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indhu\Downloads\"/>
    </mc:Choice>
  </mc:AlternateContent>
  <xr:revisionPtr revIDLastSave="0" documentId="13_ncr:1_{F20BCA54-B8A8-4327-8CEA-4176E852E4D2}" xr6:coauthVersionLast="47" xr6:coauthVersionMax="47" xr10:uidLastSave="{00000000-0000-0000-0000-000000000000}"/>
  <bookViews>
    <workbookView xWindow="-108" yWindow="-108" windowWidth="23256" windowHeight="12456" firstSheet="4" activeTab="6" xr2:uid="{00000000-000D-0000-FFFF-FFFF00000000}"/>
  </bookViews>
  <sheets>
    <sheet name="IMDB_Movies_Original" sheetId="1" r:id="rId1"/>
    <sheet name="IMDB_Movies" sheetId="12" r:id="rId2"/>
    <sheet name="IMDB_Movies_2" sheetId="20" r:id="rId3"/>
    <sheet name="Movie Genre Analysis" sheetId="13" r:id="rId4"/>
    <sheet name="Movie Duration Analysis" sheetId="9" r:id="rId5"/>
    <sheet name="Language Analysis" sheetId="17" r:id="rId6"/>
    <sheet name="Director Analysis" sheetId="18" r:id="rId7"/>
    <sheet name="Budget Analysis" sheetId="19" r:id="rId8"/>
  </sheets>
  <definedNames>
    <definedName name="_xlnm._FilterDatabase" localSheetId="6" hidden="1">'Director Analysis'!$B$3:$D$3</definedName>
    <definedName name="_xlcn.WorksheetConnection_IMDB_Movies.xlsxTable11" hidden="1">Table1</definedName>
    <definedName name="ExternalData_1" localSheetId="1" hidden="1">IMDB_Movies!$A$1:$H$11232</definedName>
    <definedName name="ExternalData_1" localSheetId="2" hidden="1">IMDB_Movies_2!$A$1:$H$3789</definedName>
  </definedNames>
  <calcPr calcId="191029"/>
  <pivotCaches>
    <pivotCache cacheId="0" r:id="rId9"/>
  </pivotCaches>
  <fileRecoveryPr repairLoad="1"/>
  <extLst>
    <ext xmlns:x15="http://schemas.microsoft.com/office/spreadsheetml/2010/11/main" uri="{FCE2AD5D-F65C-4FA6-A056-5C36A1767C68}">
      <x15:dataModel>
        <x15:modelTables>
          <x15:modelTable id="Table1" name="Table1" connection="WorksheetConnection_IMDB_Movies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18" l="1" a="1"/>
  <c r="F12" i="18" s="1"/>
  <c r="G15" i="19" a="1"/>
  <c r="G15" i="19" s="1"/>
  <c r="H5" i="19" l="1"/>
  <c r="H7" i="19"/>
  <c r="B4" i="18" a="1"/>
  <c r="B4" i="18" s="1"/>
  <c r="C5" i="18" a="1"/>
  <c r="C5" i="18" s="1"/>
  <c r="D5" i="18" a="1"/>
  <c r="D5" i="18" s="1"/>
  <c r="C6" i="18" a="1"/>
  <c r="C6" i="18"/>
  <c r="D6" i="18" a="1"/>
  <c r="D6" i="18"/>
  <c r="C7" i="18" a="1"/>
  <c r="C7" i="18"/>
  <c r="D7" i="18" a="1"/>
  <c r="D7" i="18" s="1"/>
  <c r="C8" i="18" a="1"/>
  <c r="C8" i="18"/>
  <c r="D8" i="18" a="1"/>
  <c r="D8" i="18" s="1"/>
  <c r="C9" i="18" a="1"/>
  <c r="C9" i="18"/>
  <c r="D9" i="18" a="1"/>
  <c r="D9" i="18" s="1"/>
  <c r="C10" i="18" a="1"/>
  <c r="C10" i="18"/>
  <c r="D10" i="18" a="1"/>
  <c r="D10" i="18"/>
  <c r="C11" i="18" a="1"/>
  <c r="C11" i="18"/>
  <c r="D11" i="18" a="1"/>
  <c r="D11" i="18" s="1"/>
  <c r="C12" i="18" a="1"/>
  <c r="C12" i="18"/>
  <c r="D12" i="18" a="1"/>
  <c r="D12" i="18"/>
  <c r="C13" i="18" a="1"/>
  <c r="C13" i="18"/>
  <c r="D13" i="18" a="1"/>
  <c r="D13" i="18" s="1"/>
  <c r="C14" i="18" a="1"/>
  <c r="C14" i="18" s="1"/>
  <c r="D14" i="18" a="1"/>
  <c r="D14" i="18"/>
  <c r="C15" i="18" a="1"/>
  <c r="C15" i="18"/>
  <c r="D15" i="18" a="1"/>
  <c r="D15" i="18" s="1"/>
  <c r="C16" i="18" a="1"/>
  <c r="C16" i="18" s="1"/>
  <c r="D16" i="18" a="1"/>
  <c r="D16" i="18"/>
  <c r="C17" i="18" a="1"/>
  <c r="C17" i="18"/>
  <c r="D17" i="18" a="1"/>
  <c r="D17" i="18" s="1"/>
  <c r="C18" i="18" a="1"/>
  <c r="C18" i="18" s="1"/>
  <c r="D18" i="18" a="1"/>
  <c r="D18" i="18"/>
  <c r="C19" i="18" a="1"/>
  <c r="C19" i="18"/>
  <c r="D19" i="18" a="1"/>
  <c r="D19" i="18" s="1"/>
  <c r="C20" i="18" a="1"/>
  <c r="C20" i="18" s="1"/>
  <c r="D20" i="18" a="1"/>
  <c r="D20" i="18"/>
  <c r="C21" i="18" a="1"/>
  <c r="C21" i="18"/>
  <c r="D21" i="18" a="1"/>
  <c r="D21" i="18" s="1"/>
  <c r="C22" i="18" a="1"/>
  <c r="C22" i="18" s="1"/>
  <c r="D22" i="18" a="1"/>
  <c r="D22" i="18"/>
  <c r="C23" i="18" a="1"/>
  <c r="C23" i="18"/>
  <c r="D23" i="18" a="1"/>
  <c r="D23" i="18" s="1"/>
  <c r="C24" i="18" a="1"/>
  <c r="C24" i="18" s="1"/>
  <c r="D24" i="18" a="1"/>
  <c r="D24" i="18"/>
  <c r="C25" i="18" a="1"/>
  <c r="C25" i="18"/>
  <c r="D25" i="18" a="1"/>
  <c r="D25" i="18" s="1"/>
  <c r="C26" i="18" a="1"/>
  <c r="C26" i="18" s="1"/>
  <c r="D26" i="18" a="1"/>
  <c r="D26" i="18"/>
  <c r="C27" i="18" a="1"/>
  <c r="C27" i="18"/>
  <c r="D27" i="18" a="1"/>
  <c r="D27" i="18" s="1"/>
  <c r="C28" i="18" a="1"/>
  <c r="C28" i="18" s="1"/>
  <c r="D28" i="18" a="1"/>
  <c r="D28" i="18"/>
  <c r="C29" i="18" a="1"/>
  <c r="C29" i="18"/>
  <c r="D29" i="18" a="1"/>
  <c r="D29" i="18" s="1"/>
  <c r="C30" i="18" a="1"/>
  <c r="C30" i="18" s="1"/>
  <c r="D30" i="18" a="1"/>
  <c r="D30" i="18"/>
  <c r="C31" i="18" a="1"/>
  <c r="C31" i="18"/>
  <c r="D31" i="18" a="1"/>
  <c r="D31" i="18" s="1"/>
  <c r="C32" i="18" a="1"/>
  <c r="C32" i="18" s="1"/>
  <c r="D32" i="18" a="1"/>
  <c r="D32" i="18"/>
  <c r="C33" i="18" a="1"/>
  <c r="C33" i="18"/>
  <c r="D33" i="18" a="1"/>
  <c r="D33" i="18" s="1"/>
  <c r="C34" i="18" a="1"/>
  <c r="C34" i="18" s="1"/>
  <c r="D34" i="18" a="1"/>
  <c r="D34" i="18"/>
  <c r="C35" i="18" a="1"/>
  <c r="C35" i="18"/>
  <c r="D35" i="18" a="1"/>
  <c r="D35" i="18" s="1"/>
  <c r="C36" i="18" a="1"/>
  <c r="C36" i="18" s="1"/>
  <c r="D36" i="18" a="1"/>
  <c r="D36" i="18"/>
  <c r="C37" i="18" a="1"/>
  <c r="C37" i="18"/>
  <c r="D37" i="18" a="1"/>
  <c r="D37" i="18" s="1"/>
  <c r="C38" i="18" a="1"/>
  <c r="C38" i="18" s="1"/>
  <c r="D38" i="18" a="1"/>
  <c r="D38" i="18"/>
  <c r="C39" i="18" a="1"/>
  <c r="C39" i="18"/>
  <c r="D39" i="18" a="1"/>
  <c r="D39" i="18" s="1"/>
  <c r="C40" i="18" a="1"/>
  <c r="C40" i="18" s="1"/>
  <c r="D40" i="18" a="1"/>
  <c r="D40" i="18"/>
  <c r="C41" i="18" a="1"/>
  <c r="C41" i="18"/>
  <c r="D41" i="18" a="1"/>
  <c r="D41" i="18" s="1"/>
  <c r="C42" i="18" a="1"/>
  <c r="C42" i="18" s="1"/>
  <c r="D42" i="18" a="1"/>
  <c r="D42" i="18"/>
  <c r="C43" i="18" a="1"/>
  <c r="C43" i="18"/>
  <c r="D43" i="18" a="1"/>
  <c r="D43" i="18" s="1"/>
  <c r="C44" i="18" a="1"/>
  <c r="C44" i="18" s="1"/>
  <c r="D44" i="18" a="1"/>
  <c r="D44" i="18"/>
  <c r="C45" i="18" a="1"/>
  <c r="C45" i="18"/>
  <c r="D45" i="18" a="1"/>
  <c r="D45" i="18" s="1"/>
  <c r="C46" i="18" a="1"/>
  <c r="C46" i="18" s="1"/>
  <c r="D46" i="18" a="1"/>
  <c r="D46" i="18"/>
  <c r="C47" i="18" a="1"/>
  <c r="C47" i="18"/>
  <c r="D47" i="18" a="1"/>
  <c r="D47" i="18" s="1"/>
  <c r="C48" i="18" a="1"/>
  <c r="C48" i="18" s="1"/>
  <c r="D48" i="18" a="1"/>
  <c r="D48" i="18" s="1"/>
  <c r="C49" i="18" a="1"/>
  <c r="C49" i="18"/>
  <c r="D49" i="18" a="1"/>
  <c r="D49" i="18" s="1"/>
  <c r="C50" i="18" a="1"/>
  <c r="C50" i="18" s="1"/>
  <c r="D50" i="18" a="1"/>
  <c r="D50" i="18" s="1"/>
  <c r="B4" i="19" a="1"/>
  <c r="C1222" i="19" s="1"/>
  <c r="D1525" i="18" a="1"/>
  <c r="D1525" i="18" s="1"/>
  <c r="D1532" i="18" a="1"/>
  <c r="D1532" i="18" s="1"/>
  <c r="D1538" i="18" a="1"/>
  <c r="D1538" i="18" s="1"/>
  <c r="D1544" i="18" a="1"/>
  <c r="D1544" i="18" s="1"/>
  <c r="D1551" i="18" a="1"/>
  <c r="D1551" i="18" s="1"/>
  <c r="D1558" i="18" a="1"/>
  <c r="D1558" i="18" s="1"/>
  <c r="D51" i="18" a="1"/>
  <c r="D51" i="18" s="1"/>
  <c r="D52" i="18" a="1"/>
  <c r="D52" i="18" s="1"/>
  <c r="D53" i="18" a="1"/>
  <c r="D53" i="18" s="1"/>
  <c r="D54" i="18" a="1"/>
  <c r="D54" i="18" s="1"/>
  <c r="D55" i="18" a="1"/>
  <c r="D55" i="18" s="1"/>
  <c r="D56" i="18" a="1"/>
  <c r="D56" i="18" s="1"/>
  <c r="D57" i="18" a="1"/>
  <c r="D57" i="18" s="1"/>
  <c r="D58" i="18" a="1"/>
  <c r="D58" i="18" s="1"/>
  <c r="D59" i="18" a="1"/>
  <c r="D59" i="18" s="1"/>
  <c r="D60" i="18" a="1"/>
  <c r="D60" i="18" s="1"/>
  <c r="D61" i="18" a="1"/>
  <c r="D61" i="18" s="1"/>
  <c r="D62" i="18" a="1"/>
  <c r="D62" i="18" s="1"/>
  <c r="D63" i="18" a="1"/>
  <c r="D63" i="18" s="1"/>
  <c r="D64" i="18" a="1"/>
  <c r="D64" i="18" s="1"/>
  <c r="D65" i="18" a="1"/>
  <c r="D65" i="18" s="1"/>
  <c r="D66" i="18" a="1"/>
  <c r="D66" i="18" s="1"/>
  <c r="D67" i="18" a="1"/>
  <c r="D67" i="18" s="1"/>
  <c r="D68" i="18" a="1"/>
  <c r="D68" i="18" s="1"/>
  <c r="D69" i="18" a="1"/>
  <c r="D69" i="18" s="1"/>
  <c r="D70" i="18" a="1"/>
  <c r="D70" i="18" s="1"/>
  <c r="D71" i="18" a="1"/>
  <c r="D71" i="18" s="1"/>
  <c r="D72" i="18" a="1"/>
  <c r="D72" i="18" s="1"/>
  <c r="D73" i="18" a="1"/>
  <c r="D73" i="18" s="1"/>
  <c r="D74" i="18" a="1"/>
  <c r="D74" i="18" s="1"/>
  <c r="D75" i="18" a="1"/>
  <c r="D75" i="18" s="1"/>
  <c r="D76" i="18" a="1"/>
  <c r="D76" i="18" s="1"/>
  <c r="D77" i="18" a="1"/>
  <c r="D77" i="18" s="1"/>
  <c r="D78" i="18" a="1"/>
  <c r="D78" i="18" s="1"/>
  <c r="D79" i="18" a="1"/>
  <c r="D79" i="18" s="1"/>
  <c r="D80" i="18" a="1"/>
  <c r="D80" i="18" s="1"/>
  <c r="D81" i="18" a="1"/>
  <c r="D81" i="18" s="1"/>
  <c r="D82" i="18" a="1"/>
  <c r="D82" i="18" s="1"/>
  <c r="D83" i="18" a="1"/>
  <c r="D83" i="18" s="1"/>
  <c r="D84" i="18" a="1"/>
  <c r="D84" i="18" s="1"/>
  <c r="D85" i="18" a="1"/>
  <c r="D85" i="18" s="1"/>
  <c r="D86" i="18" a="1"/>
  <c r="D86" i="18" s="1"/>
  <c r="D87" i="18" a="1"/>
  <c r="D87" i="18" s="1"/>
  <c r="D88" i="18" a="1"/>
  <c r="D88" i="18" s="1"/>
  <c r="D89" i="18" a="1"/>
  <c r="D89" i="18" s="1"/>
  <c r="D90" i="18" a="1"/>
  <c r="D90" i="18" s="1"/>
  <c r="D91" i="18" a="1"/>
  <c r="D91" i="18" s="1"/>
  <c r="D92" i="18" a="1"/>
  <c r="D92" i="18" s="1"/>
  <c r="D93" i="18" a="1"/>
  <c r="D93" i="18" s="1"/>
  <c r="D94" i="18" a="1"/>
  <c r="D94" i="18" s="1"/>
  <c r="D95" i="18" a="1"/>
  <c r="D95" i="18" s="1"/>
  <c r="D96" i="18" a="1"/>
  <c r="D96" i="18" s="1"/>
  <c r="D97" i="18" a="1"/>
  <c r="D97" i="18" s="1"/>
  <c r="D98" i="18" a="1"/>
  <c r="D98" i="18" s="1"/>
  <c r="D99" i="18" a="1"/>
  <c r="D99" i="18" s="1"/>
  <c r="D100" i="18" a="1"/>
  <c r="D100" i="18" s="1"/>
  <c r="D101" i="18" a="1"/>
  <c r="D101" i="18" s="1"/>
  <c r="D102" i="18" a="1"/>
  <c r="D102" i="18" s="1"/>
  <c r="D103" i="18" a="1"/>
  <c r="D103" i="18" s="1"/>
  <c r="D104" i="18" a="1"/>
  <c r="D104" i="18" s="1"/>
  <c r="D105" i="18" a="1"/>
  <c r="D105" i="18" s="1"/>
  <c r="D106" i="18" a="1"/>
  <c r="D106" i="18" s="1"/>
  <c r="D107" i="18" a="1"/>
  <c r="D107" i="18" s="1"/>
  <c r="D108" i="18" a="1"/>
  <c r="D108" i="18" s="1"/>
  <c r="D109" i="18" a="1"/>
  <c r="D109" i="18" s="1"/>
  <c r="D110" i="18" a="1"/>
  <c r="D110" i="18" s="1"/>
  <c r="D111" i="18" a="1"/>
  <c r="D111" i="18" s="1"/>
  <c r="D112" i="18" a="1"/>
  <c r="D112" i="18" s="1"/>
  <c r="D113" i="18" a="1"/>
  <c r="D113" i="18" s="1"/>
  <c r="D114" i="18" a="1"/>
  <c r="D114" i="18" s="1"/>
  <c r="D115" i="18" a="1"/>
  <c r="D115" i="18" s="1"/>
  <c r="D116" i="18" a="1"/>
  <c r="D116" i="18" s="1"/>
  <c r="D117" i="18" a="1"/>
  <c r="D117" i="18" s="1"/>
  <c r="D118" i="18" a="1"/>
  <c r="D118" i="18" s="1"/>
  <c r="D119" i="18" a="1"/>
  <c r="D119" i="18" s="1"/>
  <c r="D120" i="18" a="1"/>
  <c r="D120" i="18" s="1"/>
  <c r="D121" i="18" a="1"/>
  <c r="D121" i="18" s="1"/>
  <c r="D122" i="18" a="1"/>
  <c r="D122" i="18" s="1"/>
  <c r="D123" i="18" a="1"/>
  <c r="D123" i="18" s="1"/>
  <c r="D124" i="18" a="1"/>
  <c r="D124" i="18" s="1"/>
  <c r="D125" i="18" a="1"/>
  <c r="D125" i="18" s="1"/>
  <c r="D126" i="18" a="1"/>
  <c r="D126" i="18" s="1"/>
  <c r="D127" i="18" a="1"/>
  <c r="D127" i="18" s="1"/>
  <c r="D128" i="18" a="1"/>
  <c r="D128" i="18" s="1"/>
  <c r="D129" i="18" a="1"/>
  <c r="D129" i="18" s="1"/>
  <c r="D130" i="18" a="1"/>
  <c r="D130" i="18" s="1"/>
  <c r="D131" i="18" a="1"/>
  <c r="D131" i="18" s="1"/>
  <c r="D132" i="18" a="1"/>
  <c r="D132" i="18" s="1"/>
  <c r="D133" i="18" a="1"/>
  <c r="D133" i="18" s="1"/>
  <c r="D134" i="18" a="1"/>
  <c r="D134" i="18" s="1"/>
  <c r="D135" i="18" a="1"/>
  <c r="D135" i="18" s="1"/>
  <c r="D136" i="18" a="1"/>
  <c r="D136" i="18" s="1"/>
  <c r="D137" i="18" a="1"/>
  <c r="D137" i="18" s="1"/>
  <c r="D138" i="18" a="1"/>
  <c r="D138" i="18" s="1"/>
  <c r="D139" i="18" a="1"/>
  <c r="D139" i="18" s="1"/>
  <c r="D140" i="18" a="1"/>
  <c r="D140" i="18" s="1"/>
  <c r="D141" i="18" a="1"/>
  <c r="D141" i="18" s="1"/>
  <c r="D142" i="18" a="1"/>
  <c r="D142" i="18" s="1"/>
  <c r="D143" i="18" a="1"/>
  <c r="D143" i="18" s="1"/>
  <c r="D144" i="18" a="1"/>
  <c r="D144" i="18" s="1"/>
  <c r="D145" i="18" a="1"/>
  <c r="D145" i="18" s="1"/>
  <c r="D146" i="18" a="1"/>
  <c r="D146" i="18" s="1"/>
  <c r="D147" i="18" a="1"/>
  <c r="D147" i="18" s="1"/>
  <c r="D148" i="18" a="1"/>
  <c r="D148" i="18" s="1"/>
  <c r="D149" i="18" a="1"/>
  <c r="D149" i="18" s="1"/>
  <c r="D150" i="18" a="1"/>
  <c r="D150" i="18" s="1"/>
  <c r="D151" i="18" a="1"/>
  <c r="D151" i="18" s="1"/>
  <c r="D152" i="18" a="1"/>
  <c r="D152" i="18" s="1"/>
  <c r="D153" i="18" a="1"/>
  <c r="D153" i="18" s="1"/>
  <c r="D154" i="18" a="1"/>
  <c r="D154" i="18" s="1"/>
  <c r="D155" i="18" a="1"/>
  <c r="D155" i="18" s="1"/>
  <c r="D156" i="18" a="1"/>
  <c r="D156" i="18" s="1"/>
  <c r="D157" i="18" a="1"/>
  <c r="D157" i="18" s="1"/>
  <c r="D158" i="18" a="1"/>
  <c r="D158" i="18" s="1"/>
  <c r="D159" i="18" a="1"/>
  <c r="D159" i="18" s="1"/>
  <c r="D160" i="18" a="1"/>
  <c r="D160" i="18" s="1"/>
  <c r="D161" i="18" a="1"/>
  <c r="D161" i="18" s="1"/>
  <c r="D162" i="18" a="1"/>
  <c r="D162" i="18" s="1"/>
  <c r="D163" i="18" a="1"/>
  <c r="D163" i="18" s="1"/>
  <c r="D164" i="18" a="1"/>
  <c r="D164" i="18" s="1"/>
  <c r="D165" i="18" a="1"/>
  <c r="D165" i="18" s="1"/>
  <c r="D166" i="18" a="1"/>
  <c r="D166" i="18" s="1"/>
  <c r="D167" i="18" a="1"/>
  <c r="D167" i="18" s="1"/>
  <c r="D168" i="18" a="1"/>
  <c r="D168" i="18" s="1"/>
  <c r="D169" i="18" a="1"/>
  <c r="D169" i="18" s="1"/>
  <c r="D170" i="18" a="1"/>
  <c r="D170" i="18" s="1"/>
  <c r="D171" i="18" a="1"/>
  <c r="D171" i="18" s="1"/>
  <c r="D172" i="18" a="1"/>
  <c r="D172" i="18" s="1"/>
  <c r="D173" i="18" a="1"/>
  <c r="D173" i="18" s="1"/>
  <c r="D174" i="18" a="1"/>
  <c r="D174" i="18" s="1"/>
  <c r="D175" i="18" a="1"/>
  <c r="D175" i="18" s="1"/>
  <c r="D176" i="18" a="1"/>
  <c r="D176" i="18" s="1"/>
  <c r="D177" i="18" a="1"/>
  <c r="D177" i="18" s="1"/>
  <c r="D178" i="18" a="1"/>
  <c r="D178" i="18" s="1"/>
  <c r="D179" i="18" a="1"/>
  <c r="D179" i="18" s="1"/>
  <c r="D180" i="18" a="1"/>
  <c r="D180" i="18" s="1"/>
  <c r="D181" i="18" a="1"/>
  <c r="D181" i="18" s="1"/>
  <c r="D182" i="18" a="1"/>
  <c r="D182" i="18" s="1"/>
  <c r="D183" i="18" a="1"/>
  <c r="D183" i="18" s="1"/>
  <c r="D184" i="18" a="1"/>
  <c r="D184" i="18" s="1"/>
  <c r="D185" i="18" a="1"/>
  <c r="D185" i="18" s="1"/>
  <c r="D186" i="18" a="1"/>
  <c r="D186" i="18" s="1"/>
  <c r="D187" i="18" a="1"/>
  <c r="D187" i="18" s="1"/>
  <c r="D188" i="18" a="1"/>
  <c r="D188" i="18" s="1"/>
  <c r="D189" i="18" a="1"/>
  <c r="D189" i="18" s="1"/>
  <c r="D190" i="18" a="1"/>
  <c r="D190" i="18" s="1"/>
  <c r="D191" i="18" a="1"/>
  <c r="D191" i="18" s="1"/>
  <c r="D192" i="18" a="1"/>
  <c r="D192" i="18" s="1"/>
  <c r="D193" i="18" a="1"/>
  <c r="D193" i="18" s="1"/>
  <c r="D194" i="18" a="1"/>
  <c r="D194" i="18" s="1"/>
  <c r="D195" i="18" a="1"/>
  <c r="D195" i="18" s="1"/>
  <c r="D196" i="18" a="1"/>
  <c r="D196" i="18" s="1"/>
  <c r="D197" i="18" a="1"/>
  <c r="D197" i="18" s="1"/>
  <c r="D198" i="18" a="1"/>
  <c r="D198" i="18" s="1"/>
  <c r="D199" i="18" a="1"/>
  <c r="D199" i="18" s="1"/>
  <c r="D200" i="18" a="1"/>
  <c r="D200" i="18" s="1"/>
  <c r="D201" i="18" a="1"/>
  <c r="D201" i="18" s="1"/>
  <c r="D202" i="18" a="1"/>
  <c r="D202" i="18" s="1"/>
  <c r="D203" i="18" a="1"/>
  <c r="D203" i="18" s="1"/>
  <c r="D204" i="18" a="1"/>
  <c r="D204" i="18" s="1"/>
  <c r="D205" i="18" a="1"/>
  <c r="D205" i="18" s="1"/>
  <c r="D206" i="18" a="1"/>
  <c r="D206" i="18" s="1"/>
  <c r="D207" i="18" a="1"/>
  <c r="D207" i="18" s="1"/>
  <c r="D208" i="18" a="1"/>
  <c r="D208" i="18" s="1"/>
  <c r="D209" i="18" a="1"/>
  <c r="D209" i="18" s="1"/>
  <c r="D210" i="18" a="1"/>
  <c r="D210" i="18" s="1"/>
  <c r="D211" i="18" a="1"/>
  <c r="D211" i="18" s="1"/>
  <c r="D212" i="18" a="1"/>
  <c r="D212" i="18"/>
  <c r="D213" i="18" a="1"/>
  <c r="D213" i="18" s="1"/>
  <c r="D214" i="18" a="1"/>
  <c r="D214" i="18" s="1"/>
  <c r="D215" i="18" a="1"/>
  <c r="D215" i="18" s="1"/>
  <c r="D216" i="18" a="1"/>
  <c r="D216" i="18" s="1"/>
  <c r="D217" i="18" a="1"/>
  <c r="D217" i="18" s="1"/>
  <c r="D218" i="18" a="1"/>
  <c r="D218" i="18" s="1"/>
  <c r="D219" i="18" a="1"/>
  <c r="D219" i="18" s="1"/>
  <c r="D220" i="18" a="1"/>
  <c r="D220" i="18" s="1"/>
  <c r="D221" i="18" a="1"/>
  <c r="D221" i="18" s="1"/>
  <c r="D222" i="18" a="1"/>
  <c r="D222" i="18" s="1"/>
  <c r="D223" i="18" a="1"/>
  <c r="D223" i="18" s="1"/>
  <c r="D224" i="18" a="1"/>
  <c r="D224" i="18" s="1"/>
  <c r="D225" i="18" a="1"/>
  <c r="D225" i="18" s="1"/>
  <c r="D226" i="18" a="1"/>
  <c r="D226" i="18" s="1"/>
  <c r="D227" i="18" a="1"/>
  <c r="D227" i="18" s="1"/>
  <c r="D228" i="18" a="1"/>
  <c r="D228" i="18" s="1"/>
  <c r="D229" i="18" a="1"/>
  <c r="D229" i="18" s="1"/>
  <c r="D230" i="18" a="1"/>
  <c r="D230" i="18" s="1"/>
  <c r="D231" i="18" a="1"/>
  <c r="D231" i="18" s="1"/>
  <c r="D232" i="18" a="1"/>
  <c r="D232" i="18" s="1"/>
  <c r="D233" i="18" a="1"/>
  <c r="D233" i="18" s="1"/>
  <c r="D234" i="18" a="1"/>
  <c r="D234" i="18" s="1"/>
  <c r="D235" i="18" a="1"/>
  <c r="D235" i="18" s="1"/>
  <c r="D236" i="18" a="1"/>
  <c r="D236" i="18" s="1"/>
  <c r="D237" i="18" a="1"/>
  <c r="D237" i="18" s="1"/>
  <c r="D238" i="18" a="1"/>
  <c r="D238" i="18" s="1"/>
  <c r="D239" i="18" a="1"/>
  <c r="D239" i="18" s="1"/>
  <c r="D240" i="18" a="1"/>
  <c r="D240" i="18" s="1"/>
  <c r="D241" i="18" a="1"/>
  <c r="D241" i="18" s="1"/>
  <c r="D242" i="18" a="1"/>
  <c r="D242" i="18" s="1"/>
  <c r="D243" i="18" a="1"/>
  <c r="D243" i="18" s="1"/>
  <c r="D244" i="18" a="1"/>
  <c r="D244" i="18" s="1"/>
  <c r="D245" i="18" a="1"/>
  <c r="D245" i="18" s="1"/>
  <c r="D246" i="18" a="1"/>
  <c r="D246" i="18" s="1"/>
  <c r="D247" i="18" a="1"/>
  <c r="D247" i="18" s="1"/>
  <c r="D248" i="18" a="1"/>
  <c r="D248" i="18" s="1"/>
  <c r="D249" i="18" a="1"/>
  <c r="D249" i="18" s="1"/>
  <c r="D250" i="18" a="1"/>
  <c r="D250" i="18" s="1"/>
  <c r="D251" i="18" a="1"/>
  <c r="D251" i="18" s="1"/>
  <c r="D252" i="18" a="1"/>
  <c r="D252" i="18" s="1"/>
  <c r="D253" i="18" a="1"/>
  <c r="D253" i="18" s="1"/>
  <c r="D254" i="18" a="1"/>
  <c r="D254" i="18" s="1"/>
  <c r="D255" i="18" a="1"/>
  <c r="D255" i="18" s="1"/>
  <c r="D256" i="18" a="1"/>
  <c r="D256" i="18" s="1"/>
  <c r="D257" i="18" a="1"/>
  <c r="D257" i="18" s="1"/>
  <c r="D258" i="18" a="1"/>
  <c r="D258" i="18" s="1"/>
  <c r="D259" i="18" a="1"/>
  <c r="D259" i="18" s="1"/>
  <c r="D260" i="18" a="1"/>
  <c r="D260" i="18" s="1"/>
  <c r="D261" i="18" a="1"/>
  <c r="D261" i="18" s="1"/>
  <c r="D262" i="18" a="1"/>
  <c r="D262" i="18" s="1"/>
  <c r="D263" i="18" a="1"/>
  <c r="D263" i="18" s="1"/>
  <c r="D264" i="18" a="1"/>
  <c r="D264" i="18" s="1"/>
  <c r="D265" i="18" a="1"/>
  <c r="D265" i="18" s="1"/>
  <c r="D266" i="18" a="1"/>
  <c r="D266" i="18" s="1"/>
  <c r="D267" i="18" a="1"/>
  <c r="D267" i="18" s="1"/>
  <c r="D268" i="18" a="1"/>
  <c r="D268" i="18" s="1"/>
  <c r="D269" i="18" a="1"/>
  <c r="D269" i="18" s="1"/>
  <c r="D270" i="18" a="1"/>
  <c r="D270" i="18" s="1"/>
  <c r="D271" i="18" a="1"/>
  <c r="D271" i="18" s="1"/>
  <c r="D272" i="18" a="1"/>
  <c r="D272" i="18" s="1"/>
  <c r="D273" i="18" a="1"/>
  <c r="D273" i="18" s="1"/>
  <c r="D274" i="18" a="1"/>
  <c r="D274" i="18" s="1"/>
  <c r="D275" i="18" a="1"/>
  <c r="D275" i="18" s="1"/>
  <c r="D276" i="18" a="1"/>
  <c r="D276" i="18" s="1"/>
  <c r="D277" i="18" a="1"/>
  <c r="D277" i="18" s="1"/>
  <c r="D278" i="18" a="1"/>
  <c r="D278" i="18" s="1"/>
  <c r="D279" i="18" a="1"/>
  <c r="D279" i="18" s="1"/>
  <c r="D280" i="18" a="1"/>
  <c r="D280" i="18" s="1"/>
  <c r="D281" i="18" a="1"/>
  <c r="D281" i="18" s="1"/>
  <c r="D282" i="18" a="1"/>
  <c r="D282" i="18"/>
  <c r="D283" i="18" a="1"/>
  <c r="D283" i="18" s="1"/>
  <c r="D284" i="18" a="1"/>
  <c r="D284" i="18" s="1"/>
  <c r="D285" i="18" a="1"/>
  <c r="D285" i="18" s="1"/>
  <c r="D286" i="18" a="1"/>
  <c r="D286" i="18" s="1"/>
  <c r="D287" i="18" a="1"/>
  <c r="D287" i="18" s="1"/>
  <c r="D288" i="18" a="1"/>
  <c r="D288" i="18" s="1"/>
  <c r="D289" i="18" a="1"/>
  <c r="D289" i="18" s="1"/>
  <c r="D290" i="18" a="1"/>
  <c r="D290" i="18" s="1"/>
  <c r="D291" i="18" a="1"/>
  <c r="D291" i="18" s="1"/>
  <c r="D292" i="18" a="1"/>
  <c r="D292" i="18" s="1"/>
  <c r="D293" i="18" a="1"/>
  <c r="D293" i="18" s="1"/>
  <c r="D294" i="18" a="1"/>
  <c r="D294" i="18" s="1"/>
  <c r="D295" i="18" a="1"/>
  <c r="D295" i="18" s="1"/>
  <c r="D296" i="18" a="1"/>
  <c r="D296" i="18" s="1"/>
  <c r="D297" i="18" a="1"/>
  <c r="D297" i="18" s="1"/>
  <c r="D298" i="18" a="1"/>
  <c r="D298" i="18" s="1"/>
  <c r="D299" i="18" a="1"/>
  <c r="D299" i="18" s="1"/>
  <c r="D300" i="18" a="1"/>
  <c r="D300" i="18" s="1"/>
  <c r="D301" i="18" a="1"/>
  <c r="D301" i="18" s="1"/>
  <c r="D302" i="18" a="1"/>
  <c r="D302" i="18" s="1"/>
  <c r="D303" i="18" a="1"/>
  <c r="D303" i="18" s="1"/>
  <c r="D304" i="18" a="1"/>
  <c r="D304" i="18"/>
  <c r="D305" i="18" a="1"/>
  <c r="D305" i="18" s="1"/>
  <c r="D306" i="18" a="1"/>
  <c r="D306" i="18" s="1"/>
  <c r="D307" i="18" a="1"/>
  <c r="D307" i="18" s="1"/>
  <c r="D308" i="18" a="1"/>
  <c r="D308" i="18" s="1"/>
  <c r="D309" i="18" a="1"/>
  <c r="D309" i="18" s="1"/>
  <c r="D310" i="18" a="1"/>
  <c r="D310" i="18" s="1"/>
  <c r="D311" i="18" a="1"/>
  <c r="D311" i="18" s="1"/>
  <c r="D312" i="18" a="1"/>
  <c r="D312" i="18" s="1"/>
  <c r="D313" i="18" a="1"/>
  <c r="D313" i="18" s="1"/>
  <c r="D314" i="18" a="1"/>
  <c r="D314" i="18" s="1"/>
  <c r="D315" i="18" a="1"/>
  <c r="D315" i="18" s="1"/>
  <c r="D316" i="18" a="1"/>
  <c r="D316" i="18" s="1"/>
  <c r="D317" i="18" a="1"/>
  <c r="D317" i="18" s="1"/>
  <c r="D318" i="18" a="1"/>
  <c r="D318" i="18" s="1"/>
  <c r="D319" i="18" a="1"/>
  <c r="D319" i="18" s="1"/>
  <c r="D320" i="18" a="1"/>
  <c r="D320" i="18" s="1"/>
  <c r="D321" i="18" a="1"/>
  <c r="D321" i="18" s="1"/>
  <c r="D322" i="18" a="1"/>
  <c r="D322" i="18" s="1"/>
  <c r="D323" i="18" a="1"/>
  <c r="D323" i="18" s="1"/>
  <c r="D324" i="18" a="1"/>
  <c r="D324" i="18" s="1"/>
  <c r="D325" i="18" a="1"/>
  <c r="D325" i="18" s="1"/>
  <c r="D326" i="18" a="1"/>
  <c r="D326" i="18" s="1"/>
  <c r="D327" i="18" a="1"/>
  <c r="D327" i="18" s="1"/>
  <c r="D328" i="18" a="1"/>
  <c r="D328" i="18" s="1"/>
  <c r="D329" i="18" a="1"/>
  <c r="D329" i="18" s="1"/>
  <c r="D330" i="18" a="1"/>
  <c r="D330" i="18" s="1"/>
  <c r="D331" i="18" a="1"/>
  <c r="D331" i="18" s="1"/>
  <c r="D332" i="18" a="1"/>
  <c r="D332" i="18" s="1"/>
  <c r="D333" i="18" a="1"/>
  <c r="D333" i="18" s="1"/>
  <c r="D334" i="18" a="1"/>
  <c r="D334" i="18" s="1"/>
  <c r="D335" i="18" a="1"/>
  <c r="D335" i="18" s="1"/>
  <c r="D336" i="18" a="1"/>
  <c r="D336" i="18" s="1"/>
  <c r="D337" i="18" a="1"/>
  <c r="D337" i="18" s="1"/>
  <c r="D338" i="18" a="1"/>
  <c r="D338" i="18" s="1"/>
  <c r="D339" i="18" a="1"/>
  <c r="D339" i="18" s="1"/>
  <c r="D340" i="18" a="1"/>
  <c r="D340" i="18" s="1"/>
  <c r="D341" i="18" a="1"/>
  <c r="D341" i="18" s="1"/>
  <c r="D342" i="18" a="1"/>
  <c r="D342" i="18" s="1"/>
  <c r="D343" i="18" a="1"/>
  <c r="D343" i="18" s="1"/>
  <c r="D344" i="18" a="1"/>
  <c r="D344" i="18" s="1"/>
  <c r="D345" i="18" a="1"/>
  <c r="D345" i="18" s="1"/>
  <c r="D346" i="18" a="1"/>
  <c r="D346" i="18" s="1"/>
  <c r="D347" i="18" a="1"/>
  <c r="D347" i="18" s="1"/>
  <c r="D348" i="18" a="1"/>
  <c r="D348" i="18" s="1"/>
  <c r="D349" i="18" a="1"/>
  <c r="D349" i="18" s="1"/>
  <c r="D350" i="18" a="1"/>
  <c r="D350" i="18" s="1"/>
  <c r="D351" i="18" a="1"/>
  <c r="D351" i="18" s="1"/>
  <c r="D352" i="18" a="1"/>
  <c r="D352" i="18" s="1"/>
  <c r="D353" i="18" a="1"/>
  <c r="D353" i="18" s="1"/>
  <c r="D354" i="18" a="1"/>
  <c r="D354" i="18" s="1"/>
  <c r="D355" i="18" a="1"/>
  <c r="D355" i="18" s="1"/>
  <c r="D356" i="18" a="1"/>
  <c r="D356" i="18" s="1"/>
  <c r="D357" i="18" a="1"/>
  <c r="D357" i="18" s="1"/>
  <c r="D358" i="18" a="1"/>
  <c r="D358" i="18" s="1"/>
  <c r="D359" i="18" a="1"/>
  <c r="D359" i="18" s="1"/>
  <c r="D360" i="18" a="1"/>
  <c r="D360" i="18" s="1"/>
  <c r="D361" i="18" a="1"/>
  <c r="D361" i="18" s="1"/>
  <c r="D362" i="18" a="1"/>
  <c r="D362" i="18" s="1"/>
  <c r="D363" i="18" a="1"/>
  <c r="D363" i="18" s="1"/>
  <c r="D364" i="18" a="1"/>
  <c r="D364" i="18" s="1"/>
  <c r="D365" i="18" a="1"/>
  <c r="D365" i="18" s="1"/>
  <c r="D366" i="18" a="1"/>
  <c r="D366" i="18" s="1"/>
  <c r="D367" i="18" a="1"/>
  <c r="D367" i="18" s="1"/>
  <c r="D368" i="18" a="1"/>
  <c r="D368" i="18" s="1"/>
  <c r="D369" i="18" a="1"/>
  <c r="D369" i="18" s="1"/>
  <c r="D370" i="18" a="1"/>
  <c r="D370" i="18" s="1"/>
  <c r="D371" i="18" a="1"/>
  <c r="D371" i="18" s="1"/>
  <c r="D372" i="18" a="1"/>
  <c r="D372" i="18" s="1"/>
  <c r="D373" i="18" a="1"/>
  <c r="D373" i="18"/>
  <c r="D374" i="18" a="1"/>
  <c r="D374" i="18" s="1"/>
  <c r="D375" i="18" a="1"/>
  <c r="D375" i="18" s="1"/>
  <c r="D376" i="18" a="1"/>
  <c r="D376" i="18" s="1"/>
  <c r="D377" i="18" a="1"/>
  <c r="D377" i="18" s="1"/>
  <c r="D378" i="18" a="1"/>
  <c r="D378" i="18" s="1"/>
  <c r="D379" i="18" a="1"/>
  <c r="D379" i="18" s="1"/>
  <c r="D380" i="18" a="1"/>
  <c r="D380" i="18" s="1"/>
  <c r="D381" i="18" a="1"/>
  <c r="D381" i="18" s="1"/>
  <c r="D382" i="18" a="1"/>
  <c r="D382" i="18" s="1"/>
  <c r="D383" i="18" a="1"/>
  <c r="D383" i="18" s="1"/>
  <c r="D384" i="18" a="1"/>
  <c r="D384" i="18" s="1"/>
  <c r="D385" i="18" a="1"/>
  <c r="D385" i="18" s="1"/>
  <c r="D386" i="18" a="1"/>
  <c r="D386" i="18" s="1"/>
  <c r="D387" i="18" a="1"/>
  <c r="D387" i="18" s="1"/>
  <c r="D388" i="18" a="1"/>
  <c r="D388" i="18" s="1"/>
  <c r="D389" i="18" a="1"/>
  <c r="D389" i="18" s="1"/>
  <c r="D390" i="18" a="1"/>
  <c r="D390" i="18" s="1"/>
  <c r="D391" i="18" a="1"/>
  <c r="D391" i="18" s="1"/>
  <c r="D392" i="18" a="1"/>
  <c r="D392" i="18" s="1"/>
  <c r="D393" i="18" a="1"/>
  <c r="D393" i="18" s="1"/>
  <c r="D394" i="18" a="1"/>
  <c r="D394" i="18" s="1"/>
  <c r="D395" i="18" a="1"/>
  <c r="D395" i="18" s="1"/>
  <c r="D396" i="18" a="1"/>
  <c r="D396" i="18" s="1"/>
  <c r="D397" i="18" a="1"/>
  <c r="D397" i="18" s="1"/>
  <c r="D398" i="18" a="1"/>
  <c r="D398" i="18" s="1"/>
  <c r="D399" i="18" a="1"/>
  <c r="D399" i="18" s="1"/>
  <c r="D400" i="18" a="1"/>
  <c r="D400" i="18" s="1"/>
  <c r="D401" i="18" a="1"/>
  <c r="D401" i="18" s="1"/>
  <c r="D402" i="18" a="1"/>
  <c r="D402" i="18" s="1"/>
  <c r="D403" i="18" a="1"/>
  <c r="D403" i="18" s="1"/>
  <c r="D404" i="18" a="1"/>
  <c r="D404" i="18" s="1"/>
  <c r="D405" i="18" a="1"/>
  <c r="D405" i="18" s="1"/>
  <c r="D406" i="18" a="1"/>
  <c r="D406" i="18" s="1"/>
  <c r="D407" i="18" a="1"/>
  <c r="D407" i="18" s="1"/>
  <c r="D408" i="18" a="1"/>
  <c r="D408" i="18" s="1"/>
  <c r="D409" i="18" a="1"/>
  <c r="D409" i="18" s="1"/>
  <c r="D410" i="18" a="1"/>
  <c r="D410" i="18" s="1"/>
  <c r="D411" i="18" a="1"/>
  <c r="D411" i="18" s="1"/>
  <c r="D412" i="18" a="1"/>
  <c r="D412" i="18" s="1"/>
  <c r="D413" i="18" a="1"/>
  <c r="D413" i="18" s="1"/>
  <c r="D414" i="18" a="1"/>
  <c r="D414" i="18" s="1"/>
  <c r="D415" i="18" a="1"/>
  <c r="D415" i="18" s="1"/>
  <c r="D416" i="18" a="1"/>
  <c r="D416" i="18" s="1"/>
  <c r="D417" i="18" a="1"/>
  <c r="D417" i="18" s="1"/>
  <c r="D418" i="18" a="1"/>
  <c r="D418" i="18" s="1"/>
  <c r="D419" i="18" a="1"/>
  <c r="D419" i="18" s="1"/>
  <c r="D420" i="18" a="1"/>
  <c r="D420" i="18" s="1"/>
  <c r="D421" i="18" a="1"/>
  <c r="D421" i="18" s="1"/>
  <c r="D422" i="18" a="1"/>
  <c r="D422" i="18" s="1"/>
  <c r="D423" i="18" a="1"/>
  <c r="D423" i="18" s="1"/>
  <c r="D424" i="18" a="1"/>
  <c r="D424" i="18" s="1"/>
  <c r="D425" i="18" a="1"/>
  <c r="D425" i="18" s="1"/>
  <c r="D426" i="18" a="1"/>
  <c r="D426" i="18" s="1"/>
  <c r="D427" i="18" a="1"/>
  <c r="D427" i="18" s="1"/>
  <c r="D428" i="18" a="1"/>
  <c r="D428" i="18" s="1"/>
  <c r="D429" i="18" a="1"/>
  <c r="D429" i="18" s="1"/>
  <c r="D430" i="18" a="1"/>
  <c r="D430" i="18" s="1"/>
  <c r="D431" i="18" a="1"/>
  <c r="D431" i="18" s="1"/>
  <c r="D432" i="18" a="1"/>
  <c r="D432" i="18" s="1"/>
  <c r="D433" i="18" a="1"/>
  <c r="D433" i="18" s="1"/>
  <c r="D434" i="18" a="1"/>
  <c r="D434" i="18" s="1"/>
  <c r="D435" i="18" a="1"/>
  <c r="D435" i="18" s="1"/>
  <c r="D436" i="18" a="1"/>
  <c r="D436" i="18" s="1"/>
  <c r="D437" i="18" a="1"/>
  <c r="D437" i="18" s="1"/>
  <c r="D438" i="18" a="1"/>
  <c r="D438" i="18" s="1"/>
  <c r="D439" i="18" a="1"/>
  <c r="D439" i="18" s="1"/>
  <c r="D440" i="18" a="1"/>
  <c r="D440" i="18" s="1"/>
  <c r="D441" i="18" a="1"/>
  <c r="D441" i="18" s="1"/>
  <c r="D442" i="18" a="1"/>
  <c r="D442" i="18" s="1"/>
  <c r="D443" i="18" a="1"/>
  <c r="D443" i="18" s="1"/>
  <c r="D444" i="18" a="1"/>
  <c r="D444" i="18" s="1"/>
  <c r="D445" i="18" a="1"/>
  <c r="D445" i="18" s="1"/>
  <c r="D446" i="18" a="1"/>
  <c r="D446" i="18" s="1"/>
  <c r="D447" i="18" a="1"/>
  <c r="D447" i="18" s="1"/>
  <c r="D448" i="18" a="1"/>
  <c r="D448" i="18" s="1"/>
  <c r="D449" i="18" a="1"/>
  <c r="D449" i="18" s="1"/>
  <c r="D450" i="18" a="1"/>
  <c r="D450" i="18" s="1"/>
  <c r="D451" i="18" a="1"/>
  <c r="D451" i="18" s="1"/>
  <c r="D452" i="18" a="1"/>
  <c r="D452" i="18" s="1"/>
  <c r="D453" i="18" a="1"/>
  <c r="D453" i="18" s="1"/>
  <c r="D454" i="18" a="1"/>
  <c r="D454" i="18" s="1"/>
  <c r="D455" i="18" a="1"/>
  <c r="D455" i="18" s="1"/>
  <c r="D456" i="18" a="1"/>
  <c r="D456" i="18" s="1"/>
  <c r="D457" i="18" a="1"/>
  <c r="D457" i="18" s="1"/>
  <c r="D458" i="18" a="1"/>
  <c r="D458" i="18" s="1"/>
  <c r="D459" i="18" a="1"/>
  <c r="D459" i="18" s="1"/>
  <c r="D460" i="18" a="1"/>
  <c r="D460" i="18" s="1"/>
  <c r="D461" i="18" a="1"/>
  <c r="D461" i="18" s="1"/>
  <c r="D462" i="18" a="1"/>
  <c r="D462" i="18" s="1"/>
  <c r="D463" i="18" a="1"/>
  <c r="D463" i="18" s="1"/>
  <c r="D464" i="18" a="1"/>
  <c r="D464" i="18" s="1"/>
  <c r="D465" i="18" a="1"/>
  <c r="D465" i="18" s="1"/>
  <c r="D466" i="18" a="1"/>
  <c r="D466" i="18" s="1"/>
  <c r="D467" i="18" a="1"/>
  <c r="D467" i="18" s="1"/>
  <c r="D468" i="18" a="1"/>
  <c r="D468" i="18" s="1"/>
  <c r="D469" i="18" a="1"/>
  <c r="D469" i="18" s="1"/>
  <c r="D470" i="18" a="1"/>
  <c r="D470" i="18" s="1"/>
  <c r="D471" i="18" a="1"/>
  <c r="D471" i="18" s="1"/>
  <c r="D472" i="18" a="1"/>
  <c r="D472" i="18" s="1"/>
  <c r="D473" i="18" a="1"/>
  <c r="D473" i="18" s="1"/>
  <c r="D474" i="18" a="1"/>
  <c r="D474" i="18" s="1"/>
  <c r="D475" i="18" a="1"/>
  <c r="D475" i="18" s="1"/>
  <c r="D476" i="18" a="1"/>
  <c r="D476" i="18" s="1"/>
  <c r="D477" i="18" a="1"/>
  <c r="D477" i="18" s="1"/>
  <c r="D478" i="18" a="1"/>
  <c r="D478" i="18" s="1"/>
  <c r="D479" i="18" a="1"/>
  <c r="D479" i="18" s="1"/>
  <c r="D480" i="18" a="1"/>
  <c r="D480" i="18" s="1"/>
  <c r="D481" i="18" a="1"/>
  <c r="D481" i="18" s="1"/>
  <c r="D482" i="18" a="1"/>
  <c r="D482" i="18" s="1"/>
  <c r="D483" i="18" a="1"/>
  <c r="D483" i="18" s="1"/>
  <c r="D484" i="18" a="1"/>
  <c r="D484" i="18" s="1"/>
  <c r="D485" i="18" a="1"/>
  <c r="D485" i="18" s="1"/>
  <c r="D486" i="18" a="1"/>
  <c r="D486" i="18" s="1"/>
  <c r="D487" i="18" a="1"/>
  <c r="D487" i="18" s="1"/>
  <c r="D488" i="18" a="1"/>
  <c r="D488" i="18" s="1"/>
  <c r="D489" i="18" a="1"/>
  <c r="D489" i="18" s="1"/>
  <c r="D490" i="18" a="1"/>
  <c r="D490" i="18" s="1"/>
  <c r="D491" i="18" a="1"/>
  <c r="D491" i="18" s="1"/>
  <c r="D492" i="18" a="1"/>
  <c r="D492" i="18" s="1"/>
  <c r="D493" i="18" a="1"/>
  <c r="D493" i="18" s="1"/>
  <c r="D494" i="18" a="1"/>
  <c r="D494" i="18" s="1"/>
  <c r="D495" i="18" a="1"/>
  <c r="D495" i="18" s="1"/>
  <c r="D496" i="18" a="1"/>
  <c r="D496" i="18" s="1"/>
  <c r="D497" i="18" a="1"/>
  <c r="D497" i="18" s="1"/>
  <c r="D498" i="18" a="1"/>
  <c r="D498" i="18" s="1"/>
  <c r="D499" i="18" a="1"/>
  <c r="D499" i="18" s="1"/>
  <c r="D500" i="18" a="1"/>
  <c r="D500" i="18" s="1"/>
  <c r="D501" i="18" a="1"/>
  <c r="D501" i="18" s="1"/>
  <c r="D502" i="18" a="1"/>
  <c r="D502" i="18" s="1"/>
  <c r="D503" i="18" a="1"/>
  <c r="D503" i="18" s="1"/>
  <c r="D504" i="18" a="1"/>
  <c r="D504" i="18" s="1"/>
  <c r="D505" i="18" a="1"/>
  <c r="D505" i="18" s="1"/>
  <c r="D506" i="18" a="1"/>
  <c r="D506" i="18" s="1"/>
  <c r="D507" i="18" a="1"/>
  <c r="D507" i="18" s="1"/>
  <c r="D508" i="18" a="1"/>
  <c r="D508" i="18" s="1"/>
  <c r="D509" i="18" a="1"/>
  <c r="D509" i="18" s="1"/>
  <c r="D510" i="18" a="1"/>
  <c r="D510" i="18" s="1"/>
  <c r="D511" i="18" a="1"/>
  <c r="D511" i="18" s="1"/>
  <c r="D512" i="18" a="1"/>
  <c r="D512" i="18" s="1"/>
  <c r="D513" i="18" a="1"/>
  <c r="D513" i="18" s="1"/>
  <c r="D514" i="18" a="1"/>
  <c r="D514" i="18" s="1"/>
  <c r="D515" i="18" a="1"/>
  <c r="D515" i="18" s="1"/>
  <c r="D516" i="18" a="1"/>
  <c r="D516" i="18" s="1"/>
  <c r="D517" i="18" a="1"/>
  <c r="D517" i="18" s="1"/>
  <c r="D518" i="18" a="1"/>
  <c r="D518" i="18" s="1"/>
  <c r="D519" i="18" a="1"/>
  <c r="D519" i="18" s="1"/>
  <c r="D520" i="18" a="1"/>
  <c r="D520" i="18" s="1"/>
  <c r="D521" i="18" a="1"/>
  <c r="D521" i="18" s="1"/>
  <c r="D522" i="18" a="1"/>
  <c r="D522" i="18" s="1"/>
  <c r="D523" i="18" a="1"/>
  <c r="D523" i="18" s="1"/>
  <c r="D524" i="18" a="1"/>
  <c r="D524" i="18" s="1"/>
  <c r="D525" i="18" a="1"/>
  <c r="D525" i="18" s="1"/>
  <c r="D526" i="18" a="1"/>
  <c r="D526" i="18" s="1"/>
  <c r="D527" i="18" a="1"/>
  <c r="D527" i="18" s="1"/>
  <c r="D528" i="18" a="1"/>
  <c r="D528" i="18" s="1"/>
  <c r="D529" i="18" a="1"/>
  <c r="D529" i="18" s="1"/>
  <c r="D530" i="18" a="1"/>
  <c r="D530" i="18" s="1"/>
  <c r="D531" i="18" a="1"/>
  <c r="D531" i="18" s="1"/>
  <c r="D532" i="18" a="1"/>
  <c r="D532" i="18" s="1"/>
  <c r="D533" i="18" a="1"/>
  <c r="D533" i="18" s="1"/>
  <c r="D534" i="18" a="1"/>
  <c r="D534" i="18" s="1"/>
  <c r="D535" i="18" a="1"/>
  <c r="D535" i="18" s="1"/>
  <c r="D536" i="18" a="1"/>
  <c r="D536" i="18" s="1"/>
  <c r="D537" i="18" a="1"/>
  <c r="D537" i="18" s="1"/>
  <c r="D538" i="18" a="1"/>
  <c r="D538" i="18" s="1"/>
  <c r="D539" i="18" a="1"/>
  <c r="D539" i="18" s="1"/>
  <c r="D540" i="18" a="1"/>
  <c r="D540" i="18" s="1"/>
  <c r="D541" i="18" a="1"/>
  <c r="D541" i="18" s="1"/>
  <c r="D542" i="18" a="1"/>
  <c r="D542" i="18" s="1"/>
  <c r="D543" i="18" a="1"/>
  <c r="D543" i="18" s="1"/>
  <c r="D544" i="18" a="1"/>
  <c r="D544" i="18" s="1"/>
  <c r="D545" i="18" a="1"/>
  <c r="D545" i="18"/>
  <c r="D546" i="18" a="1"/>
  <c r="D546" i="18" s="1"/>
  <c r="D547" i="18" a="1"/>
  <c r="D547" i="18" s="1"/>
  <c r="D548" i="18" a="1"/>
  <c r="D548" i="18" s="1"/>
  <c r="D549" i="18" a="1"/>
  <c r="D549" i="18" s="1"/>
  <c r="D550" i="18" a="1"/>
  <c r="D550" i="18" s="1"/>
  <c r="D551" i="18" a="1"/>
  <c r="D551" i="18" s="1"/>
  <c r="D552" i="18" a="1"/>
  <c r="D552" i="18" s="1"/>
  <c r="D553" i="18" a="1"/>
  <c r="D553" i="18" s="1"/>
  <c r="D554" i="18" a="1"/>
  <c r="D554" i="18" s="1"/>
  <c r="D555" i="18" a="1"/>
  <c r="D555" i="18" s="1"/>
  <c r="D556" i="18" a="1"/>
  <c r="D556" i="18" s="1"/>
  <c r="D557" i="18" a="1"/>
  <c r="D557" i="18" s="1"/>
  <c r="D558" i="18" a="1"/>
  <c r="D558" i="18" s="1"/>
  <c r="D559" i="18" a="1"/>
  <c r="D559" i="18" s="1"/>
  <c r="D560" i="18" a="1"/>
  <c r="D560" i="18" s="1"/>
  <c r="D561" i="18" a="1"/>
  <c r="D561" i="18" s="1"/>
  <c r="D562" i="18" a="1"/>
  <c r="D562" i="18" s="1"/>
  <c r="D563" i="18" a="1"/>
  <c r="D563" i="18" s="1"/>
  <c r="D564" i="18" a="1"/>
  <c r="D564" i="18" s="1"/>
  <c r="D565" i="18" a="1"/>
  <c r="D565" i="18" s="1"/>
  <c r="D566" i="18" a="1"/>
  <c r="D566" i="18" s="1"/>
  <c r="D567" i="18" a="1"/>
  <c r="D567" i="18" s="1"/>
  <c r="D568" i="18" a="1"/>
  <c r="D568" i="18" s="1"/>
  <c r="D569" i="18" a="1"/>
  <c r="D569" i="18" s="1"/>
  <c r="D570" i="18" a="1"/>
  <c r="D570" i="18" s="1"/>
  <c r="D571" i="18" a="1"/>
  <c r="D571" i="18" s="1"/>
  <c r="D572" i="18" a="1"/>
  <c r="D572" i="18" s="1"/>
  <c r="D573" i="18" a="1"/>
  <c r="D573" i="18" s="1"/>
  <c r="D574" i="18" a="1"/>
  <c r="D574" i="18" s="1"/>
  <c r="D575" i="18" a="1"/>
  <c r="D575" i="18" s="1"/>
  <c r="D576" i="18" a="1"/>
  <c r="D576" i="18" s="1"/>
  <c r="D577" i="18" a="1"/>
  <c r="D577" i="18" s="1"/>
  <c r="D578" i="18" a="1"/>
  <c r="D578" i="18" s="1"/>
  <c r="D579" i="18" a="1"/>
  <c r="D579" i="18" s="1"/>
  <c r="D580" i="18" a="1"/>
  <c r="D580" i="18" s="1"/>
  <c r="D581" i="18" a="1"/>
  <c r="D581" i="18" s="1"/>
  <c r="D582" i="18" a="1"/>
  <c r="D582" i="18" s="1"/>
  <c r="D583" i="18" a="1"/>
  <c r="D583" i="18" s="1"/>
  <c r="D584" i="18" a="1"/>
  <c r="D584" i="18" s="1"/>
  <c r="D585" i="18" a="1"/>
  <c r="D585" i="18" s="1"/>
  <c r="D586" i="18" a="1"/>
  <c r="D586" i="18" s="1"/>
  <c r="D587" i="18" a="1"/>
  <c r="D587" i="18" s="1"/>
  <c r="D588" i="18" a="1"/>
  <c r="D588" i="18" s="1"/>
  <c r="D589" i="18" a="1"/>
  <c r="D589" i="18" s="1"/>
  <c r="D590" i="18" a="1"/>
  <c r="D590" i="18" s="1"/>
  <c r="D591" i="18" a="1"/>
  <c r="D591" i="18" s="1"/>
  <c r="D592" i="18" a="1"/>
  <c r="D592" i="18" s="1"/>
  <c r="D593" i="18" a="1"/>
  <c r="D593" i="18" s="1"/>
  <c r="D594" i="18" a="1"/>
  <c r="D594" i="18" s="1"/>
  <c r="D595" i="18" a="1"/>
  <c r="D595" i="18" s="1"/>
  <c r="D596" i="18" a="1"/>
  <c r="D596" i="18" s="1"/>
  <c r="D597" i="18" a="1"/>
  <c r="D597" i="18" s="1"/>
  <c r="D598" i="18" a="1"/>
  <c r="D598" i="18" s="1"/>
  <c r="D599" i="18" a="1"/>
  <c r="D599" i="18" s="1"/>
  <c r="D600" i="18" a="1"/>
  <c r="D600" i="18" s="1"/>
  <c r="D601" i="18" a="1"/>
  <c r="D601" i="18" s="1"/>
  <c r="D602" i="18" a="1"/>
  <c r="D602" i="18" s="1"/>
  <c r="D603" i="18" a="1"/>
  <c r="D603" i="18" s="1"/>
  <c r="D604" i="18" a="1"/>
  <c r="D604" i="18" s="1"/>
  <c r="D605" i="18" a="1"/>
  <c r="D605" i="18" s="1"/>
  <c r="D606" i="18" a="1"/>
  <c r="D606" i="18" s="1"/>
  <c r="D607" i="18" a="1"/>
  <c r="D607" i="18" s="1"/>
  <c r="D608" i="18" a="1"/>
  <c r="D608" i="18" s="1"/>
  <c r="D609" i="18" a="1"/>
  <c r="D609" i="18" s="1"/>
  <c r="D610" i="18" a="1"/>
  <c r="D610" i="18" s="1"/>
  <c r="D611" i="18" a="1"/>
  <c r="D611" i="18" s="1"/>
  <c r="D612" i="18" a="1"/>
  <c r="D612" i="18" s="1"/>
  <c r="D613" i="18" a="1"/>
  <c r="D613" i="18" s="1"/>
  <c r="D614" i="18" a="1"/>
  <c r="D614" i="18" s="1"/>
  <c r="D615" i="18" a="1"/>
  <c r="D615" i="18" s="1"/>
  <c r="D616" i="18" a="1"/>
  <c r="D616" i="18" s="1"/>
  <c r="D617" i="18" a="1"/>
  <c r="D617" i="18" s="1"/>
  <c r="D618" i="18" a="1"/>
  <c r="D618" i="18" s="1"/>
  <c r="D619" i="18" a="1"/>
  <c r="D619" i="18" s="1"/>
  <c r="D620" i="18" a="1"/>
  <c r="D620" i="18" s="1"/>
  <c r="D621" i="18" a="1"/>
  <c r="D621" i="18" s="1"/>
  <c r="D622" i="18" a="1"/>
  <c r="D622" i="18" s="1"/>
  <c r="D623" i="18" a="1"/>
  <c r="D623" i="18" s="1"/>
  <c r="D624" i="18" a="1"/>
  <c r="D624" i="18" s="1"/>
  <c r="D625" i="18" a="1"/>
  <c r="D625" i="18" s="1"/>
  <c r="D626" i="18" a="1"/>
  <c r="D626" i="18" s="1"/>
  <c r="D627" i="18" a="1"/>
  <c r="D627" i="18" s="1"/>
  <c r="D628" i="18" a="1"/>
  <c r="D628" i="18" s="1"/>
  <c r="D629" i="18" a="1"/>
  <c r="D629" i="18" s="1"/>
  <c r="D630" i="18" a="1"/>
  <c r="D630" i="18" s="1"/>
  <c r="D631" i="18" a="1"/>
  <c r="D631" i="18" s="1"/>
  <c r="D632" i="18" a="1"/>
  <c r="D632" i="18" s="1"/>
  <c r="D633" i="18" a="1"/>
  <c r="D633" i="18" s="1"/>
  <c r="D634" i="18" a="1"/>
  <c r="D634" i="18" s="1"/>
  <c r="D635" i="18" a="1"/>
  <c r="D635" i="18" s="1"/>
  <c r="D636" i="18" a="1"/>
  <c r="D636" i="18" s="1"/>
  <c r="D637" i="18" a="1"/>
  <c r="D637" i="18" s="1"/>
  <c r="D638" i="18" a="1"/>
  <c r="D638" i="18" s="1"/>
  <c r="D639" i="18" a="1"/>
  <c r="D639" i="18" s="1"/>
  <c r="D640" i="18" a="1"/>
  <c r="D640" i="18" s="1"/>
  <c r="D641" i="18" a="1"/>
  <c r="D641" i="18" s="1"/>
  <c r="D642" i="18" a="1"/>
  <c r="D642" i="18" s="1"/>
  <c r="D643" i="18" a="1"/>
  <c r="D643" i="18" s="1"/>
  <c r="D644" i="18" a="1"/>
  <c r="D644" i="18" s="1"/>
  <c r="D645" i="18" a="1"/>
  <c r="D645" i="18" s="1"/>
  <c r="D646" i="18" a="1"/>
  <c r="D646" i="18" s="1"/>
  <c r="D647" i="18" a="1"/>
  <c r="D647" i="18" s="1"/>
  <c r="D648" i="18" a="1"/>
  <c r="D648" i="18" s="1"/>
  <c r="D649" i="18" a="1"/>
  <c r="D649" i="18" s="1"/>
  <c r="D650" i="18" a="1"/>
  <c r="D650" i="18" s="1"/>
  <c r="D651" i="18" a="1"/>
  <c r="D651" i="18" s="1"/>
  <c r="D652" i="18" a="1"/>
  <c r="D652" i="18" s="1"/>
  <c r="D653" i="18" a="1"/>
  <c r="D653" i="18" s="1"/>
  <c r="D654" i="18" a="1"/>
  <c r="D654" i="18" s="1"/>
  <c r="D655" i="18" a="1"/>
  <c r="D655" i="18" s="1"/>
  <c r="D656" i="18" a="1"/>
  <c r="D656" i="18" s="1"/>
  <c r="D657" i="18" a="1"/>
  <c r="D657" i="18" s="1"/>
  <c r="D658" i="18" a="1"/>
  <c r="D658" i="18" s="1"/>
  <c r="D659" i="18" a="1"/>
  <c r="D659" i="18" s="1"/>
  <c r="D660" i="18" a="1"/>
  <c r="D660" i="18" s="1"/>
  <c r="D661" i="18" a="1"/>
  <c r="D661" i="18" s="1"/>
  <c r="D662" i="18" a="1"/>
  <c r="D662" i="18" s="1"/>
  <c r="D663" i="18" a="1"/>
  <c r="D663" i="18" s="1"/>
  <c r="D664" i="18" a="1"/>
  <c r="D664" i="18" s="1"/>
  <c r="D665" i="18" a="1"/>
  <c r="D665" i="18" s="1"/>
  <c r="D666" i="18" a="1"/>
  <c r="D666" i="18" s="1"/>
  <c r="D667" i="18" a="1"/>
  <c r="D667" i="18" s="1"/>
  <c r="D668" i="18" a="1"/>
  <c r="D668" i="18" s="1"/>
  <c r="D669" i="18" a="1"/>
  <c r="D669" i="18" s="1"/>
  <c r="D670" i="18" a="1"/>
  <c r="D670" i="18" s="1"/>
  <c r="D671" i="18" a="1"/>
  <c r="D671" i="18" s="1"/>
  <c r="D672" i="18" a="1"/>
  <c r="D672" i="18" s="1"/>
  <c r="D673" i="18" a="1"/>
  <c r="D673" i="18" s="1"/>
  <c r="D674" i="18" a="1"/>
  <c r="D674" i="18" s="1"/>
  <c r="D675" i="18" a="1"/>
  <c r="D675" i="18" s="1"/>
  <c r="D676" i="18" a="1"/>
  <c r="D676" i="18" s="1"/>
  <c r="D677" i="18" a="1"/>
  <c r="D677" i="18" s="1"/>
  <c r="D678" i="18" a="1"/>
  <c r="D678" i="18" s="1"/>
  <c r="D679" i="18" a="1"/>
  <c r="D679" i="18" s="1"/>
  <c r="D680" i="18" a="1"/>
  <c r="D680" i="18" s="1"/>
  <c r="D681" i="18" a="1"/>
  <c r="D681" i="18" s="1"/>
  <c r="D682" i="18" a="1"/>
  <c r="D682" i="18" s="1"/>
  <c r="D683" i="18" a="1"/>
  <c r="D683" i="18" s="1"/>
  <c r="D684" i="18" a="1"/>
  <c r="D684" i="18" s="1"/>
  <c r="D685" i="18" a="1"/>
  <c r="D685" i="18" s="1"/>
  <c r="D686" i="18" a="1"/>
  <c r="D686" i="18" s="1"/>
  <c r="D687" i="18" a="1"/>
  <c r="D687" i="18" s="1"/>
  <c r="D688" i="18" a="1"/>
  <c r="D688" i="18" s="1"/>
  <c r="D689" i="18" a="1"/>
  <c r="D689" i="18" s="1"/>
  <c r="D690" i="18" a="1"/>
  <c r="D690" i="18" s="1"/>
  <c r="D691" i="18" a="1"/>
  <c r="D691" i="18" s="1"/>
  <c r="D692" i="18" a="1"/>
  <c r="D692" i="18" s="1"/>
  <c r="D693" i="18" a="1"/>
  <c r="D693" i="18" s="1"/>
  <c r="D694" i="18" a="1"/>
  <c r="D694" i="18" s="1"/>
  <c r="D695" i="18" a="1"/>
  <c r="D695" i="18" s="1"/>
  <c r="D696" i="18" a="1"/>
  <c r="D696" i="18" s="1"/>
  <c r="D697" i="18" a="1"/>
  <c r="D697" i="18" s="1"/>
  <c r="D698" i="18" a="1"/>
  <c r="D698" i="18" s="1"/>
  <c r="D699" i="18" a="1"/>
  <c r="D699" i="18" s="1"/>
  <c r="D700" i="18" a="1"/>
  <c r="D700" i="18" s="1"/>
  <c r="D701" i="18" a="1"/>
  <c r="D701" i="18" s="1"/>
  <c r="D702" i="18" a="1"/>
  <c r="D702" i="18" s="1"/>
  <c r="D703" i="18" a="1"/>
  <c r="D703" i="18" s="1"/>
  <c r="D704" i="18" a="1"/>
  <c r="D704" i="18" s="1"/>
  <c r="D705" i="18" a="1"/>
  <c r="D705" i="18" s="1"/>
  <c r="D706" i="18" a="1"/>
  <c r="D706" i="18" s="1"/>
  <c r="D707" i="18" a="1"/>
  <c r="D707" i="18" s="1"/>
  <c r="D708" i="18" a="1"/>
  <c r="D708" i="18" s="1"/>
  <c r="D709" i="18" a="1"/>
  <c r="D709" i="18" s="1"/>
  <c r="D710" i="18" a="1"/>
  <c r="D710" i="18" s="1"/>
  <c r="D711" i="18" a="1"/>
  <c r="D711" i="18" s="1"/>
  <c r="D712" i="18" a="1"/>
  <c r="D712" i="18" s="1"/>
  <c r="D713" i="18" a="1"/>
  <c r="D713" i="18" s="1"/>
  <c r="D714" i="18" a="1"/>
  <c r="D714" i="18" s="1"/>
  <c r="D715" i="18" a="1"/>
  <c r="D715" i="18" s="1"/>
  <c r="D716" i="18" a="1"/>
  <c r="D716" i="18" s="1"/>
  <c r="D717" i="18" a="1"/>
  <c r="D717" i="18" s="1"/>
  <c r="D718" i="18" a="1"/>
  <c r="D718" i="18" s="1"/>
  <c r="D719" i="18" a="1"/>
  <c r="D719" i="18" s="1"/>
  <c r="D720" i="18" a="1"/>
  <c r="D720" i="18" s="1"/>
  <c r="D721" i="18" a="1"/>
  <c r="D721" i="18" s="1"/>
  <c r="D722" i="18" a="1"/>
  <c r="D722" i="18" s="1"/>
  <c r="D723" i="18" a="1"/>
  <c r="D723" i="18" s="1"/>
  <c r="D724" i="18" a="1"/>
  <c r="D724" i="18" s="1"/>
  <c r="D725" i="18" a="1"/>
  <c r="D725" i="18" s="1"/>
  <c r="D726" i="18" a="1"/>
  <c r="D726" i="18" s="1"/>
  <c r="D727" i="18" a="1"/>
  <c r="D727" i="18" s="1"/>
  <c r="D728" i="18" a="1"/>
  <c r="D728" i="18" s="1"/>
  <c r="D729" i="18" a="1"/>
  <c r="D729" i="18" s="1"/>
  <c r="D730" i="18" a="1"/>
  <c r="D730" i="18" s="1"/>
  <c r="D731" i="18" a="1"/>
  <c r="D731" i="18" s="1"/>
  <c r="D732" i="18" a="1"/>
  <c r="D732" i="18" s="1"/>
  <c r="D733" i="18" a="1"/>
  <c r="D733" i="18" s="1"/>
  <c r="D734" i="18" a="1"/>
  <c r="D734" i="18" s="1"/>
  <c r="D735" i="18" a="1"/>
  <c r="D735" i="18" s="1"/>
  <c r="D736" i="18" a="1"/>
  <c r="D736" i="18" s="1"/>
  <c r="D737" i="18" a="1"/>
  <c r="D737" i="18" s="1"/>
  <c r="D738" i="18" a="1"/>
  <c r="D738" i="18" s="1"/>
  <c r="D739" i="18" a="1"/>
  <c r="D739" i="18" s="1"/>
  <c r="D740" i="18" a="1"/>
  <c r="D740" i="18" s="1"/>
  <c r="D741" i="18" a="1"/>
  <c r="D741" i="18" s="1"/>
  <c r="D742" i="18" a="1"/>
  <c r="D742" i="18" s="1"/>
  <c r="D743" i="18" a="1"/>
  <c r="D743" i="18" s="1"/>
  <c r="D744" i="18" a="1"/>
  <c r="D744" i="18" s="1"/>
  <c r="D745" i="18" a="1"/>
  <c r="D745" i="18" s="1"/>
  <c r="D746" i="18" a="1"/>
  <c r="D746" i="18" s="1"/>
  <c r="D747" i="18" a="1"/>
  <c r="D747" i="18" s="1"/>
  <c r="D748" i="18" a="1"/>
  <c r="D748" i="18" s="1"/>
  <c r="D749" i="18" a="1"/>
  <c r="D749" i="18" s="1"/>
  <c r="D750" i="18" a="1"/>
  <c r="D750" i="18" s="1"/>
  <c r="D751" i="18" a="1"/>
  <c r="D751" i="18" s="1"/>
  <c r="D752" i="18" a="1"/>
  <c r="D752" i="18" s="1"/>
  <c r="D753" i="18" a="1"/>
  <c r="D753" i="18" s="1"/>
  <c r="D754" i="18" a="1"/>
  <c r="D754" i="18" s="1"/>
  <c r="D755" i="18" a="1"/>
  <c r="D755" i="18" s="1"/>
  <c r="D756" i="18" a="1"/>
  <c r="D756" i="18" s="1"/>
  <c r="D757" i="18" a="1"/>
  <c r="D757" i="18" s="1"/>
  <c r="D758" i="18" a="1"/>
  <c r="D758" i="18" s="1"/>
  <c r="D759" i="18" a="1"/>
  <c r="D759" i="18" s="1"/>
  <c r="D760" i="18" a="1"/>
  <c r="D760" i="18" s="1"/>
  <c r="D761" i="18" a="1"/>
  <c r="D761" i="18" s="1"/>
  <c r="D762" i="18" a="1"/>
  <c r="D762" i="18" s="1"/>
  <c r="D763" i="18" a="1"/>
  <c r="D763" i="18" s="1"/>
  <c r="D764" i="18" a="1"/>
  <c r="D764" i="18" s="1"/>
  <c r="D765" i="18" a="1"/>
  <c r="D765" i="18" s="1"/>
  <c r="D766" i="18" a="1"/>
  <c r="D766" i="18" s="1"/>
  <c r="D767" i="18" a="1"/>
  <c r="D767" i="18" s="1"/>
  <c r="D768" i="18" a="1"/>
  <c r="D768" i="18" s="1"/>
  <c r="D769" i="18" a="1"/>
  <c r="D769" i="18" s="1"/>
  <c r="D770" i="18" a="1"/>
  <c r="D770" i="18" s="1"/>
  <c r="D771" i="18" a="1"/>
  <c r="D771" i="18" s="1"/>
  <c r="D772" i="18" a="1"/>
  <c r="D772" i="18" s="1"/>
  <c r="D773" i="18" a="1"/>
  <c r="D773" i="18" s="1"/>
  <c r="D774" i="18" a="1"/>
  <c r="D774" i="18" s="1"/>
  <c r="D775" i="18" a="1"/>
  <c r="D775" i="18" s="1"/>
  <c r="D776" i="18" a="1"/>
  <c r="D776" i="18" s="1"/>
  <c r="D777" i="18" a="1"/>
  <c r="D777" i="18" s="1"/>
  <c r="D778" i="18" a="1"/>
  <c r="D778" i="18" s="1"/>
  <c r="D779" i="18" a="1"/>
  <c r="D779" i="18" s="1"/>
  <c r="D780" i="18" a="1"/>
  <c r="D780" i="18" s="1"/>
  <c r="D781" i="18" a="1"/>
  <c r="D781" i="18" s="1"/>
  <c r="D782" i="18" a="1"/>
  <c r="D782" i="18" s="1"/>
  <c r="D783" i="18" a="1"/>
  <c r="D783" i="18" s="1"/>
  <c r="D784" i="18" a="1"/>
  <c r="D784" i="18" s="1"/>
  <c r="D785" i="18" a="1"/>
  <c r="D785" i="18" s="1"/>
  <c r="D786" i="18" a="1"/>
  <c r="D786" i="18" s="1"/>
  <c r="D787" i="18" a="1"/>
  <c r="D787" i="18" s="1"/>
  <c r="D788" i="18" a="1"/>
  <c r="D788" i="18" s="1"/>
  <c r="D789" i="18" a="1"/>
  <c r="D789" i="18" s="1"/>
  <c r="D790" i="18" a="1"/>
  <c r="D790" i="18" s="1"/>
  <c r="D791" i="18" a="1"/>
  <c r="D791" i="18" s="1"/>
  <c r="D792" i="18" a="1"/>
  <c r="D792" i="18" s="1"/>
  <c r="D793" i="18" a="1"/>
  <c r="D793" i="18" s="1"/>
  <c r="D794" i="18" a="1"/>
  <c r="D794" i="18" s="1"/>
  <c r="D795" i="18" a="1"/>
  <c r="D795" i="18" s="1"/>
  <c r="D796" i="18" a="1"/>
  <c r="D796" i="18" s="1"/>
  <c r="D797" i="18" a="1"/>
  <c r="D797" i="18" s="1"/>
  <c r="D798" i="18" a="1"/>
  <c r="D798" i="18" s="1"/>
  <c r="D799" i="18" a="1"/>
  <c r="D799" i="18" s="1"/>
  <c r="D800" i="18" a="1"/>
  <c r="D800" i="18" s="1"/>
  <c r="D801" i="18" a="1"/>
  <c r="D801" i="18" s="1"/>
  <c r="D802" i="18" a="1"/>
  <c r="D802" i="18" s="1"/>
  <c r="D803" i="18" a="1"/>
  <c r="D803" i="18" s="1"/>
  <c r="D804" i="18" a="1"/>
  <c r="D804" i="18" s="1"/>
  <c r="D805" i="18" a="1"/>
  <c r="D805" i="18" s="1"/>
  <c r="D806" i="18" a="1"/>
  <c r="D806" i="18" s="1"/>
  <c r="D807" i="18" a="1"/>
  <c r="D807" i="18" s="1"/>
  <c r="D808" i="18" a="1"/>
  <c r="D808" i="18" s="1"/>
  <c r="D809" i="18" a="1"/>
  <c r="D809" i="18" s="1"/>
  <c r="D810" i="18" a="1"/>
  <c r="D810" i="18" s="1"/>
  <c r="D811" i="18" a="1"/>
  <c r="D811" i="18" s="1"/>
  <c r="D812" i="18" a="1"/>
  <c r="D812" i="18" s="1"/>
  <c r="D813" i="18" a="1"/>
  <c r="D813" i="18" s="1"/>
  <c r="D814" i="18" a="1"/>
  <c r="D814" i="18" s="1"/>
  <c r="D815" i="18" a="1"/>
  <c r="D815" i="18" s="1"/>
  <c r="D816" i="18" a="1"/>
  <c r="D816" i="18" s="1"/>
  <c r="D817" i="18" a="1"/>
  <c r="D817" i="18" s="1"/>
  <c r="D818" i="18" a="1"/>
  <c r="D818" i="18" s="1"/>
  <c r="D819" i="18" a="1"/>
  <c r="D819" i="18" s="1"/>
  <c r="D820" i="18" a="1"/>
  <c r="D820" i="18" s="1"/>
  <c r="D821" i="18" a="1"/>
  <c r="D821" i="18" s="1"/>
  <c r="D822" i="18" a="1"/>
  <c r="D822" i="18" s="1"/>
  <c r="D823" i="18" a="1"/>
  <c r="D823" i="18" s="1"/>
  <c r="D824" i="18" a="1"/>
  <c r="D824" i="18" s="1"/>
  <c r="D825" i="18" a="1"/>
  <c r="D825" i="18" s="1"/>
  <c r="D826" i="18" a="1"/>
  <c r="D826" i="18" s="1"/>
  <c r="D827" i="18" a="1"/>
  <c r="D827" i="18" s="1"/>
  <c r="D828" i="18" a="1"/>
  <c r="D828" i="18" s="1"/>
  <c r="D829" i="18" a="1"/>
  <c r="D829" i="18" s="1"/>
  <c r="D830" i="18" a="1"/>
  <c r="D830" i="18" s="1"/>
  <c r="D831" i="18" a="1"/>
  <c r="D831" i="18" s="1"/>
  <c r="D832" i="18" a="1"/>
  <c r="D832" i="18" s="1"/>
  <c r="D833" i="18" a="1"/>
  <c r="D833" i="18" s="1"/>
  <c r="D834" i="18" a="1"/>
  <c r="D834" i="18" s="1"/>
  <c r="D835" i="18" a="1"/>
  <c r="D835" i="18" s="1"/>
  <c r="D836" i="18" a="1"/>
  <c r="D836" i="18" s="1"/>
  <c r="D837" i="18" a="1"/>
  <c r="D837" i="18" s="1"/>
  <c r="D838" i="18" a="1"/>
  <c r="D838" i="18" s="1"/>
  <c r="D839" i="18" a="1"/>
  <c r="D839" i="18" s="1"/>
  <c r="D840" i="18" a="1"/>
  <c r="D840" i="18" s="1"/>
  <c r="D841" i="18" a="1"/>
  <c r="D841" i="18" s="1"/>
  <c r="D842" i="18" a="1"/>
  <c r="D842" i="18" s="1"/>
  <c r="D843" i="18" a="1"/>
  <c r="D843" i="18" s="1"/>
  <c r="D844" i="18" a="1"/>
  <c r="D844" i="18" s="1"/>
  <c r="D845" i="18" a="1"/>
  <c r="D845" i="18" s="1"/>
  <c r="D846" i="18" a="1"/>
  <c r="D846" i="18" s="1"/>
  <c r="D847" i="18" a="1"/>
  <c r="D847" i="18" s="1"/>
  <c r="D848" i="18" a="1"/>
  <c r="D848" i="18" s="1"/>
  <c r="D849" i="18" a="1"/>
  <c r="D849" i="18" s="1"/>
  <c r="D850" i="18" a="1"/>
  <c r="D850" i="18" s="1"/>
  <c r="D851" i="18" a="1"/>
  <c r="D851" i="18" s="1"/>
  <c r="D852" i="18" a="1"/>
  <c r="D852" i="18" s="1"/>
  <c r="D853" i="18" a="1"/>
  <c r="D853" i="18" s="1"/>
  <c r="D854" i="18" a="1"/>
  <c r="D854" i="18" s="1"/>
  <c r="D855" i="18" a="1"/>
  <c r="D855" i="18" s="1"/>
  <c r="D856" i="18" a="1"/>
  <c r="D856" i="18" s="1"/>
  <c r="D857" i="18" a="1"/>
  <c r="D857" i="18" s="1"/>
  <c r="D858" i="18" a="1"/>
  <c r="D858" i="18" s="1"/>
  <c r="D859" i="18" a="1"/>
  <c r="D859" i="18" s="1"/>
  <c r="D860" i="18" a="1"/>
  <c r="D860" i="18" s="1"/>
  <c r="D861" i="18" a="1"/>
  <c r="D861" i="18" s="1"/>
  <c r="D862" i="18" a="1"/>
  <c r="D862" i="18" s="1"/>
  <c r="D863" i="18" a="1"/>
  <c r="D863" i="18" s="1"/>
  <c r="D864" i="18" a="1"/>
  <c r="D864" i="18" s="1"/>
  <c r="D865" i="18" a="1"/>
  <c r="D865" i="18" s="1"/>
  <c r="D866" i="18" a="1"/>
  <c r="D866" i="18" s="1"/>
  <c r="D867" i="18" a="1"/>
  <c r="D867" i="18" s="1"/>
  <c r="D868" i="18" a="1"/>
  <c r="D868" i="18" s="1"/>
  <c r="D869" i="18" a="1"/>
  <c r="D869" i="18" s="1"/>
  <c r="D870" i="18" a="1"/>
  <c r="D870" i="18" s="1"/>
  <c r="D871" i="18" a="1"/>
  <c r="D871" i="18" s="1"/>
  <c r="D872" i="18" a="1"/>
  <c r="D872" i="18" s="1"/>
  <c r="D873" i="18" a="1"/>
  <c r="D873" i="18" s="1"/>
  <c r="D874" i="18" a="1"/>
  <c r="D874" i="18" s="1"/>
  <c r="D875" i="18" a="1"/>
  <c r="D875" i="18" s="1"/>
  <c r="D876" i="18" a="1"/>
  <c r="D876" i="18" s="1"/>
  <c r="D877" i="18" a="1"/>
  <c r="D877" i="18" s="1"/>
  <c r="D878" i="18" a="1"/>
  <c r="D878" i="18" s="1"/>
  <c r="D879" i="18" a="1"/>
  <c r="D879" i="18" s="1"/>
  <c r="D880" i="18" a="1"/>
  <c r="D880" i="18" s="1"/>
  <c r="D881" i="18" a="1"/>
  <c r="D881" i="18" s="1"/>
  <c r="D882" i="18" a="1"/>
  <c r="D882" i="18" s="1"/>
  <c r="D883" i="18" a="1"/>
  <c r="D883" i="18" s="1"/>
  <c r="D884" i="18" a="1"/>
  <c r="D884" i="18" s="1"/>
  <c r="D885" i="18" a="1"/>
  <c r="D885" i="18" s="1"/>
  <c r="D886" i="18" a="1"/>
  <c r="D886" i="18" s="1"/>
  <c r="D887" i="18" a="1"/>
  <c r="D887" i="18" s="1"/>
  <c r="D888" i="18" a="1"/>
  <c r="D888" i="18" s="1"/>
  <c r="D889" i="18" a="1"/>
  <c r="D889" i="18" s="1"/>
  <c r="D890" i="18" a="1"/>
  <c r="D890" i="18" s="1"/>
  <c r="D891" i="18" a="1"/>
  <c r="D891" i="18" s="1"/>
  <c r="D892" i="18" a="1"/>
  <c r="D892" i="18" s="1"/>
  <c r="D893" i="18" a="1"/>
  <c r="D893" i="18" s="1"/>
  <c r="D894" i="18" a="1"/>
  <c r="D894" i="18" s="1"/>
  <c r="D895" i="18" a="1"/>
  <c r="D895" i="18" s="1"/>
  <c r="D896" i="18" a="1"/>
  <c r="D896" i="18" s="1"/>
  <c r="D897" i="18" a="1"/>
  <c r="D897" i="18" s="1"/>
  <c r="D898" i="18" a="1"/>
  <c r="D898" i="18" s="1"/>
  <c r="D899" i="18" a="1"/>
  <c r="D899" i="18" s="1"/>
  <c r="D900" i="18" a="1"/>
  <c r="D900" i="18" s="1"/>
  <c r="D901" i="18" a="1"/>
  <c r="D901" i="18"/>
  <c r="D902" i="18" a="1"/>
  <c r="D902" i="18" s="1"/>
  <c r="D903" i="18" a="1"/>
  <c r="D903" i="18" s="1"/>
  <c r="D904" i="18" a="1"/>
  <c r="D904" i="18" s="1"/>
  <c r="D905" i="18" a="1"/>
  <c r="D905" i="18" s="1"/>
  <c r="D906" i="18" a="1"/>
  <c r="D906" i="18" s="1"/>
  <c r="D907" i="18" a="1"/>
  <c r="D907" i="18" s="1"/>
  <c r="D908" i="18" a="1"/>
  <c r="D908" i="18" s="1"/>
  <c r="D909" i="18" a="1"/>
  <c r="D909" i="18" s="1"/>
  <c r="D910" i="18" a="1"/>
  <c r="D910" i="18" s="1"/>
  <c r="D911" i="18" a="1"/>
  <c r="D911" i="18" s="1"/>
  <c r="D912" i="18" a="1"/>
  <c r="D912" i="18" s="1"/>
  <c r="D913" i="18" a="1"/>
  <c r="D913" i="18" s="1"/>
  <c r="D914" i="18" a="1"/>
  <c r="D914" i="18" s="1"/>
  <c r="D915" i="18" a="1"/>
  <c r="D915" i="18" s="1"/>
  <c r="D916" i="18" a="1"/>
  <c r="D916" i="18" s="1"/>
  <c r="D917" i="18" a="1"/>
  <c r="D917" i="18" s="1"/>
  <c r="D918" i="18" a="1"/>
  <c r="D918" i="18" s="1"/>
  <c r="D919" i="18" a="1"/>
  <c r="D919" i="18" s="1"/>
  <c r="D920" i="18" a="1"/>
  <c r="D920" i="18" s="1"/>
  <c r="D921" i="18" a="1"/>
  <c r="D921" i="18" s="1"/>
  <c r="D922" i="18" a="1"/>
  <c r="D922" i="18" s="1"/>
  <c r="D923" i="18" a="1"/>
  <c r="D923" i="18" s="1"/>
  <c r="D924" i="18" a="1"/>
  <c r="D924" i="18" s="1"/>
  <c r="D925" i="18" a="1"/>
  <c r="D925" i="18" s="1"/>
  <c r="D926" i="18" a="1"/>
  <c r="D926" i="18" s="1"/>
  <c r="D927" i="18" a="1"/>
  <c r="D927" i="18" s="1"/>
  <c r="D928" i="18" a="1"/>
  <c r="D928" i="18" s="1"/>
  <c r="D929" i="18" a="1"/>
  <c r="D929" i="18" s="1"/>
  <c r="D930" i="18" a="1"/>
  <c r="D930" i="18" s="1"/>
  <c r="D931" i="18" a="1"/>
  <c r="D931" i="18" s="1"/>
  <c r="D932" i="18" a="1"/>
  <c r="D932" i="18" s="1"/>
  <c r="D933" i="18" a="1"/>
  <c r="D933" i="18" s="1"/>
  <c r="D934" i="18" a="1"/>
  <c r="D934" i="18" s="1"/>
  <c r="D935" i="18" a="1"/>
  <c r="D935" i="18" s="1"/>
  <c r="D936" i="18" a="1"/>
  <c r="D936" i="18" s="1"/>
  <c r="D937" i="18" a="1"/>
  <c r="D937" i="18" s="1"/>
  <c r="D938" i="18" a="1"/>
  <c r="D938" i="18" s="1"/>
  <c r="D939" i="18" a="1"/>
  <c r="D939" i="18" s="1"/>
  <c r="D940" i="18" a="1"/>
  <c r="D940" i="18" s="1"/>
  <c r="D941" i="18" a="1"/>
  <c r="D941" i="18" s="1"/>
  <c r="D942" i="18" a="1"/>
  <c r="D942" i="18" s="1"/>
  <c r="D943" i="18" a="1"/>
  <c r="D943" i="18" s="1"/>
  <c r="D944" i="18" a="1"/>
  <c r="D944" i="18" s="1"/>
  <c r="D945" i="18" a="1"/>
  <c r="D945" i="18" s="1"/>
  <c r="D946" i="18" a="1"/>
  <c r="D946" i="18" s="1"/>
  <c r="D947" i="18" a="1"/>
  <c r="D947" i="18" s="1"/>
  <c r="D948" i="18" a="1"/>
  <c r="D948" i="18" s="1"/>
  <c r="D949" i="18" a="1"/>
  <c r="D949" i="18" s="1"/>
  <c r="D950" i="18" a="1"/>
  <c r="D950" i="18" s="1"/>
  <c r="D951" i="18" a="1"/>
  <c r="D951" i="18" s="1"/>
  <c r="D952" i="18" a="1"/>
  <c r="D952" i="18" s="1"/>
  <c r="D953" i="18" a="1"/>
  <c r="D953" i="18" s="1"/>
  <c r="D954" i="18" a="1"/>
  <c r="D954" i="18" s="1"/>
  <c r="D955" i="18" a="1"/>
  <c r="D955" i="18" s="1"/>
  <c r="D956" i="18" a="1"/>
  <c r="D956" i="18" s="1"/>
  <c r="D957" i="18" a="1"/>
  <c r="D957" i="18" s="1"/>
  <c r="D958" i="18" a="1"/>
  <c r="D958" i="18" s="1"/>
  <c r="D959" i="18" a="1"/>
  <c r="D959" i="18" s="1"/>
  <c r="D960" i="18" a="1"/>
  <c r="D960" i="18" s="1"/>
  <c r="D961" i="18" a="1"/>
  <c r="D961" i="18" s="1"/>
  <c r="D962" i="18" a="1"/>
  <c r="D962" i="18" s="1"/>
  <c r="D963" i="18" a="1"/>
  <c r="D963" i="18" s="1"/>
  <c r="D964" i="18" a="1"/>
  <c r="D964" i="18" s="1"/>
  <c r="D965" i="18" a="1"/>
  <c r="D965" i="18" s="1"/>
  <c r="D966" i="18" a="1"/>
  <c r="D966" i="18" s="1"/>
  <c r="D967" i="18" a="1"/>
  <c r="D967" i="18" s="1"/>
  <c r="D968" i="18" a="1"/>
  <c r="D968" i="18" s="1"/>
  <c r="D969" i="18" a="1"/>
  <c r="D969" i="18" s="1"/>
  <c r="D970" i="18" a="1"/>
  <c r="D970" i="18" s="1"/>
  <c r="D971" i="18" a="1"/>
  <c r="D971" i="18" s="1"/>
  <c r="D972" i="18" a="1"/>
  <c r="D972" i="18" s="1"/>
  <c r="D973" i="18" a="1"/>
  <c r="D973" i="18" s="1"/>
  <c r="D974" i="18" a="1"/>
  <c r="D974" i="18" s="1"/>
  <c r="D975" i="18" a="1"/>
  <c r="D975" i="18" s="1"/>
  <c r="D976" i="18" a="1"/>
  <c r="D976" i="18" s="1"/>
  <c r="D977" i="18" a="1"/>
  <c r="D977" i="18" s="1"/>
  <c r="D978" i="18" a="1"/>
  <c r="D978" i="18" s="1"/>
  <c r="D979" i="18" a="1"/>
  <c r="D979" i="18" s="1"/>
  <c r="D980" i="18" a="1"/>
  <c r="D980" i="18" s="1"/>
  <c r="D981" i="18" a="1"/>
  <c r="D981" i="18" s="1"/>
  <c r="D982" i="18" a="1"/>
  <c r="D982" i="18" s="1"/>
  <c r="D983" i="18" a="1"/>
  <c r="D983" i="18" s="1"/>
  <c r="D984" i="18" a="1"/>
  <c r="D984" i="18" s="1"/>
  <c r="D985" i="18" a="1"/>
  <c r="D985" i="18" s="1"/>
  <c r="D986" i="18" a="1"/>
  <c r="D986" i="18" s="1"/>
  <c r="D987" i="18" a="1"/>
  <c r="D987" i="18" s="1"/>
  <c r="D988" i="18" a="1"/>
  <c r="D988" i="18" s="1"/>
  <c r="D989" i="18" a="1"/>
  <c r="D989" i="18" s="1"/>
  <c r="D990" i="18" a="1"/>
  <c r="D990" i="18" s="1"/>
  <c r="D991" i="18" a="1"/>
  <c r="D991" i="18" s="1"/>
  <c r="D992" i="18" a="1"/>
  <c r="D992" i="18" s="1"/>
  <c r="D993" i="18" a="1"/>
  <c r="D993" i="18" s="1"/>
  <c r="D994" i="18" a="1"/>
  <c r="D994" i="18" s="1"/>
  <c r="D995" i="18" a="1"/>
  <c r="D995" i="18" s="1"/>
  <c r="D996" i="18" a="1"/>
  <c r="D996" i="18" s="1"/>
  <c r="D997" i="18" a="1"/>
  <c r="D997" i="18" s="1"/>
  <c r="D998" i="18" a="1"/>
  <c r="D998" i="18" s="1"/>
  <c r="D999" i="18" a="1"/>
  <c r="D999" i="18" s="1"/>
  <c r="D1000" i="18" a="1"/>
  <c r="D1000" i="18" s="1"/>
  <c r="D1001" i="18" a="1"/>
  <c r="D1001" i="18" s="1"/>
  <c r="D1002" i="18" a="1"/>
  <c r="D1002" i="18" s="1"/>
  <c r="D1003" i="18" a="1"/>
  <c r="D1003" i="18" s="1"/>
  <c r="D1004" i="18" a="1"/>
  <c r="D1004" i="18" s="1"/>
  <c r="D1005" i="18" a="1"/>
  <c r="D1005" i="18" s="1"/>
  <c r="D1006" i="18" a="1"/>
  <c r="D1006" i="18" s="1"/>
  <c r="D1007" i="18" a="1"/>
  <c r="D1007" i="18" s="1"/>
  <c r="D1008" i="18" a="1"/>
  <c r="D1008" i="18" s="1"/>
  <c r="D1009" i="18" a="1"/>
  <c r="D1009" i="18" s="1"/>
  <c r="D1010" i="18" a="1"/>
  <c r="D1010" i="18" s="1"/>
  <c r="D1011" i="18" a="1"/>
  <c r="D1011" i="18" s="1"/>
  <c r="D1012" i="18" a="1"/>
  <c r="D1012" i="18" s="1"/>
  <c r="D1013" i="18" a="1"/>
  <c r="D1013" i="18" s="1"/>
  <c r="D1014" i="18" a="1"/>
  <c r="D1014" i="18" s="1"/>
  <c r="D1015" i="18" a="1"/>
  <c r="D1015" i="18" s="1"/>
  <c r="D1016" i="18" a="1"/>
  <c r="D1016" i="18" s="1"/>
  <c r="D1017" i="18" a="1"/>
  <c r="D1017" i="18" s="1"/>
  <c r="D1018" i="18" a="1"/>
  <c r="D1018" i="18" s="1"/>
  <c r="D1019" i="18" a="1"/>
  <c r="D1019" i="18" s="1"/>
  <c r="D1020" i="18" a="1"/>
  <c r="D1020" i="18" s="1"/>
  <c r="D1021" i="18" a="1"/>
  <c r="D1021" i="18" s="1"/>
  <c r="D1022" i="18" a="1"/>
  <c r="D1022" i="18" s="1"/>
  <c r="D1023" i="18" a="1"/>
  <c r="D1023" i="18" s="1"/>
  <c r="D1024" i="18" a="1"/>
  <c r="D1024" i="18" s="1"/>
  <c r="D1025" i="18" a="1"/>
  <c r="D1025" i="18" s="1"/>
  <c r="D1026" i="18" a="1"/>
  <c r="D1026" i="18" s="1"/>
  <c r="D1027" i="18" a="1"/>
  <c r="D1027" i="18" s="1"/>
  <c r="D1028" i="18" a="1"/>
  <c r="D1028" i="18" s="1"/>
  <c r="D1029" i="18" a="1"/>
  <c r="D1029" i="18" s="1"/>
  <c r="D1030" i="18" a="1"/>
  <c r="D1030" i="18" s="1"/>
  <c r="D1031" i="18" a="1"/>
  <c r="D1031" i="18" s="1"/>
  <c r="D1032" i="18" a="1"/>
  <c r="D1032" i="18" s="1"/>
  <c r="D1033" i="18" a="1"/>
  <c r="D1033" i="18" s="1"/>
  <c r="D1034" i="18" a="1"/>
  <c r="D1034" i="18" s="1"/>
  <c r="D1035" i="18" a="1"/>
  <c r="D1035" i="18" s="1"/>
  <c r="D1036" i="18" a="1"/>
  <c r="D1036" i="18" s="1"/>
  <c r="D1037" i="18" a="1"/>
  <c r="D1037" i="18" s="1"/>
  <c r="D1038" i="18" a="1"/>
  <c r="D1038" i="18" s="1"/>
  <c r="D1039" i="18" a="1"/>
  <c r="D1039" i="18" s="1"/>
  <c r="D1040" i="18" a="1"/>
  <c r="D1040" i="18" s="1"/>
  <c r="D1041" i="18" a="1"/>
  <c r="D1041" i="18" s="1"/>
  <c r="D1042" i="18" a="1"/>
  <c r="D1042" i="18" s="1"/>
  <c r="D1043" i="18" a="1"/>
  <c r="D1043" i="18" s="1"/>
  <c r="D1044" i="18" a="1"/>
  <c r="D1044" i="18" s="1"/>
  <c r="D1045" i="18" a="1"/>
  <c r="D1045" i="18" s="1"/>
  <c r="D1046" i="18" a="1"/>
  <c r="D1046" i="18" s="1"/>
  <c r="D1047" i="18" a="1"/>
  <c r="D1047" i="18" s="1"/>
  <c r="D1048" i="18" a="1"/>
  <c r="D1048" i="18" s="1"/>
  <c r="D1049" i="18" a="1"/>
  <c r="D1049" i="18" s="1"/>
  <c r="D1050" i="18" a="1"/>
  <c r="D1050" i="18" s="1"/>
  <c r="D1051" i="18" a="1"/>
  <c r="D1051" i="18" s="1"/>
  <c r="D1052" i="18" a="1"/>
  <c r="D1052" i="18" s="1"/>
  <c r="D1053" i="18" a="1"/>
  <c r="D1053" i="18" s="1"/>
  <c r="D1054" i="18" a="1"/>
  <c r="D1054" i="18" s="1"/>
  <c r="D1055" i="18" a="1"/>
  <c r="D1055" i="18" s="1"/>
  <c r="D1056" i="18" a="1"/>
  <c r="D1056" i="18" s="1"/>
  <c r="D1057" i="18" a="1"/>
  <c r="D1057" i="18" s="1"/>
  <c r="D1058" i="18" a="1"/>
  <c r="D1058" i="18" s="1"/>
  <c r="D1059" i="18" a="1"/>
  <c r="D1059" i="18" s="1"/>
  <c r="D1060" i="18" a="1"/>
  <c r="D1060" i="18" s="1"/>
  <c r="D1061" i="18" a="1"/>
  <c r="D1061" i="18" s="1"/>
  <c r="D1062" i="18" a="1"/>
  <c r="D1062" i="18" s="1"/>
  <c r="D1063" i="18" a="1"/>
  <c r="D1063" i="18" s="1"/>
  <c r="D1064" i="18" a="1"/>
  <c r="D1064" i="18" s="1"/>
  <c r="D1065" i="18" a="1"/>
  <c r="D1065" i="18" s="1"/>
  <c r="D1066" i="18" a="1"/>
  <c r="D1066" i="18" s="1"/>
  <c r="D1067" i="18" a="1"/>
  <c r="D1067" i="18" s="1"/>
  <c r="D1068" i="18" a="1"/>
  <c r="D1068" i="18" s="1"/>
  <c r="D1069" i="18" a="1"/>
  <c r="D1069" i="18" s="1"/>
  <c r="D1070" i="18" a="1"/>
  <c r="D1070" i="18" s="1"/>
  <c r="D1071" i="18" a="1"/>
  <c r="D1071" i="18" s="1"/>
  <c r="D1072" i="18" a="1"/>
  <c r="D1072" i="18" s="1"/>
  <c r="D1073" i="18" a="1"/>
  <c r="D1073" i="18" s="1"/>
  <c r="D1074" i="18" a="1"/>
  <c r="D1074" i="18" s="1"/>
  <c r="D1075" i="18" a="1"/>
  <c r="D1075" i="18" s="1"/>
  <c r="D1076" i="18" a="1"/>
  <c r="D1076" i="18" s="1"/>
  <c r="D1077" i="18" a="1"/>
  <c r="D1077" i="18" s="1"/>
  <c r="D1078" i="18" a="1"/>
  <c r="D1078" i="18" s="1"/>
  <c r="D1079" i="18" a="1"/>
  <c r="D1079" i="18" s="1"/>
  <c r="D1080" i="18" a="1"/>
  <c r="D1080" i="18" s="1"/>
  <c r="D1081" i="18" a="1"/>
  <c r="D1081" i="18" s="1"/>
  <c r="D1082" i="18" a="1"/>
  <c r="D1082" i="18" s="1"/>
  <c r="D1083" i="18" a="1"/>
  <c r="D1083" i="18" s="1"/>
  <c r="D1084" i="18" a="1"/>
  <c r="D1084" i="18" s="1"/>
  <c r="D1085" i="18" a="1"/>
  <c r="D1085" i="18" s="1"/>
  <c r="D1086" i="18" a="1"/>
  <c r="D1086" i="18" s="1"/>
  <c r="D1087" i="18" a="1"/>
  <c r="D1087" i="18" s="1"/>
  <c r="D1088" i="18" a="1"/>
  <c r="D1088" i="18" s="1"/>
  <c r="D1089" i="18" a="1"/>
  <c r="D1089" i="18" s="1"/>
  <c r="D1090" i="18" a="1"/>
  <c r="D1090" i="18" s="1"/>
  <c r="D1091" i="18" a="1"/>
  <c r="D1091" i="18" s="1"/>
  <c r="D1092" i="18" a="1"/>
  <c r="D1092" i="18" s="1"/>
  <c r="D1093" i="18" a="1"/>
  <c r="D1093" i="18" s="1"/>
  <c r="D1094" i="18" a="1"/>
  <c r="D1094" i="18" s="1"/>
  <c r="D1095" i="18" a="1"/>
  <c r="D1095" i="18" s="1"/>
  <c r="D1096" i="18" a="1"/>
  <c r="D1096" i="18" s="1"/>
  <c r="D1097" i="18" a="1"/>
  <c r="D1097" i="18" s="1"/>
  <c r="D1098" i="18" a="1"/>
  <c r="D1098" i="18" s="1"/>
  <c r="D1099" i="18" a="1"/>
  <c r="D1099" i="18" s="1"/>
  <c r="D1100" i="18" a="1"/>
  <c r="D1100" i="18" s="1"/>
  <c r="D1101" i="18" a="1"/>
  <c r="D1101" i="18" s="1"/>
  <c r="D1102" i="18" a="1"/>
  <c r="D1102" i="18" s="1"/>
  <c r="D1103" i="18" a="1"/>
  <c r="D1103" i="18" s="1"/>
  <c r="D1104" i="18" a="1"/>
  <c r="D1104" i="18" s="1"/>
  <c r="D1105" i="18" a="1"/>
  <c r="D1105" i="18" s="1"/>
  <c r="D1106" i="18" a="1"/>
  <c r="D1106" i="18" s="1"/>
  <c r="D1107" i="18" a="1"/>
  <c r="D1107" i="18" s="1"/>
  <c r="D1108" i="18" a="1"/>
  <c r="D1108" i="18" s="1"/>
  <c r="D1109" i="18" a="1"/>
  <c r="D1109" i="18" s="1"/>
  <c r="D1110" i="18" a="1"/>
  <c r="D1110" i="18" s="1"/>
  <c r="D1111" i="18" a="1"/>
  <c r="D1111" i="18" s="1"/>
  <c r="D1112" i="18" a="1"/>
  <c r="D1112" i="18" s="1"/>
  <c r="D1113" i="18" a="1"/>
  <c r="D1113" i="18" s="1"/>
  <c r="D1114" i="18" a="1"/>
  <c r="D1114" i="18" s="1"/>
  <c r="D1115" i="18" a="1"/>
  <c r="D1115" i="18" s="1"/>
  <c r="D1116" i="18" a="1"/>
  <c r="D1116" i="18" s="1"/>
  <c r="D1117" i="18" a="1"/>
  <c r="D1117" i="18" s="1"/>
  <c r="D1118" i="18" a="1"/>
  <c r="D1118" i="18" s="1"/>
  <c r="D1119" i="18" a="1"/>
  <c r="D1119" i="18" s="1"/>
  <c r="D1120" i="18" a="1"/>
  <c r="D1120" i="18" s="1"/>
  <c r="D1121" i="18" a="1"/>
  <c r="D1121" i="18" s="1"/>
  <c r="D1122" i="18" a="1"/>
  <c r="D1122" i="18" s="1"/>
  <c r="D1123" i="18" a="1"/>
  <c r="D1123" i="18" s="1"/>
  <c r="D1124" i="18" a="1"/>
  <c r="D1124" i="18" s="1"/>
  <c r="D1125" i="18" a="1"/>
  <c r="D1125" i="18" s="1"/>
  <c r="D1126" i="18" a="1"/>
  <c r="D1126" i="18" s="1"/>
  <c r="D1127" i="18" a="1"/>
  <c r="D1127" i="18" s="1"/>
  <c r="D1128" i="18" a="1"/>
  <c r="D1128" i="18" s="1"/>
  <c r="D1129" i="18" a="1"/>
  <c r="D1129" i="18" s="1"/>
  <c r="D1130" i="18" a="1"/>
  <c r="D1130" i="18" s="1"/>
  <c r="D1131" i="18" a="1"/>
  <c r="D1131" i="18" s="1"/>
  <c r="D1132" i="18" a="1"/>
  <c r="D1132" i="18" s="1"/>
  <c r="D1133" i="18" a="1"/>
  <c r="D1133" i="18" s="1"/>
  <c r="D1134" i="18" a="1"/>
  <c r="D1134" i="18" s="1"/>
  <c r="D1135" i="18" a="1"/>
  <c r="D1135" i="18" s="1"/>
  <c r="D1136" i="18" a="1"/>
  <c r="D1136" i="18" s="1"/>
  <c r="D1137" i="18" a="1"/>
  <c r="D1137" i="18" s="1"/>
  <c r="D1138" i="18" a="1"/>
  <c r="D1138" i="18" s="1"/>
  <c r="D1139" i="18" a="1"/>
  <c r="D1139" i="18" s="1"/>
  <c r="D1140" i="18" a="1"/>
  <c r="D1140" i="18" s="1"/>
  <c r="D1141" i="18" a="1"/>
  <c r="D1141" i="18" s="1"/>
  <c r="D1142" i="18" a="1"/>
  <c r="D1142" i="18" s="1"/>
  <c r="D1143" i="18" a="1"/>
  <c r="D1143" i="18" s="1"/>
  <c r="D1144" i="18" a="1"/>
  <c r="D1144" i="18" s="1"/>
  <c r="D1145" i="18" a="1"/>
  <c r="D1145" i="18" s="1"/>
  <c r="D1146" i="18" a="1"/>
  <c r="D1146" i="18" s="1"/>
  <c r="D1147" i="18" a="1"/>
  <c r="D1147" i="18" s="1"/>
  <c r="D1148" i="18" a="1"/>
  <c r="D1148" i="18" s="1"/>
  <c r="D1149" i="18" a="1"/>
  <c r="D1149" i="18" s="1"/>
  <c r="D1150" i="18" a="1"/>
  <c r="D1150" i="18" s="1"/>
  <c r="D1151" i="18" a="1"/>
  <c r="D1151" i="18" s="1"/>
  <c r="D1152" i="18" a="1"/>
  <c r="D1152" i="18" s="1"/>
  <c r="D1153" i="18" a="1"/>
  <c r="D1153" i="18" s="1"/>
  <c r="D1154" i="18" a="1"/>
  <c r="D1154" i="18" s="1"/>
  <c r="D1155" i="18" a="1"/>
  <c r="D1155" i="18" s="1"/>
  <c r="D1156" i="18" a="1"/>
  <c r="D1156" i="18" s="1"/>
  <c r="D1157" i="18" a="1"/>
  <c r="D1157" i="18" s="1"/>
  <c r="D1158" i="18" a="1"/>
  <c r="D1158" i="18" s="1"/>
  <c r="D1159" i="18" a="1"/>
  <c r="D1159" i="18" s="1"/>
  <c r="D1160" i="18" a="1"/>
  <c r="D1160" i="18" s="1"/>
  <c r="D1161" i="18" a="1"/>
  <c r="D1161" i="18" s="1"/>
  <c r="D1162" i="18" a="1"/>
  <c r="D1162" i="18" s="1"/>
  <c r="D1163" i="18" a="1"/>
  <c r="D1163" i="18" s="1"/>
  <c r="D1164" i="18" a="1"/>
  <c r="D1164" i="18" s="1"/>
  <c r="D1165" i="18" a="1"/>
  <c r="D1165" i="18" s="1"/>
  <c r="D1166" i="18" a="1"/>
  <c r="D1166" i="18" s="1"/>
  <c r="D1167" i="18" a="1"/>
  <c r="D1167" i="18" s="1"/>
  <c r="D1168" i="18" a="1"/>
  <c r="D1168" i="18" s="1"/>
  <c r="D1169" i="18" a="1"/>
  <c r="D1169" i="18" s="1"/>
  <c r="D1170" i="18" a="1"/>
  <c r="D1170" i="18" s="1"/>
  <c r="D1171" i="18" a="1"/>
  <c r="D1171" i="18" s="1"/>
  <c r="D1172" i="18" a="1"/>
  <c r="D1172" i="18" s="1"/>
  <c r="D1173" i="18" a="1"/>
  <c r="D1173" i="18" s="1"/>
  <c r="D1174" i="18" a="1"/>
  <c r="D1174" i="18" s="1"/>
  <c r="D1175" i="18" a="1"/>
  <c r="D1175" i="18" s="1"/>
  <c r="D1176" i="18" a="1"/>
  <c r="D1176" i="18" s="1"/>
  <c r="D1177" i="18" a="1"/>
  <c r="D1177" i="18" s="1"/>
  <c r="D1178" i="18" a="1"/>
  <c r="D1178" i="18" s="1"/>
  <c r="D1179" i="18" a="1"/>
  <c r="D1179" i="18" s="1"/>
  <c r="D1180" i="18" a="1"/>
  <c r="D1180" i="18" s="1"/>
  <c r="D1181" i="18" a="1"/>
  <c r="D1181" i="18" s="1"/>
  <c r="D1182" i="18" a="1"/>
  <c r="D1182" i="18" s="1"/>
  <c r="D1183" i="18" a="1"/>
  <c r="D1183" i="18" s="1"/>
  <c r="D1184" i="18" a="1"/>
  <c r="D1184" i="18" s="1"/>
  <c r="D1185" i="18" a="1"/>
  <c r="D1185" i="18" s="1"/>
  <c r="D1186" i="18" a="1"/>
  <c r="D1186" i="18" s="1"/>
  <c r="D1187" i="18" a="1"/>
  <c r="D1187" i="18" s="1"/>
  <c r="D1188" i="18" a="1"/>
  <c r="D1188" i="18" s="1"/>
  <c r="D1189" i="18" a="1"/>
  <c r="D1189" i="18" s="1"/>
  <c r="D1190" i="18" a="1"/>
  <c r="D1190" i="18" s="1"/>
  <c r="D1191" i="18" a="1"/>
  <c r="D1191" i="18" s="1"/>
  <c r="D1192" i="18" a="1"/>
  <c r="D1192" i="18" s="1"/>
  <c r="D1193" i="18" a="1"/>
  <c r="D1193" i="18" s="1"/>
  <c r="D1194" i="18" a="1"/>
  <c r="D1194" i="18" s="1"/>
  <c r="D1195" i="18" a="1"/>
  <c r="D1195" i="18" s="1"/>
  <c r="D1196" i="18" a="1"/>
  <c r="D1196" i="18" s="1"/>
  <c r="D1197" i="18" a="1"/>
  <c r="D1197" i="18" s="1"/>
  <c r="D1198" i="18" a="1"/>
  <c r="D1198" i="18" s="1"/>
  <c r="D1199" i="18" a="1"/>
  <c r="D1199" i="18" s="1"/>
  <c r="D1200" i="18" a="1"/>
  <c r="D1200" i="18" s="1"/>
  <c r="D1201" i="18" a="1"/>
  <c r="D1201" i="18" s="1"/>
  <c r="D1202" i="18" a="1"/>
  <c r="D1202" i="18" s="1"/>
  <c r="D1203" i="18" a="1"/>
  <c r="D1203" i="18" s="1"/>
  <c r="D1204" i="18" a="1"/>
  <c r="D1204" i="18" s="1"/>
  <c r="D1205" i="18" a="1"/>
  <c r="D1205" i="18" s="1"/>
  <c r="D1206" i="18" a="1"/>
  <c r="D1206" i="18" s="1"/>
  <c r="D1207" i="18" a="1"/>
  <c r="D1207" i="18" s="1"/>
  <c r="D1208" i="18" a="1"/>
  <c r="D1208" i="18" s="1"/>
  <c r="D1209" i="18" a="1"/>
  <c r="D1209" i="18" s="1"/>
  <c r="D1210" i="18" a="1"/>
  <c r="D1210" i="18" s="1"/>
  <c r="D1211" i="18" a="1"/>
  <c r="D1211" i="18" s="1"/>
  <c r="D1212" i="18" a="1"/>
  <c r="D1212" i="18" s="1"/>
  <c r="D1213" i="18" a="1"/>
  <c r="D1213" i="18" s="1"/>
  <c r="D1214" i="18" a="1"/>
  <c r="D1214" i="18" s="1"/>
  <c r="D1215" i="18" a="1"/>
  <c r="D1215" i="18" s="1"/>
  <c r="D1216" i="18" a="1"/>
  <c r="D1216" i="18" s="1"/>
  <c r="D1217" i="18" a="1"/>
  <c r="D1217" i="18" s="1"/>
  <c r="D1218" i="18" a="1"/>
  <c r="D1218" i="18" s="1"/>
  <c r="D1219" i="18" a="1"/>
  <c r="D1219" i="18" s="1"/>
  <c r="D1220" i="18" a="1"/>
  <c r="D1220" i="18" s="1"/>
  <c r="D1221" i="18" a="1"/>
  <c r="D1221" i="18" s="1"/>
  <c r="D1222" i="18" a="1"/>
  <c r="D1222" i="18" s="1"/>
  <c r="D1223" i="18" a="1"/>
  <c r="D1223" i="18" s="1"/>
  <c r="D1224" i="18" a="1"/>
  <c r="D1224" i="18" s="1"/>
  <c r="D1225" i="18" a="1"/>
  <c r="D1225" i="18" s="1"/>
  <c r="D1226" i="18" a="1"/>
  <c r="D1226" i="18" s="1"/>
  <c r="D1227" i="18" a="1"/>
  <c r="D1227" i="18" s="1"/>
  <c r="D1228" i="18" a="1"/>
  <c r="D1228" i="18" s="1"/>
  <c r="D1229" i="18" a="1"/>
  <c r="D1229" i="18" s="1"/>
  <c r="D1230" i="18" a="1"/>
  <c r="D1230" i="18" s="1"/>
  <c r="D1231" i="18" a="1"/>
  <c r="D1231" i="18" s="1"/>
  <c r="D1232" i="18" a="1"/>
  <c r="D1232" i="18" s="1"/>
  <c r="D1233" i="18" a="1"/>
  <c r="D1233" i="18" s="1"/>
  <c r="D1234" i="18" a="1"/>
  <c r="D1234" i="18" s="1"/>
  <c r="D1235" i="18" a="1"/>
  <c r="D1235" i="18" s="1"/>
  <c r="D1236" i="18" a="1"/>
  <c r="D1236" i="18" s="1"/>
  <c r="D1237" i="18" a="1"/>
  <c r="D1237" i="18" s="1"/>
  <c r="D1238" i="18" a="1"/>
  <c r="D1238" i="18" s="1"/>
  <c r="D1239" i="18" a="1"/>
  <c r="D1239" i="18" s="1"/>
  <c r="D1240" i="18" a="1"/>
  <c r="D1240" i="18" s="1"/>
  <c r="D1241" i="18" a="1"/>
  <c r="D1241" i="18" s="1"/>
  <c r="D1242" i="18" a="1"/>
  <c r="D1242" i="18" s="1"/>
  <c r="D1243" i="18" a="1"/>
  <c r="D1243" i="18" s="1"/>
  <c r="D1244" i="18" a="1"/>
  <c r="D1244" i="18" s="1"/>
  <c r="D1245" i="18" a="1"/>
  <c r="D1245" i="18" s="1"/>
  <c r="D1246" i="18" a="1"/>
  <c r="D1246" i="18" s="1"/>
  <c r="D1247" i="18" a="1"/>
  <c r="D1247" i="18" s="1"/>
  <c r="D1248" i="18" a="1"/>
  <c r="D1248" i="18" s="1"/>
  <c r="D1249" i="18" a="1"/>
  <c r="D1249" i="18" s="1"/>
  <c r="D1250" i="18" a="1"/>
  <c r="D1250" i="18" s="1"/>
  <c r="D1251" i="18" a="1"/>
  <c r="D1251" i="18" s="1"/>
  <c r="D1252" i="18" a="1"/>
  <c r="D1252" i="18" s="1"/>
  <c r="D1253" i="18" a="1"/>
  <c r="D1253" i="18" s="1"/>
  <c r="D1254" i="18" a="1"/>
  <c r="D1254" i="18" s="1"/>
  <c r="D1255" i="18" a="1"/>
  <c r="D1255" i="18" s="1"/>
  <c r="D1256" i="18" a="1"/>
  <c r="D1256" i="18" s="1"/>
  <c r="D1257" i="18" a="1"/>
  <c r="D1257" i="18" s="1"/>
  <c r="D1258" i="18" a="1"/>
  <c r="D1258" i="18" s="1"/>
  <c r="D1259" i="18" a="1"/>
  <c r="D1259" i="18" s="1"/>
  <c r="D1260" i="18" a="1"/>
  <c r="D1260" i="18" s="1"/>
  <c r="D1261" i="18" a="1"/>
  <c r="D1261" i="18" s="1"/>
  <c r="D1262" i="18" a="1"/>
  <c r="D1262" i="18" s="1"/>
  <c r="D1263" i="18" a="1"/>
  <c r="D1263" i="18" s="1"/>
  <c r="D1264" i="18" a="1"/>
  <c r="D1264" i="18" s="1"/>
  <c r="D1265" i="18" a="1"/>
  <c r="D1265" i="18" s="1"/>
  <c r="D1266" i="18" a="1"/>
  <c r="D1266" i="18" s="1"/>
  <c r="D1267" i="18" a="1"/>
  <c r="D1267" i="18" s="1"/>
  <c r="D1268" i="18" a="1"/>
  <c r="D1268" i="18" s="1"/>
  <c r="D1269" i="18" a="1"/>
  <c r="D1269" i="18" s="1"/>
  <c r="D1270" i="18" a="1"/>
  <c r="D1270" i="18" s="1"/>
  <c r="D1271" i="18" a="1"/>
  <c r="D1271" i="18" s="1"/>
  <c r="D1272" i="18" a="1"/>
  <c r="D1272" i="18" s="1"/>
  <c r="D1273" i="18" a="1"/>
  <c r="D1273" i="18" s="1"/>
  <c r="D1274" i="18" a="1"/>
  <c r="D1274" i="18" s="1"/>
  <c r="D1275" i="18" a="1"/>
  <c r="D1275" i="18" s="1"/>
  <c r="D1276" i="18" a="1"/>
  <c r="D1276" i="18" s="1"/>
  <c r="D1277" i="18" a="1"/>
  <c r="D1277" i="18" s="1"/>
  <c r="D1278" i="18" a="1"/>
  <c r="D1278" i="18" s="1"/>
  <c r="D1279" i="18" a="1"/>
  <c r="D1279" i="18" s="1"/>
  <c r="D1280" i="18" a="1"/>
  <c r="D1280" i="18" s="1"/>
  <c r="D1281" i="18" a="1"/>
  <c r="D1281" i="18" s="1"/>
  <c r="D1282" i="18" a="1"/>
  <c r="D1282" i="18" s="1"/>
  <c r="D1283" i="18" a="1"/>
  <c r="D1283" i="18" s="1"/>
  <c r="D1284" i="18" a="1"/>
  <c r="D1284" i="18" s="1"/>
  <c r="D1285" i="18" a="1"/>
  <c r="D1285" i="18" s="1"/>
  <c r="D1286" i="18" a="1"/>
  <c r="D1286" i="18" s="1"/>
  <c r="D1287" i="18" a="1"/>
  <c r="D1287" i="18" s="1"/>
  <c r="D1288" i="18" a="1"/>
  <c r="D1288" i="18" s="1"/>
  <c r="D1289" i="18" a="1"/>
  <c r="D1289" i="18" s="1"/>
  <c r="D1290" i="18" a="1"/>
  <c r="D1290" i="18" s="1"/>
  <c r="D1291" i="18" a="1"/>
  <c r="D1291" i="18" s="1"/>
  <c r="D1292" i="18" a="1"/>
  <c r="D1292" i="18" s="1"/>
  <c r="D1293" i="18" a="1"/>
  <c r="D1293" i="18" s="1"/>
  <c r="D1294" i="18" a="1"/>
  <c r="D1294" i="18" s="1"/>
  <c r="D1295" i="18" a="1"/>
  <c r="D1295" i="18" s="1"/>
  <c r="D1296" i="18" a="1"/>
  <c r="D1296" i="18" s="1"/>
  <c r="D1297" i="18" a="1"/>
  <c r="D1297" i="18" s="1"/>
  <c r="D1298" i="18" a="1"/>
  <c r="D1298" i="18" s="1"/>
  <c r="D1299" i="18" a="1"/>
  <c r="D1299" i="18" s="1"/>
  <c r="D1300" i="18" a="1"/>
  <c r="D1300" i="18" s="1"/>
  <c r="D1301" i="18" a="1"/>
  <c r="D1301" i="18" s="1"/>
  <c r="D1302" i="18" a="1"/>
  <c r="D1302" i="18" s="1"/>
  <c r="D1303" i="18" a="1"/>
  <c r="D1303" i="18" s="1"/>
  <c r="D1304" i="18" a="1"/>
  <c r="D1304" i="18" s="1"/>
  <c r="D1305" i="18" a="1"/>
  <c r="D1305" i="18" s="1"/>
  <c r="D1306" i="18" a="1"/>
  <c r="D1306" i="18" s="1"/>
  <c r="D1307" i="18" a="1"/>
  <c r="D1307" i="18" s="1"/>
  <c r="D1308" i="18" a="1"/>
  <c r="D1308" i="18" s="1"/>
  <c r="D1309" i="18" a="1"/>
  <c r="D1309" i="18" s="1"/>
  <c r="D1310" i="18" a="1"/>
  <c r="D1310" i="18" s="1"/>
  <c r="D1311" i="18" a="1"/>
  <c r="D1311" i="18" s="1"/>
  <c r="D1312" i="18" a="1"/>
  <c r="D1312" i="18" s="1"/>
  <c r="D1313" i="18" a="1"/>
  <c r="D1313" i="18" s="1"/>
  <c r="D1314" i="18" a="1"/>
  <c r="D1314" i="18" s="1"/>
  <c r="D1315" i="18" a="1"/>
  <c r="D1315" i="18" s="1"/>
  <c r="D1316" i="18" a="1"/>
  <c r="D1316" i="18" s="1"/>
  <c r="D1317" i="18" a="1"/>
  <c r="D1317" i="18" s="1"/>
  <c r="D1318" i="18" a="1"/>
  <c r="D1318" i="18" s="1"/>
  <c r="D1319" i="18" a="1"/>
  <c r="D1319" i="18" s="1"/>
  <c r="D1320" i="18" a="1"/>
  <c r="D1320" i="18" s="1"/>
  <c r="D1321" i="18" a="1"/>
  <c r="D1321" i="18" s="1"/>
  <c r="D1322" i="18" a="1"/>
  <c r="D1322" i="18" s="1"/>
  <c r="D1323" i="18" a="1"/>
  <c r="D1323" i="18" s="1"/>
  <c r="D1324" i="18" a="1"/>
  <c r="D1324" i="18" s="1"/>
  <c r="D1325" i="18" a="1"/>
  <c r="D1325" i="18" s="1"/>
  <c r="D1326" i="18" a="1"/>
  <c r="D1326" i="18" s="1"/>
  <c r="D1327" i="18" a="1"/>
  <c r="D1327" i="18" s="1"/>
  <c r="D1328" i="18" a="1"/>
  <c r="D1328" i="18" s="1"/>
  <c r="D1329" i="18" a="1"/>
  <c r="D1329" i="18" s="1"/>
  <c r="D1330" i="18" a="1"/>
  <c r="D1330" i="18" s="1"/>
  <c r="D1331" i="18" a="1"/>
  <c r="D1331" i="18" s="1"/>
  <c r="D1332" i="18" a="1"/>
  <c r="D1332" i="18" s="1"/>
  <c r="D1333" i="18" a="1"/>
  <c r="D1333" i="18" s="1"/>
  <c r="D1334" i="18" a="1"/>
  <c r="D1334" i="18" s="1"/>
  <c r="D1335" i="18" a="1"/>
  <c r="D1335" i="18" s="1"/>
  <c r="D1336" i="18" a="1"/>
  <c r="D1336" i="18" s="1"/>
  <c r="D1337" i="18" a="1"/>
  <c r="D1337" i="18" s="1"/>
  <c r="D1338" i="18" a="1"/>
  <c r="D1338" i="18" s="1"/>
  <c r="D1339" i="18" a="1"/>
  <c r="D1339" i="18" s="1"/>
  <c r="D1340" i="18" a="1"/>
  <c r="D1340" i="18" s="1"/>
  <c r="D1341" i="18" a="1"/>
  <c r="D1341" i="18" s="1"/>
  <c r="D1342" i="18" a="1"/>
  <c r="D1342" i="18" s="1"/>
  <c r="D1343" i="18" a="1"/>
  <c r="D1343" i="18" s="1"/>
  <c r="D1344" i="18" a="1"/>
  <c r="D1344" i="18" s="1"/>
  <c r="D1345" i="18" a="1"/>
  <c r="D1345" i="18" s="1"/>
  <c r="D1346" i="18" a="1"/>
  <c r="D1346" i="18" s="1"/>
  <c r="D1347" i="18" a="1"/>
  <c r="D1347" i="18" s="1"/>
  <c r="D1348" i="18" a="1"/>
  <c r="D1348" i="18" s="1"/>
  <c r="D1349" i="18" a="1"/>
  <c r="D1349" i="18" s="1"/>
  <c r="D1350" i="18" a="1"/>
  <c r="D1350" i="18" s="1"/>
  <c r="D1351" i="18" a="1"/>
  <c r="D1351" i="18" s="1"/>
  <c r="D1352" i="18" a="1"/>
  <c r="D1352" i="18" s="1"/>
  <c r="D1353" i="18" a="1"/>
  <c r="D1353" i="18" s="1"/>
  <c r="D1354" i="18" a="1"/>
  <c r="D1354" i="18" s="1"/>
  <c r="D1355" i="18" a="1"/>
  <c r="D1355" i="18" s="1"/>
  <c r="D1356" i="18" a="1"/>
  <c r="D1356" i="18" s="1"/>
  <c r="D1357" i="18" a="1"/>
  <c r="D1357" i="18" s="1"/>
  <c r="D1358" i="18" a="1"/>
  <c r="D1358" i="18" s="1"/>
  <c r="D1359" i="18" a="1"/>
  <c r="D1359" i="18" s="1"/>
  <c r="D1360" i="18" a="1"/>
  <c r="D1360" i="18" s="1"/>
  <c r="D1361" i="18" a="1"/>
  <c r="D1361" i="18" s="1"/>
  <c r="D1362" i="18" a="1"/>
  <c r="D1362" i="18" s="1"/>
  <c r="D1363" i="18" a="1"/>
  <c r="D1363" i="18" s="1"/>
  <c r="D1364" i="18" a="1"/>
  <c r="D1364" i="18" s="1"/>
  <c r="D1365" i="18" a="1"/>
  <c r="D1365" i="18" s="1"/>
  <c r="D1366" i="18" a="1"/>
  <c r="D1366" i="18" s="1"/>
  <c r="D1367" i="18" a="1"/>
  <c r="D1367" i="18" s="1"/>
  <c r="D1368" i="18" a="1"/>
  <c r="D1368" i="18" s="1"/>
  <c r="D1369" i="18" a="1"/>
  <c r="D1369" i="18" s="1"/>
  <c r="D1370" i="18" a="1"/>
  <c r="D1370" i="18" s="1"/>
  <c r="D1371" i="18" a="1"/>
  <c r="D1371" i="18" s="1"/>
  <c r="D1372" i="18" a="1"/>
  <c r="D1372" i="18" s="1"/>
  <c r="D1373" i="18" a="1"/>
  <c r="D1373" i="18" s="1"/>
  <c r="D1374" i="18" a="1"/>
  <c r="D1374" i="18" s="1"/>
  <c r="D1375" i="18" a="1"/>
  <c r="D1375" i="18" s="1"/>
  <c r="D1376" i="18" a="1"/>
  <c r="D1376" i="18" s="1"/>
  <c r="D1377" i="18" a="1"/>
  <c r="D1377" i="18" s="1"/>
  <c r="D1378" i="18" a="1"/>
  <c r="D1378" i="18" s="1"/>
  <c r="D1379" i="18" a="1"/>
  <c r="D1379" i="18" s="1"/>
  <c r="D1380" i="18" a="1"/>
  <c r="D1380" i="18" s="1"/>
  <c r="D1381" i="18" a="1"/>
  <c r="D1381" i="18" s="1"/>
  <c r="D1382" i="18" a="1"/>
  <c r="D1382" i="18" s="1"/>
  <c r="D1383" i="18" a="1"/>
  <c r="D1383" i="18" s="1"/>
  <c r="D1384" i="18" a="1"/>
  <c r="D1384" i="18" s="1"/>
  <c r="D1385" i="18" a="1"/>
  <c r="D1385" i="18" s="1"/>
  <c r="D1386" i="18" a="1"/>
  <c r="D1386" i="18" s="1"/>
  <c r="D1387" i="18" a="1"/>
  <c r="D1387" i="18" s="1"/>
  <c r="D1388" i="18" a="1"/>
  <c r="D1388" i="18" s="1"/>
  <c r="D1389" i="18" a="1"/>
  <c r="D1389" i="18" s="1"/>
  <c r="D1390" i="18" a="1"/>
  <c r="D1390" i="18" s="1"/>
  <c r="D1391" i="18" a="1"/>
  <c r="D1391" i="18" s="1"/>
  <c r="D1392" i="18" a="1"/>
  <c r="D1392" i="18" s="1"/>
  <c r="D1393" i="18" a="1"/>
  <c r="D1393" i="18" s="1"/>
  <c r="D1394" i="18" a="1"/>
  <c r="D1394" i="18" s="1"/>
  <c r="D1395" i="18" a="1"/>
  <c r="D1395" i="18" s="1"/>
  <c r="D1396" i="18" a="1"/>
  <c r="D1396" i="18" s="1"/>
  <c r="D1397" i="18" a="1"/>
  <c r="D1397" i="18" s="1"/>
  <c r="D1398" i="18" a="1"/>
  <c r="D1398" i="18" s="1"/>
  <c r="D1399" i="18" a="1"/>
  <c r="D1399" i="18" s="1"/>
  <c r="D1400" i="18" a="1"/>
  <c r="D1400" i="18" s="1"/>
  <c r="D1401" i="18" a="1"/>
  <c r="D1401" i="18" s="1"/>
  <c r="D1402" i="18" a="1"/>
  <c r="D1402" i="18" s="1"/>
  <c r="D1403" i="18" a="1"/>
  <c r="D1403" i="18" s="1"/>
  <c r="D1404" i="18" a="1"/>
  <c r="D1404" i="18" s="1"/>
  <c r="D1405" i="18" a="1"/>
  <c r="D1405" i="18" s="1"/>
  <c r="D1406" i="18" a="1"/>
  <c r="D1406" i="18" s="1"/>
  <c r="D1407" i="18" a="1"/>
  <c r="D1407" i="18" s="1"/>
  <c r="D1408" i="18" a="1"/>
  <c r="D1408" i="18" s="1"/>
  <c r="D1409" i="18" a="1"/>
  <c r="D1409" i="18" s="1"/>
  <c r="D1410" i="18" a="1"/>
  <c r="D1410" i="18" s="1"/>
  <c r="D1411" i="18" a="1"/>
  <c r="D1411" i="18" s="1"/>
  <c r="D1412" i="18" a="1"/>
  <c r="D1412" i="18" s="1"/>
  <c r="D1413" i="18" a="1"/>
  <c r="D1413" i="18" s="1"/>
  <c r="D1414" i="18" a="1"/>
  <c r="D1414" i="18" s="1"/>
  <c r="D1415" i="18" a="1"/>
  <c r="D1415" i="18" s="1"/>
  <c r="D1416" i="18" a="1"/>
  <c r="D1416" i="18" s="1"/>
  <c r="D1417" i="18" a="1"/>
  <c r="D1417" i="18" s="1"/>
  <c r="D1418" i="18" a="1"/>
  <c r="D1418" i="18" s="1"/>
  <c r="D1419" i="18" a="1"/>
  <c r="D1419" i="18" s="1"/>
  <c r="D1420" i="18" a="1"/>
  <c r="D1420" i="18" s="1"/>
  <c r="D1421" i="18" a="1"/>
  <c r="D1421" i="18" s="1"/>
  <c r="D1422" i="18" a="1"/>
  <c r="D1422" i="18" s="1"/>
  <c r="D1423" i="18" a="1"/>
  <c r="D1423" i="18" s="1"/>
  <c r="D1424" i="18" a="1"/>
  <c r="D1424" i="18" s="1"/>
  <c r="D1425" i="18" a="1"/>
  <c r="D1425" i="18" s="1"/>
  <c r="D1426" i="18" a="1"/>
  <c r="D1426" i="18" s="1"/>
  <c r="D1427" i="18" a="1"/>
  <c r="D1427" i="18" s="1"/>
  <c r="D1428" i="18" a="1"/>
  <c r="D1428" i="18" s="1"/>
  <c r="D1429" i="18" a="1"/>
  <c r="D1429" i="18" s="1"/>
  <c r="D1430" i="18" a="1"/>
  <c r="D1430" i="18" s="1"/>
  <c r="D1431" i="18" a="1"/>
  <c r="D1431" i="18" s="1"/>
  <c r="D1432" i="18" a="1"/>
  <c r="D1432" i="18" s="1"/>
  <c r="D1433" i="18" a="1"/>
  <c r="D1433" i="18" s="1"/>
  <c r="D1434" i="18" a="1"/>
  <c r="D1434" i="18" s="1"/>
  <c r="D1435" i="18" a="1"/>
  <c r="D1435" i="18" s="1"/>
  <c r="D1436" i="18" a="1"/>
  <c r="D1436" i="18" s="1"/>
  <c r="D1437" i="18" a="1"/>
  <c r="D1437" i="18" s="1"/>
  <c r="D1438" i="18" a="1"/>
  <c r="D1438" i="18" s="1"/>
  <c r="D1439" i="18" a="1"/>
  <c r="D1439" i="18" s="1"/>
  <c r="D1440" i="18" a="1"/>
  <c r="D1440" i="18" s="1"/>
  <c r="D1441" i="18" a="1"/>
  <c r="D1441" i="18" s="1"/>
  <c r="D1442" i="18" a="1"/>
  <c r="D1442" i="18" s="1"/>
  <c r="D1443" i="18" a="1"/>
  <c r="D1443" i="18" s="1"/>
  <c r="D1444" i="18" a="1"/>
  <c r="D1444" i="18" s="1"/>
  <c r="D1445" i="18" a="1"/>
  <c r="D1445" i="18" s="1"/>
  <c r="D1446" i="18" a="1"/>
  <c r="D1446" i="18" s="1"/>
  <c r="D1447" i="18" a="1"/>
  <c r="D1447" i="18" s="1"/>
  <c r="D1448" i="18" a="1"/>
  <c r="D1448" i="18" s="1"/>
  <c r="D1449" i="18" a="1"/>
  <c r="D1449" i="18" s="1"/>
  <c r="D1450" i="18" a="1"/>
  <c r="D1450" i="18" s="1"/>
  <c r="D1451" i="18" a="1"/>
  <c r="D1451" i="18" s="1"/>
  <c r="D1452" i="18" a="1"/>
  <c r="D1452" i="18" s="1"/>
  <c r="D1453" i="18" a="1"/>
  <c r="D1453" i="18" s="1"/>
  <c r="D1454" i="18" a="1"/>
  <c r="D1454" i="18" s="1"/>
  <c r="D1455" i="18" a="1"/>
  <c r="D1455" i="18" s="1"/>
  <c r="D1456" i="18" a="1"/>
  <c r="D1456" i="18" s="1"/>
  <c r="D1457" i="18" a="1"/>
  <c r="D1457" i="18" s="1"/>
  <c r="D1458" i="18" a="1"/>
  <c r="D1458" i="18" s="1"/>
  <c r="D1459" i="18" a="1"/>
  <c r="D1459" i="18" s="1"/>
  <c r="D1460" i="18" a="1"/>
  <c r="D1460" i="18" s="1"/>
  <c r="D1461" i="18" a="1"/>
  <c r="D1461" i="18" s="1"/>
  <c r="D1462" i="18" a="1"/>
  <c r="D1462" i="18" s="1"/>
  <c r="D1463" i="18" a="1"/>
  <c r="D1463" i="18" s="1"/>
  <c r="D1464" i="18" a="1"/>
  <c r="D1464" i="18" s="1"/>
  <c r="D1465" i="18" a="1"/>
  <c r="D1465" i="18" s="1"/>
  <c r="D1466" i="18" a="1"/>
  <c r="D1466" i="18" s="1"/>
  <c r="D1467" i="18" a="1"/>
  <c r="D1467" i="18" s="1"/>
  <c r="D1468" i="18" a="1"/>
  <c r="D1468" i="18" s="1"/>
  <c r="D1469" i="18" a="1"/>
  <c r="D1469" i="18" s="1"/>
  <c r="D1470" i="18" a="1"/>
  <c r="D1470" i="18" s="1"/>
  <c r="D1471" i="18" a="1"/>
  <c r="D1471" i="18" s="1"/>
  <c r="D1472" i="18" a="1"/>
  <c r="D1472" i="18" s="1"/>
  <c r="D1473" i="18" a="1"/>
  <c r="D1473" i="18" s="1"/>
  <c r="D1474" i="18" a="1"/>
  <c r="D1474" i="18" s="1"/>
  <c r="D1475" i="18" a="1"/>
  <c r="D1475" i="18" s="1"/>
  <c r="D1476" i="18" a="1"/>
  <c r="D1476" i="18" s="1"/>
  <c r="D1477" i="18" a="1"/>
  <c r="D1477" i="18" s="1"/>
  <c r="D1478" i="18" a="1"/>
  <c r="D1478" i="18" s="1"/>
  <c r="D1479" i="18" a="1"/>
  <c r="D1479" i="18" s="1"/>
  <c r="D1480" i="18" a="1"/>
  <c r="D1480" i="18" s="1"/>
  <c r="D1481" i="18" a="1"/>
  <c r="D1481" i="18" s="1"/>
  <c r="D1482" i="18" a="1"/>
  <c r="D1482" i="18" s="1"/>
  <c r="D1483" i="18" a="1"/>
  <c r="D1483" i="18" s="1"/>
  <c r="D1484" i="18" a="1"/>
  <c r="D1484" i="18" s="1"/>
  <c r="D1485" i="18" a="1"/>
  <c r="D1485" i="18" s="1"/>
  <c r="D1486" i="18" a="1"/>
  <c r="D1486" i="18" s="1"/>
  <c r="D1487" i="18" a="1"/>
  <c r="D1487" i="18" s="1"/>
  <c r="D1488" i="18" a="1"/>
  <c r="D1488" i="18" s="1"/>
  <c r="D1489" i="18" a="1"/>
  <c r="D1489" i="18" s="1"/>
  <c r="D1490" i="18" a="1"/>
  <c r="D1490" i="18" s="1"/>
  <c r="D1491" i="18" a="1"/>
  <c r="D1491" i="18" s="1"/>
  <c r="D1492" i="18" a="1"/>
  <c r="D1492" i="18" s="1"/>
  <c r="D1493" i="18" a="1"/>
  <c r="D1493" i="18" s="1"/>
  <c r="D1494" i="18" a="1"/>
  <c r="D1494" i="18" s="1"/>
  <c r="D1495" i="18" a="1"/>
  <c r="D1495" i="18" s="1"/>
  <c r="D1496" i="18" a="1"/>
  <c r="D1496" i="18" s="1"/>
  <c r="D1497" i="18" a="1"/>
  <c r="D1497" i="18" s="1"/>
  <c r="D1498" i="18" a="1"/>
  <c r="D1498" i="18" s="1"/>
  <c r="D1499" i="18" a="1"/>
  <c r="D1499" i="18" s="1"/>
  <c r="D1500" i="18" a="1"/>
  <c r="D1500" i="18" s="1"/>
  <c r="D1501" i="18" a="1"/>
  <c r="D1501" i="18" s="1"/>
  <c r="D1502" i="18" a="1"/>
  <c r="D1502" i="18" s="1"/>
  <c r="D1503" i="18" a="1"/>
  <c r="D1503" i="18" s="1"/>
  <c r="D1504" i="18" a="1"/>
  <c r="D1504" i="18" s="1"/>
  <c r="D1505" i="18" a="1"/>
  <c r="D1505" i="18" s="1"/>
  <c r="D1506" i="18" a="1"/>
  <c r="D1506" i="18" s="1"/>
  <c r="D1507" i="18" a="1"/>
  <c r="D1507" i="18" s="1"/>
  <c r="D1508" i="18" a="1"/>
  <c r="D1508" i="18" s="1"/>
  <c r="D1509" i="18" a="1"/>
  <c r="D1509" i="18" s="1"/>
  <c r="D1510" i="18" a="1"/>
  <c r="D1510" i="18" s="1"/>
  <c r="D1511" i="18" a="1"/>
  <c r="D1511" i="18" s="1"/>
  <c r="D1512" i="18" a="1"/>
  <c r="D1512" i="18" s="1"/>
  <c r="D1513" i="18" a="1"/>
  <c r="D1513" i="18" s="1"/>
  <c r="D1514" i="18" a="1"/>
  <c r="D1514" i="18" s="1"/>
  <c r="D1515" i="18" a="1"/>
  <c r="D1515" i="18" s="1"/>
  <c r="D1516" i="18" a="1"/>
  <c r="D1516" i="18" s="1"/>
  <c r="D1517" i="18" a="1"/>
  <c r="D1517" i="18" s="1"/>
  <c r="D1518" i="18" a="1"/>
  <c r="D1518" i="18" s="1"/>
  <c r="D1519" i="18" a="1"/>
  <c r="D1519" i="18" s="1"/>
  <c r="D1520" i="18" a="1"/>
  <c r="D1520" i="18" s="1"/>
  <c r="D1521" i="18" a="1"/>
  <c r="D1521" i="18" s="1"/>
  <c r="D1522" i="18" a="1"/>
  <c r="D1522" i="18" s="1"/>
  <c r="D1523" i="18" a="1"/>
  <c r="D1523" i="18" s="1"/>
  <c r="D1524" i="18" a="1"/>
  <c r="D1524" i="18" s="1"/>
  <c r="D1526" i="18" a="1"/>
  <c r="D1526" i="18" s="1"/>
  <c r="D1527" i="18" a="1"/>
  <c r="D1527" i="18" s="1"/>
  <c r="D1528" i="18" a="1"/>
  <c r="D1528" i="18" s="1"/>
  <c r="D1529" i="18" a="1"/>
  <c r="D1529" i="18" s="1"/>
  <c r="D1530" i="18" a="1"/>
  <c r="D1530" i="18" s="1"/>
  <c r="D1531" i="18" a="1"/>
  <c r="D1531" i="18" s="1"/>
  <c r="D1533" i="18" a="1"/>
  <c r="D1533" i="18" s="1"/>
  <c r="D1534" i="18" a="1"/>
  <c r="D1534" i="18" s="1"/>
  <c r="D1535" i="18" a="1"/>
  <c r="D1535" i="18" s="1"/>
  <c r="D1536" i="18" a="1"/>
  <c r="D1536" i="18" s="1"/>
  <c r="D1537" i="18" a="1"/>
  <c r="D1537" i="18" s="1"/>
  <c r="D1539" i="18" a="1"/>
  <c r="D1539" i="18" s="1"/>
  <c r="D1540" i="18" a="1"/>
  <c r="D1540" i="18" s="1"/>
  <c r="D1541" i="18" a="1"/>
  <c r="D1541" i="18" s="1"/>
  <c r="D1542" i="18" a="1"/>
  <c r="D1542" i="18" s="1"/>
  <c r="D1543" i="18" a="1"/>
  <c r="D1543" i="18" s="1"/>
  <c r="D1545" i="18" a="1"/>
  <c r="D1545" i="18" s="1"/>
  <c r="D1546" i="18" a="1"/>
  <c r="D1546" i="18" s="1"/>
  <c r="D1547" i="18" a="1"/>
  <c r="D1547" i="18" s="1"/>
  <c r="D1548" i="18" a="1"/>
  <c r="D1548" i="18" s="1"/>
  <c r="D1549" i="18" a="1"/>
  <c r="D1549" i="18" s="1"/>
  <c r="D1550" i="18" a="1"/>
  <c r="D1550" i="18" s="1"/>
  <c r="D1552" i="18" a="1"/>
  <c r="D1552" i="18" s="1"/>
  <c r="D1553" i="18" a="1"/>
  <c r="D1553" i="18" s="1"/>
  <c r="D1554" i="18" a="1"/>
  <c r="D1554" i="18" s="1"/>
  <c r="D1555" i="18" a="1"/>
  <c r="D1555" i="18" s="1"/>
  <c r="D1556" i="18" a="1"/>
  <c r="D1556" i="18" s="1"/>
  <c r="D1557" i="18" a="1"/>
  <c r="D1557" i="18" s="1"/>
  <c r="D1559" i="18" a="1"/>
  <c r="D1559" i="18" s="1"/>
  <c r="D1560" i="18" a="1"/>
  <c r="D1560" i="18" s="1"/>
  <c r="D1561" i="18" a="1"/>
  <c r="D1561" i="18" s="1"/>
  <c r="D1562" i="18" a="1"/>
  <c r="D1562" i="18" s="1"/>
  <c r="D1563" i="18" a="1"/>
  <c r="D1563" i="18" s="1"/>
  <c r="D1564" i="18" a="1"/>
  <c r="D1564" i="18" s="1"/>
  <c r="D1565" i="18" a="1"/>
  <c r="D1565" i="18" s="1"/>
  <c r="D1566" i="18" a="1"/>
  <c r="D1566" i="18" s="1"/>
  <c r="D1567" i="18" a="1"/>
  <c r="D1567" i="18" s="1"/>
  <c r="D1568" i="18" a="1"/>
  <c r="D1568" i="18" s="1"/>
  <c r="D1569" i="18" a="1"/>
  <c r="D1569" i="18" s="1"/>
  <c r="D1570" i="18" a="1"/>
  <c r="D1570" i="18" s="1"/>
  <c r="D1571" i="18" a="1"/>
  <c r="D1571" i="18" s="1"/>
  <c r="D1572" i="18" a="1"/>
  <c r="D1572" i="18" s="1"/>
  <c r="D1573" i="18" a="1"/>
  <c r="D1573" i="18" s="1"/>
  <c r="D1574" i="18" a="1"/>
  <c r="D1574" i="18" s="1"/>
  <c r="D1575" i="18" a="1"/>
  <c r="D1575" i="18" s="1"/>
  <c r="D1576" i="18" a="1"/>
  <c r="D1576" i="18" s="1"/>
  <c r="D1577" i="18" a="1"/>
  <c r="D1577" i="18" s="1"/>
  <c r="D1578" i="18" a="1"/>
  <c r="D1578" i="18" s="1"/>
  <c r="D1579" i="18" a="1"/>
  <c r="D1579" i="18" s="1"/>
  <c r="D1580" i="18" a="1"/>
  <c r="D1580" i="18" s="1"/>
  <c r="D1581" i="18" a="1"/>
  <c r="D1581" i="18" s="1"/>
  <c r="D1582" i="18" a="1"/>
  <c r="D1582" i="18" s="1"/>
  <c r="D1583" i="18" a="1"/>
  <c r="D1583" i="18" s="1"/>
  <c r="D1584" i="18" a="1"/>
  <c r="D1584" i="18" s="1"/>
  <c r="D1585" i="18" a="1"/>
  <c r="D1585" i="18" s="1"/>
  <c r="D1586" i="18" a="1"/>
  <c r="D1586" i="18" s="1"/>
  <c r="D1587" i="18" a="1"/>
  <c r="D1587" i="18" s="1"/>
  <c r="D1588" i="18" a="1"/>
  <c r="D1588" i="18" s="1"/>
  <c r="D1589" i="18" a="1"/>
  <c r="D1589" i="18" s="1"/>
  <c r="D1590" i="18" a="1"/>
  <c r="D1590" i="18" s="1"/>
  <c r="D1591" i="18" a="1"/>
  <c r="D1591" i="18" s="1"/>
  <c r="D1592" i="18" a="1"/>
  <c r="D1592" i="18" s="1"/>
  <c r="D1593" i="18" a="1"/>
  <c r="D1593" i="18" s="1"/>
  <c r="D1594" i="18" a="1"/>
  <c r="D1594" i="18" s="1"/>
  <c r="D1595" i="18" a="1"/>
  <c r="D1595" i="18" s="1"/>
  <c r="D1596" i="18" a="1"/>
  <c r="D1596" i="18" s="1"/>
  <c r="D1597" i="18" a="1"/>
  <c r="D1597" i="18" s="1"/>
  <c r="D1598" i="18" a="1"/>
  <c r="D1598" i="18" s="1"/>
  <c r="D1599" i="18" a="1"/>
  <c r="D1599" i="18" s="1"/>
  <c r="D1600" i="18" a="1"/>
  <c r="D1600" i="18" s="1"/>
  <c r="D1601" i="18" a="1"/>
  <c r="D1601" i="18" s="1"/>
  <c r="D1602" i="18" a="1"/>
  <c r="D1602" i="18" s="1"/>
  <c r="D1603" i="18" a="1"/>
  <c r="D1603" i="18" s="1"/>
  <c r="D1604" i="18" a="1"/>
  <c r="D1604" i="18" s="1"/>
  <c r="D1605" i="18" a="1"/>
  <c r="D1605" i="18" s="1"/>
  <c r="D1606" i="18" a="1"/>
  <c r="D1606" i="18" s="1"/>
  <c r="D1607" i="18" a="1"/>
  <c r="D1607" i="18" s="1"/>
  <c r="D1608" i="18" a="1"/>
  <c r="D1608" i="18" s="1"/>
  <c r="D1609" i="18" a="1"/>
  <c r="D1609" i="18" s="1"/>
  <c r="D1610" i="18" a="1"/>
  <c r="D1610" i="18" s="1"/>
  <c r="D1611" i="18" a="1"/>
  <c r="D1611" i="18" s="1"/>
  <c r="D1612" i="18" a="1"/>
  <c r="D1612" i="18" s="1"/>
  <c r="D1613" i="18" a="1"/>
  <c r="D1613" i="18" s="1"/>
  <c r="D1614" i="18" a="1"/>
  <c r="D1614" i="18" s="1"/>
  <c r="D1615" i="18" a="1"/>
  <c r="D1615" i="18" s="1"/>
  <c r="D1616" i="18" a="1"/>
  <c r="D1616" i="18" s="1"/>
  <c r="D1617" i="18" a="1"/>
  <c r="D1617" i="18" s="1"/>
  <c r="D1618" i="18" a="1"/>
  <c r="D1618" i="18" s="1"/>
  <c r="D1619" i="18" a="1"/>
  <c r="D1619" i="18" s="1"/>
  <c r="D1620" i="18" a="1"/>
  <c r="D1620" i="18" s="1"/>
  <c r="D1621" i="18" a="1"/>
  <c r="D1621" i="18" s="1"/>
  <c r="D1622" i="18" a="1"/>
  <c r="D1622" i="18" s="1"/>
  <c r="D1623" i="18" a="1"/>
  <c r="D1623" i="18" s="1"/>
  <c r="D1624" i="18" a="1"/>
  <c r="D1624" i="18" s="1"/>
  <c r="D1625" i="18" a="1"/>
  <c r="D1625" i="18" s="1"/>
  <c r="D1626" i="18" a="1"/>
  <c r="D1626" i="18" s="1"/>
  <c r="D1627" i="18" a="1"/>
  <c r="D1627" i="18" s="1"/>
  <c r="D1628" i="18" a="1"/>
  <c r="D1628" i="18" s="1"/>
  <c r="D1629" i="18" a="1"/>
  <c r="D1629" i="18" s="1"/>
  <c r="D1630" i="18" a="1"/>
  <c r="D1630" i="18" s="1"/>
  <c r="D1631" i="18" a="1"/>
  <c r="D1631" i="18" s="1"/>
  <c r="D1632" i="18" a="1"/>
  <c r="D1632" i="18" s="1"/>
  <c r="D1633" i="18" a="1"/>
  <c r="D1633" i="18" s="1"/>
  <c r="D1634" i="18" a="1"/>
  <c r="D1634" i="18" s="1"/>
  <c r="D1635" i="18" a="1"/>
  <c r="D1635" i="18" s="1"/>
  <c r="D1636" i="18" a="1"/>
  <c r="D1636" i="18" s="1"/>
  <c r="D1637" i="18" a="1"/>
  <c r="D1637" i="18" s="1"/>
  <c r="D1638" i="18" a="1"/>
  <c r="D1638" i="18" s="1"/>
  <c r="D1639" i="18" a="1"/>
  <c r="D1639" i="18" s="1"/>
  <c r="D1640" i="18" a="1"/>
  <c r="D1640" i="18" s="1"/>
  <c r="D1641" i="18" a="1"/>
  <c r="D1641" i="18" s="1"/>
  <c r="D1642" i="18" a="1"/>
  <c r="D1642" i="18" s="1"/>
  <c r="D1643" i="18" a="1"/>
  <c r="D1643" i="18" s="1"/>
  <c r="D1644" i="18" a="1"/>
  <c r="D1644" i="18" s="1"/>
  <c r="D1645" i="18" a="1"/>
  <c r="D1645" i="18" s="1"/>
  <c r="D1646" i="18" a="1"/>
  <c r="D1646" i="18" s="1"/>
  <c r="D1647" i="18" a="1"/>
  <c r="D1647" i="18" s="1"/>
  <c r="D1648" i="18" a="1"/>
  <c r="D1648" i="18" s="1"/>
  <c r="D1649" i="18" a="1"/>
  <c r="D1649" i="18" s="1"/>
  <c r="D1650" i="18" a="1"/>
  <c r="D1650" i="18" s="1"/>
  <c r="D1651" i="18" a="1"/>
  <c r="D1651" i="18" s="1"/>
  <c r="D1652" i="18" a="1"/>
  <c r="D1652" i="18" s="1"/>
  <c r="D1653" i="18" a="1"/>
  <c r="D1653" i="18" s="1"/>
  <c r="D1654" i="18" a="1"/>
  <c r="D1654" i="18" s="1"/>
  <c r="D1655" i="18" a="1"/>
  <c r="D1655" i="18" s="1"/>
  <c r="D1656" i="18" a="1"/>
  <c r="D1656" i="18" s="1"/>
  <c r="D1657" i="18" a="1"/>
  <c r="D1657" i="18" s="1"/>
  <c r="D1658" i="18" a="1"/>
  <c r="D1658" i="18" s="1"/>
  <c r="D1659" i="18" a="1"/>
  <c r="D1659" i="18" s="1"/>
  <c r="D1660" i="18" a="1"/>
  <c r="D1660" i="18" s="1"/>
  <c r="D1661" i="18" a="1"/>
  <c r="D1661" i="18" s="1"/>
  <c r="D1662" i="18" a="1"/>
  <c r="D1662" i="18" s="1"/>
  <c r="D1663" i="18" a="1"/>
  <c r="D1663" i="18" s="1"/>
  <c r="D1664" i="18" a="1"/>
  <c r="D1664" i="18" s="1"/>
  <c r="D1665" i="18" a="1"/>
  <c r="D1665" i="18" s="1"/>
  <c r="D1666" i="18" a="1"/>
  <c r="D1666" i="18" s="1"/>
  <c r="D1667" i="18" a="1"/>
  <c r="D1667" i="18" s="1"/>
  <c r="D1668" i="18" a="1"/>
  <c r="D1668" i="18"/>
  <c r="D1669" i="18" a="1"/>
  <c r="D1669" i="18" s="1"/>
  <c r="D1670" i="18" a="1"/>
  <c r="D1670" i="18" s="1"/>
  <c r="D1671" i="18" a="1"/>
  <c r="D1671" i="18" s="1"/>
  <c r="D1672" i="18" a="1"/>
  <c r="D1672" i="18" s="1"/>
  <c r="D1673" i="18" a="1"/>
  <c r="D1673" i="18" s="1"/>
  <c r="D1674" i="18" a="1"/>
  <c r="D1674" i="18" s="1"/>
  <c r="D1675" i="18" a="1"/>
  <c r="D1675" i="18" s="1"/>
  <c r="D1676" i="18" a="1"/>
  <c r="D1676" i="18" s="1"/>
  <c r="D1677" i="18" a="1"/>
  <c r="D1677" i="18" s="1"/>
  <c r="D1678" i="18" a="1"/>
  <c r="D1678" i="18" s="1"/>
  <c r="D1679" i="18" a="1"/>
  <c r="D1679" i="18" s="1"/>
  <c r="D1680" i="18" a="1"/>
  <c r="D1680" i="18" s="1"/>
  <c r="D1681" i="18" a="1"/>
  <c r="D1681" i="18" s="1"/>
  <c r="D1682" i="18" a="1"/>
  <c r="D1682" i="18" s="1"/>
  <c r="D1683" i="18" a="1"/>
  <c r="D1683" i="18" s="1"/>
  <c r="D1684" i="18" a="1"/>
  <c r="D1684" i="18" s="1"/>
  <c r="D1685" i="18" a="1"/>
  <c r="D1685" i="18" s="1"/>
  <c r="D1686" i="18" a="1"/>
  <c r="D1686" i="18" s="1"/>
  <c r="D1687" i="18" a="1"/>
  <c r="D1687" i="18" s="1"/>
  <c r="D1688" i="18" a="1"/>
  <c r="D1688" i="18" s="1"/>
  <c r="D1689" i="18" a="1"/>
  <c r="D1689" i="18" s="1"/>
  <c r="D1690" i="18" a="1"/>
  <c r="D1690" i="18" s="1"/>
  <c r="D1691" i="18" a="1"/>
  <c r="D1691" i="18" s="1"/>
  <c r="D1692" i="18" a="1"/>
  <c r="D1692" i="18" s="1"/>
  <c r="D1693" i="18" a="1"/>
  <c r="D1693" i="18" s="1"/>
  <c r="D1694" i="18" a="1"/>
  <c r="D1694" i="18" s="1"/>
  <c r="D1695" i="18" a="1"/>
  <c r="D1695" i="18" s="1"/>
  <c r="D1696" i="18" a="1"/>
  <c r="D1696" i="18" s="1"/>
  <c r="D1697" i="18" a="1"/>
  <c r="D1697" i="18" s="1"/>
  <c r="D1698" i="18" a="1"/>
  <c r="D1698" i="18" s="1"/>
  <c r="D1699" i="18" a="1"/>
  <c r="D1699" i="18" s="1"/>
  <c r="D1700" i="18" a="1"/>
  <c r="D1700" i="18" s="1"/>
  <c r="D1701" i="18" a="1"/>
  <c r="D1701" i="18" s="1"/>
  <c r="D1702" i="18" a="1"/>
  <c r="D1702" i="18" s="1"/>
  <c r="D1703" i="18" a="1"/>
  <c r="D1703" i="18" s="1"/>
  <c r="D1704" i="18" a="1"/>
  <c r="D1704" i="18" s="1"/>
  <c r="D1705" i="18" a="1"/>
  <c r="D1705" i="18" s="1"/>
  <c r="D1706" i="18" a="1"/>
  <c r="D1706" i="18" s="1"/>
  <c r="D1707" i="18" a="1"/>
  <c r="D1707" i="18" s="1"/>
  <c r="D1708" i="18" a="1"/>
  <c r="D1708" i="18" s="1"/>
  <c r="D1709" i="18" a="1"/>
  <c r="D1709" i="18" s="1"/>
  <c r="D1710" i="18" a="1"/>
  <c r="D1710" i="18" s="1"/>
  <c r="D1711" i="18" a="1"/>
  <c r="D1711" i="18" s="1"/>
  <c r="D1712" i="18" a="1"/>
  <c r="D1712" i="18" s="1"/>
  <c r="D1713" i="18" a="1"/>
  <c r="D1713" i="18" s="1"/>
  <c r="D1714" i="18" a="1"/>
  <c r="D1714" i="18" s="1"/>
  <c r="D1715" i="18" a="1"/>
  <c r="D1715" i="18" s="1"/>
  <c r="D1716" i="18" a="1"/>
  <c r="D1716" i="18" s="1"/>
  <c r="D1717" i="18" a="1"/>
  <c r="D1717" i="18" s="1"/>
  <c r="D1718" i="18" a="1"/>
  <c r="D1718" i="18" s="1"/>
  <c r="D1719" i="18" a="1"/>
  <c r="D1719" i="18" s="1"/>
  <c r="D1720" i="18" a="1"/>
  <c r="D1720" i="18" s="1"/>
  <c r="D1721" i="18" a="1"/>
  <c r="D1721" i="18" s="1"/>
  <c r="D1722" i="18" a="1"/>
  <c r="D1722" i="18" s="1"/>
  <c r="D1723" i="18" a="1"/>
  <c r="D1723" i="18" s="1"/>
  <c r="D1724" i="18" a="1"/>
  <c r="D1724" i="18" s="1"/>
  <c r="D1725" i="18" a="1"/>
  <c r="D1725" i="18" s="1"/>
  <c r="D1726" i="18" a="1"/>
  <c r="D1726" i="18" s="1"/>
  <c r="D1727" i="18" a="1"/>
  <c r="D1727" i="18" s="1"/>
  <c r="D1728" i="18" a="1"/>
  <c r="D1728" i="18" s="1"/>
  <c r="D1729" i="18" a="1"/>
  <c r="D1729" i="18" s="1"/>
  <c r="D1730" i="18" a="1"/>
  <c r="D1730" i="18" s="1"/>
  <c r="D1731" i="18" a="1"/>
  <c r="D1731" i="18" s="1"/>
  <c r="D1732" i="18" a="1"/>
  <c r="D1732" i="18" s="1"/>
  <c r="D1733" i="18" a="1"/>
  <c r="D1733" i="18" s="1"/>
  <c r="D1734" i="18" a="1"/>
  <c r="D1734" i="18" s="1"/>
  <c r="D1735" i="18" a="1"/>
  <c r="D1735" i="18" s="1"/>
  <c r="D1736" i="18" a="1"/>
  <c r="D1736" i="18" s="1"/>
  <c r="D1737" i="18" a="1"/>
  <c r="D1737" i="18" s="1"/>
  <c r="D1738" i="18" a="1"/>
  <c r="D1738" i="18" s="1"/>
  <c r="D1739" i="18" a="1"/>
  <c r="D1739" i="18" s="1"/>
  <c r="D1740" i="18" a="1"/>
  <c r="D1740" i="18" s="1"/>
  <c r="D1741" i="18" a="1"/>
  <c r="D1741" i="18" s="1"/>
  <c r="D1742" i="18" a="1"/>
  <c r="D1742" i="18" s="1"/>
  <c r="D1743" i="18" a="1"/>
  <c r="D1743" i="18" s="1"/>
  <c r="D1744" i="18" a="1"/>
  <c r="D1744" i="18" s="1"/>
  <c r="D1745" i="18" a="1"/>
  <c r="D1745" i="18" s="1"/>
  <c r="D1746" i="18" a="1"/>
  <c r="D1746" i="18" s="1"/>
  <c r="D1747" i="18" a="1"/>
  <c r="D1747" i="18" s="1"/>
  <c r="D1748" i="18" a="1"/>
  <c r="D1748" i="18" s="1"/>
  <c r="D1749" i="18" a="1"/>
  <c r="D1749" i="18" s="1"/>
  <c r="D1750" i="18" a="1"/>
  <c r="D1750" i="18" s="1"/>
  <c r="D1751" i="18" a="1"/>
  <c r="D1751" i="18" s="1"/>
  <c r="D1752" i="18" a="1"/>
  <c r="D1752" i="18" s="1"/>
  <c r="D1753" i="18" a="1"/>
  <c r="D1753" i="18" s="1"/>
  <c r="D1754" i="18" a="1"/>
  <c r="D1754" i="18" s="1"/>
  <c r="D1755" i="18" a="1"/>
  <c r="D1755" i="18" s="1"/>
  <c r="C51" i="18" a="1"/>
  <c r="C51" i="18" s="1"/>
  <c r="C52" i="18" a="1"/>
  <c r="C52" i="18" s="1"/>
  <c r="C53" i="18" a="1"/>
  <c r="C53" i="18" s="1"/>
  <c r="C54" i="18" a="1"/>
  <c r="C54" i="18" s="1"/>
  <c r="C55" i="18" a="1"/>
  <c r="C55" i="18" s="1"/>
  <c r="C56" i="18" a="1"/>
  <c r="C56" i="18" s="1"/>
  <c r="C57" i="18" a="1"/>
  <c r="C57" i="18" s="1"/>
  <c r="C58" i="18" a="1"/>
  <c r="C58" i="18" s="1"/>
  <c r="C59" i="18" a="1"/>
  <c r="C59" i="18" s="1"/>
  <c r="C60" i="18" a="1"/>
  <c r="C60" i="18" s="1"/>
  <c r="C61" i="18" a="1"/>
  <c r="C61" i="18" s="1"/>
  <c r="C62" i="18" a="1"/>
  <c r="C62" i="18" s="1"/>
  <c r="C63" i="18" a="1"/>
  <c r="C63" i="18" s="1"/>
  <c r="C64" i="18" a="1"/>
  <c r="C64" i="18" s="1"/>
  <c r="C65" i="18" a="1"/>
  <c r="C65" i="18" s="1"/>
  <c r="C66" i="18" a="1"/>
  <c r="C66" i="18" s="1"/>
  <c r="C67" i="18" a="1"/>
  <c r="C67" i="18" s="1"/>
  <c r="C68" i="18" a="1"/>
  <c r="C68" i="18" s="1"/>
  <c r="C69" i="18" a="1"/>
  <c r="C69" i="18" s="1"/>
  <c r="C70" i="18" a="1"/>
  <c r="C70" i="18" s="1"/>
  <c r="C71" i="18" a="1"/>
  <c r="C71" i="18" s="1"/>
  <c r="C72" i="18" a="1"/>
  <c r="C72" i="18" s="1"/>
  <c r="C73" i="18" a="1"/>
  <c r="C73" i="18" s="1"/>
  <c r="C74" i="18" a="1"/>
  <c r="C74" i="18" s="1"/>
  <c r="C75" i="18" a="1"/>
  <c r="C75" i="18" s="1"/>
  <c r="C76" i="18" a="1"/>
  <c r="C76" i="18" s="1"/>
  <c r="C77" i="18" a="1"/>
  <c r="C77" i="18" s="1"/>
  <c r="C78" i="18" a="1"/>
  <c r="C78" i="18" s="1"/>
  <c r="C79" i="18" a="1"/>
  <c r="C79" i="18" s="1"/>
  <c r="C80" i="18" a="1"/>
  <c r="C80" i="18" s="1"/>
  <c r="C81" i="18" a="1"/>
  <c r="C81" i="18" s="1"/>
  <c r="C82" i="18" a="1"/>
  <c r="C82" i="18" s="1"/>
  <c r="C83" i="18" a="1"/>
  <c r="C83" i="18" s="1"/>
  <c r="C84" i="18" a="1"/>
  <c r="C84" i="18" s="1"/>
  <c r="C85" i="18" a="1"/>
  <c r="C85" i="18" s="1"/>
  <c r="C86" i="18" a="1"/>
  <c r="C86" i="18" s="1"/>
  <c r="C87" i="18" a="1"/>
  <c r="C87" i="18" s="1"/>
  <c r="C88" i="18" a="1"/>
  <c r="C88" i="18" s="1"/>
  <c r="C89" i="18" a="1"/>
  <c r="C89" i="18" s="1"/>
  <c r="C90" i="18" a="1"/>
  <c r="C90" i="18" s="1"/>
  <c r="C91" i="18" a="1"/>
  <c r="C91" i="18" s="1"/>
  <c r="C92" i="18" a="1"/>
  <c r="C92" i="18" s="1"/>
  <c r="C93" i="18" a="1"/>
  <c r="C93" i="18" s="1"/>
  <c r="C94" i="18" a="1"/>
  <c r="C94" i="18" s="1"/>
  <c r="C95" i="18" a="1"/>
  <c r="C95" i="18" s="1"/>
  <c r="C96" i="18" a="1"/>
  <c r="C96" i="18" s="1"/>
  <c r="C97" i="18" a="1"/>
  <c r="C97" i="18" s="1"/>
  <c r="C98" i="18" a="1"/>
  <c r="C98" i="18" s="1"/>
  <c r="C99" i="18" a="1"/>
  <c r="C99" i="18" s="1"/>
  <c r="C100" i="18" a="1"/>
  <c r="C100" i="18" s="1"/>
  <c r="C101" i="18" a="1"/>
  <c r="C101" i="18" s="1"/>
  <c r="C102" i="18" a="1"/>
  <c r="C102" i="18" s="1"/>
  <c r="C103" i="18" a="1"/>
  <c r="C103" i="18" s="1"/>
  <c r="C104" i="18" a="1"/>
  <c r="C104" i="18" s="1"/>
  <c r="C105" i="18" a="1"/>
  <c r="C105" i="18" s="1"/>
  <c r="C106" i="18" a="1"/>
  <c r="C106" i="18" s="1"/>
  <c r="C107" i="18" a="1"/>
  <c r="C107" i="18" s="1"/>
  <c r="C108" i="18" a="1"/>
  <c r="C108" i="18" s="1"/>
  <c r="C109" i="18" a="1"/>
  <c r="C109" i="18" s="1"/>
  <c r="C110" i="18" a="1"/>
  <c r="C110" i="18" s="1"/>
  <c r="C111" i="18" a="1"/>
  <c r="C111" i="18" s="1"/>
  <c r="C112" i="18" a="1"/>
  <c r="C112" i="18" s="1"/>
  <c r="C113" i="18" a="1"/>
  <c r="C113" i="18" s="1"/>
  <c r="C114" i="18" a="1"/>
  <c r="C114" i="18" s="1"/>
  <c r="C115" i="18" a="1"/>
  <c r="C115" i="18" s="1"/>
  <c r="C116" i="18" a="1"/>
  <c r="C116" i="18" s="1"/>
  <c r="C117" i="18" a="1"/>
  <c r="C117" i="18" s="1"/>
  <c r="C118" i="18" a="1"/>
  <c r="C118" i="18" s="1"/>
  <c r="C119" i="18" a="1"/>
  <c r="C119" i="18" s="1"/>
  <c r="C120" i="18" a="1"/>
  <c r="C120" i="18" s="1"/>
  <c r="C121" i="18" a="1"/>
  <c r="C121" i="18" s="1"/>
  <c r="C122" i="18" a="1"/>
  <c r="C122" i="18" s="1"/>
  <c r="C123" i="18" a="1"/>
  <c r="C123" i="18" s="1"/>
  <c r="C124" i="18" a="1"/>
  <c r="C124" i="18" s="1"/>
  <c r="C125" i="18" a="1"/>
  <c r="C125" i="18" s="1"/>
  <c r="C126" i="18" a="1"/>
  <c r="C126" i="18" s="1"/>
  <c r="C127" i="18" a="1"/>
  <c r="C127" i="18" s="1"/>
  <c r="C128" i="18" a="1"/>
  <c r="C128" i="18" s="1"/>
  <c r="C129" i="18" a="1"/>
  <c r="C129" i="18" s="1"/>
  <c r="C130" i="18" a="1"/>
  <c r="C130" i="18" s="1"/>
  <c r="C131" i="18" a="1"/>
  <c r="C131" i="18" s="1"/>
  <c r="C132" i="18" a="1"/>
  <c r="C132" i="18" s="1"/>
  <c r="C133" i="18" a="1"/>
  <c r="C133" i="18" s="1"/>
  <c r="C134" i="18" a="1"/>
  <c r="C134" i="18" s="1"/>
  <c r="C135" i="18" a="1"/>
  <c r="C135" i="18" s="1"/>
  <c r="C136" i="18" a="1"/>
  <c r="C136" i="18" s="1"/>
  <c r="C137" i="18" a="1"/>
  <c r="C137" i="18" s="1"/>
  <c r="C138" i="18" a="1"/>
  <c r="C138" i="18" s="1"/>
  <c r="C139" i="18" a="1"/>
  <c r="C139" i="18" s="1"/>
  <c r="C140" i="18" a="1"/>
  <c r="C140" i="18" s="1"/>
  <c r="C141" i="18" a="1"/>
  <c r="C141" i="18" s="1"/>
  <c r="C142" i="18" a="1"/>
  <c r="C142" i="18" s="1"/>
  <c r="C143" i="18" a="1"/>
  <c r="C143" i="18" s="1"/>
  <c r="C144" i="18" a="1"/>
  <c r="C144" i="18" s="1"/>
  <c r="C145" i="18" a="1"/>
  <c r="C145" i="18" s="1"/>
  <c r="C146" i="18" a="1"/>
  <c r="C146" i="18" s="1"/>
  <c r="C147" i="18" a="1"/>
  <c r="C147" i="18" s="1"/>
  <c r="C148" i="18" a="1"/>
  <c r="C148" i="18" s="1"/>
  <c r="C149" i="18" a="1"/>
  <c r="C149" i="18" s="1"/>
  <c r="C150" i="18" a="1"/>
  <c r="C150" i="18" s="1"/>
  <c r="C151" i="18" a="1"/>
  <c r="C151" i="18" s="1"/>
  <c r="C152" i="18" a="1"/>
  <c r="C152" i="18" s="1"/>
  <c r="C153" i="18" a="1"/>
  <c r="C153" i="18" s="1"/>
  <c r="C154" i="18" a="1"/>
  <c r="C154" i="18" s="1"/>
  <c r="C155" i="18" a="1"/>
  <c r="C155" i="18" s="1"/>
  <c r="C156" i="18" a="1"/>
  <c r="C156" i="18" s="1"/>
  <c r="C157" i="18" a="1"/>
  <c r="C157" i="18" s="1"/>
  <c r="C158" i="18" a="1"/>
  <c r="C158" i="18" s="1"/>
  <c r="C159" i="18" a="1"/>
  <c r="C159" i="18" s="1"/>
  <c r="C160" i="18" a="1"/>
  <c r="C160" i="18" s="1"/>
  <c r="C161" i="18" a="1"/>
  <c r="C161" i="18" s="1"/>
  <c r="C162" i="18" a="1"/>
  <c r="C162" i="18" s="1"/>
  <c r="C163" i="18" a="1"/>
  <c r="C163" i="18" s="1"/>
  <c r="C164" i="18" a="1"/>
  <c r="C164" i="18" s="1"/>
  <c r="C165" i="18" a="1"/>
  <c r="C165" i="18" s="1"/>
  <c r="C166" i="18" a="1"/>
  <c r="C166" i="18" s="1"/>
  <c r="C167" i="18" a="1"/>
  <c r="C167" i="18" s="1"/>
  <c r="C168" i="18" a="1"/>
  <c r="C168" i="18" s="1"/>
  <c r="C169" i="18" a="1"/>
  <c r="C169" i="18" s="1"/>
  <c r="C170" i="18" a="1"/>
  <c r="C170" i="18" s="1"/>
  <c r="C171" i="18" a="1"/>
  <c r="C171" i="18" s="1"/>
  <c r="C172" i="18" a="1"/>
  <c r="C172" i="18" s="1"/>
  <c r="C173" i="18" a="1"/>
  <c r="C173" i="18" s="1"/>
  <c r="C174" i="18" a="1"/>
  <c r="C174" i="18" s="1"/>
  <c r="C175" i="18" a="1"/>
  <c r="C175" i="18" s="1"/>
  <c r="C176" i="18" a="1"/>
  <c r="C176" i="18" s="1"/>
  <c r="C177" i="18" a="1"/>
  <c r="C177" i="18" s="1"/>
  <c r="C178" i="18" a="1"/>
  <c r="C178" i="18" s="1"/>
  <c r="C179" i="18" a="1"/>
  <c r="C179" i="18" s="1"/>
  <c r="C180" i="18" a="1"/>
  <c r="C180" i="18" s="1"/>
  <c r="C181" i="18" a="1"/>
  <c r="C181" i="18" s="1"/>
  <c r="C182" i="18" a="1"/>
  <c r="C182" i="18" s="1"/>
  <c r="C183" i="18" a="1"/>
  <c r="C183" i="18" s="1"/>
  <c r="C184" i="18" a="1"/>
  <c r="C184" i="18" s="1"/>
  <c r="C185" i="18" a="1"/>
  <c r="C185" i="18" s="1"/>
  <c r="C186" i="18" a="1"/>
  <c r="C186" i="18" s="1"/>
  <c r="C187" i="18" a="1"/>
  <c r="C187" i="18" s="1"/>
  <c r="C188" i="18" a="1"/>
  <c r="C188" i="18" s="1"/>
  <c r="C189" i="18" a="1"/>
  <c r="C189" i="18" s="1"/>
  <c r="C190" i="18" a="1"/>
  <c r="C190" i="18" s="1"/>
  <c r="C191" i="18" a="1"/>
  <c r="C191" i="18" s="1"/>
  <c r="C192" i="18" a="1"/>
  <c r="C192" i="18" s="1"/>
  <c r="C193" i="18" a="1"/>
  <c r="C193" i="18" s="1"/>
  <c r="C194" i="18" a="1"/>
  <c r="C194" i="18" s="1"/>
  <c r="C195" i="18" a="1"/>
  <c r="C195" i="18" s="1"/>
  <c r="C196" i="18" a="1"/>
  <c r="C196" i="18" s="1"/>
  <c r="C197" i="18" a="1"/>
  <c r="C197" i="18" s="1"/>
  <c r="C198" i="18" a="1"/>
  <c r="C198" i="18" s="1"/>
  <c r="C199" i="18" a="1"/>
  <c r="C199" i="18" s="1"/>
  <c r="C200" i="18" a="1"/>
  <c r="C200" i="18" s="1"/>
  <c r="C201" i="18" a="1"/>
  <c r="C201" i="18" s="1"/>
  <c r="C202" i="18" a="1"/>
  <c r="C202" i="18" s="1"/>
  <c r="C203" i="18" a="1"/>
  <c r="C203" i="18" s="1"/>
  <c r="C204" i="18" a="1"/>
  <c r="C204" i="18" s="1"/>
  <c r="C205" i="18" a="1"/>
  <c r="C205" i="18" s="1"/>
  <c r="C206" i="18" a="1"/>
  <c r="C206" i="18" s="1"/>
  <c r="C207" i="18" a="1"/>
  <c r="C207" i="18" s="1"/>
  <c r="C208" i="18" a="1"/>
  <c r="C208" i="18" s="1"/>
  <c r="C209" i="18" a="1"/>
  <c r="C209" i="18" s="1"/>
  <c r="C210" i="18" a="1"/>
  <c r="C210" i="18" s="1"/>
  <c r="C211" i="18" a="1"/>
  <c r="C211" i="18" s="1"/>
  <c r="C212" i="18" a="1"/>
  <c r="C212" i="18" s="1"/>
  <c r="C213" i="18" a="1"/>
  <c r="C213" i="18" s="1"/>
  <c r="C214" i="18" a="1"/>
  <c r="C214" i="18" s="1"/>
  <c r="C215" i="18" a="1"/>
  <c r="C215" i="18" s="1"/>
  <c r="C216" i="18" a="1"/>
  <c r="C216" i="18" s="1"/>
  <c r="C217" i="18" a="1"/>
  <c r="C217" i="18" s="1"/>
  <c r="C218" i="18" a="1"/>
  <c r="C218" i="18" s="1"/>
  <c r="C219" i="18" a="1"/>
  <c r="C219" i="18" s="1"/>
  <c r="C220" i="18" a="1"/>
  <c r="C220" i="18" s="1"/>
  <c r="C221" i="18" a="1"/>
  <c r="C221" i="18" s="1"/>
  <c r="C222" i="18" a="1"/>
  <c r="C222" i="18" s="1"/>
  <c r="C223" i="18" a="1"/>
  <c r="C223" i="18" s="1"/>
  <c r="C224" i="18" a="1"/>
  <c r="C224" i="18" s="1"/>
  <c r="C225" i="18" a="1"/>
  <c r="C225" i="18" s="1"/>
  <c r="C226" i="18" a="1"/>
  <c r="C226" i="18" s="1"/>
  <c r="C227" i="18" a="1"/>
  <c r="C227" i="18" s="1"/>
  <c r="C228" i="18" a="1"/>
  <c r="C228" i="18" s="1"/>
  <c r="C229" i="18" a="1"/>
  <c r="C229" i="18" s="1"/>
  <c r="C230" i="18" a="1"/>
  <c r="C230" i="18" s="1"/>
  <c r="C231" i="18" a="1"/>
  <c r="C231" i="18" s="1"/>
  <c r="C232" i="18" a="1"/>
  <c r="C232" i="18" s="1"/>
  <c r="C233" i="18" a="1"/>
  <c r="C233" i="18" s="1"/>
  <c r="C234" i="18" a="1"/>
  <c r="C234" i="18" s="1"/>
  <c r="C235" i="18" a="1"/>
  <c r="C235" i="18" s="1"/>
  <c r="C236" i="18" a="1"/>
  <c r="C236" i="18" s="1"/>
  <c r="C237" i="18" a="1"/>
  <c r="C237" i="18" s="1"/>
  <c r="C238" i="18" a="1"/>
  <c r="C238" i="18" s="1"/>
  <c r="C239" i="18" a="1"/>
  <c r="C239" i="18" s="1"/>
  <c r="C240" i="18" a="1"/>
  <c r="C240" i="18" s="1"/>
  <c r="C241" i="18" a="1"/>
  <c r="C241" i="18" s="1"/>
  <c r="C242" i="18" a="1"/>
  <c r="C242" i="18" s="1"/>
  <c r="C243" i="18" a="1"/>
  <c r="C243" i="18" s="1"/>
  <c r="C244" i="18" a="1"/>
  <c r="C244" i="18" s="1"/>
  <c r="C245" i="18" a="1"/>
  <c r="C245" i="18" s="1"/>
  <c r="C246" i="18" a="1"/>
  <c r="C246" i="18" s="1"/>
  <c r="C247" i="18" a="1"/>
  <c r="C247" i="18" s="1"/>
  <c r="C248" i="18" a="1"/>
  <c r="C248" i="18" s="1"/>
  <c r="C249" i="18" a="1"/>
  <c r="C249" i="18" s="1"/>
  <c r="C250" i="18" a="1"/>
  <c r="C250" i="18" s="1"/>
  <c r="C251" i="18" a="1"/>
  <c r="C251" i="18" s="1"/>
  <c r="C252" i="18" a="1"/>
  <c r="C252" i="18" s="1"/>
  <c r="C253" i="18" a="1"/>
  <c r="C253" i="18" s="1"/>
  <c r="C254" i="18" a="1"/>
  <c r="C254" i="18" s="1"/>
  <c r="C255" i="18" a="1"/>
  <c r="C255" i="18" s="1"/>
  <c r="C256" i="18" a="1"/>
  <c r="C256" i="18" s="1"/>
  <c r="C257" i="18" a="1"/>
  <c r="C257" i="18" s="1"/>
  <c r="C258" i="18" a="1"/>
  <c r="C258" i="18" s="1"/>
  <c r="C259" i="18" a="1"/>
  <c r="C259" i="18" s="1"/>
  <c r="C260" i="18" a="1"/>
  <c r="C260" i="18" s="1"/>
  <c r="C261" i="18" a="1"/>
  <c r="C261" i="18" s="1"/>
  <c r="C262" i="18" a="1"/>
  <c r="C262" i="18" s="1"/>
  <c r="C263" i="18" a="1"/>
  <c r="C263" i="18" s="1"/>
  <c r="C264" i="18" a="1"/>
  <c r="C264" i="18" s="1"/>
  <c r="C265" i="18" a="1"/>
  <c r="C265" i="18" s="1"/>
  <c r="C266" i="18" a="1"/>
  <c r="C266" i="18" s="1"/>
  <c r="C267" i="18" a="1"/>
  <c r="C267" i="18" s="1"/>
  <c r="C268" i="18" a="1"/>
  <c r="C268" i="18" s="1"/>
  <c r="C269" i="18" a="1"/>
  <c r="C269" i="18" s="1"/>
  <c r="C270" i="18" a="1"/>
  <c r="C270" i="18" s="1"/>
  <c r="C271" i="18" a="1"/>
  <c r="C271" i="18" s="1"/>
  <c r="C272" i="18" a="1"/>
  <c r="C272" i="18" s="1"/>
  <c r="C273" i="18" a="1"/>
  <c r="C273" i="18" s="1"/>
  <c r="C274" i="18" a="1"/>
  <c r="C274" i="18" s="1"/>
  <c r="C275" i="18" a="1"/>
  <c r="C275" i="18" s="1"/>
  <c r="C276" i="18" a="1"/>
  <c r="C276" i="18" s="1"/>
  <c r="C277" i="18" a="1"/>
  <c r="C277" i="18" s="1"/>
  <c r="C278" i="18" a="1"/>
  <c r="C278" i="18" s="1"/>
  <c r="C279" i="18" a="1"/>
  <c r="C279" i="18" s="1"/>
  <c r="C280" i="18" a="1"/>
  <c r="C280" i="18" s="1"/>
  <c r="C281" i="18" a="1"/>
  <c r="C281" i="18" s="1"/>
  <c r="C282" i="18" a="1"/>
  <c r="C282" i="18" s="1"/>
  <c r="C283" i="18" a="1"/>
  <c r="C283" i="18" s="1"/>
  <c r="C284" i="18" a="1"/>
  <c r="C284" i="18" s="1"/>
  <c r="C285" i="18" a="1"/>
  <c r="C285" i="18" s="1"/>
  <c r="C286" i="18" a="1"/>
  <c r="C286" i="18" s="1"/>
  <c r="C287" i="18" a="1"/>
  <c r="C287" i="18" s="1"/>
  <c r="C288" i="18" a="1"/>
  <c r="C288" i="18" s="1"/>
  <c r="C289" i="18" a="1"/>
  <c r="C289" i="18" s="1"/>
  <c r="C290" i="18" a="1"/>
  <c r="C290" i="18" s="1"/>
  <c r="C291" i="18" a="1"/>
  <c r="C291" i="18" s="1"/>
  <c r="C292" i="18" a="1"/>
  <c r="C292" i="18" s="1"/>
  <c r="C293" i="18" a="1"/>
  <c r="C293" i="18" s="1"/>
  <c r="C294" i="18" a="1"/>
  <c r="C294" i="18" s="1"/>
  <c r="C295" i="18" a="1"/>
  <c r="C295" i="18" s="1"/>
  <c r="C296" i="18" a="1"/>
  <c r="C296" i="18" s="1"/>
  <c r="C297" i="18" a="1"/>
  <c r="C297" i="18" s="1"/>
  <c r="C298" i="18" a="1"/>
  <c r="C298" i="18" s="1"/>
  <c r="C299" i="18" a="1"/>
  <c r="C299" i="18" s="1"/>
  <c r="C300" i="18" a="1"/>
  <c r="C300" i="18" s="1"/>
  <c r="C301" i="18" a="1"/>
  <c r="C301" i="18" s="1"/>
  <c r="C302" i="18" a="1"/>
  <c r="C302" i="18" s="1"/>
  <c r="C303" i="18" a="1"/>
  <c r="C303" i="18" s="1"/>
  <c r="C304" i="18" a="1"/>
  <c r="C304" i="18" s="1"/>
  <c r="C305" i="18" a="1"/>
  <c r="C305" i="18" s="1"/>
  <c r="C306" i="18" a="1"/>
  <c r="C306" i="18" s="1"/>
  <c r="C307" i="18" a="1"/>
  <c r="C307" i="18" s="1"/>
  <c r="C308" i="18" a="1"/>
  <c r="C308" i="18" s="1"/>
  <c r="C309" i="18" a="1"/>
  <c r="C309" i="18" s="1"/>
  <c r="C310" i="18" a="1"/>
  <c r="C310" i="18" s="1"/>
  <c r="C311" i="18" a="1"/>
  <c r="C311" i="18" s="1"/>
  <c r="C312" i="18" a="1"/>
  <c r="C312" i="18" s="1"/>
  <c r="C313" i="18" a="1"/>
  <c r="C313" i="18" s="1"/>
  <c r="C314" i="18" a="1"/>
  <c r="C314" i="18" s="1"/>
  <c r="C315" i="18" a="1"/>
  <c r="C315" i="18" s="1"/>
  <c r="C316" i="18" a="1"/>
  <c r="C316" i="18" s="1"/>
  <c r="C317" i="18" a="1"/>
  <c r="C317" i="18" s="1"/>
  <c r="C318" i="18" a="1"/>
  <c r="C318" i="18" s="1"/>
  <c r="C319" i="18" a="1"/>
  <c r="C319" i="18" s="1"/>
  <c r="C320" i="18" a="1"/>
  <c r="C320" i="18" s="1"/>
  <c r="C321" i="18" a="1"/>
  <c r="C321" i="18" s="1"/>
  <c r="C322" i="18" a="1"/>
  <c r="C322" i="18" s="1"/>
  <c r="C323" i="18" a="1"/>
  <c r="C323" i="18" s="1"/>
  <c r="C324" i="18" a="1"/>
  <c r="C324" i="18" s="1"/>
  <c r="C325" i="18" a="1"/>
  <c r="C325" i="18" s="1"/>
  <c r="C326" i="18" a="1"/>
  <c r="C326" i="18" s="1"/>
  <c r="C327" i="18" a="1"/>
  <c r="C327" i="18" s="1"/>
  <c r="C328" i="18" a="1"/>
  <c r="C328" i="18" s="1"/>
  <c r="C329" i="18" a="1"/>
  <c r="C329" i="18" s="1"/>
  <c r="C330" i="18" a="1"/>
  <c r="C330" i="18" s="1"/>
  <c r="C331" i="18" a="1"/>
  <c r="C331" i="18" s="1"/>
  <c r="C332" i="18" a="1"/>
  <c r="C332" i="18" s="1"/>
  <c r="C333" i="18" a="1"/>
  <c r="C333" i="18" s="1"/>
  <c r="C334" i="18" a="1"/>
  <c r="C334" i="18" s="1"/>
  <c r="C335" i="18" a="1"/>
  <c r="C335" i="18" s="1"/>
  <c r="C336" i="18" a="1"/>
  <c r="C336" i="18" s="1"/>
  <c r="C337" i="18" a="1"/>
  <c r="C337" i="18" s="1"/>
  <c r="C338" i="18" a="1"/>
  <c r="C338" i="18" s="1"/>
  <c r="C339" i="18" a="1"/>
  <c r="C339" i="18" s="1"/>
  <c r="C340" i="18" a="1"/>
  <c r="C340" i="18" s="1"/>
  <c r="C341" i="18" a="1"/>
  <c r="C341" i="18" s="1"/>
  <c r="C342" i="18" a="1"/>
  <c r="C342" i="18" s="1"/>
  <c r="C343" i="18" a="1"/>
  <c r="C343" i="18" s="1"/>
  <c r="C344" i="18" a="1"/>
  <c r="C344" i="18" s="1"/>
  <c r="C345" i="18" a="1"/>
  <c r="C345" i="18" s="1"/>
  <c r="C346" i="18" a="1"/>
  <c r="C346" i="18" s="1"/>
  <c r="C347" i="18" a="1"/>
  <c r="C347" i="18" s="1"/>
  <c r="C348" i="18" a="1"/>
  <c r="C348" i="18" s="1"/>
  <c r="C349" i="18" a="1"/>
  <c r="C349" i="18" s="1"/>
  <c r="C350" i="18" a="1"/>
  <c r="C350" i="18" s="1"/>
  <c r="C351" i="18" a="1"/>
  <c r="C351" i="18" s="1"/>
  <c r="C352" i="18" a="1"/>
  <c r="C352" i="18" s="1"/>
  <c r="C353" i="18" a="1"/>
  <c r="C353" i="18" s="1"/>
  <c r="C354" i="18" a="1"/>
  <c r="C354" i="18" s="1"/>
  <c r="C355" i="18" a="1"/>
  <c r="C355" i="18" s="1"/>
  <c r="C356" i="18" a="1"/>
  <c r="C356" i="18" s="1"/>
  <c r="C357" i="18" a="1"/>
  <c r="C357" i="18" s="1"/>
  <c r="C358" i="18" a="1"/>
  <c r="C358" i="18" s="1"/>
  <c r="C359" i="18" a="1"/>
  <c r="C359" i="18" s="1"/>
  <c r="C360" i="18" a="1"/>
  <c r="C360" i="18" s="1"/>
  <c r="C361" i="18" a="1"/>
  <c r="C361" i="18" s="1"/>
  <c r="C362" i="18" a="1"/>
  <c r="C362" i="18" s="1"/>
  <c r="C363" i="18" a="1"/>
  <c r="C363" i="18" s="1"/>
  <c r="C364" i="18" a="1"/>
  <c r="C364" i="18" s="1"/>
  <c r="C365" i="18" a="1"/>
  <c r="C365" i="18" s="1"/>
  <c r="C366" i="18" a="1"/>
  <c r="C366" i="18" s="1"/>
  <c r="C367" i="18" a="1"/>
  <c r="C367" i="18" s="1"/>
  <c r="C368" i="18" a="1"/>
  <c r="C368" i="18" s="1"/>
  <c r="C369" i="18" a="1"/>
  <c r="C369" i="18" s="1"/>
  <c r="C370" i="18" a="1"/>
  <c r="C370" i="18" s="1"/>
  <c r="C371" i="18" a="1"/>
  <c r="C371" i="18" s="1"/>
  <c r="C372" i="18" a="1"/>
  <c r="C372" i="18" s="1"/>
  <c r="C373" i="18" a="1"/>
  <c r="C373" i="18" s="1"/>
  <c r="C374" i="18" a="1"/>
  <c r="C374" i="18" s="1"/>
  <c r="C375" i="18" a="1"/>
  <c r="C375" i="18" s="1"/>
  <c r="C376" i="18" a="1"/>
  <c r="C376" i="18" s="1"/>
  <c r="C377" i="18" a="1"/>
  <c r="C377" i="18" s="1"/>
  <c r="C378" i="18" a="1"/>
  <c r="C378" i="18" s="1"/>
  <c r="C379" i="18" a="1"/>
  <c r="C379" i="18" s="1"/>
  <c r="C380" i="18" a="1"/>
  <c r="C380" i="18" s="1"/>
  <c r="C381" i="18" a="1"/>
  <c r="C381" i="18" s="1"/>
  <c r="C382" i="18" a="1"/>
  <c r="C382" i="18" s="1"/>
  <c r="C383" i="18" a="1"/>
  <c r="C383" i="18" s="1"/>
  <c r="C384" i="18" a="1"/>
  <c r="C384" i="18" s="1"/>
  <c r="C385" i="18" a="1"/>
  <c r="C385" i="18" s="1"/>
  <c r="C386" i="18" a="1"/>
  <c r="C386" i="18" s="1"/>
  <c r="C387" i="18" a="1"/>
  <c r="C387" i="18" s="1"/>
  <c r="C388" i="18" a="1"/>
  <c r="C388" i="18" s="1"/>
  <c r="C389" i="18" a="1"/>
  <c r="C389" i="18" s="1"/>
  <c r="C390" i="18" a="1"/>
  <c r="C390" i="18" s="1"/>
  <c r="C391" i="18" a="1"/>
  <c r="C391" i="18" s="1"/>
  <c r="C392" i="18" a="1"/>
  <c r="C392" i="18" s="1"/>
  <c r="C393" i="18" a="1"/>
  <c r="C393" i="18" s="1"/>
  <c r="C394" i="18" a="1"/>
  <c r="C394" i="18" s="1"/>
  <c r="C395" i="18" a="1"/>
  <c r="C395" i="18" s="1"/>
  <c r="C396" i="18" a="1"/>
  <c r="C396" i="18" s="1"/>
  <c r="C397" i="18" a="1"/>
  <c r="C397" i="18" s="1"/>
  <c r="C398" i="18" a="1"/>
  <c r="C398" i="18" s="1"/>
  <c r="C399" i="18" a="1"/>
  <c r="C399" i="18" s="1"/>
  <c r="C400" i="18" a="1"/>
  <c r="C400" i="18" s="1"/>
  <c r="C401" i="18" a="1"/>
  <c r="C401" i="18" s="1"/>
  <c r="C402" i="18" a="1"/>
  <c r="C402" i="18" s="1"/>
  <c r="C403" i="18" a="1"/>
  <c r="C403" i="18" s="1"/>
  <c r="C404" i="18" a="1"/>
  <c r="C404" i="18" s="1"/>
  <c r="C405" i="18" a="1"/>
  <c r="C405" i="18" s="1"/>
  <c r="C406" i="18" a="1"/>
  <c r="C406" i="18" s="1"/>
  <c r="C407" i="18" a="1"/>
  <c r="C407" i="18" s="1"/>
  <c r="C408" i="18" a="1"/>
  <c r="C408" i="18" s="1"/>
  <c r="C409" i="18" a="1"/>
  <c r="C409" i="18" s="1"/>
  <c r="C410" i="18" a="1"/>
  <c r="C410" i="18" s="1"/>
  <c r="C411" i="18" a="1"/>
  <c r="C411" i="18" s="1"/>
  <c r="C412" i="18" a="1"/>
  <c r="C412" i="18" s="1"/>
  <c r="C413" i="18" a="1"/>
  <c r="C413" i="18" s="1"/>
  <c r="C414" i="18" a="1"/>
  <c r="C414" i="18" s="1"/>
  <c r="C415" i="18" a="1"/>
  <c r="C415" i="18" s="1"/>
  <c r="C416" i="18" a="1"/>
  <c r="C416" i="18" s="1"/>
  <c r="C417" i="18" a="1"/>
  <c r="C417" i="18" s="1"/>
  <c r="C418" i="18" a="1"/>
  <c r="C418" i="18" s="1"/>
  <c r="C419" i="18" a="1"/>
  <c r="C419" i="18" s="1"/>
  <c r="C420" i="18" a="1"/>
  <c r="C420" i="18" s="1"/>
  <c r="C421" i="18" a="1"/>
  <c r="C421" i="18" s="1"/>
  <c r="C422" i="18" a="1"/>
  <c r="C422" i="18" s="1"/>
  <c r="C423" i="18" a="1"/>
  <c r="C423" i="18" s="1"/>
  <c r="C424" i="18" a="1"/>
  <c r="C424" i="18" s="1"/>
  <c r="C425" i="18" a="1"/>
  <c r="C425" i="18" s="1"/>
  <c r="C426" i="18" a="1"/>
  <c r="C426" i="18" s="1"/>
  <c r="C427" i="18" a="1"/>
  <c r="C427" i="18" s="1"/>
  <c r="C428" i="18" a="1"/>
  <c r="C428" i="18" s="1"/>
  <c r="C429" i="18" a="1"/>
  <c r="C429" i="18" s="1"/>
  <c r="C430" i="18" a="1"/>
  <c r="C430" i="18" s="1"/>
  <c r="C431" i="18" a="1"/>
  <c r="C431" i="18" s="1"/>
  <c r="C432" i="18" a="1"/>
  <c r="C432" i="18" s="1"/>
  <c r="C433" i="18" a="1"/>
  <c r="C433" i="18" s="1"/>
  <c r="C434" i="18" a="1"/>
  <c r="C434" i="18" s="1"/>
  <c r="C435" i="18" a="1"/>
  <c r="C435" i="18" s="1"/>
  <c r="C436" i="18" a="1"/>
  <c r="C436" i="18" s="1"/>
  <c r="C437" i="18" a="1"/>
  <c r="C437" i="18" s="1"/>
  <c r="C438" i="18" a="1"/>
  <c r="C438" i="18" s="1"/>
  <c r="C439" i="18" a="1"/>
  <c r="C439" i="18" s="1"/>
  <c r="C440" i="18" a="1"/>
  <c r="C440" i="18" s="1"/>
  <c r="C441" i="18" a="1"/>
  <c r="C441" i="18" s="1"/>
  <c r="C442" i="18" a="1"/>
  <c r="C442" i="18" s="1"/>
  <c r="C443" i="18" a="1"/>
  <c r="C443" i="18" s="1"/>
  <c r="C444" i="18" a="1"/>
  <c r="C444" i="18" s="1"/>
  <c r="C445" i="18" a="1"/>
  <c r="C445" i="18" s="1"/>
  <c r="C446" i="18" a="1"/>
  <c r="C446" i="18" s="1"/>
  <c r="C447" i="18" a="1"/>
  <c r="C447" i="18" s="1"/>
  <c r="C448" i="18" a="1"/>
  <c r="C448" i="18" s="1"/>
  <c r="C449" i="18" a="1"/>
  <c r="C449" i="18" s="1"/>
  <c r="C450" i="18" a="1"/>
  <c r="C450" i="18" s="1"/>
  <c r="C451" i="18" a="1"/>
  <c r="C451" i="18" s="1"/>
  <c r="C452" i="18" a="1"/>
  <c r="C452" i="18" s="1"/>
  <c r="C453" i="18" a="1"/>
  <c r="C453" i="18" s="1"/>
  <c r="C454" i="18" a="1"/>
  <c r="C454" i="18" s="1"/>
  <c r="C455" i="18" a="1"/>
  <c r="C455" i="18" s="1"/>
  <c r="C456" i="18" a="1"/>
  <c r="C456" i="18" s="1"/>
  <c r="C457" i="18" a="1"/>
  <c r="C457" i="18" s="1"/>
  <c r="C458" i="18" a="1"/>
  <c r="C458" i="18" s="1"/>
  <c r="C459" i="18" a="1"/>
  <c r="C459" i="18" s="1"/>
  <c r="C460" i="18" a="1"/>
  <c r="C460" i="18" s="1"/>
  <c r="C461" i="18" a="1"/>
  <c r="C461" i="18" s="1"/>
  <c r="C462" i="18" a="1"/>
  <c r="C462" i="18" s="1"/>
  <c r="C463" i="18" a="1"/>
  <c r="C463" i="18" s="1"/>
  <c r="C464" i="18" a="1"/>
  <c r="C464" i="18" s="1"/>
  <c r="C465" i="18" a="1"/>
  <c r="C465" i="18" s="1"/>
  <c r="C466" i="18" a="1"/>
  <c r="C466" i="18" s="1"/>
  <c r="C467" i="18" a="1"/>
  <c r="C467" i="18" s="1"/>
  <c r="C468" i="18" a="1"/>
  <c r="C468" i="18" s="1"/>
  <c r="C469" i="18" a="1"/>
  <c r="C469" i="18" s="1"/>
  <c r="C470" i="18" a="1"/>
  <c r="C470" i="18" s="1"/>
  <c r="C471" i="18" a="1"/>
  <c r="C471" i="18" s="1"/>
  <c r="C472" i="18" a="1"/>
  <c r="C472" i="18" s="1"/>
  <c r="C473" i="18" a="1"/>
  <c r="C473" i="18" s="1"/>
  <c r="C474" i="18" a="1"/>
  <c r="C474" i="18" s="1"/>
  <c r="C475" i="18" a="1"/>
  <c r="C475" i="18" s="1"/>
  <c r="C476" i="18" a="1"/>
  <c r="C476" i="18" s="1"/>
  <c r="C477" i="18" a="1"/>
  <c r="C477" i="18" s="1"/>
  <c r="C478" i="18" a="1"/>
  <c r="C478" i="18" s="1"/>
  <c r="C479" i="18" a="1"/>
  <c r="C479" i="18" s="1"/>
  <c r="C480" i="18" a="1"/>
  <c r="C480" i="18" s="1"/>
  <c r="C481" i="18" a="1"/>
  <c r="C481" i="18" s="1"/>
  <c r="C482" i="18" a="1"/>
  <c r="C482" i="18" s="1"/>
  <c r="C483" i="18" a="1"/>
  <c r="C483" i="18" s="1"/>
  <c r="C484" i="18" a="1"/>
  <c r="C484" i="18" s="1"/>
  <c r="C485" i="18" a="1"/>
  <c r="C485" i="18" s="1"/>
  <c r="C486" i="18" a="1"/>
  <c r="C486" i="18" s="1"/>
  <c r="C487" i="18" a="1"/>
  <c r="C487" i="18" s="1"/>
  <c r="C488" i="18" a="1"/>
  <c r="C488" i="18" s="1"/>
  <c r="C489" i="18" a="1"/>
  <c r="C489" i="18" s="1"/>
  <c r="C490" i="18" a="1"/>
  <c r="C490" i="18" s="1"/>
  <c r="C491" i="18" a="1"/>
  <c r="C491" i="18" s="1"/>
  <c r="C492" i="18" a="1"/>
  <c r="C492" i="18" s="1"/>
  <c r="C493" i="18" a="1"/>
  <c r="C493" i="18" s="1"/>
  <c r="C494" i="18" a="1"/>
  <c r="C494" i="18" s="1"/>
  <c r="C495" i="18" a="1"/>
  <c r="C495" i="18" s="1"/>
  <c r="C496" i="18" a="1"/>
  <c r="C496" i="18" s="1"/>
  <c r="C497" i="18" a="1"/>
  <c r="C497" i="18" s="1"/>
  <c r="C498" i="18" a="1"/>
  <c r="C498" i="18" s="1"/>
  <c r="C499" i="18" a="1"/>
  <c r="C499" i="18" s="1"/>
  <c r="C500" i="18" a="1"/>
  <c r="C500" i="18" s="1"/>
  <c r="C501" i="18" a="1"/>
  <c r="C501" i="18" s="1"/>
  <c r="C502" i="18" a="1"/>
  <c r="C502" i="18" s="1"/>
  <c r="C503" i="18" a="1"/>
  <c r="C503" i="18" s="1"/>
  <c r="C504" i="18" a="1"/>
  <c r="C504" i="18" s="1"/>
  <c r="C505" i="18" a="1"/>
  <c r="C505" i="18" s="1"/>
  <c r="C506" i="18" a="1"/>
  <c r="C506" i="18" s="1"/>
  <c r="C507" i="18" a="1"/>
  <c r="C507" i="18" s="1"/>
  <c r="C508" i="18" a="1"/>
  <c r="C508" i="18" s="1"/>
  <c r="C509" i="18" a="1"/>
  <c r="C509" i="18" s="1"/>
  <c r="C510" i="18" a="1"/>
  <c r="C510" i="18" s="1"/>
  <c r="C511" i="18" a="1"/>
  <c r="C511" i="18" s="1"/>
  <c r="C512" i="18" a="1"/>
  <c r="C512" i="18" s="1"/>
  <c r="C513" i="18" a="1"/>
  <c r="C513" i="18" s="1"/>
  <c r="C514" i="18" a="1"/>
  <c r="C514" i="18" s="1"/>
  <c r="C515" i="18" a="1"/>
  <c r="C515" i="18" s="1"/>
  <c r="C516" i="18" a="1"/>
  <c r="C516" i="18" s="1"/>
  <c r="C517" i="18" a="1"/>
  <c r="C517" i="18" s="1"/>
  <c r="C518" i="18" a="1"/>
  <c r="C518" i="18" s="1"/>
  <c r="C519" i="18" a="1"/>
  <c r="C519" i="18" s="1"/>
  <c r="C520" i="18" a="1"/>
  <c r="C520" i="18" s="1"/>
  <c r="C521" i="18" a="1"/>
  <c r="C521" i="18" s="1"/>
  <c r="C522" i="18" a="1"/>
  <c r="C522" i="18" s="1"/>
  <c r="C523" i="18" a="1"/>
  <c r="C523" i="18" s="1"/>
  <c r="C524" i="18" a="1"/>
  <c r="C524" i="18" s="1"/>
  <c r="C525" i="18" a="1"/>
  <c r="C525" i="18" s="1"/>
  <c r="C526" i="18" a="1"/>
  <c r="C526" i="18" s="1"/>
  <c r="C527" i="18" a="1"/>
  <c r="C527" i="18" s="1"/>
  <c r="C528" i="18" a="1"/>
  <c r="C528" i="18" s="1"/>
  <c r="C529" i="18" a="1"/>
  <c r="C529" i="18" s="1"/>
  <c r="C530" i="18" a="1"/>
  <c r="C530" i="18" s="1"/>
  <c r="C531" i="18" a="1"/>
  <c r="C531" i="18" s="1"/>
  <c r="C532" i="18" a="1"/>
  <c r="C532" i="18" s="1"/>
  <c r="C533" i="18" a="1"/>
  <c r="C533" i="18" s="1"/>
  <c r="C534" i="18" a="1"/>
  <c r="C534" i="18" s="1"/>
  <c r="C535" i="18" a="1"/>
  <c r="C535" i="18" s="1"/>
  <c r="C536" i="18" a="1"/>
  <c r="C536" i="18" s="1"/>
  <c r="C537" i="18" a="1"/>
  <c r="C537" i="18" s="1"/>
  <c r="C538" i="18" a="1"/>
  <c r="C538" i="18" s="1"/>
  <c r="C539" i="18" a="1"/>
  <c r="C539" i="18" s="1"/>
  <c r="C540" i="18" a="1"/>
  <c r="C540" i="18" s="1"/>
  <c r="C541" i="18" a="1"/>
  <c r="C541" i="18" s="1"/>
  <c r="C542" i="18" a="1"/>
  <c r="C542" i="18" s="1"/>
  <c r="C543" i="18" a="1"/>
  <c r="C543" i="18" s="1"/>
  <c r="C544" i="18" a="1"/>
  <c r="C544" i="18" s="1"/>
  <c r="C545" i="18" a="1"/>
  <c r="C545" i="18" s="1"/>
  <c r="C546" i="18" a="1"/>
  <c r="C546" i="18" s="1"/>
  <c r="C547" i="18" a="1"/>
  <c r="C547" i="18" s="1"/>
  <c r="C548" i="18" a="1"/>
  <c r="C548" i="18" s="1"/>
  <c r="C549" i="18" a="1"/>
  <c r="C549" i="18" s="1"/>
  <c r="C550" i="18" a="1"/>
  <c r="C550" i="18"/>
  <c r="C551" i="18" a="1"/>
  <c r="C551" i="18" s="1"/>
  <c r="C552" i="18" a="1"/>
  <c r="C552" i="18" s="1"/>
  <c r="C553" i="18" a="1"/>
  <c r="C553" i="18" s="1"/>
  <c r="C554" i="18" a="1"/>
  <c r="C554" i="18" s="1"/>
  <c r="C555" i="18" a="1"/>
  <c r="C555" i="18" s="1"/>
  <c r="C556" i="18" a="1"/>
  <c r="C556" i="18" s="1"/>
  <c r="C557" i="18" a="1"/>
  <c r="C557" i="18" s="1"/>
  <c r="C558" i="18" a="1"/>
  <c r="C558" i="18" s="1"/>
  <c r="C559" i="18" a="1"/>
  <c r="C559" i="18" s="1"/>
  <c r="C560" i="18" a="1"/>
  <c r="C560" i="18" s="1"/>
  <c r="C561" i="18" a="1"/>
  <c r="C561" i="18" s="1"/>
  <c r="C562" i="18" a="1"/>
  <c r="C562" i="18" s="1"/>
  <c r="C563" i="18" a="1"/>
  <c r="C563" i="18" s="1"/>
  <c r="C564" i="18" a="1"/>
  <c r="C564" i="18" s="1"/>
  <c r="C565" i="18" a="1"/>
  <c r="C565" i="18" s="1"/>
  <c r="C566" i="18" a="1"/>
  <c r="C566" i="18" s="1"/>
  <c r="C567" i="18" a="1"/>
  <c r="C567" i="18" s="1"/>
  <c r="C568" i="18" a="1"/>
  <c r="C568" i="18" s="1"/>
  <c r="C569" i="18" a="1"/>
  <c r="C569" i="18" s="1"/>
  <c r="C570" i="18" a="1"/>
  <c r="C570" i="18" s="1"/>
  <c r="C571" i="18" a="1"/>
  <c r="C571" i="18" s="1"/>
  <c r="C572" i="18" a="1"/>
  <c r="C572" i="18" s="1"/>
  <c r="C573" i="18" a="1"/>
  <c r="C573" i="18" s="1"/>
  <c r="C574" i="18" a="1"/>
  <c r="C574" i="18" s="1"/>
  <c r="C575" i="18" a="1"/>
  <c r="C575" i="18" s="1"/>
  <c r="C576" i="18" a="1"/>
  <c r="C576" i="18" s="1"/>
  <c r="C577" i="18" a="1"/>
  <c r="C577" i="18" s="1"/>
  <c r="C578" i="18" a="1"/>
  <c r="C578" i="18" s="1"/>
  <c r="C579" i="18" a="1"/>
  <c r="C579" i="18" s="1"/>
  <c r="C580" i="18" a="1"/>
  <c r="C580" i="18" s="1"/>
  <c r="C581" i="18" a="1"/>
  <c r="C581" i="18" s="1"/>
  <c r="C582" i="18" a="1"/>
  <c r="C582" i="18" s="1"/>
  <c r="C583" i="18" a="1"/>
  <c r="C583" i="18" s="1"/>
  <c r="C584" i="18" a="1"/>
  <c r="C584" i="18" s="1"/>
  <c r="C585" i="18" a="1"/>
  <c r="C585" i="18" s="1"/>
  <c r="C586" i="18" a="1"/>
  <c r="C586" i="18" s="1"/>
  <c r="C587" i="18" a="1"/>
  <c r="C587" i="18" s="1"/>
  <c r="C588" i="18" a="1"/>
  <c r="C588" i="18" s="1"/>
  <c r="C589" i="18" a="1"/>
  <c r="C589" i="18" s="1"/>
  <c r="C590" i="18" a="1"/>
  <c r="C590" i="18" s="1"/>
  <c r="C591" i="18" a="1"/>
  <c r="C591" i="18" s="1"/>
  <c r="C592" i="18" a="1"/>
  <c r="C592" i="18" s="1"/>
  <c r="C593" i="18" a="1"/>
  <c r="C593" i="18" s="1"/>
  <c r="C594" i="18" a="1"/>
  <c r="C594" i="18" s="1"/>
  <c r="C595" i="18" a="1"/>
  <c r="C595" i="18" s="1"/>
  <c r="C596" i="18" a="1"/>
  <c r="C596" i="18" s="1"/>
  <c r="C597" i="18" a="1"/>
  <c r="C597" i="18" s="1"/>
  <c r="C598" i="18" a="1"/>
  <c r="C598" i="18" s="1"/>
  <c r="C599" i="18" a="1"/>
  <c r="C599" i="18" s="1"/>
  <c r="C600" i="18" a="1"/>
  <c r="C600" i="18" s="1"/>
  <c r="C601" i="18" a="1"/>
  <c r="C601" i="18" s="1"/>
  <c r="C602" i="18" a="1"/>
  <c r="C602" i="18" s="1"/>
  <c r="C603" i="18" a="1"/>
  <c r="C603" i="18" s="1"/>
  <c r="C604" i="18" a="1"/>
  <c r="C604" i="18" s="1"/>
  <c r="C605" i="18" a="1"/>
  <c r="C605" i="18" s="1"/>
  <c r="C606" i="18" a="1"/>
  <c r="C606" i="18" s="1"/>
  <c r="C607" i="18" a="1"/>
  <c r="C607" i="18" s="1"/>
  <c r="C608" i="18" a="1"/>
  <c r="C608" i="18" s="1"/>
  <c r="C609" i="18" a="1"/>
  <c r="C609" i="18" s="1"/>
  <c r="C610" i="18" a="1"/>
  <c r="C610" i="18" s="1"/>
  <c r="C611" i="18" a="1"/>
  <c r="C611" i="18" s="1"/>
  <c r="C612" i="18" a="1"/>
  <c r="C612" i="18" s="1"/>
  <c r="C613" i="18" a="1"/>
  <c r="C613" i="18" s="1"/>
  <c r="C614" i="18" a="1"/>
  <c r="C614" i="18" s="1"/>
  <c r="C615" i="18" a="1"/>
  <c r="C615" i="18" s="1"/>
  <c r="C616" i="18" a="1"/>
  <c r="C616" i="18"/>
  <c r="C617" i="18" a="1"/>
  <c r="C617" i="18" s="1"/>
  <c r="C618" i="18" a="1"/>
  <c r="C618" i="18" s="1"/>
  <c r="C619" i="18" a="1"/>
  <c r="C619" i="18" s="1"/>
  <c r="C620" i="18" a="1"/>
  <c r="C620" i="18" s="1"/>
  <c r="C621" i="18" a="1"/>
  <c r="C621" i="18" s="1"/>
  <c r="C622" i="18" a="1"/>
  <c r="C622" i="18" s="1"/>
  <c r="C623" i="18" a="1"/>
  <c r="C623" i="18" s="1"/>
  <c r="C624" i="18" a="1"/>
  <c r="C624" i="18" s="1"/>
  <c r="C625" i="18" a="1"/>
  <c r="C625" i="18" s="1"/>
  <c r="C626" i="18" a="1"/>
  <c r="C626" i="18" s="1"/>
  <c r="C627" i="18" a="1"/>
  <c r="C627" i="18" s="1"/>
  <c r="C628" i="18" a="1"/>
  <c r="C628" i="18" s="1"/>
  <c r="C629" i="18" a="1"/>
  <c r="C629" i="18" s="1"/>
  <c r="C630" i="18" a="1"/>
  <c r="C630" i="18" s="1"/>
  <c r="C631" i="18" a="1"/>
  <c r="C631" i="18" s="1"/>
  <c r="C632" i="18" a="1"/>
  <c r="C632" i="18" s="1"/>
  <c r="C633" i="18" a="1"/>
  <c r="C633" i="18" s="1"/>
  <c r="C634" i="18" a="1"/>
  <c r="C634" i="18" s="1"/>
  <c r="C635" i="18" a="1"/>
  <c r="C635" i="18" s="1"/>
  <c r="C636" i="18" a="1"/>
  <c r="C636" i="18" s="1"/>
  <c r="C637" i="18" a="1"/>
  <c r="C637" i="18" s="1"/>
  <c r="C638" i="18" a="1"/>
  <c r="C638" i="18" s="1"/>
  <c r="C639" i="18" a="1"/>
  <c r="C639" i="18" s="1"/>
  <c r="C640" i="18" a="1"/>
  <c r="C640" i="18" s="1"/>
  <c r="C641" i="18" a="1"/>
  <c r="C641" i="18" s="1"/>
  <c r="C642" i="18" a="1"/>
  <c r="C642" i="18" s="1"/>
  <c r="C643" i="18" a="1"/>
  <c r="C643" i="18" s="1"/>
  <c r="C644" i="18" a="1"/>
  <c r="C644" i="18" s="1"/>
  <c r="C645" i="18" a="1"/>
  <c r="C645" i="18" s="1"/>
  <c r="C646" i="18" a="1"/>
  <c r="C646" i="18" s="1"/>
  <c r="C647" i="18" a="1"/>
  <c r="C647" i="18" s="1"/>
  <c r="C648" i="18" a="1"/>
  <c r="C648" i="18" s="1"/>
  <c r="C649" i="18" a="1"/>
  <c r="C649" i="18" s="1"/>
  <c r="C650" i="18" a="1"/>
  <c r="C650" i="18" s="1"/>
  <c r="C651" i="18" a="1"/>
  <c r="C651" i="18"/>
  <c r="C652" i="18" a="1"/>
  <c r="C652" i="18" s="1"/>
  <c r="C653" i="18" a="1"/>
  <c r="C653" i="18" s="1"/>
  <c r="C654" i="18" a="1"/>
  <c r="C654" i="18" s="1"/>
  <c r="C655" i="18" a="1"/>
  <c r="C655" i="18" s="1"/>
  <c r="C656" i="18" a="1"/>
  <c r="C656" i="18" s="1"/>
  <c r="C657" i="18" a="1"/>
  <c r="C657" i="18" s="1"/>
  <c r="C658" i="18" a="1"/>
  <c r="C658" i="18" s="1"/>
  <c r="C659" i="18" a="1"/>
  <c r="C659" i="18" s="1"/>
  <c r="C660" i="18" a="1"/>
  <c r="C660" i="18" s="1"/>
  <c r="C661" i="18" a="1"/>
  <c r="C661" i="18" s="1"/>
  <c r="C662" i="18" a="1"/>
  <c r="C662" i="18" s="1"/>
  <c r="C663" i="18" a="1"/>
  <c r="C663" i="18" s="1"/>
  <c r="C664" i="18" a="1"/>
  <c r="C664" i="18" s="1"/>
  <c r="C665" i="18" a="1"/>
  <c r="C665" i="18" s="1"/>
  <c r="C666" i="18" a="1"/>
  <c r="C666" i="18" s="1"/>
  <c r="C667" i="18" a="1"/>
  <c r="C667" i="18" s="1"/>
  <c r="C668" i="18" a="1"/>
  <c r="C668" i="18" s="1"/>
  <c r="C669" i="18" a="1"/>
  <c r="C669" i="18" s="1"/>
  <c r="C670" i="18" a="1"/>
  <c r="C670" i="18" s="1"/>
  <c r="C671" i="18" a="1"/>
  <c r="C671" i="18" s="1"/>
  <c r="C672" i="18" a="1"/>
  <c r="C672" i="18" s="1"/>
  <c r="C673" i="18" a="1"/>
  <c r="C673" i="18" s="1"/>
  <c r="C674" i="18" a="1"/>
  <c r="C674" i="18" s="1"/>
  <c r="C675" i="18" a="1"/>
  <c r="C675" i="18" s="1"/>
  <c r="C676" i="18" a="1"/>
  <c r="C676" i="18" s="1"/>
  <c r="C677" i="18" a="1"/>
  <c r="C677" i="18" s="1"/>
  <c r="C678" i="18" a="1"/>
  <c r="C678" i="18" s="1"/>
  <c r="C679" i="18" a="1"/>
  <c r="C679" i="18" s="1"/>
  <c r="C680" i="18" a="1"/>
  <c r="C680" i="18" s="1"/>
  <c r="C681" i="18" a="1"/>
  <c r="C681" i="18" s="1"/>
  <c r="C682" i="18" a="1"/>
  <c r="C682" i="18" s="1"/>
  <c r="C683" i="18" a="1"/>
  <c r="C683" i="18" s="1"/>
  <c r="C684" i="18" a="1"/>
  <c r="C684" i="18" s="1"/>
  <c r="C685" i="18" a="1"/>
  <c r="C685" i="18" s="1"/>
  <c r="C686" i="18" a="1"/>
  <c r="C686" i="18" s="1"/>
  <c r="C687" i="18" a="1"/>
  <c r="C687" i="18" s="1"/>
  <c r="C688" i="18" a="1"/>
  <c r="C688" i="18" s="1"/>
  <c r="C689" i="18" a="1"/>
  <c r="C689" i="18" s="1"/>
  <c r="C690" i="18" a="1"/>
  <c r="C690" i="18" s="1"/>
  <c r="C691" i="18" a="1"/>
  <c r="C691" i="18" s="1"/>
  <c r="C692" i="18" a="1"/>
  <c r="C692" i="18" s="1"/>
  <c r="C693" i="18" a="1"/>
  <c r="C693" i="18" s="1"/>
  <c r="C694" i="18" a="1"/>
  <c r="C694" i="18" s="1"/>
  <c r="C695" i="18" a="1"/>
  <c r="C695" i="18" s="1"/>
  <c r="C696" i="18" a="1"/>
  <c r="C696" i="18" s="1"/>
  <c r="C697" i="18" a="1"/>
  <c r="C697" i="18" s="1"/>
  <c r="C698" i="18" a="1"/>
  <c r="C698" i="18" s="1"/>
  <c r="C699" i="18" a="1"/>
  <c r="C699" i="18" s="1"/>
  <c r="C700" i="18" a="1"/>
  <c r="C700" i="18" s="1"/>
  <c r="C701" i="18" a="1"/>
  <c r="C701" i="18" s="1"/>
  <c r="C702" i="18" a="1"/>
  <c r="C702" i="18" s="1"/>
  <c r="C703" i="18" a="1"/>
  <c r="C703" i="18" s="1"/>
  <c r="C704" i="18" a="1"/>
  <c r="C704" i="18" s="1"/>
  <c r="C705" i="18" a="1"/>
  <c r="C705" i="18" s="1"/>
  <c r="C706" i="18" a="1"/>
  <c r="C706" i="18" s="1"/>
  <c r="C707" i="18" a="1"/>
  <c r="C707" i="18" s="1"/>
  <c r="C708" i="18" a="1"/>
  <c r="C708" i="18" s="1"/>
  <c r="C709" i="18" a="1"/>
  <c r="C709" i="18" s="1"/>
  <c r="C710" i="18" a="1"/>
  <c r="C710" i="18" s="1"/>
  <c r="C711" i="18" a="1"/>
  <c r="C711" i="18" s="1"/>
  <c r="C712" i="18" a="1"/>
  <c r="C712" i="18" s="1"/>
  <c r="C713" i="18" a="1"/>
  <c r="C713" i="18" s="1"/>
  <c r="C714" i="18" a="1"/>
  <c r="C714" i="18" s="1"/>
  <c r="C715" i="18" a="1"/>
  <c r="C715" i="18" s="1"/>
  <c r="C716" i="18" a="1"/>
  <c r="C716" i="18" s="1"/>
  <c r="C717" i="18" a="1"/>
  <c r="C717" i="18" s="1"/>
  <c r="C718" i="18" a="1"/>
  <c r="C718" i="18" s="1"/>
  <c r="C719" i="18" a="1"/>
  <c r="C719" i="18" s="1"/>
  <c r="C720" i="18" a="1"/>
  <c r="C720" i="18" s="1"/>
  <c r="C721" i="18" a="1"/>
  <c r="C721" i="18" s="1"/>
  <c r="C722" i="18" a="1"/>
  <c r="C722" i="18" s="1"/>
  <c r="C723" i="18" a="1"/>
  <c r="C723" i="18" s="1"/>
  <c r="C724" i="18" a="1"/>
  <c r="C724" i="18" s="1"/>
  <c r="C725" i="18" a="1"/>
  <c r="C725" i="18" s="1"/>
  <c r="C726" i="18" a="1"/>
  <c r="C726" i="18" s="1"/>
  <c r="C727" i="18" a="1"/>
  <c r="C727" i="18" s="1"/>
  <c r="C728" i="18" a="1"/>
  <c r="C728" i="18" s="1"/>
  <c r="C729" i="18" a="1"/>
  <c r="C729" i="18" s="1"/>
  <c r="C730" i="18" a="1"/>
  <c r="C730" i="18" s="1"/>
  <c r="C731" i="18" a="1"/>
  <c r="C731" i="18" s="1"/>
  <c r="C732" i="18" a="1"/>
  <c r="C732" i="18" s="1"/>
  <c r="C733" i="18" a="1"/>
  <c r="C733" i="18" s="1"/>
  <c r="C734" i="18" a="1"/>
  <c r="C734" i="18" s="1"/>
  <c r="C735" i="18" a="1"/>
  <c r="C735" i="18" s="1"/>
  <c r="C736" i="18" a="1"/>
  <c r="C736" i="18" s="1"/>
  <c r="C737" i="18" a="1"/>
  <c r="C737" i="18" s="1"/>
  <c r="C738" i="18" a="1"/>
  <c r="C738" i="18" s="1"/>
  <c r="C739" i="18" a="1"/>
  <c r="C739" i="18" s="1"/>
  <c r="C740" i="18" a="1"/>
  <c r="C740" i="18" s="1"/>
  <c r="C741" i="18" a="1"/>
  <c r="C741" i="18" s="1"/>
  <c r="C742" i="18" a="1"/>
  <c r="C742" i="18" s="1"/>
  <c r="C743" i="18" a="1"/>
  <c r="C743" i="18" s="1"/>
  <c r="C744" i="18" a="1"/>
  <c r="C744" i="18" s="1"/>
  <c r="C745" i="18" a="1"/>
  <c r="C745" i="18" s="1"/>
  <c r="C746" i="18" a="1"/>
  <c r="C746" i="18" s="1"/>
  <c r="C747" i="18" a="1"/>
  <c r="C747" i="18" s="1"/>
  <c r="C748" i="18" a="1"/>
  <c r="C748" i="18" s="1"/>
  <c r="C749" i="18" a="1"/>
  <c r="C749" i="18" s="1"/>
  <c r="C750" i="18" a="1"/>
  <c r="C750" i="18" s="1"/>
  <c r="C751" i="18" a="1"/>
  <c r="C751" i="18" s="1"/>
  <c r="C752" i="18" a="1"/>
  <c r="C752" i="18" s="1"/>
  <c r="C753" i="18" a="1"/>
  <c r="C753" i="18" s="1"/>
  <c r="C754" i="18" a="1"/>
  <c r="C754" i="18" s="1"/>
  <c r="C755" i="18" a="1"/>
  <c r="C755" i="18" s="1"/>
  <c r="C756" i="18" a="1"/>
  <c r="C756" i="18" s="1"/>
  <c r="C757" i="18" a="1"/>
  <c r="C757" i="18" s="1"/>
  <c r="C758" i="18" a="1"/>
  <c r="C758" i="18" s="1"/>
  <c r="C759" i="18" a="1"/>
  <c r="C759" i="18" s="1"/>
  <c r="C760" i="18" a="1"/>
  <c r="C760" i="18" s="1"/>
  <c r="C761" i="18" a="1"/>
  <c r="C761" i="18" s="1"/>
  <c r="C762" i="18" a="1"/>
  <c r="C762" i="18" s="1"/>
  <c r="C763" i="18" a="1"/>
  <c r="C763" i="18" s="1"/>
  <c r="C764" i="18" a="1"/>
  <c r="C764" i="18" s="1"/>
  <c r="C765" i="18" a="1"/>
  <c r="C765" i="18" s="1"/>
  <c r="C766" i="18" a="1"/>
  <c r="C766" i="18" s="1"/>
  <c r="C767" i="18" a="1"/>
  <c r="C767" i="18" s="1"/>
  <c r="C768" i="18" a="1"/>
  <c r="C768" i="18" s="1"/>
  <c r="C769" i="18" a="1"/>
  <c r="C769" i="18" s="1"/>
  <c r="C770" i="18" a="1"/>
  <c r="C770" i="18" s="1"/>
  <c r="C771" i="18" a="1"/>
  <c r="C771" i="18" s="1"/>
  <c r="C772" i="18" a="1"/>
  <c r="C772" i="18" s="1"/>
  <c r="C773" i="18" a="1"/>
  <c r="C773" i="18" s="1"/>
  <c r="C774" i="18" a="1"/>
  <c r="C774" i="18" s="1"/>
  <c r="C775" i="18" a="1"/>
  <c r="C775" i="18" s="1"/>
  <c r="C776" i="18" a="1"/>
  <c r="C776" i="18" s="1"/>
  <c r="C777" i="18" a="1"/>
  <c r="C777" i="18" s="1"/>
  <c r="C778" i="18" a="1"/>
  <c r="C778" i="18" s="1"/>
  <c r="C779" i="18" a="1"/>
  <c r="C779" i="18" s="1"/>
  <c r="C780" i="18" a="1"/>
  <c r="C780" i="18" s="1"/>
  <c r="C781" i="18" a="1"/>
  <c r="C781" i="18" s="1"/>
  <c r="C782" i="18" a="1"/>
  <c r="C782" i="18" s="1"/>
  <c r="C783" i="18" a="1"/>
  <c r="C783" i="18" s="1"/>
  <c r="C784" i="18" a="1"/>
  <c r="C784" i="18" s="1"/>
  <c r="C785" i="18" a="1"/>
  <c r="C785" i="18" s="1"/>
  <c r="C786" i="18" a="1"/>
  <c r="C786" i="18" s="1"/>
  <c r="C787" i="18" a="1"/>
  <c r="C787" i="18" s="1"/>
  <c r="C788" i="18" a="1"/>
  <c r="C788" i="18" s="1"/>
  <c r="C789" i="18" a="1"/>
  <c r="C789" i="18" s="1"/>
  <c r="C790" i="18" a="1"/>
  <c r="C790" i="18" s="1"/>
  <c r="C791" i="18" a="1"/>
  <c r="C791" i="18" s="1"/>
  <c r="C792" i="18" a="1"/>
  <c r="C792" i="18" s="1"/>
  <c r="C793" i="18" a="1"/>
  <c r="C793" i="18" s="1"/>
  <c r="C794" i="18" a="1"/>
  <c r="C794" i="18" s="1"/>
  <c r="C795" i="18" a="1"/>
  <c r="C795" i="18" s="1"/>
  <c r="C796" i="18" a="1"/>
  <c r="C796" i="18" s="1"/>
  <c r="C797" i="18" a="1"/>
  <c r="C797" i="18" s="1"/>
  <c r="C798" i="18" a="1"/>
  <c r="C798" i="18" s="1"/>
  <c r="C799" i="18" a="1"/>
  <c r="C799" i="18" s="1"/>
  <c r="C800" i="18" a="1"/>
  <c r="C800" i="18" s="1"/>
  <c r="C801" i="18" a="1"/>
  <c r="C801" i="18" s="1"/>
  <c r="C802" i="18" a="1"/>
  <c r="C802" i="18" s="1"/>
  <c r="C803" i="18" a="1"/>
  <c r="C803" i="18" s="1"/>
  <c r="C804" i="18" a="1"/>
  <c r="C804" i="18" s="1"/>
  <c r="C805" i="18" a="1"/>
  <c r="C805" i="18" s="1"/>
  <c r="C806" i="18" a="1"/>
  <c r="C806" i="18" s="1"/>
  <c r="C807" i="18" a="1"/>
  <c r="C807" i="18" s="1"/>
  <c r="C808" i="18" a="1"/>
  <c r="C808" i="18" s="1"/>
  <c r="C809" i="18" a="1"/>
  <c r="C809" i="18" s="1"/>
  <c r="C810" i="18" a="1"/>
  <c r="C810" i="18" s="1"/>
  <c r="C811" i="18" a="1"/>
  <c r="C811" i="18" s="1"/>
  <c r="C812" i="18" a="1"/>
  <c r="C812" i="18" s="1"/>
  <c r="C813" i="18" a="1"/>
  <c r="C813" i="18" s="1"/>
  <c r="C814" i="18" a="1"/>
  <c r="C814" i="18" s="1"/>
  <c r="C815" i="18" a="1"/>
  <c r="C815" i="18" s="1"/>
  <c r="C816" i="18" a="1"/>
  <c r="C816" i="18" s="1"/>
  <c r="C817" i="18" a="1"/>
  <c r="C817" i="18" s="1"/>
  <c r="C818" i="18" a="1"/>
  <c r="C818" i="18" s="1"/>
  <c r="C819" i="18" a="1"/>
  <c r="C819" i="18" s="1"/>
  <c r="C820" i="18" a="1"/>
  <c r="C820" i="18" s="1"/>
  <c r="C821" i="18" a="1"/>
  <c r="C821" i="18" s="1"/>
  <c r="C822" i="18" a="1"/>
  <c r="C822" i="18" s="1"/>
  <c r="C823" i="18" a="1"/>
  <c r="C823" i="18" s="1"/>
  <c r="C824" i="18" a="1"/>
  <c r="C824" i="18" s="1"/>
  <c r="C825" i="18" a="1"/>
  <c r="C825" i="18" s="1"/>
  <c r="C826" i="18" a="1"/>
  <c r="C826" i="18" s="1"/>
  <c r="C827" i="18" a="1"/>
  <c r="C827" i="18" s="1"/>
  <c r="C828" i="18" a="1"/>
  <c r="C828" i="18" s="1"/>
  <c r="C829" i="18" a="1"/>
  <c r="C829" i="18" s="1"/>
  <c r="C830" i="18" a="1"/>
  <c r="C830" i="18" s="1"/>
  <c r="C831" i="18" a="1"/>
  <c r="C831" i="18" s="1"/>
  <c r="C832" i="18" a="1"/>
  <c r="C832" i="18" s="1"/>
  <c r="C833" i="18" a="1"/>
  <c r="C833" i="18" s="1"/>
  <c r="C834" i="18" a="1"/>
  <c r="C834" i="18" s="1"/>
  <c r="C835" i="18" a="1"/>
  <c r="C835" i="18" s="1"/>
  <c r="C836" i="18" a="1"/>
  <c r="C836" i="18" s="1"/>
  <c r="C837" i="18" a="1"/>
  <c r="C837" i="18" s="1"/>
  <c r="C838" i="18" a="1"/>
  <c r="C838" i="18" s="1"/>
  <c r="C839" i="18" a="1"/>
  <c r="C839" i="18" s="1"/>
  <c r="C840" i="18" a="1"/>
  <c r="C840" i="18" s="1"/>
  <c r="C841" i="18" a="1"/>
  <c r="C841" i="18" s="1"/>
  <c r="C842" i="18" a="1"/>
  <c r="C842" i="18" s="1"/>
  <c r="C843" i="18" a="1"/>
  <c r="C843" i="18" s="1"/>
  <c r="C844" i="18" a="1"/>
  <c r="C844" i="18" s="1"/>
  <c r="C845" i="18" a="1"/>
  <c r="C845" i="18" s="1"/>
  <c r="C846" i="18" a="1"/>
  <c r="C846" i="18" s="1"/>
  <c r="C847" i="18" a="1"/>
  <c r="C847" i="18" s="1"/>
  <c r="C848" i="18" a="1"/>
  <c r="C848" i="18"/>
  <c r="C849" i="18" a="1"/>
  <c r="C849" i="18" s="1"/>
  <c r="C850" i="18" a="1"/>
  <c r="C850" i="18" s="1"/>
  <c r="C851" i="18" a="1"/>
  <c r="C851" i="18" s="1"/>
  <c r="C852" i="18" a="1"/>
  <c r="C852" i="18" s="1"/>
  <c r="C853" i="18" a="1"/>
  <c r="C853" i="18" s="1"/>
  <c r="C854" i="18" a="1"/>
  <c r="C854" i="18" s="1"/>
  <c r="C855" i="18" a="1"/>
  <c r="C855" i="18" s="1"/>
  <c r="C856" i="18" a="1"/>
  <c r="C856" i="18" s="1"/>
  <c r="C857" i="18" a="1"/>
  <c r="C857" i="18" s="1"/>
  <c r="C858" i="18" a="1"/>
  <c r="C858" i="18" s="1"/>
  <c r="C859" i="18" a="1"/>
  <c r="C859" i="18" s="1"/>
  <c r="C860" i="18" a="1"/>
  <c r="C860" i="18"/>
  <c r="C861" i="18" a="1"/>
  <c r="C861" i="18" s="1"/>
  <c r="C862" i="18" a="1"/>
  <c r="C862" i="18" s="1"/>
  <c r="C863" i="18" a="1"/>
  <c r="C863" i="18" s="1"/>
  <c r="C864" i="18" a="1"/>
  <c r="C864" i="18" s="1"/>
  <c r="C865" i="18" a="1"/>
  <c r="C865" i="18" s="1"/>
  <c r="C866" i="18" a="1"/>
  <c r="C866" i="18" s="1"/>
  <c r="C867" i="18" a="1"/>
  <c r="C867" i="18" s="1"/>
  <c r="C868" i="18" a="1"/>
  <c r="C868" i="18" s="1"/>
  <c r="C869" i="18" a="1"/>
  <c r="C869" i="18" s="1"/>
  <c r="C870" i="18" a="1"/>
  <c r="C870" i="18" s="1"/>
  <c r="C871" i="18" a="1"/>
  <c r="C871" i="18" s="1"/>
  <c r="C872" i="18" a="1"/>
  <c r="C872" i="18" s="1"/>
  <c r="C873" i="18" a="1"/>
  <c r="C873" i="18" s="1"/>
  <c r="C874" i="18" a="1"/>
  <c r="C874" i="18" s="1"/>
  <c r="C875" i="18" a="1"/>
  <c r="C875" i="18" s="1"/>
  <c r="C876" i="18" a="1"/>
  <c r="C876" i="18" s="1"/>
  <c r="C877" i="18" a="1"/>
  <c r="C877" i="18" s="1"/>
  <c r="C878" i="18" a="1"/>
  <c r="C878" i="18" s="1"/>
  <c r="C879" i="18" a="1"/>
  <c r="C879" i="18" s="1"/>
  <c r="C880" i="18" a="1"/>
  <c r="C880" i="18" s="1"/>
  <c r="C881" i="18" a="1"/>
  <c r="C881" i="18" s="1"/>
  <c r="C882" i="18" a="1"/>
  <c r="C882" i="18" s="1"/>
  <c r="C883" i="18" a="1"/>
  <c r="C883" i="18" s="1"/>
  <c r="C884" i="18" a="1"/>
  <c r="C884" i="18" s="1"/>
  <c r="C885" i="18" a="1"/>
  <c r="C885" i="18" s="1"/>
  <c r="C886" i="18" a="1"/>
  <c r="C886" i="18" s="1"/>
  <c r="C887" i="18" a="1"/>
  <c r="C887" i="18" s="1"/>
  <c r="C888" i="18" a="1"/>
  <c r="C888" i="18" s="1"/>
  <c r="C889" i="18" a="1"/>
  <c r="C889" i="18" s="1"/>
  <c r="C890" i="18" a="1"/>
  <c r="C890" i="18" s="1"/>
  <c r="C891" i="18" a="1"/>
  <c r="C891" i="18" s="1"/>
  <c r="C892" i="18" a="1"/>
  <c r="C892" i="18" s="1"/>
  <c r="C893" i="18" a="1"/>
  <c r="C893" i="18" s="1"/>
  <c r="C894" i="18" a="1"/>
  <c r="C894" i="18" s="1"/>
  <c r="C895" i="18" a="1"/>
  <c r="C895" i="18" s="1"/>
  <c r="C896" i="18" a="1"/>
  <c r="C896" i="18" s="1"/>
  <c r="C897" i="18" a="1"/>
  <c r="C897" i="18" s="1"/>
  <c r="C898" i="18" a="1"/>
  <c r="C898" i="18" s="1"/>
  <c r="C899" i="18" a="1"/>
  <c r="C899" i="18" s="1"/>
  <c r="C900" i="18" a="1"/>
  <c r="C900" i="18" s="1"/>
  <c r="C901" i="18" a="1"/>
  <c r="C901" i="18" s="1"/>
  <c r="C902" i="18" a="1"/>
  <c r="C902" i="18" s="1"/>
  <c r="C903" i="18" a="1"/>
  <c r="C903" i="18" s="1"/>
  <c r="C904" i="18" a="1"/>
  <c r="C904" i="18" s="1"/>
  <c r="C905" i="18" a="1"/>
  <c r="C905" i="18" s="1"/>
  <c r="C906" i="18" a="1"/>
  <c r="C906" i="18" s="1"/>
  <c r="C907" i="18" a="1"/>
  <c r="C907" i="18" s="1"/>
  <c r="C908" i="18" a="1"/>
  <c r="C908" i="18" s="1"/>
  <c r="C909" i="18" a="1"/>
  <c r="C909" i="18" s="1"/>
  <c r="C910" i="18" a="1"/>
  <c r="C910" i="18" s="1"/>
  <c r="C911" i="18" a="1"/>
  <c r="C911" i="18" s="1"/>
  <c r="C912" i="18" a="1"/>
  <c r="C912" i="18" s="1"/>
  <c r="C913" i="18" a="1"/>
  <c r="C913" i="18" s="1"/>
  <c r="C914" i="18" a="1"/>
  <c r="C914" i="18" s="1"/>
  <c r="C915" i="18" a="1"/>
  <c r="C915" i="18" s="1"/>
  <c r="C916" i="18" a="1"/>
  <c r="C916" i="18" s="1"/>
  <c r="C917" i="18" a="1"/>
  <c r="C917" i="18" s="1"/>
  <c r="C918" i="18" a="1"/>
  <c r="C918" i="18" s="1"/>
  <c r="C919" i="18" a="1"/>
  <c r="C919" i="18" s="1"/>
  <c r="C920" i="18" a="1"/>
  <c r="C920" i="18" s="1"/>
  <c r="C921" i="18" a="1"/>
  <c r="C921" i="18" s="1"/>
  <c r="C922" i="18" a="1"/>
  <c r="C922" i="18" s="1"/>
  <c r="C923" i="18" a="1"/>
  <c r="C923" i="18" s="1"/>
  <c r="C924" i="18" a="1"/>
  <c r="C924" i="18" s="1"/>
  <c r="C925" i="18" a="1"/>
  <c r="C925" i="18" s="1"/>
  <c r="C926" i="18" a="1"/>
  <c r="C926" i="18" s="1"/>
  <c r="C927" i="18" a="1"/>
  <c r="C927" i="18" s="1"/>
  <c r="C928" i="18" a="1"/>
  <c r="C928" i="18" s="1"/>
  <c r="C929" i="18" a="1"/>
  <c r="C929" i="18" s="1"/>
  <c r="C930" i="18" a="1"/>
  <c r="C930" i="18" s="1"/>
  <c r="C931" i="18" a="1"/>
  <c r="C931" i="18" s="1"/>
  <c r="C932" i="18" a="1"/>
  <c r="C932" i="18" s="1"/>
  <c r="C933" i="18" a="1"/>
  <c r="C933" i="18" s="1"/>
  <c r="C934" i="18" a="1"/>
  <c r="C934" i="18" s="1"/>
  <c r="C935" i="18" a="1"/>
  <c r="C935" i="18" s="1"/>
  <c r="C936" i="18" a="1"/>
  <c r="C936" i="18" s="1"/>
  <c r="C937" i="18" a="1"/>
  <c r="C937" i="18" s="1"/>
  <c r="C938" i="18" a="1"/>
  <c r="C938" i="18" s="1"/>
  <c r="C939" i="18" a="1"/>
  <c r="C939" i="18" s="1"/>
  <c r="C940" i="18" a="1"/>
  <c r="C940" i="18" s="1"/>
  <c r="C941" i="18" a="1"/>
  <c r="C941" i="18" s="1"/>
  <c r="C942" i="18" a="1"/>
  <c r="C942" i="18" s="1"/>
  <c r="C943" i="18" a="1"/>
  <c r="C943" i="18" s="1"/>
  <c r="C944" i="18" a="1"/>
  <c r="C944" i="18" s="1"/>
  <c r="C945" i="18" a="1"/>
  <c r="C945" i="18" s="1"/>
  <c r="C946" i="18" a="1"/>
  <c r="C946" i="18" s="1"/>
  <c r="C947" i="18" a="1"/>
  <c r="C947" i="18" s="1"/>
  <c r="C948" i="18" a="1"/>
  <c r="C948" i="18" s="1"/>
  <c r="C949" i="18" a="1"/>
  <c r="C949" i="18" s="1"/>
  <c r="C950" i="18" a="1"/>
  <c r="C950" i="18" s="1"/>
  <c r="C951" i="18" a="1"/>
  <c r="C951" i="18" s="1"/>
  <c r="C952" i="18" a="1"/>
  <c r="C952" i="18" s="1"/>
  <c r="C953" i="18" a="1"/>
  <c r="C953" i="18" s="1"/>
  <c r="C954" i="18" a="1"/>
  <c r="C954" i="18" s="1"/>
  <c r="C955" i="18" a="1"/>
  <c r="C955" i="18" s="1"/>
  <c r="C956" i="18" a="1"/>
  <c r="C956" i="18" s="1"/>
  <c r="C957" i="18" a="1"/>
  <c r="C957" i="18" s="1"/>
  <c r="C958" i="18" a="1"/>
  <c r="C958" i="18" s="1"/>
  <c r="C959" i="18" a="1"/>
  <c r="C959" i="18" s="1"/>
  <c r="C960" i="18" a="1"/>
  <c r="C960" i="18" s="1"/>
  <c r="C961" i="18" a="1"/>
  <c r="C961" i="18" s="1"/>
  <c r="C962" i="18" a="1"/>
  <c r="C962" i="18" s="1"/>
  <c r="C963" i="18" a="1"/>
  <c r="C963" i="18" s="1"/>
  <c r="C964" i="18" a="1"/>
  <c r="C964" i="18" s="1"/>
  <c r="C965" i="18" a="1"/>
  <c r="C965" i="18" s="1"/>
  <c r="C966" i="18" a="1"/>
  <c r="C966" i="18" s="1"/>
  <c r="C967" i="18" a="1"/>
  <c r="C967" i="18" s="1"/>
  <c r="C968" i="18" a="1"/>
  <c r="C968" i="18" s="1"/>
  <c r="C969" i="18" a="1"/>
  <c r="C969" i="18" s="1"/>
  <c r="C970" i="18" a="1"/>
  <c r="C970" i="18" s="1"/>
  <c r="C971" i="18" a="1"/>
  <c r="C971" i="18" s="1"/>
  <c r="C972" i="18" a="1"/>
  <c r="C972" i="18" s="1"/>
  <c r="C973" i="18" a="1"/>
  <c r="C973" i="18" s="1"/>
  <c r="C974" i="18" a="1"/>
  <c r="C974" i="18"/>
  <c r="C975" i="18" a="1"/>
  <c r="C975" i="18" s="1"/>
  <c r="C976" i="18" a="1"/>
  <c r="C976" i="18" s="1"/>
  <c r="C977" i="18" a="1"/>
  <c r="C977" i="18" s="1"/>
  <c r="C978" i="18" a="1"/>
  <c r="C978" i="18" s="1"/>
  <c r="C979" i="18" a="1"/>
  <c r="C979" i="18" s="1"/>
  <c r="C980" i="18" a="1"/>
  <c r="C980" i="18" s="1"/>
  <c r="C981" i="18" a="1"/>
  <c r="C981" i="18" s="1"/>
  <c r="C982" i="18" a="1"/>
  <c r="C982" i="18" s="1"/>
  <c r="C983" i="18" a="1"/>
  <c r="C983" i="18" s="1"/>
  <c r="C984" i="18" a="1"/>
  <c r="C984" i="18" s="1"/>
  <c r="C985" i="18" a="1"/>
  <c r="C985" i="18" s="1"/>
  <c r="C986" i="18" a="1"/>
  <c r="C986" i="18" s="1"/>
  <c r="C987" i="18" a="1"/>
  <c r="C987" i="18" s="1"/>
  <c r="C988" i="18" a="1"/>
  <c r="C988" i="18" s="1"/>
  <c r="C989" i="18" a="1"/>
  <c r="C989" i="18" s="1"/>
  <c r="C990" i="18" a="1"/>
  <c r="C990" i="18" s="1"/>
  <c r="C991" i="18" a="1"/>
  <c r="C991" i="18" s="1"/>
  <c r="C992" i="18" a="1"/>
  <c r="C992" i="18" s="1"/>
  <c r="C993" i="18" a="1"/>
  <c r="C993" i="18" s="1"/>
  <c r="C994" i="18" a="1"/>
  <c r="C994" i="18" s="1"/>
  <c r="C995" i="18" a="1"/>
  <c r="C995" i="18" s="1"/>
  <c r="C996" i="18" a="1"/>
  <c r="C996" i="18" s="1"/>
  <c r="C997" i="18" a="1"/>
  <c r="C997" i="18" s="1"/>
  <c r="C998" i="18" a="1"/>
  <c r="C998" i="18" s="1"/>
  <c r="C999" i="18" a="1"/>
  <c r="C999" i="18" s="1"/>
  <c r="C1000" i="18" a="1"/>
  <c r="C1000" i="18" s="1"/>
  <c r="C1001" i="18" a="1"/>
  <c r="C1001" i="18" s="1"/>
  <c r="C1002" i="18" a="1"/>
  <c r="C1002" i="18" s="1"/>
  <c r="C1003" i="18" a="1"/>
  <c r="C1003" i="18" s="1"/>
  <c r="C1004" i="18" a="1"/>
  <c r="C1004" i="18" s="1"/>
  <c r="C1005" i="18" a="1"/>
  <c r="C1005" i="18" s="1"/>
  <c r="C1006" i="18" a="1"/>
  <c r="C1006" i="18" s="1"/>
  <c r="C1007" i="18" a="1"/>
  <c r="C1007" i="18" s="1"/>
  <c r="C1008" i="18" a="1"/>
  <c r="C1008" i="18" s="1"/>
  <c r="C1009" i="18" a="1"/>
  <c r="C1009" i="18" s="1"/>
  <c r="C1010" i="18" a="1"/>
  <c r="C1010" i="18" s="1"/>
  <c r="C1011" i="18" a="1"/>
  <c r="C1011" i="18" s="1"/>
  <c r="C1012" i="18" a="1"/>
  <c r="C1012" i="18" s="1"/>
  <c r="C1013" i="18" a="1"/>
  <c r="C1013" i="18" s="1"/>
  <c r="C1014" i="18" a="1"/>
  <c r="C1014" i="18" s="1"/>
  <c r="C1015" i="18" a="1"/>
  <c r="C1015" i="18" s="1"/>
  <c r="C1016" i="18" a="1"/>
  <c r="C1016" i="18" s="1"/>
  <c r="C1017" i="18" a="1"/>
  <c r="C1017" i="18" s="1"/>
  <c r="C1018" i="18" a="1"/>
  <c r="C1018" i="18" s="1"/>
  <c r="C1019" i="18" a="1"/>
  <c r="C1019" i="18" s="1"/>
  <c r="C1020" i="18" a="1"/>
  <c r="C1020" i="18"/>
  <c r="C1021" i="18" a="1"/>
  <c r="C1021" i="18" s="1"/>
  <c r="C1022" i="18" a="1"/>
  <c r="C1022" i="18" s="1"/>
  <c r="C1023" i="18" a="1"/>
  <c r="C1023" i="18" s="1"/>
  <c r="C1024" i="18" a="1"/>
  <c r="C1024" i="18" s="1"/>
  <c r="C1025" i="18" a="1"/>
  <c r="C1025" i="18" s="1"/>
  <c r="C1026" i="18" a="1"/>
  <c r="C1026" i="18" s="1"/>
  <c r="C1027" i="18" a="1"/>
  <c r="C1027" i="18" s="1"/>
  <c r="C1028" i="18" a="1"/>
  <c r="C1028" i="18" s="1"/>
  <c r="C1029" i="18" a="1"/>
  <c r="C1029" i="18" s="1"/>
  <c r="C1030" i="18" a="1"/>
  <c r="C1030" i="18" s="1"/>
  <c r="C1031" i="18" a="1"/>
  <c r="C1031" i="18" s="1"/>
  <c r="C1032" i="18" a="1"/>
  <c r="C1032" i="18" s="1"/>
  <c r="C1033" i="18" a="1"/>
  <c r="C1033" i="18" s="1"/>
  <c r="C1034" i="18" a="1"/>
  <c r="C1034" i="18" s="1"/>
  <c r="C1035" i="18" a="1"/>
  <c r="C1035" i="18" s="1"/>
  <c r="C1036" i="18" a="1"/>
  <c r="C1036" i="18" s="1"/>
  <c r="C1037" i="18" a="1"/>
  <c r="C1037" i="18" s="1"/>
  <c r="C1038" i="18" a="1"/>
  <c r="C1038" i="18" s="1"/>
  <c r="C1039" i="18" a="1"/>
  <c r="C1039" i="18" s="1"/>
  <c r="C1040" i="18" a="1"/>
  <c r="C1040" i="18" s="1"/>
  <c r="C1041" i="18" a="1"/>
  <c r="C1041" i="18" s="1"/>
  <c r="C1042" i="18" a="1"/>
  <c r="C1042" i="18" s="1"/>
  <c r="C1043" i="18" a="1"/>
  <c r="C1043" i="18" s="1"/>
  <c r="C1044" i="18" a="1"/>
  <c r="C1044" i="18" s="1"/>
  <c r="C1045" i="18" a="1"/>
  <c r="C1045" i="18" s="1"/>
  <c r="C1046" i="18" a="1"/>
  <c r="C1046" i="18" s="1"/>
  <c r="C1047" i="18" a="1"/>
  <c r="C1047" i="18" s="1"/>
  <c r="C1048" i="18" a="1"/>
  <c r="C1048" i="18" s="1"/>
  <c r="C1049" i="18" a="1"/>
  <c r="C1049" i="18" s="1"/>
  <c r="C1050" i="18" a="1"/>
  <c r="C1050" i="18" s="1"/>
  <c r="C1051" i="18" a="1"/>
  <c r="C1051" i="18" s="1"/>
  <c r="C1052" i="18" a="1"/>
  <c r="C1052" i="18" s="1"/>
  <c r="C1053" i="18" a="1"/>
  <c r="C1053" i="18" s="1"/>
  <c r="C1054" i="18" a="1"/>
  <c r="C1054" i="18" s="1"/>
  <c r="C1055" i="18" a="1"/>
  <c r="C1055" i="18" s="1"/>
  <c r="C1056" i="18" a="1"/>
  <c r="C1056" i="18" s="1"/>
  <c r="C1057" i="18" a="1"/>
  <c r="C1057" i="18" s="1"/>
  <c r="C1058" i="18" a="1"/>
  <c r="C1058" i="18" s="1"/>
  <c r="C1059" i="18" a="1"/>
  <c r="C1059" i="18" s="1"/>
  <c r="C1060" i="18" a="1"/>
  <c r="C1060" i="18" s="1"/>
  <c r="C1061" i="18" a="1"/>
  <c r="C1061" i="18" s="1"/>
  <c r="C1062" i="18" a="1"/>
  <c r="C1062" i="18" s="1"/>
  <c r="C1063" i="18" a="1"/>
  <c r="C1063" i="18" s="1"/>
  <c r="C1064" i="18" a="1"/>
  <c r="C1064" i="18" s="1"/>
  <c r="C1065" i="18" a="1"/>
  <c r="C1065" i="18" s="1"/>
  <c r="C1066" i="18" a="1"/>
  <c r="C1066" i="18" s="1"/>
  <c r="C1067" i="18" a="1"/>
  <c r="C1067" i="18" s="1"/>
  <c r="C1068" i="18" a="1"/>
  <c r="C1068" i="18" s="1"/>
  <c r="C1069" i="18" a="1"/>
  <c r="C1069" i="18" s="1"/>
  <c r="C1070" i="18" a="1"/>
  <c r="C1070" i="18" s="1"/>
  <c r="C1071" i="18" a="1"/>
  <c r="C1071" i="18" s="1"/>
  <c r="C1072" i="18" a="1"/>
  <c r="C1072" i="18" s="1"/>
  <c r="C1073" i="18" a="1"/>
  <c r="C1073" i="18" s="1"/>
  <c r="C1074" i="18" a="1"/>
  <c r="C1074" i="18" s="1"/>
  <c r="C1075" i="18" a="1"/>
  <c r="C1075" i="18" s="1"/>
  <c r="C1076" i="18" a="1"/>
  <c r="C1076" i="18" s="1"/>
  <c r="C1077" i="18" a="1"/>
  <c r="C1077" i="18" s="1"/>
  <c r="C1078" i="18" a="1"/>
  <c r="C1078" i="18" s="1"/>
  <c r="C1079" i="18" a="1"/>
  <c r="C1079" i="18" s="1"/>
  <c r="C1080" i="18" a="1"/>
  <c r="C1080" i="18" s="1"/>
  <c r="C1081" i="18" a="1"/>
  <c r="C1081" i="18" s="1"/>
  <c r="C1082" i="18" a="1"/>
  <c r="C1082" i="18" s="1"/>
  <c r="C1083" i="18" a="1"/>
  <c r="C1083" i="18" s="1"/>
  <c r="C1084" i="18" a="1"/>
  <c r="C1084" i="18" s="1"/>
  <c r="C1085" i="18" a="1"/>
  <c r="C1085" i="18" s="1"/>
  <c r="C1086" i="18" a="1"/>
  <c r="C1086" i="18" s="1"/>
  <c r="C1087" i="18" a="1"/>
  <c r="C1087" i="18" s="1"/>
  <c r="C1088" i="18" a="1"/>
  <c r="C1088" i="18" s="1"/>
  <c r="C1089" i="18" a="1"/>
  <c r="C1089" i="18" s="1"/>
  <c r="C1090" i="18" a="1"/>
  <c r="C1090" i="18" s="1"/>
  <c r="C1091" i="18" a="1"/>
  <c r="C1091" i="18" s="1"/>
  <c r="C1092" i="18" a="1"/>
  <c r="C1092" i="18" s="1"/>
  <c r="C1093" i="18" a="1"/>
  <c r="C1093" i="18" s="1"/>
  <c r="C1094" i="18" a="1"/>
  <c r="C1094" i="18" s="1"/>
  <c r="C1095" i="18" a="1"/>
  <c r="C1095" i="18" s="1"/>
  <c r="C1096" i="18" a="1"/>
  <c r="C1096" i="18" s="1"/>
  <c r="C1097" i="18" a="1"/>
  <c r="C1097" i="18" s="1"/>
  <c r="C1098" i="18" a="1"/>
  <c r="C1098" i="18" s="1"/>
  <c r="C1099" i="18" a="1"/>
  <c r="C1099" i="18" s="1"/>
  <c r="C1100" i="18" a="1"/>
  <c r="C1100" i="18" s="1"/>
  <c r="C1101" i="18" a="1"/>
  <c r="C1101" i="18" s="1"/>
  <c r="C1102" i="18" a="1"/>
  <c r="C1102" i="18" s="1"/>
  <c r="C1103" i="18" a="1"/>
  <c r="C1103" i="18" s="1"/>
  <c r="C1104" i="18" a="1"/>
  <c r="C1104" i="18" s="1"/>
  <c r="C1105" i="18" a="1"/>
  <c r="C1105" i="18" s="1"/>
  <c r="C1106" i="18" a="1"/>
  <c r="C1106" i="18" s="1"/>
  <c r="C1107" i="18" a="1"/>
  <c r="C1107" i="18" s="1"/>
  <c r="C1108" i="18" a="1"/>
  <c r="C1108" i="18" s="1"/>
  <c r="C1109" i="18" a="1"/>
  <c r="C1109" i="18" s="1"/>
  <c r="C1110" i="18" a="1"/>
  <c r="C1110" i="18" s="1"/>
  <c r="C1111" i="18" a="1"/>
  <c r="C1111" i="18" s="1"/>
  <c r="C1112" i="18" a="1"/>
  <c r="C1112" i="18" s="1"/>
  <c r="C1113" i="18" a="1"/>
  <c r="C1113" i="18" s="1"/>
  <c r="C1114" i="18" a="1"/>
  <c r="C1114" i="18" s="1"/>
  <c r="C1115" i="18" a="1"/>
  <c r="C1115" i="18" s="1"/>
  <c r="C1116" i="18" a="1"/>
  <c r="C1116" i="18" s="1"/>
  <c r="C1117" i="18" a="1"/>
  <c r="C1117" i="18" s="1"/>
  <c r="C1118" i="18" a="1"/>
  <c r="C1118" i="18" s="1"/>
  <c r="C1119" i="18" a="1"/>
  <c r="C1119" i="18" s="1"/>
  <c r="C1120" i="18" a="1"/>
  <c r="C1120" i="18" s="1"/>
  <c r="C1121" i="18" a="1"/>
  <c r="C1121" i="18" s="1"/>
  <c r="C1122" i="18" a="1"/>
  <c r="C1122" i="18" s="1"/>
  <c r="C1123" i="18" a="1"/>
  <c r="C1123" i="18" s="1"/>
  <c r="C1124" i="18" a="1"/>
  <c r="C1124" i="18" s="1"/>
  <c r="C1125" i="18" a="1"/>
  <c r="C1125" i="18" s="1"/>
  <c r="C1126" i="18" a="1"/>
  <c r="C1126" i="18" s="1"/>
  <c r="C1127" i="18" a="1"/>
  <c r="C1127" i="18" s="1"/>
  <c r="C1128" i="18" a="1"/>
  <c r="C1128" i="18" s="1"/>
  <c r="C1129" i="18" a="1"/>
  <c r="C1129" i="18" s="1"/>
  <c r="C1130" i="18" a="1"/>
  <c r="C1130" i="18" s="1"/>
  <c r="C1131" i="18" a="1"/>
  <c r="C1131" i="18" s="1"/>
  <c r="C1132" i="18" a="1"/>
  <c r="C1132" i="18" s="1"/>
  <c r="C1133" i="18" a="1"/>
  <c r="C1133" i="18" s="1"/>
  <c r="C1134" i="18" a="1"/>
  <c r="C1134" i="18" s="1"/>
  <c r="C1135" i="18" a="1"/>
  <c r="C1135" i="18" s="1"/>
  <c r="C1136" i="18" a="1"/>
  <c r="C1136" i="18" s="1"/>
  <c r="C1137" i="18" a="1"/>
  <c r="C1137" i="18" s="1"/>
  <c r="C1138" i="18" a="1"/>
  <c r="C1138" i="18" s="1"/>
  <c r="C1139" i="18" a="1"/>
  <c r="C1139" i="18" s="1"/>
  <c r="C1140" i="18" a="1"/>
  <c r="C1140" i="18" s="1"/>
  <c r="C1141" i="18" a="1"/>
  <c r="C1141" i="18" s="1"/>
  <c r="C1142" i="18" a="1"/>
  <c r="C1142" i="18" s="1"/>
  <c r="C1143" i="18" a="1"/>
  <c r="C1143" i="18" s="1"/>
  <c r="C1144" i="18" a="1"/>
  <c r="C1144" i="18" s="1"/>
  <c r="C1145" i="18" a="1"/>
  <c r="C1145" i="18" s="1"/>
  <c r="C1146" i="18" a="1"/>
  <c r="C1146" i="18" s="1"/>
  <c r="C1147" i="18" a="1"/>
  <c r="C1147" i="18" s="1"/>
  <c r="C1148" i="18" a="1"/>
  <c r="C1148" i="18" s="1"/>
  <c r="C1149" i="18" a="1"/>
  <c r="C1149" i="18" s="1"/>
  <c r="C1150" i="18" a="1"/>
  <c r="C1150" i="18" s="1"/>
  <c r="C1151" i="18" a="1"/>
  <c r="C1151" i="18" s="1"/>
  <c r="C1152" i="18" a="1"/>
  <c r="C1152" i="18" s="1"/>
  <c r="C1153" i="18" a="1"/>
  <c r="C1153" i="18" s="1"/>
  <c r="C1154" i="18" a="1"/>
  <c r="C1154" i="18" s="1"/>
  <c r="C1155" i="18" a="1"/>
  <c r="C1155" i="18" s="1"/>
  <c r="C1156" i="18" a="1"/>
  <c r="C1156" i="18" s="1"/>
  <c r="C1157" i="18" a="1"/>
  <c r="C1157" i="18" s="1"/>
  <c r="C1158" i="18" a="1"/>
  <c r="C1158" i="18" s="1"/>
  <c r="C1159" i="18" a="1"/>
  <c r="C1159" i="18" s="1"/>
  <c r="C1160" i="18" a="1"/>
  <c r="C1160" i="18" s="1"/>
  <c r="C1161" i="18" a="1"/>
  <c r="C1161" i="18" s="1"/>
  <c r="C1162" i="18" a="1"/>
  <c r="C1162" i="18" s="1"/>
  <c r="C1163" i="18" a="1"/>
  <c r="C1163" i="18" s="1"/>
  <c r="C1164" i="18" a="1"/>
  <c r="C1164" i="18" s="1"/>
  <c r="C1165" i="18" a="1"/>
  <c r="C1165" i="18" s="1"/>
  <c r="C1166" i="18" a="1"/>
  <c r="C1166" i="18" s="1"/>
  <c r="C1167" i="18" a="1"/>
  <c r="C1167" i="18" s="1"/>
  <c r="C1168" i="18" a="1"/>
  <c r="C1168" i="18" s="1"/>
  <c r="C1169" i="18" a="1"/>
  <c r="C1169" i="18" s="1"/>
  <c r="C1170" i="18" a="1"/>
  <c r="C1170" i="18" s="1"/>
  <c r="C1171" i="18" a="1"/>
  <c r="C1171" i="18" s="1"/>
  <c r="C1172" i="18" a="1"/>
  <c r="C1172" i="18" s="1"/>
  <c r="C1173" i="18" a="1"/>
  <c r="C1173" i="18" s="1"/>
  <c r="C1174" i="18" a="1"/>
  <c r="C1174" i="18" s="1"/>
  <c r="C1175" i="18" a="1"/>
  <c r="C1175" i="18" s="1"/>
  <c r="C1176" i="18" a="1"/>
  <c r="C1176" i="18" s="1"/>
  <c r="C1177" i="18" a="1"/>
  <c r="C1177" i="18" s="1"/>
  <c r="C1178" i="18" a="1"/>
  <c r="C1178" i="18" s="1"/>
  <c r="C1179" i="18" a="1"/>
  <c r="C1179" i="18" s="1"/>
  <c r="C1180" i="18" a="1"/>
  <c r="C1180" i="18" s="1"/>
  <c r="C1181" i="18" a="1"/>
  <c r="C1181" i="18" s="1"/>
  <c r="C1182" i="18" a="1"/>
  <c r="C1182" i="18" s="1"/>
  <c r="C1183" i="18" a="1"/>
  <c r="C1183" i="18" s="1"/>
  <c r="C1184" i="18" a="1"/>
  <c r="C1184" i="18" s="1"/>
  <c r="C1185" i="18" a="1"/>
  <c r="C1185" i="18" s="1"/>
  <c r="C1186" i="18" a="1"/>
  <c r="C1186" i="18" s="1"/>
  <c r="C1187" i="18" a="1"/>
  <c r="C1187" i="18" s="1"/>
  <c r="C1188" i="18" a="1"/>
  <c r="C1188" i="18" s="1"/>
  <c r="C1189" i="18" a="1"/>
  <c r="C1189" i="18" s="1"/>
  <c r="C1190" i="18" a="1"/>
  <c r="C1190" i="18" s="1"/>
  <c r="C1191" i="18" a="1"/>
  <c r="C1191" i="18" s="1"/>
  <c r="C1192" i="18" a="1"/>
  <c r="C1192" i="18" s="1"/>
  <c r="C1193" i="18" a="1"/>
  <c r="C1193" i="18" s="1"/>
  <c r="C1194" i="18" a="1"/>
  <c r="C1194" i="18" s="1"/>
  <c r="C1195" i="18" a="1"/>
  <c r="C1195" i="18" s="1"/>
  <c r="C1196" i="18" a="1"/>
  <c r="C1196" i="18" s="1"/>
  <c r="C1197" i="18" a="1"/>
  <c r="C1197" i="18" s="1"/>
  <c r="C1198" i="18" a="1"/>
  <c r="C1198" i="18" s="1"/>
  <c r="C1199" i="18" a="1"/>
  <c r="C1199" i="18" s="1"/>
  <c r="C1200" i="18" a="1"/>
  <c r="C1200" i="18" s="1"/>
  <c r="C1201" i="18" a="1"/>
  <c r="C1201" i="18" s="1"/>
  <c r="C1202" i="18" a="1"/>
  <c r="C1202" i="18" s="1"/>
  <c r="C1203" i="18" a="1"/>
  <c r="C1203" i="18" s="1"/>
  <c r="C1204" i="18" a="1"/>
  <c r="C1204" i="18" s="1"/>
  <c r="C1205" i="18" a="1"/>
  <c r="C1205" i="18" s="1"/>
  <c r="C1206" i="18" a="1"/>
  <c r="C1206" i="18" s="1"/>
  <c r="C1207" i="18" a="1"/>
  <c r="C1207" i="18" s="1"/>
  <c r="C1208" i="18" a="1"/>
  <c r="C1208" i="18" s="1"/>
  <c r="C1209" i="18" a="1"/>
  <c r="C1209" i="18" s="1"/>
  <c r="C1210" i="18" a="1"/>
  <c r="C1210" i="18" s="1"/>
  <c r="C1211" i="18" a="1"/>
  <c r="C1211" i="18" s="1"/>
  <c r="C1212" i="18" a="1"/>
  <c r="C1212" i="18" s="1"/>
  <c r="C1213" i="18" a="1"/>
  <c r="C1213" i="18" s="1"/>
  <c r="C1214" i="18" a="1"/>
  <c r="C1214" i="18" s="1"/>
  <c r="C1215" i="18" a="1"/>
  <c r="C1215" i="18" s="1"/>
  <c r="C1216" i="18" a="1"/>
  <c r="C1216" i="18" s="1"/>
  <c r="C1217" i="18" a="1"/>
  <c r="C1217" i="18" s="1"/>
  <c r="C1218" i="18" a="1"/>
  <c r="C1218" i="18" s="1"/>
  <c r="C1219" i="18" a="1"/>
  <c r="C1219" i="18" s="1"/>
  <c r="C1220" i="18" a="1"/>
  <c r="C1220" i="18" s="1"/>
  <c r="C1221" i="18" a="1"/>
  <c r="C1221" i="18" s="1"/>
  <c r="C1222" i="18" a="1"/>
  <c r="C1222" i="18" s="1"/>
  <c r="C1223" i="18" a="1"/>
  <c r="C1223" i="18" s="1"/>
  <c r="C1224" i="18" a="1"/>
  <c r="C1224" i="18" s="1"/>
  <c r="C1225" i="18" a="1"/>
  <c r="C1225" i="18" s="1"/>
  <c r="C1226" i="18" a="1"/>
  <c r="C1226" i="18" s="1"/>
  <c r="C1227" i="18" a="1"/>
  <c r="C1227" i="18" s="1"/>
  <c r="C1228" i="18" a="1"/>
  <c r="C1228" i="18" s="1"/>
  <c r="C1229" i="18" a="1"/>
  <c r="C1229" i="18" s="1"/>
  <c r="C1230" i="18" a="1"/>
  <c r="C1230" i="18" s="1"/>
  <c r="C1231" i="18" a="1"/>
  <c r="C1231" i="18" s="1"/>
  <c r="C1232" i="18" a="1"/>
  <c r="C1232" i="18" s="1"/>
  <c r="C1233" i="18" a="1"/>
  <c r="C1233" i="18" s="1"/>
  <c r="C1234" i="18" a="1"/>
  <c r="C1234" i="18" s="1"/>
  <c r="C1235" i="18" a="1"/>
  <c r="C1235" i="18" s="1"/>
  <c r="C1236" i="18" a="1"/>
  <c r="C1236" i="18" s="1"/>
  <c r="C1237" i="18" a="1"/>
  <c r="C1237" i="18" s="1"/>
  <c r="C1238" i="18" a="1"/>
  <c r="C1238" i="18" s="1"/>
  <c r="C1239" i="18" a="1"/>
  <c r="C1239" i="18" s="1"/>
  <c r="C1240" i="18" a="1"/>
  <c r="C1240" i="18" s="1"/>
  <c r="C1241" i="18" a="1"/>
  <c r="C1241" i="18" s="1"/>
  <c r="C1242" i="18" a="1"/>
  <c r="C1242" i="18" s="1"/>
  <c r="C1243" i="18" a="1"/>
  <c r="C1243" i="18" s="1"/>
  <c r="C1244" i="18" a="1"/>
  <c r="C1244" i="18" s="1"/>
  <c r="C1245" i="18" a="1"/>
  <c r="C1245" i="18" s="1"/>
  <c r="C1246" i="18" a="1"/>
  <c r="C1246" i="18" s="1"/>
  <c r="C1247" i="18" a="1"/>
  <c r="C1247" i="18" s="1"/>
  <c r="C1248" i="18" a="1"/>
  <c r="C1248" i="18" s="1"/>
  <c r="C1249" i="18" a="1"/>
  <c r="C1249" i="18" s="1"/>
  <c r="C1250" i="18" a="1"/>
  <c r="C1250" i="18" s="1"/>
  <c r="C1251" i="18" a="1"/>
  <c r="C1251" i="18" s="1"/>
  <c r="C1252" i="18" a="1"/>
  <c r="C1252" i="18" s="1"/>
  <c r="C1253" i="18" a="1"/>
  <c r="C1253" i="18" s="1"/>
  <c r="C1254" i="18" a="1"/>
  <c r="C1254" i="18" s="1"/>
  <c r="C1255" i="18" a="1"/>
  <c r="C1255" i="18" s="1"/>
  <c r="C1256" i="18" a="1"/>
  <c r="C1256" i="18" s="1"/>
  <c r="C1257" i="18" a="1"/>
  <c r="C1257" i="18" s="1"/>
  <c r="C1258" i="18" a="1"/>
  <c r="C1258" i="18" s="1"/>
  <c r="C1259" i="18" a="1"/>
  <c r="C1259" i="18" s="1"/>
  <c r="C1260" i="18" a="1"/>
  <c r="C1260" i="18" s="1"/>
  <c r="C1261" i="18" a="1"/>
  <c r="C1261" i="18" s="1"/>
  <c r="C1262" i="18" a="1"/>
  <c r="C1262" i="18" s="1"/>
  <c r="C1263" i="18" a="1"/>
  <c r="C1263" i="18" s="1"/>
  <c r="C1264" i="18" a="1"/>
  <c r="C1264" i="18" s="1"/>
  <c r="C1265" i="18" a="1"/>
  <c r="C1265" i="18" s="1"/>
  <c r="C1266" i="18" a="1"/>
  <c r="C1266" i="18" s="1"/>
  <c r="C1267" i="18" a="1"/>
  <c r="C1267" i="18" s="1"/>
  <c r="C1268" i="18" a="1"/>
  <c r="C1268" i="18" s="1"/>
  <c r="C1269" i="18" a="1"/>
  <c r="C1269" i="18" s="1"/>
  <c r="C1270" i="18" a="1"/>
  <c r="C1270" i="18" s="1"/>
  <c r="C1271" i="18" a="1"/>
  <c r="C1271" i="18" s="1"/>
  <c r="C1272" i="18" a="1"/>
  <c r="C1272" i="18" s="1"/>
  <c r="C1273" i="18" a="1"/>
  <c r="C1273" i="18" s="1"/>
  <c r="C1274" i="18" a="1"/>
  <c r="C1274" i="18" s="1"/>
  <c r="C1275" i="18" a="1"/>
  <c r="C1275" i="18" s="1"/>
  <c r="C1276" i="18" a="1"/>
  <c r="C1276" i="18" s="1"/>
  <c r="C1277" i="18" a="1"/>
  <c r="C1277" i="18" s="1"/>
  <c r="C1278" i="18" a="1"/>
  <c r="C1278" i="18" s="1"/>
  <c r="C1279" i="18" a="1"/>
  <c r="C1279" i="18" s="1"/>
  <c r="C1280" i="18" a="1"/>
  <c r="C1280" i="18" s="1"/>
  <c r="C1281" i="18" a="1"/>
  <c r="C1281" i="18" s="1"/>
  <c r="C1282" i="18" a="1"/>
  <c r="C1282" i="18" s="1"/>
  <c r="C1283" i="18" a="1"/>
  <c r="C1283" i="18" s="1"/>
  <c r="C1284" i="18" a="1"/>
  <c r="C1284" i="18" s="1"/>
  <c r="C1285" i="18" a="1"/>
  <c r="C1285" i="18" s="1"/>
  <c r="C1286" i="18" a="1"/>
  <c r="C1286" i="18" s="1"/>
  <c r="C1287" i="18" a="1"/>
  <c r="C1287" i="18" s="1"/>
  <c r="C1288" i="18" a="1"/>
  <c r="C1288" i="18" s="1"/>
  <c r="C1289" i="18" a="1"/>
  <c r="C1289" i="18" s="1"/>
  <c r="C1290" i="18" a="1"/>
  <c r="C1290" i="18" s="1"/>
  <c r="C1291" i="18" a="1"/>
  <c r="C1291" i="18" s="1"/>
  <c r="C1292" i="18" a="1"/>
  <c r="C1292" i="18" s="1"/>
  <c r="C1293" i="18" a="1"/>
  <c r="C1293" i="18" s="1"/>
  <c r="C1294" i="18" a="1"/>
  <c r="C1294" i="18" s="1"/>
  <c r="C1295" i="18" a="1"/>
  <c r="C1295" i="18" s="1"/>
  <c r="C1296" i="18" a="1"/>
  <c r="C1296" i="18" s="1"/>
  <c r="C1297" i="18" a="1"/>
  <c r="C1297" i="18" s="1"/>
  <c r="C1298" i="18" a="1"/>
  <c r="C1298" i="18" s="1"/>
  <c r="C1299" i="18" a="1"/>
  <c r="C1299" i="18" s="1"/>
  <c r="C1300" i="18" a="1"/>
  <c r="C1300" i="18" s="1"/>
  <c r="C1301" i="18" a="1"/>
  <c r="C1301" i="18" s="1"/>
  <c r="C1302" i="18" a="1"/>
  <c r="C1302" i="18" s="1"/>
  <c r="C1303" i="18" a="1"/>
  <c r="C1303" i="18" s="1"/>
  <c r="C1304" i="18" a="1"/>
  <c r="C1304" i="18" s="1"/>
  <c r="C1305" i="18" a="1"/>
  <c r="C1305" i="18" s="1"/>
  <c r="C1306" i="18" a="1"/>
  <c r="C1306" i="18" s="1"/>
  <c r="C1307" i="18" a="1"/>
  <c r="C1307" i="18" s="1"/>
  <c r="C1308" i="18" a="1"/>
  <c r="C1308" i="18" s="1"/>
  <c r="C1309" i="18" a="1"/>
  <c r="C1309" i="18" s="1"/>
  <c r="C1310" i="18" a="1"/>
  <c r="C1310" i="18" s="1"/>
  <c r="C1311" i="18" a="1"/>
  <c r="C1311" i="18" s="1"/>
  <c r="C1312" i="18" a="1"/>
  <c r="C1312" i="18" s="1"/>
  <c r="C1313" i="18" a="1"/>
  <c r="C1313" i="18" s="1"/>
  <c r="C1314" i="18" a="1"/>
  <c r="C1314" i="18" s="1"/>
  <c r="C1315" i="18" a="1"/>
  <c r="C1315" i="18" s="1"/>
  <c r="C1316" i="18" a="1"/>
  <c r="C1316" i="18" s="1"/>
  <c r="C1317" i="18" a="1"/>
  <c r="C1317" i="18" s="1"/>
  <c r="C1318" i="18" a="1"/>
  <c r="C1318" i="18" s="1"/>
  <c r="C1319" i="18" a="1"/>
  <c r="C1319" i="18" s="1"/>
  <c r="C1320" i="18" a="1"/>
  <c r="C1320" i="18" s="1"/>
  <c r="C1321" i="18" a="1"/>
  <c r="C1321" i="18" s="1"/>
  <c r="C1322" i="18" a="1"/>
  <c r="C1322" i="18" s="1"/>
  <c r="C1323" i="18" a="1"/>
  <c r="C1323" i="18" s="1"/>
  <c r="C1324" i="18" a="1"/>
  <c r="C1324" i="18" s="1"/>
  <c r="C1325" i="18" a="1"/>
  <c r="C1325" i="18" s="1"/>
  <c r="C1326" i="18" a="1"/>
  <c r="C1326" i="18" s="1"/>
  <c r="C1327" i="18" a="1"/>
  <c r="C1327" i="18" s="1"/>
  <c r="C1328" i="18" a="1"/>
  <c r="C1328" i="18" s="1"/>
  <c r="C1329" i="18" a="1"/>
  <c r="C1329" i="18" s="1"/>
  <c r="C1330" i="18" a="1"/>
  <c r="C1330" i="18" s="1"/>
  <c r="C1331" i="18" a="1"/>
  <c r="C1331" i="18" s="1"/>
  <c r="C1332" i="18" a="1"/>
  <c r="C1332" i="18" s="1"/>
  <c r="C1333" i="18" a="1"/>
  <c r="C1333" i="18" s="1"/>
  <c r="C1334" i="18" a="1"/>
  <c r="C1334" i="18" s="1"/>
  <c r="C1335" i="18" a="1"/>
  <c r="C1335" i="18" s="1"/>
  <c r="C1336" i="18" a="1"/>
  <c r="C1336" i="18" s="1"/>
  <c r="C1337" i="18" a="1"/>
  <c r="C1337" i="18" s="1"/>
  <c r="C1338" i="18" a="1"/>
  <c r="C1338" i="18" s="1"/>
  <c r="C1339" i="18" a="1"/>
  <c r="C1339" i="18" s="1"/>
  <c r="C1340" i="18" a="1"/>
  <c r="C1340" i="18" s="1"/>
  <c r="C1341" i="18" a="1"/>
  <c r="C1341" i="18" s="1"/>
  <c r="C1342" i="18" a="1"/>
  <c r="C1342" i="18" s="1"/>
  <c r="C1343" i="18" a="1"/>
  <c r="C1343" i="18" s="1"/>
  <c r="C1344" i="18" a="1"/>
  <c r="C1344" i="18" s="1"/>
  <c r="C1345" i="18" a="1"/>
  <c r="C1345" i="18" s="1"/>
  <c r="C1346" i="18" a="1"/>
  <c r="C1346" i="18" s="1"/>
  <c r="C1347" i="18" a="1"/>
  <c r="C1347" i="18" s="1"/>
  <c r="C1348" i="18" a="1"/>
  <c r="C1348" i="18" s="1"/>
  <c r="C1349" i="18" a="1"/>
  <c r="C1349" i="18" s="1"/>
  <c r="C1350" i="18" a="1"/>
  <c r="C1350" i="18" s="1"/>
  <c r="C1351" i="18" a="1"/>
  <c r="C1351" i="18" s="1"/>
  <c r="C1352" i="18" a="1"/>
  <c r="C1352" i="18" s="1"/>
  <c r="C1353" i="18" a="1"/>
  <c r="C1353" i="18" s="1"/>
  <c r="C1354" i="18" a="1"/>
  <c r="C1354" i="18" s="1"/>
  <c r="C1355" i="18" a="1"/>
  <c r="C1355" i="18" s="1"/>
  <c r="C1356" i="18" a="1"/>
  <c r="C1356" i="18" s="1"/>
  <c r="C1357" i="18" a="1"/>
  <c r="C1357" i="18" s="1"/>
  <c r="C1358" i="18" a="1"/>
  <c r="C1358" i="18" s="1"/>
  <c r="C1359" i="18" a="1"/>
  <c r="C1359" i="18" s="1"/>
  <c r="C1360" i="18" a="1"/>
  <c r="C1360" i="18" s="1"/>
  <c r="C1361" i="18" a="1"/>
  <c r="C1361" i="18" s="1"/>
  <c r="C1362" i="18" a="1"/>
  <c r="C1362" i="18" s="1"/>
  <c r="C1363" i="18" a="1"/>
  <c r="C1363" i="18" s="1"/>
  <c r="C1364" i="18" a="1"/>
  <c r="C1364" i="18" s="1"/>
  <c r="C1365" i="18" a="1"/>
  <c r="C1365" i="18" s="1"/>
  <c r="C1366" i="18" a="1"/>
  <c r="C1366" i="18" s="1"/>
  <c r="C1367" i="18" a="1"/>
  <c r="C1367" i="18" s="1"/>
  <c r="C1368" i="18" a="1"/>
  <c r="C1368" i="18" s="1"/>
  <c r="C1369" i="18" a="1"/>
  <c r="C1369" i="18" s="1"/>
  <c r="C1370" i="18" a="1"/>
  <c r="C1370" i="18" s="1"/>
  <c r="C1371" i="18" a="1"/>
  <c r="C1371" i="18" s="1"/>
  <c r="C1372" i="18" a="1"/>
  <c r="C1372" i="18" s="1"/>
  <c r="C1373" i="18" a="1"/>
  <c r="C1373" i="18" s="1"/>
  <c r="C1374" i="18" a="1"/>
  <c r="C1374" i="18" s="1"/>
  <c r="C1375" i="18" a="1"/>
  <c r="C1375" i="18" s="1"/>
  <c r="C1376" i="18" a="1"/>
  <c r="C1376" i="18" s="1"/>
  <c r="C1377" i="18" a="1"/>
  <c r="C1377" i="18" s="1"/>
  <c r="C1378" i="18" a="1"/>
  <c r="C1378" i="18" s="1"/>
  <c r="C1379" i="18" a="1"/>
  <c r="C1379" i="18" s="1"/>
  <c r="C1380" i="18" a="1"/>
  <c r="C1380" i="18" s="1"/>
  <c r="C1381" i="18" a="1"/>
  <c r="C1381" i="18" s="1"/>
  <c r="C1382" i="18" a="1"/>
  <c r="C1382" i="18" s="1"/>
  <c r="C1383" i="18" a="1"/>
  <c r="C1383" i="18" s="1"/>
  <c r="C1384" i="18" a="1"/>
  <c r="C1384" i="18" s="1"/>
  <c r="C1385" i="18" a="1"/>
  <c r="C1385" i="18" s="1"/>
  <c r="C1386" i="18" a="1"/>
  <c r="C1386" i="18" s="1"/>
  <c r="C1387" i="18" a="1"/>
  <c r="C1387" i="18" s="1"/>
  <c r="C1388" i="18" a="1"/>
  <c r="C1388" i="18" s="1"/>
  <c r="C1389" i="18" a="1"/>
  <c r="C1389" i="18" s="1"/>
  <c r="C1390" i="18" a="1"/>
  <c r="C1390" i="18" s="1"/>
  <c r="C1391" i="18" a="1"/>
  <c r="C1391" i="18" s="1"/>
  <c r="C1392" i="18" a="1"/>
  <c r="C1392" i="18" s="1"/>
  <c r="C1393" i="18" a="1"/>
  <c r="C1393" i="18" s="1"/>
  <c r="C1394" i="18" a="1"/>
  <c r="C1394" i="18" s="1"/>
  <c r="C1395" i="18" a="1"/>
  <c r="C1395" i="18" s="1"/>
  <c r="C1396" i="18" a="1"/>
  <c r="C1396" i="18" s="1"/>
  <c r="C1397" i="18" a="1"/>
  <c r="C1397" i="18" s="1"/>
  <c r="C1398" i="18" a="1"/>
  <c r="C1398" i="18" s="1"/>
  <c r="C1399" i="18" a="1"/>
  <c r="C1399" i="18" s="1"/>
  <c r="C1400" i="18" a="1"/>
  <c r="C1400" i="18" s="1"/>
  <c r="C1401" i="18" a="1"/>
  <c r="C1401" i="18" s="1"/>
  <c r="C1402" i="18" a="1"/>
  <c r="C1402" i="18" s="1"/>
  <c r="C1403" i="18" a="1"/>
  <c r="C1403" i="18" s="1"/>
  <c r="C1404" i="18" a="1"/>
  <c r="C1404" i="18" s="1"/>
  <c r="C1405" i="18" a="1"/>
  <c r="C1405" i="18" s="1"/>
  <c r="C1406" i="18" a="1"/>
  <c r="C1406" i="18" s="1"/>
  <c r="C1407" i="18" a="1"/>
  <c r="C1407" i="18" s="1"/>
  <c r="C1408" i="18" a="1"/>
  <c r="C1408" i="18" s="1"/>
  <c r="C1409" i="18" a="1"/>
  <c r="C1409" i="18" s="1"/>
  <c r="C1410" i="18" a="1"/>
  <c r="C1410" i="18" s="1"/>
  <c r="C1411" i="18" a="1"/>
  <c r="C1411" i="18" s="1"/>
  <c r="C1412" i="18" a="1"/>
  <c r="C1412" i="18" s="1"/>
  <c r="C1413" i="18" a="1"/>
  <c r="C1413" i="18" s="1"/>
  <c r="C1414" i="18" a="1"/>
  <c r="C1414" i="18" s="1"/>
  <c r="C1415" i="18" a="1"/>
  <c r="C1415" i="18" s="1"/>
  <c r="C1416" i="18" a="1"/>
  <c r="C1416" i="18" s="1"/>
  <c r="C1417" i="18" a="1"/>
  <c r="C1417" i="18" s="1"/>
  <c r="C1418" i="18" a="1"/>
  <c r="C1418" i="18" s="1"/>
  <c r="C1419" i="18" a="1"/>
  <c r="C1419" i="18" s="1"/>
  <c r="C1420" i="18" a="1"/>
  <c r="C1420" i="18" s="1"/>
  <c r="C1421" i="18" a="1"/>
  <c r="C1421" i="18" s="1"/>
  <c r="C1422" i="18" a="1"/>
  <c r="C1422" i="18" s="1"/>
  <c r="C1423" i="18" a="1"/>
  <c r="C1423" i="18" s="1"/>
  <c r="C1424" i="18" a="1"/>
  <c r="C1424" i="18" s="1"/>
  <c r="C1425" i="18" a="1"/>
  <c r="C1425" i="18" s="1"/>
  <c r="C1426" i="18" a="1"/>
  <c r="C1426" i="18" s="1"/>
  <c r="C1427" i="18" a="1"/>
  <c r="C1427" i="18" s="1"/>
  <c r="C1428" i="18" a="1"/>
  <c r="C1428" i="18" s="1"/>
  <c r="C1429" i="18" a="1"/>
  <c r="C1429" i="18" s="1"/>
  <c r="C1430" i="18" a="1"/>
  <c r="C1430" i="18"/>
  <c r="C1431" i="18" a="1"/>
  <c r="C1431" i="18" s="1"/>
  <c r="C1432" i="18" a="1"/>
  <c r="C1432" i="18" s="1"/>
  <c r="C1433" i="18" a="1"/>
  <c r="C1433" i="18" s="1"/>
  <c r="C1434" i="18" a="1"/>
  <c r="C1434" i="18" s="1"/>
  <c r="C1435" i="18" a="1"/>
  <c r="C1435" i="18" s="1"/>
  <c r="C1436" i="18" a="1"/>
  <c r="C1436" i="18" s="1"/>
  <c r="C1437" i="18" a="1"/>
  <c r="C1437" i="18" s="1"/>
  <c r="C1438" i="18" a="1"/>
  <c r="C1438" i="18" s="1"/>
  <c r="C1439" i="18" a="1"/>
  <c r="C1439" i="18" s="1"/>
  <c r="C1440" i="18" a="1"/>
  <c r="C1440" i="18" s="1"/>
  <c r="C1441" i="18" a="1"/>
  <c r="C1441" i="18" s="1"/>
  <c r="C1442" i="18" a="1"/>
  <c r="C1442" i="18" s="1"/>
  <c r="C1443" i="18" a="1"/>
  <c r="C1443" i="18" s="1"/>
  <c r="C1444" i="18" a="1"/>
  <c r="C1444" i="18" s="1"/>
  <c r="C1445" i="18" a="1"/>
  <c r="C1445" i="18" s="1"/>
  <c r="C1446" i="18" a="1"/>
  <c r="C1446" i="18" s="1"/>
  <c r="C1447" i="18" a="1"/>
  <c r="C1447" i="18" s="1"/>
  <c r="C1448" i="18" a="1"/>
  <c r="C1448" i="18" s="1"/>
  <c r="C1449" i="18" a="1"/>
  <c r="C1449" i="18" s="1"/>
  <c r="C1450" i="18" a="1"/>
  <c r="C1450" i="18" s="1"/>
  <c r="C1451" i="18" a="1"/>
  <c r="C1451" i="18" s="1"/>
  <c r="C1452" i="18" a="1"/>
  <c r="C1452" i="18" s="1"/>
  <c r="C1453" i="18" a="1"/>
  <c r="C1453" i="18" s="1"/>
  <c r="C1454" i="18" a="1"/>
  <c r="C1454" i="18" s="1"/>
  <c r="C1455" i="18" a="1"/>
  <c r="C1455" i="18" s="1"/>
  <c r="C1456" i="18" a="1"/>
  <c r="C1456" i="18" s="1"/>
  <c r="C1457" i="18" a="1"/>
  <c r="C1457" i="18" s="1"/>
  <c r="C1458" i="18" a="1"/>
  <c r="C1458" i="18" s="1"/>
  <c r="C1459" i="18" a="1"/>
  <c r="C1459" i="18" s="1"/>
  <c r="C1460" i="18" a="1"/>
  <c r="C1460" i="18" s="1"/>
  <c r="C1461" i="18" a="1"/>
  <c r="C1461" i="18" s="1"/>
  <c r="C1462" i="18" a="1"/>
  <c r="C1462" i="18" s="1"/>
  <c r="C1463" i="18" a="1"/>
  <c r="C1463" i="18" s="1"/>
  <c r="C1464" i="18" a="1"/>
  <c r="C1464" i="18" s="1"/>
  <c r="C1465" i="18" a="1"/>
  <c r="C1465" i="18" s="1"/>
  <c r="C1466" i="18" a="1"/>
  <c r="C1466" i="18" s="1"/>
  <c r="C1467" i="18" a="1"/>
  <c r="C1467" i="18" s="1"/>
  <c r="C1468" i="18" a="1"/>
  <c r="C1468" i="18" s="1"/>
  <c r="C1469" i="18" a="1"/>
  <c r="C1469" i="18" s="1"/>
  <c r="C1470" i="18" a="1"/>
  <c r="C1470" i="18" s="1"/>
  <c r="C1471" i="18" a="1"/>
  <c r="C1471" i="18" s="1"/>
  <c r="C1472" i="18" a="1"/>
  <c r="C1472" i="18" s="1"/>
  <c r="C1473" i="18" a="1"/>
  <c r="C1473" i="18" s="1"/>
  <c r="C1474" i="18" a="1"/>
  <c r="C1474" i="18" s="1"/>
  <c r="C1475" i="18" a="1"/>
  <c r="C1475" i="18" s="1"/>
  <c r="C1476" i="18" a="1"/>
  <c r="C1476" i="18" s="1"/>
  <c r="C1477" i="18" a="1"/>
  <c r="C1477" i="18" s="1"/>
  <c r="C1478" i="18" a="1"/>
  <c r="C1478" i="18" s="1"/>
  <c r="C1479" i="18" a="1"/>
  <c r="C1479" i="18" s="1"/>
  <c r="C1480" i="18" a="1"/>
  <c r="C1480" i="18" s="1"/>
  <c r="C1481" i="18" a="1"/>
  <c r="C1481" i="18" s="1"/>
  <c r="C1482" i="18" a="1"/>
  <c r="C1482" i="18" s="1"/>
  <c r="C1483" i="18" a="1"/>
  <c r="C1483" i="18" s="1"/>
  <c r="C1484" i="18" a="1"/>
  <c r="C1484" i="18" s="1"/>
  <c r="C1485" i="18" a="1"/>
  <c r="C1485" i="18" s="1"/>
  <c r="C1486" i="18" a="1"/>
  <c r="C1486" i="18" s="1"/>
  <c r="C1487" i="18" a="1"/>
  <c r="C1487" i="18" s="1"/>
  <c r="C1488" i="18" a="1"/>
  <c r="C1488" i="18" s="1"/>
  <c r="C1489" i="18" a="1"/>
  <c r="C1489" i="18" s="1"/>
  <c r="C1490" i="18" a="1"/>
  <c r="C1490" i="18" s="1"/>
  <c r="C1491" i="18" a="1"/>
  <c r="C1491" i="18" s="1"/>
  <c r="C1492" i="18" a="1"/>
  <c r="C1492" i="18" s="1"/>
  <c r="C1493" i="18" a="1"/>
  <c r="C1493" i="18" s="1"/>
  <c r="C1494" i="18" a="1"/>
  <c r="C1494" i="18" s="1"/>
  <c r="C1495" i="18" a="1"/>
  <c r="C1495" i="18" s="1"/>
  <c r="C1496" i="18" a="1"/>
  <c r="C1496" i="18" s="1"/>
  <c r="C1497" i="18" a="1"/>
  <c r="C1497" i="18" s="1"/>
  <c r="C1498" i="18" a="1"/>
  <c r="C1498" i="18" s="1"/>
  <c r="C1499" i="18" a="1"/>
  <c r="C1499" i="18" s="1"/>
  <c r="C1500" i="18" a="1"/>
  <c r="C1500" i="18" s="1"/>
  <c r="C1501" i="18" a="1"/>
  <c r="C1501" i="18" s="1"/>
  <c r="C1502" i="18" a="1"/>
  <c r="C1502" i="18" s="1"/>
  <c r="C1503" i="18" a="1"/>
  <c r="C1503" i="18" s="1"/>
  <c r="C1504" i="18" a="1"/>
  <c r="C1504" i="18" s="1"/>
  <c r="C1505" i="18" a="1"/>
  <c r="C1505" i="18" s="1"/>
  <c r="C1506" i="18" a="1"/>
  <c r="C1506" i="18" s="1"/>
  <c r="C1507" i="18" a="1"/>
  <c r="C1507" i="18" s="1"/>
  <c r="C1508" i="18" a="1"/>
  <c r="C1508" i="18" s="1"/>
  <c r="C1509" i="18" a="1"/>
  <c r="C1509" i="18" s="1"/>
  <c r="C1510" i="18" a="1"/>
  <c r="C1510" i="18" s="1"/>
  <c r="C1511" i="18" a="1"/>
  <c r="C1511" i="18" s="1"/>
  <c r="C1512" i="18" a="1"/>
  <c r="C1512" i="18" s="1"/>
  <c r="C1513" i="18" a="1"/>
  <c r="C1513" i="18" s="1"/>
  <c r="C1514" i="18" a="1"/>
  <c r="C1514" i="18" s="1"/>
  <c r="C1515" i="18" a="1"/>
  <c r="C1515" i="18" s="1"/>
  <c r="C1516" i="18" a="1"/>
  <c r="C1516" i="18" s="1"/>
  <c r="C1517" i="18" a="1"/>
  <c r="C1517" i="18" s="1"/>
  <c r="C1518" i="18" a="1"/>
  <c r="C1518" i="18" s="1"/>
  <c r="C1519" i="18" a="1"/>
  <c r="C1519" i="18" s="1"/>
  <c r="C1520" i="18" a="1"/>
  <c r="C1520" i="18" s="1"/>
  <c r="C1521" i="18" a="1"/>
  <c r="C1521" i="18" s="1"/>
  <c r="C1522" i="18" a="1"/>
  <c r="C1522" i="18" s="1"/>
  <c r="C1523" i="18" a="1"/>
  <c r="C1523" i="18" s="1"/>
  <c r="C1524" i="18" a="1"/>
  <c r="C1524" i="18" s="1"/>
  <c r="C1525" i="18" a="1"/>
  <c r="C1525" i="18" s="1"/>
  <c r="C1526" i="18" a="1"/>
  <c r="C1526" i="18" s="1"/>
  <c r="C1527" i="18" a="1"/>
  <c r="C1527" i="18" s="1"/>
  <c r="C1528" i="18" a="1"/>
  <c r="C1528" i="18" s="1"/>
  <c r="C1529" i="18" a="1"/>
  <c r="C1529" i="18" s="1"/>
  <c r="C1530" i="18" a="1"/>
  <c r="C1530" i="18" s="1"/>
  <c r="C1531" i="18" a="1"/>
  <c r="C1531" i="18" s="1"/>
  <c r="C1532" i="18" a="1"/>
  <c r="C1532" i="18" s="1"/>
  <c r="C1533" i="18" a="1"/>
  <c r="C1533" i="18" s="1"/>
  <c r="C1534" i="18" a="1"/>
  <c r="C1534" i="18" s="1"/>
  <c r="C1535" i="18" a="1"/>
  <c r="C1535" i="18" s="1"/>
  <c r="C1536" i="18" a="1"/>
  <c r="C1536" i="18" s="1"/>
  <c r="C1537" i="18" a="1"/>
  <c r="C1537" i="18" s="1"/>
  <c r="C1538" i="18" a="1"/>
  <c r="C1538" i="18" s="1"/>
  <c r="C1539" i="18" a="1"/>
  <c r="C1539" i="18" s="1"/>
  <c r="C1540" i="18" a="1"/>
  <c r="C1540" i="18" s="1"/>
  <c r="C1541" i="18" a="1"/>
  <c r="C1541" i="18" s="1"/>
  <c r="C1542" i="18" a="1"/>
  <c r="C1542" i="18" s="1"/>
  <c r="C1543" i="18" a="1"/>
  <c r="C1543" i="18" s="1"/>
  <c r="C1544" i="18" a="1"/>
  <c r="C1544" i="18" s="1"/>
  <c r="C1545" i="18" a="1"/>
  <c r="C1545" i="18" s="1"/>
  <c r="C1546" i="18" a="1"/>
  <c r="C1546" i="18" s="1"/>
  <c r="C1547" i="18" a="1"/>
  <c r="C1547" i="18" s="1"/>
  <c r="C1548" i="18" a="1"/>
  <c r="C1548" i="18" s="1"/>
  <c r="C1549" i="18" a="1"/>
  <c r="C1549" i="18" s="1"/>
  <c r="C1550" i="18" a="1"/>
  <c r="C1550" i="18" s="1"/>
  <c r="C1551" i="18" a="1"/>
  <c r="C1551" i="18" s="1"/>
  <c r="C1552" i="18" a="1"/>
  <c r="C1552" i="18" s="1"/>
  <c r="C1553" i="18" a="1"/>
  <c r="C1553" i="18" s="1"/>
  <c r="C1554" i="18" a="1"/>
  <c r="C1554" i="18" s="1"/>
  <c r="C1555" i="18" a="1"/>
  <c r="C1555" i="18" s="1"/>
  <c r="C1556" i="18" a="1"/>
  <c r="C1556" i="18" s="1"/>
  <c r="C1557" i="18" a="1"/>
  <c r="C1557" i="18" s="1"/>
  <c r="C1558" i="18" a="1"/>
  <c r="C1558" i="18" s="1"/>
  <c r="C1559" i="18" a="1"/>
  <c r="C1559" i="18" s="1"/>
  <c r="C1560" i="18" a="1"/>
  <c r="C1560" i="18" s="1"/>
  <c r="C1561" i="18" a="1"/>
  <c r="C1561" i="18" s="1"/>
  <c r="C1562" i="18" a="1"/>
  <c r="C1562" i="18" s="1"/>
  <c r="C1563" i="18" a="1"/>
  <c r="C1563" i="18" s="1"/>
  <c r="C1564" i="18" a="1"/>
  <c r="C1564" i="18" s="1"/>
  <c r="C1565" i="18" a="1"/>
  <c r="C1565" i="18" s="1"/>
  <c r="C1566" i="18" a="1"/>
  <c r="C1566" i="18" s="1"/>
  <c r="C1567" i="18" a="1"/>
  <c r="C1567" i="18" s="1"/>
  <c r="C1568" i="18" a="1"/>
  <c r="C1568" i="18" s="1"/>
  <c r="C1569" i="18" a="1"/>
  <c r="C1569" i="18" s="1"/>
  <c r="C1570" i="18" a="1"/>
  <c r="C1570" i="18" s="1"/>
  <c r="C1571" i="18" a="1"/>
  <c r="C1571" i="18" s="1"/>
  <c r="C1572" i="18" a="1"/>
  <c r="C1572" i="18" s="1"/>
  <c r="C1573" i="18" a="1"/>
  <c r="C1573" i="18" s="1"/>
  <c r="C1574" i="18" a="1"/>
  <c r="C1574" i="18" s="1"/>
  <c r="C1575" i="18" a="1"/>
  <c r="C1575" i="18" s="1"/>
  <c r="C1576" i="18" a="1"/>
  <c r="C1576" i="18" s="1"/>
  <c r="C1577" i="18" a="1"/>
  <c r="C1577" i="18" s="1"/>
  <c r="C1578" i="18" a="1"/>
  <c r="C1578" i="18" s="1"/>
  <c r="C1579" i="18" a="1"/>
  <c r="C1579" i="18" s="1"/>
  <c r="C1580" i="18" a="1"/>
  <c r="C1580" i="18" s="1"/>
  <c r="C1581" i="18" a="1"/>
  <c r="C1581" i="18" s="1"/>
  <c r="C1582" i="18" a="1"/>
  <c r="C1582" i="18" s="1"/>
  <c r="C1583" i="18" a="1"/>
  <c r="C1583" i="18" s="1"/>
  <c r="C1584" i="18" a="1"/>
  <c r="C1584" i="18" s="1"/>
  <c r="C1585" i="18" a="1"/>
  <c r="C1585" i="18" s="1"/>
  <c r="C1586" i="18" a="1"/>
  <c r="C1586" i="18" s="1"/>
  <c r="C1587" i="18" a="1"/>
  <c r="C1587" i="18" s="1"/>
  <c r="C1588" i="18" a="1"/>
  <c r="C1588" i="18" s="1"/>
  <c r="C1589" i="18" a="1"/>
  <c r="C1589" i="18" s="1"/>
  <c r="C1590" i="18" a="1"/>
  <c r="C1590" i="18" s="1"/>
  <c r="C1591" i="18" a="1"/>
  <c r="C1591" i="18" s="1"/>
  <c r="C1592" i="18" a="1"/>
  <c r="C1592" i="18" s="1"/>
  <c r="C1593" i="18" a="1"/>
  <c r="C1593" i="18" s="1"/>
  <c r="C1594" i="18" a="1"/>
  <c r="C1594" i="18" s="1"/>
  <c r="C1595" i="18" a="1"/>
  <c r="C1595" i="18" s="1"/>
  <c r="C1596" i="18" a="1"/>
  <c r="C1596" i="18" s="1"/>
  <c r="C1597" i="18" a="1"/>
  <c r="C1597" i="18" s="1"/>
  <c r="C1598" i="18" a="1"/>
  <c r="C1598" i="18" s="1"/>
  <c r="C1599" i="18" a="1"/>
  <c r="C1599" i="18" s="1"/>
  <c r="C1600" i="18" a="1"/>
  <c r="C1600" i="18" s="1"/>
  <c r="C1601" i="18" a="1"/>
  <c r="C1601" i="18" s="1"/>
  <c r="C1602" i="18" a="1"/>
  <c r="C1602" i="18" s="1"/>
  <c r="C1603" i="18" a="1"/>
  <c r="C1603" i="18" s="1"/>
  <c r="C1604" i="18" a="1"/>
  <c r="C1604" i="18" s="1"/>
  <c r="C1605" i="18" a="1"/>
  <c r="C1605" i="18" s="1"/>
  <c r="C1606" i="18" a="1"/>
  <c r="C1606" i="18" s="1"/>
  <c r="C1607" i="18" a="1"/>
  <c r="C1607" i="18" s="1"/>
  <c r="C1608" i="18" a="1"/>
  <c r="C1608" i="18" s="1"/>
  <c r="C1609" i="18" a="1"/>
  <c r="C1609" i="18" s="1"/>
  <c r="C1610" i="18" a="1"/>
  <c r="C1610" i="18" s="1"/>
  <c r="C1611" i="18" a="1"/>
  <c r="C1611" i="18" s="1"/>
  <c r="C1612" i="18" a="1"/>
  <c r="C1612" i="18" s="1"/>
  <c r="C1613" i="18" a="1"/>
  <c r="C1613" i="18" s="1"/>
  <c r="C1614" i="18" a="1"/>
  <c r="C1614" i="18" s="1"/>
  <c r="C1615" i="18" a="1"/>
  <c r="C1615" i="18" s="1"/>
  <c r="C1616" i="18" a="1"/>
  <c r="C1616" i="18" s="1"/>
  <c r="C1617" i="18" a="1"/>
  <c r="C1617" i="18" s="1"/>
  <c r="C1618" i="18" a="1"/>
  <c r="C1618" i="18" s="1"/>
  <c r="C1619" i="18" a="1"/>
  <c r="C1619" i="18" s="1"/>
  <c r="C1620" i="18" a="1"/>
  <c r="C1620" i="18" s="1"/>
  <c r="C1621" i="18" a="1"/>
  <c r="C1621" i="18" s="1"/>
  <c r="C1622" i="18" a="1"/>
  <c r="C1622" i="18" s="1"/>
  <c r="C1623" i="18" a="1"/>
  <c r="C1623" i="18" s="1"/>
  <c r="C1624" i="18" a="1"/>
  <c r="C1624" i="18" s="1"/>
  <c r="C1625" i="18" a="1"/>
  <c r="C1625" i="18" s="1"/>
  <c r="C1626" i="18" a="1"/>
  <c r="C1626" i="18" s="1"/>
  <c r="C1627" i="18" a="1"/>
  <c r="C1627" i="18" s="1"/>
  <c r="C1628" i="18" a="1"/>
  <c r="C1628" i="18" s="1"/>
  <c r="C1629" i="18" a="1"/>
  <c r="C1629" i="18" s="1"/>
  <c r="C1630" i="18" a="1"/>
  <c r="C1630" i="18" s="1"/>
  <c r="C1631" i="18" a="1"/>
  <c r="C1631" i="18" s="1"/>
  <c r="C1632" i="18" a="1"/>
  <c r="C1632" i="18" s="1"/>
  <c r="C1633" i="18" a="1"/>
  <c r="C1633" i="18" s="1"/>
  <c r="C1634" i="18" a="1"/>
  <c r="C1634" i="18" s="1"/>
  <c r="C1635" i="18" a="1"/>
  <c r="C1635" i="18" s="1"/>
  <c r="C1636" i="18" a="1"/>
  <c r="C1636" i="18" s="1"/>
  <c r="C1637" i="18" a="1"/>
  <c r="C1637" i="18" s="1"/>
  <c r="C1638" i="18" a="1"/>
  <c r="C1638" i="18" s="1"/>
  <c r="C1639" i="18" a="1"/>
  <c r="C1639" i="18" s="1"/>
  <c r="C1640" i="18" a="1"/>
  <c r="C1640" i="18" s="1"/>
  <c r="C1641" i="18" a="1"/>
  <c r="C1641" i="18" s="1"/>
  <c r="C1642" i="18" a="1"/>
  <c r="C1642" i="18" s="1"/>
  <c r="C1643" i="18" a="1"/>
  <c r="C1643" i="18" s="1"/>
  <c r="C1644" i="18" a="1"/>
  <c r="C1644" i="18" s="1"/>
  <c r="C1645" i="18" a="1"/>
  <c r="C1645" i="18" s="1"/>
  <c r="C1646" i="18" a="1"/>
  <c r="C1646" i="18" s="1"/>
  <c r="C1647" i="18" a="1"/>
  <c r="C1647" i="18" s="1"/>
  <c r="C1648" i="18" a="1"/>
  <c r="C1648" i="18" s="1"/>
  <c r="C1649" i="18" a="1"/>
  <c r="C1649" i="18" s="1"/>
  <c r="C1650" i="18" a="1"/>
  <c r="C1650" i="18" s="1"/>
  <c r="C1651" i="18" a="1"/>
  <c r="C1651" i="18" s="1"/>
  <c r="C1652" i="18" a="1"/>
  <c r="C1652" i="18" s="1"/>
  <c r="C1653" i="18" a="1"/>
  <c r="C1653" i="18" s="1"/>
  <c r="C1654" i="18" a="1"/>
  <c r="C1654" i="18" s="1"/>
  <c r="C1655" i="18" a="1"/>
  <c r="C1655" i="18" s="1"/>
  <c r="C1656" i="18" a="1"/>
  <c r="C1656" i="18" s="1"/>
  <c r="C1657" i="18" a="1"/>
  <c r="C1657" i="18" s="1"/>
  <c r="C1658" i="18" a="1"/>
  <c r="C1658" i="18" s="1"/>
  <c r="C1659" i="18" a="1"/>
  <c r="C1659" i="18" s="1"/>
  <c r="C1660" i="18" a="1"/>
  <c r="C1660" i="18" s="1"/>
  <c r="C1661" i="18" a="1"/>
  <c r="C1661" i="18" s="1"/>
  <c r="C1662" i="18" a="1"/>
  <c r="C1662" i="18" s="1"/>
  <c r="C1663" i="18" a="1"/>
  <c r="C1663" i="18" s="1"/>
  <c r="C1664" i="18" a="1"/>
  <c r="C1664" i="18" s="1"/>
  <c r="C1665" i="18" a="1"/>
  <c r="C1665" i="18" s="1"/>
  <c r="C1666" i="18" a="1"/>
  <c r="C1666" i="18" s="1"/>
  <c r="C1667" i="18" a="1"/>
  <c r="C1667" i="18" s="1"/>
  <c r="C1668" i="18" a="1"/>
  <c r="C1668" i="18" s="1"/>
  <c r="C1669" i="18" a="1"/>
  <c r="C1669" i="18" s="1"/>
  <c r="C1670" i="18" a="1"/>
  <c r="C1670" i="18" s="1"/>
  <c r="C1671" i="18" a="1"/>
  <c r="C1671" i="18" s="1"/>
  <c r="C1672" i="18" a="1"/>
  <c r="C1672" i="18" s="1"/>
  <c r="C1673" i="18" a="1"/>
  <c r="C1673" i="18" s="1"/>
  <c r="C1674" i="18" a="1"/>
  <c r="C1674" i="18" s="1"/>
  <c r="C1675" i="18" a="1"/>
  <c r="C1675" i="18" s="1"/>
  <c r="C1676" i="18" a="1"/>
  <c r="C1676" i="18" s="1"/>
  <c r="C1677" i="18" a="1"/>
  <c r="C1677" i="18" s="1"/>
  <c r="C1678" i="18" a="1"/>
  <c r="C1678" i="18" s="1"/>
  <c r="C1679" i="18" a="1"/>
  <c r="C1679" i="18" s="1"/>
  <c r="C1680" i="18" a="1"/>
  <c r="C1680" i="18" s="1"/>
  <c r="C1681" i="18" a="1"/>
  <c r="C1681" i="18" s="1"/>
  <c r="C1682" i="18" a="1"/>
  <c r="C1682" i="18" s="1"/>
  <c r="C1683" i="18" a="1"/>
  <c r="C1683" i="18" s="1"/>
  <c r="C1684" i="18" a="1"/>
  <c r="C1684" i="18" s="1"/>
  <c r="C1685" i="18" a="1"/>
  <c r="C1685" i="18" s="1"/>
  <c r="C1686" i="18" a="1"/>
  <c r="C1686" i="18" s="1"/>
  <c r="C1687" i="18" a="1"/>
  <c r="C1687" i="18" s="1"/>
  <c r="C1688" i="18" a="1"/>
  <c r="C1688" i="18" s="1"/>
  <c r="C1689" i="18" a="1"/>
  <c r="C1689" i="18" s="1"/>
  <c r="C1690" i="18" a="1"/>
  <c r="C1690" i="18" s="1"/>
  <c r="C1691" i="18" a="1"/>
  <c r="C1691" i="18" s="1"/>
  <c r="C1692" i="18" a="1"/>
  <c r="C1692" i="18" s="1"/>
  <c r="C1693" i="18" a="1"/>
  <c r="C1693" i="18" s="1"/>
  <c r="C1694" i="18" a="1"/>
  <c r="C1694" i="18" s="1"/>
  <c r="C1695" i="18" a="1"/>
  <c r="C1695" i="18" s="1"/>
  <c r="C1696" i="18" a="1"/>
  <c r="C1696" i="18" s="1"/>
  <c r="C1697" i="18" a="1"/>
  <c r="C1697" i="18" s="1"/>
  <c r="C1698" i="18" a="1"/>
  <c r="C1698" i="18" s="1"/>
  <c r="C1699" i="18" a="1"/>
  <c r="C1699" i="18" s="1"/>
  <c r="C1700" i="18" a="1"/>
  <c r="C1700" i="18" s="1"/>
  <c r="C1701" i="18" a="1"/>
  <c r="C1701" i="18" s="1"/>
  <c r="C1702" i="18" a="1"/>
  <c r="C1702" i="18" s="1"/>
  <c r="C1703" i="18" a="1"/>
  <c r="C1703" i="18" s="1"/>
  <c r="C1704" i="18" a="1"/>
  <c r="C1704" i="18" s="1"/>
  <c r="C1705" i="18" a="1"/>
  <c r="C1705" i="18" s="1"/>
  <c r="C1706" i="18" a="1"/>
  <c r="C1706" i="18" s="1"/>
  <c r="C1707" i="18" a="1"/>
  <c r="C1707" i="18" s="1"/>
  <c r="C1708" i="18" a="1"/>
  <c r="C1708" i="18" s="1"/>
  <c r="C1709" i="18" a="1"/>
  <c r="C1709" i="18" s="1"/>
  <c r="C1710" i="18" a="1"/>
  <c r="C1710" i="18" s="1"/>
  <c r="C1711" i="18" a="1"/>
  <c r="C1711" i="18" s="1"/>
  <c r="C1712" i="18" a="1"/>
  <c r="C1712" i="18" s="1"/>
  <c r="C1713" i="18" a="1"/>
  <c r="C1713" i="18" s="1"/>
  <c r="C1714" i="18" a="1"/>
  <c r="C1714" i="18" s="1"/>
  <c r="C1715" i="18" a="1"/>
  <c r="C1715" i="18" s="1"/>
  <c r="C1716" i="18" a="1"/>
  <c r="C1716" i="18" s="1"/>
  <c r="C1717" i="18" a="1"/>
  <c r="C1717" i="18" s="1"/>
  <c r="C1718" i="18" a="1"/>
  <c r="C1718" i="18" s="1"/>
  <c r="C1719" i="18" a="1"/>
  <c r="C1719" i="18" s="1"/>
  <c r="C1720" i="18" a="1"/>
  <c r="C1720" i="18" s="1"/>
  <c r="C1721" i="18" a="1"/>
  <c r="C1721" i="18" s="1"/>
  <c r="C1722" i="18" a="1"/>
  <c r="C1722" i="18" s="1"/>
  <c r="C1723" i="18" a="1"/>
  <c r="C1723" i="18" s="1"/>
  <c r="C1724" i="18" a="1"/>
  <c r="C1724" i="18" s="1"/>
  <c r="C1725" i="18" a="1"/>
  <c r="C1725" i="18" s="1"/>
  <c r="C1726" i="18" a="1"/>
  <c r="C1726" i="18" s="1"/>
  <c r="C1727" i="18" a="1"/>
  <c r="C1727" i="18" s="1"/>
  <c r="C1728" i="18" a="1"/>
  <c r="C1728" i="18" s="1"/>
  <c r="C1729" i="18" a="1"/>
  <c r="C1729" i="18" s="1"/>
  <c r="C1730" i="18" a="1"/>
  <c r="C1730" i="18" s="1"/>
  <c r="C1731" i="18" a="1"/>
  <c r="C1731" i="18" s="1"/>
  <c r="C1732" i="18" a="1"/>
  <c r="C1732" i="18" s="1"/>
  <c r="C1733" i="18" a="1"/>
  <c r="C1733" i="18" s="1"/>
  <c r="C1734" i="18" a="1"/>
  <c r="C1734" i="18" s="1"/>
  <c r="C1735" i="18" a="1"/>
  <c r="C1735" i="18" s="1"/>
  <c r="C1736" i="18" a="1"/>
  <c r="C1736" i="18" s="1"/>
  <c r="C1737" i="18" a="1"/>
  <c r="C1737" i="18" s="1"/>
  <c r="C1738" i="18" a="1"/>
  <c r="C1738" i="18" s="1"/>
  <c r="C1739" i="18" a="1"/>
  <c r="C1739" i="18" s="1"/>
  <c r="C1740" i="18" a="1"/>
  <c r="C1740" i="18" s="1"/>
  <c r="C1741" i="18" a="1"/>
  <c r="C1741" i="18" s="1"/>
  <c r="C1742" i="18" a="1"/>
  <c r="C1742" i="18" s="1"/>
  <c r="C1743" i="18" a="1"/>
  <c r="C1743" i="18" s="1"/>
  <c r="C1744" i="18" a="1"/>
  <c r="C1744" i="18" s="1"/>
  <c r="C1745" i="18" a="1"/>
  <c r="C1745" i="18" s="1"/>
  <c r="C1746" i="18" a="1"/>
  <c r="C1746" i="18" s="1"/>
  <c r="C1747" i="18" a="1"/>
  <c r="C1747" i="18" s="1"/>
  <c r="C1748" i="18" a="1"/>
  <c r="C1748" i="18" s="1"/>
  <c r="C1749" i="18" a="1"/>
  <c r="C1749" i="18" s="1"/>
  <c r="C1750" i="18" a="1"/>
  <c r="C1750" i="18" s="1"/>
  <c r="C1751" i="18" a="1"/>
  <c r="C1751" i="18" s="1"/>
  <c r="C1752" i="18" a="1"/>
  <c r="C1752" i="18" s="1"/>
  <c r="C1753" i="18" a="1"/>
  <c r="C1753" i="18" s="1"/>
  <c r="C1754" i="18" a="1"/>
  <c r="C1754" i="18" s="1"/>
  <c r="C1755" i="18" a="1"/>
  <c r="C1755" i="18" s="1"/>
  <c r="H6" i="17" a="1"/>
  <c r="H6" i="17" s="1"/>
  <c r="H7" i="17" a="1"/>
  <c r="H7" i="17" s="1"/>
  <c r="H8" i="17" a="1"/>
  <c r="H8" i="17"/>
  <c r="H9" i="17" a="1"/>
  <c r="H9" i="17"/>
  <c r="H10" i="17" a="1"/>
  <c r="H10" i="17" s="1"/>
  <c r="H11" i="17" a="1"/>
  <c r="H11" i="17" s="1"/>
  <c r="H12" i="17" a="1"/>
  <c r="H12" i="17"/>
  <c r="H13" i="17" a="1"/>
  <c r="H13" i="17"/>
  <c r="H14" i="17" a="1"/>
  <c r="H14" i="17" s="1"/>
  <c r="H15" i="17" a="1"/>
  <c r="H15" i="17" s="1"/>
  <c r="H16" i="17" a="1"/>
  <c r="H16" i="17"/>
  <c r="H17" i="17" a="1"/>
  <c r="H17" i="17"/>
  <c r="H18" i="17" a="1"/>
  <c r="H18" i="17" s="1"/>
  <c r="H19" i="17" a="1"/>
  <c r="H19" i="17" s="1"/>
  <c r="H20" i="17" a="1"/>
  <c r="H20" i="17"/>
  <c r="H21" i="17" a="1"/>
  <c r="H21" i="17"/>
  <c r="H22" i="17" a="1"/>
  <c r="H22" i="17" s="1"/>
  <c r="H23" i="17" a="1"/>
  <c r="H23" i="17" s="1"/>
  <c r="H24" i="17" a="1"/>
  <c r="H24" i="17"/>
  <c r="H25" i="17" a="1"/>
  <c r="H25" i="17"/>
  <c r="H26" i="17" a="1"/>
  <c r="H26" i="17" s="1"/>
  <c r="H27" i="17" a="1"/>
  <c r="H27" i="17" s="1"/>
  <c r="H28" i="17" a="1"/>
  <c r="H28" i="17"/>
  <c r="H29" i="17" a="1"/>
  <c r="H29" i="17"/>
  <c r="H30" i="17" a="1"/>
  <c r="H30" i="17" s="1"/>
  <c r="H31" i="17" a="1"/>
  <c r="H31" i="17" s="1"/>
  <c r="H32" i="17" a="1"/>
  <c r="H32" i="17"/>
  <c r="H33" i="17" a="1"/>
  <c r="H33" i="17" s="1"/>
  <c r="H34" i="17" a="1"/>
  <c r="H34" i="17" s="1"/>
  <c r="H35" i="17" a="1"/>
  <c r="H35" i="17" s="1"/>
  <c r="H36" i="17" a="1"/>
  <c r="H36" i="17" s="1"/>
  <c r="H37" i="17" a="1"/>
  <c r="H37" i="17" s="1"/>
  <c r="H38" i="17" a="1"/>
  <c r="H38" i="17" s="1"/>
  <c r="H39" i="17" a="1"/>
  <c r="H39" i="17" s="1"/>
  <c r="H40" i="17" a="1"/>
  <c r="H40" i="17" s="1"/>
  <c r="H41" i="17" a="1"/>
  <c r="H41" i="17" s="1"/>
  <c r="H42" i="17" a="1"/>
  <c r="H42" i="17" s="1"/>
  <c r="H5" i="17" a="1"/>
  <c r="H5" i="17" s="1"/>
  <c r="G5" i="17" a="1"/>
  <c r="G5" i="17" s="1"/>
  <c r="F6" i="17" a="1"/>
  <c r="F6" i="17" s="1"/>
  <c r="F7" i="17" a="1"/>
  <c r="F7" i="17" s="1"/>
  <c r="F8" i="17" a="1"/>
  <c r="F8" i="17"/>
  <c r="F9" i="17" a="1"/>
  <c r="F9" i="17"/>
  <c r="F10" i="17" a="1"/>
  <c r="F10" i="17" s="1"/>
  <c r="F11" i="17" a="1"/>
  <c r="F11" i="17" s="1"/>
  <c r="F12" i="17" a="1"/>
  <c r="F12" i="17"/>
  <c r="F13" i="17" a="1"/>
  <c r="F13" i="17"/>
  <c r="F14" i="17" a="1"/>
  <c r="F14" i="17" s="1"/>
  <c r="F15" i="17" a="1"/>
  <c r="F15" i="17" s="1"/>
  <c r="F16" i="17" a="1"/>
  <c r="F16" i="17"/>
  <c r="F17" i="17" a="1"/>
  <c r="F17" i="17"/>
  <c r="F18" i="17" a="1"/>
  <c r="F18" i="17" s="1"/>
  <c r="F19" i="17" a="1"/>
  <c r="F19" i="17" s="1"/>
  <c r="F20" i="17" a="1"/>
  <c r="F20" i="17"/>
  <c r="F21" i="17" a="1"/>
  <c r="F21" i="17"/>
  <c r="F22" i="17" a="1"/>
  <c r="F22" i="17" s="1"/>
  <c r="F23" i="17" a="1"/>
  <c r="F23" i="17" s="1"/>
  <c r="F24" i="17" a="1"/>
  <c r="F24" i="17"/>
  <c r="F25" i="17" a="1"/>
  <c r="F25" i="17"/>
  <c r="F26" i="17" a="1"/>
  <c r="F26" i="17" s="1"/>
  <c r="F27" i="17" a="1"/>
  <c r="F27" i="17" s="1"/>
  <c r="F28" i="17" a="1"/>
  <c r="F28" i="17" s="1"/>
  <c r="F29" i="17" a="1"/>
  <c r="F29" i="17"/>
  <c r="F30" i="17" a="1"/>
  <c r="F30" i="17" s="1"/>
  <c r="F31" i="17" a="1"/>
  <c r="F31" i="17" s="1"/>
  <c r="F32" i="17" a="1"/>
  <c r="F32" i="17"/>
  <c r="F33" i="17" a="1"/>
  <c r="F33" i="17"/>
  <c r="F34" i="17" a="1"/>
  <c r="F34" i="17" s="1"/>
  <c r="F35" i="17" a="1"/>
  <c r="F35" i="17" s="1"/>
  <c r="F36" i="17" a="1"/>
  <c r="F36" i="17"/>
  <c r="F37" i="17" a="1"/>
  <c r="F37" i="17" s="1"/>
  <c r="F38" i="17" a="1"/>
  <c r="F38" i="17" s="1"/>
  <c r="F39" i="17" a="1"/>
  <c r="F39" i="17" s="1"/>
  <c r="F40" i="17" a="1"/>
  <c r="F40" i="17" s="1"/>
  <c r="F41" i="17" a="1"/>
  <c r="F41" i="17" s="1"/>
  <c r="F42" i="17" a="1"/>
  <c r="F42" i="17" s="1"/>
  <c r="F5" i="17" a="1"/>
  <c r="F5" i="17" s="1"/>
  <c r="E6" i="17" a="1"/>
  <c r="E6" i="17" s="1"/>
  <c r="E7" i="17" a="1"/>
  <c r="E7" i="17" s="1"/>
  <c r="E8" i="17" a="1"/>
  <c r="E8" i="17" s="1"/>
  <c r="E9" i="17" a="1"/>
  <c r="E9" i="17"/>
  <c r="E10" i="17" a="1"/>
  <c r="E10" i="17" s="1"/>
  <c r="E11" i="17" a="1"/>
  <c r="E11" i="17" s="1"/>
  <c r="E12" i="17" a="1"/>
  <c r="E12" i="17" s="1"/>
  <c r="E13" i="17" a="1"/>
  <c r="E13" i="17"/>
  <c r="E14" i="17" a="1"/>
  <c r="E14" i="17" s="1"/>
  <c r="E15" i="17" a="1"/>
  <c r="E15" i="17" s="1"/>
  <c r="E16" i="17" a="1"/>
  <c r="E16" i="17" s="1"/>
  <c r="E17" i="17" a="1"/>
  <c r="E17" i="17"/>
  <c r="E18" i="17" a="1"/>
  <c r="E18" i="17" s="1"/>
  <c r="E19" i="17" a="1"/>
  <c r="E19" i="17" s="1"/>
  <c r="E20" i="17" a="1"/>
  <c r="E20" i="17" s="1"/>
  <c r="E21" i="17" a="1"/>
  <c r="E21" i="17"/>
  <c r="E22" i="17" a="1"/>
  <c r="E22" i="17" s="1"/>
  <c r="E23" i="17" a="1"/>
  <c r="E23" i="17" s="1"/>
  <c r="E24" i="17" a="1"/>
  <c r="E24" i="17" s="1"/>
  <c r="E25" i="17" a="1"/>
  <c r="E25" i="17"/>
  <c r="E26" i="17" a="1"/>
  <c r="E26" i="17" s="1"/>
  <c r="E27" i="17" a="1"/>
  <c r="E27" i="17" s="1"/>
  <c r="E28" i="17" a="1"/>
  <c r="E28" i="17" s="1"/>
  <c r="E29" i="17" a="1"/>
  <c r="E29" i="17"/>
  <c r="E30" i="17" a="1"/>
  <c r="E30" i="17" s="1"/>
  <c r="E31" i="17" a="1"/>
  <c r="E31" i="17" s="1"/>
  <c r="E32" i="17" a="1"/>
  <c r="E32" i="17" s="1"/>
  <c r="E33" i="17" a="1"/>
  <c r="E33" i="17"/>
  <c r="E34" i="17" a="1"/>
  <c r="E34" i="17" s="1"/>
  <c r="E35" i="17" a="1"/>
  <c r="E35" i="17" s="1"/>
  <c r="E36" i="17" a="1"/>
  <c r="E36" i="17" s="1"/>
  <c r="E37" i="17" a="1"/>
  <c r="E37" i="17"/>
  <c r="E38" i="17" a="1"/>
  <c r="E38" i="17" s="1"/>
  <c r="E39" i="17" a="1"/>
  <c r="E39" i="17" s="1"/>
  <c r="E40" i="17" a="1"/>
  <c r="E40" i="17" s="1"/>
  <c r="E41" i="17" a="1"/>
  <c r="E41" i="17" s="1"/>
  <c r="E42" i="17" a="1"/>
  <c r="E42" i="17" s="1"/>
  <c r="E5" i="17" a="1"/>
  <c r="E5" i="17" s="1"/>
  <c r="D5" i="17" a="1"/>
  <c r="D5" i="17" s="1"/>
  <c r="D4" i="13" a="1"/>
  <c r="D4" i="13" s="1"/>
  <c r="I26" i="13" a="1"/>
  <c r="I26" i="13" s="1"/>
  <c r="C4" i="13" a="1"/>
  <c r="C4" i="13" s="1"/>
  <c r="B4" i="9" a="1"/>
  <c r="B4" i="9" s="1"/>
  <c r="C1332" i="19" l="1"/>
  <c r="C1254" i="19"/>
  <c r="C1039" i="19"/>
  <c r="C3775" i="19"/>
  <c r="C3719" i="19"/>
  <c r="C3679" i="19"/>
  <c r="C3647" i="19"/>
  <c r="C3615" i="19"/>
  <c r="C3567" i="19"/>
  <c r="C3543" i="19"/>
  <c r="C3511" i="19"/>
  <c r="C3487" i="19"/>
  <c r="C3455" i="19"/>
  <c r="C3407" i="19"/>
  <c r="C3367" i="19"/>
  <c r="C3343" i="19"/>
  <c r="C3319" i="19"/>
  <c r="C3287" i="19"/>
  <c r="C3263" i="19"/>
  <c r="C3239" i="19"/>
  <c r="C3199" i="19"/>
  <c r="C3167" i="19"/>
  <c r="C3135" i="19"/>
  <c r="C3111" i="19"/>
  <c r="C3087" i="19"/>
  <c r="C3063" i="19"/>
  <c r="C3039" i="19"/>
  <c r="C3031" i="19"/>
  <c r="C3007" i="19"/>
  <c r="C2983" i="19"/>
  <c r="C2959" i="19"/>
  <c r="C2935" i="19"/>
  <c r="C2903" i="19"/>
  <c r="C2871" i="19"/>
  <c r="C2839" i="19"/>
  <c r="C2815" i="19"/>
  <c r="C2783" i="19"/>
  <c r="C2759" i="19"/>
  <c r="C2727" i="19"/>
  <c r="C2703" i="19"/>
  <c r="C2679" i="19"/>
  <c r="C2647" i="19"/>
  <c r="C2615" i="19"/>
  <c r="C2599" i="19"/>
  <c r="C2580" i="19"/>
  <c r="C2532" i="19"/>
  <c r="C2516" i="19"/>
  <c r="C2476" i="19"/>
  <c r="C2412" i="19"/>
  <c r="C2300" i="19"/>
  <c r="C2172" i="19"/>
  <c r="C2044" i="19"/>
  <c r="C1916" i="19"/>
  <c r="C1724" i="19"/>
  <c r="C1596" i="19"/>
  <c r="C1468" i="19"/>
  <c r="C1404" i="19"/>
  <c r="C1264" i="19"/>
  <c r="C3782" i="19"/>
  <c r="C3758" i="19"/>
  <c r="C3734" i="19"/>
  <c r="C3710" i="19"/>
  <c r="C3686" i="19"/>
  <c r="C3670" i="19"/>
  <c r="C3646" i="19"/>
  <c r="C3614" i="19"/>
  <c r="C3582" i="19"/>
  <c r="C3558" i="19"/>
  <c r="C3534" i="19"/>
  <c r="C3518" i="19"/>
  <c r="C3494" i="19"/>
  <c r="C3470" i="19"/>
  <c r="C3446" i="19"/>
  <c r="C3430" i="19"/>
  <c r="C3406" i="19"/>
  <c r="C3382" i="19"/>
  <c r="C3358" i="19"/>
  <c r="C3334" i="19"/>
  <c r="C3310" i="19"/>
  <c r="C3278" i="19"/>
  <c r="C3254" i="19"/>
  <c r="C3230" i="19"/>
  <c r="C3206" i="19"/>
  <c r="C3182" i="19"/>
  <c r="C3158" i="19"/>
  <c r="C3134" i="19"/>
  <c r="C3110" i="19"/>
  <c r="C3094" i="19"/>
  <c r="C3070" i="19"/>
  <c r="C3046" i="19"/>
  <c r="C3022" i="19"/>
  <c r="C2990" i="19"/>
  <c r="C2958" i="19"/>
  <c r="C2934" i="19"/>
  <c r="C2910" i="19"/>
  <c r="C2886" i="19"/>
  <c r="C2870" i="19"/>
  <c r="C2854" i="19"/>
  <c r="C2830" i="19"/>
  <c r="C2814" i="19"/>
  <c r="C2798" i="19"/>
  <c r="C2782" i="19"/>
  <c r="C2758" i="19"/>
  <c r="C2742" i="19"/>
  <c r="C2726" i="19"/>
  <c r="C2718" i="19"/>
  <c r="C2702" i="19"/>
  <c r="C2678" i="19"/>
  <c r="C2662" i="19"/>
  <c r="C2654" i="19"/>
  <c r="C2638" i="19"/>
  <c r="C2622" i="19"/>
  <c r="C2606" i="19"/>
  <c r="C2589" i="19"/>
  <c r="C2569" i="19"/>
  <c r="C2547" i="19"/>
  <c r="C2515" i="19"/>
  <c r="C2474" i="19"/>
  <c r="C2410" i="19"/>
  <c r="C2292" i="19"/>
  <c r="C2164" i="19"/>
  <c r="C2036" i="19"/>
  <c r="C1908" i="19"/>
  <c r="C1780" i="19"/>
  <c r="C1652" i="19"/>
  <c r="C1396" i="19"/>
  <c r="C3789" i="19"/>
  <c r="C3781" i="19"/>
  <c r="C3773" i="19"/>
  <c r="C3765" i="19"/>
  <c r="C3757" i="19"/>
  <c r="C3749" i="19"/>
  <c r="C3741" i="19"/>
  <c r="C3733" i="19"/>
  <c r="C3725" i="19"/>
  <c r="C3717" i="19"/>
  <c r="C3709" i="19"/>
  <c r="C3701" i="19"/>
  <c r="C3693" i="19"/>
  <c r="C3685" i="19"/>
  <c r="C3677" i="19"/>
  <c r="C3669" i="19"/>
  <c r="C3661" i="19"/>
  <c r="C3653" i="19"/>
  <c r="C3645" i="19"/>
  <c r="C3637" i="19"/>
  <c r="C3629" i="19"/>
  <c r="C3621" i="19"/>
  <c r="C3613" i="19"/>
  <c r="C3605" i="19"/>
  <c r="C3597" i="19"/>
  <c r="C3589" i="19"/>
  <c r="C3581" i="19"/>
  <c r="C3573" i="19"/>
  <c r="C3565" i="19"/>
  <c r="C3557" i="19"/>
  <c r="C3549" i="19"/>
  <c r="C3541" i="19"/>
  <c r="C3533" i="19"/>
  <c r="C3525" i="19"/>
  <c r="C3517" i="19"/>
  <c r="C3509" i="19"/>
  <c r="C3501" i="19"/>
  <c r="C3493" i="19"/>
  <c r="C3485" i="19"/>
  <c r="C3477" i="19"/>
  <c r="C3469" i="19"/>
  <c r="C3461" i="19"/>
  <c r="C3453" i="19"/>
  <c r="C3445" i="19"/>
  <c r="C3437" i="19"/>
  <c r="C3429" i="19"/>
  <c r="C3421" i="19"/>
  <c r="C3413" i="19"/>
  <c r="C3405" i="19"/>
  <c r="C3397" i="19"/>
  <c r="C3389" i="19"/>
  <c r="C3381" i="19"/>
  <c r="C3373" i="19"/>
  <c r="C3365" i="19"/>
  <c r="C3357" i="19"/>
  <c r="C3349" i="19"/>
  <c r="C3341" i="19"/>
  <c r="C3333" i="19"/>
  <c r="C3325" i="19"/>
  <c r="C3317" i="19"/>
  <c r="C3309" i="19"/>
  <c r="C3301" i="19"/>
  <c r="C3293" i="19"/>
  <c r="C3285" i="19"/>
  <c r="C3277" i="19"/>
  <c r="C3269" i="19"/>
  <c r="C3261" i="19"/>
  <c r="C3253" i="19"/>
  <c r="C3245" i="19"/>
  <c r="C3237" i="19"/>
  <c r="C3229" i="19"/>
  <c r="C3221" i="19"/>
  <c r="C3213" i="19"/>
  <c r="C3205" i="19"/>
  <c r="C3197" i="19"/>
  <c r="C3189" i="19"/>
  <c r="C3181" i="19"/>
  <c r="C3173" i="19"/>
  <c r="C3165" i="19"/>
  <c r="C3157" i="19"/>
  <c r="C3149" i="19"/>
  <c r="C3141" i="19"/>
  <c r="C3133" i="19"/>
  <c r="C3125" i="19"/>
  <c r="C3117" i="19"/>
  <c r="C3109" i="19"/>
  <c r="C3101" i="19"/>
  <c r="C3093" i="19"/>
  <c r="C3085" i="19"/>
  <c r="C3077" i="19"/>
  <c r="C3069" i="19"/>
  <c r="C3061" i="19"/>
  <c r="C3053" i="19"/>
  <c r="C3045" i="19"/>
  <c r="C3037" i="19"/>
  <c r="C3029" i="19"/>
  <c r="C3021" i="19"/>
  <c r="C3013" i="19"/>
  <c r="C3005" i="19"/>
  <c r="C2997" i="19"/>
  <c r="C2989" i="19"/>
  <c r="C2981" i="19"/>
  <c r="C2973" i="19"/>
  <c r="C2965" i="19"/>
  <c r="C2957" i="19"/>
  <c r="C2949" i="19"/>
  <c r="C2941" i="19"/>
  <c r="C2933" i="19"/>
  <c r="C2925" i="19"/>
  <c r="C2917" i="19"/>
  <c r="C2909" i="19"/>
  <c r="C2901" i="19"/>
  <c r="C2893" i="19"/>
  <c r="C2885" i="19"/>
  <c r="C2877" i="19"/>
  <c r="C2869" i="19"/>
  <c r="C2861" i="19"/>
  <c r="C2853" i="19"/>
  <c r="C2845" i="19"/>
  <c r="C2837" i="19"/>
  <c r="C2829" i="19"/>
  <c r="C2821" i="19"/>
  <c r="C2813" i="19"/>
  <c r="C2805" i="19"/>
  <c r="C2797" i="19"/>
  <c r="C2789" i="19"/>
  <c r="C2781" i="19"/>
  <c r="C2773" i="19"/>
  <c r="C2765" i="19"/>
  <c r="C2757" i="19"/>
  <c r="C2749" i="19"/>
  <c r="C2741" i="19"/>
  <c r="C2733" i="19"/>
  <c r="C2725" i="19"/>
  <c r="C2717" i="19"/>
  <c r="C2709" i="19"/>
  <c r="C2701" i="19"/>
  <c r="C2693" i="19"/>
  <c r="C2685" i="19"/>
  <c r="C2677" i="19"/>
  <c r="C2669" i="19"/>
  <c r="C2661" i="19"/>
  <c r="C2653" i="19"/>
  <c r="C2645" i="19"/>
  <c r="C2637" i="19"/>
  <c r="C2629" i="19"/>
  <c r="C2621" i="19"/>
  <c r="C2613" i="19"/>
  <c r="C2605" i="19"/>
  <c r="C2597" i="19"/>
  <c r="C2588" i="19"/>
  <c r="C2578" i="19"/>
  <c r="C2566" i="19"/>
  <c r="C2556" i="19"/>
  <c r="C2546" i="19"/>
  <c r="C2530" i="19"/>
  <c r="C2514" i="19"/>
  <c r="C2494" i="19"/>
  <c r="C2468" i="19"/>
  <c r="C2436" i="19"/>
  <c r="C2404" i="19"/>
  <c r="C2348" i="19"/>
  <c r="C2284" i="19"/>
  <c r="C2220" i="19"/>
  <c r="C2156" i="19"/>
  <c r="C2092" i="19"/>
  <c r="C2028" i="19"/>
  <c r="C1964" i="19"/>
  <c r="C1900" i="19"/>
  <c r="C1836" i="19"/>
  <c r="C1772" i="19"/>
  <c r="C1708" i="19"/>
  <c r="C1644" i="19"/>
  <c r="C1580" i="19"/>
  <c r="C1516" i="19"/>
  <c r="C1452" i="19"/>
  <c r="C1388" i="19"/>
  <c r="C1324" i="19"/>
  <c r="C1243" i="19"/>
  <c r="C975" i="19"/>
  <c r="C3791" i="19"/>
  <c r="C3759" i="19"/>
  <c r="C3735" i="19"/>
  <c r="C3727" i="19"/>
  <c r="C3695" i="19"/>
  <c r="C3663" i="19"/>
  <c r="C3623" i="19"/>
  <c r="C3607" i="19"/>
  <c r="C3583" i="19"/>
  <c r="C3559" i="19"/>
  <c r="C3519" i="19"/>
  <c r="C3495" i="19"/>
  <c r="C3463" i="19"/>
  <c r="C3439" i="19"/>
  <c r="C3415" i="19"/>
  <c r="C3383" i="19"/>
  <c r="C3359" i="19"/>
  <c r="C3327" i="19"/>
  <c r="C3295" i="19"/>
  <c r="C3255" i="19"/>
  <c r="C3223" i="19"/>
  <c r="C3215" i="19"/>
  <c r="C3183" i="19"/>
  <c r="C3151" i="19"/>
  <c r="C3119" i="19"/>
  <c r="C3103" i="19"/>
  <c r="C3071" i="19"/>
  <c r="C3055" i="19"/>
  <c r="C3015" i="19"/>
  <c r="C2991" i="19"/>
  <c r="C2975" i="19"/>
  <c r="C2951" i="19"/>
  <c r="C2927" i="19"/>
  <c r="E2927" i="19" s="1"/>
  <c r="C2911" i="19"/>
  <c r="C2887" i="19"/>
  <c r="C2855" i="19"/>
  <c r="C2847" i="19"/>
  <c r="C2823" i="19"/>
  <c r="C2807" i="19"/>
  <c r="C2791" i="19"/>
  <c r="C2775" i="19"/>
  <c r="C2751" i="19"/>
  <c r="C2735" i="19"/>
  <c r="C2719" i="19"/>
  <c r="C2695" i="19"/>
  <c r="C2671" i="19"/>
  <c r="C2655" i="19"/>
  <c r="C2639" i="19"/>
  <c r="C2623" i="19"/>
  <c r="E2623" i="19" s="1"/>
  <c r="C2558" i="19"/>
  <c r="C3790" i="19"/>
  <c r="C3766" i="19"/>
  <c r="C3742" i="19"/>
  <c r="C3718" i="19"/>
  <c r="C3694" i="19"/>
  <c r="C3662" i="19"/>
  <c r="C3638" i="19"/>
  <c r="C3630" i="19"/>
  <c r="C3606" i="19"/>
  <c r="C3598" i="19"/>
  <c r="C3574" i="19"/>
  <c r="C3550" i="19"/>
  <c r="C3526" i="19"/>
  <c r="C3502" i="19"/>
  <c r="C3478" i="19"/>
  <c r="C3462" i="19"/>
  <c r="C3414" i="19"/>
  <c r="C3398" i="19"/>
  <c r="C3374" i="19"/>
  <c r="C3350" i="19"/>
  <c r="C3326" i="19"/>
  <c r="C3302" i="19"/>
  <c r="C3286" i="19"/>
  <c r="C3262" i="19"/>
  <c r="C3238" i="19"/>
  <c r="C3214" i="19"/>
  <c r="C3190" i="19"/>
  <c r="C3166" i="19"/>
  <c r="C3142" i="19"/>
  <c r="C3126" i="19"/>
  <c r="C3102" i="19"/>
  <c r="C3078" i="19"/>
  <c r="C3062" i="19"/>
  <c r="C3038" i="19"/>
  <c r="C3014" i="19"/>
  <c r="C2998" i="19"/>
  <c r="C2982" i="19"/>
  <c r="C2966" i="19"/>
  <c r="C2942" i="19"/>
  <c r="E2942" i="19" s="1"/>
  <c r="C2926" i="19"/>
  <c r="C2902" i="19"/>
  <c r="C2846" i="19"/>
  <c r="C1460" i="19"/>
  <c r="C3788" i="19"/>
  <c r="C3780" i="19"/>
  <c r="C3772" i="19"/>
  <c r="C3764" i="19"/>
  <c r="C3756" i="19"/>
  <c r="C3748" i="19"/>
  <c r="C3740" i="19"/>
  <c r="C3732" i="19"/>
  <c r="C3724" i="19"/>
  <c r="C3716" i="19"/>
  <c r="C3708" i="19"/>
  <c r="C3700" i="19"/>
  <c r="C3692" i="19"/>
  <c r="C3684" i="19"/>
  <c r="C3676" i="19"/>
  <c r="C3668" i="19"/>
  <c r="C3660" i="19"/>
  <c r="C3652" i="19"/>
  <c r="C3644" i="19"/>
  <c r="C3636" i="19"/>
  <c r="C3628" i="19"/>
  <c r="C3620" i="19"/>
  <c r="C3612" i="19"/>
  <c r="C3604" i="19"/>
  <c r="C3596" i="19"/>
  <c r="C3588" i="19"/>
  <c r="C3580" i="19"/>
  <c r="C3572" i="19"/>
  <c r="C3564" i="19"/>
  <c r="C3556" i="19"/>
  <c r="C3548" i="19"/>
  <c r="C3540" i="19"/>
  <c r="C3532" i="19"/>
  <c r="C3524" i="19"/>
  <c r="C3516" i="19"/>
  <c r="C3508" i="19"/>
  <c r="C3500" i="19"/>
  <c r="C3492" i="19"/>
  <c r="C3484" i="19"/>
  <c r="C3476" i="19"/>
  <c r="C3468" i="19"/>
  <c r="C3460" i="19"/>
  <c r="C3452" i="19"/>
  <c r="C3444" i="19"/>
  <c r="E3444" i="19" s="1"/>
  <c r="C3436" i="19"/>
  <c r="C3428" i="19"/>
  <c r="C3420" i="19"/>
  <c r="C3412" i="19"/>
  <c r="C3404" i="19"/>
  <c r="C3396" i="19"/>
  <c r="C3388" i="19"/>
  <c r="C3380" i="19"/>
  <c r="E3380" i="19" s="1"/>
  <c r="C3372" i="19"/>
  <c r="C3364" i="19"/>
  <c r="C3356" i="19"/>
  <c r="C3348" i="19"/>
  <c r="C3340" i="19"/>
  <c r="C3332" i="19"/>
  <c r="C3324" i="19"/>
  <c r="C3316" i="19"/>
  <c r="E3316" i="19" s="1"/>
  <c r="C3308" i="19"/>
  <c r="C3300" i="19"/>
  <c r="C3292" i="19"/>
  <c r="C3284" i="19"/>
  <c r="C3276" i="19"/>
  <c r="C3268" i="19"/>
  <c r="C3260" i="19"/>
  <c r="C3252" i="19"/>
  <c r="E3252" i="19" s="1"/>
  <c r="C3244" i="19"/>
  <c r="C3236" i="19"/>
  <c r="C3228" i="19"/>
  <c r="C3220" i="19"/>
  <c r="C3212" i="19"/>
  <c r="C3204" i="19"/>
  <c r="C3196" i="19"/>
  <c r="C3188" i="19"/>
  <c r="E3188" i="19" s="1"/>
  <c r="C3180" i="19"/>
  <c r="C3172" i="19"/>
  <c r="C3164" i="19"/>
  <c r="C3156" i="19"/>
  <c r="C3148" i="19"/>
  <c r="C3140" i="19"/>
  <c r="C3132" i="19"/>
  <c r="C3124" i="19"/>
  <c r="E3124" i="19" s="1"/>
  <c r="C3116" i="19"/>
  <c r="C3108" i="19"/>
  <c r="C3100" i="19"/>
  <c r="C3092" i="19"/>
  <c r="C3084" i="19"/>
  <c r="C3076" i="19"/>
  <c r="C3068" i="19"/>
  <c r="C3060" i="19"/>
  <c r="E3060" i="19" s="1"/>
  <c r="C3052" i="19"/>
  <c r="C3044" i="19"/>
  <c r="C3036" i="19"/>
  <c r="C3028" i="19"/>
  <c r="C3020" i="19"/>
  <c r="C3012" i="19"/>
  <c r="C3004" i="19"/>
  <c r="C2996" i="19"/>
  <c r="C2988" i="19"/>
  <c r="C2980" i="19"/>
  <c r="C2972" i="19"/>
  <c r="C2964" i="19"/>
  <c r="C2956" i="19"/>
  <c r="C2948" i="19"/>
  <c r="C2940" i="19"/>
  <c r="C2932" i="19"/>
  <c r="C2924" i="19"/>
  <c r="C2916" i="19"/>
  <c r="C2908" i="19"/>
  <c r="C2900" i="19"/>
  <c r="C2892" i="19"/>
  <c r="C2884" i="19"/>
  <c r="C2876" i="19"/>
  <c r="C2868" i="19"/>
  <c r="C2860" i="19"/>
  <c r="C2852" i="19"/>
  <c r="C2844" i="19"/>
  <c r="C2836" i="19"/>
  <c r="C2828" i="19"/>
  <c r="C2820" i="19"/>
  <c r="C2812" i="19"/>
  <c r="C2804" i="19"/>
  <c r="C2796" i="19"/>
  <c r="C2788" i="19"/>
  <c r="C2780" i="19"/>
  <c r="C2772" i="19"/>
  <c r="C2764" i="19"/>
  <c r="C2756" i="19"/>
  <c r="C2748" i="19"/>
  <c r="C2740" i="19"/>
  <c r="C2732" i="19"/>
  <c r="C2724" i="19"/>
  <c r="C2716" i="19"/>
  <c r="C2708" i="19"/>
  <c r="C2700" i="19"/>
  <c r="C2692" i="19"/>
  <c r="C2684" i="19"/>
  <c r="C2676" i="19"/>
  <c r="C2668" i="19"/>
  <c r="C2660" i="19"/>
  <c r="C2652" i="19"/>
  <c r="C2644" i="19"/>
  <c r="C2636" i="19"/>
  <c r="C2628" i="19"/>
  <c r="C2620" i="19"/>
  <c r="C2612" i="19"/>
  <c r="C2604" i="19"/>
  <c r="C2596" i="19"/>
  <c r="C2587" i="19"/>
  <c r="C2577" i="19"/>
  <c r="C2565" i="19"/>
  <c r="C2555" i="19"/>
  <c r="C2542" i="19"/>
  <c r="C2526" i="19"/>
  <c r="C2510" i="19"/>
  <c r="C2492" i="19"/>
  <c r="C2466" i="19"/>
  <c r="C2434" i="19"/>
  <c r="C2402" i="19"/>
  <c r="C2340" i="19"/>
  <c r="C2276" i="19"/>
  <c r="C2212" i="19"/>
  <c r="E2212" i="19" s="1"/>
  <c r="C2148" i="19"/>
  <c r="C2084" i="19"/>
  <c r="C2020" i="19"/>
  <c r="C1956" i="19"/>
  <c r="C1892" i="19"/>
  <c r="C1828" i="19"/>
  <c r="C1764" i="19"/>
  <c r="C1700" i="19"/>
  <c r="C1636" i="19"/>
  <c r="C1572" i="19"/>
  <c r="C1508" i="19"/>
  <c r="C1444" i="19"/>
  <c r="C1380" i="19"/>
  <c r="C1315" i="19"/>
  <c r="C1232" i="19"/>
  <c r="C911" i="19"/>
  <c r="E911" i="19" s="1"/>
  <c r="C3783" i="19"/>
  <c r="C3743" i="19"/>
  <c r="C3711" i="19"/>
  <c r="C3671" i="19"/>
  <c r="C3639" i="19"/>
  <c r="C3591" i="19"/>
  <c r="C3551" i="19"/>
  <c r="C3503" i="19"/>
  <c r="C3471" i="19"/>
  <c r="C3447" i="19"/>
  <c r="C3399" i="19"/>
  <c r="C3375" i="19"/>
  <c r="C3335" i="19"/>
  <c r="C3303" i="19"/>
  <c r="C3279" i="19"/>
  <c r="C3247" i="19"/>
  <c r="C3207" i="19"/>
  <c r="C3191" i="19"/>
  <c r="C3159" i="19"/>
  <c r="C3127" i="19"/>
  <c r="C3095" i="19"/>
  <c r="C3047" i="19"/>
  <c r="C3023" i="19"/>
  <c r="C2999" i="19"/>
  <c r="C2967" i="19"/>
  <c r="C2943" i="19"/>
  <c r="C2919" i="19"/>
  <c r="C2895" i="19"/>
  <c r="C2863" i="19"/>
  <c r="C2831" i="19"/>
  <c r="C2799" i="19"/>
  <c r="C2767" i="19"/>
  <c r="C2743" i="19"/>
  <c r="C2711" i="19"/>
  <c r="C2687" i="19"/>
  <c r="C2663" i="19"/>
  <c r="C2631" i="19"/>
  <c r="C2607" i="19"/>
  <c r="C2590" i="19"/>
  <c r="C2570" i="19"/>
  <c r="E2570" i="19" s="1"/>
  <c r="C2548" i="19"/>
  <c r="C2500" i="19"/>
  <c r="C2444" i="19"/>
  <c r="C2364" i="19"/>
  <c r="C2236" i="19"/>
  <c r="C2108" i="19"/>
  <c r="C1980" i="19"/>
  <c r="C1852" i="19"/>
  <c r="C1788" i="19"/>
  <c r="C1660" i="19"/>
  <c r="C1532" i="19"/>
  <c r="C1340" i="19"/>
  <c r="C1103" i="19"/>
  <c r="C3774" i="19"/>
  <c r="C3750" i="19"/>
  <c r="C3726" i="19"/>
  <c r="C3702" i="19"/>
  <c r="C3678" i="19"/>
  <c r="C3654" i="19"/>
  <c r="C3622" i="19"/>
  <c r="C3590" i="19"/>
  <c r="C3566" i="19"/>
  <c r="C3542" i="19"/>
  <c r="C3510" i="19"/>
  <c r="C3486" i="19"/>
  <c r="C3454" i="19"/>
  <c r="C3438" i="19"/>
  <c r="C3422" i="19"/>
  <c r="C3390" i="19"/>
  <c r="C3366" i="19"/>
  <c r="C3342" i="19"/>
  <c r="C3318" i="19"/>
  <c r="C3294" i="19"/>
  <c r="C3270" i="19"/>
  <c r="C3246" i="19"/>
  <c r="C3222" i="19"/>
  <c r="C3198" i="19"/>
  <c r="C3174" i="19"/>
  <c r="C3150" i="19"/>
  <c r="C3118" i="19"/>
  <c r="C3086" i="19"/>
  <c r="C3054" i="19"/>
  <c r="C3030" i="19"/>
  <c r="C3006" i="19"/>
  <c r="C2974" i="19"/>
  <c r="C2950" i="19"/>
  <c r="C2918" i="19"/>
  <c r="C2894" i="19"/>
  <c r="E2894" i="19" s="1"/>
  <c r="C2878" i="19"/>
  <c r="C2862" i="19"/>
  <c r="C2838" i="19"/>
  <c r="C2822" i="19"/>
  <c r="C2806" i="19"/>
  <c r="C2790" i="19"/>
  <c r="C2774" i="19"/>
  <c r="C2766" i="19"/>
  <c r="E2766" i="19" s="1"/>
  <c r="C2750" i="19"/>
  <c r="C2734" i="19"/>
  <c r="C2710" i="19"/>
  <c r="C2694" i="19"/>
  <c r="C2686" i="19"/>
  <c r="C2670" i="19"/>
  <c r="C2646" i="19"/>
  <c r="C2630" i="19"/>
  <c r="C2614" i="19"/>
  <c r="C2598" i="19"/>
  <c r="C2579" i="19"/>
  <c r="C2557" i="19"/>
  <c r="C2531" i="19"/>
  <c r="C2498" i="19"/>
  <c r="C2442" i="19"/>
  <c r="C2356" i="19"/>
  <c r="E2356" i="19" s="1"/>
  <c r="C2228" i="19"/>
  <c r="C2100" i="19"/>
  <c r="C1972" i="19"/>
  <c r="C1844" i="19"/>
  <c r="C1716" i="19"/>
  <c r="C1588" i="19"/>
  <c r="C1524" i="19"/>
  <c r="C3787" i="19"/>
  <c r="C3779" i="19"/>
  <c r="C3771" i="19"/>
  <c r="C3763" i="19"/>
  <c r="C3755" i="19"/>
  <c r="C3747" i="19"/>
  <c r="C3739" i="19"/>
  <c r="C3731" i="19"/>
  <c r="C3723" i="19"/>
  <c r="C3715" i="19"/>
  <c r="C3707" i="19"/>
  <c r="C3699" i="19"/>
  <c r="C3691" i="19"/>
  <c r="C3683" i="19"/>
  <c r="C3675" i="19"/>
  <c r="C3667" i="19"/>
  <c r="C3659" i="19"/>
  <c r="C3651" i="19"/>
  <c r="C3643" i="19"/>
  <c r="C3635" i="19"/>
  <c r="C3627" i="19"/>
  <c r="C3619" i="19"/>
  <c r="C3611" i="19"/>
  <c r="C3603" i="19"/>
  <c r="C3595" i="19"/>
  <c r="C3587" i="19"/>
  <c r="C3579" i="19"/>
  <c r="C3571" i="19"/>
  <c r="C3563" i="19"/>
  <c r="C3555" i="19"/>
  <c r="C3547" i="19"/>
  <c r="C3539" i="19"/>
  <c r="C3531" i="19"/>
  <c r="C3523" i="19"/>
  <c r="C3515" i="19"/>
  <c r="C3507" i="19"/>
  <c r="C3499" i="19"/>
  <c r="C3491" i="19"/>
  <c r="C3483" i="19"/>
  <c r="C3475" i="19"/>
  <c r="C3467" i="19"/>
  <c r="C3459" i="19"/>
  <c r="C3451" i="19"/>
  <c r="C3443" i="19"/>
  <c r="C3435" i="19"/>
  <c r="C3427" i="19"/>
  <c r="C3419" i="19"/>
  <c r="C3411" i="19"/>
  <c r="C3403" i="19"/>
  <c r="C3395" i="19"/>
  <c r="C3387" i="19"/>
  <c r="C3379" i="19"/>
  <c r="C3371" i="19"/>
  <c r="C3363" i="19"/>
  <c r="C3355" i="19"/>
  <c r="C3347" i="19"/>
  <c r="C3339" i="19"/>
  <c r="C3331" i="19"/>
  <c r="C3323" i="19"/>
  <c r="C3315" i="19"/>
  <c r="C3307" i="19"/>
  <c r="C3299" i="19"/>
  <c r="C3291" i="19"/>
  <c r="C3283" i="19"/>
  <c r="C3275" i="19"/>
  <c r="C3267" i="19"/>
  <c r="C3259" i="19"/>
  <c r="C3251" i="19"/>
  <c r="C3243" i="19"/>
  <c r="C3235" i="19"/>
  <c r="C3227" i="19"/>
  <c r="C3219" i="19"/>
  <c r="C3211" i="19"/>
  <c r="C3203" i="19"/>
  <c r="C3195" i="19"/>
  <c r="C3187" i="19"/>
  <c r="C3179" i="19"/>
  <c r="C3171" i="19"/>
  <c r="C3163" i="19"/>
  <c r="C3155" i="19"/>
  <c r="C3147" i="19"/>
  <c r="C3139" i="19"/>
  <c r="C3131" i="19"/>
  <c r="C3123" i="19"/>
  <c r="C3115" i="19"/>
  <c r="C3107" i="19"/>
  <c r="C3099" i="19"/>
  <c r="C3091" i="19"/>
  <c r="C3083" i="19"/>
  <c r="C3075" i="19"/>
  <c r="C3067" i="19"/>
  <c r="C3059" i="19"/>
  <c r="C3051" i="19"/>
  <c r="C3043" i="19"/>
  <c r="C3035" i="19"/>
  <c r="C3027" i="19"/>
  <c r="C3019" i="19"/>
  <c r="C3011" i="19"/>
  <c r="C3003" i="19"/>
  <c r="C2995" i="19"/>
  <c r="C2987" i="19"/>
  <c r="C2979" i="19"/>
  <c r="C2971" i="19"/>
  <c r="C2963" i="19"/>
  <c r="C2955" i="19"/>
  <c r="C2947" i="19"/>
  <c r="C2939" i="19"/>
  <c r="C2931" i="19"/>
  <c r="C2923" i="19"/>
  <c r="C2915" i="19"/>
  <c r="C2907" i="19"/>
  <c r="C2899" i="19"/>
  <c r="C2891" i="19"/>
  <c r="C2883" i="19"/>
  <c r="C2875" i="19"/>
  <c r="C2867" i="19"/>
  <c r="C2859" i="19"/>
  <c r="C2851" i="19"/>
  <c r="C2843" i="19"/>
  <c r="C2835" i="19"/>
  <c r="C2827" i="19"/>
  <c r="C2819" i="19"/>
  <c r="C2811" i="19"/>
  <c r="C2803" i="19"/>
  <c r="C2795" i="19"/>
  <c r="C2787" i="19"/>
  <c r="C2779" i="19"/>
  <c r="C2771" i="19"/>
  <c r="C2763" i="19"/>
  <c r="C2755" i="19"/>
  <c r="C2747" i="19"/>
  <c r="C2739" i="19"/>
  <c r="C2731" i="19"/>
  <c r="C2723" i="19"/>
  <c r="C2715" i="19"/>
  <c r="C2707" i="19"/>
  <c r="C2699" i="19"/>
  <c r="C2691" i="19"/>
  <c r="C2683" i="19"/>
  <c r="C2675" i="19"/>
  <c r="C2667" i="19"/>
  <c r="C2659" i="19"/>
  <c r="C2651" i="19"/>
  <c r="C2643" i="19"/>
  <c r="C2635" i="19"/>
  <c r="C2627" i="19"/>
  <c r="C2619" i="19"/>
  <c r="C2611" i="19"/>
  <c r="C2603" i="19"/>
  <c r="C2595" i="19"/>
  <c r="C2586" i="19"/>
  <c r="C2574" i="19"/>
  <c r="C2564" i="19"/>
  <c r="E2564" i="19" s="1"/>
  <c r="C2554" i="19"/>
  <c r="C2540" i="19"/>
  <c r="C2524" i="19"/>
  <c r="C2508" i="19"/>
  <c r="C2490" i="19"/>
  <c r="C2460" i="19"/>
  <c r="C2428" i="19"/>
  <c r="C2396" i="19"/>
  <c r="C2332" i="19"/>
  <c r="C2268" i="19"/>
  <c r="C2204" i="19"/>
  <c r="C2140" i="19"/>
  <c r="C2076" i="19"/>
  <c r="C2012" i="19"/>
  <c r="C1948" i="19"/>
  <c r="C1884" i="19"/>
  <c r="C1820" i="19"/>
  <c r="C1756" i="19"/>
  <c r="C1692" i="19"/>
  <c r="C1628" i="19"/>
  <c r="C1564" i="19"/>
  <c r="C1500" i="19"/>
  <c r="C1436" i="19"/>
  <c r="C1372" i="19"/>
  <c r="E1372" i="19" s="1"/>
  <c r="C1305" i="19"/>
  <c r="B4" i="19"/>
  <c r="D11" i="19"/>
  <c r="D19" i="19"/>
  <c r="D27" i="19"/>
  <c r="D35" i="19"/>
  <c r="D43" i="19"/>
  <c r="D51" i="19"/>
  <c r="D59" i="19"/>
  <c r="D67" i="19"/>
  <c r="D75" i="19"/>
  <c r="D83" i="19"/>
  <c r="D91" i="19"/>
  <c r="D99" i="19"/>
  <c r="D107" i="19"/>
  <c r="D115" i="19"/>
  <c r="D123" i="19"/>
  <c r="D131" i="19"/>
  <c r="D139" i="19"/>
  <c r="D147" i="19"/>
  <c r="D155" i="19"/>
  <c r="D163" i="19"/>
  <c r="D171" i="19"/>
  <c r="D179" i="19"/>
  <c r="D187" i="19"/>
  <c r="D195" i="19"/>
  <c r="D203" i="19"/>
  <c r="D211" i="19"/>
  <c r="D219" i="19"/>
  <c r="D227" i="19"/>
  <c r="D235" i="19"/>
  <c r="D243" i="19"/>
  <c r="D251" i="19"/>
  <c r="D259" i="19"/>
  <c r="D267" i="19"/>
  <c r="D275" i="19"/>
  <c r="D283" i="19"/>
  <c r="D291" i="19"/>
  <c r="D299" i="19"/>
  <c r="D307" i="19"/>
  <c r="D315" i="19"/>
  <c r="D323" i="19"/>
  <c r="D331" i="19"/>
  <c r="D339" i="19"/>
  <c r="D347" i="19"/>
  <c r="D355" i="19"/>
  <c r="D363" i="19"/>
  <c r="D371" i="19"/>
  <c r="D379" i="19"/>
  <c r="D387" i="19"/>
  <c r="D395" i="19"/>
  <c r="D403" i="19"/>
  <c r="D411" i="19"/>
  <c r="D419" i="19"/>
  <c r="D427" i="19"/>
  <c r="D435" i="19"/>
  <c r="D443" i="19"/>
  <c r="D451" i="19"/>
  <c r="D459" i="19"/>
  <c r="D467" i="19"/>
  <c r="D475" i="19"/>
  <c r="D483" i="19"/>
  <c r="D491" i="19"/>
  <c r="D499" i="19"/>
  <c r="D507" i="19"/>
  <c r="D515" i="19"/>
  <c r="D523" i="19"/>
  <c r="D531" i="19"/>
  <c r="D539" i="19"/>
  <c r="D547" i="19"/>
  <c r="D555" i="19"/>
  <c r="D563" i="19"/>
  <c r="D571" i="19"/>
  <c r="D579" i="19"/>
  <c r="D587" i="19"/>
  <c r="D595" i="19"/>
  <c r="D603" i="19"/>
  <c r="D611" i="19"/>
  <c r="D619" i="19"/>
  <c r="D627" i="19"/>
  <c r="D635" i="19"/>
  <c r="D643" i="19"/>
  <c r="D651" i="19"/>
  <c r="D659" i="19"/>
  <c r="D667" i="19"/>
  <c r="D675" i="19"/>
  <c r="D683" i="19"/>
  <c r="D691" i="19"/>
  <c r="D699" i="19"/>
  <c r="D707" i="19"/>
  <c r="D715" i="19"/>
  <c r="D723" i="19"/>
  <c r="D731" i="19"/>
  <c r="D739" i="19"/>
  <c r="D747" i="19"/>
  <c r="D755" i="19"/>
  <c r="D763" i="19"/>
  <c r="D771" i="19"/>
  <c r="D779" i="19"/>
  <c r="D787" i="19"/>
  <c r="D795" i="19"/>
  <c r="D803" i="19"/>
  <c r="D811" i="19"/>
  <c r="D819" i="19"/>
  <c r="D827" i="19"/>
  <c r="D835" i="19"/>
  <c r="D843" i="19"/>
  <c r="D851" i="19"/>
  <c r="D859" i="19"/>
  <c r="D867" i="19"/>
  <c r="D875" i="19"/>
  <c r="D883" i="19"/>
  <c r="D891" i="19"/>
  <c r="D899" i="19"/>
  <c r="D907" i="19"/>
  <c r="D915" i="19"/>
  <c r="D923" i="19"/>
  <c r="D931" i="19"/>
  <c r="D939" i="19"/>
  <c r="D12" i="19"/>
  <c r="D20" i="19"/>
  <c r="D28" i="19"/>
  <c r="D36" i="19"/>
  <c r="D44" i="19"/>
  <c r="D52" i="19"/>
  <c r="D60" i="19"/>
  <c r="D68" i="19"/>
  <c r="D76" i="19"/>
  <c r="D84" i="19"/>
  <c r="D92" i="19"/>
  <c r="D100" i="19"/>
  <c r="D108" i="19"/>
  <c r="D116" i="19"/>
  <c r="D124" i="19"/>
  <c r="D132" i="19"/>
  <c r="D140" i="19"/>
  <c r="D148" i="19"/>
  <c r="D156" i="19"/>
  <c r="D164" i="19"/>
  <c r="D172" i="19"/>
  <c r="D180" i="19"/>
  <c r="D188" i="19"/>
  <c r="D196" i="19"/>
  <c r="D204" i="19"/>
  <c r="D212" i="19"/>
  <c r="D220" i="19"/>
  <c r="D228" i="19"/>
  <c r="D236" i="19"/>
  <c r="D244" i="19"/>
  <c r="D252" i="19"/>
  <c r="D260" i="19"/>
  <c r="D268" i="19"/>
  <c r="D276" i="19"/>
  <c r="D284" i="19"/>
  <c r="D292" i="19"/>
  <c r="D300" i="19"/>
  <c r="D308" i="19"/>
  <c r="D316" i="19"/>
  <c r="D324" i="19"/>
  <c r="D332" i="19"/>
  <c r="D340" i="19"/>
  <c r="D348" i="19"/>
  <c r="D356" i="19"/>
  <c r="D364" i="19"/>
  <c r="D372" i="19"/>
  <c r="D380" i="19"/>
  <c r="D388" i="19"/>
  <c r="D396" i="19"/>
  <c r="D404" i="19"/>
  <c r="D412" i="19"/>
  <c r="D420" i="19"/>
  <c r="D428" i="19"/>
  <c r="D436" i="19"/>
  <c r="D444" i="19"/>
  <c r="D452" i="19"/>
  <c r="D460" i="19"/>
  <c r="D468" i="19"/>
  <c r="D476" i="19"/>
  <c r="D484" i="19"/>
  <c r="D492" i="19"/>
  <c r="D500" i="19"/>
  <c r="D508" i="19"/>
  <c r="D516" i="19"/>
  <c r="D524" i="19"/>
  <c r="D532" i="19"/>
  <c r="D540" i="19"/>
  <c r="D548" i="19"/>
  <c r="D556" i="19"/>
  <c r="D564" i="19"/>
  <c r="D572" i="19"/>
  <c r="D580" i="19"/>
  <c r="D588" i="19"/>
  <c r="D596" i="19"/>
  <c r="D604" i="19"/>
  <c r="D612" i="19"/>
  <c r="D620" i="19"/>
  <c r="D628" i="19"/>
  <c r="D636" i="19"/>
  <c r="D644" i="19"/>
  <c r="D652" i="19"/>
  <c r="D660" i="19"/>
  <c r="D668" i="19"/>
  <c r="D676" i="19"/>
  <c r="D684" i="19"/>
  <c r="D692" i="19"/>
  <c r="D700" i="19"/>
  <c r="D708" i="19"/>
  <c r="D716" i="19"/>
  <c r="D724" i="19"/>
  <c r="D732" i="19"/>
  <c r="D740" i="19"/>
  <c r="D748" i="19"/>
  <c r="D756" i="19"/>
  <c r="D764" i="19"/>
  <c r="D772" i="19"/>
  <c r="D780" i="19"/>
  <c r="D788" i="19"/>
  <c r="D796" i="19"/>
  <c r="D804" i="19"/>
  <c r="D812" i="19"/>
  <c r="D820" i="19"/>
  <c r="D828" i="19"/>
  <c r="D836" i="19"/>
  <c r="D844" i="19"/>
  <c r="D852" i="19"/>
  <c r="D860" i="19"/>
  <c r="D868" i="19"/>
  <c r="D876" i="19"/>
  <c r="D884" i="19"/>
  <c r="D892" i="19"/>
  <c r="D900" i="19"/>
  <c r="D908" i="19"/>
  <c r="D916" i="19"/>
  <c r="D924" i="19"/>
  <c r="D932" i="19"/>
  <c r="D940" i="19"/>
  <c r="D5" i="19"/>
  <c r="D13" i="19"/>
  <c r="D21" i="19"/>
  <c r="D29" i="19"/>
  <c r="D37" i="19"/>
  <c r="D45" i="19"/>
  <c r="D53" i="19"/>
  <c r="D61" i="19"/>
  <c r="D69" i="19"/>
  <c r="D77" i="19"/>
  <c r="D85" i="19"/>
  <c r="D93" i="19"/>
  <c r="D101" i="19"/>
  <c r="D109" i="19"/>
  <c r="D117" i="19"/>
  <c r="D125" i="19"/>
  <c r="D133" i="19"/>
  <c r="D141" i="19"/>
  <c r="D149" i="19"/>
  <c r="D157" i="19"/>
  <c r="D165" i="19"/>
  <c r="D173" i="19"/>
  <c r="D181" i="19"/>
  <c r="D189" i="19"/>
  <c r="D197" i="19"/>
  <c r="D205" i="19"/>
  <c r="D213" i="19"/>
  <c r="D221" i="19"/>
  <c r="D229" i="19"/>
  <c r="D237" i="19"/>
  <c r="D245" i="19"/>
  <c r="D253" i="19"/>
  <c r="D261" i="19"/>
  <c r="D269" i="19"/>
  <c r="D277" i="19"/>
  <c r="D285" i="19"/>
  <c r="D293" i="19"/>
  <c r="D301" i="19"/>
  <c r="D309" i="19"/>
  <c r="D317" i="19"/>
  <c r="D325" i="19"/>
  <c r="D333" i="19"/>
  <c r="D341" i="19"/>
  <c r="D349" i="19"/>
  <c r="D357" i="19"/>
  <c r="D365" i="19"/>
  <c r="D373" i="19"/>
  <c r="D381" i="19"/>
  <c r="D389" i="19"/>
  <c r="D397" i="19"/>
  <c r="D405" i="19"/>
  <c r="D413" i="19"/>
  <c r="D421" i="19"/>
  <c r="D429" i="19"/>
  <c r="D437" i="19"/>
  <c r="D445" i="19"/>
  <c r="D453" i="19"/>
  <c r="D461" i="19"/>
  <c r="D469" i="19"/>
  <c r="D477" i="19"/>
  <c r="D485" i="19"/>
  <c r="D493" i="19"/>
  <c r="D501" i="19"/>
  <c r="D509" i="19"/>
  <c r="D517" i="19"/>
  <c r="D525" i="19"/>
  <c r="D533" i="19"/>
  <c r="D541" i="19"/>
  <c r="D549" i="19"/>
  <c r="D557" i="19"/>
  <c r="D565" i="19"/>
  <c r="D573" i="19"/>
  <c r="D581" i="19"/>
  <c r="D589" i="19"/>
  <c r="D597" i="19"/>
  <c r="D605" i="19"/>
  <c r="D613" i="19"/>
  <c r="D621" i="19"/>
  <c r="D629" i="19"/>
  <c r="D637" i="19"/>
  <c r="D645" i="19"/>
  <c r="D653" i="19"/>
  <c r="D661" i="19"/>
  <c r="D669" i="19"/>
  <c r="D677" i="19"/>
  <c r="D685" i="19"/>
  <c r="D693" i="19"/>
  <c r="D701" i="19"/>
  <c r="D709" i="19"/>
  <c r="D717" i="19"/>
  <c r="D725" i="19"/>
  <c r="D733" i="19"/>
  <c r="D741" i="19"/>
  <c r="D749" i="19"/>
  <c r="D757" i="19"/>
  <c r="D765" i="19"/>
  <c r="D773" i="19"/>
  <c r="D781" i="19"/>
  <c r="D789" i="19"/>
  <c r="D797" i="19"/>
  <c r="D805" i="19"/>
  <c r="D813" i="19"/>
  <c r="D821" i="19"/>
  <c r="D829" i="19"/>
  <c r="D837" i="19"/>
  <c r="D845" i="19"/>
  <c r="D853" i="19"/>
  <c r="D861" i="19"/>
  <c r="D869" i="19"/>
  <c r="D877" i="19"/>
  <c r="D885" i="19"/>
  <c r="D893" i="19"/>
  <c r="D901" i="19"/>
  <c r="D909" i="19"/>
  <c r="D917" i="19"/>
  <c r="D925" i="19"/>
  <c r="D933" i="19"/>
  <c r="D941" i="19"/>
  <c r="D949" i="19"/>
  <c r="D957" i="19"/>
  <c r="D6" i="19"/>
  <c r="D14" i="19"/>
  <c r="D22" i="19"/>
  <c r="D30" i="19"/>
  <c r="D38" i="19"/>
  <c r="D46" i="19"/>
  <c r="D54" i="19"/>
  <c r="D62" i="19"/>
  <c r="D70" i="19"/>
  <c r="D78" i="19"/>
  <c r="D86" i="19"/>
  <c r="D94" i="19"/>
  <c r="D102" i="19"/>
  <c r="D110" i="19"/>
  <c r="D118" i="19"/>
  <c r="D126" i="19"/>
  <c r="D134" i="19"/>
  <c r="D142" i="19"/>
  <c r="D150" i="19"/>
  <c r="D158" i="19"/>
  <c r="D166" i="19"/>
  <c r="D174" i="19"/>
  <c r="D182" i="19"/>
  <c r="D190" i="19"/>
  <c r="D198" i="19"/>
  <c r="D206" i="19"/>
  <c r="D214" i="19"/>
  <c r="D222" i="19"/>
  <c r="D230" i="19"/>
  <c r="D238" i="19"/>
  <c r="D246" i="19"/>
  <c r="D254" i="19"/>
  <c r="D262" i="19"/>
  <c r="D270" i="19"/>
  <c r="D278" i="19"/>
  <c r="D286" i="19"/>
  <c r="D294" i="19"/>
  <c r="D302" i="19"/>
  <c r="D310" i="19"/>
  <c r="D318" i="19"/>
  <c r="D326" i="19"/>
  <c r="D334" i="19"/>
  <c r="D342" i="19"/>
  <c r="D350" i="19"/>
  <c r="D358" i="19"/>
  <c r="D366" i="19"/>
  <c r="D374" i="19"/>
  <c r="D382" i="19"/>
  <c r="D390" i="19"/>
  <c r="D398" i="19"/>
  <c r="D406" i="19"/>
  <c r="D414" i="19"/>
  <c r="D422" i="19"/>
  <c r="D430" i="19"/>
  <c r="D438" i="19"/>
  <c r="D446" i="19"/>
  <c r="D454" i="19"/>
  <c r="D462" i="19"/>
  <c r="D470" i="19"/>
  <c r="D478" i="19"/>
  <c r="D486" i="19"/>
  <c r="D494" i="19"/>
  <c r="D502" i="19"/>
  <c r="D510" i="19"/>
  <c r="D518" i="19"/>
  <c r="D526" i="19"/>
  <c r="D534" i="19"/>
  <c r="D542" i="19"/>
  <c r="D550" i="19"/>
  <c r="D558" i="19"/>
  <c r="D566" i="19"/>
  <c r="D574" i="19"/>
  <c r="D582" i="19"/>
  <c r="D590" i="19"/>
  <c r="D598" i="19"/>
  <c r="D8" i="19"/>
  <c r="D16" i="19"/>
  <c r="D24" i="19"/>
  <c r="D32" i="19"/>
  <c r="D40" i="19"/>
  <c r="D48" i="19"/>
  <c r="D56" i="19"/>
  <c r="D64" i="19"/>
  <c r="D72" i="19"/>
  <c r="D80" i="19"/>
  <c r="D88" i="19"/>
  <c r="D96" i="19"/>
  <c r="D104" i="19"/>
  <c r="D112" i="19"/>
  <c r="D120" i="19"/>
  <c r="D128" i="19"/>
  <c r="D136" i="19"/>
  <c r="D144" i="19"/>
  <c r="D152" i="19"/>
  <c r="D160" i="19"/>
  <c r="D168" i="19"/>
  <c r="D176" i="19"/>
  <c r="D184" i="19"/>
  <c r="D192" i="19"/>
  <c r="D200" i="19"/>
  <c r="D208" i="19"/>
  <c r="D216" i="19"/>
  <c r="D224" i="19"/>
  <c r="D232" i="19"/>
  <c r="D240" i="19"/>
  <c r="D248" i="19"/>
  <c r="D256" i="19"/>
  <c r="D264" i="19"/>
  <c r="D272" i="19"/>
  <c r="D280" i="19"/>
  <c r="D288" i="19"/>
  <c r="D296" i="19"/>
  <c r="D304" i="19"/>
  <c r="D312" i="19"/>
  <c r="D320" i="19"/>
  <c r="D328" i="19"/>
  <c r="D336" i="19"/>
  <c r="D344" i="19"/>
  <c r="D352" i="19"/>
  <c r="D360" i="19"/>
  <c r="D368" i="19"/>
  <c r="D376" i="19"/>
  <c r="D384" i="19"/>
  <c r="D392" i="19"/>
  <c r="D400" i="19"/>
  <c r="D408" i="19"/>
  <c r="D416" i="19"/>
  <c r="D424" i="19"/>
  <c r="D432" i="19"/>
  <c r="D440" i="19"/>
  <c r="D448" i="19"/>
  <c r="D456" i="19"/>
  <c r="D464" i="19"/>
  <c r="D472" i="19"/>
  <c r="D480" i="19"/>
  <c r="D488" i="19"/>
  <c r="D496" i="19"/>
  <c r="D504" i="19"/>
  <c r="D512" i="19"/>
  <c r="D520" i="19"/>
  <c r="D528" i="19"/>
  <c r="D536" i="19"/>
  <c r="D544" i="19"/>
  <c r="D552" i="19"/>
  <c r="D560" i="19"/>
  <c r="D568" i="19"/>
  <c r="D576" i="19"/>
  <c r="D584" i="19"/>
  <c r="D592" i="19"/>
  <c r="D600" i="19"/>
  <c r="D608" i="19"/>
  <c r="D616" i="19"/>
  <c r="D624" i="19"/>
  <c r="D632" i="19"/>
  <c r="D640" i="19"/>
  <c r="D648" i="19"/>
  <c r="D656" i="19"/>
  <c r="D664" i="19"/>
  <c r="D672" i="19"/>
  <c r="D680" i="19"/>
  <c r="D688" i="19"/>
  <c r="D696" i="19"/>
  <c r="D704" i="19"/>
  <c r="D712" i="19"/>
  <c r="D720" i="19"/>
  <c r="D728" i="19"/>
  <c r="D736" i="19"/>
  <c r="D744" i="19"/>
  <c r="D752" i="19"/>
  <c r="D760" i="19"/>
  <c r="D768" i="19"/>
  <c r="D776" i="19"/>
  <c r="D784" i="19"/>
  <c r="D792" i="19"/>
  <c r="D800" i="19"/>
  <c r="D808" i="19"/>
  <c r="D816" i="19"/>
  <c r="D824" i="19"/>
  <c r="D832" i="19"/>
  <c r="D840" i="19"/>
  <c r="D848" i="19"/>
  <c r="D856" i="19"/>
  <c r="D864" i="19"/>
  <c r="D872" i="19"/>
  <c r="D880" i="19"/>
  <c r="D888" i="19"/>
  <c r="D896" i="19"/>
  <c r="D904" i="19"/>
  <c r="D912" i="19"/>
  <c r="D920" i="19"/>
  <c r="D928" i="19"/>
  <c r="D936" i="19"/>
  <c r="D944" i="19"/>
  <c r="D952" i="19"/>
  <c r="D9" i="19"/>
  <c r="D17" i="19"/>
  <c r="D25" i="19"/>
  <c r="D33" i="19"/>
  <c r="D41" i="19"/>
  <c r="D49" i="19"/>
  <c r="D57" i="19"/>
  <c r="D65" i="19"/>
  <c r="D73" i="19"/>
  <c r="D81" i="19"/>
  <c r="D89" i="19"/>
  <c r="D97" i="19"/>
  <c r="D105" i="19"/>
  <c r="D113" i="19"/>
  <c r="D121" i="19"/>
  <c r="D129" i="19"/>
  <c r="D137" i="19"/>
  <c r="D145" i="19"/>
  <c r="D153" i="19"/>
  <c r="D161" i="19"/>
  <c r="D169" i="19"/>
  <c r="D177" i="19"/>
  <c r="D185" i="19"/>
  <c r="D193" i="19"/>
  <c r="D201" i="19"/>
  <c r="D209" i="19"/>
  <c r="D217" i="19"/>
  <c r="D225" i="19"/>
  <c r="D233" i="19"/>
  <c r="D241" i="19"/>
  <c r="D249" i="19"/>
  <c r="D257" i="19"/>
  <c r="D265" i="19"/>
  <c r="D273" i="19"/>
  <c r="D281" i="19"/>
  <c r="D289" i="19"/>
  <c r="D297" i="19"/>
  <c r="D305" i="19"/>
  <c r="D313" i="19"/>
  <c r="D321" i="19"/>
  <c r="D329" i="19"/>
  <c r="D337" i="19"/>
  <c r="D345" i="19"/>
  <c r="D353" i="19"/>
  <c r="D361" i="19"/>
  <c r="D369" i="19"/>
  <c r="D377" i="19"/>
  <c r="D385" i="19"/>
  <c r="D393" i="19"/>
  <c r="D401" i="19"/>
  <c r="D409" i="19"/>
  <c r="D417" i="19"/>
  <c r="D425" i="19"/>
  <c r="D433" i="19"/>
  <c r="D441" i="19"/>
  <c r="D449" i="19"/>
  <c r="D457" i="19"/>
  <c r="D465" i="19"/>
  <c r="D473" i="19"/>
  <c r="D481" i="19"/>
  <c r="D489" i="19"/>
  <c r="D497" i="19"/>
  <c r="D505" i="19"/>
  <c r="D513" i="19"/>
  <c r="D521" i="19"/>
  <c r="D529" i="19"/>
  <c r="D537" i="19"/>
  <c r="D545" i="19"/>
  <c r="D553" i="19"/>
  <c r="D561" i="19"/>
  <c r="D569" i="19"/>
  <c r="D577" i="19"/>
  <c r="D585" i="19"/>
  <c r="D593" i="19"/>
  <c r="D601" i="19"/>
  <c r="D609" i="19"/>
  <c r="D617" i="19"/>
  <c r="D625" i="19"/>
  <c r="D633" i="19"/>
  <c r="D641" i="19"/>
  <c r="D649" i="19"/>
  <c r="D657" i="19"/>
  <c r="D665" i="19"/>
  <c r="D673" i="19"/>
  <c r="D681" i="19"/>
  <c r="D689" i="19"/>
  <c r="D697" i="19"/>
  <c r="D705" i="19"/>
  <c r="D713" i="19"/>
  <c r="D721" i="19"/>
  <c r="D729" i="19"/>
  <c r="D737" i="19"/>
  <c r="D745" i="19"/>
  <c r="D753" i="19"/>
  <c r="D761" i="19"/>
  <c r="D769" i="19"/>
  <c r="D777" i="19"/>
  <c r="D785" i="19"/>
  <c r="D793" i="19"/>
  <c r="D801" i="19"/>
  <c r="D809" i="19"/>
  <c r="D817" i="19"/>
  <c r="D825" i="19"/>
  <c r="D833" i="19"/>
  <c r="D841" i="19"/>
  <c r="D849" i="19"/>
  <c r="D857" i="19"/>
  <c r="D865" i="19"/>
  <c r="D873" i="19"/>
  <c r="D881" i="19"/>
  <c r="D889" i="19"/>
  <c r="D897" i="19"/>
  <c r="D905" i="19"/>
  <c r="D913" i="19"/>
  <c r="D921" i="19"/>
  <c r="D929" i="19"/>
  <c r="D937" i="19"/>
  <c r="D945" i="19"/>
  <c r="D31" i="19"/>
  <c r="D63" i="19"/>
  <c r="D95" i="19"/>
  <c r="D127" i="19"/>
  <c r="D159" i="19"/>
  <c r="D191" i="19"/>
  <c r="D223" i="19"/>
  <c r="D255" i="19"/>
  <c r="D287" i="19"/>
  <c r="D319" i="19"/>
  <c r="D351" i="19"/>
  <c r="D383" i="19"/>
  <c r="D415" i="19"/>
  <c r="D447" i="19"/>
  <c r="D479" i="19"/>
  <c r="D511" i="19"/>
  <c r="D543" i="19"/>
  <c r="D575" i="19"/>
  <c r="D606" i="19"/>
  <c r="D626" i="19"/>
  <c r="D647" i="19"/>
  <c r="D670" i="19"/>
  <c r="D690" i="19"/>
  <c r="D711" i="19"/>
  <c r="D734" i="19"/>
  <c r="D754" i="19"/>
  <c r="D775" i="19"/>
  <c r="D798" i="19"/>
  <c r="D818" i="19"/>
  <c r="D839" i="19"/>
  <c r="D862" i="19"/>
  <c r="D882" i="19"/>
  <c r="D903" i="19"/>
  <c r="D926" i="19"/>
  <c r="D946" i="19"/>
  <c r="D956" i="19"/>
  <c r="D965" i="19"/>
  <c r="D973" i="19"/>
  <c r="D981" i="19"/>
  <c r="D989" i="19"/>
  <c r="D997" i="19"/>
  <c r="D1005" i="19"/>
  <c r="D1013" i="19"/>
  <c r="D1021" i="19"/>
  <c r="D1029" i="19"/>
  <c r="D1037" i="19"/>
  <c r="D1045" i="19"/>
  <c r="D1053" i="19"/>
  <c r="D1061" i="19"/>
  <c r="D1069" i="19"/>
  <c r="D1077" i="19"/>
  <c r="D1085" i="19"/>
  <c r="D1093" i="19"/>
  <c r="D1101" i="19"/>
  <c r="D1109" i="19"/>
  <c r="D1117" i="19"/>
  <c r="D1125" i="19"/>
  <c r="D1133" i="19"/>
  <c r="D1141" i="19"/>
  <c r="D1149" i="19"/>
  <c r="D1157" i="19"/>
  <c r="D1165" i="19"/>
  <c r="D1173" i="19"/>
  <c r="D1181" i="19"/>
  <c r="D1189" i="19"/>
  <c r="D1197" i="19"/>
  <c r="D1205" i="19"/>
  <c r="D1213" i="19"/>
  <c r="D1221" i="19"/>
  <c r="D1229" i="19"/>
  <c r="D1237" i="19"/>
  <c r="D1245" i="19"/>
  <c r="D1253" i="19"/>
  <c r="D1261" i="19"/>
  <c r="D1269" i="19"/>
  <c r="D1277" i="19"/>
  <c r="D1285" i="19"/>
  <c r="D1293" i="19"/>
  <c r="D1301" i="19"/>
  <c r="D1309" i="19"/>
  <c r="D1317" i="19"/>
  <c r="D1325" i="19"/>
  <c r="D1333" i="19"/>
  <c r="D1341" i="19"/>
  <c r="D1349" i="19"/>
  <c r="D1357" i="19"/>
  <c r="D1365" i="19"/>
  <c r="D1373" i="19"/>
  <c r="D1381" i="19"/>
  <c r="D1389" i="19"/>
  <c r="D1397" i="19"/>
  <c r="D1405" i="19"/>
  <c r="D1413" i="19"/>
  <c r="D1421" i="19"/>
  <c r="D1429" i="19"/>
  <c r="D1437" i="19"/>
  <c r="D1445" i="19"/>
  <c r="D1453" i="19"/>
  <c r="D1461" i="19"/>
  <c r="D1469" i="19"/>
  <c r="D1477" i="19"/>
  <c r="D1485" i="19"/>
  <c r="D1493" i="19"/>
  <c r="D1501" i="19"/>
  <c r="D1509" i="19"/>
  <c r="D1517" i="19"/>
  <c r="D1525" i="19"/>
  <c r="D1533" i="19"/>
  <c r="D1541" i="19"/>
  <c r="D1549" i="19"/>
  <c r="D1557" i="19"/>
  <c r="D1565" i="19"/>
  <c r="D1573" i="19"/>
  <c r="D1581" i="19"/>
  <c r="D1589" i="19"/>
  <c r="D1597" i="19"/>
  <c r="D1605" i="19"/>
  <c r="D1613" i="19"/>
  <c r="D1621" i="19"/>
  <c r="D1629" i="19"/>
  <c r="D1637" i="19"/>
  <c r="D1645" i="19"/>
  <c r="D1653" i="19"/>
  <c r="D1661" i="19"/>
  <c r="D1669" i="19"/>
  <c r="D1677" i="19"/>
  <c r="D1685" i="19"/>
  <c r="D1693" i="19"/>
  <c r="D1701" i="19"/>
  <c r="D1709" i="19"/>
  <c r="D1717" i="19"/>
  <c r="D1725" i="19"/>
  <c r="D1733" i="19"/>
  <c r="D1741" i="19"/>
  <c r="D1749" i="19"/>
  <c r="D1757" i="19"/>
  <c r="D1765" i="19"/>
  <c r="D1773" i="19"/>
  <c r="D1781" i="19"/>
  <c r="D1789" i="19"/>
  <c r="D1797" i="19"/>
  <c r="D1805" i="19"/>
  <c r="D1813" i="19"/>
  <c r="D1821" i="19"/>
  <c r="D1829" i="19"/>
  <c r="D1837" i="19"/>
  <c r="D1845" i="19"/>
  <c r="D1853" i="19"/>
  <c r="D1861" i="19"/>
  <c r="D1869" i="19"/>
  <c r="D1877" i="19"/>
  <c r="D1885" i="19"/>
  <c r="D34" i="19"/>
  <c r="D66" i="19"/>
  <c r="D98" i="19"/>
  <c r="D130" i="19"/>
  <c r="D162" i="19"/>
  <c r="D194" i="19"/>
  <c r="D226" i="19"/>
  <c r="D258" i="19"/>
  <c r="D290" i="19"/>
  <c r="D322" i="19"/>
  <c r="D354" i="19"/>
  <c r="D386" i="19"/>
  <c r="D418" i="19"/>
  <c r="D450" i="19"/>
  <c r="D482" i="19"/>
  <c r="D514" i="19"/>
  <c r="D546" i="19"/>
  <c r="D578" i="19"/>
  <c r="D607" i="19"/>
  <c r="D630" i="19"/>
  <c r="D650" i="19"/>
  <c r="D671" i="19"/>
  <c r="D694" i="19"/>
  <c r="D714" i="19"/>
  <c r="D735" i="19"/>
  <c r="D758" i="19"/>
  <c r="D778" i="19"/>
  <c r="D799" i="19"/>
  <c r="D822" i="19"/>
  <c r="D842" i="19"/>
  <c r="D863" i="19"/>
  <c r="D886" i="19"/>
  <c r="D906" i="19"/>
  <c r="D927" i="19"/>
  <c r="D947" i="19"/>
  <c r="D958" i="19"/>
  <c r="D966" i="19"/>
  <c r="D974" i="19"/>
  <c r="D982" i="19"/>
  <c r="D990" i="19"/>
  <c r="D998" i="19"/>
  <c r="D1006" i="19"/>
  <c r="D1014" i="19"/>
  <c r="D1022" i="19"/>
  <c r="D1030" i="19"/>
  <c r="D1038" i="19"/>
  <c r="D1046" i="19"/>
  <c r="D1054" i="19"/>
  <c r="D1062" i="19"/>
  <c r="D1070" i="19"/>
  <c r="D1078" i="19"/>
  <c r="D1086" i="19"/>
  <c r="D1094" i="19"/>
  <c r="D1102" i="19"/>
  <c r="D1110" i="19"/>
  <c r="D1118" i="19"/>
  <c r="D1126" i="19"/>
  <c r="D1134" i="19"/>
  <c r="D1142" i="19"/>
  <c r="D1150" i="19"/>
  <c r="D1158" i="19"/>
  <c r="D1166" i="19"/>
  <c r="D1174" i="19"/>
  <c r="D1182" i="19"/>
  <c r="D1190" i="19"/>
  <c r="D1198" i="19"/>
  <c r="D1206" i="19"/>
  <c r="D1214" i="19"/>
  <c r="D1222" i="19"/>
  <c r="E1222" i="19" s="1"/>
  <c r="D1230" i="19"/>
  <c r="D1238" i="19"/>
  <c r="D1246" i="19"/>
  <c r="D1254" i="19"/>
  <c r="D1262" i="19"/>
  <c r="D1270" i="19"/>
  <c r="D1278" i="19"/>
  <c r="D1286" i="19"/>
  <c r="D1294" i="19"/>
  <c r="D1302" i="19"/>
  <c r="D1310" i="19"/>
  <c r="D1318" i="19"/>
  <c r="D1326" i="19"/>
  <c r="D1334" i="19"/>
  <c r="D1342" i="19"/>
  <c r="D1350" i="19"/>
  <c r="D1358" i="19"/>
  <c r="D1366" i="19"/>
  <c r="D1374" i="19"/>
  <c r="D1382" i="19"/>
  <c r="D1390" i="19"/>
  <c r="D1398" i="19"/>
  <c r="D1406" i="19"/>
  <c r="D1414" i="19"/>
  <c r="D1422" i="19"/>
  <c r="D1430" i="19"/>
  <c r="D1438" i="19"/>
  <c r="D1446" i="19"/>
  <c r="D1454" i="19"/>
  <c r="D1462" i="19"/>
  <c r="D1470" i="19"/>
  <c r="D1478" i="19"/>
  <c r="D1486" i="19"/>
  <c r="D1494" i="19"/>
  <c r="D1502" i="19"/>
  <c r="D1510" i="19"/>
  <c r="D1518" i="19"/>
  <c r="D1526" i="19"/>
  <c r="D1534" i="19"/>
  <c r="D1542" i="19"/>
  <c r="D1550" i="19"/>
  <c r="D1558" i="19"/>
  <c r="D1566" i="19"/>
  <c r="D1574" i="19"/>
  <c r="D1582" i="19"/>
  <c r="D1590" i="19"/>
  <c r="D1598" i="19"/>
  <c r="D1606" i="19"/>
  <c r="D1614" i="19"/>
  <c r="D1622" i="19"/>
  <c r="D1630" i="19"/>
  <c r="D1638" i="19"/>
  <c r="D1646" i="19"/>
  <c r="D1654" i="19"/>
  <c r="D7" i="19"/>
  <c r="D39" i="19"/>
  <c r="D71" i="19"/>
  <c r="D103" i="19"/>
  <c r="D135" i="19"/>
  <c r="D167" i="19"/>
  <c r="D199" i="19"/>
  <c r="D231" i="19"/>
  <c r="D263" i="19"/>
  <c r="D295" i="19"/>
  <c r="D327" i="19"/>
  <c r="D359" i="19"/>
  <c r="D391" i="19"/>
  <c r="D423" i="19"/>
  <c r="D455" i="19"/>
  <c r="D487" i="19"/>
  <c r="D519" i="19"/>
  <c r="D551" i="19"/>
  <c r="D583" i="19"/>
  <c r="D610" i="19"/>
  <c r="D631" i="19"/>
  <c r="D654" i="19"/>
  <c r="D674" i="19"/>
  <c r="D695" i="19"/>
  <c r="D718" i="19"/>
  <c r="D738" i="19"/>
  <c r="D759" i="19"/>
  <c r="D782" i="19"/>
  <c r="D802" i="19"/>
  <c r="D823" i="19"/>
  <c r="D846" i="19"/>
  <c r="D866" i="19"/>
  <c r="D887" i="19"/>
  <c r="D910" i="19"/>
  <c r="D930" i="19"/>
  <c r="D948" i="19"/>
  <c r="D959" i="19"/>
  <c r="D967" i="19"/>
  <c r="D975" i="19"/>
  <c r="D983" i="19"/>
  <c r="D991" i="19"/>
  <c r="D999" i="19"/>
  <c r="D1007" i="19"/>
  <c r="D1015" i="19"/>
  <c r="D1023" i="19"/>
  <c r="D1031" i="19"/>
  <c r="D1039" i="19"/>
  <c r="D1047" i="19"/>
  <c r="D1055" i="19"/>
  <c r="D1063" i="19"/>
  <c r="D1071" i="19"/>
  <c r="D1079" i="19"/>
  <c r="D1087" i="19"/>
  <c r="D1095" i="19"/>
  <c r="D1103" i="19"/>
  <c r="D1111" i="19"/>
  <c r="D1119" i="19"/>
  <c r="D1127" i="19"/>
  <c r="D1135" i="19"/>
  <c r="D1143" i="19"/>
  <c r="D1151" i="19"/>
  <c r="D1159" i="19"/>
  <c r="D1167" i="19"/>
  <c r="D1175" i="19"/>
  <c r="D1183" i="19"/>
  <c r="D1191" i="19"/>
  <c r="D1199" i="19"/>
  <c r="D1207" i="19"/>
  <c r="D1215" i="19"/>
  <c r="D1223" i="19"/>
  <c r="D1231" i="19"/>
  <c r="D1239" i="19"/>
  <c r="D1247" i="19"/>
  <c r="D1255" i="19"/>
  <c r="D1263" i="19"/>
  <c r="D1271" i="19"/>
  <c r="D1279" i="19"/>
  <c r="D1287" i="19"/>
  <c r="D1295" i="19"/>
  <c r="D1303" i="19"/>
  <c r="D1311" i="19"/>
  <c r="D1319" i="19"/>
  <c r="D1327" i="19"/>
  <c r="D1335" i="19"/>
  <c r="D1343" i="19"/>
  <c r="D1351" i="19"/>
  <c r="D1359" i="19"/>
  <c r="D1367" i="19"/>
  <c r="D1375" i="19"/>
  <c r="D1383" i="19"/>
  <c r="D1391" i="19"/>
  <c r="D1399" i="19"/>
  <c r="D1407" i="19"/>
  <c r="D1415" i="19"/>
  <c r="D1423" i="19"/>
  <c r="D1431" i="19"/>
  <c r="D1439" i="19"/>
  <c r="D1447" i="19"/>
  <c r="D1455" i="19"/>
  <c r="D1463" i="19"/>
  <c r="D1471" i="19"/>
  <c r="D1479" i="19"/>
  <c r="D1487" i="19"/>
  <c r="D1495" i="19"/>
  <c r="D1503" i="19"/>
  <c r="D1511" i="19"/>
  <c r="D1519" i="19"/>
  <c r="D1527" i="19"/>
  <c r="D1535" i="19"/>
  <c r="D1543" i="19"/>
  <c r="D1551" i="19"/>
  <c r="D1559" i="19"/>
  <c r="D1567" i="19"/>
  <c r="D1575" i="19"/>
  <c r="D1583" i="19"/>
  <c r="D1591" i="19"/>
  <c r="D1599" i="19"/>
  <c r="D1607" i="19"/>
  <c r="D1615" i="19"/>
  <c r="D1623" i="19"/>
  <c r="D1631" i="19"/>
  <c r="D1639" i="19"/>
  <c r="D1647" i="19"/>
  <c r="D1655" i="19"/>
  <c r="D1663" i="19"/>
  <c r="D1671" i="19"/>
  <c r="D1679" i="19"/>
  <c r="D1687" i="19"/>
  <c r="D1695" i="19"/>
  <c r="D1703" i="19"/>
  <c r="D1711" i="19"/>
  <c r="D1719" i="19"/>
  <c r="D1727" i="19"/>
  <c r="D1735" i="19"/>
  <c r="D1743" i="19"/>
  <c r="D1751" i="19"/>
  <c r="D1759" i="19"/>
  <c r="D1767" i="19"/>
  <c r="D1775" i="19"/>
  <c r="D1783" i="19"/>
  <c r="D1791" i="19"/>
  <c r="D1799" i="19"/>
  <c r="D1807" i="19"/>
  <c r="D1815" i="19"/>
  <c r="D1823" i="19"/>
  <c r="D1831" i="19"/>
  <c r="D1839" i="19"/>
  <c r="D1847" i="19"/>
  <c r="D1855" i="19"/>
  <c r="D1863" i="19"/>
  <c r="D1871" i="19"/>
  <c r="D1879" i="19"/>
  <c r="D10" i="19"/>
  <c r="D42" i="19"/>
  <c r="D74" i="19"/>
  <c r="D106" i="19"/>
  <c r="D138" i="19"/>
  <c r="D170" i="19"/>
  <c r="D202" i="19"/>
  <c r="D234" i="19"/>
  <c r="D266" i="19"/>
  <c r="D298" i="19"/>
  <c r="D330" i="19"/>
  <c r="D362" i="19"/>
  <c r="D394" i="19"/>
  <c r="D426" i="19"/>
  <c r="D458" i="19"/>
  <c r="D490" i="19"/>
  <c r="D522" i="19"/>
  <c r="D554" i="19"/>
  <c r="D586" i="19"/>
  <c r="D614" i="19"/>
  <c r="D634" i="19"/>
  <c r="D655" i="19"/>
  <c r="D678" i="19"/>
  <c r="D698" i="19"/>
  <c r="D719" i="19"/>
  <c r="D742" i="19"/>
  <c r="D762" i="19"/>
  <c r="D783" i="19"/>
  <c r="D806" i="19"/>
  <c r="D826" i="19"/>
  <c r="D847" i="19"/>
  <c r="D870" i="19"/>
  <c r="D890" i="19"/>
  <c r="D911" i="19"/>
  <c r="D934" i="19"/>
  <c r="D950" i="19"/>
  <c r="D960" i="19"/>
  <c r="D968" i="19"/>
  <c r="D976" i="19"/>
  <c r="D984" i="19"/>
  <c r="D992" i="19"/>
  <c r="D1000" i="19"/>
  <c r="D1008" i="19"/>
  <c r="D1016" i="19"/>
  <c r="D1024" i="19"/>
  <c r="D1032" i="19"/>
  <c r="D1040" i="19"/>
  <c r="D1048" i="19"/>
  <c r="D1056" i="19"/>
  <c r="D1064" i="19"/>
  <c r="D1072" i="19"/>
  <c r="D1080" i="19"/>
  <c r="D1088" i="19"/>
  <c r="D1096" i="19"/>
  <c r="D1104" i="19"/>
  <c r="D1112" i="19"/>
  <c r="D1120" i="19"/>
  <c r="D1128" i="19"/>
  <c r="D1136" i="19"/>
  <c r="D1144" i="19"/>
  <c r="D1152" i="19"/>
  <c r="D1160" i="19"/>
  <c r="D1168" i="19"/>
  <c r="D1176" i="19"/>
  <c r="D1184" i="19"/>
  <c r="D1192" i="19"/>
  <c r="D1200" i="19"/>
  <c r="D1208" i="19"/>
  <c r="D1216" i="19"/>
  <c r="D1224" i="19"/>
  <c r="D1232" i="19"/>
  <c r="D1240" i="19"/>
  <c r="D1248" i="19"/>
  <c r="D1256" i="19"/>
  <c r="D1264" i="19"/>
  <c r="D1272" i="19"/>
  <c r="D1280" i="19"/>
  <c r="D1288" i="19"/>
  <c r="D1296" i="19"/>
  <c r="D1304" i="19"/>
  <c r="D1312" i="19"/>
  <c r="D1320" i="19"/>
  <c r="D1328" i="19"/>
  <c r="D1336" i="19"/>
  <c r="D1344" i="19"/>
  <c r="D1352" i="19"/>
  <c r="D1360" i="19"/>
  <c r="D1368" i="19"/>
  <c r="D1376" i="19"/>
  <c r="D1384" i="19"/>
  <c r="D1392" i="19"/>
  <c r="D1400" i="19"/>
  <c r="D1408" i="19"/>
  <c r="D1416" i="19"/>
  <c r="D1424" i="19"/>
  <c r="D1432" i="19"/>
  <c r="D1440" i="19"/>
  <c r="D1448" i="19"/>
  <c r="D1456" i="19"/>
  <c r="D1464" i="19"/>
  <c r="D1472" i="19"/>
  <c r="D1480" i="19"/>
  <c r="D1488" i="19"/>
  <c r="D1496" i="19"/>
  <c r="D1504" i="19"/>
  <c r="D1512" i="19"/>
  <c r="D1520" i="19"/>
  <c r="D1528" i="19"/>
  <c r="D1536" i="19"/>
  <c r="D1544" i="19"/>
  <c r="D1552" i="19"/>
  <c r="D1560" i="19"/>
  <c r="D1568" i="19"/>
  <c r="D1576" i="19"/>
  <c r="D1584" i="19"/>
  <c r="D1592" i="19"/>
  <c r="D1600" i="19"/>
  <c r="D1608" i="19"/>
  <c r="D1616" i="19"/>
  <c r="D1624" i="19"/>
  <c r="D1632" i="19"/>
  <c r="D1640" i="19"/>
  <c r="D1648" i="19"/>
  <c r="D1656" i="19"/>
  <c r="D1664" i="19"/>
  <c r="D1672" i="19"/>
  <c r="D1680" i="19"/>
  <c r="D1688" i="19"/>
  <c r="D1696" i="19"/>
  <c r="D1704" i="19"/>
  <c r="D1712" i="19"/>
  <c r="D1720" i="19"/>
  <c r="D1728" i="19"/>
  <c r="D1736" i="19"/>
  <c r="D1744" i="19"/>
  <c r="D1752" i="19"/>
  <c r="D1760" i="19"/>
  <c r="D1768" i="19"/>
  <c r="D1776" i="19"/>
  <c r="D1784" i="19"/>
  <c r="D1792" i="19"/>
  <c r="D1800" i="19"/>
  <c r="D1808" i="19"/>
  <c r="D1816" i="19"/>
  <c r="D1824" i="19"/>
  <c r="D1832" i="19"/>
  <c r="D1840" i="19"/>
  <c r="D1848" i="19"/>
  <c r="D1856" i="19"/>
  <c r="D1864" i="19"/>
  <c r="D1872" i="19"/>
  <c r="D1880" i="19"/>
  <c r="D1888" i="19"/>
  <c r="D1896" i="19"/>
  <c r="D1904" i="19"/>
  <c r="D1912" i="19"/>
  <c r="D1920" i="19"/>
  <c r="D1928" i="19"/>
  <c r="D15" i="19"/>
  <c r="D47" i="19"/>
  <c r="D79" i="19"/>
  <c r="D111" i="19"/>
  <c r="D143" i="19"/>
  <c r="D175" i="19"/>
  <c r="D207" i="19"/>
  <c r="D239" i="19"/>
  <c r="D271" i="19"/>
  <c r="D303" i="19"/>
  <c r="D335" i="19"/>
  <c r="D367" i="19"/>
  <c r="D399" i="19"/>
  <c r="D431" i="19"/>
  <c r="D463" i="19"/>
  <c r="D495" i="19"/>
  <c r="D527" i="19"/>
  <c r="D559" i="19"/>
  <c r="D591" i="19"/>
  <c r="D615" i="19"/>
  <c r="D638" i="19"/>
  <c r="D658" i="19"/>
  <c r="D679" i="19"/>
  <c r="D702" i="19"/>
  <c r="D722" i="19"/>
  <c r="D743" i="19"/>
  <c r="D766" i="19"/>
  <c r="D786" i="19"/>
  <c r="D807" i="19"/>
  <c r="D830" i="19"/>
  <c r="D850" i="19"/>
  <c r="D871" i="19"/>
  <c r="D894" i="19"/>
  <c r="D914" i="19"/>
  <c r="D935" i="19"/>
  <c r="D951" i="19"/>
  <c r="D961" i="19"/>
  <c r="D969" i="19"/>
  <c r="D977" i="19"/>
  <c r="D985" i="19"/>
  <c r="D993" i="19"/>
  <c r="D1001" i="19"/>
  <c r="D1009" i="19"/>
  <c r="D1017" i="19"/>
  <c r="D1025" i="19"/>
  <c r="D1033" i="19"/>
  <c r="D1041" i="19"/>
  <c r="D1049" i="19"/>
  <c r="D1057" i="19"/>
  <c r="D1065" i="19"/>
  <c r="D1073" i="19"/>
  <c r="D1081" i="19"/>
  <c r="D1089" i="19"/>
  <c r="D1097" i="19"/>
  <c r="D1105" i="19"/>
  <c r="D1113" i="19"/>
  <c r="D1121" i="19"/>
  <c r="D1129" i="19"/>
  <c r="D1137" i="19"/>
  <c r="D1145" i="19"/>
  <c r="D1153" i="19"/>
  <c r="D1161" i="19"/>
  <c r="D1169" i="19"/>
  <c r="D1177" i="19"/>
  <c r="D1185" i="19"/>
  <c r="D1193" i="19"/>
  <c r="D1201" i="19"/>
  <c r="D1209" i="19"/>
  <c r="D1217" i="19"/>
  <c r="D1225" i="19"/>
  <c r="D1233" i="19"/>
  <c r="D1241" i="19"/>
  <c r="D1249" i="19"/>
  <c r="D1257" i="19"/>
  <c r="D1265" i="19"/>
  <c r="D1273" i="19"/>
  <c r="D1281" i="19"/>
  <c r="D1289" i="19"/>
  <c r="D1297" i="19"/>
  <c r="D1305" i="19"/>
  <c r="D1313" i="19"/>
  <c r="D1321" i="19"/>
  <c r="D1329" i="19"/>
  <c r="D1337" i="19"/>
  <c r="D1345" i="19"/>
  <c r="D1353" i="19"/>
  <c r="D1361" i="19"/>
  <c r="D1369" i="19"/>
  <c r="D1377" i="19"/>
  <c r="D1385" i="19"/>
  <c r="D1393" i="19"/>
  <c r="D1401" i="19"/>
  <c r="D1409" i="19"/>
  <c r="D1417" i="19"/>
  <c r="D1425" i="19"/>
  <c r="D1433" i="19"/>
  <c r="D1441" i="19"/>
  <c r="D1449" i="19"/>
  <c r="D1457" i="19"/>
  <c r="D1465" i="19"/>
  <c r="D1473" i="19"/>
  <c r="D1481" i="19"/>
  <c r="D1489" i="19"/>
  <c r="D1497" i="19"/>
  <c r="D1505" i="19"/>
  <c r="D1513" i="19"/>
  <c r="D1521" i="19"/>
  <c r="D1529" i="19"/>
  <c r="D1537" i="19"/>
  <c r="D1545" i="19"/>
  <c r="D1553" i="19"/>
  <c r="D1561" i="19"/>
  <c r="D1569" i="19"/>
  <c r="D1577" i="19"/>
  <c r="D1585" i="19"/>
  <c r="D1593" i="19"/>
  <c r="D1601" i="19"/>
  <c r="D1609" i="19"/>
  <c r="D1617" i="19"/>
  <c r="D1625" i="19"/>
  <c r="D1633" i="19"/>
  <c r="D1641" i="19"/>
  <c r="D1649" i="19"/>
  <c r="D1657" i="19"/>
  <c r="D1665" i="19"/>
  <c r="D1673" i="19"/>
  <c r="D1681" i="19"/>
  <c r="D1689" i="19"/>
  <c r="D1697" i="19"/>
  <c r="D1705" i="19"/>
  <c r="D1713" i="19"/>
  <c r="D1721" i="19"/>
  <c r="D1729" i="19"/>
  <c r="D1737" i="19"/>
  <c r="D1745" i="19"/>
  <c r="D1753" i="19"/>
  <c r="D1761" i="19"/>
  <c r="D1769" i="19"/>
  <c r="D1777" i="19"/>
  <c r="D1785" i="19"/>
  <c r="D18" i="19"/>
  <c r="D50" i="19"/>
  <c r="D82" i="19"/>
  <c r="D114" i="19"/>
  <c r="D146" i="19"/>
  <c r="D178" i="19"/>
  <c r="D210" i="19"/>
  <c r="D242" i="19"/>
  <c r="D274" i="19"/>
  <c r="D306" i="19"/>
  <c r="D338" i="19"/>
  <c r="D370" i="19"/>
  <c r="D402" i="19"/>
  <c r="D434" i="19"/>
  <c r="D466" i="19"/>
  <c r="D498" i="19"/>
  <c r="D530" i="19"/>
  <c r="D562" i="19"/>
  <c r="D594" i="19"/>
  <c r="D618" i="19"/>
  <c r="D639" i="19"/>
  <c r="D662" i="19"/>
  <c r="D682" i="19"/>
  <c r="D703" i="19"/>
  <c r="D726" i="19"/>
  <c r="D746" i="19"/>
  <c r="D767" i="19"/>
  <c r="D790" i="19"/>
  <c r="D810" i="19"/>
  <c r="D831" i="19"/>
  <c r="D854" i="19"/>
  <c r="D874" i="19"/>
  <c r="D895" i="19"/>
  <c r="D918" i="19"/>
  <c r="D938" i="19"/>
  <c r="D953" i="19"/>
  <c r="D962" i="19"/>
  <c r="D970" i="19"/>
  <c r="D978" i="19"/>
  <c r="D986" i="19"/>
  <c r="D994" i="19"/>
  <c r="D1002" i="19"/>
  <c r="D1010" i="19"/>
  <c r="D1018" i="19"/>
  <c r="D1026" i="19"/>
  <c r="D1034" i="19"/>
  <c r="D1042" i="19"/>
  <c r="D1050" i="19"/>
  <c r="D1058" i="19"/>
  <c r="D1066" i="19"/>
  <c r="D1074" i="19"/>
  <c r="D1082" i="19"/>
  <c r="D1090" i="19"/>
  <c r="D1098" i="19"/>
  <c r="D1106" i="19"/>
  <c r="D1114" i="19"/>
  <c r="D1122" i="19"/>
  <c r="D1130" i="19"/>
  <c r="D1138" i="19"/>
  <c r="D1146" i="19"/>
  <c r="D1154" i="19"/>
  <c r="D1162" i="19"/>
  <c r="D1170" i="19"/>
  <c r="D1178" i="19"/>
  <c r="D1186" i="19"/>
  <c r="D1194" i="19"/>
  <c r="D1202" i="19"/>
  <c r="D1210" i="19"/>
  <c r="D1218" i="19"/>
  <c r="D1226" i="19"/>
  <c r="D1234" i="19"/>
  <c r="D1242" i="19"/>
  <c r="D1250" i="19"/>
  <c r="D1258" i="19"/>
  <c r="D1266" i="19"/>
  <c r="D1274" i="19"/>
  <c r="D1282" i="19"/>
  <c r="D1290" i="19"/>
  <c r="D1298" i="19"/>
  <c r="D1306" i="19"/>
  <c r="D1314" i="19"/>
  <c r="D1322" i="19"/>
  <c r="D1330" i="19"/>
  <c r="D1338" i="19"/>
  <c r="D1346" i="19"/>
  <c r="D1354" i="19"/>
  <c r="D1362" i="19"/>
  <c r="D1370" i="19"/>
  <c r="D1378" i="19"/>
  <c r="D1386" i="19"/>
  <c r="D1394" i="19"/>
  <c r="D1402" i="19"/>
  <c r="D1410" i="19"/>
  <c r="D1418" i="19"/>
  <c r="D1426" i="19"/>
  <c r="D1434" i="19"/>
  <c r="D1442" i="19"/>
  <c r="D1450" i="19"/>
  <c r="D1458" i="19"/>
  <c r="D1466" i="19"/>
  <c r="D1474" i="19"/>
  <c r="D1482" i="19"/>
  <c r="D1490" i="19"/>
  <c r="D1498" i="19"/>
  <c r="D1506" i="19"/>
  <c r="D1514" i="19"/>
  <c r="D1522" i="19"/>
  <c r="D1530" i="19"/>
  <c r="D1538" i="19"/>
  <c r="D1546" i="19"/>
  <c r="D1554" i="19"/>
  <c r="D1562" i="19"/>
  <c r="D1570" i="19"/>
  <c r="D1578" i="19"/>
  <c r="D1586" i="19"/>
  <c r="D1594" i="19"/>
  <c r="D1602" i="19"/>
  <c r="D1610" i="19"/>
  <c r="D1618" i="19"/>
  <c r="D1626" i="19"/>
  <c r="D1634" i="19"/>
  <c r="D1642" i="19"/>
  <c r="D1650" i="19"/>
  <c r="D1658" i="19"/>
  <c r="D1666" i="19"/>
  <c r="D23" i="19"/>
  <c r="D55" i="19"/>
  <c r="D87" i="19"/>
  <c r="D119" i="19"/>
  <c r="D151" i="19"/>
  <c r="D183" i="19"/>
  <c r="D215" i="19"/>
  <c r="D247" i="19"/>
  <c r="D279" i="19"/>
  <c r="D311" i="19"/>
  <c r="D343" i="19"/>
  <c r="D375" i="19"/>
  <c r="D407" i="19"/>
  <c r="D439" i="19"/>
  <c r="D471" i="19"/>
  <c r="D503" i="19"/>
  <c r="D535" i="19"/>
  <c r="D567" i="19"/>
  <c r="D599" i="19"/>
  <c r="D622" i="19"/>
  <c r="D642" i="19"/>
  <c r="D663" i="19"/>
  <c r="D686" i="19"/>
  <c r="D706" i="19"/>
  <c r="D727" i="19"/>
  <c r="D750" i="19"/>
  <c r="D770" i="19"/>
  <c r="D791" i="19"/>
  <c r="D814" i="19"/>
  <c r="D834" i="19"/>
  <c r="D855" i="19"/>
  <c r="D878" i="19"/>
  <c r="D898" i="19"/>
  <c r="D919" i="19"/>
  <c r="D942" i="19"/>
  <c r="D954" i="19"/>
  <c r="D963" i="19"/>
  <c r="D971" i="19"/>
  <c r="D979" i="19"/>
  <c r="D987" i="19"/>
  <c r="D995" i="19"/>
  <c r="D1003" i="19"/>
  <c r="D1011" i="19"/>
  <c r="D1019" i="19"/>
  <c r="D1027" i="19"/>
  <c r="D1035" i="19"/>
  <c r="D1043" i="19"/>
  <c r="D1051" i="19"/>
  <c r="D1059" i="19"/>
  <c r="D1067" i="19"/>
  <c r="D1075" i="19"/>
  <c r="D1083" i="19"/>
  <c r="D1091" i="19"/>
  <c r="D1099" i="19"/>
  <c r="D1107" i="19"/>
  <c r="D1115" i="19"/>
  <c r="D1123" i="19"/>
  <c r="D1131" i="19"/>
  <c r="D1139" i="19"/>
  <c r="D1147" i="19"/>
  <c r="D1155" i="19"/>
  <c r="D1163" i="19"/>
  <c r="D1171" i="19"/>
  <c r="D1179" i="19"/>
  <c r="D1187" i="19"/>
  <c r="D1195" i="19"/>
  <c r="D1203" i="19"/>
  <c r="D1211" i="19"/>
  <c r="D1219" i="19"/>
  <c r="D1227" i="19"/>
  <c r="D1235" i="19"/>
  <c r="D1243" i="19"/>
  <c r="D1251" i="19"/>
  <c r="D1259" i="19"/>
  <c r="D1267" i="19"/>
  <c r="D1275" i="19"/>
  <c r="D1283" i="19"/>
  <c r="D1291" i="19"/>
  <c r="D1299" i="19"/>
  <c r="D1307" i="19"/>
  <c r="D1315" i="19"/>
  <c r="D1323" i="19"/>
  <c r="D1331" i="19"/>
  <c r="D1339" i="19"/>
  <c r="D1347" i="19"/>
  <c r="D1355" i="19"/>
  <c r="D1363" i="19"/>
  <c r="D1371" i="19"/>
  <c r="D1379" i="19"/>
  <c r="D1387" i="19"/>
  <c r="D1395" i="19"/>
  <c r="D1403" i="19"/>
  <c r="D1411" i="19"/>
  <c r="D1419" i="19"/>
  <c r="D1427" i="19"/>
  <c r="D1435" i="19"/>
  <c r="D1443" i="19"/>
  <c r="D1451" i="19"/>
  <c r="D1459" i="19"/>
  <c r="D1467" i="19"/>
  <c r="D1475" i="19"/>
  <c r="D1483" i="19"/>
  <c r="D1491" i="19"/>
  <c r="D1499" i="19"/>
  <c r="D1507" i="19"/>
  <c r="D1515" i="19"/>
  <c r="D1523" i="19"/>
  <c r="D1531" i="19"/>
  <c r="D1539" i="19"/>
  <c r="D1547" i="19"/>
  <c r="D1555" i="19"/>
  <c r="D1563" i="19"/>
  <c r="D1571" i="19"/>
  <c r="D1579" i="19"/>
  <c r="D1587" i="19"/>
  <c r="D1595" i="19"/>
  <c r="D1603" i="19"/>
  <c r="D1611" i="19"/>
  <c r="D1619" i="19"/>
  <c r="D1627" i="19"/>
  <c r="D1635" i="19"/>
  <c r="D1643" i="19"/>
  <c r="D1651" i="19"/>
  <c r="D1659" i="19"/>
  <c r="D1667" i="19"/>
  <c r="D1675" i="19"/>
  <c r="D1683" i="19"/>
  <c r="D1691" i="19"/>
  <c r="D1699" i="19"/>
  <c r="D1707" i="19"/>
  <c r="D1715" i="19"/>
  <c r="D1723" i="19"/>
  <c r="D1731" i="19"/>
  <c r="D1739" i="19"/>
  <c r="D1747" i="19"/>
  <c r="D1755" i="19"/>
  <c r="D1763" i="19"/>
  <c r="D1771" i="19"/>
  <c r="D1779" i="19"/>
  <c r="D1787" i="19"/>
  <c r="D250" i="19"/>
  <c r="D506" i="19"/>
  <c r="D710" i="19"/>
  <c r="D879" i="19"/>
  <c r="D988" i="19"/>
  <c r="D1052" i="19"/>
  <c r="D1116" i="19"/>
  <c r="D1180" i="19"/>
  <c r="D1244" i="19"/>
  <c r="D1308" i="19"/>
  <c r="D1372" i="19"/>
  <c r="D1436" i="19"/>
  <c r="D1500" i="19"/>
  <c r="D1564" i="19"/>
  <c r="D1628" i="19"/>
  <c r="D1674" i="19"/>
  <c r="D1694" i="19"/>
  <c r="D1716" i="19"/>
  <c r="D1738" i="19"/>
  <c r="D1758" i="19"/>
  <c r="D1780" i="19"/>
  <c r="D1796" i="19"/>
  <c r="D1810" i="19"/>
  <c r="D1822" i="19"/>
  <c r="D1835" i="19"/>
  <c r="D1849" i="19"/>
  <c r="D1860" i="19"/>
  <c r="D1874" i="19"/>
  <c r="D1886" i="19"/>
  <c r="D1895" i="19"/>
  <c r="D1905" i="19"/>
  <c r="D1914" i="19"/>
  <c r="D1923" i="19"/>
  <c r="D1932" i="19"/>
  <c r="D1940" i="19"/>
  <c r="D1948" i="19"/>
  <c r="D1956" i="19"/>
  <c r="D1964" i="19"/>
  <c r="D1972" i="19"/>
  <c r="D1980" i="19"/>
  <c r="D1988" i="19"/>
  <c r="D1996" i="19"/>
  <c r="D2004" i="19"/>
  <c r="D2012" i="19"/>
  <c r="D2020" i="19"/>
  <c r="D2028" i="19"/>
  <c r="D2036" i="19"/>
  <c r="D2044" i="19"/>
  <c r="D2052" i="19"/>
  <c r="D2060" i="19"/>
  <c r="D2068" i="19"/>
  <c r="D2076" i="19"/>
  <c r="D2084" i="19"/>
  <c r="D2092" i="19"/>
  <c r="D2100" i="19"/>
  <c r="D2108" i="19"/>
  <c r="D2116" i="19"/>
  <c r="D2124" i="19"/>
  <c r="D2132" i="19"/>
  <c r="D2140" i="19"/>
  <c r="D2148" i="19"/>
  <c r="D2156" i="19"/>
  <c r="D2164" i="19"/>
  <c r="D2172" i="19"/>
  <c r="D2180" i="19"/>
  <c r="D2188" i="19"/>
  <c r="D2196" i="19"/>
  <c r="D2204" i="19"/>
  <c r="D2212" i="19"/>
  <c r="D2220" i="19"/>
  <c r="D2228" i="19"/>
  <c r="D2236" i="19"/>
  <c r="D2244" i="19"/>
  <c r="D2252" i="19"/>
  <c r="D2260" i="19"/>
  <c r="D2268" i="19"/>
  <c r="D2276" i="19"/>
  <c r="D2284" i="19"/>
  <c r="D2292" i="19"/>
  <c r="D2300" i="19"/>
  <c r="D2308" i="19"/>
  <c r="D2316" i="19"/>
  <c r="D2324" i="19"/>
  <c r="D2332" i="19"/>
  <c r="D2340" i="19"/>
  <c r="D2348" i="19"/>
  <c r="D2356" i="19"/>
  <c r="D2364" i="19"/>
  <c r="D2372" i="19"/>
  <c r="D2380" i="19"/>
  <c r="D2388" i="19"/>
  <c r="D2396" i="19"/>
  <c r="D2404" i="19"/>
  <c r="D2412" i="19"/>
  <c r="D2420" i="19"/>
  <c r="D2428" i="19"/>
  <c r="D2436" i="19"/>
  <c r="D2444" i="19"/>
  <c r="D2452" i="19"/>
  <c r="D2460" i="19"/>
  <c r="D2468" i="19"/>
  <c r="D2476" i="19"/>
  <c r="D2484" i="19"/>
  <c r="D2492" i="19"/>
  <c r="D2500" i="19"/>
  <c r="D2508" i="19"/>
  <c r="D2516" i="19"/>
  <c r="D2524" i="19"/>
  <c r="D2532" i="19"/>
  <c r="D2540" i="19"/>
  <c r="D2548" i="19"/>
  <c r="D2556" i="19"/>
  <c r="D2564" i="19"/>
  <c r="D2572" i="19"/>
  <c r="D2580" i="19"/>
  <c r="D2588" i="19"/>
  <c r="D2596" i="19"/>
  <c r="D2604" i="19"/>
  <c r="D2612" i="19"/>
  <c r="D2620" i="19"/>
  <c r="D2628" i="19"/>
  <c r="D2636" i="19"/>
  <c r="D2644" i="19"/>
  <c r="D2652" i="19"/>
  <c r="D2660" i="19"/>
  <c r="D2668" i="19"/>
  <c r="D2676" i="19"/>
  <c r="D2684" i="19"/>
  <c r="D2692" i="19"/>
  <c r="D2700" i="19"/>
  <c r="D2708" i="19"/>
  <c r="D2716" i="19"/>
  <c r="D2724" i="19"/>
  <c r="D2732" i="19"/>
  <c r="D2740" i="19"/>
  <c r="D2748" i="19"/>
  <c r="D2756" i="19"/>
  <c r="D2764" i="19"/>
  <c r="D2772" i="19"/>
  <c r="D2780" i="19"/>
  <c r="D2788" i="19"/>
  <c r="D2796" i="19"/>
  <c r="D2804" i="19"/>
  <c r="D2812" i="19"/>
  <c r="D2820" i="19"/>
  <c r="D2828" i="19"/>
  <c r="D2836" i="19"/>
  <c r="D2844" i="19"/>
  <c r="D2852" i="19"/>
  <c r="D2860" i="19"/>
  <c r="D2868" i="19"/>
  <c r="D2876" i="19"/>
  <c r="D2884" i="19"/>
  <c r="D2892" i="19"/>
  <c r="D2900" i="19"/>
  <c r="D2908" i="19"/>
  <c r="D2916" i="19"/>
  <c r="D2924" i="19"/>
  <c r="D2932" i="19"/>
  <c r="D2940" i="19"/>
  <c r="D2948" i="19"/>
  <c r="D2956" i="19"/>
  <c r="D2964" i="19"/>
  <c r="D2972" i="19"/>
  <c r="D2980" i="19"/>
  <c r="D2988" i="19"/>
  <c r="D2996" i="19"/>
  <c r="D3004" i="19"/>
  <c r="D3012" i="19"/>
  <c r="D26" i="19"/>
  <c r="D282" i="19"/>
  <c r="D538" i="19"/>
  <c r="D730" i="19"/>
  <c r="D902" i="19"/>
  <c r="D996" i="19"/>
  <c r="D1060" i="19"/>
  <c r="D1124" i="19"/>
  <c r="D1188" i="19"/>
  <c r="D1252" i="19"/>
  <c r="D1316" i="19"/>
  <c r="D1380" i="19"/>
  <c r="D1444" i="19"/>
  <c r="D1508" i="19"/>
  <c r="D1572" i="19"/>
  <c r="D1636" i="19"/>
  <c r="D1676" i="19"/>
  <c r="D1698" i="19"/>
  <c r="D1718" i="19"/>
  <c r="D1740" i="19"/>
  <c r="D1762" i="19"/>
  <c r="D1782" i="19"/>
  <c r="D1798" i="19"/>
  <c r="D1811" i="19"/>
  <c r="D1825" i="19"/>
  <c r="D1836" i="19"/>
  <c r="D1850" i="19"/>
  <c r="D1862" i="19"/>
  <c r="D1875" i="19"/>
  <c r="D1887" i="19"/>
  <c r="D1897" i="19"/>
  <c r="D1906" i="19"/>
  <c r="D1915" i="19"/>
  <c r="D1924" i="19"/>
  <c r="D1933" i="19"/>
  <c r="D1941" i="19"/>
  <c r="D1949" i="19"/>
  <c r="D1957" i="19"/>
  <c r="D1965" i="19"/>
  <c r="D1973" i="19"/>
  <c r="D1981" i="19"/>
  <c r="D1989" i="19"/>
  <c r="D1997" i="19"/>
  <c r="D2005" i="19"/>
  <c r="D2013" i="19"/>
  <c r="D2021" i="19"/>
  <c r="D2029" i="19"/>
  <c r="D2037" i="19"/>
  <c r="D2045" i="19"/>
  <c r="D2053" i="19"/>
  <c r="D2061" i="19"/>
  <c r="D2069" i="19"/>
  <c r="D2077" i="19"/>
  <c r="D2085" i="19"/>
  <c r="D2093" i="19"/>
  <c r="D2101" i="19"/>
  <c r="D2109" i="19"/>
  <c r="D2117" i="19"/>
  <c r="D2125" i="19"/>
  <c r="D2133" i="19"/>
  <c r="D2141" i="19"/>
  <c r="D2149" i="19"/>
  <c r="D2157" i="19"/>
  <c r="D2165" i="19"/>
  <c r="D2173" i="19"/>
  <c r="D2181" i="19"/>
  <c r="D2189" i="19"/>
  <c r="D2197" i="19"/>
  <c r="D2205" i="19"/>
  <c r="D2213" i="19"/>
  <c r="D2221" i="19"/>
  <c r="D2229" i="19"/>
  <c r="D2237" i="19"/>
  <c r="D2245" i="19"/>
  <c r="D2253" i="19"/>
  <c r="D2261" i="19"/>
  <c r="D2269" i="19"/>
  <c r="D2277" i="19"/>
  <c r="D2285" i="19"/>
  <c r="D2293" i="19"/>
  <c r="D2301" i="19"/>
  <c r="D2309" i="19"/>
  <c r="D2317" i="19"/>
  <c r="D2325" i="19"/>
  <c r="D2333" i="19"/>
  <c r="D2341" i="19"/>
  <c r="D2349" i="19"/>
  <c r="D2357" i="19"/>
  <c r="D2365" i="19"/>
  <c r="D2373" i="19"/>
  <c r="D2381" i="19"/>
  <c r="D2389" i="19"/>
  <c r="D2397" i="19"/>
  <c r="D2405" i="19"/>
  <c r="D2413" i="19"/>
  <c r="D2421" i="19"/>
  <c r="D2429" i="19"/>
  <c r="D2437" i="19"/>
  <c r="D2445" i="19"/>
  <c r="D2453" i="19"/>
  <c r="D2461" i="19"/>
  <c r="D2469" i="19"/>
  <c r="D2477" i="19"/>
  <c r="D2485" i="19"/>
  <c r="D2493" i="19"/>
  <c r="D2501" i="19"/>
  <c r="D2509" i="19"/>
  <c r="D2517" i="19"/>
  <c r="D2525" i="19"/>
  <c r="D2533" i="19"/>
  <c r="D2541" i="19"/>
  <c r="D2549" i="19"/>
  <c r="D2557" i="19"/>
  <c r="D2565" i="19"/>
  <c r="D2573" i="19"/>
  <c r="D2581" i="19"/>
  <c r="D2589" i="19"/>
  <c r="D2597" i="19"/>
  <c r="D2605" i="19"/>
  <c r="D2613" i="19"/>
  <c r="D2621" i="19"/>
  <c r="D2629" i="19"/>
  <c r="D2637" i="19"/>
  <c r="D2645" i="19"/>
  <c r="D2653" i="19"/>
  <c r="D2661" i="19"/>
  <c r="D2669" i="19"/>
  <c r="D2677" i="19"/>
  <c r="D2685" i="19"/>
  <c r="D2693" i="19"/>
  <c r="D2701" i="19"/>
  <c r="D2709" i="19"/>
  <c r="D2717" i="19"/>
  <c r="D2725" i="19"/>
  <c r="D2733" i="19"/>
  <c r="D2741" i="19"/>
  <c r="D2749" i="19"/>
  <c r="D2757" i="19"/>
  <c r="D2765" i="19"/>
  <c r="D2773" i="19"/>
  <c r="D2781" i="19"/>
  <c r="D2789" i="19"/>
  <c r="D2797" i="19"/>
  <c r="D2805" i="19"/>
  <c r="D2813" i="19"/>
  <c r="D2821" i="19"/>
  <c r="D2829" i="19"/>
  <c r="D2837" i="19"/>
  <c r="D2845" i="19"/>
  <c r="D2853" i="19"/>
  <c r="D2861" i="19"/>
  <c r="D2869" i="19"/>
  <c r="D2877" i="19"/>
  <c r="D2885" i="19"/>
  <c r="D2893" i="19"/>
  <c r="D2901" i="19"/>
  <c r="D2909" i="19"/>
  <c r="D2917" i="19"/>
  <c r="D2925" i="19"/>
  <c r="D2933" i="19"/>
  <c r="D2941" i="19"/>
  <c r="D2949" i="19"/>
  <c r="D2957" i="19"/>
  <c r="D2965" i="19"/>
  <c r="D2973" i="19"/>
  <c r="D2981" i="19"/>
  <c r="D2989" i="19"/>
  <c r="D2997" i="19"/>
  <c r="D3005" i="19"/>
  <c r="D58" i="19"/>
  <c r="D314" i="19"/>
  <c r="D570" i="19"/>
  <c r="D751" i="19"/>
  <c r="D922" i="19"/>
  <c r="D1004" i="19"/>
  <c r="D1068" i="19"/>
  <c r="D1132" i="19"/>
  <c r="D1196" i="19"/>
  <c r="D1260" i="19"/>
  <c r="D1324" i="19"/>
  <c r="D1388" i="19"/>
  <c r="D1452" i="19"/>
  <c r="D1516" i="19"/>
  <c r="D1580" i="19"/>
  <c r="D1644" i="19"/>
  <c r="D1678" i="19"/>
  <c r="D1700" i="19"/>
  <c r="D1722" i="19"/>
  <c r="D1742" i="19"/>
  <c r="D1764" i="19"/>
  <c r="D1786" i="19"/>
  <c r="D1801" i="19"/>
  <c r="D1812" i="19"/>
  <c r="D1826" i="19"/>
  <c r="D1838" i="19"/>
  <c r="D1851" i="19"/>
  <c r="D1865" i="19"/>
  <c r="D1876" i="19"/>
  <c r="D1889" i="19"/>
  <c r="D1898" i="19"/>
  <c r="D1907" i="19"/>
  <c r="D1916" i="19"/>
  <c r="D1925" i="19"/>
  <c r="D1934" i="19"/>
  <c r="D1942" i="19"/>
  <c r="D1950" i="19"/>
  <c r="D1958" i="19"/>
  <c r="D1966" i="19"/>
  <c r="D1974" i="19"/>
  <c r="D1982" i="19"/>
  <c r="D1990" i="19"/>
  <c r="D1998" i="19"/>
  <c r="D2006" i="19"/>
  <c r="D2014" i="19"/>
  <c r="D2022" i="19"/>
  <c r="D2030" i="19"/>
  <c r="D2038" i="19"/>
  <c r="D2046" i="19"/>
  <c r="D2054" i="19"/>
  <c r="D2062" i="19"/>
  <c r="D2070" i="19"/>
  <c r="D2078" i="19"/>
  <c r="D2086" i="19"/>
  <c r="D2094" i="19"/>
  <c r="D2102" i="19"/>
  <c r="D2110" i="19"/>
  <c r="D2118" i="19"/>
  <c r="D2126" i="19"/>
  <c r="D2134" i="19"/>
  <c r="D2142" i="19"/>
  <c r="D2150" i="19"/>
  <c r="D2158" i="19"/>
  <c r="D2166" i="19"/>
  <c r="D2174" i="19"/>
  <c r="D2182" i="19"/>
  <c r="D2190" i="19"/>
  <c r="D2198" i="19"/>
  <c r="D2206" i="19"/>
  <c r="D2214" i="19"/>
  <c r="D2222" i="19"/>
  <c r="D2230" i="19"/>
  <c r="D2238" i="19"/>
  <c r="D2246" i="19"/>
  <c r="D2254" i="19"/>
  <c r="D2262" i="19"/>
  <c r="D2270" i="19"/>
  <c r="D2278" i="19"/>
  <c r="D2286" i="19"/>
  <c r="D2294" i="19"/>
  <c r="D2302" i="19"/>
  <c r="D2310" i="19"/>
  <c r="D2318" i="19"/>
  <c r="D2326" i="19"/>
  <c r="D2334" i="19"/>
  <c r="D2342" i="19"/>
  <c r="D2350" i="19"/>
  <c r="D2358" i="19"/>
  <c r="D2366" i="19"/>
  <c r="D2374" i="19"/>
  <c r="D2382" i="19"/>
  <c r="D2390" i="19"/>
  <c r="D2398" i="19"/>
  <c r="D2406" i="19"/>
  <c r="D2414" i="19"/>
  <c r="D2422" i="19"/>
  <c r="D2430" i="19"/>
  <c r="D2438" i="19"/>
  <c r="D2446" i="19"/>
  <c r="D2454" i="19"/>
  <c r="D2462" i="19"/>
  <c r="D2470" i="19"/>
  <c r="D2478" i="19"/>
  <c r="D2486" i="19"/>
  <c r="D2494" i="19"/>
  <c r="D2502" i="19"/>
  <c r="D2510" i="19"/>
  <c r="D2518" i="19"/>
  <c r="D2526" i="19"/>
  <c r="D2534" i="19"/>
  <c r="D2542" i="19"/>
  <c r="D2550" i="19"/>
  <c r="D2558" i="19"/>
  <c r="D2566" i="19"/>
  <c r="D2574" i="19"/>
  <c r="D2582" i="19"/>
  <c r="D2590" i="19"/>
  <c r="D2598" i="19"/>
  <c r="D2606" i="19"/>
  <c r="D2614" i="19"/>
  <c r="D2622" i="19"/>
  <c r="D2630" i="19"/>
  <c r="D2638" i="19"/>
  <c r="D2646" i="19"/>
  <c r="D2654" i="19"/>
  <c r="D2662" i="19"/>
  <c r="D2670" i="19"/>
  <c r="D2678" i="19"/>
  <c r="D2686" i="19"/>
  <c r="D2694" i="19"/>
  <c r="D2702" i="19"/>
  <c r="D2710" i="19"/>
  <c r="D2718" i="19"/>
  <c r="D2726" i="19"/>
  <c r="D2734" i="19"/>
  <c r="D2742" i="19"/>
  <c r="D2750" i="19"/>
  <c r="D2758" i="19"/>
  <c r="D2766" i="19"/>
  <c r="D2774" i="19"/>
  <c r="D2782" i="19"/>
  <c r="D2790" i="19"/>
  <c r="D2798" i="19"/>
  <c r="D2806" i="19"/>
  <c r="D2814" i="19"/>
  <c r="D2822" i="19"/>
  <c r="D2830" i="19"/>
  <c r="D2838" i="19"/>
  <c r="D2846" i="19"/>
  <c r="D2854" i="19"/>
  <c r="D2862" i="19"/>
  <c r="D2870" i="19"/>
  <c r="D2878" i="19"/>
  <c r="D2886" i="19"/>
  <c r="D2894" i="19"/>
  <c r="D2902" i="19"/>
  <c r="D2910" i="19"/>
  <c r="D2918" i="19"/>
  <c r="D2926" i="19"/>
  <c r="D2934" i="19"/>
  <c r="D2942" i="19"/>
  <c r="D2950" i="19"/>
  <c r="D2958" i="19"/>
  <c r="D2966" i="19"/>
  <c r="D2974" i="19"/>
  <c r="D2982" i="19"/>
  <c r="D2990" i="19"/>
  <c r="D2998" i="19"/>
  <c r="D3006" i="19"/>
  <c r="D3014" i="19"/>
  <c r="D90" i="19"/>
  <c r="D346" i="19"/>
  <c r="D602" i="19"/>
  <c r="D774" i="19"/>
  <c r="D943" i="19"/>
  <c r="D1012" i="19"/>
  <c r="D1076" i="19"/>
  <c r="D1140" i="19"/>
  <c r="D1204" i="19"/>
  <c r="D1268" i="19"/>
  <c r="D1332" i="19"/>
  <c r="D1396" i="19"/>
  <c r="D1460" i="19"/>
  <c r="D1524" i="19"/>
  <c r="D1588" i="19"/>
  <c r="D1652" i="19"/>
  <c r="D1682" i="19"/>
  <c r="D1702" i="19"/>
  <c r="D1724" i="19"/>
  <c r="D1746" i="19"/>
  <c r="D1766" i="19"/>
  <c r="D1788" i="19"/>
  <c r="D1802" i="19"/>
  <c r="D1814" i="19"/>
  <c r="D1827" i="19"/>
  <c r="D1841" i="19"/>
  <c r="D1852" i="19"/>
  <c r="D1866" i="19"/>
  <c r="D1878" i="19"/>
  <c r="D1890" i="19"/>
  <c r="D1899" i="19"/>
  <c r="D1908" i="19"/>
  <c r="D1917" i="19"/>
  <c r="D1926" i="19"/>
  <c r="D1935" i="19"/>
  <c r="D1943" i="19"/>
  <c r="D1951" i="19"/>
  <c r="D1959" i="19"/>
  <c r="D1967" i="19"/>
  <c r="D1975" i="19"/>
  <c r="D1983" i="19"/>
  <c r="D1991" i="19"/>
  <c r="D1999" i="19"/>
  <c r="D2007" i="19"/>
  <c r="D2015" i="19"/>
  <c r="D2023" i="19"/>
  <c r="D2031" i="19"/>
  <c r="D2039" i="19"/>
  <c r="D2047" i="19"/>
  <c r="D2055" i="19"/>
  <c r="D2063" i="19"/>
  <c r="D2071" i="19"/>
  <c r="D2079" i="19"/>
  <c r="D2087" i="19"/>
  <c r="D2095" i="19"/>
  <c r="D2103" i="19"/>
  <c r="D2111" i="19"/>
  <c r="D2119" i="19"/>
  <c r="D2127" i="19"/>
  <c r="D2135" i="19"/>
  <c r="D2143" i="19"/>
  <c r="D2151" i="19"/>
  <c r="D2159" i="19"/>
  <c r="D2167" i="19"/>
  <c r="D2175" i="19"/>
  <c r="D2183" i="19"/>
  <c r="D2191" i="19"/>
  <c r="D2199" i="19"/>
  <c r="D2207" i="19"/>
  <c r="D2215" i="19"/>
  <c r="D2223" i="19"/>
  <c r="D2231" i="19"/>
  <c r="D2239" i="19"/>
  <c r="D2247" i="19"/>
  <c r="D2255" i="19"/>
  <c r="D2263" i="19"/>
  <c r="D2271" i="19"/>
  <c r="D2279" i="19"/>
  <c r="D2287" i="19"/>
  <c r="D2295" i="19"/>
  <c r="D2303" i="19"/>
  <c r="D2311" i="19"/>
  <c r="D2319" i="19"/>
  <c r="D2327" i="19"/>
  <c r="D2335" i="19"/>
  <c r="D2343" i="19"/>
  <c r="D2351" i="19"/>
  <c r="D2359" i="19"/>
  <c r="D2367" i="19"/>
  <c r="D2375" i="19"/>
  <c r="D2383" i="19"/>
  <c r="D2391" i="19"/>
  <c r="D2399" i="19"/>
  <c r="D2407" i="19"/>
  <c r="D2415" i="19"/>
  <c r="D2423" i="19"/>
  <c r="D2431" i="19"/>
  <c r="D2439" i="19"/>
  <c r="D2447" i="19"/>
  <c r="D2455" i="19"/>
  <c r="D2463" i="19"/>
  <c r="D2471" i="19"/>
  <c r="D2479" i="19"/>
  <c r="D2487" i="19"/>
  <c r="D2495" i="19"/>
  <c r="D2503" i="19"/>
  <c r="D2511" i="19"/>
  <c r="D2519" i="19"/>
  <c r="D2527" i="19"/>
  <c r="D2535" i="19"/>
  <c r="D2543" i="19"/>
  <c r="D2551" i="19"/>
  <c r="D2559" i="19"/>
  <c r="D2567" i="19"/>
  <c r="D2575" i="19"/>
  <c r="D2583" i="19"/>
  <c r="D2591" i="19"/>
  <c r="D2599" i="19"/>
  <c r="D2607" i="19"/>
  <c r="D2615" i="19"/>
  <c r="D2623" i="19"/>
  <c r="D2631" i="19"/>
  <c r="D2639" i="19"/>
  <c r="D2647" i="19"/>
  <c r="D2655" i="19"/>
  <c r="D2663" i="19"/>
  <c r="D2671" i="19"/>
  <c r="D2679" i="19"/>
  <c r="D2687" i="19"/>
  <c r="D2695" i="19"/>
  <c r="D2703" i="19"/>
  <c r="D2711" i="19"/>
  <c r="D2719" i="19"/>
  <c r="D2727" i="19"/>
  <c r="D2735" i="19"/>
  <c r="D2743" i="19"/>
  <c r="D2751" i="19"/>
  <c r="D2759" i="19"/>
  <c r="D2767" i="19"/>
  <c r="D2775" i="19"/>
  <c r="D2783" i="19"/>
  <c r="D2791" i="19"/>
  <c r="D2799" i="19"/>
  <c r="D2807" i="19"/>
  <c r="D2815" i="19"/>
  <c r="D2823" i="19"/>
  <c r="D2831" i="19"/>
  <c r="D2839" i="19"/>
  <c r="D2847" i="19"/>
  <c r="D2855" i="19"/>
  <c r="D2863" i="19"/>
  <c r="D2871" i="19"/>
  <c r="D2879" i="19"/>
  <c r="D2887" i="19"/>
  <c r="D2895" i="19"/>
  <c r="D2903" i="19"/>
  <c r="D2911" i="19"/>
  <c r="D2919" i="19"/>
  <c r="D2927" i="19"/>
  <c r="D2935" i="19"/>
  <c r="D2943" i="19"/>
  <c r="D2951" i="19"/>
  <c r="D2959" i="19"/>
  <c r="D2967" i="19"/>
  <c r="D2975" i="19"/>
  <c r="D2983" i="19"/>
  <c r="D2991" i="19"/>
  <c r="D2999" i="19"/>
  <c r="D3007" i="19"/>
  <c r="D3015" i="19"/>
  <c r="D3023" i="19"/>
  <c r="D3031" i="19"/>
  <c r="D122" i="19"/>
  <c r="D378" i="19"/>
  <c r="D623" i="19"/>
  <c r="D794" i="19"/>
  <c r="D955" i="19"/>
  <c r="D1020" i="19"/>
  <c r="D1084" i="19"/>
  <c r="D1148" i="19"/>
  <c r="D1212" i="19"/>
  <c r="D1276" i="19"/>
  <c r="D1340" i="19"/>
  <c r="D1404" i="19"/>
  <c r="D1468" i="19"/>
  <c r="D1532" i="19"/>
  <c r="D1596" i="19"/>
  <c r="D1660" i="19"/>
  <c r="D1684" i="19"/>
  <c r="D1706" i="19"/>
  <c r="D1726" i="19"/>
  <c r="D1748" i="19"/>
  <c r="D1770" i="19"/>
  <c r="D1790" i="19"/>
  <c r="D1803" i="19"/>
  <c r="D1817" i="19"/>
  <c r="D1828" i="19"/>
  <c r="D1842" i="19"/>
  <c r="D1854" i="19"/>
  <c r="D1867" i="19"/>
  <c r="D1881" i="19"/>
  <c r="D1891" i="19"/>
  <c r="D1900" i="19"/>
  <c r="D1909" i="19"/>
  <c r="D1918" i="19"/>
  <c r="D1927" i="19"/>
  <c r="D1936" i="19"/>
  <c r="D1944" i="19"/>
  <c r="D1952" i="19"/>
  <c r="D1960" i="19"/>
  <c r="D1968" i="19"/>
  <c r="D1976" i="19"/>
  <c r="D1984" i="19"/>
  <c r="D1992" i="19"/>
  <c r="D2000" i="19"/>
  <c r="D2008" i="19"/>
  <c r="D2016" i="19"/>
  <c r="D2024" i="19"/>
  <c r="D2032" i="19"/>
  <c r="D2040" i="19"/>
  <c r="D2048" i="19"/>
  <c r="D2056" i="19"/>
  <c r="D2064" i="19"/>
  <c r="D2072" i="19"/>
  <c r="D2080" i="19"/>
  <c r="D2088" i="19"/>
  <c r="D2096" i="19"/>
  <c r="D2104" i="19"/>
  <c r="D2112" i="19"/>
  <c r="D2120" i="19"/>
  <c r="D2128" i="19"/>
  <c r="D2136" i="19"/>
  <c r="D2144" i="19"/>
  <c r="D2152" i="19"/>
  <c r="D2160" i="19"/>
  <c r="D2168" i="19"/>
  <c r="D2176" i="19"/>
  <c r="D2184" i="19"/>
  <c r="D2192" i="19"/>
  <c r="D2200" i="19"/>
  <c r="D2208" i="19"/>
  <c r="D2216" i="19"/>
  <c r="D2224" i="19"/>
  <c r="D2232" i="19"/>
  <c r="D2240" i="19"/>
  <c r="D2248" i="19"/>
  <c r="D2256" i="19"/>
  <c r="D2264" i="19"/>
  <c r="D2272" i="19"/>
  <c r="D2280" i="19"/>
  <c r="D2288" i="19"/>
  <c r="D2296" i="19"/>
  <c r="D2304" i="19"/>
  <c r="D2312" i="19"/>
  <c r="D2320" i="19"/>
  <c r="D2328" i="19"/>
  <c r="D2336" i="19"/>
  <c r="D2344" i="19"/>
  <c r="D2352" i="19"/>
  <c r="D2360" i="19"/>
  <c r="D2368" i="19"/>
  <c r="D2376" i="19"/>
  <c r="D2384" i="19"/>
  <c r="D2392" i="19"/>
  <c r="D2400" i="19"/>
  <c r="D2408" i="19"/>
  <c r="D2416" i="19"/>
  <c r="D2424" i="19"/>
  <c r="D2432" i="19"/>
  <c r="D2440" i="19"/>
  <c r="D2448" i="19"/>
  <c r="D2456" i="19"/>
  <c r="D2464" i="19"/>
  <c r="D2472" i="19"/>
  <c r="D2480" i="19"/>
  <c r="D2488" i="19"/>
  <c r="D2496" i="19"/>
  <c r="D2504" i="19"/>
  <c r="D2512" i="19"/>
  <c r="D2520" i="19"/>
  <c r="D2528" i="19"/>
  <c r="D2536" i="19"/>
  <c r="D2544" i="19"/>
  <c r="D2552" i="19"/>
  <c r="D2560" i="19"/>
  <c r="D2568" i="19"/>
  <c r="D2576" i="19"/>
  <c r="D2584" i="19"/>
  <c r="D2592" i="19"/>
  <c r="D2600" i="19"/>
  <c r="D2608" i="19"/>
  <c r="D2616" i="19"/>
  <c r="D2624" i="19"/>
  <c r="D2632" i="19"/>
  <c r="D2640" i="19"/>
  <c r="D2648" i="19"/>
  <c r="D2656" i="19"/>
  <c r="D2664" i="19"/>
  <c r="D2672" i="19"/>
  <c r="D2680" i="19"/>
  <c r="D2688" i="19"/>
  <c r="D2696" i="19"/>
  <c r="D2704" i="19"/>
  <c r="D2712" i="19"/>
  <c r="D2720" i="19"/>
  <c r="D2728" i="19"/>
  <c r="D2736" i="19"/>
  <c r="D2744" i="19"/>
  <c r="D2752" i="19"/>
  <c r="D2760" i="19"/>
  <c r="D2768" i="19"/>
  <c r="D2776" i="19"/>
  <c r="D2784" i="19"/>
  <c r="D2792" i="19"/>
  <c r="D2800" i="19"/>
  <c r="D2808" i="19"/>
  <c r="D2816" i="19"/>
  <c r="D2824" i="19"/>
  <c r="D2832" i="19"/>
  <c r="D2840" i="19"/>
  <c r="D2848" i="19"/>
  <c r="D2856" i="19"/>
  <c r="D2864" i="19"/>
  <c r="D2872" i="19"/>
  <c r="D2880" i="19"/>
  <c r="D2888" i="19"/>
  <c r="D2896" i="19"/>
  <c r="D2904" i="19"/>
  <c r="D2912" i="19"/>
  <c r="D2920" i="19"/>
  <c r="D2928" i="19"/>
  <c r="D2936" i="19"/>
  <c r="D2944" i="19"/>
  <c r="D2952" i="19"/>
  <c r="D2960" i="19"/>
  <c r="D2968" i="19"/>
  <c r="D2976" i="19"/>
  <c r="D2984" i="19"/>
  <c r="D154" i="19"/>
  <c r="D410" i="19"/>
  <c r="D646" i="19"/>
  <c r="D815" i="19"/>
  <c r="D964" i="19"/>
  <c r="D1028" i="19"/>
  <c r="D1092" i="19"/>
  <c r="D1156" i="19"/>
  <c r="D1220" i="19"/>
  <c r="D1284" i="19"/>
  <c r="D1348" i="19"/>
  <c r="D1412" i="19"/>
  <c r="D1476" i="19"/>
  <c r="D1540" i="19"/>
  <c r="D1604" i="19"/>
  <c r="D1662" i="19"/>
  <c r="D1686" i="19"/>
  <c r="D1708" i="19"/>
  <c r="D1730" i="19"/>
  <c r="D1750" i="19"/>
  <c r="D1772" i="19"/>
  <c r="D1793" i="19"/>
  <c r="D1804" i="19"/>
  <c r="D1818" i="19"/>
  <c r="D1830" i="19"/>
  <c r="D1843" i="19"/>
  <c r="D1857" i="19"/>
  <c r="D1868" i="19"/>
  <c r="D1882" i="19"/>
  <c r="D1892" i="19"/>
  <c r="D1901" i="19"/>
  <c r="D1910" i="19"/>
  <c r="D1919" i="19"/>
  <c r="D1929" i="19"/>
  <c r="D1937" i="19"/>
  <c r="D1945" i="19"/>
  <c r="D1953" i="19"/>
  <c r="D1961" i="19"/>
  <c r="D1969" i="19"/>
  <c r="D1977" i="19"/>
  <c r="D1985" i="19"/>
  <c r="D1993" i="19"/>
  <c r="D2001" i="19"/>
  <c r="D2009" i="19"/>
  <c r="D2017" i="19"/>
  <c r="D2025" i="19"/>
  <c r="D2033" i="19"/>
  <c r="D2041" i="19"/>
  <c r="D2049" i="19"/>
  <c r="D2057" i="19"/>
  <c r="D2065" i="19"/>
  <c r="D2073" i="19"/>
  <c r="D2081" i="19"/>
  <c r="D2089" i="19"/>
  <c r="D2097" i="19"/>
  <c r="D2105" i="19"/>
  <c r="D2113" i="19"/>
  <c r="D2121" i="19"/>
  <c r="D2129" i="19"/>
  <c r="D2137" i="19"/>
  <c r="D2145" i="19"/>
  <c r="D2153" i="19"/>
  <c r="D2161" i="19"/>
  <c r="D2169" i="19"/>
  <c r="D2177" i="19"/>
  <c r="D2185" i="19"/>
  <c r="D2193" i="19"/>
  <c r="D2201" i="19"/>
  <c r="D2209" i="19"/>
  <c r="D2217" i="19"/>
  <c r="D2225" i="19"/>
  <c r="D2233" i="19"/>
  <c r="D2241" i="19"/>
  <c r="D2249" i="19"/>
  <c r="D2257" i="19"/>
  <c r="D2265" i="19"/>
  <c r="D2273" i="19"/>
  <c r="D2281" i="19"/>
  <c r="D2289" i="19"/>
  <c r="D2297" i="19"/>
  <c r="D2305" i="19"/>
  <c r="D2313" i="19"/>
  <c r="D2321" i="19"/>
  <c r="D2329" i="19"/>
  <c r="D2337" i="19"/>
  <c r="D2345" i="19"/>
  <c r="D2353" i="19"/>
  <c r="D2361" i="19"/>
  <c r="D2369" i="19"/>
  <c r="D2377" i="19"/>
  <c r="D2385" i="19"/>
  <c r="D2393" i="19"/>
  <c r="D2401" i="19"/>
  <c r="D2409" i="19"/>
  <c r="D2417" i="19"/>
  <c r="D2425" i="19"/>
  <c r="D2433" i="19"/>
  <c r="D2441" i="19"/>
  <c r="D2449" i="19"/>
  <c r="D2457" i="19"/>
  <c r="D2465" i="19"/>
  <c r="D2473" i="19"/>
  <c r="D2481" i="19"/>
  <c r="D2489" i="19"/>
  <c r="D2497" i="19"/>
  <c r="D2505" i="19"/>
  <c r="D2513" i="19"/>
  <c r="D2521" i="19"/>
  <c r="D2529" i="19"/>
  <c r="D2537" i="19"/>
  <c r="D2545" i="19"/>
  <c r="D2553" i="19"/>
  <c r="D2561" i="19"/>
  <c r="D2569" i="19"/>
  <c r="D2577" i="19"/>
  <c r="D2585" i="19"/>
  <c r="D2593" i="19"/>
  <c r="D2601" i="19"/>
  <c r="D2609" i="19"/>
  <c r="D2617" i="19"/>
  <c r="D2625" i="19"/>
  <c r="D2633" i="19"/>
  <c r="D2641" i="19"/>
  <c r="D2649" i="19"/>
  <c r="D2657" i="19"/>
  <c r="D2665" i="19"/>
  <c r="D2673" i="19"/>
  <c r="D2681" i="19"/>
  <c r="D2689" i="19"/>
  <c r="D2697" i="19"/>
  <c r="D2705" i="19"/>
  <c r="D2713" i="19"/>
  <c r="D2721" i="19"/>
  <c r="D2729" i="19"/>
  <c r="D2737" i="19"/>
  <c r="D2745" i="19"/>
  <c r="D2753" i="19"/>
  <c r="D2761" i="19"/>
  <c r="D2769" i="19"/>
  <c r="D2777" i="19"/>
  <c r="D2785" i="19"/>
  <c r="D2793" i="19"/>
  <c r="D2801" i="19"/>
  <c r="D2809" i="19"/>
  <c r="D2817" i="19"/>
  <c r="D2825" i="19"/>
  <c r="D2833" i="19"/>
  <c r="D2841" i="19"/>
  <c r="D2849" i="19"/>
  <c r="D2857" i="19"/>
  <c r="D2865" i="19"/>
  <c r="D2873" i="19"/>
  <c r="D2881" i="19"/>
  <c r="D2889" i="19"/>
  <c r="D2897" i="19"/>
  <c r="D186" i="19"/>
  <c r="D442" i="19"/>
  <c r="D666" i="19"/>
  <c r="D838" i="19"/>
  <c r="D972" i="19"/>
  <c r="D1036" i="19"/>
  <c r="D1100" i="19"/>
  <c r="D1164" i="19"/>
  <c r="D1228" i="19"/>
  <c r="D1292" i="19"/>
  <c r="D1356" i="19"/>
  <c r="D1420" i="19"/>
  <c r="D1484" i="19"/>
  <c r="D1548" i="19"/>
  <c r="D1612" i="19"/>
  <c r="D1668" i="19"/>
  <c r="D1690" i="19"/>
  <c r="D1710" i="19"/>
  <c r="D1732" i="19"/>
  <c r="D1754" i="19"/>
  <c r="D1774" i="19"/>
  <c r="D1794" i="19"/>
  <c r="D1806" i="19"/>
  <c r="D1819" i="19"/>
  <c r="D1833" i="19"/>
  <c r="D1844" i="19"/>
  <c r="D1858" i="19"/>
  <c r="D1870" i="19"/>
  <c r="D1883" i="19"/>
  <c r="D1893" i="19"/>
  <c r="D1902" i="19"/>
  <c r="D1911" i="19"/>
  <c r="D1921" i="19"/>
  <c r="D1930" i="19"/>
  <c r="D1938" i="19"/>
  <c r="D1946" i="19"/>
  <c r="D1954" i="19"/>
  <c r="D1962" i="19"/>
  <c r="D1970" i="19"/>
  <c r="D1978" i="19"/>
  <c r="D1986" i="19"/>
  <c r="D1994" i="19"/>
  <c r="D2002" i="19"/>
  <c r="D2010" i="19"/>
  <c r="D2018" i="19"/>
  <c r="D2026" i="19"/>
  <c r="D2034" i="19"/>
  <c r="D2042" i="19"/>
  <c r="D2050" i="19"/>
  <c r="D2058" i="19"/>
  <c r="D2066" i="19"/>
  <c r="D2074" i="19"/>
  <c r="D2082" i="19"/>
  <c r="D2090" i="19"/>
  <c r="D2098" i="19"/>
  <c r="D2106" i="19"/>
  <c r="D2114" i="19"/>
  <c r="D2122" i="19"/>
  <c r="D2130" i="19"/>
  <c r="D2138" i="19"/>
  <c r="D2146" i="19"/>
  <c r="D2154" i="19"/>
  <c r="D2162" i="19"/>
  <c r="D2170" i="19"/>
  <c r="D2178" i="19"/>
  <c r="D2186" i="19"/>
  <c r="D2194" i="19"/>
  <c r="D2202" i="19"/>
  <c r="D2210" i="19"/>
  <c r="D2218" i="19"/>
  <c r="D2226" i="19"/>
  <c r="D2234" i="19"/>
  <c r="D2242" i="19"/>
  <c r="D2250" i="19"/>
  <c r="D2258" i="19"/>
  <c r="D2266" i="19"/>
  <c r="D2274" i="19"/>
  <c r="D2282" i="19"/>
  <c r="D2290" i="19"/>
  <c r="D2298" i="19"/>
  <c r="D2306" i="19"/>
  <c r="D2314" i="19"/>
  <c r="D2322" i="19"/>
  <c r="D2330" i="19"/>
  <c r="D2338" i="19"/>
  <c r="D2346" i="19"/>
  <c r="D2354" i="19"/>
  <c r="D2362" i="19"/>
  <c r="D2370" i="19"/>
  <c r="D2378" i="19"/>
  <c r="D2386" i="19"/>
  <c r="D2394" i="19"/>
  <c r="D2402" i="19"/>
  <c r="D2410" i="19"/>
  <c r="D2418" i="19"/>
  <c r="D2426" i="19"/>
  <c r="D2434" i="19"/>
  <c r="D2442" i="19"/>
  <c r="D2450" i="19"/>
  <c r="D2458" i="19"/>
  <c r="D2466" i="19"/>
  <c r="D2474" i="19"/>
  <c r="D2482" i="19"/>
  <c r="D2490" i="19"/>
  <c r="D2498" i="19"/>
  <c r="D2506" i="19"/>
  <c r="D2514" i="19"/>
  <c r="D2522" i="19"/>
  <c r="D2530" i="19"/>
  <c r="D2538" i="19"/>
  <c r="D2546" i="19"/>
  <c r="D2554" i="19"/>
  <c r="D2562" i="19"/>
  <c r="D2570" i="19"/>
  <c r="D2578" i="19"/>
  <c r="D2586" i="19"/>
  <c r="D2594" i="19"/>
  <c r="D2602" i="19"/>
  <c r="D2610" i="19"/>
  <c r="D2618" i="19"/>
  <c r="D2626" i="19"/>
  <c r="D2634" i="19"/>
  <c r="D2642" i="19"/>
  <c r="D2650" i="19"/>
  <c r="D2658" i="19"/>
  <c r="D2666" i="19"/>
  <c r="D2674" i="19"/>
  <c r="D2682" i="19"/>
  <c r="D2690" i="19"/>
  <c r="D2698" i="19"/>
  <c r="D2706" i="19"/>
  <c r="D2714" i="19"/>
  <c r="D2722" i="19"/>
  <c r="D2730" i="19"/>
  <c r="D2738" i="19"/>
  <c r="D2746" i="19"/>
  <c r="D2754" i="19"/>
  <c r="D2762" i="19"/>
  <c r="D2770" i="19"/>
  <c r="D2778" i="19"/>
  <c r="D2786" i="19"/>
  <c r="D2794" i="19"/>
  <c r="D2802" i="19"/>
  <c r="D2810" i="19"/>
  <c r="D2818" i="19"/>
  <c r="D2826" i="19"/>
  <c r="D2834" i="19"/>
  <c r="D2842" i="19"/>
  <c r="D2850" i="19"/>
  <c r="D2858" i="19"/>
  <c r="D2866" i="19"/>
  <c r="D2874" i="19"/>
  <c r="D2882" i="19"/>
  <c r="D2890" i="19"/>
  <c r="D2898" i="19"/>
  <c r="D687" i="19"/>
  <c r="D1364" i="19"/>
  <c r="D1734" i="19"/>
  <c r="D1859" i="19"/>
  <c r="D1939" i="19"/>
  <c r="D2003" i="19"/>
  <c r="D2067" i="19"/>
  <c r="D2131" i="19"/>
  <c r="D2195" i="19"/>
  <c r="D2259" i="19"/>
  <c r="D2323" i="19"/>
  <c r="D2387" i="19"/>
  <c r="D2451" i="19"/>
  <c r="D2515" i="19"/>
  <c r="D2579" i="19"/>
  <c r="D2643" i="19"/>
  <c r="D2707" i="19"/>
  <c r="D2771" i="19"/>
  <c r="D2835" i="19"/>
  <c r="D2899" i="19"/>
  <c r="D2922" i="19"/>
  <c r="D2945" i="19"/>
  <c r="D2963" i="19"/>
  <c r="D2986" i="19"/>
  <c r="D3002" i="19"/>
  <c r="D3017" i="19"/>
  <c r="D3026" i="19"/>
  <c r="D3035" i="19"/>
  <c r="D3043" i="19"/>
  <c r="D3051" i="19"/>
  <c r="D3059" i="19"/>
  <c r="D3067" i="19"/>
  <c r="D3075" i="19"/>
  <c r="D3083" i="19"/>
  <c r="D3091" i="19"/>
  <c r="D3099" i="19"/>
  <c r="D3107" i="19"/>
  <c r="D3115" i="19"/>
  <c r="D3123" i="19"/>
  <c r="D3131" i="19"/>
  <c r="D3139" i="19"/>
  <c r="D3147" i="19"/>
  <c r="D3155" i="19"/>
  <c r="D3163" i="19"/>
  <c r="D3171" i="19"/>
  <c r="D3179" i="19"/>
  <c r="D3187" i="19"/>
  <c r="D3195" i="19"/>
  <c r="D3203" i="19"/>
  <c r="D3211" i="19"/>
  <c r="D3219" i="19"/>
  <c r="D3227" i="19"/>
  <c r="D3235" i="19"/>
  <c r="D3243" i="19"/>
  <c r="D3251" i="19"/>
  <c r="D3259" i="19"/>
  <c r="D3267" i="19"/>
  <c r="D3275" i="19"/>
  <c r="D3283" i="19"/>
  <c r="D3291" i="19"/>
  <c r="D3299" i="19"/>
  <c r="D3307" i="19"/>
  <c r="D3315" i="19"/>
  <c r="D3323" i="19"/>
  <c r="D3331" i="19"/>
  <c r="D3339" i="19"/>
  <c r="D3347" i="19"/>
  <c r="D3355" i="19"/>
  <c r="D3363" i="19"/>
  <c r="D3371" i="19"/>
  <c r="D3379" i="19"/>
  <c r="D3387" i="19"/>
  <c r="D3395" i="19"/>
  <c r="D3403" i="19"/>
  <c r="D3411" i="19"/>
  <c r="D3419" i="19"/>
  <c r="D3427" i="19"/>
  <c r="D3435" i="19"/>
  <c r="D3443" i="19"/>
  <c r="D3451" i="19"/>
  <c r="D3459" i="19"/>
  <c r="D3467" i="19"/>
  <c r="D3475" i="19"/>
  <c r="D3483" i="19"/>
  <c r="D3491" i="19"/>
  <c r="D3499" i="19"/>
  <c r="D3507" i="19"/>
  <c r="D3515" i="19"/>
  <c r="D3523" i="19"/>
  <c r="D3531" i="19"/>
  <c r="D3539" i="19"/>
  <c r="D3547" i="19"/>
  <c r="D3555" i="19"/>
  <c r="D3563" i="19"/>
  <c r="D3571" i="19"/>
  <c r="D3579" i="19"/>
  <c r="D3587" i="19"/>
  <c r="D3595" i="19"/>
  <c r="D3603" i="19"/>
  <c r="D3611" i="19"/>
  <c r="D3619" i="19"/>
  <c r="D3627" i="19"/>
  <c r="D3635" i="19"/>
  <c r="D3643" i="19"/>
  <c r="D3651" i="19"/>
  <c r="D3659" i="19"/>
  <c r="D3667" i="19"/>
  <c r="D3675" i="19"/>
  <c r="D3683" i="19"/>
  <c r="D3691" i="19"/>
  <c r="D3699" i="19"/>
  <c r="D3707" i="19"/>
  <c r="D3715" i="19"/>
  <c r="D3723" i="19"/>
  <c r="D3731" i="19"/>
  <c r="D3739" i="19"/>
  <c r="D3747" i="19"/>
  <c r="D3755" i="19"/>
  <c r="D3763" i="19"/>
  <c r="D3771" i="19"/>
  <c r="D3779" i="19"/>
  <c r="D3787" i="19"/>
  <c r="C8" i="19"/>
  <c r="C16" i="19"/>
  <c r="C24" i="19"/>
  <c r="E24" i="19" s="1"/>
  <c r="C32" i="19"/>
  <c r="E32" i="19" s="1"/>
  <c r="C40" i="19"/>
  <c r="C48" i="19"/>
  <c r="E48" i="19" s="1"/>
  <c r="C56" i="19"/>
  <c r="C64" i="19"/>
  <c r="E64" i="19" s="1"/>
  <c r="C72" i="19"/>
  <c r="C80" i="19"/>
  <c r="C88" i="19"/>
  <c r="E88" i="19" s="1"/>
  <c r="C96" i="19"/>
  <c r="E96" i="19" s="1"/>
  <c r="C104" i="19"/>
  <c r="C112" i="19"/>
  <c r="E112" i="19" s="1"/>
  <c r="C120" i="19"/>
  <c r="C128" i="19"/>
  <c r="E128" i="19" s="1"/>
  <c r="C136" i="19"/>
  <c r="C144" i="19"/>
  <c r="C152" i="19"/>
  <c r="E152" i="19" s="1"/>
  <c r="C160" i="19"/>
  <c r="E160" i="19" s="1"/>
  <c r="C168" i="19"/>
  <c r="C176" i="19"/>
  <c r="E176" i="19" s="1"/>
  <c r="C184" i="19"/>
  <c r="C192" i="19"/>
  <c r="E192" i="19" s="1"/>
  <c r="C200" i="19"/>
  <c r="C208" i="19"/>
  <c r="C216" i="19"/>
  <c r="E216" i="19" s="1"/>
  <c r="C224" i="19"/>
  <c r="E224" i="19" s="1"/>
  <c r="C232" i="19"/>
  <c r="C240" i="19"/>
  <c r="E240" i="19" s="1"/>
  <c r="C248" i="19"/>
  <c r="C256" i="19"/>
  <c r="E256" i="19" s="1"/>
  <c r="C264" i="19"/>
  <c r="C272" i="19"/>
  <c r="C280" i="19"/>
  <c r="E280" i="19" s="1"/>
  <c r="C288" i="19"/>
  <c r="E288" i="19" s="1"/>
  <c r="C296" i="19"/>
  <c r="C304" i="19"/>
  <c r="E304" i="19" s="1"/>
  <c r="C312" i="19"/>
  <c r="C320" i="19"/>
  <c r="E320" i="19" s="1"/>
  <c r="C328" i="19"/>
  <c r="C336" i="19"/>
  <c r="C344" i="19"/>
  <c r="E344" i="19" s="1"/>
  <c r="C352" i="19"/>
  <c r="E352" i="19" s="1"/>
  <c r="C360" i="19"/>
  <c r="C368" i="19"/>
  <c r="E368" i="19" s="1"/>
  <c r="C376" i="19"/>
  <c r="C384" i="19"/>
  <c r="E384" i="19" s="1"/>
  <c r="C392" i="19"/>
  <c r="C400" i="19"/>
  <c r="C408" i="19"/>
  <c r="E408" i="19" s="1"/>
  <c r="C416" i="19"/>
  <c r="E416" i="19" s="1"/>
  <c r="C424" i="19"/>
  <c r="C432" i="19"/>
  <c r="E432" i="19" s="1"/>
  <c r="C440" i="19"/>
  <c r="C448" i="19"/>
  <c r="E448" i="19" s="1"/>
  <c r="C456" i="19"/>
  <c r="C464" i="19"/>
  <c r="C472" i="19"/>
  <c r="E472" i="19" s="1"/>
  <c r="C480" i="19"/>
  <c r="E480" i="19" s="1"/>
  <c r="C488" i="19"/>
  <c r="C496" i="19"/>
  <c r="E496" i="19" s="1"/>
  <c r="D858" i="19"/>
  <c r="D1428" i="19"/>
  <c r="D1756" i="19"/>
  <c r="D1873" i="19"/>
  <c r="D1947" i="19"/>
  <c r="D2011" i="19"/>
  <c r="D2075" i="19"/>
  <c r="D2139" i="19"/>
  <c r="D2203" i="19"/>
  <c r="D2267" i="19"/>
  <c r="D2331" i="19"/>
  <c r="D2395" i="19"/>
  <c r="D2459" i="19"/>
  <c r="D2523" i="19"/>
  <c r="D2587" i="19"/>
  <c r="D2651" i="19"/>
  <c r="D2715" i="19"/>
  <c r="D2779" i="19"/>
  <c r="D2843" i="19"/>
  <c r="D2905" i="19"/>
  <c r="D2923" i="19"/>
  <c r="D2946" i="19"/>
  <c r="D2969" i="19"/>
  <c r="D2987" i="19"/>
  <c r="D3003" i="19"/>
  <c r="D3018" i="19"/>
  <c r="D3027" i="19"/>
  <c r="D3036" i="19"/>
  <c r="D3044" i="19"/>
  <c r="D3052" i="19"/>
  <c r="D3060" i="19"/>
  <c r="D3068" i="19"/>
  <c r="D3076" i="19"/>
  <c r="D3084" i="19"/>
  <c r="D3092" i="19"/>
  <c r="D3100" i="19"/>
  <c r="D3108" i="19"/>
  <c r="D3116" i="19"/>
  <c r="D3124" i="19"/>
  <c r="D3132" i="19"/>
  <c r="D3140" i="19"/>
  <c r="D3148" i="19"/>
  <c r="D3156" i="19"/>
  <c r="D3164" i="19"/>
  <c r="D3172" i="19"/>
  <c r="D3180" i="19"/>
  <c r="D3188" i="19"/>
  <c r="D3196" i="19"/>
  <c r="D3204" i="19"/>
  <c r="D3212" i="19"/>
  <c r="D3220" i="19"/>
  <c r="D3228" i="19"/>
  <c r="D3236" i="19"/>
  <c r="D3244" i="19"/>
  <c r="D3252" i="19"/>
  <c r="D3260" i="19"/>
  <c r="D3268" i="19"/>
  <c r="D3276" i="19"/>
  <c r="D3284" i="19"/>
  <c r="D3292" i="19"/>
  <c r="D3300" i="19"/>
  <c r="D3308" i="19"/>
  <c r="D3316" i="19"/>
  <c r="D3324" i="19"/>
  <c r="D3332" i="19"/>
  <c r="D3340" i="19"/>
  <c r="D3348" i="19"/>
  <c r="D3356" i="19"/>
  <c r="D3364" i="19"/>
  <c r="D3372" i="19"/>
  <c r="D3380" i="19"/>
  <c r="D3388" i="19"/>
  <c r="D3396" i="19"/>
  <c r="D3404" i="19"/>
  <c r="D3412" i="19"/>
  <c r="D3420" i="19"/>
  <c r="D3428" i="19"/>
  <c r="D3436" i="19"/>
  <c r="D3444" i="19"/>
  <c r="D3452" i="19"/>
  <c r="D3460" i="19"/>
  <c r="D3468" i="19"/>
  <c r="D3476" i="19"/>
  <c r="D3484" i="19"/>
  <c r="D3492" i="19"/>
  <c r="D3500" i="19"/>
  <c r="D3508" i="19"/>
  <c r="D3516" i="19"/>
  <c r="D3524" i="19"/>
  <c r="D3532" i="19"/>
  <c r="D3540" i="19"/>
  <c r="D3548" i="19"/>
  <c r="D3556" i="19"/>
  <c r="D3564" i="19"/>
  <c r="D3572" i="19"/>
  <c r="D3580" i="19"/>
  <c r="D3588" i="19"/>
  <c r="D3596" i="19"/>
  <c r="D3604" i="19"/>
  <c r="D3612" i="19"/>
  <c r="D3620" i="19"/>
  <c r="D3628" i="19"/>
  <c r="D3636" i="19"/>
  <c r="D3644" i="19"/>
  <c r="D3652" i="19"/>
  <c r="D3660" i="19"/>
  <c r="D3668" i="19"/>
  <c r="D3676" i="19"/>
  <c r="D3684" i="19"/>
  <c r="D3692" i="19"/>
  <c r="D3700" i="19"/>
  <c r="D3708" i="19"/>
  <c r="D3716" i="19"/>
  <c r="D3724" i="19"/>
  <c r="D3732" i="19"/>
  <c r="D3740" i="19"/>
  <c r="D3748" i="19"/>
  <c r="D3756" i="19"/>
  <c r="D3764" i="19"/>
  <c r="D3772" i="19"/>
  <c r="D3780" i="19"/>
  <c r="D3788" i="19"/>
  <c r="C9" i="19"/>
  <c r="E9" i="19" s="1"/>
  <c r="C17" i="19"/>
  <c r="C25" i="19"/>
  <c r="C33" i="19"/>
  <c r="E33" i="19" s="1"/>
  <c r="C41" i="19"/>
  <c r="E41" i="19" s="1"/>
  <c r="C49" i="19"/>
  <c r="C57" i="19"/>
  <c r="E57" i="19" s="1"/>
  <c r="C65" i="19"/>
  <c r="E65" i="19" s="1"/>
  <c r="C73" i="19"/>
  <c r="E73" i="19" s="1"/>
  <c r="C81" i="19"/>
  <c r="C89" i="19"/>
  <c r="C97" i="19"/>
  <c r="E97" i="19" s="1"/>
  <c r="C105" i="19"/>
  <c r="E105" i="19" s="1"/>
  <c r="C113" i="19"/>
  <c r="C121" i="19"/>
  <c r="E121" i="19" s="1"/>
  <c r="C129" i="19"/>
  <c r="E129" i="19" s="1"/>
  <c r="C137" i="19"/>
  <c r="E137" i="19" s="1"/>
  <c r="C145" i="19"/>
  <c r="C153" i="19"/>
  <c r="C161" i="19"/>
  <c r="E161" i="19" s="1"/>
  <c r="C169" i="19"/>
  <c r="E169" i="19" s="1"/>
  <c r="C177" i="19"/>
  <c r="C185" i="19"/>
  <c r="E185" i="19" s="1"/>
  <c r="C193" i="19"/>
  <c r="E193" i="19" s="1"/>
  <c r="C201" i="19"/>
  <c r="E201" i="19" s="1"/>
  <c r="C209" i="19"/>
  <c r="C217" i="19"/>
  <c r="C225" i="19"/>
  <c r="E225" i="19" s="1"/>
  <c r="C233" i="19"/>
  <c r="E233" i="19" s="1"/>
  <c r="C241" i="19"/>
  <c r="D980" i="19"/>
  <c r="D1492" i="19"/>
  <c r="D1778" i="19"/>
  <c r="D1884" i="19"/>
  <c r="D1955" i="19"/>
  <c r="D2019" i="19"/>
  <c r="D2083" i="19"/>
  <c r="D2147" i="19"/>
  <c r="D2211" i="19"/>
  <c r="D2275" i="19"/>
  <c r="D2339" i="19"/>
  <c r="D2403" i="19"/>
  <c r="D2467" i="19"/>
  <c r="D2531" i="19"/>
  <c r="D2595" i="19"/>
  <c r="D2659" i="19"/>
  <c r="D2723" i="19"/>
  <c r="D2787" i="19"/>
  <c r="D2851" i="19"/>
  <c r="D2906" i="19"/>
  <c r="D2929" i="19"/>
  <c r="D2947" i="19"/>
  <c r="D2970" i="19"/>
  <c r="D2992" i="19"/>
  <c r="D3008" i="19"/>
  <c r="D3019" i="19"/>
  <c r="D3028" i="19"/>
  <c r="D3037" i="19"/>
  <c r="D3045" i="19"/>
  <c r="D3053" i="19"/>
  <c r="D3061" i="19"/>
  <c r="D3069" i="19"/>
  <c r="D3077" i="19"/>
  <c r="D3085" i="19"/>
  <c r="D3093" i="19"/>
  <c r="D3101" i="19"/>
  <c r="D3109" i="19"/>
  <c r="D3117" i="19"/>
  <c r="D3125" i="19"/>
  <c r="D3133" i="19"/>
  <c r="D3141" i="19"/>
  <c r="D3149" i="19"/>
  <c r="D3157" i="19"/>
  <c r="D3165" i="19"/>
  <c r="D3173" i="19"/>
  <c r="D3181" i="19"/>
  <c r="D3189" i="19"/>
  <c r="D3197" i="19"/>
  <c r="D3205" i="19"/>
  <c r="D3213" i="19"/>
  <c r="D3221" i="19"/>
  <c r="D3229" i="19"/>
  <c r="D3237" i="19"/>
  <c r="D3245" i="19"/>
  <c r="D3253" i="19"/>
  <c r="D3261" i="19"/>
  <c r="D3269" i="19"/>
  <c r="D3277" i="19"/>
  <c r="D3285" i="19"/>
  <c r="D3293" i="19"/>
  <c r="D3301" i="19"/>
  <c r="D3309" i="19"/>
  <c r="D3317" i="19"/>
  <c r="D3325" i="19"/>
  <c r="D3333" i="19"/>
  <c r="D3341" i="19"/>
  <c r="D3349" i="19"/>
  <c r="D3357" i="19"/>
  <c r="D3365" i="19"/>
  <c r="D3373" i="19"/>
  <c r="D3381" i="19"/>
  <c r="D3389" i="19"/>
  <c r="D3397" i="19"/>
  <c r="D3405" i="19"/>
  <c r="D3413" i="19"/>
  <c r="D3421" i="19"/>
  <c r="D3429" i="19"/>
  <c r="D3437" i="19"/>
  <c r="D3445" i="19"/>
  <c r="D3453" i="19"/>
  <c r="D3461" i="19"/>
  <c r="D3469" i="19"/>
  <c r="D3477" i="19"/>
  <c r="D3485" i="19"/>
  <c r="D3493" i="19"/>
  <c r="D3501" i="19"/>
  <c r="D3509" i="19"/>
  <c r="D3517" i="19"/>
  <c r="D3525" i="19"/>
  <c r="D3533" i="19"/>
  <c r="D3541" i="19"/>
  <c r="D3549" i="19"/>
  <c r="D3557" i="19"/>
  <c r="D3565" i="19"/>
  <c r="D3573" i="19"/>
  <c r="D3581" i="19"/>
  <c r="D3589" i="19"/>
  <c r="D3597" i="19"/>
  <c r="D3605" i="19"/>
  <c r="D3613" i="19"/>
  <c r="D3621" i="19"/>
  <c r="D3629" i="19"/>
  <c r="D3637" i="19"/>
  <c r="D3645" i="19"/>
  <c r="D3653" i="19"/>
  <c r="D3661" i="19"/>
  <c r="D3669" i="19"/>
  <c r="D3677" i="19"/>
  <c r="D3685" i="19"/>
  <c r="D3693" i="19"/>
  <c r="D3701" i="19"/>
  <c r="D3709" i="19"/>
  <c r="D3717" i="19"/>
  <c r="D3725" i="19"/>
  <c r="D3733" i="19"/>
  <c r="D3741" i="19"/>
  <c r="D3749" i="19"/>
  <c r="D3757" i="19"/>
  <c r="D3765" i="19"/>
  <c r="D3773" i="19"/>
  <c r="D3781" i="19"/>
  <c r="D3789" i="19"/>
  <c r="C10" i="19"/>
  <c r="C18" i="19"/>
  <c r="E18" i="19" s="1"/>
  <c r="C26" i="19"/>
  <c r="C34" i="19"/>
  <c r="E34" i="19" s="1"/>
  <c r="C42" i="19"/>
  <c r="C50" i="19"/>
  <c r="E50" i="19" s="1"/>
  <c r="C58" i="19"/>
  <c r="E58" i="19" s="1"/>
  <c r="C66" i="19"/>
  <c r="E66" i="19" s="1"/>
  <c r="C74" i="19"/>
  <c r="E74" i="19" s="1"/>
  <c r="C82" i="19"/>
  <c r="C90" i="19"/>
  <c r="E90" i="19" s="1"/>
  <c r="C98" i="19"/>
  <c r="E98" i="19" s="1"/>
  <c r="C106" i="19"/>
  <c r="E106" i="19" s="1"/>
  <c r="C114" i="19"/>
  <c r="E114" i="19" s="1"/>
  <c r="C122" i="19"/>
  <c r="E122" i="19" s="1"/>
  <c r="C130" i="19"/>
  <c r="E130" i="19" s="1"/>
  <c r="C138" i="19"/>
  <c r="C146" i="19"/>
  <c r="E146" i="19" s="1"/>
  <c r="C154" i="19"/>
  <c r="C162" i="19"/>
  <c r="C170" i="19"/>
  <c r="E170" i="19" s="1"/>
  <c r="C178" i="19"/>
  <c r="E178" i="19" s="1"/>
  <c r="C186" i="19"/>
  <c r="C194" i="19"/>
  <c r="E194" i="19" s="1"/>
  <c r="C202" i="19"/>
  <c r="E202" i="19" s="1"/>
  <c r="C210" i="19"/>
  <c r="C218" i="19"/>
  <c r="C226" i="19"/>
  <c r="E226" i="19" s="1"/>
  <c r="C234" i="19"/>
  <c r="E234" i="19" s="1"/>
  <c r="C242" i="19"/>
  <c r="C250" i="19"/>
  <c r="E250" i="19" s="1"/>
  <c r="C258" i="19"/>
  <c r="C266" i="19"/>
  <c r="C274" i="19"/>
  <c r="E274" i="19" s="1"/>
  <c r="C282" i="19"/>
  <c r="E282" i="19" s="1"/>
  <c r="C290" i="19"/>
  <c r="E290" i="19" s="1"/>
  <c r="C298" i="19"/>
  <c r="C306" i="19"/>
  <c r="E306" i="19" s="1"/>
  <c r="C314" i="19"/>
  <c r="C322" i="19"/>
  <c r="E322" i="19" s="1"/>
  <c r="C330" i="19"/>
  <c r="E330" i="19" s="1"/>
  <c r="C338" i="19"/>
  <c r="C346" i="19"/>
  <c r="C354" i="19"/>
  <c r="E354" i="19" s="1"/>
  <c r="C362" i="19"/>
  <c r="E362" i="19" s="1"/>
  <c r="C370" i="19"/>
  <c r="E370" i="19" s="1"/>
  <c r="C378" i="19"/>
  <c r="C386" i="19"/>
  <c r="E386" i="19" s="1"/>
  <c r="C394" i="19"/>
  <c r="C402" i="19"/>
  <c r="E402" i="19" s="1"/>
  <c r="C410" i="19"/>
  <c r="C418" i="19"/>
  <c r="C426" i="19"/>
  <c r="E426" i="19" s="1"/>
  <c r="C434" i="19"/>
  <c r="E434" i="19" s="1"/>
  <c r="C442" i="19"/>
  <c r="E442" i="19" s="1"/>
  <c r="D1044" i="19"/>
  <c r="D1556" i="19"/>
  <c r="D1795" i="19"/>
  <c r="D1894" i="19"/>
  <c r="D1963" i="19"/>
  <c r="D2027" i="19"/>
  <c r="D2091" i="19"/>
  <c r="D2155" i="19"/>
  <c r="D2219" i="19"/>
  <c r="D2283" i="19"/>
  <c r="D2347" i="19"/>
  <c r="D2411" i="19"/>
  <c r="D2475" i="19"/>
  <c r="D2539" i="19"/>
  <c r="D2603" i="19"/>
  <c r="D2667" i="19"/>
  <c r="D2731" i="19"/>
  <c r="D2795" i="19"/>
  <c r="D2859" i="19"/>
  <c r="D2907" i="19"/>
  <c r="D2930" i="19"/>
  <c r="D2953" i="19"/>
  <c r="D2971" i="19"/>
  <c r="D2993" i="19"/>
  <c r="D3009" i="19"/>
  <c r="D3020" i="19"/>
  <c r="D3029" i="19"/>
  <c r="D3038" i="19"/>
  <c r="D3046" i="19"/>
  <c r="D3054" i="19"/>
  <c r="D3062" i="19"/>
  <c r="D3070" i="19"/>
  <c r="D3078" i="19"/>
  <c r="D3086" i="19"/>
  <c r="D3094" i="19"/>
  <c r="D3102" i="19"/>
  <c r="D3110" i="19"/>
  <c r="D3118" i="19"/>
  <c r="D3126" i="19"/>
  <c r="D3134" i="19"/>
  <c r="D3142" i="19"/>
  <c r="D3150" i="19"/>
  <c r="D3158" i="19"/>
  <c r="D3166" i="19"/>
  <c r="D3174" i="19"/>
  <c r="D3182" i="19"/>
  <c r="D3190" i="19"/>
  <c r="D3198" i="19"/>
  <c r="D3206" i="19"/>
  <c r="D3214" i="19"/>
  <c r="D3222" i="19"/>
  <c r="D3230" i="19"/>
  <c r="D3238" i="19"/>
  <c r="D3246" i="19"/>
  <c r="D3254" i="19"/>
  <c r="D3262" i="19"/>
  <c r="D3270" i="19"/>
  <c r="D3278" i="19"/>
  <c r="D3286" i="19"/>
  <c r="D3294" i="19"/>
  <c r="D3302" i="19"/>
  <c r="D3310" i="19"/>
  <c r="D3318" i="19"/>
  <c r="D3326" i="19"/>
  <c r="D3334" i="19"/>
  <c r="D3342" i="19"/>
  <c r="D3350" i="19"/>
  <c r="D3358" i="19"/>
  <c r="D3366" i="19"/>
  <c r="D3374" i="19"/>
  <c r="D3382" i="19"/>
  <c r="D3390" i="19"/>
  <c r="D3398" i="19"/>
  <c r="D3406" i="19"/>
  <c r="D3414" i="19"/>
  <c r="D3422" i="19"/>
  <c r="D3430" i="19"/>
  <c r="D3438" i="19"/>
  <c r="D3446" i="19"/>
  <c r="D3454" i="19"/>
  <c r="D3462" i="19"/>
  <c r="D3470" i="19"/>
  <c r="D3478" i="19"/>
  <c r="D3486" i="19"/>
  <c r="D3494" i="19"/>
  <c r="D3502" i="19"/>
  <c r="D3510" i="19"/>
  <c r="D3518" i="19"/>
  <c r="D3526" i="19"/>
  <c r="D3534" i="19"/>
  <c r="D3542" i="19"/>
  <c r="D3550" i="19"/>
  <c r="D3558" i="19"/>
  <c r="D3566" i="19"/>
  <c r="D3574" i="19"/>
  <c r="D3582" i="19"/>
  <c r="D3590" i="19"/>
  <c r="D3598" i="19"/>
  <c r="D3606" i="19"/>
  <c r="D3614" i="19"/>
  <c r="D3622" i="19"/>
  <c r="D3630" i="19"/>
  <c r="D3638" i="19"/>
  <c r="D3646" i="19"/>
  <c r="D3654" i="19"/>
  <c r="D3662" i="19"/>
  <c r="D3670" i="19"/>
  <c r="D3678" i="19"/>
  <c r="D3686" i="19"/>
  <c r="D3694" i="19"/>
  <c r="D3702" i="19"/>
  <c r="D3710" i="19"/>
  <c r="D3718" i="19"/>
  <c r="D3726" i="19"/>
  <c r="D3734" i="19"/>
  <c r="D3742" i="19"/>
  <c r="D3750" i="19"/>
  <c r="D3758" i="19"/>
  <c r="D3766" i="19"/>
  <c r="D3774" i="19"/>
  <c r="D3782" i="19"/>
  <c r="D3790" i="19"/>
  <c r="C11" i="19"/>
  <c r="E11" i="19" s="1"/>
  <c r="C19" i="19"/>
  <c r="C27" i="19"/>
  <c r="E27" i="19" s="1"/>
  <c r="C35" i="19"/>
  <c r="E35" i="19" s="1"/>
  <c r="C43" i="19"/>
  <c r="E43" i="19" s="1"/>
  <c r="C51" i="19"/>
  <c r="C59" i="19"/>
  <c r="E59" i="19" s="1"/>
  <c r="C67" i="19"/>
  <c r="E67" i="19" s="1"/>
  <c r="C75" i="19"/>
  <c r="E75" i="19" s="1"/>
  <c r="C83" i="19"/>
  <c r="C91" i="19"/>
  <c r="E91" i="19" s="1"/>
  <c r="C99" i="19"/>
  <c r="E99" i="19" s="1"/>
  <c r="C107" i="19"/>
  <c r="E107" i="19" s="1"/>
  <c r="C115" i="19"/>
  <c r="C123" i="19"/>
  <c r="E123" i="19" s="1"/>
  <c r="C131" i="19"/>
  <c r="E131" i="19" s="1"/>
  <c r="C139" i="19"/>
  <c r="E139" i="19" s="1"/>
  <c r="C147" i="19"/>
  <c r="C155" i="19"/>
  <c r="E155" i="19" s="1"/>
  <c r="C163" i="19"/>
  <c r="E163" i="19" s="1"/>
  <c r="C171" i="19"/>
  <c r="E171" i="19" s="1"/>
  <c r="C179" i="19"/>
  <c r="C187" i="19"/>
  <c r="E187" i="19" s="1"/>
  <c r="C195" i="19"/>
  <c r="E195" i="19" s="1"/>
  <c r="C203" i="19"/>
  <c r="E203" i="19" s="1"/>
  <c r="C211" i="19"/>
  <c r="C219" i="19"/>
  <c r="E219" i="19" s="1"/>
  <c r="C227" i="19"/>
  <c r="E227" i="19" s="1"/>
  <c r="C235" i="19"/>
  <c r="E235" i="19" s="1"/>
  <c r="C243" i="19"/>
  <c r="C251" i="19"/>
  <c r="E251" i="19" s="1"/>
  <c r="C259" i="19"/>
  <c r="E259" i="19" s="1"/>
  <c r="C267" i="19"/>
  <c r="E267" i="19" s="1"/>
  <c r="C275" i="19"/>
  <c r="C283" i="19"/>
  <c r="E283" i="19" s="1"/>
  <c r="C291" i="19"/>
  <c r="E291" i="19" s="1"/>
  <c r="C299" i="19"/>
  <c r="E299" i="19" s="1"/>
  <c r="C307" i="19"/>
  <c r="C315" i="19"/>
  <c r="E315" i="19" s="1"/>
  <c r="C323" i="19"/>
  <c r="E323" i="19" s="1"/>
  <c r="C331" i="19"/>
  <c r="E331" i="19" s="1"/>
  <c r="C339" i="19"/>
  <c r="C347" i="19"/>
  <c r="E347" i="19" s="1"/>
  <c r="C355" i="19"/>
  <c r="E355" i="19" s="1"/>
  <c r="C363" i="19"/>
  <c r="E363" i="19" s="1"/>
  <c r="C371" i="19"/>
  <c r="C379" i="19"/>
  <c r="E379" i="19" s="1"/>
  <c r="C387" i="19"/>
  <c r="E387" i="19" s="1"/>
  <c r="C395" i="19"/>
  <c r="E395" i="19" s="1"/>
  <c r="C403" i="19"/>
  <c r="C411" i="19"/>
  <c r="E411" i="19" s="1"/>
  <c r="C419" i="19"/>
  <c r="E419" i="19" s="1"/>
  <c r="C427" i="19"/>
  <c r="E427" i="19" s="1"/>
  <c r="C435" i="19"/>
  <c r="C443" i="19"/>
  <c r="E443" i="19" s="1"/>
  <c r="C451" i="19"/>
  <c r="E451" i="19" s="1"/>
  <c r="C459" i="19"/>
  <c r="E459" i="19" s="1"/>
  <c r="C467" i="19"/>
  <c r="C475" i="19"/>
  <c r="E475" i="19" s="1"/>
  <c r="C483" i="19"/>
  <c r="E483" i="19" s="1"/>
  <c r="C491" i="19"/>
  <c r="E491" i="19" s="1"/>
  <c r="D1108" i="19"/>
  <c r="D1620" i="19"/>
  <c r="D1809" i="19"/>
  <c r="D1903" i="19"/>
  <c r="D1971" i="19"/>
  <c r="D2035" i="19"/>
  <c r="D2099" i="19"/>
  <c r="D2163" i="19"/>
  <c r="D2227" i="19"/>
  <c r="D2291" i="19"/>
  <c r="D2355" i="19"/>
  <c r="D2419" i="19"/>
  <c r="D2483" i="19"/>
  <c r="D2547" i="19"/>
  <c r="D2611" i="19"/>
  <c r="D2675" i="19"/>
  <c r="D2739" i="19"/>
  <c r="D2803" i="19"/>
  <c r="D2867" i="19"/>
  <c r="D2913" i="19"/>
  <c r="D2931" i="19"/>
  <c r="D2954" i="19"/>
  <c r="D2977" i="19"/>
  <c r="D2994" i="19"/>
  <c r="D3010" i="19"/>
  <c r="D3021" i="19"/>
  <c r="D3030" i="19"/>
  <c r="D3039" i="19"/>
  <c r="D3047" i="19"/>
  <c r="D3055" i="19"/>
  <c r="D3063" i="19"/>
  <c r="D3071" i="19"/>
  <c r="D3079" i="19"/>
  <c r="D3087" i="19"/>
  <c r="D3095" i="19"/>
  <c r="D3103" i="19"/>
  <c r="D3111" i="19"/>
  <c r="D3119" i="19"/>
  <c r="D3127" i="19"/>
  <c r="D3135" i="19"/>
  <c r="D3143" i="19"/>
  <c r="D3151" i="19"/>
  <c r="D3159" i="19"/>
  <c r="D3167" i="19"/>
  <c r="D3175" i="19"/>
  <c r="D3183" i="19"/>
  <c r="D3191" i="19"/>
  <c r="D3199" i="19"/>
  <c r="D3207" i="19"/>
  <c r="D3215" i="19"/>
  <c r="D3223" i="19"/>
  <c r="D3231" i="19"/>
  <c r="D3239" i="19"/>
  <c r="D3247" i="19"/>
  <c r="D3255" i="19"/>
  <c r="D3263" i="19"/>
  <c r="D3271" i="19"/>
  <c r="D3279" i="19"/>
  <c r="D3287" i="19"/>
  <c r="D3295" i="19"/>
  <c r="D3303" i="19"/>
  <c r="D3311" i="19"/>
  <c r="D3319" i="19"/>
  <c r="D3327" i="19"/>
  <c r="D3335" i="19"/>
  <c r="D3343" i="19"/>
  <c r="D3351" i="19"/>
  <c r="D3359" i="19"/>
  <c r="D3367" i="19"/>
  <c r="D3375" i="19"/>
  <c r="D3383" i="19"/>
  <c r="D3391" i="19"/>
  <c r="D3399" i="19"/>
  <c r="D3407" i="19"/>
  <c r="D3415" i="19"/>
  <c r="D3423" i="19"/>
  <c r="D3431" i="19"/>
  <c r="D3439" i="19"/>
  <c r="D3447" i="19"/>
  <c r="D3455" i="19"/>
  <c r="D3463" i="19"/>
  <c r="D3471" i="19"/>
  <c r="D3479" i="19"/>
  <c r="D3487" i="19"/>
  <c r="D3495" i="19"/>
  <c r="D3503" i="19"/>
  <c r="D3511" i="19"/>
  <c r="D3519" i="19"/>
  <c r="D3527" i="19"/>
  <c r="D3535" i="19"/>
  <c r="D3543" i="19"/>
  <c r="D3551" i="19"/>
  <c r="D3559" i="19"/>
  <c r="D3567" i="19"/>
  <c r="D3575" i="19"/>
  <c r="D3583" i="19"/>
  <c r="D3591" i="19"/>
  <c r="D3599" i="19"/>
  <c r="D3607" i="19"/>
  <c r="D3615" i="19"/>
  <c r="D3623" i="19"/>
  <c r="D3631" i="19"/>
  <c r="D3639" i="19"/>
  <c r="D3647" i="19"/>
  <c r="D3655" i="19"/>
  <c r="D3663" i="19"/>
  <c r="D3671" i="19"/>
  <c r="D3679" i="19"/>
  <c r="D3687" i="19"/>
  <c r="D3695" i="19"/>
  <c r="D3703" i="19"/>
  <c r="D3711" i="19"/>
  <c r="D3719" i="19"/>
  <c r="D3727" i="19"/>
  <c r="D3735" i="19"/>
  <c r="D3743" i="19"/>
  <c r="D3751" i="19"/>
  <c r="D3759" i="19"/>
  <c r="D3767" i="19"/>
  <c r="D3775" i="19"/>
  <c r="D3783" i="19"/>
  <c r="D3791" i="19"/>
  <c r="C12" i="19"/>
  <c r="E12" i="19" s="1"/>
  <c r="C20" i="19"/>
  <c r="E20" i="19" s="1"/>
  <c r="C28" i="19"/>
  <c r="E28" i="19" s="1"/>
  <c r="C36" i="19"/>
  <c r="E36" i="19" s="1"/>
  <c r="C44" i="19"/>
  <c r="C52" i="19"/>
  <c r="E52" i="19" s="1"/>
  <c r="C60" i="19"/>
  <c r="E60" i="19" s="1"/>
  <c r="C68" i="19"/>
  <c r="E68" i="19" s="1"/>
  <c r="C76" i="19"/>
  <c r="E76" i="19" s="1"/>
  <c r="C84" i="19"/>
  <c r="E84" i="19" s="1"/>
  <c r="C92" i="19"/>
  <c r="E92" i="19" s="1"/>
  <c r="C100" i="19"/>
  <c r="E100" i="19" s="1"/>
  <c r="C108" i="19"/>
  <c r="C116" i="19"/>
  <c r="E116" i="19" s="1"/>
  <c r="C124" i="19"/>
  <c r="E124" i="19" s="1"/>
  <c r="C132" i="19"/>
  <c r="E132" i="19" s="1"/>
  <c r="C140" i="19"/>
  <c r="E140" i="19" s="1"/>
  <c r="C148" i="19"/>
  <c r="E148" i="19" s="1"/>
  <c r="C156" i="19"/>
  <c r="E156" i="19" s="1"/>
  <c r="C164" i="19"/>
  <c r="E164" i="19" s="1"/>
  <c r="C172" i="19"/>
  <c r="C180" i="19"/>
  <c r="E180" i="19" s="1"/>
  <c r="C188" i="19"/>
  <c r="E188" i="19" s="1"/>
  <c r="C196" i="19"/>
  <c r="E196" i="19" s="1"/>
  <c r="C204" i="19"/>
  <c r="E204" i="19" s="1"/>
  <c r="C212" i="19"/>
  <c r="E212" i="19" s="1"/>
  <c r="C220" i="19"/>
  <c r="E220" i="19" s="1"/>
  <c r="C228" i="19"/>
  <c r="E228" i="19" s="1"/>
  <c r="C236" i="19"/>
  <c r="C244" i="19"/>
  <c r="E244" i="19" s="1"/>
  <c r="C252" i="19"/>
  <c r="E252" i="19" s="1"/>
  <c r="C260" i="19"/>
  <c r="E260" i="19" s="1"/>
  <c r="C268" i="19"/>
  <c r="E268" i="19" s="1"/>
  <c r="C276" i="19"/>
  <c r="E276" i="19" s="1"/>
  <c r="C284" i="19"/>
  <c r="E284" i="19" s="1"/>
  <c r="C292" i="19"/>
  <c r="E292" i="19" s="1"/>
  <c r="C300" i="19"/>
  <c r="C308" i="19"/>
  <c r="E308" i="19" s="1"/>
  <c r="C316" i="19"/>
  <c r="E316" i="19" s="1"/>
  <c r="C324" i="19"/>
  <c r="E324" i="19" s="1"/>
  <c r="C332" i="19"/>
  <c r="E332" i="19" s="1"/>
  <c r="C340" i="19"/>
  <c r="E340" i="19" s="1"/>
  <c r="C348" i="19"/>
  <c r="E348" i="19" s="1"/>
  <c r="C356" i="19"/>
  <c r="E356" i="19" s="1"/>
  <c r="C364" i="19"/>
  <c r="C372" i="19"/>
  <c r="E372" i="19" s="1"/>
  <c r="C380" i="19"/>
  <c r="E380" i="19" s="1"/>
  <c r="D1172" i="19"/>
  <c r="D1670" i="19"/>
  <c r="D1820" i="19"/>
  <c r="D1913" i="19"/>
  <c r="D1979" i="19"/>
  <c r="D2043" i="19"/>
  <c r="D2107" i="19"/>
  <c r="D2171" i="19"/>
  <c r="D2235" i="19"/>
  <c r="D2299" i="19"/>
  <c r="D2363" i="19"/>
  <c r="D2427" i="19"/>
  <c r="D2491" i="19"/>
  <c r="D2555" i="19"/>
  <c r="D2619" i="19"/>
  <c r="D2683" i="19"/>
  <c r="D2747" i="19"/>
  <c r="D2811" i="19"/>
  <c r="D2875" i="19"/>
  <c r="D2914" i="19"/>
  <c r="D2937" i="19"/>
  <c r="D2955" i="19"/>
  <c r="D2978" i="19"/>
  <c r="D2995" i="19"/>
  <c r="D3011" i="19"/>
  <c r="D3022" i="19"/>
  <c r="D3032" i="19"/>
  <c r="D3040" i="19"/>
  <c r="D3048" i="19"/>
  <c r="D3056" i="19"/>
  <c r="D3064" i="19"/>
  <c r="D3072" i="19"/>
  <c r="D3080" i="19"/>
  <c r="D3088" i="19"/>
  <c r="D3096" i="19"/>
  <c r="D3104" i="19"/>
  <c r="D3112" i="19"/>
  <c r="D3120" i="19"/>
  <c r="D3128" i="19"/>
  <c r="D3136" i="19"/>
  <c r="D3144" i="19"/>
  <c r="D3152" i="19"/>
  <c r="D3160" i="19"/>
  <c r="D3168" i="19"/>
  <c r="D3176" i="19"/>
  <c r="D3184" i="19"/>
  <c r="D3192" i="19"/>
  <c r="D3200" i="19"/>
  <c r="D3208" i="19"/>
  <c r="D3216" i="19"/>
  <c r="D3224" i="19"/>
  <c r="D3232" i="19"/>
  <c r="D3240" i="19"/>
  <c r="D3248" i="19"/>
  <c r="D3256" i="19"/>
  <c r="D3264" i="19"/>
  <c r="D3272" i="19"/>
  <c r="D3280" i="19"/>
  <c r="D3288" i="19"/>
  <c r="D3296" i="19"/>
  <c r="D3304" i="19"/>
  <c r="D3312" i="19"/>
  <c r="D3320" i="19"/>
  <c r="D3328" i="19"/>
  <c r="D3336" i="19"/>
  <c r="D3344" i="19"/>
  <c r="D3352" i="19"/>
  <c r="D3360" i="19"/>
  <c r="D3368" i="19"/>
  <c r="D3376" i="19"/>
  <c r="D3384" i="19"/>
  <c r="D3392" i="19"/>
  <c r="D3400" i="19"/>
  <c r="D3408" i="19"/>
  <c r="D3416" i="19"/>
  <c r="D3424" i="19"/>
  <c r="D3432" i="19"/>
  <c r="D3440" i="19"/>
  <c r="D3448" i="19"/>
  <c r="D3456" i="19"/>
  <c r="D3464" i="19"/>
  <c r="D3472" i="19"/>
  <c r="D3480" i="19"/>
  <c r="D3488" i="19"/>
  <c r="D3496" i="19"/>
  <c r="D3504" i="19"/>
  <c r="D3512" i="19"/>
  <c r="D3520" i="19"/>
  <c r="D3528" i="19"/>
  <c r="D3536" i="19"/>
  <c r="D3544" i="19"/>
  <c r="D3552" i="19"/>
  <c r="D3560" i="19"/>
  <c r="D3568" i="19"/>
  <c r="D3576" i="19"/>
  <c r="D3584" i="19"/>
  <c r="D3592" i="19"/>
  <c r="D3600" i="19"/>
  <c r="D3608" i="19"/>
  <c r="D3616" i="19"/>
  <c r="D3624" i="19"/>
  <c r="D3632" i="19"/>
  <c r="D3640" i="19"/>
  <c r="D3648" i="19"/>
  <c r="D3656" i="19"/>
  <c r="D3664" i="19"/>
  <c r="D3672" i="19"/>
  <c r="D3680" i="19"/>
  <c r="D3688" i="19"/>
  <c r="D3696" i="19"/>
  <c r="D3704" i="19"/>
  <c r="D3712" i="19"/>
  <c r="D3720" i="19"/>
  <c r="D3728" i="19"/>
  <c r="D3736" i="19"/>
  <c r="D3744" i="19"/>
  <c r="D3752" i="19"/>
  <c r="D3760" i="19"/>
  <c r="D3768" i="19"/>
  <c r="D3776" i="19"/>
  <c r="D3784" i="19"/>
  <c r="C5" i="19"/>
  <c r="E5" i="19" s="1"/>
  <c r="C13" i="19"/>
  <c r="E13" i="19" s="1"/>
  <c r="C21" i="19"/>
  <c r="E21" i="19" s="1"/>
  <c r="C29" i="19"/>
  <c r="C37" i="19"/>
  <c r="E37" i="19" s="1"/>
  <c r="C45" i="19"/>
  <c r="E45" i="19" s="1"/>
  <c r="C53" i="19"/>
  <c r="E53" i="19" s="1"/>
  <c r="C61" i="19"/>
  <c r="C69" i="19"/>
  <c r="E69" i="19" s="1"/>
  <c r="C77" i="19"/>
  <c r="E77" i="19" s="1"/>
  <c r="C85" i="19"/>
  <c r="E85" i="19" s="1"/>
  <c r="C93" i="19"/>
  <c r="C101" i="19"/>
  <c r="E101" i="19" s="1"/>
  <c r="C109" i="19"/>
  <c r="E109" i="19" s="1"/>
  <c r="C117" i="19"/>
  <c r="E117" i="19" s="1"/>
  <c r="C125" i="19"/>
  <c r="C133" i="19"/>
  <c r="E133" i="19" s="1"/>
  <c r="C141" i="19"/>
  <c r="E141" i="19" s="1"/>
  <c r="C149" i="19"/>
  <c r="E149" i="19" s="1"/>
  <c r="C157" i="19"/>
  <c r="C165" i="19"/>
  <c r="E165" i="19" s="1"/>
  <c r="C173" i="19"/>
  <c r="E173" i="19" s="1"/>
  <c r="C181" i="19"/>
  <c r="E181" i="19" s="1"/>
  <c r="C189" i="19"/>
  <c r="C197" i="19"/>
  <c r="E197" i="19" s="1"/>
  <c r="C205" i="19"/>
  <c r="E205" i="19" s="1"/>
  <c r="C213" i="19"/>
  <c r="E213" i="19" s="1"/>
  <c r="C221" i="19"/>
  <c r="C229" i="19"/>
  <c r="E229" i="19" s="1"/>
  <c r="C237" i="19"/>
  <c r="E237" i="19" s="1"/>
  <c r="C245" i="19"/>
  <c r="E245" i="19" s="1"/>
  <c r="C253" i="19"/>
  <c r="C261" i="19"/>
  <c r="E261" i="19" s="1"/>
  <c r="D218" i="19"/>
  <c r="D1236" i="19"/>
  <c r="D1692" i="19"/>
  <c r="D1834" i="19"/>
  <c r="D1922" i="19"/>
  <c r="D1987" i="19"/>
  <c r="D2051" i="19"/>
  <c r="D2115" i="19"/>
  <c r="D2179" i="19"/>
  <c r="D2243" i="19"/>
  <c r="D2307" i="19"/>
  <c r="D2371" i="19"/>
  <c r="D2435" i="19"/>
  <c r="D2499" i="19"/>
  <c r="D2563" i="19"/>
  <c r="D2627" i="19"/>
  <c r="D2691" i="19"/>
  <c r="D2755" i="19"/>
  <c r="D2819" i="19"/>
  <c r="D2883" i="19"/>
  <c r="D2915" i="19"/>
  <c r="D2938" i="19"/>
  <c r="D2961" i="19"/>
  <c r="D2979" i="19"/>
  <c r="D3000" i="19"/>
  <c r="D3013" i="19"/>
  <c r="D3024" i="19"/>
  <c r="D3033" i="19"/>
  <c r="D3041" i="19"/>
  <c r="D3049" i="19"/>
  <c r="D3057" i="19"/>
  <c r="D3065" i="19"/>
  <c r="D3073" i="19"/>
  <c r="D3081" i="19"/>
  <c r="D3089" i="19"/>
  <c r="D3097" i="19"/>
  <c r="D3105" i="19"/>
  <c r="D3113" i="19"/>
  <c r="D3121" i="19"/>
  <c r="D3129" i="19"/>
  <c r="D3137" i="19"/>
  <c r="D3145" i="19"/>
  <c r="D3153" i="19"/>
  <c r="D3161" i="19"/>
  <c r="D3169" i="19"/>
  <c r="D3177" i="19"/>
  <c r="D3185" i="19"/>
  <c r="D3193" i="19"/>
  <c r="D3201" i="19"/>
  <c r="D3209" i="19"/>
  <c r="D3217" i="19"/>
  <c r="D3225" i="19"/>
  <c r="D3233" i="19"/>
  <c r="D3241" i="19"/>
  <c r="D3249" i="19"/>
  <c r="D3257" i="19"/>
  <c r="D3265" i="19"/>
  <c r="D3273" i="19"/>
  <c r="D3281" i="19"/>
  <c r="D3289" i="19"/>
  <c r="D3297" i="19"/>
  <c r="D3305" i="19"/>
  <c r="D3313" i="19"/>
  <c r="D3321" i="19"/>
  <c r="D3329" i="19"/>
  <c r="D3337" i="19"/>
  <c r="D3345" i="19"/>
  <c r="D3353" i="19"/>
  <c r="D3361" i="19"/>
  <c r="D3369" i="19"/>
  <c r="D3377" i="19"/>
  <c r="D3385" i="19"/>
  <c r="D3393" i="19"/>
  <c r="D3401" i="19"/>
  <c r="D3409" i="19"/>
  <c r="D3417" i="19"/>
  <c r="D3425" i="19"/>
  <c r="D3433" i="19"/>
  <c r="D3441" i="19"/>
  <c r="D3449" i="19"/>
  <c r="D3457" i="19"/>
  <c r="D3465" i="19"/>
  <c r="D3473" i="19"/>
  <c r="D3481" i="19"/>
  <c r="D3489" i="19"/>
  <c r="D3497" i="19"/>
  <c r="D3505" i="19"/>
  <c r="D3513" i="19"/>
  <c r="D3521" i="19"/>
  <c r="D3529" i="19"/>
  <c r="D3537" i="19"/>
  <c r="D3545" i="19"/>
  <c r="D3553" i="19"/>
  <c r="D3561" i="19"/>
  <c r="D3569" i="19"/>
  <c r="D3577" i="19"/>
  <c r="D3585" i="19"/>
  <c r="D3593" i="19"/>
  <c r="D3601" i="19"/>
  <c r="D3609" i="19"/>
  <c r="D3617" i="19"/>
  <c r="D3625" i="19"/>
  <c r="D3633" i="19"/>
  <c r="D3641" i="19"/>
  <c r="D3649" i="19"/>
  <c r="D3657" i="19"/>
  <c r="D3665" i="19"/>
  <c r="D3673" i="19"/>
  <c r="D3681" i="19"/>
  <c r="D3689" i="19"/>
  <c r="D3697" i="19"/>
  <c r="D3705" i="19"/>
  <c r="D3713" i="19"/>
  <c r="D3721" i="19"/>
  <c r="D3729" i="19"/>
  <c r="D3737" i="19"/>
  <c r="D3745" i="19"/>
  <c r="D3753" i="19"/>
  <c r="D3761" i="19"/>
  <c r="D3769" i="19"/>
  <c r="D3777" i="19"/>
  <c r="D3785" i="19"/>
  <c r="C6" i="19"/>
  <c r="E6" i="19" s="1"/>
  <c r="C14" i="19"/>
  <c r="E14" i="19" s="1"/>
  <c r="C22" i="19"/>
  <c r="E22" i="19" s="1"/>
  <c r="C30" i="19"/>
  <c r="C38" i="19"/>
  <c r="E38" i="19" s="1"/>
  <c r="C46" i="19"/>
  <c r="E46" i="19" s="1"/>
  <c r="C54" i="19"/>
  <c r="E54" i="19" s="1"/>
  <c r="C62" i="19"/>
  <c r="C70" i="19"/>
  <c r="E70" i="19" s="1"/>
  <c r="C78" i="19"/>
  <c r="E78" i="19" s="1"/>
  <c r="C86" i="19"/>
  <c r="E86" i="19" s="1"/>
  <c r="C94" i="19"/>
  <c r="C102" i="19"/>
  <c r="E102" i="19" s="1"/>
  <c r="C110" i="19"/>
  <c r="E110" i="19" s="1"/>
  <c r="C118" i="19"/>
  <c r="E118" i="19" s="1"/>
  <c r="C126" i="19"/>
  <c r="C134" i="19"/>
  <c r="E134" i="19" s="1"/>
  <c r="C142" i="19"/>
  <c r="E142" i="19" s="1"/>
  <c r="C150" i="19"/>
  <c r="E150" i="19" s="1"/>
  <c r="C158" i="19"/>
  <c r="C166" i="19"/>
  <c r="E166" i="19" s="1"/>
  <c r="C174" i="19"/>
  <c r="E174" i="19" s="1"/>
  <c r="C182" i="19"/>
  <c r="E182" i="19" s="1"/>
  <c r="C190" i="19"/>
  <c r="C198" i="19"/>
  <c r="E198" i="19" s="1"/>
  <c r="C206" i="19"/>
  <c r="E206" i="19" s="1"/>
  <c r="C214" i="19"/>
  <c r="E214" i="19" s="1"/>
  <c r="C222" i="19"/>
  <c r="C230" i="19"/>
  <c r="E230" i="19" s="1"/>
  <c r="C238" i="19"/>
  <c r="E238" i="19" s="1"/>
  <c r="C246" i="19"/>
  <c r="E246" i="19" s="1"/>
  <c r="C254" i="19"/>
  <c r="C262" i="19"/>
  <c r="E262" i="19" s="1"/>
  <c r="C270" i="19"/>
  <c r="E270" i="19" s="1"/>
  <c r="C278" i="19"/>
  <c r="E278" i="19" s="1"/>
  <c r="C286" i="19"/>
  <c r="C294" i="19"/>
  <c r="E294" i="19" s="1"/>
  <c r="C302" i="19"/>
  <c r="E302" i="19" s="1"/>
  <c r="C310" i="19"/>
  <c r="E310" i="19" s="1"/>
  <c r="C318" i="19"/>
  <c r="C326" i="19"/>
  <c r="E326" i="19" s="1"/>
  <c r="D1931" i="19"/>
  <c r="D2443" i="19"/>
  <c r="D2921" i="19"/>
  <c r="D3042" i="19"/>
  <c r="D3106" i="19"/>
  <c r="D3170" i="19"/>
  <c r="D3234" i="19"/>
  <c r="D3298" i="19"/>
  <c r="D3362" i="19"/>
  <c r="D3426" i="19"/>
  <c r="D3490" i="19"/>
  <c r="D3554" i="19"/>
  <c r="D3618" i="19"/>
  <c r="D3682" i="19"/>
  <c r="D3746" i="19"/>
  <c r="C23" i="19"/>
  <c r="E23" i="19" s="1"/>
  <c r="C87" i="19"/>
  <c r="C151" i="19"/>
  <c r="E151" i="19" s="1"/>
  <c r="C215" i="19"/>
  <c r="E215" i="19" s="1"/>
  <c r="C263" i="19"/>
  <c r="E263" i="19" s="1"/>
  <c r="C285" i="19"/>
  <c r="E285" i="19" s="1"/>
  <c r="C305" i="19"/>
  <c r="C327" i="19"/>
  <c r="E327" i="19" s="1"/>
  <c r="C343" i="19"/>
  <c r="C359" i="19"/>
  <c r="E359" i="19" s="1"/>
  <c r="C375" i="19"/>
  <c r="E375" i="19" s="1"/>
  <c r="C390" i="19"/>
  <c r="E390" i="19" s="1"/>
  <c r="C404" i="19"/>
  <c r="E404" i="19" s="1"/>
  <c r="C415" i="19"/>
  <c r="E415" i="19" s="1"/>
  <c r="C429" i="19"/>
  <c r="E429" i="19" s="1"/>
  <c r="C441" i="19"/>
  <c r="E441" i="19" s="1"/>
  <c r="C453" i="19"/>
  <c r="E453" i="19" s="1"/>
  <c r="C463" i="19"/>
  <c r="C474" i="19"/>
  <c r="C485" i="19"/>
  <c r="E485" i="19" s="1"/>
  <c r="C495" i="19"/>
  <c r="E495" i="19" s="1"/>
  <c r="C504" i="19"/>
  <c r="E504" i="19" s="1"/>
  <c r="C512" i="19"/>
  <c r="E512" i="19" s="1"/>
  <c r="C520" i="19"/>
  <c r="C528" i="19"/>
  <c r="E528" i="19" s="1"/>
  <c r="C536" i="19"/>
  <c r="E536" i="19" s="1"/>
  <c r="C544" i="19"/>
  <c r="E544" i="19" s="1"/>
  <c r="C552" i="19"/>
  <c r="C560" i="19"/>
  <c r="E560" i="19" s="1"/>
  <c r="C568" i="19"/>
  <c r="E568" i="19" s="1"/>
  <c r="C576" i="19"/>
  <c r="E576" i="19" s="1"/>
  <c r="C584" i="19"/>
  <c r="C592" i="19"/>
  <c r="E592" i="19" s="1"/>
  <c r="C600" i="19"/>
  <c r="E600" i="19" s="1"/>
  <c r="C608" i="19"/>
  <c r="E608" i="19" s="1"/>
  <c r="C616" i="19"/>
  <c r="C624" i="19"/>
  <c r="E624" i="19" s="1"/>
  <c r="C632" i="19"/>
  <c r="E632" i="19" s="1"/>
  <c r="C640" i="19"/>
  <c r="E640" i="19" s="1"/>
  <c r="C648" i="19"/>
  <c r="C656" i="19"/>
  <c r="E656" i="19" s="1"/>
  <c r="C664" i="19"/>
  <c r="E664" i="19" s="1"/>
  <c r="C672" i="19"/>
  <c r="E672" i="19" s="1"/>
  <c r="C680" i="19"/>
  <c r="C688" i="19"/>
  <c r="E688" i="19" s="1"/>
  <c r="C696" i="19"/>
  <c r="E696" i="19" s="1"/>
  <c r="C704" i="19"/>
  <c r="E704" i="19" s="1"/>
  <c r="C712" i="19"/>
  <c r="C720" i="19"/>
  <c r="E720" i="19" s="1"/>
  <c r="C728" i="19"/>
  <c r="E728" i="19" s="1"/>
  <c r="C736" i="19"/>
  <c r="E736" i="19" s="1"/>
  <c r="C744" i="19"/>
  <c r="C752" i="19"/>
  <c r="E752" i="19" s="1"/>
  <c r="C760" i="19"/>
  <c r="E760" i="19" s="1"/>
  <c r="C768" i="19"/>
  <c r="E768" i="19" s="1"/>
  <c r="C776" i="19"/>
  <c r="C784" i="19"/>
  <c r="E784" i="19" s="1"/>
  <c r="C792" i="19"/>
  <c r="E792" i="19" s="1"/>
  <c r="C800" i="19"/>
  <c r="E800" i="19" s="1"/>
  <c r="C808" i="19"/>
  <c r="C816" i="19"/>
  <c r="E816" i="19" s="1"/>
  <c r="C824" i="19"/>
  <c r="E824" i="19" s="1"/>
  <c r="C832" i="19"/>
  <c r="E832" i="19" s="1"/>
  <c r="C840" i="19"/>
  <c r="C848" i="19"/>
  <c r="E848" i="19" s="1"/>
  <c r="C856" i="19"/>
  <c r="E856" i="19" s="1"/>
  <c r="C864" i="19"/>
  <c r="E864" i="19" s="1"/>
  <c r="C872" i="19"/>
  <c r="C880" i="19"/>
  <c r="E880" i="19" s="1"/>
  <c r="C888" i="19"/>
  <c r="E888" i="19" s="1"/>
  <c r="C896" i="19"/>
  <c r="E896" i="19" s="1"/>
  <c r="C904" i="19"/>
  <c r="C912" i="19"/>
  <c r="E912" i="19" s="1"/>
  <c r="C920" i="19"/>
  <c r="E920" i="19" s="1"/>
  <c r="C928" i="19"/>
  <c r="E928" i="19" s="1"/>
  <c r="C936" i="19"/>
  <c r="C944" i="19"/>
  <c r="E944" i="19" s="1"/>
  <c r="C952" i="19"/>
  <c r="E952" i="19" s="1"/>
  <c r="C960" i="19"/>
  <c r="C968" i="19"/>
  <c r="E968" i="19" s="1"/>
  <c r="C976" i="19"/>
  <c r="E976" i="19" s="1"/>
  <c r="C984" i="19"/>
  <c r="E984" i="19" s="1"/>
  <c r="C992" i="19"/>
  <c r="C1000" i="19"/>
  <c r="E1000" i="19" s="1"/>
  <c r="C1008" i="19"/>
  <c r="E1008" i="19" s="1"/>
  <c r="C1016" i="19"/>
  <c r="E1016" i="19" s="1"/>
  <c r="C1024" i="19"/>
  <c r="C1032" i="19"/>
  <c r="E1032" i="19" s="1"/>
  <c r="C1040" i="19"/>
  <c r="E1040" i="19" s="1"/>
  <c r="C1048" i="19"/>
  <c r="E1048" i="19" s="1"/>
  <c r="C1056" i="19"/>
  <c r="C1064" i="19"/>
  <c r="E1064" i="19" s="1"/>
  <c r="C1072" i="19"/>
  <c r="E1072" i="19" s="1"/>
  <c r="C1080" i="19"/>
  <c r="E1080" i="19" s="1"/>
  <c r="C1088" i="19"/>
  <c r="C1096" i="19"/>
  <c r="E1096" i="19" s="1"/>
  <c r="C1104" i="19"/>
  <c r="E1104" i="19" s="1"/>
  <c r="C1112" i="19"/>
  <c r="E1112" i="19" s="1"/>
  <c r="C1120" i="19"/>
  <c r="C1128" i="19"/>
  <c r="E1128" i="19" s="1"/>
  <c r="C1136" i="19"/>
  <c r="E1136" i="19" s="1"/>
  <c r="C1144" i="19"/>
  <c r="E1144" i="19" s="1"/>
  <c r="C1152" i="19"/>
  <c r="C1160" i="19"/>
  <c r="E1160" i="19" s="1"/>
  <c r="C1168" i="19"/>
  <c r="E1168" i="19" s="1"/>
  <c r="C1176" i="19"/>
  <c r="E1176" i="19" s="1"/>
  <c r="D1995" i="19"/>
  <c r="D2507" i="19"/>
  <c r="D2939" i="19"/>
  <c r="D3050" i="19"/>
  <c r="D3114" i="19"/>
  <c r="D3178" i="19"/>
  <c r="D3242" i="19"/>
  <c r="D3306" i="19"/>
  <c r="D3370" i="19"/>
  <c r="D3434" i="19"/>
  <c r="D3498" i="19"/>
  <c r="D3562" i="19"/>
  <c r="D3626" i="19"/>
  <c r="D3690" i="19"/>
  <c r="D3754" i="19"/>
  <c r="C31" i="19"/>
  <c r="E31" i="19" s="1"/>
  <c r="C95" i="19"/>
  <c r="E95" i="19" s="1"/>
  <c r="C159" i="19"/>
  <c r="E159" i="19" s="1"/>
  <c r="C223" i="19"/>
  <c r="E223" i="19" s="1"/>
  <c r="C265" i="19"/>
  <c r="E265" i="19" s="1"/>
  <c r="C287" i="19"/>
  <c r="E287" i="19" s="1"/>
  <c r="C309" i="19"/>
  <c r="E309" i="19" s="1"/>
  <c r="C329" i="19"/>
  <c r="E329" i="19" s="1"/>
  <c r="C345" i="19"/>
  <c r="E345" i="19" s="1"/>
  <c r="C361" i="19"/>
  <c r="E361" i="19" s="1"/>
  <c r="C377" i="19"/>
  <c r="E377" i="19" s="1"/>
  <c r="C391" i="19"/>
  <c r="C405" i="19"/>
  <c r="E405" i="19" s="1"/>
  <c r="C417" i="19"/>
  <c r="E417" i="19" s="1"/>
  <c r="C430" i="19"/>
  <c r="E430" i="19" s="1"/>
  <c r="C444" i="19"/>
  <c r="E444" i="19" s="1"/>
  <c r="C454" i="19"/>
  <c r="E454" i="19" s="1"/>
  <c r="C465" i="19"/>
  <c r="C476" i="19"/>
  <c r="E476" i="19" s="1"/>
  <c r="C486" i="19"/>
  <c r="E486" i="19" s="1"/>
  <c r="C497" i="19"/>
  <c r="C505" i="19"/>
  <c r="E505" i="19" s="1"/>
  <c r="C513" i="19"/>
  <c r="E513" i="19" s="1"/>
  <c r="C521" i="19"/>
  <c r="E521" i="19" s="1"/>
  <c r="C529" i="19"/>
  <c r="C537" i="19"/>
  <c r="E537" i="19" s="1"/>
  <c r="C545" i="19"/>
  <c r="E545" i="19" s="1"/>
  <c r="C553" i="19"/>
  <c r="E553" i="19" s="1"/>
  <c r="C561" i="19"/>
  <c r="C569" i="19"/>
  <c r="E569" i="19" s="1"/>
  <c r="C577" i="19"/>
  <c r="E577" i="19" s="1"/>
  <c r="C585" i="19"/>
  <c r="E585" i="19" s="1"/>
  <c r="C593" i="19"/>
  <c r="C601" i="19"/>
  <c r="E601" i="19" s="1"/>
  <c r="C609" i="19"/>
  <c r="E609" i="19" s="1"/>
  <c r="C617" i="19"/>
  <c r="E617" i="19" s="1"/>
  <c r="C625" i="19"/>
  <c r="C633" i="19"/>
  <c r="E633" i="19" s="1"/>
  <c r="C641" i="19"/>
  <c r="E641" i="19" s="1"/>
  <c r="C649" i="19"/>
  <c r="E649" i="19" s="1"/>
  <c r="C657" i="19"/>
  <c r="C665" i="19"/>
  <c r="E665" i="19" s="1"/>
  <c r="C673" i="19"/>
  <c r="E673" i="19" s="1"/>
  <c r="C681" i="19"/>
  <c r="E681" i="19" s="1"/>
  <c r="C689" i="19"/>
  <c r="C697" i="19"/>
  <c r="E697" i="19" s="1"/>
  <c r="C705" i="19"/>
  <c r="E705" i="19" s="1"/>
  <c r="C713" i="19"/>
  <c r="E713" i="19" s="1"/>
  <c r="C721" i="19"/>
  <c r="C729" i="19"/>
  <c r="E729" i="19" s="1"/>
  <c r="C737" i="19"/>
  <c r="E737" i="19" s="1"/>
  <c r="C745" i="19"/>
  <c r="E745" i="19" s="1"/>
  <c r="C753" i="19"/>
  <c r="C761" i="19"/>
  <c r="E761" i="19" s="1"/>
  <c r="C769" i="19"/>
  <c r="E769" i="19" s="1"/>
  <c r="C777" i="19"/>
  <c r="E777" i="19" s="1"/>
  <c r="C785" i="19"/>
  <c r="C793" i="19"/>
  <c r="E793" i="19" s="1"/>
  <c r="C801" i="19"/>
  <c r="E801" i="19" s="1"/>
  <c r="C809" i="19"/>
  <c r="E809" i="19" s="1"/>
  <c r="C817" i="19"/>
  <c r="C825" i="19"/>
  <c r="E825" i="19" s="1"/>
  <c r="C833" i="19"/>
  <c r="E833" i="19" s="1"/>
  <c r="C841" i="19"/>
  <c r="E841" i="19" s="1"/>
  <c r="C849" i="19"/>
  <c r="C857" i="19"/>
  <c r="E857" i="19" s="1"/>
  <c r="C865" i="19"/>
  <c r="E865" i="19" s="1"/>
  <c r="C873" i="19"/>
  <c r="E873" i="19" s="1"/>
  <c r="C881" i="19"/>
  <c r="C889" i="19"/>
  <c r="E889" i="19" s="1"/>
  <c r="C897" i="19"/>
  <c r="E897" i="19" s="1"/>
  <c r="C905" i="19"/>
  <c r="E905" i="19" s="1"/>
  <c r="C913" i="19"/>
  <c r="C921" i="19"/>
  <c r="E921" i="19" s="1"/>
  <c r="C929" i="19"/>
  <c r="E929" i="19" s="1"/>
  <c r="C937" i="19"/>
  <c r="E937" i="19" s="1"/>
  <c r="C945" i="19"/>
  <c r="C953" i="19"/>
  <c r="E953" i="19" s="1"/>
  <c r="C961" i="19"/>
  <c r="E961" i="19" s="1"/>
  <c r="C969" i="19"/>
  <c r="E969" i="19" s="1"/>
  <c r="C977" i="19"/>
  <c r="C985" i="19"/>
  <c r="E985" i="19" s="1"/>
  <c r="C993" i="19"/>
  <c r="C1001" i="19"/>
  <c r="E1001" i="19" s="1"/>
  <c r="C1009" i="19"/>
  <c r="E1009" i="19" s="1"/>
  <c r="C1017" i="19"/>
  <c r="C1025" i="19"/>
  <c r="E1025" i="19" s="1"/>
  <c r="C1033" i="19"/>
  <c r="E1033" i="19" s="1"/>
  <c r="C1041" i="19"/>
  <c r="C1049" i="19"/>
  <c r="E1049" i="19" s="1"/>
  <c r="C1057" i="19"/>
  <c r="C1065" i="19"/>
  <c r="E1065" i="19" s="1"/>
  <c r="C1073" i="19"/>
  <c r="E1073" i="19" s="1"/>
  <c r="C1081" i="19"/>
  <c r="C1089" i="19"/>
  <c r="E1089" i="19" s="1"/>
  <c r="C1097" i="19"/>
  <c r="E1097" i="19" s="1"/>
  <c r="C1105" i="19"/>
  <c r="C1113" i="19"/>
  <c r="E1113" i="19" s="1"/>
  <c r="C1121" i="19"/>
  <c r="C1129" i="19"/>
  <c r="E1129" i="19" s="1"/>
  <c r="C1137" i="19"/>
  <c r="E1137" i="19" s="1"/>
  <c r="C1145" i="19"/>
  <c r="C1153" i="19"/>
  <c r="E1153" i="19" s="1"/>
  <c r="C1161" i="19"/>
  <c r="E1161" i="19" s="1"/>
  <c r="C1169" i="19"/>
  <c r="D2059" i="19"/>
  <c r="D2571" i="19"/>
  <c r="D2962" i="19"/>
  <c r="D3058" i="19"/>
  <c r="D3122" i="19"/>
  <c r="D3186" i="19"/>
  <c r="D3250" i="19"/>
  <c r="D3314" i="19"/>
  <c r="D3378" i="19"/>
  <c r="D3442" i="19"/>
  <c r="D3506" i="19"/>
  <c r="D3570" i="19"/>
  <c r="D3634" i="19"/>
  <c r="D3698" i="19"/>
  <c r="D3762" i="19"/>
  <c r="C39" i="19"/>
  <c r="E39" i="19" s="1"/>
  <c r="C103" i="19"/>
  <c r="E103" i="19" s="1"/>
  <c r="C167" i="19"/>
  <c r="E167" i="19" s="1"/>
  <c r="C231" i="19"/>
  <c r="E231" i="19" s="1"/>
  <c r="C269" i="19"/>
  <c r="E269" i="19" s="1"/>
  <c r="C289" i="19"/>
  <c r="E289" i="19" s="1"/>
  <c r="C311" i="19"/>
  <c r="C333" i="19"/>
  <c r="E333" i="19" s="1"/>
  <c r="C349" i="19"/>
  <c r="C365" i="19"/>
  <c r="E365" i="19" s="1"/>
  <c r="C381" i="19"/>
  <c r="C393" i="19"/>
  <c r="E393" i="19" s="1"/>
  <c r="C406" i="19"/>
  <c r="E406" i="19" s="1"/>
  <c r="C420" i="19"/>
  <c r="E420" i="19" s="1"/>
  <c r="C431" i="19"/>
  <c r="E431" i="19" s="1"/>
  <c r="C445" i="19"/>
  <c r="E445" i="19" s="1"/>
  <c r="C455" i="19"/>
  <c r="E455" i="19" s="1"/>
  <c r="C466" i="19"/>
  <c r="C477" i="19"/>
  <c r="C487" i="19"/>
  <c r="E487" i="19" s="1"/>
  <c r="C498" i="19"/>
  <c r="E498" i="19" s="1"/>
  <c r="C506" i="19"/>
  <c r="C514" i="19"/>
  <c r="C522" i="19"/>
  <c r="C530" i="19"/>
  <c r="E530" i="19" s="1"/>
  <c r="C538" i="19"/>
  <c r="E538" i="19" s="1"/>
  <c r="C546" i="19"/>
  <c r="E546" i="19" s="1"/>
  <c r="C554" i="19"/>
  <c r="E554" i="19" s="1"/>
  <c r="C562" i="19"/>
  <c r="E562" i="19" s="1"/>
  <c r="C570" i="19"/>
  <c r="E570" i="19" s="1"/>
  <c r="C578" i="19"/>
  <c r="E578" i="19" s="1"/>
  <c r="C586" i="19"/>
  <c r="E586" i="19" s="1"/>
  <c r="C594" i="19"/>
  <c r="C602" i="19"/>
  <c r="C610" i="19"/>
  <c r="E610" i="19" s="1"/>
  <c r="C618" i="19"/>
  <c r="E618" i="19" s="1"/>
  <c r="C626" i="19"/>
  <c r="E626" i="19" s="1"/>
  <c r="C634" i="19"/>
  <c r="C642" i="19"/>
  <c r="E642" i="19" s="1"/>
  <c r="C650" i="19"/>
  <c r="E650" i="19" s="1"/>
  <c r="C658" i="19"/>
  <c r="E658" i="19" s="1"/>
  <c r="C666" i="19"/>
  <c r="E666" i="19" s="1"/>
  <c r="C674" i="19"/>
  <c r="E674" i="19" s="1"/>
  <c r="C682" i="19"/>
  <c r="E682" i="19" s="1"/>
  <c r="C690" i="19"/>
  <c r="E690" i="19" s="1"/>
  <c r="C698" i="19"/>
  <c r="E698" i="19" s="1"/>
  <c r="C706" i="19"/>
  <c r="C714" i="19"/>
  <c r="E714" i="19" s="1"/>
  <c r="C722" i="19"/>
  <c r="C730" i="19"/>
  <c r="E730" i="19" s="1"/>
  <c r="C738" i="19"/>
  <c r="E738" i="19" s="1"/>
  <c r="C746" i="19"/>
  <c r="E746" i="19" s="1"/>
  <c r="C754" i="19"/>
  <c r="E754" i="19" s="1"/>
  <c r="C762" i="19"/>
  <c r="E762" i="19" s="1"/>
  <c r="C770" i="19"/>
  <c r="C778" i="19"/>
  <c r="E778" i="19" s="1"/>
  <c r="C786" i="19"/>
  <c r="C794" i="19"/>
  <c r="E794" i="19" s="1"/>
  <c r="C802" i="19"/>
  <c r="C810" i="19"/>
  <c r="E810" i="19" s="1"/>
  <c r="C818" i="19"/>
  <c r="E818" i="19" s="1"/>
  <c r="C826" i="19"/>
  <c r="E826" i="19" s="1"/>
  <c r="C834" i="19"/>
  <c r="C842" i="19"/>
  <c r="E842" i="19" s="1"/>
  <c r="C850" i="19"/>
  <c r="C858" i="19"/>
  <c r="E858" i="19" s="1"/>
  <c r="C866" i="19"/>
  <c r="E866" i="19" s="1"/>
  <c r="C874" i="19"/>
  <c r="E874" i="19" s="1"/>
  <c r="C882" i="19"/>
  <c r="C890" i="19"/>
  <c r="C898" i="19"/>
  <c r="E898" i="19" s="1"/>
  <c r="C906" i="19"/>
  <c r="E906" i="19" s="1"/>
  <c r="C914" i="19"/>
  <c r="E914" i="19" s="1"/>
  <c r="C922" i="19"/>
  <c r="C930" i="19"/>
  <c r="E930" i="19" s="1"/>
  <c r="C938" i="19"/>
  <c r="C946" i="19"/>
  <c r="E946" i="19" s="1"/>
  <c r="C954" i="19"/>
  <c r="E954" i="19" s="1"/>
  <c r="C962" i="19"/>
  <c r="C970" i="19"/>
  <c r="E970" i="19" s="1"/>
  <c r="C978" i="19"/>
  <c r="C986" i="19"/>
  <c r="E986" i="19" s="1"/>
  <c r="C994" i="19"/>
  <c r="E994" i="19" s="1"/>
  <c r="C1002" i="19"/>
  <c r="E1002" i="19" s="1"/>
  <c r="C1010" i="19"/>
  <c r="C1018" i="19"/>
  <c r="E1018" i="19" s="1"/>
  <c r="C1026" i="19"/>
  <c r="C1034" i="19"/>
  <c r="E1034" i="19" s="1"/>
  <c r="C1042" i="19"/>
  <c r="C1050" i="19"/>
  <c r="E1050" i="19" s="1"/>
  <c r="C1058" i="19"/>
  <c r="E1058" i="19" s="1"/>
  <c r="C1066" i="19"/>
  <c r="E1066" i="19" s="1"/>
  <c r="C1074" i="19"/>
  <c r="C1082" i="19"/>
  <c r="E1082" i="19" s="1"/>
  <c r="C1090" i="19"/>
  <c r="C1098" i="19"/>
  <c r="E1098" i="19" s="1"/>
  <c r="C1106" i="19"/>
  <c r="C1114" i="19"/>
  <c r="E1114" i="19" s="1"/>
  <c r="C1122" i="19"/>
  <c r="E1122" i="19" s="1"/>
  <c r="C1130" i="19"/>
  <c r="E1130" i="19" s="1"/>
  <c r="C1138" i="19"/>
  <c r="C1146" i="19"/>
  <c r="E1146" i="19" s="1"/>
  <c r="C1154" i="19"/>
  <c r="C1162" i="19"/>
  <c r="E1162" i="19" s="1"/>
  <c r="C1170" i="19"/>
  <c r="C1178" i="19"/>
  <c r="E1178" i="19" s="1"/>
  <c r="C1186" i="19"/>
  <c r="E1186" i="19" s="1"/>
  <c r="C1194" i="19"/>
  <c r="E1194" i="19" s="1"/>
  <c r="C1202" i="19"/>
  <c r="C1210" i="19"/>
  <c r="E1210" i="19" s="1"/>
  <c r="C1218" i="19"/>
  <c r="C1226" i="19"/>
  <c r="E1226" i="19" s="1"/>
  <c r="C1234" i="19"/>
  <c r="C1242" i="19"/>
  <c r="E1242" i="19" s="1"/>
  <c r="C1250" i="19"/>
  <c r="E1250" i="19" s="1"/>
  <c r="C1258" i="19"/>
  <c r="E1258" i="19" s="1"/>
  <c r="C1266" i="19"/>
  <c r="C1274" i="19"/>
  <c r="E1274" i="19" s="1"/>
  <c r="C1282" i="19"/>
  <c r="C1290" i="19"/>
  <c r="E1290" i="19" s="1"/>
  <c r="C1298" i="19"/>
  <c r="C1306" i="19"/>
  <c r="E1306" i="19" s="1"/>
  <c r="C1314" i="19"/>
  <c r="E1314" i="19" s="1"/>
  <c r="C1322" i="19"/>
  <c r="E1322" i="19" s="1"/>
  <c r="D2123" i="19"/>
  <c r="D2635" i="19"/>
  <c r="D2985" i="19"/>
  <c r="D3066" i="19"/>
  <c r="D3130" i="19"/>
  <c r="D3194" i="19"/>
  <c r="D3258" i="19"/>
  <c r="D3322" i="19"/>
  <c r="D3386" i="19"/>
  <c r="D3450" i="19"/>
  <c r="D3514" i="19"/>
  <c r="D3578" i="19"/>
  <c r="D3642" i="19"/>
  <c r="D3706" i="19"/>
  <c r="D3770" i="19"/>
  <c r="C47" i="19"/>
  <c r="E47" i="19" s="1"/>
  <c r="C111" i="19"/>
  <c r="E111" i="19" s="1"/>
  <c r="C175" i="19"/>
  <c r="E175" i="19" s="1"/>
  <c r="C239" i="19"/>
  <c r="E239" i="19" s="1"/>
  <c r="C271" i="19"/>
  <c r="E271" i="19" s="1"/>
  <c r="C293" i="19"/>
  <c r="E293" i="19" s="1"/>
  <c r="C313" i="19"/>
  <c r="E313" i="19" s="1"/>
  <c r="C334" i="19"/>
  <c r="E334" i="19" s="1"/>
  <c r="C350" i="19"/>
  <c r="E350" i="19" s="1"/>
  <c r="C366" i="19"/>
  <c r="E366" i="19" s="1"/>
  <c r="C382" i="19"/>
  <c r="C396" i="19"/>
  <c r="C407" i="19"/>
  <c r="E407" i="19" s="1"/>
  <c r="C421" i="19"/>
  <c r="E421" i="19" s="1"/>
  <c r="C433" i="19"/>
  <c r="C446" i="19"/>
  <c r="C457" i="19"/>
  <c r="E457" i="19" s="1"/>
  <c r="C468" i="19"/>
  <c r="E468" i="19" s="1"/>
  <c r="C478" i="19"/>
  <c r="C489" i="19"/>
  <c r="E489" i="19" s="1"/>
  <c r="C499" i="19"/>
  <c r="C507" i="19"/>
  <c r="E507" i="19" s="1"/>
  <c r="C515" i="19"/>
  <c r="E515" i="19" s="1"/>
  <c r="C523" i="19"/>
  <c r="E523" i="19" s="1"/>
  <c r="C531" i="19"/>
  <c r="E531" i="19" s="1"/>
  <c r="C539" i="19"/>
  <c r="E539" i="19" s="1"/>
  <c r="C547" i="19"/>
  <c r="E547" i="19" s="1"/>
  <c r="C555" i="19"/>
  <c r="E555" i="19" s="1"/>
  <c r="C563" i="19"/>
  <c r="C571" i="19"/>
  <c r="E571" i="19" s="1"/>
  <c r="C579" i="19"/>
  <c r="E579" i="19" s="1"/>
  <c r="C587" i="19"/>
  <c r="E587" i="19" s="1"/>
  <c r="C595" i="19"/>
  <c r="E595" i="19" s="1"/>
  <c r="C603" i="19"/>
  <c r="E603" i="19" s="1"/>
  <c r="C611" i="19"/>
  <c r="E611" i="19" s="1"/>
  <c r="C619" i="19"/>
  <c r="E619" i="19" s="1"/>
  <c r="C627" i="19"/>
  <c r="C635" i="19"/>
  <c r="E635" i="19" s="1"/>
  <c r="C643" i="19"/>
  <c r="E643" i="19" s="1"/>
  <c r="C651" i="19"/>
  <c r="E651" i="19" s="1"/>
  <c r="C659" i="19"/>
  <c r="E659" i="19" s="1"/>
  <c r="C667" i="19"/>
  <c r="E667" i="19" s="1"/>
  <c r="C675" i="19"/>
  <c r="E675" i="19" s="1"/>
  <c r="C683" i="19"/>
  <c r="E683" i="19" s="1"/>
  <c r="C691" i="19"/>
  <c r="C699" i="19"/>
  <c r="E699" i="19" s="1"/>
  <c r="C707" i="19"/>
  <c r="E707" i="19" s="1"/>
  <c r="C715" i="19"/>
  <c r="E715" i="19" s="1"/>
  <c r="C723" i="19"/>
  <c r="E723" i="19" s="1"/>
  <c r="C731" i="19"/>
  <c r="E731" i="19" s="1"/>
  <c r="C739" i="19"/>
  <c r="E739" i="19" s="1"/>
  <c r="C747" i="19"/>
  <c r="E747" i="19" s="1"/>
  <c r="C755" i="19"/>
  <c r="C763" i="19"/>
  <c r="E763" i="19" s="1"/>
  <c r="C771" i="19"/>
  <c r="E771" i="19" s="1"/>
  <c r="C779" i="19"/>
  <c r="E779" i="19" s="1"/>
  <c r="C787" i="19"/>
  <c r="E787" i="19" s="1"/>
  <c r="C795" i="19"/>
  <c r="E795" i="19" s="1"/>
  <c r="C803" i="19"/>
  <c r="E803" i="19" s="1"/>
  <c r="C811" i="19"/>
  <c r="E811" i="19" s="1"/>
  <c r="C819" i="19"/>
  <c r="C827" i="19"/>
  <c r="E827" i="19" s="1"/>
  <c r="C835" i="19"/>
  <c r="E835" i="19" s="1"/>
  <c r="C843" i="19"/>
  <c r="E843" i="19" s="1"/>
  <c r="C851" i="19"/>
  <c r="E851" i="19" s="1"/>
  <c r="C859" i="19"/>
  <c r="E859" i="19" s="1"/>
  <c r="C867" i="19"/>
  <c r="E867" i="19" s="1"/>
  <c r="C875" i="19"/>
  <c r="E875" i="19" s="1"/>
  <c r="C883" i="19"/>
  <c r="C891" i="19"/>
  <c r="E891" i="19" s="1"/>
  <c r="C899" i="19"/>
  <c r="E899" i="19" s="1"/>
  <c r="C907" i="19"/>
  <c r="E907" i="19" s="1"/>
  <c r="C915" i="19"/>
  <c r="E915" i="19" s="1"/>
  <c r="C923" i="19"/>
  <c r="E923" i="19" s="1"/>
  <c r="C931" i="19"/>
  <c r="E931" i="19" s="1"/>
  <c r="C939" i="19"/>
  <c r="E939" i="19" s="1"/>
  <c r="C947" i="19"/>
  <c r="E947" i="19" s="1"/>
  <c r="C955" i="19"/>
  <c r="E955" i="19" s="1"/>
  <c r="C963" i="19"/>
  <c r="E963" i="19" s="1"/>
  <c r="C971" i="19"/>
  <c r="C979" i="19"/>
  <c r="E979" i="19" s="1"/>
  <c r="C987" i="19"/>
  <c r="E987" i="19" s="1"/>
  <c r="C995" i="19"/>
  <c r="E995" i="19" s="1"/>
  <c r="C1003" i="19"/>
  <c r="C1011" i="19"/>
  <c r="C1019" i="19"/>
  <c r="E1019" i="19" s="1"/>
  <c r="C1027" i="19"/>
  <c r="E1027" i="19" s="1"/>
  <c r="C1035" i="19"/>
  <c r="C1043" i="19"/>
  <c r="E1043" i="19" s="1"/>
  <c r="C1051" i="19"/>
  <c r="E1051" i="19" s="1"/>
  <c r="C1059" i="19"/>
  <c r="E1059" i="19" s="1"/>
  <c r="C1067" i="19"/>
  <c r="C1075" i="19"/>
  <c r="C1083" i="19"/>
  <c r="E1083" i="19" s="1"/>
  <c r="C1091" i="19"/>
  <c r="E1091" i="19" s="1"/>
  <c r="C1099" i="19"/>
  <c r="C1107" i="19"/>
  <c r="E1107" i="19" s="1"/>
  <c r="C1115" i="19"/>
  <c r="E1115" i="19" s="1"/>
  <c r="C1123" i="19"/>
  <c r="E1123" i="19" s="1"/>
  <c r="C1131" i="19"/>
  <c r="C1139" i="19"/>
  <c r="C1147" i="19"/>
  <c r="E1147" i="19" s="1"/>
  <c r="C1155" i="19"/>
  <c r="E1155" i="19" s="1"/>
  <c r="C1163" i="19"/>
  <c r="C1171" i="19"/>
  <c r="E1171" i="19" s="1"/>
  <c r="C1179" i="19"/>
  <c r="E1179" i="19" s="1"/>
  <c r="C1187" i="19"/>
  <c r="E1187" i="19" s="1"/>
  <c r="C1195" i="19"/>
  <c r="C1203" i="19"/>
  <c r="C1211" i="19"/>
  <c r="E1211" i="19" s="1"/>
  <c r="C1219" i="19"/>
  <c r="E1219" i="19" s="1"/>
  <c r="D474" i="19"/>
  <c r="D2187" i="19"/>
  <c r="D2699" i="19"/>
  <c r="D3001" i="19"/>
  <c r="D3074" i="19"/>
  <c r="D3138" i="19"/>
  <c r="D3202" i="19"/>
  <c r="D3266" i="19"/>
  <c r="D3330" i="19"/>
  <c r="D3394" i="19"/>
  <c r="D3458" i="19"/>
  <c r="D3522" i="19"/>
  <c r="D3586" i="19"/>
  <c r="D3650" i="19"/>
  <c r="D3714" i="19"/>
  <c r="D3778" i="19"/>
  <c r="C55" i="19"/>
  <c r="C119" i="19"/>
  <c r="E119" i="19" s="1"/>
  <c r="C183" i="19"/>
  <c r="C247" i="19"/>
  <c r="E247" i="19" s="1"/>
  <c r="C273" i="19"/>
  <c r="C295" i="19"/>
  <c r="E295" i="19" s="1"/>
  <c r="C317" i="19"/>
  <c r="C335" i="19"/>
  <c r="C351" i="19"/>
  <c r="E351" i="19" s="1"/>
  <c r="C367" i="19"/>
  <c r="E367" i="19" s="1"/>
  <c r="C383" i="19"/>
  <c r="E383" i="19" s="1"/>
  <c r="C397" i="19"/>
  <c r="E397" i="19" s="1"/>
  <c r="C409" i="19"/>
  <c r="E409" i="19" s="1"/>
  <c r="C422" i="19"/>
  <c r="E422" i="19" s="1"/>
  <c r="C436" i="19"/>
  <c r="E436" i="19" s="1"/>
  <c r="C447" i="19"/>
  <c r="E447" i="19" s="1"/>
  <c r="C458" i="19"/>
  <c r="E458" i="19" s="1"/>
  <c r="C469" i="19"/>
  <c r="E469" i="19" s="1"/>
  <c r="C479" i="19"/>
  <c r="E479" i="19" s="1"/>
  <c r="C490" i="19"/>
  <c r="E490" i="19" s="1"/>
  <c r="C500" i="19"/>
  <c r="E500" i="19" s="1"/>
  <c r="C508" i="19"/>
  <c r="E508" i="19" s="1"/>
  <c r="C516" i="19"/>
  <c r="E516" i="19" s="1"/>
  <c r="C524" i="19"/>
  <c r="C532" i="19"/>
  <c r="E532" i="19" s="1"/>
  <c r="C540" i="19"/>
  <c r="E540" i="19" s="1"/>
  <c r="C548" i="19"/>
  <c r="E548" i="19" s="1"/>
  <c r="C556" i="19"/>
  <c r="C564" i="19"/>
  <c r="E564" i="19" s="1"/>
  <c r="C572" i="19"/>
  <c r="E572" i="19" s="1"/>
  <c r="C580" i="19"/>
  <c r="E580" i="19" s="1"/>
  <c r="C588" i="19"/>
  <c r="C596" i="19"/>
  <c r="E596" i="19" s="1"/>
  <c r="C604" i="19"/>
  <c r="E604" i="19" s="1"/>
  <c r="C612" i="19"/>
  <c r="E612" i="19" s="1"/>
  <c r="C620" i="19"/>
  <c r="C628" i="19"/>
  <c r="E628" i="19" s="1"/>
  <c r="C636" i="19"/>
  <c r="E636" i="19" s="1"/>
  <c r="C644" i="19"/>
  <c r="E644" i="19" s="1"/>
  <c r="C652" i="19"/>
  <c r="C660" i="19"/>
  <c r="E660" i="19" s="1"/>
  <c r="C668" i="19"/>
  <c r="E668" i="19" s="1"/>
  <c r="C676" i="19"/>
  <c r="E676" i="19" s="1"/>
  <c r="C684" i="19"/>
  <c r="C692" i="19"/>
  <c r="E692" i="19" s="1"/>
  <c r="C700" i="19"/>
  <c r="E700" i="19" s="1"/>
  <c r="C708" i="19"/>
  <c r="E708" i="19" s="1"/>
  <c r="C716" i="19"/>
  <c r="C724" i="19"/>
  <c r="E724" i="19" s="1"/>
  <c r="C732" i="19"/>
  <c r="E732" i="19" s="1"/>
  <c r="C740" i="19"/>
  <c r="E740" i="19" s="1"/>
  <c r="C748" i="19"/>
  <c r="C756" i="19"/>
  <c r="E756" i="19" s="1"/>
  <c r="C764" i="19"/>
  <c r="E764" i="19" s="1"/>
  <c r="C772" i="19"/>
  <c r="E772" i="19" s="1"/>
  <c r="C780" i="19"/>
  <c r="C788" i="19"/>
  <c r="E788" i="19" s="1"/>
  <c r="C796" i="19"/>
  <c r="E796" i="19" s="1"/>
  <c r="C804" i="19"/>
  <c r="E804" i="19" s="1"/>
  <c r="C812" i="19"/>
  <c r="C820" i="19"/>
  <c r="E820" i="19" s="1"/>
  <c r="C828" i="19"/>
  <c r="E828" i="19" s="1"/>
  <c r="C836" i="19"/>
  <c r="E836" i="19" s="1"/>
  <c r="C844" i="19"/>
  <c r="C852" i="19"/>
  <c r="E852" i="19" s="1"/>
  <c r="C860" i="19"/>
  <c r="E860" i="19" s="1"/>
  <c r="C868" i="19"/>
  <c r="E868" i="19" s="1"/>
  <c r="C876" i="19"/>
  <c r="C884" i="19"/>
  <c r="E884" i="19" s="1"/>
  <c r="C892" i="19"/>
  <c r="E892" i="19" s="1"/>
  <c r="C900" i="19"/>
  <c r="E900" i="19" s="1"/>
  <c r="C908" i="19"/>
  <c r="C916" i="19"/>
  <c r="E916" i="19" s="1"/>
  <c r="C924" i="19"/>
  <c r="E924" i="19" s="1"/>
  <c r="C932" i="19"/>
  <c r="E932" i="19" s="1"/>
  <c r="C940" i="19"/>
  <c r="C948" i="19"/>
  <c r="E948" i="19" s="1"/>
  <c r="C956" i="19"/>
  <c r="C964" i="19"/>
  <c r="E964" i="19" s="1"/>
  <c r="C972" i="19"/>
  <c r="C980" i="19"/>
  <c r="E980" i="19" s="1"/>
  <c r="C988" i="19"/>
  <c r="E988" i="19" s="1"/>
  <c r="C996" i="19"/>
  <c r="E996" i="19" s="1"/>
  <c r="C1004" i="19"/>
  <c r="E1004" i="19" s="1"/>
  <c r="C1012" i="19"/>
  <c r="C1020" i="19"/>
  <c r="C1028" i="19"/>
  <c r="C1036" i="19"/>
  <c r="C1044" i="19"/>
  <c r="C1052" i="19"/>
  <c r="E1052" i="19" s="1"/>
  <c r="C1060" i="19"/>
  <c r="E1060" i="19" s="1"/>
  <c r="C1068" i="19"/>
  <c r="E1068" i="19" s="1"/>
  <c r="C1076" i="19"/>
  <c r="E1076" i="19" s="1"/>
  <c r="C1084" i="19"/>
  <c r="C1092" i="19"/>
  <c r="E1092" i="19" s="1"/>
  <c r="C1100" i="19"/>
  <c r="E1100" i="19" s="1"/>
  <c r="C1108" i="19"/>
  <c r="E1108" i="19" s="1"/>
  <c r="C1116" i="19"/>
  <c r="E1116" i="19" s="1"/>
  <c r="C1124" i="19"/>
  <c r="E1124" i="19" s="1"/>
  <c r="C1132" i="19"/>
  <c r="C1140" i="19"/>
  <c r="C1148" i="19"/>
  <c r="E1148" i="19" s="1"/>
  <c r="C1156" i="19"/>
  <c r="C1164" i="19"/>
  <c r="E1164" i="19" s="1"/>
  <c r="C1172" i="19"/>
  <c r="C1180" i="19"/>
  <c r="E1180" i="19" s="1"/>
  <c r="C1188" i="19"/>
  <c r="C1196" i="19"/>
  <c r="E1196" i="19" s="1"/>
  <c r="C1204" i="19"/>
  <c r="E1204" i="19" s="1"/>
  <c r="C1212" i="19"/>
  <c r="E1212" i="19" s="1"/>
  <c r="C1220" i="19"/>
  <c r="C1228" i="19"/>
  <c r="C1236" i="19"/>
  <c r="E1236" i="19" s="1"/>
  <c r="C1244" i="19"/>
  <c r="E1244" i="19" s="1"/>
  <c r="C1252" i="19"/>
  <c r="E1252" i="19" s="1"/>
  <c r="C1260" i="19"/>
  <c r="E1260" i="19" s="1"/>
  <c r="C1268" i="19"/>
  <c r="C1276" i="19"/>
  <c r="E1276" i="19" s="1"/>
  <c r="C1284" i="19"/>
  <c r="E1284" i="19" s="1"/>
  <c r="C1292" i="19"/>
  <c r="E1292" i="19" s="1"/>
  <c r="D1300" i="19"/>
  <c r="D2251" i="19"/>
  <c r="D2763" i="19"/>
  <c r="D3016" i="19"/>
  <c r="D3082" i="19"/>
  <c r="D3146" i="19"/>
  <c r="D3210" i="19"/>
  <c r="D3274" i="19"/>
  <c r="D3338" i="19"/>
  <c r="D3402" i="19"/>
  <c r="D3466" i="19"/>
  <c r="D3530" i="19"/>
  <c r="D3594" i="19"/>
  <c r="D3658" i="19"/>
  <c r="D3722" i="19"/>
  <c r="D3786" i="19"/>
  <c r="C63" i="19"/>
  <c r="E63" i="19" s="1"/>
  <c r="C127" i="19"/>
  <c r="E127" i="19" s="1"/>
  <c r="C191" i="19"/>
  <c r="E191" i="19" s="1"/>
  <c r="C249" i="19"/>
  <c r="E249" i="19" s="1"/>
  <c r="C277" i="19"/>
  <c r="E277" i="19" s="1"/>
  <c r="C297" i="19"/>
  <c r="E297" i="19" s="1"/>
  <c r="C319" i="19"/>
  <c r="E319" i="19" s="1"/>
  <c r="C337" i="19"/>
  <c r="C353" i="19"/>
  <c r="E353" i="19" s="1"/>
  <c r="C369" i="19"/>
  <c r="C385" i="19"/>
  <c r="E385" i="19" s="1"/>
  <c r="C398" i="19"/>
  <c r="E398" i="19" s="1"/>
  <c r="C412" i="19"/>
  <c r="E412" i="19" s="1"/>
  <c r="C423" i="19"/>
  <c r="E423" i="19" s="1"/>
  <c r="C437" i="19"/>
  <c r="E437" i="19" s="1"/>
  <c r="C449" i="19"/>
  <c r="E449" i="19" s="1"/>
  <c r="C460" i="19"/>
  <c r="E460" i="19" s="1"/>
  <c r="C470" i="19"/>
  <c r="E470" i="19" s="1"/>
  <c r="C481" i="19"/>
  <c r="E481" i="19" s="1"/>
  <c r="C492" i="19"/>
  <c r="C501" i="19"/>
  <c r="E501" i="19" s="1"/>
  <c r="C509" i="19"/>
  <c r="E509" i="19" s="1"/>
  <c r="C517" i="19"/>
  <c r="E517" i="19" s="1"/>
  <c r="C525" i="19"/>
  <c r="E525" i="19" s="1"/>
  <c r="C533" i="19"/>
  <c r="E533" i="19" s="1"/>
  <c r="C541" i="19"/>
  <c r="E541" i="19" s="1"/>
  <c r="C549" i="19"/>
  <c r="E549" i="19" s="1"/>
  <c r="C557" i="19"/>
  <c r="E557" i="19" s="1"/>
  <c r="C565" i="19"/>
  <c r="E565" i="19" s="1"/>
  <c r="C573" i="19"/>
  <c r="E573" i="19" s="1"/>
  <c r="C581" i="19"/>
  <c r="E581" i="19" s="1"/>
  <c r="C589" i="19"/>
  <c r="E589" i="19" s="1"/>
  <c r="C597" i="19"/>
  <c r="E597" i="19" s="1"/>
  <c r="C605" i="19"/>
  <c r="E605" i="19" s="1"/>
  <c r="C613" i="19"/>
  <c r="E613" i="19" s="1"/>
  <c r="C621" i="19"/>
  <c r="E621" i="19" s="1"/>
  <c r="C629" i="19"/>
  <c r="E629" i="19" s="1"/>
  <c r="C637" i="19"/>
  <c r="E637" i="19" s="1"/>
  <c r="C645" i="19"/>
  <c r="E645" i="19" s="1"/>
  <c r="C653" i="19"/>
  <c r="E653" i="19" s="1"/>
  <c r="C661" i="19"/>
  <c r="E661" i="19" s="1"/>
  <c r="C669" i="19"/>
  <c r="E669" i="19" s="1"/>
  <c r="C677" i="19"/>
  <c r="E677" i="19" s="1"/>
  <c r="C685" i="19"/>
  <c r="E685" i="19" s="1"/>
  <c r="C693" i="19"/>
  <c r="E693" i="19" s="1"/>
  <c r="C701" i="19"/>
  <c r="E701" i="19" s="1"/>
  <c r="C709" i="19"/>
  <c r="E709" i="19" s="1"/>
  <c r="C717" i="19"/>
  <c r="E717" i="19" s="1"/>
  <c r="C725" i="19"/>
  <c r="E725" i="19" s="1"/>
  <c r="C733" i="19"/>
  <c r="E733" i="19" s="1"/>
  <c r="C741" i="19"/>
  <c r="E741" i="19" s="1"/>
  <c r="C749" i="19"/>
  <c r="E749" i="19" s="1"/>
  <c r="C757" i="19"/>
  <c r="E757" i="19" s="1"/>
  <c r="C765" i="19"/>
  <c r="E765" i="19" s="1"/>
  <c r="C773" i="19"/>
  <c r="E773" i="19" s="1"/>
  <c r="C781" i="19"/>
  <c r="E781" i="19" s="1"/>
  <c r="C789" i="19"/>
  <c r="E789" i="19" s="1"/>
  <c r="C797" i="19"/>
  <c r="E797" i="19" s="1"/>
  <c r="C805" i="19"/>
  <c r="E805" i="19" s="1"/>
  <c r="C813" i="19"/>
  <c r="E813" i="19" s="1"/>
  <c r="C821" i="19"/>
  <c r="E821" i="19" s="1"/>
  <c r="C829" i="19"/>
  <c r="E829" i="19" s="1"/>
  <c r="C837" i="19"/>
  <c r="E837" i="19" s="1"/>
  <c r="C845" i="19"/>
  <c r="E845" i="19" s="1"/>
  <c r="C853" i="19"/>
  <c r="E853" i="19" s="1"/>
  <c r="C861" i="19"/>
  <c r="E861" i="19" s="1"/>
  <c r="C869" i="19"/>
  <c r="E869" i="19" s="1"/>
  <c r="C877" i="19"/>
  <c r="E877" i="19" s="1"/>
  <c r="C885" i="19"/>
  <c r="E885" i="19" s="1"/>
  <c r="C893" i="19"/>
  <c r="E893" i="19" s="1"/>
  <c r="C901" i="19"/>
  <c r="E901" i="19" s="1"/>
  <c r="C909" i="19"/>
  <c r="E909" i="19" s="1"/>
  <c r="C917" i="19"/>
  <c r="E917" i="19" s="1"/>
  <c r="C925" i="19"/>
  <c r="E925" i="19" s="1"/>
  <c r="C933" i="19"/>
  <c r="E933" i="19" s="1"/>
  <c r="C941" i="19"/>
  <c r="E941" i="19" s="1"/>
  <c r="C949" i="19"/>
  <c r="E949" i="19" s="1"/>
  <c r="C957" i="19"/>
  <c r="E957" i="19" s="1"/>
  <c r="C965" i="19"/>
  <c r="E965" i="19" s="1"/>
  <c r="C973" i="19"/>
  <c r="E973" i="19" s="1"/>
  <c r="C981" i="19"/>
  <c r="E981" i="19" s="1"/>
  <c r="C989" i="19"/>
  <c r="C997" i="19"/>
  <c r="E997" i="19" s="1"/>
  <c r="C1005" i="19"/>
  <c r="E1005" i="19" s="1"/>
  <c r="C1013" i="19"/>
  <c r="E1013" i="19" s="1"/>
  <c r="C1021" i="19"/>
  <c r="C1029" i="19"/>
  <c r="E1029" i="19" s="1"/>
  <c r="C1037" i="19"/>
  <c r="E1037" i="19" s="1"/>
  <c r="C1045" i="19"/>
  <c r="E1045" i="19" s="1"/>
  <c r="C1053" i="19"/>
  <c r="C1061" i="19"/>
  <c r="E1061" i="19" s="1"/>
  <c r="C1069" i="19"/>
  <c r="E1069" i="19" s="1"/>
  <c r="C1077" i="19"/>
  <c r="E1077" i="19" s="1"/>
  <c r="C1085" i="19"/>
  <c r="C1093" i="19"/>
  <c r="E1093" i="19" s="1"/>
  <c r="C1101" i="19"/>
  <c r="E1101" i="19" s="1"/>
  <c r="C1109" i="19"/>
  <c r="E1109" i="19" s="1"/>
  <c r="C1117" i="19"/>
  <c r="C1125" i="19"/>
  <c r="E1125" i="19" s="1"/>
  <c r="C1133" i="19"/>
  <c r="E1133" i="19" s="1"/>
  <c r="C1141" i="19"/>
  <c r="E1141" i="19" s="1"/>
  <c r="C1149" i="19"/>
  <c r="C1157" i="19"/>
  <c r="E1157" i="19" s="1"/>
  <c r="C1165" i="19"/>
  <c r="E1165" i="19" s="1"/>
  <c r="C1173" i="19"/>
  <c r="E1173" i="19" s="1"/>
  <c r="C1181" i="19"/>
  <c r="C1189" i="19"/>
  <c r="E1189" i="19" s="1"/>
  <c r="C1197" i="19"/>
  <c r="E1197" i="19" s="1"/>
  <c r="C1205" i="19"/>
  <c r="E1205" i="19" s="1"/>
  <c r="D1714" i="19"/>
  <c r="D2315" i="19"/>
  <c r="D2827" i="19"/>
  <c r="D3025" i="19"/>
  <c r="D3090" i="19"/>
  <c r="D3154" i="19"/>
  <c r="D3218" i="19"/>
  <c r="D3282" i="19"/>
  <c r="D3346" i="19"/>
  <c r="D3410" i="19"/>
  <c r="D3474" i="19"/>
  <c r="D3538" i="19"/>
  <c r="D3602" i="19"/>
  <c r="D3666" i="19"/>
  <c r="D3730" i="19"/>
  <c r="C7" i="19"/>
  <c r="C71" i="19"/>
  <c r="E71" i="19" s="1"/>
  <c r="C135" i="19"/>
  <c r="C199" i="19"/>
  <c r="E199" i="19" s="1"/>
  <c r="C255" i="19"/>
  <c r="C279" i="19"/>
  <c r="E279" i="19" s="1"/>
  <c r="C301" i="19"/>
  <c r="E301" i="19" s="1"/>
  <c r="C321" i="19"/>
  <c r="E321" i="19" s="1"/>
  <c r="C341" i="19"/>
  <c r="E341" i="19" s="1"/>
  <c r="C357" i="19"/>
  <c r="E357" i="19" s="1"/>
  <c r="C373" i="19"/>
  <c r="E373" i="19" s="1"/>
  <c r="C388" i="19"/>
  <c r="E388" i="19" s="1"/>
  <c r="C399" i="19"/>
  <c r="E399" i="19" s="1"/>
  <c r="C413" i="19"/>
  <c r="E413" i="19" s="1"/>
  <c r="C425" i="19"/>
  <c r="E425" i="19" s="1"/>
  <c r="C438" i="19"/>
  <c r="E438" i="19" s="1"/>
  <c r="C450" i="19"/>
  <c r="E450" i="19" s="1"/>
  <c r="C461" i="19"/>
  <c r="E461" i="19" s="1"/>
  <c r="C471" i="19"/>
  <c r="E471" i="19" s="1"/>
  <c r="C482" i="19"/>
  <c r="E482" i="19" s="1"/>
  <c r="C493" i="19"/>
  <c r="E493" i="19" s="1"/>
  <c r="C502" i="19"/>
  <c r="E502" i="19" s="1"/>
  <c r="C510" i="19"/>
  <c r="C518" i="19"/>
  <c r="E518" i="19" s="1"/>
  <c r="C526" i="19"/>
  <c r="E526" i="19" s="1"/>
  <c r="C534" i="19"/>
  <c r="E534" i="19" s="1"/>
  <c r="C542" i="19"/>
  <c r="C550" i="19"/>
  <c r="E550" i="19" s="1"/>
  <c r="C558" i="19"/>
  <c r="E558" i="19" s="1"/>
  <c r="C566" i="19"/>
  <c r="E566" i="19" s="1"/>
  <c r="C574" i="19"/>
  <c r="C582" i="19"/>
  <c r="E582" i="19" s="1"/>
  <c r="C590" i="19"/>
  <c r="E590" i="19" s="1"/>
  <c r="C598" i="19"/>
  <c r="E598" i="19" s="1"/>
  <c r="C606" i="19"/>
  <c r="E606" i="19" s="1"/>
  <c r="C614" i="19"/>
  <c r="E614" i="19" s="1"/>
  <c r="C622" i="19"/>
  <c r="E622" i="19" s="1"/>
  <c r="C630" i="19"/>
  <c r="E630" i="19" s="1"/>
  <c r="C638" i="19"/>
  <c r="E638" i="19" s="1"/>
  <c r="C646" i="19"/>
  <c r="E646" i="19" s="1"/>
  <c r="C654" i="19"/>
  <c r="E654" i="19" s="1"/>
  <c r="C662" i="19"/>
  <c r="E662" i="19" s="1"/>
  <c r="C670" i="19"/>
  <c r="E670" i="19" s="1"/>
  <c r="C678" i="19"/>
  <c r="E678" i="19" s="1"/>
  <c r="C686" i="19"/>
  <c r="E686" i="19" s="1"/>
  <c r="C694" i="19"/>
  <c r="E694" i="19" s="1"/>
  <c r="C702" i="19"/>
  <c r="E702" i="19" s="1"/>
  <c r="C710" i="19"/>
  <c r="E710" i="19" s="1"/>
  <c r="C718" i="19"/>
  <c r="C726" i="19"/>
  <c r="E726" i="19" s="1"/>
  <c r="C734" i="19"/>
  <c r="E734" i="19" s="1"/>
  <c r="C742" i="19"/>
  <c r="E742" i="19" s="1"/>
  <c r="C750" i="19"/>
  <c r="C758" i="19"/>
  <c r="E758" i="19" s="1"/>
  <c r="C766" i="19"/>
  <c r="E766" i="19" s="1"/>
  <c r="C774" i="19"/>
  <c r="E774" i="19" s="1"/>
  <c r="C782" i="19"/>
  <c r="E782" i="19" s="1"/>
  <c r="C790" i="19"/>
  <c r="E790" i="19" s="1"/>
  <c r="C798" i="19"/>
  <c r="C806" i="19"/>
  <c r="C814" i="19"/>
  <c r="E814" i="19" s="1"/>
  <c r="C822" i="19"/>
  <c r="E822" i="19" s="1"/>
  <c r="C830" i="19"/>
  <c r="E830" i="19" s="1"/>
  <c r="C838" i="19"/>
  <c r="E838" i="19" s="1"/>
  <c r="C846" i="19"/>
  <c r="E846" i="19" s="1"/>
  <c r="C854" i="19"/>
  <c r="C862" i="19"/>
  <c r="E862" i="19" s="1"/>
  <c r="C870" i="19"/>
  <c r="E870" i="19" s="1"/>
  <c r="C878" i="19"/>
  <c r="E878" i="19" s="1"/>
  <c r="C886" i="19"/>
  <c r="C894" i="19"/>
  <c r="E894" i="19" s="1"/>
  <c r="C902" i="19"/>
  <c r="C910" i="19"/>
  <c r="E910" i="19" s="1"/>
  <c r="C918" i="19"/>
  <c r="E918" i="19" s="1"/>
  <c r="C926" i="19"/>
  <c r="E926" i="19" s="1"/>
  <c r="C934" i="19"/>
  <c r="E934" i="19" s="1"/>
  <c r="C942" i="19"/>
  <c r="E942" i="19" s="1"/>
  <c r="C950" i="19"/>
  <c r="E950" i="19" s="1"/>
  <c r="C958" i="19"/>
  <c r="E958" i="19" s="1"/>
  <c r="C966" i="19"/>
  <c r="E966" i="19" s="1"/>
  <c r="C974" i="19"/>
  <c r="E974" i="19" s="1"/>
  <c r="C982" i="19"/>
  <c r="E982" i="19" s="1"/>
  <c r="C990" i="19"/>
  <c r="C998" i="19"/>
  <c r="E998" i="19" s="1"/>
  <c r="C1006" i="19"/>
  <c r="E1006" i="19" s="1"/>
  <c r="C1014" i="19"/>
  <c r="E1014" i="19" s="1"/>
  <c r="C1022" i="19"/>
  <c r="E1022" i="19" s="1"/>
  <c r="C1030" i="19"/>
  <c r="E1030" i="19" s="1"/>
  <c r="C1038" i="19"/>
  <c r="E1038" i="19" s="1"/>
  <c r="C1046" i="19"/>
  <c r="E1046" i="19" s="1"/>
  <c r="C1054" i="19"/>
  <c r="C1062" i="19"/>
  <c r="E1062" i="19" s="1"/>
  <c r="C1070" i="19"/>
  <c r="E1070" i="19" s="1"/>
  <c r="C1078" i="19"/>
  <c r="E1078" i="19" s="1"/>
  <c r="C1086" i="19"/>
  <c r="E1086" i="19" s="1"/>
  <c r="C1094" i="19"/>
  <c r="E1094" i="19" s="1"/>
  <c r="C1102" i="19"/>
  <c r="E1102" i="19" s="1"/>
  <c r="C1110" i="19"/>
  <c r="E1110" i="19" s="1"/>
  <c r="C1118" i="19"/>
  <c r="C1126" i="19"/>
  <c r="E1126" i="19" s="1"/>
  <c r="C1134" i="19"/>
  <c r="E1134" i="19" s="1"/>
  <c r="C1142" i="19"/>
  <c r="E1142" i="19" s="1"/>
  <c r="C1150" i="19"/>
  <c r="E1150" i="19" s="1"/>
  <c r="C1158" i="19"/>
  <c r="E1158" i="19" s="1"/>
  <c r="C1166" i="19"/>
  <c r="E1166" i="19" s="1"/>
  <c r="C1174" i="19"/>
  <c r="E1174" i="19" s="1"/>
  <c r="C1182" i="19"/>
  <c r="D1846" i="19"/>
  <c r="D2379" i="19"/>
  <c r="D2891" i="19"/>
  <c r="D3034" i="19"/>
  <c r="D3098" i="19"/>
  <c r="D3162" i="19"/>
  <c r="D3226" i="19"/>
  <c r="D3290" i="19"/>
  <c r="D3354" i="19"/>
  <c r="D3418" i="19"/>
  <c r="D3482" i="19"/>
  <c r="D3546" i="19"/>
  <c r="D3610" i="19"/>
  <c r="D3674" i="19"/>
  <c r="D3738" i="19"/>
  <c r="C15" i="19"/>
  <c r="E15" i="19" s="1"/>
  <c r="C79" i="19"/>
  <c r="C143" i="19"/>
  <c r="E143" i="19" s="1"/>
  <c r="C207" i="19"/>
  <c r="C257" i="19"/>
  <c r="E257" i="19" s="1"/>
  <c r="C281" i="19"/>
  <c r="E281" i="19" s="1"/>
  <c r="C303" i="19"/>
  <c r="E303" i="19" s="1"/>
  <c r="C325" i="19"/>
  <c r="E325" i="19" s="1"/>
  <c r="C342" i="19"/>
  <c r="E342" i="19" s="1"/>
  <c r="C358" i="19"/>
  <c r="E358" i="19" s="1"/>
  <c r="C374" i="19"/>
  <c r="E374" i="19" s="1"/>
  <c r="C389" i="19"/>
  <c r="E389" i="19" s="1"/>
  <c r="C401" i="19"/>
  <c r="E401" i="19" s="1"/>
  <c r="C414" i="19"/>
  <c r="C428" i="19"/>
  <c r="C439" i="19"/>
  <c r="E439" i="19" s="1"/>
  <c r="C452" i="19"/>
  <c r="E452" i="19" s="1"/>
  <c r="C462" i="19"/>
  <c r="E462" i="19" s="1"/>
  <c r="C473" i="19"/>
  <c r="E473" i="19" s="1"/>
  <c r="C484" i="19"/>
  <c r="E484" i="19" s="1"/>
  <c r="C494" i="19"/>
  <c r="E494" i="19" s="1"/>
  <c r="C503" i="19"/>
  <c r="E503" i="19" s="1"/>
  <c r="C511" i="19"/>
  <c r="C519" i="19"/>
  <c r="C527" i="19"/>
  <c r="E527" i="19" s="1"/>
  <c r="C535" i="19"/>
  <c r="E535" i="19" s="1"/>
  <c r="C543" i="19"/>
  <c r="E543" i="19" s="1"/>
  <c r="C551" i="19"/>
  <c r="E551" i="19" s="1"/>
  <c r="C559" i="19"/>
  <c r="E559" i="19" s="1"/>
  <c r="C567" i="19"/>
  <c r="C575" i="19"/>
  <c r="E575" i="19" s="1"/>
  <c r="C583" i="19"/>
  <c r="E583" i="19" s="1"/>
  <c r="C591" i="19"/>
  <c r="C599" i="19"/>
  <c r="E599" i="19" s="1"/>
  <c r="C607" i="19"/>
  <c r="E607" i="19" s="1"/>
  <c r="C615" i="19"/>
  <c r="E615" i="19" s="1"/>
  <c r="C623" i="19"/>
  <c r="E623" i="19" s="1"/>
  <c r="C631" i="19"/>
  <c r="C639" i="19"/>
  <c r="E639" i="19" s="1"/>
  <c r="C647" i="19"/>
  <c r="E647" i="19" s="1"/>
  <c r="C655" i="19"/>
  <c r="E655" i="19" s="1"/>
  <c r="C663" i="19"/>
  <c r="C671" i="19"/>
  <c r="E671" i="19" s="1"/>
  <c r="C679" i="19"/>
  <c r="C687" i="19"/>
  <c r="E687" i="19" s="1"/>
  <c r="C695" i="19"/>
  <c r="E695" i="19" s="1"/>
  <c r="C703" i="19"/>
  <c r="E703" i="19" s="1"/>
  <c r="C711" i="19"/>
  <c r="E711" i="19" s="1"/>
  <c r="C719" i="19"/>
  <c r="C727" i="19"/>
  <c r="E727" i="19" s="1"/>
  <c r="C735" i="19"/>
  <c r="E735" i="19" s="1"/>
  <c r="C743" i="19"/>
  <c r="E743" i="19" s="1"/>
  <c r="C751" i="19"/>
  <c r="E751" i="19" s="1"/>
  <c r="C759" i="19"/>
  <c r="E759" i="19" s="1"/>
  <c r="C767" i="19"/>
  <c r="C775" i="19"/>
  <c r="E775" i="19" s="1"/>
  <c r="C783" i="19"/>
  <c r="E783" i="19" s="1"/>
  <c r="C791" i="19"/>
  <c r="E791" i="19" s="1"/>
  <c r="C799" i="19"/>
  <c r="C807" i="19"/>
  <c r="E807" i="19" s="1"/>
  <c r="C815" i="19"/>
  <c r="C823" i="19"/>
  <c r="E823" i="19" s="1"/>
  <c r="C831" i="19"/>
  <c r="E831" i="19" s="1"/>
  <c r="C839" i="19"/>
  <c r="E839" i="19" s="1"/>
  <c r="C847" i="19"/>
  <c r="E847" i="19" s="1"/>
  <c r="C855" i="19"/>
  <c r="E855" i="19" s="1"/>
  <c r="C863" i="19"/>
  <c r="E863" i="19" s="1"/>
  <c r="C871" i="19"/>
  <c r="E871" i="19" s="1"/>
  <c r="C879" i="19"/>
  <c r="E879" i="19" s="1"/>
  <c r="C887" i="19"/>
  <c r="C927" i="19"/>
  <c r="E927" i="19" s="1"/>
  <c r="C991" i="19"/>
  <c r="C1055" i="19"/>
  <c r="C1119" i="19"/>
  <c r="C1177" i="19"/>
  <c r="E1177" i="19" s="1"/>
  <c r="C1198" i="19"/>
  <c r="E1198" i="19" s="1"/>
  <c r="C1213" i="19"/>
  <c r="E1213" i="19" s="1"/>
  <c r="C1224" i="19"/>
  <c r="E1224" i="19" s="1"/>
  <c r="C1235" i="19"/>
  <c r="E1235" i="19" s="1"/>
  <c r="C1246" i="19"/>
  <c r="E1246" i="19" s="1"/>
  <c r="C1256" i="19"/>
  <c r="E1256" i="19" s="1"/>
  <c r="C1267" i="19"/>
  <c r="E1267" i="19" s="1"/>
  <c r="C1278" i="19"/>
  <c r="C1288" i="19"/>
  <c r="E1288" i="19" s="1"/>
  <c r="C1299" i="19"/>
  <c r="E1299" i="19" s="1"/>
  <c r="C1308" i="19"/>
  <c r="C1317" i="19"/>
  <c r="E1317" i="19" s="1"/>
  <c r="C1326" i="19"/>
  <c r="E1326" i="19" s="1"/>
  <c r="C1334" i="19"/>
  <c r="E1334" i="19" s="1"/>
  <c r="C1342" i="19"/>
  <c r="C1350" i="19"/>
  <c r="E1350" i="19" s="1"/>
  <c r="C1358" i="19"/>
  <c r="E1358" i="19" s="1"/>
  <c r="C1366" i="19"/>
  <c r="E1366" i="19" s="1"/>
  <c r="C1374" i="19"/>
  <c r="C1382" i="19"/>
  <c r="E1382" i="19" s="1"/>
  <c r="C1390" i="19"/>
  <c r="E1390" i="19" s="1"/>
  <c r="C1398" i="19"/>
  <c r="E1398" i="19" s="1"/>
  <c r="C1406" i="19"/>
  <c r="C1414" i="19"/>
  <c r="E1414" i="19" s="1"/>
  <c r="C1422" i="19"/>
  <c r="E1422" i="19" s="1"/>
  <c r="C1430" i="19"/>
  <c r="E1430" i="19" s="1"/>
  <c r="C1438" i="19"/>
  <c r="C1446" i="19"/>
  <c r="E1446" i="19" s="1"/>
  <c r="C1454" i="19"/>
  <c r="E1454" i="19" s="1"/>
  <c r="C1462" i="19"/>
  <c r="E1462" i="19" s="1"/>
  <c r="C1470" i="19"/>
  <c r="C1478" i="19"/>
  <c r="E1478" i="19" s="1"/>
  <c r="C1486" i="19"/>
  <c r="E1486" i="19" s="1"/>
  <c r="C1494" i="19"/>
  <c r="E1494" i="19" s="1"/>
  <c r="C1502" i="19"/>
  <c r="C1510" i="19"/>
  <c r="E1510" i="19" s="1"/>
  <c r="C1518" i="19"/>
  <c r="E1518" i="19" s="1"/>
  <c r="C1526" i="19"/>
  <c r="E1526" i="19" s="1"/>
  <c r="C1534" i="19"/>
  <c r="C1542" i="19"/>
  <c r="E1542" i="19" s="1"/>
  <c r="C1550" i="19"/>
  <c r="E1550" i="19" s="1"/>
  <c r="C1558" i="19"/>
  <c r="E1558" i="19" s="1"/>
  <c r="C1566" i="19"/>
  <c r="C1574" i="19"/>
  <c r="E1574" i="19" s="1"/>
  <c r="C1582" i="19"/>
  <c r="E1582" i="19" s="1"/>
  <c r="C1590" i="19"/>
  <c r="E1590" i="19" s="1"/>
  <c r="C1598" i="19"/>
  <c r="C1606" i="19"/>
  <c r="E1606" i="19" s="1"/>
  <c r="C1614" i="19"/>
  <c r="E1614" i="19" s="1"/>
  <c r="C1622" i="19"/>
  <c r="E1622" i="19" s="1"/>
  <c r="C1630" i="19"/>
  <c r="C1638" i="19"/>
  <c r="E1638" i="19" s="1"/>
  <c r="C1646" i="19"/>
  <c r="E1646" i="19" s="1"/>
  <c r="C1654" i="19"/>
  <c r="E1654" i="19" s="1"/>
  <c r="C1662" i="19"/>
  <c r="C1670" i="19"/>
  <c r="C1678" i="19"/>
  <c r="E1678" i="19" s="1"/>
  <c r="C1686" i="19"/>
  <c r="E1686" i="19" s="1"/>
  <c r="C1694" i="19"/>
  <c r="E1694" i="19" s="1"/>
  <c r="C1702" i="19"/>
  <c r="C1710" i="19"/>
  <c r="E1710" i="19" s="1"/>
  <c r="C1718" i="19"/>
  <c r="E1718" i="19" s="1"/>
  <c r="C1726" i="19"/>
  <c r="E1726" i="19" s="1"/>
  <c r="C1734" i="19"/>
  <c r="C1742" i="19"/>
  <c r="E1742" i="19" s="1"/>
  <c r="C1750" i="19"/>
  <c r="C1758" i="19"/>
  <c r="E1758" i="19" s="1"/>
  <c r="C1766" i="19"/>
  <c r="E1766" i="19" s="1"/>
  <c r="C1774" i="19"/>
  <c r="C1782" i="19"/>
  <c r="C1790" i="19"/>
  <c r="C1798" i="19"/>
  <c r="E1798" i="19" s="1"/>
  <c r="C1806" i="19"/>
  <c r="E1806" i="19" s="1"/>
  <c r="C1814" i="19"/>
  <c r="E1814" i="19" s="1"/>
  <c r="C1822" i="19"/>
  <c r="E1822" i="19" s="1"/>
  <c r="C1830" i="19"/>
  <c r="C1838" i="19"/>
  <c r="E1838" i="19" s="1"/>
  <c r="C1846" i="19"/>
  <c r="C1854" i="19"/>
  <c r="E1854" i="19" s="1"/>
  <c r="C1862" i="19"/>
  <c r="E1862" i="19" s="1"/>
  <c r="C1870" i="19"/>
  <c r="E1870" i="19" s="1"/>
  <c r="C1878" i="19"/>
  <c r="E1878" i="19" s="1"/>
  <c r="C1886" i="19"/>
  <c r="E1886" i="19" s="1"/>
  <c r="C1894" i="19"/>
  <c r="E1894" i="19" s="1"/>
  <c r="C1902" i="19"/>
  <c r="E1902" i="19" s="1"/>
  <c r="C1910" i="19"/>
  <c r="C1918" i="19"/>
  <c r="E1918" i="19" s="1"/>
  <c r="C1926" i="19"/>
  <c r="C1934" i="19"/>
  <c r="E1934" i="19" s="1"/>
  <c r="C1942" i="19"/>
  <c r="E1942" i="19" s="1"/>
  <c r="C1950" i="19"/>
  <c r="C1958" i="19"/>
  <c r="E1958" i="19" s="1"/>
  <c r="C1966" i="19"/>
  <c r="E1966" i="19" s="1"/>
  <c r="C1974" i="19"/>
  <c r="C1982" i="19"/>
  <c r="E1982" i="19" s="1"/>
  <c r="C1990" i="19"/>
  <c r="E1990" i="19" s="1"/>
  <c r="C1998" i="19"/>
  <c r="E1998" i="19" s="1"/>
  <c r="C2006" i="19"/>
  <c r="E2006" i="19" s="1"/>
  <c r="C2014" i="19"/>
  <c r="C2022" i="19"/>
  <c r="E2022" i="19" s="1"/>
  <c r="C2030" i="19"/>
  <c r="E2030" i="19" s="1"/>
  <c r="C2038" i="19"/>
  <c r="C2046" i="19"/>
  <c r="E2046" i="19" s="1"/>
  <c r="C2054" i="19"/>
  <c r="E2054" i="19" s="1"/>
  <c r="C2062" i="19"/>
  <c r="E2062" i="19" s="1"/>
  <c r="C2070" i="19"/>
  <c r="E2070" i="19" s="1"/>
  <c r="C2078" i="19"/>
  <c r="C2086" i="19"/>
  <c r="E2086" i="19" s="1"/>
  <c r="C2094" i="19"/>
  <c r="E2094" i="19" s="1"/>
  <c r="C2102" i="19"/>
  <c r="C2110" i="19"/>
  <c r="E2110" i="19" s="1"/>
  <c r="C2118" i="19"/>
  <c r="E2118" i="19" s="1"/>
  <c r="C2126" i="19"/>
  <c r="E2126" i="19" s="1"/>
  <c r="C2134" i="19"/>
  <c r="E2134" i="19" s="1"/>
  <c r="C2142" i="19"/>
  <c r="C2150" i="19"/>
  <c r="E2150" i="19" s="1"/>
  <c r="C2158" i="19"/>
  <c r="E2158" i="19" s="1"/>
  <c r="C2166" i="19"/>
  <c r="C2174" i="19"/>
  <c r="E2174" i="19" s="1"/>
  <c r="C2182" i="19"/>
  <c r="E2182" i="19" s="1"/>
  <c r="C2190" i="19"/>
  <c r="E2190" i="19" s="1"/>
  <c r="C2198" i="19"/>
  <c r="E2198" i="19" s="1"/>
  <c r="C2206" i="19"/>
  <c r="C2214" i="19"/>
  <c r="E2214" i="19" s="1"/>
  <c r="C2222" i="19"/>
  <c r="E2222" i="19" s="1"/>
  <c r="C2230" i="19"/>
  <c r="C2238" i="19"/>
  <c r="E2238" i="19" s="1"/>
  <c r="C2246" i="19"/>
  <c r="E2246" i="19" s="1"/>
  <c r="C2254" i="19"/>
  <c r="E2254" i="19" s="1"/>
  <c r="C2262" i="19"/>
  <c r="E2262" i="19" s="1"/>
  <c r="C2270" i="19"/>
  <c r="C2278" i="19"/>
  <c r="E2278" i="19" s="1"/>
  <c r="C2286" i="19"/>
  <c r="E2286" i="19" s="1"/>
  <c r="C2294" i="19"/>
  <c r="C2302" i="19"/>
  <c r="E2302" i="19" s="1"/>
  <c r="C2310" i="19"/>
  <c r="E2310" i="19" s="1"/>
  <c r="C2318" i="19"/>
  <c r="E2318" i="19" s="1"/>
  <c r="C2326" i="19"/>
  <c r="E2326" i="19" s="1"/>
  <c r="C2334" i="19"/>
  <c r="C2342" i="19"/>
  <c r="E2342" i="19" s="1"/>
  <c r="C2350" i="19"/>
  <c r="E2350" i="19" s="1"/>
  <c r="C2358" i="19"/>
  <c r="C2366" i="19"/>
  <c r="E2366" i="19" s="1"/>
  <c r="C2374" i="19"/>
  <c r="E2374" i="19" s="1"/>
  <c r="C2382" i="19"/>
  <c r="E2382" i="19" s="1"/>
  <c r="C2390" i="19"/>
  <c r="E2390" i="19" s="1"/>
  <c r="C2398" i="19"/>
  <c r="C2406" i="19"/>
  <c r="E2406" i="19" s="1"/>
  <c r="C2414" i="19"/>
  <c r="E2414" i="19" s="1"/>
  <c r="C2422" i="19"/>
  <c r="C2430" i="19"/>
  <c r="E2430" i="19" s="1"/>
  <c r="C2438" i="19"/>
  <c r="E2438" i="19" s="1"/>
  <c r="C2446" i="19"/>
  <c r="E2446" i="19" s="1"/>
  <c r="C2454" i="19"/>
  <c r="E2454" i="19" s="1"/>
  <c r="C2462" i="19"/>
  <c r="C2470" i="19"/>
  <c r="E2470" i="19" s="1"/>
  <c r="C2478" i="19"/>
  <c r="E2478" i="19" s="1"/>
  <c r="C935" i="19"/>
  <c r="C999" i="19"/>
  <c r="E999" i="19" s="1"/>
  <c r="C1063" i="19"/>
  <c r="E1063" i="19" s="1"/>
  <c r="C1127" i="19"/>
  <c r="E1127" i="19" s="1"/>
  <c r="C1183" i="19"/>
  <c r="E1183" i="19" s="1"/>
  <c r="C1199" i="19"/>
  <c r="E1199" i="19" s="1"/>
  <c r="C1214" i="19"/>
  <c r="C1225" i="19"/>
  <c r="E1225" i="19" s="1"/>
  <c r="C1237" i="19"/>
  <c r="E1237" i="19" s="1"/>
  <c r="C1247" i="19"/>
  <c r="C1257" i="19"/>
  <c r="E1257" i="19" s="1"/>
  <c r="C1269" i="19"/>
  <c r="E1269" i="19" s="1"/>
  <c r="C1279" i="19"/>
  <c r="C1289" i="19"/>
  <c r="E1289" i="19" s="1"/>
  <c r="C1300" i="19"/>
  <c r="C1309" i="19"/>
  <c r="E1309" i="19" s="1"/>
  <c r="C1318" i="19"/>
  <c r="E1318" i="19" s="1"/>
  <c r="C1327" i="19"/>
  <c r="E1327" i="19" s="1"/>
  <c r="C1335" i="19"/>
  <c r="E1335" i="19" s="1"/>
  <c r="C1343" i="19"/>
  <c r="E1343" i="19" s="1"/>
  <c r="C1351" i="19"/>
  <c r="E1351" i="19" s="1"/>
  <c r="C1359" i="19"/>
  <c r="E1359" i="19" s="1"/>
  <c r="C1367" i="19"/>
  <c r="E1367" i="19" s="1"/>
  <c r="C1375" i="19"/>
  <c r="C1383" i="19"/>
  <c r="E1383" i="19" s="1"/>
  <c r="C1391" i="19"/>
  <c r="E1391" i="19" s="1"/>
  <c r="C1399" i="19"/>
  <c r="E1399" i="19" s="1"/>
  <c r="C1407" i="19"/>
  <c r="E1407" i="19" s="1"/>
  <c r="C1415" i="19"/>
  <c r="E1415" i="19" s="1"/>
  <c r="C1423" i="19"/>
  <c r="E1423" i="19" s="1"/>
  <c r="C1431" i="19"/>
  <c r="E1431" i="19" s="1"/>
  <c r="C1439" i="19"/>
  <c r="C1447" i="19"/>
  <c r="E1447" i="19" s="1"/>
  <c r="C1455" i="19"/>
  <c r="E1455" i="19" s="1"/>
  <c r="C1463" i="19"/>
  <c r="E1463" i="19" s="1"/>
  <c r="C1471" i="19"/>
  <c r="E1471" i="19" s="1"/>
  <c r="C1479" i="19"/>
  <c r="E1479" i="19" s="1"/>
  <c r="C1487" i="19"/>
  <c r="E1487" i="19" s="1"/>
  <c r="C1495" i="19"/>
  <c r="E1495" i="19" s="1"/>
  <c r="C1503" i="19"/>
  <c r="C1511" i="19"/>
  <c r="E1511" i="19" s="1"/>
  <c r="C1519" i="19"/>
  <c r="E1519" i="19" s="1"/>
  <c r="C1527" i="19"/>
  <c r="E1527" i="19" s="1"/>
  <c r="C1535" i="19"/>
  <c r="E1535" i="19" s="1"/>
  <c r="C1543" i="19"/>
  <c r="E1543" i="19" s="1"/>
  <c r="C1551" i="19"/>
  <c r="E1551" i="19" s="1"/>
  <c r="C1559" i="19"/>
  <c r="E1559" i="19" s="1"/>
  <c r="C1567" i="19"/>
  <c r="C1575" i="19"/>
  <c r="E1575" i="19" s="1"/>
  <c r="C1583" i="19"/>
  <c r="E1583" i="19" s="1"/>
  <c r="C1591" i="19"/>
  <c r="E1591" i="19" s="1"/>
  <c r="C1599" i="19"/>
  <c r="E1599" i="19" s="1"/>
  <c r="C1607" i="19"/>
  <c r="E1607" i="19" s="1"/>
  <c r="C1615" i="19"/>
  <c r="E1615" i="19" s="1"/>
  <c r="C1623" i="19"/>
  <c r="E1623" i="19" s="1"/>
  <c r="C1631" i="19"/>
  <c r="C1639" i="19"/>
  <c r="E1639" i="19" s="1"/>
  <c r="C1647" i="19"/>
  <c r="E1647" i="19" s="1"/>
  <c r="C1655" i="19"/>
  <c r="E1655" i="19" s="1"/>
  <c r="C1663" i="19"/>
  <c r="E1663" i="19" s="1"/>
  <c r="C1671" i="19"/>
  <c r="E1671" i="19" s="1"/>
  <c r="C1679" i="19"/>
  <c r="E1679" i="19" s="1"/>
  <c r="C1687" i="19"/>
  <c r="E1687" i="19" s="1"/>
  <c r="C1695" i="19"/>
  <c r="C1703" i="19"/>
  <c r="E1703" i="19" s="1"/>
  <c r="C1711" i="19"/>
  <c r="E1711" i="19" s="1"/>
  <c r="C1719" i="19"/>
  <c r="E1719" i="19" s="1"/>
  <c r="C1727" i="19"/>
  <c r="E1727" i="19" s="1"/>
  <c r="C1735" i="19"/>
  <c r="E1735" i="19" s="1"/>
  <c r="C1743" i="19"/>
  <c r="E1743" i="19" s="1"/>
  <c r="C1751" i="19"/>
  <c r="E1751" i="19" s="1"/>
  <c r="C1759" i="19"/>
  <c r="C1767" i="19"/>
  <c r="E1767" i="19" s="1"/>
  <c r="C1775" i="19"/>
  <c r="E1775" i="19" s="1"/>
  <c r="C1783" i="19"/>
  <c r="E1783" i="19" s="1"/>
  <c r="C1791" i="19"/>
  <c r="E1791" i="19" s="1"/>
  <c r="C1799" i="19"/>
  <c r="E1799" i="19" s="1"/>
  <c r="C1807" i="19"/>
  <c r="E1807" i="19" s="1"/>
  <c r="C1815" i="19"/>
  <c r="E1815" i="19" s="1"/>
  <c r="C1823" i="19"/>
  <c r="C1831" i="19"/>
  <c r="E1831" i="19" s="1"/>
  <c r="C1839" i="19"/>
  <c r="E1839" i="19" s="1"/>
  <c r="C1847" i="19"/>
  <c r="E1847" i="19" s="1"/>
  <c r="C1855" i="19"/>
  <c r="E1855" i="19" s="1"/>
  <c r="C1863" i="19"/>
  <c r="E1863" i="19" s="1"/>
  <c r="C1871" i="19"/>
  <c r="E1871" i="19" s="1"/>
  <c r="C1879" i="19"/>
  <c r="E1879" i="19" s="1"/>
  <c r="C1887" i="19"/>
  <c r="E1887" i="19" s="1"/>
  <c r="C1895" i="19"/>
  <c r="C1903" i="19"/>
  <c r="E1903" i="19" s="1"/>
  <c r="C1911" i="19"/>
  <c r="E1911" i="19" s="1"/>
  <c r="C1919" i="19"/>
  <c r="E1919" i="19" s="1"/>
  <c r="C1927" i="19"/>
  <c r="C1935" i="19"/>
  <c r="C1943" i="19"/>
  <c r="E1943" i="19" s="1"/>
  <c r="C1951" i="19"/>
  <c r="E1951" i="19" s="1"/>
  <c r="C1959" i="19"/>
  <c r="C1967" i="19"/>
  <c r="E1967" i="19" s="1"/>
  <c r="C1975" i="19"/>
  <c r="E1975" i="19" s="1"/>
  <c r="C1983" i="19"/>
  <c r="E1983" i="19" s="1"/>
  <c r="C1991" i="19"/>
  <c r="E1991" i="19" s="1"/>
  <c r="C1999" i="19"/>
  <c r="C2007" i="19"/>
  <c r="E2007" i="19" s="1"/>
  <c r="C2015" i="19"/>
  <c r="E2015" i="19" s="1"/>
  <c r="C2023" i="19"/>
  <c r="C2031" i="19"/>
  <c r="E2031" i="19" s="1"/>
  <c r="C2039" i="19"/>
  <c r="E2039" i="19" s="1"/>
  <c r="C2047" i="19"/>
  <c r="E2047" i="19" s="1"/>
  <c r="C2055" i="19"/>
  <c r="E2055" i="19" s="1"/>
  <c r="C2063" i="19"/>
  <c r="C2071" i="19"/>
  <c r="E2071" i="19" s="1"/>
  <c r="C2079" i="19"/>
  <c r="E2079" i="19" s="1"/>
  <c r="C2087" i="19"/>
  <c r="C2095" i="19"/>
  <c r="E2095" i="19" s="1"/>
  <c r="C2103" i="19"/>
  <c r="E2103" i="19" s="1"/>
  <c r="C2111" i="19"/>
  <c r="E2111" i="19" s="1"/>
  <c r="C2119" i="19"/>
  <c r="E2119" i="19" s="1"/>
  <c r="C2127" i="19"/>
  <c r="C2135" i="19"/>
  <c r="E2135" i="19" s="1"/>
  <c r="C2143" i="19"/>
  <c r="E2143" i="19" s="1"/>
  <c r="C2151" i="19"/>
  <c r="C2159" i="19"/>
  <c r="E2159" i="19" s="1"/>
  <c r="C2167" i="19"/>
  <c r="E2167" i="19" s="1"/>
  <c r="C2175" i="19"/>
  <c r="E2175" i="19" s="1"/>
  <c r="C2183" i="19"/>
  <c r="E2183" i="19" s="1"/>
  <c r="C2191" i="19"/>
  <c r="C2199" i="19"/>
  <c r="E2199" i="19" s="1"/>
  <c r="C2207" i="19"/>
  <c r="E2207" i="19" s="1"/>
  <c r="C2215" i="19"/>
  <c r="C2223" i="19"/>
  <c r="E2223" i="19" s="1"/>
  <c r="C2231" i="19"/>
  <c r="E2231" i="19" s="1"/>
  <c r="C2239" i="19"/>
  <c r="E2239" i="19" s="1"/>
  <c r="C2247" i="19"/>
  <c r="E2247" i="19" s="1"/>
  <c r="C2255" i="19"/>
  <c r="C2263" i="19"/>
  <c r="E2263" i="19" s="1"/>
  <c r="C2271" i="19"/>
  <c r="E2271" i="19" s="1"/>
  <c r="C2279" i="19"/>
  <c r="C2287" i="19"/>
  <c r="E2287" i="19" s="1"/>
  <c r="C2295" i="19"/>
  <c r="E2295" i="19" s="1"/>
  <c r="C2303" i="19"/>
  <c r="E2303" i="19" s="1"/>
  <c r="C2311" i="19"/>
  <c r="E2311" i="19" s="1"/>
  <c r="C2319" i="19"/>
  <c r="C2327" i="19"/>
  <c r="E2327" i="19" s="1"/>
  <c r="C2335" i="19"/>
  <c r="E2335" i="19" s="1"/>
  <c r="C2343" i="19"/>
  <c r="C2351" i="19"/>
  <c r="E2351" i="19" s="1"/>
  <c r="C2359" i="19"/>
  <c r="E2359" i="19" s="1"/>
  <c r="C2367" i="19"/>
  <c r="E2367" i="19" s="1"/>
  <c r="C2375" i="19"/>
  <c r="E2375" i="19" s="1"/>
  <c r="C2383" i="19"/>
  <c r="C2391" i="19"/>
  <c r="E2391" i="19" s="1"/>
  <c r="C2399" i="19"/>
  <c r="E2399" i="19" s="1"/>
  <c r="C2407" i="19"/>
  <c r="C2415" i="19"/>
  <c r="E2415" i="19" s="1"/>
  <c r="C2423" i="19"/>
  <c r="E2423" i="19" s="1"/>
  <c r="C2431" i="19"/>
  <c r="E2431" i="19" s="1"/>
  <c r="C2439" i="19"/>
  <c r="E2439" i="19" s="1"/>
  <c r="C2447" i="19"/>
  <c r="C2455" i="19"/>
  <c r="E2455" i="19" s="1"/>
  <c r="C2463" i="19"/>
  <c r="E2463" i="19" s="1"/>
  <c r="C2471" i="19"/>
  <c r="C2479" i="19"/>
  <c r="E2479" i="19" s="1"/>
  <c r="C2487" i="19"/>
  <c r="E2487" i="19" s="1"/>
  <c r="C2495" i="19"/>
  <c r="E2495" i="19" s="1"/>
  <c r="C2503" i="19"/>
  <c r="E2503" i="19" s="1"/>
  <c r="C2511" i="19"/>
  <c r="C2519" i="19"/>
  <c r="E2519" i="19" s="1"/>
  <c r="C2527" i="19"/>
  <c r="E2527" i="19" s="1"/>
  <c r="C2535" i="19"/>
  <c r="C2543" i="19"/>
  <c r="E2543" i="19" s="1"/>
  <c r="C2551" i="19"/>
  <c r="E2551" i="19" s="1"/>
  <c r="C2559" i="19"/>
  <c r="E2559" i="19" s="1"/>
  <c r="C2567" i="19"/>
  <c r="E2567" i="19" s="1"/>
  <c r="C2575" i="19"/>
  <c r="C2583" i="19"/>
  <c r="E2583" i="19" s="1"/>
  <c r="C943" i="19"/>
  <c r="E943" i="19" s="1"/>
  <c r="C1007" i="19"/>
  <c r="E1007" i="19" s="1"/>
  <c r="C1071" i="19"/>
  <c r="E1071" i="19" s="1"/>
  <c r="C1135" i="19"/>
  <c r="E1135" i="19" s="1"/>
  <c r="C1184" i="19"/>
  <c r="E1184" i="19" s="1"/>
  <c r="C1200" i="19"/>
  <c r="E1200" i="19" s="1"/>
  <c r="C1215" i="19"/>
  <c r="C1227" i="19"/>
  <c r="C1238" i="19"/>
  <c r="E1238" i="19" s="1"/>
  <c r="C1248" i="19"/>
  <c r="C1259" i="19"/>
  <c r="C1270" i="19"/>
  <c r="E1270" i="19" s="1"/>
  <c r="C1280" i="19"/>
  <c r="E1280" i="19" s="1"/>
  <c r="C1291" i="19"/>
  <c r="C1301" i="19"/>
  <c r="E1301" i="19" s="1"/>
  <c r="C1310" i="19"/>
  <c r="C1319" i="19"/>
  <c r="E1319" i="19" s="1"/>
  <c r="C1328" i="19"/>
  <c r="E1328" i="19" s="1"/>
  <c r="C1336" i="19"/>
  <c r="E1336" i="19" s="1"/>
  <c r="C1344" i="19"/>
  <c r="C1352" i="19"/>
  <c r="E1352" i="19" s="1"/>
  <c r="C1360" i="19"/>
  <c r="E1360" i="19" s="1"/>
  <c r="C1368" i="19"/>
  <c r="E1368" i="19" s="1"/>
  <c r="C1376" i="19"/>
  <c r="C1384" i="19"/>
  <c r="E1384" i="19" s="1"/>
  <c r="C1392" i="19"/>
  <c r="E1392" i="19" s="1"/>
  <c r="C1400" i="19"/>
  <c r="E1400" i="19" s="1"/>
  <c r="C1408" i="19"/>
  <c r="C1416" i="19"/>
  <c r="E1416" i="19" s="1"/>
  <c r="C1424" i="19"/>
  <c r="E1424" i="19" s="1"/>
  <c r="C1432" i="19"/>
  <c r="E1432" i="19" s="1"/>
  <c r="C1440" i="19"/>
  <c r="C1448" i="19"/>
  <c r="E1448" i="19" s="1"/>
  <c r="C1456" i="19"/>
  <c r="E1456" i="19" s="1"/>
  <c r="C1464" i="19"/>
  <c r="E1464" i="19" s="1"/>
  <c r="C1472" i="19"/>
  <c r="C1480" i="19"/>
  <c r="E1480" i="19" s="1"/>
  <c r="C1488" i="19"/>
  <c r="E1488" i="19" s="1"/>
  <c r="C1496" i="19"/>
  <c r="E1496" i="19" s="1"/>
  <c r="C1504" i="19"/>
  <c r="C1512" i="19"/>
  <c r="E1512" i="19" s="1"/>
  <c r="C1520" i="19"/>
  <c r="E1520" i="19" s="1"/>
  <c r="C1528" i="19"/>
  <c r="E1528" i="19" s="1"/>
  <c r="C1536" i="19"/>
  <c r="C1544" i="19"/>
  <c r="E1544" i="19" s="1"/>
  <c r="C1552" i="19"/>
  <c r="E1552" i="19" s="1"/>
  <c r="C1560" i="19"/>
  <c r="E1560" i="19" s="1"/>
  <c r="C1568" i="19"/>
  <c r="C1576" i="19"/>
  <c r="E1576" i="19" s="1"/>
  <c r="C1584" i="19"/>
  <c r="E1584" i="19" s="1"/>
  <c r="C1592" i="19"/>
  <c r="E1592" i="19" s="1"/>
  <c r="C1600" i="19"/>
  <c r="C1608" i="19"/>
  <c r="E1608" i="19" s="1"/>
  <c r="C1616" i="19"/>
  <c r="E1616" i="19" s="1"/>
  <c r="C1624" i="19"/>
  <c r="E1624" i="19" s="1"/>
  <c r="C1632" i="19"/>
  <c r="C1640" i="19"/>
  <c r="E1640" i="19" s="1"/>
  <c r="C1648" i="19"/>
  <c r="E1648" i="19" s="1"/>
  <c r="C1656" i="19"/>
  <c r="E1656" i="19" s="1"/>
  <c r="C1664" i="19"/>
  <c r="C1672" i="19"/>
  <c r="E1672" i="19" s="1"/>
  <c r="C1680" i="19"/>
  <c r="E1680" i="19" s="1"/>
  <c r="C1688" i="19"/>
  <c r="E1688" i="19" s="1"/>
  <c r="C1696" i="19"/>
  <c r="C1704" i="19"/>
  <c r="E1704" i="19" s="1"/>
  <c r="C1712" i="19"/>
  <c r="E1712" i="19" s="1"/>
  <c r="C1720" i="19"/>
  <c r="E1720" i="19" s="1"/>
  <c r="C1728" i="19"/>
  <c r="C1736" i="19"/>
  <c r="E1736" i="19" s="1"/>
  <c r="C1744" i="19"/>
  <c r="E1744" i="19" s="1"/>
  <c r="C1752" i="19"/>
  <c r="E1752" i="19" s="1"/>
  <c r="C1760" i="19"/>
  <c r="C1768" i="19"/>
  <c r="E1768" i="19" s="1"/>
  <c r="C1776" i="19"/>
  <c r="E1776" i="19" s="1"/>
  <c r="C1784" i="19"/>
  <c r="E1784" i="19" s="1"/>
  <c r="C1792" i="19"/>
  <c r="C1800" i="19"/>
  <c r="E1800" i="19" s="1"/>
  <c r="C1808" i="19"/>
  <c r="E1808" i="19" s="1"/>
  <c r="C1816" i="19"/>
  <c r="E1816" i="19" s="1"/>
  <c r="C1824" i="19"/>
  <c r="C1832" i="19"/>
  <c r="E1832" i="19" s="1"/>
  <c r="C1840" i="19"/>
  <c r="E1840" i="19" s="1"/>
  <c r="C1848" i="19"/>
  <c r="E1848" i="19" s="1"/>
  <c r="C1856" i="19"/>
  <c r="C1864" i="19"/>
  <c r="E1864" i="19" s="1"/>
  <c r="C1872" i="19"/>
  <c r="E1872" i="19" s="1"/>
  <c r="C1880" i="19"/>
  <c r="E1880" i="19" s="1"/>
  <c r="C1888" i="19"/>
  <c r="C1896" i="19"/>
  <c r="E1896" i="19" s="1"/>
  <c r="C1904" i="19"/>
  <c r="E1904" i="19" s="1"/>
  <c r="C1912" i="19"/>
  <c r="E1912" i="19" s="1"/>
  <c r="C1920" i="19"/>
  <c r="C1928" i="19"/>
  <c r="E1928" i="19" s="1"/>
  <c r="C1936" i="19"/>
  <c r="E1936" i="19" s="1"/>
  <c r="C1944" i="19"/>
  <c r="E1944" i="19" s="1"/>
  <c r="C1952" i="19"/>
  <c r="E1952" i="19" s="1"/>
  <c r="C1960" i="19"/>
  <c r="C1968" i="19"/>
  <c r="C1976" i="19"/>
  <c r="E1976" i="19" s="1"/>
  <c r="C1984" i="19"/>
  <c r="E1984" i="19" s="1"/>
  <c r="C1992" i="19"/>
  <c r="C2000" i="19"/>
  <c r="E2000" i="19" s="1"/>
  <c r="C2008" i="19"/>
  <c r="E2008" i="19" s="1"/>
  <c r="C2016" i="19"/>
  <c r="E2016" i="19" s="1"/>
  <c r="C2024" i="19"/>
  <c r="C2032" i="19"/>
  <c r="C2040" i="19"/>
  <c r="E2040" i="19" s="1"/>
  <c r="C2048" i="19"/>
  <c r="E2048" i="19" s="1"/>
  <c r="C2056" i="19"/>
  <c r="C2064" i="19"/>
  <c r="E2064" i="19" s="1"/>
  <c r="C2072" i="19"/>
  <c r="E2072" i="19" s="1"/>
  <c r="C2080" i="19"/>
  <c r="E2080" i="19" s="1"/>
  <c r="C2088" i="19"/>
  <c r="C2096" i="19"/>
  <c r="C2104" i="19"/>
  <c r="E2104" i="19" s="1"/>
  <c r="C2112" i="19"/>
  <c r="E2112" i="19" s="1"/>
  <c r="C2120" i="19"/>
  <c r="C2128" i="19"/>
  <c r="E2128" i="19" s="1"/>
  <c r="C2136" i="19"/>
  <c r="E2136" i="19" s="1"/>
  <c r="C2144" i="19"/>
  <c r="E2144" i="19" s="1"/>
  <c r="C2152" i="19"/>
  <c r="C2160" i="19"/>
  <c r="C2168" i="19"/>
  <c r="E2168" i="19" s="1"/>
  <c r="C2176" i="19"/>
  <c r="E2176" i="19" s="1"/>
  <c r="C2184" i="19"/>
  <c r="C2192" i="19"/>
  <c r="E2192" i="19" s="1"/>
  <c r="C2200" i="19"/>
  <c r="E2200" i="19" s="1"/>
  <c r="C2208" i="19"/>
  <c r="E2208" i="19" s="1"/>
  <c r="C2216" i="19"/>
  <c r="C2224" i="19"/>
  <c r="C2232" i="19"/>
  <c r="E2232" i="19" s="1"/>
  <c r="C2240" i="19"/>
  <c r="E2240" i="19" s="1"/>
  <c r="C2248" i="19"/>
  <c r="C2256" i="19"/>
  <c r="E2256" i="19" s="1"/>
  <c r="C2264" i="19"/>
  <c r="E2264" i="19" s="1"/>
  <c r="C2272" i="19"/>
  <c r="E2272" i="19" s="1"/>
  <c r="C2280" i="19"/>
  <c r="C2288" i="19"/>
  <c r="C2296" i="19"/>
  <c r="E2296" i="19" s="1"/>
  <c r="C2304" i="19"/>
  <c r="E2304" i="19" s="1"/>
  <c r="C2312" i="19"/>
  <c r="C2320" i="19"/>
  <c r="E2320" i="19" s="1"/>
  <c r="C2328" i="19"/>
  <c r="E2328" i="19" s="1"/>
  <c r="C2336" i="19"/>
  <c r="E2336" i="19" s="1"/>
  <c r="C2344" i="19"/>
  <c r="C2352" i="19"/>
  <c r="C2360" i="19"/>
  <c r="E2360" i="19" s="1"/>
  <c r="C2368" i="19"/>
  <c r="E2368" i="19" s="1"/>
  <c r="C2376" i="19"/>
  <c r="C2384" i="19"/>
  <c r="E2384" i="19" s="1"/>
  <c r="C2392" i="19"/>
  <c r="E2392" i="19" s="1"/>
  <c r="C2400" i="19"/>
  <c r="E2400" i="19" s="1"/>
  <c r="C2408" i="19"/>
  <c r="C2416" i="19"/>
  <c r="C2424" i="19"/>
  <c r="E2424" i="19" s="1"/>
  <c r="C2432" i="19"/>
  <c r="E2432" i="19" s="1"/>
  <c r="C2440" i="19"/>
  <c r="C2448" i="19"/>
  <c r="E2448" i="19" s="1"/>
  <c r="C2456" i="19"/>
  <c r="E2456" i="19" s="1"/>
  <c r="C2464" i="19"/>
  <c r="E2464" i="19" s="1"/>
  <c r="C2472" i="19"/>
  <c r="C2480" i="19"/>
  <c r="C2488" i="19"/>
  <c r="E2488" i="19" s="1"/>
  <c r="C2496" i="19"/>
  <c r="E2496" i="19" s="1"/>
  <c r="C2504" i="19"/>
  <c r="C2512" i="19"/>
  <c r="E2512" i="19" s="1"/>
  <c r="C2520" i="19"/>
  <c r="E2520" i="19" s="1"/>
  <c r="C2528" i="19"/>
  <c r="E2528" i="19" s="1"/>
  <c r="C2536" i="19"/>
  <c r="C2544" i="19"/>
  <c r="C2552" i="19"/>
  <c r="E2552" i="19" s="1"/>
  <c r="C2560" i="19"/>
  <c r="E2560" i="19" s="1"/>
  <c r="C2568" i="19"/>
  <c r="C2576" i="19"/>
  <c r="E2576" i="19" s="1"/>
  <c r="C2584" i="19"/>
  <c r="E2584" i="19" s="1"/>
  <c r="C2592" i="19"/>
  <c r="E2592" i="19" s="1"/>
  <c r="C951" i="19"/>
  <c r="E951" i="19" s="1"/>
  <c r="C1015" i="19"/>
  <c r="E1015" i="19" s="1"/>
  <c r="C1079" i="19"/>
  <c r="E1079" i="19" s="1"/>
  <c r="C1143" i="19"/>
  <c r="E1143" i="19" s="1"/>
  <c r="C1185" i="19"/>
  <c r="E1185" i="19" s="1"/>
  <c r="C1201" i="19"/>
  <c r="E1201" i="19" s="1"/>
  <c r="C1216" i="19"/>
  <c r="C1229" i="19"/>
  <c r="E1229" i="19" s="1"/>
  <c r="C1239" i="19"/>
  <c r="E1239" i="19" s="1"/>
  <c r="C1249" i="19"/>
  <c r="E1249" i="19" s="1"/>
  <c r="C1261" i="19"/>
  <c r="E1261" i="19" s="1"/>
  <c r="C1271" i="19"/>
  <c r="E1271" i="19" s="1"/>
  <c r="C1281" i="19"/>
  <c r="E1281" i="19" s="1"/>
  <c r="C1293" i="19"/>
  <c r="E1293" i="19" s="1"/>
  <c r="C1302" i="19"/>
  <c r="E1302" i="19" s="1"/>
  <c r="C1311" i="19"/>
  <c r="C1320" i="19"/>
  <c r="E1320" i="19" s="1"/>
  <c r="C1329" i="19"/>
  <c r="C1337" i="19"/>
  <c r="E1337" i="19" s="1"/>
  <c r="C1345" i="19"/>
  <c r="E1345" i="19" s="1"/>
  <c r="C1353" i="19"/>
  <c r="E1353" i="19" s="1"/>
  <c r="C1361" i="19"/>
  <c r="C1369" i="19"/>
  <c r="E1369" i="19" s="1"/>
  <c r="C1377" i="19"/>
  <c r="E1377" i="19" s="1"/>
  <c r="C1385" i="19"/>
  <c r="E1385" i="19" s="1"/>
  <c r="C1393" i="19"/>
  <c r="C1401" i="19"/>
  <c r="E1401" i="19" s="1"/>
  <c r="C1409" i="19"/>
  <c r="E1409" i="19" s="1"/>
  <c r="C1417" i="19"/>
  <c r="E1417" i="19" s="1"/>
  <c r="C1425" i="19"/>
  <c r="C1433" i="19"/>
  <c r="E1433" i="19" s="1"/>
  <c r="C1441" i="19"/>
  <c r="E1441" i="19" s="1"/>
  <c r="C1449" i="19"/>
  <c r="E1449" i="19" s="1"/>
  <c r="C1457" i="19"/>
  <c r="C1465" i="19"/>
  <c r="E1465" i="19" s="1"/>
  <c r="C1473" i="19"/>
  <c r="E1473" i="19" s="1"/>
  <c r="C1481" i="19"/>
  <c r="E1481" i="19" s="1"/>
  <c r="C1489" i="19"/>
  <c r="C1497" i="19"/>
  <c r="E1497" i="19" s="1"/>
  <c r="C1505" i="19"/>
  <c r="E1505" i="19" s="1"/>
  <c r="C1513" i="19"/>
  <c r="E1513" i="19" s="1"/>
  <c r="C1521" i="19"/>
  <c r="C1529" i="19"/>
  <c r="E1529" i="19" s="1"/>
  <c r="C1537" i="19"/>
  <c r="E1537" i="19" s="1"/>
  <c r="C1545" i="19"/>
  <c r="E1545" i="19" s="1"/>
  <c r="C1553" i="19"/>
  <c r="C1561" i="19"/>
  <c r="E1561" i="19" s="1"/>
  <c r="C1569" i="19"/>
  <c r="E1569" i="19" s="1"/>
  <c r="C1577" i="19"/>
  <c r="E1577" i="19" s="1"/>
  <c r="C1585" i="19"/>
  <c r="C1593" i="19"/>
  <c r="E1593" i="19" s="1"/>
  <c r="C1601" i="19"/>
  <c r="E1601" i="19" s="1"/>
  <c r="C1609" i="19"/>
  <c r="E1609" i="19" s="1"/>
  <c r="C1617" i="19"/>
  <c r="C1625" i="19"/>
  <c r="E1625" i="19" s="1"/>
  <c r="C1633" i="19"/>
  <c r="E1633" i="19" s="1"/>
  <c r="C1641" i="19"/>
  <c r="E1641" i="19" s="1"/>
  <c r="C1649" i="19"/>
  <c r="C1657" i="19"/>
  <c r="E1657" i="19" s="1"/>
  <c r="C1665" i="19"/>
  <c r="E1665" i="19" s="1"/>
  <c r="C1673" i="19"/>
  <c r="E1673" i="19" s="1"/>
  <c r="C1681" i="19"/>
  <c r="C1689" i="19"/>
  <c r="E1689" i="19" s="1"/>
  <c r="C1697" i="19"/>
  <c r="E1697" i="19" s="1"/>
  <c r="C1705" i="19"/>
  <c r="E1705" i="19" s="1"/>
  <c r="C1713" i="19"/>
  <c r="C1721" i="19"/>
  <c r="E1721" i="19" s="1"/>
  <c r="C1729" i="19"/>
  <c r="E1729" i="19" s="1"/>
  <c r="C1737" i="19"/>
  <c r="E1737" i="19" s="1"/>
  <c r="C1745" i="19"/>
  <c r="C1753" i="19"/>
  <c r="E1753" i="19" s="1"/>
  <c r="C1761" i="19"/>
  <c r="E1761" i="19" s="1"/>
  <c r="C1769" i="19"/>
  <c r="E1769" i="19" s="1"/>
  <c r="C1777" i="19"/>
  <c r="C1785" i="19"/>
  <c r="E1785" i="19" s="1"/>
  <c r="C1793" i="19"/>
  <c r="E1793" i="19" s="1"/>
  <c r="C1801" i="19"/>
  <c r="E1801" i="19" s="1"/>
  <c r="C1809" i="19"/>
  <c r="E1809" i="19" s="1"/>
  <c r="C1817" i="19"/>
  <c r="E1817" i="19" s="1"/>
  <c r="C1825" i="19"/>
  <c r="C1833" i="19"/>
  <c r="E1833" i="19" s="1"/>
  <c r="C1841" i="19"/>
  <c r="C1849" i="19"/>
  <c r="C1857" i="19"/>
  <c r="E1857" i="19" s="1"/>
  <c r="C1865" i="19"/>
  <c r="E1865" i="19" s="1"/>
  <c r="C1873" i="19"/>
  <c r="E1873" i="19" s="1"/>
  <c r="C1881" i="19"/>
  <c r="E1881" i="19" s="1"/>
  <c r="C1889" i="19"/>
  <c r="E1889" i="19" s="1"/>
  <c r="C1897" i="19"/>
  <c r="E1897" i="19" s="1"/>
  <c r="C1905" i="19"/>
  <c r="E1905" i="19" s="1"/>
  <c r="C1913" i="19"/>
  <c r="E1913" i="19" s="1"/>
  <c r="C1921" i="19"/>
  <c r="C1929" i="19"/>
  <c r="E1929" i="19" s="1"/>
  <c r="C1937" i="19"/>
  <c r="E1937" i="19" s="1"/>
  <c r="C1945" i="19"/>
  <c r="C1953" i="19"/>
  <c r="E1953" i="19" s="1"/>
  <c r="C1961" i="19"/>
  <c r="E1961" i="19" s="1"/>
  <c r="C1969" i="19"/>
  <c r="E1969" i="19" s="1"/>
  <c r="C1977" i="19"/>
  <c r="C1985" i="19"/>
  <c r="E1985" i="19" s="1"/>
  <c r="C1993" i="19"/>
  <c r="E1993" i="19" s="1"/>
  <c r="C2001" i="19"/>
  <c r="E2001" i="19" s="1"/>
  <c r="C2009" i="19"/>
  <c r="C2017" i="19"/>
  <c r="E2017" i="19" s="1"/>
  <c r="C2025" i="19"/>
  <c r="E2025" i="19" s="1"/>
  <c r="C2033" i="19"/>
  <c r="E2033" i="19" s="1"/>
  <c r="C2041" i="19"/>
  <c r="C2049" i="19"/>
  <c r="E2049" i="19" s="1"/>
  <c r="C2057" i="19"/>
  <c r="E2057" i="19" s="1"/>
  <c r="C2065" i="19"/>
  <c r="E2065" i="19" s="1"/>
  <c r="C2073" i="19"/>
  <c r="C2081" i="19"/>
  <c r="E2081" i="19" s="1"/>
  <c r="C2089" i="19"/>
  <c r="E2089" i="19" s="1"/>
  <c r="C2097" i="19"/>
  <c r="E2097" i="19" s="1"/>
  <c r="C2105" i="19"/>
  <c r="C2113" i="19"/>
  <c r="E2113" i="19" s="1"/>
  <c r="C2121" i="19"/>
  <c r="E2121" i="19" s="1"/>
  <c r="C2129" i="19"/>
  <c r="E2129" i="19" s="1"/>
  <c r="C2137" i="19"/>
  <c r="C2145" i="19"/>
  <c r="E2145" i="19" s="1"/>
  <c r="C2153" i="19"/>
  <c r="E2153" i="19" s="1"/>
  <c r="C2161" i="19"/>
  <c r="E2161" i="19" s="1"/>
  <c r="C2169" i="19"/>
  <c r="C2177" i="19"/>
  <c r="E2177" i="19" s="1"/>
  <c r="C2185" i="19"/>
  <c r="E2185" i="19" s="1"/>
  <c r="C2193" i="19"/>
  <c r="E2193" i="19" s="1"/>
  <c r="C2201" i="19"/>
  <c r="C2209" i="19"/>
  <c r="E2209" i="19" s="1"/>
  <c r="C2217" i="19"/>
  <c r="E2217" i="19" s="1"/>
  <c r="C2225" i="19"/>
  <c r="E2225" i="19" s="1"/>
  <c r="C2233" i="19"/>
  <c r="C2241" i="19"/>
  <c r="E2241" i="19" s="1"/>
  <c r="C2249" i="19"/>
  <c r="E2249" i="19" s="1"/>
  <c r="C2257" i="19"/>
  <c r="E2257" i="19" s="1"/>
  <c r="C2265" i="19"/>
  <c r="C2273" i="19"/>
  <c r="E2273" i="19" s="1"/>
  <c r="C2281" i="19"/>
  <c r="E2281" i="19" s="1"/>
  <c r="C2289" i="19"/>
  <c r="E2289" i="19" s="1"/>
  <c r="C2297" i="19"/>
  <c r="C2305" i="19"/>
  <c r="E2305" i="19" s="1"/>
  <c r="C2313" i="19"/>
  <c r="E2313" i="19" s="1"/>
  <c r="C2321" i="19"/>
  <c r="E2321" i="19" s="1"/>
  <c r="C2329" i="19"/>
  <c r="C2337" i="19"/>
  <c r="E2337" i="19" s="1"/>
  <c r="C2345" i="19"/>
  <c r="E2345" i="19" s="1"/>
  <c r="C2353" i="19"/>
  <c r="E2353" i="19" s="1"/>
  <c r="C2361" i="19"/>
  <c r="C2369" i="19"/>
  <c r="E2369" i="19" s="1"/>
  <c r="C2377" i="19"/>
  <c r="E2377" i="19" s="1"/>
  <c r="C2385" i="19"/>
  <c r="E2385" i="19" s="1"/>
  <c r="C2393" i="19"/>
  <c r="C2401" i="19"/>
  <c r="E2401" i="19" s="1"/>
  <c r="C2409" i="19"/>
  <c r="E2409" i="19" s="1"/>
  <c r="C2417" i="19"/>
  <c r="E2417" i="19" s="1"/>
  <c r="C2425" i="19"/>
  <c r="C2433" i="19"/>
  <c r="E2433" i="19" s="1"/>
  <c r="C2441" i="19"/>
  <c r="E2441" i="19" s="1"/>
  <c r="C2449" i="19"/>
  <c r="E2449" i="19" s="1"/>
  <c r="C2457" i="19"/>
  <c r="C2465" i="19"/>
  <c r="E2465" i="19" s="1"/>
  <c r="C2473" i="19"/>
  <c r="E2473" i="19" s="1"/>
  <c r="C2481" i="19"/>
  <c r="E2481" i="19" s="1"/>
  <c r="C2489" i="19"/>
  <c r="C2497" i="19"/>
  <c r="E2497" i="19" s="1"/>
  <c r="C2505" i="19"/>
  <c r="E2505" i="19" s="1"/>
  <c r="C2513" i="19"/>
  <c r="E2513" i="19" s="1"/>
  <c r="C2521" i="19"/>
  <c r="C2529" i="19"/>
  <c r="E2529" i="19" s="1"/>
  <c r="C2537" i="19"/>
  <c r="E2537" i="19" s="1"/>
  <c r="C2545" i="19"/>
  <c r="E2545" i="19" s="1"/>
  <c r="C895" i="19"/>
  <c r="E895" i="19" s="1"/>
  <c r="C959" i="19"/>
  <c r="C1023" i="19"/>
  <c r="E1023" i="19" s="1"/>
  <c r="C1087" i="19"/>
  <c r="C1151" i="19"/>
  <c r="C1190" i="19"/>
  <c r="E1190" i="19" s="1"/>
  <c r="C1206" i="19"/>
  <c r="E1206" i="19" s="1"/>
  <c r="C1217" i="19"/>
  <c r="E1217" i="19" s="1"/>
  <c r="C1230" i="19"/>
  <c r="E1230" i="19" s="1"/>
  <c r="C1240" i="19"/>
  <c r="E1240" i="19" s="1"/>
  <c r="C1251" i="19"/>
  <c r="E1251" i="19" s="1"/>
  <c r="C1262" i="19"/>
  <c r="E1262" i="19" s="1"/>
  <c r="C1272" i="19"/>
  <c r="E1272" i="19" s="1"/>
  <c r="C1283" i="19"/>
  <c r="E1283" i="19" s="1"/>
  <c r="C1294" i="19"/>
  <c r="E1294" i="19" s="1"/>
  <c r="C1303" i="19"/>
  <c r="E1303" i="19" s="1"/>
  <c r="C1312" i="19"/>
  <c r="C1321" i="19"/>
  <c r="E1321" i="19" s="1"/>
  <c r="C1330" i="19"/>
  <c r="E1330" i="19" s="1"/>
  <c r="C1338" i="19"/>
  <c r="E1338" i="19" s="1"/>
  <c r="C1346" i="19"/>
  <c r="E1346" i="19" s="1"/>
  <c r="C1354" i="19"/>
  <c r="E1354" i="19" s="1"/>
  <c r="C1362" i="19"/>
  <c r="C1370" i="19"/>
  <c r="E1370" i="19" s="1"/>
  <c r="C1378" i="19"/>
  <c r="E1378" i="19" s="1"/>
  <c r="C1386" i="19"/>
  <c r="E1386" i="19" s="1"/>
  <c r="C1394" i="19"/>
  <c r="E1394" i="19" s="1"/>
  <c r="C1402" i="19"/>
  <c r="E1402" i="19" s="1"/>
  <c r="C1410" i="19"/>
  <c r="E1410" i="19" s="1"/>
  <c r="C1418" i="19"/>
  <c r="E1418" i="19" s="1"/>
  <c r="C1426" i="19"/>
  <c r="C1434" i="19"/>
  <c r="E1434" i="19" s="1"/>
  <c r="C1442" i="19"/>
  <c r="E1442" i="19" s="1"/>
  <c r="C1450" i="19"/>
  <c r="E1450" i="19" s="1"/>
  <c r="C1458" i="19"/>
  <c r="E1458" i="19" s="1"/>
  <c r="C1466" i="19"/>
  <c r="E1466" i="19" s="1"/>
  <c r="C1474" i="19"/>
  <c r="E1474" i="19" s="1"/>
  <c r="C1482" i="19"/>
  <c r="E1482" i="19" s="1"/>
  <c r="C1490" i="19"/>
  <c r="C1498" i="19"/>
  <c r="E1498" i="19" s="1"/>
  <c r="C1506" i="19"/>
  <c r="E1506" i="19" s="1"/>
  <c r="C1514" i="19"/>
  <c r="E1514" i="19" s="1"/>
  <c r="C1522" i="19"/>
  <c r="E1522" i="19" s="1"/>
  <c r="C1530" i="19"/>
  <c r="E1530" i="19" s="1"/>
  <c r="C1538" i="19"/>
  <c r="E1538" i="19" s="1"/>
  <c r="C1546" i="19"/>
  <c r="E1546" i="19" s="1"/>
  <c r="C1554" i="19"/>
  <c r="C1562" i="19"/>
  <c r="E1562" i="19" s="1"/>
  <c r="C1570" i="19"/>
  <c r="E1570" i="19" s="1"/>
  <c r="C1578" i="19"/>
  <c r="E1578" i="19" s="1"/>
  <c r="C1586" i="19"/>
  <c r="E1586" i="19" s="1"/>
  <c r="C1594" i="19"/>
  <c r="E1594" i="19" s="1"/>
  <c r="C1602" i="19"/>
  <c r="E1602" i="19" s="1"/>
  <c r="C1610" i="19"/>
  <c r="E1610" i="19" s="1"/>
  <c r="C1618" i="19"/>
  <c r="C1626" i="19"/>
  <c r="E1626" i="19" s="1"/>
  <c r="C1634" i="19"/>
  <c r="E1634" i="19" s="1"/>
  <c r="C1642" i="19"/>
  <c r="E1642" i="19" s="1"/>
  <c r="C1650" i="19"/>
  <c r="E1650" i="19" s="1"/>
  <c r="C1658" i="19"/>
  <c r="E1658" i="19" s="1"/>
  <c r="C1666" i="19"/>
  <c r="E1666" i="19" s="1"/>
  <c r="C1674" i="19"/>
  <c r="E1674" i="19" s="1"/>
  <c r="C1682" i="19"/>
  <c r="E1682" i="19" s="1"/>
  <c r="C1690" i="19"/>
  <c r="C1698" i="19"/>
  <c r="E1698" i="19" s="1"/>
  <c r="C1706" i="19"/>
  <c r="C1714" i="19"/>
  <c r="C1722" i="19"/>
  <c r="E1722" i="19" s="1"/>
  <c r="C1730" i="19"/>
  <c r="E1730" i="19" s="1"/>
  <c r="C1738" i="19"/>
  <c r="E1738" i="19" s="1"/>
  <c r="C1746" i="19"/>
  <c r="E1746" i="19" s="1"/>
  <c r="C1754" i="19"/>
  <c r="E1754" i="19" s="1"/>
  <c r="C1762" i="19"/>
  <c r="C1770" i="19"/>
  <c r="E1770" i="19" s="1"/>
  <c r="C1778" i="19"/>
  <c r="E1778" i="19" s="1"/>
  <c r="C1786" i="19"/>
  <c r="E1786" i="19" s="1"/>
  <c r="C1794" i="19"/>
  <c r="C1802" i="19"/>
  <c r="E1802" i="19" s="1"/>
  <c r="C1810" i="19"/>
  <c r="E1810" i="19" s="1"/>
  <c r="C1818" i="19"/>
  <c r="C1826" i="19"/>
  <c r="E1826" i="19" s="1"/>
  <c r="C1834" i="19"/>
  <c r="E1834" i="19" s="1"/>
  <c r="C1842" i="19"/>
  <c r="C1850" i="19"/>
  <c r="E1850" i="19" s="1"/>
  <c r="C1858" i="19"/>
  <c r="E1858" i="19" s="1"/>
  <c r="C1866" i="19"/>
  <c r="E1866" i="19" s="1"/>
  <c r="C1874" i="19"/>
  <c r="E1874" i="19" s="1"/>
  <c r="C1882" i="19"/>
  <c r="E1882" i="19" s="1"/>
  <c r="C1890" i="19"/>
  <c r="C1898" i="19"/>
  <c r="E1898" i="19" s="1"/>
  <c r="C1906" i="19"/>
  <c r="E1906" i="19" s="1"/>
  <c r="C1914" i="19"/>
  <c r="E1914" i="19" s="1"/>
  <c r="C1922" i="19"/>
  <c r="E1922" i="19" s="1"/>
  <c r="C1930" i="19"/>
  <c r="E1930" i="19" s="1"/>
  <c r="C1938" i="19"/>
  <c r="E1938" i="19" s="1"/>
  <c r="C1946" i="19"/>
  <c r="E1946" i="19" s="1"/>
  <c r="C1954" i="19"/>
  <c r="C1962" i="19"/>
  <c r="E1962" i="19" s="1"/>
  <c r="C1970" i="19"/>
  <c r="E1970" i="19" s="1"/>
  <c r="C1978" i="19"/>
  <c r="E1978" i="19" s="1"/>
  <c r="C1986" i="19"/>
  <c r="C1994" i="19"/>
  <c r="E1994" i="19" s="1"/>
  <c r="C2002" i="19"/>
  <c r="E2002" i="19" s="1"/>
  <c r="C2010" i="19"/>
  <c r="E2010" i="19" s="1"/>
  <c r="C2018" i="19"/>
  <c r="C2026" i="19"/>
  <c r="E2026" i="19" s="1"/>
  <c r="C2034" i="19"/>
  <c r="E2034" i="19" s="1"/>
  <c r="C2042" i="19"/>
  <c r="E2042" i="19" s="1"/>
  <c r="C2050" i="19"/>
  <c r="C2058" i="19"/>
  <c r="E2058" i="19" s="1"/>
  <c r="C2066" i="19"/>
  <c r="E2066" i="19" s="1"/>
  <c r="C2074" i="19"/>
  <c r="E2074" i="19" s="1"/>
  <c r="C2082" i="19"/>
  <c r="C2090" i="19"/>
  <c r="E2090" i="19" s="1"/>
  <c r="C2098" i="19"/>
  <c r="E2098" i="19" s="1"/>
  <c r="C2106" i="19"/>
  <c r="E2106" i="19" s="1"/>
  <c r="C2114" i="19"/>
  <c r="C2122" i="19"/>
  <c r="E2122" i="19" s="1"/>
  <c r="C2130" i="19"/>
  <c r="E2130" i="19" s="1"/>
  <c r="C2138" i="19"/>
  <c r="E2138" i="19" s="1"/>
  <c r="C2146" i="19"/>
  <c r="C2154" i="19"/>
  <c r="E2154" i="19" s="1"/>
  <c r="C2162" i="19"/>
  <c r="E2162" i="19" s="1"/>
  <c r="C2170" i="19"/>
  <c r="E2170" i="19" s="1"/>
  <c r="C2178" i="19"/>
  <c r="C2186" i="19"/>
  <c r="E2186" i="19" s="1"/>
  <c r="C2194" i="19"/>
  <c r="E2194" i="19" s="1"/>
  <c r="C2202" i="19"/>
  <c r="E2202" i="19" s="1"/>
  <c r="C2210" i="19"/>
  <c r="C2218" i="19"/>
  <c r="E2218" i="19" s="1"/>
  <c r="C2226" i="19"/>
  <c r="E2226" i="19" s="1"/>
  <c r="C2234" i="19"/>
  <c r="E2234" i="19" s="1"/>
  <c r="C2242" i="19"/>
  <c r="C2250" i="19"/>
  <c r="E2250" i="19" s="1"/>
  <c r="C2258" i="19"/>
  <c r="E2258" i="19" s="1"/>
  <c r="C2266" i="19"/>
  <c r="E2266" i="19" s="1"/>
  <c r="C2274" i="19"/>
  <c r="C2282" i="19"/>
  <c r="E2282" i="19" s="1"/>
  <c r="C2290" i="19"/>
  <c r="E2290" i="19" s="1"/>
  <c r="C2298" i="19"/>
  <c r="E2298" i="19" s="1"/>
  <c r="C2306" i="19"/>
  <c r="C2314" i="19"/>
  <c r="E2314" i="19" s="1"/>
  <c r="C2322" i="19"/>
  <c r="E2322" i="19" s="1"/>
  <c r="C2330" i="19"/>
  <c r="E2330" i="19" s="1"/>
  <c r="C2338" i="19"/>
  <c r="C2346" i="19"/>
  <c r="E2346" i="19" s="1"/>
  <c r="C2354" i="19"/>
  <c r="E2354" i="19" s="1"/>
  <c r="C2362" i="19"/>
  <c r="E2362" i="19" s="1"/>
  <c r="C2370" i="19"/>
  <c r="C2378" i="19"/>
  <c r="E2378" i="19" s="1"/>
  <c r="C2386" i="19"/>
  <c r="E2386" i="19" s="1"/>
  <c r="C2394" i="19"/>
  <c r="E2394" i="19" s="1"/>
  <c r="C903" i="19"/>
  <c r="E903" i="19" s="1"/>
  <c r="C967" i="19"/>
  <c r="E967" i="19" s="1"/>
  <c r="C1031" i="19"/>
  <c r="E1031" i="19" s="1"/>
  <c r="C1095" i="19"/>
  <c r="E1095" i="19" s="1"/>
  <c r="C1159" i="19"/>
  <c r="E1159" i="19" s="1"/>
  <c r="C1191" i="19"/>
  <c r="E1191" i="19" s="1"/>
  <c r="C1207" i="19"/>
  <c r="E1207" i="19" s="1"/>
  <c r="C1221" i="19"/>
  <c r="E1221" i="19" s="1"/>
  <c r="C1231" i="19"/>
  <c r="E1231" i="19" s="1"/>
  <c r="C1241" i="19"/>
  <c r="E1241" i="19" s="1"/>
  <c r="C1253" i="19"/>
  <c r="E1253" i="19" s="1"/>
  <c r="C1263" i="19"/>
  <c r="E1263" i="19" s="1"/>
  <c r="C1273" i="19"/>
  <c r="E1273" i="19" s="1"/>
  <c r="C1285" i="19"/>
  <c r="E1285" i="19" s="1"/>
  <c r="C1295" i="19"/>
  <c r="E1295" i="19" s="1"/>
  <c r="C1304" i="19"/>
  <c r="E1304" i="19" s="1"/>
  <c r="C1313" i="19"/>
  <c r="E1313" i="19" s="1"/>
  <c r="C1323" i="19"/>
  <c r="E1323" i="19" s="1"/>
  <c r="C1331" i="19"/>
  <c r="E1331" i="19" s="1"/>
  <c r="C1339" i="19"/>
  <c r="E1339" i="19" s="1"/>
  <c r="C1347" i="19"/>
  <c r="E1347" i="19" s="1"/>
  <c r="C1355" i="19"/>
  <c r="C1363" i="19"/>
  <c r="E1363" i="19" s="1"/>
  <c r="C1371" i="19"/>
  <c r="E1371" i="19" s="1"/>
  <c r="C1379" i="19"/>
  <c r="E1379" i="19" s="1"/>
  <c r="C1387" i="19"/>
  <c r="E1387" i="19" s="1"/>
  <c r="C1395" i="19"/>
  <c r="E1395" i="19" s="1"/>
  <c r="C1403" i="19"/>
  <c r="E1403" i="19" s="1"/>
  <c r="C1411" i="19"/>
  <c r="E1411" i="19" s="1"/>
  <c r="C1419" i="19"/>
  <c r="C1427" i="19"/>
  <c r="E1427" i="19" s="1"/>
  <c r="C1435" i="19"/>
  <c r="E1435" i="19" s="1"/>
  <c r="C1443" i="19"/>
  <c r="E1443" i="19" s="1"/>
  <c r="C1451" i="19"/>
  <c r="E1451" i="19" s="1"/>
  <c r="C1459" i="19"/>
  <c r="E1459" i="19" s="1"/>
  <c r="C1467" i="19"/>
  <c r="E1467" i="19" s="1"/>
  <c r="C1475" i="19"/>
  <c r="E1475" i="19" s="1"/>
  <c r="C1483" i="19"/>
  <c r="C1491" i="19"/>
  <c r="E1491" i="19" s="1"/>
  <c r="C1499" i="19"/>
  <c r="E1499" i="19" s="1"/>
  <c r="C1507" i="19"/>
  <c r="E1507" i="19" s="1"/>
  <c r="C1515" i="19"/>
  <c r="E1515" i="19" s="1"/>
  <c r="C1523" i="19"/>
  <c r="E1523" i="19" s="1"/>
  <c r="C1531" i="19"/>
  <c r="E1531" i="19" s="1"/>
  <c r="C1539" i="19"/>
  <c r="E1539" i="19" s="1"/>
  <c r="C1547" i="19"/>
  <c r="C1555" i="19"/>
  <c r="E1555" i="19" s="1"/>
  <c r="C1563" i="19"/>
  <c r="E1563" i="19" s="1"/>
  <c r="C1571" i="19"/>
  <c r="E1571" i="19" s="1"/>
  <c r="C1579" i="19"/>
  <c r="E1579" i="19" s="1"/>
  <c r="C1587" i="19"/>
  <c r="E1587" i="19" s="1"/>
  <c r="C1595" i="19"/>
  <c r="E1595" i="19" s="1"/>
  <c r="C1603" i="19"/>
  <c r="E1603" i="19" s="1"/>
  <c r="C1611" i="19"/>
  <c r="C1619" i="19"/>
  <c r="E1619" i="19" s="1"/>
  <c r="C1627" i="19"/>
  <c r="E1627" i="19" s="1"/>
  <c r="C1635" i="19"/>
  <c r="E1635" i="19" s="1"/>
  <c r="C1643" i="19"/>
  <c r="E1643" i="19" s="1"/>
  <c r="C1651" i="19"/>
  <c r="E1651" i="19" s="1"/>
  <c r="C1659" i="19"/>
  <c r="E1659" i="19" s="1"/>
  <c r="C1667" i="19"/>
  <c r="E1667" i="19" s="1"/>
  <c r="C1675" i="19"/>
  <c r="C1683" i="19"/>
  <c r="E1683" i="19" s="1"/>
  <c r="C1691" i="19"/>
  <c r="E1691" i="19" s="1"/>
  <c r="C1699" i="19"/>
  <c r="E1699" i="19" s="1"/>
  <c r="C1707" i="19"/>
  <c r="E1707" i="19" s="1"/>
  <c r="C1715" i="19"/>
  <c r="E1715" i="19" s="1"/>
  <c r="C1723" i="19"/>
  <c r="E1723" i="19" s="1"/>
  <c r="C1731" i="19"/>
  <c r="E1731" i="19" s="1"/>
  <c r="C1739" i="19"/>
  <c r="C1747" i="19"/>
  <c r="E1747" i="19" s="1"/>
  <c r="C1755" i="19"/>
  <c r="E1755" i="19" s="1"/>
  <c r="C1763" i="19"/>
  <c r="E1763" i="19" s="1"/>
  <c r="C1771" i="19"/>
  <c r="E1771" i="19" s="1"/>
  <c r="C1779" i="19"/>
  <c r="E1779" i="19" s="1"/>
  <c r="C1787" i="19"/>
  <c r="E1787" i="19" s="1"/>
  <c r="C1795" i="19"/>
  <c r="E1795" i="19" s="1"/>
  <c r="C1803" i="19"/>
  <c r="E1803" i="19" s="1"/>
  <c r="C1811" i="19"/>
  <c r="E1811" i="19" s="1"/>
  <c r="C1819" i="19"/>
  <c r="E1819" i="19" s="1"/>
  <c r="C1827" i="19"/>
  <c r="E1827" i="19" s="1"/>
  <c r="C1835" i="19"/>
  <c r="E1835" i="19" s="1"/>
  <c r="C1843" i="19"/>
  <c r="E1843" i="19" s="1"/>
  <c r="C1851" i="19"/>
  <c r="E1851" i="19" s="1"/>
  <c r="C1859" i="19"/>
  <c r="E1859" i="19" s="1"/>
  <c r="C1867" i="19"/>
  <c r="E1867" i="19" s="1"/>
  <c r="C1875" i="19"/>
  <c r="C1883" i="19"/>
  <c r="C1891" i="19"/>
  <c r="C1899" i="19"/>
  <c r="E1899" i="19" s="1"/>
  <c r="C1907" i="19"/>
  <c r="E1907" i="19" s="1"/>
  <c r="C1915" i="19"/>
  <c r="C1923" i="19"/>
  <c r="E1923" i="19" s="1"/>
  <c r="C1931" i="19"/>
  <c r="E1931" i="19" s="1"/>
  <c r="C1939" i="19"/>
  <c r="E1939" i="19" s="1"/>
  <c r="C1947" i="19"/>
  <c r="E1947" i="19" s="1"/>
  <c r="C1955" i="19"/>
  <c r="E1955" i="19" s="1"/>
  <c r="C1963" i="19"/>
  <c r="C1971" i="19"/>
  <c r="E1971" i="19" s="1"/>
  <c r="C1979" i="19"/>
  <c r="C1987" i="19"/>
  <c r="E1987" i="19" s="1"/>
  <c r="C1995" i="19"/>
  <c r="C2003" i="19"/>
  <c r="E2003" i="19" s="1"/>
  <c r="C2011" i="19"/>
  <c r="C2019" i="19"/>
  <c r="C2027" i="19"/>
  <c r="E2027" i="19" s="1"/>
  <c r="C2035" i="19"/>
  <c r="C2043" i="19"/>
  <c r="E2043" i="19" s="1"/>
  <c r="C2051" i="19"/>
  <c r="C2059" i="19"/>
  <c r="C2067" i="19"/>
  <c r="E2067" i="19" s="1"/>
  <c r="C2075" i="19"/>
  <c r="E2075" i="19" s="1"/>
  <c r="C2083" i="19"/>
  <c r="E2083" i="19" s="1"/>
  <c r="C2091" i="19"/>
  <c r="C2099" i="19"/>
  <c r="E2099" i="19" s="1"/>
  <c r="C2107" i="19"/>
  <c r="E2107" i="19" s="1"/>
  <c r="C2115" i="19"/>
  <c r="C2123" i="19"/>
  <c r="C2131" i="19"/>
  <c r="E2131" i="19" s="1"/>
  <c r="C2139" i="19"/>
  <c r="E2139" i="19" s="1"/>
  <c r="C2147" i="19"/>
  <c r="E2147" i="19" s="1"/>
  <c r="C2155" i="19"/>
  <c r="E2155" i="19" s="1"/>
  <c r="C2163" i="19"/>
  <c r="E2163" i="19" s="1"/>
  <c r="C2171" i="19"/>
  <c r="E2171" i="19" s="1"/>
  <c r="C2179" i="19"/>
  <c r="E2179" i="19" s="1"/>
  <c r="C2187" i="19"/>
  <c r="C2195" i="19"/>
  <c r="E2195" i="19" s="1"/>
  <c r="C2203" i="19"/>
  <c r="E2203" i="19" s="1"/>
  <c r="C2211" i="19"/>
  <c r="E2211" i="19" s="1"/>
  <c r="C2219" i="19"/>
  <c r="C2227" i="19"/>
  <c r="E2227" i="19" s="1"/>
  <c r="C2235" i="19"/>
  <c r="E2235" i="19" s="1"/>
  <c r="C2243" i="19"/>
  <c r="E2243" i="19" s="1"/>
  <c r="C2251" i="19"/>
  <c r="C2259" i="19"/>
  <c r="C2267" i="19"/>
  <c r="C2275" i="19"/>
  <c r="C2283" i="19"/>
  <c r="E2283" i="19" s="1"/>
  <c r="C2291" i="19"/>
  <c r="E2291" i="19" s="1"/>
  <c r="C2299" i="19"/>
  <c r="E2299" i="19" s="1"/>
  <c r="C2307" i="19"/>
  <c r="C2315" i="19"/>
  <c r="E2315" i="19" s="1"/>
  <c r="C2323" i="19"/>
  <c r="C2331" i="19"/>
  <c r="C2339" i="19"/>
  <c r="E2339" i="19" s="1"/>
  <c r="C2347" i="19"/>
  <c r="E2347" i="19" s="1"/>
  <c r="C2355" i="19"/>
  <c r="E2355" i="19" s="1"/>
  <c r="C2363" i="19"/>
  <c r="E2363" i="19" s="1"/>
  <c r="C2371" i="19"/>
  <c r="E2371" i="19" s="1"/>
  <c r="C2379" i="19"/>
  <c r="E2379" i="19" s="1"/>
  <c r="C2387" i="19"/>
  <c r="E2387" i="19" s="1"/>
  <c r="C2395" i="19"/>
  <c r="E2395" i="19" s="1"/>
  <c r="C2403" i="19"/>
  <c r="E2403" i="19" s="1"/>
  <c r="C2411" i="19"/>
  <c r="E2411" i="19" s="1"/>
  <c r="C2419" i="19"/>
  <c r="E2419" i="19" s="1"/>
  <c r="C2427" i="19"/>
  <c r="E2427" i="19" s="1"/>
  <c r="C2435" i="19"/>
  <c r="E2435" i="19" s="1"/>
  <c r="C2443" i="19"/>
  <c r="C2451" i="19"/>
  <c r="E2451" i="19" s="1"/>
  <c r="C2459" i="19"/>
  <c r="E2459" i="19" s="1"/>
  <c r="C2467" i="19"/>
  <c r="E2467" i="19" s="1"/>
  <c r="C2475" i="19"/>
  <c r="C2483" i="19"/>
  <c r="E2483" i="19" s="1"/>
  <c r="C2491" i="19"/>
  <c r="C2499" i="19"/>
  <c r="E2499" i="19" s="1"/>
  <c r="C919" i="19"/>
  <c r="C983" i="19"/>
  <c r="E983" i="19" s="1"/>
  <c r="C1047" i="19"/>
  <c r="E1047" i="19" s="1"/>
  <c r="C1111" i="19"/>
  <c r="E1111" i="19" s="1"/>
  <c r="C1175" i="19"/>
  <c r="E1175" i="19" s="1"/>
  <c r="C1193" i="19"/>
  <c r="E1193" i="19" s="1"/>
  <c r="C1209" i="19"/>
  <c r="E1209" i="19" s="1"/>
  <c r="C1223" i="19"/>
  <c r="E1223" i="19" s="1"/>
  <c r="C1233" i="19"/>
  <c r="C1245" i="19"/>
  <c r="E1245" i="19" s="1"/>
  <c r="C1255" i="19"/>
  <c r="E1255" i="19" s="1"/>
  <c r="C1265" i="19"/>
  <c r="E1265" i="19" s="1"/>
  <c r="C1277" i="19"/>
  <c r="E1277" i="19" s="1"/>
  <c r="C1287" i="19"/>
  <c r="E1287" i="19" s="1"/>
  <c r="C1297" i="19"/>
  <c r="C1307" i="19"/>
  <c r="E1307" i="19" s="1"/>
  <c r="C1316" i="19"/>
  <c r="E1316" i="19" s="1"/>
  <c r="C1325" i="19"/>
  <c r="E1325" i="19" s="1"/>
  <c r="C1333" i="19"/>
  <c r="E1333" i="19" s="1"/>
  <c r="C1341" i="19"/>
  <c r="E1341" i="19" s="1"/>
  <c r="C1349" i="19"/>
  <c r="E1349" i="19" s="1"/>
  <c r="C1357" i="19"/>
  <c r="E1357" i="19" s="1"/>
  <c r="C1365" i="19"/>
  <c r="E1365" i="19" s="1"/>
  <c r="C1373" i="19"/>
  <c r="C1381" i="19"/>
  <c r="E1381" i="19" s="1"/>
  <c r="C1389" i="19"/>
  <c r="E1389" i="19" s="1"/>
  <c r="C1397" i="19"/>
  <c r="E1397" i="19" s="1"/>
  <c r="C1405" i="19"/>
  <c r="E1405" i="19" s="1"/>
  <c r="C1413" i="19"/>
  <c r="E1413" i="19" s="1"/>
  <c r="C1421" i="19"/>
  <c r="E1421" i="19" s="1"/>
  <c r="C1429" i="19"/>
  <c r="E1429" i="19" s="1"/>
  <c r="C1437" i="19"/>
  <c r="C1445" i="19"/>
  <c r="E1445" i="19" s="1"/>
  <c r="C1453" i="19"/>
  <c r="E1453" i="19" s="1"/>
  <c r="C1461" i="19"/>
  <c r="E1461" i="19" s="1"/>
  <c r="C1469" i="19"/>
  <c r="E1469" i="19" s="1"/>
  <c r="C1477" i="19"/>
  <c r="E1477" i="19" s="1"/>
  <c r="C1485" i="19"/>
  <c r="E1485" i="19" s="1"/>
  <c r="C1493" i="19"/>
  <c r="E1493" i="19" s="1"/>
  <c r="C1501" i="19"/>
  <c r="C1509" i="19"/>
  <c r="E1509" i="19" s="1"/>
  <c r="C1517" i="19"/>
  <c r="E1517" i="19" s="1"/>
  <c r="C1525" i="19"/>
  <c r="E1525" i="19" s="1"/>
  <c r="C1533" i="19"/>
  <c r="E1533" i="19" s="1"/>
  <c r="C1541" i="19"/>
  <c r="E1541" i="19" s="1"/>
  <c r="C1549" i="19"/>
  <c r="E1549" i="19" s="1"/>
  <c r="C1557" i="19"/>
  <c r="E1557" i="19" s="1"/>
  <c r="C1565" i="19"/>
  <c r="C1573" i="19"/>
  <c r="E1573" i="19" s="1"/>
  <c r="C1581" i="19"/>
  <c r="E1581" i="19" s="1"/>
  <c r="C1589" i="19"/>
  <c r="E1589" i="19" s="1"/>
  <c r="C1597" i="19"/>
  <c r="E1597" i="19" s="1"/>
  <c r="C1605" i="19"/>
  <c r="E1605" i="19" s="1"/>
  <c r="C1613" i="19"/>
  <c r="E1613" i="19" s="1"/>
  <c r="C1621" i="19"/>
  <c r="E1621" i="19" s="1"/>
  <c r="C1629" i="19"/>
  <c r="C1637" i="19"/>
  <c r="E1637" i="19" s="1"/>
  <c r="C1645" i="19"/>
  <c r="E1645" i="19" s="1"/>
  <c r="C1653" i="19"/>
  <c r="E1653" i="19" s="1"/>
  <c r="C1661" i="19"/>
  <c r="E1661" i="19" s="1"/>
  <c r="C1669" i="19"/>
  <c r="E1669" i="19" s="1"/>
  <c r="C1677" i="19"/>
  <c r="E1677" i="19" s="1"/>
  <c r="C1685" i="19"/>
  <c r="E1685" i="19" s="1"/>
  <c r="C1693" i="19"/>
  <c r="C1701" i="19"/>
  <c r="E1701" i="19" s="1"/>
  <c r="C1709" i="19"/>
  <c r="E1709" i="19" s="1"/>
  <c r="C1717" i="19"/>
  <c r="E1717" i="19" s="1"/>
  <c r="C1725" i="19"/>
  <c r="E1725" i="19" s="1"/>
  <c r="C1733" i="19"/>
  <c r="E1733" i="19" s="1"/>
  <c r="C1741" i="19"/>
  <c r="E1741" i="19" s="1"/>
  <c r="C1749" i="19"/>
  <c r="E1749" i="19" s="1"/>
  <c r="C1757" i="19"/>
  <c r="C1765" i="19"/>
  <c r="E1765" i="19" s="1"/>
  <c r="C1773" i="19"/>
  <c r="E1773" i="19" s="1"/>
  <c r="C1781" i="19"/>
  <c r="E1781" i="19" s="1"/>
  <c r="C1789" i="19"/>
  <c r="E1789" i="19" s="1"/>
  <c r="C1797" i="19"/>
  <c r="E1797" i="19" s="1"/>
  <c r="C1805" i="19"/>
  <c r="E1805" i="19" s="1"/>
  <c r="C1813" i="19"/>
  <c r="E1813" i="19" s="1"/>
  <c r="C1821" i="19"/>
  <c r="C1829" i="19"/>
  <c r="E1829" i="19" s="1"/>
  <c r="C1837" i="19"/>
  <c r="E1837" i="19" s="1"/>
  <c r="C1845" i="19"/>
  <c r="E1845" i="19" s="1"/>
  <c r="C1853" i="19"/>
  <c r="E1853" i="19" s="1"/>
  <c r="C1861" i="19"/>
  <c r="E1861" i="19" s="1"/>
  <c r="C1869" i="19"/>
  <c r="E1869" i="19" s="1"/>
  <c r="C1877" i="19"/>
  <c r="E1877" i="19" s="1"/>
  <c r="C1885" i="19"/>
  <c r="C1893" i="19"/>
  <c r="E1893" i="19" s="1"/>
  <c r="C1901" i="19"/>
  <c r="E1901" i="19" s="1"/>
  <c r="C1909" i="19"/>
  <c r="E1909" i="19" s="1"/>
  <c r="C1917" i="19"/>
  <c r="E1917" i="19" s="1"/>
  <c r="C1925" i="19"/>
  <c r="E1925" i="19" s="1"/>
  <c r="C1933" i="19"/>
  <c r="E1933" i="19" s="1"/>
  <c r="C1941" i="19"/>
  <c r="E1941" i="19" s="1"/>
  <c r="C1949" i="19"/>
  <c r="C1957" i="19"/>
  <c r="E1957" i="19" s="1"/>
  <c r="C1965" i="19"/>
  <c r="E1965" i="19" s="1"/>
  <c r="C1973" i="19"/>
  <c r="E1973" i="19" s="1"/>
  <c r="C1981" i="19"/>
  <c r="C1989" i="19"/>
  <c r="E1989" i="19" s="1"/>
  <c r="C1997" i="19"/>
  <c r="E1997" i="19" s="1"/>
  <c r="C2005" i="19"/>
  <c r="E2005" i="19" s="1"/>
  <c r="C2013" i="19"/>
  <c r="C2021" i="19"/>
  <c r="E2021" i="19" s="1"/>
  <c r="C2029" i="19"/>
  <c r="E2029" i="19" s="1"/>
  <c r="C2037" i="19"/>
  <c r="E2037" i="19" s="1"/>
  <c r="C2045" i="19"/>
  <c r="E2045" i="19" s="1"/>
  <c r="C2053" i="19"/>
  <c r="E2053" i="19" s="1"/>
  <c r="C2061" i="19"/>
  <c r="E2061" i="19" s="1"/>
  <c r="C2069" i="19"/>
  <c r="E2069" i="19" s="1"/>
  <c r="C2077" i="19"/>
  <c r="C2085" i="19"/>
  <c r="E2085" i="19" s="1"/>
  <c r="C2093" i="19"/>
  <c r="E2093" i="19" s="1"/>
  <c r="C2101" i="19"/>
  <c r="E2101" i="19" s="1"/>
  <c r="C2109" i="19"/>
  <c r="C2117" i="19"/>
  <c r="E2117" i="19" s="1"/>
  <c r="C2125" i="19"/>
  <c r="E2125" i="19" s="1"/>
  <c r="C2133" i="19"/>
  <c r="E2133" i="19" s="1"/>
  <c r="C2141" i="19"/>
  <c r="C2149" i="19"/>
  <c r="E2149" i="19" s="1"/>
  <c r="C2157" i="19"/>
  <c r="E2157" i="19" s="1"/>
  <c r="C2165" i="19"/>
  <c r="E2165" i="19" s="1"/>
  <c r="C2173" i="19"/>
  <c r="E2173" i="19" s="1"/>
  <c r="C2181" i="19"/>
  <c r="E2181" i="19" s="1"/>
  <c r="C2189" i="19"/>
  <c r="E2189" i="19" s="1"/>
  <c r="C2197" i="19"/>
  <c r="E2197" i="19" s="1"/>
  <c r="C2205" i="19"/>
  <c r="C2213" i="19"/>
  <c r="E2213" i="19" s="1"/>
  <c r="C2221" i="19"/>
  <c r="E2221" i="19" s="1"/>
  <c r="C2229" i="19"/>
  <c r="E2229" i="19" s="1"/>
  <c r="C2237" i="19"/>
  <c r="E2237" i="19" s="1"/>
  <c r="C2245" i="19"/>
  <c r="E2245" i="19" s="1"/>
  <c r="C2253" i="19"/>
  <c r="E2253" i="19" s="1"/>
  <c r="C2261" i="19"/>
  <c r="E2261" i="19" s="1"/>
  <c r="C2269" i="19"/>
  <c r="C2277" i="19"/>
  <c r="E2277" i="19" s="1"/>
  <c r="C2285" i="19"/>
  <c r="E2285" i="19" s="1"/>
  <c r="C2293" i="19"/>
  <c r="E2293" i="19" s="1"/>
  <c r="C2301" i="19"/>
  <c r="E2301" i="19" s="1"/>
  <c r="C2309" i="19"/>
  <c r="E2309" i="19" s="1"/>
  <c r="C2317" i="19"/>
  <c r="E2317" i="19" s="1"/>
  <c r="C2325" i="19"/>
  <c r="E2325" i="19" s="1"/>
  <c r="C2333" i="19"/>
  <c r="C2341" i="19"/>
  <c r="E2341" i="19" s="1"/>
  <c r="C2349" i="19"/>
  <c r="E2349" i="19" s="1"/>
  <c r="C2357" i="19"/>
  <c r="E2357" i="19" s="1"/>
  <c r="C2365" i="19"/>
  <c r="E2365" i="19" s="1"/>
  <c r="C2373" i="19"/>
  <c r="E2373" i="19" s="1"/>
  <c r="C2381" i="19"/>
  <c r="E2381" i="19" s="1"/>
  <c r="C2389" i="19"/>
  <c r="E2389" i="19" s="1"/>
  <c r="C2397" i="19"/>
  <c r="C2405" i="19"/>
  <c r="E2405" i="19" s="1"/>
  <c r="C2413" i="19"/>
  <c r="E2413" i="19" s="1"/>
  <c r="C2421" i="19"/>
  <c r="E2421" i="19" s="1"/>
  <c r="C2429" i="19"/>
  <c r="E2429" i="19" s="1"/>
  <c r="C2437" i="19"/>
  <c r="E2437" i="19" s="1"/>
  <c r="C2445" i="19"/>
  <c r="E2445" i="19" s="1"/>
  <c r="C2453" i="19"/>
  <c r="E2453" i="19" s="1"/>
  <c r="C2461" i="19"/>
  <c r="C2469" i="19"/>
  <c r="E2469" i="19" s="1"/>
  <c r="C2477" i="19"/>
  <c r="E2477" i="19" s="1"/>
  <c r="C2485" i="19"/>
  <c r="E2485" i="19" s="1"/>
  <c r="C2493" i="19"/>
  <c r="E2493" i="19" s="1"/>
  <c r="C2501" i="19"/>
  <c r="E2501" i="19" s="1"/>
  <c r="C2509" i="19"/>
  <c r="E2509" i="19" s="1"/>
  <c r="C2517" i="19"/>
  <c r="E2517" i="19" s="1"/>
  <c r="C2525" i="19"/>
  <c r="C2533" i="19"/>
  <c r="E2533" i="19" s="1"/>
  <c r="C2541" i="19"/>
  <c r="E2541" i="19" s="1"/>
  <c r="C3786" i="19"/>
  <c r="C3778" i="19"/>
  <c r="E3778" i="19" s="1"/>
  <c r="C3770" i="19"/>
  <c r="E3770" i="19" s="1"/>
  <c r="C3762" i="19"/>
  <c r="C3754" i="19"/>
  <c r="C3746" i="19"/>
  <c r="E3746" i="19" s="1"/>
  <c r="C3738" i="19"/>
  <c r="C3730" i="19"/>
  <c r="E3730" i="19" s="1"/>
  <c r="C3722" i="19"/>
  <c r="E3722" i="19" s="1"/>
  <c r="C3714" i="19"/>
  <c r="E3714" i="19" s="1"/>
  <c r="C3706" i="19"/>
  <c r="C3698" i="19"/>
  <c r="E3698" i="19" s="1"/>
  <c r="C3690" i="19"/>
  <c r="E3690" i="19" s="1"/>
  <c r="C3682" i="19"/>
  <c r="E3682" i="19" s="1"/>
  <c r="C3674" i="19"/>
  <c r="E3674" i="19" s="1"/>
  <c r="C3666" i="19"/>
  <c r="C3658" i="19"/>
  <c r="C3650" i="19"/>
  <c r="C3642" i="19"/>
  <c r="E3642" i="19" s="1"/>
  <c r="C3634" i="19"/>
  <c r="E3634" i="19" s="1"/>
  <c r="C3626" i="19"/>
  <c r="E3626" i="19" s="1"/>
  <c r="C3618" i="19"/>
  <c r="C3610" i="19"/>
  <c r="E3610" i="19" s="1"/>
  <c r="C3602" i="19"/>
  <c r="C3594" i="19"/>
  <c r="E3594" i="19" s="1"/>
  <c r="C3586" i="19"/>
  <c r="E3586" i="19" s="1"/>
  <c r="C3578" i="19"/>
  <c r="C3570" i="19"/>
  <c r="E3570" i="19" s="1"/>
  <c r="C3562" i="19"/>
  <c r="E3562" i="19" s="1"/>
  <c r="C3554" i="19"/>
  <c r="C3546" i="19"/>
  <c r="C3538" i="19"/>
  <c r="E3538" i="19" s="1"/>
  <c r="C3530" i="19"/>
  <c r="E3530" i="19" s="1"/>
  <c r="C3522" i="19"/>
  <c r="E3522" i="19" s="1"/>
  <c r="C3514" i="19"/>
  <c r="E3514" i="19" s="1"/>
  <c r="C3506" i="19"/>
  <c r="E3506" i="19" s="1"/>
  <c r="C3498" i="19"/>
  <c r="E3498" i="19" s="1"/>
  <c r="C3490" i="19"/>
  <c r="E3490" i="19" s="1"/>
  <c r="C3482" i="19"/>
  <c r="C3474" i="19"/>
  <c r="E3474" i="19" s="1"/>
  <c r="C3466" i="19"/>
  <c r="C3458" i="19"/>
  <c r="C3450" i="19"/>
  <c r="E3450" i="19" s="1"/>
  <c r="C3442" i="19"/>
  <c r="E3442" i="19" s="1"/>
  <c r="C3434" i="19"/>
  <c r="E3434" i="19" s="1"/>
  <c r="C3426" i="19"/>
  <c r="E3426" i="19" s="1"/>
  <c r="C3418" i="19"/>
  <c r="E3418" i="19" s="1"/>
  <c r="C3410" i="19"/>
  <c r="E3410" i="19" s="1"/>
  <c r="C3402" i="19"/>
  <c r="C3394" i="19"/>
  <c r="C3386" i="19"/>
  <c r="C3378" i="19"/>
  <c r="E3378" i="19" s="1"/>
  <c r="C3370" i="19"/>
  <c r="E3370" i="19" s="1"/>
  <c r="C3362" i="19"/>
  <c r="E3362" i="19" s="1"/>
  <c r="C3354" i="19"/>
  <c r="C3346" i="19"/>
  <c r="E3346" i="19" s="1"/>
  <c r="C3338" i="19"/>
  <c r="E3338" i="19" s="1"/>
  <c r="C3330" i="19"/>
  <c r="E3330" i="19" s="1"/>
  <c r="C3322" i="19"/>
  <c r="C3314" i="19"/>
  <c r="E3314" i="19" s="1"/>
  <c r="C3306" i="19"/>
  <c r="E3306" i="19" s="1"/>
  <c r="C3298" i="19"/>
  <c r="C3290" i="19"/>
  <c r="E3290" i="19" s="1"/>
  <c r="C3282" i="19"/>
  <c r="E3282" i="19" s="1"/>
  <c r="C3274" i="19"/>
  <c r="C3266" i="19"/>
  <c r="E3266" i="19" s="1"/>
  <c r="C3258" i="19"/>
  <c r="E3258" i="19" s="1"/>
  <c r="C3250" i="19"/>
  <c r="C3242" i="19"/>
  <c r="C3234" i="19"/>
  <c r="E3234" i="19" s="1"/>
  <c r="C3226" i="19"/>
  <c r="C3218" i="19"/>
  <c r="E3218" i="19" s="1"/>
  <c r="C3210" i="19"/>
  <c r="E3210" i="19" s="1"/>
  <c r="C3202" i="19"/>
  <c r="E3202" i="19" s="1"/>
  <c r="C3194" i="19"/>
  <c r="C3186" i="19"/>
  <c r="E3186" i="19" s="1"/>
  <c r="C3178" i="19"/>
  <c r="E3178" i="19" s="1"/>
  <c r="C3170" i="19"/>
  <c r="E3170" i="19" s="1"/>
  <c r="C3162" i="19"/>
  <c r="E3162" i="19" s="1"/>
  <c r="C3154" i="19"/>
  <c r="C3146" i="19"/>
  <c r="C3138" i="19"/>
  <c r="C3130" i="19"/>
  <c r="E3130" i="19" s="1"/>
  <c r="C3122" i="19"/>
  <c r="E3122" i="19" s="1"/>
  <c r="C3114" i="19"/>
  <c r="E3114" i="19" s="1"/>
  <c r="C3106" i="19"/>
  <c r="C3098" i="19"/>
  <c r="E3098" i="19" s="1"/>
  <c r="C3090" i="19"/>
  <c r="C3082" i="19"/>
  <c r="E3082" i="19" s="1"/>
  <c r="C3074" i="19"/>
  <c r="E3074" i="19" s="1"/>
  <c r="C3066" i="19"/>
  <c r="C3058" i="19"/>
  <c r="E3058" i="19" s="1"/>
  <c r="C3050" i="19"/>
  <c r="E3050" i="19" s="1"/>
  <c r="C3042" i="19"/>
  <c r="C3034" i="19"/>
  <c r="C3026" i="19"/>
  <c r="E3026" i="19" s="1"/>
  <c r="C3018" i="19"/>
  <c r="C3010" i="19"/>
  <c r="E3010" i="19" s="1"/>
  <c r="C3002" i="19"/>
  <c r="E3002" i="19" s="1"/>
  <c r="C2994" i="19"/>
  <c r="E2994" i="19" s="1"/>
  <c r="C2986" i="19"/>
  <c r="E2986" i="19" s="1"/>
  <c r="C2978" i="19"/>
  <c r="E2978" i="19" s="1"/>
  <c r="C2970" i="19"/>
  <c r="E2970" i="19" s="1"/>
  <c r="C2962" i="19"/>
  <c r="C2954" i="19"/>
  <c r="C2946" i="19"/>
  <c r="C2938" i="19"/>
  <c r="E2938" i="19" s="1"/>
  <c r="C2930" i="19"/>
  <c r="C2922" i="19"/>
  <c r="E2922" i="19" s="1"/>
  <c r="C2914" i="19"/>
  <c r="E2914" i="19" s="1"/>
  <c r="C2906" i="19"/>
  <c r="E2906" i="19" s="1"/>
  <c r="C2898" i="19"/>
  <c r="E2898" i="19" s="1"/>
  <c r="C2890" i="19"/>
  <c r="E2890" i="19" s="1"/>
  <c r="C2882" i="19"/>
  <c r="C2874" i="19"/>
  <c r="E2874" i="19" s="1"/>
  <c r="C2866" i="19"/>
  <c r="E2866" i="19" s="1"/>
  <c r="C2858" i="19"/>
  <c r="E2858" i="19" s="1"/>
  <c r="C2850" i="19"/>
  <c r="C2842" i="19"/>
  <c r="E2842" i="19" s="1"/>
  <c r="C2834" i="19"/>
  <c r="E2834" i="19" s="1"/>
  <c r="C2826" i="19"/>
  <c r="E2826" i="19" s="1"/>
  <c r="C2818" i="19"/>
  <c r="C2810" i="19"/>
  <c r="E2810" i="19" s="1"/>
  <c r="C2802" i="19"/>
  <c r="E2802" i="19" s="1"/>
  <c r="C2794" i="19"/>
  <c r="E2794" i="19" s="1"/>
  <c r="C2786" i="19"/>
  <c r="C2778" i="19"/>
  <c r="E2778" i="19" s="1"/>
  <c r="C2770" i="19"/>
  <c r="E2770" i="19" s="1"/>
  <c r="C2762" i="19"/>
  <c r="E2762" i="19" s="1"/>
  <c r="C2754" i="19"/>
  <c r="C2746" i="19"/>
  <c r="E2746" i="19" s="1"/>
  <c r="C2738" i="19"/>
  <c r="E2738" i="19" s="1"/>
  <c r="C2730" i="19"/>
  <c r="E2730" i="19" s="1"/>
  <c r="C2722" i="19"/>
  <c r="C2714" i="19"/>
  <c r="E2714" i="19" s="1"/>
  <c r="C2706" i="19"/>
  <c r="E2706" i="19" s="1"/>
  <c r="C2698" i="19"/>
  <c r="E2698" i="19" s="1"/>
  <c r="C2690" i="19"/>
  <c r="C2682" i="19"/>
  <c r="E2682" i="19" s="1"/>
  <c r="C2674" i="19"/>
  <c r="E2674" i="19" s="1"/>
  <c r="C2666" i="19"/>
  <c r="E2666" i="19" s="1"/>
  <c r="C2658" i="19"/>
  <c r="C2650" i="19"/>
  <c r="E2650" i="19" s="1"/>
  <c r="C2642" i="19"/>
  <c r="E2642" i="19" s="1"/>
  <c r="C2634" i="19"/>
  <c r="E2634" i="19" s="1"/>
  <c r="C2626" i="19"/>
  <c r="C2618" i="19"/>
  <c r="E2618" i="19" s="1"/>
  <c r="C2610" i="19"/>
  <c r="E2610" i="19" s="1"/>
  <c r="C2602" i="19"/>
  <c r="E2602" i="19" s="1"/>
  <c r="C2594" i="19"/>
  <c r="C2585" i="19"/>
  <c r="C2573" i="19"/>
  <c r="E2573" i="19" s="1"/>
  <c r="C2563" i="19"/>
  <c r="C2553" i="19"/>
  <c r="C2539" i="19"/>
  <c r="E2539" i="19" s="1"/>
  <c r="C2523" i="19"/>
  <c r="E2523" i="19" s="1"/>
  <c r="C2507" i="19"/>
  <c r="E2507" i="19" s="1"/>
  <c r="C2486" i="19"/>
  <c r="C2458" i="19"/>
  <c r="E2458" i="19" s="1"/>
  <c r="C2426" i="19"/>
  <c r="E2426" i="19" s="1"/>
  <c r="C2388" i="19"/>
  <c r="E2388" i="19" s="1"/>
  <c r="C2324" i="19"/>
  <c r="E2324" i="19" s="1"/>
  <c r="C2260" i="19"/>
  <c r="E2260" i="19" s="1"/>
  <c r="C2196" i="19"/>
  <c r="E2196" i="19" s="1"/>
  <c r="C2132" i="19"/>
  <c r="E2132" i="19" s="1"/>
  <c r="C2068" i="19"/>
  <c r="E2068" i="19" s="1"/>
  <c r="C2004" i="19"/>
  <c r="E2004" i="19" s="1"/>
  <c r="C1940" i="19"/>
  <c r="E1940" i="19" s="1"/>
  <c r="C1876" i="19"/>
  <c r="E1876" i="19" s="1"/>
  <c r="C1812" i="19"/>
  <c r="E1812" i="19" s="1"/>
  <c r="C1748" i="19"/>
  <c r="E1748" i="19" s="1"/>
  <c r="C1684" i="19"/>
  <c r="E1684" i="19" s="1"/>
  <c r="C1620" i="19"/>
  <c r="E1620" i="19" s="1"/>
  <c r="C1556" i="19"/>
  <c r="C1492" i="19"/>
  <c r="C1428" i="19"/>
  <c r="C1364" i="19"/>
  <c r="C1296" i="19"/>
  <c r="E1296" i="19" s="1"/>
  <c r="C1208" i="19"/>
  <c r="E1208" i="19" s="1"/>
  <c r="C3767" i="19"/>
  <c r="E3767" i="19" s="1"/>
  <c r="C3703" i="19"/>
  <c r="E3703" i="19" s="1"/>
  <c r="C3655" i="19"/>
  <c r="E3655" i="19" s="1"/>
  <c r="C3599" i="19"/>
  <c r="C3527" i="19"/>
  <c r="E3527" i="19" s="1"/>
  <c r="C3423" i="19"/>
  <c r="E3423" i="19" s="1"/>
  <c r="C3143" i="19"/>
  <c r="E3143" i="19" s="1"/>
  <c r="C3785" i="19"/>
  <c r="E3785" i="19" s="1"/>
  <c r="C3777" i="19"/>
  <c r="E3777" i="19" s="1"/>
  <c r="C3769" i="19"/>
  <c r="E3769" i="19" s="1"/>
  <c r="C3761" i="19"/>
  <c r="C3753" i="19"/>
  <c r="E3753" i="19" s="1"/>
  <c r="C3745" i="19"/>
  <c r="E3745" i="19" s="1"/>
  <c r="C3737" i="19"/>
  <c r="E3737" i="19" s="1"/>
  <c r="C3729" i="19"/>
  <c r="C3721" i="19"/>
  <c r="E3721" i="19" s="1"/>
  <c r="C3713" i="19"/>
  <c r="E3713" i="19" s="1"/>
  <c r="C3705" i="19"/>
  <c r="E3705" i="19" s="1"/>
  <c r="C3697" i="19"/>
  <c r="C3689" i="19"/>
  <c r="E3689" i="19" s="1"/>
  <c r="C3681" i="19"/>
  <c r="E3681" i="19" s="1"/>
  <c r="C3673" i="19"/>
  <c r="E3673" i="19" s="1"/>
  <c r="C3665" i="19"/>
  <c r="C3657" i="19"/>
  <c r="E3657" i="19" s="1"/>
  <c r="C3649" i="19"/>
  <c r="E3649" i="19" s="1"/>
  <c r="C3641" i="19"/>
  <c r="E3641" i="19" s="1"/>
  <c r="C3633" i="19"/>
  <c r="C3625" i="19"/>
  <c r="E3625" i="19" s="1"/>
  <c r="C3617" i="19"/>
  <c r="E3617" i="19" s="1"/>
  <c r="C3609" i="19"/>
  <c r="E3609" i="19" s="1"/>
  <c r="C3601" i="19"/>
  <c r="C3593" i="19"/>
  <c r="E3593" i="19" s="1"/>
  <c r="C3585" i="19"/>
  <c r="E3585" i="19" s="1"/>
  <c r="C3577" i="19"/>
  <c r="E3577" i="19" s="1"/>
  <c r="C3569" i="19"/>
  <c r="C3561" i="19"/>
  <c r="E3561" i="19" s="1"/>
  <c r="C3553" i="19"/>
  <c r="E3553" i="19" s="1"/>
  <c r="C3545" i="19"/>
  <c r="E3545" i="19" s="1"/>
  <c r="C3537" i="19"/>
  <c r="C3529" i="19"/>
  <c r="E3529" i="19" s="1"/>
  <c r="C3521" i="19"/>
  <c r="E3521" i="19" s="1"/>
  <c r="C3513" i="19"/>
  <c r="E3513" i="19" s="1"/>
  <c r="C3505" i="19"/>
  <c r="C3497" i="19"/>
  <c r="E3497" i="19" s="1"/>
  <c r="C3489" i="19"/>
  <c r="E3489" i="19" s="1"/>
  <c r="C3481" i="19"/>
  <c r="E3481" i="19" s="1"/>
  <c r="C3473" i="19"/>
  <c r="C3465" i="19"/>
  <c r="E3465" i="19" s="1"/>
  <c r="C3457" i="19"/>
  <c r="E3457" i="19" s="1"/>
  <c r="C3449" i="19"/>
  <c r="E3449" i="19" s="1"/>
  <c r="C3441" i="19"/>
  <c r="C3433" i="19"/>
  <c r="E3433" i="19" s="1"/>
  <c r="C3425" i="19"/>
  <c r="E3425" i="19" s="1"/>
  <c r="C3417" i="19"/>
  <c r="E3417" i="19" s="1"/>
  <c r="C3409" i="19"/>
  <c r="C3401" i="19"/>
  <c r="E3401" i="19" s="1"/>
  <c r="C3393" i="19"/>
  <c r="E3393" i="19" s="1"/>
  <c r="C3385" i="19"/>
  <c r="E3385" i="19" s="1"/>
  <c r="C3377" i="19"/>
  <c r="C3369" i="19"/>
  <c r="E3369" i="19" s="1"/>
  <c r="C3361" i="19"/>
  <c r="E3361" i="19" s="1"/>
  <c r="C3353" i="19"/>
  <c r="E3353" i="19" s="1"/>
  <c r="C3345" i="19"/>
  <c r="C3337" i="19"/>
  <c r="E3337" i="19" s="1"/>
  <c r="C3329" i="19"/>
  <c r="E3329" i="19" s="1"/>
  <c r="C3321" i="19"/>
  <c r="E3321" i="19" s="1"/>
  <c r="C3313" i="19"/>
  <c r="C3305" i="19"/>
  <c r="E3305" i="19" s="1"/>
  <c r="C3297" i="19"/>
  <c r="E3297" i="19" s="1"/>
  <c r="C3289" i="19"/>
  <c r="E3289" i="19" s="1"/>
  <c r="C3281" i="19"/>
  <c r="C3273" i="19"/>
  <c r="E3273" i="19" s="1"/>
  <c r="C3265" i="19"/>
  <c r="E3265" i="19" s="1"/>
  <c r="C3257" i="19"/>
  <c r="E3257" i="19" s="1"/>
  <c r="C3249" i="19"/>
  <c r="C3241" i="19"/>
  <c r="E3241" i="19" s="1"/>
  <c r="C3233" i="19"/>
  <c r="E3233" i="19" s="1"/>
  <c r="C3225" i="19"/>
  <c r="E3225" i="19" s="1"/>
  <c r="C3217" i="19"/>
  <c r="C3209" i="19"/>
  <c r="E3209" i="19" s="1"/>
  <c r="C3201" i="19"/>
  <c r="E3201" i="19" s="1"/>
  <c r="C3193" i="19"/>
  <c r="E3193" i="19" s="1"/>
  <c r="C3185" i="19"/>
  <c r="C3177" i="19"/>
  <c r="E3177" i="19" s="1"/>
  <c r="C3169" i="19"/>
  <c r="E3169" i="19" s="1"/>
  <c r="C3161" i="19"/>
  <c r="E3161" i="19" s="1"/>
  <c r="C3153" i="19"/>
  <c r="C3145" i="19"/>
  <c r="E3145" i="19" s="1"/>
  <c r="C3137" i="19"/>
  <c r="E3137" i="19" s="1"/>
  <c r="C3129" i="19"/>
  <c r="E3129" i="19" s="1"/>
  <c r="C3121" i="19"/>
  <c r="C3113" i="19"/>
  <c r="E3113" i="19" s="1"/>
  <c r="C3105" i="19"/>
  <c r="E3105" i="19" s="1"/>
  <c r="C3097" i="19"/>
  <c r="E3097" i="19" s="1"/>
  <c r="C3089" i="19"/>
  <c r="C3081" i="19"/>
  <c r="E3081" i="19" s="1"/>
  <c r="C3073" i="19"/>
  <c r="E3073" i="19" s="1"/>
  <c r="C3065" i="19"/>
  <c r="E3065" i="19" s="1"/>
  <c r="C3057" i="19"/>
  <c r="C3049" i="19"/>
  <c r="E3049" i="19" s="1"/>
  <c r="C3041" i="19"/>
  <c r="E3041" i="19" s="1"/>
  <c r="C3033" i="19"/>
  <c r="E3033" i="19" s="1"/>
  <c r="C3025" i="19"/>
  <c r="E3025" i="19" s="1"/>
  <c r="C3017" i="19"/>
  <c r="C3009" i="19"/>
  <c r="E3009" i="19" s="1"/>
  <c r="C3001" i="19"/>
  <c r="E3001" i="19" s="1"/>
  <c r="C2993" i="19"/>
  <c r="E2993" i="19" s="1"/>
  <c r="C2985" i="19"/>
  <c r="E2985" i="19" s="1"/>
  <c r="C2977" i="19"/>
  <c r="E2977" i="19" s="1"/>
  <c r="C2969" i="19"/>
  <c r="E2969" i="19" s="1"/>
  <c r="C2961" i="19"/>
  <c r="C2953" i="19"/>
  <c r="E2953" i="19" s="1"/>
  <c r="C2945" i="19"/>
  <c r="E2945" i="19" s="1"/>
  <c r="C2937" i="19"/>
  <c r="C2929" i="19"/>
  <c r="E2929" i="19" s="1"/>
  <c r="C2921" i="19"/>
  <c r="E2921" i="19" s="1"/>
  <c r="C2913" i="19"/>
  <c r="E2913" i="19" s="1"/>
  <c r="C2905" i="19"/>
  <c r="E2905" i="19" s="1"/>
  <c r="C2897" i="19"/>
  <c r="E2897" i="19" s="1"/>
  <c r="C2889" i="19"/>
  <c r="E2889" i="19" s="1"/>
  <c r="C2881" i="19"/>
  <c r="E2881" i="19" s="1"/>
  <c r="C2873" i="19"/>
  <c r="E2873" i="19" s="1"/>
  <c r="C2865" i="19"/>
  <c r="E2865" i="19" s="1"/>
  <c r="C2857" i="19"/>
  <c r="E2857" i="19" s="1"/>
  <c r="C2849" i="19"/>
  <c r="E2849" i="19" s="1"/>
  <c r="C2841" i="19"/>
  <c r="C2833" i="19"/>
  <c r="E2833" i="19" s="1"/>
  <c r="C2825" i="19"/>
  <c r="E2825" i="19" s="1"/>
  <c r="C2817" i="19"/>
  <c r="E2817" i="19" s="1"/>
  <c r="C2809" i="19"/>
  <c r="E2809" i="19" s="1"/>
  <c r="C2801" i="19"/>
  <c r="E2801" i="19" s="1"/>
  <c r="C2793" i="19"/>
  <c r="E2793" i="19" s="1"/>
  <c r="C2785" i="19"/>
  <c r="E2785" i="19" s="1"/>
  <c r="C2777" i="19"/>
  <c r="C2769" i="19"/>
  <c r="E2769" i="19" s="1"/>
  <c r="C2761" i="19"/>
  <c r="E2761" i="19" s="1"/>
  <c r="C2753" i="19"/>
  <c r="E2753" i="19" s="1"/>
  <c r="C2745" i="19"/>
  <c r="E2745" i="19" s="1"/>
  <c r="C2737" i="19"/>
  <c r="E2737" i="19" s="1"/>
  <c r="C2729" i="19"/>
  <c r="E2729" i="19" s="1"/>
  <c r="C2721" i="19"/>
  <c r="E2721" i="19" s="1"/>
  <c r="C2713" i="19"/>
  <c r="C2705" i="19"/>
  <c r="E2705" i="19" s="1"/>
  <c r="C2697" i="19"/>
  <c r="E2697" i="19" s="1"/>
  <c r="C2689" i="19"/>
  <c r="E2689" i="19" s="1"/>
  <c r="C2681" i="19"/>
  <c r="E2681" i="19" s="1"/>
  <c r="C2673" i="19"/>
  <c r="E2673" i="19" s="1"/>
  <c r="C2665" i="19"/>
  <c r="E2665" i="19" s="1"/>
  <c r="C2657" i="19"/>
  <c r="E2657" i="19" s="1"/>
  <c r="C2649" i="19"/>
  <c r="C2641" i="19"/>
  <c r="E2641" i="19" s="1"/>
  <c r="C2633" i="19"/>
  <c r="E2633" i="19" s="1"/>
  <c r="C2625" i="19"/>
  <c r="E2625" i="19" s="1"/>
  <c r="C2617" i="19"/>
  <c r="E2617" i="19" s="1"/>
  <c r="C2609" i="19"/>
  <c r="E2609" i="19" s="1"/>
  <c r="C2601" i="19"/>
  <c r="E2601" i="19" s="1"/>
  <c r="C2593" i="19"/>
  <c r="E2593" i="19" s="1"/>
  <c r="C2582" i="19"/>
  <c r="C2572" i="19"/>
  <c r="E2572" i="19" s="1"/>
  <c r="C2562" i="19"/>
  <c r="C2550" i="19"/>
  <c r="E2550" i="19" s="1"/>
  <c r="C2538" i="19"/>
  <c r="E2538" i="19" s="1"/>
  <c r="C2522" i="19"/>
  <c r="E2522" i="19" s="1"/>
  <c r="C2506" i="19"/>
  <c r="E2506" i="19" s="1"/>
  <c r="C2484" i="19"/>
  <c r="E2484" i="19" s="1"/>
  <c r="C2452" i="19"/>
  <c r="E2452" i="19" s="1"/>
  <c r="C2420" i="19"/>
  <c r="E2420" i="19" s="1"/>
  <c r="C2380" i="19"/>
  <c r="C2316" i="19"/>
  <c r="E2316" i="19" s="1"/>
  <c r="C2252" i="19"/>
  <c r="C2188" i="19"/>
  <c r="C2124" i="19"/>
  <c r="C2060" i="19"/>
  <c r="E2060" i="19" s="1"/>
  <c r="C1996" i="19"/>
  <c r="C1932" i="19"/>
  <c r="E1932" i="19" s="1"/>
  <c r="C1868" i="19"/>
  <c r="C1804" i="19"/>
  <c r="E1804" i="19" s="1"/>
  <c r="C1740" i="19"/>
  <c r="E1740" i="19" s="1"/>
  <c r="C1676" i="19"/>
  <c r="C1612" i="19"/>
  <c r="E1612" i="19" s="1"/>
  <c r="C1548" i="19"/>
  <c r="E1548" i="19" s="1"/>
  <c r="C1484" i="19"/>
  <c r="C1420" i="19"/>
  <c r="E1420" i="19" s="1"/>
  <c r="C1356" i="19"/>
  <c r="E1356" i="19" s="1"/>
  <c r="C1286" i="19"/>
  <c r="E1286" i="19" s="1"/>
  <c r="C1192" i="19"/>
  <c r="E1192" i="19" s="1"/>
  <c r="C3751" i="19"/>
  <c r="E3751" i="19" s="1"/>
  <c r="C3687" i="19"/>
  <c r="E3687" i="19" s="1"/>
  <c r="C3631" i="19"/>
  <c r="E3631" i="19" s="1"/>
  <c r="C3575" i="19"/>
  <c r="E3575" i="19" s="1"/>
  <c r="C3535" i="19"/>
  <c r="C3479" i="19"/>
  <c r="E3479" i="19" s="1"/>
  <c r="C3431" i="19"/>
  <c r="E3431" i="19" s="1"/>
  <c r="C3391" i="19"/>
  <c r="E3391" i="19" s="1"/>
  <c r="C3351" i="19"/>
  <c r="C3311" i="19"/>
  <c r="C3271" i="19"/>
  <c r="E3271" i="19" s="1"/>
  <c r="C3231" i="19"/>
  <c r="E3231" i="19" s="1"/>
  <c r="C3175" i="19"/>
  <c r="E3175" i="19" s="1"/>
  <c r="C3079" i="19"/>
  <c r="E3079" i="19" s="1"/>
  <c r="C2879" i="19"/>
  <c r="E2879" i="19" s="1"/>
  <c r="C3784" i="19"/>
  <c r="E3784" i="19" s="1"/>
  <c r="C3776" i="19"/>
  <c r="E3776" i="19" s="1"/>
  <c r="C3768" i="19"/>
  <c r="E3768" i="19" s="1"/>
  <c r="C3760" i="19"/>
  <c r="E3760" i="19" s="1"/>
  <c r="C3752" i="19"/>
  <c r="C3744" i="19"/>
  <c r="E3744" i="19" s="1"/>
  <c r="C3736" i="19"/>
  <c r="E3736" i="19" s="1"/>
  <c r="C3728" i="19"/>
  <c r="E3728" i="19" s="1"/>
  <c r="C3720" i="19"/>
  <c r="E3720" i="19" s="1"/>
  <c r="C3712" i="19"/>
  <c r="E3712" i="19" s="1"/>
  <c r="C3704" i="19"/>
  <c r="E3704" i="19" s="1"/>
  <c r="C3696" i="19"/>
  <c r="E3696" i="19" s="1"/>
  <c r="C3688" i="19"/>
  <c r="C3680" i="19"/>
  <c r="E3680" i="19" s="1"/>
  <c r="C3672" i="19"/>
  <c r="E3672" i="19" s="1"/>
  <c r="C3664" i="19"/>
  <c r="E3664" i="19" s="1"/>
  <c r="C3656" i="19"/>
  <c r="E3656" i="19" s="1"/>
  <c r="C3648" i="19"/>
  <c r="E3648" i="19" s="1"/>
  <c r="C3640" i="19"/>
  <c r="E3640" i="19" s="1"/>
  <c r="C3632" i="19"/>
  <c r="E3632" i="19" s="1"/>
  <c r="C3624" i="19"/>
  <c r="C3616" i="19"/>
  <c r="E3616" i="19" s="1"/>
  <c r="C3608" i="19"/>
  <c r="E3608" i="19" s="1"/>
  <c r="C3600" i="19"/>
  <c r="E3600" i="19" s="1"/>
  <c r="C3592" i="19"/>
  <c r="E3592" i="19" s="1"/>
  <c r="C3584" i="19"/>
  <c r="E3584" i="19" s="1"/>
  <c r="C3576" i="19"/>
  <c r="E3576" i="19" s="1"/>
  <c r="C3568" i="19"/>
  <c r="E3568" i="19" s="1"/>
  <c r="C3560" i="19"/>
  <c r="C3552" i="19"/>
  <c r="E3552" i="19" s="1"/>
  <c r="C3544" i="19"/>
  <c r="E3544" i="19" s="1"/>
  <c r="C3536" i="19"/>
  <c r="E3536" i="19" s="1"/>
  <c r="C3528" i="19"/>
  <c r="E3528" i="19" s="1"/>
  <c r="C3520" i="19"/>
  <c r="E3520" i="19" s="1"/>
  <c r="C3512" i="19"/>
  <c r="E3512" i="19" s="1"/>
  <c r="C3504" i="19"/>
  <c r="E3504" i="19" s="1"/>
  <c r="C3496" i="19"/>
  <c r="C3488" i="19"/>
  <c r="E3488" i="19" s="1"/>
  <c r="C3480" i="19"/>
  <c r="E3480" i="19" s="1"/>
  <c r="C3472" i="19"/>
  <c r="E3472" i="19" s="1"/>
  <c r="C3464" i="19"/>
  <c r="E3464" i="19" s="1"/>
  <c r="C3456" i="19"/>
  <c r="E3456" i="19" s="1"/>
  <c r="C3448" i="19"/>
  <c r="E3448" i="19" s="1"/>
  <c r="C3440" i="19"/>
  <c r="E3440" i="19" s="1"/>
  <c r="C3432" i="19"/>
  <c r="C3424" i="19"/>
  <c r="E3424" i="19" s="1"/>
  <c r="C3416" i="19"/>
  <c r="E3416" i="19" s="1"/>
  <c r="C3408" i="19"/>
  <c r="E3408" i="19" s="1"/>
  <c r="C3400" i="19"/>
  <c r="E3400" i="19" s="1"/>
  <c r="C3392" i="19"/>
  <c r="E3392" i="19" s="1"/>
  <c r="C3384" i="19"/>
  <c r="E3384" i="19" s="1"/>
  <c r="C3376" i="19"/>
  <c r="E3376" i="19" s="1"/>
  <c r="C3368" i="19"/>
  <c r="C3360" i="19"/>
  <c r="E3360" i="19" s="1"/>
  <c r="C3352" i="19"/>
  <c r="E3352" i="19" s="1"/>
  <c r="C3344" i="19"/>
  <c r="E3344" i="19" s="1"/>
  <c r="C3336" i="19"/>
  <c r="E3336" i="19" s="1"/>
  <c r="C3328" i="19"/>
  <c r="E3328" i="19" s="1"/>
  <c r="C3320" i="19"/>
  <c r="E3320" i="19" s="1"/>
  <c r="C3312" i="19"/>
  <c r="E3312" i="19" s="1"/>
  <c r="C3304" i="19"/>
  <c r="C3296" i="19"/>
  <c r="E3296" i="19" s="1"/>
  <c r="C3288" i="19"/>
  <c r="E3288" i="19" s="1"/>
  <c r="C3280" i="19"/>
  <c r="E3280" i="19" s="1"/>
  <c r="C3272" i="19"/>
  <c r="E3272" i="19" s="1"/>
  <c r="C3264" i="19"/>
  <c r="E3264" i="19" s="1"/>
  <c r="C3256" i="19"/>
  <c r="E3256" i="19" s="1"/>
  <c r="C3248" i="19"/>
  <c r="E3248" i="19" s="1"/>
  <c r="C3240" i="19"/>
  <c r="C3232" i="19"/>
  <c r="E3232" i="19" s="1"/>
  <c r="C3224" i="19"/>
  <c r="E3224" i="19" s="1"/>
  <c r="C3216" i="19"/>
  <c r="E3216" i="19" s="1"/>
  <c r="C3208" i="19"/>
  <c r="E3208" i="19" s="1"/>
  <c r="C3200" i="19"/>
  <c r="E3200" i="19" s="1"/>
  <c r="C3192" i="19"/>
  <c r="E3192" i="19" s="1"/>
  <c r="C3184" i="19"/>
  <c r="E3184" i="19" s="1"/>
  <c r="C3176" i="19"/>
  <c r="C3168" i="19"/>
  <c r="E3168" i="19" s="1"/>
  <c r="C3160" i="19"/>
  <c r="E3160" i="19" s="1"/>
  <c r="C3152" i="19"/>
  <c r="E3152" i="19" s="1"/>
  <c r="C3144" i="19"/>
  <c r="E3144" i="19" s="1"/>
  <c r="C3136" i="19"/>
  <c r="E3136" i="19" s="1"/>
  <c r="C3128" i="19"/>
  <c r="E3128" i="19" s="1"/>
  <c r="C3120" i="19"/>
  <c r="E3120" i="19" s="1"/>
  <c r="C3112" i="19"/>
  <c r="C3104" i="19"/>
  <c r="E3104" i="19" s="1"/>
  <c r="C3096" i="19"/>
  <c r="E3096" i="19" s="1"/>
  <c r="C3088" i="19"/>
  <c r="E3088" i="19" s="1"/>
  <c r="C3080" i="19"/>
  <c r="E3080" i="19" s="1"/>
  <c r="C3072" i="19"/>
  <c r="E3072" i="19" s="1"/>
  <c r="C3064" i="19"/>
  <c r="E3064" i="19" s="1"/>
  <c r="C3056" i="19"/>
  <c r="E3056" i="19" s="1"/>
  <c r="C3048" i="19"/>
  <c r="C3040" i="19"/>
  <c r="E3040" i="19" s="1"/>
  <c r="C3032" i="19"/>
  <c r="E3032" i="19" s="1"/>
  <c r="C3024" i="19"/>
  <c r="C3016" i="19"/>
  <c r="E3016" i="19" s="1"/>
  <c r="C3008" i="19"/>
  <c r="E3008" i="19" s="1"/>
  <c r="C3000" i="19"/>
  <c r="E3000" i="19" s="1"/>
  <c r="C2992" i="19"/>
  <c r="E2992" i="19" s="1"/>
  <c r="C2984" i="19"/>
  <c r="C2976" i="19"/>
  <c r="E2976" i="19" s="1"/>
  <c r="C2968" i="19"/>
  <c r="E2968" i="19" s="1"/>
  <c r="C2960" i="19"/>
  <c r="E2960" i="19" s="1"/>
  <c r="C2952" i="19"/>
  <c r="C2944" i="19"/>
  <c r="E2944" i="19" s="1"/>
  <c r="C2936" i="19"/>
  <c r="E2936" i="19" s="1"/>
  <c r="C2928" i="19"/>
  <c r="E2928" i="19" s="1"/>
  <c r="C2920" i="19"/>
  <c r="C2912" i="19"/>
  <c r="E2912" i="19" s="1"/>
  <c r="C2904" i="19"/>
  <c r="E2904" i="19" s="1"/>
  <c r="C2896" i="19"/>
  <c r="E2896" i="19" s="1"/>
  <c r="C2888" i="19"/>
  <c r="C2880" i="19"/>
  <c r="E2880" i="19" s="1"/>
  <c r="C2872" i="19"/>
  <c r="E2872" i="19" s="1"/>
  <c r="C2864" i="19"/>
  <c r="E2864" i="19" s="1"/>
  <c r="C2856" i="19"/>
  <c r="C2848" i="19"/>
  <c r="E2848" i="19" s="1"/>
  <c r="C2840" i="19"/>
  <c r="E2840" i="19" s="1"/>
  <c r="C2832" i="19"/>
  <c r="E2832" i="19" s="1"/>
  <c r="C2824" i="19"/>
  <c r="C2816" i="19"/>
  <c r="E2816" i="19" s="1"/>
  <c r="C2808" i="19"/>
  <c r="E2808" i="19" s="1"/>
  <c r="C2800" i="19"/>
  <c r="E2800" i="19" s="1"/>
  <c r="C2792" i="19"/>
  <c r="C2784" i="19"/>
  <c r="E2784" i="19" s="1"/>
  <c r="C2776" i="19"/>
  <c r="E2776" i="19" s="1"/>
  <c r="C2768" i="19"/>
  <c r="E2768" i="19" s="1"/>
  <c r="C2760" i="19"/>
  <c r="C2752" i="19"/>
  <c r="E2752" i="19" s="1"/>
  <c r="C2744" i="19"/>
  <c r="E2744" i="19" s="1"/>
  <c r="C2736" i="19"/>
  <c r="E2736" i="19" s="1"/>
  <c r="C2728" i="19"/>
  <c r="C2720" i="19"/>
  <c r="E2720" i="19" s="1"/>
  <c r="C2712" i="19"/>
  <c r="E2712" i="19" s="1"/>
  <c r="C2704" i="19"/>
  <c r="E2704" i="19" s="1"/>
  <c r="C2696" i="19"/>
  <c r="C2688" i="19"/>
  <c r="E2688" i="19" s="1"/>
  <c r="C2680" i="19"/>
  <c r="E2680" i="19" s="1"/>
  <c r="C2672" i="19"/>
  <c r="E2672" i="19" s="1"/>
  <c r="C2664" i="19"/>
  <c r="C2656" i="19"/>
  <c r="E2656" i="19" s="1"/>
  <c r="C2648" i="19"/>
  <c r="E2648" i="19" s="1"/>
  <c r="C2640" i="19"/>
  <c r="E2640" i="19" s="1"/>
  <c r="C2632" i="19"/>
  <c r="C2624" i="19"/>
  <c r="E2624" i="19" s="1"/>
  <c r="C2616" i="19"/>
  <c r="E2616" i="19" s="1"/>
  <c r="C2608" i="19"/>
  <c r="E2608" i="19" s="1"/>
  <c r="C2600" i="19"/>
  <c r="C2591" i="19"/>
  <c r="E2591" i="19" s="1"/>
  <c r="C2581" i="19"/>
  <c r="E2581" i="19" s="1"/>
  <c r="C2571" i="19"/>
  <c r="E2571" i="19" s="1"/>
  <c r="C2561" i="19"/>
  <c r="E2561" i="19" s="1"/>
  <c r="C2549" i="19"/>
  <c r="E2549" i="19" s="1"/>
  <c r="C2534" i="19"/>
  <c r="E2534" i="19" s="1"/>
  <c r="C2518" i="19"/>
  <c r="C2502" i="19"/>
  <c r="E2502" i="19" s="1"/>
  <c r="C2482" i="19"/>
  <c r="E2482" i="19" s="1"/>
  <c r="C2450" i="19"/>
  <c r="E2450" i="19" s="1"/>
  <c r="C2418" i="19"/>
  <c r="E2418" i="19" s="1"/>
  <c r="C2372" i="19"/>
  <c r="E2372" i="19" s="1"/>
  <c r="C2308" i="19"/>
  <c r="E2308" i="19" s="1"/>
  <c r="C2244" i="19"/>
  <c r="E2244" i="19" s="1"/>
  <c r="C2180" i="19"/>
  <c r="E2180" i="19" s="1"/>
  <c r="C2116" i="19"/>
  <c r="E2116" i="19" s="1"/>
  <c r="C2052" i="19"/>
  <c r="E2052" i="19" s="1"/>
  <c r="C1988" i="19"/>
  <c r="E1988" i="19" s="1"/>
  <c r="C1924" i="19"/>
  <c r="E1924" i="19" s="1"/>
  <c r="C1860" i="19"/>
  <c r="E1860" i="19" s="1"/>
  <c r="C1796" i="19"/>
  <c r="E1796" i="19" s="1"/>
  <c r="C1732" i="19"/>
  <c r="E1732" i="19" s="1"/>
  <c r="C1668" i="19"/>
  <c r="E1668" i="19" s="1"/>
  <c r="C1604" i="19"/>
  <c r="E1604" i="19" s="1"/>
  <c r="C1540" i="19"/>
  <c r="E1540" i="19" s="1"/>
  <c r="C1476" i="19"/>
  <c r="E1476" i="19" s="1"/>
  <c r="C1412" i="19"/>
  <c r="E1412" i="19" s="1"/>
  <c r="C1348" i="19"/>
  <c r="E1348" i="19" s="1"/>
  <c r="C1275" i="19"/>
  <c r="E1275" i="19" s="1"/>
  <c r="C1167" i="19"/>
  <c r="E1167" i="19" s="1"/>
  <c r="C4" i="18" a="1"/>
  <c r="C4" i="18" s="1"/>
  <c r="D4" i="18" a="1"/>
  <c r="D4" i="18" s="1"/>
  <c r="I15" i="13" a="1"/>
  <c r="I15" i="13" s="1"/>
  <c r="I10" i="13" a="1"/>
  <c r="I10" i="13" s="1"/>
  <c r="E24" i="13" a="1"/>
  <c r="E24" i="13" s="1"/>
  <c r="E6" i="13" a="1"/>
  <c r="E6" i="13" s="1"/>
  <c r="H22" i="13" a="1"/>
  <c r="H22" i="13" s="1"/>
  <c r="H16" i="13" a="1"/>
  <c r="H16" i="13" s="1"/>
  <c r="H11" i="13" a="1"/>
  <c r="H11" i="13" s="1"/>
  <c r="H5" i="13" a="1"/>
  <c r="H5" i="13" s="1"/>
  <c r="I20" i="13" a="1"/>
  <c r="I20" i="13" s="1"/>
  <c r="I14" i="13" a="1"/>
  <c r="I14" i="13" s="1"/>
  <c r="I9" i="13" a="1"/>
  <c r="I9" i="13" s="1"/>
  <c r="E12" i="13" a="1"/>
  <c r="E12" i="13" s="1"/>
  <c r="E23" i="13" a="1"/>
  <c r="E23" i="13" s="1"/>
  <c r="E16" i="13" a="1"/>
  <c r="E16" i="13" s="1"/>
  <c r="E11" i="13" a="1"/>
  <c r="E11" i="13" s="1"/>
  <c r="E5" i="13" a="1"/>
  <c r="E5" i="13" s="1"/>
  <c r="H21" i="13" a="1"/>
  <c r="H21" i="13" s="1"/>
  <c r="H10" i="13" a="1"/>
  <c r="H10" i="13" s="1"/>
  <c r="I4" i="13" a="1"/>
  <c r="I4" i="13" s="1"/>
  <c r="I13" i="13" a="1"/>
  <c r="I13" i="13" s="1"/>
  <c r="E17" i="13" a="1"/>
  <c r="E17" i="13" s="1"/>
  <c r="E7" i="13" a="1"/>
  <c r="E7" i="13" s="1"/>
  <c r="E22" i="13" a="1"/>
  <c r="E22" i="13" s="1"/>
  <c r="I19" i="13" a="1"/>
  <c r="I19" i="13" s="1"/>
  <c r="I8" i="13" a="1"/>
  <c r="I8" i="13" s="1"/>
  <c r="H6" i="13" a="1"/>
  <c r="H6" i="13" s="1"/>
  <c r="E10" i="13" a="1"/>
  <c r="E10" i="13" s="1"/>
  <c r="H20" i="13" a="1"/>
  <c r="H20" i="13" s="1"/>
  <c r="H15" i="13" a="1"/>
  <c r="H15" i="13" s="1"/>
  <c r="H9" i="13" a="1"/>
  <c r="H9" i="13" s="1"/>
  <c r="E21" i="13" a="1"/>
  <c r="E21" i="13" s="1"/>
  <c r="E15" i="13" a="1"/>
  <c r="E15" i="13" s="1"/>
  <c r="E9" i="13" a="1"/>
  <c r="E9" i="13" s="1"/>
  <c r="H4" i="13" a="1"/>
  <c r="H4" i="13" s="1"/>
  <c r="H14" i="13" a="1"/>
  <c r="H14" i="13" s="1"/>
  <c r="I25" i="13" a="1"/>
  <c r="I25" i="13" s="1"/>
  <c r="I18" i="13" a="1"/>
  <c r="I18" i="13" s="1"/>
  <c r="I12" i="13" a="1"/>
  <c r="I12" i="13" s="1"/>
  <c r="I7" i="13" a="1"/>
  <c r="I7" i="13" s="1"/>
  <c r="E14" i="13" a="1"/>
  <c r="E14" i="13" s="1"/>
  <c r="H19" i="13" a="1"/>
  <c r="H19" i="13" s="1"/>
  <c r="H8" i="13" a="1"/>
  <c r="H8" i="13" s="1"/>
  <c r="I24" i="13" a="1"/>
  <c r="I24" i="13" s="1"/>
  <c r="I17" i="13" a="1"/>
  <c r="I17" i="13" s="1"/>
  <c r="E4" i="13" a="1"/>
  <c r="E4" i="13" s="1"/>
  <c r="E19" i="13" a="1"/>
  <c r="E19" i="13" s="1"/>
  <c r="E13" i="13" a="1"/>
  <c r="E13" i="13" s="1"/>
  <c r="E8" i="13" a="1"/>
  <c r="E8" i="13" s="1"/>
  <c r="H25" i="13" a="1"/>
  <c r="H25" i="13" s="1"/>
  <c r="H18" i="13" a="1"/>
  <c r="H18" i="13" s="1"/>
  <c r="I23" i="13" a="1"/>
  <c r="I23" i="13" s="1"/>
  <c r="I11" i="13" a="1"/>
  <c r="I11" i="13" s="1"/>
  <c r="E25" i="13" a="1"/>
  <c r="E25" i="13" s="1"/>
  <c r="H23" i="13" a="1"/>
  <c r="H23" i="13" s="1"/>
  <c r="I21" i="13" a="1"/>
  <c r="I21" i="13" s="1"/>
  <c r="F4" i="13" a="1"/>
  <c r="F4" i="13" s="1"/>
  <c r="E20" i="13" a="1"/>
  <c r="E20" i="13" s="1"/>
  <c r="H26" i="13" a="1"/>
  <c r="H26" i="13" s="1"/>
  <c r="H13" i="13" a="1"/>
  <c r="H13" i="13" s="1"/>
  <c r="E26" i="13" a="1"/>
  <c r="E26" i="13" s="1"/>
  <c r="E18" i="13" a="1"/>
  <c r="E18" i="13" s="1"/>
  <c r="H24" i="13" a="1"/>
  <c r="H24" i="13" s="1"/>
  <c r="H17" i="13" a="1"/>
  <c r="H17" i="13" s="1"/>
  <c r="H12" i="13" a="1"/>
  <c r="H12" i="13" s="1"/>
  <c r="H7" i="13" a="1"/>
  <c r="H7" i="13" s="1"/>
  <c r="I22" i="13" a="1"/>
  <c r="I22" i="13" s="1"/>
  <c r="I16" i="13" a="1"/>
  <c r="I16" i="13" s="1"/>
  <c r="I6" i="13" a="1"/>
  <c r="I6" i="13" s="1"/>
  <c r="I5" i="13" a="1"/>
  <c r="I5" i="13" s="1"/>
  <c r="E3535" i="19" l="1"/>
  <c r="E2600" i="19"/>
  <c r="E2664" i="19"/>
  <c r="E2728" i="19"/>
  <c r="E2792" i="19"/>
  <c r="E2856" i="19"/>
  <c r="E2920" i="19"/>
  <c r="E2984" i="19"/>
  <c r="E1484" i="19"/>
  <c r="E2582" i="19"/>
  <c r="E1364" i="19"/>
  <c r="E3018" i="19"/>
  <c r="E3466" i="19"/>
  <c r="E2331" i="19"/>
  <c r="E1883" i="19"/>
  <c r="E1818" i="19"/>
  <c r="E1841" i="19"/>
  <c r="E1777" i="19"/>
  <c r="E1713" i="19"/>
  <c r="E1649" i="19"/>
  <c r="E1585" i="19"/>
  <c r="E1521" i="19"/>
  <c r="E1457" i="19"/>
  <c r="E1393" i="19"/>
  <c r="E1329" i="19"/>
  <c r="E2544" i="19"/>
  <c r="E2480" i="19"/>
  <c r="E2416" i="19"/>
  <c r="E2352" i="19"/>
  <c r="E2288" i="19"/>
  <c r="E2224" i="19"/>
  <c r="E2160" i="19"/>
  <c r="E2096" i="19"/>
  <c r="E2032" i="19"/>
  <c r="E1968" i="19"/>
  <c r="E1248" i="19"/>
  <c r="E1895" i="19"/>
  <c r="E935" i="19"/>
  <c r="E1782" i="19"/>
  <c r="E1055" i="19"/>
  <c r="E719" i="19"/>
  <c r="E591" i="19"/>
  <c r="E798" i="19"/>
  <c r="E542" i="19"/>
  <c r="E1220" i="19"/>
  <c r="E3017" i="19"/>
  <c r="E2518" i="19"/>
  <c r="E1428" i="19"/>
  <c r="E2962" i="19"/>
  <c r="E3090" i="19"/>
  <c r="E3154" i="19"/>
  <c r="E3602" i="19"/>
  <c r="E3666" i="19"/>
  <c r="E2323" i="19"/>
  <c r="E2259" i="19"/>
  <c r="E1875" i="19"/>
  <c r="E1618" i="19"/>
  <c r="E1554" i="19"/>
  <c r="E1490" i="19"/>
  <c r="E1426" i="19"/>
  <c r="E1362" i="19"/>
  <c r="E2536" i="19"/>
  <c r="E2472" i="19"/>
  <c r="E2408" i="19"/>
  <c r="E2344" i="19"/>
  <c r="E2280" i="19"/>
  <c r="E2216" i="19"/>
  <c r="E2152" i="19"/>
  <c r="E2088" i="19"/>
  <c r="E2024" i="19"/>
  <c r="E1960" i="19"/>
  <c r="E1823" i="19"/>
  <c r="E1759" i="19"/>
  <c r="E1695" i="19"/>
  <c r="E1631" i="19"/>
  <c r="E1567" i="19"/>
  <c r="E1503" i="19"/>
  <c r="E1439" i="19"/>
  <c r="E1375" i="19"/>
  <c r="E1774" i="19"/>
  <c r="E991" i="19"/>
  <c r="E519" i="19"/>
  <c r="E854" i="19"/>
  <c r="E1149" i="19"/>
  <c r="E1085" i="19"/>
  <c r="E1021" i="19"/>
  <c r="E1084" i="19"/>
  <c r="E1020" i="19"/>
  <c r="E956" i="19"/>
  <c r="E1203" i="19"/>
  <c r="E1139" i="19"/>
  <c r="E1075" i="19"/>
  <c r="E1011" i="19"/>
  <c r="E883" i="19"/>
  <c r="E819" i="19"/>
  <c r="E755" i="19"/>
  <c r="E691" i="19"/>
  <c r="E627" i="19"/>
  <c r="E1492" i="19"/>
  <c r="E3034" i="19"/>
  <c r="E3546" i="19"/>
  <c r="E919" i="19"/>
  <c r="E2123" i="19"/>
  <c r="E1311" i="19"/>
  <c r="E1888" i="19"/>
  <c r="E1824" i="19"/>
  <c r="E1760" i="19"/>
  <c r="E1696" i="19"/>
  <c r="E1632" i="19"/>
  <c r="E1568" i="19"/>
  <c r="E1504" i="19"/>
  <c r="E1440" i="19"/>
  <c r="E1376" i="19"/>
  <c r="E1300" i="19"/>
  <c r="E1214" i="19"/>
  <c r="E1830" i="19"/>
  <c r="E718" i="19"/>
  <c r="E7" i="19"/>
  <c r="E273" i="19"/>
  <c r="E396" i="19"/>
  <c r="E770" i="19"/>
  <c r="E3386" i="19"/>
  <c r="E3351" i="19"/>
  <c r="E3057" i="19"/>
  <c r="E3121" i="19"/>
  <c r="E3185" i="19"/>
  <c r="E3249" i="19"/>
  <c r="E3313" i="19"/>
  <c r="E3377" i="19"/>
  <c r="E3441" i="19"/>
  <c r="E3505" i="19"/>
  <c r="E3569" i="19"/>
  <c r="E3633" i="19"/>
  <c r="E3697" i="19"/>
  <c r="E3761" i="19"/>
  <c r="E1556" i="19"/>
  <c r="E2594" i="19"/>
  <c r="E2658" i="19"/>
  <c r="E2722" i="19"/>
  <c r="E2786" i="19"/>
  <c r="E2850" i="19"/>
  <c r="E3042" i="19"/>
  <c r="E3106" i="19"/>
  <c r="E3554" i="19"/>
  <c r="E3618" i="19"/>
  <c r="E2525" i="19"/>
  <c r="E2461" i="19"/>
  <c r="E2397" i="19"/>
  <c r="E2333" i="19"/>
  <c r="E2269" i="19"/>
  <c r="E2205" i="19"/>
  <c r="E2141" i="19"/>
  <c r="E2077" i="19"/>
  <c r="E2013" i="19"/>
  <c r="E1949" i="19"/>
  <c r="E2115" i="19"/>
  <c r="E2051" i="19"/>
  <c r="E1794" i="19"/>
  <c r="E2575" i="19"/>
  <c r="E2511" i="19"/>
  <c r="E2447" i="19"/>
  <c r="E2383" i="19"/>
  <c r="E2319" i="19"/>
  <c r="E2255" i="19"/>
  <c r="E2191" i="19"/>
  <c r="E2127" i="19"/>
  <c r="E2063" i="19"/>
  <c r="E1999" i="19"/>
  <c r="E1935" i="19"/>
  <c r="E2462" i="19"/>
  <c r="E2398" i="19"/>
  <c r="E2334" i="19"/>
  <c r="E2270" i="19"/>
  <c r="E2206" i="19"/>
  <c r="E2142" i="19"/>
  <c r="E2078" i="19"/>
  <c r="E2014" i="19"/>
  <c r="E1950" i="19"/>
  <c r="E887" i="19"/>
  <c r="E567" i="19"/>
  <c r="E414" i="19"/>
  <c r="E902" i="19"/>
  <c r="E1852" i="19"/>
  <c r="E2767" i="19"/>
  <c r="E2526" i="19"/>
  <c r="E2612" i="19"/>
  <c r="E2676" i="19"/>
  <c r="E2740" i="19"/>
  <c r="E2804" i="19"/>
  <c r="E2868" i="19"/>
  <c r="E2932" i="19"/>
  <c r="E2996" i="19"/>
  <c r="E1734" i="19"/>
  <c r="E1670" i="19"/>
  <c r="E1278" i="19"/>
  <c r="E799" i="19"/>
  <c r="E477" i="19"/>
  <c r="E2961" i="19"/>
  <c r="E2553" i="19"/>
  <c r="E3394" i="19"/>
  <c r="E3458" i="19"/>
  <c r="E2275" i="19"/>
  <c r="E1891" i="19"/>
  <c r="E2338" i="19"/>
  <c r="E2274" i="19"/>
  <c r="E2210" i="19"/>
  <c r="E2146" i="19"/>
  <c r="E2082" i="19"/>
  <c r="E2018" i="19"/>
  <c r="E1954" i="19"/>
  <c r="E1762" i="19"/>
  <c r="E1312" i="19"/>
  <c r="E2489" i="19"/>
  <c r="E2425" i="19"/>
  <c r="E2361" i="19"/>
  <c r="E2297" i="19"/>
  <c r="E2233" i="19"/>
  <c r="E2169" i="19"/>
  <c r="E2105" i="19"/>
  <c r="E2041" i="19"/>
  <c r="E1977" i="19"/>
  <c r="E1259" i="19"/>
  <c r="E1247" i="19"/>
  <c r="E1790" i="19"/>
  <c r="E1662" i="19"/>
  <c r="E1598" i="19"/>
  <c r="E1534" i="19"/>
  <c r="E1470" i="19"/>
  <c r="E1406" i="19"/>
  <c r="E1342" i="19"/>
  <c r="E1119" i="19"/>
  <c r="E79" i="19"/>
  <c r="E337" i="19"/>
  <c r="E1036" i="19"/>
  <c r="E972" i="19"/>
  <c r="E908" i="19"/>
  <c r="E844" i="19"/>
  <c r="E780" i="19"/>
  <c r="E716" i="19"/>
  <c r="E652" i="19"/>
  <c r="E588" i="19"/>
  <c r="E524" i="19"/>
  <c r="E335" i="19"/>
  <c r="E922" i="19"/>
  <c r="E602" i="19"/>
  <c r="E466" i="19"/>
  <c r="E465" i="19"/>
  <c r="E786" i="19"/>
  <c r="E349" i="19"/>
  <c r="E913" i="19"/>
  <c r="E849" i="19"/>
  <c r="E785" i="19"/>
  <c r="E721" i="19"/>
  <c r="E657" i="19"/>
  <c r="E593" i="19"/>
  <c r="E529" i="19"/>
  <c r="E87" i="19"/>
  <c r="E298" i="19"/>
  <c r="E42" i="19"/>
  <c r="E563" i="19"/>
  <c r="E499" i="19"/>
  <c r="E522" i="19"/>
  <c r="E343" i="19"/>
  <c r="E221" i="19"/>
  <c r="E157" i="19"/>
  <c r="E93" i="19"/>
  <c r="E29" i="19"/>
  <c r="E418" i="19"/>
  <c r="E162" i="19"/>
  <c r="E1628" i="19"/>
  <c r="E2140" i="19"/>
  <c r="E2603" i="19"/>
  <c r="E2667" i="19"/>
  <c r="E2731" i="19"/>
  <c r="E2795" i="19"/>
  <c r="E2859" i="19"/>
  <c r="E2923" i="19"/>
  <c r="E2987" i="19"/>
  <c r="E1844" i="19"/>
  <c r="E2694" i="19"/>
  <c r="E2822" i="19"/>
  <c r="E3006" i="19"/>
  <c r="E3222" i="19"/>
  <c r="E3422" i="19"/>
  <c r="E1340" i="19"/>
  <c r="E2364" i="19"/>
  <c r="E2895" i="19"/>
  <c r="E3127" i="19"/>
  <c r="E3671" i="19"/>
  <c r="E1444" i="19"/>
  <c r="E1956" i="19"/>
  <c r="E2577" i="19"/>
  <c r="E2644" i="19"/>
  <c r="E2708" i="19"/>
  <c r="E2772" i="19"/>
  <c r="E2836" i="19"/>
  <c r="E2900" i="19"/>
  <c r="E2964" i="19"/>
  <c r="E3028" i="19"/>
  <c r="E3092" i="19"/>
  <c r="E3156" i="19"/>
  <c r="E3220" i="19"/>
  <c r="E3284" i="19"/>
  <c r="E3348" i="19"/>
  <c r="E3412" i="19"/>
  <c r="E3476" i="19"/>
  <c r="E3540" i="19"/>
  <c r="E3604" i="19"/>
  <c r="E3668" i="19"/>
  <c r="E3732" i="19"/>
  <c r="E1460" i="19"/>
  <c r="E3014" i="19"/>
  <c r="E3190" i="19"/>
  <c r="E3374" i="19"/>
  <c r="E3574" i="19"/>
  <c r="E3742" i="19"/>
  <c r="E2695" i="19"/>
  <c r="E2847" i="19"/>
  <c r="E3015" i="19"/>
  <c r="E3223" i="19"/>
  <c r="E3463" i="19"/>
  <c r="E1388" i="19"/>
  <c r="E1900" i="19"/>
  <c r="E2404" i="19"/>
  <c r="E2566" i="19"/>
  <c r="E2637" i="19"/>
  <c r="E2701" i="19"/>
  <c r="E2765" i="19"/>
  <c r="E2829" i="19"/>
  <c r="E2893" i="19"/>
  <c r="E2957" i="19"/>
  <c r="E3021" i="19"/>
  <c r="E3085" i="19"/>
  <c r="E3149" i="19"/>
  <c r="E3213" i="19"/>
  <c r="E3277" i="19"/>
  <c r="E3341" i="19"/>
  <c r="E3405" i="19"/>
  <c r="E3469" i="19"/>
  <c r="E3533" i="19"/>
  <c r="E3597" i="19"/>
  <c r="E3661" i="19"/>
  <c r="E3725" i="19"/>
  <c r="E3789" i="19"/>
  <c r="E904" i="19"/>
  <c r="E840" i="19"/>
  <c r="E776" i="19"/>
  <c r="E712" i="19"/>
  <c r="E648" i="19"/>
  <c r="E584" i="19"/>
  <c r="E520" i="19"/>
  <c r="E217" i="19"/>
  <c r="E153" i="19"/>
  <c r="E89" i="19"/>
  <c r="E25" i="19"/>
  <c r="E478" i="19"/>
  <c r="E890" i="19"/>
  <c r="E1145" i="19"/>
  <c r="E1081" i="19"/>
  <c r="E1017" i="19"/>
  <c r="E209" i="19"/>
  <c r="E145" i="19"/>
  <c r="E81" i="19"/>
  <c r="E17" i="19"/>
  <c r="E464" i="19"/>
  <c r="E400" i="19"/>
  <c r="E336" i="19"/>
  <c r="E272" i="19"/>
  <c r="E208" i="19"/>
  <c r="E144" i="19"/>
  <c r="E80" i="19"/>
  <c r="E16" i="19"/>
  <c r="E1120" i="19"/>
  <c r="E1056" i="19"/>
  <c r="E992" i="19"/>
  <c r="E474" i="19"/>
  <c r="E242" i="19"/>
  <c r="E1500" i="19"/>
  <c r="E2586" i="19"/>
  <c r="E2715" i="19"/>
  <c r="E1588" i="19"/>
  <c r="E2670" i="19"/>
  <c r="E2607" i="19"/>
  <c r="E1315" i="19"/>
  <c r="E1828" i="19"/>
  <c r="E2340" i="19"/>
  <c r="E2628" i="19"/>
  <c r="E2692" i="19"/>
  <c r="E2756" i="19"/>
  <c r="E2820" i="19"/>
  <c r="E2884" i="19"/>
  <c r="E2948" i="19"/>
  <c r="E3012" i="19"/>
  <c r="E3076" i="19"/>
  <c r="E3140" i="19"/>
  <c r="E3204" i="19"/>
  <c r="E3268" i="19"/>
  <c r="E3332" i="19"/>
  <c r="E3396" i="19"/>
  <c r="E3460" i="19"/>
  <c r="E2655" i="19"/>
  <c r="E2975" i="19"/>
  <c r="E3089" i="19"/>
  <c r="E3217" i="19"/>
  <c r="E3345" i="19"/>
  <c r="E3473" i="19"/>
  <c r="E3601" i="19"/>
  <c r="E3729" i="19"/>
  <c r="E2626" i="19"/>
  <c r="E2754" i="19"/>
  <c r="E2882" i="19"/>
  <c r="E3138" i="19"/>
  <c r="E3650" i="19"/>
  <c r="E2109" i="19"/>
  <c r="E1981" i="19"/>
  <c r="E1849" i="19"/>
  <c r="E806" i="19"/>
  <c r="E433" i="19"/>
  <c r="E3048" i="19"/>
  <c r="E3112" i="19"/>
  <c r="E3176" i="19"/>
  <c r="E3240" i="19"/>
  <c r="E3304" i="19"/>
  <c r="E3368" i="19"/>
  <c r="E3432" i="19"/>
  <c r="E3496" i="19"/>
  <c r="E3560" i="19"/>
  <c r="E3624" i="19"/>
  <c r="E3688" i="19"/>
  <c r="E3752" i="19"/>
  <c r="E1996" i="19"/>
  <c r="E3051" i="19"/>
  <c r="E3115" i="19"/>
  <c r="E3179" i="19"/>
  <c r="E3243" i="19"/>
  <c r="E3307" i="19"/>
  <c r="E3371" i="19"/>
  <c r="E3435" i="19"/>
  <c r="E3499" i="19"/>
  <c r="E3563" i="19"/>
  <c r="E3627" i="19"/>
  <c r="E3755" i="19"/>
  <c r="E2557" i="19"/>
  <c r="E3622" i="19"/>
  <c r="E2663" i="19"/>
  <c r="E3375" i="19"/>
  <c r="E2434" i="19"/>
  <c r="E3695" i="19"/>
  <c r="E2508" i="19"/>
  <c r="E3691" i="19"/>
  <c r="E3311" i="19"/>
  <c r="E2124" i="19"/>
  <c r="E1676" i="19"/>
  <c r="E2486" i="19"/>
  <c r="E3298" i="19"/>
  <c r="E1885" i="19"/>
  <c r="E1821" i="19"/>
  <c r="E1757" i="19"/>
  <c r="E1693" i="19"/>
  <c r="E1629" i="19"/>
  <c r="E1565" i="19"/>
  <c r="E1501" i="19"/>
  <c r="E1437" i="19"/>
  <c r="E1373" i="19"/>
  <c r="E2307" i="19"/>
  <c r="E2370" i="19"/>
  <c r="E2306" i="19"/>
  <c r="E2242" i="19"/>
  <c r="E2178" i="19"/>
  <c r="E2114" i="19"/>
  <c r="E2050" i="19"/>
  <c r="E1986" i="19"/>
  <c r="E1151" i="19"/>
  <c r="E2521" i="19"/>
  <c r="E2457" i="19"/>
  <c r="E2393" i="19"/>
  <c r="E2329" i="19"/>
  <c r="E2265" i="19"/>
  <c r="E2201" i="19"/>
  <c r="E2137" i="19"/>
  <c r="E2073" i="19"/>
  <c r="E2009" i="19"/>
  <c r="E1945" i="19"/>
  <c r="E1216" i="19"/>
  <c r="E1215" i="19"/>
  <c r="E2188" i="19"/>
  <c r="E2632" i="19"/>
  <c r="E2696" i="19"/>
  <c r="E2760" i="19"/>
  <c r="E2824" i="19"/>
  <c r="E2888" i="19"/>
  <c r="E2952" i="19"/>
  <c r="E2252" i="19"/>
  <c r="E2937" i="19"/>
  <c r="E3242" i="19"/>
  <c r="E3754" i="19"/>
  <c r="E1297" i="19"/>
  <c r="E2491" i="19"/>
  <c r="E1979" i="19"/>
  <c r="E1915" i="19"/>
  <c r="E1087" i="19"/>
  <c r="E2930" i="19"/>
  <c r="E3762" i="19"/>
  <c r="E2504" i="19"/>
  <c r="E2376" i="19"/>
  <c r="E2312" i="19"/>
  <c r="E2120" i="19"/>
  <c r="E1992" i="19"/>
  <c r="E207" i="19"/>
  <c r="E1181" i="19"/>
  <c r="E989" i="19"/>
  <c r="E369" i="19"/>
  <c r="E938" i="19"/>
  <c r="E253" i="19"/>
  <c r="E189" i="19"/>
  <c r="E125" i="19"/>
  <c r="E61" i="19"/>
  <c r="E3250" i="19"/>
  <c r="E2035" i="19"/>
  <c r="E1842" i="19"/>
  <c r="E1714" i="19"/>
  <c r="E2568" i="19"/>
  <c r="E2440" i="19"/>
  <c r="E2248" i="19"/>
  <c r="E2184" i="19"/>
  <c r="E2056" i="19"/>
  <c r="E679" i="19"/>
  <c r="E886" i="19"/>
  <c r="E1117" i="19"/>
  <c r="E1053" i="19"/>
  <c r="E391" i="19"/>
  <c r="E1868" i="19"/>
  <c r="E2380" i="19"/>
  <c r="E2562" i="19"/>
  <c r="E3024" i="19"/>
  <c r="E3153" i="19"/>
  <c r="E3281" i="19"/>
  <c r="E3409" i="19"/>
  <c r="E3537" i="19"/>
  <c r="E3665" i="19"/>
  <c r="E2690" i="19"/>
  <c r="E2818" i="19"/>
  <c r="E2946" i="19"/>
  <c r="E2019" i="19"/>
  <c r="E1890" i="19"/>
  <c r="E663" i="19"/>
  <c r="E1228" i="19"/>
  <c r="E2410" i="19"/>
  <c r="E2638" i="19"/>
  <c r="E2758" i="19"/>
  <c r="E2910" i="19"/>
  <c r="E3110" i="19"/>
  <c r="E3310" i="19"/>
  <c r="E3494" i="19"/>
  <c r="E3686" i="19"/>
  <c r="E1596" i="19"/>
  <c r="E2516" i="19"/>
  <c r="E2727" i="19"/>
  <c r="E2959" i="19"/>
  <c r="E3135" i="19"/>
  <c r="E3367" i="19"/>
  <c r="E3647" i="19"/>
  <c r="E3599" i="19"/>
  <c r="E2585" i="19"/>
  <c r="E3226" i="19"/>
  <c r="E3354" i="19"/>
  <c r="E3482" i="19"/>
  <c r="E3738" i="19"/>
  <c r="E1233" i="19"/>
  <c r="E2443" i="19"/>
  <c r="E2251" i="19"/>
  <c r="E2187" i="19"/>
  <c r="E2059" i="19"/>
  <c r="E1995" i="19"/>
  <c r="E1739" i="19"/>
  <c r="E1675" i="19"/>
  <c r="E1611" i="19"/>
  <c r="E1547" i="19"/>
  <c r="E1483" i="19"/>
  <c r="E1419" i="19"/>
  <c r="E1355" i="19"/>
  <c r="E1825" i="19"/>
  <c r="E1310" i="19"/>
  <c r="E1227" i="19"/>
  <c r="E1702" i="19"/>
  <c r="E767" i="19"/>
  <c r="E511" i="19"/>
  <c r="E428" i="19"/>
  <c r="E1268" i="19"/>
  <c r="E1140" i="19"/>
  <c r="E1012" i="19"/>
  <c r="E1195" i="19"/>
  <c r="E1131" i="19"/>
  <c r="E1067" i="19"/>
  <c r="E1003" i="19"/>
  <c r="E1282" i="19"/>
  <c r="E1218" i="19"/>
  <c r="E1154" i="19"/>
  <c r="E1090" i="19"/>
  <c r="E1026" i="19"/>
  <c r="E962" i="19"/>
  <c r="E834" i="19"/>
  <c r="E706" i="19"/>
  <c r="E514" i="19"/>
  <c r="E311" i="19"/>
  <c r="E318" i="19"/>
  <c r="E254" i="19"/>
  <c r="E190" i="19"/>
  <c r="E126" i="19"/>
  <c r="E62" i="19"/>
  <c r="E467" i="19"/>
  <c r="E403" i="19"/>
  <c r="E339" i="19"/>
  <c r="E275" i="19"/>
  <c r="E211" i="19"/>
  <c r="E147" i="19"/>
  <c r="E83" i="19"/>
  <c r="E19" i="19"/>
  <c r="E410" i="19"/>
  <c r="E346" i="19"/>
  <c r="E218" i="19"/>
  <c r="E154" i="19"/>
  <c r="E26" i="19"/>
  <c r="E1692" i="19"/>
  <c r="E2204" i="19"/>
  <c r="E2524" i="19"/>
  <c r="E2611" i="19"/>
  <c r="E2675" i="19"/>
  <c r="E2739" i="19"/>
  <c r="E2803" i="19"/>
  <c r="E2867" i="19"/>
  <c r="E2931" i="19"/>
  <c r="E2995" i="19"/>
  <c r="E3059" i="19"/>
  <c r="E3123" i="19"/>
  <c r="E3187" i="19"/>
  <c r="E3251" i="19"/>
  <c r="E3315" i="19"/>
  <c r="E3379" i="19"/>
  <c r="E3443" i="19"/>
  <c r="E3507" i="19"/>
  <c r="E3571" i="19"/>
  <c r="E3635" i="19"/>
  <c r="E3699" i="19"/>
  <c r="E3763" i="19"/>
  <c r="E1972" i="19"/>
  <c r="E2579" i="19"/>
  <c r="E2710" i="19"/>
  <c r="E2838" i="19"/>
  <c r="E3030" i="19"/>
  <c r="E3246" i="19"/>
  <c r="E3438" i="19"/>
  <c r="E3654" i="19"/>
  <c r="E1532" i="19"/>
  <c r="E2444" i="19"/>
  <c r="E2687" i="19"/>
  <c r="E2919" i="19"/>
  <c r="E3159" i="19"/>
  <c r="E3399" i="19"/>
  <c r="E3711" i="19"/>
  <c r="E1508" i="19"/>
  <c r="E2020" i="19"/>
  <c r="E2466" i="19"/>
  <c r="E2587" i="19"/>
  <c r="E2652" i="19"/>
  <c r="E2716" i="19"/>
  <c r="E2780" i="19"/>
  <c r="E2844" i="19"/>
  <c r="E2908" i="19"/>
  <c r="E2972" i="19"/>
  <c r="E3036" i="19"/>
  <c r="E3100" i="19"/>
  <c r="E3164" i="19"/>
  <c r="E3228" i="19"/>
  <c r="E3292" i="19"/>
  <c r="E3356" i="19"/>
  <c r="E3420" i="19"/>
  <c r="E3484" i="19"/>
  <c r="E3548" i="19"/>
  <c r="E3612" i="19"/>
  <c r="E3676" i="19"/>
  <c r="E3740" i="19"/>
  <c r="E2846" i="19"/>
  <c r="E3038" i="19"/>
  <c r="E3214" i="19"/>
  <c r="E3398" i="19"/>
  <c r="E3598" i="19"/>
  <c r="E3766" i="19"/>
  <c r="E2719" i="19"/>
  <c r="E2855" i="19"/>
  <c r="E3055" i="19"/>
  <c r="E3255" i="19"/>
  <c r="E3495" i="19"/>
  <c r="E3727" i="19"/>
  <c r="E1452" i="19"/>
  <c r="E1964" i="19"/>
  <c r="E2436" i="19"/>
  <c r="E2578" i="19"/>
  <c r="E2645" i="19"/>
  <c r="E2709" i="19"/>
  <c r="E2773" i="19"/>
  <c r="E2837" i="19"/>
  <c r="E2901" i="19"/>
  <c r="E2965" i="19"/>
  <c r="E3029" i="19"/>
  <c r="E3093" i="19"/>
  <c r="E3157" i="19"/>
  <c r="E3221" i="19"/>
  <c r="E3285" i="19"/>
  <c r="E3349" i="19"/>
  <c r="E3413" i="19"/>
  <c r="E3477" i="19"/>
  <c r="E3541" i="19"/>
  <c r="E3605" i="19"/>
  <c r="E3669" i="19"/>
  <c r="E3733" i="19"/>
  <c r="E1396" i="19"/>
  <c r="E2474" i="19"/>
  <c r="E2654" i="19"/>
  <c r="E2782" i="19"/>
  <c r="E2934" i="19"/>
  <c r="E3134" i="19"/>
  <c r="E3334" i="19"/>
  <c r="E3518" i="19"/>
  <c r="E3710" i="19"/>
  <c r="E1724" i="19"/>
  <c r="E2532" i="19"/>
  <c r="E2759" i="19"/>
  <c r="E2983" i="19"/>
  <c r="E3167" i="19"/>
  <c r="E3407" i="19"/>
  <c r="E3679" i="19"/>
  <c r="E1630" i="19"/>
  <c r="E1566" i="19"/>
  <c r="E1502" i="19"/>
  <c r="E1438" i="19"/>
  <c r="E1374" i="19"/>
  <c r="E1308" i="19"/>
  <c r="E631" i="19"/>
  <c r="E492" i="19"/>
  <c r="E1132" i="19"/>
  <c r="E940" i="19"/>
  <c r="E876" i="19"/>
  <c r="E812" i="19"/>
  <c r="E748" i="19"/>
  <c r="E684" i="19"/>
  <c r="E620" i="19"/>
  <c r="E556" i="19"/>
  <c r="E382" i="19"/>
  <c r="E634" i="19"/>
  <c r="E506" i="19"/>
  <c r="E1152" i="19"/>
  <c r="E1088" i="19"/>
  <c r="E1024" i="19"/>
  <c r="E960" i="19"/>
  <c r="E305" i="19"/>
  <c r="E338" i="19"/>
  <c r="E210" i="19"/>
  <c r="E82" i="19"/>
  <c r="D4" i="19"/>
  <c r="C4" i="19"/>
  <c r="E1756" i="19"/>
  <c r="E2268" i="19"/>
  <c r="E2540" i="19"/>
  <c r="E2619" i="19"/>
  <c r="E2683" i="19"/>
  <c r="E2747" i="19"/>
  <c r="E2811" i="19"/>
  <c r="E2875" i="19"/>
  <c r="E2939" i="19"/>
  <c r="E3003" i="19"/>
  <c r="E3067" i="19"/>
  <c r="E3131" i="19"/>
  <c r="E3195" i="19"/>
  <c r="E3259" i="19"/>
  <c r="E3323" i="19"/>
  <c r="E3387" i="19"/>
  <c r="E3451" i="19"/>
  <c r="E3515" i="19"/>
  <c r="E3579" i="19"/>
  <c r="E3643" i="19"/>
  <c r="E3707" i="19"/>
  <c r="E3771" i="19"/>
  <c r="E2100" i="19"/>
  <c r="E2598" i="19"/>
  <c r="E2734" i="19"/>
  <c r="E2862" i="19"/>
  <c r="E3054" i="19"/>
  <c r="E3270" i="19"/>
  <c r="E3454" i="19"/>
  <c r="E3678" i="19"/>
  <c r="E1660" i="19"/>
  <c r="E2500" i="19"/>
  <c r="E2711" i="19"/>
  <c r="E2943" i="19"/>
  <c r="E3191" i="19"/>
  <c r="E3447" i="19"/>
  <c r="E3743" i="19"/>
  <c r="E1572" i="19"/>
  <c r="E2084" i="19"/>
  <c r="E2492" i="19"/>
  <c r="E2596" i="19"/>
  <c r="E2660" i="19"/>
  <c r="E2724" i="19"/>
  <c r="E2788" i="19"/>
  <c r="E2852" i="19"/>
  <c r="E2916" i="19"/>
  <c r="E2980" i="19"/>
  <c r="E3044" i="19"/>
  <c r="E3108" i="19"/>
  <c r="E3172" i="19"/>
  <c r="E3236" i="19"/>
  <c r="E3300" i="19"/>
  <c r="E3364" i="19"/>
  <c r="E3428" i="19"/>
  <c r="E3492" i="19"/>
  <c r="E3556" i="19"/>
  <c r="E3620" i="19"/>
  <c r="E3684" i="19"/>
  <c r="E3748" i="19"/>
  <c r="E2902" i="19"/>
  <c r="E3062" i="19"/>
  <c r="E3238" i="19"/>
  <c r="E3414" i="19"/>
  <c r="E3606" i="19"/>
  <c r="E3790" i="19"/>
  <c r="E2735" i="19"/>
  <c r="E2887" i="19"/>
  <c r="E3071" i="19"/>
  <c r="E3295" i="19"/>
  <c r="E3519" i="19"/>
  <c r="E3735" i="19"/>
  <c r="E1516" i="19"/>
  <c r="E2028" i="19"/>
  <c r="E2468" i="19"/>
  <c r="E2588" i="19"/>
  <c r="E2653" i="19"/>
  <c r="E2717" i="19"/>
  <c r="E2781" i="19"/>
  <c r="E2845" i="19"/>
  <c r="E2909" i="19"/>
  <c r="E2973" i="19"/>
  <c r="E3037" i="19"/>
  <c r="E3101" i="19"/>
  <c r="E3165" i="19"/>
  <c r="E3229" i="19"/>
  <c r="E3293" i="19"/>
  <c r="E3357" i="19"/>
  <c r="E3421" i="19"/>
  <c r="E3485" i="19"/>
  <c r="E3549" i="19"/>
  <c r="E3613" i="19"/>
  <c r="E3677" i="19"/>
  <c r="E3741" i="19"/>
  <c r="E1652" i="19"/>
  <c r="E2515" i="19"/>
  <c r="E2662" i="19"/>
  <c r="E2798" i="19"/>
  <c r="E2958" i="19"/>
  <c r="E3158" i="19"/>
  <c r="E3358" i="19"/>
  <c r="E3534" i="19"/>
  <c r="E3734" i="19"/>
  <c r="E1916" i="19"/>
  <c r="E2580" i="19"/>
  <c r="E2783" i="19"/>
  <c r="E3007" i="19"/>
  <c r="E3199" i="19"/>
  <c r="E3455" i="19"/>
  <c r="E3719" i="19"/>
  <c r="E1745" i="19"/>
  <c r="E1681" i="19"/>
  <c r="E1617" i="19"/>
  <c r="E1553" i="19"/>
  <c r="E1489" i="19"/>
  <c r="E1425" i="19"/>
  <c r="E1361" i="19"/>
  <c r="E1291" i="19"/>
  <c r="E1927" i="19"/>
  <c r="E1279" i="19"/>
  <c r="E1750" i="19"/>
  <c r="E815" i="19"/>
  <c r="E574" i="19"/>
  <c r="E510" i="19"/>
  <c r="E1188" i="19"/>
  <c r="E183" i="19"/>
  <c r="E1266" i="19"/>
  <c r="E1202" i="19"/>
  <c r="E1138" i="19"/>
  <c r="E1074" i="19"/>
  <c r="E1010" i="19"/>
  <c r="E882" i="19"/>
  <c r="E945" i="19"/>
  <c r="E881" i="19"/>
  <c r="E817" i="19"/>
  <c r="E753" i="19"/>
  <c r="E689" i="19"/>
  <c r="E625" i="19"/>
  <c r="E561" i="19"/>
  <c r="E497" i="19"/>
  <c r="E394" i="19"/>
  <c r="E266" i="19"/>
  <c r="E138" i="19"/>
  <c r="E10" i="19"/>
  <c r="E456" i="19"/>
  <c r="E392" i="19"/>
  <c r="E328" i="19"/>
  <c r="E264" i="19"/>
  <c r="E200" i="19"/>
  <c r="E136" i="19"/>
  <c r="E72" i="19"/>
  <c r="E8" i="19"/>
  <c r="E1305" i="19"/>
  <c r="E1820" i="19"/>
  <c r="E2332" i="19"/>
  <c r="E2554" i="19"/>
  <c r="E2627" i="19"/>
  <c r="E2691" i="19"/>
  <c r="E2755" i="19"/>
  <c r="E2819" i="19"/>
  <c r="E2883" i="19"/>
  <c r="E2947" i="19"/>
  <c r="E3011" i="19"/>
  <c r="E3075" i="19"/>
  <c r="E3139" i="19"/>
  <c r="E3203" i="19"/>
  <c r="E3267" i="19"/>
  <c r="E3331" i="19"/>
  <c r="E3395" i="19"/>
  <c r="E3459" i="19"/>
  <c r="E3523" i="19"/>
  <c r="E3587" i="19"/>
  <c r="E3651" i="19"/>
  <c r="E3715" i="19"/>
  <c r="E3779" i="19"/>
  <c r="E2228" i="19"/>
  <c r="E2614" i="19"/>
  <c r="E2750" i="19"/>
  <c r="E2878" i="19"/>
  <c r="E3086" i="19"/>
  <c r="E3294" i="19"/>
  <c r="E3486" i="19"/>
  <c r="E3702" i="19"/>
  <c r="E1788" i="19"/>
  <c r="E2548" i="19"/>
  <c r="E2743" i="19"/>
  <c r="E2967" i="19"/>
  <c r="E3207" i="19"/>
  <c r="E3471" i="19"/>
  <c r="E3783" i="19"/>
  <c r="E1636" i="19"/>
  <c r="E2148" i="19"/>
  <c r="E2510" i="19"/>
  <c r="E2604" i="19"/>
  <c r="E2668" i="19"/>
  <c r="E2732" i="19"/>
  <c r="E2796" i="19"/>
  <c r="E2860" i="19"/>
  <c r="E2924" i="19"/>
  <c r="E2988" i="19"/>
  <c r="E3052" i="19"/>
  <c r="E3116" i="19"/>
  <c r="E3180" i="19"/>
  <c r="E3244" i="19"/>
  <c r="E3308" i="19"/>
  <c r="E3372" i="19"/>
  <c r="E3436" i="19"/>
  <c r="E3500" i="19"/>
  <c r="E3564" i="19"/>
  <c r="E3628" i="19"/>
  <c r="E3692" i="19"/>
  <c r="E3756" i="19"/>
  <c r="E2926" i="19"/>
  <c r="E3078" i="19"/>
  <c r="E3262" i="19"/>
  <c r="E3462" i="19"/>
  <c r="E3630" i="19"/>
  <c r="E2558" i="19"/>
  <c r="E2751" i="19"/>
  <c r="E2911" i="19"/>
  <c r="E3103" i="19"/>
  <c r="E3327" i="19"/>
  <c r="E3559" i="19"/>
  <c r="E3759" i="19"/>
  <c r="E1580" i="19"/>
  <c r="E2092" i="19"/>
  <c r="E2494" i="19"/>
  <c r="E2597" i="19"/>
  <c r="E2661" i="19"/>
  <c r="E2725" i="19"/>
  <c r="E2789" i="19"/>
  <c r="E2853" i="19"/>
  <c r="E2917" i="19"/>
  <c r="E2981" i="19"/>
  <c r="E3045" i="19"/>
  <c r="E3109" i="19"/>
  <c r="E3173" i="19"/>
  <c r="E3237" i="19"/>
  <c r="E3301" i="19"/>
  <c r="E3365" i="19"/>
  <c r="E3429" i="19"/>
  <c r="E3493" i="19"/>
  <c r="E3557" i="19"/>
  <c r="E3621" i="19"/>
  <c r="E3685" i="19"/>
  <c r="E3749" i="19"/>
  <c r="E1780" i="19"/>
  <c r="E2547" i="19"/>
  <c r="E2678" i="19"/>
  <c r="E2814" i="19"/>
  <c r="E2990" i="19"/>
  <c r="E3182" i="19"/>
  <c r="E3382" i="19"/>
  <c r="E3558" i="19"/>
  <c r="E3758" i="19"/>
  <c r="E2044" i="19"/>
  <c r="E2599" i="19"/>
  <c r="E2815" i="19"/>
  <c r="E3031" i="19"/>
  <c r="E3239" i="19"/>
  <c r="E3487" i="19"/>
  <c r="E3775" i="19"/>
  <c r="E258" i="19"/>
  <c r="E1884" i="19"/>
  <c r="E2396" i="19"/>
  <c r="E2635" i="19"/>
  <c r="E2699" i="19"/>
  <c r="E2763" i="19"/>
  <c r="E2827" i="19"/>
  <c r="E2891" i="19"/>
  <c r="E2955" i="19"/>
  <c r="E3019" i="19"/>
  <c r="E3083" i="19"/>
  <c r="E3147" i="19"/>
  <c r="E3211" i="19"/>
  <c r="E3275" i="19"/>
  <c r="E3339" i="19"/>
  <c r="E3403" i="19"/>
  <c r="E3467" i="19"/>
  <c r="E3531" i="19"/>
  <c r="E3595" i="19"/>
  <c r="E3659" i="19"/>
  <c r="E3723" i="19"/>
  <c r="E3787" i="19"/>
  <c r="E2630" i="19"/>
  <c r="E3118" i="19"/>
  <c r="E3318" i="19"/>
  <c r="E3510" i="19"/>
  <c r="E3726" i="19"/>
  <c r="E2999" i="19"/>
  <c r="E3247" i="19"/>
  <c r="E3503" i="19"/>
  <c r="E1700" i="19"/>
  <c r="E3508" i="19"/>
  <c r="E3572" i="19"/>
  <c r="E3636" i="19"/>
  <c r="E3700" i="19"/>
  <c r="E3764" i="19"/>
  <c r="E3102" i="19"/>
  <c r="E3286" i="19"/>
  <c r="E3478" i="19"/>
  <c r="E3638" i="19"/>
  <c r="E2775" i="19"/>
  <c r="E3119" i="19"/>
  <c r="E3359" i="19"/>
  <c r="E3583" i="19"/>
  <c r="E3791" i="19"/>
  <c r="E1644" i="19"/>
  <c r="E2156" i="19"/>
  <c r="E2514" i="19"/>
  <c r="E2605" i="19"/>
  <c r="E2669" i="19"/>
  <c r="E2733" i="19"/>
  <c r="E2797" i="19"/>
  <c r="E2861" i="19"/>
  <c r="E2925" i="19"/>
  <c r="E2989" i="19"/>
  <c r="E3053" i="19"/>
  <c r="E3117" i="19"/>
  <c r="E3181" i="19"/>
  <c r="E3245" i="19"/>
  <c r="E3309" i="19"/>
  <c r="E3373" i="19"/>
  <c r="E3437" i="19"/>
  <c r="E3501" i="19"/>
  <c r="E3565" i="19"/>
  <c r="E3629" i="19"/>
  <c r="E3693" i="19"/>
  <c r="E3757" i="19"/>
  <c r="E1908" i="19"/>
  <c r="E2569" i="19"/>
  <c r="E2702" i="19"/>
  <c r="E2830" i="19"/>
  <c r="E3022" i="19"/>
  <c r="E3206" i="19"/>
  <c r="E3406" i="19"/>
  <c r="E3582" i="19"/>
  <c r="E3782" i="19"/>
  <c r="E2172" i="19"/>
  <c r="E2615" i="19"/>
  <c r="E2839" i="19"/>
  <c r="E3039" i="19"/>
  <c r="E3263" i="19"/>
  <c r="E3511" i="19"/>
  <c r="E1039" i="19"/>
  <c r="E3066" i="19"/>
  <c r="E3194" i="19"/>
  <c r="E3322" i="19"/>
  <c r="E3578" i="19"/>
  <c r="E3706" i="19"/>
  <c r="E2475" i="19"/>
  <c r="E2219" i="19"/>
  <c r="E2091" i="19"/>
  <c r="E1963" i="19"/>
  <c r="E1706" i="19"/>
  <c r="E959" i="19"/>
  <c r="E1921" i="19"/>
  <c r="E1920" i="19"/>
  <c r="E1856" i="19"/>
  <c r="E1792" i="19"/>
  <c r="E1728" i="19"/>
  <c r="E1664" i="19"/>
  <c r="E1600" i="19"/>
  <c r="E1536" i="19"/>
  <c r="E1472" i="19"/>
  <c r="E1408" i="19"/>
  <c r="E1344" i="19"/>
  <c r="E1926" i="19"/>
  <c r="E750" i="19"/>
  <c r="E255" i="19"/>
  <c r="E1172" i="19"/>
  <c r="E1044" i="19"/>
  <c r="E55" i="19"/>
  <c r="E1163" i="19"/>
  <c r="E1099" i="19"/>
  <c r="E1035" i="19"/>
  <c r="E971" i="19"/>
  <c r="E446" i="19"/>
  <c r="E802" i="19"/>
  <c r="E381" i="19"/>
  <c r="E1121" i="19"/>
  <c r="E1057" i="19"/>
  <c r="E993" i="19"/>
  <c r="E936" i="19"/>
  <c r="E872" i="19"/>
  <c r="E808" i="19"/>
  <c r="E744" i="19"/>
  <c r="E680" i="19"/>
  <c r="E616" i="19"/>
  <c r="E552" i="19"/>
  <c r="E286" i="19"/>
  <c r="E222" i="19"/>
  <c r="E158" i="19"/>
  <c r="E94" i="19"/>
  <c r="E30" i="19"/>
  <c r="E435" i="19"/>
  <c r="E371" i="19"/>
  <c r="E307" i="19"/>
  <c r="E243" i="19"/>
  <c r="E179" i="19"/>
  <c r="E115" i="19"/>
  <c r="E51" i="19"/>
  <c r="E378" i="19"/>
  <c r="E314" i="19"/>
  <c r="E186" i="19"/>
  <c r="E440" i="19"/>
  <c r="E376" i="19"/>
  <c r="E312" i="19"/>
  <c r="E248" i="19"/>
  <c r="E184" i="19"/>
  <c r="E120" i="19"/>
  <c r="E56" i="19"/>
  <c r="E1436" i="19"/>
  <c r="E1948" i="19"/>
  <c r="E2428" i="19"/>
  <c r="E2574" i="19"/>
  <c r="E2643" i="19"/>
  <c r="E2707" i="19"/>
  <c r="E2771" i="19"/>
  <c r="E2835" i="19"/>
  <c r="E2899" i="19"/>
  <c r="E2963" i="19"/>
  <c r="E3027" i="19"/>
  <c r="E3091" i="19"/>
  <c r="E3155" i="19"/>
  <c r="E3219" i="19"/>
  <c r="E3283" i="19"/>
  <c r="E3347" i="19"/>
  <c r="E3411" i="19"/>
  <c r="E3475" i="19"/>
  <c r="E3539" i="19"/>
  <c r="E3603" i="19"/>
  <c r="E3667" i="19"/>
  <c r="E3731" i="19"/>
  <c r="E1524" i="19"/>
  <c r="E2442" i="19"/>
  <c r="E2646" i="19"/>
  <c r="E2774" i="19"/>
  <c r="E2918" i="19"/>
  <c r="E3150" i="19"/>
  <c r="E3342" i="19"/>
  <c r="E3542" i="19"/>
  <c r="E3750" i="19"/>
  <c r="E1980" i="19"/>
  <c r="E2590" i="19"/>
  <c r="E2799" i="19"/>
  <c r="E3023" i="19"/>
  <c r="E3279" i="19"/>
  <c r="E3551" i="19"/>
  <c r="E1232" i="19"/>
  <c r="E1764" i="19"/>
  <c r="E2276" i="19"/>
  <c r="E2542" i="19"/>
  <c r="E2620" i="19"/>
  <c r="E2684" i="19"/>
  <c r="E2748" i="19"/>
  <c r="E2812" i="19"/>
  <c r="E2876" i="19"/>
  <c r="E2940" i="19"/>
  <c r="E3004" i="19"/>
  <c r="E3068" i="19"/>
  <c r="E3132" i="19"/>
  <c r="E3196" i="19"/>
  <c r="E3260" i="19"/>
  <c r="E3324" i="19"/>
  <c r="E3388" i="19"/>
  <c r="E3452" i="19"/>
  <c r="E3516" i="19"/>
  <c r="E3580" i="19"/>
  <c r="E3644" i="19"/>
  <c r="E3708" i="19"/>
  <c r="E3772" i="19"/>
  <c r="E2966" i="19"/>
  <c r="E3126" i="19"/>
  <c r="E3302" i="19"/>
  <c r="E3502" i="19"/>
  <c r="E3662" i="19"/>
  <c r="E2639" i="19"/>
  <c r="E2791" i="19"/>
  <c r="E2951" i="19"/>
  <c r="E3151" i="19"/>
  <c r="E3383" i="19"/>
  <c r="E3607" i="19"/>
  <c r="E975" i="19"/>
  <c r="E1708" i="19"/>
  <c r="E2220" i="19"/>
  <c r="E2530" i="19"/>
  <c r="E2613" i="19"/>
  <c r="E2677" i="19"/>
  <c r="E2741" i="19"/>
  <c r="E2805" i="19"/>
  <c r="E2869" i="19"/>
  <c r="E2933" i="19"/>
  <c r="E2997" i="19"/>
  <c r="E3061" i="19"/>
  <c r="E3125" i="19"/>
  <c r="E3189" i="19"/>
  <c r="E3253" i="19"/>
  <c r="E3317" i="19"/>
  <c r="E3381" i="19"/>
  <c r="E3445" i="19"/>
  <c r="E3509" i="19"/>
  <c r="E3573" i="19"/>
  <c r="E3637" i="19"/>
  <c r="E3701" i="19"/>
  <c r="E3765" i="19"/>
  <c r="E2036" i="19"/>
  <c r="E2589" i="19"/>
  <c r="E2718" i="19"/>
  <c r="E2854" i="19"/>
  <c r="E3046" i="19"/>
  <c r="E3230" i="19"/>
  <c r="E3430" i="19"/>
  <c r="E3614" i="19"/>
  <c r="E1264" i="19"/>
  <c r="E2300" i="19"/>
  <c r="E2647" i="19"/>
  <c r="E2871" i="19"/>
  <c r="E3063" i="19"/>
  <c r="E3287" i="19"/>
  <c r="E3543" i="19"/>
  <c r="E1254" i="19"/>
  <c r="E241" i="19"/>
  <c r="E177" i="19"/>
  <c r="E113" i="19"/>
  <c r="E49" i="19"/>
  <c r="E2012" i="19"/>
  <c r="E2460" i="19"/>
  <c r="E2651" i="19"/>
  <c r="E2779" i="19"/>
  <c r="E2843" i="19"/>
  <c r="E2907" i="19"/>
  <c r="E2971" i="19"/>
  <c r="E3035" i="19"/>
  <c r="E3099" i="19"/>
  <c r="E3163" i="19"/>
  <c r="E3227" i="19"/>
  <c r="E3291" i="19"/>
  <c r="E3355" i="19"/>
  <c r="E3419" i="19"/>
  <c r="E3483" i="19"/>
  <c r="E3547" i="19"/>
  <c r="E3611" i="19"/>
  <c r="E3675" i="19"/>
  <c r="E3739" i="19"/>
  <c r="E2498" i="19"/>
  <c r="E2790" i="19"/>
  <c r="E2950" i="19"/>
  <c r="E3174" i="19"/>
  <c r="E3366" i="19"/>
  <c r="E3566" i="19"/>
  <c r="E3774" i="19"/>
  <c r="E2108" i="19"/>
  <c r="E2831" i="19"/>
  <c r="E3047" i="19"/>
  <c r="E3303" i="19"/>
  <c r="E3591" i="19"/>
  <c r="E2555" i="19"/>
  <c r="E3524" i="19"/>
  <c r="E3588" i="19"/>
  <c r="E3652" i="19"/>
  <c r="E3716" i="19"/>
  <c r="E3780" i="19"/>
  <c r="E2982" i="19"/>
  <c r="E3142" i="19"/>
  <c r="E3326" i="19"/>
  <c r="E3526" i="19"/>
  <c r="E3694" i="19"/>
  <c r="E2807" i="19"/>
  <c r="E3183" i="19"/>
  <c r="E3415" i="19"/>
  <c r="E3623" i="19"/>
  <c r="E1243" i="19"/>
  <c r="E1772" i="19"/>
  <c r="E2284" i="19"/>
  <c r="E2546" i="19"/>
  <c r="E2621" i="19"/>
  <c r="E2685" i="19"/>
  <c r="E2749" i="19"/>
  <c r="E2813" i="19"/>
  <c r="E2877" i="19"/>
  <c r="E2941" i="19"/>
  <c r="E3005" i="19"/>
  <c r="E3069" i="19"/>
  <c r="E3133" i="19"/>
  <c r="E3197" i="19"/>
  <c r="E3261" i="19"/>
  <c r="E3325" i="19"/>
  <c r="E3389" i="19"/>
  <c r="E3453" i="19"/>
  <c r="E3517" i="19"/>
  <c r="E3581" i="19"/>
  <c r="E3645" i="19"/>
  <c r="E3709" i="19"/>
  <c r="E3773" i="19"/>
  <c r="E2164" i="19"/>
  <c r="E2606" i="19"/>
  <c r="E2726" i="19"/>
  <c r="E2870" i="19"/>
  <c r="E3070" i="19"/>
  <c r="E3254" i="19"/>
  <c r="E3446" i="19"/>
  <c r="E3646" i="19"/>
  <c r="E1404" i="19"/>
  <c r="E2412" i="19"/>
  <c r="E2679" i="19"/>
  <c r="E2903" i="19"/>
  <c r="E3087" i="19"/>
  <c r="E3319" i="19"/>
  <c r="E3567" i="19"/>
  <c r="E1332" i="19"/>
  <c r="E2649" i="19"/>
  <c r="E2713" i="19"/>
  <c r="E2777" i="19"/>
  <c r="E2841" i="19"/>
  <c r="E2563" i="19"/>
  <c r="E2954" i="19"/>
  <c r="E3146" i="19"/>
  <c r="E3274" i="19"/>
  <c r="E3402" i="19"/>
  <c r="E3658" i="19"/>
  <c r="E3786" i="19"/>
  <c r="E2267" i="19"/>
  <c r="E2011" i="19"/>
  <c r="E1690" i="19"/>
  <c r="E2535" i="19"/>
  <c r="E2471" i="19"/>
  <c r="E2407" i="19"/>
  <c r="E2343" i="19"/>
  <c r="E2279" i="19"/>
  <c r="E2215" i="19"/>
  <c r="E2151" i="19"/>
  <c r="E2087" i="19"/>
  <c r="E2023" i="19"/>
  <c r="E1959" i="19"/>
  <c r="E2422" i="19"/>
  <c r="E2358" i="19"/>
  <c r="E2294" i="19"/>
  <c r="E2230" i="19"/>
  <c r="E2166" i="19"/>
  <c r="E2102" i="19"/>
  <c r="E2038" i="19"/>
  <c r="E1974" i="19"/>
  <c r="E1910" i="19"/>
  <c r="E1846" i="19"/>
  <c r="E1182" i="19"/>
  <c r="E1118" i="19"/>
  <c r="E1054" i="19"/>
  <c r="E990" i="19"/>
  <c r="E135" i="19"/>
  <c r="E1156" i="19"/>
  <c r="E1028" i="19"/>
  <c r="E317" i="19"/>
  <c r="E1298" i="19"/>
  <c r="E1234" i="19"/>
  <c r="E1170" i="19"/>
  <c r="E1106" i="19"/>
  <c r="E1042" i="19"/>
  <c r="E978" i="19"/>
  <c r="E850" i="19"/>
  <c r="E722" i="19"/>
  <c r="E594" i="19"/>
  <c r="E1169" i="19"/>
  <c r="E1105" i="19"/>
  <c r="E1041" i="19"/>
  <c r="E977" i="19"/>
  <c r="E463" i="19"/>
  <c r="E364" i="19"/>
  <c r="E300" i="19"/>
  <c r="E236" i="19"/>
  <c r="E172" i="19"/>
  <c r="E108" i="19"/>
  <c r="E44" i="19"/>
  <c r="E488" i="19"/>
  <c r="E424" i="19"/>
  <c r="E360" i="19"/>
  <c r="E296" i="19"/>
  <c r="E232" i="19"/>
  <c r="E168" i="19"/>
  <c r="E104" i="19"/>
  <c r="E40" i="19"/>
  <c r="E1564" i="19"/>
  <c r="E2076" i="19"/>
  <c r="E2490" i="19"/>
  <c r="E2595" i="19"/>
  <c r="E2659" i="19"/>
  <c r="E2723" i="19"/>
  <c r="E2787" i="19"/>
  <c r="E2851" i="19"/>
  <c r="E2915" i="19"/>
  <c r="E2979" i="19"/>
  <c r="E3043" i="19"/>
  <c r="E3107" i="19"/>
  <c r="E3171" i="19"/>
  <c r="E3235" i="19"/>
  <c r="E3299" i="19"/>
  <c r="E3363" i="19"/>
  <c r="E3427" i="19"/>
  <c r="E3491" i="19"/>
  <c r="E3555" i="19"/>
  <c r="E3619" i="19"/>
  <c r="E3683" i="19"/>
  <c r="E3747" i="19"/>
  <c r="E1716" i="19"/>
  <c r="E2531" i="19"/>
  <c r="E2686" i="19"/>
  <c r="E2806" i="19"/>
  <c r="E2974" i="19"/>
  <c r="E3198" i="19"/>
  <c r="E3390" i="19"/>
  <c r="E3590" i="19"/>
  <c r="E1103" i="19"/>
  <c r="E2236" i="19"/>
  <c r="E2631" i="19"/>
  <c r="E2863" i="19"/>
  <c r="E3095" i="19"/>
  <c r="E3335" i="19"/>
  <c r="E3639" i="19"/>
  <c r="E1380" i="19"/>
  <c r="E1892" i="19"/>
  <c r="E2402" i="19"/>
  <c r="E2565" i="19"/>
  <c r="E2636" i="19"/>
  <c r="E2700" i="19"/>
  <c r="E2764" i="19"/>
  <c r="E2828" i="19"/>
  <c r="E2892" i="19"/>
  <c r="E2956" i="19"/>
  <c r="E3020" i="19"/>
  <c r="E3084" i="19"/>
  <c r="E3148" i="19"/>
  <c r="E3212" i="19"/>
  <c r="E3276" i="19"/>
  <c r="E3340" i="19"/>
  <c r="E3404" i="19"/>
  <c r="E3468" i="19"/>
  <c r="E3532" i="19"/>
  <c r="E3596" i="19"/>
  <c r="E3660" i="19"/>
  <c r="E3724" i="19"/>
  <c r="E3788" i="19"/>
  <c r="E2998" i="19"/>
  <c r="E3166" i="19"/>
  <c r="E3350" i="19"/>
  <c r="E3550" i="19"/>
  <c r="E3718" i="19"/>
  <c r="E2671" i="19"/>
  <c r="E2823" i="19"/>
  <c r="E2991" i="19"/>
  <c r="E3215" i="19"/>
  <c r="E3439" i="19"/>
  <c r="E3663" i="19"/>
  <c r="E1324" i="19"/>
  <c r="E1836" i="19"/>
  <c r="E2348" i="19"/>
  <c r="E2556" i="19"/>
  <c r="E2629" i="19"/>
  <c r="E2693" i="19"/>
  <c r="E2757" i="19"/>
  <c r="E2821" i="19"/>
  <c r="E2885" i="19"/>
  <c r="E2949" i="19"/>
  <c r="E3013" i="19"/>
  <c r="E3077" i="19"/>
  <c r="E3141" i="19"/>
  <c r="E3205" i="19"/>
  <c r="E3269" i="19"/>
  <c r="E3333" i="19"/>
  <c r="E3397" i="19"/>
  <c r="E3461" i="19"/>
  <c r="E3525" i="19"/>
  <c r="E3589" i="19"/>
  <c r="E3653" i="19"/>
  <c r="E3717" i="19"/>
  <c r="E3781" i="19"/>
  <c r="E2292" i="19"/>
  <c r="E2622" i="19"/>
  <c r="E2742" i="19"/>
  <c r="E2886" i="19"/>
  <c r="E3094" i="19"/>
  <c r="E3278" i="19"/>
  <c r="E3470" i="19"/>
  <c r="E3670" i="19"/>
  <c r="E1468" i="19"/>
  <c r="E2476" i="19"/>
  <c r="E2703" i="19"/>
  <c r="E2935" i="19"/>
  <c r="E3111" i="19"/>
  <c r="E3343" i="19"/>
  <c r="E3615" i="19"/>
  <c r="G14" i="17" a="1"/>
  <c r="G14" i="17" s="1"/>
  <c r="G24" i="17" a="1"/>
  <c r="G24" i="17" s="1"/>
  <c r="G39" i="17" a="1"/>
  <c r="G39" i="17" s="1"/>
  <c r="D4" i="9" a="1"/>
  <c r="D4" i="9" s="1"/>
  <c r="D5" i="13" a="1"/>
  <c r="D5" i="13" s="1"/>
  <c r="D6" i="13" a="1"/>
  <c r="D6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J5" i="13" a="1"/>
  <c r="J5" i="13" s="1"/>
  <c r="J6" i="13" a="1"/>
  <c r="J6" i="13" s="1"/>
  <c r="J7" i="13" a="1"/>
  <c r="J7" i="13" s="1"/>
  <c r="J8" i="13" a="1"/>
  <c r="J8" i="13" s="1"/>
  <c r="J9" i="13" a="1"/>
  <c r="J9" i="13" s="1"/>
  <c r="J10" i="13" a="1"/>
  <c r="J10" i="13" s="1"/>
  <c r="J11" i="13" a="1"/>
  <c r="J11" i="13" s="1"/>
  <c r="J12" i="13" a="1"/>
  <c r="J12" i="13" s="1"/>
  <c r="J13" i="13" a="1"/>
  <c r="J13" i="13" s="1"/>
  <c r="J14" i="13" a="1"/>
  <c r="J14" i="13" s="1"/>
  <c r="J15" i="13" a="1"/>
  <c r="J15" i="13" s="1"/>
  <c r="J16" i="13" a="1"/>
  <c r="J16" i="13" s="1"/>
  <c r="J17" i="13" a="1"/>
  <c r="J17" i="13" s="1"/>
  <c r="J18" i="13" a="1"/>
  <c r="J18" i="13" s="1"/>
  <c r="J19" i="13" a="1"/>
  <c r="J19" i="13" s="1"/>
  <c r="J20" i="13" a="1"/>
  <c r="J20" i="13" s="1"/>
  <c r="J21" i="13" a="1"/>
  <c r="J21" i="13" s="1"/>
  <c r="J22" i="13" a="1"/>
  <c r="J22" i="13" s="1"/>
  <c r="J23" i="13" a="1"/>
  <c r="J23" i="13" s="1"/>
  <c r="J24" i="13" a="1"/>
  <c r="J24" i="13" s="1"/>
  <c r="J25" i="13" a="1"/>
  <c r="J25" i="13" s="1"/>
  <c r="J26" i="13" a="1"/>
  <c r="J26" i="13" s="1"/>
  <c r="J4" i="13" a="1"/>
  <c r="J4" i="13" s="1"/>
  <c r="F5" i="13" a="1"/>
  <c r="F5" i="13" s="1"/>
  <c r="F6" i="13" a="1"/>
  <c r="F6" i="13" s="1"/>
  <c r="F7" i="13" a="1"/>
  <c r="F7" i="13" s="1"/>
  <c r="F8" i="13" a="1"/>
  <c r="F8" i="13" s="1"/>
  <c r="F9" i="13" a="1"/>
  <c r="F9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F22" i="13" a="1"/>
  <c r="F22" i="13" s="1"/>
  <c r="F23" i="13" a="1"/>
  <c r="F23" i="13" s="1"/>
  <c r="F24" i="13" a="1"/>
  <c r="F24" i="13" s="1"/>
  <c r="F25" i="13" a="1"/>
  <c r="F25" i="13" s="1"/>
  <c r="F26" i="13" a="1"/>
  <c r="F26" i="13" s="1"/>
  <c r="G5" i="13" a="1"/>
  <c r="G5" i="13" s="1"/>
  <c r="G6" i="13" a="1"/>
  <c r="G6" i="13" s="1"/>
  <c r="G7" i="13" a="1"/>
  <c r="G7" i="13" s="1"/>
  <c r="G8" i="13" a="1"/>
  <c r="G8" i="13" s="1"/>
  <c r="G9" i="13" a="1"/>
  <c r="G9" i="13" s="1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 s="1"/>
  <c r="G21" i="13" a="1"/>
  <c r="G21" i="13" s="1"/>
  <c r="G22" i="13" a="1"/>
  <c r="G22" i="13" s="1"/>
  <c r="G23" i="13" a="1"/>
  <c r="G23" i="13" s="1"/>
  <c r="G24" i="13" a="1"/>
  <c r="G24" i="13" s="1"/>
  <c r="G25" i="13" a="1"/>
  <c r="G25" i="13" s="1"/>
  <c r="G26" i="13" a="1"/>
  <c r="G26" i="13" s="1"/>
  <c r="G4" i="13" a="1"/>
  <c r="G4" i="13" s="1"/>
  <c r="E4" i="19" l="1"/>
  <c r="G37" i="17" a="1"/>
  <c r="G37" i="17" s="1"/>
  <c r="G25" i="17" a="1"/>
  <c r="G25" i="17" s="1"/>
  <c r="G13" i="17" a="1"/>
  <c r="G13" i="17" s="1"/>
  <c r="G11" i="17" a="1"/>
  <c r="G11" i="17" s="1"/>
  <c r="G34" i="17" a="1"/>
  <c r="G34" i="17" s="1"/>
  <c r="G21" i="17" a="1"/>
  <c r="G21" i="17" s="1"/>
  <c r="G10" i="17" a="1"/>
  <c r="G10" i="17" s="1"/>
  <c r="G35" i="17" a="1"/>
  <c r="G35" i="17" s="1"/>
  <c r="G32" i="17" a="1"/>
  <c r="G32" i="17" s="1"/>
  <c r="G18" i="17" a="1"/>
  <c r="G18" i="17" s="1"/>
  <c r="G8" i="17" a="1"/>
  <c r="G8" i="17" s="1"/>
  <c r="G22" i="17" a="1"/>
  <c r="G22" i="17" s="1"/>
  <c r="G31" i="17" a="1"/>
  <c r="G31" i="17" s="1"/>
  <c r="G41" i="17" a="1"/>
  <c r="G41" i="17" s="1"/>
  <c r="G28" i="17" a="1"/>
  <c r="G28" i="17" s="1"/>
  <c r="G17" i="17" a="1"/>
  <c r="G17" i="17" s="1"/>
  <c r="G7" i="17" a="1"/>
  <c r="G7" i="17" s="1"/>
  <c r="G40" i="17" a="1"/>
  <c r="G40" i="17" s="1"/>
  <c r="G27" i="17" a="1"/>
  <c r="G27" i="17" s="1"/>
  <c r="G15" i="17" a="1"/>
  <c r="G15" i="17" s="1"/>
  <c r="G42" i="17" a="1"/>
  <c r="G42" i="17" s="1"/>
  <c r="G33" i="17" a="1"/>
  <c r="G33" i="17" s="1"/>
  <c r="G26" i="17" a="1"/>
  <c r="G26" i="17" s="1"/>
  <c r="G20" i="17" a="1"/>
  <c r="G20" i="17" s="1"/>
  <c r="G12" i="17" a="1"/>
  <c r="G12" i="17" s="1"/>
  <c r="G6" i="17" a="1"/>
  <c r="G6" i="17" s="1"/>
  <c r="G38" i="17" a="1"/>
  <c r="G38" i="17" s="1"/>
  <c r="G29" i="17" a="1"/>
  <c r="G29" i="17" s="1"/>
  <c r="G23" i="17" a="1"/>
  <c r="G23" i="17" s="1"/>
  <c r="G16" i="17" a="1"/>
  <c r="G16" i="17" s="1"/>
  <c r="G9" i="17" a="1"/>
  <c r="G9" i="17" s="1"/>
  <c r="G36" i="17" a="1"/>
  <c r="G36" i="17" s="1"/>
  <c r="G30" i="17" a="1"/>
  <c r="G30" i="17" s="1"/>
  <c r="G19" i="17" a="1"/>
  <c r="G19" i="17" s="1"/>
  <c r="C140" i="9" a="1"/>
  <c r="C140" i="9" s="1"/>
  <c r="C96" i="9" a="1"/>
  <c r="C96" i="9" s="1"/>
  <c r="C56" i="9" a="1"/>
  <c r="C56" i="9" s="1"/>
  <c r="C11" i="9" a="1"/>
  <c r="C11" i="9" s="1"/>
  <c r="D129" i="9" a="1"/>
  <c r="D129" i="9" s="1"/>
  <c r="D77" i="9" a="1"/>
  <c r="D77" i="9" s="1"/>
  <c r="E147" i="9" a="1"/>
  <c r="E147" i="9" s="1"/>
  <c r="E83" i="9" a="1"/>
  <c r="E83" i="9" s="1"/>
  <c r="C136" i="9" a="1"/>
  <c r="C136" i="9" s="1"/>
  <c r="C94" i="9" a="1"/>
  <c r="C94" i="9" s="1"/>
  <c r="C51" i="9" a="1"/>
  <c r="C51" i="9" s="1"/>
  <c r="C8" i="9" a="1"/>
  <c r="C8" i="9" s="1"/>
  <c r="D128" i="9" a="1"/>
  <c r="D128" i="9" s="1"/>
  <c r="D76" i="9" a="1"/>
  <c r="D76" i="9" s="1"/>
  <c r="E141" i="9" a="1"/>
  <c r="E141" i="9" s="1"/>
  <c r="E77" i="9" a="1"/>
  <c r="E77" i="9" s="1"/>
  <c r="C123" i="9" a="1"/>
  <c r="C123" i="9" s="1"/>
  <c r="C81" i="9" a="1"/>
  <c r="C81" i="9" s="1"/>
  <c r="C38" i="9" a="1"/>
  <c r="C38" i="9" s="1"/>
  <c r="D156" i="9" a="1"/>
  <c r="D156" i="9" s="1"/>
  <c r="D112" i="9" a="1"/>
  <c r="D112" i="9" s="1"/>
  <c r="D52" i="9" a="1"/>
  <c r="D52" i="9" s="1"/>
  <c r="E123" i="9" a="1"/>
  <c r="E123" i="9" s="1"/>
  <c r="E60" i="9" a="1"/>
  <c r="E60" i="9" s="1"/>
  <c r="C121" i="9" a="1"/>
  <c r="C121" i="9" s="1"/>
  <c r="C78" i="9" a="1"/>
  <c r="C78" i="9" s="1"/>
  <c r="C33" i="9" a="1"/>
  <c r="C33" i="9" s="1"/>
  <c r="D152" i="9" a="1"/>
  <c r="D152" i="9" s="1"/>
  <c r="D110" i="9" a="1"/>
  <c r="D110" i="9" s="1"/>
  <c r="D50" i="9" a="1"/>
  <c r="D50" i="9" s="1"/>
  <c r="E117" i="9" a="1"/>
  <c r="E117" i="9" s="1"/>
  <c r="E55" i="9" a="1"/>
  <c r="E55" i="9" s="1"/>
  <c r="C159" i="9" a="1"/>
  <c r="C159" i="9" s="1"/>
  <c r="C120" i="9" a="1"/>
  <c r="C120" i="9" s="1"/>
  <c r="C75" i="9" a="1"/>
  <c r="C75" i="9" s="1"/>
  <c r="C32" i="9" a="1"/>
  <c r="C32" i="9" s="1"/>
  <c r="D150" i="9" a="1"/>
  <c r="D150" i="9" s="1"/>
  <c r="D108" i="9" a="1"/>
  <c r="D108" i="9" s="1"/>
  <c r="D46" i="9" a="1"/>
  <c r="D46" i="9" s="1"/>
  <c r="E115" i="9" a="1"/>
  <c r="E115" i="9" s="1"/>
  <c r="E53" i="9" a="1"/>
  <c r="E53" i="9" s="1"/>
  <c r="C157" i="9" a="1"/>
  <c r="C157" i="9" s="1"/>
  <c r="C115" i="9" a="1"/>
  <c r="C115" i="9" s="1"/>
  <c r="C72" i="9" a="1"/>
  <c r="C72" i="9" s="1"/>
  <c r="C30" i="9" a="1"/>
  <c r="C30" i="9" s="1"/>
  <c r="D148" i="9" a="1"/>
  <c r="D148" i="9" s="1"/>
  <c r="D103" i="9" a="1"/>
  <c r="D103" i="9" s="1"/>
  <c r="D34" i="9" a="1"/>
  <c r="D34" i="9" s="1"/>
  <c r="E109" i="9" a="1"/>
  <c r="E109" i="9" s="1"/>
  <c r="E42" i="9" a="1"/>
  <c r="E42" i="9" s="1"/>
  <c r="C143" i="9" a="1"/>
  <c r="C143" i="9" s="1"/>
  <c r="C102" i="9" a="1"/>
  <c r="C102" i="9" s="1"/>
  <c r="C59" i="9" a="1"/>
  <c r="C59" i="9" s="1"/>
  <c r="C17" i="9" a="1"/>
  <c r="C17" i="9" s="1"/>
  <c r="D134" i="9" a="1"/>
  <c r="D134" i="9" s="1"/>
  <c r="D84" i="9" a="1"/>
  <c r="D84" i="9" s="1"/>
  <c r="E155" i="9" a="1"/>
  <c r="E155" i="9" s="1"/>
  <c r="E91" i="9" a="1"/>
  <c r="E91" i="9" s="1"/>
  <c r="C141" i="9" a="1"/>
  <c r="C141" i="9" s="1"/>
  <c r="C97" i="9" a="1"/>
  <c r="C97" i="9" s="1"/>
  <c r="C57" i="9" a="1"/>
  <c r="C57" i="9" s="1"/>
  <c r="C14" i="9" a="1"/>
  <c r="C14" i="9" s="1"/>
  <c r="D131" i="9" a="1"/>
  <c r="D131" i="9" s="1"/>
  <c r="D82" i="9" a="1"/>
  <c r="D82" i="9" s="1"/>
  <c r="E149" i="9" a="1"/>
  <c r="E149" i="9" s="1"/>
  <c r="E85" i="9" a="1"/>
  <c r="E85" i="9" s="1"/>
  <c r="C155" i="9" a="1"/>
  <c r="C155" i="9" s="1"/>
  <c r="C134" i="9" a="1"/>
  <c r="C134" i="9" s="1"/>
  <c r="C113" i="9" a="1"/>
  <c r="C113" i="9" s="1"/>
  <c r="C91" i="9" a="1"/>
  <c r="C91" i="9" s="1"/>
  <c r="C70" i="9" a="1"/>
  <c r="C70" i="9" s="1"/>
  <c r="C49" i="9" a="1"/>
  <c r="C49" i="9" s="1"/>
  <c r="C27" i="9" a="1"/>
  <c r="C27" i="9" s="1"/>
  <c r="C7" i="9" a="1"/>
  <c r="C7" i="9" s="1"/>
  <c r="D144" i="9" a="1"/>
  <c r="D144" i="9" s="1"/>
  <c r="D123" i="9" a="1"/>
  <c r="D123" i="9" s="1"/>
  <c r="D101" i="9" a="1"/>
  <c r="D101" i="9" s="1"/>
  <c r="D71" i="9" a="1"/>
  <c r="D71" i="9" s="1"/>
  <c r="D30" i="9" a="1"/>
  <c r="D30" i="9" s="1"/>
  <c r="E139" i="9" a="1"/>
  <c r="E139" i="9" s="1"/>
  <c r="E107" i="9" a="1"/>
  <c r="E107" i="9" s="1"/>
  <c r="E75" i="9" a="1"/>
  <c r="E75" i="9" s="1"/>
  <c r="E38" i="9" a="1"/>
  <c r="E38" i="9" s="1"/>
  <c r="C151" i="9" a="1"/>
  <c r="C151" i="9" s="1"/>
  <c r="C129" i="9" a="1"/>
  <c r="C129" i="9" s="1"/>
  <c r="C110" i="9" a="1"/>
  <c r="C110" i="9" s="1"/>
  <c r="C89" i="9" a="1"/>
  <c r="C89" i="9" s="1"/>
  <c r="C65" i="9" a="1"/>
  <c r="C65" i="9" s="1"/>
  <c r="C46" i="9" a="1"/>
  <c r="C46" i="9" s="1"/>
  <c r="C25" i="9" a="1"/>
  <c r="C25" i="9" s="1"/>
  <c r="C6" i="9" a="1"/>
  <c r="C6" i="9" s="1"/>
  <c r="D142" i="9" a="1"/>
  <c r="D142" i="9" s="1"/>
  <c r="D121" i="9" a="1"/>
  <c r="D121" i="9" s="1"/>
  <c r="D98" i="9" a="1"/>
  <c r="D98" i="9" s="1"/>
  <c r="D69" i="9" a="1"/>
  <c r="D69" i="9" s="1"/>
  <c r="D18" i="9" a="1"/>
  <c r="D18" i="9" s="1"/>
  <c r="E133" i="9" a="1"/>
  <c r="E133" i="9" s="1"/>
  <c r="E101" i="9" a="1"/>
  <c r="E101" i="9" s="1"/>
  <c r="E69" i="9" a="1"/>
  <c r="E69" i="9" s="1"/>
  <c r="E26" i="9" a="1"/>
  <c r="E26" i="9" s="1"/>
  <c r="C149" i="9" a="1"/>
  <c r="C149" i="9" s="1"/>
  <c r="C128" i="9" a="1"/>
  <c r="C128" i="9" s="1"/>
  <c r="C107" i="9" a="1"/>
  <c r="C107" i="9" s="1"/>
  <c r="C88" i="9" a="1"/>
  <c r="C88" i="9" s="1"/>
  <c r="C64" i="9" a="1"/>
  <c r="C64" i="9" s="1"/>
  <c r="C43" i="9" a="1"/>
  <c r="C43" i="9" s="1"/>
  <c r="C24" i="9" a="1"/>
  <c r="C24" i="9" s="1"/>
  <c r="E4" i="9" a="1"/>
  <c r="E4" i="9" s="1"/>
  <c r="D137" i="9" a="1"/>
  <c r="D137" i="9" s="1"/>
  <c r="D118" i="9" a="1"/>
  <c r="D118" i="9" s="1"/>
  <c r="D95" i="9" a="1"/>
  <c r="D95" i="9" s="1"/>
  <c r="D63" i="9" a="1"/>
  <c r="D63" i="9" s="1"/>
  <c r="D14" i="9" a="1"/>
  <c r="D14" i="9" s="1"/>
  <c r="E131" i="9" a="1"/>
  <c r="E131" i="9" s="1"/>
  <c r="E99" i="9" a="1"/>
  <c r="E99" i="9" s="1"/>
  <c r="E67" i="9" a="1"/>
  <c r="E67" i="9" s="1"/>
  <c r="E22" i="9" a="1"/>
  <c r="E22" i="9" s="1"/>
  <c r="C147" i="9" a="1"/>
  <c r="C147" i="9" s="1"/>
  <c r="C126" i="9" a="1"/>
  <c r="C126" i="9" s="1"/>
  <c r="C104" i="9" a="1"/>
  <c r="C104" i="9" s="1"/>
  <c r="C83" i="9" a="1"/>
  <c r="C83" i="9" s="1"/>
  <c r="C62" i="9" a="1"/>
  <c r="C62" i="9" s="1"/>
  <c r="C40" i="9" a="1"/>
  <c r="C40" i="9" s="1"/>
  <c r="C19" i="9" a="1"/>
  <c r="C19" i="9" s="1"/>
  <c r="D158" i="9" a="1"/>
  <c r="D158" i="9" s="1"/>
  <c r="D136" i="9" a="1"/>
  <c r="D136" i="9" s="1"/>
  <c r="D115" i="9" a="1"/>
  <c r="D115" i="9" s="1"/>
  <c r="D90" i="9" a="1"/>
  <c r="D90" i="9" s="1"/>
  <c r="D58" i="9" a="1"/>
  <c r="D58" i="9" s="1"/>
  <c r="E157" i="9" a="1"/>
  <c r="E157" i="9" s="1"/>
  <c r="E125" i="9" a="1"/>
  <c r="E125" i="9" s="1"/>
  <c r="E93" i="9" a="1"/>
  <c r="E93" i="9" s="1"/>
  <c r="E61" i="9" a="1"/>
  <c r="E61" i="9" s="1"/>
  <c r="E10" i="9" a="1"/>
  <c r="E10" i="9" s="1"/>
  <c r="C154" i="9" a="1"/>
  <c r="C154" i="9" s="1"/>
  <c r="C146" i="9" a="1"/>
  <c r="C146" i="9" s="1"/>
  <c r="C139" i="9" a="1"/>
  <c r="C139" i="9" s="1"/>
  <c r="C132" i="9" a="1"/>
  <c r="C132" i="9" s="1"/>
  <c r="C125" i="9" a="1"/>
  <c r="C125" i="9" s="1"/>
  <c r="C119" i="9" a="1"/>
  <c r="C119" i="9" s="1"/>
  <c r="C106" i="9" a="1"/>
  <c r="C106" i="9" s="1"/>
  <c r="C100" i="9" a="1"/>
  <c r="C100" i="9" s="1"/>
  <c r="C93" i="9" a="1"/>
  <c r="C93" i="9" s="1"/>
  <c r="C87" i="9" a="1"/>
  <c r="C87" i="9" s="1"/>
  <c r="C74" i="9" a="1"/>
  <c r="C74" i="9" s="1"/>
  <c r="C68" i="9" a="1"/>
  <c r="C68" i="9" s="1"/>
  <c r="C61" i="9" a="1"/>
  <c r="C61" i="9" s="1"/>
  <c r="C55" i="9" a="1"/>
  <c r="C55" i="9" s="1"/>
  <c r="C42" i="9" a="1"/>
  <c r="C42" i="9" s="1"/>
  <c r="C36" i="9" a="1"/>
  <c r="C36" i="9" s="1"/>
  <c r="C29" i="9" a="1"/>
  <c r="C29" i="9" s="1"/>
  <c r="C23" i="9" a="1"/>
  <c r="C23" i="9" s="1"/>
  <c r="C10" i="9" a="1"/>
  <c r="C10" i="9" s="1"/>
  <c r="C5" i="9" a="1"/>
  <c r="C5" i="9" s="1"/>
  <c r="D155" i="9" a="1"/>
  <c r="D155" i="9" s="1"/>
  <c r="D147" i="9" a="1"/>
  <c r="D147" i="9" s="1"/>
  <c r="D140" i="9" a="1"/>
  <c r="D140" i="9" s="1"/>
  <c r="D133" i="9" a="1"/>
  <c r="D133" i="9" s="1"/>
  <c r="D127" i="9" a="1"/>
  <c r="D127" i="9" s="1"/>
  <c r="D114" i="9" a="1"/>
  <c r="D114" i="9" s="1"/>
  <c r="D107" i="9" a="1"/>
  <c r="D107" i="9" s="1"/>
  <c r="D94" i="9" a="1"/>
  <c r="D94" i="9" s="1"/>
  <c r="D88" i="9" a="1"/>
  <c r="D88" i="9" s="1"/>
  <c r="D81" i="9" a="1"/>
  <c r="D81" i="9" s="1"/>
  <c r="D75" i="9" a="1"/>
  <c r="D75" i="9" s="1"/>
  <c r="D62" i="9" a="1"/>
  <c r="D62" i="9" s="1"/>
  <c r="D56" i="9" a="1"/>
  <c r="D56" i="9" s="1"/>
  <c r="D49" i="9" a="1"/>
  <c r="D49" i="9" s="1"/>
  <c r="D44" i="9" a="1"/>
  <c r="D44" i="9" s="1"/>
  <c r="D39" i="9" a="1"/>
  <c r="D39" i="9" s="1"/>
  <c r="D33" i="9" a="1"/>
  <c r="D33" i="9" s="1"/>
  <c r="D28" i="9" a="1"/>
  <c r="D28" i="9" s="1"/>
  <c r="D23" i="9" a="1"/>
  <c r="D23" i="9" s="1"/>
  <c r="D17" i="9" a="1"/>
  <c r="D17" i="9" s="1"/>
  <c r="D12" i="9" a="1"/>
  <c r="D12" i="9" s="1"/>
  <c r="D7" i="9" a="1"/>
  <c r="D7" i="9" s="1"/>
  <c r="E154" i="9" a="1"/>
  <c r="E154" i="9" s="1"/>
  <c r="E146" i="9" a="1"/>
  <c r="E146" i="9" s="1"/>
  <c r="E138" i="9" a="1"/>
  <c r="E138" i="9" s="1"/>
  <c r="E130" i="9" a="1"/>
  <c r="E130" i="9" s="1"/>
  <c r="E122" i="9" a="1"/>
  <c r="E122" i="9" s="1"/>
  <c r="E114" i="9" a="1"/>
  <c r="E114" i="9" s="1"/>
  <c r="E106" i="9" a="1"/>
  <c r="E106" i="9" s="1"/>
  <c r="E98" i="9" a="1"/>
  <c r="E98" i="9" s="1"/>
  <c r="E90" i="9" a="1"/>
  <c r="E90" i="9" s="1"/>
  <c r="E82" i="9" a="1"/>
  <c r="E82" i="9" s="1"/>
  <c r="E74" i="9" a="1"/>
  <c r="E74" i="9" s="1"/>
  <c r="E66" i="9" a="1"/>
  <c r="E66" i="9" s="1"/>
  <c r="E59" i="9" a="1"/>
  <c r="E59" i="9" s="1"/>
  <c r="E47" i="9" a="1"/>
  <c r="E47" i="9" s="1"/>
  <c r="E41" i="9" a="1"/>
  <c r="E41" i="9" s="1"/>
  <c r="E36" i="9" a="1"/>
  <c r="E36" i="9" s="1"/>
  <c r="E31" i="9" a="1"/>
  <c r="E31" i="9" s="1"/>
  <c r="E25" i="9" a="1"/>
  <c r="E25" i="9" s="1"/>
  <c r="E20" i="9" a="1"/>
  <c r="E20" i="9" s="1"/>
  <c r="E15" i="9" a="1"/>
  <c r="E15" i="9" s="1"/>
  <c r="E9" i="9" a="1"/>
  <c r="E9" i="9" s="1"/>
  <c r="C153" i="9" a="1"/>
  <c r="C153" i="9" s="1"/>
  <c r="C145" i="9" a="1"/>
  <c r="C145" i="9" s="1"/>
  <c r="C138" i="9" a="1"/>
  <c r="C138" i="9" s="1"/>
  <c r="C131" i="9" a="1"/>
  <c r="C131" i="9" s="1"/>
  <c r="C118" i="9" a="1"/>
  <c r="C118" i="9" s="1"/>
  <c r="C112" i="9" a="1"/>
  <c r="C112" i="9" s="1"/>
  <c r="C105" i="9" a="1"/>
  <c r="C105" i="9" s="1"/>
  <c r="C99" i="9" a="1"/>
  <c r="C99" i="9" s="1"/>
  <c r="C86" i="9" a="1"/>
  <c r="C86" i="9" s="1"/>
  <c r="C80" i="9" a="1"/>
  <c r="C80" i="9" s="1"/>
  <c r="C73" i="9" a="1"/>
  <c r="C73" i="9" s="1"/>
  <c r="C67" i="9" a="1"/>
  <c r="C67" i="9" s="1"/>
  <c r="C54" i="9" a="1"/>
  <c r="C54" i="9" s="1"/>
  <c r="C48" i="9" a="1"/>
  <c r="C48" i="9" s="1"/>
  <c r="C41" i="9" a="1"/>
  <c r="C41" i="9" s="1"/>
  <c r="C35" i="9" a="1"/>
  <c r="C35" i="9" s="1"/>
  <c r="C22" i="9" a="1"/>
  <c r="C22" i="9" s="1"/>
  <c r="C16" i="9" a="1"/>
  <c r="C16" i="9" s="1"/>
  <c r="C9" i="9" a="1"/>
  <c r="C9" i="9" s="1"/>
  <c r="C4" i="9" a="1"/>
  <c r="C4" i="9" s="1"/>
  <c r="D154" i="9" a="1"/>
  <c r="D154" i="9" s="1"/>
  <c r="D146" i="9" a="1"/>
  <c r="D146" i="9" s="1"/>
  <c r="D139" i="9" a="1"/>
  <c r="D139" i="9" s="1"/>
  <c r="D126" i="9" a="1"/>
  <c r="D126" i="9" s="1"/>
  <c r="D120" i="9" a="1"/>
  <c r="D120" i="9" s="1"/>
  <c r="D113" i="9" a="1"/>
  <c r="D113" i="9" s="1"/>
  <c r="D106" i="9" a="1"/>
  <c r="D106" i="9" s="1"/>
  <c r="D100" i="9" a="1"/>
  <c r="D100" i="9" s="1"/>
  <c r="D93" i="9" a="1"/>
  <c r="D93" i="9" s="1"/>
  <c r="D87" i="9" a="1"/>
  <c r="D87" i="9" s="1"/>
  <c r="D74" i="9" a="1"/>
  <c r="D74" i="9" s="1"/>
  <c r="D68" i="9" a="1"/>
  <c r="D68" i="9" s="1"/>
  <c r="D61" i="9" a="1"/>
  <c r="D61" i="9" s="1"/>
  <c r="D55" i="9" a="1"/>
  <c r="D55" i="9" s="1"/>
  <c r="D38" i="9" a="1"/>
  <c r="D38" i="9" s="1"/>
  <c r="D22" i="9" a="1"/>
  <c r="D22" i="9" s="1"/>
  <c r="D6" i="9" a="1"/>
  <c r="D6" i="9" s="1"/>
  <c r="E153" i="9" a="1"/>
  <c r="E153" i="9" s="1"/>
  <c r="E145" i="9" a="1"/>
  <c r="E145" i="9" s="1"/>
  <c r="E137" i="9" a="1"/>
  <c r="E137" i="9" s="1"/>
  <c r="E129" i="9" a="1"/>
  <c r="E129" i="9" s="1"/>
  <c r="E121" i="9" a="1"/>
  <c r="E121" i="9" s="1"/>
  <c r="E113" i="9" a="1"/>
  <c r="E113" i="9" s="1"/>
  <c r="E105" i="9" a="1"/>
  <c r="E105" i="9" s="1"/>
  <c r="E97" i="9" a="1"/>
  <c r="E97" i="9" s="1"/>
  <c r="E89" i="9" a="1"/>
  <c r="E89" i="9" s="1"/>
  <c r="E81" i="9" a="1"/>
  <c r="E81" i="9" s="1"/>
  <c r="E73" i="9" a="1"/>
  <c r="E73" i="9" s="1"/>
  <c r="E65" i="9" a="1"/>
  <c r="E65" i="9" s="1"/>
  <c r="E58" i="9" a="1"/>
  <c r="E58" i="9" s="1"/>
  <c r="E52" i="9" a="1"/>
  <c r="E52" i="9" s="1"/>
  <c r="E46" i="9" a="1"/>
  <c r="E46" i="9" s="1"/>
  <c r="E30" i="9" a="1"/>
  <c r="E30" i="9" s="1"/>
  <c r="E14" i="9" a="1"/>
  <c r="E14" i="9" s="1"/>
  <c r="C152" i="9" a="1"/>
  <c r="C152" i="9" s="1"/>
  <c r="C144" i="9" a="1"/>
  <c r="C144" i="9" s="1"/>
  <c r="C137" i="9" a="1"/>
  <c r="C137" i="9" s="1"/>
  <c r="C130" i="9" a="1"/>
  <c r="C130" i="9" s="1"/>
  <c r="C124" i="9" a="1"/>
  <c r="C124" i="9" s="1"/>
  <c r="C117" i="9" a="1"/>
  <c r="C117" i="9" s="1"/>
  <c r="C111" i="9" a="1"/>
  <c r="C111" i="9" s="1"/>
  <c r="C98" i="9" a="1"/>
  <c r="C98" i="9" s="1"/>
  <c r="C92" i="9" a="1"/>
  <c r="C92" i="9" s="1"/>
  <c r="C85" i="9" a="1"/>
  <c r="C85" i="9" s="1"/>
  <c r="C79" i="9" a="1"/>
  <c r="C79" i="9" s="1"/>
  <c r="C66" i="9" a="1"/>
  <c r="C66" i="9" s="1"/>
  <c r="C60" i="9" a="1"/>
  <c r="C60" i="9" s="1"/>
  <c r="C53" i="9" a="1"/>
  <c r="C53" i="9" s="1"/>
  <c r="C47" i="9" a="1"/>
  <c r="C47" i="9" s="1"/>
  <c r="C34" i="9" a="1"/>
  <c r="C34" i="9" s="1"/>
  <c r="C28" i="9" a="1"/>
  <c r="C28" i="9" s="1"/>
  <c r="C21" i="9" a="1"/>
  <c r="C21" i="9" s="1"/>
  <c r="C15" i="9" a="1"/>
  <c r="C15" i="9" s="1"/>
  <c r="D153" i="9" a="1"/>
  <c r="D153" i="9" s="1"/>
  <c r="D145" i="9" a="1"/>
  <c r="D145" i="9" s="1"/>
  <c r="D138" i="9" a="1"/>
  <c r="D138" i="9" s="1"/>
  <c r="D132" i="9" a="1"/>
  <c r="D132" i="9" s="1"/>
  <c r="D125" i="9" a="1"/>
  <c r="D125" i="9" s="1"/>
  <c r="D119" i="9" a="1"/>
  <c r="D119" i="9" s="1"/>
  <c r="D105" i="9" a="1"/>
  <c r="D105" i="9" s="1"/>
  <c r="D99" i="9" a="1"/>
  <c r="D99" i="9" s="1"/>
  <c r="D86" i="9" a="1"/>
  <c r="D86" i="9" s="1"/>
  <c r="D80" i="9" a="1"/>
  <c r="D80" i="9" s="1"/>
  <c r="D73" i="9" a="1"/>
  <c r="D73" i="9" s="1"/>
  <c r="D67" i="9" a="1"/>
  <c r="D67" i="9" s="1"/>
  <c r="D54" i="9" a="1"/>
  <c r="D54" i="9" s="1"/>
  <c r="D48" i="9" a="1"/>
  <c r="D48" i="9" s="1"/>
  <c r="D43" i="9" a="1"/>
  <c r="D43" i="9" s="1"/>
  <c r="D37" i="9" a="1"/>
  <c r="D37" i="9" s="1"/>
  <c r="D32" i="9" a="1"/>
  <c r="D32" i="9" s="1"/>
  <c r="D27" i="9" a="1"/>
  <c r="D27" i="9" s="1"/>
  <c r="D21" i="9" a="1"/>
  <c r="D21" i="9" s="1"/>
  <c r="D16" i="9" a="1"/>
  <c r="D16" i="9" s="1"/>
  <c r="D11" i="9" a="1"/>
  <c r="D11" i="9" s="1"/>
  <c r="D5" i="9" a="1"/>
  <c r="D5" i="9" s="1"/>
  <c r="E152" i="9" a="1"/>
  <c r="E152" i="9" s="1"/>
  <c r="E144" i="9" a="1"/>
  <c r="E144" i="9" s="1"/>
  <c r="E136" i="9" a="1"/>
  <c r="E136" i="9" s="1"/>
  <c r="E128" i="9" a="1"/>
  <c r="E128" i="9" s="1"/>
  <c r="E120" i="9" a="1"/>
  <c r="E120" i="9" s="1"/>
  <c r="E112" i="9" a="1"/>
  <c r="E112" i="9" s="1"/>
  <c r="E104" i="9" a="1"/>
  <c r="E104" i="9" s="1"/>
  <c r="E96" i="9" a="1"/>
  <c r="E96" i="9" s="1"/>
  <c r="E88" i="9" a="1"/>
  <c r="E88" i="9" s="1"/>
  <c r="E80" i="9" a="1"/>
  <c r="E80" i="9" s="1"/>
  <c r="E72" i="9" a="1"/>
  <c r="E72" i="9" s="1"/>
  <c r="E64" i="9" a="1"/>
  <c r="E64" i="9" s="1"/>
  <c r="E57" i="9" a="1"/>
  <c r="E57" i="9" s="1"/>
  <c r="E51" i="9" a="1"/>
  <c r="E51" i="9" s="1"/>
  <c r="E45" i="9" a="1"/>
  <c r="E45" i="9" s="1"/>
  <c r="E40" i="9" a="1"/>
  <c r="E40" i="9" s="1"/>
  <c r="E35" i="9" a="1"/>
  <c r="E35" i="9" s="1"/>
  <c r="E29" i="9" a="1"/>
  <c r="E29" i="9" s="1"/>
  <c r="E24" i="9" a="1"/>
  <c r="E24" i="9" s="1"/>
  <c r="E19" i="9" a="1"/>
  <c r="E19" i="9" s="1"/>
  <c r="E13" i="9" a="1"/>
  <c r="E13" i="9" s="1"/>
  <c r="E8" i="9" a="1"/>
  <c r="E8" i="9" s="1"/>
  <c r="D92" i="9" a="1"/>
  <c r="D92" i="9" s="1"/>
  <c r="D85" i="9" a="1"/>
  <c r="D85" i="9" s="1"/>
  <c r="D79" i="9" a="1"/>
  <c r="D79" i="9" s="1"/>
  <c r="D66" i="9" a="1"/>
  <c r="D66" i="9" s="1"/>
  <c r="D60" i="9" a="1"/>
  <c r="D60" i="9" s="1"/>
  <c r="D53" i="9" a="1"/>
  <c r="D53" i="9" s="1"/>
  <c r="D42" i="9" a="1"/>
  <c r="D42" i="9" s="1"/>
  <c r="D26" i="9" a="1"/>
  <c r="D26" i="9" s="1"/>
  <c r="D10" i="9" a="1"/>
  <c r="D10" i="9" s="1"/>
  <c r="E159" i="9" a="1"/>
  <c r="E159" i="9" s="1"/>
  <c r="E151" i="9" a="1"/>
  <c r="E151" i="9" s="1"/>
  <c r="E143" i="9" a="1"/>
  <c r="E143" i="9" s="1"/>
  <c r="E135" i="9" a="1"/>
  <c r="E135" i="9" s="1"/>
  <c r="E127" i="9" a="1"/>
  <c r="E127" i="9" s="1"/>
  <c r="E119" i="9" a="1"/>
  <c r="E119" i="9" s="1"/>
  <c r="E111" i="9" a="1"/>
  <c r="E111" i="9" s="1"/>
  <c r="E103" i="9" a="1"/>
  <c r="E103" i="9" s="1"/>
  <c r="E95" i="9" a="1"/>
  <c r="E95" i="9" s="1"/>
  <c r="E87" i="9" a="1"/>
  <c r="E87" i="9" s="1"/>
  <c r="E79" i="9" a="1"/>
  <c r="E79" i="9" s="1"/>
  <c r="E71" i="9" a="1"/>
  <c r="E71" i="9" s="1"/>
  <c r="E63" i="9" a="1"/>
  <c r="E63" i="9" s="1"/>
  <c r="E50" i="9" a="1"/>
  <c r="E50" i="9" s="1"/>
  <c r="E34" i="9" a="1"/>
  <c r="E34" i="9" s="1"/>
  <c r="E18" i="9" a="1"/>
  <c r="E18" i="9" s="1"/>
  <c r="C158" i="9" a="1"/>
  <c r="C158" i="9" s="1"/>
  <c r="C150" i="9" a="1"/>
  <c r="C150" i="9" s="1"/>
  <c r="C142" i="9" a="1"/>
  <c r="C142" i="9" s="1"/>
  <c r="C135" i="9" a="1"/>
  <c r="C135" i="9" s="1"/>
  <c r="C122" i="9" a="1"/>
  <c r="C122" i="9" s="1"/>
  <c r="C116" i="9" a="1"/>
  <c r="C116" i="9" s="1"/>
  <c r="C109" i="9" a="1"/>
  <c r="C109" i="9" s="1"/>
  <c r="C103" i="9" a="1"/>
  <c r="C103" i="9" s="1"/>
  <c r="C90" i="9" a="1"/>
  <c r="C90" i="9" s="1"/>
  <c r="C84" i="9" a="1"/>
  <c r="C84" i="9" s="1"/>
  <c r="C77" i="9" a="1"/>
  <c r="C77" i="9" s="1"/>
  <c r="C71" i="9" a="1"/>
  <c r="C71" i="9" s="1"/>
  <c r="C58" i="9" a="1"/>
  <c r="C58" i="9" s="1"/>
  <c r="C52" i="9" a="1"/>
  <c r="C52" i="9" s="1"/>
  <c r="C45" i="9" a="1"/>
  <c r="C45" i="9" s="1"/>
  <c r="C39" i="9" a="1"/>
  <c r="C39" i="9" s="1"/>
  <c r="C26" i="9" a="1"/>
  <c r="C26" i="9" s="1"/>
  <c r="C20" i="9" a="1"/>
  <c r="C20" i="9" s="1"/>
  <c r="C13" i="9" a="1"/>
  <c r="C13" i="9" s="1"/>
  <c r="D159" i="9" a="1"/>
  <c r="D159" i="9" s="1"/>
  <c r="D151" i="9" a="1"/>
  <c r="D151" i="9" s="1"/>
  <c r="D143" i="9" a="1"/>
  <c r="D143" i="9" s="1"/>
  <c r="D130" i="9" a="1"/>
  <c r="D130" i="9" s="1"/>
  <c r="D124" i="9" a="1"/>
  <c r="D124" i="9" s="1"/>
  <c r="D117" i="9" a="1"/>
  <c r="D117" i="9" s="1"/>
  <c r="D111" i="9" a="1"/>
  <c r="D111" i="9" s="1"/>
  <c r="D104" i="9" a="1"/>
  <c r="D104" i="9" s="1"/>
  <c r="D97" i="9" a="1"/>
  <c r="D97" i="9" s="1"/>
  <c r="D91" i="9" a="1"/>
  <c r="D91" i="9" s="1"/>
  <c r="D78" i="9" a="1"/>
  <c r="D78" i="9" s="1"/>
  <c r="D72" i="9" a="1"/>
  <c r="D72" i="9" s="1"/>
  <c r="D65" i="9" a="1"/>
  <c r="D65" i="9" s="1"/>
  <c r="D59" i="9" a="1"/>
  <c r="D59" i="9" s="1"/>
  <c r="D47" i="9" a="1"/>
  <c r="D47" i="9" s="1"/>
  <c r="D41" i="9" a="1"/>
  <c r="D41" i="9" s="1"/>
  <c r="D36" i="9" a="1"/>
  <c r="D36" i="9" s="1"/>
  <c r="D31" i="9" a="1"/>
  <c r="D31" i="9" s="1"/>
  <c r="D25" i="9" a="1"/>
  <c r="D25" i="9" s="1"/>
  <c r="D20" i="9" a="1"/>
  <c r="D20" i="9" s="1"/>
  <c r="D15" i="9" a="1"/>
  <c r="D15" i="9" s="1"/>
  <c r="D9" i="9" a="1"/>
  <c r="D9" i="9" s="1"/>
  <c r="E158" i="9" a="1"/>
  <c r="E158" i="9" s="1"/>
  <c r="E150" i="9" a="1"/>
  <c r="E150" i="9" s="1"/>
  <c r="E142" i="9" a="1"/>
  <c r="E142" i="9" s="1"/>
  <c r="E134" i="9" a="1"/>
  <c r="E134" i="9" s="1"/>
  <c r="E126" i="9" a="1"/>
  <c r="E126" i="9" s="1"/>
  <c r="E118" i="9" a="1"/>
  <c r="E118" i="9" s="1"/>
  <c r="E110" i="9" a="1"/>
  <c r="E110" i="9" s="1"/>
  <c r="E102" i="9" a="1"/>
  <c r="E102" i="9" s="1"/>
  <c r="E94" i="9" a="1"/>
  <c r="E94" i="9" s="1"/>
  <c r="E86" i="9" a="1"/>
  <c r="E86" i="9" s="1"/>
  <c r="E78" i="9" a="1"/>
  <c r="E78" i="9" s="1"/>
  <c r="E70" i="9" a="1"/>
  <c r="E70" i="9" s="1"/>
  <c r="E62" i="9" a="1"/>
  <c r="E62" i="9" s="1"/>
  <c r="E56" i="9" a="1"/>
  <c r="E56" i="9" s="1"/>
  <c r="E49" i="9" a="1"/>
  <c r="E49" i="9" s="1"/>
  <c r="E44" i="9" a="1"/>
  <c r="E44" i="9" s="1"/>
  <c r="E39" i="9" a="1"/>
  <c r="E39" i="9" s="1"/>
  <c r="E33" i="9" a="1"/>
  <c r="E33" i="9" s="1"/>
  <c r="E28" i="9" a="1"/>
  <c r="E28" i="9" s="1"/>
  <c r="E23" i="9" a="1"/>
  <c r="E23" i="9" s="1"/>
  <c r="E17" i="9" a="1"/>
  <c r="E17" i="9" s="1"/>
  <c r="E12" i="9" a="1"/>
  <c r="E12" i="9" s="1"/>
  <c r="E7" i="9" a="1"/>
  <c r="E7" i="9" s="1"/>
  <c r="E6" i="9" a="1"/>
  <c r="E6" i="9" s="1"/>
  <c r="C156" i="9" a="1"/>
  <c r="C156" i="9" s="1"/>
  <c r="C148" i="9" a="1"/>
  <c r="C148" i="9" s="1"/>
  <c r="C133" i="9" a="1"/>
  <c r="C133" i="9" s="1"/>
  <c r="C127" i="9" a="1"/>
  <c r="C127" i="9" s="1"/>
  <c r="C114" i="9" a="1"/>
  <c r="C114" i="9" s="1"/>
  <c r="C108" i="9" a="1"/>
  <c r="C108" i="9" s="1"/>
  <c r="C101" i="9" a="1"/>
  <c r="C101" i="9" s="1"/>
  <c r="C95" i="9" a="1"/>
  <c r="C95" i="9" s="1"/>
  <c r="C82" i="9" a="1"/>
  <c r="C82" i="9" s="1"/>
  <c r="C76" i="9" a="1"/>
  <c r="C76" i="9" s="1"/>
  <c r="C69" i="9" a="1"/>
  <c r="C69" i="9" s="1"/>
  <c r="C63" i="9" a="1"/>
  <c r="C63" i="9" s="1"/>
  <c r="C50" i="9" a="1"/>
  <c r="C50" i="9" s="1"/>
  <c r="C44" i="9" a="1"/>
  <c r="C44" i="9" s="1"/>
  <c r="C37" i="9" a="1"/>
  <c r="C37" i="9" s="1"/>
  <c r="C31" i="9" a="1"/>
  <c r="C31" i="9" s="1"/>
  <c r="C18" i="9" a="1"/>
  <c r="C18" i="9" s="1"/>
  <c r="C12" i="9" a="1"/>
  <c r="C12" i="9" s="1"/>
  <c r="D157" i="9" a="1"/>
  <c r="D157" i="9" s="1"/>
  <c r="D149" i="9" a="1"/>
  <c r="D149" i="9" s="1"/>
  <c r="D141" i="9" a="1"/>
  <c r="D141" i="9" s="1"/>
  <c r="D135" i="9" a="1"/>
  <c r="D135" i="9" s="1"/>
  <c r="D122" i="9" a="1"/>
  <c r="D122" i="9" s="1"/>
  <c r="D116" i="9" a="1"/>
  <c r="D116" i="9" s="1"/>
  <c r="D109" i="9" a="1"/>
  <c r="D109" i="9" s="1"/>
  <c r="D102" i="9" a="1"/>
  <c r="D102" i="9" s="1"/>
  <c r="D96" i="9" a="1"/>
  <c r="D96" i="9" s="1"/>
  <c r="D89" i="9" a="1"/>
  <c r="D89" i="9" s="1"/>
  <c r="D83" i="9" a="1"/>
  <c r="D83" i="9" s="1"/>
  <c r="D70" i="9" a="1"/>
  <c r="D70" i="9" s="1"/>
  <c r="D64" i="9" a="1"/>
  <c r="D64" i="9" s="1"/>
  <c r="D57" i="9" a="1"/>
  <c r="D57" i="9" s="1"/>
  <c r="D51" i="9" a="1"/>
  <c r="D51" i="9" s="1"/>
  <c r="D45" i="9" a="1"/>
  <c r="D45" i="9" s="1"/>
  <c r="D40" i="9" a="1"/>
  <c r="D40" i="9" s="1"/>
  <c r="D35" i="9" a="1"/>
  <c r="D35" i="9" s="1"/>
  <c r="D29" i="9" a="1"/>
  <c r="D29" i="9" s="1"/>
  <c r="D24" i="9" a="1"/>
  <c r="D24" i="9" s="1"/>
  <c r="D19" i="9" a="1"/>
  <c r="D19" i="9" s="1"/>
  <c r="D13" i="9" a="1"/>
  <c r="D13" i="9" s="1"/>
  <c r="D8" i="9" a="1"/>
  <c r="D8" i="9" s="1"/>
  <c r="E156" i="9" a="1"/>
  <c r="E156" i="9" s="1"/>
  <c r="E148" i="9" a="1"/>
  <c r="E148" i="9" s="1"/>
  <c r="E140" i="9" a="1"/>
  <c r="E140" i="9" s="1"/>
  <c r="E132" i="9" a="1"/>
  <c r="E132" i="9" s="1"/>
  <c r="E124" i="9" a="1"/>
  <c r="E124" i="9" s="1"/>
  <c r="E116" i="9" a="1"/>
  <c r="E116" i="9" s="1"/>
  <c r="E108" i="9" a="1"/>
  <c r="E108" i="9" s="1"/>
  <c r="E100" i="9" a="1"/>
  <c r="E100" i="9" s="1"/>
  <c r="E92" i="9" a="1"/>
  <c r="E92" i="9" s="1"/>
  <c r="E84" i="9" a="1"/>
  <c r="E84" i="9" s="1"/>
  <c r="E76" i="9" a="1"/>
  <c r="E76" i="9" s="1"/>
  <c r="E68" i="9" a="1"/>
  <c r="E68" i="9" s="1"/>
  <c r="E54" i="9" a="1"/>
  <c r="E54" i="9" s="1"/>
  <c r="E48" i="9" a="1"/>
  <c r="E48" i="9" s="1"/>
  <c r="E43" i="9" a="1"/>
  <c r="E43" i="9" s="1"/>
  <c r="E37" i="9" a="1"/>
  <c r="E37" i="9" s="1"/>
  <c r="E32" i="9" a="1"/>
  <c r="E32" i="9" s="1"/>
  <c r="E27" i="9" a="1"/>
  <c r="E27" i="9" s="1"/>
  <c r="E21" i="9" a="1"/>
  <c r="E21" i="9" s="1"/>
  <c r="E16" i="9" a="1"/>
  <c r="E16" i="9" s="1"/>
  <c r="E11" i="9" a="1"/>
  <c r="E11" i="9" s="1"/>
  <c r="E5" i="9" a="1"/>
  <c r="E5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6083D4-8921-4B46-A78C-0674B25CD175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  <connection id="2" xr16:uid="{ADCD0166-D5B3-4B34-A9C4-E9363C67BB9C}" keepAlive="1" name="Query - IMDB_Movies_2" description="Connection to the 'IMDB_Movies_2' query in the workbook." type="5" refreshedVersion="8" background="1" saveData="1">
    <dbPr connection="Provider=Microsoft.Mashup.OleDb.1;Data Source=$Workbook$;Location=IMDB_Movies_2;Extended Properties=&quot;&quot;" command="SELECT * FROM [IMDB_Movies_2]"/>
  </connection>
  <connection id="3" xr16:uid="{ADE03FF3-A807-4BA4-ACD4-9CBB3DC712D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A424B739-15D1-44F1-AAB4-8247133D6795}" name="WorksheetConnection_IMDB_Movies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IMDB_Movies.xlsxTable1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<sst xmlns="http://schemas.openxmlformats.org/spreadsheetml/2006/main" count="122280" uniqueCount="26316">
  <si>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</si>
  <si>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</si>
  <si>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</si>
  <si>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</si>
  <si>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</si>
  <si>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</si>
  <si>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</si>
  <si>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</si>
  <si>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</si>
  <si>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</si>
  <si>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</si>
  <si>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</si>
  <si>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</si>
  <si>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</si>
  <si>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</si>
  <si>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</si>
  <si>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</si>
  <si>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</si>
  <si>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</si>
  <si>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</si>
  <si>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</si>
  <si>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</si>
  <si>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</si>
  <si>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</si>
  <si>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</si>
  <si>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</si>
  <si>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</si>
  <si>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</si>
  <si>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</si>
  <si>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</si>
  <si>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</si>
  <si>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</si>
  <si>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</si>
  <si>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</si>
  <si>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</si>
  <si>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</si>
  <si>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</si>
  <si>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</si>
  <si>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</si>
  <si>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</si>
  <si>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</si>
  <si>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</si>
  <si>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</si>
  <si>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</si>
  <si>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</si>
  <si>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</si>
  <si>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</si>
  <si>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</si>
  <si>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</si>
  <si>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</si>
  <si>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</si>
  <si>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</si>
  <si>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</si>
  <si>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</si>
  <si>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</si>
  <si>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</si>
  <si>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</si>
  <si>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</si>
  <si>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</si>
  <si>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</si>
  <si>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</si>
  <si>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</si>
  <si>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</si>
  <si>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</si>
  <si>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</si>
  <si>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</si>
  <si>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</si>
  <si>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</si>
  <si>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</si>
  <si>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</si>
  <si>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</si>
  <si>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</si>
  <si>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</si>
  <si>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</si>
  <si>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</si>
  <si>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</si>
  <si>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</si>
  <si>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</si>
  <si>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</si>
  <si>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</si>
  <si>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</si>
  <si>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</si>
  <si>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</si>
  <si>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</si>
  <si>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PG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</si>
  <si>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</si>
  <si>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</si>
  <si>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</si>
  <si>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</si>
  <si>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</si>
  <si>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</si>
  <si>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</si>
  <si>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</si>
  <si>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</si>
  <si>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</si>
  <si>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</si>
  <si>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</si>
  <si>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</si>
  <si>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</si>
  <si>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</si>
  <si>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</si>
  <si>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</si>
  <si>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Mathieu Amalric</t>
  </si>
  <si>
    <t>Action|Adventure</t>
  </si>
  <si>
    <t>Giancarlo Giannini</t>
  </si>
  <si>
    <t>Ruth Wilson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</si>
  <si>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</si>
  <si>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</si>
  <si>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</si>
  <si>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</si>
  <si>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</si>
  <si>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</si>
  <si>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</si>
  <si>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DamiÃ¡n AlcÃ¡zar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</si>
  <si>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</si>
  <si>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</si>
  <si>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</si>
  <si>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</si>
  <si>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</si>
  <si>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</si>
  <si>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</si>
  <si>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</si>
  <si>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</si>
  <si>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</si>
  <si>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Peter Jackson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</si>
  <si>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</si>
  <si>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</si>
  <si>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</si>
  <si>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</si>
  <si>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</si>
  <si>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</si>
  <si>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</si>
  <si>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</si>
  <si>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</si>
  <si>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</si>
  <si>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</si>
  <si>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</si>
  <si>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</si>
  <si>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</si>
  <si>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</si>
  <si>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</si>
  <si>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</si>
  <si>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</si>
  <si>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</si>
  <si>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</si>
  <si>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</si>
  <si>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</si>
  <si>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</si>
  <si>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</si>
  <si>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</si>
  <si>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</si>
  <si>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</si>
  <si>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</si>
  <si>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</si>
  <si>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</si>
  <si>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</si>
  <si>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</si>
  <si>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</si>
  <si>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</si>
  <si>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</si>
  <si>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</si>
  <si>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</si>
  <si>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</si>
  <si>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</si>
  <si>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</si>
  <si>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</si>
  <si>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</si>
  <si>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</si>
  <si>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</si>
  <si>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</si>
  <si>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Shane Black</t>
  </si>
  <si>
    <t>Jon Favreau</t>
  </si>
  <si>
    <t>Don Cheadle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</si>
  <si>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</si>
  <si>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</si>
  <si>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</si>
  <si>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</si>
  <si>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</si>
  <si>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</si>
  <si>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</si>
  <si>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</si>
  <si>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</si>
  <si>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</si>
  <si>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</si>
  <si>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</si>
  <si>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</si>
  <si>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</si>
  <si>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</si>
  <si>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G</t>
  </si>
  <si>
    <t>Michael Bay</t>
  </si>
  <si>
    <t>Kevin Dunn</t>
  </si>
  <si>
    <t>Glenn Morshower</t>
  </si>
  <si>
    <t>Ramon Rodriguez</t>
  </si>
  <si>
    <t>Sophia Myles</t>
  </si>
  <si>
    <t>Bingbing Li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</si>
  <si>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</si>
  <si>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</si>
  <si>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</si>
  <si>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</si>
  <si>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</si>
  <si>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B.J. Novak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</si>
  <si>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</si>
  <si>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</si>
  <si>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</si>
  <si>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</si>
  <si>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</si>
  <si>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</si>
  <si>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</si>
  <si>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</si>
  <si>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</si>
  <si>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</si>
  <si>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</si>
  <si>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Martin Campbell</t>
  </si>
  <si>
    <t>Temuera Morrison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</si>
  <si>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</si>
  <si>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</si>
  <si>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</si>
  <si>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</si>
  <si>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</si>
  <si>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</si>
  <si>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</si>
  <si>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</si>
  <si>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</si>
  <si>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</si>
  <si>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</si>
  <si>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</si>
  <si>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</si>
  <si>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</si>
  <si>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</si>
  <si>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</si>
  <si>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</si>
  <si>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</si>
  <si>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</si>
  <si>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</si>
  <si>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Ewen Bremner</t>
  </si>
  <si>
    <t>Eddie Marsan</t>
  </si>
  <si>
    <t>Ralph Brown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</si>
  <si>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</si>
  <si>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</si>
  <si>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</si>
  <si>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</si>
  <si>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</si>
  <si>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</si>
  <si>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</si>
  <si>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</si>
  <si>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</si>
  <si>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</si>
  <si>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</si>
  <si>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Guillermo del Toro</t>
  </si>
  <si>
    <t>Clifton Collins Jr.</t>
  </si>
  <si>
    <t>Charlie Hunnam</t>
  </si>
  <si>
    <t>Steven Spielberg</t>
  </si>
  <si>
    <t>Ray Winstone</t>
  </si>
  <si>
    <t>Harrison Ford</t>
  </si>
  <si>
    <t>Jim Broadbent</t>
  </si>
  <si>
    <t>A.J. Buckley</t>
  </si>
  <si>
    <t>Mark Andrews</t>
  </si>
  <si>
    <t>Kelly Macdonald</t>
  </si>
  <si>
    <t>Julie Walters</t>
  </si>
  <si>
    <t>Justin Lin</t>
  </si>
  <si>
    <t>Fred Willard</t>
  </si>
  <si>
    <t>Adventure|Animation|Family|Sci-Fi</t>
  </si>
  <si>
    <t>Jeff Garlin</t>
  </si>
  <si>
    <t>Dana Ivey</t>
  </si>
  <si>
    <t>Action|Comedy|Crime|Thriller</t>
  </si>
  <si>
    <t>Tzi Ma</t>
  </si>
  <si>
    <t>NoÃ©mie Lenoir</t>
  </si>
  <si>
    <t>Roland Emmerich</t>
  </si>
  <si>
    <t>Liam James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</si>
  <si>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</si>
  <si>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</si>
  <si>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</si>
  <si>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</si>
  <si>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</si>
  <si>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</si>
  <si>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</si>
  <si>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</si>
  <si>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</si>
  <si>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</si>
  <si>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Michael Fassbender</t>
  </si>
  <si>
    <t>Tye Sheridan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</si>
  <si>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</si>
  <si>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</si>
  <si>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</si>
  <si>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</si>
  <si>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</si>
  <si>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</si>
  <si>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Jess Harnell</t>
  </si>
  <si>
    <t>Rob Letterman</t>
  </si>
  <si>
    <t>Rainn Wilson</t>
  </si>
  <si>
    <t>Action|Adventure|Animation|Comedy|Family|Sci-Fi</t>
  </si>
  <si>
    <t>Amy Poehler</t>
  </si>
  <si>
    <t>Stephen Colbert</t>
  </si>
  <si>
    <t>Martin Scorsese</t>
  </si>
  <si>
    <t>Adventure|Drama|Family|Mystery</t>
  </si>
  <si>
    <t>ChloÃ«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</si>
  <si>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</si>
  <si>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</si>
  <si>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</si>
  <si>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</si>
  <si>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</si>
  <si>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</si>
  <si>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</si>
  <si>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Russell Wong</t>
  </si>
  <si>
    <t>David Ayer</t>
  </si>
  <si>
    <t>Robin Atkin Downes</t>
  </si>
  <si>
    <t>Action|Adventure|Comedy|Sci-Fi</t>
  </si>
  <si>
    <t>Ike Barinholtz</t>
  </si>
  <si>
    <t>Tom Shadyac</t>
  </si>
  <si>
    <t>Comedy|Family|Fantasy</t>
  </si>
  <si>
    <t>Jimmy Bennett</t>
  </si>
  <si>
    <t>Steve Carell</t>
  </si>
  <si>
    <t>Doug Liman</t>
  </si>
  <si>
    <t>Tom Cruise</t>
  </si>
  <si>
    <t>Noah Taylor</t>
  </si>
  <si>
    <t>Kevin Reynolds</t>
  </si>
  <si>
    <t>Jeanne Tripplehorn</t>
  </si>
  <si>
    <t>Zakes Mokae</t>
  </si>
  <si>
    <t>Stephen Sommers</t>
  </si>
  <si>
    <t>Dennis Quaid</t>
  </si>
  <si>
    <t>Leo Howard</t>
  </si>
  <si>
    <t>Mindy Kaling</t>
  </si>
  <si>
    <t>Adventure|Animation|Comedy|Drama|Family|Fantasy</t>
  </si>
  <si>
    <t>Phyllis Smith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</si>
  <si>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</si>
  <si>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</si>
  <si>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</si>
  <si>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</si>
  <si>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</si>
  <si>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</si>
  <si>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</si>
  <si>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</si>
  <si>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</si>
  <si>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</si>
  <si>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</si>
  <si>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</si>
  <si>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</si>
  <si>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</si>
  <si>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</si>
  <si>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</si>
  <si>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Kodi Smit-McPhee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</si>
  <si>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</si>
  <si>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</si>
  <si>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</si>
  <si>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</si>
  <si>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</si>
  <si>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</si>
  <si>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</si>
  <si>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</si>
  <si>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</si>
  <si>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</si>
  <si>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</si>
  <si>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</si>
  <si>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</si>
  <si>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Hayley Atwell</t>
  </si>
  <si>
    <t>Mike Mitchell</t>
  </si>
  <si>
    <t>Jon Hamm</t>
  </si>
  <si>
    <t>Mary Kay Place</t>
  </si>
  <si>
    <t>Brad Bird</t>
  </si>
  <si>
    <t>Chris Bauer</t>
  </si>
  <si>
    <t>Action|Adventure|Family|Mystery|Sci-Fi</t>
  </si>
  <si>
    <t>Don Hall</t>
  </si>
  <si>
    <t>Daniel Henney</t>
  </si>
  <si>
    <t>Action|Adventure|Animation|Comedy|Drama|Family|Sci-Fi</t>
  </si>
  <si>
    <t>Damon Wayans Jr.</t>
  </si>
  <si>
    <t>Abraham Benrubi</t>
  </si>
  <si>
    <t>Rich Moore</t>
  </si>
  <si>
    <t>Sarah Silverman</t>
  </si>
  <si>
    <t>Adventure|Animation|Comedy|Family|Sci-Fi</t>
  </si>
  <si>
    <t>Jack McBrayer</t>
  </si>
  <si>
    <t>Joe Lo Truglio</t>
  </si>
  <si>
    <t>Adventure|Animation|Family|Fantasy</t>
  </si>
  <si>
    <t>Sela Ward</t>
  </si>
  <si>
    <t>Vivica A. Fox</t>
  </si>
  <si>
    <t>Judd Hirsch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</si>
  <si>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</si>
  <si>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</si>
  <si>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</si>
  <si>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</si>
  <si>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</si>
  <si>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</si>
  <si>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</si>
  <si>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</si>
  <si>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</si>
  <si>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</si>
  <si>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</si>
  <si>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</si>
  <si>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</si>
  <si>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</si>
  <si>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</si>
  <si>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</si>
  <si>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</si>
  <si>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</si>
  <si>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</si>
  <si>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</si>
  <si>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</si>
  <si>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</si>
  <si>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</si>
  <si>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</si>
  <si>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</si>
  <si>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</si>
  <si>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</si>
  <si>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</si>
  <si>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</si>
  <si>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Omar Benson Miller</t>
  </si>
  <si>
    <t>Nicolas Cage</t>
  </si>
  <si>
    <t>Wolfgang Petersen</t>
  </si>
  <si>
    <t>Mike Vogel</t>
  </si>
  <si>
    <t>Action|Adventure|Drama|Thriller</t>
  </si>
  <si>
    <t>Andre Braugher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</si>
  <si>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</si>
  <si>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</si>
  <si>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</si>
  <si>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</si>
  <si>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</si>
  <si>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</si>
  <si>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</si>
  <si>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</si>
  <si>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Ruth Negga</t>
  </si>
  <si>
    <t>Alan Taylor</t>
  </si>
  <si>
    <t>Emilia Clarke</t>
  </si>
  <si>
    <t>Matt Smith</t>
  </si>
  <si>
    <t>Michael Apted</t>
  </si>
  <si>
    <t>Bruce Spence</t>
  </si>
  <si>
    <t xml:space="preserve"> Black and White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</si>
  <si>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</si>
  <si>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</si>
  <si>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</si>
  <si>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</si>
  <si>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</si>
  <si>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</si>
  <si>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</si>
  <si>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</si>
  <si>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</si>
  <si>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</si>
  <si>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Germany</t>
  </si>
  <si>
    <t>Robert Pattinson</t>
  </si>
  <si>
    <t>Fiona Shaw</t>
  </si>
  <si>
    <t>Charlize Theron</t>
  </si>
  <si>
    <t>Action|Drama</t>
  </si>
  <si>
    <t>Alice Braga</t>
  </si>
  <si>
    <t>Drama|Horror|Sci-Fi</t>
  </si>
  <si>
    <t>Willow Smith</t>
  </si>
  <si>
    <t>Adventure|Comedy|Family|Fantasy</t>
  </si>
  <si>
    <t>David Kelly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</si>
  <si>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</si>
  <si>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</si>
  <si>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</si>
  <si>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</si>
  <si>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</si>
  <si>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</si>
  <si>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</si>
  <si>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</si>
  <si>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</si>
  <si>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</si>
  <si>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</si>
  <si>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</si>
  <si>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</si>
  <si>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Nona Gaye</t>
  </si>
  <si>
    <t>Chris Buck</t>
  </si>
  <si>
    <t>Maurice LaMarche</t>
  </si>
  <si>
    <t>Adventure|Animation|Comedy|Family|Fantasy|Musical</t>
  </si>
  <si>
    <t>Josh Gad</t>
  </si>
  <si>
    <t>Steve Bastoni</t>
  </si>
  <si>
    <t>Natalie Portman</t>
  </si>
  <si>
    <t>George Miller</t>
  </si>
  <si>
    <t>ZoÃ«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</si>
  <si>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</si>
  <si>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</si>
  <si>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</si>
  <si>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</si>
  <si>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</si>
  <si>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</si>
  <si>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</si>
  <si>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</si>
  <si>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Hoyt Yeatman</t>
  </si>
  <si>
    <t>Piper Mackenzie Harris</t>
  </si>
  <si>
    <t>Action|Adventure|Animation|Comedy|Family|Fantasy|Sci-Fi</t>
  </si>
  <si>
    <t>Kelli Garner</t>
  </si>
  <si>
    <t>Jonathan Liebesman</t>
  </si>
  <si>
    <t>Edgar RamÃ­rez</t>
  </si>
  <si>
    <t>Lily James</t>
  </si>
  <si>
    <t>Comedy|Fantasy|Horror</t>
  </si>
  <si>
    <t>Christopher McQuarrie</t>
  </si>
  <si>
    <t>Jeremy Renner</t>
  </si>
  <si>
    <t>Sean Harris</t>
  </si>
  <si>
    <t>China</t>
  </si>
  <si>
    <t>Joe Johnston</t>
  </si>
  <si>
    <t>Simon Merrells</t>
  </si>
  <si>
    <t>Drama|Fantasy|Horror|Thriller</t>
  </si>
  <si>
    <t>Art Malik</t>
  </si>
  <si>
    <t>Steve Hickner</t>
  </si>
  <si>
    <t>Oprah Winfrey</t>
  </si>
  <si>
    <t>Matthew Broderick</t>
  </si>
  <si>
    <t>Rip Torn</t>
  </si>
  <si>
    <t>Jennifer Yuh Nelson</t>
  </si>
  <si>
    <t>M. Night Shyamalan</t>
  </si>
  <si>
    <t>Aasif Mandvi</t>
  </si>
  <si>
    <t>Jake Weber</t>
  </si>
  <si>
    <t>Action|Drama|Thriller</t>
  </si>
  <si>
    <t>Matt Craven</t>
  </si>
  <si>
    <t>Simon Wells</t>
  </si>
  <si>
    <t>Dan Fogler</t>
  </si>
  <si>
    <t>Tom Everett Scott</t>
  </si>
  <si>
    <t>David Bowers</t>
  </si>
  <si>
    <t>David Suchet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</si>
  <si>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</si>
  <si>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</si>
  <si>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</si>
  <si>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</si>
  <si>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</si>
  <si>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</si>
  <si>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</si>
  <si>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Ty Burrell</t>
  </si>
  <si>
    <t>Karan Brar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</si>
  <si>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</si>
  <si>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</si>
  <si>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</si>
  <si>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</si>
  <si>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</si>
  <si>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</si>
  <si>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</si>
  <si>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</si>
  <si>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</si>
  <si>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</si>
  <si>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</si>
  <si>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</si>
  <si>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</si>
  <si>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</si>
  <si>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</si>
  <si>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</si>
  <si>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</si>
  <si>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</si>
  <si>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</si>
  <si>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</si>
  <si>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Alessandro Carloni</t>
  </si>
  <si>
    <t>Wayne Knight</t>
  </si>
  <si>
    <t>Michael Nyqvist</t>
  </si>
  <si>
    <t>Peter Ramsey</t>
  </si>
  <si>
    <t>Dean Parisot</t>
  </si>
  <si>
    <t>Richard Burgi</t>
  </si>
  <si>
    <t>Comedy|Crime</t>
  </si>
  <si>
    <t>John Michael Higgins</t>
  </si>
  <si>
    <t>David Herman</t>
  </si>
  <si>
    <t>Edward Zwick</t>
  </si>
  <si>
    <t>Tony Goldwyn</t>
  </si>
  <si>
    <t>Action|Drama|History|War</t>
  </si>
  <si>
    <t>Chad Lindberg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</si>
  <si>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</si>
  <si>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</si>
  <si>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</si>
  <si>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</si>
  <si>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</si>
  <si>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</si>
  <si>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</si>
  <si>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Action|Adventure|Animation|Comedy|Family|Fantasy</t>
  </si>
  <si>
    <t>Alex Proyas</t>
  </si>
  <si>
    <t>Joe Morton</t>
  </si>
  <si>
    <t>Sam Shepard</t>
  </si>
  <si>
    <t>Richard Roxburgh</t>
  </si>
  <si>
    <t>Billy Crudup</t>
  </si>
  <si>
    <t>Action|Drama|Mystery|Sci-Fi</t>
  </si>
  <si>
    <t>Matt Frewer</t>
  </si>
  <si>
    <t>Stephen McHattie</t>
  </si>
  <si>
    <t>Richard Donner</t>
  </si>
  <si>
    <t>Rene Russo</t>
  </si>
  <si>
    <t>Ang Lee</t>
  </si>
  <si>
    <t>Kevin Rankin</t>
  </si>
  <si>
    <t>Celia Weston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</si>
  <si>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</si>
  <si>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</si>
  <si>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</si>
  <si>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</si>
  <si>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</si>
  <si>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</si>
  <si>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</si>
  <si>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Jean Simmons</t>
  </si>
  <si>
    <t>Desmond Llewelyn</t>
  </si>
  <si>
    <t>Peter Weir</t>
  </si>
  <si>
    <t>Action|Adventure|Drama|History|War</t>
  </si>
  <si>
    <t>James D'Arcy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</si>
  <si>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</si>
  <si>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</si>
  <si>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</si>
  <si>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</si>
  <si>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</si>
  <si>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</si>
  <si>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Action|Crime|Drama|Mystery|Thriller</t>
  </si>
  <si>
    <t>Don Johnson</t>
  </si>
  <si>
    <t>TV-14</t>
  </si>
  <si>
    <t>Penelope Wilton</t>
  </si>
  <si>
    <t>Mark Rylance</t>
  </si>
  <si>
    <t>Rafe Spall</t>
  </si>
  <si>
    <t>Alejandro G. IÃ±Ã¡rritu</t>
  </si>
  <si>
    <t>Adventure|Drama|Thriller|Western</t>
  </si>
  <si>
    <t>Lukas Haas</t>
  </si>
  <si>
    <t>David Soren</t>
  </si>
  <si>
    <t>Snoop Dogg</t>
  </si>
  <si>
    <t>Ben Schwartz</t>
  </si>
  <si>
    <t>Adventure|Animation|Comedy|Family|Western</t>
  </si>
  <si>
    <t>Stephen Root</t>
  </si>
  <si>
    <t>Andy Richter</t>
  </si>
  <si>
    <t>Paul Greengrass</t>
  </si>
  <si>
    <t>Action|Mystery|Thriller</t>
  </si>
  <si>
    <t>Matt Damon</t>
  </si>
  <si>
    <t>Mark Osborne</t>
  </si>
  <si>
    <t>Peyton Reed</t>
  </si>
  <si>
    <t>T.I.</t>
  </si>
  <si>
    <t>Adventure|Sci-Fi|Thriller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</si>
  <si>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</si>
  <si>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</si>
  <si>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</si>
  <si>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</si>
  <si>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</si>
  <si>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</si>
  <si>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</si>
  <si>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</si>
  <si>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</si>
  <si>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</si>
  <si>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</si>
  <si>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Henry Rollins</t>
  </si>
  <si>
    <t>Jordi MollÃ </t>
  </si>
  <si>
    <t>Constance Marie</t>
  </si>
  <si>
    <t>Amy Sedaris</t>
  </si>
  <si>
    <t>Phillip Noyce</t>
  </si>
  <si>
    <t>Action|Crime|Mystery|Thriller</t>
  </si>
  <si>
    <t>Darren Aronofsky</t>
  </si>
  <si>
    <t>Emma Watson</t>
  </si>
  <si>
    <t>Logan Lerman</t>
  </si>
  <si>
    <t>Mackenzie Crook</t>
  </si>
  <si>
    <t>Action|Adventure|Family|Mystery</t>
  </si>
  <si>
    <t>Toby Jones</t>
  </si>
  <si>
    <t>Tony Curran</t>
  </si>
  <si>
    <t>Alfonso CuarÃ³n</t>
  </si>
  <si>
    <t>Adventure|Drama|Romance|War</t>
  </si>
  <si>
    <t>Eric Leighton</t>
  </si>
  <si>
    <t>D.B. Sweeney</t>
  </si>
  <si>
    <t>Adventure|Animation|Family|Thriller</t>
  </si>
  <si>
    <t>Alfre Woodard</t>
  </si>
  <si>
    <t>Della Reese</t>
  </si>
  <si>
    <t>Dave Legeno</t>
  </si>
  <si>
    <t>Action|Fantasy</t>
  </si>
  <si>
    <t>Ralph Ineson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</si>
  <si>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</si>
  <si>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</si>
  <si>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</si>
  <si>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</si>
  <si>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</si>
  <si>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</si>
  <si>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</si>
  <si>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</si>
  <si>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Fantasy</t>
  </si>
  <si>
    <t>JÃ¼rgen Prochnow</t>
  </si>
  <si>
    <t>Carlos Saldanha</t>
  </si>
  <si>
    <t>Adventure|Animation|Comedy|Family|Musical</t>
  </si>
  <si>
    <t>Miguel Ferrer</t>
  </si>
  <si>
    <t>Bruce Davison</t>
  </si>
  <si>
    <t>Aaron Stanford</t>
  </si>
  <si>
    <t>Guy Ritchie</t>
  </si>
  <si>
    <t>Action|Adventure|Crime|Mystery|Thriller</t>
  </si>
  <si>
    <t>Paul Anderson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</si>
  <si>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</si>
  <si>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</si>
  <si>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</si>
  <si>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</si>
  <si>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</si>
  <si>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Ronny Cox</t>
  </si>
  <si>
    <t>Marshall Bell</t>
  </si>
  <si>
    <t>John McTiernan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</si>
  <si>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</si>
  <si>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</si>
  <si>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</si>
  <si>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</si>
  <si>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</si>
  <si>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</si>
  <si>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</si>
  <si>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</si>
  <si>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T.J. Thyne</t>
  </si>
  <si>
    <t>Clint Howard</t>
  </si>
  <si>
    <t>Molly Shannon</t>
  </si>
  <si>
    <t>John Woo</t>
  </si>
  <si>
    <t>Dougray Scott</t>
  </si>
  <si>
    <t>Mary Elizabeth Mastrantonio</t>
  </si>
  <si>
    <t>Karen Allen</t>
  </si>
  <si>
    <t>Bob Gunton</t>
  </si>
  <si>
    <t>Tim Story</t>
  </si>
  <si>
    <t>Ioan Gruffudd</t>
  </si>
  <si>
    <t>Adventure|Drama|Fantasy</t>
  </si>
  <si>
    <t>Suraj Sharma</t>
  </si>
  <si>
    <t>Tabu</t>
  </si>
  <si>
    <t>Mark Steven Johnson</t>
  </si>
  <si>
    <t>Matt Long</t>
  </si>
  <si>
    <t>Action|Fantasy|Thriller</t>
  </si>
  <si>
    <t>Peter Fonda</t>
  </si>
  <si>
    <t>Riz Ahmed</t>
  </si>
  <si>
    <t>Ato Essandoh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</si>
  <si>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</si>
  <si>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</si>
  <si>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</si>
  <si>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</si>
  <si>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</si>
  <si>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</si>
  <si>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</si>
  <si>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</si>
  <si>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</si>
  <si>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</si>
  <si>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</si>
  <si>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</si>
  <si>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</si>
  <si>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</si>
  <si>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</si>
  <si>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</si>
  <si>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Action|Family|Sport</t>
  </si>
  <si>
    <t>Scott Porter</t>
  </si>
  <si>
    <t>James L. Brooks</t>
  </si>
  <si>
    <t>Comedy|Drama|Romance</t>
  </si>
  <si>
    <t>James Mangold</t>
  </si>
  <si>
    <t>Marc Blucas</t>
  </si>
  <si>
    <t>Action|Comedy|Romance</t>
  </si>
  <si>
    <t>Action|Adventure|Mystery|Sci-Fi</t>
  </si>
  <si>
    <t>ZoÃ« Bell</t>
  </si>
  <si>
    <t>George Lucas</t>
  </si>
  <si>
    <t>Hayden Christensen</t>
  </si>
  <si>
    <t>James Coburn</t>
  </si>
  <si>
    <t>Ian McDiarmid</t>
  </si>
  <si>
    <t>Kirk De Micco</t>
  </si>
  <si>
    <t>French</t>
  </si>
  <si>
    <t>France</t>
  </si>
  <si>
    <t>Roger Willie</t>
  </si>
  <si>
    <t>Action|Drama|War</t>
  </si>
  <si>
    <t>Noah Emmerich</t>
  </si>
  <si>
    <t>Cedric Nicolas-Troyan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</si>
  <si>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</si>
  <si>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</si>
  <si>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</si>
  <si>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</si>
  <si>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</si>
  <si>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</si>
  <si>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Adventure|Drama|Sci-Fi|Thriller</t>
  </si>
  <si>
    <t>Roger Donaldson</t>
  </si>
  <si>
    <t>Grant Heslov</t>
  </si>
  <si>
    <t>Dave Green</t>
  </si>
  <si>
    <t>Josh Trank</t>
  </si>
  <si>
    <t>Reg E. Cathey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</si>
  <si>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</si>
  <si>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</si>
  <si>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</si>
  <si>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</si>
  <si>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</si>
  <si>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</si>
  <si>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</si>
  <si>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</si>
  <si>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</si>
  <si>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</si>
  <si>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</si>
  <si>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</si>
  <si>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Mini Anden</t>
  </si>
  <si>
    <t>Action|Comedy|Crime|Romance|Thriller</t>
  </si>
  <si>
    <t>Mekhi Phifer</t>
  </si>
  <si>
    <t>Adam Scott</t>
  </si>
  <si>
    <t>Biography|Drama</t>
  </si>
  <si>
    <t>Frances Conroy</t>
  </si>
  <si>
    <t>James Corden</t>
  </si>
  <si>
    <t>Olly Alexander</t>
  </si>
  <si>
    <t>Michel Gondry</t>
  </si>
  <si>
    <t>Action|Comedy|Crime|Sci-Fi|Thriller</t>
  </si>
  <si>
    <t>George Peppard</t>
  </si>
  <si>
    <t>TV-PG</t>
  </si>
  <si>
    <t>Noam Murro</t>
  </si>
  <si>
    <t>Sullivan Stapleton</t>
  </si>
  <si>
    <t>Action|Drama|Fantasy|War</t>
  </si>
  <si>
    <t>Raja Gosnell</t>
  </si>
  <si>
    <t>Will Finn</t>
  </si>
  <si>
    <t>Animation|Comedy|Family|Music|Western</t>
  </si>
  <si>
    <t>G.W. Bailey</t>
  </si>
  <si>
    <t>Action|Adventure|Mystery|Sci-Fi|Thriller</t>
  </si>
  <si>
    <t>Action|Drama|Sci-Fi|Sport</t>
  </si>
  <si>
    <t>Nancy O'Dell</t>
  </si>
  <si>
    <t>Jacob Tremblay</t>
  </si>
  <si>
    <t>Jan de Bont</t>
  </si>
  <si>
    <t>Action|Crime|Romance|Thriller</t>
  </si>
  <si>
    <t>Jason Patric</t>
  </si>
  <si>
    <t>Lois Chiles</t>
  </si>
  <si>
    <t>Moises Arias</t>
  </si>
  <si>
    <t>Len Wiseman</t>
  </si>
  <si>
    <t>Jonathan Sadowski</t>
  </si>
  <si>
    <t>Cyril Raffaelli</t>
  </si>
  <si>
    <t>Billy Boyd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</si>
  <si>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</si>
  <si>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</si>
  <si>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</si>
  <si>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</si>
  <si>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</si>
  <si>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</si>
  <si>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</si>
  <si>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</si>
  <si>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Bo Welch</t>
  </si>
  <si>
    <t>Kelly Preston</t>
  </si>
  <si>
    <t>Spencer Breslin</t>
  </si>
  <si>
    <t>Action|Mystery|Sci-Fi|Thriller</t>
  </si>
  <si>
    <t>Chi McBride</t>
  </si>
  <si>
    <t>Chazz Palminteri</t>
  </si>
  <si>
    <t>Jeffrey Jones</t>
  </si>
  <si>
    <t>Ron Clements</t>
  </si>
  <si>
    <t>Jenifer Lewis</t>
  </si>
  <si>
    <t>Animation|Family|Fantasy|Musical|Romance</t>
  </si>
  <si>
    <t>Anika Noni Rose</t>
  </si>
  <si>
    <t>Donald Glover</t>
  </si>
  <si>
    <t>Benedict Wong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</si>
  <si>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</si>
  <si>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</si>
  <si>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</si>
  <si>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</si>
  <si>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</si>
  <si>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</si>
  <si>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</si>
  <si>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</si>
  <si>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</si>
  <si>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Dominic Sena</t>
  </si>
  <si>
    <t>Robert Duvall</t>
  </si>
  <si>
    <t>Connie Nielsen</t>
  </si>
  <si>
    <t>Action|Drama|Romance</t>
  </si>
  <si>
    <t>Oliver Reed</t>
  </si>
  <si>
    <t>Frank Grillo</t>
  </si>
  <si>
    <t>Jessica Capshaw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</si>
  <si>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</si>
  <si>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</si>
  <si>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</si>
  <si>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</si>
  <si>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</si>
  <si>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</si>
  <si>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</si>
  <si>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</si>
  <si>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</si>
  <si>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</si>
  <si>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</si>
  <si>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</si>
  <si>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</si>
  <si>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</si>
  <si>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</si>
  <si>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</si>
  <si>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</si>
  <si>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</si>
  <si>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</si>
  <si>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</si>
  <si>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Tom Arnold</t>
  </si>
  <si>
    <t>Tony Scott</t>
  </si>
  <si>
    <t>Michael Rispoli</t>
  </si>
  <si>
    <t>Paul Weitz</t>
  </si>
  <si>
    <t>Blythe Danner</t>
  </si>
  <si>
    <t>Robert De Niro</t>
  </si>
  <si>
    <t>Teri Polo</t>
  </si>
  <si>
    <t>Adam McKay</t>
  </si>
  <si>
    <t>Action|Comedy|Crime</t>
  </si>
  <si>
    <t>Chuck Russell</t>
  </si>
  <si>
    <t>Action|Drama|Mystery|Thriller</t>
  </si>
  <si>
    <t>Vanessa Williams</t>
  </si>
  <si>
    <t>Roma Maffia</t>
  </si>
  <si>
    <t>Quentin Tarantino</t>
  </si>
  <si>
    <t>Drama|Western</t>
  </si>
  <si>
    <t>Gary Trousdale</t>
  </si>
  <si>
    <t>Jason Alexander</t>
  </si>
  <si>
    <t>Animation|Drama|Family|Musical|Romance</t>
  </si>
  <si>
    <t>Bill Fagerbakke</t>
  </si>
  <si>
    <t>Mark Dindal</t>
  </si>
  <si>
    <t>Wendie Malick</t>
  </si>
  <si>
    <t>Eartha Kitt</t>
  </si>
  <si>
    <t>John Fiedler</t>
  </si>
  <si>
    <t>Simon West</t>
  </si>
  <si>
    <t>Sylvester Stallone</t>
  </si>
  <si>
    <t>Armando Riesco</t>
  </si>
  <si>
    <t>Action|Adventure|Comedy|Family|Mystery</t>
  </si>
  <si>
    <t>Annie Parisse</t>
  </si>
  <si>
    <t>Stefen Fangmeier</t>
  </si>
  <si>
    <t>Ed Speleers</t>
  </si>
  <si>
    <t>Gary Lewis</t>
  </si>
  <si>
    <t>Spike Jonze</t>
  </si>
  <si>
    <t>Ryan Corr</t>
  </si>
  <si>
    <t>Catherine O'Hara</t>
  </si>
  <si>
    <t>Chris Wedge</t>
  </si>
  <si>
    <t>Troy Evans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</si>
  <si>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</si>
  <si>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</si>
  <si>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</si>
  <si>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</si>
  <si>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</si>
  <si>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</si>
  <si>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</si>
  <si>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</si>
  <si>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</si>
  <si>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</si>
  <si>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Adventure|Drama|Thriller</t>
  </si>
  <si>
    <t>Stephen Collins</t>
  </si>
  <si>
    <t>Biography|Comedy|Crime|Drama</t>
  </si>
  <si>
    <t>Debi Mazar</t>
  </si>
  <si>
    <t>Patrick Muldoon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</si>
  <si>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</si>
  <si>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</si>
  <si>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</si>
  <si>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</si>
  <si>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</si>
  <si>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</si>
  <si>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</si>
  <si>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Anthony LaPaglia</t>
  </si>
  <si>
    <t>Pitof</t>
  </si>
  <si>
    <t>Christopher Heyerdahl</t>
  </si>
  <si>
    <t>Action|Crime|Fantasy|Romance|Thriller</t>
  </si>
  <si>
    <t>Alex Borstein</t>
  </si>
  <si>
    <t>Ingrid BolsÃ¸ Berdal</t>
  </si>
  <si>
    <t>Michael Wincott</t>
  </si>
  <si>
    <t>Brad Silberling</t>
  </si>
  <si>
    <t>Anna Friel</t>
  </si>
  <si>
    <t>Adventure|Comedy|Sci-Fi</t>
  </si>
  <si>
    <t>Bobb'e J. Thompson</t>
  </si>
  <si>
    <t>Patrick Hughes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</si>
  <si>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</si>
  <si>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</si>
  <si>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</si>
  <si>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</si>
  <si>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</si>
  <si>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</si>
  <si>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</si>
  <si>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</si>
  <si>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Action|Adventure|Biography|Drama|History|Thriller</t>
  </si>
  <si>
    <t>Ron Underwood</t>
  </si>
  <si>
    <t>Randy Quaid</t>
  </si>
  <si>
    <t>Action|Comedy|Sci-Fi</t>
  </si>
  <si>
    <t>Burt Young</t>
  </si>
  <si>
    <t>Action|Drama|Thriller|War</t>
  </si>
  <si>
    <t>Steve Martino</t>
  </si>
  <si>
    <t>Bill Melendez</t>
  </si>
  <si>
    <t>David Mamet</t>
  </si>
  <si>
    <t>Felicity Huffman</t>
  </si>
  <si>
    <t>Drama|Mystery|Thriller</t>
  </si>
  <si>
    <t>Ben Gazzara</t>
  </si>
  <si>
    <t>Campbell Scott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</si>
  <si>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</si>
  <si>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</si>
  <si>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</si>
  <si>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</si>
  <si>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</si>
  <si>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</si>
  <si>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</si>
  <si>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</si>
  <si>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</si>
  <si>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</si>
  <si>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</si>
  <si>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</si>
  <si>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Drama|History|War</t>
  </si>
  <si>
    <t>Jay Roach</t>
  </si>
  <si>
    <t>Katherine LaNasa</t>
  </si>
  <si>
    <t>Luc Besson</t>
  </si>
  <si>
    <t>Milla Jovovich</t>
  </si>
  <si>
    <t>Michael Patrick King</t>
  </si>
  <si>
    <t>Liza Minnelli</t>
  </si>
  <si>
    <t>Chris Noth</t>
  </si>
  <si>
    <t>Kristin Davis</t>
  </si>
  <si>
    <t>Bibo Bergeron</t>
  </si>
  <si>
    <t>Rosie Perez</t>
  </si>
  <si>
    <t>Adventure|Animation|Comedy|Family|Romance</t>
  </si>
  <si>
    <t>Frank Welker</t>
  </si>
  <si>
    <t>Elton John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</si>
  <si>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</si>
  <si>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</si>
  <si>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</si>
  <si>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</si>
  <si>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</si>
  <si>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</si>
  <si>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</si>
  <si>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</si>
  <si>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</si>
  <si>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</si>
  <si>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</si>
  <si>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</si>
  <si>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Bernard Hill</t>
  </si>
  <si>
    <t>Sergey Bodrov</t>
  </si>
  <si>
    <t>Olivia Williams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</si>
  <si>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</si>
  <si>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</si>
  <si>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</si>
  <si>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</si>
  <si>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</si>
  <si>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</si>
  <si>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</si>
  <si>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</si>
  <si>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Joan Plowright</t>
  </si>
  <si>
    <t>John Moore</t>
  </si>
  <si>
    <t>Cole Hauser</t>
  </si>
  <si>
    <t>Megalyn Echikunwoke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</si>
  <si>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</si>
  <si>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</si>
  <si>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</si>
  <si>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</si>
  <si>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</si>
  <si>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</si>
  <si>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</si>
  <si>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</si>
  <si>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Renny Harlin</t>
  </si>
  <si>
    <t>Christopher Masterson</t>
  </si>
  <si>
    <t>Matthew Modine</t>
  </si>
  <si>
    <t>Adventure|Comedy|Family|Mystery|Sci-Fi</t>
  </si>
  <si>
    <t>Linda Fiorentino</t>
  </si>
  <si>
    <t>Ethan Suplee</t>
  </si>
  <si>
    <t>Harris Yulin</t>
  </si>
  <si>
    <t>Amber Valletta</t>
  </si>
  <si>
    <t>Drama|Fantasy|Horror|Mystery|Thriller</t>
  </si>
  <si>
    <t>Miranda Otto</t>
  </si>
  <si>
    <t>Phil Lord</t>
  </si>
  <si>
    <t>Animation|Comedy|Family|Sci-Fi</t>
  </si>
  <si>
    <t>Will Forte</t>
  </si>
  <si>
    <t>Denis Leary</t>
  </si>
  <si>
    <t>Ben Stiller</t>
  </si>
  <si>
    <t>Adrian Martinez</t>
  </si>
  <si>
    <t>Adventure|Comedy|Drama|Fantasy|Romance</t>
  </si>
  <si>
    <t>Joey Slotnick</t>
  </si>
  <si>
    <t>LL Cool J</t>
  </si>
  <si>
    <t>Action|Adventure|Comedy|Crime|Thriller</t>
  </si>
  <si>
    <t>Kelly Lynch</t>
  </si>
  <si>
    <t>Crime|Drama|Thriller</t>
  </si>
  <si>
    <t>Tony Bancroft</t>
  </si>
  <si>
    <t>Harvey Fierstein</t>
  </si>
  <si>
    <t>Adventure|Animation|Family|Fantasy|Musical|War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</si>
  <si>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</si>
  <si>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</si>
  <si>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</si>
  <si>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</si>
  <si>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</si>
  <si>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</si>
  <si>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Kevin Chamberlin</t>
  </si>
  <si>
    <t>Robert Maillet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</si>
  <si>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</si>
  <si>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</si>
  <si>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</si>
  <si>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</si>
  <si>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</si>
  <si>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</si>
  <si>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Cree Summer</t>
  </si>
  <si>
    <t>Walt Becker</t>
  </si>
  <si>
    <t>Joshua Mikel</t>
  </si>
  <si>
    <t>Adventure|Animation|Comedy|Family|Fantasy|Music</t>
  </si>
  <si>
    <t>Bella Thorne</t>
  </si>
  <si>
    <t>Jesse McCartney</t>
  </si>
  <si>
    <t>Drama|History|Thriller|War</t>
  </si>
  <si>
    <t>Dennis Dugan</t>
  </si>
  <si>
    <t>Adam Sandler</t>
  </si>
  <si>
    <t>Kevin Nealon</t>
  </si>
  <si>
    <t>Action|Animation|Comedy|Sci-Fi</t>
  </si>
  <si>
    <t>Haley Joel Osment</t>
  </si>
  <si>
    <t>Kevin Sussman</t>
  </si>
  <si>
    <t>Rachael Harris</t>
  </si>
  <si>
    <t>Comedy|Family|Fantasy|Horror|Mystery</t>
  </si>
  <si>
    <t>Marsha Thomason</t>
  </si>
  <si>
    <t>Marc John Jefferies</t>
  </si>
  <si>
    <t>Tom Skerritt</t>
  </si>
  <si>
    <t>Drama|Mystery|Sci-Fi|Thriller</t>
  </si>
  <si>
    <t>Larry King</t>
  </si>
  <si>
    <t>Kim Dickens</t>
  </si>
  <si>
    <t>Action|Horror|Sci-Fi|Thriller</t>
  </si>
  <si>
    <t>Greg Grunberg</t>
  </si>
  <si>
    <t>Sydney Pollack</t>
  </si>
  <si>
    <t>George Harris</t>
  </si>
  <si>
    <t>Crime|Mystery|Thriller</t>
  </si>
  <si>
    <t>Curtiss Cook</t>
  </si>
  <si>
    <t>Aboriginal</t>
  </si>
  <si>
    <t>Thor Freudenthal</t>
  </si>
  <si>
    <t>Leven Rambin</t>
  </si>
  <si>
    <t>Action|Adventure|Comedy|Crime|Mystery|Thriller</t>
  </si>
  <si>
    <t>Sanaa Lathan</t>
  </si>
  <si>
    <t>Alun Armstrong</t>
  </si>
  <si>
    <t>Stephen Dillane</t>
  </si>
  <si>
    <t>Catherine McCormack</t>
  </si>
  <si>
    <t>Brian De Palma</t>
  </si>
  <si>
    <t>Wanda Sykes</t>
  </si>
  <si>
    <t>Comedy|Drama|Sci-Fi</t>
  </si>
  <si>
    <t>Mick Jackson</t>
  </si>
  <si>
    <t>Anne Heche</t>
  </si>
  <si>
    <t>Gaby Hoffmann</t>
  </si>
  <si>
    <t>Alan J. Pakula</t>
  </si>
  <si>
    <t>Natascha McElhone</t>
  </si>
  <si>
    <t>Kathryn Bigelow</t>
  </si>
  <si>
    <t>Christian Camargo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</si>
  <si>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</si>
  <si>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</si>
  <si>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</si>
  <si>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</si>
  <si>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</si>
  <si>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</si>
  <si>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</si>
  <si>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</si>
  <si>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</si>
  <si>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</si>
  <si>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</si>
  <si>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</si>
  <si>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</si>
  <si>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</si>
  <si>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</si>
  <si>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</si>
  <si>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</si>
  <si>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Jami Gertz</t>
  </si>
  <si>
    <t>Paul Sanchez</t>
  </si>
  <si>
    <t>Adventure|Drama|Romance</t>
  </si>
  <si>
    <t>Nick Searcy</t>
  </si>
  <si>
    <t>Animation|Comedy|Family|Music|Romance</t>
  </si>
  <si>
    <t>Elizabeth Daily</t>
  </si>
  <si>
    <t>Joan Allen</t>
  </si>
  <si>
    <t>Oksana Akinshina</t>
  </si>
  <si>
    <t>Dean Stockwell</t>
  </si>
  <si>
    <t>Elliott Gould</t>
  </si>
  <si>
    <t>Paul W.S. Anderson</t>
  </si>
  <si>
    <t>Genndy Tartakovsky</t>
  </si>
  <si>
    <t>Kevin Lima</t>
  </si>
  <si>
    <t>Animation|Comedy|Family|Fantasy|Musical|Romance</t>
  </si>
  <si>
    <t>Crime|Drama|Horror|Mystery|Thriller</t>
  </si>
  <si>
    <t>Caroline Dhavernas</t>
  </si>
  <si>
    <t>Daniel Espinosa</t>
  </si>
  <si>
    <t>Adventure|Comedy|Family</t>
  </si>
  <si>
    <t>Jim Carter</t>
  </si>
  <si>
    <t>Gabourey Sidibe</t>
  </si>
  <si>
    <t>Nancy Meyers</t>
  </si>
  <si>
    <t>Lisa Bonet</t>
  </si>
  <si>
    <t>Hunter Parrish</t>
  </si>
  <si>
    <t>Meryl Streep</t>
  </si>
  <si>
    <t>Zoe Kazan</t>
  </si>
  <si>
    <t>Al Pacino</t>
  </si>
  <si>
    <t>Roger Allers</t>
  </si>
  <si>
    <t>Debra Messing</t>
  </si>
  <si>
    <t>Jane Krakowski</t>
  </si>
  <si>
    <t>Neil Burger</t>
  </si>
  <si>
    <t>Jean-Jacques Annaud</t>
  </si>
  <si>
    <t>Bob Hoskins</t>
  </si>
  <si>
    <t>Clemens Schick</t>
  </si>
  <si>
    <t>Tom Noonan</t>
  </si>
  <si>
    <t>Action|Adventure|Comedy|Fantasy</t>
  </si>
  <si>
    <t>F. Murray Abraham</t>
  </si>
  <si>
    <t>Li Gong</t>
  </si>
  <si>
    <t>Amber Stevens West</t>
  </si>
  <si>
    <t>Sarah Smith</t>
  </si>
  <si>
    <t>Imelda Staunton</t>
  </si>
  <si>
    <t>Michael Palin</t>
  </si>
  <si>
    <t>Martin Brest</t>
  </si>
  <si>
    <t>Andrew Davis</t>
  </si>
  <si>
    <t>Raymond Cruz</t>
  </si>
  <si>
    <t>Bob Fosse</t>
  </si>
  <si>
    <t>Ben Vereen</t>
  </si>
  <si>
    <t>Comedy|Drama|Music|Musical</t>
  </si>
  <si>
    <t>Roy Scheider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</si>
  <si>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</si>
  <si>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</si>
  <si>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</si>
  <si>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</si>
  <si>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</si>
  <si>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</si>
  <si>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Jon Amiel</t>
  </si>
  <si>
    <t>TchÃ©ky Karyo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</si>
  <si>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</si>
  <si>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</si>
  <si>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</si>
  <si>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</si>
  <si>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</si>
  <si>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</si>
  <si>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</si>
  <si>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</si>
  <si>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</si>
  <si>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</si>
  <si>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</si>
  <si>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</si>
  <si>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</si>
  <si>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</si>
  <si>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</si>
  <si>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</si>
  <si>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</si>
  <si>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</si>
  <si>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</si>
  <si>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</si>
  <si>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</si>
  <si>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</si>
  <si>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</si>
  <si>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</si>
  <si>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</si>
  <si>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</si>
  <si>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</si>
  <si>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Tom Hulce</t>
  </si>
  <si>
    <t>Action|Adventure|Fantasy|Horror|Sci-Fi</t>
  </si>
  <si>
    <t>Seth MacFarlane</t>
  </si>
  <si>
    <t>Brian Steele</t>
  </si>
  <si>
    <t>Crime|Drama|History|Mystery|Thriller</t>
  </si>
  <si>
    <t>Anthony Edwards</t>
  </si>
  <si>
    <t>Michael Rapaport</t>
  </si>
  <si>
    <t>Comedy|Drama</t>
  </si>
  <si>
    <t>Vanessa Redgrave</t>
  </si>
  <si>
    <t>Anthony Reynolds</t>
  </si>
  <si>
    <t>Todd Phillips</t>
  </si>
  <si>
    <t>Mike Tyson</t>
  </si>
  <si>
    <t>Jason Scott Lee</t>
  </si>
  <si>
    <t>Adventure|Animation|Comedy|Drama|Family|Fantasy|Sci-Fi</t>
  </si>
  <si>
    <t>David Ogden Stiers</t>
  </si>
  <si>
    <t>Gary Winick</t>
  </si>
  <si>
    <t>Mimi Leder</t>
  </si>
  <si>
    <t>Action|Drama|Romance|Sci-Fi|Thriller</t>
  </si>
  <si>
    <t>Comedy|Crime|Sport</t>
  </si>
  <si>
    <t>Lauren Gottlieb</t>
  </si>
  <si>
    <t>Paul Michael Glaser</t>
  </si>
  <si>
    <t>Joseph Sikora</t>
  </si>
  <si>
    <t>Seth Gordon</t>
  </si>
  <si>
    <t>Katy Mixon</t>
  </si>
  <si>
    <t>Adam Shankman</t>
  </si>
  <si>
    <t>Carmen Electra</t>
  </si>
  <si>
    <t>Comedy|Family|Fantasy|Romance</t>
  </si>
  <si>
    <t>Jennifer Jason Leigh</t>
  </si>
  <si>
    <t>Liam Aiken</t>
  </si>
  <si>
    <t>Bailee Madison</t>
  </si>
  <si>
    <t>Elden Henson</t>
  </si>
  <si>
    <t>TV-MA</t>
  </si>
  <si>
    <t>Monica Potter</t>
  </si>
  <si>
    <t>Dave Chappelle</t>
  </si>
  <si>
    <t>D.J. Caruso</t>
  </si>
  <si>
    <t>Ethan Embry</t>
  </si>
  <si>
    <t>Cameron Boyce</t>
  </si>
  <si>
    <t>Anthony Minghella</t>
  </si>
  <si>
    <t>Adventure|Drama|History|Romance|War</t>
  </si>
  <si>
    <t>Albert Hughes</t>
  </si>
  <si>
    <t>Les Mayfield</t>
  </si>
  <si>
    <t>Comedy|Family|Sci-Fi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</si>
  <si>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</si>
  <si>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</si>
  <si>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</si>
  <si>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</si>
  <si>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</si>
  <si>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Michael Jordan</t>
  </si>
  <si>
    <t>Henry Czerny</t>
  </si>
  <si>
    <t>Adventure|Comedy|Crime|Family|Mystery</t>
  </si>
  <si>
    <t>Roger Rees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</si>
  <si>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</si>
  <si>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</si>
  <si>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</si>
  <si>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</si>
  <si>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</si>
  <si>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</si>
  <si>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Action|Crime|Mystery|Romance|Thriller</t>
  </si>
  <si>
    <t>Ivan Reitman</t>
  </si>
  <si>
    <t>Action|Adventure|Comedy|Romance</t>
  </si>
  <si>
    <t>Eric Brevig</t>
  </si>
  <si>
    <t>Tom Cavanagh</t>
  </si>
  <si>
    <t>Kelly Asbury</t>
  </si>
  <si>
    <t>Charles Napier</t>
  </si>
  <si>
    <t>Adventure|Animation|Family|Western</t>
  </si>
  <si>
    <t>Leslie Bibb</t>
  </si>
  <si>
    <t>Comedy|Family|Romance</t>
  </si>
  <si>
    <t>Nicholas Turturro</t>
  </si>
  <si>
    <t>Stephen Hopkins</t>
  </si>
  <si>
    <t>Action|Adventure|Family|Sci-Fi|Thriller</t>
  </si>
  <si>
    <t>June Lockhart</t>
  </si>
  <si>
    <t>Jonathan Demme</t>
  </si>
  <si>
    <t>Dorian Missick</t>
  </si>
  <si>
    <t>Jose Pablo Cantillo</t>
  </si>
  <si>
    <t>Fran Drescher</t>
  </si>
  <si>
    <t>Agnes Moorehead</t>
  </si>
  <si>
    <t>TV-G</t>
  </si>
  <si>
    <t>James Algar</t>
  </si>
  <si>
    <t>Animation|Family|Fantasy|Music</t>
  </si>
  <si>
    <t>Mika Boorem</t>
  </si>
  <si>
    <t>Action|Adventure|Family|Fantasy|Thriller</t>
  </si>
  <si>
    <t>David Paymer</t>
  </si>
  <si>
    <t>Nick Chinlund</t>
  </si>
  <si>
    <t>Michael Emerson</t>
  </si>
  <si>
    <t>Spanish</t>
  </si>
  <si>
    <t>Vincent Ward</t>
  </si>
  <si>
    <t>Annabella Sciorra</t>
  </si>
  <si>
    <t>Steven Brill</t>
  </si>
  <si>
    <t>Comedy|Fantasy</t>
  </si>
  <si>
    <t>Michael McKean</t>
  </si>
  <si>
    <t>Terry Gilliam</t>
  </si>
  <si>
    <t>Action|Adventure|Comedy|Fantasy|Thriller</t>
  </si>
  <si>
    <t>Harold Perrineau</t>
  </si>
  <si>
    <t>Devin Ratray</t>
  </si>
  <si>
    <t>Action|Sci-Fi|Thriller</t>
  </si>
  <si>
    <t>Boris Kodjoe</t>
  </si>
  <si>
    <t>Drama|History|Thriller</t>
  </si>
  <si>
    <t>Viggo Mortensen</t>
  </si>
  <si>
    <t>Barry Cook</t>
  </si>
  <si>
    <t>Tiya Sircar</t>
  </si>
  <si>
    <t>Adventure|Animation|Family</t>
  </si>
  <si>
    <t>Charlie Rowe</t>
  </si>
  <si>
    <t>Roger Christian</t>
  </si>
  <si>
    <t>Richard Tyson</t>
  </si>
  <si>
    <t>Joe Dante</t>
  </si>
  <si>
    <t>Heather Locklear</t>
  </si>
  <si>
    <t>Drama|Musical|Romance</t>
  </si>
  <si>
    <t>Andrea Di Stefano</t>
  </si>
  <si>
    <t>Kevin Costner</t>
  </si>
  <si>
    <t>Larenz Tate</t>
  </si>
  <si>
    <t>Adam Goldberg</t>
  </si>
  <si>
    <t>Glenne Headly</t>
  </si>
  <si>
    <t>Joseph Gilgun</t>
  </si>
  <si>
    <t>Antony Hoffman</t>
  </si>
  <si>
    <t>Adam LeFevre</t>
  </si>
  <si>
    <t>Mia Farrow</t>
  </si>
  <si>
    <t>Jacques Perrin</t>
  </si>
  <si>
    <t>Documentary|Drama</t>
  </si>
  <si>
    <t>Pedro ArmendÃ¡riz Jr.</t>
  </si>
  <si>
    <t>Action|Adventure|Drama|History|Romance</t>
  </si>
  <si>
    <t>Sasha Roiz</t>
  </si>
  <si>
    <t>Animation|Family</t>
  </si>
  <si>
    <t>Mexico</t>
  </si>
  <si>
    <t>Austin Pendleton</t>
  </si>
  <si>
    <t>Adventure|Animation|Drama|Family|Musical</t>
  </si>
  <si>
    <t>Cody Cameron</t>
  </si>
  <si>
    <t>Animation|Comedy|Family|Fantasy|Sci-Fi</t>
  </si>
  <si>
    <t>Emily Watson</t>
  </si>
  <si>
    <t>Tim Meadows</t>
  </si>
  <si>
    <t>John Singleton</t>
  </si>
  <si>
    <t>Adventure|Animation|Drama|Family|Fantasy</t>
  </si>
  <si>
    <t>Oliver Hirschbiegel</t>
  </si>
  <si>
    <t>Veronica Cartwright</t>
  </si>
  <si>
    <t>Sci-Fi|Thriller</t>
  </si>
  <si>
    <t>Jeremy Northam</t>
  </si>
  <si>
    <t>Des McAnuff</t>
  </si>
  <si>
    <t>Jonathan Winters</t>
  </si>
  <si>
    <t>Yarrow Cheney</t>
  </si>
  <si>
    <t>Eric Stonestreet</t>
  </si>
  <si>
    <t>Animation|Comedy|Family</t>
  </si>
  <si>
    <t>Albert Brooks</t>
  </si>
  <si>
    <t>Stephen Norrington</t>
  </si>
  <si>
    <t>Max Ryan</t>
  </si>
  <si>
    <t>Pierre Coffin</t>
  </si>
  <si>
    <t>Miranda Cosgrove</t>
  </si>
  <si>
    <t>Mary McDonnell</t>
  </si>
  <si>
    <t>Richard Schiff</t>
  </si>
  <si>
    <t>Ariana Richards</t>
  </si>
  <si>
    <t>Vanessa Lee Chester</t>
  </si>
  <si>
    <t>Danny Huston</t>
  </si>
  <si>
    <t>Tyler Mane</t>
  </si>
  <si>
    <t>Action|Crime|Fantasy|Thriller</t>
  </si>
  <si>
    <t>Michael Biehn</t>
  </si>
  <si>
    <t>Bokeem Woodbine</t>
  </si>
  <si>
    <t>Ray Romano</t>
  </si>
  <si>
    <t>Peter Dante</t>
  </si>
  <si>
    <t>Allen Covert</t>
  </si>
  <si>
    <t>Comedy|Drama|Family|Music|Musical|Romance</t>
  </si>
  <si>
    <t>Jerry Stiller</t>
  </si>
  <si>
    <t>Paul Dooley</t>
  </si>
  <si>
    <t>Alan Ford</t>
  </si>
  <si>
    <t>Horror|Mystery|Thriller</t>
  </si>
  <si>
    <t>Izabella Scorupco</t>
  </si>
  <si>
    <t>David Kellogg</t>
  </si>
  <si>
    <t>Action|Adventure|Comedy|Family|Sci-Fi</t>
  </si>
  <si>
    <t>Michael Kelly</t>
  </si>
  <si>
    <t>Barry Shabaka Henley</t>
  </si>
  <si>
    <t>Kevin Dillon</t>
  </si>
  <si>
    <t>Comedy|Family</t>
  </si>
  <si>
    <t>Yvette Nicole Brown</t>
  </si>
  <si>
    <t>Nicholas Lea</t>
  </si>
  <si>
    <t>Mike Nichols</t>
  </si>
  <si>
    <t>Biography|Comedy|Drama|History</t>
  </si>
  <si>
    <t>Jennifer Hudson</t>
  </si>
  <si>
    <t>Drama|Music|Musical</t>
  </si>
  <si>
    <t>Loretta Devine</t>
  </si>
  <si>
    <t>Crime|Drama|Mystery</t>
  </si>
  <si>
    <t>Adam Arkin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</si>
  <si>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</si>
  <si>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</si>
  <si>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</si>
  <si>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</si>
  <si>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</si>
  <si>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</si>
  <si>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</si>
  <si>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</si>
  <si>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Christian Berkel</t>
  </si>
  <si>
    <t>Paz Vega</t>
  </si>
  <si>
    <t>Gil Kenan</t>
  </si>
  <si>
    <t>Animation|Comedy|Family|Fantasy|Mystery</t>
  </si>
  <si>
    <t>Barry Levinson</t>
  </si>
  <si>
    <t>BrÃ­an F. O'Byrne</t>
  </si>
  <si>
    <t>Comedy|Crime|Drama|Romance</t>
  </si>
  <si>
    <t>Jerry Zucker</t>
  </si>
  <si>
    <t>Ben Cross</t>
  </si>
  <si>
    <t>Action|Adventure|Romance|Thriller</t>
  </si>
  <si>
    <t>John Gielgud</t>
  </si>
  <si>
    <t>Andy Tennant</t>
  </si>
  <si>
    <t>Drama|History|Romance</t>
  </si>
  <si>
    <t>Randall Duk Kim</t>
  </si>
  <si>
    <t>Daniel Sharman</t>
  </si>
  <si>
    <t>Action|Drama|Fantasy|Romance</t>
  </si>
  <si>
    <t>Florent-Emilio Siri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</si>
  <si>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</si>
  <si>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</si>
  <si>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</si>
  <si>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</si>
  <si>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</si>
  <si>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</si>
  <si>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</si>
  <si>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</si>
  <si>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</si>
  <si>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</si>
  <si>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</si>
  <si>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</si>
  <si>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Kyle Balda</t>
  </si>
  <si>
    <t>Mike Starr</t>
  </si>
  <si>
    <t>John Heard</t>
  </si>
  <si>
    <t>James Pickens Jr.</t>
  </si>
  <si>
    <t>Peter Coyote</t>
  </si>
  <si>
    <t>Huey Lewis</t>
  </si>
  <si>
    <t>Clay Kaytis</t>
  </si>
  <si>
    <t>Action|Animation|Comedy|Family</t>
  </si>
  <si>
    <t>Keegan-Michael Key</t>
  </si>
  <si>
    <t>Action|Adventure|Comedy|Romance|Thriller</t>
  </si>
  <si>
    <t>Alexis Dziena</t>
  </si>
  <si>
    <t>Judd Apatow</t>
  </si>
  <si>
    <t>Maude Apatow</t>
  </si>
  <si>
    <t>Frances Fisher</t>
  </si>
  <si>
    <t>Tim McGraw</t>
  </si>
  <si>
    <t>Action|Comedy|Sport</t>
  </si>
  <si>
    <t>Gary Cole</t>
  </si>
  <si>
    <t>Steve Carr</t>
  </si>
  <si>
    <t>Raven-SymonÃ©</t>
  </si>
  <si>
    <t>Kevin Pollak</t>
  </si>
  <si>
    <t>Mel Gibson</t>
  </si>
  <si>
    <t>Patrick McGoohan</t>
  </si>
  <si>
    <t>Biography|Drama|History|War</t>
  </si>
  <si>
    <t>Brian Geraghty</t>
  </si>
  <si>
    <t>James Morrison</t>
  </si>
  <si>
    <t>David Silverman</t>
  </si>
  <si>
    <t>Yeardley Smith</t>
  </si>
  <si>
    <t>Adventure|Animation|Comedy</t>
  </si>
  <si>
    <t>Frank Darabont</t>
  </si>
  <si>
    <t>Martin Landau</t>
  </si>
  <si>
    <t>Jeffrey DeMunn</t>
  </si>
  <si>
    <t>Action|Drama|Sport</t>
  </si>
  <si>
    <t>Adventure|Drama|Family</t>
  </si>
  <si>
    <t>Drama|Mystery|Romance|Thriller</t>
  </si>
  <si>
    <t>Betty Thomas</t>
  </si>
  <si>
    <t>Peter Boyle</t>
  </si>
  <si>
    <t>Merritt Wever</t>
  </si>
  <si>
    <t>Rory Culkin</t>
  </si>
  <si>
    <t>Cherry Jones</t>
  </si>
  <si>
    <t>Jennifer Saunders</t>
  </si>
  <si>
    <t>Adventure|Animation|Comedy|Family|Fantasy|Romance</t>
  </si>
  <si>
    <t>Cheech Marin</t>
  </si>
  <si>
    <t>George Carlin</t>
  </si>
  <si>
    <t>Garry Marshall</t>
  </si>
  <si>
    <t>Hector Elizondo</t>
  </si>
  <si>
    <t>Paul Tibbitt</t>
  </si>
  <si>
    <t>Billy West</t>
  </si>
  <si>
    <t>Tim Conway</t>
  </si>
  <si>
    <t>Adventure|Drama|War</t>
  </si>
  <si>
    <t>John Amos</t>
  </si>
  <si>
    <t>Franco Nero</t>
  </si>
  <si>
    <t>Clark Johnson</t>
  </si>
  <si>
    <t>Josh Charles</t>
  </si>
  <si>
    <t>Action|Adventure|Crime|Thriller</t>
  </si>
  <si>
    <t>Katia Winter</t>
  </si>
  <si>
    <t>Nicole Beharie</t>
  </si>
  <si>
    <t>Cameron Crowe</t>
  </si>
  <si>
    <t>Fantasy|Mystery|Romance|Sci-Fi|Thriller</t>
  </si>
  <si>
    <t>Freddy RodrÃ­guez</t>
  </si>
  <si>
    <t>Drama|Fantasy|Mystery|Thriller</t>
  </si>
  <si>
    <t>Bob Balaban</t>
  </si>
  <si>
    <t>Raoul Bova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</si>
  <si>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</si>
  <si>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</si>
  <si>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</si>
  <si>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</si>
  <si>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</si>
  <si>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</si>
  <si>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Alison Lohman</t>
  </si>
  <si>
    <t>Peter Gerety</t>
  </si>
  <si>
    <t>Drama|Horror|Romance|Thriller</t>
  </si>
  <si>
    <t>David Hyde Pierce</t>
  </si>
  <si>
    <t>Ron Rifkin</t>
  </si>
  <si>
    <t>Drama|War</t>
  </si>
  <si>
    <t>Jeremy Irvine</t>
  </si>
  <si>
    <t>George Clooney</t>
  </si>
  <si>
    <t>Todd Graff</t>
  </si>
  <si>
    <t>Drama</t>
  </si>
  <si>
    <t>Gary Shore</t>
  </si>
  <si>
    <t>Sarah Gadon</t>
  </si>
  <si>
    <t>Action|Drama|Fantasy|Horror|War</t>
  </si>
  <si>
    <t>Mark Valley</t>
  </si>
  <si>
    <t>Adventure|Family|Fantasy|Romance</t>
  </si>
  <si>
    <t>Nathaniel Parker</t>
  </si>
  <si>
    <t>Adventure|Biography|Drama|History|War</t>
  </si>
  <si>
    <t>Victor Wong</t>
  </si>
  <si>
    <t>Chelcie Ross</t>
  </si>
  <si>
    <t>Brooke Smith</t>
  </si>
  <si>
    <t>Garcelle Beauvais</t>
  </si>
  <si>
    <t>Andrzej Bartkowiak</t>
  </si>
  <si>
    <t>Action|Adventure|Horror|Sci-Fi</t>
  </si>
  <si>
    <t>Dexter Fletcher</t>
  </si>
  <si>
    <t>Tate Taylor</t>
  </si>
  <si>
    <t>MÃ¥ns MÃ¥rlind</t>
  </si>
  <si>
    <t>Stephen Rea</t>
  </si>
  <si>
    <t>Action|Fantasy|Horror</t>
  </si>
  <si>
    <t>Sandrine Holt</t>
  </si>
  <si>
    <t>Comedy|Drama|Musical|Romance</t>
  </si>
  <si>
    <t>Gregory Hoblit</t>
  </si>
  <si>
    <t>Rory Cochrane</t>
  </si>
  <si>
    <t>Gary McKendry</t>
  </si>
  <si>
    <t>Action|Sci-Fi|Sport</t>
  </si>
  <si>
    <t>Wych Kaosayananda</t>
  </si>
  <si>
    <t>Talisa Soto</t>
  </si>
  <si>
    <t>Gregg Henry</t>
  </si>
  <si>
    <t>Mikael Salomon</t>
  </si>
  <si>
    <t>Minnie Driver</t>
  </si>
  <si>
    <t>Bobby Farrelly</t>
  </si>
  <si>
    <t>Brandy Norwood</t>
  </si>
  <si>
    <t>Action|Adventure|Animation|Comedy|Crime|Family|Fantasy</t>
  </si>
  <si>
    <t>Adventure|Animation|Family|Fantasy|Musical</t>
  </si>
  <si>
    <t>Lea Michele</t>
  </si>
  <si>
    <t>Jim Belushi</t>
  </si>
  <si>
    <t>Brandon Molale</t>
  </si>
  <si>
    <t>Kerry Conran</t>
  </si>
  <si>
    <t>Laurence Olivier</t>
  </si>
  <si>
    <t>Michael Caton-Jones</t>
  </si>
  <si>
    <t>Indira Varma</t>
  </si>
  <si>
    <t>Charlotte Rampling</t>
  </si>
  <si>
    <t>Neil Maskell</t>
  </si>
  <si>
    <t>Mikael HÃ¥fstrÃ¶m</t>
  </si>
  <si>
    <t>50 Cent</t>
  </si>
  <si>
    <t>Action|Crime|Mystery|Sci-Fi|Thriller</t>
  </si>
  <si>
    <t>Matt Gerald</t>
  </si>
  <si>
    <t>Luke Newberry</t>
  </si>
  <si>
    <t>Phil Alden Robinson</t>
  </si>
  <si>
    <t>Philip Baker Hall</t>
  </si>
  <si>
    <t>David Slade</t>
  </si>
  <si>
    <t>Gary Farmer</t>
  </si>
  <si>
    <t>Joseph Ruben</t>
  </si>
  <si>
    <t>Robert Blake</t>
  </si>
  <si>
    <t>Action|Comedy|Crime|Drama|Thriller</t>
  </si>
  <si>
    <t>Vincent Pastore</t>
  </si>
  <si>
    <t>Alejandro AmenÃ¡bar</t>
  </si>
  <si>
    <t>Ashraf Barhom</t>
  </si>
  <si>
    <t>Adventure|Drama|History|Romance</t>
  </si>
  <si>
    <t>Max Minghella</t>
  </si>
  <si>
    <t>Rupert Evans</t>
  </si>
  <si>
    <t>Spain</t>
  </si>
  <si>
    <t>Kinka Usher</t>
  </si>
  <si>
    <t>Jenna Fischer</t>
  </si>
  <si>
    <t>Biography|Drama|Thriller</t>
  </si>
  <si>
    <t>Craig Gillespie</t>
  </si>
  <si>
    <t>Michael Raymond-James</t>
  </si>
  <si>
    <t>Graham McTavish</t>
  </si>
  <si>
    <t>Simon McBurney</t>
  </si>
  <si>
    <t>Michael Gaston</t>
  </si>
  <si>
    <t>Kevin McNally</t>
  </si>
  <si>
    <t>Maury Chaykin</t>
  </si>
  <si>
    <t>Kaitlyn Dever</t>
  </si>
  <si>
    <t>Nancy Travis</t>
  </si>
  <si>
    <t>Rob Bowman</t>
  </si>
  <si>
    <t>Mitch Pileggi</t>
  </si>
  <si>
    <t>Doug Lefler</t>
  </si>
  <si>
    <t>Action|Adventure|Fantasy|War</t>
  </si>
  <si>
    <t>Scott Waugh</t>
  </si>
  <si>
    <t>Lisa Edelstein</t>
  </si>
  <si>
    <t>Comedy|Fantasy|Romance</t>
  </si>
  <si>
    <t>Lawrence Kasdan</t>
  </si>
  <si>
    <t>Gloria Foster</t>
  </si>
  <si>
    <t>Miko Hughes</t>
  </si>
  <si>
    <t>Kathleen Quinlan</t>
  </si>
  <si>
    <t>Michael Lembeck</t>
  </si>
  <si>
    <t>Aisha Tyler</t>
  </si>
  <si>
    <t>Judge Reinhold</t>
  </si>
  <si>
    <t>Eric Lloyd</t>
  </si>
  <si>
    <t>Tom Hooper</t>
  </si>
  <si>
    <t>Nora Ephron</t>
  </si>
  <si>
    <t>Action|Adventure|Comedy|Romance|Thriller|Western</t>
  </si>
  <si>
    <t>Stuart Wilson</t>
  </si>
  <si>
    <t>Matt Walsh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</si>
  <si>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</si>
  <si>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</si>
  <si>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</si>
  <si>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</si>
  <si>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</si>
  <si>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</si>
  <si>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</si>
  <si>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</si>
  <si>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</si>
  <si>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</si>
  <si>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Leon</t>
  </si>
  <si>
    <t>Samantha Mathis</t>
  </si>
  <si>
    <t>Lily Tomlin</t>
  </si>
  <si>
    <t>Daniel von Bargen</t>
  </si>
  <si>
    <t>Jay Hernandez</t>
  </si>
  <si>
    <t>Marian Seldes</t>
  </si>
  <si>
    <t>Larry Charles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</si>
  <si>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</si>
  <si>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</si>
  <si>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</si>
  <si>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</si>
  <si>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</si>
  <si>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</si>
  <si>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</si>
  <si>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Gerald McRaney</t>
  </si>
  <si>
    <t>Abigail Spencer</t>
  </si>
  <si>
    <t>Warren Christie</t>
  </si>
  <si>
    <t>David S. Goyer</t>
  </si>
  <si>
    <t>Natasha Lyonne</t>
  </si>
  <si>
    <t>Action|Adventure|Fantasy|Horror|Sci-Fi|Thriller</t>
  </si>
  <si>
    <t>Lea Thompson</t>
  </si>
  <si>
    <t>Maura Tierney</t>
  </si>
  <si>
    <t>Paul Guilfoyle</t>
  </si>
  <si>
    <t>Craig Bierko</t>
  </si>
  <si>
    <t>Taylor Hackford</t>
  </si>
  <si>
    <t>Pamela Reed</t>
  </si>
  <si>
    <t>Michael Kitchen</t>
  </si>
  <si>
    <t>Jonah Bobo</t>
  </si>
  <si>
    <t>Meat Loaf</t>
  </si>
  <si>
    <t>Kimberly Williams-Paisley</t>
  </si>
  <si>
    <t>Drama|Sport</t>
  </si>
  <si>
    <t>Frances O'Connor</t>
  </si>
  <si>
    <t>Michael Lehmann</t>
  </si>
  <si>
    <t>Michael Moore</t>
  </si>
  <si>
    <t>Stuart Beattie</t>
  </si>
  <si>
    <t>Kevin Grevioux</t>
  </si>
  <si>
    <t>Action|Fantasy|Sci-Fi|Thriller</t>
  </si>
  <si>
    <t>Roman Polanski</t>
  </si>
  <si>
    <t>Ian McNeice</t>
  </si>
  <si>
    <t>Frank Miller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</si>
  <si>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</si>
  <si>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</si>
  <si>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</si>
  <si>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</si>
  <si>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</si>
  <si>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</si>
  <si>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</si>
  <si>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</si>
  <si>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</si>
  <si>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</si>
  <si>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</si>
  <si>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</si>
  <si>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</si>
  <si>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</si>
  <si>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</si>
  <si>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</si>
  <si>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</si>
  <si>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</si>
  <si>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</si>
  <si>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</si>
  <si>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</si>
  <si>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</si>
  <si>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</si>
  <si>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</si>
  <si>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</si>
  <si>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</si>
  <si>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</si>
  <si>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</si>
  <si>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</si>
  <si>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</si>
  <si>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</si>
  <si>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</si>
  <si>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</si>
  <si>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</si>
  <si>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</si>
  <si>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</si>
  <si>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</si>
  <si>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</si>
  <si>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</si>
  <si>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</si>
  <si>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</si>
  <si>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</si>
  <si>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</si>
  <si>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</si>
  <si>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</si>
  <si>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</si>
  <si>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</si>
  <si>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</si>
  <si>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</si>
  <si>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</si>
  <si>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</si>
  <si>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</si>
  <si>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</si>
  <si>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</si>
  <si>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</si>
  <si>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</si>
  <si>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</si>
  <si>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</si>
  <si>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</si>
  <si>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</si>
  <si>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</si>
  <si>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</si>
  <si>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</si>
  <si>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</si>
  <si>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</si>
  <si>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</si>
  <si>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</si>
  <si>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</si>
  <si>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</si>
  <si>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</si>
  <si>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</si>
  <si>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</si>
  <si>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</si>
  <si>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</si>
  <si>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</si>
  <si>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</si>
  <si>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</si>
  <si>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</si>
  <si>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</si>
  <si>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</si>
  <si>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</si>
  <si>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</si>
  <si>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</si>
  <si>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</si>
  <si>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</si>
  <si>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</si>
  <si>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</si>
  <si>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</si>
  <si>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</si>
  <si>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</si>
  <si>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</si>
  <si>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</si>
  <si>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</si>
  <si>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</si>
  <si>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</si>
  <si>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</si>
  <si>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</si>
  <si>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</si>
  <si>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</si>
  <si>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</si>
  <si>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</si>
  <si>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</si>
  <si>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</si>
  <si>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</si>
  <si>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</si>
  <si>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</si>
  <si>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</si>
  <si>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</si>
  <si>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</si>
  <si>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</si>
  <si>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</si>
  <si>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</si>
  <si>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</si>
  <si>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</si>
  <si>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</si>
  <si>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</si>
  <si>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</si>
  <si>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</si>
  <si>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</si>
  <si>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</si>
  <si>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</si>
  <si>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</si>
  <si>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</si>
  <si>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</si>
  <si>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</si>
  <si>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</si>
  <si>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</si>
  <si>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</si>
  <si>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</si>
  <si>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</si>
  <si>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</si>
  <si>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</si>
  <si>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</si>
  <si>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</si>
  <si>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</si>
  <si>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</si>
  <si>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</si>
  <si>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</si>
  <si>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</si>
  <si>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</si>
  <si>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</si>
  <si>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</si>
  <si>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</si>
  <si>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</si>
  <si>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</si>
  <si>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</si>
  <si>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</si>
  <si>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</si>
  <si>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</si>
  <si>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</si>
  <si>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</si>
  <si>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</si>
  <si>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</si>
  <si>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</si>
  <si>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</si>
  <si>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</si>
  <si>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</si>
  <si>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</si>
  <si>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</si>
  <si>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</si>
  <si>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</si>
  <si>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</si>
  <si>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</si>
  <si>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</si>
  <si>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</si>
  <si>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</si>
  <si>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</si>
  <si>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</si>
  <si>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</si>
  <si>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</si>
  <si>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</si>
  <si>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</si>
  <si>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</si>
  <si>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</si>
  <si>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</si>
  <si>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</si>
  <si>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</si>
  <si>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</si>
  <si>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</si>
  <si>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</si>
  <si>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</si>
  <si>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</si>
  <si>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</si>
  <si>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</si>
  <si>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</si>
  <si>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</si>
  <si>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</si>
  <si>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</si>
  <si>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</si>
  <si>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</si>
  <si>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</si>
  <si>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</si>
  <si>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</si>
  <si>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</si>
  <si>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</si>
  <si>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</si>
  <si>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</si>
  <si>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</si>
  <si>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</si>
  <si>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</si>
  <si>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</si>
  <si>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</si>
  <si>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</si>
  <si>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</si>
  <si>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</si>
  <si>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</si>
  <si>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</si>
  <si>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</si>
  <si>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</si>
  <si>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</si>
  <si>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</si>
  <si>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</si>
  <si>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</si>
  <si>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</si>
  <si>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</si>
  <si>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</si>
  <si>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</si>
  <si>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</si>
  <si>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</si>
  <si>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</si>
  <si>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</si>
  <si>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</si>
  <si>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</si>
  <si>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</si>
  <si>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</si>
  <si>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</si>
  <si>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</si>
  <si>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</si>
  <si>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</si>
  <si>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</si>
  <si>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</si>
  <si>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</si>
  <si>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</si>
  <si>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</si>
  <si>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</si>
  <si>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</si>
  <si>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</si>
  <si>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</si>
  <si>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</si>
  <si>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</si>
  <si>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</si>
  <si>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</si>
  <si>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</si>
  <si>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</si>
  <si>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</si>
  <si>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</si>
  <si>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</si>
  <si>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</si>
  <si>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</si>
  <si>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</si>
  <si>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</si>
  <si>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</si>
  <si>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</si>
  <si>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</si>
  <si>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</si>
  <si>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</si>
  <si>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</si>
  <si>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</si>
  <si>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</si>
  <si>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</si>
  <si>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</si>
  <si>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</si>
  <si>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</si>
  <si>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</si>
  <si>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</si>
  <si>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</si>
  <si>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</si>
  <si>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</si>
  <si>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</si>
  <si>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</si>
  <si>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</si>
  <si>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</si>
  <si>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</si>
  <si>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</si>
  <si>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</si>
  <si>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</si>
  <si>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</si>
  <si>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</si>
  <si>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</si>
  <si>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</si>
  <si>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</si>
  <si>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</si>
  <si>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</si>
  <si>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</si>
  <si>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</si>
  <si>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</si>
  <si>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</si>
  <si>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</si>
  <si>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</si>
  <si>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</si>
  <si>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</si>
  <si>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</si>
  <si>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</si>
  <si>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</si>
  <si>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</si>
  <si>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</si>
  <si>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</si>
  <si>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</si>
  <si>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</si>
  <si>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</si>
  <si>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</si>
  <si>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</si>
  <si>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</si>
  <si>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</si>
  <si>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</si>
  <si>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</si>
  <si>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</si>
  <si>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</si>
  <si>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</si>
  <si>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</si>
  <si>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</si>
  <si>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</si>
  <si>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</si>
  <si>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</si>
  <si>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</si>
  <si>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</si>
  <si>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</si>
  <si>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</si>
  <si>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</si>
  <si>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</si>
  <si>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</si>
  <si>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</si>
  <si>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</si>
  <si>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</si>
  <si>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</si>
  <si>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</si>
  <si>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</si>
  <si>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</si>
  <si>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</si>
  <si>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</si>
  <si>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</si>
  <si>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</si>
  <si>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</si>
  <si>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</si>
  <si>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</si>
  <si>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</si>
  <si>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</si>
  <si>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</si>
  <si>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</si>
  <si>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</si>
  <si>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</si>
  <si>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</si>
  <si>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</si>
  <si>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</si>
  <si>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</si>
  <si>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</si>
  <si>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</si>
  <si>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</si>
  <si>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</si>
  <si>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</si>
  <si>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</si>
  <si>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</si>
  <si>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</si>
  <si>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</si>
  <si>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</si>
  <si>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</si>
  <si>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</si>
  <si>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</si>
  <si>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</si>
  <si>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</si>
  <si>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</si>
  <si>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</si>
  <si>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</si>
  <si>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</si>
  <si>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</si>
  <si>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</si>
  <si>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</si>
  <si>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</si>
  <si>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</si>
  <si>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</si>
  <si>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</si>
  <si>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</si>
  <si>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</si>
  <si>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</si>
  <si>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</si>
  <si>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</si>
  <si>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</si>
  <si>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</si>
  <si>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</si>
  <si>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</si>
  <si>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</si>
  <si>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</si>
  <si>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</si>
  <si>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</si>
  <si>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</si>
  <si>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</si>
  <si>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</si>
  <si>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</si>
  <si>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</si>
  <si>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</si>
  <si>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</si>
  <si>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</si>
  <si>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</si>
  <si>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</si>
  <si>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</si>
  <si>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</si>
  <si>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</si>
  <si>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</si>
  <si>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</si>
  <si>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</si>
  <si>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</si>
  <si>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</si>
  <si>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</si>
  <si>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</si>
  <si>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</si>
  <si>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</si>
  <si>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</si>
  <si>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</si>
  <si>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</si>
  <si>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</si>
  <si>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</si>
  <si>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</si>
  <si>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</si>
  <si>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</si>
  <si>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</si>
  <si>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</si>
  <si>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</si>
  <si>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</si>
  <si>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</si>
  <si>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</si>
  <si>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</si>
  <si>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</si>
  <si>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</si>
  <si>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</si>
  <si>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</si>
  <si>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</si>
  <si>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</si>
  <si>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</si>
  <si>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</si>
  <si>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</si>
  <si>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</si>
  <si>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</si>
  <si>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</si>
  <si>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</si>
  <si>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</si>
  <si>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</si>
  <si>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</si>
  <si>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</si>
  <si>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</si>
  <si>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</si>
  <si>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</si>
  <si>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</si>
  <si>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</si>
  <si>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</si>
  <si>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</si>
  <si>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</si>
  <si>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</si>
  <si>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</si>
  <si>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</si>
  <si>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</si>
  <si>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</si>
  <si>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</si>
  <si>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</si>
  <si>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</si>
  <si>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</si>
  <si>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</si>
  <si>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</si>
  <si>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</si>
  <si>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</si>
  <si>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</si>
  <si>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</si>
  <si>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</si>
  <si>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</si>
  <si>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</si>
  <si>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</si>
  <si>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</si>
  <si>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</si>
  <si>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</si>
  <si>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</si>
  <si>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</si>
  <si>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</si>
  <si>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</si>
  <si>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</si>
  <si>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</si>
  <si>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</si>
  <si>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</si>
  <si>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</si>
  <si>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</si>
  <si>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</si>
  <si>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</si>
  <si>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</si>
  <si>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</si>
  <si>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</si>
  <si>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</si>
  <si>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</si>
  <si>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</si>
  <si>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</si>
  <si>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</si>
  <si>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</si>
  <si>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</si>
  <si>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</si>
  <si>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</si>
  <si>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</si>
  <si>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</si>
  <si>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</si>
  <si>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</si>
  <si>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</si>
  <si>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</si>
  <si>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</si>
  <si>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</si>
  <si>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</si>
  <si>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</si>
  <si>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</si>
  <si>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</si>
  <si>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</si>
  <si>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</si>
  <si>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</si>
  <si>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</si>
  <si>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</si>
  <si>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</si>
  <si>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</si>
  <si>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</si>
  <si>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</si>
  <si>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</si>
  <si>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</si>
  <si>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</si>
  <si>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</si>
  <si>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</si>
  <si>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</si>
  <si>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</si>
  <si>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</si>
  <si>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</si>
  <si>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</si>
  <si>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</si>
  <si>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</si>
  <si>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</si>
  <si>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</si>
  <si>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</si>
  <si>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</si>
  <si>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</si>
  <si>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</si>
  <si>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</si>
  <si>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</si>
  <si>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</si>
  <si>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</si>
  <si>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</si>
  <si>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</si>
  <si>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</si>
  <si>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</si>
  <si>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</si>
  <si>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</si>
  <si>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</si>
  <si>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</si>
  <si>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</si>
  <si>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</si>
  <si>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</si>
  <si>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</si>
  <si>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</si>
  <si>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</si>
  <si>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</si>
  <si>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</si>
  <si>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</si>
  <si>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</si>
  <si>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</si>
  <si>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</si>
  <si>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</si>
  <si>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</si>
  <si>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</si>
  <si>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</si>
  <si>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</si>
  <si>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</si>
  <si>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</si>
  <si>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</si>
  <si>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</si>
  <si>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</si>
  <si>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</si>
  <si>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</si>
  <si>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</si>
  <si>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</si>
  <si>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</si>
  <si>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</si>
  <si>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</si>
  <si>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</si>
  <si>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</si>
  <si>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</si>
  <si>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</si>
  <si>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</si>
  <si>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</si>
  <si>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</si>
  <si>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</si>
  <si>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</si>
  <si>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</si>
  <si>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</si>
  <si>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</si>
  <si>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</si>
  <si>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</si>
  <si>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</si>
  <si>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</si>
  <si>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</si>
  <si>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</si>
  <si>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</si>
  <si>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</si>
  <si>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</si>
  <si>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</si>
  <si>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</si>
  <si>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</si>
  <si>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</si>
  <si>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</si>
  <si>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</si>
  <si>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</si>
  <si>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</si>
  <si>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</si>
  <si>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</si>
  <si>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</si>
  <si>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</si>
  <si>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</si>
  <si>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</si>
  <si>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</si>
  <si>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</si>
  <si>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</si>
  <si>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</si>
  <si>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</si>
  <si>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</si>
  <si>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</si>
  <si>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</si>
  <si>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</si>
  <si>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</si>
  <si>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</si>
  <si>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</si>
  <si>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</si>
  <si>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</si>
  <si>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</si>
  <si>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</si>
  <si>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</si>
  <si>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</si>
  <si>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</si>
  <si>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</si>
  <si>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</si>
  <si>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</si>
  <si>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</si>
  <si>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</si>
  <si>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</si>
  <si>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</si>
  <si>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</si>
  <si>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</si>
  <si>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</si>
  <si>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</si>
  <si>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</si>
  <si>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</si>
  <si>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</si>
  <si>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</si>
  <si>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</si>
  <si>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</si>
  <si>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</si>
  <si>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</si>
  <si>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</si>
  <si>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</si>
  <si>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</si>
  <si>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</si>
  <si>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</si>
  <si>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</si>
  <si>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</si>
  <si>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</si>
  <si>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</si>
  <si>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</si>
  <si>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</si>
  <si>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</si>
  <si>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</si>
  <si>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</si>
  <si>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</si>
  <si>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</si>
  <si>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</si>
  <si>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</si>
  <si>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</si>
  <si>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</si>
  <si>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</si>
  <si>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</si>
  <si>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</si>
  <si>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</si>
  <si>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</si>
  <si>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</si>
  <si>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</si>
  <si>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</si>
  <si>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</si>
  <si>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</si>
  <si>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</si>
  <si>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</si>
  <si>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</si>
  <si>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</si>
  <si>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</si>
  <si>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</si>
  <si>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</si>
  <si>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</si>
  <si>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</si>
  <si>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</si>
  <si>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</si>
  <si>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</si>
  <si>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</si>
  <si>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</si>
  <si>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</si>
  <si>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</si>
  <si>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</si>
  <si>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</si>
  <si>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</si>
  <si>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</si>
  <si>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</si>
  <si>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</si>
  <si>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</si>
  <si>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</si>
  <si>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</si>
  <si>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</si>
  <si>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</si>
  <si>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</si>
  <si>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</si>
  <si>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</si>
  <si>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</si>
  <si>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</si>
  <si>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</si>
  <si>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</si>
  <si>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</si>
  <si>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</si>
  <si>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</si>
  <si>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</si>
  <si>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</si>
  <si>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</si>
  <si>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</si>
  <si>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</si>
  <si>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</si>
  <si>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</si>
  <si>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</si>
  <si>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</si>
  <si>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</si>
  <si>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</si>
  <si>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</si>
  <si>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</si>
  <si>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</si>
  <si>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</si>
  <si>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</si>
  <si>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</si>
  <si>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</si>
  <si>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</si>
  <si>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</si>
  <si>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</si>
  <si>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</si>
  <si>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</si>
  <si>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</si>
  <si>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</si>
  <si>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</si>
  <si>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</si>
  <si>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</si>
  <si>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</si>
  <si>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</si>
  <si>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</si>
  <si>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</si>
  <si>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</si>
  <si>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</si>
  <si>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</si>
  <si>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</si>
  <si>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</si>
  <si>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</si>
  <si>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</si>
  <si>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</si>
  <si>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</si>
  <si>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</si>
  <si>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</si>
  <si>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</si>
  <si>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</si>
  <si>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</si>
  <si>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</si>
  <si>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</si>
  <si>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</si>
  <si>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</si>
  <si>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</si>
  <si>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</si>
  <si>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</si>
  <si>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</si>
  <si>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</si>
  <si>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</si>
  <si>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</si>
  <si>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</si>
  <si>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</si>
  <si>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</si>
  <si>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</si>
  <si>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</si>
  <si>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</si>
  <si>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</si>
  <si>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</si>
  <si>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</si>
  <si>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</si>
  <si>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</si>
  <si>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</si>
  <si>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</si>
  <si>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</si>
  <si>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</si>
  <si>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</si>
  <si>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</si>
  <si>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</si>
  <si>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</si>
  <si>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</si>
  <si>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</si>
  <si>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</si>
  <si>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</si>
  <si>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</si>
  <si>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</si>
  <si>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</si>
  <si>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</si>
  <si>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</si>
  <si>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</si>
  <si>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</si>
  <si>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</si>
  <si>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</si>
  <si>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</si>
  <si>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</si>
  <si>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</si>
  <si>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</si>
  <si>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</si>
  <si>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</si>
  <si>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</si>
  <si>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</si>
  <si>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</si>
  <si>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</si>
  <si>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</si>
  <si>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</si>
  <si>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</si>
  <si>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</si>
  <si>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</si>
  <si>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</si>
  <si>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</si>
  <si>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</si>
  <si>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</si>
  <si>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</si>
  <si>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</si>
  <si>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</si>
  <si>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</si>
  <si>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</si>
  <si>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</si>
  <si>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</si>
  <si>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</si>
  <si>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</si>
  <si>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</si>
  <si>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</si>
  <si>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</si>
  <si>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</si>
  <si>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</si>
  <si>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</si>
  <si>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</si>
  <si>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</si>
  <si>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</si>
  <si>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</si>
  <si>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</si>
  <si>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</si>
  <si>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</si>
  <si>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</si>
  <si>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</si>
  <si>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</si>
  <si>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</si>
  <si>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</si>
  <si>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</si>
  <si>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</si>
  <si>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</si>
  <si>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</si>
  <si>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</si>
  <si>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</si>
  <si>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</si>
  <si>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</si>
  <si>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</si>
  <si>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</si>
  <si>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</si>
  <si>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</si>
  <si>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</si>
  <si>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</si>
  <si>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</si>
  <si>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</si>
  <si>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</si>
  <si>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</si>
  <si>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</si>
  <si>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</si>
  <si>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</si>
  <si>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</si>
  <si>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</si>
  <si>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</si>
  <si>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</si>
  <si>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</si>
  <si>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</si>
  <si>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</si>
  <si>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</si>
  <si>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</si>
  <si>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</si>
  <si>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</si>
  <si>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</si>
  <si>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</si>
  <si>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</si>
  <si>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</si>
  <si>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</si>
  <si>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</si>
  <si>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</si>
  <si>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</si>
  <si>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</si>
  <si>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</si>
  <si>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</si>
  <si>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</si>
  <si>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</si>
  <si>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</si>
  <si>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</si>
  <si>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</si>
  <si>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</si>
  <si>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</si>
  <si>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</si>
  <si>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</si>
  <si>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</si>
  <si>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</si>
  <si>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</si>
  <si>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</si>
  <si>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</si>
  <si>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</si>
  <si>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</si>
  <si>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</si>
  <si>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</si>
  <si>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</si>
  <si>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</si>
  <si>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</si>
  <si>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</si>
  <si>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</si>
  <si>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</si>
  <si>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</si>
  <si>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</si>
  <si>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</si>
  <si>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</si>
  <si>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</si>
  <si>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</si>
  <si>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</si>
  <si>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</si>
  <si>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</si>
  <si>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</si>
  <si>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</si>
  <si>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</si>
  <si>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</si>
  <si>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</si>
  <si>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</si>
  <si>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</si>
  <si>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</si>
  <si>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</si>
  <si>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</si>
  <si>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</si>
  <si>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</si>
  <si>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</si>
  <si>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</si>
  <si>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</si>
  <si>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</si>
  <si>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</si>
  <si>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</si>
  <si>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</si>
  <si>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</si>
  <si>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</si>
  <si>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</si>
  <si>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</si>
  <si>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</si>
  <si>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</si>
  <si>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</si>
  <si>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</si>
  <si>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</si>
  <si>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</si>
  <si>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</si>
  <si>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</si>
  <si>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</si>
  <si>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</si>
  <si>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</si>
  <si>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</si>
  <si>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</si>
  <si>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</si>
  <si>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</si>
  <si>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</si>
  <si>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</si>
  <si>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</si>
  <si>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</si>
  <si>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</si>
  <si>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</si>
  <si>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</si>
  <si>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</si>
  <si>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</si>
  <si>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</si>
  <si>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</si>
  <si>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</si>
  <si>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</si>
  <si>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</si>
  <si>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</si>
  <si>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</si>
  <si>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</si>
  <si>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</si>
  <si>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</si>
  <si>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</si>
  <si>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</si>
  <si>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</si>
  <si>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</si>
  <si>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</si>
  <si>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</si>
  <si>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</si>
  <si>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</si>
  <si>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</si>
  <si>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</si>
  <si>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</si>
  <si>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</si>
  <si>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</si>
  <si>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</si>
  <si>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</si>
  <si>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</si>
  <si>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</si>
  <si>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</si>
  <si>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</si>
  <si>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</si>
  <si>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</si>
  <si>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</si>
  <si>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</si>
  <si>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</si>
  <si>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</si>
  <si>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</si>
  <si>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</si>
  <si>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</si>
  <si>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</si>
  <si>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</si>
  <si>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</si>
  <si>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</si>
  <si>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</si>
  <si>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</si>
  <si>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</si>
  <si>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</si>
  <si>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</si>
  <si>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</si>
  <si>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</si>
  <si>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</si>
  <si>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</si>
  <si>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</si>
  <si>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</si>
  <si>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</si>
  <si>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</si>
  <si>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</si>
  <si>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</si>
  <si>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</si>
  <si>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</si>
  <si>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</si>
  <si>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</si>
  <si>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</si>
  <si>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</si>
  <si>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</si>
  <si>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</si>
  <si>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</si>
  <si>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</si>
  <si>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</si>
  <si>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</si>
  <si>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</si>
  <si>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</si>
  <si>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</si>
  <si>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</si>
  <si>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</si>
  <si>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</si>
  <si>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</si>
  <si>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</si>
  <si>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</si>
  <si>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</si>
  <si>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</si>
  <si>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</si>
  <si>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</si>
  <si>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</si>
  <si>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</si>
  <si>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</si>
  <si>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</si>
  <si>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</si>
  <si>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</si>
  <si>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</si>
  <si>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</si>
  <si>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</si>
  <si>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</si>
  <si>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</si>
  <si>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</si>
  <si>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</si>
  <si>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</si>
  <si>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</si>
  <si>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</si>
  <si>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</si>
  <si>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</si>
  <si>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</si>
  <si>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</si>
  <si>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</si>
  <si>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</si>
  <si>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</si>
  <si>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</si>
  <si>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</si>
  <si>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</si>
  <si>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</si>
  <si>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</si>
  <si>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</si>
  <si>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</si>
  <si>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</si>
  <si>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</si>
  <si>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</si>
  <si>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</si>
  <si>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</si>
  <si>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</si>
  <si>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</si>
  <si>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</si>
  <si>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</si>
  <si>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</si>
  <si>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</si>
  <si>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</si>
  <si>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</si>
  <si>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</si>
  <si>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</si>
  <si>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</si>
  <si>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</si>
  <si>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</si>
  <si>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</si>
  <si>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</si>
  <si>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</si>
  <si>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</si>
  <si>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</si>
  <si>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</si>
  <si>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</si>
  <si>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</si>
  <si>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</si>
  <si>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</si>
  <si>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</si>
  <si>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</si>
  <si>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</si>
  <si>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</si>
  <si>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</si>
  <si>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</si>
  <si>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</si>
  <si>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</si>
  <si>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</si>
  <si>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</si>
  <si>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</si>
  <si>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</si>
  <si>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</si>
  <si>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</si>
  <si>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</si>
  <si>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</si>
  <si>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</si>
  <si>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</si>
  <si>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</si>
  <si>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</si>
  <si>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</si>
  <si>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</si>
  <si>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</si>
  <si>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</si>
  <si>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</si>
  <si>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</si>
  <si>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</si>
  <si>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</si>
  <si>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</si>
  <si>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</si>
  <si>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</si>
  <si>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</si>
  <si>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</si>
  <si>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</si>
  <si>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</si>
  <si>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</si>
  <si>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</si>
  <si>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</si>
  <si>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</si>
  <si>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</si>
  <si>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</si>
  <si>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</si>
  <si>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</si>
  <si>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</si>
  <si>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</si>
  <si>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</si>
  <si>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</si>
  <si>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</si>
  <si>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</si>
  <si>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</si>
  <si>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</si>
  <si>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</si>
  <si>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</si>
  <si>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</si>
  <si>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</si>
  <si>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</si>
  <si>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</si>
  <si>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</si>
  <si>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</si>
  <si>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</si>
  <si>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</si>
  <si>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</si>
  <si>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</si>
  <si>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</si>
  <si>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</si>
  <si>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</si>
  <si>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</si>
  <si>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</si>
  <si>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</si>
  <si>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</si>
  <si>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</si>
  <si>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</si>
  <si>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</si>
  <si>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</si>
  <si>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</si>
  <si>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</si>
  <si>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</si>
  <si>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</si>
  <si>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</si>
  <si>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</si>
  <si>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</si>
  <si>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</si>
  <si>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</si>
  <si>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</si>
  <si>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</si>
  <si>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</si>
  <si>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</si>
  <si>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</si>
  <si>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</si>
  <si>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</si>
  <si>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</si>
  <si>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</si>
  <si>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</si>
  <si>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</si>
  <si>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</si>
  <si>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</si>
  <si>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</si>
  <si>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</si>
  <si>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</si>
  <si>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</si>
  <si>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</si>
  <si>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</si>
  <si>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</si>
  <si>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</si>
  <si>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</si>
  <si>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</si>
  <si>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</si>
  <si>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</si>
  <si>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</si>
  <si>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</si>
  <si>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</si>
  <si>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</si>
  <si>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</si>
  <si>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</si>
  <si>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</si>
  <si>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</si>
  <si>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</si>
  <si>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</si>
  <si>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</si>
  <si>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</si>
  <si>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</si>
  <si>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</si>
  <si>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</si>
  <si>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</si>
  <si>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</si>
  <si>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</si>
  <si>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</si>
  <si>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</si>
  <si>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</si>
  <si>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</si>
  <si>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</si>
  <si>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</si>
  <si>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</si>
  <si>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</si>
  <si>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</si>
  <si>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</si>
  <si>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</si>
  <si>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</si>
  <si>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</si>
  <si>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</si>
  <si>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</si>
  <si>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</si>
  <si>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</si>
  <si>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</si>
  <si>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</si>
  <si>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</si>
  <si>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</si>
  <si>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</si>
  <si>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</si>
  <si>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</si>
  <si>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</si>
  <si>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</si>
  <si>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</si>
  <si>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</si>
  <si>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</si>
  <si>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</si>
  <si>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</si>
  <si>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</si>
  <si>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</si>
  <si>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</si>
  <si>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</si>
  <si>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</si>
  <si>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</si>
  <si>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</si>
  <si>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</si>
  <si>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</si>
  <si>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</si>
  <si>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</si>
  <si>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</si>
  <si>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</si>
  <si>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</si>
  <si>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</si>
  <si>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</si>
  <si>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</si>
  <si>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</si>
  <si>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</si>
  <si>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</si>
  <si>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</si>
  <si>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</si>
  <si>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</si>
  <si>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</si>
  <si>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</si>
  <si>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</si>
  <si>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</si>
  <si>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</si>
  <si>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</si>
  <si>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</si>
  <si>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</si>
  <si>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</si>
  <si>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</si>
  <si>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</si>
  <si>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</si>
  <si>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</si>
  <si>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</si>
  <si>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</si>
  <si>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</si>
  <si>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</si>
  <si>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</si>
  <si>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</si>
  <si>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</si>
  <si>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</si>
  <si>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</si>
  <si>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</si>
  <si>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</si>
  <si>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</si>
  <si>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</si>
  <si>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</si>
  <si>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</si>
  <si>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</si>
  <si>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</si>
  <si>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</si>
  <si>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</si>
  <si>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</si>
  <si>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</si>
  <si>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</si>
  <si>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</si>
  <si>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</si>
  <si>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</si>
  <si>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</si>
  <si>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</si>
  <si>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</si>
  <si>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</si>
  <si>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</si>
  <si>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</si>
  <si>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</si>
  <si>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</si>
  <si>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</si>
  <si>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</si>
  <si>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</si>
  <si>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</si>
  <si>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</si>
  <si>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</si>
  <si>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</si>
  <si>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</si>
  <si>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</si>
  <si>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</si>
  <si>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</si>
  <si>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</si>
  <si>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</si>
  <si>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</si>
  <si>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</si>
  <si>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</si>
  <si>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</si>
  <si>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</si>
  <si>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</si>
  <si>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</si>
  <si>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</si>
  <si>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</si>
  <si>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</si>
  <si>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</si>
  <si>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</si>
  <si>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</si>
  <si>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</si>
  <si>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</si>
  <si>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</si>
  <si>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</si>
  <si>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</si>
  <si>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</si>
  <si>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</si>
  <si>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</si>
  <si>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</si>
  <si>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</si>
  <si>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</si>
  <si>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</si>
  <si>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</si>
  <si>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</si>
  <si>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</si>
  <si>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</si>
  <si>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</si>
  <si>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</si>
  <si>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</si>
  <si>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</si>
  <si>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</si>
  <si>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</si>
  <si>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</si>
  <si>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</si>
  <si>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</si>
  <si>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</si>
  <si>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</si>
  <si>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</si>
  <si>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</si>
  <si>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</si>
  <si>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</si>
  <si>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</si>
  <si>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</si>
  <si>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</si>
  <si>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</si>
  <si>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</si>
  <si>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</si>
  <si>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</si>
  <si>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</si>
  <si>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</si>
  <si>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</si>
  <si>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</si>
  <si>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</si>
  <si>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</si>
  <si>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</si>
  <si>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</si>
  <si>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</si>
  <si>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</si>
  <si>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</si>
  <si>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</si>
  <si>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</si>
  <si>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</si>
  <si>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</si>
  <si>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</si>
  <si>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</si>
  <si>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</si>
  <si>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</si>
  <si>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</si>
  <si>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</si>
  <si>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</si>
  <si>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</si>
  <si>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</si>
  <si>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</si>
  <si>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</si>
  <si>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</si>
  <si>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</si>
  <si>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</si>
  <si>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</si>
  <si>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</si>
  <si>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</si>
  <si>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</si>
  <si>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</si>
  <si>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</si>
  <si>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</si>
  <si>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</si>
  <si>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</si>
  <si>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</si>
  <si>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</si>
  <si>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</si>
  <si>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</si>
  <si>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</si>
  <si>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</si>
  <si>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</si>
  <si>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</si>
  <si>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</si>
  <si>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</si>
  <si>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</si>
  <si>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</si>
  <si>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</si>
  <si>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</si>
  <si>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</si>
  <si>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</si>
  <si>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</si>
  <si>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</si>
  <si>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</si>
  <si>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</si>
  <si>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</si>
  <si>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</si>
  <si>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</si>
  <si>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</si>
  <si>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</si>
  <si>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</si>
  <si>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</si>
  <si>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</si>
  <si>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</si>
  <si>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</si>
  <si>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</si>
  <si>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</si>
  <si>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</si>
  <si>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</si>
  <si>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</si>
  <si>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</si>
  <si>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</si>
  <si>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</si>
  <si>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</si>
  <si>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</si>
  <si>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</si>
  <si>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</si>
  <si>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</si>
  <si>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</si>
  <si>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</si>
  <si>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</si>
  <si>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</si>
  <si>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</si>
  <si>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</si>
  <si>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</si>
  <si>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</si>
  <si>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</si>
  <si>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</si>
  <si>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</si>
  <si>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</si>
  <si>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</si>
  <si>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</si>
  <si>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</si>
  <si>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</si>
  <si>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</si>
  <si>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</si>
  <si>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</si>
  <si>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</si>
  <si>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</si>
  <si>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</si>
  <si>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</si>
  <si>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</si>
  <si>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</si>
  <si>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</si>
  <si>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</si>
  <si>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</si>
  <si>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</si>
  <si>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</si>
  <si>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</si>
  <si>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</si>
  <si>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</si>
  <si>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</si>
  <si>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</si>
  <si>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</si>
  <si>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</si>
  <si>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</si>
  <si>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</si>
  <si>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</si>
  <si>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</si>
  <si>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</si>
  <si>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</si>
  <si>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</si>
  <si>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</si>
  <si>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</si>
  <si>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</si>
  <si>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</si>
  <si>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</si>
  <si>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</si>
  <si>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</si>
  <si>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</si>
  <si>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</si>
  <si>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</si>
  <si>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</si>
  <si>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</si>
  <si>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</si>
  <si>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</si>
  <si>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</si>
  <si>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</si>
  <si>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</si>
  <si>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</si>
  <si>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</si>
  <si>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</si>
  <si>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</si>
  <si>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</si>
  <si>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</si>
  <si>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</si>
  <si>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</si>
  <si>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</si>
  <si>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</si>
  <si>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</si>
  <si>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</si>
  <si>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</si>
  <si>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</si>
  <si>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</si>
  <si>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</si>
  <si>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</si>
  <si>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</si>
  <si>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</si>
  <si>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</si>
  <si>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</si>
  <si>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</si>
  <si>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</si>
  <si>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</si>
  <si>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</si>
  <si>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</si>
  <si>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</si>
  <si>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</si>
  <si>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</si>
  <si>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</si>
  <si>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</si>
  <si>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</si>
  <si>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</si>
  <si>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</si>
  <si>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</si>
  <si>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</si>
  <si>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</si>
  <si>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</si>
  <si>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</si>
  <si>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</si>
  <si>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</si>
  <si>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</si>
  <si>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</si>
  <si>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</si>
  <si>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</si>
  <si>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</si>
  <si>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</si>
  <si>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</si>
  <si>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</si>
  <si>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</si>
  <si>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</si>
  <si>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</si>
  <si>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</si>
  <si>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</si>
  <si>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</si>
  <si>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</si>
  <si>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</si>
  <si>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</si>
  <si>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</si>
  <si>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</si>
  <si>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</si>
  <si>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</si>
  <si>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</si>
  <si>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</si>
  <si>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</si>
  <si>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</si>
  <si>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</si>
  <si>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</si>
  <si>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</si>
  <si>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</si>
  <si>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</si>
  <si>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</si>
  <si>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</si>
  <si>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</si>
  <si>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</si>
  <si>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</si>
  <si>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</si>
  <si>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</si>
  <si>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</si>
  <si>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</si>
  <si>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</si>
  <si>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</si>
  <si>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</si>
  <si>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</si>
  <si>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</si>
  <si>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</si>
  <si>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</si>
  <si>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</si>
  <si>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</si>
  <si>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</si>
  <si>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</si>
  <si>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</si>
  <si>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</si>
  <si>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</si>
  <si>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</si>
  <si>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</si>
  <si>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</si>
  <si>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</si>
  <si>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</si>
  <si>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</si>
  <si>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</si>
  <si>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</si>
  <si>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</si>
  <si>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</si>
  <si>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</si>
  <si>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</si>
  <si>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</si>
  <si>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</si>
  <si>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</si>
  <si>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</si>
  <si>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</si>
  <si>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</si>
  <si>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</si>
  <si>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</si>
  <si>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</si>
  <si>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</si>
  <si>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</si>
  <si>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</si>
  <si>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</si>
  <si>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</si>
  <si>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</si>
  <si>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</si>
  <si>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</si>
  <si>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</si>
  <si>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</si>
  <si>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</si>
  <si>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</si>
  <si>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</si>
  <si>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</si>
  <si>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</si>
  <si>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</si>
  <si>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</si>
  <si>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</si>
  <si>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</si>
  <si>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</si>
  <si>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</si>
  <si>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</si>
  <si>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</si>
  <si>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</si>
  <si>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</si>
  <si>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</si>
  <si>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</si>
  <si>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</si>
  <si>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</si>
  <si>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</si>
  <si>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</si>
  <si>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</si>
  <si>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</si>
  <si>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</si>
  <si>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</si>
  <si>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</si>
  <si>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</si>
  <si>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</si>
  <si>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</si>
  <si>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</si>
  <si>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</si>
  <si>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</si>
  <si>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</si>
  <si>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</si>
  <si>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</si>
  <si>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</si>
  <si>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</si>
  <si>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</si>
  <si>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</si>
  <si>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</si>
  <si>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</si>
  <si>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</si>
  <si>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</si>
  <si>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</si>
  <si>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</si>
  <si>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</si>
  <si>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</si>
  <si>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</si>
  <si>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</si>
  <si>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</si>
  <si>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</si>
  <si>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</si>
  <si>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</si>
  <si>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</si>
  <si>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</si>
  <si>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</si>
  <si>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</si>
  <si>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</si>
  <si>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</si>
  <si>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</si>
  <si>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</si>
  <si>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</si>
  <si>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</si>
  <si>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</si>
  <si>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</si>
  <si>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</si>
  <si>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</si>
  <si>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</si>
  <si>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</si>
  <si>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</si>
  <si>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</si>
  <si>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</si>
  <si>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</si>
  <si>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</si>
  <si>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</si>
  <si>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</si>
  <si>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</si>
  <si>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</si>
  <si>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</si>
  <si>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</si>
  <si>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</si>
  <si>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</si>
  <si>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</si>
  <si>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</si>
  <si>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</si>
  <si>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</si>
  <si>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</si>
  <si>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</si>
  <si>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</si>
  <si>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</si>
  <si>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</si>
  <si>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</si>
  <si>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</si>
  <si>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</si>
  <si>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</si>
  <si>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</si>
  <si>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</si>
  <si>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</si>
  <si>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</si>
  <si>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</si>
  <si>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</si>
  <si>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</si>
  <si>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</si>
  <si>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</si>
  <si>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</si>
  <si>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</si>
  <si>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</si>
  <si>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</si>
  <si>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</si>
  <si>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</si>
  <si>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</si>
  <si>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</si>
  <si>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</si>
  <si>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</si>
  <si>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</si>
  <si>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</si>
  <si>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</si>
  <si>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</si>
  <si>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</si>
  <si>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</si>
  <si>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</si>
  <si>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</si>
  <si>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</si>
  <si>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</si>
  <si>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</si>
  <si>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</si>
  <si>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</si>
  <si>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</si>
  <si>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</si>
  <si>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</si>
  <si>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</si>
  <si>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</si>
  <si>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</si>
  <si>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</si>
  <si>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</si>
  <si>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</si>
  <si>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</si>
  <si>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</si>
  <si>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</si>
  <si>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</si>
  <si>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</si>
  <si>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</si>
  <si>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</si>
  <si>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</si>
  <si>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</si>
  <si>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</si>
  <si>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</si>
  <si>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</si>
  <si>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</si>
  <si>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</si>
  <si>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</si>
  <si>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</si>
  <si>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</si>
  <si>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</si>
  <si>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</si>
  <si>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</si>
  <si>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</si>
  <si>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</si>
  <si>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</si>
  <si>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</si>
  <si>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</si>
  <si>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</si>
  <si>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</si>
  <si>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</si>
  <si>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</si>
  <si>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</si>
  <si>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</si>
  <si>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</si>
  <si>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</si>
  <si>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</si>
  <si>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</si>
  <si>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</si>
  <si>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</si>
  <si>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</si>
  <si>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</si>
  <si>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</si>
  <si>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</si>
  <si>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</si>
  <si>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</si>
  <si>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</si>
  <si>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</si>
  <si>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</si>
  <si>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</si>
  <si>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</si>
  <si>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</si>
  <si>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</si>
  <si>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</si>
  <si>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</si>
  <si>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</si>
  <si>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</si>
  <si>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</si>
  <si>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</si>
  <si>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</si>
  <si>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</si>
  <si>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</si>
  <si>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</si>
  <si>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</si>
  <si>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</si>
  <si>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</si>
  <si>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</si>
  <si>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</si>
  <si>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</si>
  <si>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</si>
  <si>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</si>
  <si>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</si>
  <si>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</si>
  <si>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</si>
  <si>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</si>
  <si>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</si>
  <si>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</si>
  <si>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</si>
  <si>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</si>
  <si>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</si>
  <si>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</si>
  <si>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</si>
  <si>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</si>
  <si>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</si>
  <si>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</si>
  <si>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</si>
  <si>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</si>
  <si>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</si>
  <si>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</si>
  <si>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</si>
  <si>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</si>
  <si>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</si>
  <si>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</si>
  <si>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</si>
  <si>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</si>
  <si>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</si>
  <si>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</si>
  <si>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</si>
  <si>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</si>
  <si>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</si>
  <si>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</si>
  <si>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</si>
  <si>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</si>
  <si>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</si>
  <si>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</si>
  <si>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</si>
  <si>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</si>
  <si>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</si>
  <si>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</si>
  <si>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</si>
  <si>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</si>
  <si>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</si>
  <si>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</si>
  <si>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</si>
  <si>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</si>
  <si>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</si>
  <si>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</si>
  <si>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</si>
  <si>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</si>
  <si>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</si>
  <si>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</si>
  <si>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</si>
  <si>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</si>
  <si>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</si>
  <si>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</si>
  <si>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</si>
  <si>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</si>
  <si>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</si>
  <si>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</si>
  <si>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</si>
  <si>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</si>
  <si>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</si>
  <si>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</si>
  <si>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</si>
  <si>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</si>
  <si>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</si>
  <si>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</si>
  <si>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</si>
  <si>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</si>
  <si>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</si>
  <si>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</si>
  <si>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</si>
  <si>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</si>
  <si>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</si>
  <si>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</si>
  <si>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</si>
  <si>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</si>
  <si>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</si>
  <si>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</si>
  <si>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</si>
  <si>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</si>
  <si>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</si>
  <si>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</si>
  <si>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</si>
  <si>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</si>
  <si>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</si>
  <si>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</si>
  <si>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</si>
  <si>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</si>
  <si>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</si>
  <si>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</si>
  <si>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</si>
  <si>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</si>
  <si>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</si>
  <si>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</si>
  <si>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</si>
  <si>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</si>
  <si>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</si>
  <si>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</si>
  <si>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</si>
  <si>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</si>
  <si>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</si>
  <si>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</si>
  <si>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</si>
  <si>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</si>
  <si>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</si>
  <si>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</si>
  <si>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</si>
  <si>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</si>
  <si>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</si>
  <si>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</si>
  <si>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</si>
  <si>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</si>
  <si>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</si>
  <si>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</si>
  <si>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</si>
  <si>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</si>
  <si>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</si>
  <si>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</si>
  <si>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</si>
  <si>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</si>
  <si>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</si>
  <si>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</si>
  <si>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</si>
  <si>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</si>
  <si>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</si>
  <si>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</si>
  <si>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</si>
  <si>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</si>
  <si>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</si>
  <si>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</si>
  <si>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</si>
  <si>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</si>
  <si>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</si>
  <si>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</si>
  <si>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</si>
  <si>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</si>
  <si>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</si>
  <si>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</si>
  <si>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</si>
  <si>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</si>
  <si>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</si>
  <si>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</si>
  <si>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</si>
  <si>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</si>
  <si>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</si>
  <si>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</si>
  <si>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</si>
  <si>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</si>
  <si>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</si>
  <si>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</si>
  <si>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</si>
  <si>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</si>
  <si>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</si>
  <si>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</si>
  <si>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</si>
  <si>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</si>
  <si>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</si>
  <si>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</si>
  <si>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</si>
  <si>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</si>
  <si>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</si>
  <si>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</si>
  <si>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</si>
  <si>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</si>
  <si>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</si>
  <si>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</si>
  <si>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</si>
  <si>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</si>
  <si>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</si>
  <si>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</si>
  <si>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</si>
  <si>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</si>
  <si>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</si>
  <si>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</si>
  <si>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</si>
  <si>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</si>
  <si>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</si>
  <si>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</si>
  <si>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</si>
  <si>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</si>
  <si>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</si>
  <si>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</si>
  <si>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</si>
  <si>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</si>
  <si>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</si>
  <si>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</si>
  <si>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</si>
  <si>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</si>
  <si>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</si>
  <si>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</si>
  <si>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</si>
  <si>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</si>
  <si>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</si>
  <si>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</si>
  <si>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</si>
  <si>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</si>
  <si>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</si>
  <si>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</si>
  <si>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</si>
  <si>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</si>
  <si>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</si>
  <si>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</si>
  <si>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</si>
  <si>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</si>
  <si>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</si>
  <si>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</si>
  <si>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</si>
  <si>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</si>
  <si>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</si>
  <si>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</si>
  <si>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</si>
  <si>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</si>
  <si>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</si>
  <si>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</si>
  <si>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</si>
  <si>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</si>
  <si>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</si>
  <si>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</si>
  <si>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</si>
  <si>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</si>
  <si>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</si>
  <si>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</si>
  <si>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</si>
  <si>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</si>
  <si>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</si>
  <si>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</si>
  <si>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</si>
  <si>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</si>
  <si>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</si>
  <si>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</si>
  <si>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</si>
  <si>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</si>
  <si>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</si>
  <si>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</si>
  <si>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</si>
  <si>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</si>
  <si>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</si>
  <si>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</si>
  <si>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</si>
  <si>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</si>
  <si>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</si>
  <si>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</si>
  <si>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</si>
  <si>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</si>
  <si>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</si>
  <si>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</si>
  <si>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</si>
  <si>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</si>
  <si>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</si>
  <si>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</si>
  <si>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</si>
  <si>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</si>
  <si>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</si>
  <si>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</si>
  <si>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</si>
  <si>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</si>
  <si>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</si>
  <si>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</si>
  <si>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</si>
  <si>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</si>
  <si>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</si>
  <si>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</si>
  <si>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</si>
  <si>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</si>
  <si>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</si>
  <si>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</si>
  <si>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</si>
  <si>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</si>
  <si>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</si>
  <si>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</si>
  <si>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</si>
  <si>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</si>
  <si>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</si>
  <si>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</si>
  <si>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</si>
  <si>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</si>
  <si>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</si>
  <si>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</si>
  <si>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</si>
  <si>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</si>
  <si>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</si>
  <si>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</si>
  <si>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</si>
  <si>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</si>
  <si>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</si>
  <si>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</si>
  <si>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</si>
  <si>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</si>
  <si>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</si>
  <si>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</si>
  <si>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</si>
  <si>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</si>
  <si>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</si>
  <si>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</si>
  <si>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</si>
  <si>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</si>
  <si>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</si>
  <si>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</si>
  <si>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</si>
  <si>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</si>
  <si>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</si>
  <si>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</si>
  <si>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</si>
  <si>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</si>
  <si>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</si>
  <si>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</si>
  <si>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</si>
  <si>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</si>
  <si>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</si>
  <si>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</si>
  <si>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</si>
  <si>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</si>
  <si>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</si>
  <si>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</si>
  <si>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</si>
  <si>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</si>
  <si>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</si>
  <si>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</si>
  <si>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</si>
  <si>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</si>
  <si>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</si>
  <si>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</si>
  <si>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</si>
  <si>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</si>
  <si>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</si>
  <si>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</si>
  <si>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</si>
  <si>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</si>
  <si>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</si>
  <si>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</si>
  <si>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</si>
  <si>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</si>
  <si>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</si>
  <si>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</si>
  <si>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</si>
  <si>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</si>
  <si>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</si>
  <si>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</si>
  <si>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</si>
  <si>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</si>
  <si>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</si>
  <si>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</si>
  <si>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</si>
  <si>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</si>
  <si>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</si>
  <si>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</si>
  <si>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</si>
  <si>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</si>
  <si>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</si>
  <si>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</si>
  <si>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</si>
  <si>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</si>
  <si>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</si>
  <si>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</si>
  <si>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</si>
  <si>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</si>
  <si>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</si>
  <si>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</si>
  <si>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</si>
  <si>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</si>
  <si>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</si>
  <si>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</si>
  <si>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</si>
  <si>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</si>
  <si>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</si>
  <si>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</si>
  <si>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</si>
  <si>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</si>
  <si>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</si>
  <si>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</si>
  <si>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</si>
  <si>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</si>
  <si>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</si>
  <si>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</si>
  <si>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</si>
  <si>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</si>
  <si>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</si>
  <si>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</si>
  <si>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</si>
  <si>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</si>
  <si>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</si>
  <si>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</si>
  <si>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</si>
  <si>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</si>
  <si>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</si>
  <si>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</si>
  <si>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</si>
  <si>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</si>
  <si>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</si>
  <si>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</si>
  <si>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</si>
  <si>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</si>
  <si>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</si>
  <si>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</si>
  <si>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</si>
  <si>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</si>
  <si>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</si>
  <si>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</si>
  <si>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</si>
  <si>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</si>
  <si>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</si>
  <si>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</si>
  <si>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</si>
  <si>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</si>
  <si>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</si>
  <si>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</si>
  <si>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</si>
  <si>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</si>
  <si>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</si>
  <si>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</si>
  <si>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</si>
  <si>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</si>
  <si>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</si>
  <si>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</si>
  <si>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</si>
  <si>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</si>
  <si>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</si>
  <si>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</si>
  <si>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</si>
  <si>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</si>
  <si>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</si>
  <si>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</si>
  <si>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</si>
  <si>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</si>
  <si>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</si>
  <si>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</si>
  <si>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</si>
  <si>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</si>
  <si>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</si>
  <si>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</si>
  <si>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</si>
  <si>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</si>
  <si>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</si>
  <si>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</si>
  <si>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</si>
  <si>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</si>
  <si>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</si>
  <si>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</si>
  <si>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</si>
  <si>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</si>
  <si>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</si>
  <si>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</si>
  <si>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</si>
  <si>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</si>
  <si>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</si>
  <si>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</si>
  <si>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</si>
  <si>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</si>
  <si>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</si>
  <si>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</si>
  <si>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</si>
  <si>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</si>
  <si>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</si>
  <si>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</si>
  <si>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</si>
  <si>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</si>
  <si>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</si>
  <si>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</si>
  <si>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</si>
  <si>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</si>
  <si>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</si>
  <si>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</si>
  <si>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</si>
  <si>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</si>
  <si>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</si>
  <si>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</si>
  <si>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</si>
  <si>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</si>
  <si>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</si>
  <si>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</si>
  <si>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</si>
  <si>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</si>
  <si>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</si>
  <si>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</si>
  <si>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</si>
  <si>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</si>
  <si>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</si>
  <si>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</si>
  <si>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</si>
  <si>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</si>
  <si>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</si>
  <si>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</si>
  <si>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</si>
  <si>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</si>
  <si>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</si>
  <si>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</si>
  <si>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</si>
  <si>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</si>
  <si>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</si>
  <si>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</si>
  <si>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</si>
  <si>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</si>
  <si>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</si>
  <si>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</si>
  <si>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</si>
  <si>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</si>
  <si>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</si>
  <si>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</si>
  <si>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</si>
  <si>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</si>
  <si>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</si>
  <si>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</si>
  <si>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</si>
  <si>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</si>
  <si>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</si>
  <si>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</si>
  <si>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</si>
  <si>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</si>
  <si>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</si>
  <si>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</si>
  <si>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</si>
  <si>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</si>
  <si>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</si>
  <si>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</si>
  <si>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</si>
  <si>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</si>
  <si>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</si>
  <si>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</si>
  <si>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</si>
  <si>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</si>
  <si>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</si>
  <si>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</si>
  <si>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</si>
  <si>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</si>
  <si>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</si>
  <si>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</si>
  <si>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</si>
  <si>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</si>
  <si>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</si>
  <si>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</si>
  <si>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</si>
  <si>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</si>
  <si>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</si>
  <si>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</si>
  <si>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</si>
  <si>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</si>
  <si>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</si>
  <si>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</si>
  <si>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</si>
  <si>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</si>
  <si>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</si>
  <si>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</si>
  <si>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</si>
  <si>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</si>
  <si>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</si>
  <si>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</si>
  <si>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</si>
  <si>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</si>
  <si>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</si>
  <si>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</si>
  <si>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</si>
  <si>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</si>
  <si>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</si>
  <si>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</si>
  <si>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</si>
  <si>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</si>
  <si>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</si>
  <si>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</si>
  <si>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</si>
  <si>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</si>
  <si>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</si>
  <si>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</si>
  <si>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</si>
  <si>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</si>
  <si>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</si>
  <si>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</si>
  <si>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</si>
  <si>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</si>
  <si>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</si>
  <si>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</si>
  <si>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</si>
  <si>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</si>
  <si>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</si>
  <si>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</si>
  <si>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</si>
  <si>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</si>
  <si>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</si>
  <si>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</si>
  <si>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</si>
  <si>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</si>
  <si>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</si>
  <si>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</si>
  <si>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</si>
  <si>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</si>
  <si>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</si>
  <si>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</si>
  <si>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</si>
  <si>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</si>
  <si>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</si>
  <si>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</si>
  <si>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</si>
  <si>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</si>
  <si>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</si>
  <si>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</si>
  <si>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</si>
  <si>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</si>
  <si>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</si>
  <si>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</si>
  <si>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</si>
  <si>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</si>
  <si>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</si>
  <si>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</si>
  <si>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</si>
  <si>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</si>
  <si>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</si>
  <si>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</si>
  <si>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</si>
  <si>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</si>
  <si>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</si>
  <si>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</si>
  <si>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</si>
  <si>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</si>
  <si>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</si>
  <si>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</si>
  <si>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</si>
  <si>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</si>
  <si>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</si>
  <si>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</si>
  <si>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</si>
  <si>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</si>
  <si>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</si>
  <si>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</si>
  <si>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</si>
  <si>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</si>
  <si>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</si>
  <si>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</si>
  <si>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</si>
  <si>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</si>
  <si>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</si>
  <si>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</si>
  <si>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</si>
  <si>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</si>
  <si>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</si>
  <si>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</si>
  <si>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</si>
  <si>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</si>
  <si>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</si>
  <si>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</si>
  <si>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</si>
  <si>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</si>
  <si>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</si>
  <si>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</si>
  <si>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</si>
  <si>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</si>
  <si>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</si>
  <si>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</si>
  <si>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</si>
  <si>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</si>
  <si>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</si>
  <si>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</si>
  <si>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</si>
  <si>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</si>
  <si>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</si>
  <si>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</si>
  <si>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</si>
  <si>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</si>
  <si>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</si>
  <si>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</si>
  <si>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</si>
  <si>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</si>
  <si>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</si>
  <si>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</si>
  <si>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</si>
  <si>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</si>
  <si>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</si>
  <si>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</si>
  <si>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</si>
  <si>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</si>
  <si>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</si>
  <si>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</si>
  <si>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</si>
  <si>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</si>
  <si>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</si>
  <si>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</si>
  <si>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</si>
  <si>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</si>
  <si>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</si>
  <si>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</si>
  <si>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</si>
  <si>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</si>
  <si>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</si>
  <si>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</si>
  <si>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</si>
  <si>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</si>
  <si>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</si>
  <si>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</si>
  <si>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</si>
  <si>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</si>
  <si>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</si>
  <si>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</si>
  <si>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</si>
  <si>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</si>
  <si>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</si>
  <si>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</si>
  <si>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</si>
  <si>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</si>
  <si>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</si>
  <si>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</si>
  <si>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</si>
  <si>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</si>
  <si>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</si>
  <si>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</si>
  <si>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</si>
  <si>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</si>
  <si>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</si>
  <si>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</si>
  <si>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</si>
  <si>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</si>
  <si>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</si>
  <si>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</si>
  <si>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</si>
  <si>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</si>
  <si>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</si>
  <si>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</si>
  <si>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</si>
  <si>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</si>
  <si>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</si>
  <si>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</si>
  <si>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</si>
  <si>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</si>
  <si>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</si>
  <si>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</si>
  <si>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</si>
  <si>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</si>
  <si>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</si>
  <si>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</si>
  <si>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</si>
  <si>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</si>
  <si>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</si>
  <si>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</si>
  <si>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</si>
  <si>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</si>
  <si>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</si>
  <si>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</si>
  <si>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</si>
  <si>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</si>
  <si>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</si>
  <si>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</si>
  <si>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</si>
  <si>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</si>
  <si>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</si>
  <si>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</si>
  <si>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</si>
  <si>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</si>
  <si>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</si>
  <si>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</si>
  <si>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</si>
  <si>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</si>
  <si>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</si>
  <si>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</si>
  <si>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</si>
  <si>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</si>
  <si>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</si>
  <si>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</si>
  <si>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</si>
  <si>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</si>
  <si>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</si>
  <si>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</si>
  <si>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</si>
  <si>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</si>
  <si>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</si>
  <si>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</si>
  <si>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</si>
  <si>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</si>
  <si>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</si>
  <si>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</si>
  <si>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</si>
  <si>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</si>
  <si>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</si>
  <si>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</si>
  <si>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</si>
  <si>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</si>
  <si>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</si>
  <si>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</si>
  <si>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</si>
  <si>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</si>
  <si>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</si>
  <si>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</si>
  <si>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</si>
  <si>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</si>
  <si>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</si>
  <si>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</si>
  <si>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</si>
  <si>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</si>
  <si>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</si>
  <si>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</si>
  <si>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</si>
  <si>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</si>
  <si>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</si>
  <si>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</si>
  <si>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</si>
  <si>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</si>
  <si>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</si>
  <si>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</si>
  <si>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</si>
  <si>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</si>
  <si>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</si>
  <si>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</si>
  <si>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</si>
  <si>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</si>
  <si>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</si>
  <si>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</si>
  <si>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</si>
  <si>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</si>
  <si>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</si>
  <si>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</si>
  <si>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</si>
  <si>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</si>
  <si>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</si>
  <si>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</si>
  <si>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</si>
  <si>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</si>
  <si>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</si>
  <si>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</si>
  <si>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</si>
  <si>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</si>
  <si>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</si>
  <si>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</si>
  <si>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</si>
  <si>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</si>
  <si>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</si>
  <si>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</si>
  <si>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</si>
  <si>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</si>
  <si>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</si>
  <si>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</si>
  <si>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</si>
  <si>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</si>
  <si>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</si>
  <si>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</si>
  <si>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</si>
  <si>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</si>
  <si>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</si>
  <si>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</si>
  <si>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</si>
  <si>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</si>
  <si>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</si>
  <si>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</si>
  <si>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</si>
  <si>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</si>
  <si>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</si>
  <si>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</si>
  <si>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</si>
  <si>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</si>
  <si>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</si>
  <si>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</si>
  <si>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</si>
  <si>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</si>
  <si>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</si>
  <si>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</si>
  <si>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</si>
  <si>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</si>
  <si>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</si>
  <si>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</si>
  <si>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</si>
  <si>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</si>
  <si>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</si>
  <si>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</si>
  <si>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</si>
  <si>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</si>
  <si>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</si>
  <si>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</si>
  <si>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</si>
  <si>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</si>
  <si>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</si>
  <si>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</si>
  <si>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</si>
  <si>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</si>
  <si>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</si>
  <si>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</si>
  <si>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</si>
  <si>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</si>
  <si>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</si>
  <si>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</si>
  <si>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</si>
  <si>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</si>
  <si>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</si>
  <si>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</si>
  <si>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</si>
  <si>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</si>
  <si>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</si>
  <si>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</si>
  <si>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</si>
  <si>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</si>
  <si>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</si>
  <si>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</si>
  <si>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</si>
  <si>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</si>
  <si>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</si>
  <si>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</si>
  <si>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</si>
  <si>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</si>
  <si>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</si>
  <si>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</si>
  <si>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</si>
  <si>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</si>
  <si>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</si>
  <si>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</si>
  <si>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</si>
  <si>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</si>
  <si>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</si>
  <si>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</si>
  <si>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</si>
  <si>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</si>
  <si>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</si>
  <si>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</si>
  <si>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</si>
  <si>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</si>
  <si>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</si>
  <si>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</si>
  <si>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</si>
  <si>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</si>
  <si>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</si>
  <si>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</si>
  <si>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</si>
  <si>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</si>
  <si>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</si>
  <si>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</si>
  <si>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</si>
  <si>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</si>
  <si>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</si>
  <si>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</si>
  <si>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</si>
  <si>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</si>
  <si>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</si>
  <si>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</si>
  <si>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</si>
  <si>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</si>
  <si>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</si>
  <si>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</si>
  <si>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</si>
  <si>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</si>
  <si>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</si>
  <si>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</si>
  <si>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</si>
  <si>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</si>
  <si>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</si>
  <si>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</si>
  <si>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</si>
  <si>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</si>
  <si>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</si>
  <si>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</si>
  <si>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</si>
  <si>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</si>
  <si>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</si>
  <si>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</si>
  <si>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</si>
  <si>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</si>
  <si>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</si>
  <si>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</si>
  <si>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</si>
  <si>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</si>
  <si>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</si>
  <si>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</si>
  <si>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</si>
  <si>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</si>
  <si>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</si>
  <si>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</si>
  <si>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</si>
  <si>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</si>
  <si>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</si>
  <si>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</si>
  <si>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</si>
  <si>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</si>
  <si>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</si>
  <si>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</si>
  <si>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</si>
  <si>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</si>
  <si>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</si>
  <si>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</si>
  <si>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</si>
  <si>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</si>
  <si>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</si>
  <si>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</si>
  <si>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</si>
  <si>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</si>
  <si>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</si>
  <si>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</si>
  <si>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</si>
  <si>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</si>
  <si>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</si>
  <si>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</si>
  <si>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</si>
  <si>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</si>
  <si>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</si>
  <si>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</si>
  <si>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</si>
  <si>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</si>
  <si>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</si>
  <si>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</si>
  <si>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</si>
  <si>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</si>
  <si>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</si>
  <si>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</si>
  <si>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</si>
  <si>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</si>
  <si>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</si>
  <si>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</si>
  <si>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</si>
  <si>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</si>
  <si>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</si>
  <si>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</si>
  <si>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</si>
  <si>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</si>
  <si>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</si>
  <si>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</si>
  <si>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</si>
  <si>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</si>
  <si>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</si>
  <si>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</si>
  <si>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</si>
  <si>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</si>
  <si>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</si>
  <si>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</si>
  <si>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</si>
  <si>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</si>
  <si>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</si>
  <si>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</si>
  <si>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</si>
  <si>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</si>
  <si>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</si>
  <si>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</si>
  <si>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</si>
  <si>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</si>
  <si>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</si>
  <si>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</si>
  <si>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</si>
  <si>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</si>
  <si>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</si>
  <si>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</si>
  <si>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</si>
  <si>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</si>
  <si>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</si>
  <si>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</si>
  <si>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</si>
  <si>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</si>
  <si>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</si>
  <si>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</si>
  <si>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</si>
  <si>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</si>
  <si>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</si>
  <si>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</si>
  <si>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</si>
  <si>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</si>
  <si>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</si>
  <si>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</si>
  <si>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</si>
  <si>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</si>
  <si>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</si>
  <si>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</si>
  <si>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</si>
  <si>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</si>
  <si>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</si>
  <si>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</si>
  <si>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</si>
  <si>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</si>
  <si>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</si>
  <si>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</si>
  <si>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</si>
  <si>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</si>
  <si>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</si>
  <si>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</si>
  <si>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</si>
  <si>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</si>
  <si>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</si>
  <si>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</si>
  <si>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</si>
  <si>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</si>
  <si>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</si>
  <si>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</si>
  <si>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</si>
  <si>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</si>
  <si>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</si>
  <si>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</si>
  <si>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</si>
  <si>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</si>
  <si>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</si>
  <si>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</si>
  <si>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</si>
  <si>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</si>
  <si>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</si>
  <si>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</si>
  <si>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</si>
  <si>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</si>
  <si>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</si>
  <si>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</si>
  <si>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</si>
  <si>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</si>
  <si>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</si>
  <si>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</si>
  <si>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</si>
  <si>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</si>
  <si>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</si>
  <si>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</si>
  <si>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</si>
  <si>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</si>
  <si>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</si>
  <si>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</si>
  <si>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</si>
  <si>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</si>
  <si>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</si>
  <si>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</si>
  <si>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</si>
  <si>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</si>
  <si>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</si>
  <si>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</si>
  <si>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</si>
  <si>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</si>
  <si>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</si>
  <si>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</si>
  <si>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</si>
  <si>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</si>
  <si>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</si>
  <si>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</si>
  <si>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</si>
  <si>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</si>
  <si>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</si>
  <si>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</si>
  <si>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</si>
  <si>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</si>
  <si>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</si>
  <si>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</si>
  <si>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</si>
  <si>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</si>
  <si>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</si>
  <si>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</si>
  <si>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</si>
  <si>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</si>
  <si>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</si>
  <si>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</si>
  <si>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</si>
  <si>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</si>
  <si>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</si>
  <si>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</si>
  <si>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</si>
  <si>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</si>
  <si>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</si>
  <si>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</si>
  <si>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</si>
  <si>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</si>
  <si>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</si>
  <si>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</si>
  <si>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</si>
  <si>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</si>
  <si>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</si>
  <si>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</si>
  <si>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</si>
  <si>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</si>
  <si>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</si>
  <si>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</si>
  <si>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</si>
  <si>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</si>
  <si>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</si>
  <si>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</si>
  <si>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</si>
  <si>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</si>
  <si>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</si>
  <si>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</si>
  <si>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</si>
  <si>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</si>
  <si>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</si>
  <si>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</si>
  <si>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</si>
  <si>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</si>
  <si>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</si>
  <si>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</si>
  <si>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</si>
  <si>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</si>
  <si>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</si>
  <si>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</si>
  <si>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</si>
  <si>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</si>
  <si>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</si>
  <si>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</si>
  <si>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</si>
  <si>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</si>
  <si>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</si>
  <si>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</si>
  <si>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</si>
  <si>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</si>
  <si>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</si>
  <si>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</si>
  <si>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</si>
  <si>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</si>
  <si>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</si>
  <si>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</si>
  <si>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</si>
  <si>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</si>
  <si>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</si>
  <si>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</si>
  <si>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</si>
  <si>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</si>
  <si>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</si>
  <si>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</si>
  <si>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</si>
  <si>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</si>
  <si>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</si>
  <si>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</si>
  <si>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</si>
  <si>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</si>
  <si>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</si>
  <si>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</si>
  <si>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</si>
  <si>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</si>
  <si>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</si>
  <si>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</si>
  <si>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</si>
  <si>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</si>
  <si>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</si>
  <si>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</si>
  <si>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</si>
  <si>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</si>
  <si>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</si>
  <si>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</si>
  <si>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</si>
  <si>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</si>
  <si>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</si>
  <si>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</si>
  <si>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</si>
  <si>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</si>
  <si>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</si>
  <si>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</si>
  <si>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</si>
  <si>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</si>
  <si>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</si>
  <si>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</si>
  <si>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</si>
  <si>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</si>
  <si>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</si>
  <si>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</si>
  <si>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</si>
  <si>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</si>
  <si>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</si>
  <si>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</si>
  <si>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</si>
  <si>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</si>
  <si>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</si>
  <si>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</si>
  <si>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</si>
  <si>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</si>
  <si>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</si>
  <si>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</si>
  <si>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</si>
  <si>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</si>
  <si>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</si>
  <si>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</si>
  <si>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</si>
  <si>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</si>
  <si>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</si>
  <si>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</si>
  <si>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</si>
  <si>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</si>
  <si>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</si>
  <si>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</si>
  <si>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</si>
  <si>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</si>
  <si>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</si>
  <si>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</si>
  <si>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</si>
  <si>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</si>
  <si>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</si>
  <si>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</si>
  <si>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</si>
  <si>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</si>
  <si>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</si>
  <si>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</si>
  <si>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</si>
  <si>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</si>
  <si>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</si>
  <si>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</si>
  <si>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</si>
  <si>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</si>
  <si>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</si>
  <si>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</si>
  <si>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</si>
  <si>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</si>
  <si>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</si>
  <si>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</si>
  <si>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</si>
  <si>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</si>
  <si>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</si>
  <si>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</si>
  <si>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</si>
  <si>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</si>
  <si>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</si>
  <si>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</si>
  <si>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</si>
  <si>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</si>
  <si>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</si>
  <si>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</si>
  <si>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</si>
  <si>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</si>
  <si>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</si>
  <si>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</si>
  <si>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</si>
  <si>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</si>
  <si>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</si>
  <si>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</si>
  <si>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</si>
  <si>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</si>
  <si>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</si>
  <si>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</si>
  <si>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</si>
  <si>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</si>
  <si>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</si>
  <si>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</si>
  <si>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</si>
  <si>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</si>
  <si>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</si>
  <si>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</si>
  <si>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</si>
  <si>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</si>
  <si>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</si>
  <si>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</si>
  <si>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</si>
  <si>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</si>
  <si>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</si>
  <si>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</si>
  <si>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</si>
  <si>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</si>
  <si>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</si>
  <si>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</si>
  <si>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</si>
  <si>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</si>
  <si>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</si>
  <si>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</si>
  <si>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</si>
  <si>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</si>
  <si>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</si>
  <si>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</si>
  <si>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</si>
  <si>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</si>
  <si>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</si>
  <si>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</si>
  <si>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</si>
  <si>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</si>
  <si>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</si>
  <si>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</si>
  <si>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</si>
  <si>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</si>
  <si>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</si>
  <si>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</si>
  <si>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</si>
  <si>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</si>
  <si>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</si>
  <si>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</si>
  <si>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</si>
  <si>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</si>
  <si>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</si>
  <si>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</si>
  <si>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</si>
  <si>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</si>
  <si>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</si>
  <si>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</si>
  <si>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</si>
  <si>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</si>
  <si>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</si>
  <si>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</si>
  <si>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</si>
  <si>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</si>
  <si>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</si>
  <si>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</si>
  <si>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</si>
  <si>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</si>
  <si>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</si>
  <si>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</si>
  <si>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</si>
  <si>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</si>
  <si>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</si>
  <si>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</si>
  <si>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</si>
  <si>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</si>
  <si>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</si>
  <si>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</si>
  <si>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</si>
  <si>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</si>
  <si>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</si>
  <si>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</si>
  <si>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</si>
  <si>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</si>
  <si>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</si>
  <si>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</si>
  <si>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</si>
  <si>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</si>
  <si>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</si>
  <si>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</si>
  <si>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</si>
  <si>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</si>
  <si>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</si>
  <si>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</si>
  <si>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</si>
  <si>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</si>
  <si>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</si>
  <si>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</si>
  <si>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</si>
  <si>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</si>
  <si>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</si>
  <si>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</si>
  <si>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</si>
  <si>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</si>
  <si>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</si>
  <si>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</si>
  <si>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</si>
  <si>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</si>
  <si>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</si>
  <si>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</si>
  <si>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</si>
  <si>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</si>
  <si>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</si>
  <si>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</si>
  <si>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</si>
  <si>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</si>
  <si>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</si>
  <si>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</si>
  <si>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</si>
  <si>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</si>
  <si>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</si>
  <si>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</si>
  <si>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</si>
  <si>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</si>
  <si>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</si>
  <si>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</si>
  <si>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</si>
  <si>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</si>
  <si>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</si>
  <si>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</si>
  <si>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</si>
  <si>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</si>
  <si>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</si>
  <si>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</si>
  <si>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</si>
  <si>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</si>
  <si>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</si>
  <si>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</si>
  <si>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</si>
  <si>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</si>
  <si>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</si>
  <si>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</si>
  <si>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</si>
  <si>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</si>
  <si>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</si>
  <si>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</si>
  <si>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</si>
  <si>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</si>
  <si>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</si>
  <si>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</si>
  <si>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</si>
  <si>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</si>
  <si>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</si>
  <si>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</si>
  <si>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</si>
  <si>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</si>
  <si>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</si>
  <si>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</si>
  <si>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</si>
  <si>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</si>
  <si>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</si>
  <si>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</si>
  <si>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</si>
  <si>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</si>
  <si>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</si>
  <si>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</si>
  <si>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</si>
  <si>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</si>
  <si>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</si>
  <si>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</si>
  <si>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</si>
  <si>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</si>
  <si>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</si>
  <si>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</si>
  <si>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</si>
  <si>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</si>
  <si>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</si>
  <si>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</si>
  <si>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</si>
  <si>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</si>
  <si>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</si>
  <si>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</si>
  <si>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</si>
  <si>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</si>
  <si>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</si>
  <si>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</si>
  <si>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</si>
  <si>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</si>
  <si>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</si>
  <si>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</si>
  <si>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</si>
  <si>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</si>
  <si>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</si>
  <si>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</si>
  <si>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</si>
  <si>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</si>
  <si>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</si>
  <si>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</si>
  <si>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</si>
  <si>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</si>
  <si>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</si>
  <si>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</si>
  <si>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</si>
  <si>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</si>
  <si>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</si>
  <si>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</si>
  <si>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</si>
  <si>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</si>
  <si>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</si>
  <si>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</si>
  <si>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</si>
  <si>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</si>
  <si>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</si>
  <si>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</si>
  <si>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</si>
  <si>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</si>
  <si>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</si>
  <si>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</si>
  <si>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</si>
  <si>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</si>
  <si>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</si>
  <si>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</si>
  <si>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</si>
  <si>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</si>
  <si>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</si>
  <si>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</si>
  <si>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</si>
  <si>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</si>
  <si>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</si>
  <si>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</si>
  <si>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</si>
  <si>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</si>
  <si>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</si>
  <si>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</si>
  <si>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</si>
  <si>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</si>
  <si>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</si>
  <si>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</si>
  <si>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</si>
  <si>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</si>
  <si>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</si>
  <si>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</si>
  <si>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</si>
  <si>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</si>
  <si>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</si>
  <si>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</si>
  <si>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</si>
  <si>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</si>
  <si>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</si>
  <si>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</si>
  <si>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</si>
  <si>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</si>
  <si>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</si>
  <si>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</si>
  <si>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</si>
  <si>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</si>
  <si>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</si>
  <si>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</si>
  <si>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</si>
  <si>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</si>
  <si>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</si>
  <si>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</si>
  <si>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</si>
  <si>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</si>
  <si>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</si>
  <si>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</si>
  <si>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</si>
  <si>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</si>
  <si>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</si>
  <si>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</si>
  <si>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</si>
  <si>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</si>
  <si>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</si>
  <si>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</si>
  <si>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</si>
  <si>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</si>
  <si>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</si>
  <si>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</si>
  <si>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</si>
  <si>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</si>
  <si>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</si>
  <si>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</si>
  <si>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</si>
  <si>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</si>
  <si>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</si>
  <si>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</si>
  <si>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</si>
  <si>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</si>
  <si>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</si>
  <si>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</si>
  <si>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</si>
  <si>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</si>
  <si>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</si>
  <si>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</si>
  <si>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</si>
  <si>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</si>
  <si>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</si>
  <si>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</si>
  <si>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</si>
  <si>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</si>
  <si>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</si>
  <si>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</si>
  <si>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</si>
  <si>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</si>
  <si>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</si>
  <si>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</si>
  <si>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</si>
  <si>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</si>
  <si>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</si>
  <si>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</si>
  <si>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</si>
  <si>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</si>
  <si>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</si>
  <si>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</si>
  <si>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</si>
  <si>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</si>
  <si>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</si>
  <si>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</si>
  <si>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</si>
  <si>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</si>
  <si>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</si>
  <si>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</si>
  <si>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</si>
  <si>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</si>
  <si>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</si>
  <si>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</si>
  <si>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</si>
  <si>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</si>
  <si>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</si>
  <si>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</si>
  <si>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</si>
  <si>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</si>
  <si>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</si>
  <si>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</si>
  <si>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</si>
  <si>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</si>
  <si>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</si>
  <si>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</si>
  <si>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</si>
  <si>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</si>
  <si>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</si>
  <si>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</si>
  <si>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</si>
  <si>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</si>
  <si>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</si>
  <si>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</si>
  <si>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</si>
  <si>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</si>
  <si>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</si>
  <si>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</si>
  <si>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</si>
  <si>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</si>
  <si>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</si>
  <si>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</si>
  <si>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</si>
  <si>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</si>
  <si>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</si>
  <si>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</si>
  <si>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</si>
  <si>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</si>
  <si>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</si>
  <si>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</si>
  <si>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</si>
  <si>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</si>
  <si>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</si>
  <si>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</si>
  <si>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</si>
  <si>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</si>
  <si>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</si>
  <si>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</si>
  <si>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</si>
  <si>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</si>
  <si>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</si>
  <si>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</si>
  <si>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</si>
  <si>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</si>
  <si>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</si>
  <si>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</si>
  <si>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</si>
  <si>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</si>
  <si>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</si>
  <si>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</si>
  <si>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</si>
  <si>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</si>
  <si>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</si>
  <si>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</si>
  <si>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</si>
  <si>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</si>
  <si>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</si>
  <si>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</si>
  <si>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</si>
  <si>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</si>
  <si>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</si>
  <si>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</si>
  <si>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</si>
  <si>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</si>
  <si>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</si>
  <si>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</si>
  <si>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</si>
  <si>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</si>
  <si>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</si>
  <si>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</si>
  <si>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</si>
  <si>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</si>
  <si>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</si>
  <si>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</si>
  <si>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</si>
  <si>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</si>
  <si>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</si>
  <si>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</si>
  <si>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</si>
  <si>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</si>
  <si>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</si>
  <si>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</si>
  <si>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</si>
  <si>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</si>
  <si>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</si>
  <si>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</si>
  <si>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</si>
  <si>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</si>
  <si>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</si>
  <si>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</si>
  <si>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</si>
  <si>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</si>
  <si>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</si>
  <si>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</si>
  <si>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</si>
  <si>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</si>
  <si>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</si>
  <si>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</si>
  <si>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</si>
  <si>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</si>
  <si>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</si>
  <si>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</si>
  <si>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</si>
  <si>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</si>
  <si>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</si>
  <si>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</si>
  <si>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</si>
  <si>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</si>
  <si>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</si>
  <si>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</si>
  <si>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</si>
  <si>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</si>
  <si>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</si>
  <si>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</si>
  <si>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</si>
  <si>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</si>
  <si>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</si>
  <si>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</si>
  <si>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</si>
  <si>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</si>
  <si>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</si>
  <si>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</si>
  <si>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</si>
  <si>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</si>
  <si>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</si>
  <si>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</si>
  <si>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</si>
  <si>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</si>
  <si>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</si>
  <si>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</si>
  <si>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</si>
  <si>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</si>
  <si>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</si>
  <si>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</si>
  <si>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</si>
  <si>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</si>
  <si>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</si>
  <si>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</si>
  <si>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</si>
  <si>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</si>
  <si>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</si>
  <si>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</si>
  <si>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</si>
  <si>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</si>
  <si>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</si>
  <si>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</si>
  <si>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</si>
  <si>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</si>
  <si>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</si>
  <si>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</si>
  <si>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</si>
  <si>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</si>
  <si>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</si>
  <si>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</si>
  <si>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</si>
  <si>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</si>
  <si>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</si>
  <si>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</si>
  <si>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</si>
  <si>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</si>
  <si>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</si>
  <si>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</si>
  <si>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</si>
  <si>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</si>
  <si>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</si>
  <si>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</si>
  <si>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</si>
  <si>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</si>
  <si>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</si>
  <si>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</si>
  <si>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</si>
  <si>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</si>
  <si>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</si>
  <si>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</si>
  <si>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</si>
  <si>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</si>
  <si>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</si>
  <si>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</si>
  <si>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</si>
  <si>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</si>
  <si>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</si>
  <si>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</si>
  <si>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</si>
  <si>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</si>
  <si>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</si>
  <si>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</si>
  <si>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</si>
  <si>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</si>
  <si>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</si>
  <si>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</si>
  <si>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</si>
  <si>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</si>
  <si>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</si>
  <si>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</si>
  <si>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</si>
  <si>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</si>
  <si>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</si>
  <si>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</si>
  <si>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</si>
  <si>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</si>
  <si>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</si>
  <si>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</si>
  <si>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</si>
  <si>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</si>
  <si>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</si>
  <si>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</si>
  <si>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</si>
  <si>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</si>
  <si>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</si>
  <si>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</si>
  <si>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</si>
  <si>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</si>
  <si>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</si>
  <si>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</si>
  <si>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</si>
  <si>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</si>
  <si>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</si>
  <si>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</si>
  <si>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</si>
  <si>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</si>
  <si>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</si>
  <si>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</si>
  <si>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</si>
  <si>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</si>
  <si>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</si>
  <si>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</si>
  <si>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</si>
  <si>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</si>
  <si>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</si>
  <si>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</si>
  <si>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</si>
  <si>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</si>
  <si>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</si>
  <si>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</si>
  <si>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</si>
  <si>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</si>
  <si>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</si>
  <si>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</si>
  <si>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</si>
  <si>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</si>
  <si>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</si>
  <si>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</si>
  <si>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</si>
  <si>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</si>
  <si>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</si>
  <si>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</si>
  <si>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</si>
  <si>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</si>
  <si>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</si>
  <si>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</si>
  <si>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</si>
  <si>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</si>
  <si>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</si>
  <si>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</si>
  <si>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</si>
  <si>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</si>
  <si>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</si>
  <si>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</si>
  <si>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</si>
  <si>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</si>
  <si>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</si>
  <si>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</si>
  <si>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</si>
  <si>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</si>
  <si>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</si>
  <si>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</si>
  <si>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</si>
  <si>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</si>
  <si>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</si>
  <si>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</si>
  <si>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</si>
  <si>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</si>
  <si>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</si>
  <si>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</si>
  <si>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</si>
  <si>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</si>
  <si>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</si>
  <si>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</si>
  <si>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</si>
  <si>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</si>
  <si>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</si>
  <si>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</si>
  <si>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</si>
  <si>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</si>
  <si>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</si>
  <si>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</si>
  <si>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</si>
  <si>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</si>
  <si>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</si>
  <si>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</si>
  <si>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</si>
  <si>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</si>
  <si>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</si>
  <si>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</si>
  <si>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</si>
  <si>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</si>
  <si>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</si>
  <si>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</si>
  <si>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</si>
  <si>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</si>
  <si>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</si>
  <si>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</si>
  <si>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</si>
  <si>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</si>
  <si>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</si>
  <si>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</si>
  <si>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</si>
  <si>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</si>
  <si>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</si>
  <si>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</si>
  <si>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</si>
  <si>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</si>
  <si>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</si>
  <si>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</si>
  <si>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</si>
  <si>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</si>
  <si>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</si>
  <si>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</si>
  <si>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</si>
  <si>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</si>
  <si>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</si>
  <si>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</si>
  <si>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</si>
  <si>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</si>
  <si>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</si>
  <si>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</si>
  <si>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</si>
  <si>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</si>
  <si>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</si>
  <si>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</si>
  <si>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</si>
  <si>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</si>
  <si>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</si>
  <si>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</si>
  <si>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</si>
  <si>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</si>
  <si>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</si>
  <si>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</si>
  <si>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</si>
  <si>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</si>
  <si>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</si>
  <si>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</si>
  <si>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</si>
  <si>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</si>
  <si>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</si>
  <si>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</si>
  <si>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</si>
  <si>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</si>
  <si>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</si>
  <si>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</si>
  <si>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</si>
  <si>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</si>
  <si>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</si>
  <si>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</si>
  <si>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</si>
  <si>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</si>
  <si>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</si>
  <si>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</si>
  <si>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</si>
  <si>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</si>
  <si>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</si>
  <si>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</si>
  <si>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</si>
  <si>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</si>
  <si>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</si>
  <si>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</si>
  <si>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</si>
  <si>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</si>
  <si>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</si>
  <si>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</si>
  <si>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</si>
  <si>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</si>
  <si>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</si>
  <si>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</si>
  <si>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</si>
  <si>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</si>
  <si>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</si>
  <si>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</si>
  <si>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</si>
  <si>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</si>
  <si>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</si>
  <si>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</si>
  <si>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</si>
  <si>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</si>
  <si>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</si>
  <si>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</si>
  <si>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</si>
  <si>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</si>
  <si>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</si>
  <si>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</si>
  <si>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</si>
  <si>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</si>
  <si>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</si>
  <si>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</si>
  <si>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</si>
  <si>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</si>
  <si>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</si>
  <si>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</si>
  <si>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</si>
  <si>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</si>
  <si>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</si>
  <si>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</si>
  <si>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</si>
  <si>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</si>
  <si>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</si>
  <si>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</si>
  <si>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</si>
  <si>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</si>
  <si>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</si>
  <si>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</si>
  <si>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</si>
  <si>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</si>
  <si>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</si>
  <si>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</si>
  <si>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</si>
  <si>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</si>
  <si>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</si>
  <si>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</si>
  <si>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</si>
  <si>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</si>
  <si>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</si>
  <si>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</si>
  <si>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</si>
  <si>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</si>
  <si>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</si>
  <si>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</si>
  <si>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</si>
  <si>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</si>
  <si>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</si>
  <si>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</si>
  <si>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</si>
  <si>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</si>
  <si>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</si>
  <si>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</si>
  <si>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</si>
  <si>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</si>
  <si>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</si>
  <si>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</si>
  <si>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</si>
  <si>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</si>
  <si>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</si>
  <si>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</si>
  <si>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</si>
  <si>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</si>
  <si>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</si>
  <si>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</si>
  <si>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</si>
  <si>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</si>
  <si>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</si>
  <si>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</si>
  <si>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</si>
  <si>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</si>
  <si>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</si>
  <si>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</si>
  <si>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</si>
  <si>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</si>
  <si>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</si>
  <si>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</si>
  <si>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</si>
  <si>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</si>
  <si>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</si>
  <si>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</si>
  <si>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</si>
  <si>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</si>
  <si>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</si>
  <si>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</si>
  <si>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</si>
  <si>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</si>
  <si>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</si>
  <si>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</si>
  <si>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</si>
  <si>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</si>
  <si>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</si>
  <si>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</si>
  <si>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</si>
  <si>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</si>
  <si>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</si>
  <si>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</si>
  <si>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</si>
  <si>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</si>
  <si>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</si>
  <si>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</si>
  <si>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</si>
  <si>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</si>
  <si>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</si>
  <si>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</si>
  <si>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</si>
  <si>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</si>
  <si>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</si>
  <si>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</si>
  <si>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</si>
  <si>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</si>
  <si>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</si>
  <si>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</si>
  <si>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</si>
  <si>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</si>
  <si>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</si>
  <si>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</si>
  <si>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</si>
  <si>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</si>
  <si>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</si>
  <si>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</si>
  <si>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</si>
  <si>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</si>
  <si>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</si>
  <si>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</si>
  <si>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</si>
  <si>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</si>
  <si>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</si>
  <si>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</si>
  <si>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</si>
  <si>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</si>
  <si>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</si>
  <si>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</si>
  <si>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</si>
  <si>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</si>
  <si>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</si>
  <si>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</si>
  <si>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</si>
  <si>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</si>
  <si>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</si>
  <si>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</si>
  <si>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</si>
  <si>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</si>
  <si>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</si>
  <si>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</si>
  <si>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</si>
  <si>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</si>
  <si>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</si>
  <si>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</si>
  <si>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</si>
  <si>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</si>
  <si>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</si>
  <si>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</si>
  <si>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</si>
  <si>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</si>
  <si>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</si>
  <si>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</si>
  <si>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</si>
  <si>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</si>
  <si>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</si>
  <si>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</si>
  <si>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</si>
  <si>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</si>
  <si>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</si>
  <si>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</si>
  <si>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</si>
  <si>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</si>
  <si>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</si>
  <si>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</si>
  <si>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</si>
  <si>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</si>
  <si>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</si>
  <si>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</si>
  <si>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</si>
  <si>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</si>
  <si>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</si>
  <si>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</si>
  <si>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</si>
  <si>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</si>
  <si>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</si>
  <si>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</si>
  <si>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</si>
  <si>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</si>
  <si>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</si>
  <si>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</si>
  <si>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</si>
  <si>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</si>
  <si>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</si>
  <si>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</si>
  <si>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</si>
  <si>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</si>
  <si>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</si>
  <si>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</si>
  <si>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</si>
  <si>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</si>
  <si>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</si>
  <si>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</si>
  <si>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</si>
  <si>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</si>
  <si>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</si>
  <si>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</si>
  <si>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</si>
  <si>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</si>
  <si>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</si>
  <si>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</si>
  <si>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</si>
  <si>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</si>
  <si>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</si>
  <si>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</si>
  <si>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</si>
  <si>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</si>
  <si>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</si>
  <si>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</si>
  <si>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</si>
  <si>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</si>
  <si>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</si>
  <si>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</si>
  <si>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</si>
  <si>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</si>
  <si>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</si>
  <si>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</si>
  <si>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</si>
  <si>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</si>
  <si>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</si>
  <si>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</si>
  <si>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</si>
  <si>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</si>
  <si>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</si>
  <si>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</si>
  <si>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</si>
  <si>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</si>
  <si>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</si>
  <si>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</si>
  <si>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</si>
  <si>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</si>
  <si>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</si>
  <si>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</si>
  <si>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</si>
  <si>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</si>
  <si>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</si>
  <si>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</si>
  <si>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</si>
  <si>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</si>
  <si>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</si>
  <si>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</si>
  <si>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</si>
  <si>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</si>
  <si>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</si>
  <si>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</si>
  <si>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</si>
  <si>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</si>
  <si>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</si>
  <si>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</si>
  <si>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</si>
  <si>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</si>
  <si>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</si>
  <si>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</si>
  <si>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</si>
  <si>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</si>
  <si>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</si>
  <si>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</si>
  <si>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</si>
  <si>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</si>
  <si>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</si>
  <si>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</si>
  <si>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</si>
  <si>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</si>
  <si>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</si>
  <si>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</si>
  <si>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</si>
  <si>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</si>
  <si>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</si>
  <si>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</si>
  <si>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</si>
  <si>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</si>
  <si>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</si>
  <si>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</si>
  <si>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</si>
  <si>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</si>
  <si>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</si>
  <si>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</si>
  <si>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</si>
  <si>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</si>
  <si>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</si>
  <si>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</si>
  <si>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</si>
  <si>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</si>
  <si>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</si>
  <si>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</si>
  <si>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</si>
  <si>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</si>
  <si>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</si>
  <si>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</si>
  <si>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</si>
  <si>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</si>
  <si>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</si>
  <si>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</si>
  <si>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</si>
  <si>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</si>
  <si>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</si>
  <si>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</si>
  <si>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</si>
  <si>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</si>
  <si>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</si>
  <si>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</si>
  <si>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</si>
  <si>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</si>
  <si>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</si>
  <si>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</si>
  <si>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</si>
  <si>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</si>
  <si>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</si>
  <si>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</si>
  <si>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</si>
  <si>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</si>
  <si>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</si>
  <si>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</si>
  <si>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</si>
  <si>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</si>
  <si>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</si>
  <si>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</si>
  <si>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</si>
  <si>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</si>
  <si>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</si>
  <si>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</si>
  <si>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</si>
  <si>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</si>
  <si>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</si>
  <si>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</si>
  <si>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</si>
  <si>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</si>
  <si>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</si>
  <si>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</si>
  <si>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</si>
  <si>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</si>
  <si>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</si>
  <si>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</si>
  <si>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</si>
  <si>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</si>
  <si>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</si>
  <si>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</si>
  <si>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</si>
  <si>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</si>
  <si>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</si>
  <si>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</si>
  <si>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</si>
  <si>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</si>
  <si>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</si>
  <si>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</si>
  <si>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</si>
  <si>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</si>
  <si>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</si>
  <si>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</si>
  <si>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</si>
  <si>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</si>
  <si>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</si>
  <si>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</si>
  <si>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</si>
  <si>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</si>
  <si>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</si>
  <si>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</si>
  <si>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</si>
  <si>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</si>
  <si>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</si>
  <si>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</si>
  <si>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</si>
  <si>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</si>
  <si>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</si>
  <si>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</si>
  <si>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</si>
  <si>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</si>
  <si>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</si>
  <si>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</si>
  <si>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</si>
  <si>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</si>
  <si>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</si>
  <si>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</si>
  <si>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</si>
  <si>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</si>
  <si>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</si>
  <si>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</si>
  <si>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</si>
  <si>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</si>
  <si>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</si>
  <si>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</si>
  <si>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</si>
  <si>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</si>
  <si>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</si>
  <si>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</si>
  <si>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</si>
  <si>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</si>
  <si>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</si>
  <si>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</si>
  <si>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</si>
  <si>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</si>
  <si>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</si>
  <si>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</si>
  <si>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</si>
  <si>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</si>
  <si>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</si>
  <si>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</si>
  <si>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</si>
  <si>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</si>
  <si>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</si>
  <si>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</si>
  <si>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</si>
  <si>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</si>
  <si>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</si>
  <si>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</si>
  <si>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</si>
  <si>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</si>
  <si>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</si>
  <si>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</si>
  <si>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</si>
  <si>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</si>
  <si>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</si>
  <si>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</si>
  <si>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</si>
  <si>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</si>
  <si>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</si>
  <si>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</si>
  <si>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</si>
  <si>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</si>
  <si>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</si>
  <si>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</si>
  <si>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</si>
  <si>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</si>
  <si>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</si>
  <si>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</si>
  <si>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</si>
  <si>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</si>
  <si>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</si>
  <si>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</si>
  <si>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</si>
  <si>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</si>
  <si>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</si>
  <si>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</si>
  <si>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</si>
  <si>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</si>
  <si>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</si>
  <si>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</si>
  <si>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</si>
  <si>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</si>
  <si>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</si>
  <si>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</si>
  <si>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</si>
  <si>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</si>
  <si>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</si>
  <si>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</si>
  <si>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</si>
  <si>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</si>
  <si>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</si>
  <si>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</si>
  <si>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</si>
  <si>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</si>
  <si>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</si>
  <si>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</si>
  <si>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</si>
  <si>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</si>
  <si>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</si>
  <si>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</si>
  <si>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</si>
  <si>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</si>
  <si>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</si>
  <si>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</si>
  <si>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</si>
  <si>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</si>
  <si>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</si>
  <si>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</si>
  <si>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</si>
  <si>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</si>
  <si>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</si>
  <si>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</si>
  <si>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</si>
  <si>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</si>
  <si>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</si>
  <si>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</si>
  <si>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</si>
  <si>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</si>
  <si>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</si>
  <si>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</si>
  <si>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</si>
  <si>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</si>
  <si>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</si>
  <si>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</si>
  <si>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</si>
  <si>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</si>
  <si>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</si>
  <si>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</si>
  <si>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</si>
  <si>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</si>
  <si>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</si>
  <si>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</si>
  <si>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</si>
  <si>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</si>
  <si>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</si>
  <si>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</si>
  <si>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</si>
  <si>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</si>
  <si>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</si>
  <si>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</si>
  <si>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</si>
  <si>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</si>
  <si>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</si>
  <si>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</si>
  <si>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</si>
  <si>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</si>
  <si>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</si>
  <si>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</si>
  <si>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</si>
  <si>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</si>
  <si>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</si>
  <si>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</si>
  <si>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</si>
  <si>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</si>
  <si>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</si>
  <si>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</si>
  <si>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</si>
  <si>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</si>
  <si>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</si>
  <si>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</si>
  <si>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</si>
  <si>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</si>
  <si>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</si>
  <si>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</si>
  <si>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</si>
  <si>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</si>
  <si>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</si>
  <si>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</si>
  <si>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</si>
  <si>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</si>
  <si>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</si>
  <si>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</si>
  <si>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</si>
  <si>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</si>
  <si>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</si>
  <si>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</si>
  <si>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</si>
  <si>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</si>
  <si>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</si>
  <si>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</si>
  <si>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</si>
  <si>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</si>
  <si>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</si>
  <si>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</si>
  <si>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</si>
  <si>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</si>
  <si>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</si>
  <si>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</si>
  <si>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</si>
  <si>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</si>
  <si>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</si>
  <si>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</si>
  <si>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</si>
  <si>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</si>
  <si>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</si>
  <si>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</si>
  <si>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</si>
  <si>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</si>
  <si>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</si>
  <si>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</si>
  <si>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</si>
  <si>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</si>
  <si>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</si>
  <si>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</si>
  <si>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</si>
  <si>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</si>
  <si>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</si>
  <si>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</si>
  <si>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</si>
  <si>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</si>
  <si>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</si>
  <si>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</si>
  <si>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</si>
  <si>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</si>
  <si>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</si>
  <si>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</si>
  <si>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</si>
  <si>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</si>
  <si>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</si>
  <si>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</si>
  <si>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</si>
  <si>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</si>
  <si>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</si>
  <si>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</si>
  <si>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</si>
  <si>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</si>
  <si>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</si>
  <si>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</si>
  <si>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</si>
  <si>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</si>
  <si>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</si>
  <si>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</si>
  <si>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</si>
  <si>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</si>
  <si>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</si>
  <si>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</si>
  <si>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</si>
  <si>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</si>
  <si>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</si>
  <si>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</si>
  <si>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</si>
  <si>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</si>
  <si>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</si>
  <si>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</si>
  <si>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</si>
  <si>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</si>
  <si>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</si>
  <si>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</si>
  <si>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</si>
  <si>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</si>
  <si>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</si>
  <si>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</si>
  <si>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</si>
  <si>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</si>
  <si>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</si>
  <si>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</si>
  <si>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</si>
  <si>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</si>
  <si>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</si>
  <si>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</si>
  <si>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</si>
  <si>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</si>
  <si>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</si>
  <si>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</si>
  <si>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</si>
  <si>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</si>
  <si>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</si>
  <si>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</si>
  <si>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</si>
  <si>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</si>
  <si>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</si>
  <si>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</si>
  <si>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</si>
  <si>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</si>
  <si>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</si>
  <si>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</si>
  <si>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</si>
  <si>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</si>
  <si>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</si>
  <si>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</si>
  <si>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</si>
  <si>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</si>
  <si>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</si>
  <si>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</si>
  <si>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</si>
  <si>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</si>
  <si>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</si>
  <si>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</si>
  <si>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</si>
  <si>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</si>
  <si>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</si>
  <si>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</si>
  <si>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</si>
  <si>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</si>
  <si>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</si>
  <si>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</si>
  <si>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</si>
  <si>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</si>
  <si>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</si>
  <si>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</si>
  <si>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</si>
  <si>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</si>
  <si>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</si>
  <si>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</si>
  <si>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</si>
  <si>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</si>
  <si>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</si>
  <si>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</si>
  <si>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</si>
  <si>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</si>
  <si>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</si>
  <si>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</si>
  <si>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</si>
  <si>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</si>
  <si>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</si>
  <si>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</si>
  <si>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</si>
  <si>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</si>
  <si>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</si>
  <si>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</si>
  <si>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</si>
  <si>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</si>
  <si>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</si>
  <si>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</si>
  <si>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</si>
  <si>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</si>
  <si>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</si>
  <si>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</si>
  <si>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</si>
  <si>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</si>
  <si>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</si>
  <si>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</si>
  <si>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</si>
  <si>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</si>
  <si>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</si>
  <si>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</si>
  <si>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</si>
  <si>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</si>
  <si>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</si>
  <si>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</si>
  <si>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</si>
  <si>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</si>
  <si>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</si>
  <si>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</si>
  <si>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</si>
  <si>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</si>
  <si>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</si>
  <si>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</si>
  <si>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</si>
  <si>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</si>
  <si>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</si>
  <si>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</si>
  <si>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</si>
  <si>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</si>
  <si>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</si>
  <si>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</si>
  <si>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</si>
  <si>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</si>
  <si>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</si>
  <si>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</si>
  <si>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</si>
  <si>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</si>
  <si>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</si>
  <si>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</si>
  <si>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</si>
  <si>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</si>
  <si>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</si>
  <si>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</si>
  <si>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</si>
  <si>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</si>
  <si>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</si>
  <si>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</si>
  <si>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</si>
  <si>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</si>
  <si>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</si>
  <si>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</si>
  <si>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</si>
  <si>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</si>
  <si>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</si>
  <si>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</si>
  <si>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</si>
  <si>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</si>
  <si>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</si>
  <si>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</si>
  <si>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</si>
  <si>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</si>
  <si>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</si>
  <si>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</si>
  <si>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</si>
  <si>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</si>
  <si>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</si>
  <si>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</si>
  <si>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</si>
  <si>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</si>
  <si>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</si>
  <si>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</si>
  <si>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</si>
  <si>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</si>
  <si>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</si>
  <si>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</si>
  <si>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</si>
  <si>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</si>
  <si>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</si>
  <si>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</si>
  <si>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</si>
  <si>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</si>
  <si>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</si>
  <si>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</si>
  <si>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</si>
  <si>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</si>
  <si>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</si>
  <si>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</si>
  <si>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</si>
  <si>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</si>
  <si>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</si>
  <si>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</si>
  <si>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</si>
  <si>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</si>
  <si>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</si>
  <si>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</si>
  <si>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</si>
  <si>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</si>
  <si>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</si>
  <si>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</si>
  <si>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</si>
  <si>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</si>
  <si>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</si>
  <si>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</si>
  <si>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</si>
  <si>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</si>
  <si>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</si>
  <si>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</si>
  <si>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</si>
  <si>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</si>
  <si>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</si>
  <si>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</si>
  <si>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</si>
  <si>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</si>
  <si>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</si>
  <si>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</si>
  <si>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</si>
  <si>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</si>
  <si>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</si>
  <si>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</si>
  <si>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</si>
  <si>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</si>
  <si>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</si>
  <si>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</si>
  <si>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</si>
  <si>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</si>
  <si>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</si>
  <si>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</si>
  <si>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</si>
  <si>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</si>
  <si>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</si>
  <si>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</si>
  <si>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</si>
  <si>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</si>
  <si>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</si>
  <si>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</si>
  <si>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</si>
  <si>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</si>
  <si>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</si>
  <si>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</si>
  <si>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</si>
  <si>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</si>
  <si>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</si>
  <si>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</si>
  <si>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</si>
  <si>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</si>
  <si>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</si>
  <si>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</si>
  <si>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</si>
  <si>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</si>
  <si>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</si>
  <si>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</si>
  <si>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</si>
  <si>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</si>
  <si>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</si>
  <si>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</si>
  <si>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</si>
  <si>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</si>
  <si>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</si>
  <si>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</si>
  <si>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</si>
  <si>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</si>
  <si>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</si>
  <si>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</si>
  <si>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</si>
  <si>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</si>
  <si>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</si>
  <si>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</si>
  <si>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</si>
  <si>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</si>
  <si>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</si>
  <si>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</si>
  <si>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</si>
  <si>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</si>
  <si>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</si>
  <si>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</si>
  <si>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</si>
  <si>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</si>
  <si>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</si>
  <si>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</si>
  <si>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</si>
  <si>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</si>
  <si>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</si>
  <si>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</si>
  <si>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</si>
  <si>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</si>
  <si>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</si>
  <si>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</si>
  <si>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</si>
  <si>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</si>
  <si>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</si>
  <si>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</si>
  <si>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</si>
  <si>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</si>
  <si>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</si>
  <si>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</si>
  <si>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</si>
  <si>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</si>
  <si>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</si>
  <si>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</si>
  <si>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</si>
  <si>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</si>
  <si>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</si>
  <si>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</si>
  <si>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</si>
  <si>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</si>
  <si>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</si>
  <si>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</si>
  <si>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</si>
  <si>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</si>
  <si>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</si>
  <si>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</si>
  <si>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</si>
  <si>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</si>
  <si>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</si>
  <si>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</si>
  <si>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</si>
  <si>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</si>
  <si>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</si>
  <si>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</si>
  <si>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</si>
  <si>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</si>
  <si>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</si>
  <si>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</si>
  <si>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</si>
  <si>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</si>
  <si>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</si>
  <si>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</si>
  <si>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</si>
  <si>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</si>
  <si>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</si>
  <si>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</si>
  <si>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</si>
  <si>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</si>
  <si>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</si>
  <si>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</si>
  <si>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</si>
  <si>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</si>
  <si>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</si>
  <si>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</si>
  <si>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</si>
  <si>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</si>
  <si>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</si>
  <si>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</si>
  <si>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</si>
  <si>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</si>
  <si>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</si>
  <si>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</si>
  <si>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</si>
  <si>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</si>
  <si>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</si>
  <si>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</si>
  <si>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</si>
  <si>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</si>
  <si>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</si>
  <si>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</si>
  <si>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</si>
  <si>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</si>
  <si>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</si>
  <si>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</si>
  <si>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</si>
  <si>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</si>
  <si>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</si>
  <si>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</si>
  <si>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</si>
  <si>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</si>
  <si>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</si>
  <si>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</si>
  <si>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</si>
  <si>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</si>
  <si>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</si>
  <si>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</si>
  <si>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</si>
  <si>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</si>
  <si>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</si>
  <si>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</si>
  <si>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</si>
  <si>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</si>
  <si>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</si>
  <si>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</si>
  <si>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</si>
  <si>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</si>
  <si>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</si>
  <si>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</si>
  <si>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</si>
  <si>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</si>
  <si>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</si>
  <si>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</si>
  <si>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</si>
  <si>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</si>
  <si>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</si>
  <si>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</si>
  <si>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</si>
  <si>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</si>
  <si>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</si>
  <si>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</si>
  <si>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</si>
  <si>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</si>
  <si>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</si>
  <si>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</si>
  <si>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</si>
  <si>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</si>
  <si>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</si>
  <si>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</si>
  <si>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</si>
  <si>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</si>
  <si>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</si>
  <si>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</si>
  <si>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</si>
  <si>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</si>
  <si>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</si>
  <si>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</si>
  <si>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</si>
  <si>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</si>
  <si>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</si>
  <si>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</si>
  <si>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</si>
  <si>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</si>
  <si>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</si>
  <si>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</si>
  <si>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</si>
  <si>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</si>
  <si>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</si>
  <si>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</si>
  <si>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</si>
  <si>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</si>
  <si>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</si>
  <si>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</si>
  <si>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</si>
  <si>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</si>
  <si>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</si>
  <si>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</si>
  <si>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</si>
  <si>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</si>
  <si>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</si>
  <si>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</si>
  <si>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</si>
  <si>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</si>
  <si>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</si>
  <si>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</si>
  <si>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</si>
  <si>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</si>
  <si>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</si>
  <si>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</si>
  <si>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</si>
  <si>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</si>
  <si>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</si>
  <si>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</si>
  <si>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</si>
  <si>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</si>
  <si>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</si>
  <si>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</si>
  <si>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</si>
  <si>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</si>
  <si>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</si>
  <si>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</si>
  <si>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</si>
  <si>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</si>
  <si>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</si>
  <si>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</si>
  <si>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</si>
  <si>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</si>
  <si>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</si>
  <si>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</si>
  <si>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</si>
  <si>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</si>
  <si>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</si>
  <si>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</si>
  <si>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</si>
  <si>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</si>
  <si>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</si>
  <si>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</si>
  <si>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</si>
  <si>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</si>
  <si>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</si>
  <si>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</si>
  <si>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</si>
  <si>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</si>
  <si>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</si>
  <si>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</si>
  <si>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</si>
  <si>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</si>
  <si>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</si>
  <si>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</si>
  <si>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</si>
  <si>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</si>
  <si>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</si>
  <si>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</si>
  <si>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</si>
  <si>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</si>
  <si>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</si>
  <si>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</si>
  <si>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</si>
  <si>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</si>
  <si>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</si>
  <si>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</si>
  <si>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</si>
  <si>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</si>
  <si>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</si>
  <si>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</si>
  <si>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</si>
  <si>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</si>
  <si>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</si>
  <si>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</si>
  <si>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</si>
  <si>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</si>
  <si>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</si>
  <si>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</si>
  <si>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</si>
  <si>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</si>
  <si>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</si>
  <si>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</si>
  <si>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</si>
  <si>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</si>
  <si>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</si>
  <si>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</si>
  <si>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</si>
  <si>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</si>
  <si>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</si>
  <si>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</si>
  <si>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</si>
  <si>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</si>
  <si>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</si>
  <si>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</si>
  <si>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</si>
  <si>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</si>
  <si>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</si>
  <si>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</si>
  <si>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</si>
  <si>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</si>
  <si>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</si>
  <si>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</si>
  <si>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</si>
  <si>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</si>
  <si>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</si>
  <si>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</si>
  <si>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</si>
  <si>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</si>
  <si>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</si>
  <si>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</si>
  <si>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</si>
  <si>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</si>
  <si>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</si>
  <si>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</si>
  <si>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</si>
  <si>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</si>
  <si>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</si>
  <si>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</si>
  <si>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</si>
  <si>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</si>
  <si>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</si>
  <si>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</si>
  <si>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</si>
  <si>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</si>
  <si>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</si>
  <si>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</si>
  <si>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</si>
  <si>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</si>
  <si>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</si>
  <si>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</si>
  <si>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</si>
  <si>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</si>
  <si>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</si>
  <si>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</si>
  <si>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</si>
  <si>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</si>
  <si>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</si>
  <si>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</si>
  <si>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</si>
  <si>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</si>
  <si>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</si>
  <si>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</si>
  <si>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</si>
  <si>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</si>
  <si>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</si>
  <si>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</si>
  <si>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</si>
  <si>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</si>
  <si>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</si>
  <si>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</si>
  <si>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</si>
  <si>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</si>
  <si>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</si>
  <si>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</si>
  <si>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</si>
  <si>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</si>
  <si>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</si>
  <si>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</si>
  <si>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</si>
  <si>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</si>
  <si>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</si>
  <si>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</si>
  <si>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</si>
  <si>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</si>
  <si>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</si>
  <si>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</si>
  <si>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</si>
  <si>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</si>
  <si>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</si>
  <si>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</si>
  <si>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</si>
  <si>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</si>
  <si>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</si>
  <si>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</si>
  <si>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</si>
  <si>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</si>
  <si>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</si>
  <si>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</si>
  <si>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</si>
  <si>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</si>
  <si>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</si>
  <si>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</si>
  <si>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</si>
  <si>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</si>
  <si>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</si>
  <si>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</si>
  <si>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</si>
  <si>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</si>
  <si>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</si>
  <si>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</si>
  <si>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</si>
  <si>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</si>
  <si>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</si>
  <si>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</si>
  <si>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</si>
  <si>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</si>
  <si>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</si>
  <si>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</si>
  <si>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</si>
  <si>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</si>
  <si>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</si>
  <si>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</si>
  <si>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</si>
  <si>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</si>
  <si>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</si>
  <si>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</si>
  <si>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</si>
  <si>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</si>
  <si>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</si>
  <si>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</si>
  <si>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</si>
  <si>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</si>
  <si>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</si>
  <si>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</si>
  <si>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</si>
  <si>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</si>
  <si>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</si>
  <si>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</si>
  <si>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</si>
  <si>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</si>
  <si>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</si>
  <si>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</si>
  <si>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</si>
  <si>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</si>
  <si>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</si>
  <si>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</si>
  <si>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</si>
  <si>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</si>
  <si>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</si>
  <si>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</si>
  <si>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</si>
  <si>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</si>
  <si>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</si>
  <si>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</si>
  <si>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</si>
  <si>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</si>
  <si>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</si>
  <si>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</si>
  <si>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</si>
  <si>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</si>
  <si>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</si>
  <si>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</si>
  <si>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</si>
  <si>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</si>
  <si>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</si>
  <si>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</si>
  <si>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</si>
  <si>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</si>
  <si>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</si>
  <si>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</si>
  <si>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</si>
  <si>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</si>
  <si>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</si>
  <si>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</si>
  <si>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</si>
  <si>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</si>
  <si>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</si>
  <si>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</si>
  <si>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</si>
  <si>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</si>
  <si>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</si>
  <si>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</si>
  <si>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</si>
  <si>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</si>
  <si>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</si>
  <si>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</si>
  <si>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</si>
  <si>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</si>
  <si>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</si>
  <si>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</si>
  <si>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</si>
  <si>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</si>
  <si>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</si>
  <si>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</si>
  <si>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</si>
  <si>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</si>
  <si>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</si>
  <si>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</si>
  <si>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</si>
  <si>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</si>
  <si>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</si>
  <si>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</si>
  <si>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</si>
  <si>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</si>
  <si>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</si>
  <si>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</si>
  <si>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</si>
  <si>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</si>
  <si>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</si>
  <si>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</si>
  <si>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</si>
  <si>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</si>
  <si>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</si>
  <si>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</si>
  <si>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</si>
  <si>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</si>
  <si>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</si>
  <si>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</si>
  <si>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</si>
  <si>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</si>
  <si>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</si>
  <si>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</si>
  <si>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</si>
  <si>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</si>
  <si>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</si>
  <si>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</si>
  <si>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</si>
  <si>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</si>
  <si>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</si>
  <si>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</si>
  <si>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</si>
  <si>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</si>
  <si>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</si>
  <si>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</si>
  <si>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</si>
  <si>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</si>
  <si>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</si>
  <si>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</si>
  <si>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</si>
  <si>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</si>
  <si>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</si>
  <si>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</si>
  <si>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</si>
  <si>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</si>
  <si>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</si>
  <si>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</si>
  <si>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</si>
  <si>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</si>
  <si>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</si>
  <si>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</si>
  <si>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</si>
  <si>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</si>
  <si>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</si>
  <si>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</si>
  <si>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</si>
  <si>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</si>
  <si>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</si>
  <si>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</si>
  <si>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</si>
  <si>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</si>
  <si>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</si>
  <si>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</si>
  <si>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</si>
  <si>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</si>
  <si>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</si>
  <si>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</si>
  <si>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</si>
  <si>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</si>
  <si>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</si>
  <si>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</si>
  <si>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</si>
  <si>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</si>
  <si>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</si>
  <si>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</si>
  <si>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</si>
  <si>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</si>
  <si>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</si>
  <si>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</si>
  <si>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</si>
  <si>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</si>
  <si>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</si>
  <si>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</si>
  <si>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</si>
  <si>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</si>
  <si>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</si>
  <si>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</si>
  <si>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</si>
  <si>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</si>
  <si>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</si>
  <si>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</si>
  <si>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</si>
  <si>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</si>
  <si>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</si>
  <si>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</si>
  <si>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</si>
  <si>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</si>
  <si>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</si>
  <si>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</si>
  <si>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</si>
  <si>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</si>
  <si>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</si>
  <si>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</si>
  <si>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</si>
  <si>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</si>
  <si>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</si>
  <si>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</si>
  <si>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</si>
  <si>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</si>
  <si>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</si>
  <si>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</si>
  <si>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</si>
  <si>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</si>
  <si>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</si>
  <si>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</si>
  <si>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</si>
  <si>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</si>
  <si>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</si>
  <si>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</si>
  <si>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</si>
  <si>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</si>
  <si>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</si>
  <si>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</si>
  <si>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</si>
  <si>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</si>
  <si>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</si>
  <si>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</si>
  <si>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</si>
  <si>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</si>
  <si>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</si>
  <si>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</si>
  <si>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</si>
  <si>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</si>
  <si>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</si>
  <si>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</si>
  <si>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</si>
  <si>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</si>
  <si>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</si>
  <si>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</si>
  <si>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</si>
  <si>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</si>
  <si>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</si>
  <si>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</si>
  <si>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</si>
  <si>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</si>
  <si>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</si>
  <si>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</si>
  <si>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</si>
  <si>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</si>
  <si>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</si>
  <si>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</si>
  <si>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</si>
  <si>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</si>
  <si>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</si>
  <si>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</si>
  <si>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</si>
  <si>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</si>
  <si>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</si>
  <si>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</si>
  <si>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</si>
  <si>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</si>
  <si>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</si>
  <si>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</si>
  <si>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</si>
  <si>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</si>
  <si>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</si>
  <si>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</si>
  <si>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</si>
  <si>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</si>
  <si>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</si>
  <si>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</si>
  <si>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</si>
  <si>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</si>
  <si>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</si>
  <si>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</si>
  <si>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</si>
  <si>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</si>
  <si>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</si>
  <si>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</si>
  <si>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</si>
  <si>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</si>
  <si>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</si>
  <si>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</si>
  <si>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</si>
  <si>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</si>
  <si>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</si>
  <si>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</si>
  <si>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</si>
  <si>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</si>
  <si>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</si>
  <si>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</si>
  <si>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</si>
  <si>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</si>
  <si>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</si>
  <si>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</si>
  <si>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</si>
  <si>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</si>
  <si>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</si>
  <si>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</si>
  <si>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</si>
  <si>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</si>
  <si>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</si>
  <si>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</si>
  <si>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</si>
  <si>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</si>
  <si>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</si>
  <si>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</si>
  <si>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</si>
  <si>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</si>
  <si>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</si>
  <si>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</si>
  <si>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</si>
  <si>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</si>
  <si>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</si>
  <si>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</si>
  <si>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</si>
  <si>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</si>
  <si>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</si>
  <si>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</si>
  <si>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</si>
  <si>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</si>
  <si>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</si>
  <si>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</si>
  <si>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</si>
  <si>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</si>
  <si>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</si>
  <si>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</si>
  <si>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</si>
  <si>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</si>
  <si>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</si>
  <si>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</si>
  <si>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</si>
  <si>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</si>
  <si>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</si>
  <si>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</si>
  <si>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</si>
  <si>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</si>
  <si>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</si>
  <si>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</si>
  <si>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</si>
  <si>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</si>
  <si>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</si>
  <si>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</si>
  <si>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</si>
  <si>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</si>
  <si>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</si>
  <si>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</si>
  <si>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</si>
  <si>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</si>
  <si>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</si>
  <si>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</si>
  <si>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</si>
  <si>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</si>
  <si>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</si>
  <si>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</si>
  <si>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</si>
  <si>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</si>
  <si>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</si>
  <si>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</si>
  <si>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</si>
  <si>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</si>
  <si>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</si>
  <si>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</si>
  <si>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</si>
  <si>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</si>
  <si>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</si>
  <si>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</si>
  <si>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</si>
  <si>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</si>
  <si>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</si>
  <si>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</si>
  <si>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</si>
  <si>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</si>
  <si>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</si>
  <si>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</si>
  <si>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</si>
  <si>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</si>
  <si>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</si>
  <si>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</si>
  <si>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</si>
  <si>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</si>
  <si>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</si>
  <si>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</si>
  <si>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</si>
  <si>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</si>
  <si>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</si>
  <si>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</si>
  <si>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</si>
  <si>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</si>
  <si>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</si>
  <si>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</si>
  <si>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</si>
  <si>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</si>
  <si>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</si>
  <si>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</si>
  <si>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</si>
  <si>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</si>
  <si>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</si>
  <si>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</si>
  <si>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</si>
  <si>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</si>
  <si>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</si>
  <si>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</si>
  <si>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</si>
  <si>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</si>
  <si>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</si>
  <si>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</si>
  <si>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</si>
  <si>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</si>
  <si>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</si>
  <si>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</si>
  <si>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</si>
  <si>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</si>
  <si>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</si>
  <si>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</si>
  <si>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</si>
  <si>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</si>
  <si>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</si>
  <si>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</si>
  <si>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</si>
  <si>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</si>
  <si>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</si>
  <si>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</si>
  <si>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</si>
  <si>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</si>
  <si>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</si>
  <si>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</si>
  <si>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</si>
  <si>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</si>
  <si>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</si>
  <si>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</si>
  <si>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</si>
  <si>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</si>
  <si>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</si>
  <si>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</si>
  <si>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</si>
  <si>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</si>
  <si>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</si>
  <si>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</si>
  <si>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</si>
  <si>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</si>
  <si>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</si>
  <si>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</si>
  <si>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</si>
  <si>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</si>
  <si>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</si>
  <si>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</si>
  <si>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</si>
  <si>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</si>
  <si>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</si>
  <si>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</si>
  <si>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</si>
  <si>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</si>
  <si>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</si>
  <si>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</si>
  <si>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</si>
  <si>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</si>
  <si>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</si>
  <si>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</si>
  <si>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</si>
  <si>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</si>
  <si>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</si>
  <si>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</si>
  <si>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</si>
  <si>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</si>
  <si>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</si>
  <si>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</si>
  <si>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</si>
  <si>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</si>
  <si>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</si>
  <si>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</si>
  <si>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</si>
  <si>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</si>
  <si>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</si>
  <si>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</si>
  <si>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</si>
  <si>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</si>
  <si>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</si>
  <si>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</si>
  <si>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</si>
  <si>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</si>
  <si>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</si>
  <si>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</si>
  <si>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</si>
  <si>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</si>
  <si>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</si>
  <si>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</si>
  <si>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</si>
  <si>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</si>
  <si>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</si>
  <si>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</si>
  <si>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</si>
  <si>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</si>
  <si>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</si>
  <si>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</si>
  <si>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</si>
  <si>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</si>
  <si>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</si>
  <si>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</si>
  <si>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</si>
  <si>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</si>
  <si>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</si>
  <si>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</si>
  <si>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</si>
  <si>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</si>
  <si>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</si>
  <si>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</si>
  <si>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</si>
  <si>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</si>
  <si>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</si>
  <si>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</si>
  <si>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</si>
  <si>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</si>
  <si>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</si>
  <si>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</si>
  <si>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</si>
  <si>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</si>
  <si>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</si>
  <si>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</si>
  <si>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</si>
  <si>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</si>
  <si>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</si>
  <si>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</si>
  <si>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</si>
  <si>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</si>
  <si>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</si>
  <si>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</si>
  <si>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</si>
  <si>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</si>
  <si>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</si>
  <si>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</si>
  <si>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</si>
  <si>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</si>
  <si>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</si>
  <si>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</si>
  <si>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</si>
  <si>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</si>
  <si>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</si>
  <si>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</si>
  <si>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</si>
  <si>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</si>
  <si>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</si>
  <si>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</si>
  <si>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</si>
  <si>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</si>
  <si>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</si>
  <si>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</si>
  <si>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</si>
  <si>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</si>
  <si>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</si>
  <si>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</si>
  <si>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</si>
  <si>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</si>
  <si>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</si>
  <si>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</si>
  <si>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</si>
  <si>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</si>
  <si>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</si>
  <si>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</si>
  <si>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</si>
  <si>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</si>
  <si>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</si>
  <si>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</si>
  <si>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</si>
  <si>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</si>
  <si>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</si>
  <si>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</si>
  <si>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</si>
  <si>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</si>
  <si>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</si>
  <si>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</si>
  <si>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</si>
  <si>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</si>
  <si>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</si>
  <si>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</si>
  <si>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</si>
  <si>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</si>
  <si>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</si>
  <si>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</si>
  <si>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</si>
  <si>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</si>
  <si>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</si>
  <si>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</si>
  <si>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</si>
  <si>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</si>
  <si>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</si>
  <si>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</si>
  <si>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</si>
  <si>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</si>
  <si>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</si>
  <si>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</si>
  <si>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</si>
  <si>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</si>
  <si>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</si>
  <si>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</si>
  <si>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</si>
  <si>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</si>
  <si>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</si>
  <si>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</si>
  <si>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</si>
  <si>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</si>
  <si>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</si>
  <si>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</si>
  <si>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</si>
  <si>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</si>
  <si>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</si>
  <si>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</si>
  <si>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</si>
  <si>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</si>
  <si>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</si>
  <si>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</si>
  <si>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</si>
  <si>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</si>
  <si>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</si>
  <si>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</si>
  <si>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</si>
  <si>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</si>
  <si>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</si>
  <si>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</si>
  <si>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</si>
  <si>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</si>
  <si>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</si>
  <si>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</si>
  <si>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</si>
  <si>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</si>
  <si>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</si>
  <si>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</si>
  <si>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</si>
  <si>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</si>
  <si>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</si>
  <si>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</si>
  <si>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</si>
  <si>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</si>
  <si>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</si>
  <si>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</si>
  <si>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</si>
  <si>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</si>
  <si>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</si>
  <si>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</si>
  <si>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</si>
  <si>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</si>
  <si>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</si>
  <si>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</si>
  <si>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</si>
  <si>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</si>
  <si>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</si>
  <si>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</si>
  <si>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</si>
  <si>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</si>
  <si>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</si>
  <si>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</si>
  <si>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</si>
  <si>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</si>
  <si>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</si>
  <si>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</si>
  <si>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</si>
  <si>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</si>
  <si>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</si>
  <si>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</si>
  <si>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</si>
  <si>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</si>
  <si>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</si>
  <si>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</si>
  <si>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</si>
  <si>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</si>
  <si>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</si>
  <si>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</si>
  <si>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</si>
  <si>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</si>
  <si>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</si>
  <si>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</si>
  <si>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</si>
  <si>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</si>
  <si>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</si>
  <si>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</si>
  <si>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</si>
  <si>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</si>
  <si>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</si>
  <si>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</si>
  <si>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</si>
  <si>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</si>
  <si>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</si>
  <si>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</si>
  <si>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</si>
  <si>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</si>
  <si>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</si>
  <si>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</si>
  <si>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</si>
  <si>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</si>
  <si>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</si>
  <si>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</si>
  <si>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</si>
  <si>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</si>
  <si>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</si>
  <si>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</si>
  <si>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</si>
  <si>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</si>
  <si>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</si>
  <si>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</si>
  <si>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</si>
  <si>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</si>
  <si>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</si>
  <si>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</si>
  <si>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</si>
  <si>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</si>
  <si>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</si>
  <si>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</si>
  <si>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</si>
  <si>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</si>
  <si>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</si>
  <si>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</si>
  <si>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</si>
  <si>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</si>
  <si>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</si>
  <si>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</si>
  <si>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</si>
  <si>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</si>
  <si>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</si>
  <si>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</si>
  <si>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</si>
  <si>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</si>
  <si>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</si>
  <si>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</si>
  <si>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</si>
  <si>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</si>
  <si>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</si>
  <si>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</si>
  <si>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</si>
  <si>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</si>
  <si>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</si>
  <si>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</si>
  <si>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</si>
  <si>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</si>
  <si>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</si>
  <si>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</si>
  <si>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</si>
  <si>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</si>
  <si>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</si>
  <si>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</si>
  <si>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</si>
  <si>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</si>
  <si>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</si>
  <si>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</si>
  <si>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</si>
  <si>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</si>
  <si>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</si>
  <si>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</si>
  <si>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</si>
  <si>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</si>
  <si>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</si>
  <si>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</si>
  <si>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</si>
  <si>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</si>
  <si>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</si>
  <si>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</si>
  <si>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</si>
  <si>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</si>
  <si>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</si>
  <si>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</si>
  <si>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</si>
  <si>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</si>
  <si>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</si>
  <si>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</si>
  <si>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</si>
  <si>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</si>
  <si>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</si>
  <si>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</si>
  <si>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</si>
  <si>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</si>
  <si>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</si>
  <si>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</si>
  <si>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</si>
  <si>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</si>
  <si>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</si>
  <si>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</si>
  <si>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</si>
  <si>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</si>
  <si>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</si>
  <si>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</si>
  <si>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</si>
  <si>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</si>
  <si>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</si>
  <si>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</si>
  <si>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</si>
  <si>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</si>
  <si>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</si>
  <si>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</si>
  <si>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</si>
  <si>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</si>
  <si>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</si>
  <si>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</si>
  <si>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</si>
  <si>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</si>
  <si>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</si>
  <si>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</si>
  <si>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</si>
  <si>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</si>
  <si>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</si>
  <si>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</si>
  <si>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</si>
  <si>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</si>
  <si>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</si>
  <si>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</si>
  <si>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</si>
  <si>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</si>
  <si>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</si>
  <si>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</si>
  <si>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</si>
  <si>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</si>
  <si>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</si>
  <si>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</si>
  <si>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</si>
  <si>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</si>
  <si>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</si>
  <si>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</si>
  <si>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</si>
  <si>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</si>
  <si>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</si>
  <si>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</si>
  <si>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</si>
  <si>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</si>
  <si>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</si>
  <si>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</si>
  <si>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</si>
  <si>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</si>
  <si>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</si>
  <si>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</si>
  <si>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</si>
  <si>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</si>
  <si>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</si>
  <si>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</si>
  <si>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</si>
  <si>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</si>
  <si>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</si>
  <si>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</si>
  <si>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</si>
  <si>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</si>
  <si>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</si>
  <si>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</si>
  <si>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</si>
  <si>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</si>
  <si>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</si>
  <si>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</si>
  <si>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</si>
  <si>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</si>
  <si>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</si>
  <si>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</si>
  <si>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</si>
  <si>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</si>
  <si>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</si>
  <si>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</si>
  <si>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</si>
  <si>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</si>
  <si>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</si>
  <si>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</si>
  <si>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</si>
  <si>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</si>
  <si>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</si>
  <si>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</si>
  <si>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</si>
  <si>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</si>
  <si>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</si>
  <si>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</si>
  <si>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</si>
  <si>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</si>
  <si>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</si>
  <si>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</si>
  <si>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</si>
  <si>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</si>
  <si>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</si>
  <si>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</si>
  <si>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</si>
  <si>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</si>
  <si>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</si>
  <si>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</si>
  <si>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</si>
  <si>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</si>
  <si>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</si>
  <si>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</si>
  <si>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</si>
  <si>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</si>
  <si>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</si>
  <si>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</si>
  <si>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</si>
  <si>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</si>
  <si>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</si>
  <si>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</si>
  <si>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</si>
  <si>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</si>
  <si>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</si>
  <si>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</si>
  <si>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</si>
  <si>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</si>
  <si>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</si>
  <si>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</si>
  <si>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</si>
  <si>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</si>
  <si>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</si>
  <si>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</si>
  <si>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</si>
  <si>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</si>
  <si>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</si>
  <si>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</si>
  <si>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</si>
  <si>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</si>
  <si>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</si>
  <si>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</si>
  <si>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</si>
  <si>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</si>
  <si>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</si>
  <si>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</si>
  <si>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</si>
  <si>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</si>
  <si>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</si>
  <si>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</si>
  <si>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</si>
  <si>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</si>
  <si>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</si>
  <si>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</si>
  <si>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</si>
  <si>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</si>
  <si>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</si>
  <si>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</si>
  <si>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</si>
  <si>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</si>
  <si>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</si>
  <si>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</si>
  <si>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</si>
  <si>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</si>
  <si>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</si>
  <si>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</si>
  <si>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</si>
  <si>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</si>
  <si>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</si>
  <si>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</si>
  <si>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</si>
  <si>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</si>
  <si>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</si>
  <si>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</si>
  <si>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</si>
  <si>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</si>
  <si>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</si>
  <si>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</si>
  <si>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</si>
  <si>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</si>
  <si>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</si>
  <si>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</si>
  <si>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</si>
  <si>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</si>
  <si>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</si>
  <si>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</si>
  <si>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</si>
  <si>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</si>
  <si>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</si>
  <si>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</si>
  <si>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</si>
  <si>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</si>
  <si>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</si>
  <si>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</si>
  <si>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</si>
  <si>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</si>
  <si>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</si>
  <si>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</si>
  <si>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</si>
  <si>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</si>
  <si>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</si>
  <si>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</si>
  <si>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</si>
  <si>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</si>
  <si>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</si>
  <si>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</si>
  <si>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</si>
  <si>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</si>
  <si>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</si>
  <si>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</si>
  <si>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</si>
  <si>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</si>
  <si>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</si>
  <si>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</si>
  <si>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</si>
  <si>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</si>
  <si>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</si>
  <si>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</si>
  <si>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</si>
  <si>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</si>
  <si>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</si>
  <si>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</si>
  <si>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</si>
  <si>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</si>
  <si>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</si>
  <si>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</si>
  <si>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</si>
  <si>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</si>
  <si>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</si>
  <si>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</si>
  <si>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</si>
  <si>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</si>
  <si>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</si>
  <si>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</si>
  <si>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</si>
  <si>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</si>
  <si>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</si>
  <si>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</si>
  <si>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</si>
  <si>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</si>
  <si>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</si>
  <si>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</si>
  <si>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</si>
  <si>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</si>
  <si>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</si>
  <si>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</si>
  <si>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</si>
  <si>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</si>
  <si>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</si>
  <si>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</si>
  <si>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</si>
  <si>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</si>
  <si>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</si>
  <si>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</si>
  <si>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</si>
  <si>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</si>
  <si>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</si>
  <si>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</si>
  <si>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</si>
  <si>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</si>
  <si>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</si>
  <si>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</si>
  <si>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</si>
  <si>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</si>
  <si>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</si>
  <si>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</si>
  <si>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</si>
  <si>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</si>
  <si>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</si>
  <si>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</si>
  <si>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</si>
  <si>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</si>
  <si>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</si>
  <si>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</si>
  <si>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</si>
  <si>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</si>
  <si>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</si>
  <si>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</si>
  <si>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</si>
  <si>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</si>
  <si>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</si>
  <si>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</si>
  <si>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</si>
  <si>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</si>
  <si>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</si>
  <si>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</si>
  <si>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</si>
  <si>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</si>
  <si>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</si>
  <si>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</si>
  <si>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</si>
  <si>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</si>
  <si>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</si>
  <si>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</si>
  <si>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</si>
  <si>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</si>
  <si>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</si>
  <si>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</si>
  <si>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</si>
  <si>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</si>
  <si>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</si>
  <si>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</si>
  <si>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</si>
  <si>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</si>
  <si>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</si>
  <si>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</si>
  <si>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</si>
  <si>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</si>
  <si>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</si>
  <si>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</si>
  <si>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</si>
  <si>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</si>
  <si>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</si>
  <si>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</si>
  <si>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</si>
  <si>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</si>
  <si>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</si>
  <si>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</si>
  <si>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</si>
  <si>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</si>
  <si>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</si>
  <si>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</si>
  <si>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</si>
  <si>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</si>
  <si>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</si>
  <si>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</si>
  <si>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</si>
  <si>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</si>
  <si>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</si>
  <si>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</si>
  <si>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</si>
  <si>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</si>
  <si>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</si>
  <si>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</si>
  <si>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</si>
  <si>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</si>
  <si>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</si>
  <si>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</si>
  <si>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</si>
  <si>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</si>
  <si>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</si>
  <si>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</si>
  <si>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</si>
  <si>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</si>
  <si>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</si>
  <si>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</si>
  <si>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</si>
  <si>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</si>
  <si>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</si>
  <si>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</si>
  <si>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</si>
  <si>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</si>
  <si>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</si>
  <si>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</si>
  <si>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</si>
  <si>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</si>
  <si>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</si>
  <si>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</si>
  <si>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</si>
  <si>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</si>
  <si>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</si>
  <si>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</si>
  <si>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</si>
  <si>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</si>
  <si>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</si>
  <si>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</si>
  <si>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</si>
  <si>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</si>
  <si>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</si>
  <si>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</si>
  <si>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</si>
  <si>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</si>
  <si>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</si>
  <si>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</si>
  <si>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</si>
  <si>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</si>
  <si>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</si>
  <si>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</si>
  <si>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</si>
  <si>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</si>
  <si>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</si>
  <si>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</si>
  <si>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</si>
  <si>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</si>
  <si>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</si>
  <si>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</si>
  <si>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</si>
  <si>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</si>
  <si>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</si>
  <si>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</si>
  <si>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</si>
  <si>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</si>
  <si>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</si>
  <si>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</si>
  <si>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</si>
  <si>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</si>
  <si>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</si>
  <si>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</si>
  <si>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</si>
  <si>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</si>
  <si>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</si>
  <si>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</si>
  <si>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</si>
  <si>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</si>
  <si>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</si>
  <si>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</si>
  <si>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</si>
  <si>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</si>
  <si>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</si>
  <si>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</si>
  <si>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</si>
  <si>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</si>
  <si>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</si>
  <si>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</si>
  <si>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</si>
  <si>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</si>
  <si>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</si>
  <si>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</si>
  <si>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</si>
  <si>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</si>
  <si>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</si>
  <si>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</si>
  <si>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</si>
  <si>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</si>
  <si>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</si>
  <si>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</si>
  <si>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</si>
  <si>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</si>
  <si>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</si>
  <si>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</si>
  <si>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</si>
  <si>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</si>
  <si>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</si>
  <si>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</si>
  <si>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</si>
  <si>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</si>
  <si>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</si>
  <si>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</si>
  <si>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</si>
  <si>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</si>
  <si>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</si>
  <si>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</si>
  <si>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</si>
  <si>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</si>
  <si>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</si>
  <si>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</si>
  <si>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</si>
  <si>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</si>
  <si>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</si>
  <si>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</si>
  <si>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</si>
  <si>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</si>
  <si>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</si>
  <si>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</si>
  <si>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</si>
  <si>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</si>
  <si>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</si>
  <si>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</si>
  <si>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</si>
  <si>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</si>
  <si>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</si>
  <si>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</si>
  <si>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</si>
  <si>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</si>
  <si>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</si>
  <si>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</si>
  <si>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</si>
  <si>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</si>
  <si>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</si>
  <si>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</si>
  <si>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</si>
  <si>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</si>
  <si>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</si>
  <si>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</si>
  <si>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</si>
  <si>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</si>
  <si>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</si>
  <si>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</si>
  <si>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</si>
  <si>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</si>
  <si>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</si>
  <si>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</si>
  <si>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</si>
  <si>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</si>
  <si>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</si>
  <si>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</si>
  <si>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</si>
  <si>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</si>
  <si>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</si>
  <si>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</si>
  <si>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</si>
  <si>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</si>
  <si>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</si>
  <si>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</si>
  <si>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</si>
  <si>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</si>
  <si>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</si>
  <si>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</si>
  <si>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</si>
  <si>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</si>
  <si>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</si>
  <si>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</si>
  <si>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</si>
  <si>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</si>
  <si>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</si>
  <si>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</si>
  <si>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</si>
  <si>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</si>
  <si>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</si>
  <si>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</si>
  <si>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</si>
  <si>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</si>
  <si>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</si>
  <si>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</si>
  <si>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</si>
  <si>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</si>
  <si>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</si>
  <si>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</si>
  <si>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</si>
  <si>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</si>
  <si>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</si>
  <si>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</si>
  <si>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</si>
  <si>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</si>
  <si>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</si>
  <si>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</si>
  <si>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</si>
  <si>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</si>
  <si>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</si>
  <si>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</si>
  <si>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</si>
  <si>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</si>
  <si>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</si>
  <si>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</si>
  <si>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</si>
  <si>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</si>
  <si>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</si>
  <si>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</si>
  <si>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</si>
  <si>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</si>
  <si>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</si>
  <si>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</si>
  <si>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</si>
  <si>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</si>
  <si>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</si>
  <si>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</si>
  <si>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</si>
  <si>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</si>
  <si>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</si>
  <si>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</si>
  <si>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</si>
  <si>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</si>
  <si>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</si>
  <si>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</si>
  <si>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</si>
  <si>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</si>
  <si>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</si>
  <si>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</si>
  <si>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</si>
  <si>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</si>
  <si>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</si>
  <si>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</si>
  <si>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</si>
  <si>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</si>
  <si>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</si>
  <si>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</si>
  <si>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</si>
  <si>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</si>
  <si>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</si>
  <si>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</si>
  <si>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</si>
  <si>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</si>
  <si>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</si>
  <si>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</si>
  <si>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</si>
  <si>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</si>
  <si>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</si>
  <si>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</si>
  <si>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</si>
  <si>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</si>
  <si>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</si>
  <si>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</si>
  <si>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</si>
  <si>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</si>
  <si>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</si>
  <si>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</si>
  <si>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</si>
  <si>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</si>
  <si>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</si>
  <si>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</si>
  <si>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</si>
  <si>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</si>
  <si>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</si>
  <si>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</si>
  <si>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</si>
  <si>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</si>
  <si>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</si>
  <si>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</si>
  <si>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</si>
  <si>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</si>
  <si>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</si>
  <si>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</si>
  <si>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</si>
  <si>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</si>
  <si>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</si>
  <si>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</si>
  <si>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</si>
  <si>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</si>
  <si>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</si>
  <si>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</si>
  <si>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</si>
  <si>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</si>
  <si>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</si>
  <si>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</si>
  <si>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</si>
  <si>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</si>
  <si>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</si>
  <si>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</si>
  <si>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</si>
  <si>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</si>
  <si>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</si>
  <si>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</si>
  <si>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</si>
  <si>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</si>
  <si>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</si>
  <si>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</si>
  <si>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</si>
  <si>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</si>
  <si>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</si>
  <si>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</si>
  <si>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</si>
  <si>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</si>
  <si>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</si>
  <si>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</si>
  <si>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</si>
  <si>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</si>
  <si>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</si>
  <si>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</si>
  <si>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</si>
  <si>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</si>
  <si>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</si>
  <si>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</si>
  <si>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</si>
  <si>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</si>
  <si>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</si>
  <si>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</si>
  <si>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</si>
  <si>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</si>
  <si>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</si>
  <si>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</si>
  <si>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</si>
  <si>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</si>
  <si>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</si>
  <si>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</si>
  <si>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</si>
  <si>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</si>
  <si>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</si>
  <si>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</si>
  <si>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</si>
  <si>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</si>
  <si>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</si>
  <si>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</si>
  <si>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</si>
  <si>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</si>
  <si>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</si>
  <si>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</si>
  <si>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</si>
  <si>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</si>
  <si>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</si>
  <si>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</si>
  <si>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</si>
  <si>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</si>
  <si>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</si>
  <si>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</si>
  <si>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</si>
  <si>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</si>
  <si>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</si>
  <si>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</si>
  <si>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</si>
  <si>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</si>
  <si>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</si>
  <si>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</si>
  <si>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</si>
  <si>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</si>
  <si>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</si>
  <si>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</si>
  <si>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</si>
  <si>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</si>
  <si>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</si>
  <si>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</si>
  <si>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</si>
  <si>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</si>
  <si>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</si>
  <si>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</si>
  <si>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</si>
  <si>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</si>
  <si>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</si>
  <si>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</si>
  <si>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</si>
  <si>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</si>
  <si>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</si>
  <si>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</si>
  <si>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</si>
  <si>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</si>
  <si>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</si>
  <si>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</si>
  <si>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</si>
  <si>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</si>
  <si>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</si>
  <si>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</si>
  <si>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</si>
  <si>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</si>
  <si>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</si>
  <si>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</si>
  <si>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</si>
  <si>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</si>
  <si>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</si>
  <si>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</si>
  <si>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</si>
  <si>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</si>
  <si>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</si>
  <si>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</si>
  <si>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</si>
  <si>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</si>
  <si>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</si>
  <si>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</si>
  <si>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</si>
  <si>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</si>
  <si>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</si>
  <si>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</si>
  <si>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</si>
  <si>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</si>
  <si>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</si>
  <si>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</si>
  <si>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</si>
  <si>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</si>
  <si>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</si>
  <si>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</si>
  <si>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</si>
  <si>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</si>
  <si>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</si>
  <si>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</si>
  <si>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</si>
  <si>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</si>
  <si>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</si>
  <si>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</si>
  <si>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</si>
  <si>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</si>
  <si>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</si>
  <si>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</si>
  <si>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</si>
  <si>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</si>
  <si>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</si>
  <si>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</si>
  <si>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</si>
  <si>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</si>
  <si>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</si>
  <si>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</si>
  <si>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</si>
  <si>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</si>
  <si>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</si>
  <si>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</si>
  <si>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</si>
  <si>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</si>
  <si>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</si>
  <si>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</si>
  <si>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</si>
  <si>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</si>
  <si>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</si>
  <si>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</si>
  <si>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</si>
  <si>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</si>
  <si>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</si>
  <si>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</si>
  <si>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</si>
  <si>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</si>
  <si>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</si>
  <si>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</si>
  <si>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</si>
  <si>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</si>
  <si>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</si>
  <si>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</si>
  <si>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</si>
  <si>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</si>
  <si>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</si>
  <si>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</si>
  <si>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</si>
  <si>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</si>
  <si>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</si>
  <si>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</si>
  <si>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</si>
  <si>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</si>
  <si>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</si>
  <si>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</si>
  <si>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</si>
  <si>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</si>
  <si>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</si>
  <si>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</si>
  <si>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</si>
  <si>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</si>
  <si>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</si>
  <si>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</si>
  <si>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</si>
  <si>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</si>
  <si>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</si>
  <si>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</si>
  <si>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</si>
  <si>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</si>
  <si>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</si>
  <si>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</si>
  <si>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</si>
  <si>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</si>
  <si>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</si>
  <si>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</si>
  <si>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</si>
  <si>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</si>
  <si>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</si>
  <si>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</si>
  <si>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</si>
  <si>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</si>
  <si>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</si>
  <si>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</si>
  <si>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</si>
  <si>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</si>
  <si>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</si>
  <si>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</si>
  <si>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</si>
  <si>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</si>
  <si>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</si>
  <si>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</si>
  <si>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</si>
  <si>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</si>
  <si>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</si>
  <si>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</si>
  <si>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</si>
  <si>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</si>
  <si>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</si>
  <si>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</si>
  <si>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</si>
  <si>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</si>
  <si>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</si>
  <si>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</si>
  <si>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</si>
  <si>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</si>
  <si>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</si>
  <si>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</si>
  <si>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</si>
  <si>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</si>
  <si>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</si>
  <si>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</si>
  <si>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</si>
  <si>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</si>
  <si>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</si>
  <si>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</si>
  <si>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</si>
  <si>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</si>
  <si>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</si>
  <si>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</si>
  <si>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</si>
  <si>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</si>
  <si>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</si>
  <si>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</si>
  <si>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</si>
  <si>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</si>
  <si>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</si>
  <si>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</si>
  <si>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</si>
  <si>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</si>
  <si>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</si>
  <si>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</si>
  <si>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</si>
  <si>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</si>
  <si>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</si>
  <si>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</si>
  <si>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</si>
  <si>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</si>
  <si>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</si>
  <si>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</si>
  <si>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</si>
  <si>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</si>
  <si>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</si>
  <si>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</si>
  <si>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</si>
  <si>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</si>
  <si>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</si>
  <si>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</si>
  <si>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</si>
  <si>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</si>
  <si>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</si>
  <si>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</si>
  <si>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</si>
  <si>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</si>
  <si>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</si>
  <si>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</si>
  <si>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</si>
  <si>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</si>
  <si>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</si>
  <si>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</si>
  <si>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</si>
  <si>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</si>
  <si>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</si>
  <si>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</si>
  <si>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</si>
  <si>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</si>
  <si>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</si>
  <si>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</si>
  <si>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</si>
  <si>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</si>
  <si>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</si>
  <si>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</si>
  <si>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</si>
  <si>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</si>
  <si>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</si>
  <si>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</si>
  <si>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</si>
  <si>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</si>
  <si>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</si>
  <si>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</si>
  <si>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</si>
  <si>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</si>
  <si>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</si>
  <si>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</si>
  <si>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</si>
  <si>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</si>
  <si>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</si>
  <si>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</si>
  <si>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</si>
  <si>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</si>
  <si>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</si>
  <si>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</si>
  <si>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</si>
  <si>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</si>
  <si>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</si>
  <si>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</si>
  <si>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</si>
  <si>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</si>
  <si>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</si>
  <si>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</si>
  <si>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</si>
  <si>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</si>
  <si>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</si>
  <si>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</si>
  <si>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</si>
  <si>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</si>
  <si>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</si>
  <si>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</si>
  <si>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</si>
  <si>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</si>
  <si>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</si>
  <si>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</si>
  <si>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</si>
  <si>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</si>
  <si>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</si>
  <si>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</si>
  <si>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</si>
  <si>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</si>
  <si>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</si>
  <si>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</si>
  <si>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</si>
  <si>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</si>
  <si>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</si>
  <si>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</si>
  <si>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</si>
  <si>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</si>
  <si>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</si>
  <si>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</si>
  <si>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</si>
  <si>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</si>
  <si>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</si>
  <si>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</si>
  <si>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</si>
  <si>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</si>
  <si>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</si>
  <si>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</si>
  <si>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</si>
  <si>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</si>
  <si>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</si>
  <si>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</si>
  <si>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</si>
  <si>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</si>
  <si>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</si>
  <si>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</si>
  <si>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</si>
  <si>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</si>
  <si>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</si>
  <si>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</si>
  <si>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</si>
  <si>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</si>
  <si>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</si>
  <si>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</si>
  <si>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</si>
  <si>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</si>
  <si>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</si>
  <si>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</si>
  <si>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</si>
  <si>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</si>
  <si>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</si>
  <si>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</si>
  <si>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</si>
  <si>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</si>
  <si>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</si>
  <si>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</si>
  <si>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</si>
  <si>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</si>
  <si>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</si>
  <si>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</si>
  <si>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</si>
  <si>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</si>
  <si>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</si>
  <si>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</si>
  <si>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</si>
  <si>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</si>
  <si>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</si>
  <si>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</si>
  <si>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</si>
  <si>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</si>
  <si>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</si>
  <si>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</si>
  <si>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</si>
  <si>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</si>
  <si>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</si>
  <si>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</si>
  <si>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</si>
  <si>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</si>
  <si>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</si>
  <si>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</si>
  <si>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</si>
  <si>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</si>
  <si>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</si>
  <si>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</si>
  <si>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</si>
  <si>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</si>
  <si>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</si>
  <si>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</si>
  <si>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</si>
  <si>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</si>
  <si>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</si>
  <si>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</si>
  <si>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</si>
  <si>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</si>
  <si>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</si>
  <si>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</si>
  <si>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</si>
  <si>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</si>
  <si>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</si>
  <si>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</si>
  <si>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</si>
  <si>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</si>
  <si>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</si>
  <si>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</si>
  <si>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</si>
  <si>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</si>
  <si>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</si>
  <si>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</si>
  <si>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</si>
  <si>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</si>
  <si>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</si>
  <si>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</si>
  <si>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</si>
  <si>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</si>
  <si>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</si>
  <si>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</si>
  <si>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</si>
  <si>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</si>
  <si>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</si>
  <si>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</si>
  <si>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</si>
  <si>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</si>
  <si>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</si>
  <si>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</si>
  <si>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</si>
  <si>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</si>
  <si>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</si>
  <si>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</si>
  <si>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</si>
  <si>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</si>
  <si>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</si>
  <si>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</si>
  <si>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</si>
  <si>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</si>
  <si>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</si>
  <si>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</si>
  <si>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</si>
  <si>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</si>
  <si>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</si>
  <si>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</si>
  <si>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</si>
  <si>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</si>
  <si>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</si>
  <si>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</si>
  <si>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</si>
  <si>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</si>
  <si>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</si>
  <si>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</si>
  <si>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</si>
  <si>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</si>
  <si>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</si>
  <si>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</si>
  <si>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</si>
  <si>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</si>
  <si>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</si>
  <si>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</si>
  <si>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</si>
  <si>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</si>
  <si>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</si>
  <si>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</si>
  <si>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</si>
  <si>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</si>
  <si>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</si>
  <si>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</si>
  <si>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</si>
  <si>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</si>
  <si>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</si>
  <si>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</si>
  <si>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</si>
  <si>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</si>
  <si>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</si>
  <si>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</si>
  <si>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</si>
  <si>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</si>
  <si>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</si>
  <si>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</si>
  <si>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</si>
  <si>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</si>
  <si>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</si>
  <si>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</si>
  <si>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</si>
  <si>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</si>
  <si>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</si>
  <si>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</si>
  <si>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</si>
  <si>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</si>
  <si>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</si>
  <si>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</si>
  <si>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</si>
  <si>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</si>
  <si>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</si>
  <si>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</si>
  <si>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</si>
  <si>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</si>
  <si>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</si>
  <si>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</si>
  <si>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</si>
  <si>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</si>
  <si>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</si>
  <si>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</si>
  <si>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</si>
  <si>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</si>
  <si>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</si>
  <si>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</si>
  <si>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</si>
  <si>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</si>
  <si>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</si>
  <si>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</si>
  <si>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</si>
  <si>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</si>
  <si>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</si>
  <si>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</si>
  <si>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</si>
  <si>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</si>
  <si>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</si>
  <si>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</si>
  <si>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</si>
  <si>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</si>
  <si>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</si>
  <si>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</si>
  <si>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</si>
  <si>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</si>
  <si>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</si>
  <si>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</si>
  <si>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</si>
  <si>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</si>
  <si>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</si>
  <si>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</si>
  <si>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</si>
  <si>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</si>
  <si>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</si>
  <si>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</si>
  <si>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</si>
  <si>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</si>
  <si>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</si>
  <si>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</si>
  <si>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</si>
  <si>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</si>
  <si>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</si>
  <si>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</si>
  <si>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</si>
  <si>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</si>
  <si>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</si>
  <si>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</si>
  <si>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</si>
  <si>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</si>
  <si>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</si>
  <si>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</si>
  <si>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</si>
  <si>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</si>
  <si>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</si>
  <si>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</si>
  <si>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</si>
  <si>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</si>
  <si>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</si>
  <si>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</si>
  <si>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</si>
  <si>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</si>
  <si>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</si>
  <si>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</si>
  <si>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</si>
  <si>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</si>
  <si>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</si>
  <si>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</si>
  <si>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</si>
  <si>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</si>
  <si>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</si>
  <si>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</si>
  <si>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</si>
  <si>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</si>
  <si>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</si>
  <si>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</si>
  <si>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</si>
  <si>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</si>
  <si>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</si>
  <si>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</si>
  <si>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</si>
  <si>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</si>
  <si>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</si>
  <si>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</si>
  <si>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</si>
  <si>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</si>
  <si>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</si>
  <si>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</si>
  <si>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</si>
  <si>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</si>
  <si>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</si>
  <si>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</si>
  <si>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</si>
  <si>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</si>
  <si>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</si>
  <si>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</si>
  <si>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</si>
  <si>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</si>
  <si>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</si>
  <si>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</si>
  <si>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</si>
  <si>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</si>
  <si>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</si>
  <si>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</si>
  <si>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</si>
  <si>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</si>
  <si>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</si>
  <si>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</si>
  <si>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</si>
  <si>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</si>
  <si>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</si>
  <si>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</si>
  <si>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</si>
  <si>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</si>
  <si>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</si>
  <si>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</si>
  <si>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</si>
  <si>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</si>
  <si>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</si>
  <si>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</si>
  <si>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</si>
  <si>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</si>
  <si>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</si>
  <si>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</si>
  <si>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</si>
  <si>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</si>
  <si>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</si>
  <si>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</si>
  <si>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</si>
  <si>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</si>
  <si>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</si>
  <si>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</si>
  <si>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</si>
  <si>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</si>
  <si>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</si>
  <si>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</si>
  <si>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</si>
  <si>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</si>
  <si>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</si>
  <si>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</si>
  <si>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</si>
  <si>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</si>
  <si>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</si>
  <si>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</si>
  <si>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</si>
  <si>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</si>
  <si>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</si>
  <si>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</si>
  <si>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</si>
  <si>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</si>
  <si>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</si>
  <si>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</si>
  <si>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</si>
  <si>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</si>
  <si>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</si>
  <si>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</si>
  <si>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</si>
  <si>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</si>
  <si>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</si>
  <si>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</si>
  <si>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</si>
  <si>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</si>
  <si>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</si>
  <si>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</si>
  <si>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</si>
  <si>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</si>
  <si>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</si>
  <si>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</si>
  <si>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</si>
  <si>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</si>
  <si>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</si>
  <si>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</si>
  <si>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</si>
  <si>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</si>
  <si>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</si>
  <si>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</si>
  <si>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</si>
  <si>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</si>
  <si>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</si>
  <si>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</si>
  <si>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</si>
  <si>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</si>
  <si>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</si>
  <si>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</si>
  <si>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</si>
  <si>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</si>
  <si>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</si>
  <si>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</si>
  <si>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</si>
  <si>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</si>
  <si>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</si>
  <si>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</si>
  <si>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</si>
  <si>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</si>
  <si>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</si>
  <si>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</si>
  <si>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</si>
  <si>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</si>
  <si>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</si>
  <si>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</si>
  <si>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</si>
  <si>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</si>
  <si>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</si>
  <si>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</si>
  <si>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</si>
  <si>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</si>
  <si>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</si>
  <si>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</si>
  <si>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</si>
  <si>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</si>
  <si>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</si>
  <si>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</si>
  <si>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</si>
  <si>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</si>
  <si>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</si>
  <si>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</si>
  <si>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</si>
  <si>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</si>
  <si>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</si>
  <si>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</si>
  <si>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</si>
  <si>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</si>
  <si>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</si>
  <si>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</si>
  <si>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</si>
  <si>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</si>
  <si>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</si>
  <si>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</si>
  <si>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</si>
  <si>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</si>
  <si>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</si>
  <si>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</si>
  <si>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</si>
  <si>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</si>
  <si>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</si>
  <si>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</si>
  <si>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</si>
  <si>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</si>
  <si>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</si>
  <si>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</si>
  <si>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</si>
  <si>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</si>
  <si>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</si>
  <si>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</si>
  <si>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</si>
  <si>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</si>
  <si>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</si>
  <si>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</si>
  <si>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</si>
  <si>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</si>
  <si>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</si>
  <si>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</si>
  <si>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</si>
  <si>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</si>
  <si>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</si>
  <si>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</si>
  <si>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</si>
  <si>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</si>
  <si>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</si>
  <si>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</si>
  <si>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</si>
  <si>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</si>
  <si>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</si>
  <si>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</si>
  <si>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</si>
  <si>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</si>
  <si>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</si>
  <si>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</si>
  <si>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</si>
  <si>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</si>
  <si>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</si>
  <si>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</si>
  <si>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</si>
  <si>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</si>
  <si>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</si>
  <si>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</si>
  <si>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</si>
  <si>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</si>
  <si>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</si>
  <si>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</si>
  <si>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</si>
  <si>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</si>
  <si>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</si>
  <si>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</si>
  <si>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</si>
  <si>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</si>
  <si>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</si>
  <si>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</si>
  <si>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</si>
  <si>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</si>
  <si>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</si>
  <si>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</si>
  <si>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</si>
  <si>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</si>
  <si>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</si>
  <si>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</si>
  <si>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</si>
  <si>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</si>
  <si>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</si>
  <si>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</si>
  <si>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</si>
  <si>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</si>
  <si>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</si>
  <si>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</si>
  <si>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</si>
  <si>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</si>
  <si>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</si>
  <si>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</si>
  <si>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</si>
  <si>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</si>
  <si>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</si>
  <si>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</si>
  <si>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</si>
  <si>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</si>
  <si>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</si>
  <si>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</si>
  <si>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</si>
  <si>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</si>
  <si>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</si>
  <si>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</si>
  <si>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</si>
  <si>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</si>
  <si>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</si>
  <si>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</si>
  <si>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</si>
  <si>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</si>
  <si>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</si>
  <si>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</si>
  <si>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</si>
  <si>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</si>
  <si>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</si>
  <si>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</si>
  <si>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</si>
  <si>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</si>
  <si>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</si>
  <si>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</si>
  <si>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</si>
  <si>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</si>
  <si>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</si>
  <si>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</si>
  <si>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</si>
  <si>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</si>
  <si>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</si>
  <si>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</si>
  <si>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</si>
  <si>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</si>
  <si>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</si>
  <si>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</si>
  <si>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</si>
  <si>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</si>
  <si>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</si>
  <si>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</si>
  <si>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</si>
  <si>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</si>
  <si>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</si>
  <si>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</si>
  <si>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</si>
  <si>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</si>
  <si>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</si>
  <si>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</si>
  <si>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</si>
  <si>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</si>
  <si>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</si>
  <si>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</si>
  <si>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</si>
  <si>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</si>
  <si>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</si>
  <si>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</si>
  <si>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</si>
  <si>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</si>
  <si>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</si>
  <si>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</si>
  <si>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</si>
  <si>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</si>
  <si>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</si>
  <si>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</si>
  <si>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</si>
  <si>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</si>
  <si>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</si>
  <si>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</si>
  <si>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</si>
  <si>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</si>
  <si>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</si>
  <si>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</si>
  <si>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</si>
  <si>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</si>
  <si>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</si>
  <si>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</si>
  <si>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</si>
  <si>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</si>
  <si>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</si>
  <si>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</si>
  <si>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</si>
  <si>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</si>
  <si>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</si>
  <si>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</si>
  <si>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</si>
  <si>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</si>
  <si>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</si>
  <si>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</si>
  <si>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</si>
  <si>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</si>
  <si>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</si>
  <si>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</si>
  <si>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</si>
  <si>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</si>
  <si>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</si>
  <si>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</si>
  <si>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</si>
  <si>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</si>
  <si>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</si>
  <si>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</si>
  <si>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</si>
  <si>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</si>
  <si>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</si>
  <si>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</si>
  <si>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</si>
  <si>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</si>
  <si>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</si>
  <si>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</si>
  <si>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</si>
  <si>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</si>
  <si>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</si>
  <si>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</si>
  <si>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</si>
  <si>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</si>
  <si>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</si>
  <si>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</si>
  <si>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</si>
  <si>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</si>
  <si>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</si>
  <si>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</si>
  <si>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</si>
  <si>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</si>
  <si>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</si>
  <si>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</si>
  <si>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</si>
  <si>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</si>
  <si>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</si>
  <si>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</si>
  <si>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</si>
  <si>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</si>
  <si>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</si>
  <si>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</si>
  <si>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</si>
  <si>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</si>
  <si>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</si>
  <si>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</si>
  <si>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</si>
  <si>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</si>
  <si>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</si>
  <si>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</si>
  <si>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</si>
  <si>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</si>
  <si>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</si>
  <si>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</si>
  <si>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</si>
  <si>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</si>
  <si>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</si>
  <si>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</si>
  <si>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</si>
  <si>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</si>
  <si>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</si>
  <si>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</si>
  <si>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</si>
  <si>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</si>
  <si>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</si>
  <si>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</si>
  <si>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</si>
  <si>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</si>
  <si>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</si>
  <si>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</si>
  <si>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</si>
  <si>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</si>
  <si>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</si>
  <si>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</si>
  <si>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</si>
  <si>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</si>
  <si>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</si>
  <si>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</si>
  <si>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</si>
  <si>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</si>
  <si>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</si>
  <si>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</si>
  <si>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</si>
  <si>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</si>
  <si>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</si>
  <si>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</si>
  <si>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</si>
  <si>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</si>
  <si>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</si>
  <si>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</si>
  <si>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</si>
  <si>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</si>
  <si>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</si>
  <si>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</si>
  <si>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</si>
  <si>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</si>
  <si>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</si>
  <si>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</si>
  <si>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</si>
  <si>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</si>
  <si>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</si>
  <si>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</si>
  <si>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</si>
  <si>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</si>
  <si>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</si>
  <si>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</si>
  <si>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</si>
  <si>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</si>
  <si>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</si>
  <si>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</si>
  <si>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</si>
  <si>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</si>
  <si>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</si>
  <si>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</si>
  <si>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</si>
  <si>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</si>
  <si>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</si>
  <si>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</si>
  <si>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</si>
  <si>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</si>
  <si>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</si>
  <si>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</si>
  <si>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</si>
  <si>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</si>
  <si>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</si>
  <si>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</si>
  <si>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</si>
  <si>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</si>
  <si>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</si>
  <si>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</si>
  <si>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</si>
  <si>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</si>
  <si>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</si>
  <si>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</si>
  <si>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</si>
  <si>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</si>
  <si>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</si>
  <si>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</si>
  <si>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</si>
  <si>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</si>
  <si>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</si>
  <si>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</si>
  <si>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</si>
  <si>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</si>
  <si>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</si>
  <si>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</si>
  <si>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</si>
  <si>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</si>
  <si>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</si>
  <si>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</si>
  <si>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</si>
  <si>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</si>
  <si>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</si>
  <si>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</si>
  <si>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</si>
  <si>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</si>
  <si>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</si>
  <si>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</si>
  <si>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</si>
  <si>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</si>
  <si>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</si>
  <si>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</si>
  <si>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</si>
  <si>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</si>
  <si>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</si>
  <si>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</si>
  <si>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</si>
  <si>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</si>
  <si>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</si>
  <si>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</si>
  <si>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</si>
  <si>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</si>
  <si>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</si>
  <si>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</si>
  <si>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</si>
  <si>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</si>
  <si>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</si>
  <si>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</si>
  <si>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</si>
  <si>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</si>
  <si>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</si>
  <si>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</si>
  <si>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</si>
  <si>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</si>
  <si>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</si>
  <si>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</si>
  <si>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</si>
  <si>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</si>
  <si>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</si>
  <si>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</si>
  <si>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</si>
  <si>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</si>
  <si>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</si>
  <si>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</si>
  <si>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</si>
  <si>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</si>
  <si>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</si>
  <si>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</si>
  <si>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</si>
  <si>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</si>
  <si>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</si>
  <si>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</si>
  <si>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</si>
  <si>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</si>
  <si>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</si>
  <si>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</si>
  <si>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</si>
  <si>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</si>
  <si>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</si>
  <si>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</si>
  <si>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</si>
  <si>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</si>
  <si>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</si>
  <si>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</si>
  <si>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</si>
  <si>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</si>
  <si>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</si>
  <si>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</si>
  <si>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</si>
  <si>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</si>
  <si>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</si>
  <si>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</si>
  <si>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</si>
  <si>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</si>
  <si>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</si>
  <si>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</si>
  <si>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</si>
  <si>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</si>
  <si>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</si>
  <si>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</si>
  <si>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</si>
  <si>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</si>
  <si>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</si>
  <si>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</si>
  <si>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</si>
  <si>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</si>
  <si>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</si>
  <si>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</si>
  <si>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</si>
  <si>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</si>
  <si>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</si>
  <si>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</si>
  <si>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</si>
  <si>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</si>
  <si>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</si>
  <si>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</si>
  <si>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</si>
  <si>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</si>
  <si>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</si>
  <si>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</si>
  <si>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</si>
  <si>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</si>
  <si>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</si>
  <si>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</si>
  <si>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</si>
  <si>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</si>
  <si>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</si>
  <si>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</si>
  <si>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</si>
  <si>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</si>
  <si>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</si>
  <si>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</si>
  <si>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</si>
  <si>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</si>
  <si>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</si>
  <si>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</si>
  <si>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</si>
  <si>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</si>
  <si>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</si>
  <si>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</si>
  <si>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</si>
  <si>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</si>
  <si>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</si>
  <si>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</si>
  <si>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</si>
  <si>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</si>
  <si>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</si>
  <si>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</si>
  <si>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</si>
  <si>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</si>
  <si>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</si>
  <si>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</si>
  <si>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</si>
  <si>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</si>
  <si>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</si>
  <si>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</si>
  <si>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</si>
  <si>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</si>
  <si>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</si>
  <si>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</si>
  <si>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</si>
  <si>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</si>
  <si>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</si>
  <si>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</si>
  <si>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</si>
  <si>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</si>
  <si>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</si>
  <si>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</si>
  <si>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</si>
  <si>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</si>
  <si>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</si>
  <si>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</si>
  <si>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</si>
  <si>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</si>
  <si>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</si>
  <si>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</si>
  <si>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</si>
  <si>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</si>
  <si>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</si>
  <si>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</si>
  <si>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</si>
  <si>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</si>
  <si>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</si>
  <si>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</si>
  <si>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</si>
  <si>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</si>
  <si>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</si>
  <si>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</si>
  <si>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</si>
  <si>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</si>
  <si>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</si>
  <si>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</si>
  <si>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</si>
  <si>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</si>
  <si>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</si>
  <si>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</si>
  <si>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</si>
  <si>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</si>
  <si>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</si>
  <si>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</si>
  <si>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</si>
  <si>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</si>
  <si>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</si>
  <si>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</si>
  <si>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</si>
  <si>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</si>
  <si>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</si>
  <si>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</si>
  <si>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</si>
  <si>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</si>
  <si>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</si>
  <si>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</si>
  <si>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</si>
  <si>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</si>
  <si>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</si>
  <si>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</si>
  <si>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</si>
  <si>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</si>
  <si>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</si>
  <si>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</si>
  <si>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</si>
  <si>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</si>
  <si>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</si>
  <si>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</si>
  <si>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</si>
  <si>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</si>
  <si>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</si>
  <si>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</si>
  <si>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</si>
  <si>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</si>
  <si>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</si>
  <si>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</si>
  <si>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</si>
  <si>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</si>
  <si>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</si>
  <si>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</si>
  <si>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</si>
  <si>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</si>
  <si>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</si>
  <si>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</si>
  <si>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</si>
  <si>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</si>
  <si>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</si>
  <si>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</si>
  <si>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</si>
  <si>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</si>
  <si>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</si>
  <si>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</si>
  <si>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</si>
  <si>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</si>
  <si>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</si>
  <si>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</si>
  <si>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</si>
  <si>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</si>
  <si>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</si>
  <si>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</si>
  <si>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</si>
  <si>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</si>
  <si>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</si>
  <si>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</si>
  <si>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</si>
  <si>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</si>
  <si>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</si>
  <si>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</si>
  <si>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</si>
  <si>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</si>
  <si>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</si>
  <si>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</si>
  <si>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</si>
  <si>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</si>
  <si>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</si>
  <si>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</si>
  <si>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</si>
  <si>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</si>
  <si>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</si>
  <si>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</si>
  <si>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</si>
  <si>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</si>
  <si>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</si>
  <si>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</si>
  <si>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</si>
  <si>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</si>
  <si>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</si>
  <si>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</si>
  <si>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</si>
  <si>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</si>
  <si>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</si>
  <si>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</si>
  <si>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</si>
  <si>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</si>
  <si>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</si>
  <si>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</si>
  <si>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</si>
  <si>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</si>
  <si>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</si>
  <si>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</si>
  <si>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</si>
  <si>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</si>
  <si>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</si>
  <si>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</si>
  <si>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</si>
  <si>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</si>
  <si>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</si>
  <si>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</si>
  <si>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</si>
  <si>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</si>
  <si>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</si>
  <si>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</si>
  <si>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</si>
  <si>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</si>
  <si>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</si>
  <si>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</si>
  <si>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</si>
  <si>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</si>
  <si>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</si>
  <si>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</si>
  <si>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</si>
  <si>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</si>
  <si>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</si>
  <si>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</si>
  <si>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</si>
  <si>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</si>
  <si>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</si>
  <si>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</si>
  <si>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</si>
  <si>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</si>
  <si>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</si>
  <si>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</si>
  <si>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</si>
  <si>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</si>
  <si>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</si>
  <si>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</si>
  <si>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</si>
  <si>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</si>
  <si>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</si>
  <si>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</si>
  <si>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</si>
  <si>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</si>
  <si>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</si>
  <si>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</si>
  <si>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</si>
  <si>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</si>
  <si>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</si>
  <si>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</si>
  <si>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</si>
  <si>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</si>
  <si>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</si>
  <si>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</si>
  <si>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</si>
  <si>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</si>
  <si>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</si>
  <si>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</si>
  <si>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</si>
  <si>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</si>
  <si>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</si>
  <si>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</si>
  <si>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</si>
  <si>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</si>
  <si>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</si>
  <si>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</si>
  <si>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</si>
  <si>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</si>
  <si>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</si>
  <si>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</si>
  <si>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</si>
  <si>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</si>
  <si>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</si>
  <si>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</si>
  <si>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</si>
  <si>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</si>
  <si>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</si>
  <si>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</si>
  <si>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</si>
  <si>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</si>
  <si>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</si>
  <si>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</si>
  <si>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</si>
  <si>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</si>
  <si>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</si>
  <si>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</si>
  <si>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</si>
  <si>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</si>
  <si>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</si>
  <si>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</si>
  <si>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</si>
  <si>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</si>
  <si>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</si>
  <si>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</si>
  <si>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</si>
  <si>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</si>
  <si>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</si>
  <si>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</si>
  <si>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</si>
  <si>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</si>
  <si>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</si>
  <si>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</si>
  <si>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</si>
  <si>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</si>
  <si>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</si>
  <si>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</si>
  <si>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</si>
  <si>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</si>
  <si>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</si>
  <si>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</si>
  <si>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</si>
  <si>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</si>
  <si>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</si>
  <si>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</si>
  <si>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</si>
  <si>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</si>
  <si>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</si>
  <si>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</si>
  <si>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</si>
  <si>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</si>
  <si>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</si>
  <si>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</si>
  <si>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</si>
  <si>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</si>
  <si>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</si>
  <si>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</si>
  <si>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</si>
  <si>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</si>
  <si>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</si>
  <si>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</si>
  <si>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</si>
  <si>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</si>
  <si>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</si>
  <si>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</si>
  <si>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</si>
  <si>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</si>
  <si>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</si>
  <si>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</si>
  <si>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</si>
  <si>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</si>
  <si>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</si>
  <si>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</si>
  <si>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</si>
  <si>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</si>
  <si>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</si>
  <si>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</si>
  <si>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</si>
  <si>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</si>
  <si>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</si>
  <si>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</si>
  <si>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</si>
  <si>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</si>
  <si>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</si>
  <si>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</si>
  <si>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</si>
  <si>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</si>
  <si>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</si>
  <si>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</si>
  <si>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</si>
  <si>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</si>
  <si>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</si>
  <si>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</si>
  <si>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</si>
  <si>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</si>
  <si>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</si>
  <si>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</si>
  <si>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</si>
  <si>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</si>
  <si>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</si>
  <si>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</si>
  <si>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</si>
  <si>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</si>
  <si>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</si>
  <si>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</si>
  <si>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</si>
  <si>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</si>
  <si>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</si>
  <si>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</si>
  <si>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</si>
  <si>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</si>
  <si>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</si>
  <si>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</si>
  <si>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</si>
  <si>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</si>
  <si>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</si>
  <si>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</si>
  <si>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</si>
  <si>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</si>
  <si>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</si>
  <si>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</si>
  <si>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</si>
  <si>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</si>
  <si>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</si>
  <si>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</si>
  <si>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</si>
  <si>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</si>
  <si>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</si>
  <si>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</si>
  <si>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</si>
  <si>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</si>
  <si>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</si>
  <si>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</si>
  <si>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</si>
  <si>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</si>
  <si>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</si>
  <si>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</si>
  <si>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</si>
  <si>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</si>
  <si>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</si>
  <si>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</si>
  <si>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</si>
  <si>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</si>
  <si>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</si>
  <si>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</si>
  <si>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</si>
  <si>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</si>
  <si>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</si>
  <si>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</si>
  <si>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</si>
  <si>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</si>
  <si>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</si>
  <si>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</si>
  <si>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</si>
  <si>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</si>
  <si>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</si>
  <si>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</si>
  <si>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</si>
  <si>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</si>
  <si>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</si>
  <si>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</si>
  <si>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</si>
  <si>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</si>
  <si>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</si>
  <si>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</si>
  <si>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</si>
  <si>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</si>
  <si>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</si>
  <si>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</si>
  <si>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</si>
  <si>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</si>
  <si>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</si>
  <si>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</si>
  <si>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</si>
  <si>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</si>
  <si>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</si>
  <si>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</si>
  <si>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</si>
  <si>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</si>
  <si>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</si>
  <si>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</si>
  <si>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</si>
  <si>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</si>
  <si>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</si>
  <si>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</si>
  <si>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</si>
  <si>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</si>
  <si>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</si>
  <si>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</si>
  <si>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</si>
  <si>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</si>
  <si>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</si>
  <si>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</si>
  <si>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</si>
  <si>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</si>
  <si>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</si>
  <si>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</si>
  <si>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</si>
  <si>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</si>
  <si>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</si>
  <si>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</si>
  <si>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</si>
  <si>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</si>
  <si>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</si>
  <si>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</si>
  <si>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</si>
  <si>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</si>
  <si>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</si>
  <si>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</si>
  <si>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</si>
  <si>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</si>
  <si>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</si>
  <si>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</si>
  <si>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</si>
  <si>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</si>
  <si>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</si>
  <si>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</si>
  <si>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</si>
  <si>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</si>
  <si>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</si>
  <si>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</si>
  <si>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</si>
  <si>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</si>
  <si>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</si>
  <si>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</si>
  <si>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</si>
  <si>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</si>
  <si>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</si>
  <si>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</si>
  <si>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</si>
  <si>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</si>
  <si>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</si>
  <si>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</si>
  <si>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</si>
  <si>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</si>
  <si>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</si>
  <si>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</si>
  <si>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</si>
  <si>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</si>
  <si>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</si>
  <si>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</si>
  <si>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</si>
  <si>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</si>
  <si>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</si>
  <si>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</si>
  <si>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</si>
  <si>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</si>
  <si>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</si>
  <si>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</si>
  <si>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</si>
  <si>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</si>
  <si>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</si>
  <si>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</si>
  <si>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</si>
  <si>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</si>
  <si>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</si>
  <si>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</si>
  <si>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</si>
  <si>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</si>
  <si>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</si>
  <si>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</si>
  <si>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</si>
  <si>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</si>
  <si>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</si>
  <si>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</si>
  <si>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</si>
  <si>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</si>
  <si>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</si>
  <si>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</si>
  <si>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</si>
  <si>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</si>
  <si>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</si>
  <si>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</si>
  <si>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</si>
  <si>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</si>
  <si>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</si>
  <si>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</si>
  <si>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</si>
  <si>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</si>
  <si>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</si>
  <si>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</si>
  <si>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</si>
  <si>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</si>
  <si>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</si>
  <si>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</si>
  <si>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</si>
  <si>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</si>
  <si>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</si>
  <si>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</si>
  <si>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</si>
  <si>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</si>
  <si>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</si>
  <si>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</si>
  <si>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</si>
  <si>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</si>
  <si>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</si>
  <si>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</si>
  <si>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</si>
  <si>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</si>
  <si>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</si>
  <si>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</si>
  <si>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</si>
  <si>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</si>
  <si>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</si>
  <si>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</si>
  <si>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</si>
  <si>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</si>
  <si>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</si>
  <si>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</si>
  <si>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</si>
  <si>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</si>
  <si>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</si>
  <si>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</si>
  <si>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</si>
  <si>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</si>
  <si>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</si>
  <si>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</si>
  <si>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</si>
  <si>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</si>
  <si>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</si>
  <si>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</si>
  <si>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</si>
  <si>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</si>
  <si>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</si>
  <si>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</si>
  <si>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</si>
  <si>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</si>
  <si>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</si>
  <si>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</si>
  <si>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</si>
  <si>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</si>
  <si>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</si>
  <si>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</si>
  <si>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</si>
  <si>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</si>
  <si>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</si>
  <si>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</si>
  <si>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</si>
  <si>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</si>
  <si>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</si>
  <si>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</si>
  <si>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</si>
  <si>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</si>
  <si>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</si>
  <si>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</si>
  <si>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</si>
  <si>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</si>
  <si>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</si>
  <si>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</si>
  <si>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</si>
  <si>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</si>
  <si>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</si>
  <si>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</si>
  <si>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</si>
  <si>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</si>
  <si>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</si>
  <si>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</si>
  <si>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</si>
  <si>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</si>
  <si>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</si>
  <si>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</si>
  <si>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</si>
  <si>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</si>
  <si>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</si>
  <si>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</si>
  <si>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</si>
  <si>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</si>
  <si>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</si>
  <si>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</si>
  <si>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</si>
  <si>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</si>
  <si>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</si>
  <si>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</si>
  <si>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</si>
  <si>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</si>
  <si>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</si>
  <si>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</si>
  <si>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</si>
  <si>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</si>
  <si>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</si>
  <si>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</si>
  <si>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</si>
  <si>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</si>
  <si>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</si>
  <si>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</si>
  <si>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</si>
  <si>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</si>
  <si>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</si>
  <si>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</si>
  <si>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</si>
  <si>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</si>
  <si>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</si>
  <si>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</si>
  <si>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</si>
  <si>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</si>
  <si>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</si>
  <si>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</si>
  <si>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</si>
  <si>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</si>
  <si>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</si>
  <si>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</si>
  <si>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</si>
  <si>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</si>
  <si>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</si>
  <si>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</si>
  <si>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</si>
  <si>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</si>
  <si>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</si>
  <si>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</si>
  <si>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</si>
  <si>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</si>
  <si>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</si>
  <si>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</si>
  <si>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</si>
  <si>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</si>
  <si>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</si>
  <si>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</si>
  <si>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</si>
  <si>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</si>
  <si>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</si>
  <si>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</si>
  <si>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</si>
  <si>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</si>
  <si>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</si>
  <si>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</si>
  <si>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</si>
  <si>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</si>
  <si>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</si>
  <si>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</si>
  <si>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</si>
  <si>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</si>
  <si>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</si>
  <si>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</si>
  <si>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</si>
  <si>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</si>
  <si>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</si>
  <si>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</si>
  <si>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</si>
  <si>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</si>
  <si>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</si>
  <si>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</si>
  <si>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</si>
  <si>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</si>
  <si>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</si>
  <si>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</si>
  <si>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</si>
  <si>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</si>
  <si>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</si>
  <si>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</si>
  <si>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</si>
  <si>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</si>
  <si>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</si>
  <si>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</si>
  <si>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</si>
  <si>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</si>
  <si>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</si>
  <si>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</si>
  <si>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</si>
  <si>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</si>
  <si>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</si>
  <si>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</si>
  <si>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</si>
  <si>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</si>
  <si>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</si>
  <si>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</si>
  <si>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</si>
  <si>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</si>
  <si>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</si>
  <si>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</si>
  <si>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</si>
  <si>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</si>
  <si>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</si>
  <si>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</si>
  <si>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</si>
  <si>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</si>
  <si>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</si>
  <si>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</si>
  <si>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</si>
  <si>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</si>
  <si>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</si>
  <si>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</si>
  <si>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</si>
  <si>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</si>
  <si>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</si>
  <si>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</si>
  <si>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</si>
  <si>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</si>
  <si>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</si>
  <si>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</si>
  <si>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</si>
  <si>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</si>
  <si>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</si>
  <si>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</si>
  <si>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</si>
  <si>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</si>
  <si>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</si>
  <si>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</si>
  <si>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</si>
  <si>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</si>
  <si>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</si>
  <si>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</si>
  <si>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</si>
  <si>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</si>
  <si>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</si>
  <si>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</si>
  <si>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</si>
  <si>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</si>
  <si>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</si>
  <si>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</si>
  <si>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</si>
  <si>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</si>
  <si>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</si>
  <si>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</si>
  <si>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</si>
  <si>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</si>
  <si>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</si>
  <si>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</si>
  <si>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</si>
  <si>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</si>
  <si>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</si>
  <si>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</si>
  <si>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</si>
  <si>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</si>
  <si>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</si>
  <si>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</si>
  <si>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</si>
  <si>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</si>
  <si>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</si>
  <si>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</si>
  <si>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</si>
  <si>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</si>
  <si>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</si>
  <si>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</si>
  <si>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</si>
  <si>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</si>
  <si>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</si>
  <si>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</si>
  <si>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</si>
  <si>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</si>
  <si>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</si>
  <si>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</si>
  <si>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</si>
  <si>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</si>
  <si>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</si>
  <si>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</si>
  <si>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</si>
  <si>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</si>
  <si>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</si>
  <si>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</si>
  <si>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</si>
  <si>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</si>
  <si>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</si>
  <si>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</si>
  <si>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</si>
  <si>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</si>
  <si>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</si>
  <si>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</si>
  <si>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</si>
  <si>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</si>
  <si>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</si>
  <si>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</si>
  <si>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</si>
  <si>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</si>
  <si>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</si>
  <si>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</si>
  <si>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</si>
  <si>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</si>
  <si>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</si>
  <si>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</si>
  <si>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</si>
  <si>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</si>
  <si>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</si>
  <si>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</si>
  <si>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</si>
  <si>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</si>
  <si>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</si>
  <si>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</si>
  <si>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</si>
  <si>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</si>
  <si>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</si>
  <si>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</si>
  <si>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</si>
  <si>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</si>
  <si>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</si>
  <si>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</si>
  <si>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</si>
  <si>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</si>
  <si>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</si>
  <si>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</si>
  <si>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</si>
  <si>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</si>
  <si>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</si>
  <si>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</si>
  <si>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</si>
  <si>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</si>
  <si>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</si>
  <si>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</si>
  <si>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</si>
  <si>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</si>
  <si>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</si>
  <si>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</si>
  <si>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</si>
  <si>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</si>
  <si>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</si>
  <si>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</si>
  <si>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</si>
  <si>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</si>
  <si>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</si>
  <si>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</si>
  <si>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</si>
  <si>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</si>
  <si>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</si>
  <si>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</si>
  <si>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</si>
  <si>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</si>
  <si>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</si>
  <si>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</si>
  <si>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</si>
  <si>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</si>
  <si>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</si>
  <si>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</si>
  <si>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</si>
  <si>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</si>
  <si>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</si>
  <si>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</si>
  <si>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</si>
  <si>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</si>
  <si>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</si>
  <si>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</si>
  <si>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</si>
  <si>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</si>
  <si>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</si>
  <si>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</si>
  <si>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</si>
  <si>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</si>
  <si>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</si>
  <si>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</si>
  <si>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</si>
  <si>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</si>
  <si>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</si>
  <si>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</si>
  <si>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</si>
  <si>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</si>
  <si>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</si>
  <si>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</si>
  <si>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</si>
  <si>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</si>
  <si>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</si>
  <si>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</si>
  <si>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</si>
  <si>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</si>
  <si>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</si>
  <si>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</si>
  <si>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</si>
  <si>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</si>
  <si>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</si>
  <si>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</si>
  <si>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</si>
  <si>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</si>
  <si>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</si>
  <si>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</si>
  <si>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</si>
  <si>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</si>
  <si>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</si>
  <si>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</si>
  <si>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</si>
  <si>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</si>
  <si>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</si>
  <si>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</si>
  <si>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</si>
  <si>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</si>
  <si>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</si>
  <si>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</si>
  <si>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</si>
  <si>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</si>
  <si>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</si>
  <si>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</si>
  <si>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</si>
  <si>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</si>
  <si>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</si>
  <si>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</si>
  <si>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</si>
  <si>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</si>
  <si>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</si>
  <si>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</si>
  <si>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</si>
  <si>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</si>
  <si>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</si>
  <si>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</si>
  <si>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</si>
  <si>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</si>
  <si>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</si>
  <si>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</si>
  <si>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</si>
  <si>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</si>
  <si>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</si>
  <si>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</si>
  <si>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</si>
  <si>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</si>
  <si>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</si>
  <si>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</si>
  <si>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</si>
  <si>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</si>
  <si>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</si>
  <si>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</si>
  <si>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</si>
  <si>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</si>
  <si>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</si>
  <si>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</si>
  <si>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</si>
  <si>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</si>
  <si>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</si>
  <si>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</si>
  <si>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</si>
  <si>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</si>
  <si>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</si>
  <si>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</si>
  <si>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</si>
  <si>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</si>
  <si>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</si>
  <si>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</si>
  <si>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</si>
  <si>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</si>
  <si>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</si>
  <si>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</si>
  <si>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</si>
  <si>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</si>
  <si>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</si>
  <si>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</si>
  <si>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</si>
  <si>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</si>
  <si>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</si>
  <si>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</si>
  <si>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</si>
  <si>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</si>
  <si>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</si>
  <si>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</si>
  <si>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</si>
  <si>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</si>
  <si>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</si>
  <si>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</si>
  <si>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</si>
  <si>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</si>
  <si>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</si>
  <si>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</si>
  <si>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</si>
  <si>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</si>
  <si>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</si>
  <si>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</si>
  <si>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</si>
  <si>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</si>
  <si>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</si>
  <si>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</si>
  <si>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</si>
  <si>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</si>
  <si>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</si>
  <si>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</si>
  <si>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</si>
  <si>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</si>
  <si>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</si>
  <si>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</si>
  <si>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</si>
  <si>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</si>
  <si>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</si>
  <si>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</si>
  <si>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</si>
  <si>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</si>
  <si>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</si>
  <si>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</si>
  <si>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</si>
  <si>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</si>
  <si>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</si>
  <si>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</si>
  <si>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</si>
  <si>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</si>
  <si>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</si>
  <si>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</si>
  <si>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</si>
  <si>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</si>
  <si>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</si>
  <si>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</si>
  <si>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</si>
  <si>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</si>
  <si>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</si>
  <si>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</si>
  <si>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</si>
  <si>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</si>
  <si>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</si>
  <si>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</si>
  <si>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</si>
  <si>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</si>
  <si>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</si>
  <si>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</si>
  <si>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</si>
  <si>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</si>
  <si>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</si>
  <si>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</si>
  <si>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</si>
  <si>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</si>
  <si>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</si>
  <si>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</si>
  <si>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</si>
  <si>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</si>
  <si>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</si>
  <si>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</si>
  <si>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</si>
  <si>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</si>
  <si>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</si>
  <si>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</si>
  <si>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</si>
  <si>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</si>
  <si>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</si>
  <si>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</si>
  <si>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</si>
  <si>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</si>
  <si>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</si>
  <si>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</si>
  <si>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</si>
  <si>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</si>
  <si>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</si>
  <si>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</si>
  <si>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</si>
  <si>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</si>
  <si>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</si>
  <si>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</si>
  <si>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</si>
  <si>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</si>
  <si>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</si>
  <si>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</si>
  <si>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</si>
  <si>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</si>
  <si>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</si>
  <si>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</si>
  <si>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</si>
  <si>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</si>
  <si>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</si>
  <si>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</si>
  <si>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</si>
  <si>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</si>
  <si>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</si>
  <si>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</si>
  <si>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</si>
  <si>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</si>
  <si>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</si>
  <si>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</si>
  <si>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</si>
  <si>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</si>
  <si>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</si>
  <si>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</si>
  <si>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</si>
  <si>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</si>
  <si>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</si>
  <si>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</si>
  <si>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</si>
  <si>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</si>
  <si>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</si>
  <si>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</si>
  <si>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</si>
  <si>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</si>
  <si>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</si>
  <si>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</si>
  <si>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</si>
  <si>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</si>
  <si>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</si>
  <si>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</si>
  <si>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</si>
  <si>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</si>
  <si>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</si>
  <si>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</si>
  <si>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</si>
  <si>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</si>
  <si>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</si>
  <si>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</si>
  <si>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</si>
  <si>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</si>
  <si>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</si>
  <si>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</si>
  <si>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</si>
  <si>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</si>
  <si>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</si>
  <si>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</si>
  <si>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</si>
  <si>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</si>
  <si>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</si>
  <si>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</si>
  <si>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</si>
  <si>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</si>
  <si>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</si>
  <si>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</si>
  <si>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</si>
  <si>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</si>
  <si>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</si>
  <si>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</si>
  <si>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</si>
  <si>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</si>
  <si>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</si>
  <si>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</si>
  <si>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</si>
  <si>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</si>
  <si>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</si>
  <si>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</si>
  <si>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</si>
  <si>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</si>
  <si>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</si>
  <si>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</si>
  <si>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</si>
  <si>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</si>
  <si>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</si>
  <si>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</si>
  <si>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</si>
  <si>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</si>
  <si>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</si>
  <si>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</si>
  <si>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</si>
  <si>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</si>
  <si>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</si>
  <si>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</si>
  <si>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</si>
  <si>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</si>
  <si>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</si>
  <si>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</si>
  <si>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</si>
  <si>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</si>
  <si>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</si>
  <si>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</si>
  <si>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</si>
  <si>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</si>
  <si>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</si>
  <si>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</si>
  <si>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</si>
  <si>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</si>
  <si>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</si>
  <si>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</si>
  <si>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</si>
  <si>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</si>
  <si>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</si>
  <si>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</si>
  <si>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</si>
  <si>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</si>
  <si>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</si>
  <si>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</si>
  <si>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</si>
  <si>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</si>
  <si>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</si>
  <si>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</si>
  <si>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</si>
  <si>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</si>
  <si>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</si>
  <si>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</si>
  <si>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</si>
  <si>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</si>
  <si>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</si>
  <si>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</si>
  <si>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</si>
  <si>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</si>
  <si>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</si>
  <si>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</si>
  <si>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</si>
  <si>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</si>
  <si>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</si>
  <si>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</si>
  <si>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</si>
  <si>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</si>
  <si>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</si>
  <si>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</si>
  <si>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</si>
  <si>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</si>
  <si>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</si>
  <si>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</si>
  <si>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</si>
  <si>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</si>
  <si>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</si>
  <si>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</si>
  <si>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</si>
  <si>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</si>
  <si>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</si>
  <si>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</si>
  <si>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</si>
  <si>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</si>
  <si>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</si>
  <si>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</si>
  <si>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</si>
  <si>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</si>
  <si>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</si>
  <si>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</si>
  <si>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</si>
  <si>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</si>
  <si>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</si>
  <si>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</si>
  <si>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</si>
  <si>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</si>
  <si>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</si>
  <si>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</si>
  <si>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</si>
  <si>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</si>
  <si>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</si>
  <si>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</si>
  <si>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</si>
  <si>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</si>
  <si>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</si>
  <si>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</si>
  <si>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</si>
  <si>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</si>
  <si>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</si>
  <si>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</si>
  <si>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</si>
  <si>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</si>
  <si>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</si>
  <si>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</si>
  <si>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</si>
  <si>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</si>
  <si>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</si>
  <si>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</si>
  <si>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</si>
  <si>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</si>
  <si>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</si>
  <si>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</si>
  <si>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</si>
  <si>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</si>
  <si>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</si>
  <si>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</si>
  <si>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</si>
  <si>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</si>
  <si>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</si>
  <si>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</si>
  <si>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</si>
  <si>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</si>
  <si>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</si>
  <si>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</si>
  <si>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</si>
  <si>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</si>
  <si>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</si>
  <si>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</si>
  <si>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</si>
  <si>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</si>
  <si>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</si>
  <si>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</si>
  <si>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</si>
  <si>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</si>
  <si>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</si>
  <si>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</si>
  <si>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</si>
  <si>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</si>
  <si>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</si>
  <si>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</si>
  <si>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</si>
  <si>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</si>
  <si>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</si>
  <si>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</si>
  <si>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</si>
  <si>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</si>
  <si>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</si>
  <si>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</si>
  <si>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</si>
  <si>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</si>
  <si>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</si>
  <si>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</si>
  <si>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</si>
  <si>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</si>
  <si>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</si>
  <si>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</si>
  <si>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</si>
  <si>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</si>
  <si>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</si>
  <si>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</si>
  <si>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</si>
  <si>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</si>
  <si>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</si>
  <si>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</si>
  <si>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</si>
  <si>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</si>
  <si>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</si>
  <si>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</si>
  <si>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</si>
  <si>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</si>
  <si>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</si>
  <si>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</si>
  <si>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</si>
  <si>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</si>
  <si>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</si>
  <si>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</si>
  <si>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</si>
  <si>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</si>
  <si>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</si>
  <si>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</si>
  <si>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</si>
  <si>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</si>
  <si>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</si>
  <si>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</si>
  <si>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</si>
  <si>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</si>
  <si>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</si>
  <si>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</si>
  <si>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</si>
  <si>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</si>
  <si>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</si>
  <si>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</si>
  <si>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</si>
  <si>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</si>
  <si>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</si>
  <si>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</si>
  <si>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</si>
  <si>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</si>
  <si>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</si>
  <si>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</si>
  <si>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</si>
  <si>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</si>
  <si>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</si>
  <si>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</si>
  <si>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</si>
  <si>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</si>
  <si>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</si>
  <si>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</si>
  <si>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</si>
  <si>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</si>
  <si>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</si>
  <si>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</si>
  <si>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</si>
  <si>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</si>
  <si>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</si>
  <si>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</si>
  <si>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</si>
  <si>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</si>
  <si>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</si>
  <si>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</si>
  <si>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</si>
  <si>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</si>
  <si>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</si>
  <si>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</si>
  <si>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</si>
  <si>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</si>
  <si>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</si>
  <si>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</si>
  <si>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</si>
  <si>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</si>
  <si>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</si>
  <si>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</si>
  <si>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</si>
  <si>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</si>
  <si>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</si>
  <si>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</si>
  <si>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</si>
  <si>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</si>
  <si>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</si>
  <si>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</si>
  <si>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</si>
  <si>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</si>
  <si>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</si>
  <si>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</si>
  <si>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</si>
  <si>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</si>
  <si>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</si>
  <si>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</si>
  <si>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</si>
  <si>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</si>
  <si>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</si>
  <si>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</si>
  <si>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</si>
  <si>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</si>
  <si>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</si>
  <si>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</si>
  <si>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</si>
  <si>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</si>
  <si>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</si>
  <si>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</si>
  <si>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</si>
  <si>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</si>
  <si>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</si>
  <si>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</si>
  <si>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</si>
  <si>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</si>
  <si>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</si>
  <si>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</si>
  <si>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</si>
  <si>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</si>
  <si>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</si>
  <si>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</si>
  <si>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</si>
  <si>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</si>
  <si>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</si>
  <si>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</si>
  <si>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</si>
  <si>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</si>
  <si>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</si>
  <si>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</si>
  <si>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</si>
  <si>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</si>
  <si>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</si>
  <si>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</si>
  <si>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</si>
  <si>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</si>
  <si>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</si>
  <si>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</si>
  <si>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</si>
  <si>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</si>
  <si>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</si>
  <si>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</si>
  <si>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</si>
  <si>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</si>
  <si>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</si>
  <si>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</si>
  <si>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</si>
  <si>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</si>
  <si>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</si>
  <si>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</si>
  <si>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</si>
  <si>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</si>
  <si>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</si>
  <si>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</si>
  <si>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</si>
  <si>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</si>
  <si>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</si>
  <si>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</si>
  <si>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</si>
  <si>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</si>
  <si>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</si>
  <si>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</si>
  <si>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</si>
  <si>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</si>
  <si>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</si>
  <si>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</si>
  <si>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</si>
  <si>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</si>
  <si>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</si>
  <si>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</si>
  <si>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</si>
  <si>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</si>
  <si>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</si>
  <si>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</si>
  <si>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</si>
  <si>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</si>
  <si>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</si>
  <si>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</si>
  <si>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</si>
  <si>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</si>
  <si>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</si>
  <si>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</si>
  <si>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</si>
  <si>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</si>
  <si>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</si>
  <si>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</si>
  <si>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</si>
  <si>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</si>
  <si>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</si>
  <si>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</si>
  <si>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</si>
  <si>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</si>
  <si>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</si>
  <si>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</si>
  <si>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</si>
  <si>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</si>
  <si>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</si>
  <si>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</si>
  <si>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</si>
  <si>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</si>
  <si>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</si>
  <si>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</si>
  <si>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</si>
  <si>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</si>
  <si>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</si>
  <si>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</si>
  <si>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</si>
  <si>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</si>
  <si>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</si>
  <si>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</si>
  <si>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</si>
  <si>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</si>
  <si>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</si>
  <si>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</si>
  <si>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</si>
  <si>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</si>
  <si>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</si>
  <si>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</si>
  <si>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</si>
  <si>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</si>
  <si>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</si>
  <si>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</si>
  <si>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</si>
  <si>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</si>
  <si>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</si>
  <si>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</si>
  <si>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</si>
  <si>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</si>
  <si>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</si>
  <si>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</si>
  <si>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</si>
  <si>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</si>
  <si>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</si>
  <si>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</si>
  <si>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</si>
  <si>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</si>
  <si>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</si>
  <si>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</si>
  <si>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</si>
  <si>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</si>
  <si>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</si>
  <si>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</si>
  <si>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</si>
  <si>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</si>
  <si>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</si>
  <si>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</si>
  <si>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</si>
  <si>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</si>
  <si>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</si>
  <si>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</si>
  <si>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</si>
  <si>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</si>
  <si>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</si>
  <si>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</si>
  <si>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</si>
  <si>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</si>
  <si>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</si>
  <si>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</si>
  <si>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</si>
  <si>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</si>
  <si>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</si>
  <si>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</si>
  <si>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</si>
  <si>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</si>
  <si>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</si>
  <si>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</si>
  <si>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</si>
  <si>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</si>
  <si>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</si>
  <si>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</si>
  <si>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</si>
  <si>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</si>
  <si>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</si>
  <si>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</si>
  <si>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</si>
  <si>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</si>
  <si>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</si>
  <si>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</si>
  <si>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</si>
  <si>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</si>
  <si>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</si>
  <si>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</si>
  <si>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</si>
  <si>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</si>
  <si>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</si>
  <si>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</si>
  <si>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</si>
  <si>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</si>
  <si>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</si>
  <si>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</si>
  <si>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</si>
  <si>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</si>
  <si>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</si>
  <si>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</si>
  <si>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</si>
  <si>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</si>
  <si>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</si>
  <si>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</si>
  <si>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</si>
  <si>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</si>
  <si>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</si>
  <si>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</si>
  <si>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</si>
  <si>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</si>
  <si>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</si>
  <si>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</si>
  <si>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</si>
  <si>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</si>
  <si>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</si>
  <si>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</si>
  <si>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</si>
  <si>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</si>
  <si>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</si>
  <si>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</si>
  <si>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</si>
  <si>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</si>
  <si>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</si>
  <si>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</si>
  <si>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</si>
  <si>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</si>
  <si>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</si>
  <si>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</si>
  <si>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</si>
  <si>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</si>
  <si>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</si>
  <si>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</si>
  <si>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</si>
  <si>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</si>
  <si>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</si>
  <si>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</si>
  <si>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</si>
  <si>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</si>
  <si>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</si>
  <si>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</si>
  <si>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</si>
  <si>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</si>
  <si>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</si>
  <si>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</si>
  <si>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</si>
  <si>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</si>
  <si>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</si>
  <si>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</si>
  <si>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</si>
  <si>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</si>
  <si>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</si>
  <si>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</si>
  <si>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</si>
  <si>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</si>
  <si>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</si>
  <si>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</si>
  <si>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</si>
  <si>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</si>
  <si>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</si>
  <si>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</si>
  <si>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</si>
  <si>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</si>
  <si>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</si>
  <si>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</si>
  <si>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</si>
  <si>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</si>
  <si>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</si>
  <si>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</si>
  <si>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</si>
  <si>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</si>
  <si>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</si>
  <si>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</si>
  <si>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</si>
  <si>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</si>
  <si>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</si>
  <si>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</si>
  <si>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</si>
  <si>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</si>
  <si>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</si>
  <si>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</si>
  <si>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</si>
  <si>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</si>
  <si>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</si>
  <si>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</si>
  <si>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</si>
  <si>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</si>
  <si>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</si>
  <si>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</si>
  <si>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</si>
  <si>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</si>
  <si>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</si>
  <si>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</si>
  <si>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</si>
  <si>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</si>
  <si>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</si>
  <si>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</si>
  <si>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</si>
  <si>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</si>
  <si>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</si>
  <si>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</si>
  <si>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</si>
  <si>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</si>
  <si>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</si>
  <si>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</si>
  <si>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</si>
  <si>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</si>
  <si>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</si>
  <si>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</si>
  <si>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</si>
  <si>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</si>
  <si>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</si>
  <si>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</si>
  <si>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</si>
  <si>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</si>
  <si>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</si>
  <si>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</si>
  <si>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</si>
  <si>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</si>
  <si>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</si>
  <si>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</si>
  <si>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</si>
  <si>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</si>
  <si>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</si>
  <si>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</si>
  <si>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</si>
  <si>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</si>
  <si>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</si>
  <si>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</si>
  <si>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</si>
  <si>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</si>
  <si>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</si>
  <si>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</si>
  <si>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</si>
  <si>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</si>
  <si>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</si>
  <si>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</si>
  <si>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</si>
  <si>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</si>
  <si>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</si>
  <si>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</si>
  <si>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</si>
  <si>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</si>
  <si>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</si>
  <si>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</si>
  <si>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</si>
  <si>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</si>
  <si>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</si>
  <si>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</si>
  <si>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</si>
  <si>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</si>
  <si>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</si>
  <si>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</si>
  <si>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</si>
  <si>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</si>
  <si>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</si>
  <si>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</si>
  <si>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</si>
  <si>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</si>
  <si>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</si>
  <si>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</si>
  <si>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</si>
  <si>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</si>
  <si>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</si>
  <si>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</si>
  <si>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</si>
  <si>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</si>
  <si>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</si>
  <si>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</si>
  <si>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</si>
  <si>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</si>
  <si>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</si>
  <si>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</si>
  <si>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</si>
  <si>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</si>
  <si>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</si>
  <si>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</si>
  <si>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</si>
  <si>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</si>
  <si>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</si>
  <si>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</si>
  <si>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</si>
  <si>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</si>
  <si>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</si>
  <si>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</si>
  <si>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</si>
  <si>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</si>
  <si>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</si>
  <si>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</si>
  <si>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</si>
  <si>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</si>
  <si>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</si>
  <si>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</si>
  <si>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</si>
  <si>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</si>
  <si>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</si>
  <si>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</si>
  <si>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</si>
  <si>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</si>
  <si>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</si>
  <si>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</si>
  <si>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</si>
  <si>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</si>
  <si>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</si>
  <si>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</si>
  <si>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</si>
  <si>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</si>
  <si>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</si>
  <si>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</si>
  <si>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</si>
  <si>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</si>
  <si>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</si>
  <si>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</si>
  <si>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</si>
  <si>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</si>
  <si>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</si>
  <si>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</si>
  <si>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</si>
  <si>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</si>
  <si>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</si>
  <si>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</si>
  <si>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</si>
  <si>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</si>
  <si>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</si>
  <si>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</si>
  <si>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</si>
  <si>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</si>
  <si>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</si>
  <si>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</si>
  <si>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</si>
  <si>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</si>
  <si>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</si>
  <si>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</si>
  <si>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</si>
  <si>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</si>
  <si>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</si>
  <si>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</si>
  <si>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</si>
  <si>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</si>
  <si>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</si>
  <si>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</si>
  <si>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</si>
  <si>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</si>
  <si>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</si>
  <si>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</si>
  <si>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</si>
  <si>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</si>
  <si>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</si>
  <si>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</si>
  <si>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</si>
  <si>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</si>
  <si>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</si>
  <si>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</si>
  <si>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</si>
  <si>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</si>
  <si>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</si>
  <si>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</si>
  <si>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</si>
  <si>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</si>
  <si>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</si>
  <si>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</si>
  <si>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</si>
  <si>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</si>
  <si>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</si>
  <si>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</si>
  <si>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</si>
  <si>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</si>
  <si>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</si>
  <si>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</si>
  <si>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</si>
  <si>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</si>
  <si>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</si>
  <si>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</si>
  <si>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</si>
  <si>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</si>
  <si>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</si>
  <si>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</si>
  <si>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</si>
  <si>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</si>
  <si>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</si>
  <si>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</si>
  <si>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</si>
  <si>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</si>
  <si>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</si>
  <si>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</si>
  <si>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</si>
  <si>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</si>
  <si>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</si>
  <si>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</si>
  <si>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</si>
  <si>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</si>
  <si>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</si>
  <si>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</si>
  <si>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</si>
  <si>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</si>
  <si>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</si>
  <si>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</si>
  <si>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</si>
  <si>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</si>
  <si>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</si>
  <si>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</si>
  <si>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</si>
  <si>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</si>
  <si>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</si>
  <si>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</si>
  <si>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</si>
  <si>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</si>
  <si>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</si>
  <si>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</si>
  <si>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</si>
  <si>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</si>
  <si>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</si>
  <si>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</si>
  <si>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</si>
  <si>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</si>
  <si>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</si>
  <si>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</si>
  <si>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</si>
  <si>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</si>
  <si>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</si>
  <si>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</si>
  <si>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</si>
  <si>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</si>
  <si>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</si>
  <si>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</si>
  <si>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</si>
  <si>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</si>
  <si>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</si>
  <si>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</si>
  <si>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</si>
  <si>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</si>
  <si>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</si>
  <si>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</si>
  <si>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</si>
  <si>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</si>
  <si>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</si>
  <si>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</si>
  <si>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</si>
  <si>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</si>
  <si>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</si>
  <si>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</si>
  <si>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</si>
  <si>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</si>
  <si>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</si>
  <si>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</si>
  <si>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</si>
  <si>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</si>
  <si>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</si>
  <si>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</si>
  <si>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</si>
  <si>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</si>
  <si>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</si>
  <si>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</si>
  <si>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</si>
  <si>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</si>
  <si>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</si>
  <si>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</si>
  <si>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</si>
  <si>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</si>
  <si>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</si>
  <si>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</si>
  <si>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</si>
  <si>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</si>
  <si>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</si>
  <si>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</si>
  <si>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</si>
  <si>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</si>
  <si>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</si>
  <si>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</si>
  <si>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</si>
  <si>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</si>
  <si>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</si>
  <si>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</si>
  <si>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</si>
  <si>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</si>
  <si>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</si>
  <si>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</si>
  <si>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</si>
  <si>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</si>
  <si>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</si>
  <si>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</si>
  <si>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</si>
  <si>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</si>
  <si>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</si>
  <si>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</si>
  <si>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</si>
  <si>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</si>
  <si>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</si>
  <si>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</si>
  <si>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</si>
  <si>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</si>
  <si>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</si>
  <si>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</si>
  <si>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</si>
  <si>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</si>
  <si>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</si>
  <si>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</si>
  <si>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</si>
  <si>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</si>
  <si>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</si>
  <si>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</si>
  <si>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</si>
  <si>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</si>
  <si>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</si>
  <si>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</si>
  <si>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</si>
  <si>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</si>
  <si>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</si>
  <si>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</si>
  <si>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</si>
  <si>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</si>
  <si>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</si>
  <si>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</si>
  <si>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</si>
  <si>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</si>
  <si>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</si>
  <si>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</si>
  <si>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</si>
  <si>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</si>
  <si>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</si>
  <si>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</si>
  <si>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</si>
  <si>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</si>
  <si>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</si>
  <si>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</si>
  <si>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</si>
  <si>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</si>
  <si>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</si>
  <si>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</si>
  <si>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</si>
  <si>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</si>
  <si>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</si>
  <si>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</si>
  <si>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</si>
  <si>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</si>
  <si>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</si>
  <si>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</si>
  <si>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</si>
  <si>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</si>
  <si>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</si>
  <si>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</si>
  <si>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</si>
  <si>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</si>
  <si>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</si>
  <si>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</si>
  <si>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</si>
  <si>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</si>
  <si>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</si>
  <si>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</si>
  <si>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</si>
  <si>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</si>
  <si>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</si>
  <si>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</si>
  <si>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</si>
  <si>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</si>
  <si>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</si>
  <si>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</si>
  <si>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</si>
  <si>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</si>
  <si>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</si>
  <si>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</si>
  <si>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</si>
  <si>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</si>
  <si>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</si>
  <si>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</si>
  <si>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</si>
  <si>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</si>
  <si>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</si>
  <si>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</si>
  <si>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</si>
  <si>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</si>
  <si>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</si>
  <si>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</si>
  <si>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</si>
  <si>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</si>
  <si>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</si>
  <si>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</si>
  <si>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</si>
  <si>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</si>
  <si>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</si>
  <si>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</si>
  <si>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</si>
  <si>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</si>
  <si>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</si>
  <si>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</si>
  <si>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</si>
  <si>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</si>
  <si>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</si>
  <si>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</si>
  <si>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</si>
  <si>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</si>
  <si>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</si>
  <si>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</si>
  <si>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</si>
  <si>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</si>
  <si>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</si>
  <si>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</si>
  <si>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</si>
  <si>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</si>
  <si>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</si>
  <si>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</si>
  <si>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</si>
  <si>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</si>
  <si>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</si>
  <si>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</si>
  <si>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</si>
  <si>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</si>
  <si>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</si>
  <si>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</si>
  <si>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</si>
  <si>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</si>
  <si>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</si>
  <si>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</si>
  <si>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</si>
  <si>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</si>
  <si>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</si>
  <si>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</si>
  <si>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</si>
  <si>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</si>
  <si>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</si>
  <si>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</si>
  <si>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</si>
  <si>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</si>
  <si>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</si>
  <si>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</si>
  <si>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</si>
  <si>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</si>
  <si>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</si>
  <si>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</si>
  <si>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</si>
  <si>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</si>
  <si>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</si>
  <si>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</si>
  <si>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</si>
  <si>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</si>
  <si>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</si>
  <si>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</si>
  <si>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</si>
  <si>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</si>
  <si>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</si>
  <si>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</si>
  <si>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</si>
  <si>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</si>
  <si>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</si>
  <si>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</si>
  <si>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</si>
  <si>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</si>
  <si>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</si>
  <si>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</si>
  <si>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</si>
  <si>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</si>
  <si>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</si>
  <si>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</si>
  <si>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</si>
  <si>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</si>
  <si>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</si>
  <si>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</si>
  <si>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</si>
  <si>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</si>
  <si>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</si>
  <si>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</si>
  <si>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</si>
  <si>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</si>
  <si>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</si>
  <si>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</si>
  <si>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</si>
  <si>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</si>
  <si>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</si>
  <si>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</si>
  <si>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</si>
  <si>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</si>
  <si>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</si>
  <si>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</si>
  <si>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</si>
  <si>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</si>
  <si>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</si>
  <si>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</si>
  <si>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</si>
  <si>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</si>
  <si>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</si>
  <si>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</si>
  <si>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</si>
  <si>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</si>
  <si>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</si>
  <si>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</si>
  <si>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</si>
  <si>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</si>
  <si>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</si>
  <si>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</si>
  <si>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</si>
  <si>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</si>
  <si>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</si>
  <si>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</si>
  <si>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</si>
  <si>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</si>
  <si>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</si>
  <si>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</si>
  <si>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</si>
  <si>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</si>
  <si>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</si>
  <si>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</si>
  <si>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</si>
  <si>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</si>
  <si>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</si>
  <si>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</si>
  <si>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</si>
  <si>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</si>
  <si>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</si>
  <si>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</si>
  <si>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</si>
  <si>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</si>
  <si>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</si>
  <si>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</si>
  <si>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</si>
  <si>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</si>
  <si>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</si>
  <si>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</si>
  <si>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</si>
  <si>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</si>
  <si>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</si>
  <si>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</si>
  <si>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</si>
  <si>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</si>
  <si>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</si>
  <si>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</si>
  <si>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</si>
  <si>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</si>
  <si>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</si>
  <si>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</si>
  <si>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</si>
  <si>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</si>
  <si>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</si>
  <si>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</si>
  <si>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</si>
  <si>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</si>
  <si>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</si>
  <si>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</si>
  <si>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</si>
  <si>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</si>
  <si>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</si>
  <si>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</si>
  <si>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</si>
  <si>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</si>
  <si>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</si>
  <si>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</si>
  <si>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</si>
  <si>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</si>
  <si>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</si>
  <si>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</si>
  <si>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</si>
  <si>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</si>
  <si>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</si>
  <si>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</si>
  <si>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</si>
  <si>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</si>
  <si>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</si>
  <si>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</si>
  <si>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</si>
  <si>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</si>
  <si>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</si>
  <si>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</si>
  <si>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</si>
  <si>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</si>
  <si>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</si>
  <si>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</si>
  <si>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</si>
  <si>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</si>
  <si>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</si>
  <si>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</si>
  <si>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</si>
  <si>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</si>
  <si>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</si>
  <si>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</si>
  <si>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</si>
  <si>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</si>
  <si>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</si>
  <si>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</si>
  <si>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</si>
  <si>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</si>
  <si>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</si>
  <si>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</si>
  <si>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</si>
  <si>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</si>
  <si>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</si>
  <si>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</si>
  <si>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</si>
  <si>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</si>
  <si>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</si>
  <si>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</si>
  <si>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</si>
  <si>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</si>
  <si>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</si>
  <si>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</si>
  <si>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</si>
  <si>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</si>
  <si>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</si>
  <si>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</si>
  <si>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</si>
  <si>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</si>
  <si>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</si>
  <si>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</si>
  <si>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</si>
  <si>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</si>
  <si>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</si>
  <si>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</si>
  <si>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</si>
  <si>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</si>
  <si>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</si>
  <si>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</si>
  <si>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</si>
  <si>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</si>
  <si>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</si>
  <si>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</si>
  <si>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</si>
  <si>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</si>
  <si>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</si>
  <si>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</si>
  <si>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</si>
  <si>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</si>
  <si>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</si>
  <si>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</si>
  <si>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</si>
  <si>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</si>
  <si>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</si>
  <si>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</si>
  <si>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</si>
  <si>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</si>
  <si>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</si>
  <si>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</si>
  <si>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</si>
  <si>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</si>
  <si>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</si>
  <si>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</si>
  <si>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</si>
  <si>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</si>
  <si>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</si>
  <si>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</si>
  <si>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</si>
  <si>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</si>
  <si>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</si>
  <si>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</si>
  <si>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</si>
  <si>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</si>
  <si>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</si>
  <si>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</si>
  <si>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</si>
  <si>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</si>
  <si>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</si>
  <si>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</si>
  <si>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</si>
  <si>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</si>
  <si>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</si>
  <si>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</si>
  <si>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</si>
  <si>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</si>
  <si>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</si>
  <si>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</si>
  <si>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</si>
  <si>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</si>
  <si>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</si>
  <si>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</si>
  <si>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</si>
  <si>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</si>
  <si>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</si>
  <si>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</si>
  <si>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</si>
  <si>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</si>
  <si>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</si>
  <si>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</si>
  <si>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</si>
  <si>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</si>
  <si>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</si>
  <si>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</si>
  <si>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</si>
  <si>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</si>
  <si>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</si>
  <si>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</si>
  <si>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</si>
  <si>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</si>
  <si>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</si>
  <si>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</si>
  <si>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</si>
  <si>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</si>
  <si>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</si>
  <si>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</si>
  <si>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</si>
  <si>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</si>
  <si>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</si>
  <si>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</si>
  <si>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</si>
  <si>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</si>
  <si>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</si>
  <si>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</si>
  <si>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</si>
  <si>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</si>
  <si>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</si>
  <si>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</si>
  <si>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</si>
  <si>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</si>
  <si>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</si>
  <si>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</si>
  <si>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</si>
  <si>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</si>
  <si>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</si>
  <si>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</si>
  <si>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</si>
  <si>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</si>
  <si>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</si>
  <si>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</si>
  <si>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</si>
  <si>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</si>
  <si>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</si>
  <si>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</si>
  <si>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</si>
  <si>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</si>
  <si>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</si>
  <si>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</si>
  <si>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</si>
  <si>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</si>
  <si>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</si>
  <si>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</si>
  <si>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</si>
  <si>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</si>
  <si>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</si>
  <si>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</si>
  <si>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</si>
  <si>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</si>
  <si>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</si>
  <si>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</si>
  <si>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</si>
  <si>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</si>
  <si>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</si>
  <si>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</si>
  <si>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</si>
  <si>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</si>
  <si>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</si>
  <si>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</si>
  <si>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</si>
  <si>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</si>
  <si>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</si>
  <si>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</si>
  <si>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</si>
  <si>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</si>
  <si>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</si>
  <si>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</si>
  <si>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</si>
  <si>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</si>
  <si>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</si>
  <si>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</si>
  <si>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</si>
  <si>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</si>
  <si>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</si>
  <si>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</si>
  <si>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</si>
  <si>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</si>
  <si>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</si>
  <si>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</si>
  <si>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</si>
  <si>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</si>
  <si>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</si>
  <si>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</si>
  <si>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</si>
  <si>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</si>
  <si>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</si>
  <si>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</si>
  <si>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</si>
  <si>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</si>
  <si>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</si>
  <si>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</si>
  <si>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</si>
  <si>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</si>
  <si>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</si>
  <si>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</si>
  <si>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</si>
  <si>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</si>
  <si>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</si>
  <si>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</si>
  <si>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</si>
  <si>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</si>
  <si>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</si>
  <si>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</si>
  <si>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</si>
  <si>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</si>
  <si>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</si>
  <si>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</si>
  <si>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</si>
  <si>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</si>
  <si>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</si>
  <si>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</si>
  <si>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</si>
  <si>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</si>
  <si>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</si>
  <si>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</si>
  <si>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</si>
  <si>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</si>
  <si>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</si>
  <si>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</si>
  <si>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</si>
  <si>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</si>
  <si>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</si>
  <si>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</si>
  <si>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</si>
  <si>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</si>
  <si>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</si>
  <si>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</si>
  <si>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</si>
  <si>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</si>
  <si>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</si>
  <si>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</si>
  <si>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</si>
  <si>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</si>
  <si>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</si>
  <si>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</si>
  <si>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</si>
  <si>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</si>
  <si>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</si>
  <si>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</si>
  <si>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</si>
  <si>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</si>
  <si>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</si>
  <si>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</si>
  <si>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</si>
  <si>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</si>
  <si>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</si>
  <si>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</si>
  <si>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</si>
  <si>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</si>
  <si>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</si>
  <si>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</si>
  <si>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</si>
  <si>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</si>
  <si>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</si>
  <si>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</si>
  <si>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</si>
  <si>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</si>
  <si>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</si>
  <si>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</si>
  <si>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</si>
  <si>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</si>
  <si>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</si>
  <si>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</si>
  <si>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</si>
  <si>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</si>
  <si>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</si>
  <si>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</si>
  <si>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</si>
  <si>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</si>
  <si>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</si>
  <si>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</si>
  <si>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</si>
  <si>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</si>
  <si>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</si>
  <si>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</si>
  <si>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</si>
  <si>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</si>
  <si>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</si>
  <si>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</si>
  <si>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</si>
  <si>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</si>
  <si>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</si>
  <si>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</si>
  <si>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</si>
  <si>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</si>
  <si>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</si>
  <si>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</si>
  <si>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</si>
  <si>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</si>
  <si>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</si>
  <si>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</si>
  <si>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</si>
  <si>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</si>
  <si>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</si>
  <si>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</si>
  <si>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</si>
  <si>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</si>
  <si>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</si>
  <si>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</si>
  <si>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</si>
  <si>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</si>
  <si>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</si>
  <si>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</si>
  <si>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</si>
  <si>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</si>
  <si>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</si>
  <si>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</si>
  <si>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</si>
  <si>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</si>
  <si>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</si>
  <si>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</si>
  <si>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</si>
  <si>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</si>
  <si>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</si>
  <si>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</si>
  <si>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</si>
  <si>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</si>
  <si>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</si>
  <si>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</si>
  <si>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</si>
  <si>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</si>
  <si>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</si>
  <si>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</si>
  <si>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</si>
  <si>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</si>
  <si>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</si>
  <si>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</si>
  <si>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</si>
  <si>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</si>
  <si>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</si>
  <si>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</si>
  <si>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</si>
  <si>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</si>
  <si>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</si>
  <si>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</si>
  <si>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</si>
  <si>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</si>
  <si>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</si>
  <si>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</si>
  <si>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</si>
  <si>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</si>
  <si>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</si>
  <si>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</si>
  <si>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</si>
  <si>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</si>
  <si>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</si>
  <si>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</si>
  <si>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</si>
  <si>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</si>
  <si>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</si>
  <si>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</si>
  <si>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</si>
  <si>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</si>
  <si>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</si>
  <si>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</si>
  <si>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</si>
  <si>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</si>
  <si>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</si>
  <si>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</si>
  <si>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</si>
  <si>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</si>
  <si>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</si>
  <si>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</si>
  <si>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</si>
  <si>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</si>
  <si>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</si>
  <si>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</si>
  <si>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</si>
  <si>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</si>
  <si>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</si>
  <si>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</si>
  <si>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</si>
  <si>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</si>
  <si>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</si>
  <si>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</si>
  <si>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</si>
  <si>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</si>
  <si>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</si>
  <si>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</si>
  <si>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</si>
  <si>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</si>
  <si>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</si>
  <si>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</si>
  <si>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</si>
  <si>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</si>
  <si>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</si>
  <si>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</si>
  <si>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</si>
  <si>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</si>
  <si>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</si>
  <si>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</si>
  <si>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</si>
  <si>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</si>
  <si>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</si>
  <si>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</si>
  <si>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</si>
  <si>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</si>
  <si>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</si>
  <si>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</si>
  <si>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</si>
  <si>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</si>
  <si>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</si>
  <si>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</si>
  <si>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</si>
  <si>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</si>
  <si>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</si>
  <si>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</si>
  <si>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</si>
  <si>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</si>
  <si>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</si>
  <si>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</si>
  <si>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</si>
  <si>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</si>
  <si>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</si>
  <si>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</si>
  <si>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</si>
  <si>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</si>
  <si>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</si>
  <si>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</si>
  <si>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</si>
  <si>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</si>
  <si>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</si>
  <si>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</si>
  <si>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</si>
  <si>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</si>
  <si>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</si>
  <si>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</si>
  <si>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</si>
  <si>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</si>
  <si>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</si>
  <si>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</si>
  <si>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</si>
  <si>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</si>
  <si>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</si>
  <si>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</si>
  <si>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</si>
  <si>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</si>
  <si>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</si>
  <si>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</si>
  <si>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</si>
  <si>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</si>
  <si>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</si>
  <si>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</si>
  <si>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</si>
  <si>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</si>
  <si>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</si>
  <si>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</si>
  <si>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</si>
  <si>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</si>
  <si>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</si>
  <si>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</si>
  <si>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</si>
  <si>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</si>
  <si>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</si>
  <si>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</si>
  <si>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</si>
  <si>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</si>
  <si>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</si>
  <si>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</si>
  <si>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</si>
  <si>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</si>
  <si>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</si>
  <si>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</si>
  <si>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</si>
  <si>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</si>
  <si>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</si>
  <si>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</si>
  <si>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</si>
  <si>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</si>
  <si>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</si>
  <si>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</si>
  <si>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</si>
  <si>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</si>
  <si>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</si>
  <si>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</si>
  <si>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</si>
  <si>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</si>
  <si>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</si>
  <si>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</si>
  <si>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</si>
  <si>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</si>
  <si>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</si>
  <si>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</si>
  <si>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</si>
  <si>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</si>
  <si>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</si>
  <si>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</si>
  <si>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</si>
  <si>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</si>
  <si>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</si>
  <si>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</si>
  <si>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</si>
  <si>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</si>
  <si>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</si>
  <si>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</si>
  <si>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</si>
  <si>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</si>
  <si>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</si>
  <si>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</si>
  <si>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</si>
  <si>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</si>
  <si>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</si>
  <si>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</si>
  <si>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</si>
  <si>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</si>
  <si>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</si>
  <si>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</si>
  <si>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</si>
  <si>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</si>
  <si>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</si>
  <si>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</si>
  <si>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</si>
  <si>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</si>
  <si>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</si>
  <si>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</si>
  <si>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</si>
  <si>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</si>
  <si>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</si>
  <si>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</si>
  <si>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</si>
  <si>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</si>
  <si>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</si>
  <si>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</si>
  <si>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</si>
  <si>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</si>
  <si>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</si>
  <si>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</si>
  <si>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</si>
  <si>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</si>
  <si>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</si>
  <si>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</si>
  <si>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</si>
  <si>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</si>
  <si>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</si>
  <si>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</si>
  <si>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</si>
  <si>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</si>
  <si>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</si>
  <si>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</si>
  <si>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</si>
  <si>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</si>
  <si>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</si>
  <si>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</si>
  <si>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</si>
  <si>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</si>
  <si>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</si>
  <si>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</si>
  <si>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</si>
  <si>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</si>
  <si>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</si>
  <si>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</si>
  <si>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</si>
  <si>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</si>
  <si>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</si>
  <si>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</si>
  <si>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</si>
  <si>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</si>
  <si>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</si>
  <si>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</si>
  <si>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</si>
  <si>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</si>
  <si>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</si>
  <si>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</si>
  <si>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</si>
  <si>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</si>
  <si>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</si>
  <si>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</si>
  <si>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</si>
  <si>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</si>
  <si>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</si>
  <si>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</si>
  <si>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</si>
  <si>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</si>
  <si>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</si>
  <si>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</si>
  <si>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</si>
  <si>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</si>
  <si>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</si>
  <si>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</si>
  <si>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</si>
  <si>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</si>
  <si>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</si>
  <si>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</si>
  <si>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</si>
  <si>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</si>
  <si>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</si>
  <si>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</si>
  <si>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</si>
  <si>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</si>
  <si>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</si>
  <si>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</si>
  <si>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</si>
  <si>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</si>
  <si>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</si>
  <si>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</si>
  <si>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</si>
  <si>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</si>
  <si>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</si>
  <si>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</si>
  <si>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</si>
  <si>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</si>
  <si>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</si>
  <si>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</si>
  <si>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</si>
  <si>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</si>
  <si>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</si>
  <si>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</si>
  <si>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</si>
  <si>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</si>
  <si>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</si>
  <si>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</si>
  <si>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</si>
  <si>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</si>
  <si>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</si>
  <si>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</si>
  <si>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</si>
  <si>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</si>
  <si>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</si>
  <si>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</si>
  <si>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</si>
  <si>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</si>
  <si>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</si>
  <si>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</si>
  <si>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</si>
  <si>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</si>
  <si>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</si>
  <si>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</si>
  <si>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</si>
  <si>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</si>
  <si>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</si>
  <si>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</si>
  <si>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</si>
  <si>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</si>
  <si>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</si>
  <si>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</si>
  <si>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</si>
  <si>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</si>
  <si>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</si>
  <si>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</si>
  <si>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</si>
  <si>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</si>
  <si>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</si>
  <si>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</si>
  <si>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</si>
  <si>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</si>
  <si>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</si>
  <si>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</si>
  <si>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</si>
  <si>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</si>
  <si>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</si>
  <si>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</si>
  <si>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</si>
  <si>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</si>
  <si>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</si>
  <si>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</si>
  <si>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</si>
  <si>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</si>
  <si>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</si>
  <si>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</si>
  <si>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</si>
  <si>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</si>
  <si>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</si>
  <si>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</si>
  <si>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</si>
  <si>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</si>
  <si>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</si>
  <si>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</si>
  <si>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</si>
  <si>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</si>
  <si>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</si>
  <si>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</si>
  <si>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</si>
  <si>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</si>
  <si>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</si>
  <si>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</si>
  <si>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</si>
  <si>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</si>
  <si>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</si>
  <si>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</si>
  <si>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</si>
  <si>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</si>
  <si>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</si>
  <si>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</si>
  <si>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</si>
  <si>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</si>
  <si>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</si>
  <si>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</si>
  <si>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</si>
  <si>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</si>
  <si>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</si>
  <si>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</si>
  <si>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</si>
  <si>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</si>
  <si>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</si>
  <si>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</si>
  <si>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</si>
  <si>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</si>
  <si>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</si>
  <si>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</si>
  <si>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</si>
  <si>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</si>
  <si>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</si>
  <si>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</si>
  <si>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</si>
  <si>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</si>
  <si>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</si>
  <si>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</si>
  <si>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</si>
  <si>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</si>
  <si>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</si>
  <si>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</si>
  <si>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</si>
  <si>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</si>
  <si>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</si>
  <si>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</si>
  <si>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</si>
  <si>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</si>
  <si>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</si>
  <si>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</si>
  <si>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</si>
  <si>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</si>
  <si>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</si>
  <si>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</si>
  <si>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</si>
  <si>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</si>
  <si>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</si>
  <si>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</si>
  <si>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</si>
  <si>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</si>
  <si>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</si>
  <si>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</si>
  <si>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</si>
  <si>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</si>
  <si>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</si>
  <si>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</si>
  <si>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</si>
  <si>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</si>
  <si>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</si>
  <si>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</si>
  <si>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</si>
  <si>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</si>
  <si>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</si>
  <si>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</si>
  <si>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</si>
  <si>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</si>
  <si>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</si>
  <si>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</si>
  <si>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</si>
  <si>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</si>
  <si>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</si>
  <si>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</si>
  <si>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</si>
  <si>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</si>
  <si>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</si>
  <si>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</si>
  <si>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</si>
  <si>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</si>
  <si>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</si>
  <si>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</si>
  <si>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</si>
  <si>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</si>
  <si>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</si>
  <si>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</si>
  <si>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</si>
  <si>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</si>
  <si>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</si>
  <si>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</si>
  <si>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</si>
  <si>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</si>
  <si>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</si>
  <si>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</si>
  <si>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</si>
  <si>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</si>
  <si>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</si>
  <si>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</si>
  <si>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</si>
  <si>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</si>
  <si>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</si>
  <si>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</si>
  <si>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</si>
  <si>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</si>
  <si>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</si>
  <si>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</si>
  <si>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</si>
  <si>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</si>
  <si>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</si>
  <si>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</si>
  <si>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</si>
  <si>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</si>
  <si>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</si>
  <si>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</si>
  <si>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</si>
  <si>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</si>
  <si>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</si>
  <si>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</si>
  <si>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</si>
  <si>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</si>
  <si>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</si>
  <si>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</si>
  <si>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</si>
  <si>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</si>
  <si>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</si>
  <si>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</si>
  <si>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</si>
  <si>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</si>
  <si>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</si>
  <si>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</si>
  <si>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</si>
  <si>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</si>
  <si>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</si>
  <si>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</si>
  <si>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</si>
  <si>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</si>
  <si>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</si>
  <si>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</si>
  <si>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</si>
  <si>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</si>
  <si>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</si>
  <si>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</si>
  <si>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</si>
  <si>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</si>
  <si>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</si>
  <si>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</si>
  <si>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</si>
  <si>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</si>
  <si>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</si>
  <si>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</si>
  <si>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</si>
  <si>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</si>
  <si>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</si>
  <si>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</si>
  <si>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</si>
  <si>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</si>
  <si>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</si>
  <si>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</si>
  <si>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</si>
  <si>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</si>
  <si>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</si>
  <si>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</si>
  <si>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</si>
  <si>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</si>
  <si>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</si>
  <si>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</si>
  <si>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</si>
  <si>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</si>
  <si>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</si>
  <si>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</si>
  <si>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</si>
  <si>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</si>
  <si>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</si>
  <si>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</si>
  <si>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</si>
  <si>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</si>
  <si>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</si>
  <si>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</si>
  <si>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</si>
  <si>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</si>
  <si>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</si>
  <si>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</si>
  <si>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</si>
  <si>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</si>
  <si>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</si>
  <si>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</si>
  <si>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</si>
  <si>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</si>
  <si>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</si>
  <si>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</si>
  <si>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</si>
  <si>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</si>
  <si>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</si>
  <si>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</si>
  <si>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</si>
  <si>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</si>
  <si>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</si>
  <si>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</si>
  <si>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</si>
  <si>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</si>
  <si>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</si>
  <si>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</si>
  <si>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</si>
  <si>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</si>
  <si>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</si>
  <si>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</si>
  <si>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</si>
  <si>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</si>
  <si>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</si>
  <si>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</si>
  <si>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</si>
  <si>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</si>
  <si>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</si>
  <si>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</si>
  <si>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</si>
  <si>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</si>
  <si>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</si>
  <si>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</si>
  <si>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</si>
  <si>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</si>
  <si>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</si>
  <si>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</si>
  <si>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</si>
  <si>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</si>
  <si>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</si>
  <si>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</si>
  <si>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</si>
  <si>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</si>
  <si>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</si>
  <si>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</si>
  <si>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</si>
  <si>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</si>
  <si>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</si>
  <si>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</si>
  <si>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</si>
  <si>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</si>
  <si>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</si>
  <si>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</si>
  <si>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</si>
  <si>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</si>
  <si>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</si>
  <si>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</si>
  <si>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</si>
  <si>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</si>
  <si>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</si>
  <si>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</si>
  <si>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</si>
  <si>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</si>
  <si>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</si>
  <si>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</si>
  <si>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</si>
  <si>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</si>
  <si>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</si>
  <si>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</si>
  <si>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</si>
  <si>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</si>
  <si>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</si>
  <si>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</si>
  <si>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</si>
  <si>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</si>
  <si>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</si>
  <si>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</si>
  <si>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</si>
  <si>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</si>
  <si>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</si>
  <si>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</si>
  <si>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</si>
  <si>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</si>
  <si>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</si>
  <si>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</si>
  <si>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</si>
  <si>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</si>
  <si>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</si>
  <si>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</si>
  <si>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</si>
  <si>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</si>
  <si>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</si>
  <si>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</si>
  <si>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</si>
  <si>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</si>
  <si>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</si>
  <si>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</si>
  <si>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</si>
  <si>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</si>
  <si>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</si>
  <si>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</si>
  <si>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</si>
  <si>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</si>
  <si>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</si>
  <si>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</si>
  <si>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</si>
  <si>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</si>
  <si>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</si>
  <si>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</si>
  <si>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</si>
  <si>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</si>
  <si>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</si>
  <si>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</si>
  <si>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</si>
  <si>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</si>
  <si>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</si>
  <si>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</si>
  <si>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</si>
  <si>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</si>
  <si>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</si>
  <si>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</si>
  <si>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</si>
  <si>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</si>
  <si>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</si>
  <si>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</si>
  <si>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</si>
  <si>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</si>
  <si>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</si>
  <si>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</si>
  <si>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</si>
  <si>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</si>
  <si>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</si>
  <si>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</si>
  <si>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</si>
  <si>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</si>
  <si>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</si>
  <si>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</si>
  <si>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</si>
  <si>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</si>
  <si>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</si>
  <si>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</si>
  <si>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</si>
  <si>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</si>
  <si>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</si>
  <si>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</si>
  <si>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</si>
  <si>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</si>
  <si>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</si>
  <si>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</si>
  <si>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</si>
  <si>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</si>
  <si>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</si>
  <si>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</si>
  <si>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</si>
  <si>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</si>
  <si>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</si>
  <si>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</si>
  <si>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</si>
  <si>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</si>
  <si>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</si>
  <si>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</si>
  <si>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</si>
  <si>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</si>
  <si>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</si>
  <si>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</si>
  <si>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</si>
  <si>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</si>
  <si>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</si>
  <si>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</si>
  <si>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</si>
  <si>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</si>
  <si>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</si>
  <si>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</si>
  <si>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</si>
  <si>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</si>
  <si>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</si>
  <si>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</si>
  <si>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</si>
  <si>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</si>
  <si>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</si>
  <si>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</si>
  <si>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</si>
  <si>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</si>
  <si>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</si>
  <si>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</si>
  <si>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</si>
  <si>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</si>
  <si>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</si>
  <si>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</si>
  <si>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</si>
  <si>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</si>
  <si>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</si>
  <si>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</si>
  <si>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</si>
  <si>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</si>
  <si>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</si>
  <si>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</si>
  <si>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</si>
  <si>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</si>
  <si>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</si>
  <si>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</si>
  <si>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</si>
  <si>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</si>
  <si>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</si>
  <si>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</si>
  <si>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</si>
  <si>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</si>
  <si>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</si>
  <si>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</si>
  <si>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</si>
  <si>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</si>
  <si>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</si>
  <si>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</si>
  <si>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</si>
  <si>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</si>
  <si>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</si>
  <si>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</si>
  <si>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</si>
  <si>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</si>
  <si>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</si>
  <si>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</si>
  <si>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</si>
  <si>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</si>
  <si>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</si>
  <si>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</si>
  <si>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</si>
  <si>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</si>
  <si>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</si>
  <si>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</si>
  <si>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</si>
  <si>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</si>
  <si>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</si>
  <si>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</si>
  <si>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</si>
  <si>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</si>
  <si>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</si>
  <si>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</si>
  <si>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</si>
  <si>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</si>
  <si>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</si>
  <si>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</si>
  <si>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</si>
  <si>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</si>
  <si>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</si>
  <si>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</si>
  <si>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</si>
  <si>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</si>
  <si>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</si>
  <si>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</si>
  <si>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</si>
  <si>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</si>
  <si>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</si>
  <si>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</si>
  <si>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</si>
  <si>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</si>
  <si>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</si>
  <si>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</si>
  <si>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</si>
  <si>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</si>
  <si>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</si>
  <si>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</si>
  <si>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</si>
  <si>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</si>
  <si>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</si>
  <si>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</si>
  <si>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</si>
  <si>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</si>
  <si>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</si>
  <si>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</si>
  <si>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</si>
  <si>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</si>
  <si>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</si>
  <si>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</si>
  <si>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</si>
  <si>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</si>
  <si>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</si>
  <si>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</si>
  <si>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</si>
  <si>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</si>
  <si>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</si>
  <si>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</si>
  <si>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</si>
  <si>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</si>
  <si>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</si>
  <si>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</si>
  <si>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</si>
  <si>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</si>
  <si>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</si>
  <si>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</si>
  <si>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</si>
  <si>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</si>
  <si>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</si>
  <si>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</si>
  <si>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</si>
  <si>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</si>
  <si>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</si>
  <si>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</si>
  <si>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</si>
  <si>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</si>
  <si>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</si>
  <si>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</si>
  <si>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</si>
  <si>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</si>
  <si>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</si>
  <si>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</si>
  <si>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</si>
  <si>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</si>
  <si>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</si>
  <si>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</si>
  <si>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</si>
  <si>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</si>
  <si>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</si>
  <si>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</si>
  <si>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</si>
  <si>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</si>
  <si>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</si>
  <si>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</si>
  <si>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</si>
  <si>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</si>
  <si>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</si>
  <si>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</si>
  <si>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</si>
  <si>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</si>
  <si>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</si>
  <si>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</si>
  <si>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</si>
  <si>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</si>
  <si>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</si>
  <si>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</si>
  <si>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</si>
  <si>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</si>
  <si>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</si>
  <si>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</si>
  <si>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</si>
  <si>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</si>
  <si>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</si>
  <si>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</si>
  <si>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</si>
  <si>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</si>
  <si>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</si>
  <si>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</si>
  <si>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</si>
  <si>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</si>
  <si>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</si>
  <si>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</si>
  <si>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</si>
  <si>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</si>
  <si>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</si>
  <si>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</si>
  <si>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</si>
  <si>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</si>
  <si>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</si>
  <si>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</si>
  <si>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</si>
  <si>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</si>
  <si>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</si>
  <si>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</si>
  <si>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</si>
  <si>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</si>
  <si>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</si>
  <si>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</si>
  <si>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</si>
  <si>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</si>
  <si>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</si>
  <si>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</si>
  <si>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</si>
  <si>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</si>
  <si>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</si>
  <si>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</si>
  <si>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</si>
  <si>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</si>
  <si>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</si>
  <si>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</si>
  <si>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</si>
  <si>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</si>
  <si>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</si>
  <si>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</si>
  <si>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</si>
  <si>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</si>
  <si>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</si>
  <si>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</si>
  <si>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</si>
  <si>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</si>
  <si>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</si>
  <si>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</si>
  <si>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</si>
  <si>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</si>
  <si>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</si>
  <si>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</si>
  <si>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</si>
  <si>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</si>
  <si>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</si>
  <si>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</si>
  <si>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</si>
  <si>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</si>
  <si>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</si>
  <si>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</si>
  <si>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</si>
  <si>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</si>
  <si>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</si>
  <si>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</si>
  <si>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</si>
  <si>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</si>
  <si>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</si>
  <si>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</si>
  <si>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</si>
  <si>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</si>
  <si>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</si>
  <si>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</si>
  <si>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</si>
  <si>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</si>
  <si>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</si>
  <si>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</si>
  <si>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</si>
  <si>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</si>
  <si>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</si>
  <si>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</si>
  <si>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</si>
  <si>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</si>
  <si>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</si>
  <si>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</si>
  <si>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</si>
  <si>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</si>
  <si>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</si>
  <si>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</si>
  <si>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</si>
  <si>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</si>
  <si>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</si>
  <si>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</si>
  <si>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</si>
  <si>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</si>
  <si>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</si>
  <si>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</si>
  <si>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</si>
  <si>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</si>
  <si>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</si>
  <si>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</si>
  <si>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</si>
  <si>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</si>
  <si>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</si>
  <si>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</si>
  <si>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</si>
  <si>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</si>
  <si>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</si>
  <si>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</si>
  <si>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</si>
  <si>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</si>
  <si>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</si>
  <si>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</si>
  <si>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</si>
  <si>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</si>
  <si>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</si>
  <si>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</si>
  <si>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</si>
  <si>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</si>
  <si>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</si>
  <si>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</si>
  <si>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</si>
  <si>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</si>
  <si>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</si>
  <si>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</si>
  <si>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</si>
  <si>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</si>
  <si>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</si>
  <si>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</si>
  <si>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</si>
  <si>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</si>
  <si>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</si>
  <si>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</si>
  <si>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</si>
  <si>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</si>
  <si>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</si>
  <si>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</si>
  <si>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</si>
  <si>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</si>
  <si>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</si>
  <si>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</si>
  <si>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</si>
  <si>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</si>
  <si>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</si>
  <si>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</si>
  <si>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</si>
  <si>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</si>
  <si>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</si>
  <si>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</si>
  <si>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</si>
  <si>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</si>
  <si>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</si>
  <si>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</si>
  <si>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</si>
  <si>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</si>
  <si>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</si>
  <si>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</si>
  <si>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</si>
  <si>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</si>
  <si>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</si>
  <si>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</si>
  <si>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</si>
  <si>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</si>
  <si>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</si>
  <si>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</si>
  <si>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</si>
  <si>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</si>
  <si>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</si>
  <si>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</si>
  <si>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</si>
  <si>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</si>
  <si>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</si>
  <si>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</si>
  <si>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</si>
  <si>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</si>
  <si>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</si>
  <si>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</si>
  <si>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</si>
  <si>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</si>
  <si>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</si>
  <si>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</si>
  <si>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</si>
  <si>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</si>
  <si>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</si>
  <si>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</si>
  <si>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</si>
  <si>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</si>
  <si>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</si>
  <si>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</si>
  <si>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</si>
  <si>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</si>
  <si>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</si>
  <si>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</si>
  <si>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</si>
  <si>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</si>
  <si>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</si>
  <si>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</si>
  <si>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</si>
  <si>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</si>
  <si>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</si>
  <si>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</si>
  <si>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</si>
  <si>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</si>
  <si>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</si>
  <si>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</si>
  <si>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</si>
  <si>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</si>
  <si>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</si>
  <si>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</si>
  <si>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</si>
  <si>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</si>
  <si>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</si>
  <si>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</si>
  <si>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</si>
  <si>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</si>
  <si>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</si>
  <si>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</si>
  <si>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</si>
  <si>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</si>
  <si>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</si>
  <si>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</si>
  <si>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</si>
  <si>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</si>
  <si>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</si>
  <si>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</si>
  <si>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</si>
  <si>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</si>
  <si>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</si>
  <si>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</si>
  <si>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</si>
  <si>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</si>
  <si>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</si>
  <si>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</si>
  <si>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</si>
  <si>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</si>
  <si>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</si>
  <si>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</si>
  <si>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</si>
  <si>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</si>
  <si>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</si>
  <si>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</si>
  <si>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</si>
  <si>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</si>
  <si>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</si>
  <si>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</si>
  <si>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</si>
  <si>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</si>
  <si>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</si>
  <si>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</si>
  <si>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</si>
  <si>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</si>
  <si>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</si>
  <si>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</si>
  <si>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</si>
  <si>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</si>
  <si>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</si>
  <si>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</si>
  <si>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</si>
  <si>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</si>
  <si>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</si>
  <si>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</si>
  <si>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</si>
  <si>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</si>
  <si>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</si>
  <si>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</si>
  <si>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</si>
  <si>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</si>
  <si>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</si>
  <si>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</si>
  <si>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</si>
  <si>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</si>
  <si>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</si>
  <si>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</si>
  <si>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</si>
  <si>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</si>
  <si>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</si>
  <si>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</si>
  <si>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</si>
  <si>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</si>
  <si>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</si>
  <si>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</si>
  <si>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</si>
  <si>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</si>
  <si>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</si>
  <si>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</si>
  <si>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</si>
  <si>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</si>
  <si>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</si>
  <si>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</si>
  <si>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</si>
  <si>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</si>
  <si>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</si>
  <si>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</si>
  <si>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</si>
  <si>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</si>
  <si>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</si>
  <si>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</si>
  <si>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</si>
  <si>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</si>
  <si>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</si>
  <si>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</si>
  <si>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</si>
  <si>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</si>
  <si>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</si>
  <si>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</si>
  <si>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</si>
  <si>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</si>
  <si>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</si>
  <si>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</si>
  <si>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</si>
  <si>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</si>
  <si>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</si>
  <si>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</si>
  <si>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</si>
  <si>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</si>
  <si>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</si>
  <si>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</si>
  <si>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</si>
  <si>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</si>
  <si>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</si>
  <si>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</si>
  <si>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</si>
  <si>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</si>
  <si>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</si>
  <si>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</si>
  <si>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</si>
  <si>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</si>
  <si>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</si>
  <si>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</si>
  <si>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</si>
  <si>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</si>
  <si>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</si>
  <si>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</si>
  <si>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</si>
  <si>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</si>
  <si>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</si>
  <si>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</si>
  <si>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</si>
  <si>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</si>
  <si>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</si>
  <si>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</si>
  <si>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</si>
  <si>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</si>
  <si>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</si>
  <si>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</si>
  <si>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</si>
  <si>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</si>
  <si>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</si>
  <si>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</si>
  <si>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</si>
  <si>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</si>
  <si>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</si>
  <si>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</si>
  <si>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</si>
  <si>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</si>
  <si>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</si>
  <si>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</si>
  <si>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</si>
  <si>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</si>
  <si>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</si>
  <si>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</si>
  <si>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</si>
  <si>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</si>
  <si>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</si>
  <si>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</si>
  <si>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</si>
  <si>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</si>
  <si>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</si>
  <si>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</si>
  <si>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</si>
  <si>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</si>
  <si>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</si>
  <si>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</si>
  <si>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</si>
  <si>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</si>
  <si>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</si>
  <si>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</si>
  <si>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</si>
  <si>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</si>
  <si>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</si>
  <si>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</si>
  <si>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</si>
  <si>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</si>
  <si>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</si>
  <si>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</si>
  <si>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</si>
  <si>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</si>
  <si>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</si>
  <si>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</si>
  <si>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</si>
  <si>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</si>
  <si>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</si>
  <si>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</si>
  <si>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</si>
  <si>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</si>
  <si>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</si>
  <si>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</si>
  <si>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</si>
  <si>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</si>
  <si>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</si>
  <si>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</si>
  <si>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</si>
  <si>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</si>
  <si>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</si>
  <si>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</si>
  <si>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</si>
  <si>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</si>
  <si>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</si>
  <si>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</si>
  <si>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</si>
  <si>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</si>
  <si>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</si>
  <si>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</si>
  <si>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</si>
  <si>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</si>
  <si>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</si>
  <si>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</si>
  <si>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</si>
  <si>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</si>
  <si>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</si>
  <si>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</si>
  <si>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</si>
  <si>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</si>
  <si>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</si>
  <si>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</si>
  <si>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</si>
  <si>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</si>
  <si>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</si>
  <si>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</si>
  <si>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</si>
  <si>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</si>
  <si>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</si>
  <si>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</si>
  <si>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</si>
  <si>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</si>
  <si>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</si>
  <si>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</si>
  <si>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</si>
  <si>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</si>
  <si>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</si>
  <si>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</si>
  <si>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</si>
  <si>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</si>
  <si>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</si>
  <si>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</si>
  <si>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</si>
  <si>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</si>
  <si>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</si>
  <si>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</si>
  <si>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</si>
  <si>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</si>
  <si>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</si>
  <si>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</si>
  <si>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</si>
  <si>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</si>
  <si>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</si>
  <si>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</si>
  <si>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</si>
  <si>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</si>
  <si>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</si>
  <si>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</si>
  <si>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</si>
  <si>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</si>
  <si>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</si>
  <si>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</si>
  <si>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</si>
  <si>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</si>
  <si>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</si>
  <si>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</si>
  <si>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</si>
  <si>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</si>
  <si>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</si>
  <si>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</si>
  <si>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</si>
  <si>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</si>
  <si>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</si>
  <si>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</si>
  <si>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</si>
  <si>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</si>
  <si>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</si>
  <si>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</si>
  <si>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</si>
  <si>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</si>
  <si>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</si>
  <si>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</si>
  <si>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</si>
  <si>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</si>
  <si>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</si>
  <si>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</si>
  <si>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</si>
  <si>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</si>
  <si>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</si>
  <si>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</si>
  <si>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</si>
  <si>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</si>
  <si>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</si>
  <si>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</si>
  <si>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</si>
  <si>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</si>
  <si>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</si>
  <si>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</si>
  <si>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</si>
  <si>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</si>
  <si>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</si>
  <si>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</si>
  <si>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</si>
  <si>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</si>
  <si>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</si>
  <si>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</si>
  <si>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</si>
  <si>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</si>
  <si>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</si>
  <si>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</si>
  <si>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</si>
  <si>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</si>
  <si>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</si>
  <si>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</si>
  <si>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</si>
  <si>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</si>
  <si>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</si>
  <si>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</si>
  <si>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</si>
  <si>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</si>
  <si>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</si>
  <si>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</si>
  <si>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</si>
  <si>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</si>
  <si>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</si>
  <si>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</si>
  <si>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</si>
  <si>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</si>
  <si>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</si>
  <si>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</si>
  <si>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</si>
  <si>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</si>
  <si>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</si>
  <si>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</si>
  <si>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</si>
  <si>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</si>
  <si>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</si>
  <si>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</si>
  <si>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</si>
  <si>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</si>
  <si>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</si>
  <si>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</si>
  <si>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</si>
  <si>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</si>
  <si>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</si>
  <si>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</si>
  <si>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</si>
  <si>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</si>
  <si>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</si>
  <si>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</si>
  <si>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</si>
  <si>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</si>
  <si>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</si>
  <si>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</si>
  <si>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</si>
  <si>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</si>
  <si>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</si>
  <si>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</si>
  <si>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</si>
  <si>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</si>
  <si>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</si>
  <si>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</si>
  <si>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</si>
  <si>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</si>
  <si>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</si>
  <si>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</si>
  <si>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</si>
  <si>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</si>
  <si>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</si>
  <si>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</si>
  <si>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</si>
  <si>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</si>
  <si>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</si>
  <si>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</si>
  <si>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</si>
  <si>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</si>
  <si>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</si>
  <si>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</si>
  <si>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</si>
  <si>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</si>
  <si>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</si>
  <si>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</si>
  <si>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</si>
  <si>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</si>
  <si>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</si>
  <si>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</si>
  <si>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</si>
  <si>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</si>
  <si>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</si>
  <si>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</si>
  <si>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</si>
  <si>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</si>
  <si>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</si>
  <si>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</si>
  <si>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</si>
  <si>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</si>
  <si>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</si>
  <si>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</si>
  <si>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</si>
  <si>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</si>
  <si>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</si>
  <si>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</si>
  <si>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</si>
  <si>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</si>
  <si>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</si>
  <si>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</si>
  <si>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</si>
  <si>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</si>
  <si>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</si>
  <si>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</si>
  <si>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</si>
  <si>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</si>
  <si>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</si>
  <si>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</si>
  <si>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</si>
  <si>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</si>
  <si>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</si>
  <si>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</si>
  <si>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</si>
  <si>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</si>
  <si>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</si>
  <si>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</si>
  <si>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</si>
  <si>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</si>
  <si>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</si>
  <si>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</si>
  <si>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</si>
  <si>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</si>
  <si>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</si>
  <si>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</si>
  <si>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</si>
  <si>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</si>
  <si>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</si>
  <si>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</si>
  <si>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</si>
  <si>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</si>
  <si>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</si>
  <si>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</si>
  <si>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</si>
  <si>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</si>
  <si>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</si>
  <si>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</si>
  <si>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</si>
  <si>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</si>
  <si>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</si>
  <si>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</si>
  <si>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</si>
  <si>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</si>
  <si>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</si>
  <si>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</si>
  <si>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</si>
  <si>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</si>
  <si>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</si>
  <si>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</si>
  <si>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</si>
  <si>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</si>
  <si>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</si>
  <si>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</si>
  <si>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</si>
  <si>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</si>
  <si>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</si>
  <si>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</si>
  <si>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</si>
  <si>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</si>
  <si>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</si>
  <si>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</si>
  <si>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</si>
  <si>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</si>
  <si>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</si>
  <si>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</si>
  <si>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</si>
  <si>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</si>
  <si>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</si>
  <si>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</si>
  <si>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</si>
  <si>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</si>
  <si>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</si>
  <si>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</si>
  <si>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</si>
  <si>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</si>
  <si>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</si>
  <si>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</si>
  <si>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</si>
  <si>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</si>
  <si>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</si>
  <si>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</si>
  <si>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</si>
  <si>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</si>
  <si>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</si>
  <si>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</si>
  <si>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</si>
  <si>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</si>
  <si>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</si>
  <si>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</si>
  <si>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</si>
  <si>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</si>
  <si>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</si>
  <si>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</si>
  <si>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</si>
  <si>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</si>
  <si>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</si>
  <si>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</si>
  <si>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</si>
  <si>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</si>
  <si>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</si>
  <si>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</si>
  <si>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</si>
  <si>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</si>
  <si>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</si>
  <si>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</si>
  <si>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</si>
  <si>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</si>
  <si>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</si>
  <si>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</si>
  <si>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</si>
  <si>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</si>
  <si>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</si>
  <si>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</si>
  <si>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</si>
  <si>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</si>
  <si>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</si>
  <si>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</si>
  <si>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</si>
  <si>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</si>
  <si>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</si>
  <si>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</si>
  <si>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</si>
  <si>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</si>
  <si>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</si>
  <si>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</si>
  <si>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</si>
  <si>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</si>
  <si>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</si>
  <si>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</si>
  <si>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</si>
  <si>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</si>
  <si>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</si>
  <si>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</si>
  <si>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</si>
  <si>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</si>
  <si>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</si>
  <si>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</si>
  <si>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</si>
  <si>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</si>
  <si>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</si>
  <si>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</si>
  <si>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</si>
  <si>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</si>
  <si>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</si>
  <si>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</si>
  <si>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</si>
  <si>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</si>
  <si>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</si>
  <si>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</si>
  <si>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</si>
  <si>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</si>
  <si>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</si>
  <si>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</si>
  <si>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</si>
  <si>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</si>
  <si>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</si>
  <si>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</si>
  <si>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</si>
  <si>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</si>
  <si>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</si>
  <si>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</si>
  <si>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</si>
  <si>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</si>
  <si>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</si>
  <si>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</si>
  <si>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</si>
  <si>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</si>
  <si>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</si>
  <si>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</si>
  <si>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</si>
  <si>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</si>
  <si>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</si>
  <si>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</si>
  <si>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</si>
  <si>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</si>
  <si>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</si>
  <si>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</si>
  <si>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</si>
  <si>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</si>
  <si>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</si>
  <si>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</si>
  <si>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</si>
  <si>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</si>
  <si>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</si>
  <si>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</si>
  <si>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</si>
  <si>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</si>
  <si>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</si>
  <si>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</si>
  <si>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</si>
  <si>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</si>
  <si>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</si>
  <si>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</si>
  <si>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</si>
  <si>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</si>
  <si>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</si>
  <si>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</si>
  <si>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</si>
  <si>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</si>
  <si>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</si>
  <si>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</si>
  <si>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</si>
  <si>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</si>
  <si>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</si>
  <si>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</si>
  <si>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</si>
  <si>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</si>
  <si>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</si>
  <si>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</si>
  <si>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</si>
  <si>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</si>
  <si>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</si>
  <si>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</si>
  <si>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</si>
  <si>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</si>
  <si>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</si>
  <si>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</si>
  <si>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</si>
  <si>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</si>
  <si>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</si>
  <si>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</si>
  <si>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</si>
  <si>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</si>
  <si>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</si>
  <si>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</si>
  <si>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</si>
  <si>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</si>
  <si>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</si>
  <si>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</si>
  <si>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</si>
  <si>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</si>
  <si>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</si>
  <si>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</si>
  <si>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</si>
  <si>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</si>
  <si>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</si>
  <si>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</si>
  <si>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</si>
  <si>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</si>
  <si>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</si>
  <si>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</si>
  <si>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</si>
  <si>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</si>
  <si>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</si>
  <si>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</si>
  <si>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</si>
  <si>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</si>
  <si>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</si>
  <si>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</si>
  <si>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</si>
  <si>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</si>
  <si>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</si>
  <si>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</si>
  <si>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</si>
  <si>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</si>
  <si>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</si>
  <si>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</si>
  <si>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</si>
  <si>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</si>
  <si>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</si>
  <si>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</si>
  <si>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</si>
  <si>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</si>
  <si>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</si>
  <si>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</si>
  <si>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</si>
  <si>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</si>
  <si>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</si>
  <si>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</si>
  <si>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</si>
  <si>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</si>
  <si>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</si>
  <si>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</si>
  <si>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</si>
  <si>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</si>
  <si>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</si>
  <si>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</si>
  <si>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</si>
  <si>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</si>
  <si>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</si>
  <si>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</si>
  <si>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</si>
  <si>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</si>
  <si>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</si>
  <si>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</si>
  <si>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</si>
  <si>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</si>
  <si>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</si>
  <si>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</si>
  <si>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</si>
  <si>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</si>
  <si>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</si>
  <si>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</si>
  <si>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</si>
  <si>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</si>
  <si>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</si>
  <si>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</si>
  <si>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</si>
  <si>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</si>
  <si>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</si>
  <si>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</si>
  <si>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</si>
  <si>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</si>
  <si>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</si>
  <si>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</si>
  <si>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</si>
  <si>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</si>
  <si>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</si>
  <si>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</si>
  <si>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</si>
  <si>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</si>
  <si>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</si>
  <si>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</si>
  <si>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</si>
  <si>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</si>
  <si>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</si>
  <si>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</si>
  <si>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</si>
  <si>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</si>
  <si>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</si>
  <si>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</si>
  <si>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</si>
  <si>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</si>
  <si>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</si>
  <si>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</si>
  <si>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</si>
  <si>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</si>
  <si>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</si>
  <si>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</si>
  <si>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</si>
  <si>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</si>
  <si>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</si>
  <si>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</si>
  <si>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</si>
  <si>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</si>
  <si>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</si>
  <si>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</si>
  <si>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</si>
  <si>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</si>
  <si>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</si>
  <si>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</si>
  <si>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</si>
  <si>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</si>
  <si>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</si>
  <si>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</si>
  <si>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</si>
  <si>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</si>
  <si>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</si>
  <si>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</si>
  <si>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</si>
  <si>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</si>
  <si>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</si>
  <si>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</si>
  <si>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</si>
  <si>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</si>
  <si>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</si>
  <si>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</si>
  <si>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</si>
  <si>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</si>
  <si>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</si>
  <si>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</si>
  <si>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</si>
  <si>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</si>
  <si>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</si>
  <si>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</si>
  <si>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</si>
  <si>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</si>
  <si>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</si>
  <si>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</si>
  <si>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</si>
  <si>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</si>
  <si>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</si>
  <si>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</si>
  <si>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</si>
  <si>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</si>
  <si>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</si>
  <si>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</si>
  <si>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</si>
  <si>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</si>
  <si>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</si>
  <si>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</si>
  <si>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</si>
  <si>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</si>
  <si>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</si>
  <si>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</si>
  <si>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</si>
  <si>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</si>
  <si>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</si>
  <si>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</si>
  <si>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</si>
  <si>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</si>
  <si>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</si>
  <si>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</si>
  <si>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</si>
  <si>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</si>
  <si>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</si>
  <si>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</si>
  <si>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</si>
  <si>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</si>
  <si>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</si>
  <si>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</si>
  <si>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</si>
  <si>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</si>
  <si>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</si>
  <si>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</si>
  <si>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</si>
  <si>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</si>
  <si>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</si>
  <si>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</si>
  <si>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</si>
  <si>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</si>
  <si>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</si>
  <si>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</si>
  <si>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</si>
  <si>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</si>
  <si>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</si>
  <si>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</si>
  <si>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</si>
  <si>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</si>
  <si>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</si>
  <si>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</si>
  <si>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</si>
  <si>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</si>
  <si>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</si>
  <si>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</si>
  <si>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</si>
  <si>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</si>
  <si>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</si>
  <si>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</si>
  <si>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</si>
  <si>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</si>
  <si>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</si>
  <si>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</si>
  <si>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</si>
  <si>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</si>
  <si>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</si>
  <si>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</si>
  <si>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</si>
  <si>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</si>
  <si>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</si>
  <si>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</si>
  <si>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</si>
  <si>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</si>
  <si>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</si>
  <si>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</si>
  <si>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</si>
  <si>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</si>
  <si>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</si>
  <si>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</si>
  <si>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</si>
  <si>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</si>
  <si>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</si>
  <si>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</si>
  <si>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</si>
  <si>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</si>
  <si>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</si>
  <si>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</si>
  <si>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</si>
  <si>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</si>
  <si>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</si>
  <si>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</si>
  <si>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</si>
  <si>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</si>
  <si>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</si>
  <si>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</si>
  <si>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</si>
  <si>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</si>
  <si>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</si>
  <si>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</si>
  <si>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</si>
  <si>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</si>
  <si>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</si>
  <si>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</si>
  <si>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</si>
  <si>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</si>
  <si>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</si>
  <si>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</si>
  <si>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</si>
  <si>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</si>
  <si>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</si>
  <si>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</si>
  <si>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</si>
  <si>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</si>
  <si>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</si>
  <si>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</si>
  <si>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</si>
  <si>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</si>
  <si>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</si>
  <si>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</si>
  <si>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</si>
  <si>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</si>
  <si>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</si>
  <si>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</si>
  <si>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</si>
  <si>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</si>
  <si>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</si>
  <si>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</si>
  <si>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</si>
  <si>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</si>
  <si>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</si>
  <si>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</si>
  <si>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</si>
  <si>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</si>
  <si>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</si>
  <si>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</si>
  <si>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</si>
  <si>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</si>
  <si>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</si>
  <si>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</si>
  <si>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</si>
  <si>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</si>
  <si>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</si>
  <si>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</si>
  <si>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</si>
  <si>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</si>
  <si>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</si>
  <si>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</si>
  <si>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</si>
  <si>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</si>
  <si>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</si>
  <si>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</si>
  <si>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</si>
  <si>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</si>
  <si>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</si>
  <si>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</si>
  <si>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</si>
  <si>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</si>
  <si>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</si>
  <si>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</si>
  <si>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</si>
  <si>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</si>
  <si>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</si>
  <si>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</si>
  <si>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</si>
  <si>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</si>
  <si>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</si>
  <si>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</si>
  <si>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</si>
  <si>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</si>
  <si>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</si>
  <si>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</si>
  <si>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</si>
  <si>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</si>
  <si>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</si>
  <si>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</si>
  <si>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</si>
  <si>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</si>
  <si>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</si>
  <si>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</si>
  <si>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</si>
  <si>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</si>
  <si>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</si>
  <si>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</si>
  <si>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</si>
  <si>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</si>
  <si>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</si>
  <si>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</si>
  <si>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</si>
  <si>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</si>
  <si>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</si>
  <si>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</si>
  <si>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</si>
  <si>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</si>
  <si>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</si>
  <si>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</si>
  <si>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</si>
  <si>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</si>
  <si>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</si>
  <si>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</si>
  <si>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</si>
  <si>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</si>
  <si>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</si>
  <si>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</si>
  <si>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</si>
  <si>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</si>
  <si>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</si>
  <si>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</si>
  <si>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</si>
  <si>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</si>
  <si>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</si>
  <si>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</si>
  <si>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</si>
  <si>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</si>
  <si>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</si>
  <si>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</si>
  <si>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</si>
  <si>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</si>
  <si>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</si>
  <si>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</si>
  <si>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</si>
  <si>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</si>
  <si>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</si>
  <si>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</si>
  <si>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</si>
  <si>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</si>
  <si>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</si>
  <si>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</si>
  <si>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</si>
  <si>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</si>
  <si>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</si>
  <si>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</si>
  <si>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</si>
  <si>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</si>
  <si>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</si>
  <si>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</si>
  <si>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</si>
  <si>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</si>
  <si>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</si>
  <si>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</si>
  <si>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</si>
  <si>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</si>
  <si>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</si>
  <si>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</si>
  <si>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</si>
  <si>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</si>
  <si>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</si>
  <si>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</si>
  <si>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</si>
  <si>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</si>
  <si>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</si>
  <si>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</si>
  <si>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</si>
  <si>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</si>
  <si>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</si>
  <si>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</si>
  <si>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</si>
  <si>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</si>
  <si>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</si>
  <si>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</si>
  <si>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</si>
  <si>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</si>
  <si>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</si>
  <si>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</si>
  <si>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</si>
  <si>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</si>
  <si>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</si>
  <si>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</si>
  <si>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</si>
  <si>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</si>
  <si>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</si>
  <si>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</si>
  <si>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</si>
  <si>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</si>
  <si>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</si>
  <si>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</si>
  <si>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</si>
  <si>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</si>
  <si>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</si>
  <si>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</si>
  <si>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</si>
  <si>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</si>
  <si>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</si>
  <si>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</si>
  <si>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</si>
  <si>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</si>
  <si>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</si>
  <si>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</si>
  <si>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</si>
  <si>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</si>
  <si>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</si>
  <si>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</si>
  <si>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</si>
  <si>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</si>
  <si>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</si>
  <si>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</si>
  <si>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</si>
  <si>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</si>
  <si>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</si>
  <si>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</si>
  <si>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</si>
  <si>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</si>
  <si>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</si>
  <si>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</si>
  <si>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</si>
  <si>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</si>
  <si>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</si>
  <si>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</si>
  <si>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</si>
  <si>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</si>
  <si>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</si>
  <si>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</si>
  <si>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</si>
  <si>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</si>
  <si>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</si>
  <si>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</si>
  <si>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</si>
  <si>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</si>
  <si>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</si>
  <si>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</si>
  <si>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</si>
  <si>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</si>
  <si>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</si>
  <si>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</si>
  <si>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</si>
  <si>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</si>
  <si>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</si>
  <si>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</si>
  <si>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</si>
  <si>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</si>
  <si>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</si>
  <si>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</si>
  <si>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</si>
  <si>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</si>
  <si>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</si>
  <si>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</si>
  <si>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</si>
  <si>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</si>
  <si>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</si>
  <si>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</si>
  <si>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</si>
  <si>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</si>
  <si>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</si>
  <si>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</si>
  <si>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</si>
  <si>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</si>
  <si>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</si>
  <si>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</si>
  <si>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</si>
  <si>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</si>
  <si>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</si>
  <si>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</si>
  <si>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</si>
  <si>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</si>
  <si>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</si>
  <si>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</si>
  <si>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</si>
  <si>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</si>
  <si>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</si>
  <si>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</si>
  <si>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</si>
  <si>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</si>
  <si>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</si>
  <si>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</si>
  <si>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</si>
  <si>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</si>
  <si>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</si>
  <si>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</si>
  <si>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</si>
  <si>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</si>
  <si>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</si>
  <si>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</si>
  <si>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</si>
  <si>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</si>
  <si>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</si>
  <si>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</si>
  <si>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</si>
  <si>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</si>
  <si>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</si>
  <si>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</si>
  <si>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</si>
  <si>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</si>
  <si>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</si>
  <si>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</si>
  <si>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</si>
  <si>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</si>
  <si>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</si>
  <si>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</si>
  <si>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</si>
  <si>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</si>
  <si>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</si>
  <si>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</si>
  <si>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</si>
  <si>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</si>
  <si>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</si>
  <si>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</si>
  <si>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</si>
  <si>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</si>
  <si>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</si>
  <si>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</si>
  <si>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</si>
  <si>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</si>
  <si>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</si>
  <si>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</si>
  <si>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</si>
  <si>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</si>
  <si>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</si>
  <si>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</si>
  <si>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</si>
  <si>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</si>
  <si>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</si>
  <si>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</si>
  <si>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</si>
  <si>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</si>
  <si>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</si>
  <si>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</si>
  <si>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</si>
  <si>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</si>
  <si>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</si>
  <si>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</si>
  <si>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</si>
  <si>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</si>
  <si>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</si>
  <si>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</si>
  <si>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</si>
  <si>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</si>
  <si>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</si>
  <si>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</si>
  <si>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</si>
  <si>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</si>
  <si>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</si>
  <si>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</si>
  <si>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</si>
  <si>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</si>
  <si>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</si>
  <si>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</si>
  <si>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</si>
  <si>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</si>
  <si>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</si>
  <si>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</si>
  <si>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</si>
  <si>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</si>
  <si>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</si>
  <si>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</si>
  <si>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</si>
  <si>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</si>
  <si>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</si>
  <si>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</si>
  <si>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</si>
  <si>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</si>
  <si>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</si>
  <si>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</si>
  <si>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</si>
  <si>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</si>
  <si>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</si>
  <si>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</si>
  <si>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</si>
  <si>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</si>
  <si>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</si>
  <si>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</si>
  <si>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</si>
  <si>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</si>
  <si>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</si>
  <si>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</si>
  <si>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</si>
  <si>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</si>
  <si>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</si>
  <si>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</si>
  <si>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</si>
  <si>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</si>
  <si>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</si>
  <si>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</si>
  <si>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</si>
  <si>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</si>
  <si>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</si>
  <si>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</si>
  <si>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</si>
  <si>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</si>
  <si>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</si>
  <si>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</si>
  <si>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</si>
  <si>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</si>
  <si>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</si>
  <si>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</si>
  <si>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</si>
  <si>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</si>
  <si>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</si>
  <si>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</si>
  <si>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</si>
  <si>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</si>
  <si>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</si>
  <si>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</si>
  <si>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</si>
  <si>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</si>
  <si>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</si>
  <si>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</si>
  <si>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</si>
  <si>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</si>
  <si>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</si>
  <si>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</si>
  <si>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</si>
  <si>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</si>
  <si>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</si>
  <si>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</si>
  <si>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</si>
  <si>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</si>
  <si>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</si>
  <si>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</si>
  <si>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</si>
  <si>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</si>
  <si>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</si>
  <si>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</si>
  <si>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</si>
  <si>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</si>
  <si>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</si>
  <si>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</si>
  <si>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</si>
  <si>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</si>
  <si>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</si>
  <si>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</si>
  <si>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</si>
  <si>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</si>
  <si>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</si>
  <si>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</si>
  <si>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</si>
  <si>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</si>
  <si>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</si>
  <si>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</si>
  <si>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</si>
  <si>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</si>
  <si>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</si>
  <si>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</si>
  <si>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</si>
  <si>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</si>
  <si>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</si>
  <si>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</si>
  <si>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</si>
  <si>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</si>
  <si>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</si>
  <si>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</si>
  <si>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</si>
  <si>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</si>
  <si>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</si>
  <si>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</si>
  <si>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</si>
  <si>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</si>
  <si>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</si>
  <si>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</si>
  <si>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</si>
  <si>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</si>
  <si>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</si>
  <si>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</si>
  <si>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</si>
  <si>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</si>
  <si>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</si>
  <si>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</si>
  <si>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</si>
  <si>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</si>
  <si>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</si>
  <si>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</si>
  <si>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</si>
  <si>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</si>
  <si>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</si>
  <si>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</si>
  <si>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</si>
  <si>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</si>
  <si>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</si>
  <si>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</si>
  <si>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</si>
  <si>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</si>
  <si>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</si>
  <si>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</si>
  <si>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</si>
  <si>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</si>
  <si>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</si>
  <si>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</si>
  <si>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</si>
  <si>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</si>
  <si>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</si>
  <si>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</si>
  <si>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</si>
  <si>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</si>
  <si>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</si>
  <si>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</si>
  <si>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</si>
  <si>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</si>
  <si>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</si>
  <si>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</si>
  <si>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</si>
  <si>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</si>
  <si>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</si>
  <si>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</si>
  <si>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</si>
  <si>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</si>
  <si>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</si>
  <si>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</si>
  <si>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</si>
  <si>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</si>
  <si>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</si>
  <si>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</si>
  <si>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</si>
  <si>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</si>
  <si>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</si>
  <si>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</si>
  <si>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</si>
  <si>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</si>
  <si>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</si>
  <si>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</si>
  <si>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</si>
  <si>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</si>
  <si>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</si>
  <si>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</si>
  <si>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</si>
  <si>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</si>
  <si>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</si>
  <si>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</si>
  <si>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</si>
  <si>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</si>
  <si>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</si>
  <si>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</si>
  <si>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</si>
  <si>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</si>
  <si>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</si>
  <si>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</si>
  <si>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</si>
  <si>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</si>
  <si>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</si>
  <si>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</si>
  <si>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</si>
  <si>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</si>
  <si>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</si>
  <si>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</si>
  <si>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</si>
  <si>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</si>
  <si>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</si>
  <si>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</si>
  <si>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</si>
  <si>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</si>
  <si>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</si>
  <si>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</si>
  <si>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</si>
  <si>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</si>
  <si>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</si>
  <si>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</si>
  <si>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</si>
  <si>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</si>
  <si>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</si>
  <si>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</si>
  <si>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</si>
  <si>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</si>
  <si>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</si>
  <si>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</si>
  <si>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</si>
  <si>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</si>
  <si>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</si>
  <si>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</si>
  <si>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</si>
  <si>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</si>
  <si>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</si>
  <si>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</si>
  <si>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</si>
  <si>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</si>
  <si>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</si>
  <si>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</si>
  <si>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</si>
  <si>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</si>
  <si>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</si>
  <si>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</si>
  <si>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</si>
  <si>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</si>
  <si>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</si>
  <si>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</si>
  <si>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</si>
  <si>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</si>
  <si>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</si>
  <si>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</si>
  <si>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</si>
  <si>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</si>
  <si>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</si>
  <si>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</si>
  <si>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</si>
  <si>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</si>
  <si>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</si>
  <si>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</si>
  <si>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</si>
  <si>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</si>
  <si>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</si>
  <si>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</si>
  <si>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</si>
  <si>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</si>
  <si>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</si>
  <si>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</si>
  <si>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</si>
  <si>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</si>
  <si>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</si>
  <si>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</si>
  <si>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</si>
  <si>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</si>
  <si>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</si>
  <si>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</si>
  <si>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</si>
  <si>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</si>
  <si>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</si>
  <si>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</si>
  <si>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</si>
  <si>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</si>
  <si>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</si>
  <si>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</si>
  <si>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</si>
  <si>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</si>
  <si>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</si>
  <si>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</si>
  <si>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</si>
  <si>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</si>
  <si>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</si>
  <si>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</si>
  <si>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</si>
  <si>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</si>
  <si>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</si>
  <si>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</si>
  <si>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</si>
  <si>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</si>
  <si>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</si>
  <si>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</si>
  <si>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</si>
  <si>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</si>
  <si>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</si>
  <si>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</si>
  <si>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</si>
  <si>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</si>
  <si>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</si>
  <si>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</si>
  <si>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</si>
  <si>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</si>
  <si>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</si>
  <si>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</si>
  <si>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</si>
  <si>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</si>
  <si>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</si>
  <si>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</si>
  <si>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</si>
  <si>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</si>
  <si>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</si>
  <si>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</si>
  <si>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</si>
  <si>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</si>
  <si>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</si>
  <si>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</si>
  <si>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</si>
  <si>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</si>
  <si>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</si>
  <si>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</si>
  <si>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</si>
  <si>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</si>
  <si>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</si>
  <si>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</si>
  <si>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</si>
  <si>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</si>
  <si>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</si>
  <si>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</si>
  <si>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</si>
  <si>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</si>
  <si>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</si>
  <si>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</si>
  <si>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</si>
  <si>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</si>
  <si>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</si>
  <si>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</si>
  <si>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</si>
  <si>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</si>
  <si>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</si>
  <si>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</si>
  <si>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</si>
  <si>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</si>
  <si>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</si>
  <si>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</si>
  <si>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</si>
  <si>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</si>
  <si>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</si>
  <si>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</si>
  <si>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</si>
  <si>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</si>
  <si>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</si>
  <si>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</si>
  <si>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</si>
  <si>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</si>
  <si>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</si>
  <si>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</si>
  <si>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</si>
  <si>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</si>
  <si>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</si>
  <si>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</si>
  <si>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</si>
  <si>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</si>
  <si>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</si>
  <si>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</si>
  <si>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</si>
  <si>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</si>
  <si>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</si>
  <si>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</si>
  <si>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</si>
  <si>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</si>
  <si>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</si>
  <si>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</si>
  <si>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</si>
  <si>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</si>
  <si>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</si>
  <si>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</si>
  <si>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</si>
  <si>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</si>
  <si>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</si>
  <si>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</si>
  <si>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</si>
  <si>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</si>
  <si>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</si>
  <si>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</si>
  <si>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</si>
  <si>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</si>
  <si>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</si>
  <si>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</si>
  <si>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</si>
  <si>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</si>
  <si>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</si>
  <si>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</si>
  <si>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</si>
  <si>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</si>
  <si>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</si>
  <si>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</si>
  <si>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</si>
  <si>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</si>
  <si>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</si>
  <si>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</si>
  <si>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</si>
  <si>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</si>
  <si>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</si>
  <si>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</si>
  <si>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</si>
  <si>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</si>
  <si>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</si>
  <si>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</si>
  <si>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</si>
  <si>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</si>
  <si>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</si>
  <si>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</si>
  <si>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</si>
  <si>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</si>
  <si>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</si>
  <si>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</si>
  <si>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</si>
  <si>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</si>
  <si>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</si>
  <si>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</si>
  <si>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</si>
  <si>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</si>
  <si>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</si>
  <si>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</si>
  <si>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</si>
  <si>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</si>
  <si>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</si>
  <si>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</si>
  <si>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</si>
  <si>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</si>
  <si>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</si>
  <si>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</si>
  <si>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</si>
  <si>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</si>
  <si>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</si>
  <si>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</si>
  <si>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</si>
  <si>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</si>
  <si>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</si>
  <si>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</si>
  <si>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</si>
  <si>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</si>
  <si>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</si>
  <si>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</si>
  <si>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</si>
  <si>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</si>
  <si>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</si>
  <si>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</si>
  <si>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</si>
  <si>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</si>
  <si>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</si>
  <si>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</si>
  <si>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</si>
  <si>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</si>
  <si>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</si>
  <si>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</si>
  <si>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</si>
  <si>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</si>
  <si>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</si>
  <si>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</si>
  <si>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</si>
  <si>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</si>
  <si>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</si>
  <si>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</si>
  <si>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</si>
  <si>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</si>
  <si>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</si>
  <si>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</si>
  <si>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</si>
  <si>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</si>
  <si>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</si>
  <si>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</si>
  <si>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</si>
  <si>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</si>
  <si>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</si>
  <si>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</si>
  <si>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</si>
  <si>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</si>
  <si>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</si>
  <si>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</si>
  <si>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</si>
  <si>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</si>
  <si>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</si>
  <si>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</si>
  <si>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</si>
  <si>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</si>
  <si>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</si>
  <si>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</si>
  <si>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</si>
  <si>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</si>
  <si>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</si>
  <si>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</si>
  <si>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</si>
  <si>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</si>
  <si>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</si>
  <si>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</si>
  <si>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</si>
  <si>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</si>
  <si>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</si>
  <si>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</si>
  <si>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</si>
  <si>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</si>
  <si>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</si>
  <si>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</si>
  <si>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</si>
  <si>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</si>
  <si>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</si>
  <si>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</si>
  <si>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</si>
  <si>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</si>
  <si>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</si>
  <si>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</si>
  <si>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</si>
  <si>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</si>
  <si>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</si>
  <si>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</si>
  <si>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</si>
  <si>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</si>
  <si>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</si>
  <si>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</si>
  <si>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</si>
  <si>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</si>
  <si>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</si>
  <si>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</si>
  <si>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</si>
  <si>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</si>
  <si>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</si>
  <si>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</si>
  <si>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</si>
  <si>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</si>
  <si>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</si>
  <si>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</si>
  <si>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</si>
  <si>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</si>
  <si>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</si>
  <si>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</si>
  <si>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</si>
  <si>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</si>
  <si>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</si>
  <si>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</si>
  <si>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</si>
  <si>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</si>
  <si>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</si>
  <si>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</si>
  <si>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</si>
  <si>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</si>
  <si>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</si>
  <si>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</si>
  <si>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</si>
  <si>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</si>
  <si>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</si>
  <si>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</si>
  <si>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</si>
  <si>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</si>
  <si>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</si>
  <si>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</si>
  <si>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</si>
  <si>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</si>
  <si>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</si>
  <si>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</si>
  <si>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</si>
  <si>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</si>
  <si>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</si>
  <si>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</si>
  <si>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</si>
  <si>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</si>
  <si>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</si>
  <si>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</si>
  <si>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</si>
  <si>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</si>
  <si>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</si>
  <si>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</si>
  <si>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</si>
  <si>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</si>
  <si>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</si>
  <si>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</si>
  <si>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</si>
  <si>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</si>
  <si>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</si>
  <si>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</si>
  <si>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</si>
  <si>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</si>
  <si>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</si>
  <si>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</si>
  <si>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</si>
  <si>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</si>
  <si>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</si>
  <si>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</si>
  <si>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</si>
  <si>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</si>
  <si>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</si>
  <si>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</si>
  <si>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</si>
  <si>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</si>
  <si>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</si>
  <si>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</si>
  <si>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</si>
  <si>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</si>
  <si>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</si>
  <si>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</si>
  <si>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</si>
  <si>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</si>
  <si>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</si>
  <si>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</si>
  <si>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</si>
  <si>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</si>
  <si>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</si>
  <si>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</si>
  <si>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</si>
  <si>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</si>
  <si>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</si>
  <si>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</si>
  <si>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</si>
  <si>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</si>
  <si>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</si>
  <si>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</si>
  <si>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</si>
  <si>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</si>
  <si>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</si>
  <si>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</si>
  <si>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</si>
  <si>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</si>
  <si>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</si>
  <si>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</si>
  <si>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</si>
  <si>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</si>
  <si>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</si>
  <si>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</si>
  <si>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</si>
  <si>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</si>
  <si>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</si>
  <si>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</si>
  <si>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</si>
  <si>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</si>
  <si>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</si>
  <si>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</si>
  <si>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</si>
  <si>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</si>
  <si>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</si>
  <si>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</si>
  <si>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</si>
  <si>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</si>
  <si>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</si>
  <si>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</si>
  <si>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</si>
  <si>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</si>
  <si>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</si>
  <si>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</si>
  <si>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</si>
  <si>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</si>
  <si>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</si>
  <si>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</si>
  <si>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</si>
  <si>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</si>
  <si>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</si>
  <si>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</si>
  <si>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</si>
  <si>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</si>
  <si>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</si>
  <si>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</si>
  <si>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</si>
  <si>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</si>
  <si>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</si>
  <si>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</si>
  <si>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</si>
  <si>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</si>
  <si>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</si>
  <si>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</si>
  <si>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</si>
  <si>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</si>
  <si>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</si>
  <si>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</si>
  <si>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</si>
  <si>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</si>
  <si>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</si>
  <si>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</si>
  <si>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</si>
  <si>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</si>
  <si>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</si>
  <si>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</si>
  <si>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</si>
  <si>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</si>
  <si>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</si>
  <si>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</si>
  <si>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</si>
  <si>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</si>
  <si>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</si>
  <si>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</si>
  <si>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</si>
  <si>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</si>
  <si>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</si>
  <si>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</si>
  <si>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</si>
  <si>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</si>
  <si>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</si>
  <si>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</si>
  <si>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</si>
  <si>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</si>
  <si>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</si>
  <si>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</si>
  <si>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</si>
  <si>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</si>
  <si>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</si>
  <si>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</si>
  <si>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</si>
  <si>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</si>
  <si>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</si>
  <si>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</si>
  <si>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</si>
  <si>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</si>
  <si>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</si>
  <si>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</si>
  <si>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</si>
  <si>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</si>
  <si>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</si>
  <si>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</si>
  <si>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</si>
  <si>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</si>
  <si>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</si>
  <si>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</si>
  <si>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</si>
  <si>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</si>
  <si>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</si>
  <si>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</si>
  <si>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</si>
  <si>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</si>
  <si>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</si>
  <si>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</si>
  <si>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</si>
  <si>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</si>
  <si>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</si>
  <si>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</si>
  <si>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</si>
  <si>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</si>
  <si>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</si>
  <si>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</si>
  <si>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</si>
  <si>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</si>
  <si>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</si>
  <si>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</si>
  <si>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</si>
  <si>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</si>
  <si>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</si>
  <si>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</si>
  <si>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</si>
  <si>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</si>
  <si>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</si>
  <si>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</si>
  <si>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</si>
  <si>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</si>
  <si>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</si>
  <si>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</si>
  <si>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</si>
  <si>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</si>
  <si>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</si>
  <si>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</si>
  <si>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</si>
  <si>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</si>
  <si>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</si>
  <si>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</si>
  <si>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</si>
  <si>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</si>
  <si>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</si>
  <si>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</si>
  <si>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</si>
  <si>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</si>
  <si>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</si>
  <si>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</si>
  <si>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</si>
  <si>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</si>
  <si>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</si>
  <si>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</si>
  <si>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</si>
  <si>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</si>
  <si>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</si>
  <si>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</si>
  <si>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</si>
  <si>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</si>
  <si>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</si>
  <si>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</si>
  <si>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</si>
  <si>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</si>
  <si>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</si>
  <si>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</si>
  <si>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</si>
  <si>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</si>
  <si>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</si>
  <si>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</si>
  <si>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</si>
  <si>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</si>
  <si>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</si>
  <si>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</si>
  <si>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</si>
  <si>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</si>
  <si>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</si>
  <si>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</si>
  <si>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</si>
  <si>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</si>
  <si>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</si>
  <si>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</si>
  <si>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</si>
  <si>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</si>
  <si>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</si>
  <si>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</si>
  <si>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</si>
  <si>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</si>
  <si>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</si>
  <si>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</si>
  <si>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</si>
  <si>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</si>
  <si>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</si>
  <si>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</si>
  <si>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</si>
  <si>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</si>
  <si>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</si>
  <si>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</si>
  <si>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</si>
  <si>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</si>
  <si>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</si>
  <si>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</si>
  <si>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</si>
  <si>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</si>
  <si>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</si>
  <si>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</si>
  <si>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</si>
  <si>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</si>
  <si>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</si>
  <si>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</si>
  <si>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</si>
  <si>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</si>
  <si>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</si>
  <si>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</si>
  <si>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</si>
  <si>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</si>
  <si>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</si>
  <si>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</si>
  <si>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</si>
  <si>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</si>
  <si>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</si>
  <si>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</si>
  <si>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</si>
  <si>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</si>
  <si>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</si>
  <si>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</si>
  <si>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</si>
  <si>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</si>
  <si>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</si>
  <si>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</si>
  <si>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</si>
  <si>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</si>
  <si>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</si>
  <si>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</si>
  <si>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</si>
  <si>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</si>
  <si>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</si>
  <si>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</si>
  <si>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</si>
  <si>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</si>
  <si>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</si>
  <si>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</si>
  <si>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</si>
  <si>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</si>
  <si>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</si>
  <si>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</si>
  <si>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</si>
  <si>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</si>
  <si>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</si>
  <si>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</si>
  <si>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</si>
  <si>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</si>
  <si>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</si>
  <si>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</si>
  <si>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</si>
  <si>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</si>
  <si>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</si>
  <si>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</si>
  <si>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</si>
  <si>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</si>
  <si>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</si>
  <si>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</si>
  <si>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</si>
  <si>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</si>
  <si>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</si>
  <si>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</si>
  <si>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</si>
  <si>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</si>
  <si>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</si>
  <si>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</si>
  <si>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</si>
  <si>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</si>
  <si>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</si>
  <si>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</si>
  <si>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</si>
  <si>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</si>
  <si>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</si>
  <si>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</si>
  <si>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</si>
  <si>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</si>
  <si>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</si>
  <si>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</si>
  <si>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</si>
  <si>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</si>
  <si>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</si>
  <si>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</si>
  <si>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</si>
  <si>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</si>
  <si>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</si>
  <si>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</si>
  <si>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</si>
  <si>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</si>
  <si>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</si>
  <si>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</si>
  <si>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</si>
  <si>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</si>
  <si>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</si>
  <si>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</si>
  <si>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</si>
  <si>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</si>
  <si>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</si>
  <si>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</si>
  <si>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</si>
  <si>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</si>
  <si>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</si>
  <si>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</si>
  <si>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</si>
  <si>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</si>
  <si>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</si>
  <si>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</si>
  <si>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</si>
  <si>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</si>
  <si>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</si>
  <si>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</si>
  <si>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</si>
  <si>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</si>
  <si>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</si>
  <si>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</si>
  <si>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</si>
  <si>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</si>
  <si>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</si>
  <si>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</si>
  <si>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</si>
  <si>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</si>
  <si>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</si>
  <si>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</si>
  <si>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</si>
  <si>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</si>
  <si>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</si>
  <si>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</si>
  <si>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</si>
  <si>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</si>
  <si>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</si>
  <si>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</si>
  <si>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</si>
  <si>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</si>
  <si>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</si>
  <si>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</si>
  <si>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</si>
  <si>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</si>
  <si>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</si>
  <si>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</si>
  <si>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</si>
  <si>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</si>
  <si>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</si>
  <si>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</si>
  <si>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</si>
  <si>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</si>
  <si>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</si>
  <si>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</si>
  <si>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</si>
  <si>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</si>
  <si>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</si>
  <si>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</si>
  <si>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</si>
  <si>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</si>
  <si>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</si>
  <si>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</si>
  <si>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</si>
  <si>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</si>
  <si>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</si>
  <si>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</si>
  <si>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</si>
  <si>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</si>
  <si>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</si>
  <si>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</si>
  <si>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</si>
  <si>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</si>
  <si>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</si>
  <si>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</si>
  <si>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</si>
  <si>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</si>
  <si>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</si>
  <si>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</si>
  <si>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</si>
  <si>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</si>
  <si>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</si>
  <si>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</si>
  <si>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</si>
  <si>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</si>
  <si>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</si>
  <si>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</si>
  <si>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</si>
  <si>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</si>
  <si>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</si>
  <si>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</si>
  <si>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</si>
  <si>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</si>
  <si>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</si>
  <si>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</si>
  <si>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</si>
  <si>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</si>
  <si>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</si>
  <si>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</si>
  <si>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</si>
  <si>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</si>
  <si>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</si>
  <si>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</si>
  <si>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</si>
  <si>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</si>
  <si>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</si>
  <si>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</si>
  <si>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</si>
  <si>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</si>
  <si>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</si>
  <si>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</si>
  <si>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</si>
  <si>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</si>
  <si>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</si>
  <si>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</si>
  <si>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</si>
  <si>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</si>
  <si>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</si>
  <si>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</si>
  <si>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</si>
  <si>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</si>
  <si>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</si>
  <si>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</si>
  <si>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</si>
  <si>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</si>
  <si>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</si>
  <si>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</si>
  <si>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</si>
  <si>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</si>
  <si>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</si>
  <si>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</si>
  <si>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</si>
  <si>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</si>
  <si>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</si>
  <si>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</si>
  <si>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</si>
  <si>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</si>
  <si>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</si>
  <si>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</si>
  <si>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</si>
  <si>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</si>
  <si>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</si>
  <si>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</si>
  <si>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</si>
  <si>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</si>
  <si>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</si>
  <si>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</si>
  <si>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</si>
  <si>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</si>
  <si>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</si>
  <si>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</si>
  <si>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</si>
  <si>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</si>
  <si>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</si>
  <si>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</si>
  <si>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</si>
  <si>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</si>
  <si>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</si>
  <si>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</si>
  <si>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</si>
  <si>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</si>
  <si>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</si>
  <si>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</si>
  <si>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</si>
  <si>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</si>
  <si>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</si>
  <si>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</si>
  <si>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</si>
  <si>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</si>
  <si>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</si>
  <si>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</si>
  <si>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</si>
  <si>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</si>
  <si>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</si>
  <si>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</si>
  <si>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</si>
  <si>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</si>
  <si>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</si>
  <si>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</si>
  <si>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</si>
  <si>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</si>
  <si>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</si>
  <si>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</si>
  <si>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</si>
  <si>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</si>
  <si>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</si>
  <si>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</si>
  <si>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</si>
  <si>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</si>
  <si>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</si>
  <si>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</si>
  <si>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</si>
  <si>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</si>
  <si>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</si>
  <si>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</si>
  <si>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</si>
  <si>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</si>
  <si>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</si>
  <si>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</si>
  <si>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</si>
  <si>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</si>
  <si>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</si>
  <si>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</si>
  <si>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</si>
  <si>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</si>
  <si>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</si>
  <si>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</si>
  <si>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</si>
  <si>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</si>
  <si>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</si>
  <si>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</si>
  <si>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</si>
  <si>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</si>
  <si>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</si>
  <si>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</si>
  <si>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</si>
  <si>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</si>
  <si>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</si>
  <si>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</si>
  <si>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</si>
  <si>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</si>
  <si>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</si>
  <si>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</si>
  <si>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</si>
  <si>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</si>
  <si>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</si>
  <si>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</si>
  <si>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</si>
  <si>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</si>
  <si>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</si>
  <si>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</si>
  <si>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</si>
  <si>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</si>
  <si>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</si>
  <si>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</si>
  <si>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</si>
  <si>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</si>
  <si>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</si>
  <si>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</si>
  <si>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</si>
  <si>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</si>
  <si>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</si>
  <si>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</si>
  <si>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</si>
  <si>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</si>
  <si>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</si>
  <si>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</si>
  <si>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</si>
  <si>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</si>
  <si>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</si>
  <si>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</si>
  <si>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</si>
  <si>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</si>
  <si>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</si>
  <si>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</si>
  <si>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</si>
  <si>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</si>
  <si>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</si>
  <si>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</si>
  <si>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</si>
  <si>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</si>
  <si>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</si>
  <si>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</si>
  <si>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</si>
  <si>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</si>
  <si>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</si>
  <si>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</si>
  <si>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</si>
  <si>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</si>
  <si>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</si>
  <si>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</si>
  <si>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</si>
  <si>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</si>
  <si>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</si>
  <si>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</si>
  <si>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</si>
  <si>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</si>
  <si>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</si>
  <si>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</si>
  <si>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</si>
  <si>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</si>
  <si>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</si>
  <si>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</si>
  <si>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</si>
  <si>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</si>
  <si>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</si>
  <si>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</si>
  <si>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</si>
  <si>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</si>
  <si>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</si>
  <si>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</si>
  <si>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</si>
  <si>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</si>
  <si>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</si>
  <si>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</si>
  <si>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</si>
  <si>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</si>
  <si>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</si>
  <si>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</si>
  <si>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</si>
  <si>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</si>
  <si>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</si>
  <si>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</si>
  <si>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</si>
  <si>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</si>
  <si>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</si>
  <si>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</si>
  <si>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</si>
  <si>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</si>
  <si>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</si>
  <si>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</si>
  <si>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</si>
  <si>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</si>
  <si>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</si>
  <si>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</si>
  <si>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</si>
  <si>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</si>
  <si>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</si>
  <si>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</si>
  <si>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</si>
  <si>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</si>
  <si>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</si>
  <si>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</si>
  <si>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</si>
  <si>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</si>
  <si>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</si>
  <si>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</si>
  <si>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</si>
  <si>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</si>
  <si>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</si>
  <si>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</si>
  <si>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</si>
  <si>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</si>
  <si>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</si>
  <si>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</si>
  <si>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</si>
  <si>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</si>
  <si>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</si>
  <si>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</si>
  <si>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</si>
  <si>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</si>
  <si>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</si>
  <si>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</si>
  <si>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</si>
  <si>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</si>
  <si>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</si>
  <si>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</si>
  <si>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</si>
  <si>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</si>
  <si>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</si>
  <si>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</si>
  <si>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</si>
  <si>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</si>
  <si>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</si>
  <si>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</si>
  <si>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</si>
  <si>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</si>
  <si>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</si>
  <si>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</si>
  <si>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</si>
  <si>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</si>
  <si>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</si>
  <si>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</si>
  <si>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</si>
  <si>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</si>
  <si>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</si>
  <si>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</si>
  <si>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</si>
  <si>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</si>
  <si>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</si>
  <si>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</si>
  <si>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</si>
  <si>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</si>
  <si>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</si>
  <si>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</si>
  <si>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</si>
  <si>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</si>
  <si>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</si>
  <si>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</si>
  <si>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</si>
  <si>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</si>
  <si>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</si>
  <si>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</si>
  <si>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</si>
  <si>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</si>
  <si>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</si>
  <si>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</si>
  <si>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</si>
  <si>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</si>
  <si>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</si>
  <si>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</si>
  <si>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</si>
  <si>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</si>
  <si>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</si>
  <si>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</si>
  <si>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</si>
  <si>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</si>
  <si>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</si>
  <si>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</si>
  <si>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</si>
  <si>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</si>
  <si>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</si>
  <si>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</si>
  <si>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</si>
  <si>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</si>
  <si>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</si>
  <si>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</si>
  <si>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</si>
  <si>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</si>
  <si>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</si>
  <si>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</si>
  <si>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</si>
  <si>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</si>
  <si>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</si>
  <si>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</si>
  <si>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</si>
  <si>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</si>
  <si>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</si>
  <si>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</si>
  <si>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</si>
  <si>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</si>
  <si>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</si>
  <si>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</si>
  <si>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</si>
  <si>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</si>
  <si>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</si>
  <si>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</si>
  <si>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</si>
  <si>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</si>
  <si>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</si>
  <si>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</si>
  <si>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</si>
  <si>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</si>
  <si>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</si>
  <si>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</si>
  <si>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</si>
  <si>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</si>
  <si>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</si>
  <si>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</si>
  <si>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</si>
  <si>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</si>
  <si>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</si>
  <si>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</si>
  <si>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</si>
  <si>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</si>
  <si>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</si>
  <si>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</si>
  <si>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</si>
  <si>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</si>
  <si>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</si>
  <si>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</si>
  <si>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</si>
  <si>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</si>
  <si>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</si>
  <si>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</si>
  <si>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</si>
  <si>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</si>
  <si>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</si>
  <si>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</si>
  <si>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</si>
  <si>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</si>
  <si>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</si>
  <si>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</si>
  <si>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</si>
  <si>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</si>
  <si>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</si>
  <si>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</si>
  <si>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</si>
  <si>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</si>
  <si>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</si>
  <si>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</si>
  <si>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</si>
  <si>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</si>
  <si>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</si>
  <si>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</si>
  <si>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</si>
  <si>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</si>
  <si>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</si>
  <si>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</si>
  <si>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</si>
  <si>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</si>
  <si>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</si>
  <si>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</si>
  <si>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</si>
  <si>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</si>
  <si>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</si>
  <si>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</si>
  <si>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</si>
  <si>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</si>
  <si>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</si>
  <si>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</si>
  <si>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</si>
  <si>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</si>
  <si>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</si>
  <si>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</si>
  <si>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</si>
  <si>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</si>
  <si>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</si>
  <si>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</si>
  <si>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</si>
  <si>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</si>
  <si>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</si>
  <si>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</si>
  <si>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</si>
  <si>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</si>
  <si>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</si>
  <si>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</si>
  <si>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</si>
  <si>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</si>
  <si>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</si>
  <si>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</si>
  <si>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</si>
  <si>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</si>
  <si>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</si>
  <si>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</si>
  <si>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</si>
  <si>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</si>
  <si>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</si>
  <si>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</si>
  <si>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</si>
  <si>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</si>
  <si>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</si>
  <si>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</si>
  <si>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</si>
  <si>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</si>
  <si>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</si>
  <si>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</si>
  <si>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</si>
  <si>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</si>
  <si>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</si>
  <si>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</si>
  <si>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</si>
  <si>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</si>
  <si>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</si>
  <si>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</si>
  <si>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</si>
  <si>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</si>
  <si>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</si>
  <si>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</si>
  <si>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</si>
  <si>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</si>
  <si>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</si>
  <si>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</si>
  <si>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</si>
  <si>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</si>
  <si>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</si>
  <si>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</si>
  <si>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</si>
  <si>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</si>
  <si>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</si>
  <si>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</si>
  <si>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</si>
  <si>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</si>
  <si>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</si>
  <si>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</si>
  <si>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</si>
  <si>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</si>
  <si>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</si>
  <si>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</si>
  <si>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</si>
  <si>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</si>
  <si>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</si>
  <si>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</si>
  <si>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</si>
  <si>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</si>
  <si>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</si>
  <si>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</si>
  <si>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</si>
  <si>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</si>
  <si>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</si>
  <si>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</si>
  <si>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</si>
  <si>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</si>
  <si>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</si>
  <si>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</si>
  <si>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</si>
  <si>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</si>
  <si>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</si>
  <si>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</si>
  <si>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</si>
  <si>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</si>
  <si>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</si>
  <si>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</si>
  <si>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</si>
  <si>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</si>
  <si>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</si>
  <si>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</si>
  <si>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</si>
  <si>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</si>
  <si>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</si>
  <si>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</si>
  <si>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</si>
  <si>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</si>
  <si>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</si>
  <si>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</si>
  <si>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</si>
  <si>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</si>
  <si>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</si>
  <si>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</si>
  <si>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</si>
  <si>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</si>
  <si>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</si>
  <si>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</si>
  <si>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</si>
  <si>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</si>
  <si>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</si>
  <si>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</si>
  <si>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</si>
  <si>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</si>
  <si>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</si>
  <si>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</si>
  <si>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</si>
  <si>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</si>
  <si>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</si>
  <si>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</si>
  <si>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</si>
  <si>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</si>
  <si>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</si>
  <si>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</si>
  <si>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</si>
  <si>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</si>
  <si>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</si>
  <si>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</si>
  <si>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</si>
  <si>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</si>
  <si>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</si>
  <si>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</si>
  <si>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</si>
  <si>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</si>
  <si>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</si>
  <si>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</si>
  <si>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</si>
  <si>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</si>
  <si>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</si>
  <si>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</si>
  <si>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</si>
  <si>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</si>
  <si>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</si>
  <si>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</si>
  <si>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</si>
  <si>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</si>
  <si>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</si>
  <si>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</si>
  <si>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</si>
  <si>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</si>
  <si>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</si>
  <si>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</si>
  <si>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</si>
  <si>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</si>
  <si>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</si>
  <si>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</si>
  <si>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</si>
  <si>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</si>
  <si>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</si>
  <si>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</si>
  <si>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</si>
  <si>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</si>
  <si>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</si>
  <si>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</si>
  <si>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</si>
  <si>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</si>
  <si>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</si>
  <si>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</si>
  <si>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</si>
  <si>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</si>
  <si>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</si>
  <si>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</si>
  <si>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</si>
  <si>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</si>
  <si>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</si>
  <si>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</si>
  <si>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</si>
  <si>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</si>
  <si>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</si>
  <si>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</si>
  <si>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</si>
  <si>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</si>
  <si>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</si>
  <si>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</si>
  <si>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</si>
  <si>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</si>
  <si>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</si>
  <si>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</si>
  <si>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</si>
  <si>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</si>
  <si>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</si>
  <si>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</si>
  <si>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</si>
  <si>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</si>
  <si>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</si>
  <si>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</si>
  <si>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</si>
  <si>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</si>
  <si>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</si>
  <si>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</si>
  <si>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</si>
  <si>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</si>
  <si>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</si>
  <si>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</si>
  <si>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</si>
  <si>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</si>
  <si>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</si>
  <si>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</si>
  <si>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</si>
  <si>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</si>
  <si>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</si>
  <si>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</si>
  <si>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</si>
  <si>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</si>
  <si>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</si>
  <si>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</si>
  <si>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</si>
  <si>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</si>
  <si>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</si>
  <si>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</si>
  <si>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</si>
  <si>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</si>
  <si>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</si>
  <si>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</si>
  <si>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</si>
  <si>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</si>
  <si>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</si>
  <si>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</si>
  <si>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</si>
  <si>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</si>
  <si>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</si>
  <si>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</si>
  <si>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</si>
  <si>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</si>
  <si>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</si>
  <si>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</si>
  <si>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</si>
  <si>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</si>
  <si>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</si>
  <si>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</si>
  <si>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</si>
  <si>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</si>
  <si>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</si>
  <si>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</si>
  <si>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</si>
  <si>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</si>
  <si>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</si>
  <si>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</si>
  <si>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</si>
  <si>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</si>
  <si>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</si>
  <si>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</si>
  <si>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</si>
  <si>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</si>
  <si>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</si>
  <si>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</si>
  <si>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</si>
  <si>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</si>
  <si>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</si>
  <si>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</si>
  <si>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</si>
  <si>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</si>
  <si>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</si>
  <si>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</si>
  <si>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</si>
  <si>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</si>
  <si>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</si>
  <si>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</si>
  <si>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</si>
  <si>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</si>
  <si>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</si>
  <si>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</si>
  <si>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</si>
  <si>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</si>
  <si>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</si>
  <si>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</si>
  <si>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</si>
  <si>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</si>
  <si>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</si>
  <si>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</si>
  <si>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</si>
  <si>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</si>
  <si>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</si>
  <si>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</si>
  <si>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</si>
  <si>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</si>
  <si>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</si>
  <si>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</si>
  <si>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</si>
  <si>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</si>
  <si>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</si>
  <si>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</si>
  <si>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</si>
  <si>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</si>
  <si>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</si>
  <si>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</si>
  <si>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</si>
  <si>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</si>
  <si>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</si>
  <si>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</si>
  <si>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</si>
  <si>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</si>
  <si>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</si>
  <si>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</si>
  <si>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</si>
  <si>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</si>
  <si>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</si>
  <si>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</si>
  <si>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</si>
  <si>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</si>
  <si>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</si>
  <si>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</si>
  <si>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</si>
  <si>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</si>
  <si>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</si>
  <si>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</si>
  <si>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</si>
  <si>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</si>
  <si>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</si>
  <si>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</si>
  <si>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</si>
  <si>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</si>
  <si>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</si>
  <si>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</si>
  <si>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</si>
  <si>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</si>
  <si>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</si>
  <si>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</si>
  <si>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</si>
  <si>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</si>
  <si>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</si>
  <si>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</si>
  <si>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</si>
  <si>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</si>
  <si>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</si>
  <si>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</si>
  <si>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</si>
  <si>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</si>
  <si>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</si>
  <si>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</si>
  <si>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</si>
  <si>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</si>
  <si>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</si>
  <si>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</si>
  <si>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</si>
  <si>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</si>
  <si>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</si>
  <si>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</si>
  <si>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</si>
  <si>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</si>
  <si>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</si>
  <si>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</si>
  <si>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</si>
  <si>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</si>
  <si>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</si>
  <si>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</si>
  <si>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</si>
  <si>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</si>
  <si>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</si>
  <si>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</si>
  <si>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</si>
  <si>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</si>
  <si>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</si>
  <si>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</si>
  <si>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</si>
  <si>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</si>
  <si>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</si>
  <si>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</si>
  <si>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</si>
  <si>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</si>
  <si>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</si>
  <si>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</si>
  <si>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</si>
  <si>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</si>
  <si>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</si>
  <si>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</si>
  <si>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</si>
  <si>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</si>
  <si>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</si>
  <si>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</si>
  <si>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</si>
  <si>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</si>
  <si>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</si>
  <si>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</si>
  <si>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</si>
  <si>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</si>
  <si>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</si>
  <si>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</si>
  <si>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</si>
  <si>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</si>
  <si>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</si>
  <si>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</si>
  <si>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</si>
  <si>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</si>
  <si>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</si>
  <si>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</si>
  <si>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</si>
  <si>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</si>
  <si>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</si>
  <si>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</si>
  <si>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</si>
  <si>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</si>
  <si>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</si>
  <si>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</si>
  <si>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</si>
  <si>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</si>
  <si>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</si>
  <si>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</si>
  <si>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</si>
  <si>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</si>
  <si>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</si>
  <si>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</si>
  <si>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</si>
  <si>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</si>
  <si>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</si>
  <si>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</si>
  <si>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</si>
  <si>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</si>
  <si>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</si>
  <si>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</si>
  <si>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</si>
  <si>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</si>
  <si>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</si>
  <si>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</si>
  <si>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</si>
  <si>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</si>
  <si>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</si>
  <si>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</si>
  <si>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</si>
  <si>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</si>
  <si>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</si>
  <si>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</si>
  <si>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</si>
  <si>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</si>
  <si>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</si>
  <si>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</si>
  <si>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</si>
  <si>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</si>
  <si>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</si>
  <si>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</si>
  <si>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</si>
  <si>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</si>
  <si>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</si>
  <si>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</si>
  <si>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</si>
  <si>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</si>
  <si>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</si>
  <si>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</si>
  <si>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</si>
  <si>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</si>
  <si>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</si>
  <si>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</si>
  <si>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</si>
  <si>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</si>
  <si>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</si>
  <si>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</si>
  <si>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</si>
  <si>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</si>
  <si>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</si>
  <si>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</si>
  <si>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</si>
  <si>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</si>
  <si>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</si>
  <si>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</si>
  <si>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</si>
  <si>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</si>
  <si>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</si>
  <si>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</si>
  <si>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</si>
  <si>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</si>
  <si>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</si>
  <si>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</si>
  <si>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</si>
  <si>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</si>
  <si>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</si>
  <si>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</si>
  <si>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</si>
  <si>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</si>
  <si>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</si>
  <si>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</si>
  <si>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</si>
  <si>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</si>
  <si>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</si>
  <si>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</si>
  <si>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</si>
  <si>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</si>
  <si>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</si>
  <si>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</si>
  <si>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</si>
  <si>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</si>
  <si>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</si>
  <si>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</si>
  <si>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</si>
  <si>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</si>
  <si>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</si>
  <si>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</si>
  <si>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</si>
  <si>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</si>
  <si>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</si>
  <si>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</si>
  <si>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</si>
  <si>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</si>
  <si>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</si>
  <si>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</si>
  <si>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</si>
  <si>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</si>
  <si>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</si>
  <si>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</si>
  <si>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</si>
  <si>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</si>
  <si>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</si>
  <si>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</si>
  <si>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</si>
  <si>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</si>
  <si>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</si>
  <si>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</si>
  <si>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</si>
  <si>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</si>
  <si>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</si>
  <si>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</si>
  <si>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</si>
  <si>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</si>
  <si>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</si>
  <si>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</si>
  <si>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</si>
  <si>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</si>
  <si>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</si>
  <si>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</si>
  <si>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</si>
  <si>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</si>
  <si>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</si>
  <si>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</si>
  <si>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</si>
  <si>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</si>
  <si>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</si>
  <si>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</si>
  <si>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</si>
  <si>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</si>
  <si>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</si>
  <si>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</si>
  <si>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</si>
  <si>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</si>
  <si>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</si>
  <si>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</si>
  <si>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</si>
  <si>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</si>
  <si>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</si>
  <si>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</si>
  <si>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</si>
  <si>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</si>
  <si>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</si>
  <si>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</si>
  <si>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</si>
  <si>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</si>
  <si>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</si>
  <si>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</si>
  <si>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</si>
  <si>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</si>
  <si>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</si>
  <si>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</si>
  <si>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</si>
  <si>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</si>
  <si>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</si>
  <si>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</si>
  <si>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</si>
  <si>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</si>
  <si>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</si>
  <si>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</si>
  <si>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</si>
  <si>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</si>
  <si>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</si>
  <si>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</si>
  <si>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</si>
  <si>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</si>
  <si>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</si>
  <si>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</si>
  <si>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</si>
  <si>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</si>
  <si>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</si>
  <si>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</si>
  <si>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</si>
  <si>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</si>
  <si>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</si>
  <si>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</si>
  <si>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</si>
  <si>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</si>
  <si>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</si>
  <si>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</si>
  <si>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</si>
  <si>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</si>
  <si>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</si>
  <si>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</si>
  <si>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</si>
  <si>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</si>
  <si>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</si>
  <si>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</si>
  <si>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</si>
  <si>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</si>
  <si>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</si>
  <si>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</si>
  <si>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</si>
  <si>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</si>
  <si>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</si>
  <si>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</si>
  <si>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</si>
  <si>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</si>
  <si>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</si>
  <si>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</si>
  <si>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</si>
  <si>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</si>
  <si>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</si>
  <si>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</si>
  <si>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</si>
  <si>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</si>
  <si>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</si>
  <si>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</si>
  <si>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</si>
  <si>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</si>
  <si>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</si>
  <si>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</si>
  <si>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</si>
  <si>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</si>
  <si>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</si>
  <si>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</si>
  <si>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</si>
  <si>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</si>
  <si>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</si>
  <si>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</si>
  <si>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</si>
  <si>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</si>
  <si>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</si>
  <si>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</si>
  <si>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</si>
  <si>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</si>
  <si>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</si>
  <si>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</si>
  <si>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</si>
  <si>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</si>
  <si>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</si>
  <si>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</si>
  <si>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</si>
  <si>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</si>
  <si>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</si>
  <si>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</si>
  <si>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</si>
  <si>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</si>
  <si>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</si>
  <si>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</si>
  <si>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</si>
  <si>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</si>
  <si>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</si>
  <si>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</si>
  <si>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</si>
  <si>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</si>
  <si>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</si>
  <si>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</si>
  <si>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</si>
  <si>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</si>
  <si>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</si>
  <si>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</si>
  <si>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</si>
  <si>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</si>
  <si>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</si>
  <si>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</si>
  <si>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</si>
  <si>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</si>
  <si>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</si>
  <si>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</si>
  <si>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</si>
  <si>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</si>
  <si>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</si>
  <si>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</si>
  <si>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</si>
  <si>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</si>
  <si>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</si>
  <si>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</si>
  <si>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</si>
  <si>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</si>
  <si>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</si>
  <si>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</si>
  <si>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</si>
  <si>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</si>
  <si>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</si>
  <si>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</si>
  <si>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</si>
  <si>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</si>
  <si>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</si>
  <si>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</si>
  <si>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</si>
  <si>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</si>
  <si>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</si>
  <si>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</si>
  <si>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</si>
  <si>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</si>
  <si>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</si>
  <si>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</si>
  <si>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</si>
  <si>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</si>
  <si>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</si>
  <si>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</si>
  <si>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</si>
  <si>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</si>
  <si>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</si>
  <si>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</si>
  <si>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</si>
  <si>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</si>
  <si>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</si>
  <si>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</si>
  <si>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</si>
  <si>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</si>
  <si>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</si>
  <si>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</si>
  <si>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</si>
  <si>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</si>
  <si>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</si>
  <si>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</si>
  <si>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</si>
  <si>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</si>
  <si>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</si>
  <si>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</si>
  <si>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</si>
  <si>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</si>
  <si>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</si>
  <si>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</si>
  <si>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</si>
  <si>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</si>
  <si>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</si>
  <si>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</si>
  <si>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</si>
  <si>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</si>
  <si>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</si>
  <si>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</si>
  <si>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</si>
  <si>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</si>
  <si>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</si>
  <si>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</si>
  <si>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</si>
  <si>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</si>
  <si>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</si>
  <si>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</si>
  <si>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</si>
  <si>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</si>
  <si>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</si>
  <si>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</si>
  <si>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</si>
  <si>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</si>
  <si>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</si>
  <si>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</si>
  <si>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</si>
  <si>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</si>
  <si>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</si>
  <si>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</si>
  <si>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</si>
  <si>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</si>
  <si>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</si>
  <si>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</si>
  <si>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</si>
  <si>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</si>
  <si>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</si>
  <si>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</si>
  <si>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</si>
  <si>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</si>
  <si>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</si>
  <si>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</si>
  <si>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</si>
  <si>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</si>
  <si>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</si>
  <si>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</si>
  <si>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</si>
  <si>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</si>
  <si>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</si>
  <si>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</si>
  <si>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</si>
  <si>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</si>
  <si>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</si>
  <si>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</si>
  <si>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</si>
  <si>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</si>
  <si>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</si>
  <si>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</si>
  <si>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</si>
  <si>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</si>
  <si>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</si>
  <si>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</si>
  <si>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</si>
  <si>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</si>
  <si>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</si>
  <si>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</si>
  <si>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</si>
  <si>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</si>
  <si>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</si>
  <si>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</si>
  <si>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</si>
  <si>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</si>
  <si>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</si>
  <si>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</si>
  <si>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</si>
  <si>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</si>
  <si>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</si>
  <si>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</si>
  <si>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</si>
  <si>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</si>
  <si>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</si>
  <si>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</si>
  <si>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</si>
  <si>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</si>
  <si>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</si>
  <si>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</si>
  <si>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</si>
  <si>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</si>
  <si>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</si>
  <si>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</si>
  <si>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</si>
  <si>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</si>
  <si>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</si>
  <si>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</si>
  <si>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</si>
  <si>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</si>
  <si>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</si>
  <si>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</si>
  <si>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</si>
  <si>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</si>
  <si>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</si>
  <si>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</si>
  <si>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</si>
  <si>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</si>
  <si>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</si>
  <si>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</si>
  <si>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</si>
  <si>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</si>
  <si>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</si>
  <si>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</si>
  <si>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</si>
  <si>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</si>
  <si>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</si>
  <si>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</si>
  <si>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</si>
  <si>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</si>
  <si>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</si>
  <si>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</si>
  <si>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</si>
  <si>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</si>
  <si>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</si>
  <si>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</si>
  <si>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</si>
  <si>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</si>
  <si>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</si>
  <si>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</si>
  <si>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</si>
  <si>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</si>
  <si>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</si>
  <si>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</si>
  <si>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</si>
  <si>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</si>
  <si>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</si>
  <si>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</si>
  <si>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</si>
  <si>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</si>
  <si>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</si>
  <si>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</si>
  <si>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</si>
  <si>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</si>
  <si>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</si>
  <si>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</si>
  <si>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</si>
  <si>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</si>
  <si>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</si>
  <si>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</si>
  <si>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</si>
  <si>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</si>
  <si>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</si>
  <si>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</si>
  <si>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</si>
  <si>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</si>
  <si>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</si>
  <si>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</si>
  <si>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</si>
  <si>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</si>
  <si>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</si>
  <si>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</si>
  <si>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</si>
  <si>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</si>
  <si>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</si>
  <si>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</si>
  <si>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</si>
  <si>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</si>
  <si>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</si>
  <si>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</si>
  <si>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</si>
  <si>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</si>
  <si>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</si>
  <si>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</si>
  <si>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</si>
  <si>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</si>
  <si>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</si>
  <si>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</si>
  <si>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</si>
  <si>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</si>
  <si>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</si>
  <si>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</si>
  <si>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</si>
  <si>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</si>
  <si>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</si>
  <si>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</si>
  <si>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</si>
  <si>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</si>
  <si>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</si>
  <si>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</si>
  <si>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</si>
  <si>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</si>
  <si>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</si>
  <si>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</si>
  <si>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</si>
  <si>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</si>
  <si>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</si>
  <si>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</si>
  <si>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</si>
  <si>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</si>
  <si>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</si>
  <si>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</si>
  <si>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</si>
  <si>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</si>
  <si>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</si>
  <si>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</si>
  <si>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</si>
  <si>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</si>
  <si>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</si>
  <si>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</si>
  <si>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</si>
  <si>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</si>
  <si>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</si>
  <si>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</si>
  <si>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</si>
  <si>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</si>
  <si>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</si>
  <si>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</si>
  <si>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</si>
  <si>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</si>
  <si>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</si>
  <si>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</si>
  <si>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</si>
  <si>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</si>
  <si>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</si>
  <si>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</si>
  <si>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</si>
  <si>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</si>
  <si>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</si>
  <si>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</si>
  <si>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</si>
  <si>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</si>
  <si>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</si>
  <si>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</si>
  <si>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</si>
  <si>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</si>
  <si>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</si>
  <si>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</si>
  <si>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</si>
  <si>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</si>
  <si>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</si>
  <si>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</si>
  <si>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</si>
  <si>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</si>
  <si>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</si>
  <si>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</si>
  <si>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</si>
  <si>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</si>
  <si>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</si>
  <si>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</si>
  <si>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</si>
  <si>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</si>
  <si>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</si>
  <si>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</si>
  <si>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</si>
  <si>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</si>
  <si>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</si>
  <si>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</si>
  <si>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</si>
  <si>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</si>
  <si>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</si>
  <si>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</si>
  <si>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</si>
  <si>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</si>
  <si>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</si>
  <si>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</si>
  <si>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</si>
  <si>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</si>
  <si>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</si>
  <si>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</si>
  <si>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</si>
  <si>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</si>
  <si>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</si>
  <si>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</si>
  <si>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</si>
  <si>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</si>
  <si>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</si>
  <si>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</si>
  <si>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</si>
  <si>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</si>
  <si>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</si>
  <si>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</si>
  <si>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</si>
  <si>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</si>
  <si>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</si>
  <si>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</si>
  <si>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</si>
  <si>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</si>
  <si>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</si>
  <si>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</si>
  <si>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</si>
  <si>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</si>
  <si>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</si>
  <si>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</si>
  <si>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</si>
  <si>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</si>
  <si>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</si>
  <si>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</si>
  <si>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</si>
  <si>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</si>
  <si>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</si>
  <si>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</si>
  <si>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</si>
  <si>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</si>
  <si>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</si>
  <si>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</si>
  <si>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</si>
  <si>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</si>
  <si>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</si>
  <si>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</si>
  <si>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</si>
  <si>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</si>
  <si>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</si>
  <si>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</si>
  <si>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</si>
  <si>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</si>
  <si>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</si>
  <si>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</si>
  <si>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</si>
  <si>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</si>
  <si>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</si>
  <si>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</si>
  <si>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</si>
  <si>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</si>
  <si>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</si>
  <si>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</si>
  <si>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</si>
  <si>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</si>
  <si>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</si>
  <si>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</si>
  <si>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</si>
  <si>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</si>
  <si>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</si>
  <si>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</si>
  <si>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</si>
  <si>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</si>
  <si>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</si>
  <si>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</si>
  <si>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</si>
  <si>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</si>
  <si>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</si>
  <si>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</si>
  <si>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</si>
  <si>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</si>
  <si>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</si>
  <si>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</si>
  <si>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</si>
  <si>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</si>
  <si>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</si>
  <si>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</si>
  <si>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</si>
  <si>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</si>
  <si>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</si>
  <si>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</si>
  <si>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</si>
  <si>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</si>
  <si>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</si>
  <si>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</si>
  <si>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</si>
  <si>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</si>
  <si>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</si>
  <si>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</si>
  <si>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</si>
  <si>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</si>
  <si>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</si>
  <si>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</si>
  <si>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</si>
  <si>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</si>
  <si>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</si>
  <si>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</si>
  <si>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</si>
  <si>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</si>
  <si>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</si>
  <si>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</si>
  <si>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</si>
  <si>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</si>
  <si>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</si>
  <si>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</si>
  <si>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</si>
  <si>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</si>
  <si>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</si>
  <si>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</si>
  <si>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</si>
  <si>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</si>
  <si>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</si>
  <si>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</si>
  <si>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</si>
  <si>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</si>
  <si>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</si>
  <si>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</si>
  <si>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</si>
  <si>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</si>
  <si>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</si>
  <si>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</si>
  <si>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</si>
  <si>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</si>
  <si>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</si>
  <si>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</si>
  <si>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</si>
  <si>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</si>
  <si>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</si>
  <si>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</si>
  <si>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</si>
  <si>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</si>
  <si>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</si>
  <si>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</si>
  <si>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</si>
  <si>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</si>
  <si>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</si>
  <si>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</si>
  <si>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</si>
  <si>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</si>
  <si>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</si>
  <si>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</si>
  <si>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</si>
  <si>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</si>
  <si>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</si>
  <si>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</si>
  <si>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</si>
  <si>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</si>
  <si>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</si>
  <si>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</si>
  <si>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</si>
  <si>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</si>
  <si>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</si>
  <si>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</si>
  <si>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</si>
  <si>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</si>
  <si>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</si>
  <si>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</si>
  <si>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</si>
  <si>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</si>
  <si>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</si>
  <si>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</si>
  <si>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</si>
  <si>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</si>
  <si>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</si>
  <si>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</si>
  <si>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</si>
  <si>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</si>
  <si>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</si>
  <si>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</si>
  <si>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</si>
  <si>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</si>
  <si>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</si>
  <si>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</si>
  <si>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</si>
  <si>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</si>
  <si>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</si>
  <si>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</si>
  <si>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</si>
  <si>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</si>
  <si>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</si>
  <si>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</si>
  <si>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</si>
  <si>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</si>
  <si>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</si>
  <si>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</si>
  <si>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</si>
  <si>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</si>
  <si>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</si>
  <si>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</si>
  <si>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</si>
  <si>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</si>
  <si>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</si>
  <si>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</si>
  <si>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</si>
  <si>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</si>
  <si>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</si>
  <si>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</si>
  <si>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</si>
  <si>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</si>
  <si>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</si>
  <si>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</si>
  <si>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</si>
  <si>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</si>
  <si>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</si>
  <si>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</si>
  <si>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</si>
  <si>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</si>
  <si>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</si>
  <si>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</si>
  <si>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</si>
  <si>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</si>
  <si>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</si>
  <si>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</si>
  <si>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</si>
  <si>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</si>
  <si>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</si>
  <si>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</si>
  <si>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</si>
  <si>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</si>
  <si>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</si>
  <si>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</si>
  <si>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</si>
  <si>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</si>
  <si>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</si>
  <si>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</si>
  <si>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</si>
  <si>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</si>
  <si>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</si>
  <si>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</si>
  <si>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</si>
  <si>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</si>
  <si>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</si>
  <si>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</si>
  <si>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</si>
  <si>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</si>
  <si>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</si>
  <si>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</si>
  <si>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</si>
  <si>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</si>
  <si>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</si>
  <si>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</si>
  <si>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</si>
  <si>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</si>
  <si>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</si>
  <si>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</si>
  <si>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</si>
  <si>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</si>
  <si>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</si>
  <si>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</si>
  <si>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</si>
  <si>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</si>
  <si>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</si>
  <si>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</si>
  <si>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</si>
  <si>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</si>
  <si>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</si>
  <si>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</si>
  <si>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</si>
  <si>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</si>
  <si>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</si>
  <si>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</si>
  <si>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</si>
  <si>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</si>
  <si>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</si>
  <si>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</si>
  <si>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</si>
  <si>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</si>
  <si>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</si>
  <si>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</si>
  <si>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</si>
  <si>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</si>
  <si>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</si>
  <si>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</si>
  <si>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</si>
  <si>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</si>
  <si>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</si>
  <si>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</si>
  <si>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</si>
  <si>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</si>
  <si>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</si>
  <si>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</si>
  <si>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</si>
  <si>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</si>
  <si>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</si>
  <si>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</si>
  <si>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</si>
  <si>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</si>
  <si>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</si>
  <si>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</si>
  <si>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</si>
  <si>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</si>
  <si>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</si>
  <si>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</si>
  <si>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</si>
  <si>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</si>
  <si>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</si>
  <si>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</si>
  <si>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</si>
  <si>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</si>
  <si>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</si>
  <si>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</si>
  <si>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</si>
  <si>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</si>
  <si>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</si>
  <si>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</si>
  <si>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</si>
  <si>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</si>
  <si>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</si>
  <si>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</si>
  <si>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</si>
  <si>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</si>
  <si>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</si>
  <si>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</si>
  <si>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</si>
  <si>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</si>
  <si>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</si>
  <si>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</si>
  <si>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</si>
  <si>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</si>
  <si>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</si>
  <si>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</si>
  <si>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</si>
  <si>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</si>
  <si>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</si>
  <si>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</si>
  <si>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</si>
  <si>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</si>
  <si>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</si>
  <si>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</si>
  <si>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</si>
  <si>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</si>
  <si>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</si>
  <si>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</si>
  <si>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</si>
  <si>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</si>
  <si>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</si>
  <si>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</si>
  <si>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</si>
  <si>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</si>
  <si>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</si>
  <si>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</si>
  <si>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</si>
  <si>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</si>
  <si>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</si>
  <si>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</si>
  <si>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</si>
  <si>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</si>
  <si>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</si>
  <si>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</si>
  <si>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</si>
  <si>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</si>
  <si>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</si>
  <si>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</si>
  <si>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</si>
  <si>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</si>
  <si>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</si>
  <si>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</si>
  <si>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</si>
  <si>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</si>
  <si>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</si>
  <si>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</si>
  <si>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</si>
  <si>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</si>
  <si>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</si>
  <si>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</si>
  <si>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</si>
  <si>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</si>
  <si>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</si>
  <si>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</si>
  <si>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</si>
  <si>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</si>
  <si>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</si>
  <si>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</si>
  <si>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</si>
  <si>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</si>
  <si>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</si>
  <si>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</si>
  <si>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</si>
  <si>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</si>
  <si>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</si>
  <si>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</si>
  <si>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</si>
  <si>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</si>
  <si>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</si>
  <si>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</si>
  <si>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</si>
  <si>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</si>
  <si>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</si>
  <si>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</si>
  <si>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</si>
  <si>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</si>
  <si>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</si>
  <si>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</si>
  <si>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</si>
  <si>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</si>
  <si>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</si>
  <si>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</si>
  <si>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</si>
  <si>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</si>
  <si>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</si>
  <si>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</si>
  <si>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</si>
  <si>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</si>
  <si>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</si>
  <si>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</si>
  <si>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</si>
  <si>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</si>
  <si>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</si>
  <si>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</si>
  <si>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</si>
  <si>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</si>
  <si>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</si>
  <si>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</si>
  <si>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</si>
  <si>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</si>
  <si>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</si>
  <si>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</si>
  <si>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</si>
  <si>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</si>
  <si>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</si>
  <si>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</si>
  <si>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</si>
  <si>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</si>
  <si>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</si>
  <si>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</si>
  <si>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</si>
  <si>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</si>
  <si>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</si>
  <si>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</si>
  <si>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</si>
  <si>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</si>
  <si>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</si>
  <si>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</si>
  <si>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</si>
  <si>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</si>
  <si>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</si>
  <si>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</si>
  <si>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</si>
  <si>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</si>
  <si>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</si>
  <si>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</si>
  <si>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</si>
  <si>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</si>
  <si>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</si>
  <si>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</si>
  <si>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</si>
  <si>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</si>
  <si>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</si>
  <si>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</si>
  <si>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</si>
  <si>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</si>
  <si>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</si>
  <si>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</si>
  <si>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</si>
  <si>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</si>
  <si>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</si>
  <si>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</si>
  <si>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</si>
  <si>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</si>
  <si>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</si>
  <si>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</si>
  <si>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</si>
  <si>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</si>
  <si>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</si>
  <si>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</si>
  <si>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</si>
  <si>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</si>
  <si>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</si>
  <si>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</si>
  <si>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</si>
  <si>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</si>
  <si>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</si>
  <si>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</si>
  <si>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</si>
  <si>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</si>
  <si>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</si>
  <si>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</si>
  <si>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</si>
  <si>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</si>
  <si>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</si>
  <si>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</si>
  <si>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</si>
  <si>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</si>
  <si>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</si>
  <si>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</si>
  <si>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</si>
  <si>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</si>
  <si>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</si>
  <si>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</si>
  <si>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</si>
  <si>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</si>
  <si>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</si>
  <si>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</si>
  <si>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</si>
  <si>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</si>
  <si>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</si>
  <si>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</si>
  <si>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</si>
  <si>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</si>
  <si>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</si>
  <si>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</si>
  <si>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</si>
  <si>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</si>
  <si>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</si>
  <si>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</si>
  <si>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</si>
  <si>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</si>
  <si>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</si>
  <si>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</si>
  <si>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</si>
  <si>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</si>
  <si>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</si>
  <si>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</si>
  <si>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</si>
  <si>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</si>
  <si>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</si>
  <si>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</si>
  <si>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</si>
  <si>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</si>
  <si>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</si>
  <si>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</si>
  <si>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</si>
  <si>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</si>
  <si>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</si>
  <si>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</si>
  <si>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</si>
  <si>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</si>
  <si>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</si>
  <si>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</si>
  <si>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</si>
  <si>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</si>
  <si>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</si>
  <si>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</si>
  <si>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</si>
  <si>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</si>
  <si>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</si>
  <si>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</si>
  <si>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</si>
  <si>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</si>
  <si>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</si>
  <si>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</si>
  <si>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</si>
  <si>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</si>
  <si>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</si>
  <si>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</si>
  <si>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</si>
  <si>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</si>
  <si>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</si>
  <si>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</si>
  <si>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</si>
  <si>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</si>
  <si>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</si>
  <si>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</si>
  <si>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</si>
  <si>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</si>
  <si>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</si>
  <si>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</si>
  <si>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</si>
  <si>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</si>
  <si>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</si>
  <si>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</si>
  <si>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</si>
  <si>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</si>
  <si>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</si>
  <si>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</si>
  <si>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</si>
  <si>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</si>
  <si>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</si>
  <si>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</si>
  <si>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</si>
  <si>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</si>
  <si>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</si>
  <si>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</si>
  <si>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</si>
  <si>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</si>
  <si>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</si>
  <si>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</si>
  <si>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</si>
  <si>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</si>
  <si>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</si>
  <si>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</si>
  <si>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</si>
  <si>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</si>
  <si>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</si>
  <si>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</si>
  <si>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</si>
  <si>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</si>
  <si>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</si>
  <si>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</si>
  <si>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</si>
  <si>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</si>
  <si>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</si>
  <si>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</si>
  <si>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</si>
  <si>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</si>
  <si>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</si>
  <si>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</si>
  <si>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</si>
  <si>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</si>
  <si>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</si>
  <si>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</si>
  <si>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</si>
  <si>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</si>
  <si>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</si>
  <si>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</si>
  <si>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</si>
  <si>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</si>
  <si>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</si>
  <si>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</si>
  <si>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</si>
  <si>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</si>
  <si>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</si>
  <si>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</si>
  <si>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</si>
  <si>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</si>
  <si>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</si>
  <si>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</si>
  <si>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</si>
  <si>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</si>
  <si>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</si>
  <si>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</si>
  <si>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</si>
  <si>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</si>
  <si>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</si>
  <si>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</si>
  <si>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</si>
  <si>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</si>
  <si>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</si>
  <si>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</si>
  <si>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</si>
  <si>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</si>
  <si>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</si>
  <si>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</si>
  <si>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</si>
  <si>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</si>
  <si>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</si>
  <si>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</si>
  <si>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</si>
  <si>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</si>
  <si>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</si>
  <si>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</si>
  <si>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</si>
  <si>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</si>
  <si>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</si>
  <si>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</si>
  <si>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</si>
  <si>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</si>
  <si>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</si>
  <si>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</si>
  <si>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</si>
  <si>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</si>
  <si>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</si>
  <si>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</si>
  <si>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</si>
  <si>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</si>
  <si>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</si>
  <si>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</si>
  <si>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</si>
  <si>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</si>
  <si>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</si>
  <si>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</si>
  <si>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</si>
  <si>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</si>
  <si>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</si>
  <si>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</si>
  <si>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</si>
  <si>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</si>
  <si>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</si>
  <si>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</si>
  <si>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</si>
  <si>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</si>
  <si>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</si>
  <si>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</si>
  <si>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</si>
  <si>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</si>
  <si>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</si>
  <si>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</si>
  <si>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</si>
  <si>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</si>
  <si>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</si>
  <si>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</si>
  <si>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</si>
  <si>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</si>
  <si>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</si>
  <si>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</si>
  <si>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</si>
  <si>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</si>
  <si>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</si>
  <si>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</si>
  <si>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</si>
  <si>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</si>
  <si>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</si>
  <si>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</si>
  <si>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</si>
  <si>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</si>
  <si>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</si>
  <si>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</si>
  <si>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</si>
  <si>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</si>
  <si>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</si>
  <si>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</si>
  <si>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</si>
  <si>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</si>
  <si>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</si>
  <si>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</si>
  <si>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</si>
  <si>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</si>
  <si>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</si>
  <si>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</si>
  <si>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</si>
  <si>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</si>
  <si>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</si>
  <si>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</si>
  <si>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</si>
  <si>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</si>
  <si>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</si>
  <si>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</si>
  <si>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</si>
  <si>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</si>
  <si>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</si>
  <si>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</si>
  <si>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</si>
  <si>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</si>
  <si>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</si>
  <si>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</si>
  <si>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</si>
  <si>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</si>
  <si>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</si>
  <si>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</si>
  <si>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</si>
  <si>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</si>
  <si>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</si>
  <si>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</si>
  <si>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</si>
  <si>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</si>
  <si>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</si>
  <si>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</si>
  <si>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</si>
  <si>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</si>
  <si>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</si>
  <si>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</si>
  <si>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</si>
  <si>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</si>
  <si>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</si>
  <si>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</si>
  <si>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</si>
  <si>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</si>
  <si>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</si>
  <si>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</si>
  <si>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</si>
  <si>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</si>
  <si>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</si>
  <si>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</si>
  <si>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</si>
  <si>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</si>
  <si>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</si>
  <si>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</si>
  <si>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</si>
  <si>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</si>
  <si>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</si>
  <si>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</si>
  <si>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</si>
  <si>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</si>
  <si>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</si>
  <si>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</si>
  <si>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</si>
  <si>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</si>
  <si>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</si>
  <si>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</si>
  <si>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</si>
  <si>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</si>
  <si>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</si>
  <si>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</si>
  <si>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</si>
  <si>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</si>
  <si>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</si>
  <si>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</si>
  <si>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</si>
  <si>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</si>
  <si>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</si>
  <si>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</si>
  <si>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</si>
  <si>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</si>
  <si>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</si>
  <si>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</si>
  <si>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</si>
  <si>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</si>
  <si>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</si>
  <si>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</si>
  <si>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</si>
  <si>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</si>
  <si>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</si>
  <si>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</si>
  <si>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</si>
  <si>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</si>
  <si>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</si>
  <si>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</si>
  <si>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</si>
  <si>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</si>
  <si>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</si>
  <si>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</si>
  <si>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</si>
  <si>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</si>
  <si>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</si>
  <si>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</si>
  <si>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</si>
  <si>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</si>
  <si>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</si>
  <si>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</si>
  <si>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</si>
  <si>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</si>
  <si>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</si>
  <si>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</si>
  <si>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</si>
  <si>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</si>
  <si>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</si>
  <si>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</si>
  <si>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</si>
  <si>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</si>
  <si>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</si>
  <si>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</si>
  <si>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</si>
  <si>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</si>
  <si>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</si>
  <si>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</si>
  <si>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</si>
  <si>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</si>
  <si>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</si>
  <si>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</si>
  <si>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</si>
  <si>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</si>
  <si>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</si>
  <si>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</si>
  <si>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</si>
  <si>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</si>
  <si>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</si>
  <si>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</si>
  <si>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</si>
  <si>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</si>
  <si>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</si>
  <si>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</si>
  <si>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</si>
  <si>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</si>
  <si>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</si>
  <si>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</si>
  <si>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</si>
  <si>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</si>
  <si>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</si>
  <si>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</si>
  <si>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</si>
  <si>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</si>
  <si>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</si>
  <si>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</si>
  <si>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</si>
  <si>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</si>
  <si>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</si>
  <si>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</si>
  <si>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</si>
  <si>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</si>
  <si>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</si>
  <si>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</si>
  <si>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</si>
  <si>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</si>
  <si>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</si>
  <si>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</si>
  <si>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</si>
  <si>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</si>
  <si>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</si>
  <si>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</si>
  <si>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</si>
  <si>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</si>
  <si>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</si>
  <si>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</si>
  <si>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</si>
  <si>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</si>
  <si>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</si>
  <si>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</si>
  <si>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</si>
  <si>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</si>
  <si>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</si>
  <si>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</si>
  <si>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</si>
  <si>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</si>
  <si>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</si>
  <si>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</si>
  <si>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</si>
  <si>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</si>
  <si>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</si>
  <si>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</si>
  <si>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</si>
  <si>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</si>
  <si>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</si>
  <si>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</si>
  <si>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</si>
  <si>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</si>
  <si>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</si>
  <si>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</si>
  <si>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</si>
  <si>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</si>
  <si>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</si>
  <si>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</si>
  <si>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</si>
  <si>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</si>
  <si>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</si>
  <si>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</si>
  <si>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</si>
  <si>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</si>
  <si>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</si>
  <si>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</si>
  <si>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</si>
  <si>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</si>
  <si>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</si>
  <si>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</si>
  <si>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</si>
  <si>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</si>
  <si>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</si>
  <si>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</si>
  <si>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</si>
  <si>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</si>
  <si>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</si>
  <si>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</si>
  <si>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</si>
  <si>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</si>
  <si>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</si>
  <si>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</si>
  <si>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</si>
  <si>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</si>
  <si>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</si>
  <si>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</si>
  <si>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</si>
  <si>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</si>
  <si>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</si>
  <si>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</si>
  <si>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</si>
  <si>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</si>
  <si>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</si>
  <si>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</si>
  <si>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</si>
  <si>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</si>
  <si>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</si>
  <si>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</si>
  <si>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</si>
  <si>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</si>
  <si>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</si>
  <si>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</si>
  <si>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</si>
  <si>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</si>
  <si>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</si>
  <si>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</si>
  <si>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</si>
  <si>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</si>
  <si>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</si>
  <si>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</si>
  <si>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</si>
  <si>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</si>
  <si>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</si>
  <si>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</si>
  <si>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</si>
  <si>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</si>
  <si>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</si>
  <si>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</si>
  <si>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</si>
  <si>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</si>
  <si>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</si>
  <si>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</si>
  <si>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</si>
  <si>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</si>
  <si>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</si>
  <si>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</si>
  <si>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</si>
  <si>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</si>
  <si>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</si>
  <si>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</si>
  <si>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</si>
  <si>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</si>
  <si>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</si>
  <si>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</si>
  <si>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</si>
  <si>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</si>
  <si>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</si>
  <si>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</si>
  <si>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</si>
  <si>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</si>
  <si>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</si>
  <si>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</si>
  <si>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</si>
  <si>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</si>
  <si>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</si>
  <si>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</si>
  <si>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</si>
  <si>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</si>
  <si>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</si>
  <si>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</si>
  <si>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</si>
  <si>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</si>
  <si>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</si>
  <si>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</si>
  <si>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</si>
  <si>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</si>
  <si>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</si>
  <si>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</si>
  <si>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</si>
  <si>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</si>
  <si>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</si>
  <si>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</si>
  <si>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</si>
  <si>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</si>
  <si>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</si>
  <si>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</si>
  <si>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</si>
  <si>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</si>
  <si>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</si>
  <si>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</si>
  <si>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</si>
  <si>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</si>
  <si>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</si>
  <si>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</si>
  <si>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</si>
  <si>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</si>
  <si>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</si>
  <si>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</si>
  <si>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</si>
  <si>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</si>
  <si>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</si>
  <si>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</si>
  <si>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</si>
  <si>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</si>
  <si>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</si>
  <si>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</si>
  <si>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</si>
  <si>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</si>
  <si>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</si>
  <si>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</si>
  <si>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</si>
  <si>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</si>
  <si>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</si>
  <si>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</si>
  <si>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</si>
  <si>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</si>
  <si>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</si>
  <si>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</si>
  <si>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</si>
  <si>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</si>
  <si>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</si>
  <si>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</si>
  <si>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</si>
  <si>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</si>
  <si>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</si>
  <si>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</si>
  <si>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</si>
  <si>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</si>
  <si>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</si>
  <si>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</si>
  <si>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</si>
  <si>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</si>
  <si>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</si>
  <si>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</si>
  <si>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</si>
  <si>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</si>
  <si>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</si>
  <si>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</si>
  <si>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</si>
  <si>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</si>
  <si>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</si>
  <si>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</si>
  <si>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</si>
  <si>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</si>
  <si>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</si>
  <si>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</si>
  <si>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</si>
  <si>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</si>
  <si>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</si>
  <si>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</si>
  <si>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</si>
  <si>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</si>
  <si>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</si>
  <si>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</si>
  <si>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</si>
  <si>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</si>
  <si>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</si>
  <si>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</si>
  <si>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</si>
  <si>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</si>
  <si>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</si>
  <si>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</si>
  <si>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</si>
  <si>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</si>
  <si>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</si>
  <si>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</si>
  <si>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</si>
  <si>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</si>
  <si>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</si>
  <si>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</si>
  <si>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</si>
  <si>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</si>
  <si>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</si>
  <si>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</si>
  <si>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</si>
  <si>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</si>
  <si>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</si>
  <si>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</si>
  <si>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</si>
  <si>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</si>
  <si>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</si>
  <si>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</si>
  <si>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</si>
  <si>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</si>
  <si>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</si>
  <si>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</si>
  <si>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</si>
  <si>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</si>
  <si>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</si>
  <si>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</si>
  <si>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</si>
  <si>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</si>
  <si>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</si>
  <si>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</si>
  <si>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</si>
  <si>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</si>
  <si>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</si>
  <si>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</si>
  <si>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</si>
  <si>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</si>
  <si>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</si>
  <si>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</si>
  <si>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</si>
  <si>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</si>
  <si>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</si>
  <si>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</si>
  <si>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</si>
  <si>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</si>
  <si>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</si>
  <si>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</si>
  <si>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</si>
  <si>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</si>
  <si>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</si>
  <si>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</si>
  <si>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</si>
  <si>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</si>
  <si>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</si>
  <si>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</si>
  <si>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</si>
  <si>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</si>
  <si>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</si>
  <si>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</si>
  <si>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</si>
  <si>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</si>
  <si>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</si>
  <si>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</si>
  <si>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</si>
  <si>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</si>
  <si>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</si>
  <si>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</si>
  <si>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</si>
  <si>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</si>
  <si>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</si>
  <si>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</si>
  <si>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</si>
  <si>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</si>
  <si>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</si>
  <si>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</si>
  <si>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</si>
  <si>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</si>
  <si>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</si>
  <si>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</si>
  <si>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</si>
  <si>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</si>
  <si>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</si>
  <si>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</si>
  <si>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</si>
  <si>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</si>
  <si>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</si>
  <si>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</si>
  <si>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</si>
  <si>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</si>
  <si>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</si>
  <si>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</si>
  <si>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</si>
  <si>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</si>
  <si>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</si>
  <si>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</si>
  <si>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</si>
  <si>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</si>
  <si>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</si>
  <si>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</si>
  <si>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</si>
  <si>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</si>
  <si>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</si>
  <si>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</si>
  <si>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</si>
  <si>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</si>
  <si>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</si>
  <si>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</si>
  <si>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</si>
  <si>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</si>
  <si>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</si>
  <si>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</si>
  <si>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</si>
  <si>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</si>
  <si>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</si>
  <si>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</si>
  <si>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</si>
  <si>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</si>
  <si>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</si>
  <si>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</si>
  <si>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</si>
  <si>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</si>
  <si>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</si>
  <si>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</si>
  <si>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</si>
  <si>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</si>
  <si>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</si>
  <si>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</si>
  <si>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</si>
  <si>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</si>
  <si>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</si>
  <si>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</si>
  <si>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</si>
  <si>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</si>
  <si>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</si>
  <si>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</si>
  <si>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</si>
  <si>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</si>
  <si>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</si>
  <si>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</si>
  <si>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</si>
  <si>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</si>
  <si>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</si>
  <si>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</si>
  <si>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</si>
  <si>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</si>
  <si>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</si>
  <si>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</si>
  <si>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</si>
  <si>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</si>
  <si>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</si>
  <si>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</si>
  <si>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</si>
  <si>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</si>
  <si>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</si>
  <si>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</si>
  <si>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</si>
  <si>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</si>
  <si>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</si>
  <si>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</si>
  <si>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</si>
  <si>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</si>
  <si>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</si>
  <si>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</si>
  <si>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</si>
  <si>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</si>
  <si>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</si>
  <si>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</si>
  <si>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</si>
  <si>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</si>
  <si>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</si>
  <si>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</si>
  <si>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</si>
  <si>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</si>
  <si>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</si>
  <si>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</si>
  <si>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</si>
  <si>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</si>
  <si>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</si>
  <si>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</si>
  <si>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</si>
  <si>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</si>
  <si>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</si>
  <si>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</si>
  <si>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</si>
  <si>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</si>
  <si>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</si>
  <si>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</si>
  <si>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</si>
  <si>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</si>
  <si>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</si>
  <si>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</si>
  <si>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</si>
  <si>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</si>
  <si>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</si>
  <si>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</si>
  <si>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</si>
  <si>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</si>
  <si>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</si>
  <si>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</si>
  <si>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</si>
  <si>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</si>
  <si>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</si>
  <si>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</si>
  <si>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</si>
  <si>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</si>
  <si>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</si>
  <si>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</si>
  <si>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</si>
  <si>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</si>
  <si>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</si>
  <si>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</si>
  <si>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</si>
  <si>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</si>
  <si>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</si>
  <si>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</si>
  <si>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</si>
  <si>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</si>
  <si>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</si>
  <si>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</si>
  <si>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</si>
  <si>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</si>
  <si>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</si>
  <si>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</si>
  <si>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</si>
  <si>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</si>
  <si>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</si>
  <si>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</si>
  <si>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</si>
  <si>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</si>
  <si>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</si>
  <si>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</si>
  <si>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</si>
  <si>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</si>
  <si>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</si>
  <si>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</si>
  <si>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</si>
  <si>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</si>
  <si>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</si>
  <si>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</si>
  <si>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</si>
  <si>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</si>
  <si>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</si>
  <si>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</si>
  <si>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</si>
  <si>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</si>
  <si>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</si>
  <si>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</si>
  <si>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</si>
  <si>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</si>
  <si>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</si>
  <si>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</si>
  <si>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</si>
  <si>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</si>
  <si>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</si>
  <si>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</si>
  <si>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</si>
  <si>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</si>
  <si>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</si>
  <si>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</si>
  <si>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</si>
  <si>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</si>
  <si>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</si>
  <si>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</si>
  <si>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</si>
  <si>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</si>
  <si>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</si>
  <si>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</si>
  <si>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</si>
  <si>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</si>
  <si>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</si>
  <si>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</si>
  <si>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</si>
  <si>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</si>
  <si>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</si>
  <si>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</si>
  <si>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</si>
  <si>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</si>
  <si>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</si>
  <si>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</si>
  <si>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</si>
  <si>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</si>
  <si>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</si>
  <si>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</si>
  <si>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</si>
  <si>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</si>
  <si>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</si>
  <si>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</si>
  <si>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</si>
  <si>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</si>
  <si>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</si>
  <si>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</si>
  <si>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</si>
  <si>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</si>
  <si>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</si>
  <si>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</si>
  <si>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</si>
  <si>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</si>
  <si>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</si>
  <si>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</si>
  <si>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</si>
  <si>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</si>
  <si>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</si>
  <si>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</si>
  <si>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</si>
  <si>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</si>
  <si>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</si>
  <si>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</si>
  <si>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</si>
  <si>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</si>
  <si>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</si>
  <si>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</si>
  <si>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</si>
  <si>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</si>
  <si>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</si>
  <si>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</si>
  <si>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</si>
  <si>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</si>
  <si>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</si>
  <si>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</si>
  <si>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</si>
  <si>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</si>
  <si>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</si>
  <si>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</si>
  <si>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</si>
  <si>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</si>
  <si>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</si>
  <si>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</si>
  <si>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</si>
  <si>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</si>
  <si>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</si>
  <si>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</si>
  <si>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</si>
  <si>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</si>
  <si>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</si>
  <si>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</si>
  <si>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</si>
  <si>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</si>
  <si>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</si>
  <si>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</si>
  <si>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</si>
  <si>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</si>
  <si>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</si>
  <si>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</si>
  <si>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</si>
  <si>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</si>
  <si>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</si>
  <si>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</si>
  <si>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</si>
  <si>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</si>
  <si>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</si>
  <si>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</si>
  <si>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</si>
  <si>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</si>
  <si>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</si>
  <si>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</si>
  <si>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</si>
  <si>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</si>
  <si>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</si>
  <si>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</si>
  <si>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</si>
  <si>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</si>
  <si>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</si>
  <si>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</si>
  <si>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</si>
  <si>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</si>
  <si>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</si>
  <si>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</si>
  <si>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</si>
  <si>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</si>
  <si>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</si>
  <si>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</si>
  <si>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</si>
  <si>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</si>
  <si>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</si>
  <si>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</si>
  <si>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</si>
  <si>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</si>
  <si>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</si>
  <si>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</si>
  <si>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</si>
  <si>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</si>
  <si>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</si>
  <si>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</si>
  <si>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</si>
  <si>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</si>
  <si>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</si>
  <si>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</si>
  <si>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</si>
  <si>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</si>
  <si>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</si>
  <si>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</si>
  <si>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</si>
  <si>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</si>
  <si>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</si>
  <si>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</si>
  <si>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</si>
  <si>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</si>
  <si>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</si>
  <si>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</si>
  <si>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</si>
  <si>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</si>
  <si>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</si>
  <si>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</si>
  <si>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</si>
  <si>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</si>
  <si>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</si>
  <si>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</si>
  <si>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</si>
  <si>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</si>
  <si>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</si>
  <si>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</si>
  <si>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</si>
  <si>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</si>
  <si>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</si>
  <si>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</si>
  <si>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</si>
  <si>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</si>
  <si>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</si>
  <si>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</si>
  <si>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</si>
  <si>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</si>
  <si>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</si>
  <si>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</si>
  <si>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</si>
  <si>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</si>
  <si>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</si>
  <si>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</si>
  <si>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</si>
  <si>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</si>
  <si>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</si>
  <si>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</si>
  <si>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</si>
  <si>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</si>
  <si>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</si>
  <si>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</si>
  <si>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</si>
  <si>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</si>
  <si>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</si>
  <si>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</si>
  <si>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</si>
  <si>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</si>
  <si>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</si>
  <si>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</si>
  <si>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</si>
  <si>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</si>
  <si>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</si>
  <si>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</si>
  <si>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</si>
  <si>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</si>
  <si>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</si>
  <si>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</si>
  <si>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</si>
  <si>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</si>
  <si>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</si>
  <si>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</si>
  <si>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</si>
  <si>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</si>
  <si>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</si>
  <si>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</si>
  <si>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</si>
  <si>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</si>
  <si>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</si>
  <si>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</si>
  <si>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</si>
  <si>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</si>
  <si>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</si>
  <si>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</si>
  <si>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</si>
  <si>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</si>
  <si>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</si>
  <si>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</si>
  <si>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</si>
  <si>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</si>
  <si>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</si>
  <si>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</si>
  <si>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</si>
  <si>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</si>
  <si>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</si>
  <si>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</si>
  <si>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</si>
  <si>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</si>
  <si>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</si>
  <si>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</si>
  <si>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</si>
  <si>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</si>
  <si>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</si>
  <si>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</si>
  <si>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</si>
  <si>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</si>
  <si>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</si>
  <si>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</si>
  <si>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</si>
  <si>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</si>
  <si>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</si>
  <si>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</si>
  <si>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</si>
  <si>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</si>
  <si>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</si>
  <si>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</si>
  <si>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</si>
  <si>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</si>
  <si>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</si>
  <si>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</si>
  <si>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</si>
  <si>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</si>
  <si>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</si>
  <si>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</si>
  <si>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</si>
  <si>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</si>
  <si>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</si>
  <si>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</si>
  <si>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</si>
  <si>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</si>
  <si>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</si>
  <si>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</si>
  <si>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</si>
  <si>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</si>
  <si>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</si>
  <si>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</si>
  <si>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</si>
  <si>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</si>
  <si>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</si>
  <si>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</si>
  <si>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</si>
  <si>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</si>
  <si>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</si>
  <si>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</si>
  <si>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</si>
  <si>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</si>
  <si>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</si>
  <si>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</si>
  <si>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</si>
  <si>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</si>
  <si>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</si>
  <si>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</si>
  <si>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</si>
  <si>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</si>
  <si>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</si>
  <si>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</si>
  <si>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</si>
  <si>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</si>
  <si>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</si>
  <si>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</si>
  <si>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</si>
  <si>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</si>
  <si>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</si>
  <si>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</si>
  <si>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</si>
  <si>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</si>
  <si>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</si>
  <si>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</si>
  <si>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</si>
  <si>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</si>
  <si>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</si>
  <si>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</si>
  <si>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</si>
  <si>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</si>
  <si>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</si>
  <si>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</si>
  <si>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</si>
  <si>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</si>
  <si>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</si>
  <si>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</si>
  <si>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</si>
  <si>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</si>
  <si>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</si>
  <si>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</si>
  <si>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</si>
  <si>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</si>
  <si>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</si>
  <si>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</si>
  <si>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</si>
  <si>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</si>
  <si>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</si>
  <si>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</si>
  <si>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</si>
  <si>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</si>
  <si>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</si>
  <si>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</si>
  <si>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</si>
  <si>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</si>
  <si>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</si>
  <si>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</si>
  <si>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</si>
  <si>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</si>
  <si>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</si>
  <si>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</si>
  <si>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</si>
  <si>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</si>
  <si>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</si>
  <si>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</si>
  <si>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</si>
  <si>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</si>
  <si>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</si>
  <si>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</si>
  <si>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</si>
  <si>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</si>
  <si>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</si>
  <si>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</si>
  <si>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</si>
  <si>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</si>
  <si>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</si>
  <si>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</si>
  <si>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</si>
  <si>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</si>
  <si>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</si>
  <si>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</si>
  <si>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</si>
  <si>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</si>
  <si>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</si>
  <si>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</si>
  <si>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</si>
  <si>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</si>
  <si>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</si>
  <si>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</si>
  <si>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</si>
  <si>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</si>
  <si>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</si>
  <si>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</si>
  <si>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</si>
  <si>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</si>
  <si>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</si>
  <si>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</si>
  <si>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</si>
  <si>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</si>
  <si>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</si>
  <si>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</si>
  <si>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</si>
  <si>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</si>
  <si>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</si>
  <si>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</si>
  <si>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</si>
  <si>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</si>
  <si>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</si>
  <si>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</si>
  <si>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</si>
  <si>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</si>
  <si>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</si>
  <si>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</si>
  <si>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</si>
  <si>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</si>
  <si>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</si>
  <si>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</si>
  <si>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</si>
  <si>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</si>
  <si>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</si>
  <si>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</si>
  <si>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</si>
  <si>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</si>
  <si>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</si>
  <si>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</si>
  <si>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</si>
  <si>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</si>
  <si>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</si>
  <si>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</si>
  <si>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</si>
  <si>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</si>
  <si>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</si>
  <si>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</si>
  <si>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</si>
  <si>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</si>
  <si>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</si>
  <si>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</si>
  <si>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</si>
  <si>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</si>
  <si>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</si>
  <si>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</si>
  <si>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</si>
  <si>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</si>
  <si>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</si>
  <si>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</si>
  <si>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</si>
  <si>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</si>
  <si>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</si>
  <si>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</si>
  <si>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</si>
  <si>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</si>
  <si>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</si>
  <si>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</si>
  <si>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</si>
  <si>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</si>
  <si>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</si>
  <si>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</si>
  <si>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</si>
  <si>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</si>
  <si>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</si>
  <si>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</si>
  <si>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</si>
  <si>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</si>
  <si>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</si>
  <si>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</si>
  <si>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</si>
  <si>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</si>
  <si>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</si>
  <si>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</si>
  <si>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</si>
  <si>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</si>
  <si>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</si>
  <si>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</si>
  <si>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</si>
  <si>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</si>
  <si>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</si>
  <si>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</si>
  <si>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</si>
  <si>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</si>
  <si>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</si>
  <si>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</si>
  <si>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</si>
  <si>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</si>
  <si>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</si>
  <si>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</si>
  <si>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</si>
  <si>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</si>
  <si>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</si>
  <si>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</si>
  <si>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</si>
  <si>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</si>
  <si>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</si>
  <si>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</si>
  <si>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</si>
  <si>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</si>
  <si>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</si>
  <si>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</si>
  <si>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</si>
  <si>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</si>
  <si>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</si>
  <si>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</si>
  <si>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</si>
  <si>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</si>
  <si>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</si>
  <si>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</si>
  <si>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</si>
  <si>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</si>
  <si>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</si>
  <si>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</si>
  <si>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</si>
  <si>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</si>
  <si>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</si>
  <si>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</si>
  <si>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</si>
  <si>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</si>
  <si>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</si>
  <si>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</si>
  <si>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</si>
  <si>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</si>
  <si>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</si>
  <si>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</si>
  <si>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</si>
  <si>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</si>
  <si>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</si>
  <si>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</si>
  <si>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</si>
  <si>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</si>
  <si>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</si>
  <si>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</si>
  <si>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</si>
  <si>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</si>
  <si>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</si>
  <si>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</si>
  <si>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</si>
  <si>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</si>
  <si>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</si>
  <si>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</si>
  <si>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</si>
  <si>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</si>
  <si>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</si>
  <si>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</si>
  <si>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</si>
  <si>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</si>
  <si>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</si>
  <si>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</si>
  <si>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</si>
  <si>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</si>
  <si>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</si>
  <si>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</si>
  <si>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</si>
  <si>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</si>
  <si>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</si>
  <si>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</si>
  <si>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</si>
  <si>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</si>
  <si>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</si>
  <si>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</si>
  <si>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</si>
  <si>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</si>
  <si>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</si>
  <si>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</si>
  <si>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</si>
  <si>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</si>
  <si>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</si>
  <si>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</si>
  <si>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</si>
  <si>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</si>
  <si>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</si>
  <si>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</si>
  <si>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</si>
  <si>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</si>
  <si>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</si>
  <si>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</si>
  <si>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</si>
  <si>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</si>
  <si>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</si>
  <si>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</si>
  <si>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</si>
  <si>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</si>
  <si>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</si>
  <si>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</si>
  <si>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</si>
  <si>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</si>
  <si>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</si>
  <si>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</si>
  <si>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</si>
  <si>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</si>
  <si>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</si>
  <si>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</si>
  <si>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</si>
  <si>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</si>
  <si>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</si>
  <si>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</si>
  <si>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</si>
  <si>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</si>
  <si>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</si>
  <si>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</si>
  <si>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</si>
  <si>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</si>
  <si>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</si>
  <si>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</si>
  <si>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</si>
  <si>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</si>
  <si>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</si>
  <si>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</si>
  <si>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</si>
  <si>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</si>
  <si>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</si>
  <si>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</si>
  <si>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</si>
  <si>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</si>
  <si>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</si>
  <si>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</si>
  <si>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</si>
  <si>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</si>
  <si>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</si>
  <si>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</si>
  <si>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</si>
  <si>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</si>
  <si>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</si>
  <si>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</si>
  <si>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</si>
  <si>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</si>
  <si>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</si>
  <si>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</si>
  <si>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</si>
  <si>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</si>
  <si>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</si>
  <si>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</si>
  <si>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</si>
  <si>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</si>
  <si>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</si>
  <si>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</si>
  <si>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</si>
  <si>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</si>
  <si>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</si>
  <si>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</si>
  <si>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</si>
  <si>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</si>
  <si>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</si>
  <si>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</si>
  <si>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</si>
  <si>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</si>
  <si>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</si>
  <si>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</si>
  <si>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</si>
  <si>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</si>
  <si>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</si>
  <si>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</si>
  <si>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</si>
  <si>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</si>
  <si>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</si>
  <si>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</si>
  <si>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</si>
  <si>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</si>
  <si>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</si>
  <si>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</si>
  <si>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</si>
  <si>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</si>
  <si>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</si>
  <si>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</si>
  <si>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</si>
  <si>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</si>
  <si>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</si>
  <si>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</si>
  <si>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</si>
  <si>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</si>
  <si>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</si>
  <si>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</si>
  <si>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</si>
  <si>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</si>
  <si>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</si>
  <si>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</si>
  <si>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</si>
  <si>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</si>
  <si>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</si>
  <si>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</si>
  <si>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</si>
  <si>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</si>
  <si>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</si>
  <si>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</si>
  <si>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</si>
  <si>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</si>
  <si>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</si>
  <si>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</si>
  <si>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</si>
  <si>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</si>
  <si>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</si>
  <si>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</si>
  <si>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</si>
  <si>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</si>
  <si>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</si>
  <si>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</si>
  <si>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</si>
  <si>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</si>
  <si>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</si>
  <si>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</si>
  <si>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</si>
  <si>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</si>
  <si>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</si>
  <si>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</si>
  <si>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</si>
  <si>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</si>
  <si>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</si>
  <si>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</si>
  <si>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</si>
  <si>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</si>
  <si>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</si>
  <si>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</si>
  <si>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</si>
  <si>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</si>
  <si>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</si>
  <si>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</si>
  <si>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</si>
  <si>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</si>
  <si>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</si>
  <si>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</si>
  <si>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</si>
  <si>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</si>
  <si>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</si>
  <si>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</si>
  <si>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</si>
  <si>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</si>
  <si>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</si>
  <si>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</si>
  <si>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</si>
  <si>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</si>
  <si>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</si>
  <si>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</si>
  <si>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</si>
  <si>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</si>
  <si>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</si>
  <si>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</si>
  <si>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</si>
  <si>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</si>
  <si>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</si>
  <si>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</si>
  <si>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</si>
  <si>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</si>
  <si>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</si>
  <si>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</si>
  <si>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</si>
  <si>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</si>
  <si>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</si>
  <si>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</si>
  <si>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</si>
  <si>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</si>
  <si>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</si>
  <si>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</si>
  <si>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</si>
  <si>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</si>
  <si>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</si>
  <si>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</si>
  <si>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</si>
  <si>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</si>
  <si>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</si>
  <si>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</si>
  <si>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</si>
  <si>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</si>
  <si>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</si>
  <si>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</si>
  <si>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</si>
  <si>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</si>
  <si>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</si>
  <si>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</si>
  <si>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</si>
  <si>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</si>
  <si>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</si>
  <si>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</si>
  <si>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</si>
  <si>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</si>
  <si>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</si>
  <si>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</si>
  <si>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</si>
  <si>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</si>
  <si>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</si>
  <si>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</si>
  <si>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</si>
  <si>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</si>
  <si>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</si>
  <si>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</si>
  <si>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</si>
  <si>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</si>
  <si>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</si>
  <si>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</si>
  <si>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</si>
  <si>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</si>
  <si>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</si>
  <si>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</si>
  <si>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</si>
  <si>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</si>
  <si>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</si>
  <si>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</si>
  <si>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</si>
  <si>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</si>
  <si>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</si>
  <si>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</si>
  <si>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</si>
  <si>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</si>
  <si>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</si>
  <si>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</si>
  <si>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</si>
  <si>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</si>
  <si>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</si>
  <si>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</si>
  <si>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</si>
  <si>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</si>
  <si>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</si>
  <si>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</si>
  <si>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</si>
  <si>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</si>
  <si>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</si>
  <si>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</si>
  <si>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</si>
  <si>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</si>
  <si>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</si>
  <si>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</si>
  <si>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</si>
  <si>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</si>
  <si>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</si>
  <si>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</si>
  <si>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</si>
  <si>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</si>
  <si>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</si>
  <si>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</si>
  <si>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</si>
  <si>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</si>
  <si>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</si>
  <si>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</si>
  <si>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</si>
  <si>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</si>
  <si>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</si>
  <si>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</si>
  <si>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</si>
  <si>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</si>
  <si>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</si>
  <si>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</si>
  <si>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</si>
  <si>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</si>
  <si>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</si>
  <si>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</si>
  <si>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</si>
  <si>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</si>
  <si>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</si>
  <si>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</si>
  <si>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</si>
  <si>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</si>
  <si>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</si>
  <si>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</si>
  <si>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</si>
  <si>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</si>
  <si>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</si>
  <si>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</si>
  <si>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</si>
  <si>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</si>
  <si>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</si>
  <si>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</si>
  <si>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</si>
  <si>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</si>
  <si>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</si>
  <si>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</si>
  <si>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</si>
  <si>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</si>
  <si>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</si>
  <si>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</si>
  <si>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</si>
  <si>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</si>
  <si>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</si>
  <si>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</si>
  <si>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</si>
  <si>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</si>
  <si>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</si>
  <si>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</si>
  <si>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</si>
  <si>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</si>
  <si>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</si>
  <si>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</si>
  <si>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</si>
  <si>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</si>
  <si>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</si>
  <si>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</si>
  <si>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</si>
  <si>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</si>
  <si>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</si>
  <si>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</si>
  <si>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</si>
  <si>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</si>
  <si>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</si>
  <si>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</si>
  <si>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</si>
  <si>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</si>
  <si>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</si>
  <si>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</si>
  <si>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</si>
  <si>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</si>
  <si>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</si>
  <si>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</si>
  <si>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</si>
  <si>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</si>
  <si>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</si>
  <si>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</si>
  <si>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</si>
  <si>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</si>
  <si>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</si>
  <si>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</si>
  <si>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</si>
  <si>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</si>
  <si>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</si>
  <si>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</si>
  <si>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</si>
  <si>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</si>
  <si>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</si>
  <si>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</si>
  <si>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</si>
  <si>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</si>
  <si>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</si>
  <si>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</si>
  <si>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</si>
  <si>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</si>
  <si>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</si>
  <si>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</si>
  <si>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</si>
  <si>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</si>
  <si>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</si>
  <si>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</si>
  <si>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</si>
  <si>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</si>
  <si>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</si>
  <si>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</si>
  <si>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</si>
  <si>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</si>
  <si>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</si>
  <si>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</si>
  <si>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</si>
  <si>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</si>
  <si>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</si>
  <si>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</si>
  <si>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</si>
  <si>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</si>
  <si>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</si>
  <si>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</si>
  <si>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</si>
  <si>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</si>
  <si>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</si>
  <si>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</si>
  <si>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</si>
  <si>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</si>
  <si>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</si>
  <si>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</si>
  <si>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</si>
  <si>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</si>
  <si>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</si>
  <si>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</si>
  <si>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</si>
  <si>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</si>
  <si>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</si>
  <si>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</si>
  <si>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</si>
  <si>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</si>
  <si>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</si>
  <si>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</si>
  <si>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</si>
  <si>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</si>
  <si>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</si>
  <si>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</si>
  <si>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</si>
  <si>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</si>
  <si>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</si>
  <si>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</si>
  <si>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</si>
  <si>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</si>
  <si>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</si>
  <si>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</si>
  <si>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</si>
  <si>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</si>
  <si>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</si>
  <si>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</si>
  <si>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</si>
  <si>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</si>
  <si>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</si>
  <si>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</si>
  <si>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</si>
  <si>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</si>
  <si>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</si>
  <si>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</si>
  <si>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</si>
  <si>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</si>
  <si>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</si>
  <si>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</si>
  <si>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</si>
  <si>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</si>
  <si>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</si>
  <si>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</si>
  <si>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</si>
  <si>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</si>
  <si>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</si>
  <si>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</si>
  <si>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</si>
  <si>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</si>
  <si>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</si>
  <si>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</si>
  <si>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</si>
  <si>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</si>
  <si>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</si>
  <si>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</si>
  <si>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</si>
  <si>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</si>
  <si>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</si>
  <si>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</si>
  <si>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</si>
  <si>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</si>
  <si>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</si>
  <si>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</si>
  <si>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</si>
  <si>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</si>
  <si>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</si>
  <si>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</si>
  <si>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</si>
  <si>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</si>
  <si>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</si>
  <si>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</si>
  <si>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</si>
  <si>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</si>
  <si>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</si>
  <si>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</si>
  <si>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</si>
  <si>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</si>
  <si>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</si>
  <si>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</si>
  <si>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</si>
  <si>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</si>
  <si>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</si>
  <si>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</si>
  <si>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</si>
  <si>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</si>
  <si>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</si>
  <si>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</si>
  <si>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</si>
  <si>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</si>
  <si>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</si>
  <si>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</si>
  <si>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</si>
  <si>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</si>
  <si>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</si>
  <si>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</si>
  <si>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</si>
  <si>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</si>
  <si>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</si>
  <si>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</si>
  <si>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</si>
  <si>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</si>
  <si>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</si>
  <si>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</si>
  <si>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</si>
  <si>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</si>
  <si>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</si>
  <si>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</si>
  <si>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</si>
  <si>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</si>
  <si>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</si>
  <si>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</si>
  <si>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</si>
  <si>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</si>
  <si>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</si>
  <si>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</si>
  <si>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</si>
  <si>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</si>
  <si>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</si>
  <si>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</si>
  <si>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</si>
  <si>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</si>
  <si>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</si>
  <si>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</si>
  <si>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</si>
  <si>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</si>
  <si>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</si>
  <si>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</si>
  <si>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</si>
  <si>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</si>
  <si>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</si>
  <si>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</si>
  <si>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</si>
  <si>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</si>
  <si>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</si>
  <si>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</si>
  <si>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</si>
  <si>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</si>
  <si>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</si>
  <si>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</si>
  <si>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</si>
  <si>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</si>
  <si>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</si>
  <si>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</si>
  <si>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</si>
  <si>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</si>
  <si>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</si>
  <si>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</si>
  <si>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</si>
  <si>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</si>
  <si>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</si>
  <si>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</si>
  <si>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</si>
  <si>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</si>
  <si>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</si>
  <si>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</si>
  <si>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</si>
  <si>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</si>
  <si>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</si>
  <si>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</si>
  <si>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</si>
  <si>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</si>
  <si>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</si>
  <si>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</si>
  <si>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</si>
  <si>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</si>
  <si>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</si>
  <si>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</si>
  <si>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</si>
  <si>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</si>
  <si>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</si>
  <si>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</si>
  <si>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</si>
  <si>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</si>
  <si>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</si>
  <si>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</si>
  <si>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</si>
  <si>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</si>
  <si>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</si>
  <si>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</si>
  <si>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</si>
  <si>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</si>
  <si>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</si>
  <si>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</si>
  <si>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</si>
  <si>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</si>
  <si>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</si>
  <si>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</si>
  <si>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</si>
  <si>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</si>
  <si>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</si>
  <si>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</si>
  <si>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</si>
  <si>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</si>
  <si>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</si>
  <si>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</si>
  <si>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</si>
  <si>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</si>
  <si>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</si>
  <si>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</si>
  <si>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</si>
  <si>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</si>
  <si>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</si>
  <si>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</si>
  <si>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</si>
  <si>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</si>
  <si>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</si>
  <si>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</si>
  <si>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</si>
  <si>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</si>
  <si>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</si>
  <si>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</si>
  <si>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</si>
  <si>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</si>
  <si>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</si>
  <si>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</si>
  <si>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</si>
  <si>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</si>
  <si>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</si>
  <si>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</si>
  <si>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</si>
  <si>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</si>
  <si>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</si>
  <si>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</si>
  <si>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</si>
  <si>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</si>
  <si>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</si>
  <si>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</si>
  <si>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</si>
  <si>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</si>
  <si>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</si>
  <si>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</si>
  <si>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</si>
  <si>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</si>
  <si>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</si>
  <si>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</si>
  <si>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</si>
  <si>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</si>
  <si>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</si>
  <si>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</si>
  <si>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</si>
  <si>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</si>
  <si>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</si>
  <si>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</si>
  <si>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</si>
  <si>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</si>
  <si>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</si>
  <si>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</si>
  <si>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</si>
  <si>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</si>
  <si>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</si>
  <si>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</si>
  <si>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</si>
  <si>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</si>
  <si>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</si>
  <si>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</si>
  <si>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</si>
  <si>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</si>
  <si>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</si>
  <si>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</si>
  <si>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</si>
  <si>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</si>
  <si>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</si>
  <si>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</si>
  <si>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</si>
  <si>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</si>
  <si>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</si>
  <si>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</si>
  <si>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</si>
  <si>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</si>
  <si>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</si>
  <si>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</si>
  <si>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</si>
  <si>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</si>
  <si>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</si>
  <si>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</si>
  <si>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</si>
  <si>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</si>
  <si>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</si>
  <si>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</si>
  <si>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</si>
  <si>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</si>
  <si>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</si>
  <si>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</si>
  <si>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</si>
  <si>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</si>
  <si>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</si>
  <si>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</si>
  <si>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</si>
  <si>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</si>
  <si>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</si>
  <si>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</si>
  <si>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</si>
  <si>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</si>
  <si>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</si>
  <si>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</si>
  <si>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</si>
  <si>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</si>
  <si>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</si>
  <si>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</si>
  <si>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</si>
  <si>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</si>
  <si>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</si>
  <si>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</si>
  <si>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</si>
  <si>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</si>
  <si>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</si>
  <si>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</si>
  <si>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</si>
  <si>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</si>
  <si>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</si>
  <si>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</si>
  <si>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</si>
  <si>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</si>
  <si>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</si>
  <si>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</si>
  <si>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</si>
  <si>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</si>
  <si>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</si>
  <si>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</si>
  <si>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</si>
  <si>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</si>
  <si>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</si>
  <si>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</si>
  <si>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</si>
  <si>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</si>
  <si>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</si>
  <si>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</si>
  <si>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</si>
  <si>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</si>
  <si>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</si>
  <si>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</si>
  <si>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</si>
  <si>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</si>
  <si>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</si>
  <si>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</si>
  <si>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</si>
  <si>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</si>
  <si>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</si>
  <si>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</si>
  <si>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</si>
  <si>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</si>
  <si>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</si>
  <si>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</si>
  <si>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</si>
  <si>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</si>
  <si>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</si>
  <si>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</si>
  <si>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</si>
  <si>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</si>
  <si>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</si>
  <si>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</si>
  <si>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</si>
  <si>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</si>
  <si>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</si>
  <si>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</si>
  <si>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</si>
  <si>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</si>
  <si>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</si>
  <si>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</si>
  <si>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</si>
  <si>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</si>
  <si>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</si>
  <si>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</si>
  <si>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</si>
  <si>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</si>
  <si>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</si>
  <si>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</si>
  <si>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</si>
  <si>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</si>
  <si>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</si>
  <si>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</si>
  <si>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</si>
  <si>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</si>
  <si>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</si>
  <si>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</si>
  <si>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</si>
  <si>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</si>
  <si>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</si>
  <si>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</si>
  <si>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</si>
  <si>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</si>
  <si>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</si>
  <si>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</si>
  <si>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</si>
  <si>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</si>
  <si>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</si>
  <si>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</si>
  <si>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</si>
  <si>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</si>
  <si>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</si>
  <si>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</si>
  <si>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</si>
  <si>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</si>
  <si>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</si>
  <si>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</si>
  <si>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</si>
  <si>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</si>
  <si>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</si>
  <si>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</si>
  <si>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</si>
  <si>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</si>
  <si>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</si>
  <si>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</si>
  <si>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</si>
  <si>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</si>
  <si>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</si>
  <si>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</si>
  <si>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</si>
  <si>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</si>
  <si>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</si>
  <si>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</si>
  <si>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</si>
  <si>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</si>
  <si>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</si>
  <si>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</si>
  <si>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</si>
  <si>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</si>
  <si>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</si>
  <si>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</si>
  <si>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</si>
  <si>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</si>
  <si>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</si>
  <si>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</si>
  <si>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</si>
  <si>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</si>
  <si>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</si>
  <si>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</si>
  <si>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</si>
  <si>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</si>
  <si>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</si>
  <si>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</si>
  <si>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</si>
  <si>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</si>
  <si>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</si>
  <si>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</si>
  <si>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</si>
  <si>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</si>
  <si>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</si>
  <si>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</si>
  <si>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</si>
  <si>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</si>
  <si>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</si>
  <si>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</si>
  <si>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</si>
  <si>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</si>
  <si>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</si>
  <si>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</si>
  <si>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</si>
  <si>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</si>
  <si>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</si>
  <si>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</si>
  <si>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</si>
  <si>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</si>
  <si>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</si>
  <si>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</si>
  <si>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</si>
  <si>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</si>
  <si>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</si>
  <si>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</si>
  <si>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</si>
  <si>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</si>
  <si>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</si>
  <si>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</si>
  <si>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</si>
  <si>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</si>
  <si>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</si>
  <si>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</si>
  <si>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</si>
  <si>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</si>
  <si>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</si>
  <si>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</si>
  <si>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</si>
  <si>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</si>
  <si>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</si>
  <si>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</si>
  <si>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</si>
  <si>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</si>
  <si>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</si>
  <si>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</si>
  <si>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</si>
  <si>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</si>
  <si>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</si>
  <si>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</si>
  <si>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</si>
  <si>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</si>
  <si>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</si>
  <si>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</si>
  <si>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</si>
  <si>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</si>
  <si>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</si>
  <si>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</si>
  <si>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</si>
  <si>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</si>
  <si>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</si>
  <si>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</si>
  <si>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</si>
  <si>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</si>
  <si>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</si>
  <si>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</si>
  <si>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</si>
  <si>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</si>
  <si>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</si>
  <si>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</si>
  <si>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</si>
  <si>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</si>
  <si>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</si>
  <si>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</si>
  <si>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</si>
  <si>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</si>
  <si>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</si>
  <si>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</si>
  <si>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</si>
  <si>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</si>
  <si>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</si>
  <si>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</si>
  <si>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</si>
  <si>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</si>
  <si>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</si>
  <si>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</si>
  <si>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</si>
  <si>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</si>
  <si>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</si>
  <si>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</si>
  <si>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</si>
  <si>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</si>
  <si>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</si>
  <si>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</si>
  <si>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</si>
  <si>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</si>
  <si>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</si>
  <si>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</si>
  <si>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</si>
  <si>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</si>
  <si>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</si>
  <si>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</si>
  <si>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</si>
  <si>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</si>
  <si>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</si>
  <si>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</si>
  <si>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</si>
  <si>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</si>
  <si>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</si>
  <si>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</si>
  <si>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</si>
  <si>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</si>
  <si>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</si>
  <si>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</si>
  <si>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</si>
  <si>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</si>
  <si>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</si>
  <si>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</si>
  <si>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</si>
  <si>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</si>
  <si>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</si>
  <si>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</si>
  <si>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</si>
  <si>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</si>
  <si>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</si>
  <si>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</si>
  <si>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</si>
  <si>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</si>
  <si>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</si>
  <si>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</si>
  <si>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</si>
  <si>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</si>
  <si>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</si>
  <si>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</si>
  <si>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</si>
  <si>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</si>
  <si>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</si>
  <si>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</si>
  <si>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</si>
  <si>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</si>
  <si>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</si>
  <si>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</si>
  <si>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</si>
  <si>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</si>
  <si>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</si>
  <si>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</si>
  <si>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</si>
  <si>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</si>
  <si>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</si>
  <si>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</si>
  <si>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</si>
  <si>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</si>
  <si>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</si>
  <si>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</si>
  <si>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</si>
  <si>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</si>
  <si>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</si>
  <si>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</si>
  <si>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</si>
  <si>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</si>
  <si>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</si>
  <si>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</si>
  <si>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</si>
  <si>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</si>
  <si>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</si>
  <si>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</si>
  <si>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</si>
  <si>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</si>
  <si>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</si>
  <si>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</si>
  <si>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</si>
  <si>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</si>
  <si>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</si>
  <si>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</si>
  <si>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</si>
  <si>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</si>
  <si>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</si>
  <si>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</si>
  <si>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</si>
  <si>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</si>
  <si>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</si>
  <si>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</si>
  <si>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</si>
  <si>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</si>
  <si>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</si>
  <si>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</si>
  <si>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</si>
  <si>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</si>
  <si>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</si>
  <si>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</si>
  <si>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</si>
  <si>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</si>
  <si>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</si>
  <si>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</si>
  <si>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</si>
  <si>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</si>
  <si>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</si>
  <si>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</si>
  <si>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</si>
  <si>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</si>
  <si>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</si>
  <si>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</si>
  <si>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</si>
  <si>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</si>
  <si>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</si>
  <si>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</si>
  <si>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</si>
  <si>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</si>
  <si>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</si>
  <si>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</si>
  <si>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</si>
  <si>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</si>
  <si>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</si>
  <si>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</si>
  <si>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</si>
  <si>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</si>
  <si>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</si>
  <si>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</si>
  <si>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</si>
  <si>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</si>
  <si>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</si>
  <si>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</si>
  <si>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</si>
  <si>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</si>
  <si>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</si>
  <si>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</si>
  <si>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</si>
  <si>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</si>
  <si>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</si>
  <si>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</si>
  <si>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</si>
  <si>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</si>
  <si>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</si>
  <si>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</si>
  <si>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</si>
  <si>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</si>
  <si>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</si>
  <si>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</si>
  <si>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</si>
  <si>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</si>
  <si>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</si>
  <si>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</si>
  <si>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</si>
  <si>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</si>
  <si>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</si>
  <si>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</si>
  <si>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</si>
  <si>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</si>
  <si>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</si>
  <si>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</si>
  <si>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</si>
  <si>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</si>
  <si>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</si>
  <si>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</si>
  <si>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</si>
  <si>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</si>
  <si>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</si>
  <si>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</si>
  <si>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</si>
  <si>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</si>
  <si>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</si>
  <si>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</si>
  <si>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</si>
  <si>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</si>
  <si>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</si>
  <si>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</si>
  <si>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</si>
  <si>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</si>
  <si>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</si>
  <si>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</si>
  <si>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</si>
  <si>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</si>
  <si>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</si>
  <si>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</si>
  <si>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</si>
  <si>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</si>
  <si>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</si>
  <si>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</si>
  <si>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</si>
  <si>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</si>
  <si>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</si>
  <si>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</si>
  <si>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</si>
  <si>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</si>
  <si>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</si>
  <si>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</si>
  <si>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</si>
  <si>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</si>
  <si>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</si>
  <si>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</si>
  <si>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</si>
  <si>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</si>
  <si>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</si>
  <si>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</si>
  <si>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</si>
  <si>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</si>
  <si>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</si>
  <si>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</si>
  <si>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</si>
  <si>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</si>
  <si>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</si>
  <si>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</si>
  <si>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</si>
  <si>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</si>
  <si>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</si>
  <si>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</si>
  <si>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</si>
  <si>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</si>
  <si>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</si>
  <si>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</si>
  <si>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</si>
  <si>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</si>
  <si>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</si>
  <si>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</si>
  <si>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</si>
  <si>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</si>
  <si>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</si>
  <si>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</si>
  <si>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</si>
  <si>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</si>
  <si>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</si>
  <si>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</si>
  <si>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</si>
  <si>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</si>
  <si>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</si>
  <si>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</si>
  <si>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</si>
  <si>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</si>
  <si>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</si>
  <si>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</si>
  <si>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</si>
  <si>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</si>
  <si>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</si>
  <si>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</si>
  <si>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</si>
  <si>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</si>
  <si>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</si>
  <si>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</si>
  <si>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</si>
  <si>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</si>
  <si>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</si>
  <si>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</si>
  <si>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</si>
  <si>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</si>
  <si>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</si>
  <si>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</si>
  <si>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</si>
  <si>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</si>
  <si>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</si>
  <si>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</si>
  <si>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</si>
  <si>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</si>
  <si>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</si>
  <si>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</si>
  <si>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</si>
  <si>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</si>
  <si>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</si>
  <si>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</si>
  <si>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</si>
  <si>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</si>
  <si>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</si>
  <si>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</si>
  <si>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</si>
  <si>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</si>
  <si>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</si>
  <si>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</si>
  <si>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</si>
  <si>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</si>
  <si>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</si>
  <si>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</si>
  <si>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</si>
  <si>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</si>
  <si>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</si>
  <si>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</si>
  <si>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</si>
  <si>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</si>
  <si>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</si>
  <si>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</si>
  <si>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</si>
  <si>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</si>
  <si>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</si>
  <si>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</si>
  <si>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</si>
  <si>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</si>
  <si>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</si>
  <si>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</si>
  <si>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</si>
  <si>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</si>
  <si>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</si>
  <si>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</si>
  <si>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</si>
  <si>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</si>
  <si>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</si>
  <si>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</si>
  <si>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</si>
  <si>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</si>
  <si>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</si>
  <si>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</si>
  <si>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</si>
  <si>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</si>
  <si>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</si>
  <si>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</si>
  <si>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</si>
  <si>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</si>
  <si>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</si>
  <si>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</si>
  <si>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</si>
  <si>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</si>
  <si>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</si>
  <si>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</si>
  <si>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</si>
  <si>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</si>
  <si>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</si>
  <si>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</si>
  <si>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</si>
  <si>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</si>
  <si>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</si>
  <si>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</si>
  <si>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</si>
  <si>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</si>
  <si>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</si>
  <si>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</si>
  <si>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</si>
  <si>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</si>
  <si>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</si>
  <si>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</si>
  <si>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</si>
  <si>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</si>
  <si>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</si>
  <si>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</si>
  <si>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</si>
  <si>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</si>
  <si>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</si>
  <si>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</si>
  <si>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</si>
  <si>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</si>
  <si>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</si>
  <si>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</si>
  <si>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</si>
  <si>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</si>
  <si>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</si>
  <si>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</si>
  <si>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</si>
  <si>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</si>
  <si>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</si>
  <si>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</si>
  <si>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</si>
  <si>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</si>
  <si>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</si>
  <si>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</si>
  <si>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</si>
  <si>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</si>
  <si>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</si>
  <si>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</si>
  <si>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</si>
  <si>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</si>
  <si>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</si>
  <si>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</si>
  <si>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</si>
  <si>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</si>
  <si>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</si>
  <si>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</si>
  <si>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</si>
  <si>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</si>
  <si>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</si>
  <si>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</si>
  <si>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</si>
  <si>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</si>
  <si>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</si>
  <si>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</si>
  <si>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</si>
  <si>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</si>
  <si>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</si>
  <si>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</si>
  <si>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</si>
  <si>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</si>
  <si>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</si>
  <si>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</si>
  <si>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</si>
  <si>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</si>
  <si>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</si>
  <si>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</si>
  <si>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</si>
  <si>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</si>
  <si>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</si>
  <si>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</si>
  <si>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</si>
  <si>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</si>
  <si>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</si>
  <si>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</si>
  <si>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</si>
  <si>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</si>
  <si>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</si>
  <si>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</si>
  <si>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</si>
  <si>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</si>
  <si>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</si>
  <si>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</si>
  <si>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</si>
  <si>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</si>
  <si>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</si>
  <si>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</si>
  <si>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</si>
  <si>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</si>
  <si>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</si>
  <si>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</si>
  <si>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</si>
  <si>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</si>
  <si>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</si>
  <si>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</si>
  <si>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</si>
  <si>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</si>
  <si>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</si>
  <si>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</si>
  <si>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</si>
  <si>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</si>
  <si>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</si>
  <si>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</si>
  <si>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</si>
  <si>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</si>
  <si>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</si>
  <si>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</si>
  <si>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</si>
  <si>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</si>
  <si>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</si>
  <si>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</si>
  <si>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</si>
  <si>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</si>
  <si>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</si>
  <si>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</si>
  <si>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</si>
  <si>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</si>
  <si>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</si>
  <si>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</si>
  <si>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</si>
  <si>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</si>
  <si>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</si>
  <si>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</si>
  <si>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</si>
  <si>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</si>
  <si>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</si>
  <si>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</si>
  <si>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</si>
  <si>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</si>
  <si>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</si>
  <si>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</si>
  <si>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</si>
  <si>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</si>
  <si>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</si>
  <si>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</si>
  <si>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</si>
  <si>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</si>
  <si>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</si>
  <si>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</si>
  <si>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</si>
  <si>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</si>
  <si>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</si>
  <si>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</si>
  <si>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</si>
  <si>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</si>
  <si>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</si>
  <si>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</si>
  <si>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</si>
  <si>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</si>
  <si>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</si>
  <si>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</si>
  <si>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</si>
  <si>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</si>
  <si>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</si>
  <si>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</si>
  <si>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</si>
  <si>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</si>
  <si>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</si>
  <si>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</si>
  <si>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</si>
  <si>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</si>
  <si>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</si>
  <si>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</si>
  <si>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</si>
  <si>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</si>
  <si>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</si>
  <si>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</si>
  <si>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</si>
  <si>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</si>
  <si>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</si>
  <si>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</si>
  <si>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</si>
  <si>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</si>
  <si>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</si>
  <si>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</si>
  <si>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</si>
  <si>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</si>
  <si>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</si>
  <si>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</si>
  <si>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</si>
  <si>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</si>
  <si>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</si>
  <si>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</si>
  <si>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</si>
  <si>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</si>
  <si>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</si>
  <si>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</si>
  <si>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</si>
  <si>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</si>
  <si>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</si>
  <si>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</si>
  <si>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</si>
  <si>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</si>
  <si>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</si>
  <si>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</si>
  <si>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</si>
  <si>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</si>
  <si>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</si>
  <si>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</si>
  <si>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</si>
  <si>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</si>
  <si>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</si>
  <si>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</si>
  <si>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</si>
  <si>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</si>
  <si>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</si>
  <si>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</si>
  <si>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</si>
  <si>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</si>
  <si>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</si>
  <si>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</si>
  <si>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</si>
  <si>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</si>
  <si>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</si>
  <si>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</si>
  <si>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</si>
  <si>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</si>
  <si>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</si>
  <si>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</si>
  <si>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</si>
  <si>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</si>
  <si>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</si>
  <si>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</si>
  <si>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</si>
  <si>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</si>
  <si>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</si>
  <si>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</si>
  <si>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</si>
  <si>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</si>
  <si>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</si>
  <si>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</si>
  <si>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</si>
  <si>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</si>
  <si>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</si>
  <si>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</si>
  <si>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</si>
  <si>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</si>
  <si>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</si>
  <si>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</si>
  <si>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</si>
  <si>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</si>
  <si>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</si>
  <si>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</si>
  <si>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</si>
  <si>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</si>
  <si>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</si>
  <si>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</si>
  <si>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</si>
  <si>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</si>
  <si>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</si>
  <si>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</si>
  <si>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</si>
  <si>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</si>
  <si>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</si>
  <si>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</si>
  <si>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</si>
  <si>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</si>
  <si>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</si>
  <si>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</si>
  <si>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</si>
  <si>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</si>
  <si>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</si>
  <si>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</si>
  <si>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</si>
  <si>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</si>
  <si>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</si>
  <si>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</si>
  <si>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</si>
  <si>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</si>
  <si>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</si>
  <si>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</si>
  <si>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</si>
  <si>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</si>
  <si>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</si>
  <si>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</si>
  <si>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</si>
  <si>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</si>
  <si>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</si>
  <si>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</si>
  <si>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</si>
  <si>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</si>
  <si>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</si>
  <si>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</si>
  <si>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</si>
  <si>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</si>
  <si>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</si>
  <si>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</si>
  <si>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</si>
  <si>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</si>
  <si>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</si>
  <si>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</si>
  <si>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</si>
  <si>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</si>
  <si>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</si>
  <si>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</si>
  <si>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</si>
  <si>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</si>
  <si>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</si>
  <si>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</si>
  <si>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</si>
  <si>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</si>
  <si>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</si>
  <si>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</si>
  <si>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</si>
  <si>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</si>
  <si>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</si>
  <si>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</si>
  <si>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</si>
  <si>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</si>
  <si>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</si>
  <si>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</si>
  <si>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</si>
  <si>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</si>
  <si>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</si>
  <si>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</si>
  <si>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</si>
  <si>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</si>
  <si>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</si>
  <si>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</si>
  <si>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</si>
  <si>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</si>
  <si>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</si>
  <si>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</si>
  <si>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</si>
  <si>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</si>
  <si>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</si>
  <si>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</si>
  <si>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</si>
  <si>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</si>
  <si>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</si>
  <si>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</si>
  <si>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</si>
  <si>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</si>
  <si>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</si>
  <si>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</si>
  <si>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</si>
  <si>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</si>
  <si>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</si>
  <si>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</si>
  <si>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</si>
  <si>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</si>
  <si>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</si>
  <si>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</si>
  <si>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</si>
  <si>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</si>
  <si>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</si>
  <si>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</si>
  <si>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</si>
  <si>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</si>
  <si>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</si>
  <si>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</si>
  <si>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</si>
  <si>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</si>
  <si>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</si>
  <si>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</si>
  <si>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</si>
  <si>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</si>
  <si>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</si>
  <si>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</si>
  <si>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</si>
  <si>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</si>
  <si>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</si>
  <si>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</si>
  <si>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</si>
  <si>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</si>
  <si>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</si>
  <si>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</si>
  <si>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</si>
  <si>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</si>
  <si>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</si>
  <si>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</si>
  <si>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</si>
  <si>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</si>
  <si>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</si>
  <si>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</si>
  <si>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</si>
  <si>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</si>
  <si>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</si>
  <si>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</si>
  <si>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</si>
  <si>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</si>
  <si>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</si>
  <si>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</si>
  <si>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</si>
  <si>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</si>
  <si>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</si>
  <si>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</si>
  <si>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</si>
  <si>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</si>
  <si>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</si>
  <si>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</si>
  <si>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</si>
  <si>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</si>
  <si>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</si>
  <si>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</si>
  <si>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</si>
  <si>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</si>
  <si>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</si>
  <si>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</si>
  <si>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</si>
  <si>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</si>
  <si>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</si>
  <si>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</si>
  <si>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</si>
  <si>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</si>
  <si>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</si>
  <si>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</si>
  <si>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</si>
  <si>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</si>
  <si>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</si>
  <si>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</si>
  <si>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</si>
  <si>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</si>
  <si>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</si>
  <si>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</si>
  <si>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</si>
  <si>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</si>
  <si>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</si>
  <si>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</si>
  <si>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</si>
  <si>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</si>
  <si>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</si>
  <si>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</si>
  <si>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</si>
  <si>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</si>
  <si>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</si>
  <si>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</si>
  <si>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</si>
  <si>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</si>
  <si>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</si>
  <si>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</si>
  <si>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</si>
  <si>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</si>
  <si>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</si>
  <si>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</si>
  <si>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</si>
  <si>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</si>
  <si>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</si>
  <si>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</si>
  <si>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</si>
  <si>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</si>
  <si>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</si>
  <si>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</si>
  <si>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</si>
  <si>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</si>
  <si>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</si>
  <si>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</si>
  <si>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</si>
  <si>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</si>
  <si>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</si>
  <si>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</si>
  <si>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</si>
  <si>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</si>
  <si>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</si>
  <si>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</si>
  <si>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</si>
  <si>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</si>
  <si>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</si>
  <si>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</si>
  <si>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</si>
  <si>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</si>
  <si>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</si>
  <si>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</si>
  <si>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</si>
  <si>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</si>
  <si>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</si>
  <si>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</si>
  <si>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</si>
  <si>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</si>
  <si>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</si>
  <si>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</si>
  <si>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</si>
  <si>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</si>
  <si>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</si>
  <si>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</si>
  <si>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</si>
  <si>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</si>
  <si>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</si>
  <si>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</si>
  <si>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</si>
  <si>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</si>
  <si>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</si>
  <si>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</si>
  <si>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</si>
  <si>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</si>
  <si>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</si>
  <si>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</si>
  <si>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</si>
  <si>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</si>
  <si>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</si>
  <si>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</si>
  <si>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</si>
  <si>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</si>
  <si>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</si>
  <si>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</si>
  <si>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</si>
  <si>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</si>
  <si>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</si>
  <si>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</si>
  <si>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</si>
  <si>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</si>
  <si>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</si>
  <si>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</si>
  <si>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</si>
  <si>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</si>
  <si>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</si>
  <si>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</si>
  <si>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</si>
  <si>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</si>
  <si>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</si>
  <si>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</si>
  <si>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</si>
  <si>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</si>
  <si>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</si>
  <si>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</si>
  <si>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</si>
  <si>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</si>
  <si>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</si>
  <si>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</si>
  <si>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</si>
  <si>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</si>
  <si>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</si>
  <si>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</si>
  <si>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</si>
  <si>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</si>
  <si>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</si>
  <si>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</si>
  <si>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</si>
  <si>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</si>
  <si>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</si>
  <si>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</si>
  <si>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</si>
  <si>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</si>
  <si>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</si>
  <si>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</si>
  <si>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</si>
  <si>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</si>
  <si>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</si>
  <si>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</si>
  <si>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</si>
  <si>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</si>
  <si>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</si>
  <si>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</si>
  <si>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</si>
  <si>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</si>
  <si>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</si>
  <si>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</si>
  <si>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</si>
  <si>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</si>
  <si>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</si>
  <si>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</si>
  <si>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</si>
  <si>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</si>
  <si>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</si>
  <si>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</si>
  <si>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</si>
  <si>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</si>
  <si>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</si>
  <si>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</si>
  <si>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</si>
  <si>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</si>
  <si>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</si>
  <si>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</si>
  <si>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</si>
  <si>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</si>
  <si>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</si>
  <si>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</si>
  <si>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</si>
  <si>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</si>
  <si>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</si>
  <si>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</si>
  <si>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</si>
  <si>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</si>
  <si>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</si>
  <si>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</si>
  <si>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</si>
  <si>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</si>
  <si>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</si>
  <si>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</si>
  <si>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</si>
  <si>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</si>
  <si>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</si>
  <si>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</si>
  <si>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</si>
  <si>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</si>
  <si>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</si>
  <si>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</si>
  <si>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</si>
  <si>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</si>
  <si>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</si>
  <si>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</si>
  <si>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</si>
  <si>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</si>
  <si>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</si>
  <si>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</si>
  <si>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</si>
  <si>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</si>
  <si>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</si>
  <si>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</si>
  <si>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</si>
  <si>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</si>
  <si>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</si>
  <si>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</si>
  <si>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</si>
  <si>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</si>
  <si>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</si>
  <si>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</si>
  <si>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</si>
  <si>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</si>
  <si>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</si>
  <si>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</si>
  <si>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</si>
  <si>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</si>
  <si>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</si>
  <si>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</si>
  <si>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</si>
  <si>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</si>
  <si>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</si>
  <si>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</si>
  <si>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</si>
  <si>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</si>
  <si>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</si>
  <si>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</si>
  <si>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</si>
  <si>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</si>
  <si>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</si>
  <si>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</si>
  <si>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</si>
  <si>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</si>
  <si>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</si>
  <si>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</si>
  <si>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</si>
  <si>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</si>
  <si>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</si>
  <si>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</si>
  <si>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</si>
  <si>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</si>
  <si>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</si>
  <si>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</si>
  <si>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</si>
  <si>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</si>
  <si>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</si>
  <si>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</si>
  <si>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</si>
  <si>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</si>
  <si>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</si>
  <si>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</si>
  <si>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</si>
  <si>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</si>
  <si>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</si>
  <si>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</si>
  <si>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</si>
  <si>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</si>
  <si>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</si>
  <si>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</si>
  <si>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</si>
  <si>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</si>
  <si>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</si>
  <si>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</si>
  <si>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</si>
  <si>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</si>
  <si>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</si>
  <si>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</si>
  <si>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</si>
  <si>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</si>
  <si>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</si>
  <si>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</si>
  <si>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</si>
  <si>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</si>
  <si>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</si>
  <si>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</si>
  <si>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</si>
  <si>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</si>
  <si>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</si>
  <si>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</si>
  <si>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</si>
  <si>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</si>
  <si>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</si>
  <si>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</si>
  <si>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</si>
  <si>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</si>
  <si>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</si>
  <si>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</si>
  <si>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</si>
  <si>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</si>
  <si>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</si>
  <si>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</si>
  <si>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</si>
  <si>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</si>
  <si>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</si>
  <si>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</si>
  <si>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</si>
  <si>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</si>
  <si>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</si>
  <si>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</si>
  <si>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</si>
  <si>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</si>
  <si>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</si>
  <si>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</si>
  <si>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</si>
  <si>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</si>
  <si>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</si>
  <si>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</si>
  <si>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</si>
  <si>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</si>
  <si>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</si>
  <si>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</si>
  <si>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</si>
  <si>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</si>
  <si>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</si>
  <si>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</si>
  <si>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</si>
  <si>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</si>
  <si>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</si>
  <si>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</si>
  <si>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</si>
  <si>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</si>
  <si>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</si>
  <si>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</si>
  <si>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</si>
  <si>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</si>
  <si>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</si>
  <si>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</si>
  <si>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</si>
  <si>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</si>
  <si>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</si>
  <si>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</si>
  <si>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</si>
  <si>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</si>
  <si>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</si>
  <si>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</si>
  <si>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</si>
  <si>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</si>
  <si>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</si>
  <si>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</si>
  <si>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</si>
  <si>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</si>
  <si>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</si>
  <si>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</si>
  <si>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</si>
  <si>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</si>
  <si>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</si>
  <si>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</si>
  <si>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</si>
  <si>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</si>
  <si>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</si>
  <si>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</si>
  <si>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</si>
  <si>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</si>
  <si>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</si>
  <si>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</si>
  <si>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</si>
  <si>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</si>
  <si>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</si>
  <si>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</si>
  <si>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</si>
  <si>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</si>
  <si>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</si>
  <si>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</si>
  <si>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</si>
  <si>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</si>
  <si>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</si>
  <si>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</si>
  <si>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</si>
  <si>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</si>
  <si>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</si>
  <si>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</si>
  <si>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</si>
  <si>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</si>
  <si>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</si>
  <si>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</si>
  <si>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</si>
  <si>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</si>
  <si>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</si>
  <si>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</si>
  <si>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</si>
  <si>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</si>
  <si>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</si>
  <si>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</si>
  <si>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</si>
  <si>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</si>
  <si>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</si>
  <si>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</si>
  <si>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</si>
  <si>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</si>
  <si>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</si>
  <si>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</si>
  <si>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</si>
  <si>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</si>
  <si>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</si>
  <si>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</si>
  <si>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</si>
  <si>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</si>
  <si>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</si>
  <si>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</si>
  <si>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</si>
  <si>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</si>
  <si>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</si>
  <si>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</si>
  <si>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</si>
  <si>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</si>
  <si>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</si>
  <si>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</si>
  <si>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</si>
  <si>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</si>
  <si>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</si>
  <si>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</si>
  <si>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</si>
  <si>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</si>
  <si>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</si>
  <si>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</si>
  <si>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</si>
  <si>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</si>
  <si>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</si>
  <si>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</si>
  <si>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</si>
  <si>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</si>
  <si>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</si>
  <si>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</si>
  <si>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</si>
  <si>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</si>
  <si>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</si>
  <si>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</si>
  <si>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</si>
  <si>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</si>
  <si>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</si>
  <si>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</si>
  <si>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</si>
  <si>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</si>
  <si>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</si>
  <si>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</si>
  <si>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</si>
  <si>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</si>
  <si>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</si>
  <si>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</si>
  <si>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</si>
  <si>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</si>
  <si>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</si>
  <si>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</si>
  <si>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</si>
  <si>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</si>
  <si>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</si>
  <si>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</si>
  <si>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</si>
  <si>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</si>
  <si>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</si>
  <si>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</si>
  <si>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</si>
  <si>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</si>
  <si>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</si>
  <si>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</si>
  <si>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</si>
  <si>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</si>
  <si>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</si>
  <si>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</si>
  <si>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</si>
  <si>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</si>
  <si>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</si>
  <si>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</si>
  <si>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</si>
  <si>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</si>
  <si>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</si>
  <si>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</si>
  <si>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</si>
  <si>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</si>
  <si>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</si>
  <si>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</si>
  <si>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</si>
  <si>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</si>
  <si>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</si>
  <si>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</si>
  <si>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</si>
  <si>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</si>
  <si>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</si>
  <si>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</si>
  <si>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</si>
  <si>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</si>
  <si>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</si>
  <si>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</si>
  <si>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</si>
  <si>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</si>
  <si>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</si>
  <si>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</si>
  <si>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</si>
  <si>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</si>
  <si>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</si>
  <si>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</si>
  <si>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</si>
  <si>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</si>
  <si>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</si>
  <si>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</si>
  <si>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</si>
  <si>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</si>
  <si>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</si>
  <si>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</si>
  <si>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</si>
  <si>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</si>
  <si>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</si>
  <si>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</si>
  <si>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</si>
  <si>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</si>
  <si>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</si>
  <si>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</si>
  <si>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</si>
  <si>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</si>
  <si>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</si>
  <si>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</si>
  <si>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</si>
  <si>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</si>
  <si>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</si>
  <si>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</si>
  <si>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</si>
  <si>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</si>
  <si>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</si>
  <si>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</si>
  <si>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</si>
  <si>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</si>
  <si>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</si>
  <si>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</si>
  <si>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</si>
  <si>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</si>
  <si>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</si>
  <si>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</si>
  <si>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</si>
  <si>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</si>
  <si>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</si>
  <si>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</si>
  <si>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</si>
  <si>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</si>
  <si>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</si>
  <si>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</si>
  <si>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</si>
  <si>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</si>
  <si>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</si>
  <si>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</si>
  <si>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</si>
  <si>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</si>
  <si>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</si>
  <si>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</si>
  <si>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</si>
  <si>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</si>
  <si>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</si>
  <si>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</si>
  <si>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</si>
  <si>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</si>
  <si>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</si>
  <si>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</si>
  <si>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</si>
  <si>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</si>
  <si>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</si>
  <si>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</si>
  <si>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</si>
  <si>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</si>
  <si>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</si>
  <si>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</si>
  <si>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</si>
  <si>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</si>
  <si>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</si>
  <si>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</si>
  <si>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</si>
  <si>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</si>
  <si>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</si>
  <si>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</si>
  <si>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</si>
  <si>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</si>
  <si>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</si>
  <si>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</si>
  <si>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</si>
  <si>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</si>
  <si>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</si>
  <si>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</si>
  <si>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</si>
  <si>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</si>
  <si>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</si>
  <si>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</si>
  <si>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</si>
  <si>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</si>
  <si>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</si>
  <si>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</si>
  <si>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</si>
  <si>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</si>
  <si>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</si>
  <si>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</si>
  <si>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</si>
  <si>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</si>
  <si>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</si>
  <si>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</si>
  <si>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</si>
  <si>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</si>
  <si>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</si>
  <si>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</si>
  <si>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</si>
  <si>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</si>
  <si>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</si>
  <si>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</si>
  <si>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</si>
  <si>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</si>
  <si>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</si>
  <si>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</si>
  <si>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</si>
  <si>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</si>
  <si>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</si>
  <si>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</si>
  <si>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</si>
  <si>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</si>
  <si>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</si>
  <si>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</si>
  <si>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</si>
  <si>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</si>
  <si>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</si>
  <si>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</si>
  <si>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</si>
  <si>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</si>
  <si>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</si>
  <si>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</si>
  <si>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</si>
  <si>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</si>
  <si>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</si>
  <si>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</si>
  <si>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</si>
  <si>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</si>
  <si>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</si>
  <si>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</si>
  <si>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</si>
  <si>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</si>
  <si>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</si>
  <si>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</si>
  <si>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</si>
  <si>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</si>
  <si>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</si>
  <si>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</si>
  <si>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</si>
  <si>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</si>
  <si>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</si>
  <si>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</si>
  <si>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</si>
  <si>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</si>
  <si>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</si>
  <si>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</si>
  <si>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</si>
  <si>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</si>
  <si>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</si>
  <si>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</si>
  <si>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</si>
  <si>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</si>
  <si>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</si>
  <si>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</si>
  <si>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</si>
  <si>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</si>
  <si>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</si>
  <si>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</si>
  <si>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</si>
  <si>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</si>
  <si>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</si>
  <si>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</si>
  <si>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</si>
  <si>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</si>
  <si>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</si>
  <si>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</si>
  <si>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</si>
  <si>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</si>
  <si>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</si>
  <si>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</si>
  <si>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</si>
  <si>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</si>
  <si>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</si>
  <si>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</si>
  <si>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</si>
  <si>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</si>
  <si>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</si>
  <si>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</si>
  <si>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</si>
  <si>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</si>
  <si>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</si>
  <si>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</si>
  <si>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</si>
  <si>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</si>
  <si>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</si>
  <si>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</si>
  <si>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</si>
  <si>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</si>
  <si>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</si>
  <si>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</si>
  <si>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</si>
  <si>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</si>
  <si>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</si>
  <si>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</si>
  <si>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</si>
  <si>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</si>
  <si>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</si>
  <si>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</si>
  <si>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</si>
  <si>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</si>
  <si>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</si>
  <si>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</si>
  <si>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</si>
  <si>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</si>
  <si>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</si>
  <si>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</si>
  <si>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</si>
  <si>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</si>
  <si>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</si>
  <si>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</si>
  <si>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</si>
  <si>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</si>
  <si>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</si>
  <si>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</si>
  <si>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</si>
  <si>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</si>
  <si>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</si>
  <si>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</si>
  <si>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</si>
  <si>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</si>
  <si>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</si>
  <si>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</si>
  <si>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</si>
  <si>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</si>
  <si>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</si>
  <si>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</si>
  <si>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</si>
  <si>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</si>
  <si>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</si>
  <si>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</si>
  <si>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</si>
  <si>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</si>
  <si>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</si>
  <si>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</si>
  <si>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</si>
  <si>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</si>
  <si>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</si>
  <si>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</si>
  <si>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</si>
  <si>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</si>
  <si>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</si>
  <si>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</si>
  <si>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</si>
  <si>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</si>
  <si>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</si>
  <si>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</si>
  <si>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</si>
  <si>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</si>
  <si>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</si>
  <si>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</si>
  <si>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</si>
  <si>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</si>
  <si>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</si>
  <si>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</si>
  <si>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</si>
  <si>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</si>
  <si>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</si>
  <si>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</si>
  <si>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</si>
  <si>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</si>
  <si>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</si>
  <si>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</si>
  <si>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</si>
  <si>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</si>
  <si>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</si>
  <si>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</si>
  <si>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</si>
  <si>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</si>
  <si>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</si>
  <si>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</si>
  <si>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</si>
  <si>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</si>
  <si>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</si>
  <si>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</si>
  <si>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</si>
  <si>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</si>
  <si>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</si>
  <si>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</si>
  <si>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</si>
  <si>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</si>
  <si>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</si>
  <si>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</si>
  <si>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</si>
  <si>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</si>
  <si>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</si>
  <si>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</si>
  <si>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</si>
  <si>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</si>
  <si>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</si>
  <si>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</si>
  <si>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</si>
  <si>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</si>
  <si>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</si>
  <si>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</si>
  <si>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</si>
  <si>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</si>
  <si>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</si>
  <si>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</si>
  <si>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</si>
  <si>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</si>
  <si>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</si>
  <si>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</si>
  <si>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</si>
  <si>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</si>
  <si>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</si>
  <si>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</si>
  <si>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</si>
  <si>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</si>
  <si>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</si>
  <si>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</si>
  <si>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</si>
  <si>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</si>
  <si>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</si>
  <si>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</si>
  <si>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</si>
  <si>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</si>
  <si>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</si>
  <si>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</si>
  <si>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</si>
  <si>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</si>
  <si>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</si>
  <si>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</si>
  <si>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</si>
  <si>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</si>
  <si>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</si>
  <si>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</si>
  <si>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</si>
  <si>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</si>
  <si>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</si>
  <si>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</si>
  <si>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</si>
  <si>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</si>
  <si>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</si>
  <si>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</si>
  <si>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</si>
  <si>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</si>
  <si>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</si>
  <si>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</si>
  <si>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</si>
  <si>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</si>
  <si>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</si>
  <si>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</si>
  <si>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</si>
  <si>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</si>
  <si>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</si>
  <si>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</si>
  <si>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</si>
  <si>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</si>
  <si>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</si>
  <si>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</si>
  <si>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</si>
  <si>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</si>
  <si>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</si>
  <si>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</si>
  <si>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</si>
  <si>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</si>
  <si>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</si>
  <si>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</si>
  <si>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</si>
  <si>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</si>
  <si>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</si>
  <si>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</si>
  <si>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</si>
  <si>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</si>
  <si>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</si>
  <si>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</si>
  <si>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</si>
  <si>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</si>
  <si>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</si>
  <si>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</si>
  <si>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</si>
  <si>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</si>
  <si>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</si>
  <si>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</si>
  <si>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</si>
  <si>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</si>
  <si>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</si>
  <si>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</si>
  <si>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</si>
  <si>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</si>
  <si>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</si>
  <si>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</si>
  <si>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</si>
  <si>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</si>
  <si>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</si>
  <si>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</si>
  <si>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</si>
  <si>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</si>
  <si>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</si>
  <si>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</si>
  <si>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</si>
  <si>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</si>
  <si>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</si>
  <si>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</si>
  <si>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</si>
  <si>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</si>
  <si>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</si>
  <si>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</si>
  <si>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</si>
  <si>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</si>
  <si>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</si>
  <si>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</si>
  <si>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</si>
  <si>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</si>
  <si>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</si>
  <si>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</si>
  <si>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</si>
  <si>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</si>
  <si>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</si>
  <si>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</si>
  <si>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</si>
  <si>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</si>
  <si>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</si>
  <si>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</si>
  <si>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</si>
  <si>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</si>
  <si>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</si>
  <si>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</si>
  <si>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</si>
  <si>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</si>
  <si>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</si>
  <si>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</si>
  <si>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</si>
  <si>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</si>
  <si>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</si>
  <si>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</si>
  <si>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</si>
  <si>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</si>
  <si>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</si>
  <si>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</si>
  <si>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</si>
  <si>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</si>
  <si>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</si>
  <si>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</si>
  <si>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</si>
  <si>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</si>
  <si>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</si>
  <si>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</si>
  <si>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</si>
  <si>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</si>
  <si>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</si>
  <si>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</si>
  <si>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</si>
  <si>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</si>
  <si>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</si>
  <si>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</si>
  <si>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</si>
  <si>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</si>
  <si>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</si>
  <si>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</si>
  <si>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</si>
  <si>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</si>
  <si>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</si>
  <si>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</si>
  <si>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</si>
  <si>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</si>
  <si>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</si>
  <si>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</si>
  <si>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</si>
  <si>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</si>
  <si>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</si>
  <si>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</si>
  <si>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</si>
  <si>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</si>
  <si>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</si>
  <si>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</si>
  <si>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</si>
  <si>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</si>
  <si>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</si>
  <si>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</si>
  <si>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</si>
  <si>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</si>
  <si>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</si>
  <si>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</si>
  <si>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</si>
  <si>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</si>
  <si>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</si>
  <si>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</si>
  <si>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</si>
  <si>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</si>
  <si>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</si>
  <si>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</si>
  <si>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</si>
  <si>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</si>
  <si>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</si>
  <si>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</si>
  <si>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</si>
  <si>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</si>
  <si>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</si>
  <si>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</si>
  <si>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</si>
  <si>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</si>
  <si>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</si>
  <si>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</si>
  <si>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</si>
  <si>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</si>
  <si>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</si>
  <si>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</si>
  <si>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</si>
  <si>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</si>
  <si>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</si>
  <si>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</si>
  <si>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</si>
  <si>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</si>
  <si>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</si>
  <si>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</si>
  <si>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</si>
  <si>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</si>
  <si>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</si>
  <si>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</si>
  <si>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</si>
  <si>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</si>
  <si>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</si>
  <si>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</si>
  <si>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</si>
  <si>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</si>
  <si>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</si>
  <si>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</si>
  <si>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</si>
  <si>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</si>
  <si>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</si>
  <si>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</si>
  <si>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</si>
  <si>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</si>
  <si>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</si>
  <si>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</si>
  <si>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</si>
  <si>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</si>
  <si>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</si>
  <si>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</si>
  <si>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</si>
  <si>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</si>
  <si>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</si>
  <si>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</si>
  <si>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</si>
  <si>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</si>
  <si>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</si>
  <si>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</si>
  <si>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</si>
  <si>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</si>
  <si>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</si>
  <si>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</si>
  <si>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</si>
  <si>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</si>
  <si>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</si>
  <si>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</si>
  <si>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</si>
  <si>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</si>
  <si>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</si>
  <si>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</si>
  <si>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</si>
  <si>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</si>
  <si>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</si>
  <si>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</si>
  <si>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</si>
  <si>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</si>
  <si>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</si>
  <si>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</si>
  <si>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</si>
  <si>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</si>
  <si>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</si>
  <si>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</si>
  <si>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</si>
  <si>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</si>
  <si>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</si>
  <si>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</si>
  <si>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</si>
  <si>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</si>
  <si>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</si>
  <si>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</si>
  <si>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</si>
  <si>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</si>
  <si>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</si>
  <si>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</si>
  <si>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</si>
  <si>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</si>
  <si>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</si>
  <si>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</si>
  <si>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</si>
  <si>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</si>
  <si>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</si>
  <si>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</si>
  <si>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</si>
  <si>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</si>
  <si>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</si>
  <si>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</si>
  <si>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</si>
  <si>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</si>
  <si>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</si>
  <si>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</si>
  <si>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</si>
  <si>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</si>
  <si>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</si>
  <si>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</si>
  <si>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</si>
  <si>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</si>
  <si>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</si>
  <si>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</si>
  <si>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</si>
  <si>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</si>
  <si>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</si>
  <si>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</si>
  <si>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</si>
  <si>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</si>
  <si>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</si>
  <si>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</si>
  <si>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</si>
  <si>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</si>
  <si>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</si>
  <si>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</si>
  <si>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</si>
  <si>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</si>
  <si>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</si>
  <si>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</si>
  <si>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</si>
  <si>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</si>
  <si>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</si>
  <si>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</si>
  <si>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</si>
  <si>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</si>
  <si>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</si>
  <si>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</si>
  <si>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</si>
  <si>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</si>
  <si>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</si>
  <si>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</si>
  <si>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</si>
  <si>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</si>
  <si>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</si>
  <si>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</si>
  <si>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</si>
  <si>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</si>
  <si>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</si>
  <si>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</si>
  <si>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</si>
  <si>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</si>
  <si>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</si>
  <si>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</si>
  <si>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</si>
  <si>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</si>
  <si>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</si>
  <si>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</si>
  <si>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</si>
  <si>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</si>
  <si>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</si>
  <si>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</si>
  <si>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</si>
  <si>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</si>
  <si>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</si>
  <si>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</si>
  <si>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</si>
  <si>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</si>
  <si>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</si>
  <si>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</si>
  <si>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</si>
  <si>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</si>
  <si>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</si>
  <si>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</si>
  <si>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</si>
  <si>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</si>
  <si>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</si>
  <si>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</si>
  <si>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</si>
  <si>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</si>
  <si>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</si>
  <si>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</si>
  <si>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</si>
  <si>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</si>
  <si>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</si>
  <si>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</si>
  <si>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</si>
  <si>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</si>
  <si>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</si>
  <si>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</si>
  <si>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</si>
  <si>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</si>
  <si>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</si>
  <si>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</si>
  <si>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</si>
  <si>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</si>
  <si>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</si>
  <si>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</si>
  <si>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</si>
  <si>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</si>
  <si>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</si>
  <si>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</si>
  <si>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</si>
  <si>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</si>
  <si>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</si>
  <si>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</si>
  <si>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</si>
  <si>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</si>
  <si>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</si>
  <si>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</si>
  <si>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</si>
  <si>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</si>
  <si>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</si>
  <si>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</si>
  <si>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</si>
  <si>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</si>
  <si>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</si>
  <si>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</si>
  <si>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</si>
  <si>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</si>
  <si>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</si>
  <si>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</si>
  <si>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</si>
  <si>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</si>
  <si>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</si>
  <si>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</si>
  <si>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</si>
  <si>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</si>
  <si>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</si>
  <si>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</si>
  <si>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</si>
  <si>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</si>
  <si>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</si>
  <si>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</si>
  <si>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</si>
  <si>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</si>
  <si>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</si>
  <si>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</si>
  <si>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</si>
  <si>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</si>
  <si>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</si>
  <si>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</si>
  <si>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</si>
  <si>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</si>
  <si>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</si>
  <si>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</si>
  <si>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</si>
  <si>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</si>
  <si>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</si>
  <si>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</si>
  <si>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</si>
  <si>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</si>
  <si>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</si>
  <si>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</si>
  <si>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</si>
  <si>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</si>
  <si>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</si>
  <si>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</si>
  <si>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</si>
  <si>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</si>
  <si>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</si>
  <si>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</si>
  <si>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</si>
  <si>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</si>
  <si>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</si>
  <si>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</si>
  <si>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</si>
  <si>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</si>
  <si>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</si>
  <si>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</si>
  <si>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</si>
  <si>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</si>
  <si>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</si>
  <si>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</si>
  <si>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</si>
  <si>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</si>
  <si>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</si>
  <si>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</si>
  <si>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</si>
  <si>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</si>
  <si>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</si>
  <si>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</si>
  <si>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</si>
  <si>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</si>
  <si>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</si>
  <si>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</si>
  <si>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</si>
  <si>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</si>
  <si>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</si>
  <si>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</si>
  <si>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</si>
  <si>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</si>
  <si>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</si>
  <si>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</si>
  <si>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</si>
  <si>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</si>
  <si>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</si>
  <si>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</si>
  <si>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</si>
  <si>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</si>
  <si>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</si>
  <si>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</si>
  <si>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</si>
  <si>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</si>
  <si>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</si>
  <si>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</si>
  <si>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</si>
  <si>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</si>
  <si>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</si>
  <si>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</si>
  <si>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</si>
  <si>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</si>
  <si>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</si>
  <si>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</si>
  <si>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</si>
  <si>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</si>
  <si>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</si>
  <si>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</si>
  <si>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</si>
  <si>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</si>
  <si>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</si>
  <si>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</si>
  <si>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</si>
  <si>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</si>
  <si>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</si>
  <si>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</si>
  <si>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</si>
  <si>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</si>
  <si>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</si>
  <si>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</si>
  <si>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</si>
  <si>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</si>
  <si>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</si>
  <si>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</si>
  <si>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</si>
  <si>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</si>
  <si>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</si>
  <si>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</si>
  <si>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</si>
  <si>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</si>
  <si>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</si>
  <si>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</si>
  <si>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</si>
  <si>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</si>
  <si>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</si>
  <si>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</si>
  <si>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</si>
  <si>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</si>
  <si>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</si>
  <si>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</si>
  <si>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</si>
  <si>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</si>
  <si>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</si>
  <si>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</si>
  <si>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</si>
  <si>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</si>
  <si>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</si>
  <si>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</si>
  <si>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</si>
  <si>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</si>
  <si>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</si>
  <si>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</si>
  <si>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</si>
  <si>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</si>
  <si>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</si>
  <si>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</si>
  <si>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</si>
  <si>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</si>
  <si>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</si>
  <si>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</si>
  <si>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</si>
  <si>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</si>
  <si>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</si>
  <si>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</si>
  <si>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</si>
  <si>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</si>
  <si>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</si>
  <si>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</si>
  <si>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</si>
  <si>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</si>
  <si>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</si>
  <si>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</si>
  <si>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</si>
  <si>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</si>
  <si>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</si>
  <si>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</si>
  <si>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</si>
  <si>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</si>
  <si>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</si>
  <si>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</si>
  <si>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</si>
  <si>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</si>
  <si>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</si>
  <si>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</si>
  <si>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</si>
  <si>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</si>
  <si>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</si>
  <si>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</si>
  <si>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</si>
  <si>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</si>
  <si>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</si>
  <si>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</si>
  <si>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</si>
  <si>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</si>
  <si>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</si>
  <si>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</si>
  <si>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</si>
  <si>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</si>
  <si>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</si>
  <si>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</si>
  <si>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</si>
  <si>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</si>
  <si>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</si>
  <si>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</si>
  <si>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</si>
  <si>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</si>
  <si>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</si>
  <si>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</si>
  <si>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</si>
  <si>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</si>
  <si>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</si>
  <si>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</si>
  <si>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</si>
  <si>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</si>
  <si>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</si>
  <si>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</si>
  <si>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</si>
  <si>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</si>
  <si>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</si>
  <si>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</si>
  <si>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</si>
  <si>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</si>
  <si>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</si>
  <si>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</si>
  <si>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</si>
  <si>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</si>
  <si>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</si>
  <si>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</si>
  <si>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</si>
  <si>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</si>
  <si>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</si>
  <si>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</si>
  <si>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</si>
  <si>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</si>
  <si>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</si>
  <si>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</si>
  <si>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</si>
  <si>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</si>
  <si>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</si>
  <si>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</si>
  <si>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</si>
  <si>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</si>
  <si>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</si>
  <si>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</si>
  <si>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</si>
  <si>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</si>
  <si>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</si>
  <si>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</si>
  <si>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</si>
  <si>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</si>
  <si>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</si>
  <si>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</si>
  <si>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</si>
  <si>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</si>
  <si>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</si>
  <si>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</si>
  <si>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</si>
  <si>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</si>
  <si>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</si>
  <si>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</si>
  <si>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</si>
  <si>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</si>
  <si>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</si>
  <si>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</si>
  <si>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</si>
  <si>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</si>
  <si>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</si>
  <si>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</si>
  <si>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</si>
  <si>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</si>
  <si>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</si>
  <si>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</si>
  <si>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</si>
  <si>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</si>
  <si>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</si>
  <si>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</si>
  <si>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</si>
  <si>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</si>
  <si>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</si>
  <si>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</si>
  <si>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</si>
  <si>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</si>
  <si>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</si>
  <si>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</si>
  <si>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</si>
  <si>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</si>
  <si>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</si>
  <si>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</si>
  <si>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</si>
  <si>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</si>
  <si>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</si>
  <si>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</si>
  <si>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</si>
  <si>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</si>
  <si>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</si>
  <si>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</si>
  <si>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</si>
  <si>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</si>
  <si>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</si>
  <si>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</si>
  <si>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</si>
  <si>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</si>
  <si>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</si>
  <si>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</si>
  <si>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</si>
  <si>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</si>
  <si>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</si>
  <si>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</si>
  <si>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</si>
  <si>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</si>
  <si>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</si>
  <si>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</si>
  <si>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</si>
  <si>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</si>
  <si>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</si>
  <si>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</si>
  <si>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</si>
  <si>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</si>
  <si>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</si>
  <si>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</si>
  <si>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</si>
  <si>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</si>
  <si>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</si>
  <si>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</si>
  <si>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</si>
  <si>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</si>
  <si>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</si>
  <si>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</si>
  <si>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</si>
  <si>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</si>
  <si>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</si>
  <si>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</si>
  <si>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</si>
  <si>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</si>
  <si>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</si>
  <si>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</si>
  <si>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</si>
  <si>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</si>
  <si>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</si>
  <si>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</si>
  <si>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</si>
  <si>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</si>
  <si>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</si>
  <si>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</si>
  <si>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</si>
  <si>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</si>
  <si>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</si>
  <si>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</si>
  <si>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</si>
  <si>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</si>
  <si>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</si>
  <si>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</si>
  <si>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</si>
  <si>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</si>
  <si>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</si>
  <si>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</si>
  <si>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</si>
  <si>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</si>
  <si>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</si>
  <si>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</si>
  <si>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</si>
  <si>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</si>
  <si>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</si>
  <si>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</si>
  <si>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</si>
  <si>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</si>
  <si>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</si>
  <si>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</si>
  <si>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</si>
  <si>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</si>
  <si>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</si>
  <si>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</si>
  <si>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</si>
  <si>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</si>
  <si>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</si>
  <si>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</si>
  <si>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</si>
  <si>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</si>
  <si>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</si>
  <si>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</si>
  <si>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</si>
  <si>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</si>
  <si>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</si>
  <si>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</si>
  <si>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</si>
  <si>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</si>
  <si>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</si>
  <si>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</si>
  <si>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</si>
  <si>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</si>
  <si>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</si>
  <si>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</si>
  <si>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</si>
  <si>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</si>
  <si>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</si>
  <si>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</si>
  <si>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</si>
  <si>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</si>
  <si>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</si>
  <si>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</si>
  <si>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</si>
  <si>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</si>
  <si>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</si>
  <si>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</si>
  <si>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</si>
  <si>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</si>
  <si>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</si>
  <si>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</si>
  <si>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</si>
  <si>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</si>
  <si>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</si>
  <si>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</si>
  <si>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</si>
  <si>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</si>
  <si>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</si>
  <si>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</si>
  <si>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</si>
  <si>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</si>
  <si>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</si>
  <si>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</si>
  <si>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</si>
  <si>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</si>
  <si>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</si>
  <si>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</si>
  <si>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</si>
  <si>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</si>
  <si>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</si>
  <si>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</si>
  <si>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</si>
  <si>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</si>
  <si>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</si>
  <si>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</si>
  <si>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</si>
  <si>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</si>
  <si>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</si>
  <si>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</si>
  <si>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</si>
  <si>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</si>
  <si>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</si>
  <si>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</si>
  <si>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</si>
  <si>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</si>
  <si>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</si>
  <si>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</si>
  <si>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</si>
  <si>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</si>
  <si>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</si>
  <si>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</si>
  <si>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</si>
  <si>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</si>
  <si>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</si>
  <si>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</si>
  <si>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</si>
  <si>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</si>
  <si>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</si>
  <si>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</si>
  <si>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</si>
  <si>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</si>
  <si>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</si>
  <si>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</si>
  <si>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</si>
  <si>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</si>
  <si>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</si>
  <si>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</si>
  <si>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</si>
  <si>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</si>
  <si>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</si>
  <si>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</si>
  <si>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</si>
  <si>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</si>
  <si>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</si>
  <si>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</si>
  <si>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</si>
  <si>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</si>
  <si>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</si>
  <si>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</si>
  <si>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</si>
  <si>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</si>
  <si>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</si>
  <si>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</si>
  <si>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</si>
  <si>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</si>
  <si>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</si>
  <si>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</si>
  <si>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</si>
  <si>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</si>
  <si>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</si>
  <si>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</si>
  <si>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</si>
  <si>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</si>
  <si>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</si>
  <si>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</si>
  <si>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</si>
  <si>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</si>
  <si>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</si>
  <si>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</si>
  <si>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</si>
  <si>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</si>
  <si>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</si>
  <si>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</si>
  <si>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</si>
  <si>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</si>
  <si>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</si>
  <si>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</si>
  <si>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</si>
  <si>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</si>
  <si>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</si>
  <si>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</si>
  <si>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</si>
  <si>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</si>
  <si>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</si>
  <si>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</si>
  <si>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</si>
  <si>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</si>
  <si>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</si>
  <si>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</si>
  <si>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</si>
  <si>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</si>
  <si>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</si>
  <si>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</si>
  <si>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</si>
  <si>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</si>
  <si>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</si>
  <si>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</si>
  <si>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</si>
  <si>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</si>
  <si>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</si>
  <si>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</si>
  <si>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</si>
  <si>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</si>
  <si>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</si>
  <si>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</si>
  <si>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</si>
  <si>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</si>
  <si>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</si>
  <si>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</si>
  <si>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</si>
  <si>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</si>
  <si>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</si>
  <si>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</si>
  <si>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</si>
  <si>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</si>
  <si>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</si>
  <si>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</si>
  <si>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</si>
  <si>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</si>
  <si>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</si>
  <si>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</si>
  <si>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</si>
  <si>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</si>
  <si>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</si>
  <si>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</si>
  <si>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</si>
  <si>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</si>
  <si>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</si>
  <si>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</si>
  <si>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</si>
  <si>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</si>
  <si>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</si>
  <si>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</si>
  <si>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</si>
  <si>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</si>
  <si>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</si>
  <si>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</si>
  <si>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</si>
  <si>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</si>
  <si>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</si>
  <si>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</si>
  <si>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</si>
  <si>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</si>
  <si>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</si>
  <si>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</si>
  <si>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</si>
  <si>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</si>
  <si>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</si>
  <si>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</si>
  <si>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</si>
  <si>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</si>
  <si>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</si>
  <si>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</si>
  <si>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</si>
  <si>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</si>
  <si>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</si>
  <si>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</si>
  <si>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</si>
  <si>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</si>
  <si>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</si>
  <si>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</si>
  <si>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</si>
  <si>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</si>
  <si>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</si>
  <si>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</si>
  <si>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</si>
  <si>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</si>
  <si>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</si>
  <si>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</si>
  <si>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</si>
  <si>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</si>
  <si>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</si>
  <si>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</si>
  <si>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</si>
  <si>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</si>
  <si>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</si>
  <si>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</si>
  <si>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</si>
  <si>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</si>
  <si>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</si>
  <si>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</si>
  <si>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</si>
  <si>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</si>
  <si>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</si>
  <si>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</si>
  <si>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</si>
  <si>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</si>
  <si>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</si>
  <si>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</si>
  <si>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</si>
  <si>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</si>
  <si>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</si>
  <si>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</si>
  <si>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</si>
  <si>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</si>
  <si>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</si>
  <si>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</si>
  <si>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</si>
  <si>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</si>
  <si>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</si>
  <si>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</si>
  <si>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</si>
  <si>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</si>
  <si>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</si>
  <si>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</si>
  <si>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</si>
  <si>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</si>
  <si>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</si>
  <si>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</si>
  <si>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</si>
  <si>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</si>
  <si>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</si>
  <si>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</si>
  <si>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</si>
  <si>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</si>
  <si>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</si>
  <si>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</si>
  <si>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</si>
  <si>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</si>
  <si>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</si>
  <si>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</si>
  <si>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</si>
  <si>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</si>
  <si>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</si>
  <si>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</si>
  <si>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</si>
  <si>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</si>
  <si>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</si>
  <si>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</si>
  <si>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</si>
  <si>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</si>
  <si>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</si>
  <si>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</si>
  <si>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</si>
  <si>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</si>
  <si>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</si>
  <si>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</si>
  <si>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</si>
  <si>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</si>
  <si>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</si>
  <si>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</si>
  <si>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</si>
  <si>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</si>
  <si>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</si>
  <si>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</si>
  <si>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</si>
  <si>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</si>
  <si>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</si>
  <si>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</si>
  <si>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</si>
  <si>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</si>
  <si>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</si>
  <si>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</si>
  <si>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</si>
  <si>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</si>
  <si>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</si>
  <si>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</si>
  <si>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</si>
  <si>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</si>
  <si>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</si>
  <si>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</si>
  <si>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</si>
  <si>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</si>
  <si>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</si>
  <si>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</si>
  <si>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</si>
  <si>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</si>
  <si>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</si>
  <si>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</si>
  <si>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</si>
  <si>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</si>
  <si>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</si>
  <si>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</si>
  <si>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</si>
  <si>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</si>
  <si>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</si>
  <si>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</si>
  <si>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</si>
  <si>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</si>
  <si>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</si>
  <si>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</si>
  <si>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</si>
  <si>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</si>
  <si>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</si>
  <si>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</si>
  <si>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</si>
  <si>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</si>
  <si>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</si>
  <si>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</si>
  <si>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</si>
  <si>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</si>
  <si>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</si>
  <si>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</si>
  <si>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</si>
  <si>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</si>
  <si>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</si>
  <si>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</si>
  <si>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</si>
  <si>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</si>
  <si>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</si>
  <si>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</si>
  <si>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</si>
  <si>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</si>
  <si>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Short</t>
  </si>
  <si>
    <t>Film-Noir</t>
  </si>
  <si>
    <t>Genre</t>
  </si>
  <si>
    <t>Ãlex de la Iglesia</t>
  </si>
  <si>
    <t>Median</t>
  </si>
  <si>
    <t>Mode</t>
  </si>
  <si>
    <t>STDEV</t>
  </si>
  <si>
    <t>VAR</t>
  </si>
  <si>
    <t>RANGE</t>
  </si>
  <si>
    <t>Count</t>
  </si>
  <si>
    <t>Mean</t>
  </si>
  <si>
    <t>Count of Genre</t>
  </si>
  <si>
    <t>Duration in Mins</t>
  </si>
  <si>
    <t>2) Movie Duration statistics</t>
  </si>
  <si>
    <t>Language statistics</t>
  </si>
  <si>
    <t>Director name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</si>
  <si>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</si>
  <si>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</si>
  <si>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</si>
  <si>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</si>
  <si>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</si>
  <si>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</si>
  <si>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</si>
  <si>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</si>
  <si>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</si>
  <si>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</si>
  <si>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</si>
  <si>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</si>
  <si>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</si>
  <si>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</si>
  <si>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</si>
  <si>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</si>
  <si>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</si>
  <si>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</si>
  <si>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</si>
  <si>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</si>
  <si>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</si>
  <si>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</si>
  <si>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</si>
  <si>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</si>
  <si>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</si>
  <si>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</si>
  <si>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</si>
  <si>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</si>
  <si>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</si>
  <si>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</si>
  <si>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</si>
  <si>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</si>
  <si>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</si>
  <si>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</si>
  <si>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</si>
  <si>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</si>
  <si>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</si>
  <si>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</si>
  <si>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</si>
  <si>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</si>
  <si>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</si>
  <si>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</si>
  <si>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</si>
  <si>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</si>
  <si>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</si>
  <si>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</si>
  <si>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</si>
  <si>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</si>
  <si>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</si>
  <si>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</si>
  <si>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</si>
  <si>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</si>
  <si>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</si>
  <si>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</si>
  <si>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</si>
  <si>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</si>
  <si>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</si>
  <si>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</si>
  <si>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</si>
  <si>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</si>
  <si>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</si>
  <si>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</si>
  <si>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</si>
  <si>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</si>
  <si>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</si>
  <si>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</si>
  <si>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</si>
  <si>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</si>
  <si>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</si>
  <si>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</si>
  <si>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</si>
  <si>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</si>
  <si>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</si>
  <si>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</si>
  <si>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</si>
  <si>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</si>
  <si>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</si>
  <si>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</si>
  <si>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</si>
  <si>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</si>
  <si>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</si>
  <si>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</si>
  <si>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</si>
  <si>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</si>
  <si>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</si>
  <si>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</si>
  <si>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</si>
  <si>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</si>
  <si>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</si>
  <si>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</si>
  <si>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</si>
  <si>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</si>
  <si>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</si>
  <si>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</si>
  <si>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</si>
  <si>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</si>
  <si>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</si>
  <si>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</si>
  <si>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</si>
  <si>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</si>
  <si>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</si>
  <si>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</si>
  <si>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</si>
  <si>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</si>
  <si>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</si>
  <si>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</si>
  <si>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</si>
  <si>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</si>
  <si>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</si>
  <si>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</si>
  <si>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</si>
  <si>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</si>
  <si>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</si>
  <si>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</si>
  <si>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</si>
  <si>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</si>
  <si>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</si>
  <si>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</si>
  <si>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</si>
  <si>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</si>
  <si>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</si>
  <si>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</si>
  <si>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</si>
  <si>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</si>
  <si>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</si>
  <si>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</si>
  <si>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</si>
  <si>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</si>
  <si>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</si>
  <si>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</si>
  <si>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</si>
  <si>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</si>
  <si>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</si>
  <si>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</si>
  <si>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</si>
  <si>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</si>
  <si>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</si>
  <si>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</si>
  <si>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</si>
  <si>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</si>
  <si>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</si>
  <si>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</si>
  <si>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</si>
  <si>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</si>
  <si>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</si>
  <si>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</si>
  <si>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</si>
  <si>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</si>
  <si>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</si>
  <si>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</si>
  <si>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</si>
  <si>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</si>
  <si>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</si>
  <si>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</si>
  <si>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</si>
  <si>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</si>
  <si>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</si>
  <si>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</si>
  <si>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</si>
  <si>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</si>
  <si>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</si>
  <si>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</si>
  <si>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</si>
  <si>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</si>
  <si>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</si>
  <si>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</si>
  <si>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</si>
  <si>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</si>
  <si>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</si>
  <si>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</si>
  <si>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</si>
  <si>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</si>
  <si>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</si>
  <si>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</si>
  <si>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</si>
  <si>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</si>
  <si>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</si>
  <si>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</si>
  <si>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</si>
  <si>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</si>
  <si>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</si>
  <si>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</si>
  <si>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</si>
  <si>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</si>
  <si>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</si>
  <si>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</si>
  <si>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</si>
  <si>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</si>
  <si>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</si>
  <si>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</si>
  <si>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</si>
  <si>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</si>
  <si>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</si>
  <si>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</si>
  <si>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</si>
  <si>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</si>
  <si>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</si>
  <si>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</si>
  <si>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</si>
  <si>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</si>
  <si>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</si>
  <si>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</si>
  <si>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</si>
  <si>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</si>
  <si>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</si>
  <si>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</si>
  <si>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</si>
  <si>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</si>
  <si>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</si>
  <si>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</si>
  <si>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</si>
  <si>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</si>
  <si>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</si>
  <si>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</si>
  <si>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</si>
  <si>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</si>
  <si>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</si>
  <si>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</si>
  <si>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</si>
  <si>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</si>
  <si>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</si>
  <si>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</si>
  <si>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</si>
  <si>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</si>
  <si>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</si>
  <si>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</si>
  <si>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</si>
  <si>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</si>
  <si>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</si>
  <si>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</si>
  <si>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</si>
  <si>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</si>
  <si>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</si>
  <si>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</si>
  <si>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</si>
  <si>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</si>
  <si>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</si>
  <si>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</si>
  <si>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</si>
  <si>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</si>
  <si>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</si>
  <si>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</si>
  <si>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</si>
  <si>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</si>
  <si>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</si>
  <si>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</si>
  <si>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</si>
  <si>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</si>
  <si>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</si>
  <si>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</si>
  <si>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</si>
  <si>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</si>
  <si>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</si>
  <si>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</si>
  <si>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</si>
  <si>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</si>
  <si>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</si>
  <si>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</si>
  <si>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</si>
  <si>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</si>
  <si>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</si>
  <si>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</si>
  <si>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</si>
  <si>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</si>
  <si>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</si>
  <si>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</si>
  <si>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</si>
  <si>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</si>
  <si>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</si>
  <si>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</si>
  <si>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</si>
  <si>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</si>
  <si>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</si>
  <si>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</si>
  <si>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</si>
  <si>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</si>
  <si>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</si>
  <si>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</si>
  <si>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</si>
  <si>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</si>
  <si>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</si>
  <si>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</si>
  <si>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</si>
  <si>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</si>
  <si>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</si>
  <si>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</si>
  <si>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</si>
  <si>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</si>
  <si>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</si>
  <si>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</si>
  <si>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</si>
  <si>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</si>
  <si>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</si>
  <si>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</si>
  <si>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</si>
  <si>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</si>
  <si>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</si>
  <si>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</si>
  <si>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</si>
  <si>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</si>
  <si>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</si>
  <si>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</si>
  <si>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</si>
  <si>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</si>
  <si>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</si>
  <si>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</si>
  <si>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</si>
  <si>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</si>
  <si>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</si>
  <si>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</si>
  <si>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</si>
  <si>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</si>
  <si>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</si>
  <si>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</si>
  <si>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</si>
  <si>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</si>
  <si>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</si>
  <si>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</si>
  <si>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</si>
  <si>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</si>
  <si>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</si>
  <si>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</si>
  <si>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</si>
  <si>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</si>
  <si>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</si>
  <si>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</si>
  <si>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</si>
  <si>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</si>
  <si>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</si>
  <si>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</si>
  <si>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</si>
  <si>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</si>
  <si>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</si>
  <si>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</si>
  <si>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</si>
  <si>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</si>
  <si>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</si>
  <si>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</si>
  <si>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</si>
  <si>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</si>
  <si>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</si>
  <si>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</si>
  <si>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</si>
  <si>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</si>
  <si>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</si>
  <si>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</si>
  <si>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</si>
  <si>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</si>
  <si>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</si>
  <si>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</si>
  <si>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</si>
  <si>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</si>
  <si>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</si>
  <si>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</si>
  <si>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</si>
  <si>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</si>
  <si>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</si>
  <si>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</si>
  <si>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</si>
  <si>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</si>
  <si>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</si>
  <si>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</si>
  <si>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</si>
  <si>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</si>
  <si>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</si>
  <si>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</si>
  <si>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</si>
  <si>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</si>
  <si>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</si>
  <si>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</si>
  <si>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</si>
  <si>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</si>
  <si>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</si>
  <si>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</si>
  <si>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</si>
  <si>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</si>
  <si>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</si>
  <si>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</si>
  <si>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</si>
  <si>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</si>
  <si>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</si>
  <si>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</si>
  <si>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</si>
  <si>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</si>
  <si>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</si>
  <si>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</si>
  <si>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</si>
  <si>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</si>
  <si>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</si>
  <si>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</si>
  <si>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</si>
  <si>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</si>
  <si>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</si>
  <si>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</si>
  <si>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</si>
  <si>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</si>
  <si>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</si>
  <si>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</si>
  <si>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</si>
  <si>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</si>
  <si>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</si>
  <si>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</si>
  <si>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</si>
  <si>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</si>
  <si>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</si>
  <si>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</si>
  <si>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</si>
  <si>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</si>
  <si>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</si>
  <si>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</si>
  <si>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</si>
  <si>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</si>
  <si>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</si>
  <si>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</si>
  <si>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</si>
  <si>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</si>
  <si>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</si>
  <si>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</si>
  <si>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</si>
  <si>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</si>
  <si>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</si>
  <si>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</si>
  <si>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</si>
  <si>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</si>
  <si>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</si>
  <si>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</si>
  <si>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</si>
  <si>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</si>
  <si>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</si>
  <si>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</si>
  <si>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</si>
  <si>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</si>
  <si>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</si>
  <si>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</si>
  <si>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</si>
  <si>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</si>
  <si>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</si>
  <si>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</si>
  <si>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</si>
  <si>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</si>
  <si>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</si>
  <si>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</si>
  <si>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</si>
  <si>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</si>
  <si>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</si>
  <si>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</si>
  <si>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</si>
  <si>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</si>
  <si>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</si>
  <si>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</si>
  <si>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</si>
  <si>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</si>
  <si>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</si>
  <si>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</si>
  <si>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</si>
  <si>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</si>
  <si>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</si>
  <si>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</si>
  <si>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</si>
  <si>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</si>
  <si>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</si>
  <si>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</si>
  <si>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</si>
  <si>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</si>
  <si>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</si>
  <si>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</si>
  <si>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</si>
  <si>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</si>
  <si>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</si>
  <si>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</si>
  <si>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</si>
  <si>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</si>
  <si>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</si>
  <si>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</si>
  <si>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</si>
  <si>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</si>
  <si>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</si>
  <si>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</si>
  <si>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</si>
  <si>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</si>
  <si>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</si>
  <si>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</si>
  <si>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</si>
  <si>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</si>
  <si>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</si>
  <si>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</si>
  <si>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</si>
  <si>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</si>
  <si>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</si>
  <si>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</si>
  <si>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</si>
  <si>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</si>
  <si>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</si>
  <si>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</si>
  <si>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</si>
  <si>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</si>
  <si>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</si>
  <si>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</si>
  <si>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</si>
  <si>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</si>
  <si>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</si>
  <si>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</si>
  <si>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</si>
  <si>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</si>
  <si>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</si>
  <si>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</si>
  <si>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</si>
  <si>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</si>
  <si>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</si>
  <si>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</si>
  <si>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</si>
  <si>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</si>
  <si>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</si>
  <si>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</si>
  <si>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</si>
  <si>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</si>
  <si>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</si>
  <si>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</si>
  <si>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</si>
  <si>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</si>
  <si>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</si>
  <si>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</si>
  <si>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</si>
  <si>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</si>
  <si>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</si>
  <si>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</si>
  <si>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</si>
  <si>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</si>
  <si>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</si>
  <si>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</si>
  <si>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</si>
  <si>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</si>
  <si>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</si>
  <si>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</si>
  <si>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</si>
  <si>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</si>
  <si>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</si>
  <si>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</si>
  <si>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</si>
  <si>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</si>
  <si>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</si>
  <si>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</si>
  <si>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</si>
  <si>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</si>
  <si>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</si>
  <si>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</si>
  <si>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</si>
  <si>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</si>
  <si>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</si>
  <si>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</si>
  <si>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</si>
  <si>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</si>
  <si>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</si>
  <si>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</si>
  <si>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</si>
  <si>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</si>
  <si>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</si>
  <si>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</si>
  <si>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</si>
  <si>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</si>
  <si>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</si>
  <si>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</si>
  <si>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</si>
  <si>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</si>
  <si>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</si>
  <si>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</si>
  <si>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</si>
  <si>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</si>
  <si>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</si>
  <si>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</si>
  <si>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</si>
  <si>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</si>
  <si>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</si>
  <si>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</si>
  <si>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</si>
  <si>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</si>
  <si>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</si>
  <si>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</si>
  <si>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</si>
  <si>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</si>
  <si>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</si>
  <si>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</si>
  <si>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</si>
  <si>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</si>
  <si>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</si>
  <si>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</si>
  <si>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</si>
  <si>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</si>
  <si>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</si>
  <si>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</si>
  <si>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</si>
  <si>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</si>
  <si>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</si>
  <si>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</si>
  <si>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</si>
  <si>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</si>
  <si>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</si>
  <si>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</si>
  <si>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</si>
  <si>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</si>
  <si>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</si>
  <si>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</si>
  <si>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</si>
  <si>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</si>
  <si>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</si>
  <si>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</si>
  <si>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</si>
  <si>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</si>
  <si>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</si>
  <si>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</si>
  <si>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</si>
  <si>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</si>
  <si>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</si>
  <si>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</si>
  <si>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</si>
  <si>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</si>
  <si>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</si>
  <si>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</si>
  <si>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</si>
  <si>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</si>
  <si>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</si>
  <si>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</si>
  <si>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</si>
  <si>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</si>
  <si>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</si>
  <si>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</si>
  <si>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</si>
  <si>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</si>
  <si>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</si>
  <si>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</si>
  <si>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</si>
  <si>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</si>
  <si>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</si>
  <si>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</si>
  <si>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</si>
  <si>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</si>
  <si>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</si>
  <si>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</si>
  <si>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</si>
  <si>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</si>
  <si>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</si>
  <si>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</si>
  <si>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</si>
  <si>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</si>
  <si>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</si>
  <si>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</si>
  <si>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</si>
  <si>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</si>
  <si>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</si>
  <si>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</si>
  <si>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</si>
  <si>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</si>
  <si>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</si>
  <si>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</si>
  <si>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</si>
  <si>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</si>
  <si>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</si>
  <si>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</si>
  <si>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</si>
  <si>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</si>
  <si>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</si>
  <si>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</si>
  <si>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</si>
  <si>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</si>
  <si>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</si>
  <si>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</si>
  <si>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</si>
  <si>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</si>
  <si>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</si>
  <si>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</si>
  <si>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</si>
  <si>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</si>
  <si>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</si>
  <si>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</si>
  <si>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</si>
  <si>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</si>
  <si>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</si>
  <si>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</si>
  <si>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</si>
  <si>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</si>
  <si>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</si>
  <si>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</si>
  <si>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</si>
  <si>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</si>
  <si>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</si>
  <si>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</si>
  <si>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</si>
  <si>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</si>
  <si>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</si>
  <si>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</si>
  <si>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</si>
  <si>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</si>
  <si>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</si>
  <si>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</si>
  <si>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</si>
  <si>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</si>
  <si>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</si>
  <si>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</si>
  <si>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</si>
  <si>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</si>
  <si>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</si>
  <si>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</si>
  <si>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</si>
  <si>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</si>
  <si>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</si>
  <si>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</si>
  <si>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</si>
  <si>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</si>
  <si>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</si>
  <si>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</si>
  <si>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</si>
  <si>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</si>
  <si>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</si>
  <si>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</si>
  <si>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</si>
  <si>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</si>
  <si>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</si>
  <si>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</si>
  <si>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</si>
  <si>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</si>
  <si>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</si>
  <si>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</si>
  <si>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</si>
  <si>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</si>
  <si>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</si>
  <si>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</si>
  <si>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</si>
  <si>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</si>
  <si>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</si>
  <si>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</si>
  <si>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</si>
  <si>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</si>
  <si>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</si>
  <si>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</si>
  <si>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</si>
  <si>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</si>
  <si>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</si>
  <si>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</si>
  <si>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</si>
  <si>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</si>
  <si>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</si>
  <si>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</si>
  <si>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</si>
  <si>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</si>
  <si>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</si>
  <si>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</si>
  <si>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</si>
  <si>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</si>
  <si>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</si>
  <si>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</si>
  <si>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</si>
  <si>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</si>
  <si>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</si>
  <si>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</si>
  <si>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</si>
  <si>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</si>
  <si>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</si>
  <si>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</si>
  <si>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</si>
  <si>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</si>
  <si>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</si>
  <si>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</si>
  <si>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</si>
  <si>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</si>
  <si>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</si>
  <si>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</si>
  <si>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</si>
  <si>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</si>
  <si>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</si>
  <si>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</si>
  <si>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</si>
  <si>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</si>
  <si>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</si>
  <si>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</si>
  <si>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</si>
  <si>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</si>
  <si>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</si>
  <si>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</si>
  <si>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</si>
  <si>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</si>
  <si>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</si>
  <si>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</si>
  <si>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</si>
  <si>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</si>
  <si>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</si>
  <si>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</si>
  <si>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</si>
  <si>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</si>
  <si>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</si>
  <si>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</si>
  <si>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</si>
  <si>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</si>
  <si>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</si>
  <si>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</si>
  <si>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</si>
  <si>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</si>
  <si>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</si>
  <si>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</si>
  <si>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</si>
  <si>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</si>
  <si>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</si>
  <si>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</si>
  <si>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</si>
  <si>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</si>
  <si>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</si>
  <si>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</si>
  <si>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</si>
  <si>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</si>
  <si>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</si>
  <si>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</si>
  <si>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</si>
  <si>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</si>
  <si>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</si>
  <si>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</si>
  <si>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</si>
  <si>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</si>
  <si>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</si>
  <si>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</si>
  <si>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</si>
  <si>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</si>
  <si>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</si>
  <si>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</si>
  <si>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</si>
  <si>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</si>
  <si>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</si>
  <si>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</si>
  <si>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</si>
  <si>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</si>
  <si>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</si>
  <si>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</si>
  <si>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</si>
  <si>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</si>
  <si>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</si>
  <si>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</si>
  <si>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</si>
  <si>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</si>
  <si>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</si>
  <si>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</si>
  <si>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</si>
  <si>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</si>
  <si>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</si>
  <si>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</si>
  <si>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</si>
  <si>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</si>
  <si>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</si>
  <si>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</si>
  <si>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</si>
  <si>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</si>
  <si>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</si>
  <si>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</si>
  <si>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</si>
  <si>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</si>
  <si>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</si>
  <si>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</si>
  <si>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</si>
  <si>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</si>
  <si>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</si>
  <si>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</si>
  <si>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</si>
  <si>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</si>
  <si>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</si>
  <si>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</si>
  <si>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</si>
  <si>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</si>
  <si>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</si>
  <si>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</si>
  <si>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</si>
  <si>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</si>
  <si>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</si>
  <si>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</si>
  <si>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</si>
  <si>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</si>
  <si>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</si>
  <si>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</si>
  <si>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</si>
  <si>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</si>
  <si>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</si>
  <si>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</si>
  <si>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</si>
  <si>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</si>
  <si>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</si>
  <si>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</si>
  <si>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</si>
  <si>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</si>
  <si>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</si>
  <si>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</si>
  <si>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</si>
  <si>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</si>
  <si>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</si>
  <si>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</si>
  <si>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</si>
  <si>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</si>
  <si>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</si>
  <si>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</si>
  <si>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</si>
  <si>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</si>
  <si>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</si>
  <si>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</si>
  <si>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</si>
  <si>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</si>
  <si>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</si>
  <si>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</si>
  <si>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</si>
  <si>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</si>
  <si>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</si>
  <si>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</si>
  <si>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</si>
  <si>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</si>
  <si>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</si>
  <si>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</si>
  <si>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</si>
  <si>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</si>
  <si>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</si>
  <si>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</si>
  <si>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</si>
  <si>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</si>
  <si>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</si>
  <si>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</si>
  <si>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</si>
  <si>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</si>
  <si>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</si>
  <si>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</si>
  <si>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</si>
  <si>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</si>
  <si>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</si>
  <si>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</si>
  <si>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</si>
  <si>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</si>
  <si>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</si>
  <si>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</si>
  <si>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</si>
  <si>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</si>
  <si>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</si>
  <si>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</si>
  <si>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</si>
  <si>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</si>
  <si>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</si>
  <si>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</si>
  <si>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</si>
  <si>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</si>
  <si>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</si>
  <si>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</si>
  <si>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</si>
  <si>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</si>
  <si>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</si>
  <si>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</si>
  <si>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</si>
  <si>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</si>
  <si>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</si>
  <si>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</si>
  <si>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</si>
  <si>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</si>
  <si>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</si>
  <si>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</si>
  <si>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</si>
  <si>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</si>
  <si>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</si>
  <si>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</si>
  <si>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</si>
  <si>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</si>
  <si>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</si>
  <si>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</si>
  <si>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</si>
  <si>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</si>
  <si>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</si>
  <si>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</si>
  <si>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</si>
  <si>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</si>
  <si>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</si>
  <si>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</si>
  <si>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</si>
  <si>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</si>
  <si>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</si>
  <si>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</si>
  <si>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</si>
  <si>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</si>
  <si>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</si>
  <si>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</si>
  <si>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</si>
  <si>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</si>
  <si>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</si>
  <si>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</si>
  <si>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</si>
  <si>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</si>
  <si>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</si>
  <si>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</si>
  <si>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</si>
  <si>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</si>
  <si>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</si>
  <si>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</si>
  <si>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</si>
  <si>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</si>
  <si>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</si>
  <si>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</si>
  <si>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</si>
  <si>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</si>
  <si>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</si>
  <si>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</si>
  <si>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</si>
  <si>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</si>
  <si>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</si>
  <si>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</si>
  <si>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</si>
  <si>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</si>
  <si>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</si>
  <si>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</si>
  <si>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</si>
  <si>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</si>
  <si>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</si>
  <si>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</si>
  <si>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</si>
  <si>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</si>
  <si>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</si>
  <si>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</si>
  <si>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</si>
  <si>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</si>
  <si>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</si>
  <si>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</si>
  <si>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</si>
  <si>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</si>
  <si>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</si>
  <si>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</si>
  <si>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</si>
  <si>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</si>
  <si>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</si>
  <si>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</si>
  <si>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</si>
  <si>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</si>
  <si>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</si>
  <si>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</si>
  <si>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</si>
  <si>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</si>
  <si>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</si>
  <si>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</si>
  <si>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</si>
  <si>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</si>
  <si>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</si>
  <si>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</si>
  <si>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</si>
  <si>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</si>
  <si>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</si>
  <si>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</si>
  <si>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</si>
  <si>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</si>
  <si>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</si>
  <si>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</si>
  <si>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</si>
  <si>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</si>
  <si>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</si>
  <si>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</si>
  <si>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</si>
  <si>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</si>
  <si>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</si>
  <si>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</si>
  <si>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</si>
  <si>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</si>
  <si>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</si>
  <si>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</si>
  <si>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</si>
  <si>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</si>
  <si>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</si>
  <si>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</si>
  <si>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</si>
  <si>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</si>
  <si>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</si>
  <si>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</si>
  <si>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</si>
  <si>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</si>
  <si>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</si>
  <si>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</si>
  <si>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</si>
  <si>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</si>
  <si>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</si>
  <si>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</si>
  <si>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</si>
  <si>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</si>
  <si>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</si>
  <si>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</si>
  <si>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</si>
  <si>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</si>
  <si>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</si>
  <si>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</si>
  <si>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</si>
  <si>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</si>
  <si>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</si>
  <si>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</si>
  <si>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</si>
  <si>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</si>
  <si>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</si>
  <si>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</si>
  <si>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</si>
  <si>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</si>
  <si>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</si>
  <si>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</si>
  <si>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</si>
  <si>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</si>
  <si>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</si>
  <si>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</si>
  <si>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</si>
  <si>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</si>
  <si>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</si>
  <si>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</si>
  <si>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</si>
  <si>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</si>
  <si>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</si>
  <si>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</si>
  <si>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</si>
  <si>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</si>
  <si>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</si>
  <si>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</si>
  <si>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</si>
  <si>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</si>
  <si>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</si>
  <si>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</si>
  <si>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</si>
  <si>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</si>
  <si>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</si>
  <si>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</si>
  <si>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</si>
  <si>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</si>
  <si>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</si>
  <si>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</si>
  <si>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</si>
  <si>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</si>
  <si>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</si>
  <si>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</si>
  <si>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</si>
  <si>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</si>
  <si>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</si>
  <si>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</si>
  <si>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</si>
  <si>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</si>
  <si>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</si>
  <si>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</si>
  <si>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</si>
  <si>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</si>
  <si>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</si>
  <si>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</si>
  <si>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</si>
  <si>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</si>
  <si>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</si>
  <si>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</si>
  <si>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</si>
  <si>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</si>
  <si>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</si>
  <si>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</si>
  <si>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</si>
  <si>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</si>
  <si>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</si>
  <si>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</si>
  <si>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</si>
  <si>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</si>
  <si>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</si>
  <si>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</si>
  <si>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</si>
  <si>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</si>
  <si>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</si>
  <si>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</si>
  <si>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</si>
  <si>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</si>
  <si>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</si>
  <si>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</si>
  <si>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</si>
  <si>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</si>
  <si>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</si>
  <si>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</si>
  <si>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</si>
  <si>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</si>
  <si>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</si>
  <si>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</si>
  <si>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</si>
  <si>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</si>
  <si>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</si>
  <si>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</si>
  <si>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</si>
  <si>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</si>
  <si>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</si>
  <si>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</si>
  <si>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</si>
  <si>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</si>
  <si>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</si>
  <si>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</si>
  <si>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</si>
  <si>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</si>
  <si>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</si>
  <si>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</si>
  <si>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</si>
  <si>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</si>
  <si>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</si>
  <si>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</si>
  <si>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</si>
  <si>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</si>
  <si>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</si>
  <si>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</si>
  <si>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</si>
  <si>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</si>
  <si>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</si>
  <si>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</si>
  <si>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</si>
  <si>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</si>
  <si>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</si>
  <si>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</si>
  <si>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</si>
  <si>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</si>
  <si>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</si>
  <si>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</si>
  <si>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</si>
  <si>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</si>
  <si>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</si>
  <si>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</si>
  <si>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</si>
  <si>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</si>
  <si>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</si>
  <si>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</si>
  <si>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</si>
  <si>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</si>
  <si>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</si>
  <si>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</si>
  <si>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</si>
  <si>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</si>
  <si>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</si>
  <si>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</si>
  <si>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</si>
  <si>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</si>
  <si>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</si>
  <si>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</si>
  <si>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</si>
  <si>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</si>
  <si>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</si>
  <si>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</si>
  <si>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</si>
  <si>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</si>
  <si>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</si>
  <si>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</si>
  <si>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</si>
  <si>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</si>
  <si>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</si>
  <si>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</si>
  <si>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</si>
  <si>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</si>
  <si>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</si>
  <si>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</si>
  <si>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</si>
  <si>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</si>
  <si>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</si>
  <si>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</si>
  <si>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</si>
  <si>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</si>
  <si>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</si>
  <si>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</si>
  <si>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</si>
  <si>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</si>
  <si>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</si>
  <si>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</si>
  <si>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</si>
  <si>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</si>
  <si>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</si>
  <si>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</si>
  <si>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</si>
  <si>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</si>
  <si>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</si>
  <si>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</si>
  <si>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</si>
  <si>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</si>
  <si>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</si>
  <si>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</si>
  <si>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</si>
  <si>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</si>
  <si>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</si>
  <si>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</si>
  <si>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</si>
  <si>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</si>
  <si>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</si>
  <si>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</si>
  <si>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</si>
  <si>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</si>
  <si>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</si>
  <si>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</si>
  <si>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</si>
  <si>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</si>
  <si>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</si>
  <si>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</si>
  <si>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</si>
  <si>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</si>
  <si>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</si>
  <si>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</si>
  <si>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</si>
  <si>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</si>
  <si>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</si>
  <si>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</si>
  <si>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</si>
  <si>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</si>
  <si>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</si>
  <si>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</si>
  <si>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</si>
  <si>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</si>
  <si>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</si>
  <si>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</si>
  <si>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</si>
  <si>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</si>
  <si>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</si>
  <si>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</si>
  <si>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</si>
  <si>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</si>
  <si>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</si>
  <si>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</si>
  <si>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</si>
  <si>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</si>
  <si>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</si>
  <si>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</si>
  <si>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</si>
  <si>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</si>
  <si>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</si>
  <si>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</si>
  <si>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</si>
  <si>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</si>
  <si>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</si>
  <si>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</si>
  <si>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</si>
  <si>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</si>
  <si>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</si>
  <si>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</si>
  <si>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</si>
  <si>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</si>
  <si>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</si>
  <si>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</si>
  <si>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</si>
  <si>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</si>
  <si>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</si>
  <si>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</si>
  <si>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</si>
  <si>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</si>
  <si>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</si>
  <si>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</si>
  <si>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</si>
  <si>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</si>
  <si>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</si>
  <si>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</si>
  <si>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</si>
  <si>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</si>
  <si>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</si>
  <si>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</si>
  <si>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</si>
  <si>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</si>
  <si>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</si>
  <si>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</si>
  <si>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</si>
  <si>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</si>
  <si>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</si>
  <si>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</si>
  <si>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</si>
  <si>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</si>
  <si>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</si>
  <si>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</si>
  <si>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</si>
  <si>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</si>
  <si>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</si>
  <si>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</si>
  <si>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</si>
  <si>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</si>
  <si>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</si>
  <si>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</si>
  <si>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</si>
  <si>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</si>
  <si>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</si>
  <si>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</si>
  <si>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</si>
  <si>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</si>
  <si>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</si>
  <si>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</si>
  <si>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</si>
  <si>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</si>
  <si>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</si>
  <si>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</si>
  <si>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</si>
  <si>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</si>
  <si>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</si>
  <si>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</si>
  <si>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</si>
  <si>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</si>
  <si>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</si>
  <si>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</si>
  <si>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</si>
  <si>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</si>
  <si>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</si>
  <si>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</si>
  <si>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</si>
  <si>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</si>
  <si>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</si>
  <si>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</si>
  <si>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</si>
  <si>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</si>
  <si>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</si>
  <si>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</si>
  <si>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</si>
  <si>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</si>
  <si>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</si>
  <si>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</si>
  <si>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</si>
  <si>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</si>
  <si>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</si>
  <si>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</si>
  <si>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</si>
  <si>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</si>
  <si>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</si>
  <si>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</si>
  <si>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</si>
  <si>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</si>
  <si>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</si>
  <si>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</si>
  <si>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</si>
  <si>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</si>
  <si>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</si>
  <si>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</si>
  <si>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</si>
  <si>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</si>
  <si>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</si>
  <si>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</si>
  <si>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</si>
  <si>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</si>
  <si>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</si>
  <si>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</si>
  <si>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</si>
  <si>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</si>
  <si>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</si>
  <si>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</si>
  <si>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</si>
  <si>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</si>
  <si>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</si>
  <si>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</si>
  <si>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</si>
  <si>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</si>
  <si>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</si>
  <si>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</si>
  <si>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</si>
  <si>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</si>
  <si>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</si>
  <si>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</si>
  <si>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</si>
  <si>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</si>
  <si>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</si>
  <si>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</si>
  <si>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</si>
  <si>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</si>
  <si>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</si>
  <si>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</si>
  <si>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</si>
  <si>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</si>
  <si>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</si>
  <si>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</si>
  <si>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</si>
  <si>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</si>
  <si>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</si>
  <si>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</si>
  <si>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</si>
  <si>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</si>
  <si>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</si>
  <si>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</si>
  <si>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</si>
  <si>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</si>
  <si>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</si>
  <si>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</si>
  <si>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</si>
  <si>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</si>
  <si>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</si>
  <si>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</si>
  <si>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</si>
  <si>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</si>
  <si>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</si>
  <si>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</si>
  <si>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</si>
  <si>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</si>
  <si>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</si>
  <si>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</si>
  <si>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</si>
  <si>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</si>
  <si>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</si>
  <si>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</si>
  <si>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</si>
  <si>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</si>
  <si>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</si>
  <si>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</si>
  <si>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</si>
  <si>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</si>
  <si>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</si>
  <si>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</si>
  <si>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</si>
  <si>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</si>
  <si>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</si>
  <si>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</si>
  <si>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</si>
  <si>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</si>
  <si>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</si>
  <si>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</si>
  <si>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</si>
  <si>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</si>
  <si>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</si>
  <si>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</si>
  <si>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</si>
  <si>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</si>
  <si>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</si>
  <si>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</si>
  <si>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</si>
  <si>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</si>
  <si>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</si>
  <si>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</si>
  <si>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</si>
  <si>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</si>
  <si>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</si>
  <si>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</si>
  <si>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</si>
  <si>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</si>
  <si>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</si>
  <si>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</si>
  <si>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</si>
  <si>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</si>
  <si>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</si>
  <si>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</si>
  <si>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</si>
  <si>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</si>
  <si>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</si>
  <si>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</si>
  <si>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</si>
  <si>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</si>
  <si>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</si>
  <si>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</si>
  <si>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</si>
  <si>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</si>
  <si>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</si>
  <si>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</si>
  <si>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</si>
  <si>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</si>
  <si>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</si>
  <si>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</si>
  <si>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</si>
  <si>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</si>
  <si>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</si>
  <si>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</si>
  <si>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</si>
  <si>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</si>
  <si>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</si>
  <si>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</si>
  <si>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</si>
  <si>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</si>
  <si>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</si>
  <si>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</si>
  <si>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</si>
  <si>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</si>
  <si>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</si>
  <si>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</si>
  <si>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</si>
  <si>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</si>
  <si>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</si>
  <si>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</si>
  <si>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</si>
  <si>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</si>
  <si>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</si>
  <si>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</si>
  <si>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</si>
  <si>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</si>
  <si>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</si>
  <si>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</si>
  <si>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</si>
  <si>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</si>
  <si>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</si>
  <si>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</si>
  <si>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</si>
  <si>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</si>
  <si>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</si>
  <si>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</si>
  <si>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</si>
  <si>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</si>
  <si>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</si>
  <si>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</si>
  <si>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</si>
  <si>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</si>
  <si>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</si>
  <si>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</si>
  <si>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</si>
  <si>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</si>
  <si>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</si>
  <si>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</si>
  <si>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</si>
  <si>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</si>
  <si>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</si>
  <si>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</si>
  <si>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</si>
  <si>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</si>
  <si>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</si>
  <si>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</si>
  <si>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</si>
  <si>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</si>
  <si>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</si>
  <si>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</si>
  <si>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</si>
  <si>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</si>
  <si>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</si>
  <si>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</si>
  <si>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</si>
  <si>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</si>
  <si>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</si>
  <si>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</si>
  <si>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</si>
  <si>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</si>
  <si>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</si>
  <si>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</si>
  <si>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</si>
  <si>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</si>
  <si>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</si>
  <si>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</si>
  <si>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</si>
  <si>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</si>
  <si>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</si>
  <si>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</si>
  <si>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</si>
  <si>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</si>
  <si>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</si>
  <si>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</si>
  <si>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</si>
  <si>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</si>
  <si>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</si>
  <si>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</si>
  <si>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</si>
  <si>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</si>
  <si>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</si>
  <si>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</si>
  <si>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</si>
  <si>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</si>
  <si>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</si>
  <si>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</si>
  <si>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</si>
  <si>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</si>
  <si>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</si>
  <si>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</si>
  <si>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</si>
  <si>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</si>
  <si>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</si>
  <si>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</si>
  <si>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</si>
  <si>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</si>
  <si>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</si>
  <si>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</si>
  <si>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</si>
  <si>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</si>
  <si>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</si>
  <si>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</si>
  <si>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</si>
  <si>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</si>
  <si>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</si>
  <si>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</si>
  <si>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</si>
  <si>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</si>
  <si>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</si>
  <si>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</si>
  <si>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</si>
  <si>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</si>
  <si>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</si>
  <si>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</si>
  <si>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</si>
  <si>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</si>
  <si>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</si>
  <si>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</si>
  <si>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</si>
  <si>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</si>
  <si>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</si>
  <si>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</si>
  <si>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</si>
  <si>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</si>
  <si>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</si>
  <si>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</si>
  <si>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</si>
  <si>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</si>
  <si>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</si>
  <si>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</si>
  <si>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</si>
  <si>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</si>
  <si>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</si>
  <si>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</si>
  <si>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</si>
  <si>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</si>
  <si>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</si>
  <si>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</si>
  <si>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</si>
  <si>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</si>
  <si>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</si>
  <si>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</si>
  <si>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</si>
  <si>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</si>
  <si>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</si>
  <si>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</si>
  <si>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</si>
  <si>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</si>
  <si>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</si>
  <si>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</si>
  <si>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</si>
  <si>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</si>
  <si>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</si>
  <si>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</si>
  <si>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</si>
  <si>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</si>
  <si>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</si>
  <si>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</si>
  <si>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</si>
  <si>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</si>
  <si>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</si>
  <si>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</si>
  <si>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</si>
  <si>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</si>
  <si>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</si>
  <si>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</si>
  <si>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</si>
  <si>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</si>
  <si>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</si>
  <si>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</si>
  <si>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</si>
  <si>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</si>
  <si>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</si>
  <si>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</si>
  <si>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</si>
  <si>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</si>
  <si>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</si>
  <si>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</si>
  <si>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</si>
  <si>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</si>
  <si>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</si>
  <si>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</si>
  <si>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</si>
  <si>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</si>
  <si>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</si>
  <si>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</si>
  <si>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</si>
  <si>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</si>
  <si>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</si>
  <si>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</si>
  <si>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</si>
  <si>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</si>
  <si>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</si>
  <si>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</si>
  <si>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</si>
  <si>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</si>
  <si>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</si>
  <si>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</si>
  <si>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</si>
  <si>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</si>
  <si>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</si>
  <si>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</si>
  <si>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</si>
  <si>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</si>
  <si>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</si>
  <si>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</si>
  <si>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</si>
  <si>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</si>
  <si>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</si>
  <si>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</si>
  <si>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</si>
  <si>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</si>
  <si>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</si>
  <si>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</si>
  <si>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</si>
  <si>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</si>
  <si>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</si>
  <si>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</si>
  <si>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</si>
  <si>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</si>
  <si>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</si>
  <si>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</si>
  <si>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</si>
  <si>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</si>
  <si>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</si>
  <si>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</si>
  <si>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</si>
  <si>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</si>
  <si>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</si>
  <si>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</si>
  <si>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</si>
  <si>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</si>
  <si>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</si>
  <si>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</si>
  <si>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</si>
  <si>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</si>
  <si>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</si>
  <si>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</si>
  <si>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</si>
  <si>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</si>
  <si>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</si>
  <si>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</si>
  <si>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</si>
  <si>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</si>
  <si>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</si>
  <si>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</si>
  <si>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</si>
  <si>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</si>
  <si>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</si>
  <si>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</si>
  <si>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</si>
  <si>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</si>
  <si>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</si>
  <si>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</si>
  <si>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</si>
  <si>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</si>
  <si>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</si>
  <si>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</si>
  <si>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</si>
  <si>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</si>
  <si>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</si>
  <si>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</si>
  <si>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</si>
  <si>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</si>
  <si>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</si>
  <si>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</si>
  <si>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</si>
  <si>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</si>
  <si>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</si>
  <si>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</si>
  <si>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</si>
  <si>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</si>
  <si>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</si>
  <si>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</si>
  <si>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</si>
  <si>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</si>
  <si>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</si>
  <si>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</si>
  <si>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</si>
  <si>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</si>
  <si>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</si>
  <si>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</si>
  <si>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</si>
  <si>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</si>
  <si>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</si>
  <si>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</si>
  <si>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</si>
  <si>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</si>
  <si>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</si>
  <si>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</si>
  <si>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</si>
  <si>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</si>
  <si>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</si>
  <si>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</si>
  <si>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</si>
  <si>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</si>
  <si>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</si>
  <si>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</si>
  <si>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</si>
  <si>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</si>
  <si>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</si>
  <si>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</si>
  <si>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</si>
  <si>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</si>
  <si>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</si>
  <si>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</si>
  <si>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</si>
  <si>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</si>
  <si>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</si>
  <si>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</si>
  <si>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</si>
  <si>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</si>
  <si>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</si>
  <si>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</si>
  <si>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</si>
  <si>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</si>
  <si>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</si>
  <si>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</si>
  <si>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</si>
  <si>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</si>
  <si>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</si>
  <si>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</si>
  <si>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</si>
  <si>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</si>
  <si>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</si>
  <si>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</si>
  <si>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</si>
  <si>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</si>
  <si>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</si>
  <si>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</si>
  <si>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</si>
  <si>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</si>
  <si>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</si>
  <si>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</si>
  <si>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</si>
  <si>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</si>
  <si>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</si>
  <si>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</si>
  <si>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</si>
  <si>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</si>
  <si>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</si>
  <si>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</si>
  <si>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</si>
  <si>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</si>
  <si>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</si>
  <si>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</si>
  <si>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</si>
  <si>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</si>
  <si>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</si>
  <si>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</si>
  <si>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</si>
  <si>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</si>
  <si>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</si>
  <si>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</si>
  <si>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</si>
  <si>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</si>
  <si>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</si>
  <si>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</si>
  <si>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</si>
  <si>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</si>
  <si>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</si>
  <si>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</si>
  <si>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</si>
  <si>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</si>
  <si>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</si>
  <si>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</si>
  <si>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</si>
  <si>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</si>
  <si>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</si>
  <si>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</si>
  <si>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</si>
  <si>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</si>
  <si>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</si>
  <si>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</si>
  <si>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</si>
  <si>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</si>
  <si>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</si>
  <si>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</si>
  <si>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</si>
  <si>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</si>
  <si>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</si>
  <si>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</si>
  <si>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</si>
  <si>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</si>
  <si>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</si>
  <si>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</si>
  <si>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</si>
  <si>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</si>
  <si>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</si>
  <si>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</si>
  <si>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</si>
  <si>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</si>
  <si>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</si>
  <si>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</si>
  <si>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</si>
  <si>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</si>
  <si>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</si>
  <si>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</si>
  <si>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</si>
  <si>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</si>
  <si>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</si>
  <si>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</si>
  <si>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</si>
  <si>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</si>
  <si>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</si>
  <si>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</si>
  <si>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</si>
  <si>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</si>
  <si>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</si>
  <si>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</si>
  <si>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</si>
  <si>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</si>
  <si>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</si>
  <si>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</si>
  <si>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</si>
  <si>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</si>
  <si>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</si>
  <si>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</si>
  <si>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</si>
  <si>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</si>
  <si>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</si>
  <si>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</si>
  <si>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</si>
  <si>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</si>
  <si>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</si>
  <si>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</si>
  <si>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</si>
  <si>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</si>
  <si>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</si>
  <si>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</si>
  <si>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</si>
  <si>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</si>
  <si>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</si>
  <si>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</si>
  <si>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</si>
  <si>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</si>
  <si>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</si>
  <si>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</si>
  <si>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</si>
  <si>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</si>
  <si>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</si>
  <si>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</si>
  <si>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</si>
  <si>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</si>
  <si>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</si>
  <si>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</si>
  <si>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</si>
  <si>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</si>
  <si>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</si>
  <si>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</si>
  <si>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</si>
  <si>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</si>
  <si>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</si>
  <si>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</si>
  <si>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</si>
  <si>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</si>
  <si>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</si>
  <si>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</si>
  <si>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</si>
  <si>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</si>
  <si>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</si>
  <si>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</si>
  <si>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</si>
  <si>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</si>
  <si>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</si>
  <si>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</si>
  <si>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</si>
  <si>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</si>
  <si>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</si>
  <si>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</si>
  <si>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</si>
  <si>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</si>
  <si>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</si>
  <si>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</si>
  <si>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</si>
  <si>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</si>
  <si>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</si>
  <si>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</si>
  <si>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</si>
  <si>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</si>
  <si>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</si>
  <si>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</si>
  <si>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</si>
  <si>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</si>
  <si>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</si>
  <si>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</si>
  <si>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</si>
  <si>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</si>
  <si>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</si>
  <si>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</si>
  <si>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</si>
  <si>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</si>
  <si>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</si>
  <si>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</si>
  <si>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</si>
  <si>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</si>
  <si>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</si>
  <si>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</si>
  <si>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</si>
  <si>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</si>
  <si>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</si>
  <si>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</si>
  <si>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</si>
  <si>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</si>
  <si>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</si>
  <si>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</si>
  <si>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</si>
  <si>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</si>
  <si>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</si>
  <si>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</si>
  <si>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</si>
  <si>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</si>
  <si>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</si>
  <si>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</si>
  <si>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</si>
  <si>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</si>
  <si>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</si>
  <si>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</si>
  <si>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</si>
  <si>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</si>
  <si>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</si>
  <si>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</si>
  <si>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</si>
  <si>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</si>
  <si>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</si>
  <si>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</si>
  <si>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</si>
  <si>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</si>
  <si>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</si>
  <si>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</si>
  <si>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</si>
  <si>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</si>
  <si>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</si>
  <si>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</si>
  <si>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</si>
  <si>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</si>
  <si>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</si>
  <si>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</si>
  <si>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</si>
  <si>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</si>
  <si>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</si>
  <si>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</si>
  <si>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</si>
  <si>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</si>
  <si>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</si>
  <si>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</si>
  <si>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</si>
  <si>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</si>
  <si>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</si>
  <si>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</si>
  <si>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</si>
  <si>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</si>
  <si>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</si>
  <si>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</si>
  <si>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</si>
  <si>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</si>
  <si>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</si>
  <si>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</si>
  <si>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</si>
  <si>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</si>
  <si>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</si>
  <si>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</si>
  <si>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</si>
  <si>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</si>
  <si>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</si>
  <si>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</si>
  <si>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</si>
  <si>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</si>
  <si>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</si>
  <si>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</si>
  <si>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</si>
  <si>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</si>
  <si>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</si>
  <si>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</si>
  <si>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</si>
  <si>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</si>
  <si>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</si>
  <si>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</si>
  <si>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</si>
  <si>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</si>
  <si>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</si>
  <si>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</si>
  <si>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</si>
  <si>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</si>
  <si>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</si>
  <si>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</si>
  <si>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</si>
  <si>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</si>
  <si>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</si>
  <si>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</si>
  <si>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</si>
  <si>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</si>
  <si>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</si>
  <si>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</si>
  <si>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</si>
  <si>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</si>
  <si>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</si>
  <si>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</si>
  <si>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</si>
  <si>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</si>
  <si>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</si>
  <si>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</si>
  <si>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</si>
  <si>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</si>
  <si>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</si>
  <si>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</si>
  <si>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</si>
  <si>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</si>
  <si>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</si>
  <si>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</si>
  <si>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</si>
  <si>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</si>
  <si>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</si>
  <si>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</si>
  <si>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</si>
  <si>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</si>
  <si>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</si>
  <si>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</si>
  <si>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</si>
  <si>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</si>
  <si>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</si>
  <si>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</si>
  <si>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</si>
  <si>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</si>
  <si>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</si>
  <si>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</si>
  <si>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</si>
  <si>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</si>
  <si>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</si>
  <si>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</si>
  <si>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</si>
  <si>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</si>
  <si>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</si>
  <si>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</si>
  <si>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</si>
  <si>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</si>
  <si>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</si>
  <si>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</si>
  <si>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</si>
  <si>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</si>
  <si>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</si>
  <si>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</si>
  <si>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</si>
  <si>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</si>
  <si>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</si>
  <si>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</si>
  <si>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</si>
  <si>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</si>
  <si>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</si>
  <si>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</si>
  <si>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</si>
  <si>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</si>
  <si>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</si>
  <si>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</si>
  <si>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</si>
  <si>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</si>
  <si>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</si>
  <si>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</si>
  <si>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</si>
  <si>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</si>
  <si>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</si>
  <si>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</si>
  <si>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</si>
  <si>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</si>
  <si>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</si>
  <si>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</si>
  <si>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</si>
  <si>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</si>
  <si>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</si>
  <si>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</si>
  <si>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</si>
  <si>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</si>
  <si>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</si>
  <si>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</si>
  <si>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</si>
  <si>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</si>
  <si>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</si>
  <si>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</si>
  <si>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</si>
  <si>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</si>
  <si>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</si>
  <si>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</si>
  <si>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</si>
  <si>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</si>
  <si>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</si>
  <si>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</si>
  <si>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</si>
  <si>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</si>
  <si>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</si>
  <si>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</si>
  <si>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</si>
  <si>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</si>
  <si>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</si>
  <si>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</si>
  <si>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</si>
  <si>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</si>
  <si>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</si>
  <si>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</si>
  <si>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</si>
  <si>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</si>
  <si>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</si>
  <si>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</si>
  <si>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</si>
  <si>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</si>
  <si>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</si>
  <si>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</si>
  <si>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</si>
  <si>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</si>
  <si>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</si>
  <si>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</si>
  <si>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</si>
  <si>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</si>
  <si>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</si>
  <si>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</si>
  <si>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</si>
  <si>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</si>
  <si>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</si>
  <si>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</si>
  <si>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</si>
  <si>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</si>
  <si>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</si>
  <si>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</si>
  <si>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</si>
  <si>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</si>
  <si>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</si>
  <si>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</si>
  <si>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</si>
  <si>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</si>
  <si>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</si>
  <si>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</si>
  <si>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</si>
  <si>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</si>
  <si>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</si>
  <si>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</si>
  <si>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</si>
  <si>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</si>
  <si>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</si>
  <si>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</si>
  <si>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</si>
  <si>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</si>
  <si>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</si>
  <si>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</si>
  <si>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</si>
  <si>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</si>
  <si>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</si>
  <si>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</si>
  <si>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</si>
  <si>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</si>
  <si>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</si>
  <si>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</si>
  <si>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</si>
  <si>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</si>
  <si>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</si>
  <si>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</si>
  <si>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</si>
  <si>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</si>
  <si>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</si>
  <si>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</si>
  <si>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</si>
  <si>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</si>
  <si>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</si>
  <si>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</si>
  <si>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</si>
  <si>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</si>
  <si>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</si>
  <si>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</si>
  <si>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</si>
  <si>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</si>
  <si>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</si>
  <si>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</si>
  <si>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</si>
  <si>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</si>
  <si>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</si>
  <si>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</si>
  <si>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</si>
  <si>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</si>
  <si>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</si>
  <si>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</si>
  <si>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</si>
  <si>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</si>
  <si>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</si>
  <si>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</si>
  <si>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</si>
  <si>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</si>
  <si>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</si>
  <si>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</si>
  <si>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</si>
  <si>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</si>
  <si>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</si>
  <si>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</si>
  <si>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</si>
  <si>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</si>
  <si>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</si>
  <si>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</si>
  <si>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</si>
  <si>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</si>
  <si>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</si>
  <si>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</si>
  <si>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</si>
  <si>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</si>
  <si>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</si>
  <si>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</si>
  <si>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</si>
  <si>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</si>
  <si>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</si>
  <si>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</si>
  <si>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</si>
  <si>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</si>
  <si>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</si>
  <si>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</si>
  <si>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</si>
  <si>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</si>
  <si>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</si>
  <si>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</si>
  <si>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</si>
  <si>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</si>
  <si>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</si>
  <si>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</si>
  <si>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</si>
  <si>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</si>
  <si>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</si>
  <si>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</si>
  <si>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</si>
  <si>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</si>
  <si>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</si>
  <si>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</si>
  <si>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</si>
  <si>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</si>
  <si>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</si>
  <si>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</si>
  <si>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</si>
  <si>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</si>
  <si>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</si>
  <si>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</si>
  <si>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</si>
  <si>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</si>
  <si>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</si>
  <si>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</si>
  <si>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</si>
  <si>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</si>
  <si>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</si>
  <si>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</si>
  <si>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</si>
  <si>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</si>
  <si>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</si>
  <si>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</si>
  <si>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</si>
  <si>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</si>
  <si>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</si>
  <si>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</si>
  <si>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</si>
  <si>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</si>
  <si>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</si>
  <si>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</si>
  <si>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</si>
  <si>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</si>
  <si>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</si>
  <si>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</si>
  <si>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</si>
  <si>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</si>
  <si>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</si>
  <si>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</si>
  <si>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</si>
  <si>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</si>
  <si>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</si>
  <si>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</si>
  <si>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</si>
  <si>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</si>
  <si>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</si>
  <si>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</si>
  <si>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</si>
  <si>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</si>
  <si>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</si>
  <si>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</si>
  <si>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</si>
  <si>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</si>
  <si>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</si>
  <si>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</si>
  <si>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</si>
  <si>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</si>
  <si>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</si>
  <si>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</si>
  <si>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</si>
  <si>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</si>
  <si>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</si>
  <si>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</si>
  <si>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</si>
  <si>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</si>
  <si>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</si>
  <si>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</si>
  <si>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</si>
  <si>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</si>
  <si>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</si>
  <si>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</si>
  <si>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</si>
  <si>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</si>
  <si>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</si>
  <si>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</si>
  <si>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</si>
  <si>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</si>
  <si>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</si>
  <si>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</si>
  <si>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</si>
  <si>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</si>
  <si>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</si>
  <si>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</si>
  <si>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</si>
  <si>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</si>
  <si>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</si>
  <si>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</si>
  <si>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</si>
  <si>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</si>
  <si>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</si>
  <si>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</si>
  <si>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</si>
  <si>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</si>
  <si>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</si>
  <si>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</si>
  <si>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</si>
  <si>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</si>
  <si>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</si>
  <si>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</si>
  <si>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</si>
  <si>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</si>
  <si>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</si>
  <si>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</si>
  <si>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</si>
  <si>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</si>
  <si>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</si>
  <si>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</si>
  <si>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</si>
  <si>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</si>
  <si>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</si>
  <si>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</si>
  <si>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</si>
  <si>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</si>
  <si>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</si>
  <si>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</si>
  <si>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</si>
  <si>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</si>
  <si>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</si>
  <si>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</si>
  <si>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</si>
  <si>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</si>
  <si>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</si>
  <si>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</si>
  <si>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</si>
  <si>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</si>
  <si>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</si>
  <si>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</si>
  <si>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</si>
  <si>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</si>
  <si>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</si>
  <si>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</si>
  <si>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</si>
  <si>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</si>
  <si>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</si>
  <si>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</si>
  <si>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</si>
  <si>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</si>
  <si>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</si>
  <si>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</si>
  <si>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</si>
  <si>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</si>
  <si>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</si>
  <si>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</si>
  <si>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</si>
  <si>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</si>
  <si>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</si>
  <si>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</si>
  <si>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</si>
  <si>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</si>
  <si>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</si>
  <si>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</si>
  <si>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</si>
  <si>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</si>
  <si>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</si>
  <si>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</si>
  <si>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</si>
  <si>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</si>
  <si>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</si>
  <si>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</si>
  <si>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</si>
  <si>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</si>
  <si>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</si>
  <si>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</si>
  <si>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</si>
  <si>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</si>
  <si>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</si>
  <si>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</si>
  <si>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</si>
  <si>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</si>
  <si>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</si>
  <si>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</si>
  <si>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</si>
  <si>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</si>
  <si>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</si>
  <si>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</si>
  <si>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</si>
  <si>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</si>
  <si>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</si>
  <si>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</si>
  <si>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</si>
  <si>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</si>
  <si>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</si>
  <si>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</si>
  <si>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</si>
  <si>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</si>
  <si>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</si>
  <si>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</si>
  <si>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</si>
  <si>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</si>
  <si>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</si>
  <si>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</si>
  <si>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</si>
  <si>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</si>
  <si>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</si>
  <si>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</si>
  <si>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</si>
  <si>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</si>
  <si>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</si>
  <si>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</si>
  <si>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</si>
  <si>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</si>
  <si>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</si>
  <si>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</si>
  <si>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</si>
  <si>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</si>
  <si>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</si>
  <si>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</si>
  <si>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</si>
  <si>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</si>
  <si>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</si>
  <si>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</si>
  <si>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</si>
  <si>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</si>
  <si>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</si>
  <si>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</si>
  <si>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</si>
  <si>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</si>
  <si>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</si>
  <si>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</si>
  <si>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</si>
  <si>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</si>
  <si>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</si>
  <si>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</si>
  <si>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</si>
  <si>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</si>
  <si>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</si>
  <si>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</si>
  <si>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</si>
  <si>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</si>
  <si>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</si>
  <si>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</si>
  <si>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</si>
  <si>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</si>
  <si>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</si>
  <si>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</si>
  <si>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</si>
  <si>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</si>
  <si>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</si>
  <si>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</si>
  <si>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</si>
  <si>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</si>
  <si>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</si>
  <si>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</si>
  <si>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</si>
  <si>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</si>
  <si>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</si>
  <si>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</si>
  <si>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</si>
  <si>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</si>
  <si>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</si>
  <si>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</si>
  <si>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</si>
  <si>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</si>
  <si>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</si>
  <si>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</si>
  <si>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</si>
  <si>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</si>
  <si>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</si>
  <si>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</si>
  <si>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</si>
  <si>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</si>
  <si>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</si>
  <si>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</si>
  <si>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</si>
  <si>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</si>
  <si>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</si>
  <si>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</si>
  <si>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</si>
  <si>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</si>
  <si>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</si>
  <si>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</si>
  <si>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</si>
  <si>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</si>
  <si>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</si>
  <si>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</si>
  <si>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</si>
  <si>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</si>
  <si>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</si>
  <si>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</si>
  <si>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</si>
  <si>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</si>
  <si>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</si>
  <si>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</si>
  <si>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</si>
  <si>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</si>
  <si>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</si>
  <si>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</si>
  <si>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</si>
  <si>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</si>
  <si>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</si>
  <si>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</si>
  <si>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</si>
  <si>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</si>
  <si>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</si>
  <si>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</si>
  <si>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</si>
  <si>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</si>
  <si>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</si>
  <si>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</si>
  <si>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</si>
  <si>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</si>
  <si>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</si>
  <si>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</si>
  <si>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</si>
  <si>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</si>
  <si>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</si>
  <si>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</si>
  <si>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</si>
  <si>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</si>
  <si>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</si>
  <si>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</si>
  <si>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</si>
  <si>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</si>
  <si>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</si>
  <si>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</si>
  <si>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</si>
  <si>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</si>
  <si>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</si>
  <si>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</si>
  <si>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</si>
  <si>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</si>
  <si>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</si>
  <si>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</si>
  <si>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</si>
  <si>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</si>
  <si>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</si>
  <si>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</si>
  <si>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</si>
  <si>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</si>
  <si>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</si>
  <si>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</si>
  <si>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</si>
  <si>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</si>
  <si>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</si>
  <si>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</si>
  <si>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</si>
  <si>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</si>
  <si>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</si>
  <si>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</si>
  <si>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</si>
  <si>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</si>
  <si>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</si>
  <si>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</si>
  <si>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</si>
  <si>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</si>
  <si>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</si>
  <si>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September Dawn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</si>
  <si>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</si>
  <si>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</si>
  <si>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</si>
  <si>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</si>
  <si>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</si>
  <si>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</si>
  <si>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</si>
  <si>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</si>
  <si>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</si>
  <si>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</si>
  <si>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</si>
  <si>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</si>
  <si>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</si>
  <si>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</si>
  <si>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</si>
  <si>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</si>
  <si>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</si>
  <si>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</si>
  <si>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</si>
  <si>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</si>
  <si>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</si>
  <si>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</si>
  <si>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</si>
  <si>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</si>
  <si>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</si>
  <si>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</si>
  <si>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</si>
  <si>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</si>
  <si>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</si>
  <si>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</si>
  <si>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</si>
  <si>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</si>
  <si>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</si>
  <si>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</si>
  <si>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</si>
  <si>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</si>
  <si>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</si>
  <si>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</si>
  <si>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</si>
  <si>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</si>
  <si>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</si>
  <si>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</si>
  <si>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</si>
  <si>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</si>
  <si>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</si>
  <si>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</si>
  <si>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</si>
  <si>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</si>
  <si>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</si>
  <si>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</si>
  <si>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</si>
  <si>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</si>
  <si>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</si>
  <si>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</si>
  <si>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</si>
  <si>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</si>
  <si>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</si>
  <si>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</si>
  <si>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</si>
  <si>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</si>
  <si>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</si>
  <si>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</si>
  <si>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</si>
  <si>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</si>
  <si>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</si>
  <si>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</si>
  <si>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</si>
  <si>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</si>
  <si>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</si>
  <si>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</si>
  <si>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</si>
  <si>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</si>
  <si>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</si>
  <si>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</si>
  <si>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</si>
  <si>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</si>
  <si>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</si>
  <si>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</si>
  <si>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</si>
  <si>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</si>
  <si>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</si>
  <si>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</si>
  <si>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</si>
  <si>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</si>
  <si>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</si>
  <si>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</si>
  <si>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</si>
  <si>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</si>
  <si>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</si>
  <si>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</si>
  <si>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</si>
  <si>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</si>
  <si>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</si>
  <si>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</si>
  <si>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</si>
  <si>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</si>
  <si>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</si>
  <si>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</si>
  <si>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</si>
  <si>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</si>
  <si>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</si>
  <si>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</si>
  <si>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</si>
  <si>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</si>
  <si>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</si>
  <si>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</si>
  <si>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</si>
  <si>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</si>
  <si>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</si>
  <si>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</si>
  <si>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</si>
  <si>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</si>
  <si>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</si>
  <si>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</si>
  <si>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</si>
  <si>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</si>
  <si>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</si>
  <si>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</si>
  <si>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</si>
  <si>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</si>
  <si>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</si>
  <si>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</si>
  <si>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</si>
  <si>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</si>
  <si>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</si>
  <si>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</si>
  <si>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</si>
  <si>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</si>
  <si>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</si>
  <si>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</si>
  <si>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</si>
  <si>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</si>
  <si>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</si>
  <si>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</si>
  <si>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</si>
  <si>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</si>
  <si>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</si>
  <si>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</si>
  <si>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</si>
  <si>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</si>
  <si>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</si>
  <si>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</si>
  <si>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</si>
  <si>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</si>
  <si>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</si>
  <si>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</si>
  <si>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</si>
  <si>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</si>
  <si>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</si>
  <si>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</si>
  <si>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</si>
  <si>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</si>
  <si>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</si>
  <si>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</si>
  <si>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</si>
  <si>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</si>
  <si>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</si>
  <si>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</si>
  <si>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</si>
  <si>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</si>
  <si>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</si>
  <si>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</si>
  <si>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</si>
  <si>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</si>
  <si>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</si>
  <si>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</si>
  <si>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</si>
  <si>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</si>
  <si>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</si>
  <si>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</si>
  <si>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</si>
  <si>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</si>
  <si>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</si>
  <si>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</si>
  <si>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</si>
  <si>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</si>
  <si>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</si>
  <si>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</si>
  <si>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</si>
  <si>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</si>
  <si>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</si>
  <si>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</si>
  <si>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</si>
  <si>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</si>
  <si>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</si>
  <si>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</si>
  <si>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</si>
  <si>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</si>
  <si>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</si>
  <si>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</si>
  <si>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</si>
  <si>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</si>
  <si>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</si>
  <si>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</si>
  <si>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</si>
  <si>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</si>
  <si>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</si>
  <si>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</si>
  <si>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</si>
  <si>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</si>
  <si>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</si>
  <si>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</si>
  <si>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</si>
  <si>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</si>
  <si>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</si>
  <si>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</si>
  <si>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</si>
  <si>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</si>
  <si>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</si>
  <si>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</si>
  <si>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</si>
  <si>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</si>
  <si>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</si>
  <si>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</si>
  <si>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</si>
  <si>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</si>
  <si>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</si>
  <si>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</si>
  <si>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</si>
  <si>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</si>
  <si>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</si>
  <si>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</si>
  <si>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</si>
  <si>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</si>
  <si>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</si>
  <si>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</si>
  <si>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</si>
  <si>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</si>
  <si>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</si>
  <si>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</si>
  <si>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</si>
  <si>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</si>
  <si>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</si>
  <si>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</si>
  <si>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</si>
  <si>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</si>
  <si>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</si>
  <si>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</si>
  <si>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</si>
  <si>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</si>
  <si>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</si>
  <si>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</si>
  <si>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</si>
  <si>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</si>
  <si>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</si>
  <si>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</si>
  <si>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</si>
  <si>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</si>
  <si>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</si>
  <si>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</si>
  <si>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</si>
  <si>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</si>
  <si>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</si>
  <si>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</si>
  <si>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</si>
  <si>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</si>
  <si>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</si>
  <si>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</si>
  <si>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</si>
  <si>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</si>
  <si>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</si>
  <si>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</si>
  <si>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</si>
  <si>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</si>
  <si>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</si>
  <si>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</si>
  <si>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</si>
  <si>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</si>
  <si>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</si>
  <si>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</si>
  <si>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</si>
  <si>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</si>
  <si>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</si>
  <si>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</si>
  <si>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</si>
  <si>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</si>
  <si>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</si>
  <si>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</si>
  <si>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</si>
  <si>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</si>
  <si>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</si>
  <si>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</si>
  <si>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</si>
  <si>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</si>
  <si>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</si>
  <si>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</si>
  <si>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</si>
  <si>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</si>
  <si>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</si>
  <si>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</si>
  <si>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</si>
  <si>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</si>
  <si>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</si>
  <si>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</si>
  <si>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</si>
  <si>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</si>
  <si>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</si>
  <si>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</si>
  <si>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</si>
  <si>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</si>
  <si>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</si>
  <si>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</si>
  <si>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</si>
  <si>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</si>
  <si>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</si>
  <si>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</si>
  <si>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</si>
  <si>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</si>
  <si>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</si>
  <si>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</si>
  <si>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</si>
  <si>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</si>
  <si>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</si>
  <si>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</si>
  <si>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</si>
  <si>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</si>
  <si>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</si>
  <si>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</si>
  <si>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</si>
  <si>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</si>
  <si>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</si>
  <si>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</si>
  <si>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</si>
  <si>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</si>
  <si>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</si>
  <si>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</si>
  <si>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</si>
  <si>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</si>
  <si>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</si>
  <si>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</si>
  <si>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</si>
  <si>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</si>
  <si>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</si>
  <si>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</si>
  <si>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</si>
  <si>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</si>
  <si>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</si>
  <si>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</si>
  <si>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</si>
  <si>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</si>
  <si>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</si>
  <si>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</si>
  <si>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</si>
  <si>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</si>
  <si>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</si>
  <si>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</si>
  <si>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</si>
  <si>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</si>
  <si>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</si>
  <si>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</si>
  <si>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</si>
  <si>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</si>
  <si>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</si>
  <si>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</si>
  <si>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</si>
  <si>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</si>
  <si>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</si>
  <si>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</si>
  <si>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</si>
  <si>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</si>
  <si>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</si>
  <si>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</si>
  <si>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</si>
  <si>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</si>
  <si>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</si>
  <si>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</si>
  <si>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</si>
  <si>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</si>
  <si>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</si>
  <si>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</si>
  <si>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</si>
  <si>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</si>
  <si>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</si>
  <si>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</si>
  <si>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</si>
  <si>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</si>
  <si>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</si>
  <si>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</si>
  <si>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</si>
  <si>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</si>
  <si>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</si>
  <si>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</si>
  <si>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</si>
  <si>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</si>
  <si>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</si>
  <si>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</si>
  <si>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</si>
  <si>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</si>
  <si>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</si>
  <si>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</si>
  <si>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</si>
  <si>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</si>
  <si>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</si>
  <si>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</si>
  <si>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</si>
  <si>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</si>
  <si>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</si>
  <si>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</si>
  <si>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</si>
  <si>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</si>
  <si>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</si>
  <si>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</si>
  <si>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</si>
  <si>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</si>
  <si>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</si>
  <si>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</si>
  <si>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</si>
  <si>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</si>
  <si>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</si>
  <si>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</si>
  <si>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</si>
  <si>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</si>
  <si>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</si>
  <si>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</si>
  <si>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</si>
  <si>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</si>
  <si>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</si>
  <si>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</si>
  <si>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</si>
  <si>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</si>
  <si>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</si>
  <si>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</si>
  <si>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</si>
  <si>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</si>
  <si>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</si>
  <si>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</si>
  <si>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</si>
  <si>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</si>
  <si>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</si>
  <si>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</si>
  <si>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</si>
  <si>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</si>
  <si>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</si>
  <si>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</si>
  <si>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</si>
  <si>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</si>
  <si>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</si>
  <si>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</si>
  <si>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</si>
  <si>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</si>
  <si>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</si>
  <si>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</si>
  <si>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</si>
  <si>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</si>
  <si>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</si>
  <si>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</si>
  <si>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</si>
  <si>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</si>
  <si>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</si>
  <si>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</si>
  <si>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</si>
  <si>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</si>
  <si>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</si>
  <si>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</si>
  <si>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</si>
  <si>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</si>
  <si>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</si>
  <si>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</si>
  <si>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</si>
  <si>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</si>
  <si>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</si>
  <si>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</si>
  <si>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</si>
  <si>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</si>
  <si>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</si>
  <si>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</si>
  <si>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</si>
  <si>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</si>
  <si>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</si>
  <si>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</si>
  <si>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</si>
  <si>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</si>
  <si>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</si>
  <si>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</si>
  <si>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</si>
  <si>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</si>
  <si>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</si>
  <si>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</si>
  <si>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</si>
  <si>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</si>
  <si>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</si>
  <si>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</si>
  <si>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</si>
  <si>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</si>
  <si>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</si>
  <si>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</si>
  <si>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</si>
  <si>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</si>
  <si>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</si>
  <si>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</si>
  <si>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</si>
  <si>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</si>
  <si>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</si>
  <si>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</si>
  <si>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</si>
  <si>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</si>
  <si>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</si>
  <si>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</si>
  <si>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</si>
  <si>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</si>
  <si>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</si>
  <si>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</si>
  <si>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</si>
  <si>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</si>
  <si>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</si>
  <si>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</si>
  <si>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</si>
  <si>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</si>
  <si>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</si>
  <si>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</si>
  <si>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</si>
  <si>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</si>
  <si>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</si>
  <si>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</si>
  <si>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</si>
  <si>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</si>
  <si>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</si>
  <si>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</si>
  <si>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</si>
  <si>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</si>
  <si>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</si>
  <si>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</si>
  <si>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</si>
  <si>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</si>
  <si>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</si>
  <si>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</si>
  <si>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</si>
  <si>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</si>
  <si>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</si>
  <si>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</si>
  <si>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</si>
  <si>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</si>
  <si>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</si>
  <si>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</si>
  <si>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</si>
  <si>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</si>
  <si>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</si>
  <si>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</si>
  <si>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</si>
  <si>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</si>
  <si>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</si>
  <si>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</si>
  <si>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</si>
  <si>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</si>
  <si>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</si>
  <si>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</si>
  <si>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</si>
  <si>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</si>
  <si>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</si>
  <si>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</si>
  <si>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</si>
  <si>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</si>
  <si>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</si>
  <si>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</si>
  <si>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</si>
  <si>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</si>
  <si>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</si>
  <si>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</si>
  <si>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</si>
  <si>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</si>
  <si>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</si>
  <si>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</si>
  <si>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</si>
  <si>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</si>
  <si>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</si>
  <si>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</si>
  <si>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</si>
  <si>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</si>
  <si>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</si>
  <si>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</si>
  <si>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</si>
  <si>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</si>
  <si>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</si>
  <si>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</si>
  <si>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</si>
  <si>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</si>
  <si>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</si>
  <si>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</si>
  <si>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</si>
  <si>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</si>
  <si>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</si>
  <si>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</si>
  <si>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</si>
  <si>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</si>
  <si>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</si>
  <si>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</si>
  <si>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</si>
  <si>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</si>
  <si>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</si>
  <si>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</si>
  <si>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</si>
  <si>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</si>
  <si>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</si>
  <si>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</si>
  <si>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</si>
  <si>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</si>
  <si>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</si>
  <si>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</si>
  <si>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</si>
  <si>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</si>
  <si>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</si>
  <si>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</si>
  <si>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</si>
  <si>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</si>
  <si>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</si>
  <si>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</si>
  <si>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</si>
  <si>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</si>
  <si>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</si>
  <si>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</si>
  <si>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</si>
  <si>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</si>
  <si>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</si>
  <si>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</si>
  <si>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</si>
  <si>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</si>
  <si>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</si>
  <si>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</si>
  <si>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</si>
  <si>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</si>
  <si>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</si>
  <si>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</si>
  <si>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</si>
  <si>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</si>
  <si>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</si>
  <si>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</si>
  <si>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</si>
  <si>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</si>
  <si>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</si>
  <si>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</si>
  <si>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</si>
  <si>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</si>
  <si>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</si>
  <si>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</si>
  <si>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</si>
  <si>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</si>
  <si>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</si>
  <si>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</si>
  <si>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</si>
  <si>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</si>
  <si>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</si>
  <si>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</si>
  <si>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</si>
  <si>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</si>
  <si>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</si>
  <si>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</si>
  <si>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</si>
  <si>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</si>
  <si>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</si>
  <si>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</si>
  <si>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</si>
  <si>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</si>
  <si>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</si>
  <si>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</si>
  <si>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</si>
  <si>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</si>
  <si>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</si>
  <si>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Love's Abiding Joy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</si>
  <si>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</si>
  <si>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</si>
  <si>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</si>
  <si>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</si>
  <si>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</si>
  <si>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</si>
  <si>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</si>
  <si>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</si>
  <si>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</si>
  <si>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</si>
  <si>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</si>
  <si>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</si>
  <si>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</si>
  <si>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</si>
  <si>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</si>
  <si>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</si>
  <si>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</si>
  <si>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</si>
  <si>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</si>
  <si>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</si>
  <si>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</si>
  <si>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</si>
  <si>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</si>
  <si>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</si>
  <si>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</si>
  <si>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</si>
  <si>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</si>
  <si>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</si>
  <si>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</si>
  <si>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</si>
  <si>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</si>
  <si>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</si>
  <si>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</si>
  <si>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</si>
  <si>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</si>
  <si>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</si>
  <si>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</si>
  <si>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</si>
  <si>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</si>
  <si>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</si>
  <si>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</si>
  <si>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</si>
  <si>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</si>
  <si>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</si>
  <si>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</si>
  <si>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</si>
  <si>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</si>
  <si>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</si>
  <si>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</si>
  <si>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</si>
  <si>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</si>
  <si>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</si>
  <si>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</si>
  <si>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</si>
  <si>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</si>
  <si>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</si>
  <si>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</si>
  <si>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</si>
  <si>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</si>
  <si>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</si>
  <si>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</si>
  <si>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</si>
  <si>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</si>
  <si>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</si>
  <si>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</si>
  <si>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</si>
  <si>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</si>
  <si>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</si>
  <si>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</si>
  <si>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</si>
  <si>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</si>
  <si>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</si>
  <si>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</si>
  <si>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</si>
  <si>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</si>
  <si>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</si>
  <si>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</si>
  <si>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</si>
  <si>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</si>
  <si>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</si>
  <si>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</si>
  <si>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</si>
  <si>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</si>
  <si>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</si>
  <si>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</si>
  <si>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</si>
  <si>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</si>
  <si>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</si>
  <si>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</si>
  <si>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</si>
  <si>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</si>
  <si>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</si>
  <si>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</si>
  <si>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</si>
  <si>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</si>
  <si>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</si>
  <si>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</si>
  <si>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</si>
  <si>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</si>
  <si>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</si>
  <si>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</si>
  <si>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</si>
  <si>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</si>
  <si>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</si>
  <si>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</si>
  <si>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</si>
  <si>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</si>
  <si>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</si>
  <si>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</si>
  <si>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</si>
  <si>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</si>
  <si>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</si>
  <si>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</si>
  <si>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</si>
  <si>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</si>
  <si>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</si>
  <si>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</si>
  <si>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</si>
  <si>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</si>
  <si>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</si>
  <si>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</si>
  <si>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</si>
  <si>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</si>
  <si>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</si>
  <si>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</si>
  <si>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</si>
  <si>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</si>
  <si>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</si>
  <si>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</si>
  <si>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</si>
  <si>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</si>
  <si>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</si>
  <si>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</si>
  <si>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</si>
  <si>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</si>
  <si>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</si>
  <si>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</si>
  <si>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</si>
  <si>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</si>
  <si>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</si>
  <si>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</si>
  <si>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</si>
  <si>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</si>
  <si>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</si>
  <si>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</si>
  <si>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</si>
  <si>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</si>
  <si>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</si>
  <si>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</si>
  <si>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</si>
  <si>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</si>
  <si>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</si>
  <si>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</si>
  <si>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</si>
  <si>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</si>
  <si>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</si>
  <si>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</si>
  <si>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</si>
  <si>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</si>
  <si>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</si>
  <si>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</si>
  <si>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</si>
  <si>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</si>
  <si>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</si>
  <si>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</si>
  <si>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</si>
  <si>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</si>
  <si>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</si>
  <si>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</si>
  <si>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</si>
  <si>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</si>
  <si>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</si>
  <si>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</si>
  <si>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</si>
  <si>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</si>
  <si>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</si>
  <si>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</si>
  <si>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</si>
  <si>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</si>
  <si>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</si>
  <si>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</si>
  <si>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</si>
  <si>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</si>
  <si>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</si>
  <si>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</si>
  <si>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</si>
  <si>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</si>
  <si>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</si>
  <si>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</si>
  <si>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</si>
  <si>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</si>
  <si>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</si>
  <si>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</si>
  <si>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</si>
  <si>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</si>
  <si>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</si>
  <si>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</si>
  <si>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</si>
  <si>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</si>
  <si>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</si>
  <si>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</si>
  <si>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</si>
  <si>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</si>
  <si>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</si>
  <si>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</si>
  <si>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</si>
  <si>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</si>
  <si>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</si>
  <si>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</si>
  <si>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</si>
  <si>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</si>
  <si>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</si>
  <si>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</si>
  <si>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</si>
  <si>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</si>
  <si>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</si>
  <si>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</si>
  <si>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</si>
  <si>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</si>
  <si>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</si>
  <si>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</si>
  <si>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</si>
  <si>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</si>
  <si>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</si>
  <si>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</si>
  <si>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</si>
  <si>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</si>
  <si>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</si>
  <si>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</si>
  <si>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</si>
  <si>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</si>
  <si>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</si>
  <si>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</si>
  <si>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</si>
  <si>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</si>
  <si>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</si>
  <si>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</si>
  <si>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</si>
  <si>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</si>
  <si>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</si>
  <si>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</si>
  <si>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</si>
  <si>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</si>
  <si>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</si>
  <si>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</si>
  <si>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</si>
  <si>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</si>
  <si>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</si>
  <si>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</si>
  <si>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</si>
  <si>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</si>
  <si>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</si>
  <si>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</si>
  <si>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</si>
  <si>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</si>
  <si>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</si>
  <si>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</si>
  <si>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</si>
  <si>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</si>
  <si>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</si>
  <si>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</si>
  <si>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</si>
  <si>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</si>
  <si>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</si>
  <si>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</si>
  <si>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Arnolds Park</t>
  </si>
  <si>
    <t>Broken Vessels</t>
  </si>
  <si>
    <t>A Hard Day's Night</t>
  </si>
  <si>
    <t>The Harvest/La Cosecha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</si>
  <si>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</si>
  <si>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</si>
  <si>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</si>
  <si>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</si>
  <si>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</si>
  <si>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</si>
  <si>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</si>
  <si>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</si>
  <si>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</si>
  <si>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</si>
  <si>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</si>
  <si>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</si>
  <si>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</si>
  <si>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</si>
  <si>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</si>
  <si>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</si>
  <si>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</si>
  <si>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</si>
  <si>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</si>
  <si>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</si>
  <si>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</si>
  <si>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</si>
  <si>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</si>
  <si>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</si>
  <si>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</si>
  <si>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</si>
  <si>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</si>
  <si>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</si>
  <si>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</si>
  <si>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</si>
  <si>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</si>
  <si>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</si>
  <si>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</si>
  <si>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</si>
  <si>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</si>
  <si>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</si>
  <si>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</si>
  <si>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</si>
  <si>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</si>
  <si>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</si>
  <si>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</si>
  <si>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</si>
  <si>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</si>
  <si>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</si>
  <si>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</si>
  <si>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</si>
  <si>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</si>
  <si>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</si>
  <si>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</si>
  <si>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</si>
  <si>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</si>
  <si>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</si>
  <si>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</si>
  <si>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</si>
  <si>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</si>
  <si>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</si>
  <si>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</si>
  <si>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</si>
  <si>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Ayurveda: Art of Being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</si>
  <si>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</si>
  <si>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</si>
  <si>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</si>
  <si>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</si>
  <si>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</si>
  <si>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</si>
  <si>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</si>
  <si>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</si>
  <si>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</si>
  <si>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</si>
  <si>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</si>
  <si>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</si>
  <si>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</si>
  <si>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</si>
  <si>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</si>
  <si>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</si>
  <si>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</si>
  <si>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</si>
  <si>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</si>
  <si>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</si>
  <si>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</si>
  <si>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</si>
  <si>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</si>
  <si>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</si>
  <si>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</si>
  <si>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</si>
  <si>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</si>
  <si>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</si>
  <si>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</si>
  <si>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</si>
  <si>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</si>
  <si>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</si>
  <si>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</si>
  <si>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</si>
  <si>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</si>
  <si>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</si>
  <si>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</si>
  <si>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</si>
  <si>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</si>
  <si>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</si>
  <si>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</si>
  <si>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</si>
  <si>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</si>
  <si>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</si>
  <si>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</si>
  <si>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Over the Hill to the Poorhouse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</si>
  <si>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</si>
  <si>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</si>
  <si>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</si>
  <si>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</si>
  <si>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</si>
  <si>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</si>
  <si>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</si>
  <si>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</si>
  <si>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</si>
  <si>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</si>
  <si>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</si>
  <si>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</si>
  <si>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</si>
  <si>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</si>
  <si>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</si>
  <si>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</si>
  <si>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</si>
  <si>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</si>
  <si>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</si>
  <si>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</si>
  <si>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</si>
  <si>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</si>
  <si>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</si>
  <si>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</si>
  <si>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</si>
  <si>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</si>
  <si>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</si>
  <si>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</si>
  <si>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1) Descriptive Statistics of IMDB Score for Genre</t>
  </si>
  <si>
    <t>profit</t>
  </si>
  <si>
    <t>Row Labels</t>
  </si>
  <si>
    <t>Grand Total</t>
  </si>
  <si>
    <t>http://www.imdb.com/title/tt0499549/?ref_=fn_tt_tt_2</t>
  </si>
  <si>
    <t>http://www.imdb.com/title/tt0449088/?ref_=fn_tt_tt_2</t>
  </si>
  <si>
    <t>http://www.imdb.com/title/tt2379713/?ref_=fn_tt_tt_2</t>
  </si>
  <si>
    <t>http://www.imdb.com/title/tt1345836/?ref_=fn_tt_tt_2</t>
  </si>
  <si>
    <t>http://www.imdb.com/title/tt0499549/?ref_=fn_tt_tt_3</t>
  </si>
  <si>
    <t>http://www.imdb.com/title/tt0449088/?ref_=fn_tt_tt_3</t>
  </si>
  <si>
    <t>http://www.imdb.com/title/tt2379713/?ref_=fn_tt_tt_3</t>
  </si>
  <si>
    <t>http://www.imdb.com/title/tt1345836/?ref_=fn_tt_tt_3</t>
  </si>
  <si>
    <t>http://www.imdb.com/title/tt0499549/?ref_=fn_tt_tt_4</t>
  </si>
  <si>
    <t>http://www.imdb.com/title/tt0449088/?ref_=fn_tt_tt_4</t>
  </si>
  <si>
    <t>http://www.imdb.com/title/tt2379713/?ref_=fn_tt_tt_4</t>
  </si>
  <si>
    <t>http://www.imdb.com/title/tt1345836/?ref_=fn_tt_tt_4</t>
  </si>
  <si>
    <t>http://www.imdb.com/title/tt0499549/?ref_=fn_tt_tt_5</t>
  </si>
  <si>
    <t>http://www.imdb.com/title/tt0449088/?ref_=fn_tt_tt_5</t>
  </si>
  <si>
    <t>http://www.imdb.com/title/tt2379713/?ref_=fn_tt_tt_5</t>
  </si>
  <si>
    <t>http://www.imdb.com/title/tt1345836/?ref_=fn_tt_tt_5</t>
  </si>
  <si>
    <t>http://www.imdb.com/title/tt0499549/?ref_=fn_tt_tt_6</t>
  </si>
  <si>
    <t>http://www.imdb.com/title/tt0449088/?ref_=fn_tt_tt_6</t>
  </si>
  <si>
    <t>http://www.imdb.com/title/tt2379713/?ref_=fn_tt_tt_6</t>
  </si>
  <si>
    <t>http://www.imdb.com/title/tt1345836/?ref_=fn_tt_tt_6</t>
  </si>
  <si>
    <t>http://www.imdb.com/title/tt0499549/?ref_=fn_tt_tt_7</t>
  </si>
  <si>
    <t>http://www.imdb.com/title/tt0449088/?ref_=fn_tt_tt_7</t>
  </si>
  <si>
    <t>http://www.imdb.com/title/tt2379713/?ref_=fn_tt_tt_7</t>
  </si>
  <si>
    <t>http://www.imdb.com/title/tt1345836/?ref_=fn_tt_tt_7</t>
  </si>
  <si>
    <t>http://www.imdb.com/title/tt0499549/?ref_=fn_tt_tt_8</t>
  </si>
  <si>
    <t>http://www.imdb.com/title/tt0449088/?ref_=fn_tt_tt_8</t>
  </si>
  <si>
    <t>http://www.imdb.com/title/tt2379713/?ref_=fn_tt_tt_8</t>
  </si>
  <si>
    <t>http://www.imdb.com/title/tt1345836/?ref_=fn_tt_tt_8</t>
  </si>
  <si>
    <t>http://www.imdb.com/title/tt0499549/?ref_=fn_tt_tt_9</t>
  </si>
  <si>
    <t>http://www.imdb.com/title/tt0449088/?ref_=fn_tt_tt_9</t>
  </si>
  <si>
    <t>http://www.imdb.com/title/tt2379713/?ref_=fn_tt_tt_9</t>
  </si>
  <si>
    <t>http://www.imdb.com/title/tt1345836/?ref_=fn_tt_tt_9</t>
  </si>
  <si>
    <t>http://www.imdb.com/title/tt0499549/?ref_=fn_tt_tt_10</t>
  </si>
  <si>
    <t>http://www.imdb.com/title/tt0449088/?ref_=fn_tt_tt_10</t>
  </si>
  <si>
    <t>http://www.imdb.com/title/tt2379713/?ref_=fn_tt_tt_10</t>
  </si>
  <si>
    <t>http://www.imdb.com/title/tt1345836/?ref_=fn_tt_tt_10</t>
  </si>
  <si>
    <t>http://www.imdb.com/title/tt0499549/?ref_=fn_tt_tt_11</t>
  </si>
  <si>
    <t>http://www.imdb.com/title/tt0449088/?ref_=fn_tt_tt_11</t>
  </si>
  <si>
    <t>http://www.imdb.com/title/tt2379713/?ref_=fn_tt_tt_11</t>
  </si>
  <si>
    <t>http://www.imdb.com/title/tt1345836/?ref_=fn_tt_tt_11</t>
  </si>
  <si>
    <t>http://www.imdb.com/title/tt0499549/?ref_=fn_tt_tt_12</t>
  </si>
  <si>
    <t>http://www.imdb.com/title/tt0449088/?ref_=fn_tt_tt_12</t>
  </si>
  <si>
    <t>http://www.imdb.com/title/tt2379713/?ref_=fn_tt_tt_12</t>
  </si>
  <si>
    <t>http://www.imdb.com/title/tt1345836/?ref_=fn_tt_tt_12</t>
  </si>
  <si>
    <t>http://www.imdb.com/title/tt0499549/?ref_=fn_tt_tt_13</t>
  </si>
  <si>
    <t>http://www.imdb.com/title/tt0449088/?ref_=fn_tt_tt_13</t>
  </si>
  <si>
    <t>http://www.imdb.com/title/tt2379713/?ref_=fn_tt_tt_13</t>
  </si>
  <si>
    <t>http://www.imdb.com/title/tt1345836/?ref_=fn_tt_tt_13</t>
  </si>
  <si>
    <t>http://www.imdb.com/title/tt0499549/?ref_=fn_tt_tt_14</t>
  </si>
  <si>
    <t>http://www.imdb.com/title/tt0449088/?ref_=fn_tt_tt_14</t>
  </si>
  <si>
    <t>http://www.imdb.com/title/tt2379713/?ref_=fn_tt_tt_14</t>
  </si>
  <si>
    <t>http://www.imdb.com/title/tt1345836/?ref_=fn_tt_tt_14</t>
  </si>
  <si>
    <t>http://www.imdb.com/title/tt0499549/?ref_=fn_tt_tt_15</t>
  </si>
  <si>
    <t>http://www.imdb.com/title/tt0449088/?ref_=fn_tt_tt_15</t>
  </si>
  <si>
    <t>http://www.imdb.com/title/tt2379713/?ref_=fn_tt_tt_15</t>
  </si>
  <si>
    <t>http://www.imdb.com/title/tt1345836/?ref_=fn_tt_tt_15</t>
  </si>
  <si>
    <t>http://www.imdb.com/title/tt0499549/?ref_=fn_tt_tt_16</t>
  </si>
  <si>
    <t>http://www.imdb.com/title/tt0449088/?ref_=fn_tt_tt_16</t>
  </si>
  <si>
    <t>http://www.imdb.com/title/tt2379713/?ref_=fn_tt_tt_16</t>
  </si>
  <si>
    <t>http://www.imdb.com/title/tt1345836/?ref_=fn_tt_tt_16</t>
  </si>
  <si>
    <t>http://www.imdb.com/title/tt0499549/?ref_=fn_tt_tt_17</t>
  </si>
  <si>
    <t>http://www.imdb.com/title/tt0449088/?ref_=fn_tt_tt_17</t>
  </si>
  <si>
    <t>http://www.imdb.com/title/tt2379713/?ref_=fn_tt_tt_17</t>
  </si>
  <si>
    <t>http://www.imdb.com/title/tt1345836/?ref_=fn_tt_tt_17</t>
  </si>
  <si>
    <t>http://www.imdb.com/title/tt0499549/?ref_=fn_tt_tt_18</t>
  </si>
  <si>
    <t>http://www.imdb.com/title/tt0449088/?ref_=fn_tt_tt_18</t>
  </si>
  <si>
    <t>http://www.imdb.com/title/tt2379713/?ref_=fn_tt_tt_18</t>
  </si>
  <si>
    <t>http://www.imdb.com/title/tt1345836/?ref_=fn_tt_tt_18</t>
  </si>
  <si>
    <t>http://www.imdb.com/title/tt0499549/?ref_=fn_tt_tt_19</t>
  </si>
  <si>
    <t>http://www.imdb.com/title/tt0449088/?ref_=fn_tt_tt_19</t>
  </si>
  <si>
    <t>http://www.imdb.com/title/tt2379713/?ref_=fn_tt_tt_19</t>
  </si>
  <si>
    <t>http://www.imdb.com/title/tt1345836/?ref_=fn_tt_tt_19</t>
  </si>
  <si>
    <t>http://www.imdb.com/title/tt0499549/?ref_=fn_tt_tt_20</t>
  </si>
  <si>
    <t>http://www.imdb.com/title/tt0449088/?ref_=fn_tt_tt_20</t>
  </si>
  <si>
    <t>http://www.imdb.com/title/tt2379713/?ref_=fn_tt_tt_20</t>
  </si>
  <si>
    <t>http://www.imdb.com/title/tt1345836/?ref_=fn_tt_tt_20</t>
  </si>
  <si>
    <t>http://www.imdb.com/title/tt0499549/?ref_=fn_tt_tt_21</t>
  </si>
  <si>
    <t>http://www.imdb.com/title/tt0449088/?ref_=fn_tt_tt_21</t>
  </si>
  <si>
    <t>http://www.imdb.com/title/tt2379713/?ref_=fn_tt_tt_21</t>
  </si>
  <si>
    <t>http://www.imdb.com/title/tt1345836/?ref_=fn_tt_tt_21</t>
  </si>
  <si>
    <t>http://www.imdb.com/title/tt0499549/?ref_=fn_tt_tt_22</t>
  </si>
  <si>
    <t>http://www.imdb.com/title/tt0449088/?ref_=fn_tt_tt_22</t>
  </si>
  <si>
    <t>http://www.imdb.com/title/tt2379713/?ref_=fn_tt_tt_22</t>
  </si>
  <si>
    <t>http://www.imdb.com/title/tt1345836/?ref_=fn_tt_tt_22</t>
  </si>
  <si>
    <t>http://www.imdb.com/title/tt0499549/?ref_=fn_tt_tt_23</t>
  </si>
  <si>
    <t>http://www.imdb.com/title/tt0449088/?ref_=fn_tt_tt_23</t>
  </si>
  <si>
    <t>http://www.imdb.com/title/tt2379713/?ref_=fn_tt_tt_23</t>
  </si>
  <si>
    <t>http://www.imdb.com/title/tt1345836/?ref_=fn_tt_tt_23</t>
  </si>
  <si>
    <t>http://www.imdb.com/title/tt0499549/?ref_=fn_tt_tt_24</t>
  </si>
  <si>
    <t>http://www.imdb.com/title/tt0449088/?ref_=fn_tt_tt_24</t>
  </si>
  <si>
    <t>http://www.imdb.com/title/tt2379713/?ref_=fn_tt_tt_24</t>
  </si>
  <si>
    <t>http://www.imdb.com/title/tt1345836/?ref_=fn_tt_tt_24</t>
  </si>
  <si>
    <t>http://www.imdb.com/title/tt0499549/?ref_=fn_tt_tt_25</t>
  </si>
  <si>
    <t>http://www.imdb.com/title/tt0449088/?ref_=fn_tt_tt_25</t>
  </si>
  <si>
    <t>http://www.imdb.com/title/tt2379713/?ref_=fn_tt_tt_25</t>
  </si>
  <si>
    <t>http://www.imdb.com/title/tt1345836/?ref_=fn_tt_tt_25</t>
  </si>
  <si>
    <t>http://www.imdb.com/title/tt0499549/?ref_=fn_tt_tt_26</t>
  </si>
  <si>
    <t>http://www.imdb.com/title/tt0449088/?ref_=fn_tt_tt_26</t>
  </si>
  <si>
    <t>http://www.imdb.com/title/tt2379713/?ref_=fn_tt_tt_26</t>
  </si>
  <si>
    <t>http://www.imdb.com/title/tt1345836/?ref_=fn_tt_tt_26</t>
  </si>
  <si>
    <t>http://www.imdb.com/title/tt0499549/?ref_=fn_tt_tt_27</t>
  </si>
  <si>
    <t>http://www.imdb.com/title/tt0449088/?ref_=fn_tt_tt_27</t>
  </si>
  <si>
    <t>http://www.imdb.com/title/tt2379713/?ref_=fn_tt_tt_27</t>
  </si>
  <si>
    <t>http://www.imdb.com/title/tt1345836/?ref_=fn_tt_tt_27</t>
  </si>
  <si>
    <t>http://www.imdb.com/title/tt0499549/?ref_=fn_tt_tt_28</t>
  </si>
  <si>
    <t>http://www.imdb.com/title/tt0449088/?ref_=fn_tt_tt_28</t>
  </si>
  <si>
    <t>http://www.imdb.com/title/tt2379713/?ref_=fn_tt_tt_28</t>
  </si>
  <si>
    <t>http://www.imdb.com/title/tt1345836/?ref_=fn_tt_tt_28</t>
  </si>
  <si>
    <t>http://www.imdb.com/title/tt0499549/?ref_=fn_tt_tt_29</t>
  </si>
  <si>
    <t>http://www.imdb.com/title/tt0449088/?ref_=fn_tt_tt_29</t>
  </si>
  <si>
    <t>http://www.imdb.com/title/tt2379713/?ref_=fn_tt_tt_29</t>
  </si>
  <si>
    <t>http://www.imdb.com/title/tt1345836/?ref_=fn_tt_tt_29</t>
  </si>
  <si>
    <t>http://www.imdb.com/title/tt0499549/?ref_=fn_tt_tt_30</t>
  </si>
  <si>
    <t>http://www.imdb.com/title/tt0449088/?ref_=fn_tt_tt_30</t>
  </si>
  <si>
    <t>http://www.imdb.com/title/tt2379713/?ref_=fn_tt_tt_30</t>
  </si>
  <si>
    <t>http://www.imdb.com/title/tt1345836/?ref_=fn_tt_tt_30</t>
  </si>
  <si>
    <t>http://www.imdb.com/title/tt0499549/?ref_=fn_tt_tt_31</t>
  </si>
  <si>
    <t>http://www.imdb.com/title/tt0449088/?ref_=fn_tt_tt_31</t>
  </si>
  <si>
    <t>http://www.imdb.com/title/tt2379713/?ref_=fn_tt_tt_31</t>
  </si>
  <si>
    <t>http://www.imdb.com/title/tt1345836/?ref_=fn_tt_tt_31</t>
  </si>
  <si>
    <t>http://www.imdb.com/title/tt0499549/?ref_=fn_tt_tt_32</t>
  </si>
  <si>
    <t>http://www.imdb.com/title/tt0449088/?ref_=fn_tt_tt_32</t>
  </si>
  <si>
    <t>http://www.imdb.com/title/tt2379713/?ref_=fn_tt_tt_32</t>
  </si>
  <si>
    <t>http://www.imdb.com/title/tt1345836/?ref_=fn_tt_tt_32</t>
  </si>
  <si>
    <t>http://www.imdb.com/title/tt0499549/?ref_=fn_tt_tt_33</t>
  </si>
  <si>
    <t>http://www.imdb.com/title/tt0449088/?ref_=fn_tt_tt_33</t>
  </si>
  <si>
    <t>http://www.imdb.com/title/tt2379713/?ref_=fn_tt_tt_33</t>
  </si>
  <si>
    <t>http://www.imdb.com/title/tt1345836/?ref_=fn_tt_tt_33</t>
  </si>
  <si>
    <t>http://www.imdb.com/title/tt0499549/?ref_=fn_tt_tt_34</t>
  </si>
  <si>
    <t>http://www.imdb.com/title/tt0449088/?ref_=fn_tt_tt_34</t>
  </si>
  <si>
    <t>http://www.imdb.com/title/tt2379713/?ref_=fn_tt_tt_34</t>
  </si>
  <si>
    <t>http://www.imdb.com/title/tt1345836/?ref_=fn_tt_tt_34</t>
  </si>
  <si>
    <t>http://www.imdb.com/title/tt0499549/?ref_=fn_tt_tt_35</t>
  </si>
  <si>
    <t>http://www.imdb.com/title/tt0449088/?ref_=fn_tt_tt_35</t>
  </si>
  <si>
    <t>http://www.imdb.com/title/tt2379713/?ref_=fn_tt_tt_35</t>
  </si>
  <si>
    <t>http://www.imdb.com/title/tt1345836/?ref_=fn_tt_tt_35</t>
  </si>
  <si>
    <t>http://www.imdb.com/title/tt0499549/?ref_=fn_tt_tt_36</t>
  </si>
  <si>
    <t>http://www.imdb.com/title/tt0449088/?ref_=fn_tt_tt_36</t>
  </si>
  <si>
    <t>http://www.imdb.com/title/tt2379713/?ref_=fn_tt_tt_36</t>
  </si>
  <si>
    <t>http://www.imdb.com/title/tt1345836/?ref_=fn_tt_tt_36</t>
  </si>
  <si>
    <t>http://www.imdb.com/title/tt0499549/?ref_=fn_tt_tt_37</t>
  </si>
  <si>
    <t>http://www.imdb.com/title/tt0449088/?ref_=fn_tt_tt_37</t>
  </si>
  <si>
    <t>http://www.imdb.com/title/tt2379713/?ref_=fn_tt_tt_37</t>
  </si>
  <si>
    <t>http://www.imdb.com/title/tt1345836/?ref_=fn_tt_tt_37</t>
  </si>
  <si>
    <t>http://www.imdb.com/title/tt0499549/?ref_=fn_tt_tt_38</t>
  </si>
  <si>
    <t>http://www.imdb.com/title/tt0449088/?ref_=fn_tt_tt_38</t>
  </si>
  <si>
    <t>http://www.imdb.com/title/tt2379713/?ref_=fn_tt_tt_38</t>
  </si>
  <si>
    <t>http://www.imdb.com/title/tt1345836/?ref_=fn_tt_tt_38</t>
  </si>
  <si>
    <t>http://www.imdb.com/title/tt0499549/?ref_=fn_tt_tt_39</t>
  </si>
  <si>
    <t>http://www.imdb.com/title/tt0449088/?ref_=fn_tt_tt_39</t>
  </si>
  <si>
    <t>http://www.imdb.com/title/tt2379713/?ref_=fn_tt_tt_39</t>
  </si>
  <si>
    <t>http://www.imdb.com/title/tt1345836/?ref_=fn_tt_tt_39</t>
  </si>
  <si>
    <t>http://www.imdb.com/title/tt0499549/?ref_=fn_tt_tt_40</t>
  </si>
  <si>
    <t>http://www.imdb.com/title/tt0449088/?ref_=fn_tt_tt_40</t>
  </si>
  <si>
    <t>http://www.imdb.com/title/tt2379713/?ref_=fn_tt_tt_40</t>
  </si>
  <si>
    <t>http://www.imdb.com/title/tt1345836/?ref_=fn_tt_tt_40</t>
  </si>
  <si>
    <t>http://www.imdb.com/title/tt0499549/?ref_=fn_tt_tt_41</t>
  </si>
  <si>
    <t>http://www.imdb.com/title/tt0449088/?ref_=fn_tt_tt_41</t>
  </si>
  <si>
    <t>http://www.imdb.com/title/tt2379713/?ref_=fn_tt_tt_41</t>
  </si>
  <si>
    <t>http://www.imdb.com/title/tt1345836/?ref_=fn_tt_tt_41</t>
  </si>
  <si>
    <t>http://www.imdb.com/title/tt0499549/?ref_=fn_tt_tt_42</t>
  </si>
  <si>
    <t>http://www.imdb.com/title/tt0449088/?ref_=fn_tt_tt_42</t>
  </si>
  <si>
    <t>http://www.imdb.com/title/tt2379713/?ref_=fn_tt_tt_42</t>
  </si>
  <si>
    <t>http://www.imdb.com/title/tt1345836/?ref_=fn_tt_tt_42</t>
  </si>
  <si>
    <t>http://www.imdb.com/title/tt0499549/?ref_=fn_tt_tt_43</t>
  </si>
  <si>
    <t>http://www.imdb.com/title/tt0449088/?ref_=fn_tt_tt_43</t>
  </si>
  <si>
    <t>http://www.imdb.com/title/tt2379713/?ref_=fn_tt_tt_43</t>
  </si>
  <si>
    <t>http://www.imdb.com/title/tt1345836/?ref_=fn_tt_tt_43</t>
  </si>
  <si>
    <t>http://www.imdb.com/title/tt0499549/?ref_=fn_tt_tt_44</t>
  </si>
  <si>
    <t>http://www.imdb.com/title/tt0449088/?ref_=fn_tt_tt_44</t>
  </si>
  <si>
    <t>http://www.imdb.com/title/tt2379713/?ref_=fn_tt_tt_44</t>
  </si>
  <si>
    <t>http://www.imdb.com/title/tt1345836/?ref_=fn_tt_tt_44</t>
  </si>
  <si>
    <t>http://www.imdb.com/title/tt0499549/?ref_=fn_tt_tt_45</t>
  </si>
  <si>
    <t>http://www.imdb.com/title/tt0449088/?ref_=fn_tt_tt_45</t>
  </si>
  <si>
    <t>http://www.imdb.com/title/tt2379713/?ref_=fn_tt_tt_45</t>
  </si>
  <si>
    <t>http://www.imdb.com/title/tt1345836/?ref_=fn_tt_tt_45</t>
  </si>
  <si>
    <t>http://www.imdb.com/title/tt0499549/?ref_=fn_tt_tt_46</t>
  </si>
  <si>
    <t>http://www.imdb.com/title/tt0449088/?ref_=fn_tt_tt_46</t>
  </si>
  <si>
    <t>http://www.imdb.com/title/tt2379713/?ref_=fn_tt_tt_46</t>
  </si>
  <si>
    <t>http://www.imdb.com/title/tt1345836/?ref_=fn_tt_tt_46</t>
  </si>
  <si>
    <t>http://www.imdb.com/title/tt0499549/?ref_=fn_tt_tt_47</t>
  </si>
  <si>
    <t>http://www.imdb.com/title/tt0449088/?ref_=fn_tt_tt_47</t>
  </si>
  <si>
    <t>http://www.imdb.com/title/tt2379713/?ref_=fn_tt_tt_47</t>
  </si>
  <si>
    <t>http://www.imdb.com/title/tt1345836/?ref_=fn_tt_tt_47</t>
  </si>
  <si>
    <t>http://www.imdb.com/title/tt0499549/?ref_=fn_tt_tt_48</t>
  </si>
  <si>
    <t>http://www.imdb.com/title/tt0449088/?ref_=fn_tt_tt_48</t>
  </si>
  <si>
    <t>http://www.imdb.com/title/tt2379713/?ref_=fn_tt_tt_48</t>
  </si>
  <si>
    <t>http://www.imdb.com/title/tt1345836/?ref_=fn_tt_tt_48</t>
  </si>
  <si>
    <t>http://www.imdb.com/title/tt0499549/?ref_=fn_tt_tt_49</t>
  </si>
  <si>
    <t>http://www.imdb.com/title/tt0449088/?ref_=fn_tt_tt_49</t>
  </si>
  <si>
    <t>http://www.imdb.com/title/tt2379713/?ref_=fn_tt_tt_49</t>
  </si>
  <si>
    <t>http://www.imdb.com/title/tt1345836/?ref_=fn_tt_tt_49</t>
  </si>
  <si>
    <t>http://www.imdb.com/title/tt0499549/?ref_=fn_tt_tt_50</t>
  </si>
  <si>
    <t>http://www.imdb.com/title/tt0449088/?ref_=fn_tt_tt_50</t>
  </si>
  <si>
    <t>http://www.imdb.com/title/tt2379713/?ref_=fn_tt_tt_50</t>
  </si>
  <si>
    <t>http://www.imdb.com/title/tt1345836/?ref_=fn_tt_tt_50</t>
  </si>
  <si>
    <t>http://www.imdb.com/title/tt0499549/?ref_=fn_tt_tt_51</t>
  </si>
  <si>
    <t>http://www.imdb.com/title/tt0449088/?ref_=fn_tt_tt_51</t>
  </si>
  <si>
    <t>http://www.imdb.com/title/tt2379713/?ref_=fn_tt_tt_51</t>
  </si>
  <si>
    <t>http://www.imdb.com/title/tt1345836/?ref_=fn_tt_tt_51</t>
  </si>
  <si>
    <t>http://www.imdb.com/title/tt0499549/?ref_=fn_tt_tt_52</t>
  </si>
  <si>
    <t>http://www.imdb.com/title/tt0449088/?ref_=fn_tt_tt_52</t>
  </si>
  <si>
    <t>http://www.imdb.com/title/tt2379713/?ref_=fn_tt_tt_52</t>
  </si>
  <si>
    <t>http://www.imdb.com/title/tt1345836/?ref_=fn_tt_tt_52</t>
  </si>
  <si>
    <t>http://www.imdb.com/title/tt0499549/?ref_=fn_tt_tt_53</t>
  </si>
  <si>
    <t>http://www.imdb.com/title/tt0449088/?ref_=fn_tt_tt_53</t>
  </si>
  <si>
    <t>http://www.imdb.com/title/tt2379713/?ref_=fn_tt_tt_53</t>
  </si>
  <si>
    <t>http://www.imdb.com/title/tt1345836/?ref_=fn_tt_tt_53</t>
  </si>
  <si>
    <t>http://www.imdb.com/title/tt0499549/?ref_=fn_tt_tt_54</t>
  </si>
  <si>
    <t>http://www.imdb.com/title/tt0449088/?ref_=fn_tt_tt_54</t>
  </si>
  <si>
    <t>http://www.imdb.com/title/tt2379713/?ref_=fn_tt_tt_54</t>
  </si>
  <si>
    <t>http://www.imdb.com/title/tt1345836/?ref_=fn_tt_tt_54</t>
  </si>
  <si>
    <t>http://www.imdb.com/title/tt0499549/?ref_=fn_tt_tt_55</t>
  </si>
  <si>
    <t>http://www.imdb.com/title/tt0449088/?ref_=fn_tt_tt_55</t>
  </si>
  <si>
    <t>http://www.imdb.com/title/tt2379713/?ref_=fn_tt_tt_55</t>
  </si>
  <si>
    <t>http://www.imdb.com/title/tt1345836/?ref_=fn_tt_tt_55</t>
  </si>
  <si>
    <t>http://www.imdb.com/title/tt0499549/?ref_=fn_tt_tt_56</t>
  </si>
  <si>
    <t>http://www.imdb.com/title/tt0449088/?ref_=fn_tt_tt_56</t>
  </si>
  <si>
    <t>http://www.imdb.com/title/tt2379713/?ref_=fn_tt_tt_56</t>
  </si>
  <si>
    <t>http://www.imdb.com/title/tt1345836/?ref_=fn_tt_tt_56</t>
  </si>
  <si>
    <t>http://www.imdb.com/title/tt0499549/?ref_=fn_tt_tt_57</t>
  </si>
  <si>
    <t>http://www.imdb.com/title/tt0449088/?ref_=fn_tt_tt_57</t>
  </si>
  <si>
    <t>http://www.imdb.com/title/tt2379713/?ref_=fn_tt_tt_57</t>
  </si>
  <si>
    <t>http://www.imdb.com/title/tt1345836/?ref_=fn_tt_tt_57</t>
  </si>
  <si>
    <t>http://www.imdb.com/title/tt0499549/?ref_=fn_tt_tt_58</t>
  </si>
  <si>
    <t>http://www.imdb.com/title/tt0449088/?ref_=fn_tt_tt_58</t>
  </si>
  <si>
    <t>http://www.imdb.com/title/tt2379713/?ref_=fn_tt_tt_58</t>
  </si>
  <si>
    <t>http://www.imdb.com/title/tt1345836/?ref_=fn_tt_tt_58</t>
  </si>
  <si>
    <t>http://www.imdb.com/title/tt0499549/?ref_=fn_tt_tt_59</t>
  </si>
  <si>
    <t>http://www.imdb.com/title/tt0449088/?ref_=fn_tt_tt_59</t>
  </si>
  <si>
    <t>http://www.imdb.com/title/tt2379713/?ref_=fn_tt_tt_59</t>
  </si>
  <si>
    <t>http://www.imdb.com/title/tt1345836/?ref_=fn_tt_tt_59</t>
  </si>
  <si>
    <t>http://www.imdb.com/title/tt0499549/?ref_=fn_tt_tt_60</t>
  </si>
  <si>
    <t>http://www.imdb.com/title/tt0449088/?ref_=fn_tt_tt_60</t>
  </si>
  <si>
    <t>http://www.imdb.com/title/tt2379713/?ref_=fn_tt_tt_60</t>
  </si>
  <si>
    <t>http://www.imdb.com/title/tt1345836/?ref_=fn_tt_tt_60</t>
  </si>
  <si>
    <t>http://www.imdb.com/title/tt0499549/?ref_=fn_tt_tt_61</t>
  </si>
  <si>
    <t>http://www.imdb.com/title/tt0449088/?ref_=fn_tt_tt_61</t>
  </si>
  <si>
    <t>http://www.imdb.com/title/tt2379713/?ref_=fn_tt_tt_61</t>
  </si>
  <si>
    <t>http://www.imdb.com/title/tt1345836/?ref_=fn_tt_tt_61</t>
  </si>
  <si>
    <t>http://www.imdb.com/title/tt0499549/?ref_=fn_tt_tt_62</t>
  </si>
  <si>
    <t>http://www.imdb.com/title/tt0449088/?ref_=fn_tt_tt_62</t>
  </si>
  <si>
    <t>http://www.imdb.com/title/tt2379713/?ref_=fn_tt_tt_62</t>
  </si>
  <si>
    <t>http://www.imdb.com/title/tt1345836/?ref_=fn_tt_tt_62</t>
  </si>
  <si>
    <t>http://www.imdb.com/title/tt0499549/?ref_=fn_tt_tt_63</t>
  </si>
  <si>
    <t>http://www.imdb.com/title/tt0449088/?ref_=fn_tt_tt_63</t>
  </si>
  <si>
    <t>http://www.imdb.com/title/tt2379713/?ref_=fn_tt_tt_63</t>
  </si>
  <si>
    <t>http://www.imdb.com/title/tt1345836/?ref_=fn_tt_tt_63</t>
  </si>
  <si>
    <t>http://www.imdb.com/title/tt0499549/?ref_=fn_tt_tt_64</t>
  </si>
  <si>
    <t>http://www.imdb.com/title/tt0449088/?ref_=fn_tt_tt_64</t>
  </si>
  <si>
    <t>http://www.imdb.com/title/tt2379713/?ref_=fn_tt_tt_64</t>
  </si>
  <si>
    <t>http://www.imdb.com/title/tt1345836/?ref_=fn_tt_tt_64</t>
  </si>
  <si>
    <t>http://www.imdb.com/title/tt0499549/?ref_=fn_tt_tt_65</t>
  </si>
  <si>
    <t>http://www.imdb.com/title/tt0449088/?ref_=fn_tt_tt_65</t>
  </si>
  <si>
    <t>http://www.imdb.com/title/tt2379713/?ref_=fn_tt_tt_65</t>
  </si>
  <si>
    <t>http://www.imdb.com/title/tt1345836/?ref_=fn_tt_tt_65</t>
  </si>
  <si>
    <t>http://www.imdb.com/title/tt0499549/?ref_=fn_tt_tt_66</t>
  </si>
  <si>
    <t>http://www.imdb.com/title/tt0449088/?ref_=fn_tt_tt_66</t>
  </si>
  <si>
    <t>http://www.imdb.com/title/tt2379713/?ref_=fn_tt_tt_66</t>
  </si>
  <si>
    <t>http://www.imdb.com/title/tt1345836/?ref_=fn_tt_tt_66</t>
  </si>
  <si>
    <t>http://www.imdb.com/title/tt0499549/?ref_=fn_tt_tt_67</t>
  </si>
  <si>
    <t>http://www.imdb.com/title/tt0449088/?ref_=fn_tt_tt_67</t>
  </si>
  <si>
    <t>http://www.imdb.com/title/tt2379713/?ref_=fn_tt_tt_67</t>
  </si>
  <si>
    <t>http://www.imdb.com/title/tt1345836/?ref_=fn_tt_tt_67</t>
  </si>
  <si>
    <t>http://www.imdb.com/title/tt0499549/?ref_=fn_tt_tt_68</t>
  </si>
  <si>
    <t>http://www.imdb.com/title/tt0449088/?ref_=fn_tt_tt_68</t>
  </si>
  <si>
    <t>http://www.imdb.com/title/tt2379713/?ref_=fn_tt_tt_68</t>
  </si>
  <si>
    <t>http://www.imdb.com/title/tt1345836/?ref_=fn_tt_tt_68</t>
  </si>
  <si>
    <t>http://www.imdb.com/title/tt0499549/?ref_=fn_tt_tt_69</t>
  </si>
  <si>
    <t>http://www.imdb.com/title/tt0449088/?ref_=fn_tt_tt_69</t>
  </si>
  <si>
    <t>http://www.imdb.com/title/tt2379713/?ref_=fn_tt_tt_69</t>
  </si>
  <si>
    <t>http://www.imdb.com/title/tt1345836/?ref_=fn_tt_tt_69</t>
  </si>
  <si>
    <t>http://www.imdb.com/title/tt0499549/?ref_=fn_tt_tt_70</t>
  </si>
  <si>
    <t>http://www.imdb.com/title/tt0449088/?ref_=fn_tt_tt_70</t>
  </si>
  <si>
    <t>http://www.imdb.com/title/tt2379713/?ref_=fn_tt_tt_70</t>
  </si>
  <si>
    <t>http://www.imdb.com/title/tt1345836/?ref_=fn_tt_tt_70</t>
  </si>
  <si>
    <t>http://www.imdb.com/title/tt0499549/?ref_=fn_tt_tt_71</t>
  </si>
  <si>
    <t>http://www.imdb.com/title/tt0449088/?ref_=fn_tt_tt_71</t>
  </si>
  <si>
    <t>http://www.imdb.com/title/tt2379713/?ref_=fn_tt_tt_71</t>
  </si>
  <si>
    <t>http://www.imdb.com/title/tt1345836/?ref_=fn_tt_tt_71</t>
  </si>
  <si>
    <t>http://www.imdb.com/title/tt0499549/?ref_=fn_tt_tt_72</t>
  </si>
  <si>
    <t>http://www.imdb.com/title/tt0449088/?ref_=fn_tt_tt_72</t>
  </si>
  <si>
    <t>http://www.imdb.com/title/tt2379713/?ref_=fn_tt_tt_72</t>
  </si>
  <si>
    <t>http://www.imdb.com/title/tt1345836/?ref_=fn_tt_tt_72</t>
  </si>
  <si>
    <t>http://www.imdb.com/title/tt0499549/?ref_=fn_tt_tt_73</t>
  </si>
  <si>
    <t>http://www.imdb.com/title/tt0449088/?ref_=fn_tt_tt_73</t>
  </si>
  <si>
    <t>http://www.imdb.com/title/tt2379713/?ref_=fn_tt_tt_73</t>
  </si>
  <si>
    <t>http://www.imdb.com/title/tt1345836/?ref_=fn_tt_tt_73</t>
  </si>
  <si>
    <t>http://www.imdb.com/title/tt0499549/?ref_=fn_tt_tt_74</t>
  </si>
  <si>
    <t>http://www.imdb.com/title/tt0449088/?ref_=fn_tt_tt_74</t>
  </si>
  <si>
    <t>http://www.imdb.com/title/tt2379713/?ref_=fn_tt_tt_74</t>
  </si>
  <si>
    <t>http://www.imdb.com/title/tt1345836/?ref_=fn_tt_tt_74</t>
  </si>
  <si>
    <t>http://www.imdb.com/title/tt0499549/?ref_=fn_tt_tt_75</t>
  </si>
  <si>
    <t>http://www.imdb.com/title/tt0449088/?ref_=fn_tt_tt_75</t>
  </si>
  <si>
    <t>http://www.imdb.com/title/tt2379713/?ref_=fn_tt_tt_75</t>
  </si>
  <si>
    <t>http://www.imdb.com/title/tt1345836/?ref_=fn_tt_tt_75</t>
  </si>
  <si>
    <t>http://www.imdb.com/title/tt0499549/?ref_=fn_tt_tt_76</t>
  </si>
  <si>
    <t>http://www.imdb.com/title/tt0449088/?ref_=fn_tt_tt_76</t>
  </si>
  <si>
    <t>http://www.imdb.com/title/tt2379713/?ref_=fn_tt_tt_76</t>
  </si>
  <si>
    <t>http://www.imdb.com/title/tt1345836/?ref_=fn_tt_tt_76</t>
  </si>
  <si>
    <t>http://www.imdb.com/title/tt0499549/?ref_=fn_tt_tt_77</t>
  </si>
  <si>
    <t>http://www.imdb.com/title/tt0449088/?ref_=fn_tt_tt_77</t>
  </si>
  <si>
    <t>http://www.imdb.com/title/tt2379713/?ref_=fn_tt_tt_77</t>
  </si>
  <si>
    <t>http://www.imdb.com/title/tt1345836/?ref_=fn_tt_tt_77</t>
  </si>
  <si>
    <t>http://www.imdb.com/title/tt0499549/?ref_=fn_tt_tt_78</t>
  </si>
  <si>
    <t>http://www.imdb.com/title/tt0449088/?ref_=fn_tt_tt_78</t>
  </si>
  <si>
    <t>http://www.imdb.com/title/tt2379713/?ref_=fn_tt_tt_78</t>
  </si>
  <si>
    <t>http://www.imdb.com/title/tt1345836/?ref_=fn_tt_tt_78</t>
  </si>
  <si>
    <t>http://www.imdb.com/title/tt0499549/?ref_=fn_tt_tt_79</t>
  </si>
  <si>
    <t>http://www.imdb.com/title/tt0449088/?ref_=fn_tt_tt_79</t>
  </si>
  <si>
    <t>http://www.imdb.com/title/tt2379713/?ref_=fn_tt_tt_79</t>
  </si>
  <si>
    <t>http://www.imdb.com/title/tt1345836/?ref_=fn_tt_tt_79</t>
  </si>
  <si>
    <t>http://www.imdb.com/title/tt0499549/?ref_=fn_tt_tt_80</t>
  </si>
  <si>
    <t>http://www.imdb.com/title/tt0449088/?ref_=fn_tt_tt_80</t>
  </si>
  <si>
    <t>http://www.imdb.com/title/tt2379713/?ref_=fn_tt_tt_80</t>
  </si>
  <si>
    <t>http://www.imdb.com/title/tt1345836/?ref_=fn_tt_tt_80</t>
  </si>
  <si>
    <t>http://www.imdb.com/title/tt0499549/?ref_=fn_tt_tt_81</t>
  </si>
  <si>
    <t>http://www.imdb.com/title/tt0449088/?ref_=fn_tt_tt_81</t>
  </si>
  <si>
    <t>http://www.imdb.com/title/tt2379713/?ref_=fn_tt_tt_81</t>
  </si>
  <si>
    <t>http://www.imdb.com/title/tt1345836/?ref_=fn_tt_tt_81</t>
  </si>
  <si>
    <t>http://www.imdb.com/title/tt0499549/?ref_=fn_tt_tt_82</t>
  </si>
  <si>
    <t>http://www.imdb.com/title/tt0449088/?ref_=fn_tt_tt_82</t>
  </si>
  <si>
    <t>http://www.imdb.com/title/tt2379713/?ref_=fn_tt_tt_82</t>
  </si>
  <si>
    <t>http://www.imdb.com/title/tt1345836/?ref_=fn_tt_tt_82</t>
  </si>
  <si>
    <t>http://www.imdb.com/title/tt0499549/?ref_=fn_tt_tt_83</t>
  </si>
  <si>
    <t>http://www.imdb.com/title/tt0449088/?ref_=fn_tt_tt_83</t>
  </si>
  <si>
    <t>http://www.imdb.com/title/tt2379713/?ref_=fn_tt_tt_83</t>
  </si>
  <si>
    <t>http://www.imdb.com/title/tt1345836/?ref_=fn_tt_tt_83</t>
  </si>
  <si>
    <t>http://www.imdb.com/title/tt0499549/?ref_=fn_tt_tt_84</t>
  </si>
  <si>
    <t>http://www.imdb.com/title/tt0449088/?ref_=fn_tt_tt_84</t>
  </si>
  <si>
    <t>http://www.imdb.com/title/tt2379713/?ref_=fn_tt_tt_84</t>
  </si>
  <si>
    <t>http://www.imdb.com/title/tt1345836/?ref_=fn_tt_tt_84</t>
  </si>
  <si>
    <t>http://www.imdb.com/title/tt0499549/?ref_=fn_tt_tt_85</t>
  </si>
  <si>
    <t>http://www.imdb.com/title/tt0449088/?ref_=fn_tt_tt_85</t>
  </si>
  <si>
    <t>http://www.imdb.com/title/tt2379713/?ref_=fn_tt_tt_85</t>
  </si>
  <si>
    <t>http://www.imdb.com/title/tt1345836/?ref_=fn_tt_tt_85</t>
  </si>
  <si>
    <t>http://www.imdb.com/title/tt0499549/?ref_=fn_tt_tt_86</t>
  </si>
  <si>
    <t>http://www.imdb.com/title/tt0449088/?ref_=fn_tt_tt_86</t>
  </si>
  <si>
    <t>http://www.imdb.com/title/tt2379713/?ref_=fn_tt_tt_86</t>
  </si>
  <si>
    <t>http://www.imdb.com/title/tt1345836/?ref_=fn_tt_tt_86</t>
  </si>
  <si>
    <t>http://www.imdb.com/title/tt0499549/?ref_=fn_tt_tt_87</t>
  </si>
  <si>
    <t>http://www.imdb.com/title/tt0449088/?ref_=fn_tt_tt_87</t>
  </si>
  <si>
    <t>http://www.imdb.com/title/tt2379713/?ref_=fn_tt_tt_87</t>
  </si>
  <si>
    <t>http://www.imdb.com/title/tt1345836/?ref_=fn_tt_tt_87</t>
  </si>
  <si>
    <t>http://www.imdb.com/title/tt0499549/?ref_=fn_tt_tt_88</t>
  </si>
  <si>
    <t>http://www.imdb.com/title/tt0449088/?ref_=fn_tt_tt_88</t>
  </si>
  <si>
    <t>http://www.imdb.com/title/tt2379713/?ref_=fn_tt_tt_88</t>
  </si>
  <si>
    <t>http://www.imdb.com/title/tt1345836/?ref_=fn_tt_tt_88</t>
  </si>
  <si>
    <t>http://www.imdb.com/title/tt0499549/?ref_=fn_tt_tt_89</t>
  </si>
  <si>
    <t>http://www.imdb.com/title/tt0449088/?ref_=fn_tt_tt_89</t>
  </si>
  <si>
    <t>http://www.imdb.com/title/tt2379713/?ref_=fn_tt_tt_89</t>
  </si>
  <si>
    <t>http://www.imdb.com/title/tt1345836/?ref_=fn_tt_tt_89</t>
  </si>
  <si>
    <t>http://www.imdb.com/title/tt0499549/?ref_=fn_tt_tt_90</t>
  </si>
  <si>
    <t>http://www.imdb.com/title/tt0449088/?ref_=fn_tt_tt_90</t>
  </si>
  <si>
    <t>http://www.imdb.com/title/tt2379713/?ref_=fn_tt_tt_90</t>
  </si>
  <si>
    <t>http://www.imdb.com/title/tt1345836/?ref_=fn_tt_tt_90</t>
  </si>
  <si>
    <t>http://www.imdb.com/title/tt0499549/?ref_=fn_tt_tt_91</t>
  </si>
  <si>
    <t>http://www.imdb.com/title/tt0449088/?ref_=fn_tt_tt_91</t>
  </si>
  <si>
    <t>http://www.imdb.com/title/tt2379713/?ref_=fn_tt_tt_91</t>
  </si>
  <si>
    <t>http://www.imdb.com/title/tt1345836/?ref_=fn_tt_tt_91</t>
  </si>
  <si>
    <t>http://www.imdb.com/title/tt0499549/?ref_=fn_tt_tt_92</t>
  </si>
  <si>
    <t>http://www.imdb.com/title/tt0449088/?ref_=fn_tt_tt_92</t>
  </si>
  <si>
    <t>http://www.imdb.com/title/tt2379713/?ref_=fn_tt_tt_92</t>
  </si>
  <si>
    <t>http://www.imdb.com/title/tt1345836/?ref_=fn_tt_tt_92</t>
  </si>
  <si>
    <t>http://www.imdb.com/title/tt0499549/?ref_=fn_tt_tt_93</t>
  </si>
  <si>
    <t>http://www.imdb.com/title/tt0449088/?ref_=fn_tt_tt_93</t>
  </si>
  <si>
    <t>http://www.imdb.com/title/tt2379713/?ref_=fn_tt_tt_93</t>
  </si>
  <si>
    <t>http://www.imdb.com/title/tt1345836/?ref_=fn_tt_tt_93</t>
  </si>
  <si>
    <t>http://www.imdb.com/title/tt0499549/?ref_=fn_tt_tt_94</t>
  </si>
  <si>
    <t>http://www.imdb.com/title/tt0449088/?ref_=fn_tt_tt_94</t>
  </si>
  <si>
    <t>http://www.imdb.com/title/tt2379713/?ref_=fn_tt_tt_94</t>
  </si>
  <si>
    <t>http://www.imdb.com/title/tt1345836/?ref_=fn_tt_tt_94</t>
  </si>
  <si>
    <t>http://www.imdb.com/title/tt0499549/?ref_=fn_tt_tt_95</t>
  </si>
  <si>
    <t>http://www.imdb.com/title/tt0449088/?ref_=fn_tt_tt_95</t>
  </si>
  <si>
    <t>http://www.imdb.com/title/tt2379713/?ref_=fn_tt_tt_95</t>
  </si>
  <si>
    <t>http://www.imdb.com/title/tt1345836/?ref_=fn_tt_tt_95</t>
  </si>
  <si>
    <t>http://www.imdb.com/title/tt0499549/?ref_=fn_tt_tt_96</t>
  </si>
  <si>
    <t>http://www.imdb.com/title/tt0449088/?ref_=fn_tt_tt_96</t>
  </si>
  <si>
    <t>http://www.imdb.com/title/tt2379713/?ref_=fn_tt_tt_96</t>
  </si>
  <si>
    <t>http://www.imdb.com/title/tt1345836/?ref_=fn_tt_tt_96</t>
  </si>
  <si>
    <t>http://www.imdb.com/title/tt0499549/?ref_=fn_tt_tt_97</t>
  </si>
  <si>
    <t>http://www.imdb.com/title/tt0449088/?ref_=fn_tt_tt_97</t>
  </si>
  <si>
    <t>http://www.imdb.com/title/tt2379713/?ref_=fn_tt_tt_97</t>
  </si>
  <si>
    <t>http://www.imdb.com/title/tt1345836/?ref_=fn_tt_tt_97</t>
  </si>
  <si>
    <t>http://www.imdb.com/title/tt0499549/?ref_=fn_tt_tt_98</t>
  </si>
  <si>
    <t>http://www.imdb.com/title/tt0449088/?ref_=fn_tt_tt_98</t>
  </si>
  <si>
    <t>http://www.imdb.com/title/tt2379713/?ref_=fn_tt_tt_98</t>
  </si>
  <si>
    <t>http://www.imdb.com/title/tt1345836/?ref_=fn_tt_tt_98</t>
  </si>
  <si>
    <t>http://www.imdb.com/title/tt0499549/?ref_=fn_tt_tt_99</t>
  </si>
  <si>
    <t>http://www.imdb.com/title/tt0449088/?ref_=fn_tt_tt_99</t>
  </si>
  <si>
    <t>http://www.imdb.com/title/tt2379713/?ref_=fn_tt_tt_99</t>
  </si>
  <si>
    <t>http://www.imdb.com/title/tt1345836/?ref_=fn_tt_tt_99</t>
  </si>
  <si>
    <t>http://www.imdb.com/title/tt0499549/?ref_=fn_tt_tt_100</t>
  </si>
  <si>
    <t>http://www.imdb.com/title/tt0449088/?ref_=fn_tt_tt_100</t>
  </si>
  <si>
    <t>http://www.imdb.com/title/tt2379713/?ref_=fn_tt_tt_100</t>
  </si>
  <si>
    <t>http://www.imdb.com/title/tt1345836/?ref_=fn_tt_tt_100</t>
  </si>
  <si>
    <t>http://www.imdb.com/title/tt0499549/?ref_=fn_tt_tt_101</t>
  </si>
  <si>
    <t>http://www.imdb.com/title/tt0449088/?ref_=fn_tt_tt_101</t>
  </si>
  <si>
    <t>http://www.imdb.com/title/tt2379713/?ref_=fn_tt_tt_101</t>
  </si>
  <si>
    <t>http://www.imdb.com/title/tt1345836/?ref_=fn_tt_tt_101</t>
  </si>
  <si>
    <t>http://www.imdb.com/title/tt0499549/?ref_=fn_tt_tt_102</t>
  </si>
  <si>
    <t>http://www.imdb.com/title/tt0449088/?ref_=fn_tt_tt_102</t>
  </si>
  <si>
    <t>http://www.imdb.com/title/tt2379713/?ref_=fn_tt_tt_102</t>
  </si>
  <si>
    <t>http://www.imdb.com/title/tt1345836/?ref_=fn_tt_tt_102</t>
  </si>
  <si>
    <t>http://www.imdb.com/title/tt0499549/?ref_=fn_tt_tt_103</t>
  </si>
  <si>
    <t>http://www.imdb.com/title/tt0449088/?ref_=fn_tt_tt_103</t>
  </si>
  <si>
    <t>http://www.imdb.com/title/tt2379713/?ref_=fn_tt_tt_103</t>
  </si>
  <si>
    <t>http://www.imdb.com/title/tt1345836/?ref_=fn_tt_tt_103</t>
  </si>
  <si>
    <t>http://www.imdb.com/title/tt0499549/?ref_=fn_tt_tt_104</t>
  </si>
  <si>
    <t>http://www.imdb.com/title/tt0449088/?ref_=fn_tt_tt_104</t>
  </si>
  <si>
    <t>http://www.imdb.com/title/tt2379713/?ref_=fn_tt_tt_104</t>
  </si>
  <si>
    <t>http://www.imdb.com/title/tt1345836/?ref_=fn_tt_tt_104</t>
  </si>
  <si>
    <t>http://www.imdb.com/title/tt0499549/?ref_=fn_tt_tt_105</t>
  </si>
  <si>
    <t>http://www.imdb.com/title/tt0449088/?ref_=fn_tt_tt_105</t>
  </si>
  <si>
    <t>http://www.imdb.com/title/tt2379713/?ref_=fn_tt_tt_105</t>
  </si>
  <si>
    <t>http://www.imdb.com/title/tt1345836/?ref_=fn_tt_tt_105</t>
  </si>
  <si>
    <t>http://www.imdb.com/title/tt0499549/?ref_=fn_tt_tt_106</t>
  </si>
  <si>
    <t>http://www.imdb.com/title/tt0449088/?ref_=fn_tt_tt_106</t>
  </si>
  <si>
    <t>http://www.imdb.com/title/tt2379713/?ref_=fn_tt_tt_106</t>
  </si>
  <si>
    <t>http://www.imdb.com/title/tt1345836/?ref_=fn_tt_tt_106</t>
  </si>
  <si>
    <t>http://www.imdb.com/title/tt0499549/?ref_=fn_tt_tt_107</t>
  </si>
  <si>
    <t>http://www.imdb.com/title/tt0449088/?ref_=fn_tt_tt_107</t>
  </si>
  <si>
    <t>http://www.imdb.com/title/tt2379713/?ref_=fn_tt_tt_107</t>
  </si>
  <si>
    <t>http://www.imdb.com/title/tt1345836/?ref_=fn_tt_tt_107</t>
  </si>
  <si>
    <t>http://www.imdb.com/title/tt0499549/?ref_=fn_tt_tt_108</t>
  </si>
  <si>
    <t>http://www.imdb.com/title/tt0449088/?ref_=fn_tt_tt_108</t>
  </si>
  <si>
    <t>http://www.imdb.com/title/tt2379713/?ref_=fn_tt_tt_108</t>
  </si>
  <si>
    <t>http://www.imdb.com/title/tt1345836/?ref_=fn_tt_tt_108</t>
  </si>
  <si>
    <t>http://www.imdb.com/title/tt0499549/?ref_=fn_tt_tt_109</t>
  </si>
  <si>
    <t>http://www.imdb.com/title/tt0449088/?ref_=fn_tt_tt_109</t>
  </si>
  <si>
    <t>http://www.imdb.com/title/tt2379713/?ref_=fn_tt_tt_109</t>
  </si>
  <si>
    <t>http://www.imdb.com/title/tt1345836/?ref_=fn_tt_tt_109</t>
  </si>
  <si>
    <t>http://www.imdb.com/title/tt0499549/?ref_=fn_tt_tt_110</t>
  </si>
  <si>
    <t>http://www.imdb.com/title/tt0449088/?ref_=fn_tt_tt_110</t>
  </si>
  <si>
    <t>http://www.imdb.com/title/tt2379713/?ref_=fn_tt_tt_110</t>
  </si>
  <si>
    <t>http://www.imdb.com/title/tt1345836/?ref_=fn_tt_tt_110</t>
  </si>
  <si>
    <t>http://www.imdb.com/title/tt0499549/?ref_=fn_tt_tt_111</t>
  </si>
  <si>
    <t>http://www.imdb.com/title/tt0449088/?ref_=fn_tt_tt_111</t>
  </si>
  <si>
    <t>http://www.imdb.com/title/tt2379713/?ref_=fn_tt_tt_111</t>
  </si>
  <si>
    <t>http://www.imdb.com/title/tt1345836/?ref_=fn_tt_tt_111</t>
  </si>
  <si>
    <t>http://www.imdb.com/title/tt0499549/?ref_=fn_tt_tt_112</t>
  </si>
  <si>
    <t>http://www.imdb.com/title/tt0449088/?ref_=fn_tt_tt_112</t>
  </si>
  <si>
    <t>http://www.imdb.com/title/tt2379713/?ref_=fn_tt_tt_112</t>
  </si>
  <si>
    <t>http://www.imdb.com/title/tt1345836/?ref_=fn_tt_tt_112</t>
  </si>
  <si>
    <t>http://www.imdb.com/title/tt0499549/?ref_=fn_tt_tt_113</t>
  </si>
  <si>
    <t>http://www.imdb.com/title/tt0449088/?ref_=fn_tt_tt_113</t>
  </si>
  <si>
    <t>http://www.imdb.com/title/tt2379713/?ref_=fn_tt_tt_113</t>
  </si>
  <si>
    <t>http://www.imdb.com/title/tt1345836/?ref_=fn_tt_tt_113</t>
  </si>
  <si>
    <t>http://www.imdb.com/title/tt0499549/?ref_=fn_tt_tt_114</t>
  </si>
  <si>
    <t>http://www.imdb.com/title/tt0449088/?ref_=fn_tt_tt_114</t>
  </si>
  <si>
    <t>http://www.imdb.com/title/tt2379713/?ref_=fn_tt_tt_114</t>
  </si>
  <si>
    <t>http://www.imdb.com/title/tt1345836/?ref_=fn_tt_tt_114</t>
  </si>
  <si>
    <t>http://www.imdb.com/title/tt0499549/?ref_=fn_tt_tt_115</t>
  </si>
  <si>
    <t>http://www.imdb.com/title/tt0449088/?ref_=fn_tt_tt_115</t>
  </si>
  <si>
    <t>http://www.imdb.com/title/tt2379713/?ref_=fn_tt_tt_115</t>
  </si>
  <si>
    <t>http://www.imdb.com/title/tt1345836/?ref_=fn_tt_tt_115</t>
  </si>
  <si>
    <t>http://www.imdb.com/title/tt0499549/?ref_=fn_tt_tt_116</t>
  </si>
  <si>
    <t>http://www.imdb.com/title/tt0449088/?ref_=fn_tt_tt_116</t>
  </si>
  <si>
    <t>http://www.imdb.com/title/tt2379713/?ref_=fn_tt_tt_116</t>
  </si>
  <si>
    <t>http://www.imdb.com/title/tt1345836/?ref_=fn_tt_tt_116</t>
  </si>
  <si>
    <t>http://www.imdb.com/title/tt0499549/?ref_=fn_tt_tt_117</t>
  </si>
  <si>
    <t>http://www.imdb.com/title/tt0449088/?ref_=fn_tt_tt_117</t>
  </si>
  <si>
    <t>http://www.imdb.com/title/tt2379713/?ref_=fn_tt_tt_117</t>
  </si>
  <si>
    <t>http://www.imdb.com/title/tt1345836/?ref_=fn_tt_tt_117</t>
  </si>
  <si>
    <t>http://www.imdb.com/title/tt0499549/?ref_=fn_tt_tt_118</t>
  </si>
  <si>
    <t>http://www.imdb.com/title/tt0449088/?ref_=fn_tt_tt_118</t>
  </si>
  <si>
    <t>http://www.imdb.com/title/tt2379713/?ref_=fn_tt_tt_118</t>
  </si>
  <si>
    <t>http://www.imdb.com/title/tt1345836/?ref_=fn_tt_tt_118</t>
  </si>
  <si>
    <t>http://www.imdb.com/title/tt0499549/?ref_=fn_tt_tt_119</t>
  </si>
  <si>
    <t>http://www.imdb.com/title/tt0449088/?ref_=fn_tt_tt_119</t>
  </si>
  <si>
    <t>http://www.imdb.com/title/tt2379713/?ref_=fn_tt_tt_119</t>
  </si>
  <si>
    <t>http://www.imdb.com/title/tt1345836/?ref_=fn_tt_tt_119</t>
  </si>
  <si>
    <t>http://www.imdb.com/title/tt0499549/?ref_=fn_tt_tt_120</t>
  </si>
  <si>
    <t>http://www.imdb.com/title/tt0449088/?ref_=fn_tt_tt_120</t>
  </si>
  <si>
    <t>http://www.imdb.com/title/tt2379713/?ref_=fn_tt_tt_120</t>
  </si>
  <si>
    <t>http://www.imdb.com/title/tt1345836/?ref_=fn_tt_tt_120</t>
  </si>
  <si>
    <t>http://www.imdb.com/title/tt0499549/?ref_=fn_tt_tt_121</t>
  </si>
  <si>
    <t>http://www.imdb.com/title/tt0449088/?ref_=fn_tt_tt_121</t>
  </si>
  <si>
    <t>http://www.imdb.com/title/tt2379713/?ref_=fn_tt_tt_121</t>
  </si>
  <si>
    <t>http://www.imdb.com/title/tt1345836/?ref_=fn_tt_tt_121</t>
  </si>
  <si>
    <t>http://www.imdb.com/title/tt0499549/?ref_=fn_tt_tt_122</t>
  </si>
  <si>
    <t>http://www.imdb.com/title/tt0449088/?ref_=fn_tt_tt_122</t>
  </si>
  <si>
    <t>http://www.imdb.com/title/tt2379713/?ref_=fn_tt_tt_122</t>
  </si>
  <si>
    <t>http://www.imdb.com/title/tt1345836/?ref_=fn_tt_tt_122</t>
  </si>
  <si>
    <t>http://www.imdb.com/title/tt0499549/?ref_=fn_tt_tt_123</t>
  </si>
  <si>
    <t>http://www.imdb.com/title/tt0449088/?ref_=fn_tt_tt_123</t>
  </si>
  <si>
    <t>http://www.imdb.com/title/tt2379713/?ref_=fn_tt_tt_123</t>
  </si>
  <si>
    <t>http://www.imdb.com/title/tt1345836/?ref_=fn_tt_tt_123</t>
  </si>
  <si>
    <t>http://www.imdb.com/title/tt0499549/?ref_=fn_tt_tt_124</t>
  </si>
  <si>
    <t>http://www.imdb.com/title/tt0449088/?ref_=fn_tt_tt_124</t>
  </si>
  <si>
    <t>http://www.imdb.com/title/tt2379713/?ref_=fn_tt_tt_124</t>
  </si>
  <si>
    <t>http://www.imdb.com/title/tt1345836/?ref_=fn_tt_tt_124</t>
  </si>
  <si>
    <t>http://www.imdb.com/title/tt0499549/?ref_=fn_tt_tt_125</t>
  </si>
  <si>
    <t>http://www.imdb.com/title/tt0449088/?ref_=fn_tt_tt_125</t>
  </si>
  <si>
    <t>http://www.imdb.com/title/tt2379713/?ref_=fn_tt_tt_125</t>
  </si>
  <si>
    <t>http://www.imdb.com/title/tt1345836/?ref_=fn_tt_tt_125</t>
  </si>
  <si>
    <t>http://www.imdb.com/title/tt0499549/?ref_=fn_tt_tt_126</t>
  </si>
  <si>
    <t>http://www.imdb.com/title/tt0449088/?ref_=fn_tt_tt_126</t>
  </si>
  <si>
    <t>http://www.imdb.com/title/tt2379713/?ref_=fn_tt_tt_126</t>
  </si>
  <si>
    <t>http://www.imdb.com/title/tt1345836/?ref_=fn_tt_tt_126</t>
  </si>
  <si>
    <t>http://www.imdb.com/title/tt0499549/?ref_=fn_tt_tt_127</t>
  </si>
  <si>
    <t>http://www.imdb.com/title/tt0449088/?ref_=fn_tt_tt_127</t>
  </si>
  <si>
    <t>http://www.imdb.com/title/tt2379713/?ref_=fn_tt_tt_127</t>
  </si>
  <si>
    <t>http://www.imdb.com/title/tt1345836/?ref_=fn_tt_tt_127</t>
  </si>
  <si>
    <t>http://www.imdb.com/title/tt0499549/?ref_=fn_tt_tt_128</t>
  </si>
  <si>
    <t>http://www.imdb.com/title/tt0449088/?ref_=fn_tt_tt_128</t>
  </si>
  <si>
    <t>http://www.imdb.com/title/tt2379713/?ref_=fn_tt_tt_128</t>
  </si>
  <si>
    <t>http://www.imdb.com/title/tt1345836/?ref_=fn_tt_tt_128</t>
  </si>
  <si>
    <t>http://www.imdb.com/title/tt0499549/?ref_=fn_tt_tt_129</t>
  </si>
  <si>
    <t>http://www.imdb.com/title/tt0449088/?ref_=fn_tt_tt_129</t>
  </si>
  <si>
    <t>http://www.imdb.com/title/tt2379713/?ref_=fn_tt_tt_129</t>
  </si>
  <si>
    <t>http://www.imdb.com/title/tt1345836/?ref_=fn_tt_tt_129</t>
  </si>
  <si>
    <t>http://www.imdb.com/title/tt0499549/?ref_=fn_tt_tt_130</t>
  </si>
  <si>
    <t>http://www.imdb.com/title/tt0449088/?ref_=fn_tt_tt_130</t>
  </si>
  <si>
    <t>http://www.imdb.com/title/tt2379713/?ref_=fn_tt_tt_130</t>
  </si>
  <si>
    <t>http://www.imdb.com/title/tt1345836/?ref_=fn_tt_tt_130</t>
  </si>
  <si>
    <t>http://www.imdb.com/title/tt0499549/?ref_=fn_tt_tt_131</t>
  </si>
  <si>
    <t>http://www.imdb.com/title/tt0449088/?ref_=fn_tt_tt_131</t>
  </si>
  <si>
    <t>http://www.imdb.com/title/tt2379713/?ref_=fn_tt_tt_131</t>
  </si>
  <si>
    <t>http://www.imdb.com/title/tt1345836/?ref_=fn_tt_tt_131</t>
  </si>
  <si>
    <t>http://www.imdb.com/title/tt0499549/?ref_=fn_tt_tt_132</t>
  </si>
  <si>
    <t>http://www.imdb.com/title/tt0449088/?ref_=fn_tt_tt_132</t>
  </si>
  <si>
    <t>http://www.imdb.com/title/tt2379713/?ref_=fn_tt_tt_132</t>
  </si>
  <si>
    <t>http://www.imdb.com/title/tt1345836/?ref_=fn_tt_tt_132</t>
  </si>
  <si>
    <t>http://www.imdb.com/title/tt0499549/?ref_=fn_tt_tt_133</t>
  </si>
  <si>
    <t>http://www.imdb.com/title/tt0449088/?ref_=fn_tt_tt_133</t>
  </si>
  <si>
    <t>http://www.imdb.com/title/tt2379713/?ref_=fn_tt_tt_133</t>
  </si>
  <si>
    <t>http://www.imdb.com/title/tt1345836/?ref_=fn_tt_tt_133</t>
  </si>
  <si>
    <t>http://www.imdb.com/title/tt0499549/?ref_=fn_tt_tt_134</t>
  </si>
  <si>
    <t>http://www.imdb.com/title/tt0449088/?ref_=fn_tt_tt_134</t>
  </si>
  <si>
    <t>http://www.imdb.com/title/tt2379713/?ref_=fn_tt_tt_134</t>
  </si>
  <si>
    <t>http://www.imdb.com/title/tt1345836/?ref_=fn_tt_tt_134</t>
  </si>
  <si>
    <t>http://www.imdb.com/title/tt0499549/?ref_=fn_tt_tt_135</t>
  </si>
  <si>
    <t>http://www.imdb.com/title/tt0449088/?ref_=fn_tt_tt_135</t>
  </si>
  <si>
    <t>http://www.imdb.com/title/tt2379713/?ref_=fn_tt_tt_135</t>
  </si>
  <si>
    <t>http://www.imdb.com/title/tt1345836/?ref_=fn_tt_tt_135</t>
  </si>
  <si>
    <t>http://www.imdb.com/title/tt0499549/?ref_=fn_tt_tt_136</t>
  </si>
  <si>
    <t>http://www.imdb.com/title/tt0449088/?ref_=fn_tt_tt_136</t>
  </si>
  <si>
    <t>http://www.imdb.com/title/tt2379713/?ref_=fn_tt_tt_136</t>
  </si>
  <si>
    <t>http://www.imdb.com/title/tt1345836/?ref_=fn_tt_tt_136</t>
  </si>
  <si>
    <t>http://www.imdb.com/title/tt0499549/?ref_=fn_tt_tt_137</t>
  </si>
  <si>
    <t>http://www.imdb.com/title/tt0449088/?ref_=fn_tt_tt_137</t>
  </si>
  <si>
    <t>http://www.imdb.com/title/tt2379713/?ref_=fn_tt_tt_137</t>
  </si>
  <si>
    <t>http://www.imdb.com/title/tt1345836/?ref_=fn_tt_tt_137</t>
  </si>
  <si>
    <t>http://www.imdb.com/title/tt0499549/?ref_=fn_tt_tt_138</t>
  </si>
  <si>
    <t>http://www.imdb.com/title/tt0449088/?ref_=fn_tt_tt_138</t>
  </si>
  <si>
    <t>http://www.imdb.com/title/tt2379713/?ref_=fn_tt_tt_138</t>
  </si>
  <si>
    <t>http://www.imdb.com/title/tt1345836/?ref_=fn_tt_tt_138</t>
  </si>
  <si>
    <t>http://www.imdb.com/title/tt0499549/?ref_=fn_tt_tt_139</t>
  </si>
  <si>
    <t>http://www.imdb.com/title/tt0449088/?ref_=fn_tt_tt_139</t>
  </si>
  <si>
    <t>5)Movie profit Analysis</t>
  </si>
  <si>
    <t>Language</t>
  </si>
  <si>
    <t xml:space="preserve">avg imdb rating </t>
  </si>
  <si>
    <t>Top 5 Director</t>
  </si>
  <si>
    <t>95th percentile</t>
  </si>
  <si>
    <t>4)Top Directors based on imdb score</t>
  </si>
  <si>
    <t>correlation cofficient</t>
  </si>
  <si>
    <t>Max Profit</t>
  </si>
  <si>
    <t>Profit</t>
  </si>
  <si>
    <t xml:space="preserve">Movie </t>
  </si>
  <si>
    <t>Gross</t>
  </si>
  <si>
    <t>Budget</t>
  </si>
  <si>
    <t>Top 5 Movies based on profit</t>
  </si>
  <si>
    <t>Movie</t>
  </si>
  <si>
    <t>Count of genres</t>
  </si>
  <si>
    <t>Mean imdb_score</t>
  </si>
  <si>
    <t>StdDevp of imdb_score</t>
  </si>
  <si>
    <t>2) Analysis Using pivot</t>
  </si>
  <si>
    <t>Top 250 Directors</t>
  </si>
  <si>
    <t>avg imdb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</si>
</sst>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4" fontId="0" fillId="0" borderId="0" xfId="0" applyNumberFormat="1"/>
    <xf numFmtId="4" fontId="16" fillId="33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4" fontId="16" fillId="33" borderId="0" xfId="0" applyNumberFormat="1" applyFont="1" applyFill="1" applyAlignment="1">
      <alignment horizontal="center" vertical="center"/>
    </xf>
    <xf numFmtId="0" fontId="0" fillId="34" borderId="0" xfId="0" applyFill="1"/>
    <xf numFmtId="0" fontId="16" fillId="34" borderId="0" xfId="0" applyFont="1" applyFill="1"/>
    <xf numFmtId="164" fontId="0" fillId="0" borderId="0" xfId="0" applyNumberFormat="1"/>
    <xf numFmtId="4" fontId="16" fillId="33" borderId="10" xfId="0" applyNumberFormat="1" applyFont="1" applyFill="1" applyBorder="1" applyAlignment="1">
      <alignment horizontal="left" vertic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16" fillId="33" borderId="0" xfId="0" applyNumberFormat="1" applyFont="1" applyFill="1" applyAlignment="1">
      <alignment horizontal="left" vertical="center"/>
    </xf>
    <xf numFmtId="4" fontId="16" fillId="35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409]#,##0.00"/>
    </dxf>
    <dxf>
      <numFmt numFmtId="164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Movie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 Analysis'!$D$3</c:f>
              <c:strCache>
                <c:ptCount val="1"/>
                <c:pt idx="0">
                  <c:v>Count of Genre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Analysis'!$C$4:$C$26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Analysis'!$D$4:$D$26</c:f>
              <c:numCache>
                <c:formatCode>General</c:formatCode>
                <c:ptCount val="23"/>
                <c:pt idx="0">
                  <c:v>935</c:v>
                </c:pt>
                <c:pt idx="1">
                  <c:v>766</c:v>
                </c:pt>
                <c:pt idx="2">
                  <c:v>496</c:v>
                </c:pt>
                <c:pt idx="3">
                  <c:v>484</c:v>
                </c:pt>
                <c:pt idx="4">
                  <c:v>1087</c:v>
                </c:pt>
                <c:pt idx="5">
                  <c:v>867</c:v>
                </c:pt>
                <c:pt idx="6">
                  <c:v>197</c:v>
                </c:pt>
                <c:pt idx="7">
                  <c:v>1492</c:v>
                </c:pt>
                <c:pt idx="8">
                  <c:v>442</c:v>
                </c:pt>
                <c:pt idx="9">
                  <c:v>102</c:v>
                </c:pt>
                <c:pt idx="10">
                  <c:v>377</c:v>
                </c:pt>
                <c:pt idx="11">
                  <c:v>60</c:v>
                </c:pt>
                <c:pt idx="12">
                  <c:v>1914</c:v>
                </c:pt>
                <c:pt idx="13">
                  <c:v>153</c:v>
                </c:pt>
                <c:pt idx="14">
                  <c:v>147</c:v>
                </c:pt>
                <c:pt idx="15">
                  <c:v>703</c:v>
                </c:pt>
                <c:pt idx="16">
                  <c:v>379</c:v>
                </c:pt>
                <c:pt idx="17">
                  <c:v>159</c:v>
                </c:pt>
                <c:pt idx="18">
                  <c:v>242</c:v>
                </c:pt>
                <c:pt idx="19">
                  <c:v>159</c:v>
                </c:pt>
                <c:pt idx="20">
                  <c:v>67</c:v>
                </c:pt>
                <c:pt idx="21">
                  <c:v>2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F-485B-AE2B-E477D681CA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7765391"/>
        <c:axId val="20629167"/>
      </c:barChart>
      <c:catAx>
        <c:axId val="2776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167"/>
        <c:crosses val="autoZero"/>
        <c:auto val="1"/>
        <c:lblAlgn val="ctr"/>
        <c:lblOffset val="100"/>
        <c:noMultiLvlLbl val="0"/>
      </c:catAx>
      <c:valAx>
        <c:axId val="2062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65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IMDB score for movie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754525529669617E-2"/>
          <c:y val="9.4520897043832819E-2"/>
          <c:w val="0.91718361880022725"/>
          <c:h val="0.80116241825703982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'Movie Duration Analysis'!$C$3</c:f>
              <c:strCache>
                <c:ptCount val="1"/>
                <c:pt idx="0">
                  <c:v>Mean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'Movie Duration Analysis'!$B$4:$B$159</c:f>
              <c:numCache>
                <c:formatCode>General</c:formatCode>
                <c:ptCount val="156"/>
                <c:pt idx="0">
                  <c:v>34</c:v>
                </c:pt>
                <c:pt idx="1">
                  <c:v>37</c:v>
                </c:pt>
                <c:pt idx="2">
                  <c:v>41</c:v>
                </c:pt>
                <c:pt idx="3">
                  <c:v>42</c:v>
                </c:pt>
                <c:pt idx="4">
                  <c:v>45</c:v>
                </c:pt>
                <c:pt idx="5">
                  <c:v>53</c:v>
                </c:pt>
                <c:pt idx="6">
                  <c:v>63</c:v>
                </c:pt>
                <c:pt idx="7">
                  <c:v>65</c:v>
                </c:pt>
                <c:pt idx="8">
                  <c:v>66</c:v>
                </c:pt>
                <c:pt idx="9">
                  <c:v>68</c:v>
                </c:pt>
                <c:pt idx="10">
                  <c:v>69</c:v>
                </c:pt>
                <c:pt idx="11">
                  <c:v>72</c:v>
                </c:pt>
                <c:pt idx="12">
                  <c:v>73</c:v>
                </c:pt>
                <c:pt idx="13">
                  <c:v>74</c:v>
                </c:pt>
                <c:pt idx="14">
                  <c:v>75</c:v>
                </c:pt>
                <c:pt idx="15">
                  <c:v>76</c:v>
                </c:pt>
                <c:pt idx="16">
                  <c:v>77</c:v>
                </c:pt>
                <c:pt idx="17">
                  <c:v>78</c:v>
                </c:pt>
                <c:pt idx="18">
                  <c:v>79</c:v>
                </c:pt>
                <c:pt idx="19">
                  <c:v>80</c:v>
                </c:pt>
                <c:pt idx="20">
                  <c:v>81</c:v>
                </c:pt>
                <c:pt idx="21">
                  <c:v>82</c:v>
                </c:pt>
                <c:pt idx="22">
                  <c:v>83</c:v>
                </c:pt>
                <c:pt idx="23">
                  <c:v>84</c:v>
                </c:pt>
                <c:pt idx="24">
                  <c:v>85</c:v>
                </c:pt>
                <c:pt idx="25">
                  <c:v>86</c:v>
                </c:pt>
                <c:pt idx="26">
                  <c:v>87</c:v>
                </c:pt>
                <c:pt idx="27">
                  <c:v>88</c:v>
                </c:pt>
                <c:pt idx="28">
                  <c:v>89</c:v>
                </c:pt>
                <c:pt idx="29">
                  <c:v>90</c:v>
                </c:pt>
                <c:pt idx="30">
                  <c:v>91</c:v>
                </c:pt>
                <c:pt idx="31">
                  <c:v>92</c:v>
                </c:pt>
                <c:pt idx="32">
                  <c:v>93</c:v>
                </c:pt>
                <c:pt idx="33">
                  <c:v>94</c:v>
                </c:pt>
                <c:pt idx="34">
                  <c:v>95</c:v>
                </c:pt>
                <c:pt idx="35">
                  <c:v>96</c:v>
                </c:pt>
                <c:pt idx="36">
                  <c:v>97</c:v>
                </c:pt>
                <c:pt idx="37">
                  <c:v>98</c:v>
                </c:pt>
                <c:pt idx="38">
                  <c:v>99</c:v>
                </c:pt>
                <c:pt idx="39">
                  <c:v>100</c:v>
                </c:pt>
                <c:pt idx="40">
                  <c:v>101</c:v>
                </c:pt>
                <c:pt idx="41">
                  <c:v>102</c:v>
                </c:pt>
                <c:pt idx="42">
                  <c:v>103</c:v>
                </c:pt>
                <c:pt idx="43">
                  <c:v>104</c:v>
                </c:pt>
                <c:pt idx="44">
                  <c:v>105</c:v>
                </c:pt>
                <c:pt idx="45">
                  <c:v>106</c:v>
                </c:pt>
                <c:pt idx="46">
                  <c:v>107</c:v>
                </c:pt>
                <c:pt idx="47">
                  <c:v>108</c:v>
                </c:pt>
                <c:pt idx="48">
                  <c:v>109</c:v>
                </c:pt>
                <c:pt idx="49">
                  <c:v>110</c:v>
                </c:pt>
                <c:pt idx="50">
                  <c:v>111</c:v>
                </c:pt>
                <c:pt idx="51">
                  <c:v>112</c:v>
                </c:pt>
                <c:pt idx="52">
                  <c:v>113</c:v>
                </c:pt>
                <c:pt idx="53">
                  <c:v>114</c:v>
                </c:pt>
                <c:pt idx="54">
                  <c:v>115</c:v>
                </c:pt>
                <c:pt idx="55">
                  <c:v>116</c:v>
                </c:pt>
                <c:pt idx="56">
                  <c:v>117</c:v>
                </c:pt>
                <c:pt idx="57">
                  <c:v>118</c:v>
                </c:pt>
                <c:pt idx="58">
                  <c:v>119</c:v>
                </c:pt>
                <c:pt idx="59">
                  <c:v>120</c:v>
                </c:pt>
                <c:pt idx="60">
                  <c:v>121</c:v>
                </c:pt>
                <c:pt idx="61">
                  <c:v>122</c:v>
                </c:pt>
                <c:pt idx="62">
                  <c:v>123</c:v>
                </c:pt>
                <c:pt idx="63">
                  <c:v>124</c:v>
                </c:pt>
                <c:pt idx="64">
                  <c:v>125</c:v>
                </c:pt>
                <c:pt idx="65">
                  <c:v>126</c:v>
                </c:pt>
                <c:pt idx="66">
                  <c:v>127</c:v>
                </c:pt>
                <c:pt idx="67">
                  <c:v>128</c:v>
                </c:pt>
                <c:pt idx="68">
                  <c:v>129</c:v>
                </c:pt>
                <c:pt idx="69">
                  <c:v>130</c:v>
                </c:pt>
                <c:pt idx="70">
                  <c:v>131</c:v>
                </c:pt>
                <c:pt idx="71">
                  <c:v>132</c:v>
                </c:pt>
                <c:pt idx="72">
                  <c:v>133</c:v>
                </c:pt>
                <c:pt idx="73">
                  <c:v>134</c:v>
                </c:pt>
                <c:pt idx="74">
                  <c:v>135</c:v>
                </c:pt>
                <c:pt idx="75">
                  <c:v>136</c:v>
                </c:pt>
                <c:pt idx="76">
                  <c:v>137</c:v>
                </c:pt>
                <c:pt idx="77">
                  <c:v>138</c:v>
                </c:pt>
                <c:pt idx="78">
                  <c:v>139</c:v>
                </c:pt>
                <c:pt idx="79">
                  <c:v>140</c:v>
                </c:pt>
                <c:pt idx="80">
                  <c:v>141</c:v>
                </c:pt>
                <c:pt idx="81">
                  <c:v>142</c:v>
                </c:pt>
                <c:pt idx="82">
                  <c:v>143</c:v>
                </c:pt>
                <c:pt idx="83">
                  <c:v>144</c:v>
                </c:pt>
                <c:pt idx="84">
                  <c:v>145</c:v>
                </c:pt>
                <c:pt idx="85">
                  <c:v>146</c:v>
                </c:pt>
                <c:pt idx="86">
                  <c:v>147</c:v>
                </c:pt>
                <c:pt idx="87">
                  <c:v>148</c:v>
                </c:pt>
                <c:pt idx="88">
                  <c:v>149</c:v>
                </c:pt>
                <c:pt idx="89">
                  <c:v>150</c:v>
                </c:pt>
                <c:pt idx="90">
                  <c:v>151</c:v>
                </c:pt>
                <c:pt idx="91">
                  <c:v>152</c:v>
                </c:pt>
                <c:pt idx="92">
                  <c:v>153</c:v>
                </c:pt>
                <c:pt idx="93">
                  <c:v>154</c:v>
                </c:pt>
                <c:pt idx="94">
                  <c:v>155</c:v>
                </c:pt>
                <c:pt idx="95">
                  <c:v>156</c:v>
                </c:pt>
                <c:pt idx="96">
                  <c:v>157</c:v>
                </c:pt>
                <c:pt idx="97">
                  <c:v>158</c:v>
                </c:pt>
                <c:pt idx="98">
                  <c:v>159</c:v>
                </c:pt>
                <c:pt idx="99">
                  <c:v>160</c:v>
                </c:pt>
                <c:pt idx="100">
                  <c:v>161</c:v>
                </c:pt>
                <c:pt idx="101">
                  <c:v>162</c:v>
                </c:pt>
                <c:pt idx="102">
                  <c:v>163</c:v>
                </c:pt>
                <c:pt idx="103">
                  <c:v>164</c:v>
                </c:pt>
                <c:pt idx="104">
                  <c:v>165</c:v>
                </c:pt>
                <c:pt idx="105">
                  <c:v>166</c:v>
                </c:pt>
                <c:pt idx="106">
                  <c:v>167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193</c:v>
                </c:pt>
                <c:pt idx="130">
                  <c:v>194</c:v>
                </c:pt>
                <c:pt idx="131">
                  <c:v>195</c:v>
                </c:pt>
                <c:pt idx="132">
                  <c:v>196</c:v>
                </c:pt>
                <c:pt idx="133">
                  <c:v>197</c:v>
                </c:pt>
                <c:pt idx="134">
                  <c:v>200</c:v>
                </c:pt>
                <c:pt idx="135">
                  <c:v>201</c:v>
                </c:pt>
                <c:pt idx="136">
                  <c:v>202</c:v>
                </c:pt>
                <c:pt idx="137">
                  <c:v>206</c:v>
                </c:pt>
                <c:pt idx="138">
                  <c:v>212</c:v>
                </c:pt>
                <c:pt idx="139">
                  <c:v>215</c:v>
                </c:pt>
                <c:pt idx="140">
                  <c:v>216</c:v>
                </c:pt>
                <c:pt idx="141">
                  <c:v>219</c:v>
                </c:pt>
                <c:pt idx="142">
                  <c:v>220</c:v>
                </c:pt>
                <c:pt idx="143">
                  <c:v>225</c:v>
                </c:pt>
                <c:pt idx="144">
                  <c:v>226</c:v>
                </c:pt>
                <c:pt idx="145">
                  <c:v>227</c:v>
                </c:pt>
                <c:pt idx="146">
                  <c:v>236</c:v>
                </c:pt>
                <c:pt idx="147">
                  <c:v>240</c:v>
                </c:pt>
                <c:pt idx="148">
                  <c:v>251</c:v>
                </c:pt>
                <c:pt idx="149">
                  <c:v>271</c:v>
                </c:pt>
                <c:pt idx="150">
                  <c:v>280</c:v>
                </c:pt>
                <c:pt idx="151">
                  <c:v>289</c:v>
                </c:pt>
                <c:pt idx="152">
                  <c:v>293</c:v>
                </c:pt>
                <c:pt idx="153">
                  <c:v>300</c:v>
                </c:pt>
                <c:pt idx="154">
                  <c:v>325</c:v>
                </c:pt>
                <c:pt idx="155">
                  <c:v>330</c:v>
                </c:pt>
              </c:numCache>
            </c:numRef>
          </c:xVal>
          <c:yVal>
            <c:numRef>
              <c:f>'Movie Duration Analysis'!$C$4:$C$159</c:f>
              <c:numCache>
                <c:formatCode>#,##0.00</c:formatCode>
                <c:ptCount val="156"/>
                <c:pt idx="0">
                  <c:v>7.1</c:v>
                </c:pt>
                <c:pt idx="1">
                  <c:v>7.8</c:v>
                </c:pt>
                <c:pt idx="2">
                  <c:v>6.9</c:v>
                </c:pt>
                <c:pt idx="3">
                  <c:v>6.5</c:v>
                </c:pt>
                <c:pt idx="4">
                  <c:v>7.3</c:v>
                </c:pt>
                <c:pt idx="5">
                  <c:v>7.7</c:v>
                </c:pt>
                <c:pt idx="6">
                  <c:v>7.3</c:v>
                </c:pt>
                <c:pt idx="7">
                  <c:v>6.7</c:v>
                </c:pt>
                <c:pt idx="8">
                  <c:v>7.2</c:v>
                </c:pt>
                <c:pt idx="9">
                  <c:v>6.6000000000000005</c:v>
                </c:pt>
                <c:pt idx="10">
                  <c:v>7.3</c:v>
                </c:pt>
                <c:pt idx="11">
                  <c:v>5.8500000000000005</c:v>
                </c:pt>
                <c:pt idx="12">
                  <c:v>7.1153846153846141</c:v>
                </c:pt>
                <c:pt idx="13">
                  <c:v>6.9368421052631568</c:v>
                </c:pt>
                <c:pt idx="14">
                  <c:v>6.2769230769230777</c:v>
                </c:pt>
                <c:pt idx="15">
                  <c:v>5.4578947368421069</c:v>
                </c:pt>
                <c:pt idx="16">
                  <c:v>5.4766666666666648</c:v>
                </c:pt>
                <c:pt idx="17">
                  <c:v>6.3239999999999998</c:v>
                </c:pt>
                <c:pt idx="18">
                  <c:v>6.35</c:v>
                </c:pt>
                <c:pt idx="19">
                  <c:v>6.3508474576271201</c:v>
                </c:pt>
                <c:pt idx="20">
                  <c:v>6.2058823529411722</c:v>
                </c:pt>
                <c:pt idx="21">
                  <c:v>5.8542168674698791</c:v>
                </c:pt>
                <c:pt idx="22">
                  <c:v>5.777777777777775</c:v>
                </c:pt>
                <c:pt idx="23">
                  <c:v>5.8152173913043512</c:v>
                </c:pt>
                <c:pt idx="24">
                  <c:v>6.0352941176470614</c:v>
                </c:pt>
                <c:pt idx="25">
                  <c:v>5.9517241379310351</c:v>
                </c:pt>
                <c:pt idx="26">
                  <c:v>5.8576388888888902</c:v>
                </c:pt>
                <c:pt idx="27">
                  <c:v>6.0200956937799015</c:v>
                </c:pt>
                <c:pt idx="28">
                  <c:v>5.8994152046783706</c:v>
                </c:pt>
                <c:pt idx="29">
                  <c:v>6.2634751773049651</c:v>
                </c:pt>
                <c:pt idx="30">
                  <c:v>5.9059829059829108</c:v>
                </c:pt>
                <c:pt idx="31">
                  <c:v>6.0449760765550264</c:v>
                </c:pt>
                <c:pt idx="32">
                  <c:v>5.8425619834710689</c:v>
                </c:pt>
                <c:pt idx="33">
                  <c:v>6.0133333333333319</c:v>
                </c:pt>
                <c:pt idx="34">
                  <c:v>6.0778156996587009</c:v>
                </c:pt>
                <c:pt idx="35">
                  <c:v>6.1442231075697249</c:v>
                </c:pt>
                <c:pt idx="36">
                  <c:v>6.097244094488194</c:v>
                </c:pt>
                <c:pt idx="37">
                  <c:v>6.3490066225165567</c:v>
                </c:pt>
                <c:pt idx="38">
                  <c:v>6.0637037037037045</c:v>
                </c:pt>
                <c:pt idx="39">
                  <c:v>6.1019480519480531</c:v>
                </c:pt>
                <c:pt idx="40">
                  <c:v>6.2241590214067211</c:v>
                </c:pt>
                <c:pt idx="41">
                  <c:v>6.3079051383399136</c:v>
                </c:pt>
                <c:pt idx="42">
                  <c:v>6.3955102040816341</c:v>
                </c:pt>
                <c:pt idx="43">
                  <c:v>6.1598393574297132</c:v>
                </c:pt>
                <c:pt idx="44">
                  <c:v>6.2744292237442973</c:v>
                </c:pt>
                <c:pt idx="45">
                  <c:v>6.5051999999999968</c:v>
                </c:pt>
                <c:pt idx="46">
                  <c:v>6.2882352941176487</c:v>
                </c:pt>
                <c:pt idx="47">
                  <c:v>6.5836363636363586</c:v>
                </c:pt>
                <c:pt idx="48">
                  <c:v>6.4547826086956555</c:v>
                </c:pt>
                <c:pt idx="49">
                  <c:v>6.3253968253968234</c:v>
                </c:pt>
                <c:pt idx="50">
                  <c:v>6.7716981132075444</c:v>
                </c:pt>
                <c:pt idx="51">
                  <c:v>6.7265624999999973</c:v>
                </c:pt>
                <c:pt idx="52">
                  <c:v>6.5082352941176493</c:v>
                </c:pt>
                <c:pt idx="53">
                  <c:v>6.5006060606060583</c:v>
                </c:pt>
                <c:pt idx="54">
                  <c:v>6.6566326530612212</c:v>
                </c:pt>
                <c:pt idx="55">
                  <c:v>6.5404761904761957</c:v>
                </c:pt>
                <c:pt idx="56">
                  <c:v>6.7385135135135128</c:v>
                </c:pt>
                <c:pt idx="57">
                  <c:v>6.5756476683937874</c:v>
                </c:pt>
                <c:pt idx="58">
                  <c:v>6.6656626506024024</c:v>
                </c:pt>
                <c:pt idx="59">
                  <c:v>6.9411042944785244</c:v>
                </c:pt>
                <c:pt idx="60">
                  <c:v>6.5945121951219523</c:v>
                </c:pt>
                <c:pt idx="61">
                  <c:v>6.90793650793651</c:v>
                </c:pt>
                <c:pt idx="62">
                  <c:v>6.8211764705882389</c:v>
                </c:pt>
                <c:pt idx="63">
                  <c:v>6.5662162162162181</c:v>
                </c:pt>
                <c:pt idx="64">
                  <c:v>6.7730496453900741</c:v>
                </c:pt>
                <c:pt idx="65">
                  <c:v>7.1347222222222246</c:v>
                </c:pt>
                <c:pt idx="66">
                  <c:v>7.0941176470588205</c:v>
                </c:pt>
                <c:pt idx="67">
                  <c:v>7.0540540540540544</c:v>
                </c:pt>
                <c:pt idx="68">
                  <c:v>6.9192307692307669</c:v>
                </c:pt>
                <c:pt idx="69">
                  <c:v>6.8710743801652869</c:v>
                </c:pt>
                <c:pt idx="70">
                  <c:v>6.8562500000000028</c:v>
                </c:pt>
                <c:pt idx="71">
                  <c:v>6.9258426966292159</c:v>
                </c:pt>
                <c:pt idx="72">
                  <c:v>7.0779220779220777</c:v>
                </c:pt>
                <c:pt idx="73">
                  <c:v>7.1256756756756783</c:v>
                </c:pt>
                <c:pt idx="74">
                  <c:v>6.8793103448275845</c:v>
                </c:pt>
                <c:pt idx="75">
                  <c:v>6.7948275862068952</c:v>
                </c:pt>
                <c:pt idx="76">
                  <c:v>6.9974999999999978</c:v>
                </c:pt>
                <c:pt idx="77">
                  <c:v>7.1862068965517292</c:v>
                </c:pt>
                <c:pt idx="78">
                  <c:v>7.1192307692307688</c:v>
                </c:pt>
                <c:pt idx="79">
                  <c:v>7.101694915254237</c:v>
                </c:pt>
                <c:pt idx="80">
                  <c:v>7.1934782608695649</c:v>
                </c:pt>
                <c:pt idx="81">
                  <c:v>7.2957446808510644</c:v>
                </c:pt>
                <c:pt idx="82">
                  <c:v>7.216666666666665</c:v>
                </c:pt>
                <c:pt idx="83">
                  <c:v>7.2600000000000016</c:v>
                </c:pt>
                <c:pt idx="84">
                  <c:v>7.3615384615384594</c:v>
                </c:pt>
                <c:pt idx="85">
                  <c:v>7.2499999999999973</c:v>
                </c:pt>
                <c:pt idx="86">
                  <c:v>7.5874999999999995</c:v>
                </c:pt>
                <c:pt idx="87">
                  <c:v>7.4966666666666635</c:v>
                </c:pt>
                <c:pt idx="88">
                  <c:v>7.6866666666666683</c:v>
                </c:pt>
                <c:pt idx="89">
                  <c:v>7.0104166666666679</c:v>
                </c:pt>
                <c:pt idx="90">
                  <c:v>8.0500000000000007</c:v>
                </c:pt>
                <c:pt idx="91">
                  <c:v>7.6250000000000009</c:v>
                </c:pt>
                <c:pt idx="92">
                  <c:v>7.2228571428571442</c:v>
                </c:pt>
                <c:pt idx="93">
                  <c:v>7.3066666666666693</c:v>
                </c:pt>
                <c:pt idx="94">
                  <c:v>7.0571428571428561</c:v>
                </c:pt>
                <c:pt idx="95">
                  <c:v>6.2705882352941167</c:v>
                </c:pt>
                <c:pt idx="96">
                  <c:v>7.63</c:v>
                </c:pt>
                <c:pt idx="97">
                  <c:v>6.9687500000000009</c:v>
                </c:pt>
                <c:pt idx="98">
                  <c:v>7.8545454545454554</c:v>
                </c:pt>
                <c:pt idx="99">
                  <c:v>6.5421052631578949</c:v>
                </c:pt>
                <c:pt idx="100">
                  <c:v>7.790909090909091</c:v>
                </c:pt>
                <c:pt idx="101">
                  <c:v>7.5874999999999995</c:v>
                </c:pt>
                <c:pt idx="102">
                  <c:v>7.5999999999999988</c:v>
                </c:pt>
                <c:pt idx="103">
                  <c:v>7.7249999999999996</c:v>
                </c:pt>
                <c:pt idx="104">
                  <c:v>6.838461538461539</c:v>
                </c:pt>
                <c:pt idx="105">
                  <c:v>7.8</c:v>
                </c:pt>
                <c:pt idx="106">
                  <c:v>7.4142857142857155</c:v>
                </c:pt>
                <c:pt idx="107">
                  <c:v>7.5999999999999988</c:v>
                </c:pt>
                <c:pt idx="108">
                  <c:v>7.2352941176470598</c:v>
                </c:pt>
                <c:pt idx="109">
                  <c:v>8.2818181818181795</c:v>
                </c:pt>
                <c:pt idx="110">
                  <c:v>7.6538461538461524</c:v>
                </c:pt>
                <c:pt idx="111">
                  <c:v>8.1</c:v>
                </c:pt>
                <c:pt idx="112">
                  <c:v>7.5272727272727273</c:v>
                </c:pt>
                <c:pt idx="113">
                  <c:v>8.120000000000001</c:v>
                </c:pt>
                <c:pt idx="114">
                  <c:v>6.8444444444444432</c:v>
                </c:pt>
                <c:pt idx="115">
                  <c:v>6.257142857142858</c:v>
                </c:pt>
                <c:pt idx="116">
                  <c:v>8.0521739130434806</c:v>
                </c:pt>
                <c:pt idx="117">
                  <c:v>8.3000000000000007</c:v>
                </c:pt>
                <c:pt idx="118">
                  <c:v>8</c:v>
                </c:pt>
                <c:pt idx="119">
                  <c:v>7.9</c:v>
                </c:pt>
                <c:pt idx="120">
                  <c:v>6.9000000000000012</c:v>
                </c:pt>
                <c:pt idx="121">
                  <c:v>6.6777777777777771</c:v>
                </c:pt>
                <c:pt idx="122">
                  <c:v>8.9</c:v>
                </c:pt>
                <c:pt idx="123">
                  <c:v>7.4333333333333336</c:v>
                </c:pt>
                <c:pt idx="124">
                  <c:v>7.9</c:v>
                </c:pt>
                <c:pt idx="125">
                  <c:v>7.416666666666667</c:v>
                </c:pt>
                <c:pt idx="126">
                  <c:v>8.1142857142857157</c:v>
                </c:pt>
                <c:pt idx="127">
                  <c:v>7.5999999999999988</c:v>
                </c:pt>
                <c:pt idx="128">
                  <c:v>8.4714285714285715</c:v>
                </c:pt>
                <c:pt idx="129">
                  <c:v>7.4250000000000007</c:v>
                </c:pt>
                <c:pt idx="130">
                  <c:v>7.3428571428571434</c:v>
                </c:pt>
                <c:pt idx="131">
                  <c:v>7.2</c:v>
                </c:pt>
                <c:pt idx="132">
                  <c:v>7.2</c:v>
                </c:pt>
                <c:pt idx="133">
                  <c:v>7.6</c:v>
                </c:pt>
                <c:pt idx="134">
                  <c:v>8</c:v>
                </c:pt>
                <c:pt idx="135">
                  <c:v>7.2</c:v>
                </c:pt>
                <c:pt idx="136">
                  <c:v>8.1285714285714299</c:v>
                </c:pt>
                <c:pt idx="137">
                  <c:v>6.25</c:v>
                </c:pt>
                <c:pt idx="138">
                  <c:v>6.7875000000000005</c:v>
                </c:pt>
                <c:pt idx="139">
                  <c:v>7.8111111111111109</c:v>
                </c:pt>
                <c:pt idx="140">
                  <c:v>7.5</c:v>
                </c:pt>
                <c:pt idx="141">
                  <c:v>7.8</c:v>
                </c:pt>
                <c:pt idx="142">
                  <c:v>7.08</c:v>
                </c:pt>
                <c:pt idx="143">
                  <c:v>6.5999999999999988</c:v>
                </c:pt>
                <c:pt idx="144">
                  <c:v>8.1999999999999993</c:v>
                </c:pt>
                <c:pt idx="145">
                  <c:v>8.4</c:v>
                </c:pt>
                <c:pt idx="146">
                  <c:v>8</c:v>
                </c:pt>
                <c:pt idx="147">
                  <c:v>8.1999999999999993</c:v>
                </c:pt>
                <c:pt idx="148">
                  <c:v>7.4666666666666659</c:v>
                </c:pt>
                <c:pt idx="149">
                  <c:v>7.7</c:v>
                </c:pt>
                <c:pt idx="150">
                  <c:v>6.3</c:v>
                </c:pt>
                <c:pt idx="151">
                  <c:v>8.5</c:v>
                </c:pt>
                <c:pt idx="152">
                  <c:v>8.4</c:v>
                </c:pt>
                <c:pt idx="153">
                  <c:v>6.6</c:v>
                </c:pt>
                <c:pt idx="154">
                  <c:v>6.8</c:v>
                </c:pt>
                <c:pt idx="15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30-4653-8BAD-BE0F650A4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10335"/>
        <c:axId val="414039103"/>
      </c:scatterChart>
      <c:valAx>
        <c:axId val="542210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Movie Duration in mins</a:t>
                </a:r>
              </a:p>
            </c:rich>
          </c:tx>
          <c:layout>
            <c:manualLayout>
              <c:xMode val="edge"/>
              <c:yMode val="edge"/>
              <c:x val="0.44314814688129228"/>
              <c:y val="0.942289745833053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39103"/>
        <c:crosses val="autoZero"/>
        <c:crossBetween val="midCat"/>
        <c:majorUnit val="20"/>
      </c:valAx>
      <c:valAx>
        <c:axId val="41403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10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'Duration in Mins' and 'STDEV' appear to cluster into 2 groups with 5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Analysis'!$E$3</c:f>
              <c:strCache>
                <c:ptCount val="1"/>
                <c:pt idx="0">
                  <c:v>STDEV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'Movie Duration Analysis'!$B$4:$B$159</c:f>
              <c:numCache>
                <c:formatCode>General</c:formatCode>
                <c:ptCount val="156"/>
                <c:pt idx="0">
                  <c:v>34</c:v>
                </c:pt>
                <c:pt idx="1">
                  <c:v>37</c:v>
                </c:pt>
                <c:pt idx="2">
                  <c:v>41</c:v>
                </c:pt>
                <c:pt idx="3">
                  <c:v>42</c:v>
                </c:pt>
                <c:pt idx="4">
                  <c:v>45</c:v>
                </c:pt>
                <c:pt idx="5">
                  <c:v>53</c:v>
                </c:pt>
                <c:pt idx="6">
                  <c:v>63</c:v>
                </c:pt>
                <c:pt idx="7">
                  <c:v>65</c:v>
                </c:pt>
                <c:pt idx="8">
                  <c:v>66</c:v>
                </c:pt>
                <c:pt idx="9">
                  <c:v>68</c:v>
                </c:pt>
                <c:pt idx="10">
                  <c:v>69</c:v>
                </c:pt>
                <c:pt idx="11">
                  <c:v>72</c:v>
                </c:pt>
                <c:pt idx="12">
                  <c:v>73</c:v>
                </c:pt>
                <c:pt idx="13">
                  <c:v>74</c:v>
                </c:pt>
                <c:pt idx="14">
                  <c:v>75</c:v>
                </c:pt>
                <c:pt idx="15">
                  <c:v>76</c:v>
                </c:pt>
                <c:pt idx="16">
                  <c:v>77</c:v>
                </c:pt>
                <c:pt idx="17">
                  <c:v>78</c:v>
                </c:pt>
                <c:pt idx="18">
                  <c:v>79</c:v>
                </c:pt>
                <c:pt idx="19">
                  <c:v>80</c:v>
                </c:pt>
                <c:pt idx="20">
                  <c:v>81</c:v>
                </c:pt>
                <c:pt idx="21">
                  <c:v>82</c:v>
                </c:pt>
                <c:pt idx="22">
                  <c:v>83</c:v>
                </c:pt>
                <c:pt idx="23">
                  <c:v>84</c:v>
                </c:pt>
                <c:pt idx="24">
                  <c:v>85</c:v>
                </c:pt>
                <c:pt idx="25">
                  <c:v>86</c:v>
                </c:pt>
                <c:pt idx="26">
                  <c:v>87</c:v>
                </c:pt>
                <c:pt idx="27">
                  <c:v>88</c:v>
                </c:pt>
                <c:pt idx="28">
                  <c:v>89</c:v>
                </c:pt>
                <c:pt idx="29">
                  <c:v>90</c:v>
                </c:pt>
                <c:pt idx="30">
                  <c:v>91</c:v>
                </c:pt>
                <c:pt idx="31">
                  <c:v>92</c:v>
                </c:pt>
                <c:pt idx="32">
                  <c:v>93</c:v>
                </c:pt>
                <c:pt idx="33">
                  <c:v>94</c:v>
                </c:pt>
                <c:pt idx="34">
                  <c:v>95</c:v>
                </c:pt>
                <c:pt idx="35">
                  <c:v>96</c:v>
                </c:pt>
                <c:pt idx="36">
                  <c:v>97</c:v>
                </c:pt>
                <c:pt idx="37">
                  <c:v>98</c:v>
                </c:pt>
                <c:pt idx="38">
                  <c:v>99</c:v>
                </c:pt>
                <c:pt idx="39">
                  <c:v>100</c:v>
                </c:pt>
                <c:pt idx="40">
                  <c:v>101</c:v>
                </c:pt>
                <c:pt idx="41">
                  <c:v>102</c:v>
                </c:pt>
                <c:pt idx="42">
                  <c:v>103</c:v>
                </c:pt>
                <c:pt idx="43">
                  <c:v>104</c:v>
                </c:pt>
                <c:pt idx="44">
                  <c:v>105</c:v>
                </c:pt>
                <c:pt idx="45">
                  <c:v>106</c:v>
                </c:pt>
                <c:pt idx="46">
                  <c:v>107</c:v>
                </c:pt>
                <c:pt idx="47">
                  <c:v>108</c:v>
                </c:pt>
                <c:pt idx="48">
                  <c:v>109</c:v>
                </c:pt>
                <c:pt idx="49">
                  <c:v>110</c:v>
                </c:pt>
                <c:pt idx="50">
                  <c:v>111</c:v>
                </c:pt>
                <c:pt idx="51">
                  <c:v>112</c:v>
                </c:pt>
                <c:pt idx="52">
                  <c:v>113</c:v>
                </c:pt>
                <c:pt idx="53">
                  <c:v>114</c:v>
                </c:pt>
                <c:pt idx="54">
                  <c:v>115</c:v>
                </c:pt>
                <c:pt idx="55">
                  <c:v>116</c:v>
                </c:pt>
                <c:pt idx="56">
                  <c:v>117</c:v>
                </c:pt>
                <c:pt idx="57">
                  <c:v>118</c:v>
                </c:pt>
                <c:pt idx="58">
                  <c:v>119</c:v>
                </c:pt>
                <c:pt idx="59">
                  <c:v>120</c:v>
                </c:pt>
                <c:pt idx="60">
                  <c:v>121</c:v>
                </c:pt>
                <c:pt idx="61">
                  <c:v>122</c:v>
                </c:pt>
                <c:pt idx="62">
                  <c:v>123</c:v>
                </c:pt>
                <c:pt idx="63">
                  <c:v>124</c:v>
                </c:pt>
                <c:pt idx="64">
                  <c:v>125</c:v>
                </c:pt>
                <c:pt idx="65">
                  <c:v>126</c:v>
                </c:pt>
                <c:pt idx="66">
                  <c:v>127</c:v>
                </c:pt>
                <c:pt idx="67">
                  <c:v>128</c:v>
                </c:pt>
                <c:pt idx="68">
                  <c:v>129</c:v>
                </c:pt>
                <c:pt idx="69">
                  <c:v>130</c:v>
                </c:pt>
                <c:pt idx="70">
                  <c:v>131</c:v>
                </c:pt>
                <c:pt idx="71">
                  <c:v>132</c:v>
                </c:pt>
                <c:pt idx="72">
                  <c:v>133</c:v>
                </c:pt>
                <c:pt idx="73">
                  <c:v>134</c:v>
                </c:pt>
                <c:pt idx="74">
                  <c:v>135</c:v>
                </c:pt>
                <c:pt idx="75">
                  <c:v>136</c:v>
                </c:pt>
                <c:pt idx="76">
                  <c:v>137</c:v>
                </c:pt>
                <c:pt idx="77">
                  <c:v>138</c:v>
                </c:pt>
                <c:pt idx="78">
                  <c:v>139</c:v>
                </c:pt>
                <c:pt idx="79">
                  <c:v>140</c:v>
                </c:pt>
                <c:pt idx="80">
                  <c:v>141</c:v>
                </c:pt>
                <c:pt idx="81">
                  <c:v>142</c:v>
                </c:pt>
                <c:pt idx="82">
                  <c:v>143</c:v>
                </c:pt>
                <c:pt idx="83">
                  <c:v>144</c:v>
                </c:pt>
                <c:pt idx="84">
                  <c:v>145</c:v>
                </c:pt>
                <c:pt idx="85">
                  <c:v>146</c:v>
                </c:pt>
                <c:pt idx="86">
                  <c:v>147</c:v>
                </c:pt>
                <c:pt idx="87">
                  <c:v>148</c:v>
                </c:pt>
                <c:pt idx="88">
                  <c:v>149</c:v>
                </c:pt>
                <c:pt idx="89">
                  <c:v>150</c:v>
                </c:pt>
                <c:pt idx="90">
                  <c:v>151</c:v>
                </c:pt>
                <c:pt idx="91">
                  <c:v>152</c:v>
                </c:pt>
                <c:pt idx="92">
                  <c:v>153</c:v>
                </c:pt>
                <c:pt idx="93">
                  <c:v>154</c:v>
                </c:pt>
                <c:pt idx="94">
                  <c:v>155</c:v>
                </c:pt>
                <c:pt idx="95">
                  <c:v>156</c:v>
                </c:pt>
                <c:pt idx="96">
                  <c:v>157</c:v>
                </c:pt>
                <c:pt idx="97">
                  <c:v>158</c:v>
                </c:pt>
                <c:pt idx="98">
                  <c:v>159</c:v>
                </c:pt>
                <c:pt idx="99">
                  <c:v>160</c:v>
                </c:pt>
                <c:pt idx="100">
                  <c:v>161</c:v>
                </c:pt>
                <c:pt idx="101">
                  <c:v>162</c:v>
                </c:pt>
                <c:pt idx="102">
                  <c:v>163</c:v>
                </c:pt>
                <c:pt idx="103">
                  <c:v>164</c:v>
                </c:pt>
                <c:pt idx="104">
                  <c:v>165</c:v>
                </c:pt>
                <c:pt idx="105">
                  <c:v>166</c:v>
                </c:pt>
                <c:pt idx="106">
                  <c:v>167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193</c:v>
                </c:pt>
                <c:pt idx="130">
                  <c:v>194</c:v>
                </c:pt>
                <c:pt idx="131">
                  <c:v>195</c:v>
                </c:pt>
                <c:pt idx="132">
                  <c:v>196</c:v>
                </c:pt>
                <c:pt idx="133">
                  <c:v>197</c:v>
                </c:pt>
                <c:pt idx="134">
                  <c:v>200</c:v>
                </c:pt>
                <c:pt idx="135">
                  <c:v>201</c:v>
                </c:pt>
                <c:pt idx="136">
                  <c:v>202</c:v>
                </c:pt>
                <c:pt idx="137">
                  <c:v>206</c:v>
                </c:pt>
                <c:pt idx="138">
                  <c:v>212</c:v>
                </c:pt>
                <c:pt idx="139">
                  <c:v>215</c:v>
                </c:pt>
                <c:pt idx="140">
                  <c:v>216</c:v>
                </c:pt>
                <c:pt idx="141">
                  <c:v>219</c:v>
                </c:pt>
                <c:pt idx="142">
                  <c:v>220</c:v>
                </c:pt>
                <c:pt idx="143">
                  <c:v>225</c:v>
                </c:pt>
                <c:pt idx="144">
                  <c:v>226</c:v>
                </c:pt>
                <c:pt idx="145">
                  <c:v>227</c:v>
                </c:pt>
                <c:pt idx="146">
                  <c:v>236</c:v>
                </c:pt>
                <c:pt idx="147">
                  <c:v>240</c:v>
                </c:pt>
                <c:pt idx="148">
                  <c:v>251</c:v>
                </c:pt>
                <c:pt idx="149">
                  <c:v>271</c:v>
                </c:pt>
                <c:pt idx="150">
                  <c:v>280</c:v>
                </c:pt>
                <c:pt idx="151">
                  <c:v>289</c:v>
                </c:pt>
                <c:pt idx="152">
                  <c:v>293</c:v>
                </c:pt>
                <c:pt idx="153">
                  <c:v>300</c:v>
                </c:pt>
                <c:pt idx="154">
                  <c:v>325</c:v>
                </c:pt>
                <c:pt idx="155">
                  <c:v>330</c:v>
                </c:pt>
              </c:numCache>
            </c:numRef>
          </c:xVal>
          <c:yVal>
            <c:numRef>
              <c:f>'Movie Duration Analysis'!$E$4:$E$159</c:f>
              <c:numCache>
                <c:formatCode>#,##0.00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0.28284271247461884</c:v>
                </c:pt>
                <c:pt idx="10">
                  <c:v>0</c:v>
                </c:pt>
                <c:pt idx="11">
                  <c:v>0.54083269131959821</c:v>
                </c:pt>
                <c:pt idx="12">
                  <c:v>1.1857137764921666</c:v>
                </c:pt>
                <c:pt idx="13">
                  <c:v>0.96420707882629286</c:v>
                </c:pt>
                <c:pt idx="14">
                  <c:v>1.1256819103608227</c:v>
                </c:pt>
                <c:pt idx="15">
                  <c:v>0.98264722452516784</c:v>
                </c:pt>
                <c:pt idx="16">
                  <c:v>1.6074168373166049</c:v>
                </c:pt>
                <c:pt idx="17">
                  <c:v>0.71513914729933259</c:v>
                </c:pt>
                <c:pt idx="18">
                  <c:v>0.58094750193111233</c:v>
                </c:pt>
                <c:pt idx="19">
                  <c:v>1.3516308895096205</c:v>
                </c:pt>
                <c:pt idx="20">
                  <c:v>1.1136693924010794</c:v>
                </c:pt>
                <c:pt idx="21">
                  <c:v>1.0999782259421373</c:v>
                </c:pt>
                <c:pt idx="22">
                  <c:v>1.103449777259826</c:v>
                </c:pt>
                <c:pt idx="23">
                  <c:v>1.025960290634276</c:v>
                </c:pt>
                <c:pt idx="24">
                  <c:v>1.1499059687749256</c:v>
                </c:pt>
                <c:pt idx="25">
                  <c:v>0.85293436286058966</c:v>
                </c:pt>
                <c:pt idx="26">
                  <c:v>1.1977165694394787</c:v>
                </c:pt>
                <c:pt idx="27">
                  <c:v>1.1585248789512443</c:v>
                </c:pt>
                <c:pt idx="28">
                  <c:v>1.3360716213259682</c:v>
                </c:pt>
                <c:pt idx="29">
                  <c:v>1.136770644242181</c:v>
                </c:pt>
                <c:pt idx="30">
                  <c:v>1.0454860725580701</c:v>
                </c:pt>
                <c:pt idx="31">
                  <c:v>1.1110519711882054</c:v>
                </c:pt>
                <c:pt idx="32">
                  <c:v>1.1663526740260439</c:v>
                </c:pt>
                <c:pt idx="33">
                  <c:v>1.0191781900171268</c:v>
                </c:pt>
                <c:pt idx="34">
                  <c:v>1.1138682130609192</c:v>
                </c:pt>
                <c:pt idx="35">
                  <c:v>0.96595250249456521</c:v>
                </c:pt>
                <c:pt idx="36">
                  <c:v>1.1723992340665583</c:v>
                </c:pt>
                <c:pt idx="37">
                  <c:v>0.91426281595877368</c:v>
                </c:pt>
                <c:pt idx="38">
                  <c:v>0.98647200838118843</c:v>
                </c:pt>
                <c:pt idx="39">
                  <c:v>1.1453446585686704</c:v>
                </c:pt>
                <c:pt idx="40">
                  <c:v>0.91894625155359222</c:v>
                </c:pt>
                <c:pt idx="41">
                  <c:v>1.0518273008641965</c:v>
                </c:pt>
                <c:pt idx="42">
                  <c:v>0.87169799400537529</c:v>
                </c:pt>
                <c:pt idx="43">
                  <c:v>1.0202338372293744</c:v>
                </c:pt>
                <c:pt idx="44">
                  <c:v>0.87119506346053621</c:v>
                </c:pt>
                <c:pt idx="45">
                  <c:v>0.74908808560812001</c:v>
                </c:pt>
                <c:pt idx="46">
                  <c:v>0.98025489235159469</c:v>
                </c:pt>
                <c:pt idx="47">
                  <c:v>0.81909343153686642</c:v>
                </c:pt>
                <c:pt idx="48">
                  <c:v>0.71356343714343651</c:v>
                </c:pt>
                <c:pt idx="49">
                  <c:v>1.0133972808720448</c:v>
                </c:pt>
                <c:pt idx="50">
                  <c:v>0.68203654298821303</c:v>
                </c:pt>
                <c:pt idx="51">
                  <c:v>0.82245355507800699</c:v>
                </c:pt>
                <c:pt idx="52">
                  <c:v>0.82771290343875359</c:v>
                </c:pt>
                <c:pt idx="53">
                  <c:v>0.75023204246356012</c:v>
                </c:pt>
                <c:pt idx="54">
                  <c:v>0.86555802912971247</c:v>
                </c:pt>
                <c:pt idx="55">
                  <c:v>0.85900261206136519</c:v>
                </c:pt>
                <c:pt idx="56">
                  <c:v>0.82285952042731658</c:v>
                </c:pt>
                <c:pt idx="57">
                  <c:v>0.68860279067363406</c:v>
                </c:pt>
                <c:pt idx="58">
                  <c:v>0.94401819051690172</c:v>
                </c:pt>
                <c:pt idx="59">
                  <c:v>0.85146788168426579</c:v>
                </c:pt>
                <c:pt idx="60">
                  <c:v>1.1456307799625578</c:v>
                </c:pt>
                <c:pt idx="61">
                  <c:v>0.74934925997765645</c:v>
                </c:pt>
                <c:pt idx="62">
                  <c:v>0.69470164863976769</c:v>
                </c:pt>
                <c:pt idx="63">
                  <c:v>0.76118276155845821</c:v>
                </c:pt>
                <c:pt idx="64">
                  <c:v>0.86277462953256745</c:v>
                </c:pt>
                <c:pt idx="65">
                  <c:v>0.58740477294958293</c:v>
                </c:pt>
                <c:pt idx="66">
                  <c:v>0.92818857209882932</c:v>
                </c:pt>
                <c:pt idx="67">
                  <c:v>0.69519376828085666</c:v>
                </c:pt>
                <c:pt idx="68">
                  <c:v>0.76347849235197962</c:v>
                </c:pt>
                <c:pt idx="69">
                  <c:v>0.82646694189051195</c:v>
                </c:pt>
                <c:pt idx="70">
                  <c:v>0.7536318315331143</c:v>
                </c:pt>
                <c:pt idx="71">
                  <c:v>0.57582926813610857</c:v>
                </c:pt>
                <c:pt idx="72">
                  <c:v>0.76610388509610705</c:v>
                </c:pt>
                <c:pt idx="73">
                  <c:v>1.0929826302136854</c:v>
                </c:pt>
                <c:pt idx="74">
                  <c:v>0.69846102270480181</c:v>
                </c:pt>
                <c:pt idx="75">
                  <c:v>0.71158453923648812</c:v>
                </c:pt>
                <c:pt idx="76">
                  <c:v>0.86095513820409397</c:v>
                </c:pt>
                <c:pt idx="77">
                  <c:v>0.86909550204595964</c:v>
                </c:pt>
                <c:pt idx="78">
                  <c:v>0.62972474497820841</c:v>
                </c:pt>
                <c:pt idx="79">
                  <c:v>0.60687907527615692</c:v>
                </c:pt>
                <c:pt idx="80">
                  <c:v>0.4918475258226323</c:v>
                </c:pt>
                <c:pt idx="81">
                  <c:v>0.7781476769563338</c:v>
                </c:pt>
                <c:pt idx="82">
                  <c:v>0.63879226322455984</c:v>
                </c:pt>
                <c:pt idx="83">
                  <c:v>0.48962570738609429</c:v>
                </c:pt>
                <c:pt idx="84">
                  <c:v>0.57182361661679393</c:v>
                </c:pt>
                <c:pt idx="85">
                  <c:v>1.1315286752253271</c:v>
                </c:pt>
                <c:pt idx="86">
                  <c:v>0.51097333589924243</c:v>
                </c:pt>
                <c:pt idx="87">
                  <c:v>0.79056238772720733</c:v>
                </c:pt>
                <c:pt idx="88">
                  <c:v>0.46742795047888253</c:v>
                </c:pt>
                <c:pt idx="89">
                  <c:v>0.61483045878970199</c:v>
                </c:pt>
                <c:pt idx="90">
                  <c:v>0.53525694764290555</c:v>
                </c:pt>
                <c:pt idx="91">
                  <c:v>0.75124896006583608</c:v>
                </c:pt>
                <c:pt idx="92">
                  <c:v>0.92120595317402143</c:v>
                </c:pt>
                <c:pt idx="93">
                  <c:v>0.54585305307889931</c:v>
                </c:pt>
                <c:pt idx="94">
                  <c:v>0.40304959941902541</c:v>
                </c:pt>
                <c:pt idx="95">
                  <c:v>1.5168716669445925</c:v>
                </c:pt>
                <c:pt idx="96">
                  <c:v>0.1951922129594314</c:v>
                </c:pt>
                <c:pt idx="97">
                  <c:v>0.82743485393110838</c:v>
                </c:pt>
                <c:pt idx="98">
                  <c:v>0.50337702545116847</c:v>
                </c:pt>
                <c:pt idx="99">
                  <c:v>0.94885847731487094</c:v>
                </c:pt>
                <c:pt idx="100">
                  <c:v>0.50534334944317449</c:v>
                </c:pt>
                <c:pt idx="101">
                  <c:v>0.14523687548277806</c:v>
                </c:pt>
                <c:pt idx="102">
                  <c:v>8.8817841970012523E-16</c:v>
                </c:pt>
                <c:pt idx="103">
                  <c:v>0.45207853300062806</c:v>
                </c:pt>
                <c:pt idx="104">
                  <c:v>0.91948017215285793</c:v>
                </c:pt>
                <c:pt idx="105">
                  <c:v>0</c:v>
                </c:pt>
                <c:pt idx="106">
                  <c:v>0.76798171746945865</c:v>
                </c:pt>
                <c:pt idx="107">
                  <c:v>1.0606601717798272</c:v>
                </c:pt>
                <c:pt idx="108">
                  <c:v>0.94616325942978508</c:v>
                </c:pt>
                <c:pt idx="109">
                  <c:v>0.52883780262723634</c:v>
                </c:pt>
                <c:pt idx="110">
                  <c:v>1.0470584324414616</c:v>
                </c:pt>
                <c:pt idx="111">
                  <c:v>0</c:v>
                </c:pt>
                <c:pt idx="112">
                  <c:v>0.51361625061183758</c:v>
                </c:pt>
                <c:pt idx="113">
                  <c:v>0.88181630740194017</c:v>
                </c:pt>
                <c:pt idx="114">
                  <c:v>0.74253486429350446</c:v>
                </c:pt>
                <c:pt idx="115">
                  <c:v>0.29692299558323593</c:v>
                </c:pt>
                <c:pt idx="116">
                  <c:v>0.4853233482565506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8.8817841970012523E-16</c:v>
                </c:pt>
                <c:pt idx="121">
                  <c:v>0.64597519349993959</c:v>
                </c:pt>
                <c:pt idx="122">
                  <c:v>0</c:v>
                </c:pt>
                <c:pt idx="123">
                  <c:v>0.65996632910744446</c:v>
                </c:pt>
                <c:pt idx="124">
                  <c:v>0</c:v>
                </c:pt>
                <c:pt idx="125">
                  <c:v>0.26087459737497554</c:v>
                </c:pt>
                <c:pt idx="126">
                  <c:v>0.44538449337485436</c:v>
                </c:pt>
                <c:pt idx="127">
                  <c:v>8.8817841970012523E-16</c:v>
                </c:pt>
                <c:pt idx="128">
                  <c:v>0.49487165930539351</c:v>
                </c:pt>
                <c:pt idx="129">
                  <c:v>0.8227241335952139</c:v>
                </c:pt>
                <c:pt idx="130">
                  <c:v>0.22587697572631285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0.49487165930539306</c:v>
                </c:pt>
                <c:pt idx="137">
                  <c:v>1.14564392373896</c:v>
                </c:pt>
                <c:pt idx="138">
                  <c:v>0.24206145913796356</c:v>
                </c:pt>
                <c:pt idx="139">
                  <c:v>0.20786985482077439</c:v>
                </c:pt>
                <c:pt idx="140">
                  <c:v>0</c:v>
                </c:pt>
                <c:pt idx="141">
                  <c:v>0</c:v>
                </c:pt>
                <c:pt idx="142">
                  <c:v>1.5676734353812376</c:v>
                </c:pt>
                <c:pt idx="143">
                  <c:v>8.8817841970012523E-16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0.65996632910744446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5E-4156-9E8F-BD39A5F99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820432"/>
        <c:axId val="1313142223"/>
      </c:scatterChart>
      <c:valAx>
        <c:axId val="74682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 in Mins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42223"/>
        <c:crosses val="autoZero"/>
        <c:crossBetween val="midCat"/>
      </c:valAx>
      <c:valAx>
        <c:axId val="13131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STDEV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82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250 Directors avg imdb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'Director Analysis'!$G$11</c:f>
              <c:strCache>
                <c:ptCount val="1"/>
                <c:pt idx="0">
                  <c:v>avg imdb rating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'Director Analysis'!$F$12:$F$274</c:f>
              <c:strCache>
                <c:ptCount val="263"/>
                <c:pt idx="0">
                  <c:v>Tony Kaye</c:v>
                </c:pt>
                <c:pt idx="1">
                  <c:v>Charles Chaplin</c:v>
                </c:pt>
                <c:pt idx="2">
                  <c:v>Alfred Hitchcock</c:v>
                </c:pt>
                <c:pt idx="3">
                  <c:v>Ron Fricke</c:v>
                </c:pt>
                <c:pt idx="4">
                  <c:v>Damien Chazelle</c:v>
                </c:pt>
                <c:pt idx="5">
                  <c:v>Majid Majidi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S.S. Rajamouli</c:v>
                </c:pt>
                <c:pt idx="9">
                  <c:v>Richard Marquand</c:v>
                </c:pt>
                <c:pt idx="10">
                  <c:v>Asghar Farhadi</c:v>
                </c:pt>
                <c:pt idx="11">
                  <c:v>Marius A. Markevicius</c:v>
                </c:pt>
                <c:pt idx="12">
                  <c:v>Lee Unkrich</c:v>
                </c:pt>
                <c:pt idx="13">
                  <c:v>Fritz Lang</c:v>
                </c:pt>
                <c:pt idx="14">
                  <c:v>Lenny Abrahamson</c:v>
                </c:pt>
                <c:pt idx="15">
                  <c:v>Billy Wilder</c:v>
                </c:pt>
                <c:pt idx="16">
                  <c:v>Pete Docter</c:v>
                </c:pt>
                <c:pt idx="17">
                  <c:v>Hayao Miyazaki</c:v>
                </c:pt>
                <c:pt idx="18">
                  <c:v>Quentin Tarantino</c:v>
                </c:pt>
                <c:pt idx="19">
                  <c:v>George Roy Hill</c:v>
                </c:pt>
                <c:pt idx="20">
                  <c:v>Juan JosÃ© Campanella</c:v>
                </c:pt>
                <c:pt idx="21">
                  <c:v>Joshua Oppenheimer</c:v>
                </c:pt>
                <c:pt idx="22">
                  <c:v>Elia Kazan</c:v>
                </c:pt>
                <c:pt idx="23">
                  <c:v>Victor Fleming</c:v>
                </c:pt>
                <c:pt idx="24">
                  <c:v>Milos Forman</c:v>
                </c:pt>
                <c:pt idx="25">
                  <c:v>Tim Miller</c:v>
                </c:pt>
                <c:pt idx="26">
                  <c:v>Terry George</c:v>
                </c:pt>
                <c:pt idx="27">
                  <c:v>Je-kyu Kang</c:v>
                </c:pt>
                <c:pt idx="28">
                  <c:v>Akira Kurosawa</c:v>
                </c:pt>
                <c:pt idx="29">
                  <c:v>William Wyler</c:v>
                </c:pt>
                <c:pt idx="30">
                  <c:v>David Sington</c:v>
                </c:pt>
                <c:pt idx="31">
                  <c:v>Michael Wadleigh</c:v>
                </c:pt>
                <c:pt idx="32">
                  <c:v>Michael Roemer</c:v>
                </c:pt>
                <c:pt idx="33">
                  <c:v>David Lean</c:v>
                </c:pt>
                <c:pt idx="34">
                  <c:v>Michel Hazanavicius</c:v>
                </c:pt>
                <c:pt idx="35">
                  <c:v>Stephen Chbosky</c:v>
                </c:pt>
                <c:pt idx="36">
                  <c:v>Vincent Paronnaud</c:v>
                </c:pt>
                <c:pt idx="37">
                  <c:v>Ari Folman</c:v>
                </c:pt>
                <c:pt idx="38">
                  <c:v>Frank Darabont</c:v>
                </c:pt>
                <c:pt idx="39">
                  <c:v>Denis Villeneuve</c:v>
                </c:pt>
                <c:pt idx="40">
                  <c:v>James Cameron</c:v>
                </c:pt>
                <c:pt idx="41">
                  <c:v>Don Hall</c:v>
                </c:pt>
                <c:pt idx="42">
                  <c:v>Jacques Perrin</c:v>
                </c:pt>
                <c:pt idx="43">
                  <c:v>Tom McCarthy</c:v>
                </c:pt>
                <c:pt idx="44">
                  <c:v>George Cukor</c:v>
                </c:pt>
                <c:pt idx="45">
                  <c:v>StÃ©phane Aubier</c:v>
                </c:pt>
                <c:pt idx="46">
                  <c:v>Dan Gilroy</c:v>
                </c:pt>
                <c:pt idx="47">
                  <c:v>Jonathan Dayton</c:v>
                </c:pt>
                <c:pt idx="48">
                  <c:v>Christophe Barratier</c:v>
                </c:pt>
                <c:pt idx="49">
                  <c:v>FabiÃ¡n Bielinsky</c:v>
                </c:pt>
                <c:pt idx="50">
                  <c:v>Anna Muylaert</c:v>
                </c:pt>
                <c:pt idx="51">
                  <c:v>Cristian Mungiu</c:v>
                </c:pt>
                <c:pt idx="52">
                  <c:v>Peter Jackson</c:v>
                </c:pt>
                <c:pt idx="53">
                  <c:v>Joss Whedon</c:v>
                </c:pt>
                <c:pt idx="54">
                  <c:v>Morten Tyldum</c:v>
                </c:pt>
                <c:pt idx="55">
                  <c:v>Alejandro G. IÃ±Ã¡rritu</c:v>
                </c:pt>
                <c:pt idx="56">
                  <c:v>Stanley Kubrick</c:v>
                </c:pt>
                <c:pt idx="57">
                  <c:v>Nathan Greno</c:v>
                </c:pt>
                <c:pt idx="58">
                  <c:v>Rich Moore</c:v>
                </c:pt>
                <c:pt idx="59">
                  <c:v>Alfonso CuarÃ³n</c:v>
                </c:pt>
                <c:pt idx="60">
                  <c:v>Bernardo Bertolucci</c:v>
                </c:pt>
                <c:pt idx="61">
                  <c:v>Giuseppe Tornatore</c:v>
                </c:pt>
                <c:pt idx="62">
                  <c:v>Christian Carion</c:v>
                </c:pt>
                <c:pt idx="63">
                  <c:v>Mark Herman</c:v>
                </c:pt>
                <c:pt idx="64">
                  <c:v>Josh Boone</c:v>
                </c:pt>
                <c:pt idx="65">
                  <c:v>Robert Stevenson</c:v>
                </c:pt>
                <c:pt idx="66">
                  <c:v>Mike van Diem</c:v>
                </c:pt>
                <c:pt idx="67">
                  <c:v>Jim Abrahams</c:v>
                </c:pt>
                <c:pt idx="68">
                  <c:v>Sylvain Chomet</c:v>
                </c:pt>
                <c:pt idx="69">
                  <c:v>Ralph Ziman</c:v>
                </c:pt>
                <c:pt idx="70">
                  <c:v>Ritesh Batra</c:v>
                </c:pt>
                <c:pt idx="71">
                  <c:v>Mark Sandrich</c:v>
                </c:pt>
                <c:pt idx="72">
                  <c:v>Henry Alex Rubin</c:v>
                </c:pt>
                <c:pt idx="73">
                  <c:v>Dean DeBlois</c:v>
                </c:pt>
                <c:pt idx="74">
                  <c:v>Mel Gibson</c:v>
                </c:pt>
                <c:pt idx="75">
                  <c:v>Richard Curtis</c:v>
                </c:pt>
                <c:pt idx="76">
                  <c:v>James Marsh</c:v>
                </c:pt>
                <c:pt idx="77">
                  <c:v>Michael Moore</c:v>
                </c:pt>
                <c:pt idx="78">
                  <c:v>David Fincher</c:v>
                </c:pt>
                <c:pt idx="79">
                  <c:v>Andrew Stanton</c:v>
                </c:pt>
                <c:pt idx="80">
                  <c:v>Tom Hooper</c:v>
                </c:pt>
                <c:pt idx="81">
                  <c:v>Peter Weir</c:v>
                </c:pt>
                <c:pt idx="82">
                  <c:v>Eric Bress</c:v>
                </c:pt>
                <c:pt idx="83">
                  <c:v>Alex Garland</c:v>
                </c:pt>
                <c:pt idx="84">
                  <c:v>Brian Henson</c:v>
                </c:pt>
                <c:pt idx="85">
                  <c:v>Paolo Sorrentino</c:v>
                </c:pt>
                <c:pt idx="86">
                  <c:v>Chuan Lu</c:v>
                </c:pt>
                <c:pt idx="87">
                  <c:v>Philip Saville</c:v>
                </c:pt>
                <c:pt idx="88">
                  <c:v>FranÃ§ois Girard</c:v>
                </c:pt>
                <c:pt idx="89">
                  <c:v>Tomm Moore</c:v>
                </c:pt>
                <c:pt idx="90">
                  <c:v>Caroline Link</c:v>
                </c:pt>
                <c:pt idx="91">
                  <c:v>Wolfgang Becker</c:v>
                </c:pt>
                <c:pt idx="92">
                  <c:v>Kevin Macdonald</c:v>
                </c:pt>
                <c:pt idx="93">
                  <c:v>Denys Arcand</c:v>
                </c:pt>
                <c:pt idx="94">
                  <c:v>Jorge RamÃ­rez SuÃ¡rez</c:v>
                </c:pt>
                <c:pt idx="95">
                  <c:v>Fernando LeÃ³n de Aranoa</c:v>
                </c:pt>
                <c:pt idx="96">
                  <c:v>Shane Meadows</c:v>
                </c:pt>
                <c:pt idx="97">
                  <c:v>Orson Welles</c:v>
                </c:pt>
                <c:pt idx="98">
                  <c:v>William Cottrell</c:v>
                </c:pt>
                <c:pt idx="99">
                  <c:v>Chris Paine</c:v>
                </c:pt>
                <c:pt idx="100">
                  <c:v>Alex Gibney</c:v>
                </c:pt>
                <c:pt idx="101">
                  <c:v>Lloyd Bacon</c:v>
                </c:pt>
                <c:pt idx="102">
                  <c:v>Ricki Stern</c:v>
                </c:pt>
                <c:pt idx="103">
                  <c:v>Andrew Haigh</c:v>
                </c:pt>
                <c:pt idx="104">
                  <c:v>Mark Osborne</c:v>
                </c:pt>
                <c:pt idx="105">
                  <c:v>Steve McQueen</c:v>
                </c:pt>
                <c:pt idx="106">
                  <c:v>Martin Scorsese</c:v>
                </c:pt>
                <c:pt idx="107">
                  <c:v>Thomas Vinterberg</c:v>
                </c:pt>
                <c:pt idx="108">
                  <c:v>Francis Ford Coppola</c:v>
                </c:pt>
                <c:pt idx="109">
                  <c:v>Matthew Vaughn</c:v>
                </c:pt>
                <c:pt idx="110">
                  <c:v>Ben Affleck</c:v>
                </c:pt>
                <c:pt idx="111">
                  <c:v>John G. Avildsen</c:v>
                </c:pt>
                <c:pt idx="112">
                  <c:v>Paul Haggis</c:v>
                </c:pt>
                <c:pt idx="113">
                  <c:v>Philip Kaufman</c:v>
                </c:pt>
                <c:pt idx="114">
                  <c:v>John Carney</c:v>
                </c:pt>
                <c:pt idx="115">
                  <c:v>Charles Ferguson</c:v>
                </c:pt>
                <c:pt idx="116">
                  <c:v>Todd Solondz</c:v>
                </c:pt>
                <c:pt idx="117">
                  <c:v>Alejandro AmenÃ¡bar</c:v>
                </c:pt>
                <c:pt idx="118">
                  <c:v>Mel Brooks</c:v>
                </c:pt>
                <c:pt idx="119">
                  <c:v>Chan-wook Park</c:v>
                </c:pt>
                <c:pt idx="120">
                  <c:v>Wes Anderson</c:v>
                </c:pt>
                <c:pt idx="121">
                  <c:v>Chris Buck</c:v>
                </c:pt>
                <c:pt idx="122">
                  <c:v>Edgar Wright</c:v>
                </c:pt>
                <c:pt idx="123">
                  <c:v>Pierre Coffin</c:v>
                </c:pt>
                <c:pt idx="124">
                  <c:v>Ryan Coogler</c:v>
                </c:pt>
                <c:pt idx="125">
                  <c:v>Ted Demme</c:v>
                </c:pt>
                <c:pt idx="126">
                  <c:v>Tim McCanlies</c:v>
                </c:pt>
                <c:pt idx="127">
                  <c:v>Thea Sharrock</c:v>
                </c:pt>
                <c:pt idx="128">
                  <c:v>Brian Percival</c:v>
                </c:pt>
                <c:pt idx="129">
                  <c:v>Martin McDonagh</c:v>
                </c:pt>
                <c:pt idx="130">
                  <c:v>Stanley Kramer</c:v>
                </c:pt>
                <c:pt idx="131">
                  <c:v>Don Siegel</c:v>
                </c:pt>
                <c:pt idx="132">
                  <c:v>Mary Harron</c:v>
                </c:pt>
                <c:pt idx="133">
                  <c:v>Tom Ford</c:v>
                </c:pt>
                <c:pt idx="134">
                  <c:v>Jerome Robbins</c:v>
                </c:pt>
                <c:pt idx="135">
                  <c:v>Michael McGowan</c:v>
                </c:pt>
                <c:pt idx="136">
                  <c:v>Eugenio Derbez</c:v>
                </c:pt>
                <c:pt idx="137">
                  <c:v>Luc Jacquet</c:v>
                </c:pt>
                <c:pt idx="138">
                  <c:v>Isabel Coixet</c:v>
                </c:pt>
                <c:pt idx="139">
                  <c:v>Joshua Tickell</c:v>
                </c:pt>
                <c:pt idx="140">
                  <c:v>Petter NÃ¦ss</c:v>
                </c:pt>
                <c:pt idx="141">
                  <c:v>Chia-Liang Liu</c:v>
                </c:pt>
                <c:pt idx="142">
                  <c:v>Gareth Evans</c:v>
                </c:pt>
                <c:pt idx="143">
                  <c:v>Anthony Powell</c:v>
                </c:pt>
                <c:pt idx="144">
                  <c:v>Barry W. Blaustein</c:v>
                </c:pt>
                <c:pt idx="145">
                  <c:v>Kay Pollak</c:v>
                </c:pt>
                <c:pt idx="146">
                  <c:v>Pan Nalin</c:v>
                </c:pt>
                <c:pt idx="147">
                  <c:v>Kevin Jordan</c:v>
                </c:pt>
                <c:pt idx="148">
                  <c:v>Fernando Meirelles</c:v>
                </c:pt>
                <c:pt idx="149">
                  <c:v>Paul Greengrass</c:v>
                </c:pt>
                <c:pt idx="150">
                  <c:v>Brad Bird</c:v>
                </c:pt>
                <c:pt idx="151">
                  <c:v>Spike Jonze</c:v>
                </c:pt>
                <c:pt idx="152">
                  <c:v>Duncan Jones</c:v>
                </c:pt>
                <c:pt idx="153">
                  <c:v>Steve James</c:v>
                </c:pt>
                <c:pt idx="154">
                  <c:v>James Algar</c:v>
                </c:pt>
                <c:pt idx="155">
                  <c:v>J.A. Bayona</c:v>
                </c:pt>
                <c:pt idx="156">
                  <c:v>Stephen Chow</c:v>
                </c:pt>
                <c:pt idx="157">
                  <c:v>Todd Field</c:v>
                </c:pt>
                <c:pt idx="158">
                  <c:v>Steven Spielberg</c:v>
                </c:pt>
                <c:pt idx="159">
                  <c:v>David Lynch</c:v>
                </c:pt>
                <c:pt idx="160">
                  <c:v>Yimou Zhang</c:v>
                </c:pt>
                <c:pt idx="161">
                  <c:v>Paul Thomas Anderson</c:v>
                </c:pt>
                <c:pt idx="162">
                  <c:v>Tony Bancroft</c:v>
                </c:pt>
                <c:pt idx="163">
                  <c:v>Bennett Miller</c:v>
                </c:pt>
                <c:pt idx="164">
                  <c:v>Sean Penn</c:v>
                </c:pt>
                <c:pt idx="165">
                  <c:v>Norman Ferguson</c:v>
                </c:pt>
                <c:pt idx="166">
                  <c:v>Irvin Kershner</c:v>
                </c:pt>
                <c:pt idx="167">
                  <c:v>Steve Box</c:v>
                </c:pt>
                <c:pt idx="168">
                  <c:v>Tate Taylor</c:v>
                </c:pt>
                <c:pt idx="169">
                  <c:v>Kirsten Sheridan</c:v>
                </c:pt>
                <c:pt idx="170">
                  <c:v>Dexter Fletcher</c:v>
                </c:pt>
                <c:pt idx="171">
                  <c:v>John Patrick Shanley</c:v>
                </c:pt>
                <c:pt idx="172">
                  <c:v>Charlie Kaufman</c:v>
                </c:pt>
                <c:pt idx="173">
                  <c:v>Katsuhiro Ã”tomo</c:v>
                </c:pt>
                <c:pt idx="174">
                  <c:v>Gilles Paquet-Brenner</c:v>
                </c:pt>
                <c:pt idx="175">
                  <c:v>Lars von Trier</c:v>
                </c:pt>
                <c:pt idx="176">
                  <c:v>Timothy Hines</c:v>
                </c:pt>
                <c:pt idx="177">
                  <c:v>John Crowley</c:v>
                </c:pt>
                <c:pt idx="178">
                  <c:v>Carol Reed</c:v>
                </c:pt>
                <c:pt idx="179">
                  <c:v>Lynne Ramsay</c:v>
                </c:pt>
                <c:pt idx="180">
                  <c:v>William H. Macy</c:v>
                </c:pt>
                <c:pt idx="181">
                  <c:v>Joshua Marston</c:v>
                </c:pt>
                <c:pt idx="182">
                  <c:v>Khyentse Norbu</c:v>
                </c:pt>
                <c:pt idx="183">
                  <c:v>Whit Stillman</c:v>
                </c:pt>
                <c:pt idx="184">
                  <c:v>Tom Putnam</c:v>
                </c:pt>
                <c:pt idx="185">
                  <c:v>Justin Dillon</c:v>
                </c:pt>
                <c:pt idx="186">
                  <c:v>Jafar Panahi</c:v>
                </c:pt>
                <c:pt idx="187">
                  <c:v>Darren Aronofsky</c:v>
                </c:pt>
                <c:pt idx="188">
                  <c:v>Jean-Marc VallÃ©e</c:v>
                </c:pt>
                <c:pt idx="189">
                  <c:v>Sam Mendes</c:v>
                </c:pt>
                <c:pt idx="190">
                  <c:v>Stephen Daldry</c:v>
                </c:pt>
                <c:pt idx="191">
                  <c:v>Nicholas Meyer</c:v>
                </c:pt>
                <c:pt idx="192">
                  <c:v>Marco Kreuzpaintner</c:v>
                </c:pt>
                <c:pt idx="193">
                  <c:v>J.J. Abrams</c:v>
                </c:pt>
                <c:pt idx="194">
                  <c:v>Denzel Washington</c:v>
                </c:pt>
                <c:pt idx="195">
                  <c:v>Danny Boyle</c:v>
                </c:pt>
                <c:pt idx="196">
                  <c:v>Richard Attenborough</c:v>
                </c:pt>
                <c:pt idx="197">
                  <c:v>Niki Caro</c:v>
                </c:pt>
                <c:pt idx="198">
                  <c:v>Alexander Payne</c:v>
                </c:pt>
                <c:pt idx="199">
                  <c:v>Michael Haneke</c:v>
                </c:pt>
                <c:pt idx="200">
                  <c:v>Shane Black</c:v>
                </c:pt>
                <c:pt idx="201">
                  <c:v>George Lucas</c:v>
                </c:pt>
                <c:pt idx="202">
                  <c:v>David Silverman</c:v>
                </c:pt>
                <c:pt idx="203">
                  <c:v>Alejandro Monteverde</c:v>
                </c:pt>
                <c:pt idx="204">
                  <c:v>Theodore Witcher</c:v>
                </c:pt>
                <c:pt idx="205">
                  <c:v>Yash Chopra</c:v>
                </c:pt>
                <c:pt idx="206">
                  <c:v>Raymond De Felitta</c:v>
                </c:pt>
                <c:pt idx="207">
                  <c:v>Nat Faxon</c:v>
                </c:pt>
                <c:pt idx="208">
                  <c:v>JirÃ­ Menzel</c:v>
                </c:pt>
                <c:pt idx="209">
                  <c:v>Miranda July</c:v>
                </c:pt>
                <c:pt idx="210">
                  <c:v>Ham Tran</c:v>
                </c:pt>
                <c:pt idx="211">
                  <c:v>LÃ©a Pool</c:v>
                </c:pt>
                <c:pt idx="212">
                  <c:v>Duncan Tucker</c:v>
                </c:pt>
                <c:pt idx="213">
                  <c:v>Morgan Neville</c:v>
                </c:pt>
                <c:pt idx="214">
                  <c:v>Goran Dukic</c:v>
                </c:pt>
                <c:pt idx="215">
                  <c:v>Siddiq Barmak</c:v>
                </c:pt>
                <c:pt idx="216">
                  <c:v>Michel Orion Scott</c:v>
                </c:pt>
                <c:pt idx="217">
                  <c:v>Kiyoshi Kurosawa</c:v>
                </c:pt>
                <c:pt idx="218">
                  <c:v>Ron Clements</c:v>
                </c:pt>
                <c:pt idx="219">
                  <c:v>Joel Coen</c:v>
                </c:pt>
                <c:pt idx="220">
                  <c:v>John Lasseter</c:v>
                </c:pt>
                <c:pt idx="221">
                  <c:v>Mike Leigh</c:v>
                </c:pt>
                <c:pt idx="222">
                  <c:v>Roger Allers</c:v>
                </c:pt>
                <c:pt idx="223">
                  <c:v>Derek Cianfrance</c:v>
                </c:pt>
                <c:pt idx="224">
                  <c:v>Jean-Pierre Jeunet</c:v>
                </c:pt>
                <c:pt idx="225">
                  <c:v>Terry Gilliam</c:v>
                </c:pt>
                <c:pt idx="226">
                  <c:v>Richard Linklater</c:v>
                </c:pt>
                <c:pt idx="227">
                  <c:v>Tom Tykwer</c:v>
                </c:pt>
                <c:pt idx="228">
                  <c:v>Roman Polanski</c:v>
                </c:pt>
                <c:pt idx="229">
                  <c:v>Robert Zemeckis</c:v>
                </c:pt>
                <c:pt idx="230">
                  <c:v>Dan Scanlon</c:v>
                </c:pt>
                <c:pt idx="231">
                  <c:v>Jennifer Yuh Nelson</c:v>
                </c:pt>
                <c:pt idx="232">
                  <c:v>Peter Ramsey</c:v>
                </c:pt>
                <c:pt idx="233">
                  <c:v>Tom McGrath</c:v>
                </c:pt>
                <c:pt idx="234">
                  <c:v>Anthony Minghella</c:v>
                </c:pt>
                <c:pt idx="235">
                  <c:v>Jorge R. GutiÃ©rrez</c:v>
                </c:pt>
                <c:pt idx="236">
                  <c:v>Greg Mottola</c:v>
                </c:pt>
                <c:pt idx="237">
                  <c:v>Stephen J. Anderson</c:v>
                </c:pt>
                <c:pt idx="238">
                  <c:v>Laurent Tirard</c:v>
                </c:pt>
                <c:pt idx="239">
                  <c:v>Peter Farrelly</c:v>
                </c:pt>
                <c:pt idx="240">
                  <c:v>Gaspar NoÃ©</c:v>
                </c:pt>
                <c:pt idx="241">
                  <c:v>Theodore Melfi</c:v>
                </c:pt>
                <c:pt idx="242">
                  <c:v>Patrice Leconte</c:v>
                </c:pt>
                <c:pt idx="243">
                  <c:v>Carroll Ballard</c:v>
                </c:pt>
                <c:pt idx="244">
                  <c:v>Bill Paxton</c:v>
                </c:pt>
                <c:pt idx="245">
                  <c:v>Dan Harris</c:v>
                </c:pt>
                <c:pt idx="246">
                  <c:v>Ole Christian Madsen</c:v>
                </c:pt>
                <c:pt idx="247">
                  <c:v>Duke Johnson</c:v>
                </c:pt>
                <c:pt idx="248">
                  <c:v>Max FÃ¤rberbÃ¶ck</c:v>
                </c:pt>
                <c:pt idx="249">
                  <c:v>Hans Petter Moland</c:v>
                </c:pt>
                <c:pt idx="250">
                  <c:v>John Michael McDonagh</c:v>
                </c:pt>
                <c:pt idx="251">
                  <c:v>Dan Trachtenberg</c:v>
                </c:pt>
                <c:pt idx="252">
                  <c:v>Patty Jenkins</c:v>
                </c:pt>
                <c:pt idx="253">
                  <c:v>Richard Glatzer</c:v>
                </c:pt>
                <c:pt idx="254">
                  <c:v>Nicholas Fackler</c:v>
                </c:pt>
                <c:pt idx="255">
                  <c:v>Fatih Akin</c:v>
                </c:pt>
                <c:pt idx="256">
                  <c:v>Johnnie To</c:v>
                </c:pt>
                <c:pt idx="257">
                  <c:v>Benh Zeitlin</c:v>
                </c:pt>
                <c:pt idx="258">
                  <c:v>Maggie Greenwald</c:v>
                </c:pt>
                <c:pt idx="259">
                  <c:v>Eytan Fox</c:v>
                </c:pt>
                <c:pt idx="260">
                  <c:v>Paul Crowder</c:v>
                </c:pt>
                <c:pt idx="261">
                  <c:v>Jacob Aaron Estes</c:v>
                </c:pt>
                <c:pt idx="262">
                  <c:v>Robinson Devor</c:v>
                </c:pt>
              </c:strCache>
            </c:strRef>
          </c:cat>
          <c:val>
            <c:numRef>
              <c:f>'Director Analysis'!$G$12:$G$274</c:f>
              <c:numCache>
                <c:formatCode>General</c:formatCode>
                <c:ptCount val="263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 formatCode="0%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  <c:pt idx="12">
                  <c:v>8.3000000000000007</c:v>
                </c:pt>
                <c:pt idx="13">
                  <c:v>8.3000000000000007</c:v>
                </c:pt>
                <c:pt idx="14">
                  <c:v>8.3000000000000007</c:v>
                </c:pt>
                <c:pt idx="15">
                  <c:v>8.3000000000000007</c:v>
                </c:pt>
                <c:pt idx="16">
                  <c:v>8.2333333333333343</c:v>
                </c:pt>
                <c:pt idx="17">
                  <c:v>8.2249999999999996</c:v>
                </c:pt>
                <c:pt idx="18">
                  <c:v>8.2000000000000011</c:v>
                </c:pt>
                <c:pt idx="19">
                  <c:v>8.1999999999999993</c:v>
                </c:pt>
                <c:pt idx="20">
                  <c:v>8.1999999999999993</c:v>
                </c:pt>
                <c:pt idx="21">
                  <c:v>8.1999999999999993</c:v>
                </c:pt>
                <c:pt idx="22">
                  <c:v>8.1999999999999993</c:v>
                </c:pt>
                <c:pt idx="23">
                  <c:v>8.1499999999999986</c:v>
                </c:pt>
                <c:pt idx="24">
                  <c:v>8.1333333333333329</c:v>
                </c:pt>
                <c:pt idx="25">
                  <c:v>8.1</c:v>
                </c:pt>
                <c:pt idx="26">
                  <c:v>8.1</c:v>
                </c:pt>
                <c:pt idx="27">
                  <c:v>8.1</c:v>
                </c:pt>
                <c:pt idx="28">
                  <c:v>8.1</c:v>
                </c:pt>
                <c:pt idx="29">
                  <c:v>8.1</c:v>
                </c:pt>
                <c:pt idx="30">
                  <c:v>8.1</c:v>
                </c:pt>
                <c:pt idx="31">
                  <c:v>8.1</c:v>
                </c:pt>
                <c:pt idx="32">
                  <c:v>8.1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7.9750000000000005</c:v>
                </c:pt>
                <c:pt idx="39">
                  <c:v>7.9666666666666659</c:v>
                </c:pt>
                <c:pt idx="40">
                  <c:v>7.9142857142857137</c:v>
                </c:pt>
                <c:pt idx="41">
                  <c:v>7.9</c:v>
                </c:pt>
                <c:pt idx="42">
                  <c:v>7.9</c:v>
                </c:pt>
                <c:pt idx="43">
                  <c:v>7.9</c:v>
                </c:pt>
                <c:pt idx="44">
                  <c:v>7.9</c:v>
                </c:pt>
                <c:pt idx="45">
                  <c:v>7.9</c:v>
                </c:pt>
                <c:pt idx="46">
                  <c:v>7.9</c:v>
                </c:pt>
                <c:pt idx="47">
                  <c:v>7.9</c:v>
                </c:pt>
                <c:pt idx="48">
                  <c:v>7.9</c:v>
                </c:pt>
                <c:pt idx="49">
                  <c:v>7.9</c:v>
                </c:pt>
                <c:pt idx="50">
                  <c:v>7.9</c:v>
                </c:pt>
                <c:pt idx="51">
                  <c:v>7.9</c:v>
                </c:pt>
                <c:pt idx="52">
                  <c:v>7.8888888888888893</c:v>
                </c:pt>
                <c:pt idx="53">
                  <c:v>7.8666666666666671</c:v>
                </c:pt>
                <c:pt idx="54">
                  <c:v>7.85</c:v>
                </c:pt>
                <c:pt idx="55">
                  <c:v>7.8400000000000007</c:v>
                </c:pt>
                <c:pt idx="56">
                  <c:v>7.8000000000000007</c:v>
                </c:pt>
                <c:pt idx="57">
                  <c:v>7.8</c:v>
                </c:pt>
                <c:pt idx="58">
                  <c:v>7.8</c:v>
                </c:pt>
                <c:pt idx="59">
                  <c:v>7.8</c:v>
                </c:pt>
                <c:pt idx="60">
                  <c:v>7.8</c:v>
                </c:pt>
                <c:pt idx="61">
                  <c:v>7.8</c:v>
                </c:pt>
                <c:pt idx="62">
                  <c:v>7.8</c:v>
                </c:pt>
                <c:pt idx="63">
                  <c:v>7.8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7.7666666666666666</c:v>
                </c:pt>
                <c:pt idx="74">
                  <c:v>7.7666666666666657</c:v>
                </c:pt>
                <c:pt idx="75">
                  <c:v>7.75</c:v>
                </c:pt>
                <c:pt idx="76">
                  <c:v>7.75</c:v>
                </c:pt>
                <c:pt idx="77">
                  <c:v>7.75</c:v>
                </c:pt>
                <c:pt idx="78">
                  <c:v>7.7499999999999982</c:v>
                </c:pt>
                <c:pt idx="79">
                  <c:v>7.7333333333333334</c:v>
                </c:pt>
                <c:pt idx="80">
                  <c:v>7.7333333333333334</c:v>
                </c:pt>
                <c:pt idx="81">
                  <c:v>7.7249999999999996</c:v>
                </c:pt>
                <c:pt idx="82">
                  <c:v>7.7</c:v>
                </c:pt>
                <c:pt idx="83">
                  <c:v>7.7</c:v>
                </c:pt>
                <c:pt idx="84">
                  <c:v>7.7</c:v>
                </c:pt>
                <c:pt idx="85">
                  <c:v>7.7</c:v>
                </c:pt>
                <c:pt idx="86">
                  <c:v>7.7</c:v>
                </c:pt>
                <c:pt idx="87">
                  <c:v>7.7</c:v>
                </c:pt>
                <c:pt idx="88">
                  <c:v>7.7</c:v>
                </c:pt>
                <c:pt idx="89">
                  <c:v>7.7</c:v>
                </c:pt>
                <c:pt idx="90">
                  <c:v>7.7</c:v>
                </c:pt>
                <c:pt idx="91">
                  <c:v>7.7</c:v>
                </c:pt>
                <c:pt idx="92">
                  <c:v>7.7</c:v>
                </c:pt>
                <c:pt idx="93">
                  <c:v>7.7</c:v>
                </c:pt>
                <c:pt idx="94">
                  <c:v>7.7</c:v>
                </c:pt>
                <c:pt idx="95">
                  <c:v>7.7</c:v>
                </c:pt>
                <c:pt idx="96">
                  <c:v>7.7</c:v>
                </c:pt>
                <c:pt idx="97">
                  <c:v>7.7</c:v>
                </c:pt>
                <c:pt idx="98">
                  <c:v>7.7</c:v>
                </c:pt>
                <c:pt idx="99">
                  <c:v>7.7</c:v>
                </c:pt>
                <c:pt idx="100">
                  <c:v>7.7</c:v>
                </c:pt>
                <c:pt idx="101">
                  <c:v>7.7</c:v>
                </c:pt>
                <c:pt idx="102">
                  <c:v>7.7</c:v>
                </c:pt>
                <c:pt idx="103">
                  <c:v>7.7</c:v>
                </c:pt>
                <c:pt idx="104">
                  <c:v>7.6999999999999993</c:v>
                </c:pt>
                <c:pt idx="105">
                  <c:v>7.6999999999999993</c:v>
                </c:pt>
                <c:pt idx="106">
                  <c:v>7.6749999999999998</c:v>
                </c:pt>
                <c:pt idx="107">
                  <c:v>7.666666666666667</c:v>
                </c:pt>
                <c:pt idx="108">
                  <c:v>7.6555555555555559</c:v>
                </c:pt>
                <c:pt idx="109">
                  <c:v>7.65</c:v>
                </c:pt>
                <c:pt idx="110">
                  <c:v>7.65</c:v>
                </c:pt>
                <c:pt idx="111">
                  <c:v>7.65</c:v>
                </c:pt>
                <c:pt idx="112">
                  <c:v>7.65</c:v>
                </c:pt>
                <c:pt idx="113">
                  <c:v>7.65</c:v>
                </c:pt>
                <c:pt idx="114">
                  <c:v>7.65</c:v>
                </c:pt>
                <c:pt idx="115">
                  <c:v>7.65</c:v>
                </c:pt>
                <c:pt idx="116">
                  <c:v>7.65</c:v>
                </c:pt>
                <c:pt idx="117">
                  <c:v>7.6333333333333329</c:v>
                </c:pt>
                <c:pt idx="118">
                  <c:v>7.6333333333333329</c:v>
                </c:pt>
                <c:pt idx="119">
                  <c:v>7.6333333333333329</c:v>
                </c:pt>
                <c:pt idx="120">
                  <c:v>7.6285714285714281</c:v>
                </c:pt>
                <c:pt idx="121">
                  <c:v>7.6</c:v>
                </c:pt>
                <c:pt idx="122">
                  <c:v>7.6</c:v>
                </c:pt>
                <c:pt idx="123">
                  <c:v>7.6</c:v>
                </c:pt>
                <c:pt idx="124">
                  <c:v>7.6</c:v>
                </c:pt>
                <c:pt idx="125">
                  <c:v>7.6</c:v>
                </c:pt>
                <c:pt idx="126">
                  <c:v>7.6</c:v>
                </c:pt>
                <c:pt idx="127">
                  <c:v>7.6</c:v>
                </c:pt>
                <c:pt idx="128">
                  <c:v>7.6</c:v>
                </c:pt>
                <c:pt idx="129">
                  <c:v>7.6</c:v>
                </c:pt>
                <c:pt idx="130">
                  <c:v>7.6</c:v>
                </c:pt>
                <c:pt idx="131">
                  <c:v>7.6</c:v>
                </c:pt>
                <c:pt idx="132">
                  <c:v>7.6</c:v>
                </c:pt>
                <c:pt idx="133">
                  <c:v>7.6</c:v>
                </c:pt>
                <c:pt idx="134">
                  <c:v>7.6</c:v>
                </c:pt>
                <c:pt idx="135">
                  <c:v>7.6</c:v>
                </c:pt>
                <c:pt idx="136">
                  <c:v>7.6</c:v>
                </c:pt>
                <c:pt idx="137">
                  <c:v>7.6</c:v>
                </c:pt>
                <c:pt idx="138">
                  <c:v>7.6</c:v>
                </c:pt>
                <c:pt idx="139">
                  <c:v>7.6</c:v>
                </c:pt>
                <c:pt idx="140">
                  <c:v>7.6</c:v>
                </c:pt>
                <c:pt idx="141">
                  <c:v>7.6</c:v>
                </c:pt>
                <c:pt idx="142">
                  <c:v>7.6</c:v>
                </c:pt>
                <c:pt idx="143">
                  <c:v>7.6</c:v>
                </c:pt>
                <c:pt idx="144">
                  <c:v>7.6</c:v>
                </c:pt>
                <c:pt idx="145">
                  <c:v>7.6</c:v>
                </c:pt>
                <c:pt idx="146">
                  <c:v>7.6</c:v>
                </c:pt>
                <c:pt idx="147">
                  <c:v>7.6</c:v>
                </c:pt>
                <c:pt idx="148">
                  <c:v>7.5999999999999988</c:v>
                </c:pt>
                <c:pt idx="149">
                  <c:v>7.5857142857142872</c:v>
                </c:pt>
                <c:pt idx="150">
                  <c:v>7.58</c:v>
                </c:pt>
                <c:pt idx="151">
                  <c:v>7.5750000000000002</c:v>
                </c:pt>
                <c:pt idx="152">
                  <c:v>7.5666666666666673</c:v>
                </c:pt>
                <c:pt idx="153">
                  <c:v>7.5500000000000007</c:v>
                </c:pt>
                <c:pt idx="154">
                  <c:v>7.55</c:v>
                </c:pt>
                <c:pt idx="155">
                  <c:v>7.55</c:v>
                </c:pt>
                <c:pt idx="156">
                  <c:v>7.55</c:v>
                </c:pt>
                <c:pt idx="157">
                  <c:v>7.55</c:v>
                </c:pt>
                <c:pt idx="158">
                  <c:v>7.5439999999999996</c:v>
                </c:pt>
                <c:pt idx="159">
                  <c:v>7.5333333333333341</c:v>
                </c:pt>
                <c:pt idx="160">
                  <c:v>7.5250000000000004</c:v>
                </c:pt>
                <c:pt idx="161">
                  <c:v>7.5166666666666666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7.4833333333333334</c:v>
                </c:pt>
                <c:pt idx="188">
                  <c:v>7.4666666666666659</c:v>
                </c:pt>
                <c:pt idx="189">
                  <c:v>7.4571428571428564</c:v>
                </c:pt>
                <c:pt idx="190">
                  <c:v>7.45</c:v>
                </c:pt>
                <c:pt idx="191">
                  <c:v>7.45</c:v>
                </c:pt>
                <c:pt idx="192">
                  <c:v>7.45</c:v>
                </c:pt>
                <c:pt idx="193">
                  <c:v>7.4499999999999993</c:v>
                </c:pt>
                <c:pt idx="194">
                  <c:v>7.4499999999999993</c:v>
                </c:pt>
                <c:pt idx="195">
                  <c:v>7.4375</c:v>
                </c:pt>
                <c:pt idx="196">
                  <c:v>7.4333333333333336</c:v>
                </c:pt>
                <c:pt idx="197">
                  <c:v>7.4333333333333327</c:v>
                </c:pt>
                <c:pt idx="198">
                  <c:v>7.42</c:v>
                </c:pt>
                <c:pt idx="199">
                  <c:v>7.4000000000000012</c:v>
                </c:pt>
                <c:pt idx="200">
                  <c:v>7.4</c:v>
                </c:pt>
                <c:pt idx="201">
                  <c:v>7.4</c:v>
                </c:pt>
                <c:pt idx="202">
                  <c:v>7.4</c:v>
                </c:pt>
                <c:pt idx="203">
                  <c:v>7.4</c:v>
                </c:pt>
                <c:pt idx="204">
                  <c:v>7.4</c:v>
                </c:pt>
                <c:pt idx="205">
                  <c:v>7.4</c:v>
                </c:pt>
                <c:pt idx="206">
                  <c:v>7.4</c:v>
                </c:pt>
                <c:pt idx="207">
                  <c:v>7.4</c:v>
                </c:pt>
                <c:pt idx="208">
                  <c:v>7.4</c:v>
                </c:pt>
                <c:pt idx="209">
                  <c:v>7.4</c:v>
                </c:pt>
                <c:pt idx="210">
                  <c:v>7.4</c:v>
                </c:pt>
                <c:pt idx="211">
                  <c:v>7.4</c:v>
                </c:pt>
                <c:pt idx="212">
                  <c:v>7.4</c:v>
                </c:pt>
                <c:pt idx="213">
                  <c:v>7.4</c:v>
                </c:pt>
                <c:pt idx="214">
                  <c:v>7.4</c:v>
                </c:pt>
                <c:pt idx="215">
                  <c:v>7.4</c:v>
                </c:pt>
                <c:pt idx="216">
                  <c:v>7.4</c:v>
                </c:pt>
                <c:pt idx="217">
                  <c:v>7.4</c:v>
                </c:pt>
                <c:pt idx="218">
                  <c:v>7.3999999999999995</c:v>
                </c:pt>
                <c:pt idx="219">
                  <c:v>7.3999999999999995</c:v>
                </c:pt>
                <c:pt idx="220">
                  <c:v>7.38</c:v>
                </c:pt>
                <c:pt idx="221">
                  <c:v>7.3599999999999994</c:v>
                </c:pt>
                <c:pt idx="222">
                  <c:v>7.35</c:v>
                </c:pt>
                <c:pt idx="223">
                  <c:v>7.35</c:v>
                </c:pt>
                <c:pt idx="224">
                  <c:v>7.3400000000000007</c:v>
                </c:pt>
                <c:pt idx="225">
                  <c:v>7.3285714285714283</c:v>
                </c:pt>
                <c:pt idx="226">
                  <c:v>7.3272727272727272</c:v>
                </c:pt>
                <c:pt idx="227">
                  <c:v>7.3250000000000002</c:v>
                </c:pt>
                <c:pt idx="228">
                  <c:v>7.3250000000000002</c:v>
                </c:pt>
                <c:pt idx="229">
                  <c:v>7.3076923076923084</c:v>
                </c:pt>
                <c:pt idx="230">
                  <c:v>7.3</c:v>
                </c:pt>
                <c:pt idx="231">
                  <c:v>7.3</c:v>
                </c:pt>
                <c:pt idx="232">
                  <c:v>7.3</c:v>
                </c:pt>
                <c:pt idx="233">
                  <c:v>7.3</c:v>
                </c:pt>
                <c:pt idx="234">
                  <c:v>7.3</c:v>
                </c:pt>
                <c:pt idx="235">
                  <c:v>7.3</c:v>
                </c:pt>
                <c:pt idx="236">
                  <c:v>7.3</c:v>
                </c:pt>
                <c:pt idx="237">
                  <c:v>7.3</c:v>
                </c:pt>
                <c:pt idx="238">
                  <c:v>7.3</c:v>
                </c:pt>
                <c:pt idx="239">
                  <c:v>7.3</c:v>
                </c:pt>
                <c:pt idx="240">
                  <c:v>7.3</c:v>
                </c:pt>
                <c:pt idx="241">
                  <c:v>7.3</c:v>
                </c:pt>
                <c:pt idx="242">
                  <c:v>7.3</c:v>
                </c:pt>
                <c:pt idx="243">
                  <c:v>7.3</c:v>
                </c:pt>
                <c:pt idx="244">
                  <c:v>7.3</c:v>
                </c:pt>
                <c:pt idx="245">
                  <c:v>7.3</c:v>
                </c:pt>
                <c:pt idx="246">
                  <c:v>7.3</c:v>
                </c:pt>
                <c:pt idx="247">
                  <c:v>7.3</c:v>
                </c:pt>
                <c:pt idx="248">
                  <c:v>7.3</c:v>
                </c:pt>
                <c:pt idx="249">
                  <c:v>7.3</c:v>
                </c:pt>
                <c:pt idx="250">
                  <c:v>7.3</c:v>
                </c:pt>
                <c:pt idx="251">
                  <c:v>7.3</c:v>
                </c:pt>
                <c:pt idx="252">
                  <c:v>7.3</c:v>
                </c:pt>
                <c:pt idx="253">
                  <c:v>7.3</c:v>
                </c:pt>
                <c:pt idx="254">
                  <c:v>7.3</c:v>
                </c:pt>
                <c:pt idx="255">
                  <c:v>7.3</c:v>
                </c:pt>
                <c:pt idx="256">
                  <c:v>7.3</c:v>
                </c:pt>
                <c:pt idx="257">
                  <c:v>7.3</c:v>
                </c:pt>
                <c:pt idx="258">
                  <c:v>7.3</c:v>
                </c:pt>
                <c:pt idx="259">
                  <c:v>7.3</c:v>
                </c:pt>
                <c:pt idx="260">
                  <c:v>7.3</c:v>
                </c:pt>
                <c:pt idx="261">
                  <c:v>7.3</c:v>
                </c:pt>
                <c:pt idx="262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B-4B7A-A993-1C12EA242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9135935"/>
        <c:axId val="266103039"/>
      </c:lineChart>
      <c:catAx>
        <c:axId val="171913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03039"/>
        <c:crosses val="autoZero"/>
        <c:auto val="1"/>
        <c:lblAlgn val="ctr"/>
        <c:lblOffset val="100"/>
        <c:noMultiLvlLbl val="0"/>
      </c:catAx>
      <c:valAx>
        <c:axId val="26610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3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297180</xdr:colOff>
      <xdr:row>28</xdr:row>
      <xdr:rowOff>49530</xdr:rowOff>
    </xdr:from>
    <xdr:to>
      <xdr:col>6</xdr:col>
      <xdr:colOff>906780</xdr:colOff>
      <xdr:row>43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A2C1D-80DB-E35E-9481-2CA80B01F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1348740</xdr:colOff>
      <xdr:row>1</xdr:row>
      <xdr:rowOff>133350</xdr:rowOff>
    </xdr:from>
    <xdr:to>
      <xdr:col>20</xdr:col>
      <xdr:colOff>274320</xdr:colOff>
      <xdr:row>28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E82F3B-5B14-4438-B7DB-43451C0DD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1357629</xdr:colOff>
      <xdr:row>29</xdr:row>
      <xdr:rowOff>46990</xdr:rowOff>
    </xdr:from>
    <xdr:to>
      <xdr:col>20</xdr:col>
      <xdr:colOff>333374</xdr:colOff>
      <xdr:row>53</xdr:row>
      <xdr:rowOff>66675</xdr:rowOff>
    </xdr:to>
    <xdr:graphicFrame macro="">
      <xdr:nvGraphicFramePr>
        <xdr:cNvPr id="4" name="Chart 3" descr="Chart type: Scatter. 'Duration in Mins' and 'STDEV' appear to cluster into 2 groups with 5 outliers.&#10;&#10;Description automatically generated">
          <a:extLst>
            <a:ext uri="{FF2B5EF4-FFF2-40B4-BE49-F238E27FC236}">
              <a16:creationId xmlns:a16="http://schemas.microsoft.com/office/drawing/2014/main" id="{05A65E15-D2DB-B9A8-0323-550822336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15</xdr:col>
      <xdr:colOff>464820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1F16D2-43EF-47DB-8B71-70A8F0B12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dhu" refreshedDate="45217.740474537037" createdVersion="8" refreshedVersion="8" minRefreshableVersion="3" recordCount="11231" xr:uid="{05E62F79-A182-4FEC-87E6-1E77EDB15793}">
  <cacheSource type="worksheet">
    <worksheetSource name="IMDB_Movies"/>
  </cacheSource>
  <cacheFields count="8">
    <cacheField name="imdb_score" numFmtId="0">
      <sharedItems containsSemiMixedTypes="0" containsString="0" containsNumber="1" minValue="1.6" maxValue="9.3000000000000007"/>
    </cacheField>
    <cacheField name="movie_title" numFmtId="0">
      <sharedItems containsMixedTypes="1" containsNumber="1" containsInteger="1" minValue="9" maxValue="2046"/>
    </cacheField>
    <cacheField name="director_name" numFmtId="0">
      <sharedItems/>
    </cacheField>
    <cacheField name="genres" numFmtId="0">
      <sharedItems count="23">
        <s v="Action"/>
        <s v="Adventure"/>
        <s v="Fantasy"/>
        <s v="Sci-Fi"/>
        <s v="Thriller"/>
        <s v="Romance"/>
        <s v="Animation"/>
        <s v="Comedy"/>
        <s v="Family"/>
        <s v="Musical"/>
        <s v="Mystery"/>
        <s v="Western"/>
        <s v="Drama"/>
        <s v="History"/>
        <s v="Sport"/>
        <s v="Crime"/>
        <s v="Horror"/>
        <s v="War"/>
        <s v="Biography"/>
        <s v="Music"/>
        <s v="Documentary"/>
        <s v="Short"/>
        <s v="Film-Noir"/>
      </sharedItems>
    </cacheField>
    <cacheField name="language" numFmtId="0">
      <sharedItems/>
    </cacheField>
    <cacheField name="duration" numFmtId="0">
      <sharedItems containsSemiMixedTypes="0" containsString="0" containsNumber="1" containsInteger="1" minValue="34" maxValue="330"/>
    </cacheField>
    <cacheField name="gross" numFmtId="164">
      <sharedItems containsSemiMixedTypes="0" containsString="0" containsNumber="1" containsInteger="1" minValue="162" maxValue="760505847"/>
    </cacheField>
    <cacheField name="budget" numFmtId="164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1">
  <r>
    <n v="7.9"/>
    <s v="Avatar"/>
    <s v="James Cameron"/>
    <x v="0"/>
    <s v="English"/>
    <n v="178"/>
    <n v="760505847"/>
    <n v="237000000"/>
  </r>
  <r>
    <n v="7.9"/>
    <s v="Avatar"/>
    <s v="James Cameron"/>
    <x v="1"/>
    <s v="English"/>
    <n v="178"/>
    <n v="760505847"/>
    <n v="237000000"/>
  </r>
  <r>
    <n v="7.9"/>
    <s v="Avatar"/>
    <s v="James Cameron"/>
    <x v="2"/>
    <s v="English"/>
    <n v="178"/>
    <n v="760505847"/>
    <n v="237000000"/>
  </r>
  <r>
    <n v="7.9"/>
    <s v="Avatar"/>
    <s v="James Cameron"/>
    <x v="3"/>
    <s v="English"/>
    <n v="178"/>
    <n v="760505847"/>
    <n v="237000000"/>
  </r>
  <r>
    <n v="7.1"/>
    <s v="Pirates of the Caribbean: At World's End"/>
    <s v="Gore Verbinski"/>
    <x v="0"/>
    <s v="English"/>
    <n v="169"/>
    <n v="309404152"/>
    <n v="300000000"/>
  </r>
  <r>
    <n v="7.1"/>
    <s v="Pirates of the Caribbean: At World's End"/>
    <s v="Gore Verbinski"/>
    <x v="1"/>
    <s v="English"/>
    <n v="169"/>
    <n v="309404152"/>
    <n v="300000000"/>
  </r>
  <r>
    <n v="7.1"/>
    <s v="Pirates of the Caribbean: At World's End"/>
    <s v="Gore Verbinski"/>
    <x v="2"/>
    <s v="English"/>
    <n v="169"/>
    <n v="309404152"/>
    <n v="300000000"/>
  </r>
  <r>
    <n v="6.8"/>
    <s v="Spectre"/>
    <s v="Sam Mendes"/>
    <x v="0"/>
    <s v="English"/>
    <n v="148"/>
    <n v="200074175"/>
    <n v="245000000"/>
  </r>
  <r>
    <n v="6.8"/>
    <s v="Spectre"/>
    <s v="Sam Mendes"/>
    <x v="1"/>
    <s v="English"/>
    <n v="148"/>
    <n v="200074175"/>
    <n v="245000000"/>
  </r>
  <r>
    <n v="6.8"/>
    <s v="Spectre"/>
    <s v="Sam Mendes"/>
    <x v="4"/>
    <s v="English"/>
    <n v="148"/>
    <n v="200074175"/>
    <n v="245000000"/>
  </r>
  <r>
    <n v="8.5"/>
    <s v="The Dark Knight Rises"/>
    <s v="Christopher Nolan"/>
    <x v="0"/>
    <s v="English"/>
    <n v="164"/>
    <n v="448130642"/>
    <n v="250000000"/>
  </r>
  <r>
    <n v="8.5"/>
    <s v="The Dark Knight Rises"/>
    <s v="Christopher Nolan"/>
    <x v="4"/>
    <s v="English"/>
    <n v="164"/>
    <n v="448130642"/>
    <n v="250000000"/>
  </r>
  <r>
    <n v="6.6"/>
    <s v="John Carter"/>
    <s v="Andrew Stanton"/>
    <x v="0"/>
    <s v="English"/>
    <n v="132"/>
    <n v="73058679"/>
    <n v="263700000"/>
  </r>
  <r>
    <n v="6.6"/>
    <s v="John Carter"/>
    <s v="Andrew Stanton"/>
    <x v="1"/>
    <s v="English"/>
    <n v="132"/>
    <n v="73058679"/>
    <n v="263700000"/>
  </r>
  <r>
    <n v="6.6"/>
    <s v="John Carter"/>
    <s v="Andrew Stanton"/>
    <x v="3"/>
    <s v="English"/>
    <n v="132"/>
    <n v="73058679"/>
    <n v="263700000"/>
  </r>
  <r>
    <n v="6.2"/>
    <s v="Spider-Man 3"/>
    <s v="Sam Raimi"/>
    <x v="0"/>
    <s v="English"/>
    <n v="156"/>
    <n v="336530303"/>
    <n v="258000000"/>
  </r>
  <r>
    <n v="6.2"/>
    <s v="Spider-Man 3"/>
    <s v="Sam Raimi"/>
    <x v="1"/>
    <s v="English"/>
    <n v="156"/>
    <n v="336530303"/>
    <n v="258000000"/>
  </r>
  <r>
    <n v="6.2"/>
    <s v="Spider-Man 3"/>
    <s v="Sam Raimi"/>
    <x v="5"/>
    <s v="English"/>
    <n v="156"/>
    <n v="336530303"/>
    <n v="258000000"/>
  </r>
  <r>
    <n v="7.8"/>
    <s v="Tangled"/>
    <s v="Nathan Greno"/>
    <x v="1"/>
    <s v="English"/>
    <n v="100"/>
    <n v="200807262"/>
    <n v="260000000"/>
  </r>
  <r>
    <n v="7.8"/>
    <s v="Tangled"/>
    <s v="Nathan Greno"/>
    <x v="6"/>
    <s v="English"/>
    <n v="100"/>
    <n v="200807262"/>
    <n v="260000000"/>
  </r>
  <r>
    <n v="7.8"/>
    <s v="Tangled"/>
    <s v="Nathan Greno"/>
    <x v="7"/>
    <s v="English"/>
    <n v="100"/>
    <n v="200807262"/>
    <n v="260000000"/>
  </r>
  <r>
    <n v="7.8"/>
    <s v="Tangled"/>
    <s v="Nathan Greno"/>
    <x v="8"/>
    <s v="English"/>
    <n v="100"/>
    <n v="200807262"/>
    <n v="260000000"/>
  </r>
  <r>
    <n v="7.8"/>
    <s v="Tangled"/>
    <s v="Nathan Greno"/>
    <x v="2"/>
    <s v="English"/>
    <n v="100"/>
    <n v="200807262"/>
    <n v="260000000"/>
  </r>
  <r>
    <n v="7.8"/>
    <s v="Tangled"/>
    <s v="Nathan Greno"/>
    <x v="9"/>
    <s v="English"/>
    <n v="100"/>
    <n v="200807262"/>
    <n v="260000000"/>
  </r>
  <r>
    <n v="7.8"/>
    <s v="Tangled"/>
    <s v="Nathan Greno"/>
    <x v="5"/>
    <s v="English"/>
    <n v="100"/>
    <n v="200807262"/>
    <n v="260000000"/>
  </r>
  <r>
    <n v="7.5"/>
    <s v="Avengers: Age of Ultron"/>
    <s v="Joss Whedon"/>
    <x v="0"/>
    <s v="English"/>
    <n v="141"/>
    <n v="458991599"/>
    <n v="250000000"/>
  </r>
  <r>
    <n v="7.5"/>
    <s v="Avengers: Age of Ultron"/>
    <s v="Joss Whedon"/>
    <x v="1"/>
    <s v="English"/>
    <n v="141"/>
    <n v="458991599"/>
    <n v="250000000"/>
  </r>
  <r>
    <n v="7.5"/>
    <s v="Avengers: Age of Ultron"/>
    <s v="Joss Whedon"/>
    <x v="3"/>
    <s v="English"/>
    <n v="141"/>
    <n v="458991599"/>
    <n v="250000000"/>
  </r>
  <r>
    <n v="7.5"/>
    <s v="Harry Potter and the Half-Blood Prince"/>
    <s v="David Yates"/>
    <x v="1"/>
    <s v="English"/>
    <n v="153"/>
    <n v="301956980"/>
    <n v="250000000"/>
  </r>
  <r>
    <n v="7.5"/>
    <s v="Harry Potter and the Half-Blood Prince"/>
    <s v="David Yates"/>
    <x v="8"/>
    <s v="English"/>
    <n v="153"/>
    <n v="301956980"/>
    <n v="250000000"/>
  </r>
  <r>
    <n v="7.5"/>
    <s v="Harry Potter and the Half-Blood Prince"/>
    <s v="David Yates"/>
    <x v="2"/>
    <s v="English"/>
    <n v="153"/>
    <n v="301956980"/>
    <n v="250000000"/>
  </r>
  <r>
    <n v="7.5"/>
    <s v="Harry Potter and the Half-Blood Prince"/>
    <s v="David Yates"/>
    <x v="10"/>
    <s v="English"/>
    <n v="153"/>
    <n v="301956980"/>
    <n v="250000000"/>
  </r>
  <r>
    <n v="6.9"/>
    <s v="Batman v Superman: Dawn of Justice"/>
    <s v="Zack Snyder"/>
    <x v="0"/>
    <s v="English"/>
    <n v="183"/>
    <n v="330249062"/>
    <n v="250000000"/>
  </r>
  <r>
    <n v="6.9"/>
    <s v="Batman v Superman: Dawn of Justice"/>
    <s v="Zack Snyder"/>
    <x v="1"/>
    <s v="English"/>
    <n v="183"/>
    <n v="330249062"/>
    <n v="250000000"/>
  </r>
  <r>
    <n v="6.9"/>
    <s v="Batman v Superman: Dawn of Justice"/>
    <s v="Zack Snyder"/>
    <x v="3"/>
    <s v="English"/>
    <n v="183"/>
    <n v="330249062"/>
    <n v="250000000"/>
  </r>
  <r>
    <n v="6.1"/>
    <s v="Superman Returns"/>
    <s v="Bryan Singer"/>
    <x v="0"/>
    <s v="English"/>
    <n v="169"/>
    <n v="200069408"/>
    <n v="209000000"/>
  </r>
  <r>
    <n v="6.1"/>
    <s v="Superman Returns"/>
    <s v="Bryan Singer"/>
    <x v="1"/>
    <s v="English"/>
    <n v="169"/>
    <n v="200069408"/>
    <n v="209000000"/>
  </r>
  <r>
    <n v="6.1"/>
    <s v="Superman Returns"/>
    <s v="Bryan Singer"/>
    <x v="3"/>
    <s v="English"/>
    <n v="169"/>
    <n v="200069408"/>
    <n v="209000000"/>
  </r>
  <r>
    <n v="6.7"/>
    <s v="Quantum of Solace"/>
    <s v="Marc Forster"/>
    <x v="0"/>
    <s v="English"/>
    <n v="106"/>
    <n v="168368427"/>
    <n v="200000000"/>
  </r>
  <r>
    <n v="6.7"/>
    <s v="Quantum of Solace"/>
    <s v="Marc Forster"/>
    <x v="1"/>
    <s v="English"/>
    <n v="106"/>
    <n v="168368427"/>
    <n v="200000000"/>
  </r>
  <r>
    <n v="7.3"/>
    <s v="Pirates of the Caribbean: Dead Man's Chest"/>
    <s v="Gore Verbinski"/>
    <x v="0"/>
    <s v="English"/>
    <n v="151"/>
    <n v="423032628"/>
    <n v="225000000"/>
  </r>
  <r>
    <n v="7.3"/>
    <s v="Pirates of the Caribbean: Dead Man's Chest"/>
    <s v="Gore Verbinski"/>
    <x v="1"/>
    <s v="English"/>
    <n v="151"/>
    <n v="423032628"/>
    <n v="225000000"/>
  </r>
  <r>
    <n v="7.3"/>
    <s v="Pirates of the Caribbean: Dead Man's Chest"/>
    <s v="Gore Verbinski"/>
    <x v="2"/>
    <s v="English"/>
    <n v="151"/>
    <n v="423032628"/>
    <n v="225000000"/>
  </r>
  <r>
    <n v="6.5"/>
    <s v="The Lone Ranger"/>
    <s v="Gore Verbinski"/>
    <x v="0"/>
    <s v="English"/>
    <n v="150"/>
    <n v="89289910"/>
    <n v="215000000"/>
  </r>
  <r>
    <n v="6.5"/>
    <s v="The Lone Ranger"/>
    <s v="Gore Verbinski"/>
    <x v="1"/>
    <s v="English"/>
    <n v="150"/>
    <n v="89289910"/>
    <n v="215000000"/>
  </r>
  <r>
    <n v="6.5"/>
    <s v="The Lone Ranger"/>
    <s v="Gore Verbinski"/>
    <x v="11"/>
    <s v="English"/>
    <n v="150"/>
    <n v="89289910"/>
    <n v="215000000"/>
  </r>
  <r>
    <n v="7.2"/>
    <s v="Man of Steel"/>
    <s v="Zack Snyder"/>
    <x v="0"/>
    <s v="English"/>
    <n v="143"/>
    <n v="291021565"/>
    <n v="225000000"/>
  </r>
  <r>
    <n v="7.2"/>
    <s v="Man of Steel"/>
    <s v="Zack Snyder"/>
    <x v="1"/>
    <s v="English"/>
    <n v="143"/>
    <n v="291021565"/>
    <n v="225000000"/>
  </r>
  <r>
    <n v="7.2"/>
    <s v="Man of Steel"/>
    <s v="Zack Snyder"/>
    <x v="2"/>
    <s v="English"/>
    <n v="143"/>
    <n v="291021565"/>
    <n v="225000000"/>
  </r>
  <r>
    <n v="7.2"/>
    <s v="Man of Steel"/>
    <s v="Zack Snyder"/>
    <x v="3"/>
    <s v="English"/>
    <n v="143"/>
    <n v="291021565"/>
    <n v="225000000"/>
  </r>
  <r>
    <n v="6.6"/>
    <s v="The Chronicles of Narnia: Prince Caspian"/>
    <s v="Andrew Adamson"/>
    <x v="0"/>
    <s v="English"/>
    <n v="150"/>
    <n v="141614023"/>
    <n v="225000000"/>
  </r>
  <r>
    <n v="6.6"/>
    <s v="The Chronicles of Narnia: Prince Caspian"/>
    <s v="Andrew Adamson"/>
    <x v="1"/>
    <s v="English"/>
    <n v="150"/>
    <n v="141614023"/>
    <n v="225000000"/>
  </r>
  <r>
    <n v="6.6"/>
    <s v="The Chronicles of Narnia: Prince Caspian"/>
    <s v="Andrew Adamson"/>
    <x v="8"/>
    <s v="English"/>
    <n v="150"/>
    <n v="141614023"/>
    <n v="225000000"/>
  </r>
  <r>
    <n v="6.6"/>
    <s v="The Chronicles of Narnia: Prince Caspian"/>
    <s v="Andrew Adamson"/>
    <x v="2"/>
    <s v="English"/>
    <n v="150"/>
    <n v="141614023"/>
    <n v="225000000"/>
  </r>
  <r>
    <n v="8.1"/>
    <s v="The Avengers"/>
    <s v="Joss Whedon"/>
    <x v="0"/>
    <s v="English"/>
    <n v="173"/>
    <n v="623279547"/>
    <n v="220000000"/>
  </r>
  <r>
    <n v="8.1"/>
    <s v="The Avengers"/>
    <s v="Joss Whedon"/>
    <x v="1"/>
    <s v="English"/>
    <n v="173"/>
    <n v="623279547"/>
    <n v="220000000"/>
  </r>
  <r>
    <n v="8.1"/>
    <s v="The Avengers"/>
    <s v="Joss Whedon"/>
    <x v="3"/>
    <s v="English"/>
    <n v="173"/>
    <n v="623279547"/>
    <n v="220000000"/>
  </r>
  <r>
    <n v="6.7"/>
    <s v="Pirates of the Caribbean: On Stranger Tides"/>
    <s v="Rob Marshall"/>
    <x v="0"/>
    <s v="English"/>
    <n v="136"/>
    <n v="241063875"/>
    <n v="250000000"/>
  </r>
  <r>
    <n v="6.7"/>
    <s v="Pirates of the Caribbean: On Stranger Tides"/>
    <s v="Rob Marshall"/>
    <x v="1"/>
    <s v="English"/>
    <n v="136"/>
    <n v="241063875"/>
    <n v="250000000"/>
  </r>
  <r>
    <n v="6.7"/>
    <s v="Pirates of the Caribbean: On Stranger Tides"/>
    <s v="Rob Marshall"/>
    <x v="2"/>
    <s v="English"/>
    <n v="136"/>
    <n v="241063875"/>
    <n v="250000000"/>
  </r>
  <r>
    <n v="6.8"/>
    <s v="Men in Black 3"/>
    <s v="Barry Sonnenfeld"/>
    <x v="0"/>
    <s v="English"/>
    <n v="106"/>
    <n v="179020854"/>
    <n v="225000000"/>
  </r>
  <r>
    <n v="6.8"/>
    <s v="Men in Black 3"/>
    <s v="Barry Sonnenfeld"/>
    <x v="1"/>
    <s v="English"/>
    <n v="106"/>
    <n v="179020854"/>
    <n v="225000000"/>
  </r>
  <r>
    <n v="6.8"/>
    <s v="Men in Black 3"/>
    <s v="Barry Sonnenfeld"/>
    <x v="7"/>
    <s v="English"/>
    <n v="106"/>
    <n v="179020854"/>
    <n v="225000000"/>
  </r>
  <r>
    <n v="6.8"/>
    <s v="Men in Black 3"/>
    <s v="Barry Sonnenfeld"/>
    <x v="8"/>
    <s v="English"/>
    <n v="106"/>
    <n v="179020854"/>
    <n v="225000000"/>
  </r>
  <r>
    <n v="6.8"/>
    <s v="Men in Black 3"/>
    <s v="Barry Sonnenfeld"/>
    <x v="2"/>
    <s v="English"/>
    <n v="106"/>
    <n v="179020854"/>
    <n v="225000000"/>
  </r>
  <r>
    <n v="6.8"/>
    <s v="Men in Black 3"/>
    <s v="Barry Sonnenfeld"/>
    <x v="3"/>
    <s v="English"/>
    <n v="106"/>
    <n v="179020854"/>
    <n v="225000000"/>
  </r>
  <r>
    <n v="7.5"/>
    <s v="The Hobbit: The Battle of the Five Armies"/>
    <s v="Peter Jackson"/>
    <x v="1"/>
    <s v="English"/>
    <n v="164"/>
    <n v="255108370"/>
    <n v="250000000"/>
  </r>
  <r>
    <n v="7.5"/>
    <s v="The Hobbit: The Battle of the Five Armies"/>
    <s v="Peter Jackson"/>
    <x v="2"/>
    <s v="English"/>
    <n v="164"/>
    <n v="255108370"/>
    <n v="250000000"/>
  </r>
  <r>
    <n v="7"/>
    <s v="The Amazing Spider-Man"/>
    <s v="Marc Webb"/>
    <x v="0"/>
    <s v="English"/>
    <n v="153"/>
    <n v="262030663"/>
    <n v="230000000"/>
  </r>
  <r>
    <n v="7"/>
    <s v="The Amazing Spider-Man"/>
    <s v="Marc Webb"/>
    <x v="1"/>
    <s v="English"/>
    <n v="153"/>
    <n v="262030663"/>
    <n v="230000000"/>
  </r>
  <r>
    <n v="7"/>
    <s v="The Amazing Spider-Man"/>
    <s v="Marc Webb"/>
    <x v="2"/>
    <s v="English"/>
    <n v="153"/>
    <n v="262030663"/>
    <n v="230000000"/>
  </r>
  <r>
    <n v="6.7"/>
    <s v="Robin Hood"/>
    <s v="Ridley Scott"/>
    <x v="0"/>
    <s v="English"/>
    <n v="156"/>
    <n v="105219735"/>
    <n v="200000000"/>
  </r>
  <r>
    <n v="6.7"/>
    <s v="Robin Hood"/>
    <s v="Ridley Scott"/>
    <x v="1"/>
    <s v="English"/>
    <n v="156"/>
    <n v="105219735"/>
    <n v="200000000"/>
  </r>
  <r>
    <n v="6.7"/>
    <s v="Robin Hood"/>
    <s v="Ridley Scott"/>
    <x v="12"/>
    <s v="English"/>
    <n v="156"/>
    <n v="105219735"/>
    <n v="200000000"/>
  </r>
  <r>
    <n v="6.7"/>
    <s v="Robin Hood"/>
    <s v="Ridley Scott"/>
    <x v="13"/>
    <s v="English"/>
    <n v="156"/>
    <n v="105219735"/>
    <n v="200000000"/>
  </r>
  <r>
    <n v="7.9"/>
    <s v="The Hobbit: The Desolation of Smaug"/>
    <s v="Peter Jackson"/>
    <x v="1"/>
    <s v="English"/>
    <n v="186"/>
    <n v="258355354"/>
    <n v="225000000"/>
  </r>
  <r>
    <n v="7.9"/>
    <s v="The Hobbit: The Desolation of Smaug"/>
    <s v="Peter Jackson"/>
    <x v="2"/>
    <s v="English"/>
    <n v="186"/>
    <n v="258355354"/>
    <n v="225000000"/>
  </r>
  <r>
    <n v="6.1"/>
    <s v="The Golden Compass"/>
    <s v="Chris Weitz"/>
    <x v="1"/>
    <s v="English"/>
    <n v="113"/>
    <n v="70083519"/>
    <n v="180000000"/>
  </r>
  <r>
    <n v="6.1"/>
    <s v="The Golden Compass"/>
    <s v="Chris Weitz"/>
    <x v="8"/>
    <s v="English"/>
    <n v="113"/>
    <n v="70083519"/>
    <n v="180000000"/>
  </r>
  <r>
    <n v="6.1"/>
    <s v="The Golden Compass"/>
    <s v="Chris Weitz"/>
    <x v="2"/>
    <s v="English"/>
    <n v="113"/>
    <n v="70083519"/>
    <n v="180000000"/>
  </r>
  <r>
    <n v="7.2"/>
    <s v="King Kong"/>
    <s v="Peter Jackson"/>
    <x v="0"/>
    <s v="English"/>
    <n v="201"/>
    <n v="218051260"/>
    <n v="207000000"/>
  </r>
  <r>
    <n v="7.2"/>
    <s v="King Kong"/>
    <s v="Peter Jackson"/>
    <x v="1"/>
    <s v="English"/>
    <n v="201"/>
    <n v="218051260"/>
    <n v="207000000"/>
  </r>
  <r>
    <n v="7.2"/>
    <s v="King Kong"/>
    <s v="Peter Jackson"/>
    <x v="12"/>
    <s v="English"/>
    <n v="201"/>
    <n v="218051260"/>
    <n v="207000000"/>
  </r>
  <r>
    <n v="7.2"/>
    <s v="King Kong"/>
    <s v="Peter Jackson"/>
    <x v="5"/>
    <s v="English"/>
    <n v="201"/>
    <n v="218051260"/>
    <n v="207000000"/>
  </r>
  <r>
    <n v="7.7"/>
    <s v="Titanic"/>
    <s v="James Cameron"/>
    <x v="12"/>
    <s v="English"/>
    <n v="194"/>
    <n v="658672302"/>
    <n v="200000000"/>
  </r>
  <r>
    <n v="7.7"/>
    <s v="Titanic"/>
    <s v="James Cameron"/>
    <x v="5"/>
    <s v="English"/>
    <n v="194"/>
    <n v="658672302"/>
    <n v="200000000"/>
  </r>
  <r>
    <n v="8.1999999999999993"/>
    <s v="Captain America: Civil War"/>
    <s v="Anthony Russo"/>
    <x v="0"/>
    <s v="English"/>
    <n v="147"/>
    <n v="407197282"/>
    <n v="250000000"/>
  </r>
  <r>
    <n v="8.1999999999999993"/>
    <s v="Captain America: Civil War"/>
    <s v="Anthony Russo"/>
    <x v="1"/>
    <s v="English"/>
    <n v="147"/>
    <n v="407197282"/>
    <n v="250000000"/>
  </r>
  <r>
    <n v="8.1999999999999993"/>
    <s v="Captain America: Civil War"/>
    <s v="Anthony Russo"/>
    <x v="3"/>
    <s v="English"/>
    <n v="147"/>
    <n v="407197282"/>
    <n v="250000000"/>
  </r>
  <r>
    <n v="5.9"/>
    <s v="Battleship"/>
    <s v="Peter Berg"/>
    <x v="0"/>
    <s v="English"/>
    <n v="131"/>
    <n v="65173160"/>
    <n v="209000000"/>
  </r>
  <r>
    <n v="5.9"/>
    <s v="Battleship"/>
    <s v="Peter Berg"/>
    <x v="1"/>
    <s v="English"/>
    <n v="131"/>
    <n v="65173160"/>
    <n v="209000000"/>
  </r>
  <r>
    <n v="5.9"/>
    <s v="Battleship"/>
    <s v="Peter Berg"/>
    <x v="3"/>
    <s v="English"/>
    <n v="131"/>
    <n v="65173160"/>
    <n v="209000000"/>
  </r>
  <r>
    <n v="5.9"/>
    <s v="Battleship"/>
    <s v="Peter Berg"/>
    <x v="4"/>
    <s v="English"/>
    <n v="131"/>
    <n v="65173160"/>
    <n v="209000000"/>
  </r>
  <r>
    <n v="7"/>
    <s v="Jurassic World"/>
    <s v="Colin Trevorrow"/>
    <x v="0"/>
    <s v="English"/>
    <n v="124"/>
    <n v="652177271"/>
    <n v="150000000"/>
  </r>
  <r>
    <n v="7"/>
    <s v="Jurassic World"/>
    <s v="Colin Trevorrow"/>
    <x v="1"/>
    <s v="English"/>
    <n v="124"/>
    <n v="652177271"/>
    <n v="150000000"/>
  </r>
  <r>
    <n v="7"/>
    <s v="Jurassic World"/>
    <s v="Colin Trevorrow"/>
    <x v="3"/>
    <s v="English"/>
    <n v="124"/>
    <n v="652177271"/>
    <n v="150000000"/>
  </r>
  <r>
    <n v="7"/>
    <s v="Jurassic World"/>
    <s v="Colin Trevorrow"/>
    <x v="4"/>
    <s v="English"/>
    <n v="124"/>
    <n v="652177271"/>
    <n v="150000000"/>
  </r>
  <r>
    <n v="7.8"/>
    <s v="Skyfall"/>
    <s v="Sam Mendes"/>
    <x v="0"/>
    <s v="English"/>
    <n v="143"/>
    <n v="304360277"/>
    <n v="200000000"/>
  </r>
  <r>
    <n v="7.8"/>
    <s v="Skyfall"/>
    <s v="Sam Mendes"/>
    <x v="1"/>
    <s v="English"/>
    <n v="143"/>
    <n v="304360277"/>
    <n v="200000000"/>
  </r>
  <r>
    <n v="7.8"/>
    <s v="Skyfall"/>
    <s v="Sam Mendes"/>
    <x v="4"/>
    <s v="English"/>
    <n v="143"/>
    <n v="304360277"/>
    <n v="200000000"/>
  </r>
  <r>
    <n v="7.3"/>
    <s v="Spider-Man 2"/>
    <s v="Sam Raimi"/>
    <x v="0"/>
    <s v="English"/>
    <n v="135"/>
    <n v="373377893"/>
    <n v="200000000"/>
  </r>
  <r>
    <n v="7.3"/>
    <s v="Spider-Man 2"/>
    <s v="Sam Raimi"/>
    <x v="1"/>
    <s v="English"/>
    <n v="135"/>
    <n v="373377893"/>
    <n v="200000000"/>
  </r>
  <r>
    <n v="7.3"/>
    <s v="Spider-Man 2"/>
    <s v="Sam Raimi"/>
    <x v="2"/>
    <s v="English"/>
    <n v="135"/>
    <n v="373377893"/>
    <n v="200000000"/>
  </r>
  <r>
    <n v="7.3"/>
    <s v="Spider-Man 2"/>
    <s v="Sam Raimi"/>
    <x v="5"/>
    <s v="English"/>
    <n v="135"/>
    <n v="373377893"/>
    <n v="200000000"/>
  </r>
  <r>
    <n v="7.2"/>
    <s v="Iron Man 3"/>
    <s v="Shane Black"/>
    <x v="0"/>
    <s v="English"/>
    <n v="195"/>
    <n v="408992272"/>
    <n v="200000000"/>
  </r>
  <r>
    <n v="7.2"/>
    <s v="Iron Man 3"/>
    <s v="Shane Black"/>
    <x v="1"/>
    <s v="English"/>
    <n v="195"/>
    <n v="408992272"/>
    <n v="200000000"/>
  </r>
  <r>
    <n v="7.2"/>
    <s v="Iron Man 3"/>
    <s v="Shane Black"/>
    <x v="3"/>
    <s v="English"/>
    <n v="195"/>
    <n v="408992272"/>
    <n v="200000000"/>
  </r>
  <r>
    <n v="6.5"/>
    <s v="Alice in Wonderland"/>
    <s v="Tim Burton"/>
    <x v="1"/>
    <s v="English"/>
    <n v="108"/>
    <n v="334185206"/>
    <n v="200000000"/>
  </r>
  <r>
    <n v="6.5"/>
    <s v="Alice in Wonderland"/>
    <s v="Tim Burton"/>
    <x v="8"/>
    <s v="English"/>
    <n v="108"/>
    <n v="334185206"/>
    <n v="200000000"/>
  </r>
  <r>
    <n v="6.5"/>
    <s v="Alice in Wonderland"/>
    <s v="Tim Burton"/>
    <x v="2"/>
    <s v="English"/>
    <n v="108"/>
    <n v="334185206"/>
    <n v="200000000"/>
  </r>
  <r>
    <n v="6.8"/>
    <s v="X-Men: The Last Stand"/>
    <s v="Brett Ratner"/>
    <x v="0"/>
    <s v="English"/>
    <n v="104"/>
    <n v="234360014"/>
    <n v="210000000"/>
  </r>
  <r>
    <n v="6.8"/>
    <s v="X-Men: The Last Stand"/>
    <s v="Brett Ratner"/>
    <x v="1"/>
    <s v="English"/>
    <n v="104"/>
    <n v="234360014"/>
    <n v="210000000"/>
  </r>
  <r>
    <n v="6.8"/>
    <s v="X-Men: The Last Stand"/>
    <s v="Brett Ratner"/>
    <x v="2"/>
    <s v="English"/>
    <n v="104"/>
    <n v="234360014"/>
    <n v="210000000"/>
  </r>
  <r>
    <n v="6.8"/>
    <s v="X-Men: The Last Stand"/>
    <s v="Brett Ratner"/>
    <x v="3"/>
    <s v="English"/>
    <n v="104"/>
    <n v="234360014"/>
    <n v="210000000"/>
  </r>
  <r>
    <n v="6.8"/>
    <s v="X-Men: The Last Stand"/>
    <s v="Brett Ratner"/>
    <x v="4"/>
    <s v="English"/>
    <n v="104"/>
    <n v="234360014"/>
    <n v="210000000"/>
  </r>
  <r>
    <n v="7.3"/>
    <s v="Monsters University"/>
    <s v="Dan Scanlon"/>
    <x v="1"/>
    <s v="English"/>
    <n v="104"/>
    <n v="268488329"/>
    <n v="200000000"/>
  </r>
  <r>
    <n v="7.3"/>
    <s v="Monsters University"/>
    <s v="Dan Scanlon"/>
    <x v="6"/>
    <s v="English"/>
    <n v="104"/>
    <n v="268488329"/>
    <n v="200000000"/>
  </r>
  <r>
    <n v="7.3"/>
    <s v="Monsters University"/>
    <s v="Dan Scanlon"/>
    <x v="7"/>
    <s v="English"/>
    <n v="104"/>
    <n v="268488329"/>
    <n v="200000000"/>
  </r>
  <r>
    <n v="7.3"/>
    <s v="Monsters University"/>
    <s v="Dan Scanlon"/>
    <x v="8"/>
    <s v="English"/>
    <n v="104"/>
    <n v="268488329"/>
    <n v="200000000"/>
  </r>
  <r>
    <n v="7.3"/>
    <s v="Monsters University"/>
    <s v="Dan Scanlon"/>
    <x v="2"/>
    <s v="English"/>
    <n v="104"/>
    <n v="268488329"/>
    <n v="200000000"/>
  </r>
  <r>
    <n v="6"/>
    <s v="Transformers: Revenge of the Fallen"/>
    <s v="Michael Bay"/>
    <x v="0"/>
    <s v="English"/>
    <n v="150"/>
    <n v="402076689"/>
    <n v="200000000"/>
  </r>
  <r>
    <n v="6"/>
    <s v="Transformers: Revenge of the Fallen"/>
    <s v="Michael Bay"/>
    <x v="1"/>
    <s v="English"/>
    <n v="150"/>
    <n v="402076689"/>
    <n v="200000000"/>
  </r>
  <r>
    <n v="6"/>
    <s v="Transformers: Revenge of the Fallen"/>
    <s v="Michael Bay"/>
    <x v="3"/>
    <s v="English"/>
    <n v="150"/>
    <n v="402076689"/>
    <n v="200000000"/>
  </r>
  <r>
    <n v="5.7"/>
    <s v="Transformers: Age of Extinction"/>
    <s v="Michael Bay"/>
    <x v="0"/>
    <s v="English"/>
    <n v="165"/>
    <n v="245428137"/>
    <n v="210000000"/>
  </r>
  <r>
    <n v="5.7"/>
    <s v="Transformers: Age of Extinction"/>
    <s v="Michael Bay"/>
    <x v="1"/>
    <s v="English"/>
    <n v="165"/>
    <n v="245428137"/>
    <n v="210000000"/>
  </r>
  <r>
    <n v="5.7"/>
    <s v="Transformers: Age of Extinction"/>
    <s v="Michael Bay"/>
    <x v="3"/>
    <s v="English"/>
    <n v="165"/>
    <n v="245428137"/>
    <n v="210000000"/>
  </r>
  <r>
    <n v="6.4"/>
    <s v="Oz the Great and Powerful"/>
    <s v="Sam Raimi"/>
    <x v="1"/>
    <s v="English"/>
    <n v="130"/>
    <n v="234903076"/>
    <n v="215000000"/>
  </r>
  <r>
    <n v="6.4"/>
    <s v="Oz the Great and Powerful"/>
    <s v="Sam Raimi"/>
    <x v="8"/>
    <s v="English"/>
    <n v="130"/>
    <n v="234903076"/>
    <n v="215000000"/>
  </r>
  <r>
    <n v="6.4"/>
    <s v="Oz the Great and Powerful"/>
    <s v="Sam Raimi"/>
    <x v="2"/>
    <s v="English"/>
    <n v="130"/>
    <n v="234903076"/>
    <n v="215000000"/>
  </r>
  <r>
    <n v="6.7"/>
    <s v="The Amazing Spider-Man 2"/>
    <s v="Marc Webb"/>
    <x v="0"/>
    <s v="English"/>
    <n v="142"/>
    <n v="202853933"/>
    <n v="200000000"/>
  </r>
  <r>
    <n v="6.7"/>
    <s v="The Amazing Spider-Man 2"/>
    <s v="Marc Webb"/>
    <x v="1"/>
    <s v="English"/>
    <n v="142"/>
    <n v="202853933"/>
    <n v="200000000"/>
  </r>
  <r>
    <n v="6.7"/>
    <s v="The Amazing Spider-Man 2"/>
    <s v="Marc Webb"/>
    <x v="2"/>
    <s v="English"/>
    <n v="142"/>
    <n v="202853933"/>
    <n v="200000000"/>
  </r>
  <r>
    <n v="6.7"/>
    <s v="The Amazing Spider-Man 2"/>
    <s v="Marc Webb"/>
    <x v="3"/>
    <s v="English"/>
    <n v="142"/>
    <n v="202853933"/>
    <n v="200000000"/>
  </r>
  <r>
    <n v="6.8"/>
    <s v="TRON: Legacy"/>
    <s v="Joseph Kosinski"/>
    <x v="0"/>
    <s v="English"/>
    <n v="125"/>
    <n v="172051787"/>
    <n v="170000000"/>
  </r>
  <r>
    <n v="6.8"/>
    <s v="TRON: Legacy"/>
    <s v="Joseph Kosinski"/>
    <x v="1"/>
    <s v="English"/>
    <n v="125"/>
    <n v="172051787"/>
    <n v="170000000"/>
  </r>
  <r>
    <n v="6.8"/>
    <s v="TRON: Legacy"/>
    <s v="Joseph Kosinski"/>
    <x v="3"/>
    <s v="English"/>
    <n v="125"/>
    <n v="172051787"/>
    <n v="170000000"/>
  </r>
  <r>
    <n v="6.3"/>
    <s v="Cars 2"/>
    <s v="John Lasseter"/>
    <x v="1"/>
    <s v="English"/>
    <n v="106"/>
    <n v="191450875"/>
    <n v="200000000"/>
  </r>
  <r>
    <n v="6.3"/>
    <s v="Cars 2"/>
    <s v="John Lasseter"/>
    <x v="6"/>
    <s v="English"/>
    <n v="106"/>
    <n v="191450875"/>
    <n v="200000000"/>
  </r>
  <r>
    <n v="6.3"/>
    <s v="Cars 2"/>
    <s v="John Lasseter"/>
    <x v="7"/>
    <s v="English"/>
    <n v="106"/>
    <n v="191450875"/>
    <n v="200000000"/>
  </r>
  <r>
    <n v="6.3"/>
    <s v="Cars 2"/>
    <s v="John Lasseter"/>
    <x v="8"/>
    <s v="English"/>
    <n v="106"/>
    <n v="191450875"/>
    <n v="200000000"/>
  </r>
  <r>
    <n v="6.3"/>
    <s v="Cars 2"/>
    <s v="John Lasseter"/>
    <x v="14"/>
    <s v="English"/>
    <n v="106"/>
    <n v="191450875"/>
    <n v="200000000"/>
  </r>
  <r>
    <n v="5.6"/>
    <s v="Green Lantern"/>
    <s v="Martin Campbell"/>
    <x v="0"/>
    <s v="English"/>
    <n v="123"/>
    <n v="116593191"/>
    <n v="200000000"/>
  </r>
  <r>
    <n v="5.6"/>
    <s v="Green Lantern"/>
    <s v="Martin Campbell"/>
    <x v="1"/>
    <s v="English"/>
    <n v="123"/>
    <n v="116593191"/>
    <n v="200000000"/>
  </r>
  <r>
    <n v="5.6"/>
    <s v="Green Lantern"/>
    <s v="Martin Campbell"/>
    <x v="3"/>
    <s v="English"/>
    <n v="123"/>
    <n v="116593191"/>
    <n v="200000000"/>
  </r>
  <r>
    <n v="8.3000000000000007"/>
    <s v="Toy Story 3"/>
    <s v="Lee Unkrich"/>
    <x v="1"/>
    <s v="English"/>
    <n v="103"/>
    <n v="414984497"/>
    <n v="200000000"/>
  </r>
  <r>
    <n v="8.3000000000000007"/>
    <s v="Toy Story 3"/>
    <s v="Lee Unkrich"/>
    <x v="6"/>
    <s v="English"/>
    <n v="103"/>
    <n v="414984497"/>
    <n v="200000000"/>
  </r>
  <r>
    <n v="8.3000000000000007"/>
    <s v="Toy Story 3"/>
    <s v="Lee Unkrich"/>
    <x v="7"/>
    <s v="English"/>
    <n v="103"/>
    <n v="414984497"/>
    <n v="200000000"/>
  </r>
  <r>
    <n v="8.3000000000000007"/>
    <s v="Toy Story 3"/>
    <s v="Lee Unkrich"/>
    <x v="8"/>
    <s v="English"/>
    <n v="103"/>
    <n v="414984497"/>
    <n v="200000000"/>
  </r>
  <r>
    <n v="8.3000000000000007"/>
    <s v="Toy Story 3"/>
    <s v="Lee Unkrich"/>
    <x v="2"/>
    <s v="English"/>
    <n v="103"/>
    <n v="414984497"/>
    <n v="200000000"/>
  </r>
  <r>
    <n v="6.6"/>
    <s v="Terminator Salvation"/>
    <s v="McG"/>
    <x v="0"/>
    <s v="English"/>
    <n v="118"/>
    <n v="125320003"/>
    <n v="200000000"/>
  </r>
  <r>
    <n v="6.6"/>
    <s v="Terminator Salvation"/>
    <s v="McG"/>
    <x v="1"/>
    <s v="English"/>
    <n v="118"/>
    <n v="125320003"/>
    <n v="200000000"/>
  </r>
  <r>
    <n v="6.6"/>
    <s v="Terminator Salvation"/>
    <s v="McG"/>
    <x v="3"/>
    <s v="English"/>
    <n v="118"/>
    <n v="125320003"/>
    <n v="200000000"/>
  </r>
  <r>
    <n v="7.2"/>
    <s v="Furious 7"/>
    <s v="James Wan"/>
    <x v="0"/>
    <s v="English"/>
    <n v="140"/>
    <n v="350034110"/>
    <n v="190000000"/>
  </r>
  <r>
    <n v="7.2"/>
    <s v="Furious 7"/>
    <s v="James Wan"/>
    <x v="15"/>
    <s v="English"/>
    <n v="140"/>
    <n v="350034110"/>
    <n v="190000000"/>
  </r>
  <r>
    <n v="7.2"/>
    <s v="Furious 7"/>
    <s v="James Wan"/>
    <x v="4"/>
    <s v="English"/>
    <n v="140"/>
    <n v="350034110"/>
    <n v="190000000"/>
  </r>
  <r>
    <n v="7"/>
    <s v="World War Z"/>
    <s v="Marc Forster"/>
    <x v="0"/>
    <s v="English"/>
    <n v="123"/>
    <n v="202351611"/>
    <n v="190000000"/>
  </r>
  <r>
    <n v="7"/>
    <s v="World War Z"/>
    <s v="Marc Forster"/>
    <x v="1"/>
    <s v="English"/>
    <n v="123"/>
    <n v="202351611"/>
    <n v="190000000"/>
  </r>
  <r>
    <n v="7"/>
    <s v="World War Z"/>
    <s v="Marc Forster"/>
    <x v="16"/>
    <s v="English"/>
    <n v="123"/>
    <n v="202351611"/>
    <n v="190000000"/>
  </r>
  <r>
    <n v="7"/>
    <s v="World War Z"/>
    <s v="Marc Forster"/>
    <x v="3"/>
    <s v="English"/>
    <n v="123"/>
    <n v="202351611"/>
    <n v="190000000"/>
  </r>
  <r>
    <n v="7"/>
    <s v="World War Z"/>
    <s v="Marc Forster"/>
    <x v="4"/>
    <s v="English"/>
    <n v="123"/>
    <n v="202351611"/>
    <n v="190000000"/>
  </r>
  <r>
    <n v="8"/>
    <s v="X-Men: Days of Future Past"/>
    <s v="Bryan Singer"/>
    <x v="0"/>
    <s v="English"/>
    <n v="149"/>
    <n v="233914986"/>
    <n v="200000000"/>
  </r>
  <r>
    <n v="8"/>
    <s v="X-Men: Days of Future Past"/>
    <s v="Bryan Singer"/>
    <x v="1"/>
    <s v="English"/>
    <n v="149"/>
    <n v="233914986"/>
    <n v="200000000"/>
  </r>
  <r>
    <n v="8"/>
    <s v="X-Men: Days of Future Past"/>
    <s v="Bryan Singer"/>
    <x v="2"/>
    <s v="English"/>
    <n v="149"/>
    <n v="233914986"/>
    <n v="200000000"/>
  </r>
  <r>
    <n v="8"/>
    <s v="X-Men: Days of Future Past"/>
    <s v="Bryan Singer"/>
    <x v="3"/>
    <s v="English"/>
    <n v="149"/>
    <n v="233914986"/>
    <n v="200000000"/>
  </r>
  <r>
    <n v="8"/>
    <s v="X-Men: Days of Future Past"/>
    <s v="Bryan Singer"/>
    <x v="4"/>
    <s v="English"/>
    <n v="149"/>
    <n v="233914986"/>
    <n v="200000000"/>
  </r>
  <r>
    <n v="7.8"/>
    <s v="Star Trek Into Darkness"/>
    <s v="J.J. Abrams"/>
    <x v="0"/>
    <s v="English"/>
    <n v="132"/>
    <n v="228756232"/>
    <n v="190000000"/>
  </r>
  <r>
    <n v="7.8"/>
    <s v="Star Trek Into Darkness"/>
    <s v="J.J. Abrams"/>
    <x v="1"/>
    <s v="English"/>
    <n v="132"/>
    <n v="228756232"/>
    <n v="190000000"/>
  </r>
  <r>
    <n v="7.8"/>
    <s v="Star Trek Into Darkness"/>
    <s v="J.J. Abrams"/>
    <x v="3"/>
    <s v="English"/>
    <n v="132"/>
    <n v="228756232"/>
    <n v="190000000"/>
  </r>
  <r>
    <n v="6.3"/>
    <s v="Jack the Giant Slayer"/>
    <s v="Bryan Singer"/>
    <x v="1"/>
    <s v="English"/>
    <n v="114"/>
    <n v="65171860"/>
    <n v="195000000"/>
  </r>
  <r>
    <n v="6.3"/>
    <s v="Jack the Giant Slayer"/>
    <s v="Bryan Singer"/>
    <x v="2"/>
    <s v="English"/>
    <n v="114"/>
    <n v="65171860"/>
    <n v="195000000"/>
  </r>
  <r>
    <n v="7.3"/>
    <s v="The Great Gatsby"/>
    <s v="Baz Luhrmann"/>
    <x v="12"/>
    <s v="English"/>
    <n v="143"/>
    <n v="144812796"/>
    <n v="105000000"/>
  </r>
  <r>
    <n v="7.3"/>
    <s v="The Great Gatsby"/>
    <s v="Baz Luhrmann"/>
    <x v="5"/>
    <s v="English"/>
    <n v="143"/>
    <n v="144812796"/>
    <n v="105000000"/>
  </r>
  <r>
    <n v="6.6"/>
    <s v="Prince of Persia: The Sands of Time"/>
    <s v="Mike Newell"/>
    <x v="0"/>
    <s v="English"/>
    <n v="116"/>
    <n v="90755643"/>
    <n v="200000000"/>
  </r>
  <r>
    <n v="6.6"/>
    <s v="Prince of Persia: The Sands of Time"/>
    <s v="Mike Newell"/>
    <x v="1"/>
    <s v="English"/>
    <n v="116"/>
    <n v="90755643"/>
    <n v="200000000"/>
  </r>
  <r>
    <n v="6.6"/>
    <s v="Prince of Persia: The Sands of Time"/>
    <s v="Mike Newell"/>
    <x v="2"/>
    <s v="English"/>
    <n v="116"/>
    <n v="90755643"/>
    <n v="200000000"/>
  </r>
  <r>
    <n v="6.6"/>
    <s v="Prince of Persia: The Sands of Time"/>
    <s v="Mike Newell"/>
    <x v="5"/>
    <s v="English"/>
    <n v="116"/>
    <n v="90755643"/>
    <n v="200000000"/>
  </r>
  <r>
    <n v="7"/>
    <s v="Pacific Rim"/>
    <s v="Guillermo del Toro"/>
    <x v="0"/>
    <s v="English"/>
    <n v="131"/>
    <n v="101785482"/>
    <n v="190000000"/>
  </r>
  <r>
    <n v="7"/>
    <s v="Pacific Rim"/>
    <s v="Guillermo del Toro"/>
    <x v="1"/>
    <s v="English"/>
    <n v="131"/>
    <n v="101785482"/>
    <n v="190000000"/>
  </r>
  <r>
    <n v="7"/>
    <s v="Pacific Rim"/>
    <s v="Guillermo del Toro"/>
    <x v="3"/>
    <s v="English"/>
    <n v="131"/>
    <n v="101785482"/>
    <n v="190000000"/>
  </r>
  <r>
    <n v="6.3"/>
    <s v="Transformers: Dark of the Moon"/>
    <s v="Michael Bay"/>
    <x v="0"/>
    <s v="English"/>
    <n v="154"/>
    <n v="352358779"/>
    <n v="195000000"/>
  </r>
  <r>
    <n v="6.3"/>
    <s v="Transformers: Dark of the Moon"/>
    <s v="Michael Bay"/>
    <x v="1"/>
    <s v="English"/>
    <n v="154"/>
    <n v="352358779"/>
    <n v="195000000"/>
  </r>
  <r>
    <n v="6.3"/>
    <s v="Transformers: Dark of the Moon"/>
    <s v="Michael Bay"/>
    <x v="3"/>
    <s v="English"/>
    <n v="154"/>
    <n v="352358779"/>
    <n v="195000000"/>
  </r>
  <r>
    <n v="6.2"/>
    <s v="Indiana Jones and the Kingdom of the Crystal Skull"/>
    <s v="Steven Spielberg"/>
    <x v="0"/>
    <s v="English"/>
    <n v="122"/>
    <n v="317011114"/>
    <n v="185000000"/>
  </r>
  <r>
    <n v="6.2"/>
    <s v="Indiana Jones and the Kingdom of the Crystal Skull"/>
    <s v="Steven Spielberg"/>
    <x v="1"/>
    <s v="English"/>
    <n v="122"/>
    <n v="317011114"/>
    <n v="185000000"/>
  </r>
  <r>
    <n v="6.2"/>
    <s v="Indiana Jones and the Kingdom of the Crystal Skull"/>
    <s v="Steven Spielberg"/>
    <x v="2"/>
    <s v="English"/>
    <n v="122"/>
    <n v="317011114"/>
    <n v="185000000"/>
  </r>
  <r>
    <n v="7.2"/>
    <s v="Brave"/>
    <s v="Mark Andrews"/>
    <x v="1"/>
    <s v="English"/>
    <n v="93"/>
    <n v="237282182"/>
    <n v="185000000"/>
  </r>
  <r>
    <n v="7.2"/>
    <s v="Brave"/>
    <s v="Mark Andrews"/>
    <x v="6"/>
    <s v="English"/>
    <n v="93"/>
    <n v="237282182"/>
    <n v="185000000"/>
  </r>
  <r>
    <n v="7.2"/>
    <s v="Brave"/>
    <s v="Mark Andrews"/>
    <x v="7"/>
    <s v="English"/>
    <n v="93"/>
    <n v="237282182"/>
    <n v="185000000"/>
  </r>
  <r>
    <n v="7.2"/>
    <s v="Brave"/>
    <s v="Mark Andrews"/>
    <x v="8"/>
    <s v="English"/>
    <n v="93"/>
    <n v="237282182"/>
    <n v="185000000"/>
  </r>
  <r>
    <n v="7.2"/>
    <s v="Brave"/>
    <s v="Mark Andrews"/>
    <x v="2"/>
    <s v="English"/>
    <n v="93"/>
    <n v="237282182"/>
    <n v="185000000"/>
  </r>
  <r>
    <n v="7.5"/>
    <s v="Star Trek Beyond"/>
    <s v="Justin Lin"/>
    <x v="0"/>
    <s v="English"/>
    <n v="122"/>
    <n v="130468626"/>
    <n v="185000000"/>
  </r>
  <r>
    <n v="7.5"/>
    <s v="Star Trek Beyond"/>
    <s v="Justin Lin"/>
    <x v="1"/>
    <s v="English"/>
    <n v="122"/>
    <n v="130468626"/>
    <n v="185000000"/>
  </r>
  <r>
    <n v="7.5"/>
    <s v="Star Trek Beyond"/>
    <s v="Justin Lin"/>
    <x v="3"/>
    <s v="English"/>
    <n v="122"/>
    <n v="130468626"/>
    <n v="185000000"/>
  </r>
  <r>
    <n v="7.5"/>
    <s v="Star Trek Beyond"/>
    <s v="Justin Lin"/>
    <x v="4"/>
    <s v="English"/>
    <n v="122"/>
    <n v="130468626"/>
    <n v="185000000"/>
  </r>
  <r>
    <n v="8.4"/>
    <s v="WALLÂ·E"/>
    <s v="Andrew Stanton"/>
    <x v="1"/>
    <s v="English"/>
    <n v="98"/>
    <n v="223806889"/>
    <n v="180000000"/>
  </r>
  <r>
    <n v="8.4"/>
    <s v="WALLÂ·E"/>
    <s v="Andrew Stanton"/>
    <x v="6"/>
    <s v="English"/>
    <n v="98"/>
    <n v="223806889"/>
    <n v="180000000"/>
  </r>
  <r>
    <n v="8.4"/>
    <s v="WALLÂ·E"/>
    <s v="Andrew Stanton"/>
    <x v="8"/>
    <s v="English"/>
    <n v="98"/>
    <n v="223806889"/>
    <n v="180000000"/>
  </r>
  <r>
    <n v="8.4"/>
    <s v="WALLÂ·E"/>
    <s v="Andrew Stanton"/>
    <x v="3"/>
    <s v="English"/>
    <n v="98"/>
    <n v="223806889"/>
    <n v="180000000"/>
  </r>
  <r>
    <n v="6.2"/>
    <s v="Rush Hour 3"/>
    <s v="Brett Ratner"/>
    <x v="0"/>
    <s v="English"/>
    <n v="91"/>
    <n v="140080850"/>
    <n v="140000000"/>
  </r>
  <r>
    <n v="6.2"/>
    <s v="Rush Hour 3"/>
    <s v="Brett Ratner"/>
    <x v="7"/>
    <s v="English"/>
    <n v="91"/>
    <n v="140080850"/>
    <n v="140000000"/>
  </r>
  <r>
    <n v="6.2"/>
    <s v="Rush Hour 3"/>
    <s v="Brett Ratner"/>
    <x v="15"/>
    <s v="English"/>
    <n v="91"/>
    <n v="140080850"/>
    <n v="140000000"/>
  </r>
  <r>
    <n v="6.2"/>
    <s v="Rush Hour 3"/>
    <s v="Brett Ratner"/>
    <x v="4"/>
    <s v="English"/>
    <n v="91"/>
    <n v="140080850"/>
    <n v="140000000"/>
  </r>
  <r>
    <n v="5.8"/>
    <n v="2012"/>
    <s v="Roland Emmerich"/>
    <x v="0"/>
    <s v="English"/>
    <n v="158"/>
    <n v="166112167"/>
    <n v="200000000"/>
  </r>
  <r>
    <n v="5.8"/>
    <n v="2012"/>
    <s v="Roland Emmerich"/>
    <x v="1"/>
    <s v="English"/>
    <n v="158"/>
    <n v="166112167"/>
    <n v="200000000"/>
  </r>
  <r>
    <n v="5.8"/>
    <n v="2012"/>
    <s v="Roland Emmerich"/>
    <x v="3"/>
    <s v="English"/>
    <n v="158"/>
    <n v="166112167"/>
    <n v="200000000"/>
  </r>
  <r>
    <n v="6.8"/>
    <s v="A Christmas Carol"/>
    <s v="Robert Zemeckis"/>
    <x v="6"/>
    <s v="English"/>
    <n v="96"/>
    <n v="137850096"/>
    <n v="200000000"/>
  </r>
  <r>
    <n v="6.8"/>
    <s v="A Christmas Carol"/>
    <s v="Robert Zemeckis"/>
    <x v="12"/>
    <s v="English"/>
    <n v="96"/>
    <n v="137850096"/>
    <n v="200000000"/>
  </r>
  <r>
    <n v="6.8"/>
    <s v="A Christmas Carol"/>
    <s v="Robert Zemeckis"/>
    <x v="8"/>
    <s v="English"/>
    <n v="96"/>
    <n v="137850096"/>
    <n v="200000000"/>
  </r>
  <r>
    <n v="6.8"/>
    <s v="A Christmas Carol"/>
    <s v="Robert Zemeckis"/>
    <x v="2"/>
    <s v="English"/>
    <n v="96"/>
    <n v="137850096"/>
    <n v="200000000"/>
  </r>
  <r>
    <n v="5.4"/>
    <s v="Jupiter Ascending"/>
    <s v="Lana Wachowski"/>
    <x v="0"/>
    <s v="English"/>
    <n v="127"/>
    <n v="47375327"/>
    <n v="176000000"/>
  </r>
  <r>
    <n v="5.4"/>
    <s v="Jupiter Ascending"/>
    <s v="Lana Wachowski"/>
    <x v="1"/>
    <s v="English"/>
    <n v="127"/>
    <n v="47375327"/>
    <n v="176000000"/>
  </r>
  <r>
    <n v="5.4"/>
    <s v="Jupiter Ascending"/>
    <s v="Lana Wachowski"/>
    <x v="3"/>
    <s v="English"/>
    <n v="127"/>
    <n v="47375327"/>
    <n v="176000000"/>
  </r>
  <r>
    <n v="6.6"/>
    <s v="The Legend of Tarzan"/>
    <s v="David Yates"/>
    <x v="0"/>
    <s v="English"/>
    <n v="110"/>
    <n v="124051759"/>
    <n v="180000000"/>
  </r>
  <r>
    <n v="6.6"/>
    <s v="The Legend of Tarzan"/>
    <s v="David Yates"/>
    <x v="1"/>
    <s v="English"/>
    <n v="110"/>
    <n v="124051759"/>
    <n v="180000000"/>
  </r>
  <r>
    <n v="6.6"/>
    <s v="The Legend of Tarzan"/>
    <s v="David Yates"/>
    <x v="12"/>
    <s v="English"/>
    <n v="110"/>
    <n v="124051759"/>
    <n v="180000000"/>
  </r>
  <r>
    <n v="6.6"/>
    <s v="The Legend of Tarzan"/>
    <s v="David Yates"/>
    <x v="5"/>
    <s v="English"/>
    <n v="110"/>
    <n v="124051759"/>
    <n v="180000000"/>
  </r>
  <r>
    <n v="6.9"/>
    <s v="The Chronicles of Narnia: The Lion, the Witch and the Wardrobe"/>
    <s v="Andrew Adamson"/>
    <x v="1"/>
    <s v="English"/>
    <n v="150"/>
    <n v="291709845"/>
    <n v="180000000"/>
  </r>
  <r>
    <n v="6.9"/>
    <s v="The Chronicles of Narnia: The Lion, the Witch and the Wardrobe"/>
    <s v="Andrew Adamson"/>
    <x v="8"/>
    <s v="English"/>
    <n v="150"/>
    <n v="291709845"/>
    <n v="180000000"/>
  </r>
  <r>
    <n v="6.9"/>
    <s v="The Chronicles of Narnia: The Lion, the Witch and the Wardrobe"/>
    <s v="Andrew Adamson"/>
    <x v="2"/>
    <s v="English"/>
    <n v="150"/>
    <n v="291709845"/>
    <n v="180000000"/>
  </r>
  <r>
    <n v="7.3"/>
    <s v="X-Men: Apocalypse"/>
    <s v="Bryan Singer"/>
    <x v="0"/>
    <s v="English"/>
    <n v="144"/>
    <n v="154985087"/>
    <n v="178000000"/>
  </r>
  <r>
    <n v="7.3"/>
    <s v="X-Men: Apocalypse"/>
    <s v="Bryan Singer"/>
    <x v="1"/>
    <s v="English"/>
    <n v="144"/>
    <n v="154985087"/>
    <n v="178000000"/>
  </r>
  <r>
    <n v="7.3"/>
    <s v="X-Men: Apocalypse"/>
    <s v="Bryan Singer"/>
    <x v="3"/>
    <s v="English"/>
    <n v="144"/>
    <n v="154985087"/>
    <n v="178000000"/>
  </r>
  <r>
    <n v="9"/>
    <s v="The Dark Knight"/>
    <s v="Christopher Nolan"/>
    <x v="0"/>
    <s v="English"/>
    <n v="152"/>
    <n v="533316061"/>
    <n v="185000000"/>
  </r>
  <r>
    <n v="9"/>
    <s v="The Dark Knight"/>
    <s v="Christopher Nolan"/>
    <x v="15"/>
    <s v="English"/>
    <n v="152"/>
    <n v="533316061"/>
    <n v="185000000"/>
  </r>
  <r>
    <n v="9"/>
    <s v="The Dark Knight"/>
    <s v="Christopher Nolan"/>
    <x v="12"/>
    <s v="English"/>
    <n v="152"/>
    <n v="533316061"/>
    <n v="185000000"/>
  </r>
  <r>
    <n v="9"/>
    <s v="The Dark Knight"/>
    <s v="Christopher Nolan"/>
    <x v="4"/>
    <s v="English"/>
    <n v="152"/>
    <n v="533316061"/>
    <n v="185000000"/>
  </r>
  <r>
    <n v="8.3000000000000007"/>
    <s v="Up"/>
    <s v="Pete Docter"/>
    <x v="1"/>
    <s v="English"/>
    <n v="96"/>
    <n v="292979556"/>
    <n v="175000000"/>
  </r>
  <r>
    <n v="8.3000000000000007"/>
    <s v="Up"/>
    <s v="Pete Docter"/>
    <x v="6"/>
    <s v="English"/>
    <n v="96"/>
    <n v="292979556"/>
    <n v="175000000"/>
  </r>
  <r>
    <n v="8.3000000000000007"/>
    <s v="Up"/>
    <s v="Pete Docter"/>
    <x v="7"/>
    <s v="English"/>
    <n v="96"/>
    <n v="292979556"/>
    <n v="175000000"/>
  </r>
  <r>
    <n v="8.3000000000000007"/>
    <s v="Up"/>
    <s v="Pete Docter"/>
    <x v="8"/>
    <s v="English"/>
    <n v="96"/>
    <n v="292979556"/>
    <n v="175000000"/>
  </r>
  <r>
    <n v="6.5"/>
    <s v="Monsters vs. Aliens"/>
    <s v="Rob Letterman"/>
    <x v="0"/>
    <s v="English"/>
    <n v="94"/>
    <n v="198332128"/>
    <n v="175000000"/>
  </r>
  <r>
    <n v="6.5"/>
    <s v="Monsters vs. Aliens"/>
    <s v="Rob Letterman"/>
    <x v="1"/>
    <s v="English"/>
    <n v="94"/>
    <n v="198332128"/>
    <n v="175000000"/>
  </r>
  <r>
    <n v="6.5"/>
    <s v="Monsters vs. Aliens"/>
    <s v="Rob Letterman"/>
    <x v="6"/>
    <s v="English"/>
    <n v="94"/>
    <n v="198332128"/>
    <n v="175000000"/>
  </r>
  <r>
    <n v="6.5"/>
    <s v="Monsters vs. Aliens"/>
    <s v="Rob Letterman"/>
    <x v="7"/>
    <s v="English"/>
    <n v="94"/>
    <n v="198332128"/>
    <n v="175000000"/>
  </r>
  <r>
    <n v="6.5"/>
    <s v="Monsters vs. Aliens"/>
    <s v="Rob Letterman"/>
    <x v="8"/>
    <s v="English"/>
    <n v="94"/>
    <n v="198332128"/>
    <n v="175000000"/>
  </r>
  <r>
    <n v="6.5"/>
    <s v="Monsters vs. Aliens"/>
    <s v="Rob Letterman"/>
    <x v="3"/>
    <s v="English"/>
    <n v="94"/>
    <n v="198332128"/>
    <n v="175000000"/>
  </r>
  <r>
    <n v="7.9"/>
    <s v="Iron Man"/>
    <s v="Jon Favreau"/>
    <x v="0"/>
    <s v="English"/>
    <n v="126"/>
    <n v="318298180"/>
    <n v="140000000"/>
  </r>
  <r>
    <n v="7.9"/>
    <s v="Iron Man"/>
    <s v="Jon Favreau"/>
    <x v="1"/>
    <s v="English"/>
    <n v="126"/>
    <n v="318298180"/>
    <n v="140000000"/>
  </r>
  <r>
    <n v="7.9"/>
    <s v="Iron Man"/>
    <s v="Jon Favreau"/>
    <x v="3"/>
    <s v="English"/>
    <n v="126"/>
    <n v="318298180"/>
    <n v="140000000"/>
  </r>
  <r>
    <n v="7.5"/>
    <s v="Hugo"/>
    <s v="Martin Scorsese"/>
    <x v="1"/>
    <s v="English"/>
    <n v="126"/>
    <n v="73820094"/>
    <n v="170000000"/>
  </r>
  <r>
    <n v="7.5"/>
    <s v="Hugo"/>
    <s v="Martin Scorsese"/>
    <x v="12"/>
    <s v="English"/>
    <n v="126"/>
    <n v="73820094"/>
    <n v="170000000"/>
  </r>
  <r>
    <n v="7.5"/>
    <s v="Hugo"/>
    <s v="Martin Scorsese"/>
    <x v="8"/>
    <s v="English"/>
    <n v="126"/>
    <n v="73820094"/>
    <n v="170000000"/>
  </r>
  <r>
    <n v="7.5"/>
    <s v="Hugo"/>
    <s v="Martin Scorsese"/>
    <x v="10"/>
    <s v="English"/>
    <n v="126"/>
    <n v="73820094"/>
    <n v="170000000"/>
  </r>
  <r>
    <n v="4.8"/>
    <s v="Wild Wild West"/>
    <s v="Barry Sonnenfeld"/>
    <x v="0"/>
    <s v="English"/>
    <n v="106"/>
    <n v="113745408"/>
    <n v="170000000"/>
  </r>
  <r>
    <n v="4.8"/>
    <s v="Wild Wild West"/>
    <s v="Barry Sonnenfeld"/>
    <x v="7"/>
    <s v="English"/>
    <n v="106"/>
    <n v="113745408"/>
    <n v="170000000"/>
  </r>
  <r>
    <n v="4.8"/>
    <s v="Wild Wild West"/>
    <s v="Barry Sonnenfeld"/>
    <x v="3"/>
    <s v="English"/>
    <n v="106"/>
    <n v="113745408"/>
    <n v="170000000"/>
  </r>
  <r>
    <n v="4.8"/>
    <s v="Wild Wild West"/>
    <s v="Barry Sonnenfeld"/>
    <x v="11"/>
    <s v="English"/>
    <n v="106"/>
    <n v="113745408"/>
    <n v="170000000"/>
  </r>
  <r>
    <n v="5.2"/>
    <s v="The Mummy: Tomb of the Dragon Emperor"/>
    <s v="Rob Cohen"/>
    <x v="0"/>
    <s v="English"/>
    <n v="112"/>
    <n v="102176165"/>
    <n v="145000000"/>
  </r>
  <r>
    <n v="5.2"/>
    <s v="The Mummy: Tomb of the Dragon Emperor"/>
    <s v="Rob Cohen"/>
    <x v="1"/>
    <s v="English"/>
    <n v="112"/>
    <n v="102176165"/>
    <n v="145000000"/>
  </r>
  <r>
    <n v="5.2"/>
    <s v="The Mummy: Tomb of the Dragon Emperor"/>
    <s v="Rob Cohen"/>
    <x v="2"/>
    <s v="English"/>
    <n v="112"/>
    <n v="102176165"/>
    <n v="145000000"/>
  </r>
  <r>
    <n v="5.2"/>
    <s v="The Mummy: Tomb of the Dragon Emperor"/>
    <s v="Rob Cohen"/>
    <x v="16"/>
    <s v="English"/>
    <n v="112"/>
    <n v="102176165"/>
    <n v="145000000"/>
  </r>
  <r>
    <n v="5.2"/>
    <s v="The Mummy: Tomb of the Dragon Emperor"/>
    <s v="Rob Cohen"/>
    <x v="4"/>
    <s v="English"/>
    <n v="112"/>
    <n v="102176165"/>
    <n v="145000000"/>
  </r>
  <r>
    <n v="6.9"/>
    <s v="Suicide Squad"/>
    <s v="David Ayer"/>
    <x v="0"/>
    <s v="English"/>
    <n v="123"/>
    <n v="161087183"/>
    <n v="175000000"/>
  </r>
  <r>
    <n v="6.9"/>
    <s v="Suicide Squad"/>
    <s v="David Ayer"/>
    <x v="1"/>
    <s v="English"/>
    <n v="123"/>
    <n v="161087183"/>
    <n v="175000000"/>
  </r>
  <r>
    <n v="6.9"/>
    <s v="Suicide Squad"/>
    <s v="David Ayer"/>
    <x v="7"/>
    <s v="English"/>
    <n v="123"/>
    <n v="161087183"/>
    <n v="175000000"/>
  </r>
  <r>
    <n v="6.9"/>
    <s v="Suicide Squad"/>
    <s v="David Ayer"/>
    <x v="3"/>
    <s v="English"/>
    <n v="123"/>
    <n v="161087183"/>
    <n v="175000000"/>
  </r>
  <r>
    <n v="5.4"/>
    <s v="Evan Almighty"/>
    <s v="Tom Shadyac"/>
    <x v="7"/>
    <s v="English"/>
    <n v="96"/>
    <n v="100289690"/>
    <n v="175000000"/>
  </r>
  <r>
    <n v="5.4"/>
    <s v="Evan Almighty"/>
    <s v="Tom Shadyac"/>
    <x v="8"/>
    <s v="English"/>
    <n v="96"/>
    <n v="100289690"/>
    <n v="175000000"/>
  </r>
  <r>
    <n v="5.4"/>
    <s v="Evan Almighty"/>
    <s v="Tom Shadyac"/>
    <x v="2"/>
    <s v="English"/>
    <n v="96"/>
    <n v="100289690"/>
    <n v="175000000"/>
  </r>
  <r>
    <n v="7.9"/>
    <s v="Edge of Tomorrow"/>
    <s v="Doug Liman"/>
    <x v="0"/>
    <s v="English"/>
    <n v="113"/>
    <n v="100189501"/>
    <n v="178000000"/>
  </r>
  <r>
    <n v="7.9"/>
    <s v="Edge of Tomorrow"/>
    <s v="Doug Liman"/>
    <x v="1"/>
    <s v="English"/>
    <n v="113"/>
    <n v="100189501"/>
    <n v="178000000"/>
  </r>
  <r>
    <n v="7.9"/>
    <s v="Edge of Tomorrow"/>
    <s v="Doug Liman"/>
    <x v="3"/>
    <s v="English"/>
    <n v="113"/>
    <n v="100189501"/>
    <n v="178000000"/>
  </r>
  <r>
    <n v="6.1"/>
    <s v="Waterworld"/>
    <s v="Kevin Reynolds"/>
    <x v="0"/>
    <s v="English"/>
    <n v="176"/>
    <n v="88246220"/>
    <n v="175000000"/>
  </r>
  <r>
    <n v="6.1"/>
    <s v="Waterworld"/>
    <s v="Kevin Reynolds"/>
    <x v="1"/>
    <s v="English"/>
    <n v="176"/>
    <n v="88246220"/>
    <n v="175000000"/>
  </r>
  <r>
    <n v="6.1"/>
    <s v="Waterworld"/>
    <s v="Kevin Reynolds"/>
    <x v="3"/>
    <s v="English"/>
    <n v="176"/>
    <n v="88246220"/>
    <n v="175000000"/>
  </r>
  <r>
    <n v="6.1"/>
    <s v="Waterworld"/>
    <s v="Kevin Reynolds"/>
    <x v="4"/>
    <s v="English"/>
    <n v="176"/>
    <n v="88246220"/>
    <n v="175000000"/>
  </r>
  <r>
    <n v="5.8"/>
    <s v="G.I. Joe: The Rise of Cobra"/>
    <s v="Stephen Sommers"/>
    <x v="0"/>
    <s v="English"/>
    <n v="118"/>
    <n v="150167630"/>
    <n v="175000000"/>
  </r>
  <r>
    <n v="5.8"/>
    <s v="G.I. Joe: The Rise of Cobra"/>
    <s v="Stephen Sommers"/>
    <x v="1"/>
    <s v="English"/>
    <n v="118"/>
    <n v="150167630"/>
    <n v="175000000"/>
  </r>
  <r>
    <n v="5.8"/>
    <s v="G.I. Joe: The Rise of Cobra"/>
    <s v="Stephen Sommers"/>
    <x v="3"/>
    <s v="English"/>
    <n v="118"/>
    <n v="150167630"/>
    <n v="175000000"/>
  </r>
  <r>
    <n v="5.8"/>
    <s v="G.I. Joe: The Rise of Cobra"/>
    <s v="Stephen Sommers"/>
    <x v="4"/>
    <s v="English"/>
    <n v="118"/>
    <n v="150167630"/>
    <n v="175000000"/>
  </r>
  <r>
    <n v="8.3000000000000007"/>
    <s v="Inside Out"/>
    <s v="Pete Docter"/>
    <x v="1"/>
    <s v="English"/>
    <n v="95"/>
    <n v="356454367"/>
    <n v="175000000"/>
  </r>
  <r>
    <n v="8.3000000000000007"/>
    <s v="Inside Out"/>
    <s v="Pete Docter"/>
    <x v="6"/>
    <s v="English"/>
    <n v="95"/>
    <n v="356454367"/>
    <n v="175000000"/>
  </r>
  <r>
    <n v="8.3000000000000007"/>
    <s v="Inside Out"/>
    <s v="Pete Docter"/>
    <x v="7"/>
    <s v="English"/>
    <n v="95"/>
    <n v="356454367"/>
    <n v="175000000"/>
  </r>
  <r>
    <n v="8.3000000000000007"/>
    <s v="Inside Out"/>
    <s v="Pete Docter"/>
    <x v="12"/>
    <s v="English"/>
    <n v="95"/>
    <n v="356454367"/>
    <n v="175000000"/>
  </r>
  <r>
    <n v="8.3000000000000007"/>
    <s v="Inside Out"/>
    <s v="Pete Docter"/>
    <x v="8"/>
    <s v="English"/>
    <n v="95"/>
    <n v="356454367"/>
    <n v="175000000"/>
  </r>
  <r>
    <n v="8.3000000000000007"/>
    <s v="Inside Out"/>
    <s v="Pete Docter"/>
    <x v="2"/>
    <s v="English"/>
    <n v="95"/>
    <n v="356454367"/>
    <n v="175000000"/>
  </r>
  <r>
    <n v="7.8"/>
    <s v="The Jungle Book"/>
    <s v="Jon Favreau"/>
    <x v="1"/>
    <s v="English"/>
    <n v="106"/>
    <n v="362645141"/>
    <n v="175000000"/>
  </r>
  <r>
    <n v="7.8"/>
    <s v="The Jungle Book"/>
    <s v="Jon Favreau"/>
    <x v="12"/>
    <s v="English"/>
    <n v="106"/>
    <n v="362645141"/>
    <n v="175000000"/>
  </r>
  <r>
    <n v="7.8"/>
    <s v="The Jungle Book"/>
    <s v="Jon Favreau"/>
    <x v="8"/>
    <s v="English"/>
    <n v="106"/>
    <n v="362645141"/>
    <n v="175000000"/>
  </r>
  <r>
    <n v="7.8"/>
    <s v="The Jungle Book"/>
    <s v="Jon Favreau"/>
    <x v="2"/>
    <s v="English"/>
    <n v="106"/>
    <n v="362645141"/>
    <n v="175000000"/>
  </r>
  <r>
    <n v="7"/>
    <s v="Iron Man 2"/>
    <s v="Jon Favreau"/>
    <x v="0"/>
    <s v="English"/>
    <n v="124"/>
    <n v="312057433"/>
    <n v="200000000"/>
  </r>
  <r>
    <n v="7"/>
    <s v="Iron Man 2"/>
    <s v="Jon Favreau"/>
    <x v="1"/>
    <s v="English"/>
    <n v="124"/>
    <n v="312057433"/>
    <n v="200000000"/>
  </r>
  <r>
    <n v="7"/>
    <s v="Iron Man 2"/>
    <s v="Jon Favreau"/>
    <x v="3"/>
    <s v="English"/>
    <n v="124"/>
    <n v="312057433"/>
    <n v="200000000"/>
  </r>
  <r>
    <n v="6.1"/>
    <s v="Snow White and the Huntsman"/>
    <s v="Rupert Sanders"/>
    <x v="0"/>
    <s v="English"/>
    <n v="132"/>
    <n v="155111815"/>
    <n v="170000000"/>
  </r>
  <r>
    <n v="6.1"/>
    <s v="Snow White and the Huntsman"/>
    <s v="Rupert Sanders"/>
    <x v="1"/>
    <s v="English"/>
    <n v="132"/>
    <n v="155111815"/>
    <n v="170000000"/>
  </r>
  <r>
    <n v="6.1"/>
    <s v="Snow White and the Huntsman"/>
    <s v="Rupert Sanders"/>
    <x v="12"/>
    <s v="English"/>
    <n v="132"/>
    <n v="155111815"/>
    <n v="170000000"/>
  </r>
  <r>
    <n v="6.1"/>
    <s v="Snow White and the Huntsman"/>
    <s v="Rupert Sanders"/>
    <x v="2"/>
    <s v="English"/>
    <n v="132"/>
    <n v="155111815"/>
    <n v="170000000"/>
  </r>
  <r>
    <n v="7"/>
    <s v="Maleficent"/>
    <s v="Robert Stromberg"/>
    <x v="0"/>
    <s v="English"/>
    <n v="97"/>
    <n v="241407328"/>
    <n v="180000000"/>
  </r>
  <r>
    <n v="7"/>
    <s v="Maleficent"/>
    <s v="Robert Stromberg"/>
    <x v="1"/>
    <s v="English"/>
    <n v="97"/>
    <n v="241407328"/>
    <n v="180000000"/>
  </r>
  <r>
    <n v="7"/>
    <s v="Maleficent"/>
    <s v="Robert Stromberg"/>
    <x v="8"/>
    <s v="English"/>
    <n v="97"/>
    <n v="241407328"/>
    <n v="180000000"/>
  </r>
  <r>
    <n v="7"/>
    <s v="Maleficent"/>
    <s v="Robert Stromberg"/>
    <x v="2"/>
    <s v="English"/>
    <n v="97"/>
    <n v="241407328"/>
    <n v="180000000"/>
  </r>
  <r>
    <n v="7"/>
    <s v="Maleficent"/>
    <s v="Robert Stromberg"/>
    <x v="5"/>
    <s v="English"/>
    <n v="97"/>
    <n v="241407328"/>
    <n v="180000000"/>
  </r>
  <r>
    <n v="7.6"/>
    <s v="Dawn of the Planet of the Apes"/>
    <s v="Matt Reeves"/>
    <x v="0"/>
    <s v="English"/>
    <n v="130"/>
    <n v="208543795"/>
    <n v="170000000"/>
  </r>
  <r>
    <n v="7.6"/>
    <s v="Dawn of the Planet of the Apes"/>
    <s v="Matt Reeves"/>
    <x v="1"/>
    <s v="English"/>
    <n v="130"/>
    <n v="208543795"/>
    <n v="170000000"/>
  </r>
  <r>
    <n v="7.6"/>
    <s v="Dawn of the Planet of the Apes"/>
    <s v="Matt Reeves"/>
    <x v="12"/>
    <s v="English"/>
    <n v="130"/>
    <n v="208543795"/>
    <n v="170000000"/>
  </r>
  <r>
    <n v="7.6"/>
    <s v="Dawn of the Planet of the Apes"/>
    <s v="Matt Reeves"/>
    <x v="3"/>
    <s v="English"/>
    <n v="130"/>
    <n v="208543795"/>
    <n v="170000000"/>
  </r>
  <r>
    <n v="6.3"/>
    <s v="47 Ronin"/>
    <s v="Carl Rinsch"/>
    <x v="0"/>
    <s v="English"/>
    <n v="128"/>
    <n v="38297305"/>
    <n v="175000000"/>
  </r>
  <r>
    <n v="6.3"/>
    <s v="47 Ronin"/>
    <s v="Carl Rinsch"/>
    <x v="1"/>
    <s v="English"/>
    <n v="128"/>
    <n v="38297305"/>
    <n v="175000000"/>
  </r>
  <r>
    <n v="6.3"/>
    <s v="47 Ronin"/>
    <s v="Carl Rinsch"/>
    <x v="12"/>
    <s v="English"/>
    <n v="128"/>
    <n v="38297305"/>
    <n v="175000000"/>
  </r>
  <r>
    <n v="6.3"/>
    <s v="47 Ronin"/>
    <s v="Carl Rinsch"/>
    <x v="2"/>
    <s v="English"/>
    <n v="128"/>
    <n v="38297305"/>
    <n v="175000000"/>
  </r>
  <r>
    <n v="7.8"/>
    <s v="Captain America: The Winter Soldier"/>
    <s v="Anthony Russo"/>
    <x v="0"/>
    <s v="English"/>
    <n v="136"/>
    <n v="259746958"/>
    <n v="170000000"/>
  </r>
  <r>
    <n v="7.8"/>
    <s v="Captain America: The Winter Soldier"/>
    <s v="Anthony Russo"/>
    <x v="1"/>
    <s v="English"/>
    <n v="136"/>
    <n v="259746958"/>
    <n v="170000000"/>
  </r>
  <r>
    <n v="7.8"/>
    <s v="Captain America: The Winter Soldier"/>
    <s v="Anthony Russo"/>
    <x v="3"/>
    <s v="English"/>
    <n v="136"/>
    <n v="259746958"/>
    <n v="170000000"/>
  </r>
  <r>
    <n v="6.4"/>
    <s v="Shrek Forever After"/>
    <s v="Mike Mitchell"/>
    <x v="1"/>
    <s v="English"/>
    <n v="93"/>
    <n v="238371987"/>
    <n v="165000000"/>
  </r>
  <r>
    <n v="6.4"/>
    <s v="Shrek Forever After"/>
    <s v="Mike Mitchell"/>
    <x v="6"/>
    <s v="English"/>
    <n v="93"/>
    <n v="238371987"/>
    <n v="165000000"/>
  </r>
  <r>
    <n v="6.4"/>
    <s v="Shrek Forever After"/>
    <s v="Mike Mitchell"/>
    <x v="7"/>
    <s v="English"/>
    <n v="93"/>
    <n v="238371987"/>
    <n v="165000000"/>
  </r>
  <r>
    <n v="6.4"/>
    <s v="Shrek Forever After"/>
    <s v="Mike Mitchell"/>
    <x v="8"/>
    <s v="English"/>
    <n v="93"/>
    <n v="238371987"/>
    <n v="165000000"/>
  </r>
  <r>
    <n v="6.4"/>
    <s v="Shrek Forever After"/>
    <s v="Mike Mitchell"/>
    <x v="2"/>
    <s v="English"/>
    <n v="93"/>
    <n v="238371987"/>
    <n v="165000000"/>
  </r>
  <r>
    <n v="6.5"/>
    <s v="Tomorrowland"/>
    <s v="Brad Bird"/>
    <x v="0"/>
    <s v="English"/>
    <n v="130"/>
    <n v="93417865"/>
    <n v="190000000"/>
  </r>
  <r>
    <n v="6.5"/>
    <s v="Tomorrowland"/>
    <s v="Brad Bird"/>
    <x v="1"/>
    <s v="English"/>
    <n v="130"/>
    <n v="93417865"/>
    <n v="190000000"/>
  </r>
  <r>
    <n v="6.5"/>
    <s v="Tomorrowland"/>
    <s v="Brad Bird"/>
    <x v="8"/>
    <s v="English"/>
    <n v="130"/>
    <n v="93417865"/>
    <n v="190000000"/>
  </r>
  <r>
    <n v="6.5"/>
    <s v="Tomorrowland"/>
    <s v="Brad Bird"/>
    <x v="10"/>
    <s v="English"/>
    <n v="130"/>
    <n v="93417865"/>
    <n v="190000000"/>
  </r>
  <r>
    <n v="6.5"/>
    <s v="Tomorrowland"/>
    <s v="Brad Bird"/>
    <x v="3"/>
    <s v="English"/>
    <n v="130"/>
    <n v="93417865"/>
    <n v="190000000"/>
  </r>
  <r>
    <n v="7.9"/>
    <s v="Big Hero 6"/>
    <s v="Don Hall"/>
    <x v="0"/>
    <s v="English"/>
    <n v="102"/>
    <n v="222487711"/>
    <n v="165000000"/>
  </r>
  <r>
    <n v="7.9"/>
    <s v="Big Hero 6"/>
    <s v="Don Hall"/>
    <x v="1"/>
    <s v="English"/>
    <n v="102"/>
    <n v="222487711"/>
    <n v="165000000"/>
  </r>
  <r>
    <n v="7.9"/>
    <s v="Big Hero 6"/>
    <s v="Don Hall"/>
    <x v="6"/>
    <s v="English"/>
    <n v="102"/>
    <n v="222487711"/>
    <n v="165000000"/>
  </r>
  <r>
    <n v="7.9"/>
    <s v="Big Hero 6"/>
    <s v="Don Hall"/>
    <x v="7"/>
    <s v="English"/>
    <n v="102"/>
    <n v="222487711"/>
    <n v="165000000"/>
  </r>
  <r>
    <n v="7.9"/>
    <s v="Big Hero 6"/>
    <s v="Don Hall"/>
    <x v="12"/>
    <s v="English"/>
    <n v="102"/>
    <n v="222487711"/>
    <n v="165000000"/>
  </r>
  <r>
    <n v="7.9"/>
    <s v="Big Hero 6"/>
    <s v="Don Hall"/>
    <x v="8"/>
    <s v="English"/>
    <n v="102"/>
    <n v="222487711"/>
    <n v="165000000"/>
  </r>
  <r>
    <n v="7.9"/>
    <s v="Big Hero 6"/>
    <s v="Don Hall"/>
    <x v="3"/>
    <s v="English"/>
    <n v="102"/>
    <n v="222487711"/>
    <n v="165000000"/>
  </r>
  <r>
    <n v="7.8"/>
    <s v="Wreck-It Ralph"/>
    <s v="Rich Moore"/>
    <x v="1"/>
    <s v="English"/>
    <n v="101"/>
    <n v="189412677"/>
    <n v="165000000"/>
  </r>
  <r>
    <n v="7.8"/>
    <s v="Wreck-It Ralph"/>
    <s v="Rich Moore"/>
    <x v="6"/>
    <s v="English"/>
    <n v="101"/>
    <n v="189412677"/>
    <n v="165000000"/>
  </r>
  <r>
    <n v="7.8"/>
    <s v="Wreck-It Ralph"/>
    <s v="Rich Moore"/>
    <x v="7"/>
    <s v="English"/>
    <n v="101"/>
    <n v="189412677"/>
    <n v="165000000"/>
  </r>
  <r>
    <n v="7.8"/>
    <s v="Wreck-It Ralph"/>
    <s v="Rich Moore"/>
    <x v="8"/>
    <s v="English"/>
    <n v="101"/>
    <n v="189412677"/>
    <n v="165000000"/>
  </r>
  <r>
    <n v="7.8"/>
    <s v="Wreck-It Ralph"/>
    <s v="Rich Moore"/>
    <x v="3"/>
    <s v="English"/>
    <n v="101"/>
    <n v="189412677"/>
    <n v="165000000"/>
  </r>
  <r>
    <n v="6.6"/>
    <s v="The Polar Express"/>
    <s v="Robert Zemeckis"/>
    <x v="1"/>
    <s v="English"/>
    <n v="100"/>
    <n v="665426"/>
    <n v="165000000"/>
  </r>
  <r>
    <n v="6.6"/>
    <s v="The Polar Express"/>
    <s v="Robert Zemeckis"/>
    <x v="6"/>
    <s v="English"/>
    <n v="100"/>
    <n v="665426"/>
    <n v="165000000"/>
  </r>
  <r>
    <n v="6.6"/>
    <s v="The Polar Express"/>
    <s v="Robert Zemeckis"/>
    <x v="8"/>
    <s v="English"/>
    <n v="100"/>
    <n v="665426"/>
    <n v="165000000"/>
  </r>
  <r>
    <n v="6.6"/>
    <s v="The Polar Express"/>
    <s v="Robert Zemeckis"/>
    <x v="2"/>
    <s v="English"/>
    <n v="100"/>
    <n v="665426"/>
    <n v="165000000"/>
  </r>
  <r>
    <n v="5.5"/>
    <s v="Independence Day: Resurgence"/>
    <s v="Roland Emmerich"/>
    <x v="0"/>
    <s v="English"/>
    <n v="120"/>
    <n v="102315545"/>
    <n v="165000000"/>
  </r>
  <r>
    <n v="5.5"/>
    <s v="Independence Day: Resurgence"/>
    <s v="Roland Emmerich"/>
    <x v="1"/>
    <s v="English"/>
    <n v="120"/>
    <n v="102315545"/>
    <n v="165000000"/>
  </r>
  <r>
    <n v="5.5"/>
    <s v="Independence Day: Resurgence"/>
    <s v="Roland Emmerich"/>
    <x v="3"/>
    <s v="English"/>
    <n v="120"/>
    <n v="102315545"/>
    <n v="165000000"/>
  </r>
  <r>
    <n v="8.1999999999999993"/>
    <s v="How to Train Your Dragon"/>
    <s v="Dean DeBlois"/>
    <x v="1"/>
    <s v="English"/>
    <n v="98"/>
    <n v="217387997"/>
    <n v="165000000"/>
  </r>
  <r>
    <n v="8.1999999999999993"/>
    <s v="How to Train Your Dragon"/>
    <s v="Dean DeBlois"/>
    <x v="6"/>
    <s v="English"/>
    <n v="98"/>
    <n v="217387997"/>
    <n v="165000000"/>
  </r>
  <r>
    <n v="8.1999999999999993"/>
    <s v="How to Train Your Dragon"/>
    <s v="Dean DeBlois"/>
    <x v="8"/>
    <s v="English"/>
    <n v="98"/>
    <n v="217387997"/>
    <n v="165000000"/>
  </r>
  <r>
    <n v="8.1999999999999993"/>
    <s v="How to Train Your Dragon"/>
    <s v="Dean DeBlois"/>
    <x v="2"/>
    <s v="English"/>
    <n v="98"/>
    <n v="217387997"/>
    <n v="165000000"/>
  </r>
  <r>
    <n v="6.4"/>
    <s v="Terminator 3: Rise of the Machines"/>
    <s v="Jonathan Mostow"/>
    <x v="0"/>
    <s v="English"/>
    <n v="109"/>
    <n v="150350192"/>
    <n v="200000000"/>
  </r>
  <r>
    <n v="6.4"/>
    <s v="Terminator 3: Rise of the Machines"/>
    <s v="Jonathan Mostow"/>
    <x v="3"/>
    <s v="English"/>
    <n v="109"/>
    <n v="150350192"/>
    <n v="200000000"/>
  </r>
  <r>
    <n v="8.1"/>
    <s v="Guardians of the Galaxy"/>
    <s v="James Gunn"/>
    <x v="0"/>
    <s v="English"/>
    <n v="121"/>
    <n v="333130696"/>
    <n v="170000000"/>
  </r>
  <r>
    <n v="8.1"/>
    <s v="Guardians of the Galaxy"/>
    <s v="James Gunn"/>
    <x v="1"/>
    <s v="English"/>
    <n v="121"/>
    <n v="333130696"/>
    <n v="170000000"/>
  </r>
  <r>
    <n v="8.1"/>
    <s v="Guardians of the Galaxy"/>
    <s v="James Gunn"/>
    <x v="3"/>
    <s v="English"/>
    <n v="121"/>
    <n v="333130696"/>
    <n v="170000000"/>
  </r>
  <r>
    <n v="8.6"/>
    <s v="Interstellar"/>
    <s v="Christopher Nolan"/>
    <x v="1"/>
    <s v="English"/>
    <n v="169"/>
    <n v="187991439"/>
    <n v="165000000"/>
  </r>
  <r>
    <n v="8.6"/>
    <s v="Interstellar"/>
    <s v="Christopher Nolan"/>
    <x v="12"/>
    <s v="English"/>
    <n v="169"/>
    <n v="187991439"/>
    <n v="165000000"/>
  </r>
  <r>
    <n v="8.6"/>
    <s v="Interstellar"/>
    <s v="Christopher Nolan"/>
    <x v="3"/>
    <s v="English"/>
    <n v="169"/>
    <n v="187991439"/>
    <n v="165000000"/>
  </r>
  <r>
    <n v="8.8000000000000007"/>
    <s v="Inception"/>
    <s v="Christopher Nolan"/>
    <x v="0"/>
    <s v="English"/>
    <n v="148"/>
    <n v="292568851"/>
    <n v="160000000"/>
  </r>
  <r>
    <n v="8.8000000000000007"/>
    <s v="Inception"/>
    <s v="Christopher Nolan"/>
    <x v="1"/>
    <s v="English"/>
    <n v="148"/>
    <n v="292568851"/>
    <n v="160000000"/>
  </r>
  <r>
    <n v="8.8000000000000007"/>
    <s v="Inception"/>
    <s v="Christopher Nolan"/>
    <x v="3"/>
    <s v="English"/>
    <n v="148"/>
    <n v="292568851"/>
    <n v="160000000"/>
  </r>
  <r>
    <n v="8.8000000000000007"/>
    <s v="Inception"/>
    <s v="Christopher Nolan"/>
    <x v="4"/>
    <s v="English"/>
    <n v="148"/>
    <n v="292568851"/>
    <n v="160000000"/>
  </r>
  <r>
    <n v="7.9"/>
    <s v="The Hobbit: An Unexpected Journey"/>
    <s v="Peter Jackson"/>
    <x v="1"/>
    <s v="English"/>
    <n v="182"/>
    <n v="303001229"/>
    <n v="180000000"/>
  </r>
  <r>
    <n v="7.9"/>
    <s v="The Hobbit: An Unexpected Journey"/>
    <s v="Peter Jackson"/>
    <x v="2"/>
    <s v="English"/>
    <n v="182"/>
    <n v="303001229"/>
    <n v="180000000"/>
  </r>
  <r>
    <n v="6.7"/>
    <s v="The Fast and the Furious"/>
    <s v="Rob Cohen"/>
    <x v="0"/>
    <s v="English"/>
    <n v="106"/>
    <n v="144512310"/>
    <n v="38000000"/>
  </r>
  <r>
    <n v="6.7"/>
    <s v="The Fast and the Furious"/>
    <s v="Rob Cohen"/>
    <x v="15"/>
    <s v="English"/>
    <n v="106"/>
    <n v="144512310"/>
    <n v="38000000"/>
  </r>
  <r>
    <n v="6.7"/>
    <s v="The Fast and the Furious"/>
    <s v="Rob Cohen"/>
    <x v="4"/>
    <s v="English"/>
    <n v="106"/>
    <n v="144512310"/>
    <n v="38000000"/>
  </r>
  <r>
    <n v="7.8"/>
    <s v="The Curious Case of Benjamin Button"/>
    <s v="David Fincher"/>
    <x v="12"/>
    <s v="English"/>
    <n v="166"/>
    <n v="127490802"/>
    <n v="150000000"/>
  </r>
  <r>
    <n v="7.8"/>
    <s v="The Curious Case of Benjamin Button"/>
    <s v="David Fincher"/>
    <x v="2"/>
    <s v="English"/>
    <n v="166"/>
    <n v="127490802"/>
    <n v="150000000"/>
  </r>
  <r>
    <n v="7.8"/>
    <s v="The Curious Case of Benjamin Button"/>
    <s v="David Fincher"/>
    <x v="5"/>
    <s v="English"/>
    <n v="166"/>
    <n v="127490802"/>
    <n v="150000000"/>
  </r>
  <r>
    <n v="7.8"/>
    <s v="X-Men: First Class"/>
    <s v="Matthew Vaughn"/>
    <x v="0"/>
    <s v="English"/>
    <n v="132"/>
    <n v="146405371"/>
    <n v="160000000"/>
  </r>
  <r>
    <n v="7.8"/>
    <s v="X-Men: First Class"/>
    <s v="Matthew Vaughn"/>
    <x v="1"/>
    <s v="English"/>
    <n v="132"/>
    <n v="146405371"/>
    <n v="160000000"/>
  </r>
  <r>
    <n v="7.8"/>
    <s v="X-Men: First Class"/>
    <s v="Matthew Vaughn"/>
    <x v="3"/>
    <s v="English"/>
    <n v="132"/>
    <n v="146405371"/>
    <n v="160000000"/>
  </r>
  <r>
    <n v="6.6"/>
    <s v="The Hunger Games: Mockingjay - Part 2"/>
    <s v="Francis Lawrence"/>
    <x v="1"/>
    <s v="English"/>
    <n v="137"/>
    <n v="281666058"/>
    <n v="160000000"/>
  </r>
  <r>
    <n v="6.6"/>
    <s v="The Hunger Games: Mockingjay - Part 2"/>
    <s v="Francis Lawrence"/>
    <x v="3"/>
    <s v="English"/>
    <n v="137"/>
    <n v="281666058"/>
    <n v="160000000"/>
  </r>
  <r>
    <n v="6.1"/>
    <s v="The Sorcerer's Apprentice"/>
    <s v="Jon Turteltaub"/>
    <x v="0"/>
    <s v="English"/>
    <n v="109"/>
    <n v="63143812"/>
    <n v="150000000"/>
  </r>
  <r>
    <n v="6.1"/>
    <s v="The Sorcerer's Apprentice"/>
    <s v="Jon Turteltaub"/>
    <x v="1"/>
    <s v="English"/>
    <n v="109"/>
    <n v="63143812"/>
    <n v="150000000"/>
  </r>
  <r>
    <n v="6.1"/>
    <s v="The Sorcerer's Apprentice"/>
    <s v="Jon Turteltaub"/>
    <x v="8"/>
    <s v="English"/>
    <n v="109"/>
    <n v="63143812"/>
    <n v="150000000"/>
  </r>
  <r>
    <n v="6.1"/>
    <s v="The Sorcerer's Apprentice"/>
    <s v="Jon Turteltaub"/>
    <x v="2"/>
    <s v="English"/>
    <n v="109"/>
    <n v="63143812"/>
    <n v="150000000"/>
  </r>
  <r>
    <n v="5.6"/>
    <s v="Poseidon"/>
    <s v="Wolfgang Petersen"/>
    <x v="0"/>
    <s v="English"/>
    <n v="98"/>
    <n v="60655503"/>
    <n v="160000000"/>
  </r>
  <r>
    <n v="5.6"/>
    <s v="Poseidon"/>
    <s v="Wolfgang Petersen"/>
    <x v="1"/>
    <s v="English"/>
    <n v="98"/>
    <n v="60655503"/>
    <n v="160000000"/>
  </r>
  <r>
    <n v="5.6"/>
    <s v="Poseidon"/>
    <s v="Wolfgang Petersen"/>
    <x v="12"/>
    <s v="English"/>
    <n v="98"/>
    <n v="60655503"/>
    <n v="160000000"/>
  </r>
  <r>
    <n v="5.6"/>
    <s v="Poseidon"/>
    <s v="Wolfgang Petersen"/>
    <x v="4"/>
    <s v="English"/>
    <n v="98"/>
    <n v="60655503"/>
    <n v="160000000"/>
  </r>
  <r>
    <n v="6.4"/>
    <s v="Alice Through the Looking Glass"/>
    <s v="James Bobin"/>
    <x v="1"/>
    <s v="English"/>
    <n v="113"/>
    <n v="76846624"/>
    <n v="170000000"/>
  </r>
  <r>
    <n v="6.4"/>
    <s v="Alice Through the Looking Glass"/>
    <s v="James Bobin"/>
    <x v="8"/>
    <s v="English"/>
    <n v="113"/>
    <n v="76846624"/>
    <n v="170000000"/>
  </r>
  <r>
    <n v="6.4"/>
    <s v="Alice Through the Looking Glass"/>
    <s v="James Bobin"/>
    <x v="2"/>
    <s v="English"/>
    <n v="113"/>
    <n v="76846624"/>
    <n v="170000000"/>
  </r>
  <r>
    <n v="6.1"/>
    <s v="Shrek the Third"/>
    <s v="Chris Miller"/>
    <x v="1"/>
    <s v="English"/>
    <n v="93"/>
    <n v="320706665"/>
    <n v="160000000"/>
  </r>
  <r>
    <n v="6.1"/>
    <s v="Shrek the Third"/>
    <s v="Chris Miller"/>
    <x v="6"/>
    <s v="English"/>
    <n v="93"/>
    <n v="320706665"/>
    <n v="160000000"/>
  </r>
  <r>
    <n v="6.1"/>
    <s v="Shrek the Third"/>
    <s v="Chris Miller"/>
    <x v="7"/>
    <s v="English"/>
    <n v="93"/>
    <n v="320706665"/>
    <n v="160000000"/>
  </r>
  <r>
    <n v="6.1"/>
    <s v="Shrek the Third"/>
    <s v="Chris Miller"/>
    <x v="8"/>
    <s v="English"/>
    <n v="93"/>
    <n v="320706665"/>
    <n v="160000000"/>
  </r>
  <r>
    <n v="6.1"/>
    <s v="Shrek the Third"/>
    <s v="Chris Miller"/>
    <x v="2"/>
    <s v="English"/>
    <n v="93"/>
    <n v="320706665"/>
    <n v="160000000"/>
  </r>
  <r>
    <n v="7.3"/>
    <s v="Warcraft"/>
    <s v="Duncan Jones"/>
    <x v="0"/>
    <s v="English"/>
    <n v="123"/>
    <n v="46978995"/>
    <n v="160000000"/>
  </r>
  <r>
    <n v="7.3"/>
    <s v="Warcraft"/>
    <s v="Duncan Jones"/>
    <x v="1"/>
    <s v="English"/>
    <n v="123"/>
    <n v="46978995"/>
    <n v="160000000"/>
  </r>
  <r>
    <n v="7.3"/>
    <s v="Warcraft"/>
    <s v="Duncan Jones"/>
    <x v="2"/>
    <s v="English"/>
    <n v="123"/>
    <n v="46978995"/>
    <n v="160000000"/>
  </r>
  <r>
    <n v="6.6"/>
    <s v="Terminator Genisys"/>
    <s v="Alan Taylor"/>
    <x v="0"/>
    <s v="English"/>
    <n v="126"/>
    <n v="89732035"/>
    <n v="155000000"/>
  </r>
  <r>
    <n v="6.6"/>
    <s v="Terminator Genisys"/>
    <s v="Alan Taylor"/>
    <x v="1"/>
    <s v="English"/>
    <n v="126"/>
    <n v="89732035"/>
    <n v="155000000"/>
  </r>
  <r>
    <n v="6.6"/>
    <s v="Terminator Genisys"/>
    <s v="Alan Taylor"/>
    <x v="3"/>
    <s v="English"/>
    <n v="126"/>
    <n v="89732035"/>
    <n v="155000000"/>
  </r>
  <r>
    <n v="6.3"/>
    <s v="The Chronicles of Narnia: The Voyage of the Dawn Treader"/>
    <s v="Michael Apted"/>
    <x v="1"/>
    <s v="English"/>
    <n v="113"/>
    <n v="104383624"/>
    <n v="155000000"/>
  </r>
  <r>
    <n v="6.3"/>
    <s v="The Chronicles of Narnia: The Voyage of the Dawn Treader"/>
    <s v="Michael Apted"/>
    <x v="8"/>
    <s v="English"/>
    <n v="113"/>
    <n v="104383624"/>
    <n v="155000000"/>
  </r>
  <r>
    <n v="6.3"/>
    <s v="The Chronicles of Narnia: The Voyage of the Dawn Treader"/>
    <s v="Michael Apted"/>
    <x v="2"/>
    <s v="English"/>
    <n v="113"/>
    <n v="104383624"/>
    <n v="155000000"/>
  </r>
  <r>
    <n v="6.1"/>
    <s v="Pearl Harbor"/>
    <s v="Michael Bay"/>
    <x v="0"/>
    <s v="English"/>
    <n v="184"/>
    <n v="198539855"/>
    <n v="140000000"/>
  </r>
  <r>
    <n v="6.1"/>
    <s v="Pearl Harbor"/>
    <s v="Michael Bay"/>
    <x v="12"/>
    <s v="English"/>
    <n v="184"/>
    <n v="198539855"/>
    <n v="140000000"/>
  </r>
  <r>
    <n v="6.1"/>
    <s v="Pearl Harbor"/>
    <s v="Michael Bay"/>
    <x v="13"/>
    <s v="English"/>
    <n v="184"/>
    <n v="198539855"/>
    <n v="140000000"/>
  </r>
  <r>
    <n v="6.1"/>
    <s v="Pearl Harbor"/>
    <s v="Michael Bay"/>
    <x v="5"/>
    <s v="English"/>
    <n v="184"/>
    <n v="198539855"/>
    <n v="140000000"/>
  </r>
  <r>
    <n v="6.1"/>
    <s v="Pearl Harbor"/>
    <s v="Michael Bay"/>
    <x v="17"/>
    <s v="English"/>
    <n v="184"/>
    <n v="198539855"/>
    <n v="140000000"/>
  </r>
  <r>
    <n v="7.1"/>
    <s v="Transformers"/>
    <s v="Michael Bay"/>
    <x v="0"/>
    <s v="English"/>
    <n v="144"/>
    <n v="318759914"/>
    <n v="150000000"/>
  </r>
  <r>
    <n v="7.1"/>
    <s v="Transformers"/>
    <s v="Michael Bay"/>
    <x v="1"/>
    <s v="English"/>
    <n v="144"/>
    <n v="318759914"/>
    <n v="150000000"/>
  </r>
  <r>
    <n v="7.1"/>
    <s v="Transformers"/>
    <s v="Michael Bay"/>
    <x v="3"/>
    <s v="English"/>
    <n v="144"/>
    <n v="318759914"/>
    <n v="150000000"/>
  </r>
  <r>
    <n v="5.5"/>
    <s v="Alexander"/>
    <s v="Oliver Stone"/>
    <x v="0"/>
    <s v="English"/>
    <n v="206"/>
    <n v="34293771"/>
    <n v="155000000"/>
  </r>
  <r>
    <n v="5.5"/>
    <s v="Alexander"/>
    <s v="Oliver Stone"/>
    <x v="1"/>
    <s v="English"/>
    <n v="206"/>
    <n v="34293771"/>
    <n v="155000000"/>
  </r>
  <r>
    <n v="5.5"/>
    <s v="Alexander"/>
    <s v="Oliver Stone"/>
    <x v="18"/>
    <s v="English"/>
    <n v="206"/>
    <n v="34293771"/>
    <n v="155000000"/>
  </r>
  <r>
    <n v="5.5"/>
    <s v="Alexander"/>
    <s v="Oliver Stone"/>
    <x v="12"/>
    <s v="English"/>
    <n v="206"/>
    <n v="34293771"/>
    <n v="155000000"/>
  </r>
  <r>
    <n v="5.5"/>
    <s v="Alexander"/>
    <s v="Oliver Stone"/>
    <x v="13"/>
    <s v="English"/>
    <n v="206"/>
    <n v="34293771"/>
    <n v="155000000"/>
  </r>
  <r>
    <n v="5.5"/>
    <s v="Alexander"/>
    <s v="Oliver Stone"/>
    <x v="5"/>
    <s v="English"/>
    <n v="206"/>
    <n v="34293771"/>
    <n v="155000000"/>
  </r>
  <r>
    <n v="5.5"/>
    <s v="Alexander"/>
    <s v="Oliver Stone"/>
    <x v="17"/>
    <s v="English"/>
    <n v="206"/>
    <n v="34293771"/>
    <n v="155000000"/>
  </r>
  <r>
    <n v="7.5"/>
    <s v="Harry Potter and the Order of the Phoenix"/>
    <s v="David Yates"/>
    <x v="1"/>
    <s v="English"/>
    <n v="138"/>
    <n v="292000866"/>
    <n v="150000000"/>
  </r>
  <r>
    <n v="7.5"/>
    <s v="Harry Potter and the Order of the Phoenix"/>
    <s v="David Yates"/>
    <x v="8"/>
    <s v="English"/>
    <n v="138"/>
    <n v="292000866"/>
    <n v="150000000"/>
  </r>
  <r>
    <n v="7.5"/>
    <s v="Harry Potter and the Order of the Phoenix"/>
    <s v="David Yates"/>
    <x v="2"/>
    <s v="English"/>
    <n v="138"/>
    <n v="292000866"/>
    <n v="150000000"/>
  </r>
  <r>
    <n v="7.5"/>
    <s v="Harry Potter and the Order of the Phoenix"/>
    <s v="David Yates"/>
    <x v="10"/>
    <s v="English"/>
    <n v="138"/>
    <n v="292000866"/>
    <n v="150000000"/>
  </r>
  <r>
    <n v="7.6"/>
    <s v="Harry Potter and the Goblet of Fire"/>
    <s v="Mike Newell"/>
    <x v="1"/>
    <s v="English"/>
    <n v="157"/>
    <n v="289994397"/>
    <n v="150000000"/>
  </r>
  <r>
    <n v="7.6"/>
    <s v="Harry Potter and the Goblet of Fire"/>
    <s v="Mike Newell"/>
    <x v="8"/>
    <s v="English"/>
    <n v="157"/>
    <n v="289994397"/>
    <n v="150000000"/>
  </r>
  <r>
    <n v="7.6"/>
    <s v="Harry Potter and the Goblet of Fire"/>
    <s v="Mike Newell"/>
    <x v="2"/>
    <s v="English"/>
    <n v="157"/>
    <n v="289994397"/>
    <n v="150000000"/>
  </r>
  <r>
    <n v="7.6"/>
    <s v="Harry Potter and the Goblet of Fire"/>
    <s v="Mike Newell"/>
    <x v="10"/>
    <s v="English"/>
    <n v="157"/>
    <n v="289994397"/>
    <n v="150000000"/>
  </r>
  <r>
    <n v="6.4"/>
    <s v="Hancock"/>
    <s v="Peter Berg"/>
    <x v="0"/>
    <s v="English"/>
    <n v="102"/>
    <n v="227946274"/>
    <n v="150000000"/>
  </r>
  <r>
    <n v="6.4"/>
    <s v="Hancock"/>
    <s v="Peter Berg"/>
    <x v="12"/>
    <s v="English"/>
    <n v="102"/>
    <n v="227946274"/>
    <n v="150000000"/>
  </r>
  <r>
    <n v="7.2"/>
    <s v="I Am Legend"/>
    <s v="Francis Lawrence"/>
    <x v="12"/>
    <s v="English"/>
    <n v="104"/>
    <n v="256386216"/>
    <n v="150000000"/>
  </r>
  <r>
    <n v="7.2"/>
    <s v="I Am Legend"/>
    <s v="Francis Lawrence"/>
    <x v="16"/>
    <s v="English"/>
    <n v="104"/>
    <n v="256386216"/>
    <n v="150000000"/>
  </r>
  <r>
    <n v="7.2"/>
    <s v="I Am Legend"/>
    <s v="Francis Lawrence"/>
    <x v="3"/>
    <s v="English"/>
    <n v="104"/>
    <n v="256386216"/>
    <n v="150000000"/>
  </r>
  <r>
    <n v="6.7"/>
    <s v="Charlie and the Chocolate Factory"/>
    <s v="Tim Burton"/>
    <x v="1"/>
    <s v="English"/>
    <n v="115"/>
    <n v="206456431"/>
    <n v="150000000"/>
  </r>
  <r>
    <n v="6.7"/>
    <s v="Charlie and the Chocolate Factory"/>
    <s v="Tim Burton"/>
    <x v="7"/>
    <s v="English"/>
    <n v="115"/>
    <n v="206456431"/>
    <n v="150000000"/>
  </r>
  <r>
    <n v="6.7"/>
    <s v="Charlie and the Chocolate Factory"/>
    <s v="Tim Burton"/>
    <x v="8"/>
    <s v="English"/>
    <n v="115"/>
    <n v="206456431"/>
    <n v="150000000"/>
  </r>
  <r>
    <n v="6.7"/>
    <s v="Charlie and the Chocolate Factory"/>
    <s v="Tim Burton"/>
    <x v="2"/>
    <s v="English"/>
    <n v="115"/>
    <n v="206456431"/>
    <n v="150000000"/>
  </r>
  <r>
    <n v="8"/>
    <s v="Ratatouille"/>
    <s v="Brad Bird"/>
    <x v="6"/>
    <s v="English"/>
    <n v="111"/>
    <n v="206435493"/>
    <n v="150000000"/>
  </r>
  <r>
    <n v="8"/>
    <s v="Ratatouille"/>
    <s v="Brad Bird"/>
    <x v="7"/>
    <s v="English"/>
    <n v="111"/>
    <n v="206435493"/>
    <n v="150000000"/>
  </r>
  <r>
    <n v="8"/>
    <s v="Ratatouille"/>
    <s v="Brad Bird"/>
    <x v="8"/>
    <s v="English"/>
    <n v="111"/>
    <n v="206435493"/>
    <n v="150000000"/>
  </r>
  <r>
    <n v="8"/>
    <s v="Ratatouille"/>
    <s v="Brad Bird"/>
    <x v="2"/>
    <s v="English"/>
    <n v="111"/>
    <n v="206435493"/>
    <n v="150000000"/>
  </r>
  <r>
    <n v="8.3000000000000007"/>
    <s v="Batman Begins"/>
    <s v="Christopher Nolan"/>
    <x v="0"/>
    <s v="English"/>
    <n v="128"/>
    <n v="205343774"/>
    <n v="150000000"/>
  </r>
  <r>
    <n v="8.3000000000000007"/>
    <s v="Batman Begins"/>
    <s v="Christopher Nolan"/>
    <x v="1"/>
    <s v="English"/>
    <n v="128"/>
    <n v="205343774"/>
    <n v="150000000"/>
  </r>
  <r>
    <n v="6.7"/>
    <s v="Madagascar: Escape 2 Africa"/>
    <s v="Eric Darnell"/>
    <x v="0"/>
    <s v="English"/>
    <n v="89"/>
    <n v="179982968"/>
    <n v="150000000"/>
  </r>
  <r>
    <n v="6.7"/>
    <s v="Madagascar: Escape 2 Africa"/>
    <s v="Eric Darnell"/>
    <x v="1"/>
    <s v="English"/>
    <n v="89"/>
    <n v="179982968"/>
    <n v="150000000"/>
  </r>
  <r>
    <n v="6.7"/>
    <s v="Madagascar: Escape 2 Africa"/>
    <s v="Eric Darnell"/>
    <x v="6"/>
    <s v="English"/>
    <n v="89"/>
    <n v="179982968"/>
    <n v="150000000"/>
  </r>
  <r>
    <n v="6.7"/>
    <s v="Madagascar: Escape 2 Africa"/>
    <s v="Eric Darnell"/>
    <x v="7"/>
    <s v="English"/>
    <n v="89"/>
    <n v="179982968"/>
    <n v="150000000"/>
  </r>
  <r>
    <n v="6.7"/>
    <s v="Madagascar: Escape 2 Africa"/>
    <s v="Eric Darnell"/>
    <x v="8"/>
    <s v="English"/>
    <n v="89"/>
    <n v="179982968"/>
    <n v="150000000"/>
  </r>
  <r>
    <n v="5.9"/>
    <s v="Night at the Museum: Battle of the Smithsonian"/>
    <s v="Shawn Levy"/>
    <x v="1"/>
    <s v="English"/>
    <n v="105"/>
    <n v="177243721"/>
    <n v="150000000"/>
  </r>
  <r>
    <n v="5.9"/>
    <s v="Night at the Museum: Battle of the Smithsonian"/>
    <s v="Shawn Levy"/>
    <x v="7"/>
    <s v="English"/>
    <n v="105"/>
    <n v="177243721"/>
    <n v="150000000"/>
  </r>
  <r>
    <n v="5.9"/>
    <s v="Night at the Museum: Battle of the Smithsonian"/>
    <s v="Shawn Levy"/>
    <x v="8"/>
    <s v="English"/>
    <n v="105"/>
    <n v="177243721"/>
    <n v="150000000"/>
  </r>
  <r>
    <n v="5.9"/>
    <s v="Night at the Museum: Battle of the Smithsonian"/>
    <s v="Shawn Levy"/>
    <x v="2"/>
    <s v="English"/>
    <n v="105"/>
    <n v="177243721"/>
    <n v="150000000"/>
  </r>
  <r>
    <n v="6.7"/>
    <s v="X-Men Origins: Wolverine"/>
    <s v="Gavin Hood"/>
    <x v="0"/>
    <s v="English"/>
    <n v="119"/>
    <n v="179883016"/>
    <n v="150000000"/>
  </r>
  <r>
    <n v="6.7"/>
    <s v="X-Men Origins: Wolverine"/>
    <s v="Gavin Hood"/>
    <x v="1"/>
    <s v="English"/>
    <n v="119"/>
    <n v="179883016"/>
    <n v="150000000"/>
  </r>
  <r>
    <n v="6.7"/>
    <s v="X-Men Origins: Wolverine"/>
    <s v="Gavin Hood"/>
    <x v="2"/>
    <s v="English"/>
    <n v="119"/>
    <n v="179883016"/>
    <n v="150000000"/>
  </r>
  <r>
    <n v="6.7"/>
    <s v="X-Men Origins: Wolverine"/>
    <s v="Gavin Hood"/>
    <x v="3"/>
    <s v="English"/>
    <n v="119"/>
    <n v="179883016"/>
    <n v="150000000"/>
  </r>
  <r>
    <n v="6.7"/>
    <s v="X-Men Origins: Wolverine"/>
    <s v="Gavin Hood"/>
    <x v="4"/>
    <s v="English"/>
    <n v="119"/>
    <n v="179883016"/>
    <n v="150000000"/>
  </r>
  <r>
    <n v="6.7"/>
    <s v="The Matrix Revolutions"/>
    <s v="Lana Wachowski"/>
    <x v="0"/>
    <s v="English"/>
    <n v="129"/>
    <n v="139259759"/>
    <n v="150000000"/>
  </r>
  <r>
    <n v="6.7"/>
    <s v="The Matrix Revolutions"/>
    <s v="Lana Wachowski"/>
    <x v="3"/>
    <s v="English"/>
    <n v="129"/>
    <n v="139259759"/>
    <n v="150000000"/>
  </r>
  <r>
    <n v="7.6"/>
    <s v="Frozen"/>
    <s v="Chris Buck"/>
    <x v="1"/>
    <s v="English"/>
    <n v="102"/>
    <n v="400736600"/>
    <n v="150000000"/>
  </r>
  <r>
    <n v="7.6"/>
    <s v="Frozen"/>
    <s v="Chris Buck"/>
    <x v="6"/>
    <s v="English"/>
    <n v="102"/>
    <n v="400736600"/>
    <n v="150000000"/>
  </r>
  <r>
    <n v="7.6"/>
    <s v="Frozen"/>
    <s v="Chris Buck"/>
    <x v="7"/>
    <s v="English"/>
    <n v="102"/>
    <n v="400736600"/>
    <n v="150000000"/>
  </r>
  <r>
    <n v="7.6"/>
    <s v="Frozen"/>
    <s v="Chris Buck"/>
    <x v="8"/>
    <s v="English"/>
    <n v="102"/>
    <n v="400736600"/>
    <n v="150000000"/>
  </r>
  <r>
    <n v="7.6"/>
    <s v="Frozen"/>
    <s v="Chris Buck"/>
    <x v="2"/>
    <s v="English"/>
    <n v="102"/>
    <n v="400736600"/>
    <n v="150000000"/>
  </r>
  <r>
    <n v="7.6"/>
    <s v="Frozen"/>
    <s v="Chris Buck"/>
    <x v="9"/>
    <s v="English"/>
    <n v="102"/>
    <n v="400736600"/>
    <n v="150000000"/>
  </r>
  <r>
    <n v="7.2"/>
    <s v="The Matrix Reloaded"/>
    <s v="Lana Wachowski"/>
    <x v="0"/>
    <s v="English"/>
    <n v="138"/>
    <n v="281492479"/>
    <n v="150000000"/>
  </r>
  <r>
    <n v="7.2"/>
    <s v="The Matrix Reloaded"/>
    <s v="Lana Wachowski"/>
    <x v="3"/>
    <s v="English"/>
    <n v="138"/>
    <n v="281492479"/>
    <n v="150000000"/>
  </r>
  <r>
    <n v="7.1"/>
    <s v="Thor: The Dark World"/>
    <s v="Alan Taylor"/>
    <x v="0"/>
    <s v="English"/>
    <n v="112"/>
    <n v="206360018"/>
    <n v="170000000"/>
  </r>
  <r>
    <n v="7.1"/>
    <s v="Thor: The Dark World"/>
    <s v="Alan Taylor"/>
    <x v="1"/>
    <s v="English"/>
    <n v="112"/>
    <n v="206360018"/>
    <n v="170000000"/>
  </r>
  <r>
    <n v="7.1"/>
    <s v="Thor: The Dark World"/>
    <s v="Alan Taylor"/>
    <x v="2"/>
    <s v="English"/>
    <n v="112"/>
    <n v="206360018"/>
    <n v="170000000"/>
  </r>
  <r>
    <n v="8.1"/>
    <s v="Mad Max: Fury Road"/>
    <s v="George Miller"/>
    <x v="0"/>
    <s v="English"/>
    <n v="120"/>
    <n v="153629485"/>
    <n v="150000000"/>
  </r>
  <r>
    <n v="8.1"/>
    <s v="Mad Max: Fury Road"/>
    <s v="George Miller"/>
    <x v="1"/>
    <s v="English"/>
    <n v="120"/>
    <n v="153629485"/>
    <n v="150000000"/>
  </r>
  <r>
    <n v="8.1"/>
    <s v="Mad Max: Fury Road"/>
    <s v="George Miller"/>
    <x v="3"/>
    <s v="English"/>
    <n v="120"/>
    <n v="153629485"/>
    <n v="150000000"/>
  </r>
  <r>
    <n v="8.1"/>
    <s v="Mad Max: Fury Road"/>
    <s v="George Miller"/>
    <x v="4"/>
    <s v="English"/>
    <n v="120"/>
    <n v="153629485"/>
    <n v="150000000"/>
  </r>
  <r>
    <n v="6.7"/>
    <s v="Angels &amp; Demons"/>
    <s v="Ron Howard"/>
    <x v="10"/>
    <s v="English"/>
    <n v="146"/>
    <n v="133375846"/>
    <n v="150000000"/>
  </r>
  <r>
    <n v="6.7"/>
    <s v="Angels &amp; Demons"/>
    <s v="Ron Howard"/>
    <x v="4"/>
    <s v="English"/>
    <n v="146"/>
    <n v="133375846"/>
    <n v="150000000"/>
  </r>
  <r>
    <n v="7"/>
    <s v="Thor"/>
    <s v="Kenneth Branagh"/>
    <x v="0"/>
    <s v="English"/>
    <n v="115"/>
    <n v="181015141"/>
    <n v="150000000"/>
  </r>
  <r>
    <n v="7"/>
    <s v="Thor"/>
    <s v="Kenneth Branagh"/>
    <x v="1"/>
    <s v="English"/>
    <n v="115"/>
    <n v="181015141"/>
    <n v="150000000"/>
  </r>
  <r>
    <n v="7"/>
    <s v="Thor"/>
    <s v="Kenneth Branagh"/>
    <x v="2"/>
    <s v="English"/>
    <n v="115"/>
    <n v="181015141"/>
    <n v="150000000"/>
  </r>
  <r>
    <n v="6.9"/>
    <s v="Bolt"/>
    <s v="Byron Howard"/>
    <x v="1"/>
    <s v="English"/>
    <n v="96"/>
    <n v="114053579"/>
    <n v="150000000"/>
  </r>
  <r>
    <n v="6.9"/>
    <s v="Bolt"/>
    <s v="Byron Howard"/>
    <x v="6"/>
    <s v="English"/>
    <n v="96"/>
    <n v="114053579"/>
    <n v="150000000"/>
  </r>
  <r>
    <n v="6.9"/>
    <s v="Bolt"/>
    <s v="Byron Howard"/>
    <x v="7"/>
    <s v="English"/>
    <n v="96"/>
    <n v="114053579"/>
    <n v="150000000"/>
  </r>
  <r>
    <n v="6.9"/>
    <s v="Bolt"/>
    <s v="Byron Howard"/>
    <x v="12"/>
    <s v="English"/>
    <n v="96"/>
    <n v="114053579"/>
    <n v="150000000"/>
  </r>
  <r>
    <n v="6.9"/>
    <s v="Bolt"/>
    <s v="Byron Howard"/>
    <x v="8"/>
    <s v="English"/>
    <n v="96"/>
    <n v="114053579"/>
    <n v="150000000"/>
  </r>
  <r>
    <n v="5.0999999999999996"/>
    <s v="G-Force"/>
    <s v="Hoyt Yeatman"/>
    <x v="0"/>
    <s v="English"/>
    <n v="88"/>
    <n v="119420252"/>
    <n v="150000000"/>
  </r>
  <r>
    <n v="5.0999999999999996"/>
    <s v="G-Force"/>
    <s v="Hoyt Yeatman"/>
    <x v="1"/>
    <s v="English"/>
    <n v="88"/>
    <n v="119420252"/>
    <n v="150000000"/>
  </r>
  <r>
    <n v="5.0999999999999996"/>
    <s v="G-Force"/>
    <s v="Hoyt Yeatman"/>
    <x v="6"/>
    <s v="English"/>
    <n v="88"/>
    <n v="119420252"/>
    <n v="150000000"/>
  </r>
  <r>
    <n v="5.0999999999999996"/>
    <s v="G-Force"/>
    <s v="Hoyt Yeatman"/>
    <x v="7"/>
    <s v="English"/>
    <n v="88"/>
    <n v="119420252"/>
    <n v="150000000"/>
  </r>
  <r>
    <n v="5.0999999999999996"/>
    <s v="G-Force"/>
    <s v="Hoyt Yeatman"/>
    <x v="8"/>
    <s v="English"/>
    <n v="88"/>
    <n v="119420252"/>
    <n v="150000000"/>
  </r>
  <r>
    <n v="5.0999999999999996"/>
    <s v="G-Force"/>
    <s v="Hoyt Yeatman"/>
    <x v="2"/>
    <s v="English"/>
    <n v="88"/>
    <n v="119420252"/>
    <n v="150000000"/>
  </r>
  <r>
    <n v="5.0999999999999996"/>
    <s v="G-Force"/>
    <s v="Hoyt Yeatman"/>
    <x v="3"/>
    <s v="English"/>
    <n v="88"/>
    <n v="119420252"/>
    <n v="150000000"/>
  </r>
  <r>
    <n v="5.8"/>
    <s v="Wrath of the Titans"/>
    <s v="Jonathan Liebesman"/>
    <x v="0"/>
    <s v="English"/>
    <n v="99"/>
    <n v="83640426"/>
    <n v="150000000"/>
  </r>
  <r>
    <n v="5.8"/>
    <s v="Wrath of the Titans"/>
    <s v="Jonathan Liebesman"/>
    <x v="1"/>
    <s v="English"/>
    <n v="99"/>
    <n v="83640426"/>
    <n v="150000000"/>
  </r>
  <r>
    <n v="5.8"/>
    <s v="Wrath of the Titans"/>
    <s v="Jonathan Liebesman"/>
    <x v="2"/>
    <s v="English"/>
    <n v="99"/>
    <n v="83640426"/>
    <n v="150000000"/>
  </r>
  <r>
    <n v="6.2"/>
    <s v="Dark Shadows"/>
    <s v="Tim Burton"/>
    <x v="7"/>
    <s v="English"/>
    <n v="113"/>
    <n v="79711678"/>
    <n v="100000000"/>
  </r>
  <r>
    <n v="6.2"/>
    <s v="Dark Shadows"/>
    <s v="Tim Burton"/>
    <x v="2"/>
    <s v="English"/>
    <n v="113"/>
    <n v="79711678"/>
    <n v="100000000"/>
  </r>
  <r>
    <n v="6.2"/>
    <s v="Dark Shadows"/>
    <s v="Tim Burton"/>
    <x v="16"/>
    <s v="English"/>
    <n v="113"/>
    <n v="79711678"/>
    <n v="100000000"/>
  </r>
  <r>
    <n v="7.4"/>
    <s v="Mission: Impossible - Rogue Nation"/>
    <s v="Christopher McQuarrie"/>
    <x v="0"/>
    <s v="English"/>
    <n v="131"/>
    <n v="195000874"/>
    <n v="150000000"/>
  </r>
  <r>
    <n v="7.4"/>
    <s v="Mission: Impossible - Rogue Nation"/>
    <s v="Christopher McQuarrie"/>
    <x v="1"/>
    <s v="English"/>
    <n v="131"/>
    <n v="195000874"/>
    <n v="150000000"/>
  </r>
  <r>
    <n v="7.4"/>
    <s v="Mission: Impossible - Rogue Nation"/>
    <s v="Christopher McQuarrie"/>
    <x v="4"/>
    <s v="English"/>
    <n v="131"/>
    <n v="195000874"/>
    <n v="150000000"/>
  </r>
  <r>
    <n v="5.8"/>
    <s v="The Wolfman"/>
    <s v="Joe Johnston"/>
    <x v="12"/>
    <s v="English"/>
    <n v="119"/>
    <n v="61937495"/>
    <n v="150000000"/>
  </r>
  <r>
    <n v="5.8"/>
    <s v="The Wolfman"/>
    <s v="Joe Johnston"/>
    <x v="2"/>
    <s v="English"/>
    <n v="119"/>
    <n v="61937495"/>
    <n v="150000000"/>
  </r>
  <r>
    <n v="5.8"/>
    <s v="The Wolfman"/>
    <s v="Joe Johnston"/>
    <x v="16"/>
    <s v="English"/>
    <n v="119"/>
    <n v="61937495"/>
    <n v="150000000"/>
  </r>
  <r>
    <n v="5.8"/>
    <s v="The Wolfman"/>
    <s v="Joe Johnston"/>
    <x v="4"/>
    <s v="English"/>
    <n v="119"/>
    <n v="61937495"/>
    <n v="150000000"/>
  </r>
  <r>
    <n v="6.2"/>
    <s v="Bee Movie"/>
    <s v="Steve Hickner"/>
    <x v="1"/>
    <s v="English"/>
    <n v="91"/>
    <n v="126597121"/>
    <n v="150000000"/>
  </r>
  <r>
    <n v="6.2"/>
    <s v="Bee Movie"/>
    <s v="Steve Hickner"/>
    <x v="6"/>
    <s v="English"/>
    <n v="91"/>
    <n v="126597121"/>
    <n v="150000000"/>
  </r>
  <r>
    <n v="6.2"/>
    <s v="Bee Movie"/>
    <s v="Steve Hickner"/>
    <x v="7"/>
    <s v="English"/>
    <n v="91"/>
    <n v="126597121"/>
    <n v="150000000"/>
  </r>
  <r>
    <n v="6.2"/>
    <s v="Bee Movie"/>
    <s v="Steve Hickner"/>
    <x v="8"/>
    <s v="English"/>
    <n v="91"/>
    <n v="126597121"/>
    <n v="150000000"/>
  </r>
  <r>
    <n v="7.3"/>
    <s v="Kung Fu Panda 2"/>
    <s v="Jennifer Yuh Nelson"/>
    <x v="0"/>
    <s v="English"/>
    <n v="90"/>
    <n v="165230261"/>
    <n v="150000000"/>
  </r>
  <r>
    <n v="7.3"/>
    <s v="Kung Fu Panda 2"/>
    <s v="Jennifer Yuh Nelson"/>
    <x v="1"/>
    <s v="English"/>
    <n v="90"/>
    <n v="165230261"/>
    <n v="150000000"/>
  </r>
  <r>
    <n v="7.3"/>
    <s v="Kung Fu Panda 2"/>
    <s v="Jennifer Yuh Nelson"/>
    <x v="6"/>
    <s v="English"/>
    <n v="90"/>
    <n v="165230261"/>
    <n v="150000000"/>
  </r>
  <r>
    <n v="7.3"/>
    <s v="Kung Fu Panda 2"/>
    <s v="Jennifer Yuh Nelson"/>
    <x v="7"/>
    <s v="English"/>
    <n v="90"/>
    <n v="165230261"/>
    <n v="150000000"/>
  </r>
  <r>
    <n v="7.3"/>
    <s v="Kung Fu Panda 2"/>
    <s v="Jennifer Yuh Nelson"/>
    <x v="8"/>
    <s v="English"/>
    <n v="90"/>
    <n v="165230261"/>
    <n v="150000000"/>
  </r>
  <r>
    <n v="4.2"/>
    <s v="The Last Airbender"/>
    <s v="M. Night Shyamalan"/>
    <x v="0"/>
    <s v="English"/>
    <n v="103"/>
    <n v="131564731"/>
    <n v="150000000"/>
  </r>
  <r>
    <n v="4.2"/>
    <s v="The Last Airbender"/>
    <s v="M. Night Shyamalan"/>
    <x v="1"/>
    <s v="English"/>
    <n v="103"/>
    <n v="131564731"/>
    <n v="150000000"/>
  </r>
  <r>
    <n v="4.2"/>
    <s v="The Last Airbender"/>
    <s v="M. Night Shyamalan"/>
    <x v="8"/>
    <s v="English"/>
    <n v="103"/>
    <n v="131564731"/>
    <n v="150000000"/>
  </r>
  <r>
    <n v="4.2"/>
    <s v="The Last Airbender"/>
    <s v="M. Night Shyamalan"/>
    <x v="2"/>
    <s v="English"/>
    <n v="103"/>
    <n v="131564731"/>
    <n v="150000000"/>
  </r>
  <r>
    <n v="6.9"/>
    <s v="Mission: Impossible III"/>
    <s v="J.J. Abrams"/>
    <x v="0"/>
    <s v="English"/>
    <n v="124"/>
    <n v="133382309"/>
    <n v="150000000"/>
  </r>
  <r>
    <n v="6.9"/>
    <s v="Mission: Impossible III"/>
    <s v="J.J. Abrams"/>
    <x v="1"/>
    <s v="English"/>
    <n v="124"/>
    <n v="133382309"/>
    <n v="150000000"/>
  </r>
  <r>
    <n v="6.9"/>
    <s v="Mission: Impossible III"/>
    <s v="J.J. Abrams"/>
    <x v="4"/>
    <s v="English"/>
    <n v="124"/>
    <n v="133382309"/>
    <n v="150000000"/>
  </r>
  <r>
    <n v="6.4"/>
    <s v="White House Down"/>
    <s v="Roland Emmerich"/>
    <x v="0"/>
    <s v="English"/>
    <n v="131"/>
    <n v="73103784"/>
    <n v="150000000"/>
  </r>
  <r>
    <n v="6.4"/>
    <s v="White House Down"/>
    <s v="Roland Emmerich"/>
    <x v="12"/>
    <s v="English"/>
    <n v="131"/>
    <n v="73103784"/>
    <n v="150000000"/>
  </r>
  <r>
    <n v="6.4"/>
    <s v="White House Down"/>
    <s v="Roland Emmerich"/>
    <x v="4"/>
    <s v="English"/>
    <n v="131"/>
    <n v="73103784"/>
    <n v="150000000"/>
  </r>
  <r>
    <n v="5.4"/>
    <s v="Mars Needs Moms"/>
    <s v="Simon Wells"/>
    <x v="0"/>
    <s v="English"/>
    <n v="88"/>
    <n v="21379315"/>
    <n v="150000000"/>
  </r>
  <r>
    <n v="5.4"/>
    <s v="Mars Needs Moms"/>
    <s v="Simon Wells"/>
    <x v="1"/>
    <s v="English"/>
    <n v="88"/>
    <n v="21379315"/>
    <n v="150000000"/>
  </r>
  <r>
    <n v="5.4"/>
    <s v="Mars Needs Moms"/>
    <s v="Simon Wells"/>
    <x v="6"/>
    <s v="English"/>
    <n v="88"/>
    <n v="21379315"/>
    <n v="150000000"/>
  </r>
  <r>
    <n v="5.4"/>
    <s v="Mars Needs Moms"/>
    <s v="Simon Wells"/>
    <x v="7"/>
    <s v="English"/>
    <n v="88"/>
    <n v="21379315"/>
    <n v="150000000"/>
  </r>
  <r>
    <n v="5.4"/>
    <s v="Mars Needs Moms"/>
    <s v="Simon Wells"/>
    <x v="8"/>
    <s v="English"/>
    <n v="88"/>
    <n v="21379315"/>
    <n v="150000000"/>
  </r>
  <r>
    <n v="5.4"/>
    <s v="Mars Needs Moms"/>
    <s v="Simon Wells"/>
    <x v="3"/>
    <s v="English"/>
    <n v="88"/>
    <n v="21379315"/>
    <n v="150000000"/>
  </r>
  <r>
    <n v="6.7"/>
    <s v="Flushed Away"/>
    <s v="David Bowers"/>
    <x v="1"/>
    <s v="English"/>
    <n v="85"/>
    <n v="64459316"/>
    <n v="149000000"/>
  </r>
  <r>
    <n v="6.7"/>
    <s v="Flushed Away"/>
    <s v="David Bowers"/>
    <x v="6"/>
    <s v="English"/>
    <n v="85"/>
    <n v="64459316"/>
    <n v="149000000"/>
  </r>
  <r>
    <n v="6.7"/>
    <s v="Flushed Away"/>
    <s v="David Bowers"/>
    <x v="7"/>
    <s v="English"/>
    <n v="85"/>
    <n v="64459316"/>
    <n v="149000000"/>
  </r>
  <r>
    <n v="6.7"/>
    <s v="Flushed Away"/>
    <s v="David Bowers"/>
    <x v="8"/>
    <s v="English"/>
    <n v="85"/>
    <n v="64459316"/>
    <n v="149000000"/>
  </r>
  <r>
    <n v="5.8"/>
    <s v="Pan"/>
    <s v="Joe Wright"/>
    <x v="1"/>
    <s v="English"/>
    <n v="111"/>
    <n v="34964818"/>
    <n v="150000000"/>
  </r>
  <r>
    <n v="5.8"/>
    <s v="Pan"/>
    <s v="Joe Wright"/>
    <x v="8"/>
    <s v="English"/>
    <n v="111"/>
    <n v="34964818"/>
    <n v="150000000"/>
  </r>
  <r>
    <n v="5.8"/>
    <s v="Pan"/>
    <s v="Joe Wright"/>
    <x v="2"/>
    <s v="English"/>
    <n v="111"/>
    <n v="34964818"/>
    <n v="150000000"/>
  </r>
  <r>
    <n v="6.9"/>
    <s v="Mr. Peabody &amp; Sherman"/>
    <s v="Rob Minkoff"/>
    <x v="1"/>
    <s v="English"/>
    <n v="92"/>
    <n v="111505642"/>
    <n v="145000000"/>
  </r>
  <r>
    <n v="6.9"/>
    <s v="Mr. Peabody &amp; Sherman"/>
    <s v="Rob Minkoff"/>
    <x v="6"/>
    <s v="English"/>
    <n v="92"/>
    <n v="111505642"/>
    <n v="145000000"/>
  </r>
  <r>
    <n v="6.9"/>
    <s v="Mr. Peabody &amp; Sherman"/>
    <s v="Rob Minkoff"/>
    <x v="7"/>
    <s v="English"/>
    <n v="92"/>
    <n v="111505642"/>
    <n v="145000000"/>
  </r>
  <r>
    <n v="6.9"/>
    <s v="Mr. Peabody &amp; Sherman"/>
    <s v="Rob Minkoff"/>
    <x v="8"/>
    <s v="English"/>
    <n v="92"/>
    <n v="111505642"/>
    <n v="145000000"/>
  </r>
  <r>
    <n v="6.9"/>
    <s v="Mr. Peabody &amp; Sherman"/>
    <s v="Rob Minkoff"/>
    <x v="3"/>
    <s v="English"/>
    <n v="92"/>
    <n v="111505642"/>
    <n v="145000000"/>
  </r>
  <r>
    <n v="7.2"/>
    <s v="Troy"/>
    <s v="Wolfgang Petersen"/>
    <x v="1"/>
    <s v="English"/>
    <n v="196"/>
    <n v="133228348"/>
    <n v="175000000"/>
  </r>
  <r>
    <n v="6.9"/>
    <s v="Madagascar 3: Europe's Most Wanted"/>
    <s v="Eric Darnell"/>
    <x v="1"/>
    <s v="English"/>
    <n v="93"/>
    <n v="216366733"/>
    <n v="145000000"/>
  </r>
  <r>
    <n v="6.9"/>
    <s v="Madagascar 3: Europe's Most Wanted"/>
    <s v="Eric Darnell"/>
    <x v="6"/>
    <s v="English"/>
    <n v="93"/>
    <n v="216366733"/>
    <n v="145000000"/>
  </r>
  <r>
    <n v="6.9"/>
    <s v="Madagascar 3: Europe's Most Wanted"/>
    <s v="Eric Darnell"/>
    <x v="7"/>
    <s v="English"/>
    <n v="93"/>
    <n v="216366733"/>
    <n v="145000000"/>
  </r>
  <r>
    <n v="6.9"/>
    <s v="Madagascar 3: Europe's Most Wanted"/>
    <s v="Eric Darnell"/>
    <x v="8"/>
    <s v="English"/>
    <n v="93"/>
    <n v="216366733"/>
    <n v="145000000"/>
  </r>
  <r>
    <n v="6.1"/>
    <s v="Die Another Day"/>
    <s v="Lee Tamahori"/>
    <x v="0"/>
    <s v="English"/>
    <n v="133"/>
    <n v="160201106"/>
    <n v="142000000"/>
  </r>
  <r>
    <n v="6.1"/>
    <s v="Die Another Day"/>
    <s v="Lee Tamahori"/>
    <x v="1"/>
    <s v="English"/>
    <n v="133"/>
    <n v="160201106"/>
    <n v="142000000"/>
  </r>
  <r>
    <n v="6.1"/>
    <s v="Die Another Day"/>
    <s v="Lee Tamahori"/>
    <x v="4"/>
    <s v="English"/>
    <n v="133"/>
    <n v="160201106"/>
    <n v="142000000"/>
  </r>
  <r>
    <n v="5.5"/>
    <s v="Ghostbusters"/>
    <s v="Paul Feig"/>
    <x v="0"/>
    <s v="English"/>
    <n v="116"/>
    <n v="118099659"/>
    <n v="144000000"/>
  </r>
  <r>
    <n v="5.5"/>
    <s v="Ghostbusters"/>
    <s v="Paul Feig"/>
    <x v="7"/>
    <s v="English"/>
    <n v="116"/>
    <n v="118099659"/>
    <n v="144000000"/>
  </r>
  <r>
    <n v="5.5"/>
    <s v="Ghostbusters"/>
    <s v="Paul Feig"/>
    <x v="2"/>
    <s v="English"/>
    <n v="116"/>
    <n v="118099659"/>
    <n v="144000000"/>
  </r>
  <r>
    <n v="5.5"/>
    <s v="Ghostbusters"/>
    <s v="Paul Feig"/>
    <x v="3"/>
    <s v="English"/>
    <n v="116"/>
    <n v="118099659"/>
    <n v="144000000"/>
  </r>
  <r>
    <n v="6.6"/>
    <s v="Armageddon"/>
    <s v="Michael Bay"/>
    <x v="0"/>
    <s v="English"/>
    <n v="153"/>
    <n v="201573391"/>
    <n v="140000000"/>
  </r>
  <r>
    <n v="6.6"/>
    <s v="Armageddon"/>
    <s v="Michael Bay"/>
    <x v="1"/>
    <s v="English"/>
    <n v="153"/>
    <n v="201573391"/>
    <n v="140000000"/>
  </r>
  <r>
    <n v="6.6"/>
    <s v="Armageddon"/>
    <s v="Michael Bay"/>
    <x v="3"/>
    <s v="English"/>
    <n v="153"/>
    <n v="201573391"/>
    <n v="140000000"/>
  </r>
  <r>
    <n v="6.6"/>
    <s v="Armageddon"/>
    <s v="Michael Bay"/>
    <x v="4"/>
    <s v="English"/>
    <n v="153"/>
    <n v="201573391"/>
    <n v="140000000"/>
  </r>
  <r>
    <n v="6.1"/>
    <s v="Men in Black II"/>
    <s v="Barry Sonnenfeld"/>
    <x v="0"/>
    <s v="English"/>
    <n v="88"/>
    <n v="190418803"/>
    <n v="140000000"/>
  </r>
  <r>
    <n v="6.1"/>
    <s v="Men in Black II"/>
    <s v="Barry Sonnenfeld"/>
    <x v="1"/>
    <s v="English"/>
    <n v="88"/>
    <n v="190418803"/>
    <n v="140000000"/>
  </r>
  <r>
    <n v="6.1"/>
    <s v="Men in Black II"/>
    <s v="Barry Sonnenfeld"/>
    <x v="7"/>
    <s v="English"/>
    <n v="88"/>
    <n v="190418803"/>
    <n v="140000000"/>
  </r>
  <r>
    <n v="6.1"/>
    <s v="Men in Black II"/>
    <s v="Barry Sonnenfeld"/>
    <x v="8"/>
    <s v="English"/>
    <n v="88"/>
    <n v="190418803"/>
    <n v="140000000"/>
  </r>
  <r>
    <n v="6.1"/>
    <s v="Men in Black II"/>
    <s v="Barry Sonnenfeld"/>
    <x v="2"/>
    <s v="English"/>
    <n v="88"/>
    <n v="190418803"/>
    <n v="140000000"/>
  </r>
  <r>
    <n v="6.1"/>
    <s v="Men in Black II"/>
    <s v="Barry Sonnenfeld"/>
    <x v="10"/>
    <s v="English"/>
    <n v="88"/>
    <n v="190418803"/>
    <n v="140000000"/>
  </r>
  <r>
    <n v="6.1"/>
    <s v="Men in Black II"/>
    <s v="Barry Sonnenfeld"/>
    <x v="3"/>
    <s v="English"/>
    <n v="88"/>
    <n v="190418803"/>
    <n v="140000000"/>
  </r>
  <r>
    <n v="6.3"/>
    <s v="Beowulf"/>
    <s v="Robert Zemeckis"/>
    <x v="0"/>
    <s v="English"/>
    <n v="115"/>
    <n v="82161969"/>
    <n v="150000000"/>
  </r>
  <r>
    <n v="6.3"/>
    <s v="Beowulf"/>
    <s v="Robert Zemeckis"/>
    <x v="1"/>
    <s v="English"/>
    <n v="115"/>
    <n v="82161969"/>
    <n v="150000000"/>
  </r>
  <r>
    <n v="6.3"/>
    <s v="Beowulf"/>
    <s v="Robert Zemeckis"/>
    <x v="6"/>
    <s v="English"/>
    <n v="115"/>
    <n v="82161969"/>
    <n v="150000000"/>
  </r>
  <r>
    <n v="6.3"/>
    <s v="Beowulf"/>
    <s v="Robert Zemeckis"/>
    <x v="2"/>
    <s v="English"/>
    <n v="115"/>
    <n v="82161969"/>
    <n v="150000000"/>
  </r>
  <r>
    <n v="7.2"/>
    <s v="Kung Fu Panda 3"/>
    <s v="Alessandro Carloni"/>
    <x v="0"/>
    <s v="English"/>
    <n v="95"/>
    <n v="143523463"/>
    <n v="145000000"/>
  </r>
  <r>
    <n v="7.2"/>
    <s v="Kung Fu Panda 3"/>
    <s v="Alessandro Carloni"/>
    <x v="1"/>
    <s v="English"/>
    <n v="95"/>
    <n v="143523463"/>
    <n v="145000000"/>
  </r>
  <r>
    <n v="7.2"/>
    <s v="Kung Fu Panda 3"/>
    <s v="Alessandro Carloni"/>
    <x v="6"/>
    <s v="English"/>
    <n v="95"/>
    <n v="143523463"/>
    <n v="145000000"/>
  </r>
  <r>
    <n v="7.2"/>
    <s v="Kung Fu Panda 3"/>
    <s v="Alessandro Carloni"/>
    <x v="7"/>
    <s v="English"/>
    <n v="95"/>
    <n v="143523463"/>
    <n v="145000000"/>
  </r>
  <r>
    <n v="7.2"/>
    <s v="Kung Fu Panda 3"/>
    <s v="Alessandro Carloni"/>
    <x v="8"/>
    <s v="English"/>
    <n v="95"/>
    <n v="143523463"/>
    <n v="145000000"/>
  </r>
  <r>
    <n v="7.4"/>
    <s v="Mission: Impossible - Ghost Protocol"/>
    <s v="Brad Bird"/>
    <x v="0"/>
    <s v="English"/>
    <n v="133"/>
    <n v="209364921"/>
    <n v="145000000"/>
  </r>
  <r>
    <n v="7.4"/>
    <s v="Mission: Impossible - Ghost Protocol"/>
    <s v="Brad Bird"/>
    <x v="1"/>
    <s v="English"/>
    <n v="133"/>
    <n v="209364921"/>
    <n v="145000000"/>
  </r>
  <r>
    <n v="7.4"/>
    <s v="Mission: Impossible - Ghost Protocol"/>
    <s v="Brad Bird"/>
    <x v="4"/>
    <s v="English"/>
    <n v="133"/>
    <n v="209364921"/>
    <n v="145000000"/>
  </r>
  <r>
    <n v="7.3"/>
    <s v="Rise of the Guardians"/>
    <s v="Peter Ramsey"/>
    <x v="1"/>
    <s v="English"/>
    <n v="97"/>
    <n v="103400692"/>
    <n v="145000000"/>
  </r>
  <r>
    <n v="7.3"/>
    <s v="Rise of the Guardians"/>
    <s v="Peter Ramsey"/>
    <x v="6"/>
    <s v="English"/>
    <n v="97"/>
    <n v="103400692"/>
    <n v="145000000"/>
  </r>
  <r>
    <n v="7.3"/>
    <s v="Rise of the Guardians"/>
    <s v="Peter Ramsey"/>
    <x v="8"/>
    <s v="English"/>
    <n v="97"/>
    <n v="103400692"/>
    <n v="145000000"/>
  </r>
  <r>
    <n v="7.3"/>
    <s v="Rise of the Guardians"/>
    <s v="Peter Ramsey"/>
    <x v="2"/>
    <s v="English"/>
    <n v="97"/>
    <n v="103400692"/>
    <n v="145000000"/>
  </r>
  <r>
    <n v="6.1"/>
    <s v="Fun with Dick and Jane"/>
    <s v="Dean Parisot"/>
    <x v="7"/>
    <s v="English"/>
    <n v="90"/>
    <n v="110332737"/>
    <n v="100000000"/>
  </r>
  <r>
    <n v="6.1"/>
    <s v="Fun with Dick and Jane"/>
    <s v="Dean Parisot"/>
    <x v="15"/>
    <s v="English"/>
    <n v="90"/>
    <n v="110332737"/>
    <n v="100000000"/>
  </r>
  <r>
    <n v="7.7"/>
    <s v="The Last Samurai"/>
    <s v="Edward Zwick"/>
    <x v="0"/>
    <s v="English"/>
    <n v="154"/>
    <n v="111110575"/>
    <n v="140000000"/>
  </r>
  <r>
    <n v="7.7"/>
    <s v="The Last Samurai"/>
    <s v="Edward Zwick"/>
    <x v="12"/>
    <s v="English"/>
    <n v="154"/>
    <n v="111110575"/>
    <n v="140000000"/>
  </r>
  <r>
    <n v="7.7"/>
    <s v="The Last Samurai"/>
    <s v="Edward Zwick"/>
    <x v="13"/>
    <s v="English"/>
    <n v="154"/>
    <n v="111110575"/>
    <n v="140000000"/>
  </r>
  <r>
    <n v="7.7"/>
    <s v="The Last Samurai"/>
    <s v="Edward Zwick"/>
    <x v="17"/>
    <s v="English"/>
    <n v="154"/>
    <n v="111110575"/>
    <n v="140000000"/>
  </r>
  <r>
    <n v="6.1"/>
    <s v="Exodus: Gods and Kings"/>
    <s v="Ridley Scott"/>
    <x v="0"/>
    <s v="English"/>
    <n v="150"/>
    <n v="65007045"/>
    <n v="140000000"/>
  </r>
  <r>
    <n v="6.1"/>
    <s v="Exodus: Gods and Kings"/>
    <s v="Ridley Scott"/>
    <x v="1"/>
    <s v="English"/>
    <n v="150"/>
    <n v="65007045"/>
    <n v="140000000"/>
  </r>
  <r>
    <n v="6.1"/>
    <s v="Exodus: Gods and Kings"/>
    <s v="Ridley Scott"/>
    <x v="12"/>
    <s v="English"/>
    <n v="150"/>
    <n v="65007045"/>
    <n v="140000000"/>
  </r>
  <r>
    <n v="8"/>
    <s v="Star Trek"/>
    <s v="J.J. Abrams"/>
    <x v="0"/>
    <s v="English"/>
    <n v="127"/>
    <n v="257704099"/>
    <n v="150000000"/>
  </r>
  <r>
    <n v="8"/>
    <s v="Star Trek"/>
    <s v="J.J. Abrams"/>
    <x v="1"/>
    <s v="English"/>
    <n v="127"/>
    <n v="257704099"/>
    <n v="150000000"/>
  </r>
  <r>
    <n v="8"/>
    <s v="Star Trek"/>
    <s v="J.J. Abrams"/>
    <x v="3"/>
    <s v="English"/>
    <n v="127"/>
    <n v="257704099"/>
    <n v="150000000"/>
  </r>
  <r>
    <n v="7.3"/>
    <s v="Spider-Man"/>
    <s v="Sam Raimi"/>
    <x v="0"/>
    <s v="English"/>
    <n v="121"/>
    <n v="403706375"/>
    <n v="139000000"/>
  </r>
  <r>
    <n v="7.3"/>
    <s v="Spider-Man"/>
    <s v="Sam Raimi"/>
    <x v="1"/>
    <s v="English"/>
    <n v="121"/>
    <n v="403706375"/>
    <n v="139000000"/>
  </r>
  <r>
    <n v="7.3"/>
    <s v="Spider-Man"/>
    <s v="Sam Raimi"/>
    <x v="2"/>
    <s v="English"/>
    <n v="121"/>
    <n v="403706375"/>
    <n v="139000000"/>
  </r>
  <r>
    <n v="7.3"/>
    <s v="Spider-Man"/>
    <s v="Sam Raimi"/>
    <x v="5"/>
    <s v="English"/>
    <n v="121"/>
    <n v="403706375"/>
    <n v="139000000"/>
  </r>
  <r>
    <n v="7.9"/>
    <s v="How to Train Your Dragon 2"/>
    <s v="Dean DeBlois"/>
    <x v="0"/>
    <s v="English"/>
    <n v="102"/>
    <n v="176997107"/>
    <n v="145000000"/>
  </r>
  <r>
    <n v="7.9"/>
    <s v="How to Train Your Dragon 2"/>
    <s v="Dean DeBlois"/>
    <x v="1"/>
    <s v="English"/>
    <n v="102"/>
    <n v="176997107"/>
    <n v="145000000"/>
  </r>
  <r>
    <n v="7.9"/>
    <s v="How to Train Your Dragon 2"/>
    <s v="Dean DeBlois"/>
    <x v="6"/>
    <s v="English"/>
    <n v="102"/>
    <n v="176997107"/>
    <n v="145000000"/>
  </r>
  <r>
    <n v="7.9"/>
    <s v="How to Train Your Dragon 2"/>
    <s v="Dean DeBlois"/>
    <x v="7"/>
    <s v="English"/>
    <n v="102"/>
    <n v="176997107"/>
    <n v="145000000"/>
  </r>
  <r>
    <n v="7.9"/>
    <s v="How to Train Your Dragon 2"/>
    <s v="Dean DeBlois"/>
    <x v="8"/>
    <s v="English"/>
    <n v="102"/>
    <n v="176997107"/>
    <n v="145000000"/>
  </r>
  <r>
    <n v="7.9"/>
    <s v="How to Train Your Dragon 2"/>
    <s v="Dean DeBlois"/>
    <x v="2"/>
    <s v="English"/>
    <n v="102"/>
    <n v="176997107"/>
    <n v="145000000"/>
  </r>
  <r>
    <n v="5.5"/>
    <s v="Gods of Egypt"/>
    <s v="Alex Proyas"/>
    <x v="0"/>
    <s v="English"/>
    <n v="126"/>
    <n v="31141074"/>
    <n v="140000000"/>
  </r>
  <r>
    <n v="5.5"/>
    <s v="Gods of Egypt"/>
    <s v="Alex Proyas"/>
    <x v="1"/>
    <s v="English"/>
    <n v="126"/>
    <n v="31141074"/>
    <n v="140000000"/>
  </r>
  <r>
    <n v="5.5"/>
    <s v="Gods of Egypt"/>
    <s v="Alex Proyas"/>
    <x v="2"/>
    <s v="English"/>
    <n v="126"/>
    <n v="31141074"/>
    <n v="140000000"/>
  </r>
  <r>
    <n v="5"/>
    <s v="Stealth"/>
    <s v="Rob Cohen"/>
    <x v="0"/>
    <s v="English"/>
    <n v="121"/>
    <n v="31704416"/>
    <n v="135000000"/>
  </r>
  <r>
    <n v="5"/>
    <s v="Stealth"/>
    <s v="Rob Cohen"/>
    <x v="1"/>
    <s v="English"/>
    <n v="121"/>
    <n v="31704416"/>
    <n v="135000000"/>
  </r>
  <r>
    <n v="5"/>
    <s v="Stealth"/>
    <s v="Rob Cohen"/>
    <x v="3"/>
    <s v="English"/>
    <n v="121"/>
    <n v="31704416"/>
    <n v="135000000"/>
  </r>
  <r>
    <n v="5"/>
    <s v="Stealth"/>
    <s v="Rob Cohen"/>
    <x v="4"/>
    <s v="English"/>
    <n v="121"/>
    <n v="31704416"/>
    <n v="135000000"/>
  </r>
  <r>
    <n v="7.7"/>
    <s v="Watchmen"/>
    <s v="Zack Snyder"/>
    <x v="0"/>
    <s v="English"/>
    <n v="215"/>
    <n v="107503316"/>
    <n v="130000000"/>
  </r>
  <r>
    <n v="7.7"/>
    <s v="Watchmen"/>
    <s v="Zack Snyder"/>
    <x v="12"/>
    <s v="English"/>
    <n v="215"/>
    <n v="107503316"/>
    <n v="130000000"/>
  </r>
  <r>
    <n v="7.7"/>
    <s v="Watchmen"/>
    <s v="Zack Snyder"/>
    <x v="10"/>
    <s v="English"/>
    <n v="215"/>
    <n v="107503316"/>
    <n v="130000000"/>
  </r>
  <r>
    <n v="7.7"/>
    <s v="Watchmen"/>
    <s v="Zack Snyder"/>
    <x v="3"/>
    <s v="English"/>
    <n v="215"/>
    <n v="107503316"/>
    <n v="130000000"/>
  </r>
  <r>
    <n v="6.6"/>
    <s v="Lethal Weapon 4"/>
    <s v="Richard Donner"/>
    <x v="0"/>
    <s v="English"/>
    <n v="127"/>
    <n v="129734803"/>
    <n v="140000000"/>
  </r>
  <r>
    <n v="6.6"/>
    <s v="Lethal Weapon 4"/>
    <s v="Richard Donner"/>
    <x v="15"/>
    <s v="English"/>
    <n v="127"/>
    <n v="129734803"/>
    <n v="140000000"/>
  </r>
  <r>
    <n v="6.6"/>
    <s v="Lethal Weapon 4"/>
    <s v="Richard Donner"/>
    <x v="4"/>
    <s v="English"/>
    <n v="127"/>
    <n v="129734803"/>
    <n v="140000000"/>
  </r>
  <r>
    <n v="5.7"/>
    <s v="Hulk"/>
    <s v="Ang Lee"/>
    <x v="0"/>
    <s v="English"/>
    <n v="138"/>
    <n v="132122995"/>
    <n v="137000000"/>
  </r>
  <r>
    <n v="5.7"/>
    <s v="Hulk"/>
    <s v="Ang Lee"/>
    <x v="3"/>
    <s v="English"/>
    <n v="138"/>
    <n v="132122995"/>
    <n v="137000000"/>
  </r>
  <r>
    <n v="5.8"/>
    <s v="G.I. Joe: Retaliation"/>
    <s v="Jon M. Chu"/>
    <x v="0"/>
    <s v="English"/>
    <n v="122"/>
    <n v="122512052"/>
    <n v="130000000"/>
  </r>
  <r>
    <n v="5.8"/>
    <s v="G.I. Joe: Retaliation"/>
    <s v="Jon M. Chu"/>
    <x v="1"/>
    <s v="English"/>
    <n v="122"/>
    <n v="122512052"/>
    <n v="130000000"/>
  </r>
  <r>
    <n v="5.8"/>
    <s v="G.I. Joe: Retaliation"/>
    <s v="Jon M. Chu"/>
    <x v="3"/>
    <s v="English"/>
    <n v="122"/>
    <n v="122512052"/>
    <n v="130000000"/>
  </r>
  <r>
    <n v="5.8"/>
    <s v="G.I. Joe: Retaliation"/>
    <s v="Jon M. Chu"/>
    <x v="4"/>
    <s v="English"/>
    <n v="122"/>
    <n v="122512052"/>
    <n v="130000000"/>
  </r>
  <r>
    <n v="6"/>
    <s v="Sahara"/>
    <s v="Breck Eisner"/>
    <x v="0"/>
    <s v="English"/>
    <n v="124"/>
    <n v="68642452"/>
    <n v="130000000"/>
  </r>
  <r>
    <n v="6"/>
    <s v="Sahara"/>
    <s v="Breck Eisner"/>
    <x v="1"/>
    <s v="English"/>
    <n v="124"/>
    <n v="68642452"/>
    <n v="130000000"/>
  </r>
  <r>
    <n v="6"/>
    <s v="Sahara"/>
    <s v="Breck Eisner"/>
    <x v="7"/>
    <s v="English"/>
    <n v="124"/>
    <n v="68642452"/>
    <n v="130000000"/>
  </r>
  <r>
    <n v="6"/>
    <s v="Sahara"/>
    <s v="Breck Eisner"/>
    <x v="4"/>
    <s v="English"/>
    <n v="124"/>
    <n v="68642452"/>
    <n v="130000000"/>
  </r>
  <r>
    <n v="6.4"/>
    <s v="Final Fantasy: The Spirits Within"/>
    <s v="Hironobu Sakaguchi"/>
    <x v="0"/>
    <s v="English"/>
    <n v="106"/>
    <n v="32131830"/>
    <n v="137000000"/>
  </r>
  <r>
    <n v="6.4"/>
    <s v="Final Fantasy: The Spirits Within"/>
    <s v="Hironobu Sakaguchi"/>
    <x v="1"/>
    <s v="English"/>
    <n v="106"/>
    <n v="32131830"/>
    <n v="137000000"/>
  </r>
  <r>
    <n v="6.4"/>
    <s v="Final Fantasy: The Spirits Within"/>
    <s v="Hironobu Sakaguchi"/>
    <x v="6"/>
    <s v="English"/>
    <n v="106"/>
    <n v="32131830"/>
    <n v="137000000"/>
  </r>
  <r>
    <n v="6.4"/>
    <s v="Final Fantasy: The Spirits Within"/>
    <s v="Hironobu Sakaguchi"/>
    <x v="2"/>
    <s v="English"/>
    <n v="106"/>
    <n v="32131830"/>
    <n v="137000000"/>
  </r>
  <r>
    <n v="6.4"/>
    <s v="Final Fantasy: The Spirits Within"/>
    <s v="Hironobu Sakaguchi"/>
    <x v="5"/>
    <s v="English"/>
    <n v="106"/>
    <n v="32131830"/>
    <n v="137000000"/>
  </r>
  <r>
    <n v="6.4"/>
    <s v="Final Fantasy: The Spirits Within"/>
    <s v="Hironobu Sakaguchi"/>
    <x v="3"/>
    <s v="English"/>
    <n v="106"/>
    <n v="32131830"/>
    <n v="137000000"/>
  </r>
  <r>
    <n v="6.9"/>
    <s v="Captain America: The First Avenger"/>
    <s v="Joe Johnston"/>
    <x v="0"/>
    <s v="English"/>
    <n v="124"/>
    <n v="176636816"/>
    <n v="140000000"/>
  </r>
  <r>
    <n v="6.9"/>
    <s v="Captain America: The First Avenger"/>
    <s v="Joe Johnston"/>
    <x v="1"/>
    <s v="English"/>
    <n v="124"/>
    <n v="176636816"/>
    <n v="140000000"/>
  </r>
  <r>
    <n v="6.9"/>
    <s v="Captain America: The First Avenger"/>
    <s v="Joe Johnston"/>
    <x v="3"/>
    <s v="English"/>
    <n v="124"/>
    <n v="176636816"/>
    <n v="140000000"/>
  </r>
  <r>
    <n v="6.4"/>
    <s v="The World Is Not Enough"/>
    <s v="Michael Apted"/>
    <x v="0"/>
    <s v="English"/>
    <n v="128"/>
    <n v="126930660"/>
    <n v="135000000"/>
  </r>
  <r>
    <n v="6.4"/>
    <s v="The World Is Not Enough"/>
    <s v="Michael Apted"/>
    <x v="1"/>
    <s v="English"/>
    <n v="128"/>
    <n v="126930660"/>
    <n v="135000000"/>
  </r>
  <r>
    <n v="6.4"/>
    <s v="The World Is Not Enough"/>
    <s v="Michael Apted"/>
    <x v="4"/>
    <s v="English"/>
    <n v="128"/>
    <n v="126930660"/>
    <n v="135000000"/>
  </r>
  <r>
    <n v="7.4"/>
    <s v="Master and Commander: The Far Side of the World"/>
    <s v="Peter Weir"/>
    <x v="0"/>
    <s v="English"/>
    <n v="138"/>
    <n v="93926386"/>
    <n v="150000000"/>
  </r>
  <r>
    <n v="7.4"/>
    <s v="Master and Commander: The Far Side of the World"/>
    <s v="Peter Weir"/>
    <x v="1"/>
    <s v="English"/>
    <n v="138"/>
    <n v="93926386"/>
    <n v="150000000"/>
  </r>
  <r>
    <n v="7.4"/>
    <s v="Master and Commander: The Far Side of the World"/>
    <s v="Peter Weir"/>
    <x v="12"/>
    <s v="English"/>
    <n v="138"/>
    <n v="93926386"/>
    <n v="150000000"/>
  </r>
  <r>
    <n v="7.4"/>
    <s v="Master and Commander: The Far Side of the World"/>
    <s v="Peter Weir"/>
    <x v="13"/>
    <s v="English"/>
    <n v="138"/>
    <n v="93926386"/>
    <n v="150000000"/>
  </r>
  <r>
    <n v="7.4"/>
    <s v="Master and Commander: The Far Side of the World"/>
    <s v="Peter Weir"/>
    <x v="17"/>
    <s v="English"/>
    <n v="138"/>
    <n v="93926386"/>
    <n v="150000000"/>
  </r>
  <r>
    <n v="5.5"/>
    <s v="The Twilight Saga: Breaking Dawn - Part 2"/>
    <s v="Bill Condon"/>
    <x v="1"/>
    <s v="English"/>
    <n v="115"/>
    <n v="292298923"/>
    <n v="120000000"/>
  </r>
  <r>
    <n v="5.5"/>
    <s v="The Twilight Saga: Breaking Dawn - Part 2"/>
    <s v="Bill Condon"/>
    <x v="12"/>
    <s v="English"/>
    <n v="115"/>
    <n v="292298923"/>
    <n v="120000000"/>
  </r>
  <r>
    <n v="5.5"/>
    <s v="The Twilight Saga: Breaking Dawn - Part 2"/>
    <s v="Bill Condon"/>
    <x v="2"/>
    <s v="English"/>
    <n v="115"/>
    <n v="292298923"/>
    <n v="120000000"/>
  </r>
  <r>
    <n v="5.5"/>
    <s v="The Twilight Saga: Breaking Dawn - Part 2"/>
    <s v="Bill Condon"/>
    <x v="5"/>
    <s v="English"/>
    <n v="115"/>
    <n v="292298923"/>
    <n v="120000000"/>
  </r>
  <r>
    <n v="5.9"/>
    <s v="Happy Feet 2"/>
    <s v="George Miller"/>
    <x v="6"/>
    <s v="English"/>
    <n v="100"/>
    <n v="63992328"/>
    <n v="135000000"/>
  </r>
  <r>
    <n v="5.9"/>
    <s v="Happy Feet 2"/>
    <s v="George Miller"/>
    <x v="7"/>
    <s v="English"/>
    <n v="100"/>
    <n v="63992328"/>
    <n v="135000000"/>
  </r>
  <r>
    <n v="5.9"/>
    <s v="Happy Feet 2"/>
    <s v="George Miller"/>
    <x v="8"/>
    <s v="English"/>
    <n v="100"/>
    <n v="63992328"/>
    <n v="135000000"/>
  </r>
  <r>
    <n v="5.9"/>
    <s v="Happy Feet 2"/>
    <s v="George Miller"/>
    <x v="9"/>
    <s v="English"/>
    <n v="100"/>
    <n v="63992328"/>
    <n v="135000000"/>
  </r>
  <r>
    <n v="6.8"/>
    <s v="The Incredible Hulk"/>
    <s v="Louis Leterrier"/>
    <x v="0"/>
    <s v="English"/>
    <n v="135"/>
    <n v="134518390"/>
    <n v="150000000"/>
  </r>
  <r>
    <n v="6.8"/>
    <s v="The Incredible Hulk"/>
    <s v="Louis Leterrier"/>
    <x v="1"/>
    <s v="English"/>
    <n v="135"/>
    <n v="134518390"/>
    <n v="150000000"/>
  </r>
  <r>
    <n v="6.8"/>
    <s v="The Incredible Hulk"/>
    <s v="Louis Leterrier"/>
    <x v="3"/>
    <s v="English"/>
    <n v="135"/>
    <n v="134518390"/>
    <n v="150000000"/>
  </r>
  <r>
    <n v="6.8"/>
    <s v="The BFG"/>
    <s v="Steven Spielberg"/>
    <x v="1"/>
    <s v="English"/>
    <n v="117"/>
    <n v="52792307"/>
    <n v="140000000"/>
  </r>
  <r>
    <n v="6.8"/>
    <s v="The BFG"/>
    <s v="Steven Spielberg"/>
    <x v="8"/>
    <s v="English"/>
    <n v="117"/>
    <n v="52792307"/>
    <n v="140000000"/>
  </r>
  <r>
    <n v="6.8"/>
    <s v="The BFG"/>
    <s v="Steven Spielberg"/>
    <x v="2"/>
    <s v="English"/>
    <n v="117"/>
    <n v="52792307"/>
    <n v="140000000"/>
  </r>
  <r>
    <n v="8.1"/>
    <s v="The Revenant"/>
    <s v="Alejandro G. IÃ±Ã¡rritu"/>
    <x v="1"/>
    <s v="English"/>
    <n v="156"/>
    <n v="183635922"/>
    <n v="135000000"/>
  </r>
  <r>
    <n v="8.1"/>
    <s v="The Revenant"/>
    <s v="Alejandro G. IÃ±Ã¡rritu"/>
    <x v="12"/>
    <s v="English"/>
    <n v="156"/>
    <n v="183635922"/>
    <n v="135000000"/>
  </r>
  <r>
    <n v="8.1"/>
    <s v="The Revenant"/>
    <s v="Alejandro G. IÃ±Ã¡rritu"/>
    <x v="4"/>
    <s v="English"/>
    <n v="156"/>
    <n v="183635922"/>
    <n v="135000000"/>
  </r>
  <r>
    <n v="8.1"/>
    <s v="The Revenant"/>
    <s v="Alejandro G. IÃ±Ã¡rritu"/>
    <x v="11"/>
    <s v="English"/>
    <n v="156"/>
    <n v="183635922"/>
    <n v="135000000"/>
  </r>
  <r>
    <n v="6.5"/>
    <s v="Turbo"/>
    <s v="David Soren"/>
    <x v="1"/>
    <s v="English"/>
    <n v="96"/>
    <n v="83024900"/>
    <n v="135000000"/>
  </r>
  <r>
    <n v="6.5"/>
    <s v="Turbo"/>
    <s v="David Soren"/>
    <x v="6"/>
    <s v="English"/>
    <n v="96"/>
    <n v="83024900"/>
    <n v="135000000"/>
  </r>
  <r>
    <n v="6.5"/>
    <s v="Turbo"/>
    <s v="David Soren"/>
    <x v="7"/>
    <s v="English"/>
    <n v="96"/>
    <n v="83024900"/>
    <n v="135000000"/>
  </r>
  <r>
    <n v="6.5"/>
    <s v="Turbo"/>
    <s v="David Soren"/>
    <x v="8"/>
    <s v="English"/>
    <n v="96"/>
    <n v="83024900"/>
    <n v="135000000"/>
  </r>
  <r>
    <n v="6.5"/>
    <s v="Turbo"/>
    <s v="David Soren"/>
    <x v="14"/>
    <s v="English"/>
    <n v="96"/>
    <n v="83024900"/>
    <n v="135000000"/>
  </r>
  <r>
    <n v="7.2"/>
    <s v="Rango"/>
    <s v="Gore Verbinski"/>
    <x v="1"/>
    <s v="English"/>
    <n v="107"/>
    <n v="123207194"/>
    <n v="135000000"/>
  </r>
  <r>
    <n v="7.2"/>
    <s v="Rango"/>
    <s v="Gore Verbinski"/>
    <x v="6"/>
    <s v="English"/>
    <n v="107"/>
    <n v="123207194"/>
    <n v="135000000"/>
  </r>
  <r>
    <n v="7.2"/>
    <s v="Rango"/>
    <s v="Gore Verbinski"/>
    <x v="7"/>
    <s v="English"/>
    <n v="107"/>
    <n v="123207194"/>
    <n v="135000000"/>
  </r>
  <r>
    <n v="7.2"/>
    <s v="Rango"/>
    <s v="Gore Verbinski"/>
    <x v="8"/>
    <s v="English"/>
    <n v="107"/>
    <n v="123207194"/>
    <n v="135000000"/>
  </r>
  <r>
    <n v="7.2"/>
    <s v="Rango"/>
    <s v="Gore Verbinski"/>
    <x v="11"/>
    <s v="English"/>
    <n v="107"/>
    <n v="123207194"/>
    <n v="135000000"/>
  </r>
  <r>
    <n v="6.7"/>
    <s v="Penguins of Madagascar"/>
    <s v="Eric Darnell"/>
    <x v="1"/>
    <s v="English"/>
    <n v="92"/>
    <n v="83348920"/>
    <n v="132000000"/>
  </r>
  <r>
    <n v="6.7"/>
    <s v="Penguins of Madagascar"/>
    <s v="Eric Darnell"/>
    <x v="6"/>
    <s v="English"/>
    <n v="92"/>
    <n v="83348920"/>
    <n v="132000000"/>
  </r>
  <r>
    <n v="6.7"/>
    <s v="Penguins of Madagascar"/>
    <s v="Eric Darnell"/>
    <x v="7"/>
    <s v="English"/>
    <n v="92"/>
    <n v="83348920"/>
    <n v="132000000"/>
  </r>
  <r>
    <n v="6.7"/>
    <s v="Penguins of Madagascar"/>
    <s v="Eric Darnell"/>
    <x v="8"/>
    <s v="English"/>
    <n v="92"/>
    <n v="83348920"/>
    <n v="132000000"/>
  </r>
  <r>
    <n v="8.1"/>
    <s v="The Bourne Ultimatum"/>
    <s v="Paul Greengrass"/>
    <x v="0"/>
    <s v="English"/>
    <n v="115"/>
    <n v="227137090"/>
    <n v="110000000"/>
  </r>
  <r>
    <n v="8.1"/>
    <s v="The Bourne Ultimatum"/>
    <s v="Paul Greengrass"/>
    <x v="10"/>
    <s v="English"/>
    <n v="115"/>
    <n v="227137090"/>
    <n v="110000000"/>
  </r>
  <r>
    <n v="8.1"/>
    <s v="The Bourne Ultimatum"/>
    <s v="Paul Greengrass"/>
    <x v="4"/>
    <s v="English"/>
    <n v="115"/>
    <n v="227137090"/>
    <n v="110000000"/>
  </r>
  <r>
    <n v="7.6"/>
    <s v="Kung Fu Panda"/>
    <s v="Mark Osborne"/>
    <x v="0"/>
    <s v="English"/>
    <n v="92"/>
    <n v="215395021"/>
    <n v="130000000"/>
  </r>
  <r>
    <n v="7.6"/>
    <s v="Kung Fu Panda"/>
    <s v="Mark Osborne"/>
    <x v="1"/>
    <s v="English"/>
    <n v="92"/>
    <n v="215395021"/>
    <n v="130000000"/>
  </r>
  <r>
    <n v="7.6"/>
    <s v="Kung Fu Panda"/>
    <s v="Mark Osborne"/>
    <x v="6"/>
    <s v="English"/>
    <n v="92"/>
    <n v="215395021"/>
    <n v="130000000"/>
  </r>
  <r>
    <n v="7.6"/>
    <s v="Kung Fu Panda"/>
    <s v="Mark Osborne"/>
    <x v="7"/>
    <s v="English"/>
    <n v="92"/>
    <n v="215395021"/>
    <n v="130000000"/>
  </r>
  <r>
    <n v="7.6"/>
    <s v="Kung Fu Panda"/>
    <s v="Mark Osborne"/>
    <x v="8"/>
    <s v="English"/>
    <n v="92"/>
    <n v="215395021"/>
    <n v="130000000"/>
  </r>
  <r>
    <n v="7.4"/>
    <s v="Ant-Man"/>
    <s v="Peyton Reed"/>
    <x v="0"/>
    <s v="English"/>
    <n v="117"/>
    <n v="180191634"/>
    <n v="130000000"/>
  </r>
  <r>
    <n v="7.4"/>
    <s v="Ant-Man"/>
    <s v="Peyton Reed"/>
    <x v="1"/>
    <s v="English"/>
    <n v="117"/>
    <n v="180191634"/>
    <n v="130000000"/>
  </r>
  <r>
    <n v="7.4"/>
    <s v="Ant-Man"/>
    <s v="Peyton Reed"/>
    <x v="7"/>
    <s v="English"/>
    <n v="117"/>
    <n v="180191634"/>
    <n v="130000000"/>
  </r>
  <r>
    <n v="7.4"/>
    <s v="Ant-Man"/>
    <s v="Peyton Reed"/>
    <x v="3"/>
    <s v="English"/>
    <n v="117"/>
    <n v="180191634"/>
    <n v="130000000"/>
  </r>
  <r>
    <n v="7.6"/>
    <s v="The Hunger Games: Catching Fire"/>
    <s v="Francis Lawrence"/>
    <x v="1"/>
    <s v="English"/>
    <n v="146"/>
    <n v="424645577"/>
    <n v="130000000"/>
  </r>
  <r>
    <n v="7.6"/>
    <s v="The Hunger Games: Catching Fire"/>
    <s v="Francis Lawrence"/>
    <x v="3"/>
    <s v="English"/>
    <n v="146"/>
    <n v="424645577"/>
    <n v="130000000"/>
  </r>
  <r>
    <n v="7.6"/>
    <s v="The Hunger Games: Catching Fire"/>
    <s v="Francis Lawrence"/>
    <x v="4"/>
    <s v="English"/>
    <n v="146"/>
    <n v="424645577"/>
    <n v="130000000"/>
  </r>
  <r>
    <n v="6.7"/>
    <s v="Home"/>
    <s v="Tim Johnson"/>
    <x v="1"/>
    <s v="English"/>
    <n v="94"/>
    <n v="177343675"/>
    <n v="135000000"/>
  </r>
  <r>
    <n v="6.7"/>
    <s v="Home"/>
    <s v="Tim Johnson"/>
    <x v="6"/>
    <s v="English"/>
    <n v="94"/>
    <n v="177343675"/>
    <n v="135000000"/>
  </r>
  <r>
    <n v="6.7"/>
    <s v="Home"/>
    <s v="Tim Johnson"/>
    <x v="7"/>
    <s v="English"/>
    <n v="94"/>
    <n v="177343675"/>
    <n v="135000000"/>
  </r>
  <r>
    <n v="6.7"/>
    <s v="Home"/>
    <s v="Tim Johnson"/>
    <x v="8"/>
    <s v="English"/>
    <n v="94"/>
    <n v="177343675"/>
    <n v="135000000"/>
  </r>
  <r>
    <n v="6.7"/>
    <s v="Home"/>
    <s v="Tim Johnson"/>
    <x v="2"/>
    <s v="English"/>
    <n v="94"/>
    <n v="177343675"/>
    <n v="135000000"/>
  </r>
  <r>
    <n v="6.7"/>
    <s v="Home"/>
    <s v="Tim Johnson"/>
    <x v="3"/>
    <s v="English"/>
    <n v="94"/>
    <n v="177343675"/>
    <n v="135000000"/>
  </r>
  <r>
    <n v="6.5"/>
    <s v="War of the Worlds"/>
    <s v="Steven Spielberg"/>
    <x v="1"/>
    <s v="English"/>
    <n v="116"/>
    <n v="234277056"/>
    <n v="132000000"/>
  </r>
  <r>
    <n v="6.5"/>
    <s v="War of the Worlds"/>
    <s v="Steven Spielberg"/>
    <x v="3"/>
    <s v="English"/>
    <n v="116"/>
    <n v="234277056"/>
    <n v="132000000"/>
  </r>
  <r>
    <n v="6.5"/>
    <s v="War of the Worlds"/>
    <s v="Steven Spielberg"/>
    <x v="4"/>
    <s v="English"/>
    <n v="116"/>
    <n v="234277056"/>
    <n v="132000000"/>
  </r>
  <r>
    <n v="6.6"/>
    <s v="Bad Boys II"/>
    <s v="Michael Bay"/>
    <x v="0"/>
    <s v="English"/>
    <n v="147"/>
    <n v="138396624"/>
    <n v="130000000"/>
  </r>
  <r>
    <n v="6.6"/>
    <s v="Bad Boys II"/>
    <s v="Michael Bay"/>
    <x v="7"/>
    <s v="English"/>
    <n v="147"/>
    <n v="138396624"/>
    <n v="130000000"/>
  </r>
  <r>
    <n v="6.6"/>
    <s v="Bad Boys II"/>
    <s v="Michael Bay"/>
    <x v="15"/>
    <s v="English"/>
    <n v="147"/>
    <n v="138396624"/>
    <n v="130000000"/>
  </r>
  <r>
    <n v="6.6"/>
    <s v="Bad Boys II"/>
    <s v="Michael Bay"/>
    <x v="4"/>
    <s v="English"/>
    <n v="147"/>
    <n v="138396624"/>
    <n v="130000000"/>
  </r>
  <r>
    <n v="6.7"/>
    <s v="Puss in Boots"/>
    <s v="Chris Miller"/>
    <x v="0"/>
    <s v="English"/>
    <n v="90"/>
    <n v="149234747"/>
    <n v="130000000"/>
  </r>
  <r>
    <n v="6.7"/>
    <s v="Puss in Boots"/>
    <s v="Chris Miller"/>
    <x v="1"/>
    <s v="English"/>
    <n v="90"/>
    <n v="149234747"/>
    <n v="130000000"/>
  </r>
  <r>
    <n v="6.7"/>
    <s v="Puss in Boots"/>
    <s v="Chris Miller"/>
    <x v="6"/>
    <s v="English"/>
    <n v="90"/>
    <n v="149234747"/>
    <n v="130000000"/>
  </r>
  <r>
    <n v="6.7"/>
    <s v="Puss in Boots"/>
    <s v="Chris Miller"/>
    <x v="7"/>
    <s v="English"/>
    <n v="90"/>
    <n v="149234747"/>
    <n v="130000000"/>
  </r>
  <r>
    <n v="6.7"/>
    <s v="Puss in Boots"/>
    <s v="Chris Miller"/>
    <x v="8"/>
    <s v="English"/>
    <n v="90"/>
    <n v="149234747"/>
    <n v="130000000"/>
  </r>
  <r>
    <n v="6.7"/>
    <s v="Puss in Boots"/>
    <s v="Chris Miller"/>
    <x v="2"/>
    <s v="English"/>
    <n v="90"/>
    <n v="149234747"/>
    <n v="130000000"/>
  </r>
  <r>
    <n v="6.4"/>
    <s v="Salt"/>
    <s v="Phillip Noyce"/>
    <x v="0"/>
    <s v="English"/>
    <n v="101"/>
    <n v="118311368"/>
    <n v="110000000"/>
  </r>
  <r>
    <n v="6.4"/>
    <s v="Salt"/>
    <s v="Phillip Noyce"/>
    <x v="15"/>
    <s v="English"/>
    <n v="101"/>
    <n v="118311368"/>
    <n v="110000000"/>
  </r>
  <r>
    <n v="6.4"/>
    <s v="Salt"/>
    <s v="Phillip Noyce"/>
    <x v="10"/>
    <s v="English"/>
    <n v="101"/>
    <n v="118311368"/>
    <n v="110000000"/>
  </r>
  <r>
    <n v="6.4"/>
    <s v="Salt"/>
    <s v="Phillip Noyce"/>
    <x v="4"/>
    <s v="English"/>
    <n v="101"/>
    <n v="118311368"/>
    <n v="110000000"/>
  </r>
  <r>
    <n v="5.8"/>
    <s v="Noah"/>
    <s v="Darren Aronofsky"/>
    <x v="0"/>
    <s v="English"/>
    <n v="138"/>
    <n v="101160529"/>
    <n v="125000000"/>
  </r>
  <r>
    <n v="5.8"/>
    <s v="Noah"/>
    <s v="Darren Aronofsky"/>
    <x v="1"/>
    <s v="English"/>
    <n v="138"/>
    <n v="101160529"/>
    <n v="125000000"/>
  </r>
  <r>
    <n v="5.8"/>
    <s v="Noah"/>
    <s v="Darren Aronofsky"/>
    <x v="12"/>
    <s v="English"/>
    <n v="138"/>
    <n v="101160529"/>
    <n v="125000000"/>
  </r>
  <r>
    <n v="7.4"/>
    <s v="The Adventures of Tintin"/>
    <s v="Steven Spielberg"/>
    <x v="0"/>
    <s v="English"/>
    <n v="107"/>
    <n v="77564037"/>
    <n v="135000000"/>
  </r>
  <r>
    <n v="7.4"/>
    <s v="The Adventures of Tintin"/>
    <s v="Steven Spielberg"/>
    <x v="1"/>
    <s v="English"/>
    <n v="107"/>
    <n v="77564037"/>
    <n v="135000000"/>
  </r>
  <r>
    <n v="7.4"/>
    <s v="The Adventures of Tintin"/>
    <s v="Steven Spielberg"/>
    <x v="8"/>
    <s v="English"/>
    <n v="107"/>
    <n v="77564037"/>
    <n v="135000000"/>
  </r>
  <r>
    <n v="7.4"/>
    <s v="The Adventures of Tintin"/>
    <s v="Steven Spielberg"/>
    <x v="10"/>
    <s v="English"/>
    <n v="107"/>
    <n v="77564037"/>
    <n v="135000000"/>
  </r>
  <r>
    <n v="7.8"/>
    <s v="Harry Potter and the Prisoner of Azkaban"/>
    <s v="Alfonso CuarÃ³n"/>
    <x v="1"/>
    <s v="English"/>
    <n v="142"/>
    <n v="249358727"/>
    <n v="130000000"/>
  </r>
  <r>
    <n v="7.8"/>
    <s v="Harry Potter and the Prisoner of Azkaban"/>
    <s v="Alfonso CuarÃ³n"/>
    <x v="8"/>
    <s v="English"/>
    <n v="142"/>
    <n v="249358727"/>
    <n v="130000000"/>
  </r>
  <r>
    <n v="7.8"/>
    <s v="Harry Potter and the Prisoner of Azkaban"/>
    <s v="Alfonso CuarÃ³n"/>
    <x v="2"/>
    <s v="English"/>
    <n v="142"/>
    <n v="249358727"/>
    <n v="130000000"/>
  </r>
  <r>
    <n v="7.8"/>
    <s v="Harry Potter and the Prisoner of Azkaban"/>
    <s v="Alfonso CuarÃ³n"/>
    <x v="10"/>
    <s v="English"/>
    <n v="142"/>
    <n v="249358727"/>
    <n v="130000000"/>
  </r>
  <r>
    <n v="6.6"/>
    <s v="Australia"/>
    <s v="Baz Luhrmann"/>
    <x v="1"/>
    <s v="English"/>
    <n v="165"/>
    <n v="49551662"/>
    <n v="130000000"/>
  </r>
  <r>
    <n v="6.6"/>
    <s v="Australia"/>
    <s v="Baz Luhrmann"/>
    <x v="12"/>
    <s v="English"/>
    <n v="165"/>
    <n v="49551662"/>
    <n v="130000000"/>
  </r>
  <r>
    <n v="6.6"/>
    <s v="Australia"/>
    <s v="Baz Luhrmann"/>
    <x v="5"/>
    <s v="English"/>
    <n v="165"/>
    <n v="49551662"/>
    <n v="130000000"/>
  </r>
  <r>
    <n v="6.6"/>
    <s v="Australia"/>
    <s v="Baz Luhrmann"/>
    <x v="17"/>
    <s v="English"/>
    <n v="165"/>
    <n v="49551662"/>
    <n v="130000000"/>
  </r>
  <r>
    <n v="4.9000000000000004"/>
    <s v="After Earth"/>
    <s v="M. Night Shyamalan"/>
    <x v="0"/>
    <s v="English"/>
    <n v="100"/>
    <n v="60522097"/>
    <n v="130000000"/>
  </r>
  <r>
    <n v="4.9000000000000004"/>
    <s v="After Earth"/>
    <s v="M. Night Shyamalan"/>
    <x v="1"/>
    <s v="English"/>
    <n v="100"/>
    <n v="60522097"/>
    <n v="130000000"/>
  </r>
  <r>
    <n v="4.9000000000000004"/>
    <s v="After Earth"/>
    <s v="M. Night Shyamalan"/>
    <x v="3"/>
    <s v="English"/>
    <n v="100"/>
    <n v="60522097"/>
    <n v="130000000"/>
  </r>
  <r>
    <n v="6.5"/>
    <s v="Dinosaur"/>
    <s v="Eric Leighton"/>
    <x v="1"/>
    <s v="English"/>
    <n v="82"/>
    <n v="137748063"/>
    <n v="127500000"/>
  </r>
  <r>
    <n v="6.5"/>
    <s v="Dinosaur"/>
    <s v="Eric Leighton"/>
    <x v="6"/>
    <s v="English"/>
    <n v="82"/>
    <n v="137748063"/>
    <n v="127500000"/>
  </r>
  <r>
    <n v="6.5"/>
    <s v="Dinosaur"/>
    <s v="Eric Leighton"/>
    <x v="8"/>
    <s v="English"/>
    <n v="82"/>
    <n v="137748063"/>
    <n v="127500000"/>
  </r>
  <r>
    <n v="6.5"/>
    <s v="Dinosaur"/>
    <s v="Eric Leighton"/>
    <x v="4"/>
    <s v="English"/>
    <n v="82"/>
    <n v="137748063"/>
    <n v="127500000"/>
  </r>
  <r>
    <n v="6.2"/>
    <s v="Night at the Museum: Secret of the Tomb"/>
    <s v="Shawn Levy"/>
    <x v="1"/>
    <s v="English"/>
    <n v="98"/>
    <n v="113733726"/>
    <n v="127000000"/>
  </r>
  <r>
    <n v="6.2"/>
    <s v="Night at the Museum: Secret of the Tomb"/>
    <s v="Shawn Levy"/>
    <x v="7"/>
    <s v="English"/>
    <n v="98"/>
    <n v="113733726"/>
    <n v="127000000"/>
  </r>
  <r>
    <n v="6.2"/>
    <s v="Night at the Museum: Secret of the Tomb"/>
    <s v="Shawn Levy"/>
    <x v="8"/>
    <s v="English"/>
    <n v="98"/>
    <n v="113733726"/>
    <n v="127000000"/>
  </r>
  <r>
    <n v="6.2"/>
    <s v="Night at the Museum: Secret of the Tomb"/>
    <s v="Shawn Levy"/>
    <x v="2"/>
    <s v="English"/>
    <n v="98"/>
    <n v="113733726"/>
    <n v="127000000"/>
  </r>
  <r>
    <n v="7.3"/>
    <s v="Megamind"/>
    <s v="Tom McGrath"/>
    <x v="0"/>
    <s v="English"/>
    <n v="95"/>
    <n v="148337537"/>
    <n v="130000000"/>
  </r>
  <r>
    <n v="7.3"/>
    <s v="Megamind"/>
    <s v="Tom McGrath"/>
    <x v="6"/>
    <s v="English"/>
    <n v="95"/>
    <n v="148337537"/>
    <n v="130000000"/>
  </r>
  <r>
    <n v="7.3"/>
    <s v="Megamind"/>
    <s v="Tom McGrath"/>
    <x v="7"/>
    <s v="English"/>
    <n v="95"/>
    <n v="148337537"/>
    <n v="130000000"/>
  </r>
  <r>
    <n v="7.3"/>
    <s v="Megamind"/>
    <s v="Tom McGrath"/>
    <x v="8"/>
    <s v="English"/>
    <n v="95"/>
    <n v="148337537"/>
    <n v="130000000"/>
  </r>
  <r>
    <n v="7.3"/>
    <s v="Megamind"/>
    <s v="Tom McGrath"/>
    <x v="3"/>
    <s v="English"/>
    <n v="95"/>
    <n v="148337537"/>
    <n v="130000000"/>
  </r>
  <r>
    <n v="7.5"/>
    <s v="Harry Potter and the Sorcerer's Stone"/>
    <s v="Chris Columbus"/>
    <x v="1"/>
    <s v="English"/>
    <n v="159"/>
    <n v="317557891"/>
    <n v="125000000"/>
  </r>
  <r>
    <n v="7.5"/>
    <s v="Harry Potter and the Sorcerer's Stone"/>
    <s v="Chris Columbus"/>
    <x v="8"/>
    <s v="English"/>
    <n v="159"/>
    <n v="317557891"/>
    <n v="125000000"/>
  </r>
  <r>
    <n v="7.5"/>
    <s v="Harry Potter and the Sorcerer's Stone"/>
    <s v="Chris Columbus"/>
    <x v="2"/>
    <s v="English"/>
    <n v="159"/>
    <n v="317557891"/>
    <n v="125000000"/>
  </r>
  <r>
    <n v="5.6"/>
    <s v="R.I.P.D."/>
    <s v="Robert Schwentke"/>
    <x v="0"/>
    <s v="English"/>
    <n v="96"/>
    <n v="33592415"/>
    <n v="130000000"/>
  </r>
  <r>
    <n v="5.6"/>
    <s v="R.I.P.D."/>
    <s v="Robert Schwentke"/>
    <x v="7"/>
    <s v="English"/>
    <n v="96"/>
    <n v="33592415"/>
    <n v="130000000"/>
  </r>
  <r>
    <n v="5.6"/>
    <s v="R.I.P.D."/>
    <s v="Robert Schwentke"/>
    <x v="2"/>
    <s v="English"/>
    <n v="96"/>
    <n v="33592415"/>
    <n v="130000000"/>
  </r>
  <r>
    <n v="8.1"/>
    <s v="Pirates of the Caribbean: The Curse of the Black Pearl"/>
    <s v="Gore Verbinski"/>
    <x v="0"/>
    <s v="English"/>
    <n v="143"/>
    <n v="305388685"/>
    <n v="140000000"/>
  </r>
  <r>
    <n v="8.1"/>
    <s v="Pirates of the Caribbean: The Curse of the Black Pearl"/>
    <s v="Gore Verbinski"/>
    <x v="1"/>
    <s v="English"/>
    <n v="143"/>
    <n v="305388685"/>
    <n v="140000000"/>
  </r>
  <r>
    <n v="8.1"/>
    <s v="Pirates of the Caribbean: The Curse of the Black Pearl"/>
    <s v="Gore Verbinski"/>
    <x v="2"/>
    <s v="English"/>
    <n v="143"/>
    <n v="305388685"/>
    <n v="140000000"/>
  </r>
  <r>
    <n v="6.7"/>
    <s v="The Hunger Games: Mockingjay - Part 1"/>
    <s v="Francis Lawrence"/>
    <x v="1"/>
    <s v="English"/>
    <n v="123"/>
    <n v="337103873"/>
    <n v="125000000"/>
  </r>
  <r>
    <n v="6.7"/>
    <s v="The Hunger Games: Mockingjay - Part 1"/>
    <s v="Francis Lawrence"/>
    <x v="3"/>
    <s v="English"/>
    <n v="123"/>
    <n v="337103873"/>
    <n v="125000000"/>
  </r>
  <r>
    <n v="6.7"/>
    <s v="The Hunger Games: Mockingjay - Part 1"/>
    <s v="Francis Lawrence"/>
    <x v="4"/>
    <s v="English"/>
    <n v="123"/>
    <n v="337103873"/>
    <n v="125000000"/>
  </r>
  <r>
    <n v="6.6"/>
    <s v="The Da Vinci Code"/>
    <s v="Ron Howard"/>
    <x v="10"/>
    <s v="English"/>
    <n v="174"/>
    <n v="217536138"/>
    <n v="125000000"/>
  </r>
  <r>
    <n v="6.6"/>
    <s v="The Da Vinci Code"/>
    <s v="Ron Howard"/>
    <x v="4"/>
    <s v="English"/>
    <n v="174"/>
    <n v="217536138"/>
    <n v="125000000"/>
  </r>
  <r>
    <n v="6.4"/>
    <s v="Rio 2"/>
    <s v="Carlos Saldanha"/>
    <x v="1"/>
    <s v="English"/>
    <n v="101"/>
    <n v="131536019"/>
    <n v="103000000"/>
  </r>
  <r>
    <n v="6.4"/>
    <s v="Rio 2"/>
    <s v="Carlos Saldanha"/>
    <x v="6"/>
    <s v="English"/>
    <n v="101"/>
    <n v="131536019"/>
    <n v="103000000"/>
  </r>
  <r>
    <n v="6.4"/>
    <s v="Rio 2"/>
    <s v="Carlos Saldanha"/>
    <x v="7"/>
    <s v="English"/>
    <n v="101"/>
    <n v="131536019"/>
    <n v="103000000"/>
  </r>
  <r>
    <n v="6.4"/>
    <s v="Rio 2"/>
    <s v="Carlos Saldanha"/>
    <x v="8"/>
    <s v="English"/>
    <n v="101"/>
    <n v="131536019"/>
    <n v="103000000"/>
  </r>
  <r>
    <n v="6.4"/>
    <s v="Rio 2"/>
    <s v="Carlos Saldanha"/>
    <x v="9"/>
    <s v="English"/>
    <n v="101"/>
    <n v="131536019"/>
    <n v="103000000"/>
  </r>
  <r>
    <n v="7.5"/>
    <s v="X-Men 2"/>
    <s v="Bryan Singer"/>
    <x v="0"/>
    <s v="English"/>
    <n v="134"/>
    <n v="214948780"/>
    <n v="110000000"/>
  </r>
  <r>
    <n v="7.5"/>
    <s v="X-Men 2"/>
    <s v="Bryan Singer"/>
    <x v="1"/>
    <s v="English"/>
    <n v="134"/>
    <n v="214948780"/>
    <n v="110000000"/>
  </r>
  <r>
    <n v="7.5"/>
    <s v="X-Men 2"/>
    <s v="Bryan Singer"/>
    <x v="2"/>
    <s v="English"/>
    <n v="134"/>
    <n v="214948780"/>
    <n v="110000000"/>
  </r>
  <r>
    <n v="7.5"/>
    <s v="X-Men 2"/>
    <s v="Bryan Singer"/>
    <x v="3"/>
    <s v="English"/>
    <n v="134"/>
    <n v="214948780"/>
    <n v="110000000"/>
  </r>
  <r>
    <n v="7.5"/>
    <s v="X-Men 2"/>
    <s v="Bryan Singer"/>
    <x v="4"/>
    <s v="English"/>
    <n v="134"/>
    <n v="214948780"/>
    <n v="110000000"/>
  </r>
  <r>
    <n v="7.3"/>
    <s v="Fast Five"/>
    <s v="Justin Lin"/>
    <x v="0"/>
    <s v="English"/>
    <n v="132"/>
    <n v="209805005"/>
    <n v="125000000"/>
  </r>
  <r>
    <n v="7.3"/>
    <s v="Fast Five"/>
    <s v="Justin Lin"/>
    <x v="15"/>
    <s v="English"/>
    <n v="132"/>
    <n v="209805005"/>
    <n v="125000000"/>
  </r>
  <r>
    <n v="7.3"/>
    <s v="Fast Five"/>
    <s v="Justin Lin"/>
    <x v="4"/>
    <s v="English"/>
    <n v="132"/>
    <n v="209805005"/>
    <n v="125000000"/>
  </r>
  <r>
    <n v="7.5"/>
    <s v="Sherlock Holmes: A Game of Shadows"/>
    <s v="Guy Ritchie"/>
    <x v="0"/>
    <s v="English"/>
    <n v="129"/>
    <n v="186830669"/>
    <n v="125000000"/>
  </r>
  <r>
    <n v="7.5"/>
    <s v="Sherlock Holmes: A Game of Shadows"/>
    <s v="Guy Ritchie"/>
    <x v="1"/>
    <s v="English"/>
    <n v="129"/>
    <n v="186830669"/>
    <n v="125000000"/>
  </r>
  <r>
    <n v="7.5"/>
    <s v="Sherlock Holmes: A Game of Shadows"/>
    <s v="Guy Ritchie"/>
    <x v="15"/>
    <s v="English"/>
    <n v="129"/>
    <n v="186830669"/>
    <n v="125000000"/>
  </r>
  <r>
    <n v="7.5"/>
    <s v="Sherlock Holmes: A Game of Shadows"/>
    <s v="Guy Ritchie"/>
    <x v="10"/>
    <s v="English"/>
    <n v="129"/>
    <n v="186830669"/>
    <n v="125000000"/>
  </r>
  <r>
    <n v="7.5"/>
    <s v="Sherlock Holmes: A Game of Shadows"/>
    <s v="Guy Ritchie"/>
    <x v="4"/>
    <s v="English"/>
    <n v="129"/>
    <n v="186830669"/>
    <n v="125000000"/>
  </r>
  <r>
    <n v="5.8"/>
    <s v="Clash of the Titans"/>
    <s v="Louis Leterrier"/>
    <x v="0"/>
    <s v="English"/>
    <n v="106"/>
    <n v="163192114"/>
    <n v="125000000"/>
  </r>
  <r>
    <n v="5.8"/>
    <s v="Clash of the Titans"/>
    <s v="Louis Leterrier"/>
    <x v="1"/>
    <s v="English"/>
    <n v="106"/>
    <n v="163192114"/>
    <n v="125000000"/>
  </r>
  <r>
    <n v="5.8"/>
    <s v="Clash of the Titans"/>
    <s v="Louis Leterrier"/>
    <x v="2"/>
    <s v="English"/>
    <n v="106"/>
    <n v="163192114"/>
    <n v="125000000"/>
  </r>
  <r>
    <n v="7.5"/>
    <s v="Total Recall"/>
    <s v="Paul Verhoeven"/>
    <x v="0"/>
    <s v="English"/>
    <n v="113"/>
    <n v="119412921"/>
    <n v="65000000"/>
  </r>
  <r>
    <n v="7.5"/>
    <s v="Total Recall"/>
    <s v="Paul Verhoeven"/>
    <x v="3"/>
    <s v="English"/>
    <n v="113"/>
    <n v="119412921"/>
    <n v="65000000"/>
  </r>
  <r>
    <n v="6.6"/>
    <s v="The 13th Warrior"/>
    <s v="John McTiernan"/>
    <x v="0"/>
    <s v="English"/>
    <n v="102"/>
    <n v="32694788"/>
    <n v="85000000"/>
  </r>
  <r>
    <n v="6.6"/>
    <s v="The 13th Warrior"/>
    <s v="John McTiernan"/>
    <x v="1"/>
    <s v="English"/>
    <n v="102"/>
    <n v="32694788"/>
    <n v="85000000"/>
  </r>
  <r>
    <n v="6.6"/>
    <s v="The 13th Warrior"/>
    <s v="John McTiernan"/>
    <x v="13"/>
    <s v="English"/>
    <n v="102"/>
    <n v="32694788"/>
    <n v="85000000"/>
  </r>
  <r>
    <n v="6.7"/>
    <s v="The Bourne Legacy"/>
    <s v="Tony Gilroy"/>
    <x v="0"/>
    <s v="English"/>
    <n v="135"/>
    <n v="113165635"/>
    <n v="125000000"/>
  </r>
  <r>
    <n v="6.7"/>
    <s v="The Bourne Legacy"/>
    <s v="Tony Gilroy"/>
    <x v="1"/>
    <s v="English"/>
    <n v="135"/>
    <n v="113165635"/>
    <n v="125000000"/>
  </r>
  <r>
    <n v="6.7"/>
    <s v="The Bourne Legacy"/>
    <s v="Tony Gilroy"/>
    <x v="4"/>
    <s v="English"/>
    <n v="135"/>
    <n v="113165635"/>
    <n v="125000000"/>
  </r>
  <r>
    <n v="3.7"/>
    <s v="Batman &amp; Robin"/>
    <s v="Joel Schumacher"/>
    <x v="0"/>
    <s v="English"/>
    <n v="125"/>
    <n v="107285004"/>
    <n v="125000000"/>
  </r>
  <r>
    <n v="6"/>
    <s v="How the Grinch Stole Christmas"/>
    <s v="Ron Howard"/>
    <x v="7"/>
    <s v="English"/>
    <n v="110"/>
    <n v="260031035"/>
    <n v="123000000"/>
  </r>
  <r>
    <n v="6"/>
    <s v="How the Grinch Stole Christmas"/>
    <s v="Ron Howard"/>
    <x v="8"/>
    <s v="English"/>
    <n v="110"/>
    <n v="260031035"/>
    <n v="123000000"/>
  </r>
  <r>
    <n v="6"/>
    <s v="How the Grinch Stole Christmas"/>
    <s v="Ron Howard"/>
    <x v="2"/>
    <s v="English"/>
    <n v="110"/>
    <n v="260031035"/>
    <n v="123000000"/>
  </r>
  <r>
    <n v="6.4"/>
    <s v="The Day After Tomorrow"/>
    <s v="Roland Emmerich"/>
    <x v="0"/>
    <s v="English"/>
    <n v="124"/>
    <n v="186739919"/>
    <n v="125000000"/>
  </r>
  <r>
    <n v="6.4"/>
    <s v="The Day After Tomorrow"/>
    <s v="Roland Emmerich"/>
    <x v="1"/>
    <s v="English"/>
    <n v="124"/>
    <n v="186739919"/>
    <n v="125000000"/>
  </r>
  <r>
    <n v="6.4"/>
    <s v="The Day After Tomorrow"/>
    <s v="Roland Emmerich"/>
    <x v="3"/>
    <s v="English"/>
    <n v="124"/>
    <n v="186739919"/>
    <n v="125000000"/>
  </r>
  <r>
    <n v="6.4"/>
    <s v="The Day After Tomorrow"/>
    <s v="Roland Emmerich"/>
    <x v="4"/>
    <s v="English"/>
    <n v="124"/>
    <n v="186739919"/>
    <n v="125000000"/>
  </r>
  <r>
    <n v="6.1"/>
    <s v="Mission: Impossible II"/>
    <s v="John Woo"/>
    <x v="0"/>
    <s v="English"/>
    <n v="123"/>
    <n v="215397307"/>
    <n v="125000000"/>
  </r>
  <r>
    <n v="6.1"/>
    <s v="Mission: Impossible II"/>
    <s v="John Woo"/>
    <x v="1"/>
    <s v="English"/>
    <n v="123"/>
    <n v="215397307"/>
    <n v="125000000"/>
  </r>
  <r>
    <n v="6.1"/>
    <s v="Mission: Impossible II"/>
    <s v="John Woo"/>
    <x v="4"/>
    <s v="English"/>
    <n v="123"/>
    <n v="215397307"/>
    <n v="125000000"/>
  </r>
  <r>
    <n v="6.4"/>
    <s v="The Perfect Storm"/>
    <s v="Wolfgang Petersen"/>
    <x v="0"/>
    <s v="English"/>
    <n v="130"/>
    <n v="182618434"/>
    <n v="140000000"/>
  </r>
  <r>
    <n v="6.4"/>
    <s v="The Perfect Storm"/>
    <s v="Wolfgang Petersen"/>
    <x v="1"/>
    <s v="English"/>
    <n v="130"/>
    <n v="182618434"/>
    <n v="140000000"/>
  </r>
  <r>
    <n v="6.4"/>
    <s v="The Perfect Storm"/>
    <s v="Wolfgang Petersen"/>
    <x v="12"/>
    <s v="English"/>
    <n v="130"/>
    <n v="182618434"/>
    <n v="140000000"/>
  </r>
  <r>
    <n v="6.4"/>
    <s v="The Perfect Storm"/>
    <s v="Wolfgang Petersen"/>
    <x v="4"/>
    <s v="English"/>
    <n v="130"/>
    <n v="182618434"/>
    <n v="140000000"/>
  </r>
  <r>
    <n v="5.6"/>
    <s v="Fantastic 4: Rise of the Silver Surfer"/>
    <s v="Tim Story"/>
    <x v="0"/>
    <s v="English"/>
    <n v="92"/>
    <n v="131920333"/>
    <n v="130000000"/>
  </r>
  <r>
    <n v="5.6"/>
    <s v="Fantastic 4: Rise of the Silver Surfer"/>
    <s v="Tim Story"/>
    <x v="1"/>
    <s v="English"/>
    <n v="92"/>
    <n v="131920333"/>
    <n v="130000000"/>
  </r>
  <r>
    <n v="5.6"/>
    <s v="Fantastic 4: Rise of the Silver Surfer"/>
    <s v="Tim Story"/>
    <x v="3"/>
    <s v="English"/>
    <n v="92"/>
    <n v="131920333"/>
    <n v="130000000"/>
  </r>
  <r>
    <n v="5.6"/>
    <s v="Fantastic 4: Rise of the Silver Surfer"/>
    <s v="Tim Story"/>
    <x v="4"/>
    <s v="English"/>
    <n v="92"/>
    <n v="131920333"/>
    <n v="130000000"/>
  </r>
  <r>
    <n v="8"/>
    <s v="Life of Pi"/>
    <s v="Ang Lee"/>
    <x v="1"/>
    <s v="English"/>
    <n v="127"/>
    <n v="124976634"/>
    <n v="120000000"/>
  </r>
  <r>
    <n v="8"/>
    <s v="Life of Pi"/>
    <s v="Ang Lee"/>
    <x v="12"/>
    <s v="English"/>
    <n v="127"/>
    <n v="124976634"/>
    <n v="120000000"/>
  </r>
  <r>
    <n v="8"/>
    <s v="Life of Pi"/>
    <s v="Ang Lee"/>
    <x v="2"/>
    <s v="English"/>
    <n v="127"/>
    <n v="124976634"/>
    <n v="120000000"/>
  </r>
  <r>
    <n v="5.2"/>
    <s v="Ghost Rider"/>
    <s v="Mark Steven Johnson"/>
    <x v="0"/>
    <s v="English"/>
    <n v="123"/>
    <n v="115802596"/>
    <n v="110000000"/>
  </r>
  <r>
    <n v="5.2"/>
    <s v="Ghost Rider"/>
    <s v="Mark Steven Johnson"/>
    <x v="2"/>
    <s v="English"/>
    <n v="123"/>
    <n v="115802596"/>
    <n v="110000000"/>
  </r>
  <r>
    <n v="5.2"/>
    <s v="Ghost Rider"/>
    <s v="Mark Steven Johnson"/>
    <x v="4"/>
    <s v="English"/>
    <n v="123"/>
    <n v="115802596"/>
    <n v="110000000"/>
  </r>
  <r>
    <n v="7.1"/>
    <s v="Jason Bourne"/>
    <s v="Paul Greengrass"/>
    <x v="0"/>
    <s v="English"/>
    <n v="123"/>
    <n v="108521835"/>
    <n v="120000000"/>
  </r>
  <r>
    <n v="7.1"/>
    <s v="Jason Bourne"/>
    <s v="Paul Greengrass"/>
    <x v="4"/>
    <s v="English"/>
    <n v="123"/>
    <n v="108521835"/>
    <n v="120000000"/>
  </r>
  <r>
    <n v="4.8"/>
    <s v="Charlie's Angels: Full Throttle"/>
    <s v="McG"/>
    <x v="0"/>
    <s v="English"/>
    <n v="107"/>
    <n v="100685880"/>
    <n v="120000000"/>
  </r>
  <r>
    <n v="4.8"/>
    <s v="Charlie's Angels: Full Throttle"/>
    <s v="McG"/>
    <x v="1"/>
    <s v="English"/>
    <n v="107"/>
    <n v="100685880"/>
    <n v="120000000"/>
  </r>
  <r>
    <n v="4.8"/>
    <s v="Charlie's Angels: Full Throttle"/>
    <s v="McG"/>
    <x v="7"/>
    <s v="English"/>
    <n v="107"/>
    <n v="100685880"/>
    <n v="120000000"/>
  </r>
  <r>
    <n v="4.8"/>
    <s v="Charlie's Angels: Full Throttle"/>
    <s v="McG"/>
    <x v="15"/>
    <s v="English"/>
    <n v="107"/>
    <n v="100685880"/>
    <n v="120000000"/>
  </r>
  <r>
    <n v="7"/>
    <s v="Prometheus"/>
    <s v="Ridley Scott"/>
    <x v="1"/>
    <s v="English"/>
    <n v="124"/>
    <n v="126464904"/>
    <n v="130000000"/>
  </r>
  <r>
    <n v="7"/>
    <s v="Prometheus"/>
    <s v="Ridley Scott"/>
    <x v="10"/>
    <s v="English"/>
    <n v="124"/>
    <n v="126464904"/>
    <n v="130000000"/>
  </r>
  <r>
    <n v="7"/>
    <s v="Prometheus"/>
    <s v="Ridley Scott"/>
    <x v="3"/>
    <s v="English"/>
    <n v="124"/>
    <n v="126464904"/>
    <n v="130000000"/>
  </r>
  <r>
    <n v="5.4"/>
    <s v="Stuart Little 2"/>
    <s v="Rob Minkoff"/>
    <x v="1"/>
    <s v="English"/>
    <n v="77"/>
    <n v="64736114"/>
    <n v="120000000"/>
  </r>
  <r>
    <n v="5.4"/>
    <s v="Stuart Little 2"/>
    <s v="Rob Minkoff"/>
    <x v="6"/>
    <s v="English"/>
    <n v="77"/>
    <n v="64736114"/>
    <n v="120000000"/>
  </r>
  <r>
    <n v="5.4"/>
    <s v="Stuart Little 2"/>
    <s v="Rob Minkoff"/>
    <x v="7"/>
    <s v="English"/>
    <n v="77"/>
    <n v="64736114"/>
    <n v="120000000"/>
  </r>
  <r>
    <n v="5.4"/>
    <s v="Stuart Little 2"/>
    <s v="Rob Minkoff"/>
    <x v="8"/>
    <s v="English"/>
    <n v="77"/>
    <n v="64736114"/>
    <n v="120000000"/>
  </r>
  <r>
    <n v="5.4"/>
    <s v="Stuart Little 2"/>
    <s v="Rob Minkoff"/>
    <x v="2"/>
    <s v="English"/>
    <n v="77"/>
    <n v="64736114"/>
    <n v="120000000"/>
  </r>
  <r>
    <n v="6.6"/>
    <s v="Elysium"/>
    <s v="Neill Blomkamp"/>
    <x v="0"/>
    <s v="English"/>
    <n v="109"/>
    <n v="93050117"/>
    <n v="115000000"/>
  </r>
  <r>
    <n v="6.6"/>
    <s v="Elysium"/>
    <s v="Neill Blomkamp"/>
    <x v="12"/>
    <s v="English"/>
    <n v="109"/>
    <n v="93050117"/>
    <n v="115000000"/>
  </r>
  <r>
    <n v="6.6"/>
    <s v="Elysium"/>
    <s v="Neill Blomkamp"/>
    <x v="3"/>
    <s v="English"/>
    <n v="109"/>
    <n v="93050117"/>
    <n v="115000000"/>
  </r>
  <r>
    <n v="6.6"/>
    <s v="Elysium"/>
    <s v="Neill Blomkamp"/>
    <x v="4"/>
    <s v="English"/>
    <n v="109"/>
    <n v="93050117"/>
    <n v="115000000"/>
  </r>
  <r>
    <n v="6.7"/>
    <s v="The Chronicles of Riddick"/>
    <s v="David Twohy"/>
    <x v="0"/>
    <s v="English"/>
    <n v="134"/>
    <n v="57637485"/>
    <n v="105000000"/>
  </r>
  <r>
    <n v="6.7"/>
    <s v="The Chronicles of Riddick"/>
    <s v="David Twohy"/>
    <x v="1"/>
    <s v="English"/>
    <n v="134"/>
    <n v="57637485"/>
    <n v="105000000"/>
  </r>
  <r>
    <n v="6.7"/>
    <s v="The Chronicles of Riddick"/>
    <s v="David Twohy"/>
    <x v="3"/>
    <s v="English"/>
    <n v="134"/>
    <n v="57637485"/>
    <n v="105000000"/>
  </r>
  <r>
    <n v="6.7"/>
    <s v="The Chronicles of Riddick"/>
    <s v="David Twohy"/>
    <x v="4"/>
    <s v="English"/>
    <n v="134"/>
    <n v="57637485"/>
    <n v="105000000"/>
  </r>
  <r>
    <n v="6.2"/>
    <s v="RoboCop"/>
    <s v="JosÃ© Padilha"/>
    <x v="0"/>
    <s v="English"/>
    <n v="117"/>
    <n v="58607007"/>
    <n v="100000000"/>
  </r>
  <r>
    <n v="6.2"/>
    <s v="RoboCop"/>
    <s v="JosÃ© Padilha"/>
    <x v="15"/>
    <s v="English"/>
    <n v="117"/>
    <n v="58607007"/>
    <n v="100000000"/>
  </r>
  <r>
    <n v="6.2"/>
    <s v="RoboCop"/>
    <s v="JosÃ© Padilha"/>
    <x v="3"/>
    <s v="English"/>
    <n v="117"/>
    <n v="58607007"/>
    <n v="100000000"/>
  </r>
  <r>
    <n v="6.2"/>
    <s v="RoboCop"/>
    <s v="JosÃ© Padilha"/>
    <x v="4"/>
    <s v="English"/>
    <n v="117"/>
    <n v="58607007"/>
    <n v="100000000"/>
  </r>
  <r>
    <n v="6.1"/>
    <s v="Speed Racer"/>
    <s v="Lana Wachowski"/>
    <x v="0"/>
    <s v="English"/>
    <n v="135"/>
    <n v="43929341"/>
    <n v="120000000"/>
  </r>
  <r>
    <n v="6.1"/>
    <s v="Speed Racer"/>
    <s v="Lana Wachowski"/>
    <x v="8"/>
    <s v="English"/>
    <n v="135"/>
    <n v="43929341"/>
    <n v="120000000"/>
  </r>
  <r>
    <n v="6.1"/>
    <s v="Speed Racer"/>
    <s v="Lana Wachowski"/>
    <x v="14"/>
    <s v="English"/>
    <n v="135"/>
    <n v="43929341"/>
    <n v="120000000"/>
  </r>
  <r>
    <n v="5.3"/>
    <s v="How Do You Know"/>
    <s v="James L. Brooks"/>
    <x v="7"/>
    <s v="English"/>
    <n v="121"/>
    <n v="30212620"/>
    <n v="120000000"/>
  </r>
  <r>
    <n v="5.3"/>
    <s v="How Do You Know"/>
    <s v="James L. Brooks"/>
    <x v="12"/>
    <s v="English"/>
    <n v="121"/>
    <n v="30212620"/>
    <n v="120000000"/>
  </r>
  <r>
    <n v="5.3"/>
    <s v="How Do You Know"/>
    <s v="James L. Brooks"/>
    <x v="5"/>
    <s v="English"/>
    <n v="121"/>
    <n v="30212620"/>
    <n v="120000000"/>
  </r>
  <r>
    <n v="6.3"/>
    <s v="Knight and Day"/>
    <s v="James Mangold"/>
    <x v="0"/>
    <s v="English"/>
    <n v="117"/>
    <n v="76418654"/>
    <n v="117000000"/>
  </r>
  <r>
    <n v="6.3"/>
    <s v="Knight and Day"/>
    <s v="James Mangold"/>
    <x v="7"/>
    <s v="English"/>
    <n v="117"/>
    <n v="76418654"/>
    <n v="117000000"/>
  </r>
  <r>
    <n v="6.3"/>
    <s v="Knight and Day"/>
    <s v="James Mangold"/>
    <x v="5"/>
    <s v="English"/>
    <n v="117"/>
    <n v="76418654"/>
    <n v="117000000"/>
  </r>
  <r>
    <n v="7"/>
    <s v="Oblivion"/>
    <s v="Joseph Kosinski"/>
    <x v="0"/>
    <s v="English"/>
    <n v="124"/>
    <n v="89021735"/>
    <n v="120000000"/>
  </r>
  <r>
    <n v="7"/>
    <s v="Oblivion"/>
    <s v="Joseph Kosinski"/>
    <x v="1"/>
    <s v="English"/>
    <n v="124"/>
    <n v="89021735"/>
    <n v="120000000"/>
  </r>
  <r>
    <n v="7"/>
    <s v="Oblivion"/>
    <s v="Joseph Kosinski"/>
    <x v="10"/>
    <s v="English"/>
    <n v="124"/>
    <n v="89021735"/>
    <n v="120000000"/>
  </r>
  <r>
    <n v="7"/>
    <s v="Oblivion"/>
    <s v="Joseph Kosinski"/>
    <x v="3"/>
    <s v="English"/>
    <n v="124"/>
    <n v="89021735"/>
    <n v="120000000"/>
  </r>
  <r>
    <n v="7.6"/>
    <s v="Star Wars: Episode III - Revenge of the Sith"/>
    <s v="George Lucas"/>
    <x v="0"/>
    <s v="English"/>
    <n v="140"/>
    <n v="380262555"/>
    <n v="113000000"/>
  </r>
  <r>
    <n v="7.6"/>
    <s v="Star Wars: Episode III - Revenge of the Sith"/>
    <s v="George Lucas"/>
    <x v="1"/>
    <s v="English"/>
    <n v="140"/>
    <n v="380262555"/>
    <n v="113000000"/>
  </r>
  <r>
    <n v="7.6"/>
    <s v="Star Wars: Episode III - Revenge of the Sith"/>
    <s v="George Lucas"/>
    <x v="2"/>
    <s v="English"/>
    <n v="140"/>
    <n v="380262555"/>
    <n v="113000000"/>
  </r>
  <r>
    <n v="7.6"/>
    <s v="Star Wars: Episode III - Revenge of the Sith"/>
    <s v="George Lucas"/>
    <x v="3"/>
    <s v="English"/>
    <n v="140"/>
    <n v="380262555"/>
    <n v="113000000"/>
  </r>
  <r>
    <n v="6.7"/>
    <s v="Star Wars: Episode II - Attack of the Clones"/>
    <s v="George Lucas"/>
    <x v="0"/>
    <s v="English"/>
    <n v="142"/>
    <n v="310675583"/>
    <n v="115000000"/>
  </r>
  <r>
    <n v="6.7"/>
    <s v="Star Wars: Episode II - Attack of the Clones"/>
    <s v="George Lucas"/>
    <x v="1"/>
    <s v="English"/>
    <n v="142"/>
    <n v="310675583"/>
    <n v="115000000"/>
  </r>
  <r>
    <n v="6.7"/>
    <s v="Star Wars: Episode II - Attack of the Clones"/>
    <s v="George Lucas"/>
    <x v="2"/>
    <s v="English"/>
    <n v="142"/>
    <n v="310675583"/>
    <n v="115000000"/>
  </r>
  <r>
    <n v="6.7"/>
    <s v="Star Wars: Episode II - Attack of the Clones"/>
    <s v="George Lucas"/>
    <x v="3"/>
    <s v="English"/>
    <n v="142"/>
    <n v="310675583"/>
    <n v="115000000"/>
  </r>
  <r>
    <n v="8.1"/>
    <s v="Monsters, Inc."/>
    <s v="Pete Docter"/>
    <x v="1"/>
    <s v="English"/>
    <n v="92"/>
    <n v="289907418"/>
    <n v="115000000"/>
  </r>
  <r>
    <n v="8.1"/>
    <s v="Monsters, Inc."/>
    <s v="Pete Docter"/>
    <x v="6"/>
    <s v="English"/>
    <n v="92"/>
    <n v="289907418"/>
    <n v="115000000"/>
  </r>
  <r>
    <n v="8.1"/>
    <s v="Monsters, Inc."/>
    <s v="Pete Docter"/>
    <x v="7"/>
    <s v="English"/>
    <n v="92"/>
    <n v="289907418"/>
    <n v="115000000"/>
  </r>
  <r>
    <n v="8.1"/>
    <s v="Monsters, Inc."/>
    <s v="Pete Docter"/>
    <x v="8"/>
    <s v="English"/>
    <n v="92"/>
    <n v="289907418"/>
    <n v="115000000"/>
  </r>
  <r>
    <n v="8.1"/>
    <s v="Monsters, Inc."/>
    <s v="Pete Docter"/>
    <x v="2"/>
    <s v="English"/>
    <n v="92"/>
    <n v="289907418"/>
    <n v="115000000"/>
  </r>
  <r>
    <n v="6.7"/>
    <s v="The Wolverine"/>
    <s v="James Mangold"/>
    <x v="0"/>
    <s v="English"/>
    <n v="138"/>
    <n v="132550960"/>
    <n v="120000000"/>
  </r>
  <r>
    <n v="6.7"/>
    <s v="The Wolverine"/>
    <s v="James Mangold"/>
    <x v="1"/>
    <s v="English"/>
    <n v="138"/>
    <n v="132550960"/>
    <n v="120000000"/>
  </r>
  <r>
    <n v="6.7"/>
    <s v="The Wolverine"/>
    <s v="James Mangold"/>
    <x v="3"/>
    <s v="English"/>
    <n v="138"/>
    <n v="132550960"/>
    <n v="120000000"/>
  </r>
  <r>
    <n v="6.7"/>
    <s v="The Wolverine"/>
    <s v="James Mangold"/>
    <x v="4"/>
    <s v="English"/>
    <n v="138"/>
    <n v="132550960"/>
    <n v="120000000"/>
  </r>
  <r>
    <n v="6.5"/>
    <s v="Star Wars: Episode I - The Phantom Menace"/>
    <s v="George Lucas"/>
    <x v="0"/>
    <s v="English"/>
    <n v="136"/>
    <n v="474544677"/>
    <n v="115000000"/>
  </r>
  <r>
    <n v="6.5"/>
    <s v="Star Wars: Episode I - The Phantom Menace"/>
    <s v="George Lucas"/>
    <x v="1"/>
    <s v="English"/>
    <n v="136"/>
    <n v="474544677"/>
    <n v="115000000"/>
  </r>
  <r>
    <n v="6.5"/>
    <s v="Star Wars: Episode I - The Phantom Menace"/>
    <s v="George Lucas"/>
    <x v="2"/>
    <s v="English"/>
    <n v="136"/>
    <n v="474544677"/>
    <n v="115000000"/>
  </r>
  <r>
    <n v="6.5"/>
    <s v="Star Wars: Episode I - The Phantom Menace"/>
    <s v="George Lucas"/>
    <x v="3"/>
    <s v="English"/>
    <n v="136"/>
    <n v="474544677"/>
    <n v="115000000"/>
  </r>
  <r>
    <n v="7.3"/>
    <s v="The Croods"/>
    <s v="Kirk De Micco"/>
    <x v="1"/>
    <s v="English"/>
    <n v="98"/>
    <n v="187165546"/>
    <n v="135000000"/>
  </r>
  <r>
    <n v="7.3"/>
    <s v="The Croods"/>
    <s v="Kirk De Micco"/>
    <x v="6"/>
    <s v="English"/>
    <n v="98"/>
    <n v="187165546"/>
    <n v="135000000"/>
  </r>
  <r>
    <n v="7.3"/>
    <s v="The Croods"/>
    <s v="Kirk De Micco"/>
    <x v="7"/>
    <s v="English"/>
    <n v="98"/>
    <n v="187165546"/>
    <n v="135000000"/>
  </r>
  <r>
    <n v="7.3"/>
    <s v="The Croods"/>
    <s v="Kirk De Micco"/>
    <x v="8"/>
    <s v="English"/>
    <n v="98"/>
    <n v="187165546"/>
    <n v="135000000"/>
  </r>
  <r>
    <n v="7.3"/>
    <s v="The Croods"/>
    <s v="Kirk De Micco"/>
    <x v="2"/>
    <s v="English"/>
    <n v="98"/>
    <n v="187165546"/>
    <n v="135000000"/>
  </r>
  <r>
    <n v="6"/>
    <s v="Windtalkers"/>
    <s v="John Woo"/>
    <x v="0"/>
    <s v="English"/>
    <n v="153"/>
    <n v="40911830"/>
    <n v="115000000"/>
  </r>
  <r>
    <n v="6"/>
    <s v="Windtalkers"/>
    <s v="John Woo"/>
    <x v="12"/>
    <s v="English"/>
    <n v="153"/>
    <n v="40911830"/>
    <n v="115000000"/>
  </r>
  <r>
    <n v="6"/>
    <s v="Windtalkers"/>
    <s v="John Woo"/>
    <x v="17"/>
    <s v="English"/>
    <n v="153"/>
    <n v="40911830"/>
    <n v="115000000"/>
  </r>
  <r>
    <n v="6.1"/>
    <s v="The Huntsman: Winter's War"/>
    <s v="Cedric Nicolas-Troyan"/>
    <x v="0"/>
    <s v="English"/>
    <n v="120"/>
    <n v="47952020"/>
    <n v="115000000"/>
  </r>
  <r>
    <n v="6.1"/>
    <s v="The Huntsman: Winter's War"/>
    <s v="Cedric Nicolas-Troyan"/>
    <x v="1"/>
    <s v="English"/>
    <n v="120"/>
    <n v="47952020"/>
    <n v="115000000"/>
  </r>
  <r>
    <n v="6.1"/>
    <s v="The Huntsman: Winter's War"/>
    <s v="Cedric Nicolas-Troyan"/>
    <x v="12"/>
    <s v="English"/>
    <n v="120"/>
    <n v="47952020"/>
    <n v="115000000"/>
  </r>
  <r>
    <n v="6.1"/>
    <s v="The Huntsman: Winter's War"/>
    <s v="Cedric Nicolas-Troyan"/>
    <x v="2"/>
    <s v="English"/>
    <n v="120"/>
    <n v="47952020"/>
    <n v="115000000"/>
  </r>
  <r>
    <n v="5.9"/>
    <s v="Teenage Mutant Ninja Turtles"/>
    <s v="Jonathan Liebesman"/>
    <x v="0"/>
    <s v="English"/>
    <n v="101"/>
    <n v="190871240"/>
    <n v="125000000"/>
  </r>
  <r>
    <n v="5.9"/>
    <s v="Teenage Mutant Ninja Turtles"/>
    <s v="Jonathan Liebesman"/>
    <x v="1"/>
    <s v="English"/>
    <n v="101"/>
    <n v="190871240"/>
    <n v="125000000"/>
  </r>
  <r>
    <n v="5.9"/>
    <s v="Teenage Mutant Ninja Turtles"/>
    <s v="Jonathan Liebesman"/>
    <x v="7"/>
    <s v="English"/>
    <n v="101"/>
    <n v="190871240"/>
    <n v="125000000"/>
  </r>
  <r>
    <n v="5.9"/>
    <s v="Teenage Mutant Ninja Turtles"/>
    <s v="Jonathan Liebesman"/>
    <x v="3"/>
    <s v="English"/>
    <n v="101"/>
    <n v="190871240"/>
    <n v="125000000"/>
  </r>
  <r>
    <n v="7.8"/>
    <s v="Gravity"/>
    <s v="Alfonso CuarÃ³n"/>
    <x v="1"/>
    <s v="English"/>
    <n v="91"/>
    <n v="274084951"/>
    <n v="100000000"/>
  </r>
  <r>
    <n v="7.8"/>
    <s v="Gravity"/>
    <s v="Alfonso CuarÃ³n"/>
    <x v="12"/>
    <s v="English"/>
    <n v="91"/>
    <n v="274084951"/>
    <n v="100000000"/>
  </r>
  <r>
    <n v="7.8"/>
    <s v="Gravity"/>
    <s v="Alfonso CuarÃ³n"/>
    <x v="3"/>
    <s v="English"/>
    <n v="91"/>
    <n v="274084951"/>
    <n v="100000000"/>
  </r>
  <r>
    <n v="7.8"/>
    <s v="Gravity"/>
    <s v="Alfonso CuarÃ³n"/>
    <x v="4"/>
    <s v="English"/>
    <n v="91"/>
    <n v="274084951"/>
    <n v="100000000"/>
  </r>
  <r>
    <n v="5.8"/>
    <s v="Dante's Peak"/>
    <s v="Roger Donaldson"/>
    <x v="0"/>
    <s v="English"/>
    <n v="108"/>
    <n v="67155742"/>
    <n v="116000000"/>
  </r>
  <r>
    <n v="5.8"/>
    <s v="Dante's Peak"/>
    <s v="Roger Donaldson"/>
    <x v="1"/>
    <s v="English"/>
    <n v="108"/>
    <n v="67155742"/>
    <n v="116000000"/>
  </r>
  <r>
    <n v="5.8"/>
    <s v="Dante's Peak"/>
    <s v="Roger Donaldson"/>
    <x v="4"/>
    <s v="English"/>
    <n v="108"/>
    <n v="67155742"/>
    <n v="116000000"/>
  </r>
  <r>
    <n v="6.3"/>
    <s v="Teenage Mutant Ninja Turtles: Out of the Shadows"/>
    <s v="Dave Green"/>
    <x v="0"/>
    <s v="English"/>
    <n v="112"/>
    <n v="81638674"/>
    <n v="135000000"/>
  </r>
  <r>
    <n v="6.3"/>
    <s v="Teenage Mutant Ninja Turtles: Out of the Shadows"/>
    <s v="Dave Green"/>
    <x v="1"/>
    <s v="English"/>
    <n v="112"/>
    <n v="81638674"/>
    <n v="135000000"/>
  </r>
  <r>
    <n v="6.3"/>
    <s v="Teenage Mutant Ninja Turtles: Out of the Shadows"/>
    <s v="Dave Green"/>
    <x v="7"/>
    <s v="English"/>
    <n v="112"/>
    <n v="81638674"/>
    <n v="135000000"/>
  </r>
  <r>
    <n v="6.3"/>
    <s v="Teenage Mutant Ninja Turtles: Out of the Shadows"/>
    <s v="Dave Green"/>
    <x v="3"/>
    <s v="English"/>
    <n v="112"/>
    <n v="81638674"/>
    <n v="135000000"/>
  </r>
  <r>
    <n v="4.3"/>
    <s v="Fantastic Four"/>
    <s v="Josh Trank"/>
    <x v="0"/>
    <s v="English"/>
    <n v="100"/>
    <n v="56114221"/>
    <n v="120000000"/>
  </r>
  <r>
    <n v="4.3"/>
    <s v="Fantastic Four"/>
    <s v="Josh Trank"/>
    <x v="1"/>
    <s v="English"/>
    <n v="100"/>
    <n v="56114221"/>
    <n v="120000000"/>
  </r>
  <r>
    <n v="4.3"/>
    <s v="Fantastic Four"/>
    <s v="Josh Trank"/>
    <x v="3"/>
    <s v="English"/>
    <n v="100"/>
    <n v="56114221"/>
    <n v="120000000"/>
  </r>
  <r>
    <n v="6.4"/>
    <s v="Night at the Museum"/>
    <s v="Shawn Levy"/>
    <x v="0"/>
    <s v="English"/>
    <n v="108"/>
    <n v="250863268"/>
    <n v="110000000"/>
  </r>
  <r>
    <n v="6.4"/>
    <s v="Night at the Museum"/>
    <s v="Shawn Levy"/>
    <x v="1"/>
    <s v="English"/>
    <n v="108"/>
    <n v="250863268"/>
    <n v="110000000"/>
  </r>
  <r>
    <n v="6.4"/>
    <s v="Night at the Museum"/>
    <s v="Shawn Levy"/>
    <x v="7"/>
    <s v="English"/>
    <n v="108"/>
    <n v="250863268"/>
    <n v="110000000"/>
  </r>
  <r>
    <n v="6.4"/>
    <s v="Night at the Museum"/>
    <s v="Shawn Levy"/>
    <x v="8"/>
    <s v="English"/>
    <n v="108"/>
    <n v="250863268"/>
    <n v="110000000"/>
  </r>
  <r>
    <n v="6.4"/>
    <s v="Night at the Museum"/>
    <s v="Shawn Levy"/>
    <x v="2"/>
    <s v="English"/>
    <n v="108"/>
    <n v="250863268"/>
    <n v="110000000"/>
  </r>
  <r>
    <n v="6.1"/>
    <s v="San Andreas"/>
    <s v="Brad Peyton"/>
    <x v="0"/>
    <s v="English"/>
    <n v="114"/>
    <n v="155181732"/>
    <n v="110000000"/>
  </r>
  <r>
    <n v="6.1"/>
    <s v="San Andreas"/>
    <s v="Brad Peyton"/>
    <x v="1"/>
    <s v="English"/>
    <n v="114"/>
    <n v="155181732"/>
    <n v="110000000"/>
  </r>
  <r>
    <n v="6.1"/>
    <s v="San Andreas"/>
    <s v="Brad Peyton"/>
    <x v="12"/>
    <s v="English"/>
    <n v="114"/>
    <n v="155181732"/>
    <n v="110000000"/>
  </r>
  <r>
    <n v="6.1"/>
    <s v="San Andreas"/>
    <s v="Brad Peyton"/>
    <x v="4"/>
    <s v="English"/>
    <n v="114"/>
    <n v="155181732"/>
    <n v="110000000"/>
  </r>
  <r>
    <n v="6.5"/>
    <s v="Tomorrow Never Dies"/>
    <s v="Roger Spottiswoode"/>
    <x v="0"/>
    <s v="English"/>
    <n v="119"/>
    <n v="125332007"/>
    <n v="110000000"/>
  </r>
  <r>
    <n v="6.5"/>
    <s v="Tomorrow Never Dies"/>
    <s v="Roger Spottiswoode"/>
    <x v="1"/>
    <s v="English"/>
    <n v="119"/>
    <n v="125332007"/>
    <n v="110000000"/>
  </r>
  <r>
    <n v="6.5"/>
    <s v="Tomorrow Never Dies"/>
    <s v="Roger Spottiswoode"/>
    <x v="4"/>
    <s v="English"/>
    <n v="119"/>
    <n v="125332007"/>
    <n v="110000000"/>
  </r>
  <r>
    <n v="7.1"/>
    <s v="The Patriot"/>
    <s v="Roland Emmerich"/>
    <x v="0"/>
    <s v="English"/>
    <n v="142"/>
    <n v="113330342"/>
    <n v="110000000"/>
  </r>
  <r>
    <n v="7.1"/>
    <s v="The Patriot"/>
    <s v="Roland Emmerich"/>
    <x v="12"/>
    <s v="English"/>
    <n v="142"/>
    <n v="113330342"/>
    <n v="110000000"/>
  </r>
  <r>
    <n v="7.1"/>
    <s v="The Patriot"/>
    <s v="Roland Emmerich"/>
    <x v="13"/>
    <s v="English"/>
    <n v="142"/>
    <n v="113330342"/>
    <n v="110000000"/>
  </r>
  <r>
    <n v="7.1"/>
    <s v="The Patriot"/>
    <s v="Roland Emmerich"/>
    <x v="17"/>
    <s v="English"/>
    <n v="142"/>
    <n v="113330342"/>
    <n v="110000000"/>
  </r>
  <r>
    <n v="6.4"/>
    <s v="Ocean's Twelve"/>
    <s v="Steven Soderbergh"/>
    <x v="15"/>
    <s v="English"/>
    <n v="125"/>
    <n v="125531634"/>
    <n v="110000000"/>
  </r>
  <r>
    <n v="6.4"/>
    <s v="Ocean's Twelve"/>
    <s v="Steven Soderbergh"/>
    <x v="4"/>
    <s v="English"/>
    <n v="125"/>
    <n v="125531634"/>
    <n v="110000000"/>
  </r>
  <r>
    <n v="6.5"/>
    <s v="Mr. &amp; Mrs. Smith"/>
    <s v="Doug Liman"/>
    <x v="0"/>
    <s v="English"/>
    <n v="126"/>
    <n v="186336103"/>
    <n v="120000000"/>
  </r>
  <r>
    <n v="6.5"/>
    <s v="Mr. &amp; Mrs. Smith"/>
    <s v="Doug Liman"/>
    <x v="7"/>
    <s v="English"/>
    <n v="126"/>
    <n v="186336103"/>
    <n v="120000000"/>
  </r>
  <r>
    <n v="6.5"/>
    <s v="Mr. &amp; Mrs. Smith"/>
    <s v="Doug Liman"/>
    <x v="15"/>
    <s v="English"/>
    <n v="126"/>
    <n v="186336103"/>
    <n v="120000000"/>
  </r>
  <r>
    <n v="6.5"/>
    <s v="Mr. &amp; Mrs. Smith"/>
    <s v="Doug Liman"/>
    <x v="5"/>
    <s v="English"/>
    <n v="126"/>
    <n v="186336103"/>
    <n v="120000000"/>
  </r>
  <r>
    <n v="6.5"/>
    <s v="Mr. &amp; Mrs. Smith"/>
    <s v="Doug Liman"/>
    <x v="4"/>
    <s v="English"/>
    <n v="126"/>
    <n v="186336103"/>
    <n v="120000000"/>
  </r>
  <r>
    <n v="6.3"/>
    <s v="Insurgent"/>
    <s v="Robert Schwentke"/>
    <x v="1"/>
    <s v="English"/>
    <n v="119"/>
    <n v="129995817"/>
    <n v="110000000"/>
  </r>
  <r>
    <n v="6.3"/>
    <s v="Insurgent"/>
    <s v="Robert Schwentke"/>
    <x v="3"/>
    <s v="English"/>
    <n v="119"/>
    <n v="129995817"/>
    <n v="110000000"/>
  </r>
  <r>
    <n v="6.3"/>
    <s v="Insurgent"/>
    <s v="Robert Schwentke"/>
    <x v="4"/>
    <s v="English"/>
    <n v="119"/>
    <n v="129995817"/>
    <n v="110000000"/>
  </r>
  <r>
    <n v="7.5"/>
    <s v="The Aviator"/>
    <s v="Martin Scorsese"/>
    <x v="18"/>
    <s v="English"/>
    <n v="170"/>
    <n v="102608827"/>
    <n v="110000000"/>
  </r>
  <r>
    <n v="7.5"/>
    <s v="The Aviator"/>
    <s v="Martin Scorsese"/>
    <x v="12"/>
    <s v="English"/>
    <n v="170"/>
    <n v="102608827"/>
    <n v="110000000"/>
  </r>
  <r>
    <n v="4.9000000000000004"/>
    <s v="Gulliver's Travels"/>
    <s v="Rob Letterman"/>
    <x v="1"/>
    <s v="English"/>
    <n v="85"/>
    <n v="42776259"/>
    <n v="112000000"/>
  </r>
  <r>
    <n v="4.9000000000000004"/>
    <s v="Gulliver's Travels"/>
    <s v="Rob Letterman"/>
    <x v="7"/>
    <s v="English"/>
    <n v="85"/>
    <n v="42776259"/>
    <n v="112000000"/>
  </r>
  <r>
    <n v="4.9000000000000004"/>
    <s v="Gulliver's Travels"/>
    <s v="Rob Letterman"/>
    <x v="8"/>
    <s v="English"/>
    <n v="85"/>
    <n v="42776259"/>
    <n v="112000000"/>
  </r>
  <r>
    <n v="4.9000000000000004"/>
    <s v="Gulliver's Travels"/>
    <s v="Rob Letterman"/>
    <x v="2"/>
    <s v="English"/>
    <n v="85"/>
    <n v="42776259"/>
    <n v="112000000"/>
  </r>
  <r>
    <n v="5.8"/>
    <s v="The Green Hornet"/>
    <s v="Michel Gondry"/>
    <x v="0"/>
    <s v="English"/>
    <n v="119"/>
    <n v="98780042"/>
    <n v="120000000"/>
  </r>
  <r>
    <n v="5.8"/>
    <s v="The Green Hornet"/>
    <s v="Michel Gondry"/>
    <x v="7"/>
    <s v="English"/>
    <n v="119"/>
    <n v="98780042"/>
    <n v="120000000"/>
  </r>
  <r>
    <n v="5.8"/>
    <s v="The Green Hornet"/>
    <s v="Michel Gondry"/>
    <x v="15"/>
    <s v="English"/>
    <n v="119"/>
    <n v="98780042"/>
    <n v="120000000"/>
  </r>
  <r>
    <n v="5.8"/>
    <s v="The Green Hornet"/>
    <s v="Michel Gondry"/>
    <x v="3"/>
    <s v="English"/>
    <n v="119"/>
    <n v="98780042"/>
    <n v="120000000"/>
  </r>
  <r>
    <n v="5.8"/>
    <s v="The Green Hornet"/>
    <s v="Michel Gondry"/>
    <x v="4"/>
    <s v="English"/>
    <n v="119"/>
    <n v="98780042"/>
    <n v="120000000"/>
  </r>
  <r>
    <n v="6.2"/>
    <s v="300: Rise of an Empire"/>
    <s v="Noam Murro"/>
    <x v="0"/>
    <s v="English"/>
    <n v="102"/>
    <n v="106369117"/>
    <n v="110000000"/>
  </r>
  <r>
    <n v="6.2"/>
    <s v="300: Rise of an Empire"/>
    <s v="Noam Murro"/>
    <x v="12"/>
    <s v="English"/>
    <n v="102"/>
    <n v="106369117"/>
    <n v="110000000"/>
  </r>
  <r>
    <n v="6.2"/>
    <s v="300: Rise of an Empire"/>
    <s v="Noam Murro"/>
    <x v="2"/>
    <s v="English"/>
    <n v="102"/>
    <n v="106369117"/>
    <n v="110000000"/>
  </r>
  <r>
    <n v="6.2"/>
    <s v="300: Rise of an Empire"/>
    <s v="Noam Murro"/>
    <x v="17"/>
    <s v="English"/>
    <n v="102"/>
    <n v="106369117"/>
    <n v="110000000"/>
  </r>
  <r>
    <n v="5.5"/>
    <s v="The Smurfs"/>
    <s v="Raja Gosnell"/>
    <x v="1"/>
    <s v="English"/>
    <n v="103"/>
    <n v="142614158"/>
    <n v="110000000"/>
  </r>
  <r>
    <n v="5.5"/>
    <s v="The Smurfs"/>
    <s v="Raja Gosnell"/>
    <x v="6"/>
    <s v="English"/>
    <n v="103"/>
    <n v="142614158"/>
    <n v="110000000"/>
  </r>
  <r>
    <n v="5.5"/>
    <s v="The Smurfs"/>
    <s v="Raja Gosnell"/>
    <x v="7"/>
    <s v="English"/>
    <n v="103"/>
    <n v="142614158"/>
    <n v="110000000"/>
  </r>
  <r>
    <n v="5.5"/>
    <s v="The Smurfs"/>
    <s v="Raja Gosnell"/>
    <x v="8"/>
    <s v="English"/>
    <n v="103"/>
    <n v="142614158"/>
    <n v="110000000"/>
  </r>
  <r>
    <n v="5.5"/>
    <s v="The Smurfs"/>
    <s v="Raja Gosnell"/>
    <x v="2"/>
    <s v="English"/>
    <n v="103"/>
    <n v="142614158"/>
    <n v="110000000"/>
  </r>
  <r>
    <n v="5.4"/>
    <s v="Home on the Range"/>
    <s v="Will Finn"/>
    <x v="6"/>
    <s v="English"/>
    <n v="76"/>
    <n v="50026353"/>
    <n v="110000000"/>
  </r>
  <r>
    <n v="5.4"/>
    <s v="Home on the Range"/>
    <s v="Will Finn"/>
    <x v="7"/>
    <s v="English"/>
    <n v="76"/>
    <n v="50026353"/>
    <n v="110000000"/>
  </r>
  <r>
    <n v="5.4"/>
    <s v="Home on the Range"/>
    <s v="Will Finn"/>
    <x v="8"/>
    <s v="English"/>
    <n v="76"/>
    <n v="50026353"/>
    <n v="110000000"/>
  </r>
  <r>
    <n v="5.4"/>
    <s v="Home on the Range"/>
    <s v="Will Finn"/>
    <x v="19"/>
    <s v="English"/>
    <n v="76"/>
    <n v="50026353"/>
    <n v="110000000"/>
  </r>
  <r>
    <n v="5.4"/>
    <s v="Home on the Range"/>
    <s v="Will Finn"/>
    <x v="11"/>
    <s v="English"/>
    <n v="76"/>
    <n v="50026353"/>
    <n v="110000000"/>
  </r>
  <r>
    <n v="5.8"/>
    <s v="Allegiant"/>
    <s v="Robert Schwentke"/>
    <x v="0"/>
    <s v="English"/>
    <n v="120"/>
    <n v="66002193"/>
    <n v="110000000"/>
  </r>
  <r>
    <n v="5.8"/>
    <s v="Allegiant"/>
    <s v="Robert Schwentke"/>
    <x v="1"/>
    <s v="English"/>
    <n v="120"/>
    <n v="66002193"/>
    <n v="110000000"/>
  </r>
  <r>
    <n v="5.8"/>
    <s v="Allegiant"/>
    <s v="Robert Schwentke"/>
    <x v="10"/>
    <s v="English"/>
    <n v="120"/>
    <n v="66002193"/>
    <n v="110000000"/>
  </r>
  <r>
    <n v="5.8"/>
    <s v="Allegiant"/>
    <s v="Robert Schwentke"/>
    <x v="3"/>
    <s v="English"/>
    <n v="120"/>
    <n v="66002193"/>
    <n v="110000000"/>
  </r>
  <r>
    <n v="5.8"/>
    <s v="Allegiant"/>
    <s v="Robert Schwentke"/>
    <x v="4"/>
    <s v="English"/>
    <n v="120"/>
    <n v="66002193"/>
    <n v="110000000"/>
  </r>
  <r>
    <n v="7.1"/>
    <s v="Real Steel"/>
    <s v="Shawn Levy"/>
    <x v="0"/>
    <s v="English"/>
    <n v="127"/>
    <n v="85463309"/>
    <n v="110000000"/>
  </r>
  <r>
    <n v="7.1"/>
    <s v="Real Steel"/>
    <s v="Shawn Levy"/>
    <x v="12"/>
    <s v="English"/>
    <n v="127"/>
    <n v="85463309"/>
    <n v="110000000"/>
  </r>
  <r>
    <n v="7.1"/>
    <s v="Real Steel"/>
    <s v="Shawn Levy"/>
    <x v="3"/>
    <s v="English"/>
    <n v="127"/>
    <n v="85463309"/>
    <n v="110000000"/>
  </r>
  <r>
    <n v="7.1"/>
    <s v="Real Steel"/>
    <s v="Shawn Levy"/>
    <x v="14"/>
    <s v="English"/>
    <n v="127"/>
    <n v="85463309"/>
    <n v="110000000"/>
  </r>
  <r>
    <n v="5.4"/>
    <s v="The Smurfs 2"/>
    <s v="Raja Gosnell"/>
    <x v="1"/>
    <s v="English"/>
    <n v="105"/>
    <n v="71017784"/>
    <n v="105000000"/>
  </r>
  <r>
    <n v="5.4"/>
    <s v="The Smurfs 2"/>
    <s v="Raja Gosnell"/>
    <x v="6"/>
    <s v="English"/>
    <n v="105"/>
    <n v="71017784"/>
    <n v="105000000"/>
  </r>
  <r>
    <n v="5.4"/>
    <s v="The Smurfs 2"/>
    <s v="Raja Gosnell"/>
    <x v="7"/>
    <s v="English"/>
    <n v="105"/>
    <n v="71017784"/>
    <n v="105000000"/>
  </r>
  <r>
    <n v="5.4"/>
    <s v="The Smurfs 2"/>
    <s v="Raja Gosnell"/>
    <x v="8"/>
    <s v="English"/>
    <n v="105"/>
    <n v="71017784"/>
    <n v="105000000"/>
  </r>
  <r>
    <n v="5.4"/>
    <s v="The Smurfs 2"/>
    <s v="Raja Gosnell"/>
    <x v="2"/>
    <s v="English"/>
    <n v="105"/>
    <n v="71017784"/>
    <n v="105000000"/>
  </r>
  <r>
    <n v="3.7"/>
    <s v="Speed 2: Cruise Control"/>
    <s v="Jan de Bont"/>
    <x v="0"/>
    <s v="English"/>
    <n v="121"/>
    <n v="48068396"/>
    <n v="160000000"/>
  </r>
  <r>
    <n v="3.7"/>
    <s v="Speed 2: Cruise Control"/>
    <s v="Jan de Bont"/>
    <x v="15"/>
    <s v="English"/>
    <n v="121"/>
    <n v="48068396"/>
    <n v="160000000"/>
  </r>
  <r>
    <n v="3.7"/>
    <s v="Speed 2: Cruise Control"/>
    <s v="Jan de Bont"/>
    <x v="5"/>
    <s v="English"/>
    <n v="121"/>
    <n v="48068396"/>
    <n v="160000000"/>
  </r>
  <r>
    <n v="3.7"/>
    <s v="Speed 2: Cruise Control"/>
    <s v="Jan de Bont"/>
    <x v="4"/>
    <s v="English"/>
    <n v="121"/>
    <n v="48068396"/>
    <n v="160000000"/>
  </r>
  <r>
    <n v="6.7"/>
    <s v="Ender's Game"/>
    <s v="Gavin Hood"/>
    <x v="0"/>
    <s v="English"/>
    <n v="114"/>
    <n v="61656849"/>
    <n v="110000000"/>
  </r>
  <r>
    <n v="6.7"/>
    <s v="Ender's Game"/>
    <s v="Gavin Hood"/>
    <x v="3"/>
    <s v="English"/>
    <n v="114"/>
    <n v="61656849"/>
    <n v="110000000"/>
  </r>
  <r>
    <n v="7.2"/>
    <s v="Live Free or Die Hard"/>
    <s v="Len Wiseman"/>
    <x v="0"/>
    <s v="English"/>
    <n v="129"/>
    <n v="134520804"/>
    <n v="110000000"/>
  </r>
  <r>
    <n v="7.2"/>
    <s v="Live Free or Die Hard"/>
    <s v="Len Wiseman"/>
    <x v="1"/>
    <s v="English"/>
    <n v="129"/>
    <n v="134520804"/>
    <n v="110000000"/>
  </r>
  <r>
    <n v="7.2"/>
    <s v="Live Free or Die Hard"/>
    <s v="Len Wiseman"/>
    <x v="4"/>
    <s v="English"/>
    <n v="129"/>
    <n v="134520804"/>
    <n v="110000000"/>
  </r>
  <r>
    <n v="8.8000000000000007"/>
    <s v="The Lord of the Rings: The Fellowship of the Ring"/>
    <s v="Peter Jackson"/>
    <x v="0"/>
    <s v="English"/>
    <n v="171"/>
    <n v="313837577"/>
    <n v="93000000"/>
  </r>
  <r>
    <n v="8.8000000000000007"/>
    <s v="The Lord of the Rings: The Fellowship of the Ring"/>
    <s v="Peter Jackson"/>
    <x v="1"/>
    <s v="English"/>
    <n v="171"/>
    <n v="313837577"/>
    <n v="93000000"/>
  </r>
  <r>
    <n v="8.8000000000000007"/>
    <s v="The Lord of the Rings: The Fellowship of the Ring"/>
    <s v="Peter Jackson"/>
    <x v="12"/>
    <s v="English"/>
    <n v="171"/>
    <n v="313837577"/>
    <n v="93000000"/>
  </r>
  <r>
    <n v="8.8000000000000007"/>
    <s v="The Lord of the Rings: The Fellowship of the Ring"/>
    <s v="Peter Jackson"/>
    <x v="2"/>
    <s v="English"/>
    <n v="171"/>
    <n v="313837577"/>
    <n v="93000000"/>
  </r>
  <r>
    <n v="5.8"/>
    <s v="Around the World in 80 Days"/>
    <s v="Frank Coraci"/>
    <x v="0"/>
    <s v="English"/>
    <n v="120"/>
    <n v="24004159"/>
    <n v="110000000"/>
  </r>
  <r>
    <n v="5.8"/>
    <s v="Around the World in 80 Days"/>
    <s v="Frank Coraci"/>
    <x v="1"/>
    <s v="English"/>
    <n v="120"/>
    <n v="24004159"/>
    <n v="110000000"/>
  </r>
  <r>
    <n v="5.8"/>
    <s v="Around the World in 80 Days"/>
    <s v="Frank Coraci"/>
    <x v="7"/>
    <s v="English"/>
    <n v="120"/>
    <n v="24004159"/>
    <n v="110000000"/>
  </r>
  <r>
    <n v="6.8"/>
    <s v="Ali"/>
    <s v="Michael Mann"/>
    <x v="18"/>
    <s v="English"/>
    <n v="165"/>
    <n v="58183966"/>
    <n v="107000000"/>
  </r>
  <r>
    <n v="6.8"/>
    <s v="Ali"/>
    <s v="Michael Mann"/>
    <x v="12"/>
    <s v="English"/>
    <n v="165"/>
    <n v="58183966"/>
    <n v="107000000"/>
  </r>
  <r>
    <n v="6.8"/>
    <s v="Ali"/>
    <s v="Michael Mann"/>
    <x v="14"/>
    <s v="English"/>
    <n v="165"/>
    <n v="58183966"/>
    <n v="107000000"/>
  </r>
  <r>
    <n v="3.8"/>
    <s v="The Cat in the Hat"/>
    <s v="Bo Welch"/>
    <x v="1"/>
    <s v="English"/>
    <n v="82"/>
    <n v="100446895"/>
    <n v="109000000"/>
  </r>
  <r>
    <n v="3.8"/>
    <s v="The Cat in the Hat"/>
    <s v="Bo Welch"/>
    <x v="7"/>
    <s v="English"/>
    <n v="82"/>
    <n v="100446895"/>
    <n v="109000000"/>
  </r>
  <r>
    <n v="3.8"/>
    <s v="The Cat in the Hat"/>
    <s v="Bo Welch"/>
    <x v="8"/>
    <s v="English"/>
    <n v="82"/>
    <n v="100446895"/>
    <n v="109000000"/>
  </r>
  <r>
    <n v="3.8"/>
    <s v="The Cat in the Hat"/>
    <s v="Bo Welch"/>
    <x v="2"/>
    <s v="English"/>
    <n v="82"/>
    <n v="100446895"/>
    <n v="109000000"/>
  </r>
  <r>
    <n v="7.1"/>
    <s v="I, Robot"/>
    <s v="Alex Proyas"/>
    <x v="0"/>
    <s v="English"/>
    <n v="115"/>
    <n v="144795350"/>
    <n v="120000000"/>
  </r>
  <r>
    <n v="7.1"/>
    <s v="I, Robot"/>
    <s v="Alex Proyas"/>
    <x v="10"/>
    <s v="English"/>
    <n v="115"/>
    <n v="144795350"/>
    <n v="120000000"/>
  </r>
  <r>
    <n v="7.1"/>
    <s v="I, Robot"/>
    <s v="Alex Proyas"/>
    <x v="3"/>
    <s v="English"/>
    <n v="115"/>
    <n v="144795350"/>
    <n v="120000000"/>
  </r>
  <r>
    <n v="7.1"/>
    <s v="I, Robot"/>
    <s v="Alex Proyas"/>
    <x v="4"/>
    <s v="English"/>
    <n v="115"/>
    <n v="144795350"/>
    <n v="120000000"/>
  </r>
  <r>
    <n v="7.2"/>
    <s v="Kingdom of Heaven"/>
    <s v="Ridley Scott"/>
    <x v="0"/>
    <s v="English"/>
    <n v="194"/>
    <n v="47396698"/>
    <n v="130000000"/>
  </r>
  <r>
    <n v="7.2"/>
    <s v="Kingdom of Heaven"/>
    <s v="Ridley Scott"/>
    <x v="1"/>
    <s v="English"/>
    <n v="194"/>
    <n v="47396698"/>
    <n v="130000000"/>
  </r>
  <r>
    <n v="7.2"/>
    <s v="Kingdom of Heaven"/>
    <s v="Ridley Scott"/>
    <x v="12"/>
    <s v="English"/>
    <n v="194"/>
    <n v="47396698"/>
    <n v="130000000"/>
  </r>
  <r>
    <n v="7.2"/>
    <s v="Kingdom of Heaven"/>
    <s v="Ridley Scott"/>
    <x v="13"/>
    <s v="English"/>
    <n v="194"/>
    <n v="47396698"/>
    <n v="130000000"/>
  </r>
  <r>
    <n v="7.2"/>
    <s v="Kingdom of Heaven"/>
    <s v="Ridley Scott"/>
    <x v="17"/>
    <s v="English"/>
    <n v="194"/>
    <n v="47396698"/>
    <n v="130000000"/>
  </r>
  <r>
    <n v="5.9"/>
    <s v="Stuart Little"/>
    <s v="Rob Minkoff"/>
    <x v="1"/>
    <s v="English"/>
    <n v="84"/>
    <n v="140015224"/>
    <n v="133000000"/>
  </r>
  <r>
    <n v="5.9"/>
    <s v="Stuart Little"/>
    <s v="Rob Minkoff"/>
    <x v="7"/>
    <s v="English"/>
    <n v="84"/>
    <n v="140015224"/>
    <n v="133000000"/>
  </r>
  <r>
    <n v="5.9"/>
    <s v="Stuart Little"/>
    <s v="Rob Minkoff"/>
    <x v="8"/>
    <s v="English"/>
    <n v="84"/>
    <n v="140015224"/>
    <n v="133000000"/>
  </r>
  <r>
    <n v="5.9"/>
    <s v="Stuart Little"/>
    <s v="Rob Minkoff"/>
    <x v="2"/>
    <s v="English"/>
    <n v="84"/>
    <n v="140015224"/>
    <n v="133000000"/>
  </r>
  <r>
    <n v="7.1"/>
    <s v="The Princess and the Frog"/>
    <s v="Ron Clements"/>
    <x v="6"/>
    <s v="English"/>
    <n v="97"/>
    <n v="104374107"/>
    <n v="105000000"/>
  </r>
  <r>
    <n v="7.1"/>
    <s v="The Princess and the Frog"/>
    <s v="Ron Clements"/>
    <x v="8"/>
    <s v="English"/>
    <n v="97"/>
    <n v="104374107"/>
    <n v="105000000"/>
  </r>
  <r>
    <n v="7.1"/>
    <s v="The Princess and the Frog"/>
    <s v="Ron Clements"/>
    <x v="2"/>
    <s v="English"/>
    <n v="97"/>
    <n v="104374107"/>
    <n v="105000000"/>
  </r>
  <r>
    <n v="7.1"/>
    <s v="The Princess and the Frog"/>
    <s v="Ron Clements"/>
    <x v="9"/>
    <s v="English"/>
    <n v="97"/>
    <n v="104374107"/>
    <n v="105000000"/>
  </r>
  <r>
    <n v="7.1"/>
    <s v="The Princess and the Frog"/>
    <s v="Ron Clements"/>
    <x v="5"/>
    <s v="English"/>
    <n v="97"/>
    <n v="104374107"/>
    <n v="105000000"/>
  </r>
  <r>
    <n v="8.1"/>
    <s v="The Martian"/>
    <s v="Ridley Scott"/>
    <x v="1"/>
    <s v="English"/>
    <n v="151"/>
    <n v="228430993"/>
    <n v="108000000"/>
  </r>
  <r>
    <n v="8.1"/>
    <s v="The Martian"/>
    <s v="Ridley Scott"/>
    <x v="12"/>
    <s v="English"/>
    <n v="151"/>
    <n v="228430993"/>
    <n v="108000000"/>
  </r>
  <r>
    <n v="8.1"/>
    <s v="The Martian"/>
    <s v="Ridley Scott"/>
    <x v="3"/>
    <s v="English"/>
    <n v="151"/>
    <n v="228430993"/>
    <n v="108000000"/>
  </r>
  <r>
    <n v="6.9"/>
    <s v="The Island"/>
    <s v="Michael Bay"/>
    <x v="0"/>
    <s v="English"/>
    <n v="136"/>
    <n v="35799026"/>
    <n v="126000000"/>
  </r>
  <r>
    <n v="6.9"/>
    <s v="The Island"/>
    <s v="Michael Bay"/>
    <x v="1"/>
    <s v="English"/>
    <n v="136"/>
    <n v="35799026"/>
    <n v="126000000"/>
  </r>
  <r>
    <n v="6.9"/>
    <s v="The Island"/>
    <s v="Michael Bay"/>
    <x v="5"/>
    <s v="English"/>
    <n v="136"/>
    <n v="35799026"/>
    <n v="126000000"/>
  </r>
  <r>
    <n v="6.9"/>
    <s v="The Island"/>
    <s v="Michael Bay"/>
    <x v="3"/>
    <s v="English"/>
    <n v="136"/>
    <n v="35799026"/>
    <n v="126000000"/>
  </r>
  <r>
    <n v="6.9"/>
    <s v="The Island"/>
    <s v="Michael Bay"/>
    <x v="4"/>
    <s v="English"/>
    <n v="136"/>
    <n v="35799026"/>
    <n v="126000000"/>
  </r>
  <r>
    <n v="4.4000000000000004"/>
    <s v="Town &amp; Country"/>
    <s v="Peter Chelsom"/>
    <x v="7"/>
    <s v="English"/>
    <n v="104"/>
    <n v="6712451"/>
    <n v="90000000"/>
  </r>
  <r>
    <n v="4.4000000000000004"/>
    <s v="Town &amp; Country"/>
    <s v="Peter Chelsom"/>
    <x v="5"/>
    <s v="English"/>
    <n v="104"/>
    <n v="6712451"/>
    <n v="90000000"/>
  </r>
  <r>
    <n v="6.5"/>
    <s v="Gone in Sixty Seconds"/>
    <s v="Dominic Sena"/>
    <x v="0"/>
    <s v="English"/>
    <n v="127"/>
    <n v="101643008"/>
    <n v="90000000"/>
  </r>
  <r>
    <n v="6.5"/>
    <s v="Gone in Sixty Seconds"/>
    <s v="Dominic Sena"/>
    <x v="15"/>
    <s v="English"/>
    <n v="127"/>
    <n v="101643008"/>
    <n v="90000000"/>
  </r>
  <r>
    <n v="6.5"/>
    <s v="Gone in Sixty Seconds"/>
    <s v="Dominic Sena"/>
    <x v="4"/>
    <s v="English"/>
    <n v="127"/>
    <n v="101643008"/>
    <n v="90000000"/>
  </r>
  <r>
    <n v="8.5"/>
    <s v="Gladiator"/>
    <s v="Ridley Scott"/>
    <x v="0"/>
    <s v="English"/>
    <n v="171"/>
    <n v="187670866"/>
    <n v="103000000"/>
  </r>
  <r>
    <n v="8.5"/>
    <s v="Gladiator"/>
    <s v="Ridley Scott"/>
    <x v="12"/>
    <s v="English"/>
    <n v="171"/>
    <n v="187670866"/>
    <n v="103000000"/>
  </r>
  <r>
    <n v="8.5"/>
    <s v="Gladiator"/>
    <s v="Ridley Scott"/>
    <x v="5"/>
    <s v="English"/>
    <n v="171"/>
    <n v="187670866"/>
    <n v="103000000"/>
  </r>
  <r>
    <n v="7.7"/>
    <s v="Minority Report"/>
    <s v="Steven Spielberg"/>
    <x v="0"/>
    <s v="English"/>
    <n v="145"/>
    <n v="132014112"/>
    <n v="102000000"/>
  </r>
  <r>
    <n v="7.7"/>
    <s v="Minority Report"/>
    <s v="Steven Spielberg"/>
    <x v="10"/>
    <s v="English"/>
    <n v="145"/>
    <n v="132014112"/>
    <n v="102000000"/>
  </r>
  <r>
    <n v="7.7"/>
    <s v="Minority Report"/>
    <s v="Steven Spielberg"/>
    <x v="3"/>
    <s v="English"/>
    <n v="145"/>
    <n v="132014112"/>
    <n v="102000000"/>
  </r>
  <r>
    <n v="7.7"/>
    <s v="Minority Report"/>
    <s v="Steven Spielberg"/>
    <x v="4"/>
    <s v="English"/>
    <n v="145"/>
    <n v="132014112"/>
    <n v="102000000"/>
  </r>
  <r>
    <n v="7.4"/>
    <s v="Harry Potter and the Chamber of Secrets"/>
    <s v="Chris Columbus"/>
    <x v="1"/>
    <s v="English"/>
    <n v="174"/>
    <n v="261970615"/>
    <n v="100000000"/>
  </r>
  <r>
    <n v="7.4"/>
    <s v="Harry Potter and the Chamber of Secrets"/>
    <s v="Chris Columbus"/>
    <x v="8"/>
    <s v="English"/>
    <n v="174"/>
    <n v="261970615"/>
    <n v="100000000"/>
  </r>
  <r>
    <n v="7.4"/>
    <s v="Harry Potter and the Chamber of Secrets"/>
    <s v="Chris Columbus"/>
    <x v="2"/>
    <s v="English"/>
    <n v="174"/>
    <n v="261970615"/>
    <n v="100000000"/>
  </r>
  <r>
    <n v="7.4"/>
    <s v="Harry Potter and the Chamber of Secrets"/>
    <s v="Chris Columbus"/>
    <x v="10"/>
    <s v="English"/>
    <n v="174"/>
    <n v="261970615"/>
    <n v="100000000"/>
  </r>
  <r>
    <n v="8"/>
    <s v="Casino Royale"/>
    <s v="Martin Campbell"/>
    <x v="0"/>
    <s v="English"/>
    <n v="144"/>
    <n v="167007184"/>
    <n v="150000000"/>
  </r>
  <r>
    <n v="8"/>
    <s v="Casino Royale"/>
    <s v="Martin Campbell"/>
    <x v="1"/>
    <s v="English"/>
    <n v="144"/>
    <n v="167007184"/>
    <n v="150000000"/>
  </r>
  <r>
    <n v="8"/>
    <s v="Casino Royale"/>
    <s v="Martin Campbell"/>
    <x v="4"/>
    <s v="English"/>
    <n v="144"/>
    <n v="167007184"/>
    <n v="150000000"/>
  </r>
  <r>
    <n v="5.7"/>
    <s v="Planet of the Apes"/>
    <s v="Tim Burton"/>
    <x v="0"/>
    <s v="English"/>
    <n v="119"/>
    <n v="180011740"/>
    <n v="100000000"/>
  </r>
  <r>
    <n v="5.7"/>
    <s v="Planet of the Apes"/>
    <s v="Tim Burton"/>
    <x v="1"/>
    <s v="English"/>
    <n v="119"/>
    <n v="180011740"/>
    <n v="100000000"/>
  </r>
  <r>
    <n v="5.7"/>
    <s v="Planet of the Apes"/>
    <s v="Tim Burton"/>
    <x v="3"/>
    <s v="English"/>
    <n v="119"/>
    <n v="180011740"/>
    <n v="100000000"/>
  </r>
  <r>
    <n v="5.7"/>
    <s v="Planet of the Apes"/>
    <s v="Tim Burton"/>
    <x v="4"/>
    <s v="English"/>
    <n v="119"/>
    <n v="180011740"/>
    <n v="100000000"/>
  </r>
  <r>
    <n v="8.5"/>
    <s v="Terminator 2: Judgment Day"/>
    <s v="James Cameron"/>
    <x v="0"/>
    <s v="English"/>
    <n v="153"/>
    <n v="204843350"/>
    <n v="102000000"/>
  </r>
  <r>
    <n v="8.5"/>
    <s v="Terminator 2: Judgment Day"/>
    <s v="James Cameron"/>
    <x v="3"/>
    <s v="English"/>
    <n v="153"/>
    <n v="204843350"/>
    <n v="102000000"/>
  </r>
  <r>
    <n v="7"/>
    <s v="Public Enemies"/>
    <s v="Michael Mann"/>
    <x v="18"/>
    <s v="English"/>
    <n v="140"/>
    <n v="97030725"/>
    <n v="100000000"/>
  </r>
  <r>
    <n v="7"/>
    <s v="Public Enemies"/>
    <s v="Michael Mann"/>
    <x v="15"/>
    <s v="English"/>
    <n v="140"/>
    <n v="97030725"/>
    <n v="100000000"/>
  </r>
  <r>
    <n v="7"/>
    <s v="Public Enemies"/>
    <s v="Michael Mann"/>
    <x v="12"/>
    <s v="English"/>
    <n v="140"/>
    <n v="97030725"/>
    <n v="100000000"/>
  </r>
  <r>
    <n v="7"/>
    <s v="Public Enemies"/>
    <s v="Michael Mann"/>
    <x v="13"/>
    <s v="English"/>
    <n v="140"/>
    <n v="97030725"/>
    <n v="100000000"/>
  </r>
  <r>
    <n v="7"/>
    <s v="Public Enemies"/>
    <s v="Michael Mann"/>
    <x v="5"/>
    <s v="English"/>
    <n v="140"/>
    <n v="97030725"/>
    <n v="100000000"/>
  </r>
  <r>
    <n v="7.8"/>
    <s v="American Gangster"/>
    <s v="Ridley Scott"/>
    <x v="18"/>
    <s v="English"/>
    <n v="176"/>
    <n v="130127620"/>
    <n v="100000000"/>
  </r>
  <r>
    <n v="7.8"/>
    <s v="American Gangster"/>
    <s v="Ridley Scott"/>
    <x v="15"/>
    <s v="English"/>
    <n v="176"/>
    <n v="130127620"/>
    <n v="100000000"/>
  </r>
  <r>
    <n v="7.8"/>
    <s v="American Gangster"/>
    <s v="Ridley Scott"/>
    <x v="12"/>
    <s v="English"/>
    <n v="176"/>
    <n v="130127620"/>
    <n v="100000000"/>
  </r>
  <r>
    <n v="7.2"/>
    <s v="True Lies"/>
    <s v="James Cameron"/>
    <x v="0"/>
    <s v="English"/>
    <n v="141"/>
    <n v="146282411"/>
    <n v="115000000"/>
  </r>
  <r>
    <n v="7.2"/>
    <s v="True Lies"/>
    <s v="James Cameron"/>
    <x v="7"/>
    <s v="English"/>
    <n v="141"/>
    <n v="146282411"/>
    <n v="115000000"/>
  </r>
  <r>
    <n v="7.2"/>
    <s v="True Lies"/>
    <s v="James Cameron"/>
    <x v="4"/>
    <s v="English"/>
    <n v="141"/>
    <n v="146282411"/>
    <n v="115000000"/>
  </r>
  <r>
    <n v="6.4"/>
    <s v="The Taking of Pelham 1 2 3"/>
    <s v="Tony Scott"/>
    <x v="0"/>
    <s v="English"/>
    <n v="106"/>
    <n v="65452312"/>
    <n v="100000000"/>
  </r>
  <r>
    <n v="6.4"/>
    <s v="The Taking of Pelham 1 2 3"/>
    <s v="Tony Scott"/>
    <x v="15"/>
    <s v="English"/>
    <n v="106"/>
    <n v="65452312"/>
    <n v="100000000"/>
  </r>
  <r>
    <n v="6.4"/>
    <s v="The Taking of Pelham 1 2 3"/>
    <s v="Tony Scott"/>
    <x v="4"/>
    <s v="English"/>
    <n v="106"/>
    <n v="65452312"/>
    <n v="100000000"/>
  </r>
  <r>
    <n v="5.5"/>
    <s v="Little Fockers"/>
    <s v="Paul Weitz"/>
    <x v="7"/>
    <s v="English"/>
    <n v="98"/>
    <n v="148383780"/>
    <n v="100000000"/>
  </r>
  <r>
    <n v="5.5"/>
    <s v="Little Fockers"/>
    <s v="Paul Weitz"/>
    <x v="5"/>
    <s v="English"/>
    <n v="98"/>
    <n v="148383780"/>
    <n v="100000000"/>
  </r>
  <r>
    <n v="6.7"/>
    <s v="The Other Guys"/>
    <s v="Adam McKay"/>
    <x v="0"/>
    <s v="English"/>
    <n v="116"/>
    <n v="119219978"/>
    <n v="100000000"/>
  </r>
  <r>
    <n v="6.7"/>
    <s v="The Other Guys"/>
    <s v="Adam McKay"/>
    <x v="7"/>
    <s v="English"/>
    <n v="116"/>
    <n v="119219978"/>
    <n v="100000000"/>
  </r>
  <r>
    <n v="6.7"/>
    <s v="The Other Guys"/>
    <s v="Adam McKay"/>
    <x v="15"/>
    <s v="English"/>
    <n v="116"/>
    <n v="119219978"/>
    <n v="100000000"/>
  </r>
  <r>
    <n v="6.1"/>
    <s v="Eraser"/>
    <s v="Chuck Russell"/>
    <x v="0"/>
    <s v="English"/>
    <n v="115"/>
    <n v="101228120"/>
    <n v="100000000"/>
  </r>
  <r>
    <n v="6.1"/>
    <s v="Eraser"/>
    <s v="Chuck Russell"/>
    <x v="12"/>
    <s v="English"/>
    <n v="115"/>
    <n v="101228120"/>
    <n v="100000000"/>
  </r>
  <r>
    <n v="6.1"/>
    <s v="Eraser"/>
    <s v="Chuck Russell"/>
    <x v="10"/>
    <s v="English"/>
    <n v="115"/>
    <n v="101228120"/>
    <n v="100000000"/>
  </r>
  <r>
    <n v="6.1"/>
    <s v="Eraser"/>
    <s v="Chuck Russell"/>
    <x v="4"/>
    <s v="English"/>
    <n v="115"/>
    <n v="101228120"/>
    <n v="100000000"/>
  </r>
  <r>
    <n v="8.5"/>
    <s v="Django Unchained"/>
    <s v="Quentin Tarantino"/>
    <x v="12"/>
    <s v="English"/>
    <n v="165"/>
    <n v="162804648"/>
    <n v="100000000"/>
  </r>
  <r>
    <n v="8.5"/>
    <s v="Django Unchained"/>
    <s v="Quentin Tarantino"/>
    <x v="11"/>
    <s v="English"/>
    <n v="165"/>
    <n v="162804648"/>
    <n v="100000000"/>
  </r>
  <r>
    <n v="6.9"/>
    <s v="The Hunchback of Notre Dame"/>
    <s v="Gary Trousdale"/>
    <x v="6"/>
    <s v="English"/>
    <n v="91"/>
    <n v="100117603"/>
    <n v="100000000"/>
  </r>
  <r>
    <n v="6.9"/>
    <s v="The Hunchback of Notre Dame"/>
    <s v="Gary Trousdale"/>
    <x v="12"/>
    <s v="English"/>
    <n v="91"/>
    <n v="100117603"/>
    <n v="100000000"/>
  </r>
  <r>
    <n v="6.9"/>
    <s v="The Hunchback of Notre Dame"/>
    <s v="Gary Trousdale"/>
    <x v="8"/>
    <s v="English"/>
    <n v="91"/>
    <n v="100117603"/>
    <n v="100000000"/>
  </r>
  <r>
    <n v="6.9"/>
    <s v="The Hunchback of Notre Dame"/>
    <s v="Gary Trousdale"/>
    <x v="9"/>
    <s v="English"/>
    <n v="91"/>
    <n v="100117603"/>
    <n v="100000000"/>
  </r>
  <r>
    <n v="6.9"/>
    <s v="The Hunchback of Notre Dame"/>
    <s v="Gary Trousdale"/>
    <x v="5"/>
    <s v="English"/>
    <n v="91"/>
    <n v="100117603"/>
    <n v="100000000"/>
  </r>
  <r>
    <n v="7.3"/>
    <s v="The Emperor's New Groove"/>
    <s v="Mark Dindal"/>
    <x v="1"/>
    <s v="English"/>
    <n v="78"/>
    <n v="89296573"/>
    <n v="100000000"/>
  </r>
  <r>
    <n v="7.3"/>
    <s v="The Emperor's New Groove"/>
    <s v="Mark Dindal"/>
    <x v="6"/>
    <s v="English"/>
    <n v="78"/>
    <n v="89296573"/>
    <n v="100000000"/>
  </r>
  <r>
    <n v="7.3"/>
    <s v="The Emperor's New Groove"/>
    <s v="Mark Dindal"/>
    <x v="7"/>
    <s v="English"/>
    <n v="78"/>
    <n v="89296573"/>
    <n v="100000000"/>
  </r>
  <r>
    <n v="7.3"/>
    <s v="The Emperor's New Groove"/>
    <s v="Mark Dindal"/>
    <x v="8"/>
    <s v="English"/>
    <n v="78"/>
    <n v="89296573"/>
    <n v="100000000"/>
  </r>
  <r>
    <n v="7.3"/>
    <s v="The Emperor's New Groove"/>
    <s v="Mark Dindal"/>
    <x v="2"/>
    <s v="English"/>
    <n v="78"/>
    <n v="89296573"/>
    <n v="100000000"/>
  </r>
  <r>
    <n v="6.7"/>
    <s v="The Expendables 2"/>
    <s v="Simon West"/>
    <x v="0"/>
    <s v="English"/>
    <n v="103"/>
    <n v="85017401"/>
    <n v="92000000"/>
  </r>
  <r>
    <n v="6.7"/>
    <s v="The Expendables 2"/>
    <s v="Simon West"/>
    <x v="1"/>
    <s v="English"/>
    <n v="103"/>
    <n v="85017401"/>
    <n v="92000000"/>
  </r>
  <r>
    <n v="6.7"/>
    <s v="The Expendables 2"/>
    <s v="Simon West"/>
    <x v="4"/>
    <s v="English"/>
    <n v="103"/>
    <n v="85017401"/>
    <n v="92000000"/>
  </r>
  <r>
    <n v="6.9"/>
    <s v="National Treasure"/>
    <s v="Jon Turteltaub"/>
    <x v="0"/>
    <s v="English"/>
    <n v="131"/>
    <n v="173005002"/>
    <n v="100000000"/>
  </r>
  <r>
    <n v="6.9"/>
    <s v="National Treasure"/>
    <s v="Jon Turteltaub"/>
    <x v="1"/>
    <s v="English"/>
    <n v="131"/>
    <n v="173005002"/>
    <n v="100000000"/>
  </r>
  <r>
    <n v="6.9"/>
    <s v="National Treasure"/>
    <s v="Jon Turteltaub"/>
    <x v="7"/>
    <s v="English"/>
    <n v="131"/>
    <n v="173005002"/>
    <n v="100000000"/>
  </r>
  <r>
    <n v="6.9"/>
    <s v="National Treasure"/>
    <s v="Jon Turteltaub"/>
    <x v="8"/>
    <s v="English"/>
    <n v="131"/>
    <n v="173005002"/>
    <n v="100000000"/>
  </r>
  <r>
    <n v="6.9"/>
    <s v="National Treasure"/>
    <s v="Jon Turteltaub"/>
    <x v="10"/>
    <s v="English"/>
    <n v="131"/>
    <n v="173005002"/>
    <n v="100000000"/>
  </r>
  <r>
    <n v="5.0999999999999996"/>
    <s v="Eragon"/>
    <s v="Stefen Fangmeier"/>
    <x v="0"/>
    <s v="English"/>
    <n v="104"/>
    <n v="75030163"/>
    <n v="100000000"/>
  </r>
  <r>
    <n v="5.0999999999999996"/>
    <s v="Eragon"/>
    <s v="Stefen Fangmeier"/>
    <x v="1"/>
    <s v="English"/>
    <n v="104"/>
    <n v="75030163"/>
    <n v="100000000"/>
  </r>
  <r>
    <n v="5.0999999999999996"/>
    <s v="Eragon"/>
    <s v="Stefen Fangmeier"/>
    <x v="8"/>
    <s v="English"/>
    <n v="104"/>
    <n v="75030163"/>
    <n v="100000000"/>
  </r>
  <r>
    <n v="5.0999999999999996"/>
    <s v="Eragon"/>
    <s v="Stefen Fangmeier"/>
    <x v="2"/>
    <s v="English"/>
    <n v="104"/>
    <n v="75030163"/>
    <n v="100000000"/>
  </r>
  <r>
    <n v="6.8"/>
    <s v="Where the Wild Things Are"/>
    <s v="Spike Jonze"/>
    <x v="1"/>
    <s v="English"/>
    <n v="101"/>
    <n v="77222184"/>
    <n v="100000000"/>
  </r>
  <r>
    <n v="6.8"/>
    <s v="Where the Wild Things Are"/>
    <s v="Spike Jonze"/>
    <x v="12"/>
    <s v="English"/>
    <n v="101"/>
    <n v="77222184"/>
    <n v="100000000"/>
  </r>
  <r>
    <n v="6.8"/>
    <s v="Where the Wild Things Are"/>
    <s v="Spike Jonze"/>
    <x v="8"/>
    <s v="English"/>
    <n v="101"/>
    <n v="77222184"/>
    <n v="100000000"/>
  </r>
  <r>
    <n v="6.8"/>
    <s v="Where the Wild Things Are"/>
    <s v="Spike Jonze"/>
    <x v="2"/>
    <s v="English"/>
    <n v="101"/>
    <n v="77222184"/>
    <n v="100000000"/>
  </r>
  <r>
    <n v="6.7"/>
    <s v="Epic"/>
    <s v="Chris Wedge"/>
    <x v="1"/>
    <s v="English"/>
    <n v="102"/>
    <n v="107515297"/>
    <n v="100000000"/>
  </r>
  <r>
    <n v="6.7"/>
    <s v="Epic"/>
    <s v="Chris Wedge"/>
    <x v="6"/>
    <s v="English"/>
    <n v="102"/>
    <n v="107515297"/>
    <n v="100000000"/>
  </r>
  <r>
    <n v="6.7"/>
    <s v="Epic"/>
    <s v="Chris Wedge"/>
    <x v="8"/>
    <s v="English"/>
    <n v="102"/>
    <n v="107515297"/>
    <n v="100000000"/>
  </r>
  <r>
    <n v="6.7"/>
    <s v="Epic"/>
    <s v="Chris Wedge"/>
    <x v="2"/>
    <s v="English"/>
    <n v="102"/>
    <n v="107515297"/>
    <n v="100000000"/>
  </r>
  <r>
    <n v="6"/>
    <s v="The Tourist"/>
    <s v="Florian Henckel von Donnersmarck"/>
    <x v="0"/>
    <s v="English"/>
    <n v="103"/>
    <n v="67631157"/>
    <n v="100000000"/>
  </r>
  <r>
    <n v="6"/>
    <s v="The Tourist"/>
    <s v="Florian Henckel von Donnersmarck"/>
    <x v="5"/>
    <s v="English"/>
    <n v="103"/>
    <n v="67631157"/>
    <n v="100000000"/>
  </r>
  <r>
    <n v="6"/>
    <s v="The Tourist"/>
    <s v="Florian Henckel von Donnersmarck"/>
    <x v="4"/>
    <s v="English"/>
    <n v="103"/>
    <n v="67631157"/>
    <n v="100000000"/>
  </r>
  <r>
    <n v="5.7"/>
    <s v="End of Days"/>
    <s v="Peter Hyams"/>
    <x v="0"/>
    <s v="English"/>
    <n v="121"/>
    <n v="66862068"/>
    <n v="83000000"/>
  </r>
  <r>
    <n v="5.7"/>
    <s v="End of Days"/>
    <s v="Peter Hyams"/>
    <x v="2"/>
    <s v="English"/>
    <n v="121"/>
    <n v="66862068"/>
    <n v="83000000"/>
  </r>
  <r>
    <n v="5.7"/>
    <s v="End of Days"/>
    <s v="Peter Hyams"/>
    <x v="16"/>
    <s v="English"/>
    <n v="121"/>
    <n v="66862068"/>
    <n v="83000000"/>
  </r>
  <r>
    <n v="5.7"/>
    <s v="End of Days"/>
    <s v="Peter Hyams"/>
    <x v="10"/>
    <s v="English"/>
    <n v="121"/>
    <n v="66862068"/>
    <n v="83000000"/>
  </r>
  <r>
    <n v="8"/>
    <s v="Blood Diamond"/>
    <s v="Edward Zwick"/>
    <x v="1"/>
    <s v="English"/>
    <n v="143"/>
    <n v="57366262"/>
    <n v="100000000"/>
  </r>
  <r>
    <n v="8"/>
    <s v="Blood Diamond"/>
    <s v="Edward Zwick"/>
    <x v="12"/>
    <s v="English"/>
    <n v="143"/>
    <n v="57366262"/>
    <n v="100000000"/>
  </r>
  <r>
    <n v="8"/>
    <s v="Blood Diamond"/>
    <s v="Edward Zwick"/>
    <x v="4"/>
    <s v="English"/>
    <n v="143"/>
    <n v="57366262"/>
    <n v="100000000"/>
  </r>
  <r>
    <n v="8.1999999999999993"/>
    <s v="The Wolf of Wall Street"/>
    <s v="Martin Scorsese"/>
    <x v="18"/>
    <s v="English"/>
    <n v="240"/>
    <n v="116866727"/>
    <n v="100000000"/>
  </r>
  <r>
    <n v="8.1999999999999993"/>
    <s v="The Wolf of Wall Street"/>
    <s v="Martin Scorsese"/>
    <x v="7"/>
    <s v="English"/>
    <n v="240"/>
    <n v="116866727"/>
    <n v="100000000"/>
  </r>
  <r>
    <n v="8.1999999999999993"/>
    <s v="The Wolf of Wall Street"/>
    <s v="Martin Scorsese"/>
    <x v="15"/>
    <s v="English"/>
    <n v="240"/>
    <n v="116866727"/>
    <n v="100000000"/>
  </r>
  <r>
    <n v="8.1999999999999993"/>
    <s v="The Wolf of Wall Street"/>
    <s v="Martin Scorsese"/>
    <x v="12"/>
    <s v="English"/>
    <n v="240"/>
    <n v="116866727"/>
    <n v="100000000"/>
  </r>
  <r>
    <n v="5.4"/>
    <s v="Batman Forever"/>
    <s v="Joel Schumacher"/>
    <x v="0"/>
    <s v="English"/>
    <n v="121"/>
    <n v="184031112"/>
    <n v="100000000"/>
  </r>
  <r>
    <n v="5.4"/>
    <s v="Batman Forever"/>
    <s v="Joel Schumacher"/>
    <x v="1"/>
    <s v="English"/>
    <n v="121"/>
    <n v="184031112"/>
    <n v="100000000"/>
  </r>
  <r>
    <n v="5.4"/>
    <s v="Batman Forever"/>
    <s v="Joel Schumacher"/>
    <x v="2"/>
    <s v="English"/>
    <n v="121"/>
    <n v="184031112"/>
    <n v="100000000"/>
  </r>
  <r>
    <n v="7.2"/>
    <s v="Starship Troopers"/>
    <s v="Paul Verhoeven"/>
    <x v="0"/>
    <s v="English"/>
    <n v="129"/>
    <n v="54700065"/>
    <n v="105000000"/>
  </r>
  <r>
    <n v="7.2"/>
    <s v="Starship Troopers"/>
    <s v="Paul Verhoeven"/>
    <x v="3"/>
    <s v="English"/>
    <n v="129"/>
    <n v="54700065"/>
    <n v="105000000"/>
  </r>
  <r>
    <n v="7.2"/>
    <s v="Starship Troopers"/>
    <s v="Paul Verhoeven"/>
    <x v="17"/>
    <s v="English"/>
    <n v="129"/>
    <n v="54700065"/>
    <n v="105000000"/>
  </r>
  <r>
    <n v="7.5"/>
    <s v="Cloud Atlas"/>
    <s v="Tom Tykwer"/>
    <x v="12"/>
    <s v="English"/>
    <n v="172"/>
    <n v="27098580"/>
    <n v="102000000"/>
  </r>
  <r>
    <n v="7.5"/>
    <s v="Cloud Atlas"/>
    <s v="Tom Tykwer"/>
    <x v="3"/>
    <s v="English"/>
    <n v="172"/>
    <n v="27098580"/>
    <n v="102000000"/>
  </r>
  <r>
    <n v="7"/>
    <s v="Legend of the Guardians: The Owls of Ga'Hoole"/>
    <s v="Zack Snyder"/>
    <x v="0"/>
    <s v="English"/>
    <n v="101"/>
    <n v="55673333"/>
    <n v="80000000"/>
  </r>
  <r>
    <n v="7"/>
    <s v="Legend of the Guardians: The Owls of Ga'Hoole"/>
    <s v="Zack Snyder"/>
    <x v="1"/>
    <s v="English"/>
    <n v="101"/>
    <n v="55673333"/>
    <n v="80000000"/>
  </r>
  <r>
    <n v="7"/>
    <s v="Legend of the Guardians: The Owls of Ga'Hoole"/>
    <s v="Zack Snyder"/>
    <x v="6"/>
    <s v="English"/>
    <n v="101"/>
    <n v="55673333"/>
    <n v="80000000"/>
  </r>
  <r>
    <n v="7"/>
    <s v="Legend of the Guardians: The Owls of Ga'Hoole"/>
    <s v="Zack Snyder"/>
    <x v="8"/>
    <s v="English"/>
    <n v="101"/>
    <n v="55673333"/>
    <n v="80000000"/>
  </r>
  <r>
    <n v="7"/>
    <s v="Legend of the Guardians: The Owls of Ga'Hoole"/>
    <s v="Zack Snyder"/>
    <x v="2"/>
    <s v="English"/>
    <n v="101"/>
    <n v="55673333"/>
    <n v="80000000"/>
  </r>
  <r>
    <n v="3.3"/>
    <s v="Catwoman"/>
    <s v="Pitof"/>
    <x v="0"/>
    <s v="English"/>
    <n v="87"/>
    <n v="40198710"/>
    <n v="100000000"/>
  </r>
  <r>
    <n v="3.3"/>
    <s v="Catwoman"/>
    <s v="Pitof"/>
    <x v="15"/>
    <s v="English"/>
    <n v="87"/>
    <n v="40198710"/>
    <n v="100000000"/>
  </r>
  <r>
    <n v="3.3"/>
    <s v="Catwoman"/>
    <s v="Pitof"/>
    <x v="2"/>
    <s v="English"/>
    <n v="87"/>
    <n v="40198710"/>
    <n v="100000000"/>
  </r>
  <r>
    <n v="3.3"/>
    <s v="Catwoman"/>
    <s v="Pitof"/>
    <x v="5"/>
    <s v="English"/>
    <n v="87"/>
    <n v="40198710"/>
    <n v="100000000"/>
  </r>
  <r>
    <n v="3.3"/>
    <s v="Catwoman"/>
    <s v="Pitof"/>
    <x v="4"/>
    <s v="English"/>
    <n v="87"/>
    <n v="40198710"/>
    <n v="100000000"/>
  </r>
  <r>
    <n v="6"/>
    <s v="Hercules"/>
    <s v="Brett Ratner"/>
    <x v="0"/>
    <s v="English"/>
    <n v="101"/>
    <n v="72660029"/>
    <n v="100000000"/>
  </r>
  <r>
    <n v="6"/>
    <s v="Hercules"/>
    <s v="Brett Ratner"/>
    <x v="1"/>
    <s v="English"/>
    <n v="101"/>
    <n v="72660029"/>
    <n v="100000000"/>
  </r>
  <r>
    <n v="7.1"/>
    <s v="Treasure Planet"/>
    <s v="Ron Clements"/>
    <x v="1"/>
    <s v="English"/>
    <n v="95"/>
    <n v="38120554"/>
    <n v="140000000"/>
  </r>
  <r>
    <n v="7.1"/>
    <s v="Treasure Planet"/>
    <s v="Ron Clements"/>
    <x v="6"/>
    <s v="English"/>
    <n v="95"/>
    <n v="38120554"/>
    <n v="140000000"/>
  </r>
  <r>
    <n v="7.1"/>
    <s v="Treasure Planet"/>
    <s v="Ron Clements"/>
    <x v="8"/>
    <s v="English"/>
    <n v="95"/>
    <n v="38120554"/>
    <n v="140000000"/>
  </r>
  <r>
    <n v="7.1"/>
    <s v="Treasure Planet"/>
    <s v="Ron Clements"/>
    <x v="3"/>
    <s v="English"/>
    <n v="95"/>
    <n v="38120554"/>
    <n v="140000000"/>
  </r>
  <r>
    <n v="5.4"/>
    <s v="Land of the Lost"/>
    <s v="Brad Silberling"/>
    <x v="1"/>
    <s v="English"/>
    <n v="102"/>
    <n v="49392095"/>
    <n v="100000000"/>
  </r>
  <r>
    <n v="5.4"/>
    <s v="Land of the Lost"/>
    <s v="Brad Silberling"/>
    <x v="7"/>
    <s v="English"/>
    <n v="102"/>
    <n v="49392095"/>
    <n v="100000000"/>
  </r>
  <r>
    <n v="5.4"/>
    <s v="Land of the Lost"/>
    <s v="Brad Silberling"/>
    <x v="3"/>
    <s v="English"/>
    <n v="102"/>
    <n v="49392095"/>
    <n v="100000000"/>
  </r>
  <r>
    <n v="6.1"/>
    <s v="The Expendables 3"/>
    <s v="Patrick Hughes"/>
    <x v="0"/>
    <s v="English"/>
    <n v="131"/>
    <n v="39292022"/>
    <n v="90000000"/>
  </r>
  <r>
    <n v="6.1"/>
    <s v="The Expendables 3"/>
    <s v="Patrick Hughes"/>
    <x v="1"/>
    <s v="English"/>
    <n v="131"/>
    <n v="39292022"/>
    <n v="90000000"/>
  </r>
  <r>
    <n v="6.1"/>
    <s v="The Expendables 3"/>
    <s v="Patrick Hughes"/>
    <x v="4"/>
    <s v="English"/>
    <n v="131"/>
    <n v="39292022"/>
    <n v="90000000"/>
  </r>
  <r>
    <n v="5.3"/>
    <s v="Point Break"/>
    <s v="Ericson Core"/>
    <x v="0"/>
    <s v="English"/>
    <n v="114"/>
    <n v="28772222"/>
    <n v="105000000"/>
  </r>
  <r>
    <n v="5.3"/>
    <s v="Point Break"/>
    <s v="Ericson Core"/>
    <x v="15"/>
    <s v="English"/>
    <n v="114"/>
    <n v="28772222"/>
    <n v="105000000"/>
  </r>
  <r>
    <n v="5.3"/>
    <s v="Point Break"/>
    <s v="Ericson Core"/>
    <x v="14"/>
    <s v="English"/>
    <n v="114"/>
    <n v="28772222"/>
    <n v="105000000"/>
  </r>
  <r>
    <n v="5.3"/>
    <s v="Point Break"/>
    <s v="Ericson Core"/>
    <x v="4"/>
    <s v="English"/>
    <n v="114"/>
    <n v="28772222"/>
    <n v="105000000"/>
  </r>
  <r>
    <n v="2.2000000000000002"/>
    <s v="Son of the Mask"/>
    <s v="Lawrence Guterman"/>
    <x v="7"/>
    <s v="English"/>
    <n v="94"/>
    <n v="17010646"/>
    <n v="84000000"/>
  </r>
  <r>
    <n v="2.2000000000000002"/>
    <s v="Son of the Mask"/>
    <s v="Lawrence Guterman"/>
    <x v="8"/>
    <s v="English"/>
    <n v="94"/>
    <n v="17010646"/>
    <n v="84000000"/>
  </r>
  <r>
    <n v="2.2000000000000002"/>
    <s v="Son of the Mask"/>
    <s v="Lawrence Guterman"/>
    <x v="2"/>
    <s v="English"/>
    <n v="94"/>
    <n v="17010646"/>
    <n v="84000000"/>
  </r>
  <r>
    <n v="7"/>
    <s v="In the Heart of the Sea"/>
    <s v="Ron Howard"/>
    <x v="0"/>
    <s v="English"/>
    <n v="122"/>
    <n v="24985612"/>
    <n v="100000000"/>
  </r>
  <r>
    <n v="7"/>
    <s v="In the Heart of the Sea"/>
    <s v="Ron Howard"/>
    <x v="1"/>
    <s v="English"/>
    <n v="122"/>
    <n v="24985612"/>
    <n v="100000000"/>
  </r>
  <r>
    <n v="7"/>
    <s v="In the Heart of the Sea"/>
    <s v="Ron Howard"/>
    <x v="18"/>
    <s v="English"/>
    <n v="122"/>
    <n v="24985612"/>
    <n v="100000000"/>
  </r>
  <r>
    <n v="7"/>
    <s v="In the Heart of the Sea"/>
    <s v="Ron Howard"/>
    <x v="12"/>
    <s v="English"/>
    <n v="122"/>
    <n v="24985612"/>
    <n v="100000000"/>
  </r>
  <r>
    <n v="7"/>
    <s v="In the Heart of the Sea"/>
    <s v="Ron Howard"/>
    <x v="13"/>
    <s v="English"/>
    <n v="122"/>
    <n v="24985612"/>
    <n v="100000000"/>
  </r>
  <r>
    <n v="7"/>
    <s v="In the Heart of the Sea"/>
    <s v="Ron Howard"/>
    <x v="4"/>
    <s v="English"/>
    <n v="122"/>
    <n v="24985612"/>
    <n v="100000000"/>
  </r>
  <r>
    <n v="3.8"/>
    <s v="The Adventures of Pluto Nash"/>
    <s v="Ron Underwood"/>
    <x v="0"/>
    <s v="English"/>
    <n v="95"/>
    <n v="4411102"/>
    <n v="100000000"/>
  </r>
  <r>
    <n v="3.8"/>
    <s v="The Adventures of Pluto Nash"/>
    <s v="Ron Underwood"/>
    <x v="7"/>
    <s v="English"/>
    <n v="95"/>
    <n v="4411102"/>
    <n v="100000000"/>
  </r>
  <r>
    <n v="3.8"/>
    <s v="The Adventures of Pluto Nash"/>
    <s v="Ron Underwood"/>
    <x v="3"/>
    <s v="English"/>
    <n v="95"/>
    <n v="4411102"/>
    <n v="100000000"/>
  </r>
  <r>
    <n v="6.9"/>
    <s v="Green Zone"/>
    <s v="Paul Greengrass"/>
    <x v="0"/>
    <s v="English"/>
    <n v="115"/>
    <n v="35024475"/>
    <n v="100000000"/>
  </r>
  <r>
    <n v="6.9"/>
    <s v="Green Zone"/>
    <s v="Paul Greengrass"/>
    <x v="12"/>
    <s v="English"/>
    <n v="115"/>
    <n v="35024475"/>
    <n v="100000000"/>
  </r>
  <r>
    <n v="6.9"/>
    <s v="Green Zone"/>
    <s v="Paul Greengrass"/>
    <x v="4"/>
    <s v="English"/>
    <n v="115"/>
    <n v="35024475"/>
    <n v="100000000"/>
  </r>
  <r>
    <n v="6.9"/>
    <s v="Green Zone"/>
    <s v="Paul Greengrass"/>
    <x v="17"/>
    <s v="English"/>
    <n v="115"/>
    <n v="35024475"/>
    <n v="100000000"/>
  </r>
  <r>
    <n v="7.2"/>
    <s v="The Peanuts Movie"/>
    <s v="Steve Martino"/>
    <x v="1"/>
    <s v="English"/>
    <n v="88"/>
    <n v="130174897"/>
    <n v="99000000"/>
  </r>
  <r>
    <n v="7.2"/>
    <s v="The Peanuts Movie"/>
    <s v="Steve Martino"/>
    <x v="6"/>
    <s v="English"/>
    <n v="88"/>
    <n v="130174897"/>
    <n v="99000000"/>
  </r>
  <r>
    <n v="7.2"/>
    <s v="The Peanuts Movie"/>
    <s v="Steve Martino"/>
    <x v="7"/>
    <s v="English"/>
    <n v="88"/>
    <n v="130174897"/>
    <n v="99000000"/>
  </r>
  <r>
    <n v="7.2"/>
    <s v="The Peanuts Movie"/>
    <s v="Steve Martino"/>
    <x v="8"/>
    <s v="English"/>
    <n v="88"/>
    <n v="130174897"/>
    <n v="99000000"/>
  </r>
  <r>
    <n v="7.3"/>
    <s v="The Spanish Prisoner"/>
    <s v="David Mamet"/>
    <x v="12"/>
    <s v="English"/>
    <n v="110"/>
    <n v="10200000"/>
    <n v="10000000"/>
  </r>
  <r>
    <n v="7.3"/>
    <s v="The Spanish Prisoner"/>
    <s v="David Mamet"/>
    <x v="10"/>
    <s v="English"/>
    <n v="110"/>
    <n v="10200000"/>
    <n v="10000000"/>
  </r>
  <r>
    <n v="7.3"/>
    <s v="The Spanish Prisoner"/>
    <s v="David Mamet"/>
    <x v="4"/>
    <s v="English"/>
    <n v="110"/>
    <n v="10200000"/>
    <n v="10000000"/>
  </r>
  <r>
    <n v="6.3"/>
    <s v="The Mummy Returns"/>
    <s v="Stephen Sommers"/>
    <x v="0"/>
    <s v="English"/>
    <n v="130"/>
    <n v="202007640"/>
    <n v="98000000"/>
  </r>
  <r>
    <n v="6.3"/>
    <s v="The Mummy Returns"/>
    <s v="Stephen Sommers"/>
    <x v="1"/>
    <s v="English"/>
    <n v="130"/>
    <n v="202007640"/>
    <n v="98000000"/>
  </r>
  <r>
    <n v="6.3"/>
    <s v="The Mummy Returns"/>
    <s v="Stephen Sommers"/>
    <x v="2"/>
    <s v="English"/>
    <n v="130"/>
    <n v="202007640"/>
    <n v="98000000"/>
  </r>
  <r>
    <n v="6.3"/>
    <s v="The Mummy Returns"/>
    <s v="Stephen Sommers"/>
    <x v="4"/>
    <s v="English"/>
    <n v="130"/>
    <n v="202007640"/>
    <n v="98000000"/>
  </r>
  <r>
    <n v="7.5"/>
    <s v="Gangs of New York"/>
    <s v="Martin Scorsese"/>
    <x v="15"/>
    <s v="English"/>
    <n v="216"/>
    <n v="77679638"/>
    <n v="100000000"/>
  </r>
  <r>
    <n v="7.5"/>
    <s v="Gangs of New York"/>
    <s v="Martin Scorsese"/>
    <x v="12"/>
    <s v="English"/>
    <n v="216"/>
    <n v="77679638"/>
    <n v="100000000"/>
  </r>
  <r>
    <n v="7.6"/>
    <s v="The Flowers of War"/>
    <s v="Yimou Zhang"/>
    <x v="12"/>
    <s v="Mandarin"/>
    <n v="146"/>
    <n v="9213"/>
    <n v="94000000"/>
  </r>
  <r>
    <n v="7.6"/>
    <s v="The Flowers of War"/>
    <s v="Yimou Zhang"/>
    <x v="13"/>
    <s v="Mandarin"/>
    <n v="146"/>
    <n v="9213"/>
    <n v="94000000"/>
  </r>
  <r>
    <n v="7.6"/>
    <s v="The Flowers of War"/>
    <s v="Yimou Zhang"/>
    <x v="5"/>
    <s v="Mandarin"/>
    <n v="146"/>
    <n v="9213"/>
    <n v="94000000"/>
  </r>
  <r>
    <n v="7.6"/>
    <s v="The Flowers of War"/>
    <s v="Yimou Zhang"/>
    <x v="17"/>
    <s v="Mandarin"/>
    <n v="146"/>
    <n v="9213"/>
    <n v="94000000"/>
  </r>
  <r>
    <n v="6.8"/>
    <s v="Surf's Up"/>
    <s v="Ash Brannon"/>
    <x v="6"/>
    <s v="English"/>
    <n v="85"/>
    <n v="58867694"/>
    <n v="100000000"/>
  </r>
  <r>
    <n v="6.8"/>
    <s v="Surf's Up"/>
    <s v="Ash Brannon"/>
    <x v="7"/>
    <s v="English"/>
    <n v="85"/>
    <n v="58867694"/>
    <n v="100000000"/>
  </r>
  <r>
    <n v="6.8"/>
    <s v="Surf's Up"/>
    <s v="Ash Brannon"/>
    <x v="8"/>
    <s v="English"/>
    <n v="85"/>
    <n v="58867694"/>
    <n v="100000000"/>
  </r>
  <r>
    <n v="6.8"/>
    <s v="Surf's Up"/>
    <s v="Ash Brannon"/>
    <x v="14"/>
    <s v="English"/>
    <n v="85"/>
    <n v="58867694"/>
    <n v="100000000"/>
  </r>
  <r>
    <n v="5.2"/>
    <s v="The Stepford Wives"/>
    <s v="Frank Oz"/>
    <x v="7"/>
    <s v="English"/>
    <n v="93"/>
    <n v="59475623"/>
    <n v="90000000"/>
  </r>
  <r>
    <n v="5.2"/>
    <s v="The Stepford Wives"/>
    <s v="Frank Oz"/>
    <x v="3"/>
    <s v="English"/>
    <n v="93"/>
    <n v="59475623"/>
    <n v="90000000"/>
  </r>
  <r>
    <n v="5.2"/>
    <s v="The Stepford Wives"/>
    <s v="Frank Oz"/>
    <x v="4"/>
    <s v="English"/>
    <n v="93"/>
    <n v="59475623"/>
    <n v="90000000"/>
  </r>
  <r>
    <n v="7.7"/>
    <s v="Black Hawk Down"/>
    <s v="Ridley Scott"/>
    <x v="12"/>
    <s v="English"/>
    <n v="152"/>
    <n v="108638745"/>
    <n v="92000000"/>
  </r>
  <r>
    <n v="7.7"/>
    <s v="Black Hawk Down"/>
    <s v="Ridley Scott"/>
    <x v="13"/>
    <s v="English"/>
    <n v="152"/>
    <n v="108638745"/>
    <n v="92000000"/>
  </r>
  <r>
    <n v="7.7"/>
    <s v="Black Hawk Down"/>
    <s v="Ridley Scott"/>
    <x v="17"/>
    <s v="English"/>
    <n v="152"/>
    <n v="108638745"/>
    <n v="92000000"/>
  </r>
  <r>
    <n v="6.2"/>
    <s v="The Campaign"/>
    <s v="Jay Roach"/>
    <x v="7"/>
    <s v="English"/>
    <n v="85"/>
    <n v="86897182"/>
    <n v="95000000"/>
  </r>
  <r>
    <n v="7.7"/>
    <s v="The Fifth Element"/>
    <s v="Luc Besson"/>
    <x v="0"/>
    <s v="English"/>
    <n v="126"/>
    <n v="63540020"/>
    <n v="93000000"/>
  </r>
  <r>
    <n v="7.7"/>
    <s v="The Fifth Element"/>
    <s v="Luc Besson"/>
    <x v="1"/>
    <s v="English"/>
    <n v="126"/>
    <n v="63540020"/>
    <n v="93000000"/>
  </r>
  <r>
    <n v="7.7"/>
    <s v="The Fifth Element"/>
    <s v="Luc Besson"/>
    <x v="3"/>
    <s v="English"/>
    <n v="126"/>
    <n v="63540020"/>
    <n v="93000000"/>
  </r>
  <r>
    <n v="4.3"/>
    <s v="Sex and the City 2"/>
    <s v="Michael Patrick King"/>
    <x v="7"/>
    <s v="English"/>
    <n v="146"/>
    <n v="95328937"/>
    <n v="100000000"/>
  </r>
  <r>
    <n v="4.3"/>
    <s v="Sex and the City 2"/>
    <s v="Michael Patrick King"/>
    <x v="12"/>
    <s v="English"/>
    <n v="146"/>
    <n v="95328937"/>
    <n v="100000000"/>
  </r>
  <r>
    <n v="4.3"/>
    <s v="Sex and the City 2"/>
    <s v="Michael Patrick King"/>
    <x v="5"/>
    <s v="English"/>
    <n v="146"/>
    <n v="95328937"/>
    <n v="100000000"/>
  </r>
  <r>
    <n v="6.9"/>
    <s v="The Road to El Dorado"/>
    <s v="Bibo Bergeron"/>
    <x v="1"/>
    <s v="English"/>
    <n v="89"/>
    <n v="50802661"/>
    <n v="95000000"/>
  </r>
  <r>
    <n v="6.9"/>
    <s v="The Road to El Dorado"/>
    <s v="Bibo Bergeron"/>
    <x v="6"/>
    <s v="English"/>
    <n v="89"/>
    <n v="50802661"/>
    <n v="95000000"/>
  </r>
  <r>
    <n v="6.9"/>
    <s v="The Road to El Dorado"/>
    <s v="Bibo Bergeron"/>
    <x v="7"/>
    <s v="English"/>
    <n v="89"/>
    <n v="50802661"/>
    <n v="95000000"/>
  </r>
  <r>
    <n v="6.9"/>
    <s v="The Road to El Dorado"/>
    <s v="Bibo Bergeron"/>
    <x v="8"/>
    <s v="English"/>
    <n v="89"/>
    <n v="50802661"/>
    <n v="95000000"/>
  </r>
  <r>
    <n v="6.9"/>
    <s v="The Road to El Dorado"/>
    <s v="Bibo Bergeron"/>
    <x v="5"/>
    <s v="English"/>
    <n v="89"/>
    <n v="50802661"/>
    <n v="95000000"/>
  </r>
  <r>
    <n v="6.6"/>
    <s v="Ice Age: Continental Drift"/>
    <s v="Steve Martino"/>
    <x v="1"/>
    <s v="English"/>
    <n v="88"/>
    <n v="161317423"/>
    <n v="95000000"/>
  </r>
  <r>
    <n v="6.6"/>
    <s v="Ice Age: Continental Drift"/>
    <s v="Steve Martino"/>
    <x v="6"/>
    <s v="English"/>
    <n v="88"/>
    <n v="161317423"/>
    <n v="95000000"/>
  </r>
  <r>
    <n v="6.6"/>
    <s v="Ice Age: Continental Drift"/>
    <s v="Steve Martino"/>
    <x v="7"/>
    <s v="English"/>
    <n v="88"/>
    <n v="161317423"/>
    <n v="95000000"/>
  </r>
  <r>
    <n v="6.6"/>
    <s v="Ice Age: Continental Drift"/>
    <s v="Steve Martino"/>
    <x v="8"/>
    <s v="English"/>
    <n v="88"/>
    <n v="161317423"/>
    <n v="95000000"/>
  </r>
  <r>
    <n v="7"/>
    <s v="Cinderella"/>
    <s v="Kenneth Branagh"/>
    <x v="12"/>
    <s v="English"/>
    <n v="105"/>
    <n v="201148159"/>
    <n v="95000000"/>
  </r>
  <r>
    <n v="7"/>
    <s v="Cinderella"/>
    <s v="Kenneth Branagh"/>
    <x v="8"/>
    <s v="English"/>
    <n v="105"/>
    <n v="201148159"/>
    <n v="95000000"/>
  </r>
  <r>
    <n v="7"/>
    <s v="Cinderella"/>
    <s v="Kenneth Branagh"/>
    <x v="2"/>
    <s v="English"/>
    <n v="105"/>
    <n v="201148159"/>
    <n v="95000000"/>
  </r>
  <r>
    <n v="7"/>
    <s v="Cinderella"/>
    <s v="Kenneth Branagh"/>
    <x v="5"/>
    <s v="English"/>
    <n v="105"/>
    <n v="201148159"/>
    <n v="95000000"/>
  </r>
  <r>
    <n v="6.7"/>
    <s v="The Lovely Bones"/>
    <s v="Peter Jackson"/>
    <x v="12"/>
    <s v="English"/>
    <n v="135"/>
    <n v="43982842"/>
    <n v="65000000"/>
  </r>
  <r>
    <n v="6.7"/>
    <s v="The Lovely Bones"/>
    <s v="Peter Jackson"/>
    <x v="2"/>
    <s v="English"/>
    <n v="135"/>
    <n v="43982842"/>
    <n v="65000000"/>
  </r>
  <r>
    <n v="6.7"/>
    <s v="The Lovely Bones"/>
    <s v="Peter Jackson"/>
    <x v="4"/>
    <s v="English"/>
    <n v="135"/>
    <n v="43982842"/>
    <n v="65000000"/>
  </r>
  <r>
    <n v="8.1999999999999993"/>
    <s v="Finding Nemo"/>
    <s v="Andrew Stanton"/>
    <x v="1"/>
    <s v="English"/>
    <n v="100"/>
    <n v="380838870"/>
    <n v="94000000"/>
  </r>
  <r>
    <n v="8.1999999999999993"/>
    <s v="Finding Nemo"/>
    <s v="Andrew Stanton"/>
    <x v="6"/>
    <s v="English"/>
    <n v="100"/>
    <n v="380838870"/>
    <n v="94000000"/>
  </r>
  <r>
    <n v="8.1999999999999993"/>
    <s v="Finding Nemo"/>
    <s v="Andrew Stanton"/>
    <x v="7"/>
    <s v="English"/>
    <n v="100"/>
    <n v="380838870"/>
    <n v="94000000"/>
  </r>
  <r>
    <n v="8.1999999999999993"/>
    <s v="Finding Nemo"/>
    <s v="Andrew Stanton"/>
    <x v="8"/>
    <s v="English"/>
    <n v="100"/>
    <n v="380838870"/>
    <n v="94000000"/>
  </r>
  <r>
    <n v="8.9"/>
    <s v="The Lord of the Rings: The Return of the King"/>
    <s v="Peter Jackson"/>
    <x v="0"/>
    <s v="English"/>
    <n v="192"/>
    <n v="377019252"/>
    <n v="94000000"/>
  </r>
  <r>
    <n v="8.9"/>
    <s v="The Lord of the Rings: The Return of the King"/>
    <s v="Peter Jackson"/>
    <x v="1"/>
    <s v="English"/>
    <n v="192"/>
    <n v="377019252"/>
    <n v="94000000"/>
  </r>
  <r>
    <n v="8.9"/>
    <s v="The Lord of the Rings: The Return of the King"/>
    <s v="Peter Jackson"/>
    <x v="12"/>
    <s v="English"/>
    <n v="192"/>
    <n v="377019252"/>
    <n v="94000000"/>
  </r>
  <r>
    <n v="8.9"/>
    <s v="The Lord of the Rings: The Return of the King"/>
    <s v="Peter Jackson"/>
    <x v="2"/>
    <s v="English"/>
    <n v="192"/>
    <n v="377019252"/>
    <n v="94000000"/>
  </r>
  <r>
    <n v="8.6999999999999993"/>
    <s v="The Lord of the Rings: The Two Towers"/>
    <s v="Peter Jackson"/>
    <x v="0"/>
    <s v="English"/>
    <n v="172"/>
    <n v="340478898"/>
    <n v="94000000"/>
  </r>
  <r>
    <n v="8.6999999999999993"/>
    <s v="The Lord of the Rings: The Two Towers"/>
    <s v="Peter Jackson"/>
    <x v="1"/>
    <s v="English"/>
    <n v="172"/>
    <n v="340478898"/>
    <n v="94000000"/>
  </r>
  <r>
    <n v="8.6999999999999993"/>
    <s v="The Lord of the Rings: The Two Towers"/>
    <s v="Peter Jackson"/>
    <x v="12"/>
    <s v="English"/>
    <n v="172"/>
    <n v="340478898"/>
    <n v="94000000"/>
  </r>
  <r>
    <n v="8.6999999999999993"/>
    <s v="The Lord of the Rings: The Two Towers"/>
    <s v="Peter Jackson"/>
    <x v="2"/>
    <s v="English"/>
    <n v="172"/>
    <n v="340478898"/>
    <n v="94000000"/>
  </r>
  <r>
    <n v="5.5"/>
    <s v="Seventh Son"/>
    <s v="Sergey Bodrov"/>
    <x v="0"/>
    <s v="English"/>
    <n v="102"/>
    <n v="17176900"/>
    <n v="95000000"/>
  </r>
  <r>
    <n v="5.5"/>
    <s v="Seventh Son"/>
    <s v="Sergey Bodrov"/>
    <x v="1"/>
    <s v="English"/>
    <n v="102"/>
    <n v="17176900"/>
    <n v="95000000"/>
  </r>
  <r>
    <n v="5.5"/>
    <s v="Seventh Son"/>
    <s v="Sergey Bodrov"/>
    <x v="2"/>
    <s v="English"/>
    <n v="102"/>
    <n v="17176900"/>
    <n v="95000000"/>
  </r>
  <r>
    <n v="5.7"/>
    <s v="Lara Croft: Tomb Raider"/>
    <s v="Simon West"/>
    <x v="0"/>
    <s v="English"/>
    <n v="100"/>
    <n v="131144183"/>
    <n v="115000000"/>
  </r>
  <r>
    <n v="5.7"/>
    <s v="Lara Croft: Tomb Raider"/>
    <s v="Simon West"/>
    <x v="1"/>
    <s v="English"/>
    <n v="100"/>
    <n v="131144183"/>
    <n v="115000000"/>
  </r>
  <r>
    <n v="5.7"/>
    <s v="Lara Croft: Tomb Raider"/>
    <s v="Simon West"/>
    <x v="2"/>
    <s v="English"/>
    <n v="100"/>
    <n v="131144183"/>
    <n v="115000000"/>
  </r>
  <r>
    <n v="5.7"/>
    <s v="Lara Croft: Tomb Raider"/>
    <s v="Simon West"/>
    <x v="4"/>
    <s v="English"/>
    <n v="100"/>
    <n v="131144183"/>
    <n v="115000000"/>
  </r>
  <r>
    <n v="6.3"/>
    <s v="Transcendence"/>
    <s v="Wally Pfister"/>
    <x v="12"/>
    <s v="English"/>
    <n v="119"/>
    <n v="23014504"/>
    <n v="100000000"/>
  </r>
  <r>
    <n v="6.3"/>
    <s v="Transcendence"/>
    <s v="Wally Pfister"/>
    <x v="10"/>
    <s v="English"/>
    <n v="119"/>
    <n v="23014504"/>
    <n v="100000000"/>
  </r>
  <r>
    <n v="6.3"/>
    <s v="Transcendence"/>
    <s v="Wally Pfister"/>
    <x v="5"/>
    <s v="English"/>
    <n v="119"/>
    <n v="23014504"/>
    <n v="100000000"/>
  </r>
  <r>
    <n v="6.3"/>
    <s v="Transcendence"/>
    <s v="Wally Pfister"/>
    <x v="3"/>
    <s v="English"/>
    <n v="119"/>
    <n v="23014504"/>
    <n v="100000000"/>
  </r>
  <r>
    <n v="6.3"/>
    <s v="Transcendence"/>
    <s v="Wally Pfister"/>
    <x v="4"/>
    <s v="English"/>
    <n v="119"/>
    <n v="23014504"/>
    <n v="100000000"/>
  </r>
  <r>
    <n v="5.9"/>
    <s v="Jurassic Park III"/>
    <s v="Joe Johnston"/>
    <x v="0"/>
    <s v="English"/>
    <n v="92"/>
    <n v="181166115"/>
    <n v="93000000"/>
  </r>
  <r>
    <n v="5.9"/>
    <s v="Jurassic Park III"/>
    <s v="Joe Johnston"/>
    <x v="1"/>
    <s v="English"/>
    <n v="92"/>
    <n v="181166115"/>
    <n v="93000000"/>
  </r>
  <r>
    <n v="5.9"/>
    <s v="Jurassic Park III"/>
    <s v="Joe Johnston"/>
    <x v="3"/>
    <s v="English"/>
    <n v="92"/>
    <n v="181166115"/>
    <n v="93000000"/>
  </r>
  <r>
    <n v="5.9"/>
    <s v="Jurassic Park III"/>
    <s v="Joe Johnston"/>
    <x v="4"/>
    <s v="English"/>
    <n v="92"/>
    <n v="181166115"/>
    <n v="93000000"/>
  </r>
  <r>
    <n v="7.6"/>
    <s v="Rise of the Planet of the Apes"/>
    <s v="Rupert Wyatt"/>
    <x v="0"/>
    <s v="English"/>
    <n v="105"/>
    <n v="176740650"/>
    <n v="93000000"/>
  </r>
  <r>
    <n v="7.6"/>
    <s v="Rise of the Planet of the Apes"/>
    <s v="Rupert Wyatt"/>
    <x v="12"/>
    <s v="English"/>
    <n v="105"/>
    <n v="176740650"/>
    <n v="93000000"/>
  </r>
  <r>
    <n v="7.6"/>
    <s v="Rise of the Planet of the Apes"/>
    <s v="Rupert Wyatt"/>
    <x v="3"/>
    <s v="English"/>
    <n v="105"/>
    <n v="176740650"/>
    <n v="93000000"/>
  </r>
  <r>
    <n v="7.6"/>
    <s v="Rise of the Planet of the Apes"/>
    <s v="Rupert Wyatt"/>
    <x v="4"/>
    <s v="English"/>
    <n v="105"/>
    <n v="176740650"/>
    <n v="93000000"/>
  </r>
  <r>
    <n v="6.6"/>
    <s v="The Spiderwick Chronicles"/>
    <s v="Mark Waters"/>
    <x v="1"/>
    <s v="English"/>
    <n v="107"/>
    <n v="71148699"/>
    <n v="90000000"/>
  </r>
  <r>
    <n v="6.6"/>
    <s v="The Spiderwick Chronicles"/>
    <s v="Mark Waters"/>
    <x v="8"/>
    <s v="English"/>
    <n v="107"/>
    <n v="71148699"/>
    <n v="90000000"/>
  </r>
  <r>
    <n v="6.6"/>
    <s v="The Spiderwick Chronicles"/>
    <s v="Mark Waters"/>
    <x v="2"/>
    <s v="English"/>
    <n v="107"/>
    <n v="71148699"/>
    <n v="90000000"/>
  </r>
  <r>
    <n v="5.3"/>
    <s v="A Good Day to Die Hard"/>
    <s v="John Moore"/>
    <x v="0"/>
    <s v="English"/>
    <n v="101"/>
    <n v="67344392"/>
    <n v="92000000"/>
  </r>
  <r>
    <n v="5.3"/>
    <s v="A Good Day to Die Hard"/>
    <s v="John Moore"/>
    <x v="4"/>
    <s v="English"/>
    <n v="101"/>
    <n v="67344392"/>
    <n v="92000000"/>
  </r>
  <r>
    <n v="6"/>
    <s v="The Alamo"/>
    <s v="John Lee Hancock"/>
    <x v="12"/>
    <s v="English"/>
    <n v="137"/>
    <n v="22406362"/>
    <n v="107000000"/>
  </r>
  <r>
    <n v="6"/>
    <s v="The Alamo"/>
    <s v="John Lee Hancock"/>
    <x v="13"/>
    <s v="English"/>
    <n v="137"/>
    <n v="22406362"/>
    <n v="107000000"/>
  </r>
  <r>
    <n v="6"/>
    <s v="The Alamo"/>
    <s v="John Lee Hancock"/>
    <x v="17"/>
    <s v="English"/>
    <n v="137"/>
    <n v="22406362"/>
    <n v="107000000"/>
  </r>
  <r>
    <n v="6"/>
    <s v="The Alamo"/>
    <s v="John Lee Hancock"/>
    <x v="11"/>
    <s v="English"/>
    <n v="137"/>
    <n v="22406362"/>
    <n v="107000000"/>
  </r>
  <r>
    <n v="8"/>
    <s v="The Incredibles"/>
    <s v="Brad Bird"/>
    <x v="0"/>
    <s v="English"/>
    <n v="115"/>
    <n v="261437578"/>
    <n v="92000000"/>
  </r>
  <r>
    <n v="8"/>
    <s v="The Incredibles"/>
    <s v="Brad Bird"/>
    <x v="1"/>
    <s v="English"/>
    <n v="115"/>
    <n v="261437578"/>
    <n v="92000000"/>
  </r>
  <r>
    <n v="8"/>
    <s v="The Incredibles"/>
    <s v="Brad Bird"/>
    <x v="6"/>
    <s v="English"/>
    <n v="115"/>
    <n v="261437578"/>
    <n v="92000000"/>
  </r>
  <r>
    <n v="8"/>
    <s v="The Incredibles"/>
    <s v="Brad Bird"/>
    <x v="8"/>
    <s v="English"/>
    <n v="115"/>
    <n v="261437578"/>
    <n v="92000000"/>
  </r>
  <r>
    <n v="5.6"/>
    <s v="Cutthroat Island"/>
    <s v="Renny Harlin"/>
    <x v="0"/>
    <s v="English"/>
    <n v="124"/>
    <n v="11000000"/>
    <n v="98000000"/>
  </r>
  <r>
    <n v="5.6"/>
    <s v="Cutthroat Island"/>
    <s v="Renny Harlin"/>
    <x v="1"/>
    <s v="English"/>
    <n v="124"/>
    <n v="11000000"/>
    <n v="98000000"/>
  </r>
  <r>
    <n v="5.6"/>
    <s v="Cutthroat Island"/>
    <s v="Renny Harlin"/>
    <x v="7"/>
    <s v="English"/>
    <n v="124"/>
    <n v="11000000"/>
    <n v="98000000"/>
  </r>
  <r>
    <n v="5.9"/>
    <s v="Percy Jackson &amp; the Olympians: The Lightning Thief"/>
    <s v="Chris Columbus"/>
    <x v="1"/>
    <s v="English"/>
    <n v="118"/>
    <n v="88761720"/>
    <n v="95000000"/>
  </r>
  <r>
    <n v="5.9"/>
    <s v="Percy Jackson &amp; the Olympians: The Lightning Thief"/>
    <s v="Chris Columbus"/>
    <x v="8"/>
    <s v="English"/>
    <n v="118"/>
    <n v="88761720"/>
    <n v="95000000"/>
  </r>
  <r>
    <n v="5.9"/>
    <s v="Percy Jackson &amp; the Olympians: The Lightning Thief"/>
    <s v="Chris Columbus"/>
    <x v="2"/>
    <s v="English"/>
    <n v="118"/>
    <n v="88761720"/>
    <n v="95000000"/>
  </r>
  <r>
    <n v="7.3"/>
    <s v="Men in Black"/>
    <s v="Barry Sonnenfeld"/>
    <x v="1"/>
    <s v="English"/>
    <n v="98"/>
    <n v="250147615"/>
    <n v="90000000"/>
  </r>
  <r>
    <n v="7.3"/>
    <s v="Men in Black"/>
    <s v="Barry Sonnenfeld"/>
    <x v="7"/>
    <s v="English"/>
    <n v="98"/>
    <n v="250147615"/>
    <n v="90000000"/>
  </r>
  <r>
    <n v="7.3"/>
    <s v="Men in Black"/>
    <s v="Barry Sonnenfeld"/>
    <x v="8"/>
    <s v="English"/>
    <n v="98"/>
    <n v="250147615"/>
    <n v="90000000"/>
  </r>
  <r>
    <n v="7.3"/>
    <s v="Men in Black"/>
    <s v="Barry Sonnenfeld"/>
    <x v="10"/>
    <s v="English"/>
    <n v="98"/>
    <n v="250147615"/>
    <n v="90000000"/>
  </r>
  <r>
    <n v="7.3"/>
    <s v="Men in Black"/>
    <s v="Barry Sonnenfeld"/>
    <x v="3"/>
    <s v="English"/>
    <n v="98"/>
    <n v="250147615"/>
    <n v="90000000"/>
  </r>
  <r>
    <n v="7.9"/>
    <s v="Toy Story 2"/>
    <s v="John Lasseter"/>
    <x v="1"/>
    <s v="English"/>
    <n v="82"/>
    <n v="245823397"/>
    <n v="90000000"/>
  </r>
  <r>
    <n v="7.9"/>
    <s v="Toy Story 2"/>
    <s v="John Lasseter"/>
    <x v="6"/>
    <s v="English"/>
    <n v="82"/>
    <n v="245823397"/>
    <n v="90000000"/>
  </r>
  <r>
    <n v="7.9"/>
    <s v="Toy Story 2"/>
    <s v="John Lasseter"/>
    <x v="7"/>
    <s v="English"/>
    <n v="82"/>
    <n v="245823397"/>
    <n v="90000000"/>
  </r>
  <r>
    <n v="7.9"/>
    <s v="Toy Story 2"/>
    <s v="John Lasseter"/>
    <x v="8"/>
    <s v="English"/>
    <n v="82"/>
    <n v="245823397"/>
    <n v="90000000"/>
  </r>
  <r>
    <n v="7.9"/>
    <s v="Toy Story 2"/>
    <s v="John Lasseter"/>
    <x v="2"/>
    <s v="English"/>
    <n v="82"/>
    <n v="245823397"/>
    <n v="90000000"/>
  </r>
  <r>
    <n v="6.8"/>
    <s v="Unstoppable"/>
    <s v="Tony Scott"/>
    <x v="0"/>
    <s v="English"/>
    <n v="98"/>
    <n v="81557479"/>
    <n v="100000000"/>
  </r>
  <r>
    <n v="6.8"/>
    <s v="Unstoppable"/>
    <s v="Tony Scott"/>
    <x v="4"/>
    <s v="English"/>
    <n v="98"/>
    <n v="81557479"/>
    <n v="100000000"/>
  </r>
  <r>
    <n v="6.6"/>
    <s v="Rush Hour 2"/>
    <s v="Brett Ratner"/>
    <x v="0"/>
    <s v="English"/>
    <n v="90"/>
    <n v="226138454"/>
    <n v="90000000"/>
  </r>
  <r>
    <n v="6.6"/>
    <s v="Rush Hour 2"/>
    <s v="Brett Ratner"/>
    <x v="7"/>
    <s v="English"/>
    <n v="90"/>
    <n v="226138454"/>
    <n v="90000000"/>
  </r>
  <r>
    <n v="6.6"/>
    <s v="Rush Hour 2"/>
    <s v="Brett Ratner"/>
    <x v="15"/>
    <s v="English"/>
    <n v="90"/>
    <n v="226138454"/>
    <n v="90000000"/>
  </r>
  <r>
    <n v="6.6"/>
    <s v="Rush Hour 2"/>
    <s v="Brett Ratner"/>
    <x v="4"/>
    <s v="English"/>
    <n v="90"/>
    <n v="226138454"/>
    <n v="90000000"/>
  </r>
  <r>
    <n v="6.6"/>
    <s v="What Lies Beneath"/>
    <s v="Robert Zemeckis"/>
    <x v="12"/>
    <s v="English"/>
    <n v="130"/>
    <n v="155370362"/>
    <n v="100000000"/>
  </r>
  <r>
    <n v="6.6"/>
    <s v="What Lies Beneath"/>
    <s v="Robert Zemeckis"/>
    <x v="2"/>
    <s v="English"/>
    <n v="130"/>
    <n v="155370362"/>
    <n v="100000000"/>
  </r>
  <r>
    <n v="6.6"/>
    <s v="What Lies Beneath"/>
    <s v="Robert Zemeckis"/>
    <x v="16"/>
    <s v="English"/>
    <n v="130"/>
    <n v="155370362"/>
    <n v="100000000"/>
  </r>
  <r>
    <n v="6.6"/>
    <s v="What Lies Beneath"/>
    <s v="Robert Zemeckis"/>
    <x v="10"/>
    <s v="English"/>
    <n v="130"/>
    <n v="155370362"/>
    <n v="100000000"/>
  </r>
  <r>
    <n v="6.6"/>
    <s v="What Lies Beneath"/>
    <s v="Robert Zemeckis"/>
    <x v="4"/>
    <s v="English"/>
    <n v="130"/>
    <n v="155370362"/>
    <n v="100000000"/>
  </r>
  <r>
    <n v="7"/>
    <s v="Cloudy with a Chance of Meatballs"/>
    <s v="Phil Lord"/>
    <x v="6"/>
    <s v="English"/>
    <n v="90"/>
    <n v="124870275"/>
    <n v="100000000"/>
  </r>
  <r>
    <n v="7"/>
    <s v="Cloudy with a Chance of Meatballs"/>
    <s v="Phil Lord"/>
    <x v="7"/>
    <s v="English"/>
    <n v="90"/>
    <n v="124870275"/>
    <n v="100000000"/>
  </r>
  <r>
    <n v="7"/>
    <s v="Cloudy with a Chance of Meatballs"/>
    <s v="Phil Lord"/>
    <x v="8"/>
    <s v="English"/>
    <n v="90"/>
    <n v="124870275"/>
    <n v="100000000"/>
  </r>
  <r>
    <n v="7"/>
    <s v="Cloudy with a Chance of Meatballs"/>
    <s v="Phil Lord"/>
    <x v="3"/>
    <s v="English"/>
    <n v="90"/>
    <n v="124870275"/>
    <n v="100000000"/>
  </r>
  <r>
    <n v="7"/>
    <s v="Ice Age: Dawn of the Dinosaurs"/>
    <s v="Carlos Saldanha"/>
    <x v="0"/>
    <s v="English"/>
    <n v="94"/>
    <n v="196573705"/>
    <n v="90000000"/>
  </r>
  <r>
    <n v="7"/>
    <s v="Ice Age: Dawn of the Dinosaurs"/>
    <s v="Carlos Saldanha"/>
    <x v="1"/>
    <s v="English"/>
    <n v="94"/>
    <n v="196573705"/>
    <n v="90000000"/>
  </r>
  <r>
    <n v="7"/>
    <s v="Ice Age: Dawn of the Dinosaurs"/>
    <s v="Carlos Saldanha"/>
    <x v="6"/>
    <s v="English"/>
    <n v="94"/>
    <n v="196573705"/>
    <n v="90000000"/>
  </r>
  <r>
    <n v="7"/>
    <s v="Ice Age: Dawn of the Dinosaurs"/>
    <s v="Carlos Saldanha"/>
    <x v="7"/>
    <s v="English"/>
    <n v="94"/>
    <n v="196573705"/>
    <n v="90000000"/>
  </r>
  <r>
    <n v="7"/>
    <s v="Ice Age: Dawn of the Dinosaurs"/>
    <s v="Carlos Saldanha"/>
    <x v="8"/>
    <s v="English"/>
    <n v="94"/>
    <n v="196573705"/>
    <n v="90000000"/>
  </r>
  <r>
    <n v="7.3"/>
    <s v="The Secret Life of Walter Mitty"/>
    <s v="Ben Stiller"/>
    <x v="1"/>
    <s v="English"/>
    <n v="114"/>
    <n v="58229120"/>
    <n v="90000000"/>
  </r>
  <r>
    <n v="7.3"/>
    <s v="The Secret Life of Walter Mitty"/>
    <s v="Ben Stiller"/>
    <x v="7"/>
    <s v="English"/>
    <n v="114"/>
    <n v="58229120"/>
    <n v="90000000"/>
  </r>
  <r>
    <n v="7.3"/>
    <s v="The Secret Life of Walter Mitty"/>
    <s v="Ben Stiller"/>
    <x v="12"/>
    <s v="English"/>
    <n v="114"/>
    <n v="58229120"/>
    <n v="90000000"/>
  </r>
  <r>
    <n v="7.3"/>
    <s v="The Secret Life of Walter Mitty"/>
    <s v="Ben Stiller"/>
    <x v="2"/>
    <s v="English"/>
    <n v="114"/>
    <n v="58229120"/>
    <n v="90000000"/>
  </r>
  <r>
    <n v="7.3"/>
    <s v="The Secret Life of Walter Mitty"/>
    <s v="Ben Stiller"/>
    <x v="5"/>
    <s v="English"/>
    <n v="114"/>
    <n v="58229120"/>
    <n v="90000000"/>
  </r>
  <r>
    <n v="5.5"/>
    <s v="Charlie's Angels"/>
    <s v="McG"/>
    <x v="0"/>
    <s v="English"/>
    <n v="94"/>
    <n v="125305545"/>
    <n v="92000000"/>
  </r>
  <r>
    <n v="5.5"/>
    <s v="Charlie's Angels"/>
    <s v="McG"/>
    <x v="1"/>
    <s v="English"/>
    <n v="94"/>
    <n v="125305545"/>
    <n v="92000000"/>
  </r>
  <r>
    <n v="5.5"/>
    <s v="Charlie's Angels"/>
    <s v="McG"/>
    <x v="7"/>
    <s v="English"/>
    <n v="94"/>
    <n v="125305545"/>
    <n v="92000000"/>
  </r>
  <r>
    <n v="5.5"/>
    <s v="Charlie's Angels"/>
    <s v="McG"/>
    <x v="15"/>
    <s v="English"/>
    <n v="94"/>
    <n v="125305545"/>
    <n v="92000000"/>
  </r>
  <r>
    <n v="5.5"/>
    <s v="Charlie's Angels"/>
    <s v="McG"/>
    <x v="4"/>
    <s v="English"/>
    <n v="94"/>
    <n v="125305545"/>
    <n v="92000000"/>
  </r>
  <r>
    <n v="8.5"/>
    <s v="The Departed"/>
    <s v="Martin Scorsese"/>
    <x v="15"/>
    <s v="English"/>
    <n v="151"/>
    <n v="132373442"/>
    <n v="90000000"/>
  </r>
  <r>
    <n v="8.5"/>
    <s v="The Departed"/>
    <s v="Martin Scorsese"/>
    <x v="12"/>
    <s v="English"/>
    <n v="151"/>
    <n v="132373442"/>
    <n v="90000000"/>
  </r>
  <r>
    <n v="8.5"/>
    <s v="The Departed"/>
    <s v="Martin Scorsese"/>
    <x v="4"/>
    <s v="English"/>
    <n v="151"/>
    <n v="132373442"/>
    <n v="90000000"/>
  </r>
  <r>
    <n v="7.5"/>
    <s v="Mulan"/>
    <s v="Tony Bancroft"/>
    <x v="1"/>
    <s v="English"/>
    <n v="88"/>
    <n v="120618403"/>
    <n v="90000000"/>
  </r>
  <r>
    <n v="7.5"/>
    <s v="Mulan"/>
    <s v="Tony Bancroft"/>
    <x v="6"/>
    <s v="English"/>
    <n v="88"/>
    <n v="120618403"/>
    <n v="90000000"/>
  </r>
  <r>
    <n v="7.5"/>
    <s v="Mulan"/>
    <s v="Tony Bancroft"/>
    <x v="8"/>
    <s v="English"/>
    <n v="88"/>
    <n v="120618403"/>
    <n v="90000000"/>
  </r>
  <r>
    <n v="7.5"/>
    <s v="Mulan"/>
    <s v="Tony Bancroft"/>
    <x v="2"/>
    <s v="English"/>
    <n v="88"/>
    <n v="120618403"/>
    <n v="90000000"/>
  </r>
  <r>
    <n v="7.5"/>
    <s v="Mulan"/>
    <s v="Tony Bancroft"/>
    <x v="9"/>
    <s v="English"/>
    <n v="88"/>
    <n v="120618403"/>
    <n v="90000000"/>
  </r>
  <r>
    <n v="7.5"/>
    <s v="Mulan"/>
    <s v="Tony Bancroft"/>
    <x v="17"/>
    <s v="English"/>
    <n v="88"/>
    <n v="120618403"/>
    <n v="90000000"/>
  </r>
  <r>
    <n v="7"/>
    <s v="Tropic Thunder"/>
    <s v="Ben Stiller"/>
    <x v="0"/>
    <s v="English"/>
    <n v="121"/>
    <n v="110416702"/>
    <n v="92000000"/>
  </r>
  <r>
    <n v="7"/>
    <s v="Tropic Thunder"/>
    <s v="Ben Stiller"/>
    <x v="7"/>
    <s v="English"/>
    <n v="121"/>
    <n v="110416702"/>
    <n v="92000000"/>
  </r>
  <r>
    <n v="7.8"/>
    <s v="The Girl with the Dragon Tattoo"/>
    <s v="David Fincher"/>
    <x v="15"/>
    <s v="English"/>
    <n v="158"/>
    <n v="102515793"/>
    <n v="90000000"/>
  </r>
  <r>
    <n v="7.8"/>
    <s v="The Girl with the Dragon Tattoo"/>
    <s v="David Fincher"/>
    <x v="12"/>
    <s v="English"/>
    <n v="158"/>
    <n v="102515793"/>
    <n v="90000000"/>
  </r>
  <r>
    <n v="7.8"/>
    <s v="The Girl with the Dragon Tattoo"/>
    <s v="David Fincher"/>
    <x v="10"/>
    <s v="English"/>
    <n v="158"/>
    <n v="102515793"/>
    <n v="90000000"/>
  </r>
  <r>
    <n v="7.8"/>
    <s v="The Girl with the Dragon Tattoo"/>
    <s v="David Fincher"/>
    <x v="4"/>
    <s v="English"/>
    <n v="158"/>
    <n v="102515793"/>
    <n v="90000000"/>
  </r>
  <r>
    <n v="7.6"/>
    <s v="Die Hard with a Vengeance"/>
    <s v="John McTiernan"/>
    <x v="0"/>
    <s v="English"/>
    <n v="128"/>
    <n v="100012500"/>
    <n v="90000000"/>
  </r>
  <r>
    <n v="7.6"/>
    <s v="Die Hard with a Vengeance"/>
    <s v="John McTiernan"/>
    <x v="1"/>
    <s v="English"/>
    <n v="128"/>
    <n v="100012500"/>
    <n v="90000000"/>
  </r>
  <r>
    <n v="7.6"/>
    <s v="Die Hard with a Vengeance"/>
    <s v="John McTiernan"/>
    <x v="4"/>
    <s v="English"/>
    <n v="128"/>
    <n v="100012500"/>
    <n v="90000000"/>
  </r>
  <r>
    <n v="7.6"/>
    <s v="Sherlock Holmes"/>
    <s v="Guy Ritchie"/>
    <x v="0"/>
    <s v="English"/>
    <n v="128"/>
    <n v="209019489"/>
    <n v="90000000"/>
  </r>
  <r>
    <n v="7.6"/>
    <s v="Sherlock Holmes"/>
    <s v="Guy Ritchie"/>
    <x v="1"/>
    <s v="English"/>
    <n v="128"/>
    <n v="209019489"/>
    <n v="90000000"/>
  </r>
  <r>
    <n v="7.6"/>
    <s v="Sherlock Holmes"/>
    <s v="Guy Ritchie"/>
    <x v="15"/>
    <s v="English"/>
    <n v="128"/>
    <n v="209019489"/>
    <n v="90000000"/>
  </r>
  <r>
    <n v="7.6"/>
    <s v="Sherlock Holmes"/>
    <s v="Guy Ritchie"/>
    <x v="10"/>
    <s v="English"/>
    <n v="128"/>
    <n v="209019489"/>
    <n v="90000000"/>
  </r>
  <r>
    <n v="7.6"/>
    <s v="Sherlock Holmes"/>
    <s v="Guy Ritchie"/>
    <x v="4"/>
    <s v="English"/>
    <n v="128"/>
    <n v="209019489"/>
    <n v="90000000"/>
  </r>
  <r>
    <n v="6.8"/>
    <s v="Atlantis: The Lost Empire"/>
    <s v="Gary Trousdale"/>
    <x v="0"/>
    <s v="English"/>
    <n v="95"/>
    <n v="84037039"/>
    <n v="120000000"/>
  </r>
  <r>
    <n v="6.8"/>
    <s v="Atlantis: The Lost Empire"/>
    <s v="Gary Trousdale"/>
    <x v="1"/>
    <s v="English"/>
    <n v="95"/>
    <n v="84037039"/>
    <n v="120000000"/>
  </r>
  <r>
    <n v="6.8"/>
    <s v="Atlantis: The Lost Empire"/>
    <s v="Gary Trousdale"/>
    <x v="6"/>
    <s v="English"/>
    <n v="95"/>
    <n v="84037039"/>
    <n v="120000000"/>
  </r>
  <r>
    <n v="6.8"/>
    <s v="Atlantis: The Lost Empire"/>
    <s v="Gary Trousdale"/>
    <x v="8"/>
    <s v="English"/>
    <n v="95"/>
    <n v="84037039"/>
    <n v="120000000"/>
  </r>
  <r>
    <n v="6.8"/>
    <s v="Atlantis: The Lost Empire"/>
    <s v="Gary Trousdale"/>
    <x v="2"/>
    <s v="English"/>
    <n v="95"/>
    <n v="84037039"/>
    <n v="120000000"/>
  </r>
  <r>
    <n v="6.8"/>
    <s v="Atlantis: The Lost Empire"/>
    <s v="Gary Trousdale"/>
    <x v="3"/>
    <s v="English"/>
    <n v="95"/>
    <n v="84037039"/>
    <n v="120000000"/>
  </r>
  <r>
    <n v="5"/>
    <s v="Alvin and the Chipmunks: The Road Chip"/>
    <s v="Walt Becker"/>
    <x v="1"/>
    <s v="English"/>
    <n v="92"/>
    <n v="85884815"/>
    <n v="90000000"/>
  </r>
  <r>
    <n v="5"/>
    <s v="Alvin and the Chipmunks: The Road Chip"/>
    <s v="Walt Becker"/>
    <x v="6"/>
    <s v="English"/>
    <n v="92"/>
    <n v="85884815"/>
    <n v="90000000"/>
  </r>
  <r>
    <n v="5"/>
    <s v="Alvin and the Chipmunks: The Road Chip"/>
    <s v="Walt Becker"/>
    <x v="7"/>
    <s v="English"/>
    <n v="92"/>
    <n v="85884815"/>
    <n v="90000000"/>
  </r>
  <r>
    <n v="5"/>
    <s v="Alvin and the Chipmunks: The Road Chip"/>
    <s v="Walt Becker"/>
    <x v="8"/>
    <s v="English"/>
    <n v="92"/>
    <n v="85884815"/>
    <n v="90000000"/>
  </r>
  <r>
    <n v="5"/>
    <s v="Alvin and the Chipmunks: The Road Chip"/>
    <s v="Walt Becker"/>
    <x v="2"/>
    <s v="English"/>
    <n v="92"/>
    <n v="85884815"/>
    <n v="90000000"/>
  </r>
  <r>
    <n v="5"/>
    <s v="Alvin and the Chipmunks: The Road Chip"/>
    <s v="Walt Becker"/>
    <x v="19"/>
    <s v="English"/>
    <n v="92"/>
    <n v="85884815"/>
    <n v="90000000"/>
  </r>
  <r>
    <n v="7.1"/>
    <s v="Valkyrie"/>
    <s v="Bryan Singer"/>
    <x v="12"/>
    <s v="English"/>
    <n v="121"/>
    <n v="83077470"/>
    <n v="75000000"/>
  </r>
  <r>
    <n v="7.1"/>
    <s v="Valkyrie"/>
    <s v="Bryan Singer"/>
    <x v="13"/>
    <s v="English"/>
    <n v="121"/>
    <n v="83077470"/>
    <n v="75000000"/>
  </r>
  <r>
    <n v="7.1"/>
    <s v="Valkyrie"/>
    <s v="Bryan Singer"/>
    <x v="4"/>
    <s v="English"/>
    <n v="121"/>
    <n v="83077470"/>
    <n v="75000000"/>
  </r>
  <r>
    <n v="7.1"/>
    <s v="Valkyrie"/>
    <s v="Bryan Singer"/>
    <x v="17"/>
    <s v="English"/>
    <n v="121"/>
    <n v="83077470"/>
    <n v="75000000"/>
  </r>
  <r>
    <n v="5.5"/>
    <s v="You Don't Mess with the Zohan"/>
    <s v="Dennis Dugan"/>
    <x v="0"/>
    <s v="English"/>
    <n v="113"/>
    <n v="100018837"/>
    <n v="90000000"/>
  </r>
  <r>
    <n v="5.5"/>
    <s v="You Don't Mess with the Zohan"/>
    <s v="Dennis Dugan"/>
    <x v="7"/>
    <s v="English"/>
    <n v="113"/>
    <n v="100018837"/>
    <n v="90000000"/>
  </r>
  <r>
    <n v="5.6"/>
    <s v="Pixels"/>
    <s v="Chris Columbus"/>
    <x v="0"/>
    <s v="English"/>
    <n v="106"/>
    <n v="78747585"/>
    <n v="88000000"/>
  </r>
  <r>
    <n v="5.6"/>
    <s v="Pixels"/>
    <s v="Chris Columbus"/>
    <x v="6"/>
    <s v="English"/>
    <n v="106"/>
    <n v="78747585"/>
    <n v="88000000"/>
  </r>
  <r>
    <n v="5.6"/>
    <s v="Pixels"/>
    <s v="Chris Columbus"/>
    <x v="7"/>
    <s v="English"/>
    <n v="106"/>
    <n v="78747585"/>
    <n v="88000000"/>
  </r>
  <r>
    <n v="5.6"/>
    <s v="Pixels"/>
    <s v="Chris Columbus"/>
    <x v="3"/>
    <s v="English"/>
    <n v="106"/>
    <n v="78747585"/>
    <n v="88000000"/>
  </r>
  <r>
    <n v="7.1"/>
    <s v="A.I. Artificial Intelligence"/>
    <s v="Steven Spielberg"/>
    <x v="1"/>
    <s v="English"/>
    <n v="146"/>
    <n v="78616689"/>
    <n v="100000000"/>
  </r>
  <r>
    <n v="7.1"/>
    <s v="A.I. Artificial Intelligence"/>
    <s v="Steven Spielberg"/>
    <x v="12"/>
    <s v="English"/>
    <n v="146"/>
    <n v="78616689"/>
    <n v="100000000"/>
  </r>
  <r>
    <n v="7.1"/>
    <s v="A.I. Artificial Intelligence"/>
    <s v="Steven Spielberg"/>
    <x v="3"/>
    <s v="English"/>
    <n v="146"/>
    <n v="78616689"/>
    <n v="100000000"/>
  </r>
  <r>
    <n v="4.9000000000000004"/>
    <s v="The Haunted Mansion"/>
    <s v="Rob Minkoff"/>
    <x v="7"/>
    <s v="English"/>
    <n v="88"/>
    <n v="75817994"/>
    <n v="90000000"/>
  </r>
  <r>
    <n v="4.9000000000000004"/>
    <s v="The Haunted Mansion"/>
    <s v="Rob Minkoff"/>
    <x v="8"/>
    <s v="English"/>
    <n v="88"/>
    <n v="75817994"/>
    <n v="90000000"/>
  </r>
  <r>
    <n v="4.9000000000000004"/>
    <s v="The Haunted Mansion"/>
    <s v="Rob Minkoff"/>
    <x v="2"/>
    <s v="English"/>
    <n v="88"/>
    <n v="75817994"/>
    <n v="90000000"/>
  </r>
  <r>
    <n v="4.9000000000000004"/>
    <s v="The Haunted Mansion"/>
    <s v="Rob Minkoff"/>
    <x v="16"/>
    <s v="English"/>
    <n v="88"/>
    <n v="75817994"/>
    <n v="90000000"/>
  </r>
  <r>
    <n v="4.9000000000000004"/>
    <s v="The Haunted Mansion"/>
    <s v="Rob Minkoff"/>
    <x v="10"/>
    <s v="English"/>
    <n v="88"/>
    <n v="75817994"/>
    <n v="90000000"/>
  </r>
  <r>
    <n v="7.4"/>
    <s v="Contact"/>
    <s v="Robert Zemeckis"/>
    <x v="12"/>
    <s v="English"/>
    <n v="150"/>
    <n v="100853835"/>
    <n v="90000000"/>
  </r>
  <r>
    <n v="7.4"/>
    <s v="Contact"/>
    <s v="Robert Zemeckis"/>
    <x v="10"/>
    <s v="English"/>
    <n v="150"/>
    <n v="100853835"/>
    <n v="90000000"/>
  </r>
  <r>
    <n v="7.4"/>
    <s v="Contact"/>
    <s v="Robert Zemeckis"/>
    <x v="3"/>
    <s v="English"/>
    <n v="150"/>
    <n v="100853835"/>
    <n v="90000000"/>
  </r>
  <r>
    <n v="7.4"/>
    <s v="Contact"/>
    <s v="Robert Zemeckis"/>
    <x v="4"/>
    <s v="English"/>
    <n v="150"/>
    <n v="100853835"/>
    <n v="90000000"/>
  </r>
  <r>
    <n v="5.7"/>
    <s v="Hollow Man"/>
    <s v="Paul Verhoeven"/>
    <x v="0"/>
    <s v="English"/>
    <n v="119"/>
    <n v="73209340"/>
    <n v="95000000"/>
  </r>
  <r>
    <n v="5.7"/>
    <s v="Hollow Man"/>
    <s v="Paul Verhoeven"/>
    <x v="16"/>
    <s v="English"/>
    <n v="119"/>
    <n v="73209340"/>
    <n v="95000000"/>
  </r>
  <r>
    <n v="5.7"/>
    <s v="Hollow Man"/>
    <s v="Paul Verhoeven"/>
    <x v="3"/>
    <s v="English"/>
    <n v="119"/>
    <n v="73209340"/>
    <n v="95000000"/>
  </r>
  <r>
    <n v="5.7"/>
    <s v="Hollow Man"/>
    <s v="Paul Verhoeven"/>
    <x v="4"/>
    <s v="English"/>
    <n v="119"/>
    <n v="73209340"/>
    <n v="95000000"/>
  </r>
  <r>
    <n v="6.4"/>
    <s v="The Interpreter"/>
    <s v="Sydney Pollack"/>
    <x v="15"/>
    <s v="Aboriginal"/>
    <n v="128"/>
    <n v="72515360"/>
    <n v="80000000"/>
  </r>
  <r>
    <n v="6.4"/>
    <s v="The Interpreter"/>
    <s v="Sydney Pollack"/>
    <x v="10"/>
    <s v="Aboriginal"/>
    <n v="128"/>
    <n v="72515360"/>
    <n v="80000000"/>
  </r>
  <r>
    <n v="6.4"/>
    <s v="The Interpreter"/>
    <s v="Sydney Pollack"/>
    <x v="4"/>
    <s v="Aboriginal"/>
    <n v="128"/>
    <n v="72515360"/>
    <n v="80000000"/>
  </r>
  <r>
    <n v="5.9"/>
    <s v="Percy Jackson: Sea of Monsters"/>
    <s v="Thor Freudenthal"/>
    <x v="1"/>
    <s v="English"/>
    <n v="106"/>
    <n v="68558662"/>
    <n v="90000000"/>
  </r>
  <r>
    <n v="5.9"/>
    <s v="Percy Jackson: Sea of Monsters"/>
    <s v="Thor Freudenthal"/>
    <x v="8"/>
    <s v="English"/>
    <n v="106"/>
    <n v="68558662"/>
    <n v="90000000"/>
  </r>
  <r>
    <n v="5.9"/>
    <s v="Percy Jackson: Sea of Monsters"/>
    <s v="Thor Freudenthal"/>
    <x v="2"/>
    <s v="English"/>
    <n v="106"/>
    <n v="68558662"/>
    <n v="90000000"/>
  </r>
  <r>
    <n v="5.5"/>
    <s v="Lara Croft Tomb Raider: The Cradle of Life"/>
    <s v="Jan de Bont"/>
    <x v="0"/>
    <s v="English"/>
    <n v="117"/>
    <n v="65653758"/>
    <n v="95000000"/>
  </r>
  <r>
    <n v="5.5"/>
    <s v="Lara Croft Tomb Raider: The Cradle of Life"/>
    <s v="Jan de Bont"/>
    <x v="1"/>
    <s v="English"/>
    <n v="117"/>
    <n v="65653758"/>
    <n v="95000000"/>
  </r>
  <r>
    <n v="5.5"/>
    <s v="Lara Croft Tomb Raider: The Cradle of Life"/>
    <s v="Jan de Bont"/>
    <x v="2"/>
    <s v="English"/>
    <n v="117"/>
    <n v="65653758"/>
    <n v="95000000"/>
  </r>
  <r>
    <n v="6.9"/>
    <s v="Now You See Me 2"/>
    <s v="Jon M. Chu"/>
    <x v="0"/>
    <s v="English"/>
    <n v="129"/>
    <n v="64685359"/>
    <n v="90000000"/>
  </r>
  <r>
    <n v="6.9"/>
    <s v="Now You See Me 2"/>
    <s v="Jon M. Chu"/>
    <x v="1"/>
    <s v="English"/>
    <n v="129"/>
    <n v="64685359"/>
    <n v="90000000"/>
  </r>
  <r>
    <n v="6.9"/>
    <s v="Now You See Me 2"/>
    <s v="Jon M. Chu"/>
    <x v="7"/>
    <s v="English"/>
    <n v="129"/>
    <n v="64685359"/>
    <n v="90000000"/>
  </r>
  <r>
    <n v="6.9"/>
    <s v="Now You See Me 2"/>
    <s v="Jon M. Chu"/>
    <x v="15"/>
    <s v="English"/>
    <n v="129"/>
    <n v="64685359"/>
    <n v="90000000"/>
  </r>
  <r>
    <n v="6.9"/>
    <s v="Now You See Me 2"/>
    <s v="Jon M. Chu"/>
    <x v="10"/>
    <s v="English"/>
    <n v="129"/>
    <n v="64685359"/>
    <n v="90000000"/>
  </r>
  <r>
    <n v="6.9"/>
    <s v="Now You See Me 2"/>
    <s v="Jon M. Chu"/>
    <x v="4"/>
    <s v="English"/>
    <n v="129"/>
    <n v="64685359"/>
    <n v="90000000"/>
  </r>
  <r>
    <n v="6.2"/>
    <s v="The Saint"/>
    <s v="Phillip Noyce"/>
    <x v="0"/>
    <s v="English"/>
    <n v="116"/>
    <n v="61355436"/>
    <n v="68000000"/>
  </r>
  <r>
    <n v="6.2"/>
    <s v="The Saint"/>
    <s v="Phillip Noyce"/>
    <x v="1"/>
    <s v="English"/>
    <n v="116"/>
    <n v="61355436"/>
    <n v="68000000"/>
  </r>
  <r>
    <n v="6.2"/>
    <s v="The Saint"/>
    <s v="Phillip Noyce"/>
    <x v="5"/>
    <s v="English"/>
    <n v="116"/>
    <n v="61355436"/>
    <n v="68000000"/>
  </r>
  <r>
    <n v="6.2"/>
    <s v="The Saint"/>
    <s v="Phillip Noyce"/>
    <x v="3"/>
    <s v="English"/>
    <n v="116"/>
    <n v="61355436"/>
    <n v="68000000"/>
  </r>
  <r>
    <n v="6.2"/>
    <s v="The Saint"/>
    <s v="Phillip Noyce"/>
    <x v="4"/>
    <s v="English"/>
    <n v="116"/>
    <n v="61355436"/>
    <n v="68000000"/>
  </r>
  <r>
    <n v="7"/>
    <s v="Spy Game"/>
    <s v="Tony Scott"/>
    <x v="0"/>
    <s v="English"/>
    <n v="114"/>
    <n v="26871"/>
    <n v="92000000"/>
  </r>
  <r>
    <n v="7"/>
    <s v="Spy Game"/>
    <s v="Tony Scott"/>
    <x v="15"/>
    <s v="English"/>
    <n v="114"/>
    <n v="26871"/>
    <n v="92000000"/>
  </r>
  <r>
    <n v="7"/>
    <s v="Spy Game"/>
    <s v="Tony Scott"/>
    <x v="4"/>
    <s v="English"/>
    <n v="114"/>
    <n v="26871"/>
    <n v="92000000"/>
  </r>
  <r>
    <n v="5.6"/>
    <s v="Mission to Mars"/>
    <s v="Brian De Palma"/>
    <x v="1"/>
    <s v="English"/>
    <n v="114"/>
    <n v="60874615"/>
    <n v="90000000"/>
  </r>
  <r>
    <n v="5.6"/>
    <s v="Mission to Mars"/>
    <s v="Brian De Palma"/>
    <x v="3"/>
    <s v="English"/>
    <n v="114"/>
    <n v="60874615"/>
    <n v="90000000"/>
  </r>
  <r>
    <n v="5.6"/>
    <s v="Mission to Mars"/>
    <s v="Brian De Palma"/>
    <x v="4"/>
    <s v="English"/>
    <n v="114"/>
    <n v="60874615"/>
    <n v="90000000"/>
  </r>
  <r>
    <n v="7"/>
    <s v="Rio"/>
    <s v="Carlos Saldanha"/>
    <x v="1"/>
    <s v="English"/>
    <n v="96"/>
    <n v="143618384"/>
    <n v="90000000"/>
  </r>
  <r>
    <n v="7"/>
    <s v="Rio"/>
    <s v="Carlos Saldanha"/>
    <x v="6"/>
    <s v="English"/>
    <n v="96"/>
    <n v="143618384"/>
    <n v="90000000"/>
  </r>
  <r>
    <n v="7"/>
    <s v="Rio"/>
    <s v="Carlos Saldanha"/>
    <x v="7"/>
    <s v="English"/>
    <n v="96"/>
    <n v="143618384"/>
    <n v="90000000"/>
  </r>
  <r>
    <n v="7"/>
    <s v="Rio"/>
    <s v="Carlos Saldanha"/>
    <x v="8"/>
    <s v="English"/>
    <n v="96"/>
    <n v="143618384"/>
    <n v="90000000"/>
  </r>
  <r>
    <n v="7"/>
    <s v="Rio"/>
    <s v="Carlos Saldanha"/>
    <x v="9"/>
    <s v="English"/>
    <n v="96"/>
    <n v="143618384"/>
    <n v="90000000"/>
  </r>
  <r>
    <n v="6.8"/>
    <s v="Bicentennial Man"/>
    <s v="Chris Columbus"/>
    <x v="7"/>
    <s v="English"/>
    <n v="132"/>
    <n v="58220776"/>
    <n v="100000000"/>
  </r>
  <r>
    <n v="6.8"/>
    <s v="Bicentennial Man"/>
    <s v="Chris Columbus"/>
    <x v="12"/>
    <s v="English"/>
    <n v="132"/>
    <n v="58220776"/>
    <n v="100000000"/>
  </r>
  <r>
    <n v="6.8"/>
    <s v="Bicentennial Man"/>
    <s v="Chris Columbus"/>
    <x v="3"/>
    <s v="English"/>
    <n v="132"/>
    <n v="58220776"/>
    <n v="100000000"/>
  </r>
  <r>
    <n v="5.4"/>
    <s v="Volcano"/>
    <s v="Mick Jackson"/>
    <x v="0"/>
    <s v="English"/>
    <n v="104"/>
    <n v="47474112"/>
    <n v="90000000"/>
  </r>
  <r>
    <n v="5.4"/>
    <s v="Volcano"/>
    <s v="Mick Jackson"/>
    <x v="12"/>
    <s v="English"/>
    <n v="104"/>
    <n v="47474112"/>
    <n v="90000000"/>
  </r>
  <r>
    <n v="5.4"/>
    <s v="Volcano"/>
    <s v="Mick Jackson"/>
    <x v="3"/>
    <s v="English"/>
    <n v="104"/>
    <n v="47474112"/>
    <n v="90000000"/>
  </r>
  <r>
    <n v="5.4"/>
    <s v="Volcano"/>
    <s v="Mick Jackson"/>
    <x v="4"/>
    <s v="English"/>
    <n v="104"/>
    <n v="47474112"/>
    <n v="90000000"/>
  </r>
  <r>
    <n v="6.1"/>
    <s v="The Devil's Own"/>
    <s v="Alan J. Pakula"/>
    <x v="0"/>
    <s v="English"/>
    <n v="111"/>
    <n v="42877165"/>
    <n v="86000000"/>
  </r>
  <r>
    <n v="6.1"/>
    <s v="The Devil's Own"/>
    <s v="Alan J. Pakula"/>
    <x v="15"/>
    <s v="English"/>
    <n v="111"/>
    <n v="42877165"/>
    <n v="86000000"/>
  </r>
  <r>
    <n v="6.1"/>
    <s v="The Devil's Own"/>
    <s v="Alan J. Pakula"/>
    <x v="12"/>
    <s v="English"/>
    <n v="111"/>
    <n v="42877165"/>
    <n v="86000000"/>
  </r>
  <r>
    <n v="6.1"/>
    <s v="The Devil's Own"/>
    <s v="Alan J. Pakula"/>
    <x v="4"/>
    <s v="English"/>
    <n v="111"/>
    <n v="42877165"/>
    <n v="86000000"/>
  </r>
  <r>
    <n v="6.7"/>
    <s v="K-19: The Widowmaker"/>
    <s v="Kathryn Bigelow"/>
    <x v="12"/>
    <s v="English"/>
    <n v="138"/>
    <n v="35168677"/>
    <n v="100000000"/>
  </r>
  <r>
    <n v="6.7"/>
    <s v="K-19: The Widowmaker"/>
    <s v="Kathryn Bigelow"/>
    <x v="13"/>
    <s v="English"/>
    <n v="138"/>
    <n v="35168677"/>
    <n v="100000000"/>
  </r>
  <r>
    <n v="6.7"/>
    <s v="K-19: The Widowmaker"/>
    <s v="Kathryn Bigelow"/>
    <x v="4"/>
    <s v="English"/>
    <n v="138"/>
    <n v="35168677"/>
    <n v="100000000"/>
  </r>
  <r>
    <n v="6.7"/>
    <s v="K-19: The Widowmaker"/>
    <s v="Kathryn Bigelow"/>
    <x v="17"/>
    <s v="English"/>
    <n v="138"/>
    <n v="35168677"/>
    <n v="100000000"/>
  </r>
  <r>
    <n v="6.9"/>
    <s v="Conan the Barbarian"/>
    <s v="John Milius"/>
    <x v="1"/>
    <s v="English"/>
    <n v="129"/>
    <n v="37567440"/>
    <n v="20000000"/>
  </r>
  <r>
    <n v="6.9"/>
    <s v="Conan the Barbarian"/>
    <s v="John Milius"/>
    <x v="2"/>
    <s v="English"/>
    <n v="129"/>
    <n v="37567440"/>
    <n v="20000000"/>
  </r>
  <r>
    <n v="8"/>
    <s v="Cinderella Man"/>
    <s v="Ron Howard"/>
    <x v="18"/>
    <s v="English"/>
    <n v="144"/>
    <n v="61644321"/>
    <n v="88000000"/>
  </r>
  <r>
    <n v="8"/>
    <s v="Cinderella Man"/>
    <s v="Ron Howard"/>
    <x v="12"/>
    <s v="English"/>
    <n v="144"/>
    <n v="61644321"/>
    <n v="88000000"/>
  </r>
  <r>
    <n v="8"/>
    <s v="Cinderella Man"/>
    <s v="Ron Howard"/>
    <x v="14"/>
    <s v="English"/>
    <n v="144"/>
    <n v="61644321"/>
    <n v="88000000"/>
  </r>
  <r>
    <n v="4.4000000000000004"/>
    <s v="The Nutcracker in 3D"/>
    <s v="Andrey Konchalovskiy"/>
    <x v="0"/>
    <s v="English"/>
    <n v="110"/>
    <n v="190562"/>
    <n v="90000000"/>
  </r>
  <r>
    <n v="4.4000000000000004"/>
    <s v="The Nutcracker in 3D"/>
    <s v="Andrey Konchalovskiy"/>
    <x v="8"/>
    <s v="English"/>
    <n v="110"/>
    <n v="190562"/>
    <n v="90000000"/>
  </r>
  <r>
    <n v="4.4000000000000004"/>
    <s v="The Nutcracker in 3D"/>
    <s v="Andrey Konchalovskiy"/>
    <x v="2"/>
    <s v="English"/>
    <n v="110"/>
    <n v="190562"/>
    <n v="90000000"/>
  </r>
  <r>
    <n v="4.4000000000000004"/>
    <s v="The Nutcracker in 3D"/>
    <s v="Andrey Konchalovskiy"/>
    <x v="9"/>
    <s v="English"/>
    <n v="110"/>
    <n v="190562"/>
    <n v="90000000"/>
  </r>
  <r>
    <n v="7.3"/>
    <s v="Seabiscuit"/>
    <s v="Gary Ross"/>
    <x v="12"/>
    <s v="English"/>
    <n v="140"/>
    <n v="120147445"/>
    <n v="87000000"/>
  </r>
  <r>
    <n v="7.3"/>
    <s v="Seabiscuit"/>
    <s v="Gary Ross"/>
    <x v="13"/>
    <s v="English"/>
    <n v="140"/>
    <n v="120147445"/>
    <n v="87000000"/>
  </r>
  <r>
    <n v="7.3"/>
    <s v="Seabiscuit"/>
    <s v="Gary Ross"/>
    <x v="14"/>
    <s v="English"/>
    <n v="140"/>
    <n v="120147445"/>
    <n v="87000000"/>
  </r>
  <r>
    <n v="6.3"/>
    <s v="Twister"/>
    <s v="Jan de Bont"/>
    <x v="0"/>
    <s v="English"/>
    <n v="113"/>
    <n v="241688385"/>
    <n v="92000000"/>
  </r>
  <r>
    <n v="6.3"/>
    <s v="Twister"/>
    <s v="Jan de Bont"/>
    <x v="1"/>
    <s v="English"/>
    <n v="113"/>
    <n v="241688385"/>
    <n v="92000000"/>
  </r>
  <r>
    <n v="6.3"/>
    <s v="Twister"/>
    <s v="Jan de Bont"/>
    <x v="12"/>
    <s v="English"/>
    <n v="113"/>
    <n v="241688385"/>
    <n v="92000000"/>
  </r>
  <r>
    <n v="6.3"/>
    <s v="Twister"/>
    <s v="Jan de Bont"/>
    <x v="4"/>
    <s v="English"/>
    <n v="113"/>
    <n v="241688385"/>
    <n v="92000000"/>
  </r>
  <r>
    <n v="7.7"/>
    <s v="Cast Away"/>
    <s v="Robert Zemeckis"/>
    <x v="1"/>
    <s v="English"/>
    <n v="143"/>
    <n v="233630478"/>
    <n v="90000000"/>
  </r>
  <r>
    <n v="7.7"/>
    <s v="Cast Away"/>
    <s v="Robert Zemeckis"/>
    <x v="12"/>
    <s v="English"/>
    <n v="143"/>
    <n v="233630478"/>
    <n v="90000000"/>
  </r>
  <r>
    <n v="7.7"/>
    <s v="Cast Away"/>
    <s v="Robert Zemeckis"/>
    <x v="5"/>
    <s v="English"/>
    <n v="143"/>
    <n v="233630478"/>
    <n v="90000000"/>
  </r>
  <r>
    <n v="6.5"/>
    <s v="Happy Feet"/>
    <s v="George Miller"/>
    <x v="6"/>
    <s v="English"/>
    <n v="108"/>
    <n v="197992827"/>
    <n v="100000000"/>
  </r>
  <r>
    <n v="6.5"/>
    <s v="Happy Feet"/>
    <s v="George Miller"/>
    <x v="7"/>
    <s v="English"/>
    <n v="108"/>
    <n v="197992827"/>
    <n v="100000000"/>
  </r>
  <r>
    <n v="6.5"/>
    <s v="Happy Feet"/>
    <s v="George Miller"/>
    <x v="8"/>
    <s v="English"/>
    <n v="108"/>
    <n v="197992827"/>
    <n v="100000000"/>
  </r>
  <r>
    <n v="6.5"/>
    <s v="Happy Feet"/>
    <s v="George Miller"/>
    <x v="19"/>
    <s v="English"/>
    <n v="108"/>
    <n v="197992827"/>
    <n v="100000000"/>
  </r>
  <r>
    <n v="6.5"/>
    <s v="Happy Feet"/>
    <s v="George Miller"/>
    <x v="5"/>
    <s v="English"/>
    <n v="108"/>
    <n v="197992827"/>
    <n v="100000000"/>
  </r>
  <r>
    <n v="7.8"/>
    <s v="The Bourne Supremacy"/>
    <s v="Paul Greengrass"/>
    <x v="0"/>
    <s v="English"/>
    <n v="108"/>
    <n v="176049130"/>
    <n v="75000000"/>
  </r>
  <r>
    <n v="7.8"/>
    <s v="The Bourne Supremacy"/>
    <s v="Paul Greengrass"/>
    <x v="10"/>
    <s v="English"/>
    <n v="108"/>
    <n v="176049130"/>
    <n v="75000000"/>
  </r>
  <r>
    <n v="7.8"/>
    <s v="The Bourne Supremacy"/>
    <s v="Paul Greengrass"/>
    <x v="4"/>
    <s v="English"/>
    <n v="108"/>
    <n v="176049130"/>
    <n v="75000000"/>
  </r>
  <r>
    <n v="6.4"/>
    <s v="Air Force One"/>
    <s v="Wolfgang Petersen"/>
    <x v="0"/>
    <s v="English"/>
    <n v="124"/>
    <n v="172620724"/>
    <n v="85000000"/>
  </r>
  <r>
    <n v="6.4"/>
    <s v="Air Force One"/>
    <s v="Wolfgang Petersen"/>
    <x v="1"/>
    <s v="English"/>
    <n v="124"/>
    <n v="172620724"/>
    <n v="85000000"/>
  </r>
  <r>
    <n v="6.4"/>
    <s v="Air Force One"/>
    <s v="Wolfgang Petersen"/>
    <x v="12"/>
    <s v="English"/>
    <n v="124"/>
    <n v="172620724"/>
    <n v="85000000"/>
  </r>
  <r>
    <n v="6.4"/>
    <s v="Air Force One"/>
    <s v="Wolfgang Petersen"/>
    <x v="4"/>
    <s v="English"/>
    <n v="124"/>
    <n v="172620724"/>
    <n v="85000000"/>
  </r>
  <r>
    <n v="7.8"/>
    <s v="Ocean's Eleven"/>
    <s v="Steven Soderbergh"/>
    <x v="15"/>
    <s v="English"/>
    <n v="116"/>
    <n v="183405771"/>
    <n v="85000000"/>
  </r>
  <r>
    <n v="7.8"/>
    <s v="Ocean's Eleven"/>
    <s v="Steven Soderbergh"/>
    <x v="4"/>
    <s v="English"/>
    <n v="116"/>
    <n v="183405771"/>
    <n v="85000000"/>
  </r>
  <r>
    <n v="5.8"/>
    <s v="The Three Musketeers"/>
    <s v="Paul W.S. Anderson"/>
    <x v="0"/>
    <s v="English"/>
    <n v="110"/>
    <n v="20315324"/>
    <n v="75000000"/>
  </r>
  <r>
    <n v="5.8"/>
    <s v="The Three Musketeers"/>
    <s v="Paul W.S. Anderson"/>
    <x v="1"/>
    <s v="English"/>
    <n v="110"/>
    <n v="20315324"/>
    <n v="75000000"/>
  </r>
  <r>
    <n v="5.8"/>
    <s v="The Three Musketeers"/>
    <s v="Paul W.S. Anderson"/>
    <x v="5"/>
    <s v="English"/>
    <n v="110"/>
    <n v="20315324"/>
    <n v="75000000"/>
  </r>
  <r>
    <n v="7.1"/>
    <s v="Hotel Transylvania"/>
    <s v="Genndy Tartakovsky"/>
    <x v="6"/>
    <s v="English"/>
    <n v="91"/>
    <n v="148313048"/>
    <n v="85000000"/>
  </r>
  <r>
    <n v="7.1"/>
    <s v="Hotel Transylvania"/>
    <s v="Genndy Tartakovsky"/>
    <x v="7"/>
    <s v="English"/>
    <n v="91"/>
    <n v="148313048"/>
    <n v="85000000"/>
  </r>
  <r>
    <n v="7.1"/>
    <s v="Hotel Transylvania"/>
    <s v="Genndy Tartakovsky"/>
    <x v="8"/>
    <s v="English"/>
    <n v="91"/>
    <n v="148313048"/>
    <n v="85000000"/>
  </r>
  <r>
    <n v="7.1"/>
    <s v="Hotel Transylvania"/>
    <s v="Genndy Tartakovsky"/>
    <x v="2"/>
    <s v="English"/>
    <n v="91"/>
    <n v="148313048"/>
    <n v="85000000"/>
  </r>
  <r>
    <n v="7.1"/>
    <s v="Enchanted"/>
    <s v="Kevin Lima"/>
    <x v="6"/>
    <s v="English"/>
    <n v="107"/>
    <n v="127706877"/>
    <n v="85000000"/>
  </r>
  <r>
    <n v="7.1"/>
    <s v="Enchanted"/>
    <s v="Kevin Lima"/>
    <x v="7"/>
    <s v="English"/>
    <n v="107"/>
    <n v="127706877"/>
    <n v="85000000"/>
  </r>
  <r>
    <n v="7.1"/>
    <s v="Enchanted"/>
    <s v="Kevin Lima"/>
    <x v="8"/>
    <s v="English"/>
    <n v="107"/>
    <n v="127706877"/>
    <n v="85000000"/>
  </r>
  <r>
    <n v="7.1"/>
    <s v="Enchanted"/>
    <s v="Kevin Lima"/>
    <x v="2"/>
    <s v="English"/>
    <n v="107"/>
    <n v="127706877"/>
    <n v="85000000"/>
  </r>
  <r>
    <n v="7.1"/>
    <s v="Enchanted"/>
    <s v="Kevin Lima"/>
    <x v="9"/>
    <s v="English"/>
    <n v="107"/>
    <n v="127706877"/>
    <n v="85000000"/>
  </r>
  <r>
    <n v="7.1"/>
    <s v="Enchanted"/>
    <s v="Kevin Lima"/>
    <x v="5"/>
    <s v="English"/>
    <n v="107"/>
    <n v="127706877"/>
    <n v="85000000"/>
  </r>
  <r>
    <n v="6.8"/>
    <s v="Safe House"/>
    <s v="Daniel Espinosa"/>
    <x v="0"/>
    <s v="English"/>
    <n v="115"/>
    <n v="126149655"/>
    <n v="85000000"/>
  </r>
  <r>
    <n v="6.8"/>
    <s v="Safe House"/>
    <s v="Daniel Espinosa"/>
    <x v="15"/>
    <s v="English"/>
    <n v="115"/>
    <n v="126149655"/>
    <n v="85000000"/>
  </r>
  <r>
    <n v="6.8"/>
    <s v="Safe House"/>
    <s v="Daniel Espinosa"/>
    <x v="10"/>
    <s v="English"/>
    <n v="115"/>
    <n v="126149655"/>
    <n v="85000000"/>
  </r>
  <r>
    <n v="6.8"/>
    <s v="Safe House"/>
    <s v="Daniel Espinosa"/>
    <x v="4"/>
    <s v="English"/>
    <n v="115"/>
    <n v="126149655"/>
    <n v="85000000"/>
  </r>
  <r>
    <n v="4.8"/>
    <s v="102 Dalmatians"/>
    <s v="Kevin Lima"/>
    <x v="1"/>
    <s v="English"/>
    <n v="100"/>
    <n v="66941559"/>
    <n v="85000000"/>
  </r>
  <r>
    <n v="4.8"/>
    <s v="102 Dalmatians"/>
    <s v="Kevin Lima"/>
    <x v="7"/>
    <s v="English"/>
    <n v="100"/>
    <n v="66941559"/>
    <n v="85000000"/>
  </r>
  <r>
    <n v="4.8"/>
    <s v="102 Dalmatians"/>
    <s v="Kevin Lima"/>
    <x v="8"/>
    <s v="English"/>
    <n v="100"/>
    <n v="66941559"/>
    <n v="85000000"/>
  </r>
  <r>
    <n v="6.2"/>
    <s v="Tower Heist"/>
    <s v="Brett Ratner"/>
    <x v="0"/>
    <s v="English"/>
    <n v="104"/>
    <n v="78009155"/>
    <n v="75000000"/>
  </r>
  <r>
    <n v="6.2"/>
    <s v="Tower Heist"/>
    <s v="Brett Ratner"/>
    <x v="7"/>
    <s v="English"/>
    <n v="104"/>
    <n v="78009155"/>
    <n v="75000000"/>
  </r>
  <r>
    <n v="6.2"/>
    <s v="Tower Heist"/>
    <s v="Brett Ratner"/>
    <x v="15"/>
    <s v="English"/>
    <n v="104"/>
    <n v="78009155"/>
    <n v="75000000"/>
  </r>
  <r>
    <n v="6.9"/>
    <s v="The Holiday"/>
    <s v="Nancy Meyers"/>
    <x v="7"/>
    <s v="English"/>
    <n v="138"/>
    <n v="63224849"/>
    <n v="85000000"/>
  </r>
  <r>
    <n v="6.9"/>
    <s v="The Holiday"/>
    <s v="Nancy Meyers"/>
    <x v="5"/>
    <s v="English"/>
    <n v="138"/>
    <n v="63224849"/>
    <n v="85000000"/>
  </r>
  <r>
    <n v="7.3"/>
    <s v="Enemy of the State"/>
    <s v="Tony Scott"/>
    <x v="0"/>
    <s v="English"/>
    <n v="140"/>
    <n v="111544445"/>
    <n v="90000000"/>
  </r>
  <r>
    <n v="7.3"/>
    <s v="Enemy of the State"/>
    <s v="Tony Scott"/>
    <x v="15"/>
    <s v="English"/>
    <n v="140"/>
    <n v="111544445"/>
    <n v="90000000"/>
  </r>
  <r>
    <n v="7.3"/>
    <s v="Enemy of the State"/>
    <s v="Tony Scott"/>
    <x v="12"/>
    <s v="English"/>
    <n v="140"/>
    <n v="111544445"/>
    <n v="90000000"/>
  </r>
  <r>
    <n v="7.3"/>
    <s v="Enemy of the State"/>
    <s v="Tony Scott"/>
    <x v="10"/>
    <s v="English"/>
    <n v="140"/>
    <n v="111544445"/>
    <n v="90000000"/>
  </r>
  <r>
    <n v="7.3"/>
    <s v="Enemy of the State"/>
    <s v="Tony Scott"/>
    <x v="4"/>
    <s v="English"/>
    <n v="140"/>
    <n v="111544445"/>
    <n v="90000000"/>
  </r>
  <r>
    <n v="6.6"/>
    <s v="It's Complicated"/>
    <s v="Nancy Meyers"/>
    <x v="7"/>
    <s v="English"/>
    <n v="120"/>
    <n v="112703470"/>
    <n v="85000000"/>
  </r>
  <r>
    <n v="6.6"/>
    <s v="It's Complicated"/>
    <s v="Nancy Meyers"/>
    <x v="12"/>
    <s v="English"/>
    <n v="120"/>
    <n v="112703470"/>
    <n v="85000000"/>
  </r>
  <r>
    <n v="6.6"/>
    <s v="It's Complicated"/>
    <s v="Nancy Meyers"/>
    <x v="5"/>
    <s v="English"/>
    <n v="120"/>
    <n v="112703470"/>
    <n v="85000000"/>
  </r>
  <r>
    <n v="6.9"/>
    <s v="Ocean's Thirteen"/>
    <s v="Steven Soderbergh"/>
    <x v="15"/>
    <s v="English"/>
    <n v="122"/>
    <n v="117144465"/>
    <n v="85000000"/>
  </r>
  <r>
    <n v="6.9"/>
    <s v="Ocean's Thirteen"/>
    <s v="Steven Soderbergh"/>
    <x v="4"/>
    <s v="English"/>
    <n v="122"/>
    <n v="117144465"/>
    <n v="85000000"/>
  </r>
  <r>
    <n v="6.2"/>
    <s v="Open Season"/>
    <s v="Roger Allers"/>
    <x v="1"/>
    <s v="English"/>
    <n v="83"/>
    <n v="84303558"/>
    <n v="85000000"/>
  </r>
  <r>
    <n v="6.2"/>
    <s v="Open Season"/>
    <s v="Roger Allers"/>
    <x v="6"/>
    <s v="English"/>
    <n v="83"/>
    <n v="84303558"/>
    <n v="85000000"/>
  </r>
  <r>
    <n v="6.2"/>
    <s v="Open Season"/>
    <s v="Roger Allers"/>
    <x v="7"/>
    <s v="English"/>
    <n v="83"/>
    <n v="84303558"/>
    <n v="85000000"/>
  </r>
  <r>
    <n v="6.2"/>
    <s v="Open Season"/>
    <s v="Roger Allers"/>
    <x v="8"/>
    <s v="English"/>
    <n v="83"/>
    <n v="84303558"/>
    <n v="85000000"/>
  </r>
  <r>
    <n v="6.7"/>
    <s v="Divergent"/>
    <s v="Neil Burger"/>
    <x v="1"/>
    <s v="English"/>
    <n v="139"/>
    <n v="150832203"/>
    <n v="85000000"/>
  </r>
  <r>
    <n v="6.7"/>
    <s v="Divergent"/>
    <s v="Neil Burger"/>
    <x v="10"/>
    <s v="English"/>
    <n v="139"/>
    <n v="150832203"/>
    <n v="85000000"/>
  </r>
  <r>
    <n v="6.7"/>
    <s v="Divergent"/>
    <s v="Neil Burger"/>
    <x v="3"/>
    <s v="English"/>
    <n v="139"/>
    <n v="150832203"/>
    <n v="85000000"/>
  </r>
  <r>
    <n v="7.6"/>
    <s v="Enemy at the Gates"/>
    <s v="Jean-Jacques Annaud"/>
    <x v="12"/>
    <s v="English"/>
    <n v="131"/>
    <n v="51396781"/>
    <n v="68000000"/>
  </r>
  <r>
    <n v="7.6"/>
    <s v="Enemy at the Gates"/>
    <s v="Jean-Jacques Annaud"/>
    <x v="13"/>
    <s v="English"/>
    <n v="131"/>
    <n v="51396781"/>
    <n v="68000000"/>
  </r>
  <r>
    <n v="7.6"/>
    <s v="Enemy at the Gates"/>
    <s v="Jean-Jacques Annaud"/>
    <x v="17"/>
    <s v="English"/>
    <n v="131"/>
    <n v="51396781"/>
    <n v="68000000"/>
  </r>
  <r>
    <n v="6.7"/>
    <s v="The Rundown"/>
    <s v="Peter Berg"/>
    <x v="0"/>
    <s v="English"/>
    <n v="104"/>
    <n v="47592825"/>
    <n v="85000000"/>
  </r>
  <r>
    <n v="6.7"/>
    <s v="The Rundown"/>
    <s v="Peter Berg"/>
    <x v="1"/>
    <s v="English"/>
    <n v="104"/>
    <n v="47592825"/>
    <n v="85000000"/>
  </r>
  <r>
    <n v="6.7"/>
    <s v="The Rundown"/>
    <s v="Peter Berg"/>
    <x v="7"/>
    <s v="English"/>
    <n v="104"/>
    <n v="47592825"/>
    <n v="85000000"/>
  </r>
  <r>
    <n v="6.7"/>
    <s v="The Rundown"/>
    <s v="Peter Berg"/>
    <x v="4"/>
    <s v="English"/>
    <n v="104"/>
    <n v="47592825"/>
    <n v="85000000"/>
  </r>
  <r>
    <n v="6.2"/>
    <s v="Last Action Hero"/>
    <s v="John McTiernan"/>
    <x v="0"/>
    <s v="English"/>
    <n v="130"/>
    <n v="50016394"/>
    <n v="70000000"/>
  </r>
  <r>
    <n v="6.2"/>
    <s v="Last Action Hero"/>
    <s v="John McTiernan"/>
    <x v="1"/>
    <s v="English"/>
    <n v="130"/>
    <n v="50016394"/>
    <n v="70000000"/>
  </r>
  <r>
    <n v="6.2"/>
    <s v="Last Action Hero"/>
    <s v="John McTiernan"/>
    <x v="7"/>
    <s v="English"/>
    <n v="130"/>
    <n v="50016394"/>
    <n v="70000000"/>
  </r>
  <r>
    <n v="6.2"/>
    <s v="Last Action Hero"/>
    <s v="John McTiernan"/>
    <x v="2"/>
    <s v="English"/>
    <n v="130"/>
    <n v="50016394"/>
    <n v="70000000"/>
  </r>
  <r>
    <n v="7.3"/>
    <s v="Memoirs of a Geisha"/>
    <s v="Rob Marshall"/>
    <x v="12"/>
    <s v="English"/>
    <n v="145"/>
    <n v="57010853"/>
    <n v="85000000"/>
  </r>
  <r>
    <n v="7.3"/>
    <s v="Memoirs of a Geisha"/>
    <s v="Rob Marshall"/>
    <x v="5"/>
    <s v="English"/>
    <n v="145"/>
    <n v="57010853"/>
    <n v="85000000"/>
  </r>
  <r>
    <n v="6"/>
    <s v="The Fast and the Furious: Tokyo Drift"/>
    <s v="Justin Lin"/>
    <x v="0"/>
    <s v="English"/>
    <n v="104"/>
    <n v="62494975"/>
    <n v="85000000"/>
  </r>
  <r>
    <n v="6"/>
    <s v="The Fast and the Furious: Tokyo Drift"/>
    <s v="Justin Lin"/>
    <x v="15"/>
    <s v="English"/>
    <n v="104"/>
    <n v="62494975"/>
    <n v="85000000"/>
  </r>
  <r>
    <n v="6"/>
    <s v="The Fast and the Furious: Tokyo Drift"/>
    <s v="Justin Lin"/>
    <x v="4"/>
    <s v="English"/>
    <n v="104"/>
    <n v="62494975"/>
    <n v="85000000"/>
  </r>
  <r>
    <n v="7.1"/>
    <s v="Arthur Christmas"/>
    <s v="Sarah Smith"/>
    <x v="1"/>
    <s v="English"/>
    <n v="97"/>
    <n v="46440491"/>
    <n v="100000000"/>
  </r>
  <r>
    <n v="7.1"/>
    <s v="Arthur Christmas"/>
    <s v="Sarah Smith"/>
    <x v="6"/>
    <s v="English"/>
    <n v="97"/>
    <n v="46440491"/>
    <n v="100000000"/>
  </r>
  <r>
    <n v="7.1"/>
    <s v="Arthur Christmas"/>
    <s v="Sarah Smith"/>
    <x v="7"/>
    <s v="English"/>
    <n v="97"/>
    <n v="46440491"/>
    <n v="100000000"/>
  </r>
  <r>
    <n v="7.1"/>
    <s v="Arthur Christmas"/>
    <s v="Sarah Smith"/>
    <x v="8"/>
    <s v="English"/>
    <n v="97"/>
    <n v="46440491"/>
    <n v="100000000"/>
  </r>
  <r>
    <n v="7.1"/>
    <s v="Arthur Christmas"/>
    <s v="Sarah Smith"/>
    <x v="2"/>
    <s v="English"/>
    <n v="97"/>
    <n v="46440491"/>
    <n v="100000000"/>
  </r>
  <r>
    <n v="7.1"/>
    <s v="Meet Joe Black"/>
    <s v="Martin Brest"/>
    <x v="12"/>
    <s v="English"/>
    <n v="178"/>
    <n v="44606335"/>
    <n v="90000000"/>
  </r>
  <r>
    <n v="7.1"/>
    <s v="Meet Joe Black"/>
    <s v="Martin Brest"/>
    <x v="2"/>
    <s v="English"/>
    <n v="178"/>
    <n v="44606335"/>
    <n v="90000000"/>
  </r>
  <r>
    <n v="7.1"/>
    <s v="Meet Joe Black"/>
    <s v="Martin Brest"/>
    <x v="5"/>
    <s v="English"/>
    <n v="178"/>
    <n v="44606335"/>
    <n v="90000000"/>
  </r>
  <r>
    <n v="5.5"/>
    <s v="Collateral Damage"/>
    <s v="Andrew Davis"/>
    <x v="0"/>
    <s v="English"/>
    <n v="108"/>
    <n v="40048332"/>
    <n v="85000000"/>
  </r>
  <r>
    <n v="5.5"/>
    <s v="Collateral Damage"/>
    <s v="Andrew Davis"/>
    <x v="12"/>
    <s v="English"/>
    <n v="108"/>
    <n v="40048332"/>
    <n v="85000000"/>
  </r>
  <r>
    <n v="5.5"/>
    <s v="Collateral Damage"/>
    <s v="Andrew Davis"/>
    <x v="4"/>
    <s v="English"/>
    <n v="108"/>
    <n v="40048332"/>
    <n v="85000000"/>
  </r>
  <r>
    <n v="5.6"/>
    <s v="Mirror Mirror"/>
    <s v="Tarsem Singh"/>
    <x v="1"/>
    <s v="English"/>
    <n v="106"/>
    <n v="64933670"/>
    <n v="85000000"/>
  </r>
  <r>
    <n v="5.6"/>
    <s v="Mirror Mirror"/>
    <s v="Tarsem Singh"/>
    <x v="7"/>
    <s v="English"/>
    <n v="106"/>
    <n v="64933670"/>
    <n v="85000000"/>
  </r>
  <r>
    <n v="5.6"/>
    <s v="Mirror Mirror"/>
    <s v="Tarsem Singh"/>
    <x v="12"/>
    <s v="English"/>
    <n v="106"/>
    <n v="64933670"/>
    <n v="85000000"/>
  </r>
  <r>
    <n v="5.6"/>
    <s v="Mirror Mirror"/>
    <s v="Tarsem Singh"/>
    <x v="8"/>
    <s v="English"/>
    <n v="106"/>
    <n v="64933670"/>
    <n v="85000000"/>
  </r>
  <r>
    <n v="5.6"/>
    <s v="Mirror Mirror"/>
    <s v="Tarsem Singh"/>
    <x v="2"/>
    <s v="English"/>
    <n v="106"/>
    <n v="64933670"/>
    <n v="85000000"/>
  </r>
  <r>
    <n v="7.5"/>
    <s v="Scott Pilgrim vs. the World"/>
    <s v="Edgar Wright"/>
    <x v="0"/>
    <s v="English"/>
    <n v="112"/>
    <n v="31494270"/>
    <n v="60000000"/>
  </r>
  <r>
    <n v="7.5"/>
    <s v="Scott Pilgrim vs. the World"/>
    <s v="Edgar Wright"/>
    <x v="7"/>
    <s v="English"/>
    <n v="112"/>
    <n v="31494270"/>
    <n v="60000000"/>
  </r>
  <r>
    <n v="7.5"/>
    <s v="Scott Pilgrim vs. the World"/>
    <s v="Edgar Wright"/>
    <x v="2"/>
    <s v="English"/>
    <n v="112"/>
    <n v="31494270"/>
    <n v="60000000"/>
  </r>
  <r>
    <n v="7.5"/>
    <s v="Scott Pilgrim vs. the World"/>
    <s v="Edgar Wright"/>
    <x v="5"/>
    <s v="English"/>
    <n v="112"/>
    <n v="31494270"/>
    <n v="60000000"/>
  </r>
  <r>
    <n v="5.4"/>
    <s v="The Core"/>
    <s v="Jon Amiel"/>
    <x v="0"/>
    <s v="English"/>
    <n v="135"/>
    <n v="31111260"/>
    <n v="60000000"/>
  </r>
  <r>
    <n v="5.4"/>
    <s v="The Core"/>
    <s v="Jon Amiel"/>
    <x v="1"/>
    <s v="English"/>
    <n v="135"/>
    <n v="31111260"/>
    <n v="60000000"/>
  </r>
  <r>
    <n v="5.4"/>
    <s v="The Core"/>
    <s v="Jon Amiel"/>
    <x v="3"/>
    <s v="English"/>
    <n v="135"/>
    <n v="31111260"/>
    <n v="60000000"/>
  </r>
  <r>
    <n v="5.4"/>
    <s v="The Core"/>
    <s v="Jon Amiel"/>
    <x v="4"/>
    <s v="English"/>
    <n v="135"/>
    <n v="31111260"/>
    <n v="60000000"/>
  </r>
  <r>
    <n v="4.3"/>
    <s v="Nutty Professor II: The Klumps"/>
    <s v="Peter Segal"/>
    <x v="7"/>
    <s v="English"/>
    <n v="109"/>
    <n v="123307945"/>
    <n v="65000000"/>
  </r>
  <r>
    <n v="4.3"/>
    <s v="Nutty Professor II: The Klumps"/>
    <s v="Peter Segal"/>
    <x v="5"/>
    <s v="English"/>
    <n v="109"/>
    <n v="123307945"/>
    <n v="65000000"/>
  </r>
  <r>
    <n v="4.3"/>
    <s v="Nutty Professor II: The Klumps"/>
    <s v="Peter Segal"/>
    <x v="3"/>
    <s v="English"/>
    <n v="109"/>
    <n v="123307945"/>
    <n v="65000000"/>
  </r>
  <r>
    <n v="4.9000000000000004"/>
    <s v="Scooby-Doo"/>
    <s v="Raja Gosnell"/>
    <x v="1"/>
    <s v="English"/>
    <n v="86"/>
    <n v="153288182"/>
    <n v="84000000"/>
  </r>
  <r>
    <n v="4.9000000000000004"/>
    <s v="Scooby-Doo"/>
    <s v="Raja Gosnell"/>
    <x v="7"/>
    <s v="English"/>
    <n v="86"/>
    <n v="153288182"/>
    <n v="84000000"/>
  </r>
  <r>
    <n v="4.9000000000000004"/>
    <s v="Scooby-Doo"/>
    <s v="Raja Gosnell"/>
    <x v="10"/>
    <s v="English"/>
    <n v="86"/>
    <n v="153288182"/>
    <n v="84000000"/>
  </r>
  <r>
    <n v="7.1"/>
    <s v="Dredd"/>
    <s v="Pete Travis"/>
    <x v="0"/>
    <s v="English"/>
    <n v="95"/>
    <n v="13401683"/>
    <n v="35000000"/>
  </r>
  <r>
    <n v="7.1"/>
    <s v="Dredd"/>
    <s v="Pete Travis"/>
    <x v="3"/>
    <s v="English"/>
    <n v="95"/>
    <n v="13401683"/>
    <n v="35000000"/>
  </r>
  <r>
    <n v="6.4"/>
    <s v="Click"/>
    <s v="Frank Coraci"/>
    <x v="7"/>
    <s v="English"/>
    <n v="107"/>
    <n v="137340146"/>
    <n v="70000000"/>
  </r>
  <r>
    <n v="6.4"/>
    <s v="Click"/>
    <s v="Frank Coraci"/>
    <x v="12"/>
    <s v="English"/>
    <n v="107"/>
    <n v="137340146"/>
    <n v="70000000"/>
  </r>
  <r>
    <n v="6.4"/>
    <s v="Click"/>
    <s v="Frank Coraci"/>
    <x v="2"/>
    <s v="English"/>
    <n v="107"/>
    <n v="137340146"/>
    <n v="70000000"/>
  </r>
  <r>
    <n v="6.4"/>
    <s v="Click"/>
    <s v="Frank Coraci"/>
    <x v="5"/>
    <s v="English"/>
    <n v="107"/>
    <n v="137340146"/>
    <n v="70000000"/>
  </r>
  <r>
    <n v="4.3"/>
    <s v="Cats &amp; Dogs: The Revenge of Kitty Galore"/>
    <s v="Brad Peyton"/>
    <x v="0"/>
    <s v="English"/>
    <n v="82"/>
    <n v="43575716"/>
    <n v="85000000"/>
  </r>
  <r>
    <n v="4.3"/>
    <s v="Cats &amp; Dogs: The Revenge of Kitty Galore"/>
    <s v="Brad Peyton"/>
    <x v="7"/>
    <s v="English"/>
    <n v="82"/>
    <n v="43575716"/>
    <n v="85000000"/>
  </r>
  <r>
    <n v="4.3"/>
    <s v="Cats &amp; Dogs: The Revenge of Kitty Galore"/>
    <s v="Brad Peyton"/>
    <x v="8"/>
    <s v="English"/>
    <n v="82"/>
    <n v="43575716"/>
    <n v="85000000"/>
  </r>
  <r>
    <n v="4.3"/>
    <s v="Cats &amp; Dogs: The Revenge of Kitty Galore"/>
    <s v="Brad Peyton"/>
    <x v="2"/>
    <s v="English"/>
    <n v="82"/>
    <n v="43575716"/>
    <n v="85000000"/>
  </r>
  <r>
    <n v="6.1"/>
    <s v="Jumper"/>
    <s v="Doug Liman"/>
    <x v="0"/>
    <s v="English"/>
    <n v="88"/>
    <n v="80170146"/>
    <n v="85000000"/>
  </r>
  <r>
    <n v="6.1"/>
    <s v="Jumper"/>
    <s v="Doug Liman"/>
    <x v="1"/>
    <s v="English"/>
    <n v="88"/>
    <n v="80170146"/>
    <n v="85000000"/>
  </r>
  <r>
    <n v="6.1"/>
    <s v="Jumper"/>
    <s v="Doug Liman"/>
    <x v="3"/>
    <s v="English"/>
    <n v="88"/>
    <n v="80170146"/>
    <n v="85000000"/>
  </r>
  <r>
    <n v="6.1"/>
    <s v="Jumper"/>
    <s v="Doug Liman"/>
    <x v="4"/>
    <s v="English"/>
    <n v="88"/>
    <n v="80170146"/>
    <n v="85000000"/>
  </r>
  <r>
    <n v="7"/>
    <s v="Hellboy II: The Golden Army"/>
    <s v="Guillermo del Toro"/>
    <x v="0"/>
    <s v="English"/>
    <n v="120"/>
    <n v="75754670"/>
    <n v="85000000"/>
  </r>
  <r>
    <n v="7"/>
    <s v="Hellboy II: The Golden Army"/>
    <s v="Guillermo del Toro"/>
    <x v="1"/>
    <s v="English"/>
    <n v="120"/>
    <n v="75754670"/>
    <n v="85000000"/>
  </r>
  <r>
    <n v="7"/>
    <s v="Hellboy II: The Golden Army"/>
    <s v="Guillermo del Toro"/>
    <x v="2"/>
    <s v="English"/>
    <n v="120"/>
    <n v="75754670"/>
    <n v="85000000"/>
  </r>
  <r>
    <n v="7"/>
    <s v="Hellboy II: The Golden Army"/>
    <s v="Guillermo del Toro"/>
    <x v="16"/>
    <s v="English"/>
    <n v="120"/>
    <n v="75754670"/>
    <n v="85000000"/>
  </r>
  <r>
    <n v="7"/>
    <s v="Hellboy II: The Golden Army"/>
    <s v="Guillermo del Toro"/>
    <x v="3"/>
    <s v="English"/>
    <n v="120"/>
    <n v="75754670"/>
    <n v="85000000"/>
  </r>
  <r>
    <n v="7.7"/>
    <s v="Zodiac"/>
    <s v="David Fincher"/>
    <x v="15"/>
    <s v="English"/>
    <n v="162"/>
    <n v="33048353"/>
    <n v="65000000"/>
  </r>
  <r>
    <n v="7.7"/>
    <s v="Zodiac"/>
    <s v="David Fincher"/>
    <x v="12"/>
    <s v="English"/>
    <n v="162"/>
    <n v="33048353"/>
    <n v="65000000"/>
  </r>
  <r>
    <n v="7.7"/>
    <s v="Zodiac"/>
    <s v="David Fincher"/>
    <x v="13"/>
    <s v="English"/>
    <n v="162"/>
    <n v="33048353"/>
    <n v="65000000"/>
  </r>
  <r>
    <n v="7.7"/>
    <s v="Zodiac"/>
    <s v="David Fincher"/>
    <x v="10"/>
    <s v="English"/>
    <n v="162"/>
    <n v="33048353"/>
    <n v="65000000"/>
  </r>
  <r>
    <n v="7.7"/>
    <s v="Zodiac"/>
    <s v="David Fincher"/>
    <x v="4"/>
    <s v="English"/>
    <n v="162"/>
    <n v="33048353"/>
    <n v="65000000"/>
  </r>
  <r>
    <n v="5.9"/>
    <s v="The 6th Day"/>
    <s v="Roger Spottiswoode"/>
    <x v="0"/>
    <s v="English"/>
    <n v="123"/>
    <n v="34543701"/>
    <n v="82000000"/>
  </r>
  <r>
    <n v="5.9"/>
    <s v="The 6th Day"/>
    <s v="Roger Spottiswoode"/>
    <x v="10"/>
    <s v="English"/>
    <n v="123"/>
    <n v="34543701"/>
    <n v="82000000"/>
  </r>
  <r>
    <n v="5.9"/>
    <s v="The 6th Day"/>
    <s v="Roger Spottiswoode"/>
    <x v="3"/>
    <s v="English"/>
    <n v="123"/>
    <n v="34543701"/>
    <n v="82000000"/>
  </r>
  <r>
    <n v="5.9"/>
    <s v="The 6th Day"/>
    <s v="Roger Spottiswoode"/>
    <x v="4"/>
    <s v="English"/>
    <n v="123"/>
    <n v="34543701"/>
    <n v="82000000"/>
  </r>
  <r>
    <n v="6.7"/>
    <s v="Bruce Almighty"/>
    <s v="Tom Shadyac"/>
    <x v="7"/>
    <s v="English"/>
    <n v="101"/>
    <n v="242589580"/>
    <n v="81000000"/>
  </r>
  <r>
    <n v="6.7"/>
    <s v="Bruce Almighty"/>
    <s v="Tom Shadyac"/>
    <x v="12"/>
    <s v="English"/>
    <n v="101"/>
    <n v="242589580"/>
    <n v="81000000"/>
  </r>
  <r>
    <n v="6.5"/>
    <s v="The Expendables"/>
    <s v="Sylvester Stallone"/>
    <x v="0"/>
    <s v="English"/>
    <n v="113"/>
    <n v="102981571"/>
    <n v="80000000"/>
  </r>
  <r>
    <n v="6.5"/>
    <s v="The Expendables"/>
    <s v="Sylvester Stallone"/>
    <x v="1"/>
    <s v="English"/>
    <n v="113"/>
    <n v="102981571"/>
    <n v="80000000"/>
  </r>
  <r>
    <n v="6.5"/>
    <s v="The Expendables"/>
    <s v="Sylvester Stallone"/>
    <x v="4"/>
    <s v="English"/>
    <n v="113"/>
    <n v="102981571"/>
    <n v="80000000"/>
  </r>
  <r>
    <n v="7.1"/>
    <s v="Mission: Impossible"/>
    <s v="Brian De Palma"/>
    <x v="0"/>
    <s v="English"/>
    <n v="110"/>
    <n v="180965237"/>
    <n v="80000000"/>
  </r>
  <r>
    <n v="7.1"/>
    <s v="Mission: Impossible"/>
    <s v="Brian De Palma"/>
    <x v="1"/>
    <s v="English"/>
    <n v="110"/>
    <n v="180965237"/>
    <n v="80000000"/>
  </r>
  <r>
    <n v="7.1"/>
    <s v="Mission: Impossible"/>
    <s v="Brian De Palma"/>
    <x v="4"/>
    <s v="English"/>
    <n v="110"/>
    <n v="180965237"/>
    <n v="80000000"/>
  </r>
  <r>
    <n v="7.3"/>
    <s v="The Hunger Games"/>
    <s v="Gary Ross"/>
    <x v="1"/>
    <s v="English"/>
    <n v="142"/>
    <n v="407999255"/>
    <n v="78000000"/>
  </r>
  <r>
    <n v="7.3"/>
    <s v="The Hunger Games"/>
    <s v="Gary Ross"/>
    <x v="12"/>
    <s v="English"/>
    <n v="142"/>
    <n v="407999255"/>
    <n v="78000000"/>
  </r>
  <r>
    <n v="7.3"/>
    <s v="The Hunger Games"/>
    <s v="Gary Ross"/>
    <x v="3"/>
    <s v="English"/>
    <n v="142"/>
    <n v="407999255"/>
    <n v="78000000"/>
  </r>
  <r>
    <n v="7.3"/>
    <s v="The Hunger Games"/>
    <s v="Gary Ross"/>
    <x v="4"/>
    <s v="English"/>
    <n v="142"/>
    <n v="407999255"/>
    <n v="78000000"/>
  </r>
  <r>
    <n v="6.5"/>
    <s v="The Hangover Part II"/>
    <s v="Todd Phillips"/>
    <x v="7"/>
    <s v="English"/>
    <n v="102"/>
    <n v="254455986"/>
    <n v="80000000"/>
  </r>
  <r>
    <n v="7"/>
    <s v="Batman Returns"/>
    <s v="Tim Burton"/>
    <x v="0"/>
    <s v="English"/>
    <n v="126"/>
    <n v="162831698"/>
    <n v="80000000"/>
  </r>
  <r>
    <n v="6.8"/>
    <s v="Over the Hedge"/>
    <s v="Tim Johnson"/>
    <x v="1"/>
    <s v="English"/>
    <n v="83"/>
    <n v="155019340"/>
    <n v="80000000"/>
  </r>
  <r>
    <n v="6.8"/>
    <s v="Over the Hedge"/>
    <s v="Tim Johnson"/>
    <x v="6"/>
    <s v="English"/>
    <n v="83"/>
    <n v="155019340"/>
    <n v="80000000"/>
  </r>
  <r>
    <n v="6.8"/>
    <s v="Over the Hedge"/>
    <s v="Tim Johnson"/>
    <x v="7"/>
    <s v="English"/>
    <n v="83"/>
    <n v="155019340"/>
    <n v="80000000"/>
  </r>
  <r>
    <n v="6.8"/>
    <s v="Over the Hedge"/>
    <s v="Tim Johnson"/>
    <x v="8"/>
    <s v="English"/>
    <n v="83"/>
    <n v="155019340"/>
    <n v="80000000"/>
  </r>
  <r>
    <n v="7.2"/>
    <s v="Lilo &amp; Stitch"/>
    <s v="Dean DeBlois"/>
    <x v="1"/>
    <s v="English"/>
    <n v="85"/>
    <n v="145771527"/>
    <n v="80000000"/>
  </r>
  <r>
    <n v="7.2"/>
    <s v="Lilo &amp; Stitch"/>
    <s v="Dean DeBlois"/>
    <x v="6"/>
    <s v="English"/>
    <n v="85"/>
    <n v="145771527"/>
    <n v="80000000"/>
  </r>
  <r>
    <n v="7.2"/>
    <s v="Lilo &amp; Stitch"/>
    <s v="Dean DeBlois"/>
    <x v="7"/>
    <s v="English"/>
    <n v="85"/>
    <n v="145771527"/>
    <n v="80000000"/>
  </r>
  <r>
    <n v="7.2"/>
    <s v="Lilo &amp; Stitch"/>
    <s v="Dean DeBlois"/>
    <x v="12"/>
    <s v="English"/>
    <n v="85"/>
    <n v="145771527"/>
    <n v="80000000"/>
  </r>
  <r>
    <n v="7.2"/>
    <s v="Lilo &amp; Stitch"/>
    <s v="Dean DeBlois"/>
    <x v="8"/>
    <s v="English"/>
    <n v="85"/>
    <n v="145771527"/>
    <n v="80000000"/>
  </r>
  <r>
    <n v="7.2"/>
    <s v="Lilo &amp; Stitch"/>
    <s v="Dean DeBlois"/>
    <x v="2"/>
    <s v="English"/>
    <n v="85"/>
    <n v="145771527"/>
    <n v="80000000"/>
  </r>
  <r>
    <n v="7.2"/>
    <s v="Lilo &amp; Stitch"/>
    <s v="Dean DeBlois"/>
    <x v="3"/>
    <s v="English"/>
    <n v="85"/>
    <n v="145771527"/>
    <n v="80000000"/>
  </r>
  <r>
    <n v="6.1"/>
    <s v="Deep Impact"/>
    <s v="Mimi Leder"/>
    <x v="0"/>
    <s v="English"/>
    <n v="120"/>
    <n v="140459099"/>
    <n v="75000000"/>
  </r>
  <r>
    <n v="6.1"/>
    <s v="Deep Impact"/>
    <s v="Mimi Leder"/>
    <x v="12"/>
    <s v="English"/>
    <n v="120"/>
    <n v="140459099"/>
    <n v="75000000"/>
  </r>
  <r>
    <n v="6.1"/>
    <s v="Deep Impact"/>
    <s v="Mimi Leder"/>
    <x v="5"/>
    <s v="English"/>
    <n v="120"/>
    <n v="140459099"/>
    <n v="75000000"/>
  </r>
  <r>
    <n v="6.1"/>
    <s v="Deep Impact"/>
    <s v="Mimi Leder"/>
    <x v="3"/>
    <s v="English"/>
    <n v="120"/>
    <n v="140459099"/>
    <n v="75000000"/>
  </r>
  <r>
    <n v="6.1"/>
    <s v="Deep Impact"/>
    <s v="Mimi Leder"/>
    <x v="4"/>
    <s v="English"/>
    <n v="120"/>
    <n v="140459099"/>
    <n v="75000000"/>
  </r>
  <r>
    <n v="6.7"/>
    <s v="RED 2"/>
    <s v="Dean Parisot"/>
    <x v="0"/>
    <s v="English"/>
    <n v="116"/>
    <n v="53215979"/>
    <n v="84000000"/>
  </r>
  <r>
    <n v="6.7"/>
    <s v="RED 2"/>
    <s v="Dean Parisot"/>
    <x v="7"/>
    <s v="English"/>
    <n v="116"/>
    <n v="53215979"/>
    <n v="84000000"/>
  </r>
  <r>
    <n v="6.7"/>
    <s v="RED 2"/>
    <s v="Dean Parisot"/>
    <x v="15"/>
    <s v="English"/>
    <n v="116"/>
    <n v="53215979"/>
    <n v="84000000"/>
  </r>
  <r>
    <n v="6.7"/>
    <s v="RED 2"/>
    <s v="Dean Parisot"/>
    <x v="4"/>
    <s v="English"/>
    <n v="116"/>
    <n v="53215979"/>
    <n v="84000000"/>
  </r>
  <r>
    <n v="6.4"/>
    <s v="The Longest Yard"/>
    <s v="Peter Segal"/>
    <x v="7"/>
    <s v="English"/>
    <n v="113"/>
    <n v="158115031"/>
    <n v="82000000"/>
  </r>
  <r>
    <n v="6.4"/>
    <s v="The Longest Yard"/>
    <s v="Peter Segal"/>
    <x v="15"/>
    <s v="English"/>
    <n v="113"/>
    <n v="158115031"/>
    <n v="82000000"/>
  </r>
  <r>
    <n v="6.4"/>
    <s v="The Longest Yard"/>
    <s v="Peter Segal"/>
    <x v="14"/>
    <s v="English"/>
    <n v="113"/>
    <n v="158115031"/>
    <n v="82000000"/>
  </r>
  <r>
    <n v="4.4000000000000004"/>
    <s v="Alvin and the Chipmunks: Chipwrecked"/>
    <s v="Mike Mitchell"/>
    <x v="1"/>
    <s v="English"/>
    <n v="87"/>
    <n v="133103929"/>
    <n v="75000000"/>
  </r>
  <r>
    <n v="4.4000000000000004"/>
    <s v="Alvin and the Chipmunks: Chipwrecked"/>
    <s v="Mike Mitchell"/>
    <x v="6"/>
    <s v="English"/>
    <n v="87"/>
    <n v="133103929"/>
    <n v="75000000"/>
  </r>
  <r>
    <n v="4.4000000000000004"/>
    <s v="Alvin and the Chipmunks: Chipwrecked"/>
    <s v="Mike Mitchell"/>
    <x v="7"/>
    <s v="English"/>
    <n v="87"/>
    <n v="133103929"/>
    <n v="75000000"/>
  </r>
  <r>
    <n v="4.4000000000000004"/>
    <s v="Alvin and the Chipmunks: Chipwrecked"/>
    <s v="Mike Mitchell"/>
    <x v="8"/>
    <s v="English"/>
    <n v="87"/>
    <n v="133103929"/>
    <n v="75000000"/>
  </r>
  <r>
    <n v="4.4000000000000004"/>
    <s v="Alvin and the Chipmunks: Chipwrecked"/>
    <s v="Mike Mitchell"/>
    <x v="2"/>
    <s v="English"/>
    <n v="87"/>
    <n v="133103929"/>
    <n v="75000000"/>
  </r>
  <r>
    <n v="4.4000000000000004"/>
    <s v="Alvin and the Chipmunks: Chipwrecked"/>
    <s v="Mike Mitchell"/>
    <x v="19"/>
    <s v="English"/>
    <n v="87"/>
    <n v="133103929"/>
    <n v="75000000"/>
  </r>
  <r>
    <n v="5.4"/>
    <s v="Grown Ups 2"/>
    <s v="Dennis Dugan"/>
    <x v="7"/>
    <s v="English"/>
    <n v="101"/>
    <n v="133668525"/>
    <n v="80000000"/>
  </r>
  <r>
    <n v="6.5"/>
    <s v="Get Smart"/>
    <s v="Peter Segal"/>
    <x v="0"/>
    <s v="English"/>
    <n v="110"/>
    <n v="130313314"/>
    <n v="80000000"/>
  </r>
  <r>
    <n v="6.5"/>
    <s v="Get Smart"/>
    <s v="Peter Segal"/>
    <x v="1"/>
    <s v="English"/>
    <n v="110"/>
    <n v="130313314"/>
    <n v="80000000"/>
  </r>
  <r>
    <n v="6.5"/>
    <s v="Get Smart"/>
    <s v="Peter Segal"/>
    <x v="7"/>
    <s v="English"/>
    <n v="110"/>
    <n v="130313314"/>
    <n v="80000000"/>
  </r>
  <r>
    <n v="6.7"/>
    <s v="Something's Gotta Give"/>
    <s v="Nancy Meyers"/>
    <x v="7"/>
    <s v="English"/>
    <n v="128"/>
    <n v="124590960"/>
    <n v="80000000"/>
  </r>
  <r>
    <n v="6.7"/>
    <s v="Something's Gotta Give"/>
    <s v="Nancy Meyers"/>
    <x v="12"/>
    <s v="English"/>
    <n v="128"/>
    <n v="124590960"/>
    <n v="80000000"/>
  </r>
  <r>
    <n v="6.7"/>
    <s v="Something's Gotta Give"/>
    <s v="Nancy Meyers"/>
    <x v="5"/>
    <s v="English"/>
    <n v="128"/>
    <n v="124590960"/>
    <n v="80000000"/>
  </r>
  <r>
    <n v="8.1"/>
    <s v="Shutter Island"/>
    <s v="Martin Scorsese"/>
    <x v="10"/>
    <s v="English"/>
    <n v="138"/>
    <n v="127968405"/>
    <n v="80000000"/>
  </r>
  <r>
    <n v="8.1"/>
    <s v="Shutter Island"/>
    <s v="Martin Scorsese"/>
    <x v="4"/>
    <s v="English"/>
    <n v="138"/>
    <n v="127968405"/>
    <n v="80000000"/>
  </r>
  <r>
    <n v="5.6"/>
    <s v="Four Christmases"/>
    <s v="Seth Gordon"/>
    <x v="7"/>
    <s v="English"/>
    <n v="88"/>
    <n v="120136047"/>
    <n v="80000000"/>
  </r>
  <r>
    <n v="5.6"/>
    <s v="Four Christmases"/>
    <s v="Seth Gordon"/>
    <x v="12"/>
    <s v="English"/>
    <n v="88"/>
    <n v="120136047"/>
    <n v="80000000"/>
  </r>
  <r>
    <n v="5.6"/>
    <s v="Four Christmases"/>
    <s v="Seth Gordon"/>
    <x v="5"/>
    <s v="English"/>
    <n v="88"/>
    <n v="120136047"/>
    <n v="80000000"/>
  </r>
  <r>
    <n v="6.3"/>
    <s v="Robots"/>
    <s v="Chris Wedge"/>
    <x v="1"/>
    <s v="English"/>
    <n v="91"/>
    <n v="128200012"/>
    <n v="75000000"/>
  </r>
  <r>
    <n v="6.3"/>
    <s v="Robots"/>
    <s v="Chris Wedge"/>
    <x v="6"/>
    <s v="English"/>
    <n v="91"/>
    <n v="128200012"/>
    <n v="75000000"/>
  </r>
  <r>
    <n v="6.3"/>
    <s v="Robots"/>
    <s v="Chris Wedge"/>
    <x v="7"/>
    <s v="English"/>
    <n v="91"/>
    <n v="128200012"/>
    <n v="75000000"/>
  </r>
  <r>
    <n v="6.3"/>
    <s v="Robots"/>
    <s v="Chris Wedge"/>
    <x v="8"/>
    <s v="English"/>
    <n v="91"/>
    <n v="128200012"/>
    <n v="75000000"/>
  </r>
  <r>
    <n v="6.3"/>
    <s v="Robots"/>
    <s v="Chris Wedge"/>
    <x v="3"/>
    <s v="English"/>
    <n v="91"/>
    <n v="128200012"/>
    <n v="75000000"/>
  </r>
  <r>
    <n v="7.3"/>
    <s v="Face/Off"/>
    <s v="John Woo"/>
    <x v="0"/>
    <s v="English"/>
    <n v="138"/>
    <n v="112225777"/>
    <n v="80000000"/>
  </r>
  <r>
    <n v="7.3"/>
    <s v="Face/Off"/>
    <s v="John Woo"/>
    <x v="15"/>
    <s v="English"/>
    <n v="138"/>
    <n v="112225777"/>
    <n v="80000000"/>
  </r>
  <r>
    <n v="7.3"/>
    <s v="Face/Off"/>
    <s v="John Woo"/>
    <x v="3"/>
    <s v="English"/>
    <n v="138"/>
    <n v="112225777"/>
    <n v="80000000"/>
  </r>
  <r>
    <n v="7.3"/>
    <s v="Face/Off"/>
    <s v="John Woo"/>
    <x v="4"/>
    <s v="English"/>
    <n v="138"/>
    <n v="112225777"/>
    <n v="80000000"/>
  </r>
  <r>
    <n v="6.1"/>
    <s v="Bedtime Stories"/>
    <s v="Adam Shankman"/>
    <x v="7"/>
    <s v="English"/>
    <n v="99"/>
    <n v="109993847"/>
    <n v="80000000"/>
  </r>
  <r>
    <n v="6.1"/>
    <s v="Bedtime Stories"/>
    <s v="Adam Shankman"/>
    <x v="8"/>
    <s v="English"/>
    <n v="99"/>
    <n v="109993847"/>
    <n v="80000000"/>
  </r>
  <r>
    <n v="6.1"/>
    <s v="Bedtime Stories"/>
    <s v="Adam Shankman"/>
    <x v="2"/>
    <s v="English"/>
    <n v="99"/>
    <n v="109993847"/>
    <n v="80000000"/>
  </r>
  <r>
    <n v="6.1"/>
    <s v="Bedtime Stories"/>
    <s v="Adam Shankman"/>
    <x v="5"/>
    <s v="English"/>
    <n v="99"/>
    <n v="109993847"/>
    <n v="80000000"/>
  </r>
  <r>
    <n v="7.7"/>
    <s v="Road to Perdition"/>
    <s v="Sam Mendes"/>
    <x v="15"/>
    <s v="English"/>
    <n v="117"/>
    <n v="104054514"/>
    <n v="80000000"/>
  </r>
  <r>
    <n v="7.7"/>
    <s v="Road to Perdition"/>
    <s v="Sam Mendes"/>
    <x v="12"/>
    <s v="English"/>
    <n v="117"/>
    <n v="104054514"/>
    <n v="80000000"/>
  </r>
  <r>
    <n v="7.7"/>
    <s v="Road to Perdition"/>
    <s v="Sam Mendes"/>
    <x v="4"/>
    <s v="English"/>
    <n v="117"/>
    <n v="104054514"/>
    <n v="80000000"/>
  </r>
  <r>
    <n v="6.4"/>
    <s v="Just Go with It"/>
    <s v="Dennis Dugan"/>
    <x v="7"/>
    <s v="English"/>
    <n v="117"/>
    <n v="103028109"/>
    <n v="80000000"/>
  </r>
  <r>
    <n v="6.4"/>
    <s v="Just Go with It"/>
    <s v="Dennis Dugan"/>
    <x v="5"/>
    <s v="English"/>
    <n v="117"/>
    <n v="103028109"/>
    <n v="80000000"/>
  </r>
  <r>
    <n v="6.8"/>
    <s v="Con Air"/>
    <s v="Simon West"/>
    <x v="0"/>
    <s v="English"/>
    <n v="123"/>
    <n v="101087161"/>
    <n v="75000000"/>
  </r>
  <r>
    <n v="6.8"/>
    <s v="Con Air"/>
    <s v="Simon West"/>
    <x v="15"/>
    <s v="English"/>
    <n v="123"/>
    <n v="101087161"/>
    <n v="75000000"/>
  </r>
  <r>
    <n v="6.8"/>
    <s v="Con Air"/>
    <s v="Simon West"/>
    <x v="4"/>
    <s v="English"/>
    <n v="123"/>
    <n v="101087161"/>
    <n v="75000000"/>
  </r>
  <r>
    <n v="6.6"/>
    <s v="Eagle Eye"/>
    <s v="D.J. Caruso"/>
    <x v="0"/>
    <s v="English"/>
    <n v="118"/>
    <n v="101111837"/>
    <n v="80000000"/>
  </r>
  <r>
    <n v="6.6"/>
    <s v="Eagle Eye"/>
    <s v="D.J. Caruso"/>
    <x v="10"/>
    <s v="English"/>
    <n v="118"/>
    <n v="101111837"/>
    <n v="80000000"/>
  </r>
  <r>
    <n v="6.6"/>
    <s v="Eagle Eye"/>
    <s v="D.J. Caruso"/>
    <x v="4"/>
    <s v="English"/>
    <n v="118"/>
    <n v="101111837"/>
    <n v="80000000"/>
  </r>
  <r>
    <n v="7.2"/>
    <s v="Cold Mountain"/>
    <s v="Anthony Minghella"/>
    <x v="1"/>
    <s v="English"/>
    <n v="154"/>
    <n v="95632614"/>
    <n v="79000000"/>
  </r>
  <r>
    <n v="7.2"/>
    <s v="Cold Mountain"/>
    <s v="Anthony Minghella"/>
    <x v="12"/>
    <s v="English"/>
    <n v="154"/>
    <n v="95632614"/>
    <n v="79000000"/>
  </r>
  <r>
    <n v="7.2"/>
    <s v="Cold Mountain"/>
    <s v="Anthony Minghella"/>
    <x v="13"/>
    <s v="English"/>
    <n v="154"/>
    <n v="95632614"/>
    <n v="79000000"/>
  </r>
  <r>
    <n v="7.2"/>
    <s v="Cold Mountain"/>
    <s v="Anthony Minghella"/>
    <x v="5"/>
    <s v="English"/>
    <n v="154"/>
    <n v="95632614"/>
    <n v="79000000"/>
  </r>
  <r>
    <n v="7.2"/>
    <s v="Cold Mountain"/>
    <s v="Anthony Minghella"/>
    <x v="17"/>
    <s v="English"/>
    <n v="154"/>
    <n v="95632614"/>
    <n v="79000000"/>
  </r>
  <r>
    <n v="6.9"/>
    <s v="The Book of Eli"/>
    <s v="Albert Hughes"/>
    <x v="0"/>
    <s v="English"/>
    <n v="118"/>
    <n v="94822707"/>
    <n v="80000000"/>
  </r>
  <r>
    <n v="6.9"/>
    <s v="The Book of Eli"/>
    <s v="Albert Hughes"/>
    <x v="1"/>
    <s v="English"/>
    <n v="118"/>
    <n v="94822707"/>
    <n v="80000000"/>
  </r>
  <r>
    <n v="6.9"/>
    <s v="The Book of Eli"/>
    <s v="Albert Hughes"/>
    <x v="12"/>
    <s v="English"/>
    <n v="118"/>
    <n v="94822707"/>
    <n v="80000000"/>
  </r>
  <r>
    <n v="6.9"/>
    <s v="The Book of Eli"/>
    <s v="Albert Hughes"/>
    <x v="4"/>
    <s v="English"/>
    <n v="118"/>
    <n v="94822707"/>
    <n v="80000000"/>
  </r>
  <r>
    <n v="5.2"/>
    <s v="Flubber"/>
    <s v="Les Mayfield"/>
    <x v="7"/>
    <s v="English"/>
    <n v="90"/>
    <n v="92969824"/>
    <n v="80000000"/>
  </r>
  <r>
    <n v="5.2"/>
    <s v="Flubber"/>
    <s v="Les Mayfield"/>
    <x v="8"/>
    <s v="English"/>
    <n v="90"/>
    <n v="92969824"/>
    <n v="80000000"/>
  </r>
  <r>
    <n v="5.2"/>
    <s v="Flubber"/>
    <s v="Les Mayfield"/>
    <x v="3"/>
    <s v="English"/>
    <n v="90"/>
    <n v="92969824"/>
    <n v="80000000"/>
  </r>
  <r>
    <n v="4.9000000000000004"/>
    <s v="The Haunting"/>
    <s v="Jan de Bont"/>
    <x v="2"/>
    <s v="English"/>
    <n v="113"/>
    <n v="91188905"/>
    <n v="80000000"/>
  </r>
  <r>
    <n v="4.9000000000000004"/>
    <s v="The Haunting"/>
    <s v="Jan de Bont"/>
    <x v="16"/>
    <s v="English"/>
    <n v="113"/>
    <n v="91188905"/>
    <n v="80000000"/>
  </r>
  <r>
    <n v="4.9000000000000004"/>
    <s v="The Haunting"/>
    <s v="Jan de Bont"/>
    <x v="10"/>
    <s v="English"/>
    <n v="113"/>
    <n v="91188905"/>
    <n v="80000000"/>
  </r>
  <r>
    <n v="4.9000000000000004"/>
    <s v="The Haunting"/>
    <s v="Jan de Bont"/>
    <x v="4"/>
    <s v="English"/>
    <n v="113"/>
    <n v="91188905"/>
    <n v="80000000"/>
  </r>
  <r>
    <n v="6.3"/>
    <s v="Space Jam"/>
    <s v="Joe Pytka"/>
    <x v="1"/>
    <s v="English"/>
    <n v="88"/>
    <n v="90443603"/>
    <n v="80000000"/>
  </r>
  <r>
    <n v="6.3"/>
    <s v="Space Jam"/>
    <s v="Joe Pytka"/>
    <x v="6"/>
    <s v="English"/>
    <n v="88"/>
    <n v="90443603"/>
    <n v="80000000"/>
  </r>
  <r>
    <n v="6.3"/>
    <s v="Space Jam"/>
    <s v="Joe Pytka"/>
    <x v="7"/>
    <s v="English"/>
    <n v="88"/>
    <n v="90443603"/>
    <n v="80000000"/>
  </r>
  <r>
    <n v="6.3"/>
    <s v="Space Jam"/>
    <s v="Joe Pytka"/>
    <x v="8"/>
    <s v="English"/>
    <n v="88"/>
    <n v="90443603"/>
    <n v="80000000"/>
  </r>
  <r>
    <n v="6.3"/>
    <s v="Space Jam"/>
    <s v="Joe Pytka"/>
    <x v="2"/>
    <s v="English"/>
    <n v="88"/>
    <n v="90443603"/>
    <n v="80000000"/>
  </r>
  <r>
    <n v="6.3"/>
    <s v="Space Jam"/>
    <s v="Joe Pytka"/>
    <x v="3"/>
    <s v="English"/>
    <n v="88"/>
    <n v="90443603"/>
    <n v="80000000"/>
  </r>
  <r>
    <n v="6.3"/>
    <s v="Space Jam"/>
    <s v="Joe Pytka"/>
    <x v="14"/>
    <s v="English"/>
    <n v="88"/>
    <n v="90443603"/>
    <n v="80000000"/>
  </r>
  <r>
    <n v="5.6"/>
    <s v="The Pink Panther"/>
    <s v="Shawn Levy"/>
    <x v="1"/>
    <s v="English"/>
    <n v="93"/>
    <n v="82226474"/>
    <n v="65000000"/>
  </r>
  <r>
    <n v="5.6"/>
    <s v="The Pink Panther"/>
    <s v="Shawn Levy"/>
    <x v="7"/>
    <s v="English"/>
    <n v="93"/>
    <n v="82226474"/>
    <n v="65000000"/>
  </r>
  <r>
    <n v="5.6"/>
    <s v="The Pink Panther"/>
    <s v="Shawn Levy"/>
    <x v="15"/>
    <s v="English"/>
    <n v="93"/>
    <n v="82226474"/>
    <n v="65000000"/>
  </r>
  <r>
    <n v="5.6"/>
    <s v="The Pink Panther"/>
    <s v="Shawn Levy"/>
    <x v="8"/>
    <s v="English"/>
    <n v="93"/>
    <n v="82226474"/>
    <n v="65000000"/>
  </r>
  <r>
    <n v="5.6"/>
    <s v="The Pink Panther"/>
    <s v="Shawn Levy"/>
    <x v="10"/>
    <s v="English"/>
    <n v="93"/>
    <n v="82226474"/>
    <n v="65000000"/>
  </r>
  <r>
    <n v="5.5"/>
    <s v="The Day the Earth Stood Still"/>
    <s v="Scott Derrickson"/>
    <x v="12"/>
    <s v="English"/>
    <n v="104"/>
    <n v="79363785"/>
    <n v="80000000"/>
  </r>
  <r>
    <n v="5.5"/>
    <s v="The Day the Earth Stood Still"/>
    <s v="Scott Derrickson"/>
    <x v="3"/>
    <s v="English"/>
    <n v="104"/>
    <n v="79363785"/>
    <n v="80000000"/>
  </r>
  <r>
    <n v="5.5"/>
    <s v="The Day the Earth Stood Still"/>
    <s v="Scott Derrickson"/>
    <x v="4"/>
    <s v="English"/>
    <n v="104"/>
    <n v="79363785"/>
    <n v="80000000"/>
  </r>
  <r>
    <n v="6.7"/>
    <s v="Conspiracy Theory"/>
    <s v="Richard Donner"/>
    <x v="0"/>
    <s v="English"/>
    <n v="135"/>
    <n v="76081498"/>
    <n v="75000000"/>
  </r>
  <r>
    <n v="6.7"/>
    <s v="Conspiracy Theory"/>
    <s v="Richard Donner"/>
    <x v="15"/>
    <s v="English"/>
    <n v="135"/>
    <n v="76081498"/>
    <n v="75000000"/>
  </r>
  <r>
    <n v="6.7"/>
    <s v="Conspiracy Theory"/>
    <s v="Richard Donner"/>
    <x v="10"/>
    <s v="English"/>
    <n v="135"/>
    <n v="76081498"/>
    <n v="75000000"/>
  </r>
  <r>
    <n v="6.7"/>
    <s v="Conspiracy Theory"/>
    <s v="Richard Donner"/>
    <x v="5"/>
    <s v="English"/>
    <n v="135"/>
    <n v="76081498"/>
    <n v="75000000"/>
  </r>
  <r>
    <n v="6.7"/>
    <s v="Conspiracy Theory"/>
    <s v="Richard Donner"/>
    <x v="4"/>
    <s v="English"/>
    <n v="135"/>
    <n v="76081498"/>
    <n v="75000000"/>
  </r>
  <r>
    <n v="7.6"/>
    <s v="Fury"/>
    <s v="David Ayer"/>
    <x v="0"/>
    <s v="English"/>
    <n v="134"/>
    <n v="85707116"/>
    <n v="68000000"/>
  </r>
  <r>
    <n v="7.6"/>
    <s v="Fury"/>
    <s v="David Ayer"/>
    <x v="12"/>
    <s v="English"/>
    <n v="134"/>
    <n v="85707116"/>
    <n v="68000000"/>
  </r>
  <r>
    <n v="7.6"/>
    <s v="Fury"/>
    <s v="David Ayer"/>
    <x v="17"/>
    <s v="English"/>
    <n v="134"/>
    <n v="85707116"/>
    <n v="68000000"/>
  </r>
  <r>
    <n v="5.7"/>
    <s v="Six Days Seven Nights"/>
    <s v="Ivan Reitman"/>
    <x v="0"/>
    <s v="English"/>
    <n v="98"/>
    <n v="74329966"/>
    <n v="70000000"/>
  </r>
  <r>
    <n v="5.7"/>
    <s v="Six Days Seven Nights"/>
    <s v="Ivan Reitman"/>
    <x v="1"/>
    <s v="English"/>
    <n v="98"/>
    <n v="74329966"/>
    <n v="70000000"/>
  </r>
  <r>
    <n v="5.7"/>
    <s v="Six Days Seven Nights"/>
    <s v="Ivan Reitman"/>
    <x v="7"/>
    <s v="English"/>
    <n v="98"/>
    <n v="74329966"/>
    <n v="70000000"/>
  </r>
  <r>
    <n v="5.7"/>
    <s v="Six Days Seven Nights"/>
    <s v="Ivan Reitman"/>
    <x v="5"/>
    <s v="English"/>
    <n v="98"/>
    <n v="74329966"/>
    <n v="70000000"/>
  </r>
  <r>
    <n v="4.5999999999999996"/>
    <s v="Yogi Bear"/>
    <s v="Eric Brevig"/>
    <x v="1"/>
    <s v="English"/>
    <n v="80"/>
    <n v="100169068"/>
    <n v="80000000"/>
  </r>
  <r>
    <n v="4.5999999999999996"/>
    <s v="Yogi Bear"/>
    <s v="Eric Brevig"/>
    <x v="6"/>
    <s v="English"/>
    <n v="80"/>
    <n v="100169068"/>
    <n v="80000000"/>
  </r>
  <r>
    <n v="4.5999999999999996"/>
    <s v="Yogi Bear"/>
    <s v="Eric Brevig"/>
    <x v="7"/>
    <s v="English"/>
    <n v="80"/>
    <n v="100169068"/>
    <n v="80000000"/>
  </r>
  <r>
    <n v="4.5999999999999996"/>
    <s v="Yogi Bear"/>
    <s v="Eric Brevig"/>
    <x v="8"/>
    <s v="English"/>
    <n v="80"/>
    <n v="100169068"/>
    <n v="80000000"/>
  </r>
  <r>
    <n v="7"/>
    <s v="Spirit: Stallion of the Cimarron"/>
    <s v="Kelly Asbury"/>
    <x v="1"/>
    <s v="English"/>
    <n v="83"/>
    <n v="73215310"/>
    <n v="80000000"/>
  </r>
  <r>
    <n v="7"/>
    <s v="Spirit: Stallion of the Cimarron"/>
    <s v="Kelly Asbury"/>
    <x v="6"/>
    <s v="English"/>
    <n v="83"/>
    <n v="73215310"/>
    <n v="80000000"/>
  </r>
  <r>
    <n v="7"/>
    <s v="Spirit: Stallion of the Cimarron"/>
    <s v="Kelly Asbury"/>
    <x v="8"/>
    <s v="English"/>
    <n v="83"/>
    <n v="73215310"/>
    <n v="80000000"/>
  </r>
  <r>
    <n v="7"/>
    <s v="Spirit: Stallion of the Cimarron"/>
    <s v="Kelly Asbury"/>
    <x v="11"/>
    <s v="English"/>
    <n v="83"/>
    <n v="73215310"/>
    <n v="80000000"/>
  </r>
  <r>
    <n v="5.2"/>
    <s v="Zookeeper"/>
    <s v="Frank Coraci"/>
    <x v="7"/>
    <s v="English"/>
    <n v="102"/>
    <n v="80360866"/>
    <n v="80000000"/>
  </r>
  <r>
    <n v="5.2"/>
    <s v="Zookeeper"/>
    <s v="Frank Coraci"/>
    <x v="8"/>
    <s v="English"/>
    <n v="102"/>
    <n v="80360866"/>
    <n v="80000000"/>
  </r>
  <r>
    <n v="5.2"/>
    <s v="Zookeeper"/>
    <s v="Frank Coraci"/>
    <x v="5"/>
    <s v="English"/>
    <n v="102"/>
    <n v="80360866"/>
    <n v="80000000"/>
  </r>
  <r>
    <n v="5.0999999999999996"/>
    <s v="Lost in Space"/>
    <s v="Stephen Hopkins"/>
    <x v="0"/>
    <s v="English"/>
    <n v="130"/>
    <n v="69102910"/>
    <n v="80000000"/>
  </r>
  <r>
    <n v="5.0999999999999996"/>
    <s v="Lost in Space"/>
    <s v="Stephen Hopkins"/>
    <x v="1"/>
    <s v="English"/>
    <n v="130"/>
    <n v="69102910"/>
    <n v="80000000"/>
  </r>
  <r>
    <n v="5.0999999999999996"/>
    <s v="Lost in Space"/>
    <s v="Stephen Hopkins"/>
    <x v="8"/>
    <s v="English"/>
    <n v="130"/>
    <n v="69102910"/>
    <n v="80000000"/>
  </r>
  <r>
    <n v="5.0999999999999996"/>
    <s v="Lost in Space"/>
    <s v="Stephen Hopkins"/>
    <x v="3"/>
    <s v="English"/>
    <n v="130"/>
    <n v="69102910"/>
    <n v="80000000"/>
  </r>
  <r>
    <n v="5.0999999999999996"/>
    <s v="Lost in Space"/>
    <s v="Stephen Hopkins"/>
    <x v="4"/>
    <s v="English"/>
    <n v="130"/>
    <n v="69102910"/>
    <n v="80000000"/>
  </r>
  <r>
    <n v="6.6"/>
    <s v="The Manchurian Candidate"/>
    <s v="Jonathan Demme"/>
    <x v="12"/>
    <s v="English"/>
    <n v="129"/>
    <n v="65948711"/>
    <n v="80000000"/>
  </r>
  <r>
    <n v="6.6"/>
    <s v="The Manchurian Candidate"/>
    <s v="Jonathan Demme"/>
    <x v="10"/>
    <s v="English"/>
    <n v="129"/>
    <n v="65948711"/>
    <n v="80000000"/>
  </r>
  <r>
    <n v="6.6"/>
    <s v="The Manchurian Candidate"/>
    <s v="Jonathan Demme"/>
    <x v="3"/>
    <s v="English"/>
    <n v="129"/>
    <n v="65948711"/>
    <n v="80000000"/>
  </r>
  <r>
    <n v="6.6"/>
    <s v="The Manchurian Candidate"/>
    <s v="Jonathan Demme"/>
    <x v="4"/>
    <s v="English"/>
    <n v="129"/>
    <n v="65948711"/>
    <n v="80000000"/>
  </r>
  <r>
    <n v="6.7"/>
    <s v="Hotel Transylvania 2"/>
    <s v="Genndy Tartakovsky"/>
    <x v="6"/>
    <s v="English"/>
    <n v="89"/>
    <n v="169692572"/>
    <n v="80000000"/>
  </r>
  <r>
    <n v="6.7"/>
    <s v="Hotel Transylvania 2"/>
    <s v="Genndy Tartakovsky"/>
    <x v="7"/>
    <s v="English"/>
    <n v="89"/>
    <n v="169692572"/>
    <n v="80000000"/>
  </r>
  <r>
    <n v="6.7"/>
    <s v="Hotel Transylvania 2"/>
    <s v="Genndy Tartakovsky"/>
    <x v="8"/>
    <s v="English"/>
    <n v="89"/>
    <n v="169692572"/>
    <n v="80000000"/>
  </r>
  <r>
    <n v="6.7"/>
    <s v="Hotel Transylvania 2"/>
    <s v="Genndy Tartakovsky"/>
    <x v="2"/>
    <s v="English"/>
    <n v="89"/>
    <n v="169692572"/>
    <n v="80000000"/>
  </r>
  <r>
    <n v="7.3"/>
    <s v="Fantasia 2000"/>
    <s v="James Algar"/>
    <x v="6"/>
    <s v="English"/>
    <n v="74"/>
    <n v="60507228"/>
    <n v="80000000"/>
  </r>
  <r>
    <n v="7.3"/>
    <s v="Fantasia 2000"/>
    <s v="James Algar"/>
    <x v="8"/>
    <s v="English"/>
    <n v="74"/>
    <n v="60507228"/>
    <n v="80000000"/>
  </r>
  <r>
    <n v="7.3"/>
    <s v="Fantasia 2000"/>
    <s v="James Algar"/>
    <x v="2"/>
    <s v="English"/>
    <n v="74"/>
    <n v="60507228"/>
    <n v="80000000"/>
  </r>
  <r>
    <n v="7.3"/>
    <s v="Fantasia 2000"/>
    <s v="James Algar"/>
    <x v="19"/>
    <s v="English"/>
    <n v="74"/>
    <n v="60507228"/>
    <n v="80000000"/>
  </r>
  <r>
    <n v="5.9"/>
    <s v="The Time Machine"/>
    <s v="Simon Wells"/>
    <x v="0"/>
    <s v="English"/>
    <n v="96"/>
    <n v="56684819"/>
    <n v="80000000"/>
  </r>
  <r>
    <n v="5.9"/>
    <s v="The Time Machine"/>
    <s v="Simon Wells"/>
    <x v="1"/>
    <s v="English"/>
    <n v="96"/>
    <n v="56684819"/>
    <n v="80000000"/>
  </r>
  <r>
    <n v="5.9"/>
    <s v="The Time Machine"/>
    <s v="Simon Wells"/>
    <x v="3"/>
    <s v="English"/>
    <n v="96"/>
    <n v="56684819"/>
    <n v="80000000"/>
  </r>
  <r>
    <n v="5.6"/>
    <s v="Mighty Joe Young"/>
    <s v="Ron Underwood"/>
    <x v="0"/>
    <s v="English"/>
    <n v="114"/>
    <n v="50628009"/>
    <n v="90000000"/>
  </r>
  <r>
    <n v="5.6"/>
    <s v="Mighty Joe Young"/>
    <s v="Ron Underwood"/>
    <x v="1"/>
    <s v="English"/>
    <n v="114"/>
    <n v="50628009"/>
    <n v="90000000"/>
  </r>
  <r>
    <n v="5.6"/>
    <s v="Mighty Joe Young"/>
    <s v="Ron Underwood"/>
    <x v="8"/>
    <s v="English"/>
    <n v="114"/>
    <n v="50628009"/>
    <n v="90000000"/>
  </r>
  <r>
    <n v="5.6"/>
    <s v="Mighty Joe Young"/>
    <s v="Ron Underwood"/>
    <x v="2"/>
    <s v="English"/>
    <n v="114"/>
    <n v="50628009"/>
    <n v="90000000"/>
  </r>
  <r>
    <n v="5.6"/>
    <s v="Mighty Joe Young"/>
    <s v="Ron Underwood"/>
    <x v="4"/>
    <s v="English"/>
    <n v="114"/>
    <n v="50628009"/>
    <n v="90000000"/>
  </r>
  <r>
    <n v="6.5"/>
    <s v="Swordfish"/>
    <s v="Dominic Sena"/>
    <x v="0"/>
    <s v="English"/>
    <n v="99"/>
    <n v="69772969"/>
    <n v="80000000"/>
  </r>
  <r>
    <n v="6.5"/>
    <s v="Swordfish"/>
    <s v="Dominic Sena"/>
    <x v="15"/>
    <s v="English"/>
    <n v="99"/>
    <n v="69772969"/>
    <n v="80000000"/>
  </r>
  <r>
    <n v="6.5"/>
    <s v="Swordfish"/>
    <s v="Dominic Sena"/>
    <x v="4"/>
    <s v="English"/>
    <n v="99"/>
    <n v="69772969"/>
    <n v="80000000"/>
  </r>
  <r>
    <n v="5.9"/>
    <s v="The Legend of Zorro"/>
    <s v="Martin Campbell"/>
    <x v="0"/>
    <s v="Spanish"/>
    <n v="129"/>
    <n v="45356386"/>
    <n v="75000000"/>
  </r>
  <r>
    <n v="5.9"/>
    <s v="The Legend of Zorro"/>
    <s v="Martin Campbell"/>
    <x v="1"/>
    <s v="Spanish"/>
    <n v="129"/>
    <n v="45356386"/>
    <n v="75000000"/>
  </r>
  <r>
    <n v="5.9"/>
    <s v="The Legend of Zorro"/>
    <s v="Martin Campbell"/>
    <x v="11"/>
    <s v="Spanish"/>
    <n v="129"/>
    <n v="45356386"/>
    <n v="75000000"/>
  </r>
  <r>
    <n v="7"/>
    <s v="What Dreams May Come"/>
    <s v="Vincent Ward"/>
    <x v="12"/>
    <s v="English"/>
    <n v="113"/>
    <n v="55350897"/>
    <n v="85000000"/>
  </r>
  <r>
    <n v="7"/>
    <s v="What Dreams May Come"/>
    <s v="Vincent Ward"/>
    <x v="2"/>
    <s v="English"/>
    <n v="113"/>
    <n v="55350897"/>
    <n v="85000000"/>
  </r>
  <r>
    <n v="7"/>
    <s v="What Dreams May Come"/>
    <s v="Vincent Ward"/>
    <x v="5"/>
    <s v="English"/>
    <n v="113"/>
    <n v="55350897"/>
    <n v="85000000"/>
  </r>
  <r>
    <n v="5.3"/>
    <s v="Little Nicky"/>
    <s v="Steven Brill"/>
    <x v="7"/>
    <s v="English"/>
    <n v="90"/>
    <n v="39442871"/>
    <n v="80000000"/>
  </r>
  <r>
    <n v="5.3"/>
    <s v="Little Nicky"/>
    <s v="Steven Brill"/>
    <x v="2"/>
    <s v="English"/>
    <n v="90"/>
    <n v="39442871"/>
    <n v="80000000"/>
  </r>
  <r>
    <n v="5.9"/>
    <s v="The Brothers Grimm"/>
    <s v="Terry Gilliam"/>
    <x v="0"/>
    <s v="English"/>
    <n v="118"/>
    <n v="37899638"/>
    <n v="88000000"/>
  </r>
  <r>
    <n v="5.9"/>
    <s v="The Brothers Grimm"/>
    <s v="Terry Gilliam"/>
    <x v="1"/>
    <s v="English"/>
    <n v="118"/>
    <n v="37899638"/>
    <n v="88000000"/>
  </r>
  <r>
    <n v="5.9"/>
    <s v="The Brothers Grimm"/>
    <s v="Terry Gilliam"/>
    <x v="7"/>
    <s v="English"/>
    <n v="118"/>
    <n v="37899638"/>
    <n v="88000000"/>
  </r>
  <r>
    <n v="5.9"/>
    <s v="The Brothers Grimm"/>
    <s v="Terry Gilliam"/>
    <x v="2"/>
    <s v="English"/>
    <n v="118"/>
    <n v="37899638"/>
    <n v="88000000"/>
  </r>
  <r>
    <n v="5.9"/>
    <s v="The Brothers Grimm"/>
    <s v="Terry Gilliam"/>
    <x v="4"/>
    <s v="English"/>
    <n v="118"/>
    <n v="37899638"/>
    <n v="88000000"/>
  </r>
  <r>
    <n v="6.3"/>
    <s v="Mars Attacks!"/>
    <s v="Tim Burton"/>
    <x v="0"/>
    <s v="English"/>
    <n v="106"/>
    <n v="37754208"/>
    <n v="70000000"/>
  </r>
  <r>
    <n v="6.3"/>
    <s v="Mars Attacks!"/>
    <s v="Tim Burton"/>
    <x v="7"/>
    <s v="English"/>
    <n v="106"/>
    <n v="37754208"/>
    <n v="70000000"/>
  </r>
  <r>
    <n v="6.3"/>
    <s v="Mars Attacks!"/>
    <s v="Tim Burton"/>
    <x v="3"/>
    <s v="English"/>
    <n v="106"/>
    <n v="37754208"/>
    <n v="70000000"/>
  </r>
  <r>
    <n v="6.3"/>
    <s v="Surrogates"/>
    <s v="Jonathan Mostow"/>
    <x v="0"/>
    <s v="English"/>
    <n v="89"/>
    <n v="38542418"/>
    <n v="80000000"/>
  </r>
  <r>
    <n v="6.3"/>
    <s v="Surrogates"/>
    <s v="Jonathan Mostow"/>
    <x v="3"/>
    <s v="English"/>
    <n v="89"/>
    <n v="38542418"/>
    <n v="80000000"/>
  </r>
  <r>
    <n v="6.3"/>
    <s v="Surrogates"/>
    <s v="Jonathan Mostow"/>
    <x v="4"/>
    <s v="English"/>
    <n v="89"/>
    <n v="38542418"/>
    <n v="80000000"/>
  </r>
  <r>
    <n v="7.3"/>
    <s v="Thirteen Days"/>
    <s v="Roger Donaldson"/>
    <x v="12"/>
    <s v="English"/>
    <n v="145"/>
    <n v="34566746"/>
    <n v="80000000"/>
  </r>
  <r>
    <n v="7.3"/>
    <s v="Thirteen Days"/>
    <s v="Roger Donaldson"/>
    <x v="13"/>
    <s v="English"/>
    <n v="145"/>
    <n v="34566746"/>
    <n v="80000000"/>
  </r>
  <r>
    <n v="7.3"/>
    <s v="Thirteen Days"/>
    <s v="Roger Donaldson"/>
    <x v="4"/>
    <s v="English"/>
    <n v="145"/>
    <n v="34566746"/>
    <n v="80000000"/>
  </r>
  <r>
    <n v="5.8"/>
    <s v="Daylight"/>
    <s v="Rob Cohen"/>
    <x v="0"/>
    <s v="English"/>
    <n v="114"/>
    <n v="32885565"/>
    <n v="80000000"/>
  </r>
  <r>
    <n v="5.8"/>
    <s v="Daylight"/>
    <s v="Rob Cohen"/>
    <x v="1"/>
    <s v="English"/>
    <n v="114"/>
    <n v="32885565"/>
    <n v="80000000"/>
  </r>
  <r>
    <n v="5.8"/>
    <s v="Daylight"/>
    <s v="Rob Cohen"/>
    <x v="12"/>
    <s v="English"/>
    <n v="114"/>
    <n v="32885565"/>
    <n v="80000000"/>
  </r>
  <r>
    <n v="5.8"/>
    <s v="Daylight"/>
    <s v="Rob Cohen"/>
    <x v="4"/>
    <s v="English"/>
    <n v="114"/>
    <n v="32885565"/>
    <n v="80000000"/>
  </r>
  <r>
    <n v="5.2"/>
    <s v="Walking with Dinosaurs 3D"/>
    <s v="Barry Cook"/>
    <x v="1"/>
    <s v="English"/>
    <n v="87"/>
    <n v="36073232"/>
    <n v="80000000"/>
  </r>
  <r>
    <n v="5.2"/>
    <s v="Walking with Dinosaurs 3D"/>
    <s v="Barry Cook"/>
    <x v="6"/>
    <s v="English"/>
    <n v="87"/>
    <n v="36073232"/>
    <n v="80000000"/>
  </r>
  <r>
    <n v="5.2"/>
    <s v="Walking with Dinosaurs 3D"/>
    <s v="Barry Cook"/>
    <x v="8"/>
    <s v="English"/>
    <n v="87"/>
    <n v="36073232"/>
    <n v="80000000"/>
  </r>
  <r>
    <n v="2.4"/>
    <s v="Battlefield Earth"/>
    <s v="Roger Christian"/>
    <x v="0"/>
    <s v="English"/>
    <n v="119"/>
    <n v="21471685"/>
    <n v="44000000"/>
  </r>
  <r>
    <n v="2.4"/>
    <s v="Battlefield Earth"/>
    <s v="Roger Christian"/>
    <x v="1"/>
    <s v="English"/>
    <n v="119"/>
    <n v="21471685"/>
    <n v="44000000"/>
  </r>
  <r>
    <n v="2.4"/>
    <s v="Battlefield Earth"/>
    <s v="Roger Christian"/>
    <x v="3"/>
    <s v="English"/>
    <n v="119"/>
    <n v="21471685"/>
    <n v="44000000"/>
  </r>
  <r>
    <n v="5.7"/>
    <s v="Looney Tunes: Back in Action"/>
    <s v="Joe Dante"/>
    <x v="1"/>
    <s v="English"/>
    <n v="91"/>
    <n v="20950820"/>
    <n v="80000000"/>
  </r>
  <r>
    <n v="5.7"/>
    <s v="Looney Tunes: Back in Action"/>
    <s v="Joe Dante"/>
    <x v="6"/>
    <s v="English"/>
    <n v="91"/>
    <n v="20950820"/>
    <n v="80000000"/>
  </r>
  <r>
    <n v="5.7"/>
    <s v="Looney Tunes: Back in Action"/>
    <s v="Joe Dante"/>
    <x v="7"/>
    <s v="English"/>
    <n v="91"/>
    <n v="20950820"/>
    <n v="80000000"/>
  </r>
  <r>
    <n v="5.7"/>
    <s v="Looney Tunes: Back in Action"/>
    <s v="Joe Dante"/>
    <x v="8"/>
    <s v="English"/>
    <n v="91"/>
    <n v="20950820"/>
    <n v="80000000"/>
  </r>
  <r>
    <n v="5.7"/>
    <s v="Looney Tunes: Back in Action"/>
    <s v="Joe Dante"/>
    <x v="2"/>
    <s v="English"/>
    <n v="91"/>
    <n v="20950820"/>
    <n v="80000000"/>
  </r>
  <r>
    <n v="5.7"/>
    <s v="Looney Tunes: Back in Action"/>
    <s v="Joe Dante"/>
    <x v="3"/>
    <s v="English"/>
    <n v="91"/>
    <n v="20950820"/>
    <n v="80000000"/>
  </r>
  <r>
    <n v="5.8"/>
    <s v="Nine"/>
    <s v="Rob Marshall"/>
    <x v="12"/>
    <s v="English"/>
    <n v="118"/>
    <n v="19673424"/>
    <n v="80000000"/>
  </r>
  <r>
    <n v="5.8"/>
    <s v="Nine"/>
    <s v="Rob Marshall"/>
    <x v="9"/>
    <s v="English"/>
    <n v="118"/>
    <n v="19673424"/>
    <n v="80000000"/>
  </r>
  <r>
    <n v="5.8"/>
    <s v="Nine"/>
    <s v="Rob Marshall"/>
    <x v="5"/>
    <s v="English"/>
    <n v="118"/>
    <n v="19673424"/>
    <n v="80000000"/>
  </r>
  <r>
    <n v="5.6"/>
    <s v="Timeline"/>
    <s v="Richard Donner"/>
    <x v="0"/>
    <s v="English"/>
    <n v="116"/>
    <n v="19480739"/>
    <n v="80000000"/>
  </r>
  <r>
    <n v="5.6"/>
    <s v="Timeline"/>
    <s v="Richard Donner"/>
    <x v="1"/>
    <s v="English"/>
    <n v="116"/>
    <n v="19480739"/>
    <n v="80000000"/>
  </r>
  <r>
    <n v="5.6"/>
    <s v="Timeline"/>
    <s v="Richard Donner"/>
    <x v="3"/>
    <s v="English"/>
    <n v="116"/>
    <n v="19480739"/>
    <n v="80000000"/>
  </r>
  <r>
    <n v="6"/>
    <s v="The Postman"/>
    <s v="Kevin Costner"/>
    <x v="0"/>
    <s v="English"/>
    <n v="177"/>
    <n v="17593391"/>
    <n v="80000000"/>
  </r>
  <r>
    <n v="6"/>
    <s v="The Postman"/>
    <s v="Kevin Costner"/>
    <x v="1"/>
    <s v="English"/>
    <n v="177"/>
    <n v="17593391"/>
    <n v="80000000"/>
  </r>
  <r>
    <n v="6"/>
    <s v="The Postman"/>
    <s v="Kevin Costner"/>
    <x v="12"/>
    <s v="English"/>
    <n v="177"/>
    <n v="17593391"/>
    <n v="80000000"/>
  </r>
  <r>
    <n v="6"/>
    <s v="The Postman"/>
    <s v="Kevin Costner"/>
    <x v="3"/>
    <s v="English"/>
    <n v="177"/>
    <n v="17593391"/>
    <n v="80000000"/>
  </r>
  <r>
    <n v="5.8"/>
    <s v="Babe: Pig in the City"/>
    <s v="George Miller"/>
    <x v="1"/>
    <s v="English"/>
    <n v="97"/>
    <n v="18318000"/>
    <n v="80000000"/>
  </r>
  <r>
    <n v="5.8"/>
    <s v="Babe: Pig in the City"/>
    <s v="George Miller"/>
    <x v="7"/>
    <s v="English"/>
    <n v="97"/>
    <n v="18318000"/>
    <n v="80000000"/>
  </r>
  <r>
    <n v="5.8"/>
    <s v="Babe: Pig in the City"/>
    <s v="George Miller"/>
    <x v="12"/>
    <s v="English"/>
    <n v="97"/>
    <n v="18318000"/>
    <n v="80000000"/>
  </r>
  <r>
    <n v="5.8"/>
    <s v="Babe: Pig in the City"/>
    <s v="George Miller"/>
    <x v="8"/>
    <s v="English"/>
    <n v="97"/>
    <n v="18318000"/>
    <n v="80000000"/>
  </r>
  <r>
    <n v="5.8"/>
    <s v="Babe: Pig in the City"/>
    <s v="George Miller"/>
    <x v="2"/>
    <s v="English"/>
    <n v="97"/>
    <n v="18318000"/>
    <n v="80000000"/>
  </r>
  <r>
    <n v="6"/>
    <s v="The Last Witch Hunter"/>
    <s v="Breck Eisner"/>
    <x v="0"/>
    <s v="English"/>
    <n v="106"/>
    <n v="27356090"/>
    <n v="90000000"/>
  </r>
  <r>
    <n v="6"/>
    <s v="The Last Witch Hunter"/>
    <s v="Breck Eisner"/>
    <x v="1"/>
    <s v="English"/>
    <n v="106"/>
    <n v="27356090"/>
    <n v="90000000"/>
  </r>
  <r>
    <n v="6"/>
    <s v="The Last Witch Hunter"/>
    <s v="Breck Eisner"/>
    <x v="2"/>
    <s v="English"/>
    <n v="106"/>
    <n v="27356090"/>
    <n v="90000000"/>
  </r>
  <r>
    <n v="5.7"/>
    <s v="Red Planet"/>
    <s v="Antony Hoffman"/>
    <x v="0"/>
    <s v="English"/>
    <n v="106"/>
    <n v="17473245"/>
    <n v="70000000"/>
  </r>
  <r>
    <n v="5.7"/>
    <s v="Red Planet"/>
    <s v="Antony Hoffman"/>
    <x v="3"/>
    <s v="English"/>
    <n v="106"/>
    <n v="17473245"/>
    <n v="70000000"/>
  </r>
  <r>
    <n v="5.7"/>
    <s v="Red Planet"/>
    <s v="Antony Hoffman"/>
    <x v="4"/>
    <s v="English"/>
    <n v="106"/>
    <n v="17473245"/>
    <n v="70000000"/>
  </r>
  <r>
    <n v="6"/>
    <s v="Arthur and the Invisibles"/>
    <s v="Luc Besson"/>
    <x v="1"/>
    <s v="English"/>
    <n v="94"/>
    <n v="15131330"/>
    <n v="86000000"/>
  </r>
  <r>
    <n v="6"/>
    <s v="Arthur and the Invisibles"/>
    <s v="Luc Besson"/>
    <x v="6"/>
    <s v="English"/>
    <n v="94"/>
    <n v="15131330"/>
    <n v="86000000"/>
  </r>
  <r>
    <n v="6"/>
    <s v="Arthur and the Invisibles"/>
    <s v="Luc Besson"/>
    <x v="8"/>
    <s v="English"/>
    <n v="94"/>
    <n v="15131330"/>
    <n v="86000000"/>
  </r>
  <r>
    <n v="6"/>
    <s v="Arthur and the Invisibles"/>
    <s v="Luc Besson"/>
    <x v="2"/>
    <s v="English"/>
    <n v="94"/>
    <n v="15131330"/>
    <n v="86000000"/>
  </r>
  <r>
    <n v="7.8"/>
    <s v="Oceans"/>
    <s v="Jacques Perrin"/>
    <x v="20"/>
    <s v="French"/>
    <n v="104"/>
    <n v="19406406"/>
    <n v="40000000"/>
  </r>
  <r>
    <n v="7.8"/>
    <s v="Oceans"/>
    <s v="Jacques Perrin"/>
    <x v="12"/>
    <s v="French"/>
    <n v="104"/>
    <n v="19406406"/>
    <n v="40000000"/>
  </r>
  <r>
    <n v="4.2"/>
    <s v="A Sound of Thunder"/>
    <s v="Peter Hyams"/>
    <x v="0"/>
    <s v="English"/>
    <n v="102"/>
    <n v="1891821"/>
    <n v="52000000"/>
  </r>
  <r>
    <n v="4.2"/>
    <s v="A Sound of Thunder"/>
    <s v="Peter Hyams"/>
    <x v="1"/>
    <s v="English"/>
    <n v="102"/>
    <n v="1891821"/>
    <n v="52000000"/>
  </r>
  <r>
    <n v="4.2"/>
    <s v="A Sound of Thunder"/>
    <s v="Peter Hyams"/>
    <x v="16"/>
    <s v="English"/>
    <n v="102"/>
    <n v="1891821"/>
    <n v="52000000"/>
  </r>
  <r>
    <n v="4.2"/>
    <s v="A Sound of Thunder"/>
    <s v="Peter Hyams"/>
    <x v="3"/>
    <s v="English"/>
    <n v="102"/>
    <n v="1891821"/>
    <n v="52000000"/>
  </r>
  <r>
    <n v="4.2"/>
    <s v="A Sound of Thunder"/>
    <s v="Peter Hyams"/>
    <x v="4"/>
    <s v="English"/>
    <n v="102"/>
    <n v="1891821"/>
    <n v="52000000"/>
  </r>
  <r>
    <n v="5.6"/>
    <s v="Pompeii"/>
    <s v="Paul W.S. Anderson"/>
    <x v="0"/>
    <s v="English"/>
    <n v="105"/>
    <n v="23219748"/>
    <n v="80000000"/>
  </r>
  <r>
    <n v="5.6"/>
    <s v="Pompeii"/>
    <s v="Paul W.S. Anderson"/>
    <x v="1"/>
    <s v="English"/>
    <n v="105"/>
    <n v="23219748"/>
    <n v="80000000"/>
  </r>
  <r>
    <n v="5.6"/>
    <s v="Pompeii"/>
    <s v="Paul W.S. Anderson"/>
    <x v="12"/>
    <s v="English"/>
    <n v="105"/>
    <n v="23219748"/>
    <n v="80000000"/>
  </r>
  <r>
    <n v="5.6"/>
    <s v="Pompeii"/>
    <s v="Paul W.S. Anderson"/>
    <x v="13"/>
    <s v="English"/>
    <n v="105"/>
    <n v="23219748"/>
    <n v="80000000"/>
  </r>
  <r>
    <n v="5.6"/>
    <s v="Pompeii"/>
    <s v="Paul W.S. Anderson"/>
    <x v="5"/>
    <s v="English"/>
    <n v="105"/>
    <n v="23219748"/>
    <n v="80000000"/>
  </r>
  <r>
    <n v="8.1999999999999993"/>
    <s v="A Beautiful Mind"/>
    <s v="Ron Howard"/>
    <x v="18"/>
    <s v="English"/>
    <n v="135"/>
    <n v="170708996"/>
    <n v="58000000"/>
  </r>
  <r>
    <n v="8.1999999999999993"/>
    <s v="A Beautiful Mind"/>
    <s v="Ron Howard"/>
    <x v="12"/>
    <s v="English"/>
    <n v="135"/>
    <n v="170708996"/>
    <n v="58000000"/>
  </r>
  <r>
    <n v="8.5"/>
    <s v="The Lion King"/>
    <s v="Roger Allers"/>
    <x v="1"/>
    <s v="English"/>
    <n v="73"/>
    <n v="422783777"/>
    <n v="45000000"/>
  </r>
  <r>
    <n v="8.5"/>
    <s v="The Lion King"/>
    <s v="Roger Allers"/>
    <x v="6"/>
    <s v="English"/>
    <n v="73"/>
    <n v="422783777"/>
    <n v="45000000"/>
  </r>
  <r>
    <n v="8.5"/>
    <s v="The Lion King"/>
    <s v="Roger Allers"/>
    <x v="12"/>
    <s v="English"/>
    <n v="73"/>
    <n v="422783777"/>
    <n v="45000000"/>
  </r>
  <r>
    <n v="8.5"/>
    <s v="The Lion King"/>
    <s v="Roger Allers"/>
    <x v="8"/>
    <s v="English"/>
    <n v="73"/>
    <n v="422783777"/>
    <n v="45000000"/>
  </r>
  <r>
    <n v="8.5"/>
    <s v="The Lion King"/>
    <s v="Roger Allers"/>
    <x v="9"/>
    <s v="English"/>
    <n v="73"/>
    <n v="422783777"/>
    <n v="45000000"/>
  </r>
  <r>
    <n v="5.8"/>
    <s v="Journey 2: The Mysterious Island"/>
    <s v="Brad Peyton"/>
    <x v="0"/>
    <s v="English"/>
    <n v="94"/>
    <n v="103812241"/>
    <n v="79000000"/>
  </r>
  <r>
    <n v="5.8"/>
    <s v="Journey 2: The Mysterious Island"/>
    <s v="Brad Peyton"/>
    <x v="1"/>
    <s v="English"/>
    <n v="94"/>
    <n v="103812241"/>
    <n v="79000000"/>
  </r>
  <r>
    <n v="5.8"/>
    <s v="Journey 2: The Mysterious Island"/>
    <s v="Brad Peyton"/>
    <x v="7"/>
    <s v="English"/>
    <n v="94"/>
    <n v="103812241"/>
    <n v="79000000"/>
  </r>
  <r>
    <n v="5.8"/>
    <s v="Journey 2: The Mysterious Island"/>
    <s v="Brad Peyton"/>
    <x v="8"/>
    <s v="English"/>
    <n v="94"/>
    <n v="103812241"/>
    <n v="79000000"/>
  </r>
  <r>
    <n v="5.8"/>
    <s v="Journey 2: The Mysterious Island"/>
    <s v="Brad Peyton"/>
    <x v="2"/>
    <s v="English"/>
    <n v="94"/>
    <n v="103812241"/>
    <n v="79000000"/>
  </r>
  <r>
    <n v="5.8"/>
    <s v="Journey 2: The Mysterious Island"/>
    <s v="Brad Peyton"/>
    <x v="3"/>
    <s v="English"/>
    <n v="94"/>
    <n v="103812241"/>
    <n v="79000000"/>
  </r>
  <r>
    <n v="6.5"/>
    <s v="Cloudy with a Chance of Meatballs 2"/>
    <s v="Cody Cameron"/>
    <x v="6"/>
    <s v="English"/>
    <n v="95"/>
    <n v="119793567"/>
    <n v="78000000"/>
  </r>
  <r>
    <n v="6.5"/>
    <s v="Cloudy with a Chance of Meatballs 2"/>
    <s v="Cody Cameron"/>
    <x v="7"/>
    <s v="English"/>
    <n v="95"/>
    <n v="119793567"/>
    <n v="78000000"/>
  </r>
  <r>
    <n v="6.5"/>
    <s v="Cloudy with a Chance of Meatballs 2"/>
    <s v="Cody Cameron"/>
    <x v="8"/>
    <s v="English"/>
    <n v="95"/>
    <n v="119793567"/>
    <n v="78000000"/>
  </r>
  <r>
    <n v="6.5"/>
    <s v="Cloudy with a Chance of Meatballs 2"/>
    <s v="Cody Cameron"/>
    <x v="2"/>
    <s v="English"/>
    <n v="95"/>
    <n v="119793567"/>
    <n v="78000000"/>
  </r>
  <r>
    <n v="6.5"/>
    <s v="Cloudy with a Chance of Meatballs 2"/>
    <s v="Cody Cameron"/>
    <x v="3"/>
    <s v="English"/>
    <n v="95"/>
    <n v="119793567"/>
    <n v="78000000"/>
  </r>
  <r>
    <n v="7.2"/>
    <s v="Red Dragon"/>
    <s v="Brett Ratner"/>
    <x v="15"/>
    <s v="English"/>
    <n v="124"/>
    <n v="92930005"/>
    <n v="78000000"/>
  </r>
  <r>
    <n v="7.2"/>
    <s v="Red Dragon"/>
    <s v="Brett Ratner"/>
    <x v="12"/>
    <s v="English"/>
    <n v="124"/>
    <n v="92930005"/>
    <n v="78000000"/>
  </r>
  <r>
    <n v="7.2"/>
    <s v="Red Dragon"/>
    <s v="Brett Ratner"/>
    <x v="4"/>
    <s v="English"/>
    <n v="124"/>
    <n v="92930005"/>
    <n v="78000000"/>
  </r>
  <r>
    <n v="6.7"/>
    <s v="Hidalgo"/>
    <s v="Joe Johnston"/>
    <x v="0"/>
    <s v="English"/>
    <n v="136"/>
    <n v="67286731"/>
    <n v="100000000"/>
  </r>
  <r>
    <n v="6.7"/>
    <s v="Hidalgo"/>
    <s v="Joe Johnston"/>
    <x v="1"/>
    <s v="English"/>
    <n v="136"/>
    <n v="67286731"/>
    <n v="100000000"/>
  </r>
  <r>
    <n v="6.7"/>
    <s v="Hidalgo"/>
    <s v="Joe Johnston"/>
    <x v="11"/>
    <s v="English"/>
    <n v="136"/>
    <n v="67286731"/>
    <n v="100000000"/>
  </r>
  <r>
    <n v="3.4"/>
    <s v="Jack and Jill"/>
    <s v="Dennis Dugan"/>
    <x v="7"/>
    <s v="English"/>
    <n v="91"/>
    <n v="74158157"/>
    <n v="79000000"/>
  </r>
  <r>
    <n v="5.9"/>
    <s v="2 Fast 2 Furious"/>
    <s v="John Singleton"/>
    <x v="0"/>
    <s v="English"/>
    <n v="107"/>
    <n v="127083765"/>
    <n v="76000000"/>
  </r>
  <r>
    <n v="5.9"/>
    <s v="2 Fast 2 Furious"/>
    <s v="John Singleton"/>
    <x v="15"/>
    <s v="English"/>
    <n v="107"/>
    <n v="127083765"/>
    <n v="76000000"/>
  </r>
  <r>
    <n v="5.9"/>
    <s v="2 Fast 2 Furious"/>
    <s v="John Singleton"/>
    <x v="4"/>
    <s v="English"/>
    <n v="107"/>
    <n v="127083765"/>
    <n v="76000000"/>
  </r>
  <r>
    <n v="7.8"/>
    <s v="The Little Prince"/>
    <s v="Mark Osborne"/>
    <x v="1"/>
    <s v="English"/>
    <n v="108"/>
    <n v="1339152"/>
    <n v="81200000"/>
  </r>
  <r>
    <n v="7.8"/>
    <s v="The Little Prince"/>
    <s v="Mark Osborne"/>
    <x v="6"/>
    <s v="English"/>
    <n v="108"/>
    <n v="1339152"/>
    <n v="81200000"/>
  </r>
  <r>
    <n v="7.8"/>
    <s v="The Little Prince"/>
    <s v="Mark Osborne"/>
    <x v="12"/>
    <s v="English"/>
    <n v="108"/>
    <n v="1339152"/>
    <n v="81200000"/>
  </r>
  <r>
    <n v="7.8"/>
    <s v="The Little Prince"/>
    <s v="Mark Osborne"/>
    <x v="8"/>
    <s v="English"/>
    <n v="108"/>
    <n v="1339152"/>
    <n v="81200000"/>
  </r>
  <r>
    <n v="7.8"/>
    <s v="The Little Prince"/>
    <s v="Mark Osborne"/>
    <x v="2"/>
    <s v="English"/>
    <n v="108"/>
    <n v="1339152"/>
    <n v="81200000"/>
  </r>
  <r>
    <n v="5.9"/>
    <s v="The Invasion"/>
    <s v="Oliver Hirschbiegel"/>
    <x v="3"/>
    <s v="English"/>
    <n v="99"/>
    <n v="15071514"/>
    <n v="80000000"/>
  </r>
  <r>
    <n v="5.9"/>
    <s v="The Invasion"/>
    <s v="Oliver Hirschbiegel"/>
    <x v="4"/>
    <s v="English"/>
    <n v="99"/>
    <n v="15071514"/>
    <n v="80000000"/>
  </r>
  <r>
    <n v="4.0999999999999996"/>
    <s v="The Adventures of Rocky &amp; Bullwinkle"/>
    <s v="Des McAnuff"/>
    <x v="1"/>
    <s v="English"/>
    <n v="92"/>
    <n v="26000610"/>
    <n v="76000000"/>
  </r>
  <r>
    <n v="4.0999999999999996"/>
    <s v="The Adventures of Rocky &amp; Bullwinkle"/>
    <s v="Des McAnuff"/>
    <x v="6"/>
    <s v="English"/>
    <n v="92"/>
    <n v="26000610"/>
    <n v="76000000"/>
  </r>
  <r>
    <n v="4.0999999999999996"/>
    <s v="The Adventures of Rocky &amp; Bullwinkle"/>
    <s v="Des McAnuff"/>
    <x v="7"/>
    <s v="English"/>
    <n v="92"/>
    <n v="26000610"/>
    <n v="76000000"/>
  </r>
  <r>
    <n v="4.0999999999999996"/>
    <s v="The Adventures of Rocky &amp; Bullwinkle"/>
    <s v="Des McAnuff"/>
    <x v="8"/>
    <s v="English"/>
    <n v="92"/>
    <n v="26000610"/>
    <n v="76000000"/>
  </r>
  <r>
    <n v="4.0999999999999996"/>
    <s v="The Adventures of Rocky &amp; Bullwinkle"/>
    <s v="Des McAnuff"/>
    <x v="2"/>
    <s v="English"/>
    <n v="92"/>
    <n v="26000610"/>
    <n v="76000000"/>
  </r>
  <r>
    <n v="6.8"/>
    <s v="The Secret Life of Pets"/>
    <s v="Yarrow Cheney"/>
    <x v="6"/>
    <s v="English"/>
    <n v="87"/>
    <n v="323505540"/>
    <n v="75000000"/>
  </r>
  <r>
    <n v="6.8"/>
    <s v="The Secret Life of Pets"/>
    <s v="Yarrow Cheney"/>
    <x v="7"/>
    <s v="English"/>
    <n v="87"/>
    <n v="323505540"/>
    <n v="75000000"/>
  </r>
  <r>
    <n v="6.8"/>
    <s v="The Secret Life of Pets"/>
    <s v="Yarrow Cheney"/>
    <x v="8"/>
    <s v="English"/>
    <n v="87"/>
    <n v="323505540"/>
    <n v="75000000"/>
  </r>
  <r>
    <n v="5.8"/>
    <s v="The League of Extraordinary Gentlemen"/>
    <s v="Stephen Norrington"/>
    <x v="0"/>
    <s v="English"/>
    <n v="110"/>
    <n v="66462600"/>
    <n v="78000000"/>
  </r>
  <r>
    <n v="5.8"/>
    <s v="The League of Extraordinary Gentlemen"/>
    <s v="Stephen Norrington"/>
    <x v="1"/>
    <s v="English"/>
    <n v="110"/>
    <n v="66462600"/>
    <n v="78000000"/>
  </r>
  <r>
    <n v="5.8"/>
    <s v="The League of Extraordinary Gentlemen"/>
    <s v="Stephen Norrington"/>
    <x v="2"/>
    <s v="English"/>
    <n v="110"/>
    <n v="66462600"/>
    <n v="78000000"/>
  </r>
  <r>
    <n v="5.8"/>
    <s v="The League of Extraordinary Gentlemen"/>
    <s v="Stephen Norrington"/>
    <x v="3"/>
    <s v="English"/>
    <n v="110"/>
    <n v="66462600"/>
    <n v="78000000"/>
  </r>
  <r>
    <n v="7.5"/>
    <s v="Despicable Me 2"/>
    <s v="Pierre Coffin"/>
    <x v="6"/>
    <s v="English"/>
    <n v="98"/>
    <n v="368049635"/>
    <n v="76000000"/>
  </r>
  <r>
    <n v="7.5"/>
    <s v="Despicable Me 2"/>
    <s v="Pierre Coffin"/>
    <x v="7"/>
    <s v="English"/>
    <n v="98"/>
    <n v="368049635"/>
    <n v="76000000"/>
  </r>
  <r>
    <n v="7.5"/>
    <s v="Despicable Me 2"/>
    <s v="Pierre Coffin"/>
    <x v="8"/>
    <s v="English"/>
    <n v="98"/>
    <n v="368049635"/>
    <n v="76000000"/>
  </r>
  <r>
    <n v="7.5"/>
    <s v="Despicable Me 2"/>
    <s v="Pierre Coffin"/>
    <x v="3"/>
    <s v="English"/>
    <n v="98"/>
    <n v="368049635"/>
    <n v="76000000"/>
  </r>
  <r>
    <n v="6.9"/>
    <s v="Independence Day"/>
    <s v="Roland Emmerich"/>
    <x v="0"/>
    <s v="English"/>
    <n v="154"/>
    <n v="306124059"/>
    <n v="75000000"/>
  </r>
  <r>
    <n v="6.9"/>
    <s v="Independence Day"/>
    <s v="Roland Emmerich"/>
    <x v="1"/>
    <s v="English"/>
    <n v="154"/>
    <n v="306124059"/>
    <n v="75000000"/>
  </r>
  <r>
    <n v="6.9"/>
    <s v="Independence Day"/>
    <s v="Roland Emmerich"/>
    <x v="3"/>
    <s v="English"/>
    <n v="154"/>
    <n v="306124059"/>
    <n v="75000000"/>
  </r>
  <r>
    <n v="6.5"/>
    <s v="The Lost World: Jurassic Park"/>
    <s v="Steven Spielberg"/>
    <x v="0"/>
    <s v="English"/>
    <n v="129"/>
    <n v="229074524"/>
    <n v="73000000"/>
  </r>
  <r>
    <n v="6.5"/>
    <s v="The Lost World: Jurassic Park"/>
    <s v="Steven Spielberg"/>
    <x v="1"/>
    <s v="English"/>
    <n v="129"/>
    <n v="229074524"/>
    <n v="73000000"/>
  </r>
  <r>
    <n v="6.5"/>
    <s v="The Lost World: Jurassic Park"/>
    <s v="Steven Spielberg"/>
    <x v="3"/>
    <s v="English"/>
    <n v="129"/>
    <n v="229074524"/>
    <n v="73000000"/>
  </r>
  <r>
    <n v="6.9"/>
    <s v="Madagascar"/>
    <s v="Eric Darnell"/>
    <x v="1"/>
    <s v="English"/>
    <n v="86"/>
    <n v="193136719"/>
    <n v="75000000"/>
  </r>
  <r>
    <n v="6.9"/>
    <s v="Madagascar"/>
    <s v="Eric Darnell"/>
    <x v="6"/>
    <s v="English"/>
    <n v="86"/>
    <n v="193136719"/>
    <n v="75000000"/>
  </r>
  <r>
    <n v="6.9"/>
    <s v="Madagascar"/>
    <s v="Eric Darnell"/>
    <x v="7"/>
    <s v="English"/>
    <n v="86"/>
    <n v="193136719"/>
    <n v="75000000"/>
  </r>
  <r>
    <n v="6.9"/>
    <s v="Madagascar"/>
    <s v="Eric Darnell"/>
    <x v="8"/>
    <s v="English"/>
    <n v="86"/>
    <n v="193136719"/>
    <n v="75000000"/>
  </r>
  <r>
    <n v="7.9"/>
    <s v="Children of Men"/>
    <s v="Alfonso CuarÃ³n"/>
    <x v="12"/>
    <s v="English"/>
    <n v="109"/>
    <n v="35286428"/>
    <n v="76000000"/>
  </r>
  <r>
    <n v="7.9"/>
    <s v="Children of Men"/>
    <s v="Alfonso CuarÃ³n"/>
    <x v="3"/>
    <s v="English"/>
    <n v="109"/>
    <n v="35286428"/>
    <n v="76000000"/>
  </r>
  <r>
    <n v="7.9"/>
    <s v="Children of Men"/>
    <s v="Alfonso CuarÃ³n"/>
    <x v="4"/>
    <s v="English"/>
    <n v="109"/>
    <n v="35286428"/>
    <n v="76000000"/>
  </r>
  <r>
    <n v="7.4"/>
    <s v="X-Men"/>
    <s v="Bryan Singer"/>
    <x v="0"/>
    <s v="English"/>
    <n v="104"/>
    <n v="157299717"/>
    <n v="75000000"/>
  </r>
  <r>
    <n v="7.4"/>
    <s v="X-Men"/>
    <s v="Bryan Singer"/>
    <x v="1"/>
    <s v="English"/>
    <n v="104"/>
    <n v="157299717"/>
    <n v="75000000"/>
  </r>
  <r>
    <n v="7.4"/>
    <s v="X-Men"/>
    <s v="Bryan Singer"/>
    <x v="3"/>
    <s v="English"/>
    <n v="104"/>
    <n v="157299717"/>
    <n v="75000000"/>
  </r>
  <r>
    <n v="6.7"/>
    <s v="Wanted"/>
    <s v="Timur Bekmambetov"/>
    <x v="0"/>
    <s v="English"/>
    <n v="110"/>
    <n v="134568845"/>
    <n v="75000000"/>
  </r>
  <r>
    <n v="6.7"/>
    <s v="Wanted"/>
    <s v="Timur Bekmambetov"/>
    <x v="15"/>
    <s v="English"/>
    <n v="110"/>
    <n v="134568845"/>
    <n v="75000000"/>
  </r>
  <r>
    <n v="6.7"/>
    <s v="Wanted"/>
    <s v="Timur Bekmambetov"/>
    <x v="2"/>
    <s v="English"/>
    <n v="110"/>
    <n v="134568845"/>
    <n v="75000000"/>
  </r>
  <r>
    <n v="6.7"/>
    <s v="Wanted"/>
    <s v="Timur Bekmambetov"/>
    <x v="4"/>
    <s v="English"/>
    <n v="110"/>
    <n v="134568845"/>
    <n v="75000000"/>
  </r>
  <r>
    <n v="7.4"/>
    <s v="The Rock"/>
    <s v="Michael Bay"/>
    <x v="0"/>
    <s v="English"/>
    <n v="136"/>
    <n v="134006721"/>
    <n v="75000000"/>
  </r>
  <r>
    <n v="7.4"/>
    <s v="The Rock"/>
    <s v="Michael Bay"/>
    <x v="1"/>
    <s v="English"/>
    <n v="136"/>
    <n v="134006721"/>
    <n v="75000000"/>
  </r>
  <r>
    <n v="7.4"/>
    <s v="The Rock"/>
    <s v="Michael Bay"/>
    <x v="4"/>
    <s v="English"/>
    <n v="136"/>
    <n v="134006721"/>
    <n v="75000000"/>
  </r>
  <r>
    <n v="6.9"/>
    <s v="Ice Age: The Meltdown"/>
    <s v="Carlos Saldanha"/>
    <x v="0"/>
    <s v="English"/>
    <n v="115"/>
    <n v="195329763"/>
    <n v="80000000"/>
  </r>
  <r>
    <n v="6.9"/>
    <s v="Ice Age: The Meltdown"/>
    <s v="Carlos Saldanha"/>
    <x v="1"/>
    <s v="English"/>
    <n v="115"/>
    <n v="195329763"/>
    <n v="80000000"/>
  </r>
  <r>
    <n v="6.9"/>
    <s v="Ice Age: The Meltdown"/>
    <s v="Carlos Saldanha"/>
    <x v="6"/>
    <s v="English"/>
    <n v="115"/>
    <n v="195329763"/>
    <n v="80000000"/>
  </r>
  <r>
    <n v="6.9"/>
    <s v="Ice Age: The Meltdown"/>
    <s v="Carlos Saldanha"/>
    <x v="7"/>
    <s v="English"/>
    <n v="115"/>
    <n v="195329763"/>
    <n v="80000000"/>
  </r>
  <r>
    <n v="6.9"/>
    <s v="Ice Age: The Meltdown"/>
    <s v="Carlos Saldanha"/>
    <x v="8"/>
    <s v="English"/>
    <n v="115"/>
    <n v="195329763"/>
    <n v="80000000"/>
  </r>
  <r>
    <n v="6.9"/>
    <s v="Ice Age: The Meltdown"/>
    <s v="Carlos Saldanha"/>
    <x v="2"/>
    <s v="English"/>
    <n v="115"/>
    <n v="195329763"/>
    <n v="80000000"/>
  </r>
  <r>
    <n v="6.8"/>
    <s v="50 First Dates"/>
    <s v="Peter Segal"/>
    <x v="7"/>
    <s v="English"/>
    <n v="99"/>
    <n v="120776832"/>
    <n v="75000000"/>
  </r>
  <r>
    <n v="6.8"/>
    <s v="50 First Dates"/>
    <s v="Peter Segal"/>
    <x v="5"/>
    <s v="English"/>
    <n v="99"/>
    <n v="120776832"/>
    <n v="75000000"/>
  </r>
  <r>
    <n v="6.7"/>
    <s v="Hairspray"/>
    <s v="Adam Shankman"/>
    <x v="7"/>
    <s v="English"/>
    <n v="117"/>
    <n v="118823091"/>
    <n v="75000000"/>
  </r>
  <r>
    <n v="6.7"/>
    <s v="Hairspray"/>
    <s v="Adam Shankman"/>
    <x v="12"/>
    <s v="English"/>
    <n v="117"/>
    <n v="118823091"/>
    <n v="75000000"/>
  </r>
  <r>
    <n v="6.7"/>
    <s v="Hairspray"/>
    <s v="Adam Shankman"/>
    <x v="8"/>
    <s v="English"/>
    <n v="117"/>
    <n v="118823091"/>
    <n v="75000000"/>
  </r>
  <r>
    <n v="6.7"/>
    <s v="Hairspray"/>
    <s v="Adam Shankman"/>
    <x v="19"/>
    <s v="English"/>
    <n v="117"/>
    <n v="118823091"/>
    <n v="75000000"/>
  </r>
  <r>
    <n v="6.7"/>
    <s v="Hairspray"/>
    <s v="Adam Shankman"/>
    <x v="9"/>
    <s v="English"/>
    <n v="117"/>
    <n v="118823091"/>
    <n v="75000000"/>
  </r>
  <r>
    <n v="6.7"/>
    <s v="Hairspray"/>
    <s v="Adam Shankman"/>
    <x v="5"/>
    <s v="English"/>
    <n v="117"/>
    <n v="118823091"/>
    <n v="75000000"/>
  </r>
  <r>
    <n v="5.0999999999999996"/>
    <s v="Exorcist: The Beginning"/>
    <s v="Renny Harlin"/>
    <x v="16"/>
    <s v="English"/>
    <n v="125"/>
    <n v="41814863"/>
    <n v="50000000"/>
  </r>
  <r>
    <n v="5.0999999999999996"/>
    <s v="Exorcist: The Beginning"/>
    <s v="Renny Harlin"/>
    <x v="10"/>
    <s v="English"/>
    <n v="125"/>
    <n v="41814863"/>
    <n v="50000000"/>
  </r>
  <r>
    <n v="5.0999999999999996"/>
    <s v="Exorcist: The Beginning"/>
    <s v="Renny Harlin"/>
    <x v="4"/>
    <s v="English"/>
    <n v="125"/>
    <n v="41814863"/>
    <n v="50000000"/>
  </r>
  <r>
    <n v="4.0999999999999996"/>
    <s v="Inspector Gadget"/>
    <s v="David Kellogg"/>
    <x v="0"/>
    <s v="English"/>
    <n v="110"/>
    <n v="97360069"/>
    <n v="75000000"/>
  </r>
  <r>
    <n v="4.0999999999999996"/>
    <s v="Inspector Gadget"/>
    <s v="David Kellogg"/>
    <x v="1"/>
    <s v="English"/>
    <n v="110"/>
    <n v="97360069"/>
    <n v="75000000"/>
  </r>
  <r>
    <n v="4.0999999999999996"/>
    <s v="Inspector Gadget"/>
    <s v="David Kellogg"/>
    <x v="7"/>
    <s v="English"/>
    <n v="110"/>
    <n v="97360069"/>
    <n v="75000000"/>
  </r>
  <r>
    <n v="4.0999999999999996"/>
    <s v="Inspector Gadget"/>
    <s v="David Kellogg"/>
    <x v="8"/>
    <s v="English"/>
    <n v="110"/>
    <n v="97360069"/>
    <n v="75000000"/>
  </r>
  <r>
    <n v="4.0999999999999996"/>
    <s v="Inspector Gadget"/>
    <s v="David Kellogg"/>
    <x v="3"/>
    <s v="English"/>
    <n v="110"/>
    <n v="97360069"/>
    <n v="75000000"/>
  </r>
  <r>
    <n v="7.3"/>
    <s v="Now You See Me"/>
    <s v="Louis Leterrier"/>
    <x v="15"/>
    <s v="English"/>
    <n v="125"/>
    <n v="117698894"/>
    <n v="75000000"/>
  </r>
  <r>
    <n v="7.3"/>
    <s v="Now You See Me"/>
    <s v="Louis Leterrier"/>
    <x v="10"/>
    <s v="English"/>
    <n v="125"/>
    <n v="117698894"/>
    <n v="75000000"/>
  </r>
  <r>
    <n v="7.3"/>
    <s v="Now You See Me"/>
    <s v="Louis Leterrier"/>
    <x v="4"/>
    <s v="English"/>
    <n v="125"/>
    <n v="117698894"/>
    <n v="75000000"/>
  </r>
  <r>
    <n v="6"/>
    <s v="Grown Ups"/>
    <s v="Dennis Dugan"/>
    <x v="7"/>
    <s v="English"/>
    <n v="102"/>
    <n v="162001186"/>
    <n v="80000000"/>
  </r>
  <r>
    <n v="7.3"/>
    <s v="The Terminal"/>
    <s v="Steven Spielberg"/>
    <x v="7"/>
    <s v="English"/>
    <n v="128"/>
    <n v="77032279"/>
    <n v="60000000"/>
  </r>
  <r>
    <n v="7.3"/>
    <s v="The Terminal"/>
    <s v="Steven Spielberg"/>
    <x v="12"/>
    <s v="English"/>
    <n v="128"/>
    <n v="77032279"/>
    <n v="60000000"/>
  </r>
  <r>
    <n v="5.4"/>
    <s v="Hotel for Dogs"/>
    <s v="Thor Freudenthal"/>
    <x v="7"/>
    <s v="English"/>
    <n v="100"/>
    <n v="73023275"/>
    <n v="35000000"/>
  </r>
  <r>
    <n v="5.4"/>
    <s v="Hotel for Dogs"/>
    <s v="Thor Freudenthal"/>
    <x v="8"/>
    <s v="English"/>
    <n v="100"/>
    <n v="73023275"/>
    <n v="35000000"/>
  </r>
  <r>
    <n v="5.9"/>
    <s v="Vertical Limit"/>
    <s v="Martin Campbell"/>
    <x v="0"/>
    <s v="English"/>
    <n v="124"/>
    <n v="68473360"/>
    <n v="75000000"/>
  </r>
  <r>
    <n v="5.9"/>
    <s v="Vertical Limit"/>
    <s v="Martin Campbell"/>
    <x v="1"/>
    <s v="English"/>
    <n v="124"/>
    <n v="68473360"/>
    <n v="75000000"/>
  </r>
  <r>
    <n v="5.9"/>
    <s v="Vertical Limit"/>
    <s v="Martin Campbell"/>
    <x v="12"/>
    <s v="English"/>
    <n v="124"/>
    <n v="68473360"/>
    <n v="75000000"/>
  </r>
  <r>
    <n v="5.9"/>
    <s v="Vertical Limit"/>
    <s v="Martin Campbell"/>
    <x v="4"/>
    <s v="English"/>
    <n v="124"/>
    <n v="68473360"/>
    <n v="75000000"/>
  </r>
  <r>
    <n v="7.1"/>
    <s v="Charlie Wilson's War"/>
    <s v="Mike Nichols"/>
    <x v="18"/>
    <s v="English"/>
    <n v="102"/>
    <n v="66636385"/>
    <n v="75000000"/>
  </r>
  <r>
    <n v="7.1"/>
    <s v="Charlie Wilson's War"/>
    <s v="Mike Nichols"/>
    <x v="7"/>
    <s v="English"/>
    <n v="102"/>
    <n v="66636385"/>
    <n v="75000000"/>
  </r>
  <r>
    <n v="7.1"/>
    <s v="Charlie Wilson's War"/>
    <s v="Mike Nichols"/>
    <x v="12"/>
    <s v="English"/>
    <n v="102"/>
    <n v="66636385"/>
    <n v="75000000"/>
  </r>
  <r>
    <n v="7.1"/>
    <s v="Charlie Wilson's War"/>
    <s v="Mike Nichols"/>
    <x v="13"/>
    <s v="English"/>
    <n v="102"/>
    <n v="66636385"/>
    <n v="75000000"/>
  </r>
  <r>
    <n v="6"/>
    <s v="Shark Tale"/>
    <s v="Bibo Bergeron"/>
    <x v="1"/>
    <s v="English"/>
    <n v="90"/>
    <n v="160762022"/>
    <n v="75000000"/>
  </r>
  <r>
    <n v="6"/>
    <s v="Shark Tale"/>
    <s v="Bibo Bergeron"/>
    <x v="6"/>
    <s v="English"/>
    <n v="90"/>
    <n v="160762022"/>
    <n v="75000000"/>
  </r>
  <r>
    <n v="6"/>
    <s v="Shark Tale"/>
    <s v="Bibo Bergeron"/>
    <x v="7"/>
    <s v="English"/>
    <n v="90"/>
    <n v="160762022"/>
    <n v="75000000"/>
  </r>
  <r>
    <n v="6"/>
    <s v="Shark Tale"/>
    <s v="Bibo Bergeron"/>
    <x v="8"/>
    <s v="English"/>
    <n v="90"/>
    <n v="160762022"/>
    <n v="75000000"/>
  </r>
  <r>
    <n v="6.5"/>
    <s v="Dreamgirls"/>
    <s v="Bill Condon"/>
    <x v="12"/>
    <s v="English"/>
    <n v="130"/>
    <n v="103338338"/>
    <n v="70000000"/>
  </r>
  <r>
    <n v="6.5"/>
    <s v="Dreamgirls"/>
    <s v="Bill Condon"/>
    <x v="19"/>
    <s v="English"/>
    <n v="130"/>
    <n v="103338338"/>
    <n v="70000000"/>
  </r>
  <r>
    <n v="6.5"/>
    <s v="Dreamgirls"/>
    <s v="Bill Condon"/>
    <x v="9"/>
    <s v="English"/>
    <n v="130"/>
    <n v="103338338"/>
    <n v="70000000"/>
  </r>
  <r>
    <n v="5.7"/>
    <s v="Be Cool"/>
    <s v="F. Gary Gray"/>
    <x v="7"/>
    <s v="English"/>
    <n v="118"/>
    <n v="55808744"/>
    <n v="53000000"/>
  </r>
  <r>
    <n v="5.7"/>
    <s v="Be Cool"/>
    <s v="F. Gary Gray"/>
    <x v="15"/>
    <s v="English"/>
    <n v="118"/>
    <n v="55808744"/>
    <n v="53000000"/>
  </r>
  <r>
    <n v="5.7"/>
    <s v="Be Cool"/>
    <s v="F. Gary Gray"/>
    <x v="19"/>
    <s v="English"/>
    <n v="118"/>
    <n v="55808744"/>
    <n v="53000000"/>
  </r>
  <r>
    <n v="7.6"/>
    <s v="Munich"/>
    <s v="Steven Spielberg"/>
    <x v="12"/>
    <s v="English"/>
    <n v="163"/>
    <n v="47379090"/>
    <n v="70000000"/>
  </r>
  <r>
    <n v="7.6"/>
    <s v="Munich"/>
    <s v="Steven Spielberg"/>
    <x v="13"/>
    <s v="English"/>
    <n v="163"/>
    <n v="47379090"/>
    <n v="70000000"/>
  </r>
  <r>
    <n v="7.6"/>
    <s v="Munich"/>
    <s v="Steven Spielberg"/>
    <x v="4"/>
    <s v="English"/>
    <n v="163"/>
    <n v="47379090"/>
    <n v="70000000"/>
  </r>
  <r>
    <n v="6.6"/>
    <s v="Tears of the Sun"/>
    <s v="Antoine Fuqua"/>
    <x v="0"/>
    <s v="English"/>
    <n v="142"/>
    <n v="43426961"/>
    <n v="70000000"/>
  </r>
  <r>
    <n v="6.6"/>
    <s v="Tears of the Sun"/>
    <s v="Antoine Fuqua"/>
    <x v="12"/>
    <s v="English"/>
    <n v="142"/>
    <n v="43426961"/>
    <n v="70000000"/>
  </r>
  <r>
    <n v="6.6"/>
    <s v="Tears of the Sun"/>
    <s v="Antoine Fuqua"/>
    <x v="4"/>
    <s v="English"/>
    <n v="142"/>
    <n v="43426961"/>
    <n v="70000000"/>
  </r>
  <r>
    <n v="6.6"/>
    <s v="Tears of the Sun"/>
    <s v="Antoine Fuqua"/>
    <x v="17"/>
    <s v="English"/>
    <n v="142"/>
    <n v="43426961"/>
    <n v="70000000"/>
  </r>
  <r>
    <n v="5.4"/>
    <s v="Killers"/>
    <s v="Robert Luketic"/>
    <x v="0"/>
    <s v="English"/>
    <n v="100"/>
    <n v="47000485"/>
    <n v="75000000"/>
  </r>
  <r>
    <n v="5.4"/>
    <s v="Killers"/>
    <s v="Robert Luketic"/>
    <x v="7"/>
    <s v="English"/>
    <n v="100"/>
    <n v="47000485"/>
    <n v="75000000"/>
  </r>
  <r>
    <n v="5.4"/>
    <s v="Killers"/>
    <s v="Robert Luketic"/>
    <x v="5"/>
    <s v="English"/>
    <n v="100"/>
    <n v="47000485"/>
    <n v="75000000"/>
  </r>
  <r>
    <n v="5.4"/>
    <s v="Killers"/>
    <s v="Robert Luketic"/>
    <x v="4"/>
    <s v="English"/>
    <n v="100"/>
    <n v="47000485"/>
    <n v="75000000"/>
  </r>
  <r>
    <n v="7.3"/>
    <s v="The Man from U.N.C.L.E."/>
    <s v="Guy Ritchie"/>
    <x v="0"/>
    <s v="English"/>
    <n v="116"/>
    <n v="45434443"/>
    <n v="75000000"/>
  </r>
  <r>
    <n v="7.3"/>
    <s v="The Man from U.N.C.L.E."/>
    <s v="Guy Ritchie"/>
    <x v="1"/>
    <s v="English"/>
    <n v="116"/>
    <n v="45434443"/>
    <n v="75000000"/>
  </r>
  <r>
    <n v="7.3"/>
    <s v="The Man from U.N.C.L.E."/>
    <s v="Guy Ritchie"/>
    <x v="7"/>
    <s v="English"/>
    <n v="116"/>
    <n v="45434443"/>
    <n v="75000000"/>
  </r>
  <r>
    <n v="6.5"/>
    <s v="Spanglish"/>
    <s v="James L. Brooks"/>
    <x v="7"/>
    <s v="English"/>
    <n v="131"/>
    <n v="42044321"/>
    <n v="80000000"/>
  </r>
  <r>
    <n v="6.5"/>
    <s v="Spanglish"/>
    <s v="James L. Brooks"/>
    <x v="12"/>
    <s v="English"/>
    <n v="131"/>
    <n v="42044321"/>
    <n v="80000000"/>
  </r>
  <r>
    <n v="6.5"/>
    <s v="Spanglish"/>
    <s v="James L. Brooks"/>
    <x v="5"/>
    <s v="English"/>
    <n v="131"/>
    <n v="42044321"/>
    <n v="80000000"/>
  </r>
  <r>
    <n v="6.6"/>
    <s v="Monster House"/>
    <s v="Gil Kenan"/>
    <x v="6"/>
    <s v="English"/>
    <n v="91"/>
    <n v="73661010"/>
    <n v="75000000"/>
  </r>
  <r>
    <n v="6.6"/>
    <s v="Monster House"/>
    <s v="Gil Kenan"/>
    <x v="7"/>
    <s v="English"/>
    <n v="91"/>
    <n v="73661010"/>
    <n v="75000000"/>
  </r>
  <r>
    <n v="6.6"/>
    <s v="Monster House"/>
    <s v="Gil Kenan"/>
    <x v="8"/>
    <s v="English"/>
    <n v="91"/>
    <n v="73661010"/>
    <n v="75000000"/>
  </r>
  <r>
    <n v="6.6"/>
    <s v="Monster House"/>
    <s v="Gil Kenan"/>
    <x v="2"/>
    <s v="English"/>
    <n v="91"/>
    <n v="73661010"/>
    <n v="75000000"/>
  </r>
  <r>
    <n v="6.6"/>
    <s v="Monster House"/>
    <s v="Gil Kenan"/>
    <x v="10"/>
    <s v="English"/>
    <n v="91"/>
    <n v="73661010"/>
    <n v="75000000"/>
  </r>
  <r>
    <n v="6.6"/>
    <s v="Bandits"/>
    <s v="Barry Levinson"/>
    <x v="7"/>
    <s v="English"/>
    <n v="123"/>
    <n v="41523271"/>
    <n v="80000000"/>
  </r>
  <r>
    <n v="6.6"/>
    <s v="Bandits"/>
    <s v="Barry Levinson"/>
    <x v="15"/>
    <s v="English"/>
    <n v="123"/>
    <n v="41523271"/>
    <n v="80000000"/>
  </r>
  <r>
    <n v="6.6"/>
    <s v="Bandits"/>
    <s v="Barry Levinson"/>
    <x v="12"/>
    <s v="English"/>
    <n v="123"/>
    <n v="41523271"/>
    <n v="80000000"/>
  </r>
  <r>
    <n v="6.6"/>
    <s v="Bandits"/>
    <s v="Barry Levinson"/>
    <x v="5"/>
    <s v="English"/>
    <n v="123"/>
    <n v="41523271"/>
    <n v="80000000"/>
  </r>
  <r>
    <n v="5.9"/>
    <s v="First Knight"/>
    <s v="Jerry Zucker"/>
    <x v="0"/>
    <s v="English"/>
    <n v="134"/>
    <n v="37600435"/>
    <n v="55000000"/>
  </r>
  <r>
    <n v="5.9"/>
    <s v="First Knight"/>
    <s v="Jerry Zucker"/>
    <x v="1"/>
    <s v="English"/>
    <n v="134"/>
    <n v="37600435"/>
    <n v="55000000"/>
  </r>
  <r>
    <n v="5.9"/>
    <s v="First Knight"/>
    <s v="Jerry Zucker"/>
    <x v="5"/>
    <s v="English"/>
    <n v="134"/>
    <n v="37600435"/>
    <n v="55000000"/>
  </r>
  <r>
    <n v="5.9"/>
    <s v="First Knight"/>
    <s v="Jerry Zucker"/>
    <x v="4"/>
    <s v="English"/>
    <n v="134"/>
    <n v="37600435"/>
    <n v="55000000"/>
  </r>
  <r>
    <n v="6.7"/>
    <s v="Anna and the King"/>
    <s v="Andy Tennant"/>
    <x v="12"/>
    <s v="English"/>
    <n v="148"/>
    <n v="39251128"/>
    <n v="75000000"/>
  </r>
  <r>
    <n v="6.7"/>
    <s v="Anna and the King"/>
    <s v="Andy Tennant"/>
    <x v="13"/>
    <s v="English"/>
    <n v="148"/>
    <n v="39251128"/>
    <n v="75000000"/>
  </r>
  <r>
    <n v="6.7"/>
    <s v="Anna and the King"/>
    <s v="Andy Tennant"/>
    <x v="5"/>
    <s v="English"/>
    <n v="148"/>
    <n v="39251128"/>
    <n v="75000000"/>
  </r>
  <r>
    <n v="6.1"/>
    <s v="Immortals"/>
    <s v="Tarsem Singh"/>
    <x v="0"/>
    <s v="English"/>
    <n v="110"/>
    <n v="83503161"/>
    <n v="75000000"/>
  </r>
  <r>
    <n v="6.1"/>
    <s v="Immortals"/>
    <s v="Tarsem Singh"/>
    <x v="12"/>
    <s v="English"/>
    <n v="110"/>
    <n v="83503161"/>
    <n v="75000000"/>
  </r>
  <r>
    <n v="6.1"/>
    <s v="Immortals"/>
    <s v="Tarsem Singh"/>
    <x v="2"/>
    <s v="English"/>
    <n v="110"/>
    <n v="83503161"/>
    <n v="75000000"/>
  </r>
  <r>
    <n v="6.1"/>
    <s v="Immortals"/>
    <s v="Tarsem Singh"/>
    <x v="5"/>
    <s v="English"/>
    <n v="110"/>
    <n v="83503161"/>
    <n v="75000000"/>
  </r>
  <r>
    <n v="6.6"/>
    <s v="Hostage"/>
    <s v="Florent-Emilio Siri"/>
    <x v="0"/>
    <s v="English"/>
    <n v="113"/>
    <n v="34636443"/>
    <n v="52000000"/>
  </r>
  <r>
    <n v="6.6"/>
    <s v="Hostage"/>
    <s v="Florent-Emilio Siri"/>
    <x v="15"/>
    <s v="English"/>
    <n v="113"/>
    <n v="34636443"/>
    <n v="52000000"/>
  </r>
  <r>
    <n v="6.6"/>
    <s v="Hostage"/>
    <s v="Florent-Emilio Siri"/>
    <x v="12"/>
    <s v="English"/>
    <n v="113"/>
    <n v="34636443"/>
    <n v="52000000"/>
  </r>
  <r>
    <n v="6.6"/>
    <s v="Hostage"/>
    <s v="Florent-Emilio Siri"/>
    <x v="10"/>
    <s v="English"/>
    <n v="113"/>
    <n v="34636443"/>
    <n v="52000000"/>
  </r>
  <r>
    <n v="6.6"/>
    <s v="Hostage"/>
    <s v="Florent-Emilio Siri"/>
    <x v="4"/>
    <s v="English"/>
    <n v="113"/>
    <n v="34636443"/>
    <n v="52000000"/>
  </r>
  <r>
    <n v="6.6"/>
    <s v="Titan A.E."/>
    <s v="Don Bluth"/>
    <x v="0"/>
    <s v="English"/>
    <n v="94"/>
    <n v="22751979"/>
    <n v="75000000"/>
  </r>
  <r>
    <n v="6.6"/>
    <s v="Titan A.E."/>
    <s v="Don Bluth"/>
    <x v="1"/>
    <s v="English"/>
    <n v="94"/>
    <n v="22751979"/>
    <n v="75000000"/>
  </r>
  <r>
    <n v="6.6"/>
    <s v="Titan A.E."/>
    <s v="Don Bluth"/>
    <x v="6"/>
    <s v="English"/>
    <n v="94"/>
    <n v="22751979"/>
    <n v="75000000"/>
  </r>
  <r>
    <n v="6.6"/>
    <s v="Titan A.E."/>
    <s v="Don Bluth"/>
    <x v="8"/>
    <s v="English"/>
    <n v="94"/>
    <n v="22751979"/>
    <n v="75000000"/>
  </r>
  <r>
    <n v="6.6"/>
    <s v="Titan A.E."/>
    <s v="Don Bluth"/>
    <x v="3"/>
    <s v="English"/>
    <n v="94"/>
    <n v="22751979"/>
    <n v="75000000"/>
  </r>
  <r>
    <n v="5.3"/>
    <s v="Hollywood Homicide"/>
    <s v="Ron Shelton"/>
    <x v="0"/>
    <s v="English"/>
    <n v="116"/>
    <n v="30013346"/>
    <n v="75000000"/>
  </r>
  <r>
    <n v="5.3"/>
    <s v="Hollywood Homicide"/>
    <s v="Ron Shelton"/>
    <x v="7"/>
    <s v="English"/>
    <n v="116"/>
    <n v="30013346"/>
    <n v="75000000"/>
  </r>
  <r>
    <n v="5.3"/>
    <s v="Hollywood Homicide"/>
    <s v="Ron Shelton"/>
    <x v="15"/>
    <s v="English"/>
    <n v="116"/>
    <n v="30013346"/>
    <n v="75000000"/>
  </r>
  <r>
    <n v="5.3"/>
    <s v="Hollywood Homicide"/>
    <s v="Ron Shelton"/>
    <x v="4"/>
    <s v="English"/>
    <n v="116"/>
    <n v="30013346"/>
    <n v="75000000"/>
  </r>
  <r>
    <n v="6"/>
    <s v="Soldier"/>
    <s v="Paul W.S. Anderson"/>
    <x v="0"/>
    <s v="English"/>
    <n v="99"/>
    <n v="14567883"/>
    <n v="75000000"/>
  </r>
  <r>
    <n v="6"/>
    <s v="Soldier"/>
    <s v="Paul W.S. Anderson"/>
    <x v="12"/>
    <s v="English"/>
    <n v="99"/>
    <n v="14567883"/>
    <n v="75000000"/>
  </r>
  <r>
    <n v="6"/>
    <s v="Soldier"/>
    <s v="Paul W.S. Anderson"/>
    <x v="3"/>
    <s v="English"/>
    <n v="99"/>
    <n v="14567883"/>
    <n v="75000000"/>
  </r>
  <r>
    <n v="4.7"/>
    <s v="Monkeybone"/>
    <s v="Henry Selick"/>
    <x v="6"/>
    <s v="English"/>
    <n v="93"/>
    <n v="5409517"/>
    <n v="75000000"/>
  </r>
  <r>
    <n v="4.7"/>
    <s v="Monkeybone"/>
    <s v="Henry Selick"/>
    <x v="7"/>
    <s v="English"/>
    <n v="93"/>
    <n v="5409517"/>
    <n v="75000000"/>
  </r>
  <r>
    <n v="4.7"/>
    <s v="Monkeybone"/>
    <s v="Henry Selick"/>
    <x v="2"/>
    <s v="English"/>
    <n v="93"/>
    <n v="5409517"/>
    <n v="75000000"/>
  </r>
  <r>
    <n v="6.1"/>
    <s v="Flight of the Phoenix"/>
    <s v="John Moore"/>
    <x v="0"/>
    <s v="English"/>
    <n v="113"/>
    <n v="21009180"/>
    <n v="45000000"/>
  </r>
  <r>
    <n v="6.1"/>
    <s v="Flight of the Phoenix"/>
    <s v="John Moore"/>
    <x v="1"/>
    <s v="English"/>
    <n v="113"/>
    <n v="21009180"/>
    <n v="45000000"/>
  </r>
  <r>
    <n v="6.1"/>
    <s v="Flight of the Phoenix"/>
    <s v="John Moore"/>
    <x v="12"/>
    <s v="English"/>
    <n v="113"/>
    <n v="21009180"/>
    <n v="45000000"/>
  </r>
  <r>
    <n v="6.1"/>
    <s v="Flight of the Phoenix"/>
    <s v="John Moore"/>
    <x v="4"/>
    <s v="English"/>
    <n v="113"/>
    <n v="21009180"/>
    <n v="45000000"/>
  </r>
  <r>
    <n v="7.2"/>
    <s v="Unbreakable"/>
    <s v="M. Night Shyamalan"/>
    <x v="12"/>
    <s v="English"/>
    <n v="106"/>
    <n v="94999143"/>
    <n v="75000000"/>
  </r>
  <r>
    <n v="7.2"/>
    <s v="Unbreakable"/>
    <s v="M. Night Shyamalan"/>
    <x v="10"/>
    <s v="English"/>
    <n v="106"/>
    <n v="94999143"/>
    <n v="75000000"/>
  </r>
  <r>
    <n v="7.2"/>
    <s v="Unbreakable"/>
    <s v="M. Night Shyamalan"/>
    <x v="3"/>
    <s v="English"/>
    <n v="106"/>
    <n v="94999143"/>
    <n v="75000000"/>
  </r>
  <r>
    <n v="7.2"/>
    <s v="Unbreakable"/>
    <s v="M. Night Shyamalan"/>
    <x v="4"/>
    <s v="English"/>
    <n v="106"/>
    <n v="94999143"/>
    <n v="75000000"/>
  </r>
  <r>
    <n v="6.4"/>
    <s v="Minions"/>
    <s v="Kyle Balda"/>
    <x v="0"/>
    <s v="English"/>
    <n v="91"/>
    <n v="336029560"/>
    <n v="74000000"/>
  </r>
  <r>
    <n v="6.4"/>
    <s v="Minions"/>
    <s v="Kyle Balda"/>
    <x v="6"/>
    <s v="English"/>
    <n v="91"/>
    <n v="336029560"/>
    <n v="74000000"/>
  </r>
  <r>
    <n v="6.4"/>
    <s v="Minions"/>
    <s v="Kyle Balda"/>
    <x v="7"/>
    <s v="English"/>
    <n v="91"/>
    <n v="336029560"/>
    <n v="74000000"/>
  </r>
  <r>
    <n v="6.4"/>
    <s v="Minions"/>
    <s v="Kyle Balda"/>
    <x v="8"/>
    <s v="English"/>
    <n v="91"/>
    <n v="336029560"/>
    <n v="74000000"/>
  </r>
  <r>
    <n v="6.4"/>
    <s v="Minions"/>
    <s v="Kyle Balda"/>
    <x v="3"/>
    <s v="English"/>
    <n v="91"/>
    <n v="336029560"/>
    <n v="74000000"/>
  </r>
  <r>
    <n v="6.1"/>
    <s v="Sucker Punch"/>
    <s v="Zack Snyder"/>
    <x v="0"/>
    <s v="English"/>
    <n v="128"/>
    <n v="36381716"/>
    <n v="82000000"/>
  </r>
  <r>
    <n v="6.1"/>
    <s v="Sucker Punch"/>
    <s v="Zack Snyder"/>
    <x v="2"/>
    <s v="English"/>
    <n v="128"/>
    <n v="36381716"/>
    <n v="82000000"/>
  </r>
  <r>
    <n v="5.9"/>
    <s v="Snake Eyes"/>
    <s v="Brian De Palma"/>
    <x v="15"/>
    <s v="English"/>
    <n v="98"/>
    <n v="55585389"/>
    <n v="69000000"/>
  </r>
  <r>
    <n v="5.9"/>
    <s v="Snake Eyes"/>
    <s v="Brian De Palma"/>
    <x v="10"/>
    <s v="English"/>
    <n v="98"/>
    <n v="55585389"/>
    <n v="69000000"/>
  </r>
  <r>
    <n v="5.9"/>
    <s v="Snake Eyes"/>
    <s v="Brian De Palma"/>
    <x v="4"/>
    <s v="English"/>
    <n v="98"/>
    <n v="55585389"/>
    <n v="69000000"/>
  </r>
  <r>
    <n v="6"/>
    <s v="Sphere"/>
    <s v="Barry Levinson"/>
    <x v="12"/>
    <s v="English"/>
    <n v="134"/>
    <n v="36976367"/>
    <n v="75000000"/>
  </r>
  <r>
    <n v="6"/>
    <s v="Sphere"/>
    <s v="Barry Levinson"/>
    <x v="10"/>
    <s v="English"/>
    <n v="134"/>
    <n v="36976367"/>
    <n v="75000000"/>
  </r>
  <r>
    <n v="6"/>
    <s v="Sphere"/>
    <s v="Barry Levinson"/>
    <x v="3"/>
    <s v="English"/>
    <n v="134"/>
    <n v="36976367"/>
    <n v="75000000"/>
  </r>
  <r>
    <n v="6"/>
    <s v="Sphere"/>
    <s v="Barry Levinson"/>
    <x v="4"/>
    <s v="English"/>
    <n v="134"/>
    <n v="36976367"/>
    <n v="75000000"/>
  </r>
  <r>
    <n v="6.3"/>
    <s v="The Angry Birds Movie"/>
    <s v="Clay Kaytis"/>
    <x v="0"/>
    <s v="English"/>
    <n v="97"/>
    <n v="107225164"/>
    <n v="73000000"/>
  </r>
  <r>
    <n v="6.3"/>
    <s v="The Angry Birds Movie"/>
    <s v="Clay Kaytis"/>
    <x v="6"/>
    <s v="English"/>
    <n v="97"/>
    <n v="107225164"/>
    <n v="73000000"/>
  </r>
  <r>
    <n v="6.3"/>
    <s v="The Angry Birds Movie"/>
    <s v="Clay Kaytis"/>
    <x v="7"/>
    <s v="English"/>
    <n v="97"/>
    <n v="107225164"/>
    <n v="73000000"/>
  </r>
  <r>
    <n v="6.3"/>
    <s v="The Angry Birds Movie"/>
    <s v="Clay Kaytis"/>
    <x v="8"/>
    <s v="English"/>
    <n v="97"/>
    <n v="107225164"/>
    <n v="73000000"/>
  </r>
  <r>
    <n v="5.6"/>
    <s v="Fool's Gold"/>
    <s v="Andy Tennant"/>
    <x v="0"/>
    <s v="English"/>
    <n v="112"/>
    <n v="70224196"/>
    <n v="70000000"/>
  </r>
  <r>
    <n v="5.6"/>
    <s v="Fool's Gold"/>
    <s v="Andy Tennant"/>
    <x v="1"/>
    <s v="English"/>
    <n v="112"/>
    <n v="70224196"/>
    <n v="70000000"/>
  </r>
  <r>
    <n v="5.6"/>
    <s v="Fool's Gold"/>
    <s v="Andy Tennant"/>
    <x v="7"/>
    <s v="English"/>
    <n v="112"/>
    <n v="70224196"/>
    <n v="70000000"/>
  </r>
  <r>
    <n v="5.6"/>
    <s v="Fool's Gold"/>
    <s v="Andy Tennant"/>
    <x v="5"/>
    <s v="English"/>
    <n v="112"/>
    <n v="70224196"/>
    <n v="70000000"/>
  </r>
  <r>
    <n v="5.6"/>
    <s v="Fool's Gold"/>
    <s v="Andy Tennant"/>
    <x v="4"/>
    <s v="English"/>
    <n v="112"/>
    <n v="70224196"/>
    <n v="70000000"/>
  </r>
  <r>
    <n v="6.4"/>
    <s v="Funny People"/>
    <s v="Judd Apatow"/>
    <x v="7"/>
    <s v="English"/>
    <n v="153"/>
    <n v="51814190"/>
    <n v="75000000"/>
  </r>
  <r>
    <n v="6.4"/>
    <s v="Funny People"/>
    <s v="Judd Apatow"/>
    <x v="12"/>
    <s v="English"/>
    <n v="153"/>
    <n v="51814190"/>
    <n v="75000000"/>
  </r>
  <r>
    <n v="7.1"/>
    <s v="The Kingdom"/>
    <s v="Peter Berg"/>
    <x v="0"/>
    <s v="English"/>
    <n v="110"/>
    <n v="47456450"/>
    <n v="70000000"/>
  </r>
  <r>
    <n v="7.1"/>
    <s v="The Kingdom"/>
    <s v="Peter Berg"/>
    <x v="12"/>
    <s v="English"/>
    <n v="110"/>
    <n v="47456450"/>
    <n v="70000000"/>
  </r>
  <r>
    <n v="7.1"/>
    <s v="The Kingdom"/>
    <s v="Peter Berg"/>
    <x v="4"/>
    <s v="English"/>
    <n v="110"/>
    <n v="47456450"/>
    <n v="70000000"/>
  </r>
  <r>
    <n v="6.6"/>
    <s v="Talladega Nights: The Ballad of Ricky Bobby"/>
    <s v="Adam McKay"/>
    <x v="0"/>
    <s v="English"/>
    <n v="122"/>
    <n v="148213377"/>
    <n v="73000000"/>
  </r>
  <r>
    <n v="6.6"/>
    <s v="Talladega Nights: The Ballad of Ricky Bobby"/>
    <s v="Adam McKay"/>
    <x v="7"/>
    <s v="English"/>
    <n v="122"/>
    <n v="148213377"/>
    <n v="73000000"/>
  </r>
  <r>
    <n v="6.6"/>
    <s v="Talladega Nights: The Ballad of Ricky Bobby"/>
    <s v="Adam McKay"/>
    <x v="14"/>
    <s v="English"/>
    <n v="122"/>
    <n v="148213377"/>
    <n v="73000000"/>
  </r>
  <r>
    <n v="4.5999999999999996"/>
    <s v="Dr. Dolittle 2"/>
    <s v="Steve Carr"/>
    <x v="7"/>
    <s v="English"/>
    <n v="87"/>
    <n v="112950721"/>
    <n v="72000000"/>
  </r>
  <r>
    <n v="4.5999999999999996"/>
    <s v="Dr. Dolittle 2"/>
    <s v="Steve Carr"/>
    <x v="8"/>
    <s v="English"/>
    <n v="87"/>
    <n v="112950721"/>
    <n v="72000000"/>
  </r>
  <r>
    <n v="4.5999999999999996"/>
    <s v="Dr. Dolittle 2"/>
    <s v="Steve Carr"/>
    <x v="2"/>
    <s v="English"/>
    <n v="87"/>
    <n v="112950721"/>
    <n v="72000000"/>
  </r>
  <r>
    <n v="8.4"/>
    <s v="Braveheart"/>
    <s v="Mel Gibson"/>
    <x v="18"/>
    <s v="English"/>
    <n v="178"/>
    <n v="75600000"/>
    <n v="72000000"/>
  </r>
  <r>
    <n v="8.4"/>
    <s v="Braveheart"/>
    <s v="Mel Gibson"/>
    <x v="12"/>
    <s v="English"/>
    <n v="178"/>
    <n v="75600000"/>
    <n v="72000000"/>
  </r>
  <r>
    <n v="8.4"/>
    <s v="Braveheart"/>
    <s v="Mel Gibson"/>
    <x v="13"/>
    <s v="English"/>
    <n v="178"/>
    <n v="75600000"/>
    <n v="72000000"/>
  </r>
  <r>
    <n v="8.4"/>
    <s v="Braveheart"/>
    <s v="Mel Gibson"/>
    <x v="17"/>
    <s v="English"/>
    <n v="178"/>
    <n v="75600000"/>
    <n v="72000000"/>
  </r>
  <r>
    <n v="7.1"/>
    <s v="Jarhead"/>
    <s v="Sam Mendes"/>
    <x v="0"/>
    <s v="English"/>
    <n v="125"/>
    <n v="62647540"/>
    <n v="70000000"/>
  </r>
  <r>
    <n v="7.1"/>
    <s v="Jarhead"/>
    <s v="Sam Mendes"/>
    <x v="12"/>
    <s v="English"/>
    <n v="125"/>
    <n v="62647540"/>
    <n v="70000000"/>
  </r>
  <r>
    <n v="7.1"/>
    <s v="Jarhead"/>
    <s v="Sam Mendes"/>
    <x v="17"/>
    <s v="English"/>
    <n v="125"/>
    <n v="62647540"/>
    <n v="70000000"/>
  </r>
  <r>
    <n v="7.4"/>
    <s v="The Simpsons Movie"/>
    <s v="David Silverman"/>
    <x v="1"/>
    <s v="English"/>
    <n v="87"/>
    <n v="183132370"/>
    <n v="75000000"/>
  </r>
  <r>
    <n v="7.4"/>
    <s v="The Simpsons Movie"/>
    <s v="David Silverman"/>
    <x v="6"/>
    <s v="English"/>
    <n v="87"/>
    <n v="183132370"/>
    <n v="75000000"/>
  </r>
  <r>
    <n v="7.4"/>
    <s v="The Simpsons Movie"/>
    <s v="David Silverman"/>
    <x v="7"/>
    <s v="English"/>
    <n v="87"/>
    <n v="183132370"/>
    <n v="75000000"/>
  </r>
  <r>
    <n v="6.9"/>
    <s v="The Majestic"/>
    <s v="Frank Darabont"/>
    <x v="12"/>
    <s v="English"/>
    <n v="152"/>
    <n v="27796042"/>
    <n v="72000000"/>
  </r>
  <r>
    <n v="6.9"/>
    <s v="The Majestic"/>
    <s v="Frank Darabont"/>
    <x v="5"/>
    <s v="English"/>
    <n v="152"/>
    <n v="27796042"/>
    <n v="72000000"/>
  </r>
  <r>
    <n v="4.5"/>
    <s v="Driven"/>
    <s v="Renny Harlin"/>
    <x v="0"/>
    <s v="English"/>
    <n v="116"/>
    <n v="32616869"/>
    <n v="72000000"/>
  </r>
  <r>
    <n v="4.5"/>
    <s v="Driven"/>
    <s v="Renny Harlin"/>
    <x v="12"/>
    <s v="English"/>
    <n v="116"/>
    <n v="32616869"/>
    <n v="72000000"/>
  </r>
  <r>
    <n v="4.5"/>
    <s v="Driven"/>
    <s v="Renny Harlin"/>
    <x v="14"/>
    <s v="English"/>
    <n v="116"/>
    <n v="32616869"/>
    <n v="72000000"/>
  </r>
  <r>
    <n v="7.1"/>
    <s v="Two Brothers"/>
    <s v="Jean-Jacques Annaud"/>
    <x v="1"/>
    <s v="English"/>
    <n v="109"/>
    <n v="18947630"/>
    <n v="59660000"/>
  </r>
  <r>
    <n v="7.1"/>
    <s v="Two Brothers"/>
    <s v="Jean-Jacques Annaud"/>
    <x v="12"/>
    <s v="English"/>
    <n v="109"/>
    <n v="18947630"/>
    <n v="59660000"/>
  </r>
  <r>
    <n v="7.1"/>
    <s v="Two Brothers"/>
    <s v="Jean-Jacques Annaud"/>
    <x v="8"/>
    <s v="English"/>
    <n v="109"/>
    <n v="18947630"/>
    <n v="59660000"/>
  </r>
  <r>
    <n v="6.5"/>
    <s v="The Village"/>
    <s v="M. Night Shyamalan"/>
    <x v="12"/>
    <s v="English"/>
    <n v="108"/>
    <n v="114195633"/>
    <n v="60000000"/>
  </r>
  <r>
    <n v="6.5"/>
    <s v="The Village"/>
    <s v="M. Night Shyamalan"/>
    <x v="10"/>
    <s v="English"/>
    <n v="108"/>
    <n v="114195633"/>
    <n v="60000000"/>
  </r>
  <r>
    <n v="6.5"/>
    <s v="The Village"/>
    <s v="M. Night Shyamalan"/>
    <x v="5"/>
    <s v="English"/>
    <n v="108"/>
    <n v="114195633"/>
    <n v="60000000"/>
  </r>
  <r>
    <n v="6.5"/>
    <s v="The Village"/>
    <s v="M. Night Shyamalan"/>
    <x v="4"/>
    <s v="English"/>
    <n v="108"/>
    <n v="114195633"/>
    <n v="60000000"/>
  </r>
  <r>
    <n v="5.3"/>
    <s v="Doctor Dolittle"/>
    <s v="Betty Thomas"/>
    <x v="7"/>
    <s v="English"/>
    <n v="85"/>
    <n v="144156464"/>
    <n v="71500000"/>
  </r>
  <r>
    <n v="5.3"/>
    <s v="Doctor Dolittle"/>
    <s v="Betty Thomas"/>
    <x v="8"/>
    <s v="English"/>
    <n v="85"/>
    <n v="144156464"/>
    <n v="71500000"/>
  </r>
  <r>
    <n v="5.3"/>
    <s v="Doctor Dolittle"/>
    <s v="Betty Thomas"/>
    <x v="2"/>
    <s v="English"/>
    <n v="85"/>
    <n v="144156464"/>
    <n v="71500000"/>
  </r>
  <r>
    <n v="6.7"/>
    <s v="Signs"/>
    <s v="M. Night Shyamalan"/>
    <x v="12"/>
    <s v="English"/>
    <n v="106"/>
    <n v="227965690"/>
    <n v="72000000"/>
  </r>
  <r>
    <n v="6.7"/>
    <s v="Signs"/>
    <s v="M. Night Shyamalan"/>
    <x v="3"/>
    <s v="English"/>
    <n v="106"/>
    <n v="227965690"/>
    <n v="72000000"/>
  </r>
  <r>
    <n v="6.7"/>
    <s v="Signs"/>
    <s v="M. Night Shyamalan"/>
    <x v="4"/>
    <s v="English"/>
    <n v="106"/>
    <n v="227965690"/>
    <n v="72000000"/>
  </r>
  <r>
    <n v="7.2"/>
    <s v="Shrek 2"/>
    <s v="Andrew Adamson"/>
    <x v="1"/>
    <s v="English"/>
    <n v="93"/>
    <n v="436471036"/>
    <n v="150000000"/>
  </r>
  <r>
    <n v="7.2"/>
    <s v="Shrek 2"/>
    <s v="Andrew Adamson"/>
    <x v="6"/>
    <s v="English"/>
    <n v="93"/>
    <n v="436471036"/>
    <n v="150000000"/>
  </r>
  <r>
    <n v="7.2"/>
    <s v="Shrek 2"/>
    <s v="Andrew Adamson"/>
    <x v="7"/>
    <s v="English"/>
    <n v="93"/>
    <n v="436471036"/>
    <n v="150000000"/>
  </r>
  <r>
    <n v="7.2"/>
    <s v="Shrek 2"/>
    <s v="Andrew Adamson"/>
    <x v="8"/>
    <s v="English"/>
    <n v="93"/>
    <n v="436471036"/>
    <n v="150000000"/>
  </r>
  <r>
    <n v="7.2"/>
    <s v="Shrek 2"/>
    <s v="Andrew Adamson"/>
    <x v="2"/>
    <s v="English"/>
    <n v="93"/>
    <n v="436471036"/>
    <n v="150000000"/>
  </r>
  <r>
    <n v="7.2"/>
    <s v="Shrek 2"/>
    <s v="Andrew Adamson"/>
    <x v="5"/>
    <s v="English"/>
    <n v="93"/>
    <n v="436471036"/>
    <n v="150000000"/>
  </r>
  <r>
    <n v="7.2"/>
    <s v="Cars"/>
    <s v="John Lasseter"/>
    <x v="1"/>
    <s v="English"/>
    <n v="117"/>
    <n v="244052771"/>
    <n v="120000000"/>
  </r>
  <r>
    <n v="7.2"/>
    <s v="Cars"/>
    <s v="John Lasseter"/>
    <x v="6"/>
    <s v="English"/>
    <n v="117"/>
    <n v="244052771"/>
    <n v="120000000"/>
  </r>
  <r>
    <n v="7.2"/>
    <s v="Cars"/>
    <s v="John Lasseter"/>
    <x v="7"/>
    <s v="English"/>
    <n v="117"/>
    <n v="244052771"/>
    <n v="120000000"/>
  </r>
  <r>
    <n v="7.2"/>
    <s v="Cars"/>
    <s v="John Lasseter"/>
    <x v="8"/>
    <s v="English"/>
    <n v="117"/>
    <n v="244052771"/>
    <n v="120000000"/>
  </r>
  <r>
    <n v="7.2"/>
    <s v="Cars"/>
    <s v="John Lasseter"/>
    <x v="14"/>
    <s v="English"/>
    <n v="117"/>
    <n v="244052771"/>
    <n v="120000000"/>
  </r>
  <r>
    <n v="5.5"/>
    <s v="Runaway Bride"/>
    <s v="Garry Marshall"/>
    <x v="7"/>
    <s v="English"/>
    <n v="116"/>
    <n v="152149590"/>
    <n v="70000000"/>
  </r>
  <r>
    <n v="5.5"/>
    <s v="Runaway Bride"/>
    <s v="Garry Marshall"/>
    <x v="5"/>
    <s v="English"/>
    <n v="116"/>
    <n v="152149590"/>
    <n v="70000000"/>
  </r>
  <r>
    <n v="5.8"/>
    <s v="xXx"/>
    <s v="Rob Cohen"/>
    <x v="0"/>
    <s v="English"/>
    <n v="132"/>
    <n v="141204016"/>
    <n v="70000000"/>
  </r>
  <r>
    <n v="5.8"/>
    <s v="xXx"/>
    <s v="Rob Cohen"/>
    <x v="1"/>
    <s v="English"/>
    <n v="132"/>
    <n v="141204016"/>
    <n v="70000000"/>
  </r>
  <r>
    <n v="5.8"/>
    <s v="xXx"/>
    <s v="Rob Cohen"/>
    <x v="4"/>
    <s v="English"/>
    <n v="132"/>
    <n v="141204016"/>
    <n v="70000000"/>
  </r>
  <r>
    <n v="6"/>
    <s v="The SpongeBob Movie: Sponge Out of Water"/>
    <s v="Paul Tibbitt"/>
    <x v="1"/>
    <s v="English"/>
    <n v="92"/>
    <n v="162495848"/>
    <n v="74000000"/>
  </r>
  <r>
    <n v="6"/>
    <s v="The SpongeBob Movie: Sponge Out of Water"/>
    <s v="Paul Tibbitt"/>
    <x v="6"/>
    <s v="English"/>
    <n v="92"/>
    <n v="162495848"/>
    <n v="74000000"/>
  </r>
  <r>
    <n v="6"/>
    <s v="The SpongeBob Movie: Sponge Out of Water"/>
    <s v="Paul Tibbitt"/>
    <x v="7"/>
    <s v="English"/>
    <n v="92"/>
    <n v="162495848"/>
    <n v="74000000"/>
  </r>
  <r>
    <n v="6"/>
    <s v="The SpongeBob Movie: Sponge Out of Water"/>
    <s v="Paul Tibbitt"/>
    <x v="8"/>
    <s v="English"/>
    <n v="92"/>
    <n v="162495848"/>
    <n v="74000000"/>
  </r>
  <r>
    <n v="6"/>
    <s v="The SpongeBob Movie: Sponge Out of Water"/>
    <s v="Paul Tibbitt"/>
    <x v="2"/>
    <s v="English"/>
    <n v="92"/>
    <n v="162495848"/>
    <n v="74000000"/>
  </r>
  <r>
    <n v="6.6"/>
    <s v="Ransom"/>
    <s v="Ron Howard"/>
    <x v="15"/>
    <s v="English"/>
    <n v="139"/>
    <n v="136448821"/>
    <n v="80000000"/>
  </r>
  <r>
    <n v="6.6"/>
    <s v="Ransom"/>
    <s v="Ron Howard"/>
    <x v="4"/>
    <s v="English"/>
    <n v="139"/>
    <n v="136448821"/>
    <n v="80000000"/>
  </r>
  <r>
    <n v="8.3000000000000007"/>
    <s v="Inglourious Basterds"/>
    <s v="Quentin Tarantino"/>
    <x v="1"/>
    <s v="English"/>
    <n v="153"/>
    <n v="120523073"/>
    <n v="75000000"/>
  </r>
  <r>
    <n v="8.3000000000000007"/>
    <s v="Inglourious Basterds"/>
    <s v="Quentin Tarantino"/>
    <x v="12"/>
    <s v="English"/>
    <n v="153"/>
    <n v="120523073"/>
    <n v="75000000"/>
  </r>
  <r>
    <n v="8.3000000000000007"/>
    <s v="Inglourious Basterds"/>
    <s v="Quentin Tarantino"/>
    <x v="17"/>
    <s v="English"/>
    <n v="153"/>
    <n v="120523073"/>
    <n v="75000000"/>
  </r>
  <r>
    <n v="6.7"/>
    <s v="Hook"/>
    <s v="Steven Spielberg"/>
    <x v="1"/>
    <s v="English"/>
    <n v="142"/>
    <n v="119654900"/>
    <n v="70000000"/>
  </r>
  <r>
    <n v="6.7"/>
    <s v="Hook"/>
    <s v="Steven Spielberg"/>
    <x v="7"/>
    <s v="English"/>
    <n v="142"/>
    <n v="119654900"/>
    <n v="70000000"/>
  </r>
  <r>
    <n v="6.7"/>
    <s v="Hook"/>
    <s v="Steven Spielberg"/>
    <x v="8"/>
    <s v="English"/>
    <n v="142"/>
    <n v="119654900"/>
    <n v="70000000"/>
  </r>
  <r>
    <n v="6.7"/>
    <s v="Hook"/>
    <s v="Steven Spielberg"/>
    <x v="2"/>
    <s v="English"/>
    <n v="142"/>
    <n v="119654900"/>
    <n v="70000000"/>
  </r>
  <r>
    <n v="7.1"/>
    <s v="Die Hard 2"/>
    <s v="Renny Harlin"/>
    <x v="0"/>
    <s v="English"/>
    <n v="124"/>
    <n v="117541000"/>
    <n v="70000000"/>
  </r>
  <r>
    <n v="7.1"/>
    <s v="Die Hard 2"/>
    <s v="Renny Harlin"/>
    <x v="4"/>
    <s v="English"/>
    <n v="124"/>
    <n v="117541000"/>
    <n v="70000000"/>
  </r>
  <r>
    <n v="6"/>
    <s v="S.W.A.T."/>
    <s v="Clark Johnson"/>
    <x v="0"/>
    <s v="English"/>
    <n v="117"/>
    <n v="116643346"/>
    <n v="80000000"/>
  </r>
  <r>
    <n v="6"/>
    <s v="S.W.A.T."/>
    <s v="Clark Johnson"/>
    <x v="1"/>
    <s v="English"/>
    <n v="117"/>
    <n v="116643346"/>
    <n v="80000000"/>
  </r>
  <r>
    <n v="6"/>
    <s v="S.W.A.T."/>
    <s v="Clark Johnson"/>
    <x v="15"/>
    <s v="English"/>
    <n v="117"/>
    <n v="116643346"/>
    <n v="80000000"/>
  </r>
  <r>
    <n v="6"/>
    <s v="S.W.A.T."/>
    <s v="Clark Johnson"/>
    <x v="4"/>
    <s v="English"/>
    <n v="117"/>
    <n v="116643346"/>
    <n v="80000000"/>
  </r>
  <r>
    <n v="6.9"/>
    <s v="Vanilla Sky"/>
    <s v="Cameron Crowe"/>
    <x v="2"/>
    <s v="English"/>
    <n v="141"/>
    <n v="100614858"/>
    <n v="68000000"/>
  </r>
  <r>
    <n v="6.9"/>
    <s v="Vanilla Sky"/>
    <s v="Cameron Crowe"/>
    <x v="10"/>
    <s v="English"/>
    <n v="141"/>
    <n v="100614858"/>
    <n v="68000000"/>
  </r>
  <r>
    <n v="6.9"/>
    <s v="Vanilla Sky"/>
    <s v="Cameron Crowe"/>
    <x v="5"/>
    <s v="English"/>
    <n v="141"/>
    <n v="100614858"/>
    <n v="68000000"/>
  </r>
  <r>
    <n v="6.9"/>
    <s v="Vanilla Sky"/>
    <s v="Cameron Crowe"/>
    <x v="3"/>
    <s v="English"/>
    <n v="141"/>
    <n v="100614858"/>
    <n v="68000000"/>
  </r>
  <r>
    <n v="6.9"/>
    <s v="Vanilla Sky"/>
    <s v="Cameron Crowe"/>
    <x v="4"/>
    <s v="English"/>
    <n v="141"/>
    <n v="100614858"/>
    <n v="68000000"/>
  </r>
  <r>
    <n v="5.6"/>
    <s v="Lady in the Water"/>
    <s v="M. Night Shyamalan"/>
    <x v="12"/>
    <s v="English"/>
    <n v="110"/>
    <n v="42272747"/>
    <n v="70000000"/>
  </r>
  <r>
    <n v="5.6"/>
    <s v="Lady in the Water"/>
    <s v="M. Night Shyamalan"/>
    <x v="2"/>
    <s v="English"/>
    <n v="110"/>
    <n v="42272747"/>
    <n v="70000000"/>
  </r>
  <r>
    <n v="5.6"/>
    <s v="Lady in the Water"/>
    <s v="M. Night Shyamalan"/>
    <x v="10"/>
    <s v="English"/>
    <n v="110"/>
    <n v="42272747"/>
    <n v="70000000"/>
  </r>
  <r>
    <n v="5.6"/>
    <s v="Lady in the Water"/>
    <s v="M. Night Shyamalan"/>
    <x v="4"/>
    <s v="English"/>
    <n v="110"/>
    <n v="42272747"/>
    <n v="70000000"/>
  </r>
  <r>
    <n v="5.6"/>
    <s v="AVP: Alien vs. Predator"/>
    <s v="Paul W.S. Anderson"/>
    <x v="0"/>
    <s v="English"/>
    <n v="109"/>
    <n v="80281096"/>
    <n v="60000000"/>
  </r>
  <r>
    <n v="5.6"/>
    <s v="AVP: Alien vs. Predator"/>
    <s v="Paul W.S. Anderson"/>
    <x v="16"/>
    <s v="English"/>
    <n v="109"/>
    <n v="80281096"/>
    <n v="60000000"/>
  </r>
  <r>
    <n v="5.6"/>
    <s v="AVP: Alien vs. Predator"/>
    <s v="Paul W.S. Anderson"/>
    <x v="3"/>
    <s v="English"/>
    <n v="109"/>
    <n v="80281096"/>
    <n v="60000000"/>
  </r>
  <r>
    <n v="5.6"/>
    <s v="AVP: Alien vs. Predator"/>
    <s v="Paul W.S. Anderson"/>
    <x v="4"/>
    <s v="English"/>
    <n v="109"/>
    <n v="80281096"/>
    <n v="60000000"/>
  </r>
  <r>
    <n v="4.5"/>
    <s v="Alvin and the Chipmunks: The Squeakquel"/>
    <s v="Betty Thomas"/>
    <x v="6"/>
    <s v="English"/>
    <n v="88"/>
    <n v="219613391"/>
    <n v="75000000"/>
  </r>
  <r>
    <n v="4.5"/>
    <s v="Alvin and the Chipmunks: The Squeakquel"/>
    <s v="Betty Thomas"/>
    <x v="7"/>
    <s v="English"/>
    <n v="88"/>
    <n v="219613391"/>
    <n v="75000000"/>
  </r>
  <r>
    <n v="4.5"/>
    <s v="Alvin and the Chipmunks: The Squeakquel"/>
    <s v="Betty Thomas"/>
    <x v="8"/>
    <s v="English"/>
    <n v="88"/>
    <n v="219613391"/>
    <n v="75000000"/>
  </r>
  <r>
    <n v="4.5"/>
    <s v="Alvin and the Chipmunks: The Squeakquel"/>
    <s v="Betty Thomas"/>
    <x v="2"/>
    <s v="English"/>
    <n v="88"/>
    <n v="219613391"/>
    <n v="75000000"/>
  </r>
  <r>
    <n v="4.5"/>
    <s v="Alvin and the Chipmunks: The Squeakquel"/>
    <s v="Betty Thomas"/>
    <x v="19"/>
    <s v="English"/>
    <n v="88"/>
    <n v="219613391"/>
    <n v="75000000"/>
  </r>
  <r>
    <n v="7.1"/>
    <s v="We Were Soldiers"/>
    <s v="Randall Wallace"/>
    <x v="0"/>
    <s v="English"/>
    <n v="124"/>
    <n v="78120196"/>
    <n v="75000000"/>
  </r>
  <r>
    <n v="7.1"/>
    <s v="We Were Soldiers"/>
    <s v="Randall Wallace"/>
    <x v="12"/>
    <s v="English"/>
    <n v="124"/>
    <n v="78120196"/>
    <n v="75000000"/>
  </r>
  <r>
    <n v="7.1"/>
    <s v="We Were Soldiers"/>
    <s v="Randall Wallace"/>
    <x v="13"/>
    <s v="English"/>
    <n v="124"/>
    <n v="78120196"/>
    <n v="75000000"/>
  </r>
  <r>
    <n v="7.1"/>
    <s v="We Were Soldiers"/>
    <s v="Randall Wallace"/>
    <x v="17"/>
    <s v="English"/>
    <n v="124"/>
    <n v="78120196"/>
    <n v="75000000"/>
  </r>
  <r>
    <n v="6.5"/>
    <s v="Olympus Has Fallen"/>
    <s v="Antoine Fuqua"/>
    <x v="0"/>
    <s v="English"/>
    <n v="119"/>
    <n v="98895417"/>
    <n v="70000000"/>
  </r>
  <r>
    <n v="6.5"/>
    <s v="Olympus Has Fallen"/>
    <s v="Antoine Fuqua"/>
    <x v="4"/>
    <s v="English"/>
    <n v="119"/>
    <n v="98895417"/>
    <n v="70000000"/>
  </r>
  <r>
    <n v="6.4"/>
    <s v="Star Trek: Insurrection"/>
    <s v="Jonathan Frakes"/>
    <x v="0"/>
    <s v="English"/>
    <n v="103"/>
    <n v="70117571"/>
    <n v="58000000"/>
  </r>
  <r>
    <n v="6.4"/>
    <s v="Star Trek: Insurrection"/>
    <s v="Jonathan Frakes"/>
    <x v="1"/>
    <s v="English"/>
    <n v="103"/>
    <n v="70117571"/>
    <n v="58000000"/>
  </r>
  <r>
    <n v="6.4"/>
    <s v="Star Trek: Insurrection"/>
    <s v="Jonathan Frakes"/>
    <x v="3"/>
    <s v="English"/>
    <n v="103"/>
    <n v="70117571"/>
    <n v="58000000"/>
  </r>
  <r>
    <n v="6.4"/>
    <s v="Star Trek: Insurrection"/>
    <s v="Jonathan Frakes"/>
    <x v="4"/>
    <s v="English"/>
    <n v="103"/>
    <n v="70117571"/>
    <n v="58000000"/>
  </r>
  <r>
    <n v="5.8"/>
    <s v="Battle Los Angeles"/>
    <s v="Jonathan Liebesman"/>
    <x v="0"/>
    <s v="English"/>
    <n v="116"/>
    <n v="83552429"/>
    <n v="70000000"/>
  </r>
  <r>
    <n v="5.8"/>
    <s v="Battle Los Angeles"/>
    <s v="Jonathan Liebesman"/>
    <x v="3"/>
    <s v="English"/>
    <n v="116"/>
    <n v="83552429"/>
    <n v="70000000"/>
  </r>
  <r>
    <n v="8"/>
    <s v="Big Fish"/>
    <s v="Tim Burton"/>
    <x v="1"/>
    <s v="English"/>
    <n v="125"/>
    <n v="66257002"/>
    <n v="70000000"/>
  </r>
  <r>
    <n v="8"/>
    <s v="Big Fish"/>
    <s v="Tim Burton"/>
    <x v="12"/>
    <s v="English"/>
    <n v="125"/>
    <n v="66257002"/>
    <n v="70000000"/>
  </r>
  <r>
    <n v="8"/>
    <s v="Big Fish"/>
    <s v="Tim Burton"/>
    <x v="2"/>
    <s v="English"/>
    <n v="125"/>
    <n v="66257002"/>
    <n v="70000000"/>
  </r>
  <r>
    <n v="6.2"/>
    <s v="Wolf"/>
    <s v="Mike Nichols"/>
    <x v="12"/>
    <s v="English"/>
    <n v="125"/>
    <n v="65012000"/>
    <n v="70000000"/>
  </r>
  <r>
    <n v="6.2"/>
    <s v="Wolf"/>
    <s v="Mike Nichols"/>
    <x v="16"/>
    <s v="English"/>
    <n v="125"/>
    <n v="65012000"/>
    <n v="70000000"/>
  </r>
  <r>
    <n v="6.2"/>
    <s v="Wolf"/>
    <s v="Mike Nichols"/>
    <x v="5"/>
    <s v="English"/>
    <n v="125"/>
    <n v="65012000"/>
    <n v="70000000"/>
  </r>
  <r>
    <n v="6.2"/>
    <s v="Wolf"/>
    <s v="Mike Nichols"/>
    <x v="4"/>
    <s v="English"/>
    <n v="125"/>
    <n v="65012000"/>
    <n v="70000000"/>
  </r>
  <r>
    <n v="7.2"/>
    <s v="War Horse"/>
    <s v="Steven Spielberg"/>
    <x v="12"/>
    <s v="English"/>
    <n v="146"/>
    <n v="79883359"/>
    <n v="66000000"/>
  </r>
  <r>
    <n v="7.2"/>
    <s v="War Horse"/>
    <s v="Steven Spielberg"/>
    <x v="17"/>
    <s v="English"/>
    <n v="146"/>
    <n v="79883359"/>
    <n v="66000000"/>
  </r>
  <r>
    <n v="6.1"/>
    <s v="The Monuments Men"/>
    <s v="George Clooney"/>
    <x v="12"/>
    <s v="English"/>
    <n v="118"/>
    <n v="78031620"/>
    <n v="70000000"/>
  </r>
  <r>
    <n v="6.1"/>
    <s v="The Monuments Men"/>
    <s v="George Clooney"/>
    <x v="17"/>
    <s v="English"/>
    <n v="118"/>
    <n v="78031620"/>
    <n v="70000000"/>
  </r>
  <r>
    <n v="7.6"/>
    <s v="The Abyss"/>
    <s v="James Cameron"/>
    <x v="1"/>
    <s v="English"/>
    <n v="171"/>
    <n v="54222000"/>
    <n v="69500000"/>
  </r>
  <r>
    <n v="7.6"/>
    <s v="The Abyss"/>
    <s v="James Cameron"/>
    <x v="12"/>
    <s v="English"/>
    <n v="171"/>
    <n v="54222000"/>
    <n v="69500000"/>
  </r>
  <r>
    <n v="7.6"/>
    <s v="The Abyss"/>
    <s v="James Cameron"/>
    <x v="3"/>
    <s v="English"/>
    <n v="171"/>
    <n v="54222000"/>
    <n v="69500000"/>
  </r>
  <r>
    <n v="7.6"/>
    <s v="The Abyss"/>
    <s v="James Cameron"/>
    <x v="4"/>
    <s v="English"/>
    <n v="171"/>
    <n v="54222000"/>
    <n v="69500000"/>
  </r>
  <r>
    <n v="6.3"/>
    <s v="Wall Street: Money Never Sleeps"/>
    <s v="Oliver Stone"/>
    <x v="12"/>
    <s v="English"/>
    <n v="136"/>
    <n v="52474616"/>
    <n v="70000000"/>
  </r>
  <r>
    <n v="6.3"/>
    <s v="Dracula Untold"/>
    <s v="Gary Shore"/>
    <x v="0"/>
    <s v="English"/>
    <n v="92"/>
    <n v="55942830"/>
    <n v="70000000"/>
  </r>
  <r>
    <n v="6.3"/>
    <s v="Dracula Untold"/>
    <s v="Gary Shore"/>
    <x v="12"/>
    <s v="English"/>
    <n v="92"/>
    <n v="55942830"/>
    <n v="70000000"/>
  </r>
  <r>
    <n v="6.3"/>
    <s v="Dracula Untold"/>
    <s v="Gary Shore"/>
    <x v="2"/>
    <s v="English"/>
    <n v="92"/>
    <n v="55942830"/>
    <n v="70000000"/>
  </r>
  <r>
    <n v="6.3"/>
    <s v="Dracula Untold"/>
    <s v="Gary Shore"/>
    <x v="16"/>
    <s v="English"/>
    <n v="92"/>
    <n v="55942830"/>
    <n v="70000000"/>
  </r>
  <r>
    <n v="6.3"/>
    <s v="Dracula Untold"/>
    <s v="Gary Shore"/>
    <x v="17"/>
    <s v="English"/>
    <n v="92"/>
    <n v="55942830"/>
    <n v="70000000"/>
  </r>
  <r>
    <n v="6.3"/>
    <s v="The Siege"/>
    <s v="Edward Zwick"/>
    <x v="0"/>
    <s v="English"/>
    <n v="116"/>
    <n v="40932372"/>
    <n v="70000000"/>
  </r>
  <r>
    <n v="6.3"/>
    <s v="The Siege"/>
    <s v="Edward Zwick"/>
    <x v="4"/>
    <s v="English"/>
    <n v="116"/>
    <n v="40932372"/>
    <n v="70000000"/>
  </r>
  <r>
    <n v="7.7"/>
    <s v="Stardust"/>
    <s v="Matthew Vaughn"/>
    <x v="1"/>
    <s v="English"/>
    <n v="127"/>
    <n v="38345403"/>
    <n v="70000000"/>
  </r>
  <r>
    <n v="7.7"/>
    <s v="Stardust"/>
    <s v="Matthew Vaughn"/>
    <x v="8"/>
    <s v="English"/>
    <n v="127"/>
    <n v="38345403"/>
    <n v="70000000"/>
  </r>
  <r>
    <n v="7.7"/>
    <s v="Stardust"/>
    <s v="Matthew Vaughn"/>
    <x v="2"/>
    <s v="English"/>
    <n v="127"/>
    <n v="38345403"/>
    <n v="70000000"/>
  </r>
  <r>
    <n v="7.7"/>
    <s v="Stardust"/>
    <s v="Matthew Vaughn"/>
    <x v="5"/>
    <s v="English"/>
    <n v="127"/>
    <n v="38345403"/>
    <n v="70000000"/>
  </r>
  <r>
    <n v="7"/>
    <s v="Seven Years in Tibet"/>
    <s v="Jean-Jacques Annaud"/>
    <x v="1"/>
    <s v="English"/>
    <n v="136"/>
    <n v="37901509"/>
    <n v="70000000"/>
  </r>
  <r>
    <n v="7"/>
    <s v="Seven Years in Tibet"/>
    <s v="Jean-Jacques Annaud"/>
    <x v="18"/>
    <s v="English"/>
    <n v="136"/>
    <n v="37901509"/>
    <n v="70000000"/>
  </r>
  <r>
    <n v="7"/>
    <s v="Seven Years in Tibet"/>
    <s v="Jean-Jacques Annaud"/>
    <x v="12"/>
    <s v="English"/>
    <n v="136"/>
    <n v="37901509"/>
    <n v="70000000"/>
  </r>
  <r>
    <n v="7"/>
    <s v="Seven Years in Tibet"/>
    <s v="Jean-Jacques Annaud"/>
    <x v="13"/>
    <s v="English"/>
    <n v="136"/>
    <n v="37901509"/>
    <n v="70000000"/>
  </r>
  <r>
    <n v="7"/>
    <s v="Seven Years in Tibet"/>
    <s v="Jean-Jacques Annaud"/>
    <x v="17"/>
    <s v="English"/>
    <n v="136"/>
    <n v="37901509"/>
    <n v="70000000"/>
  </r>
  <r>
    <n v="5.3"/>
    <s v="The Dilemma"/>
    <s v="Ron Howard"/>
    <x v="7"/>
    <s v="English"/>
    <n v="111"/>
    <n v="48430355"/>
    <n v="70000000"/>
  </r>
  <r>
    <n v="5.3"/>
    <s v="The Dilemma"/>
    <s v="Ron Howard"/>
    <x v="12"/>
    <s v="English"/>
    <n v="111"/>
    <n v="48430355"/>
    <n v="70000000"/>
  </r>
  <r>
    <n v="5.6"/>
    <s v="Bad Company"/>
    <s v="Joel Schumacher"/>
    <x v="0"/>
    <s v="English"/>
    <n v="116"/>
    <n v="30157016"/>
    <n v="70000000"/>
  </r>
  <r>
    <n v="5.6"/>
    <s v="Bad Company"/>
    <s v="Joel Schumacher"/>
    <x v="1"/>
    <s v="English"/>
    <n v="116"/>
    <n v="30157016"/>
    <n v="70000000"/>
  </r>
  <r>
    <n v="5.6"/>
    <s v="Bad Company"/>
    <s v="Joel Schumacher"/>
    <x v="7"/>
    <s v="English"/>
    <n v="116"/>
    <n v="30157016"/>
    <n v="70000000"/>
  </r>
  <r>
    <n v="5.6"/>
    <s v="Bad Company"/>
    <s v="Joel Schumacher"/>
    <x v="4"/>
    <s v="English"/>
    <n v="116"/>
    <n v="30157016"/>
    <n v="70000000"/>
  </r>
  <r>
    <n v="5.2"/>
    <s v="Doom"/>
    <s v="Andrzej Bartkowiak"/>
    <x v="0"/>
    <s v="English"/>
    <n v="113"/>
    <n v="28031250"/>
    <n v="60000000"/>
  </r>
  <r>
    <n v="5.2"/>
    <s v="Doom"/>
    <s v="Andrzej Bartkowiak"/>
    <x v="1"/>
    <s v="English"/>
    <n v="113"/>
    <n v="28031250"/>
    <n v="60000000"/>
  </r>
  <r>
    <n v="5.2"/>
    <s v="Doom"/>
    <s v="Andrzej Bartkowiak"/>
    <x v="16"/>
    <s v="English"/>
    <n v="113"/>
    <n v="28031250"/>
    <n v="60000000"/>
  </r>
  <r>
    <n v="5.2"/>
    <s v="Doom"/>
    <s v="Andrzej Bartkowiak"/>
    <x v="3"/>
    <s v="English"/>
    <n v="113"/>
    <n v="28031250"/>
    <n v="60000000"/>
  </r>
  <r>
    <n v="5.4"/>
    <s v="I Spy"/>
    <s v="Betty Thomas"/>
    <x v="0"/>
    <s v="English"/>
    <n v="97"/>
    <n v="33105600"/>
    <n v="70000000"/>
  </r>
  <r>
    <n v="5.4"/>
    <s v="I Spy"/>
    <s v="Betty Thomas"/>
    <x v="1"/>
    <s v="English"/>
    <n v="97"/>
    <n v="33105600"/>
    <n v="70000000"/>
  </r>
  <r>
    <n v="5.4"/>
    <s v="I Spy"/>
    <s v="Betty Thomas"/>
    <x v="7"/>
    <s v="English"/>
    <n v="97"/>
    <n v="33105600"/>
    <n v="70000000"/>
  </r>
  <r>
    <n v="5.4"/>
    <s v="I Spy"/>
    <s v="Betty Thomas"/>
    <x v="4"/>
    <s v="English"/>
    <n v="97"/>
    <n v="33105600"/>
    <n v="70000000"/>
  </r>
  <r>
    <n v="6.4"/>
    <s v="Underworld: Awakening"/>
    <s v="MÃ¥ns MÃ¥rlind"/>
    <x v="0"/>
    <s v="English"/>
    <n v="88"/>
    <n v="62321039"/>
    <n v="70000000"/>
  </r>
  <r>
    <n v="6.4"/>
    <s v="Underworld: Awakening"/>
    <s v="MÃ¥ns MÃ¥rlind"/>
    <x v="2"/>
    <s v="English"/>
    <n v="88"/>
    <n v="62321039"/>
    <n v="70000000"/>
  </r>
  <r>
    <n v="6.4"/>
    <s v="Underworld: Awakening"/>
    <s v="MÃ¥ns MÃ¥rlind"/>
    <x v="16"/>
    <s v="English"/>
    <n v="88"/>
    <n v="62321039"/>
    <n v="70000000"/>
  </r>
  <r>
    <n v="5.9"/>
    <s v="Rock of Ages"/>
    <s v="Adam Shankman"/>
    <x v="7"/>
    <s v="English"/>
    <n v="136"/>
    <n v="38509342"/>
    <n v="75000000"/>
  </r>
  <r>
    <n v="5.9"/>
    <s v="Rock of Ages"/>
    <s v="Adam Shankman"/>
    <x v="12"/>
    <s v="English"/>
    <n v="136"/>
    <n v="38509342"/>
    <n v="75000000"/>
  </r>
  <r>
    <n v="5.9"/>
    <s v="Rock of Ages"/>
    <s v="Adam Shankman"/>
    <x v="9"/>
    <s v="English"/>
    <n v="136"/>
    <n v="38509342"/>
    <n v="75000000"/>
  </r>
  <r>
    <n v="5.9"/>
    <s v="Rock of Ages"/>
    <s v="Adam Shankman"/>
    <x v="5"/>
    <s v="English"/>
    <n v="136"/>
    <n v="38509342"/>
    <n v="75000000"/>
  </r>
  <r>
    <n v="6.3"/>
    <s v="Hart's War"/>
    <s v="Gregory Hoblit"/>
    <x v="12"/>
    <s v="English"/>
    <n v="125"/>
    <n v="19076815"/>
    <n v="60000000"/>
  </r>
  <r>
    <n v="6.3"/>
    <s v="Hart's War"/>
    <s v="Gregory Hoblit"/>
    <x v="17"/>
    <s v="English"/>
    <n v="125"/>
    <n v="19076815"/>
    <n v="60000000"/>
  </r>
  <r>
    <n v="6.5"/>
    <s v="Killer Elite"/>
    <s v="Gary McKendry"/>
    <x v="0"/>
    <s v="English"/>
    <n v="116"/>
    <n v="25093607"/>
    <n v="35000000"/>
  </r>
  <r>
    <n v="6.5"/>
    <s v="Killer Elite"/>
    <s v="Gary McKendry"/>
    <x v="15"/>
    <s v="English"/>
    <n v="116"/>
    <n v="25093607"/>
    <n v="35000000"/>
  </r>
  <r>
    <n v="6.5"/>
    <s v="Killer Elite"/>
    <s v="Gary McKendry"/>
    <x v="4"/>
    <s v="English"/>
    <n v="116"/>
    <n v="25093607"/>
    <n v="35000000"/>
  </r>
  <r>
    <n v="3"/>
    <s v="Rollerball"/>
    <s v="John McTiernan"/>
    <x v="0"/>
    <s v="English"/>
    <n v="98"/>
    <n v="18990542"/>
    <n v="70000000"/>
  </r>
  <r>
    <n v="3"/>
    <s v="Rollerball"/>
    <s v="John McTiernan"/>
    <x v="3"/>
    <s v="English"/>
    <n v="98"/>
    <n v="18990542"/>
    <n v="70000000"/>
  </r>
  <r>
    <n v="3"/>
    <s v="Rollerball"/>
    <s v="John McTiernan"/>
    <x v="14"/>
    <s v="English"/>
    <n v="98"/>
    <n v="18990542"/>
    <n v="70000000"/>
  </r>
  <r>
    <n v="3.6"/>
    <s v="Ballistic: Ecks vs. Sever"/>
    <s v="Wych Kaosayananda"/>
    <x v="0"/>
    <s v="English"/>
    <n v="91"/>
    <n v="14294842"/>
    <n v="70000000"/>
  </r>
  <r>
    <n v="3.6"/>
    <s v="Ballistic: Ecks vs. Sever"/>
    <s v="Wych Kaosayananda"/>
    <x v="15"/>
    <s v="English"/>
    <n v="91"/>
    <n v="14294842"/>
    <n v="70000000"/>
  </r>
  <r>
    <n v="3.6"/>
    <s v="Ballistic: Ecks vs. Sever"/>
    <s v="Wych Kaosayananda"/>
    <x v="3"/>
    <s v="English"/>
    <n v="91"/>
    <n v="14294842"/>
    <n v="70000000"/>
  </r>
  <r>
    <n v="3.6"/>
    <s v="Ballistic: Ecks vs. Sever"/>
    <s v="Wych Kaosayananda"/>
    <x v="4"/>
    <s v="English"/>
    <n v="91"/>
    <n v="14294842"/>
    <n v="70000000"/>
  </r>
  <r>
    <n v="5.8"/>
    <s v="Hard Rain"/>
    <s v="Mikael Salomon"/>
    <x v="0"/>
    <s v="English"/>
    <n v="97"/>
    <n v="19819494"/>
    <n v="70000000"/>
  </r>
  <r>
    <n v="5.8"/>
    <s v="Hard Rain"/>
    <s v="Mikael Salomon"/>
    <x v="15"/>
    <s v="English"/>
    <n v="97"/>
    <n v="19819494"/>
    <n v="70000000"/>
  </r>
  <r>
    <n v="5.8"/>
    <s v="Hard Rain"/>
    <s v="Mikael Salomon"/>
    <x v="12"/>
    <s v="English"/>
    <n v="97"/>
    <n v="19819494"/>
    <n v="70000000"/>
  </r>
  <r>
    <n v="5.8"/>
    <s v="Hard Rain"/>
    <s v="Mikael Salomon"/>
    <x v="4"/>
    <s v="English"/>
    <n v="97"/>
    <n v="19819494"/>
    <n v="70000000"/>
  </r>
  <r>
    <n v="6.2"/>
    <s v="Osmosis Jones"/>
    <s v="Bobby Farrelly"/>
    <x v="0"/>
    <s v="English"/>
    <n v="95"/>
    <n v="13596911"/>
    <n v="70000000"/>
  </r>
  <r>
    <n v="6.2"/>
    <s v="Osmosis Jones"/>
    <s v="Bobby Farrelly"/>
    <x v="1"/>
    <s v="English"/>
    <n v="95"/>
    <n v="13596911"/>
    <n v="70000000"/>
  </r>
  <r>
    <n v="6.2"/>
    <s v="Osmosis Jones"/>
    <s v="Bobby Farrelly"/>
    <x v="6"/>
    <s v="English"/>
    <n v="95"/>
    <n v="13596911"/>
    <n v="70000000"/>
  </r>
  <r>
    <n v="6.2"/>
    <s v="Osmosis Jones"/>
    <s v="Bobby Farrelly"/>
    <x v="7"/>
    <s v="English"/>
    <n v="95"/>
    <n v="13596911"/>
    <n v="70000000"/>
  </r>
  <r>
    <n v="6.2"/>
    <s v="Osmosis Jones"/>
    <s v="Bobby Farrelly"/>
    <x v="15"/>
    <s v="English"/>
    <n v="95"/>
    <n v="13596911"/>
    <n v="70000000"/>
  </r>
  <r>
    <n v="6.2"/>
    <s v="Osmosis Jones"/>
    <s v="Bobby Farrelly"/>
    <x v="8"/>
    <s v="English"/>
    <n v="95"/>
    <n v="13596911"/>
    <n v="70000000"/>
  </r>
  <r>
    <n v="6.2"/>
    <s v="Osmosis Jones"/>
    <s v="Bobby Farrelly"/>
    <x v="2"/>
    <s v="English"/>
    <n v="95"/>
    <n v="13596911"/>
    <n v="70000000"/>
  </r>
  <r>
    <n v="5.6"/>
    <s v="Legends of Oz: Dorothy's Return"/>
    <s v="Will Finn"/>
    <x v="1"/>
    <s v="English"/>
    <n v="88"/>
    <n v="8460990"/>
    <n v="70000000"/>
  </r>
  <r>
    <n v="5.6"/>
    <s v="Legends of Oz: Dorothy's Return"/>
    <s v="Will Finn"/>
    <x v="6"/>
    <s v="English"/>
    <n v="88"/>
    <n v="8460990"/>
    <n v="70000000"/>
  </r>
  <r>
    <n v="5.6"/>
    <s v="Legends of Oz: Dorothy's Return"/>
    <s v="Will Finn"/>
    <x v="8"/>
    <s v="English"/>
    <n v="88"/>
    <n v="8460990"/>
    <n v="70000000"/>
  </r>
  <r>
    <n v="5.6"/>
    <s v="Legends of Oz: Dorothy's Return"/>
    <s v="Will Finn"/>
    <x v="2"/>
    <s v="English"/>
    <n v="88"/>
    <n v="8460990"/>
    <n v="70000000"/>
  </r>
  <r>
    <n v="5.6"/>
    <s v="Legends of Oz: Dorothy's Return"/>
    <s v="Will Finn"/>
    <x v="9"/>
    <s v="English"/>
    <n v="88"/>
    <n v="8460990"/>
    <n v="70000000"/>
  </r>
  <r>
    <n v="5.4"/>
    <s v="Blackhat"/>
    <s v="Michael Mann"/>
    <x v="0"/>
    <s v="English"/>
    <n v="133"/>
    <n v="7097125"/>
    <n v="70000000"/>
  </r>
  <r>
    <n v="5.4"/>
    <s v="Blackhat"/>
    <s v="Michael Mann"/>
    <x v="15"/>
    <s v="English"/>
    <n v="133"/>
    <n v="7097125"/>
    <n v="70000000"/>
  </r>
  <r>
    <n v="5.4"/>
    <s v="Blackhat"/>
    <s v="Michael Mann"/>
    <x v="12"/>
    <s v="English"/>
    <n v="133"/>
    <n v="7097125"/>
    <n v="70000000"/>
  </r>
  <r>
    <n v="5.4"/>
    <s v="Blackhat"/>
    <s v="Michael Mann"/>
    <x v="10"/>
    <s v="English"/>
    <n v="133"/>
    <n v="7097125"/>
    <n v="70000000"/>
  </r>
  <r>
    <n v="5.4"/>
    <s v="Blackhat"/>
    <s v="Michael Mann"/>
    <x v="4"/>
    <s v="English"/>
    <n v="133"/>
    <n v="7097125"/>
    <n v="70000000"/>
  </r>
  <r>
    <n v="6.1"/>
    <s v="Sky Captain and the World of Tomorrow"/>
    <s v="Kerry Conran"/>
    <x v="0"/>
    <s v="English"/>
    <n v="106"/>
    <n v="37760080"/>
    <n v="70000000"/>
  </r>
  <r>
    <n v="6.1"/>
    <s v="Sky Captain and the World of Tomorrow"/>
    <s v="Kerry Conran"/>
    <x v="1"/>
    <s v="English"/>
    <n v="106"/>
    <n v="37760080"/>
    <n v="70000000"/>
  </r>
  <r>
    <n v="6.1"/>
    <s v="Sky Captain and the World of Tomorrow"/>
    <s v="Kerry Conran"/>
    <x v="10"/>
    <s v="English"/>
    <n v="106"/>
    <n v="37760080"/>
    <n v="70000000"/>
  </r>
  <r>
    <n v="6.1"/>
    <s v="Sky Captain and the World of Tomorrow"/>
    <s v="Kerry Conran"/>
    <x v="3"/>
    <s v="English"/>
    <n v="106"/>
    <n v="37760080"/>
    <n v="70000000"/>
  </r>
  <r>
    <n v="6.1"/>
    <s v="Sky Captain and the World of Tomorrow"/>
    <s v="Kerry Conran"/>
    <x v="4"/>
    <s v="English"/>
    <n v="106"/>
    <n v="37760080"/>
    <n v="70000000"/>
  </r>
  <r>
    <n v="4.2"/>
    <s v="Basic Instinct 2"/>
    <s v="Michael Caton-Jones"/>
    <x v="15"/>
    <s v="English"/>
    <n v="116"/>
    <n v="5851188"/>
    <n v="70000000"/>
  </r>
  <r>
    <n v="4.2"/>
    <s v="Basic Instinct 2"/>
    <s v="Michael Caton-Jones"/>
    <x v="10"/>
    <s v="English"/>
    <n v="116"/>
    <n v="5851188"/>
    <n v="70000000"/>
  </r>
  <r>
    <n v="4.2"/>
    <s v="Basic Instinct 2"/>
    <s v="Michael Caton-Jones"/>
    <x v="4"/>
    <s v="English"/>
    <n v="116"/>
    <n v="5851188"/>
    <n v="70000000"/>
  </r>
  <r>
    <n v="6.7"/>
    <s v="Escape Plan"/>
    <s v="Mikael HÃ¥fstrÃ¶m"/>
    <x v="0"/>
    <s v="English"/>
    <n v="115"/>
    <n v="25121291"/>
    <n v="50000000"/>
  </r>
  <r>
    <n v="6.7"/>
    <s v="Escape Plan"/>
    <s v="Mikael HÃ¥fstrÃ¶m"/>
    <x v="15"/>
    <s v="English"/>
    <n v="115"/>
    <n v="25121291"/>
    <n v="50000000"/>
  </r>
  <r>
    <n v="6.7"/>
    <s v="Escape Plan"/>
    <s v="Mikael HÃ¥fstrÃ¶m"/>
    <x v="10"/>
    <s v="English"/>
    <n v="115"/>
    <n v="25121291"/>
    <n v="50000000"/>
  </r>
  <r>
    <n v="6.7"/>
    <s v="Escape Plan"/>
    <s v="Mikael HÃ¥fstrÃ¶m"/>
    <x v="3"/>
    <s v="English"/>
    <n v="115"/>
    <n v="25121291"/>
    <n v="50000000"/>
  </r>
  <r>
    <n v="6.7"/>
    <s v="Escape Plan"/>
    <s v="Mikael HÃ¥fstrÃ¶m"/>
    <x v="4"/>
    <s v="English"/>
    <n v="115"/>
    <n v="25121291"/>
    <n v="50000000"/>
  </r>
  <r>
    <n v="4.2"/>
    <s v="The Legend of Hercules"/>
    <s v="Renny Harlin"/>
    <x v="0"/>
    <s v="English"/>
    <n v="99"/>
    <n v="18821279"/>
    <n v="70000000"/>
  </r>
  <r>
    <n v="4.2"/>
    <s v="The Legend of Hercules"/>
    <s v="Renny Harlin"/>
    <x v="1"/>
    <s v="English"/>
    <n v="99"/>
    <n v="18821279"/>
    <n v="70000000"/>
  </r>
  <r>
    <n v="4.2"/>
    <s v="The Legend of Hercules"/>
    <s v="Renny Harlin"/>
    <x v="2"/>
    <s v="English"/>
    <n v="99"/>
    <n v="18821279"/>
    <n v="70000000"/>
  </r>
  <r>
    <n v="6.4"/>
    <s v="The Sum of All Fears"/>
    <s v="Phil Alden Robinson"/>
    <x v="0"/>
    <s v="English"/>
    <n v="124"/>
    <n v="118471320"/>
    <n v="68000000"/>
  </r>
  <r>
    <n v="6.4"/>
    <s v="The Sum of All Fears"/>
    <s v="Phil Alden Robinson"/>
    <x v="12"/>
    <s v="English"/>
    <n v="124"/>
    <n v="118471320"/>
    <n v="68000000"/>
  </r>
  <r>
    <n v="6.4"/>
    <s v="The Sum of All Fears"/>
    <s v="Phil Alden Robinson"/>
    <x v="4"/>
    <s v="English"/>
    <n v="124"/>
    <n v="118471320"/>
    <n v="68000000"/>
  </r>
  <r>
    <n v="4.9000000000000004"/>
    <s v="The Twilight Saga: Eclipse"/>
    <s v="David Slade"/>
    <x v="1"/>
    <s v="English"/>
    <n v="124"/>
    <n v="300523113"/>
    <n v="68000000"/>
  </r>
  <r>
    <n v="4.9000000000000004"/>
    <s v="The Twilight Saga: Eclipse"/>
    <s v="David Slade"/>
    <x v="12"/>
    <s v="English"/>
    <n v="124"/>
    <n v="300523113"/>
    <n v="68000000"/>
  </r>
  <r>
    <n v="4.9000000000000004"/>
    <s v="The Twilight Saga: Eclipse"/>
    <s v="David Slade"/>
    <x v="2"/>
    <s v="English"/>
    <n v="124"/>
    <n v="300523113"/>
    <n v="68000000"/>
  </r>
  <r>
    <n v="4.9000000000000004"/>
    <s v="The Twilight Saga: Eclipse"/>
    <s v="David Slade"/>
    <x v="5"/>
    <s v="English"/>
    <n v="124"/>
    <n v="300523113"/>
    <n v="68000000"/>
  </r>
  <r>
    <n v="6.8"/>
    <s v="The Score"/>
    <s v="Frank Oz"/>
    <x v="15"/>
    <s v="English"/>
    <n v="124"/>
    <n v="71069884"/>
    <n v="68000000"/>
  </r>
  <r>
    <n v="6.8"/>
    <s v="The Score"/>
    <s v="Frank Oz"/>
    <x v="12"/>
    <s v="English"/>
    <n v="124"/>
    <n v="71069884"/>
    <n v="68000000"/>
  </r>
  <r>
    <n v="6.8"/>
    <s v="The Score"/>
    <s v="Frank Oz"/>
    <x v="4"/>
    <s v="English"/>
    <n v="124"/>
    <n v="71069884"/>
    <n v="68000000"/>
  </r>
  <r>
    <n v="7.7"/>
    <s v="Despicable Me"/>
    <s v="Pierre Coffin"/>
    <x v="6"/>
    <s v="English"/>
    <n v="87"/>
    <n v="251501645"/>
    <n v="69000000"/>
  </r>
  <r>
    <n v="7.7"/>
    <s v="Despicable Me"/>
    <s v="Pierre Coffin"/>
    <x v="7"/>
    <s v="English"/>
    <n v="87"/>
    <n v="251501645"/>
    <n v="69000000"/>
  </r>
  <r>
    <n v="7.7"/>
    <s v="Despicable Me"/>
    <s v="Pierre Coffin"/>
    <x v="8"/>
    <s v="English"/>
    <n v="87"/>
    <n v="251501645"/>
    <n v="69000000"/>
  </r>
  <r>
    <n v="5.6"/>
    <s v="Money Train"/>
    <s v="Joseph Ruben"/>
    <x v="0"/>
    <s v="English"/>
    <n v="105"/>
    <n v="35324232"/>
    <n v="68000000"/>
  </r>
  <r>
    <n v="5.6"/>
    <s v="Money Train"/>
    <s v="Joseph Ruben"/>
    <x v="7"/>
    <s v="English"/>
    <n v="105"/>
    <n v="35324232"/>
    <n v="68000000"/>
  </r>
  <r>
    <n v="5.6"/>
    <s v="Money Train"/>
    <s v="Joseph Ruben"/>
    <x v="15"/>
    <s v="English"/>
    <n v="105"/>
    <n v="35324232"/>
    <n v="68000000"/>
  </r>
  <r>
    <n v="5.6"/>
    <s v="Money Train"/>
    <s v="Joseph Ruben"/>
    <x v="12"/>
    <s v="English"/>
    <n v="105"/>
    <n v="35324232"/>
    <n v="68000000"/>
  </r>
  <r>
    <n v="5.6"/>
    <s v="Money Train"/>
    <s v="Joseph Ruben"/>
    <x v="4"/>
    <s v="English"/>
    <n v="105"/>
    <n v="35324232"/>
    <n v="68000000"/>
  </r>
  <r>
    <n v="6.4"/>
    <s v="Ted 2"/>
    <s v="Seth MacFarlane"/>
    <x v="7"/>
    <s v="English"/>
    <n v="125"/>
    <n v="81257500"/>
    <n v="68000000"/>
  </r>
  <r>
    <n v="7.2"/>
    <s v="Agora"/>
    <s v="Alejandro AmenÃ¡bar"/>
    <x v="1"/>
    <s v="English"/>
    <n v="141"/>
    <n v="617840"/>
    <n v="70000000"/>
  </r>
  <r>
    <n v="7.2"/>
    <s v="Agora"/>
    <s v="Alejandro AmenÃ¡bar"/>
    <x v="12"/>
    <s v="English"/>
    <n v="141"/>
    <n v="617840"/>
    <n v="70000000"/>
  </r>
  <r>
    <n v="7.2"/>
    <s v="Agora"/>
    <s v="Alejandro AmenÃ¡bar"/>
    <x v="13"/>
    <s v="English"/>
    <n v="141"/>
    <n v="617840"/>
    <n v="70000000"/>
  </r>
  <r>
    <n v="7.2"/>
    <s v="Agora"/>
    <s v="Alejandro AmenÃ¡bar"/>
    <x v="5"/>
    <s v="English"/>
    <n v="141"/>
    <n v="617840"/>
    <n v="70000000"/>
  </r>
  <r>
    <n v="6"/>
    <s v="Mystery Men"/>
    <s v="Kinka Usher"/>
    <x v="0"/>
    <s v="English"/>
    <n v="121"/>
    <n v="29655590"/>
    <n v="65000000"/>
  </r>
  <r>
    <n v="6"/>
    <s v="Mystery Men"/>
    <s v="Kinka Usher"/>
    <x v="7"/>
    <s v="English"/>
    <n v="121"/>
    <n v="29655590"/>
    <n v="65000000"/>
  </r>
  <r>
    <n v="6"/>
    <s v="Mystery Men"/>
    <s v="Kinka Usher"/>
    <x v="2"/>
    <s v="English"/>
    <n v="121"/>
    <n v="29655590"/>
    <n v="65000000"/>
  </r>
  <r>
    <n v="6"/>
    <s v="Mystery Men"/>
    <s v="Kinka Usher"/>
    <x v="3"/>
    <s v="English"/>
    <n v="121"/>
    <n v="29655590"/>
    <n v="65000000"/>
  </r>
  <r>
    <n v="5.9"/>
    <s v="Hall Pass"/>
    <s v="Bobby Farrelly"/>
    <x v="7"/>
    <s v="English"/>
    <n v="111"/>
    <n v="45045037"/>
    <n v="36000000"/>
  </r>
  <r>
    <n v="5.9"/>
    <s v="Hall Pass"/>
    <s v="Bobby Farrelly"/>
    <x v="5"/>
    <s v="English"/>
    <n v="111"/>
    <n v="45045037"/>
    <n v="36000000"/>
  </r>
  <r>
    <n v="7.9"/>
    <s v="The Insider"/>
    <s v="Michael Mann"/>
    <x v="18"/>
    <s v="English"/>
    <n v="157"/>
    <n v="28965197"/>
    <n v="68000000"/>
  </r>
  <r>
    <n v="7.9"/>
    <s v="The Insider"/>
    <s v="Michael Mann"/>
    <x v="12"/>
    <s v="English"/>
    <n v="157"/>
    <n v="28965197"/>
    <n v="68000000"/>
  </r>
  <r>
    <n v="7.9"/>
    <s v="The Insider"/>
    <s v="Michael Mann"/>
    <x v="4"/>
    <s v="English"/>
    <n v="157"/>
    <n v="28965197"/>
    <n v="68000000"/>
  </r>
  <r>
    <n v="7.1"/>
    <s v="Body of Lies"/>
    <s v="Ridley Scott"/>
    <x v="0"/>
    <s v="English"/>
    <n v="128"/>
    <n v="39380442"/>
    <n v="70000000"/>
  </r>
  <r>
    <n v="7.1"/>
    <s v="Body of Lies"/>
    <s v="Ridley Scott"/>
    <x v="12"/>
    <s v="English"/>
    <n v="128"/>
    <n v="39380442"/>
    <n v="70000000"/>
  </r>
  <r>
    <n v="7.1"/>
    <s v="Body of Lies"/>
    <s v="Ridley Scott"/>
    <x v="4"/>
    <s v="English"/>
    <n v="128"/>
    <n v="39380442"/>
    <n v="70000000"/>
  </r>
  <r>
    <n v="5.9"/>
    <s v="Abraham Lincoln: Vampire Hunter"/>
    <s v="Timur Bekmambetov"/>
    <x v="0"/>
    <s v="English"/>
    <n v="105"/>
    <n v="37516013"/>
    <n v="69000000"/>
  </r>
  <r>
    <n v="5.9"/>
    <s v="Abraham Lincoln: Vampire Hunter"/>
    <s v="Timur Bekmambetov"/>
    <x v="2"/>
    <s v="English"/>
    <n v="105"/>
    <n v="37516013"/>
    <n v="69000000"/>
  </r>
  <r>
    <n v="5.9"/>
    <s v="Abraham Lincoln: Vampire Hunter"/>
    <s v="Timur Bekmambetov"/>
    <x v="16"/>
    <s v="English"/>
    <n v="105"/>
    <n v="37516013"/>
    <n v="69000000"/>
  </r>
  <r>
    <n v="6.2"/>
    <s v="Entrapment"/>
    <s v="Jon Amiel"/>
    <x v="0"/>
    <s v="English"/>
    <n v="113"/>
    <n v="87704396"/>
    <n v="66000000"/>
  </r>
  <r>
    <n v="6.2"/>
    <s v="Entrapment"/>
    <s v="Jon Amiel"/>
    <x v="15"/>
    <s v="English"/>
    <n v="113"/>
    <n v="87704396"/>
    <n v="66000000"/>
  </r>
  <r>
    <n v="6.2"/>
    <s v="Entrapment"/>
    <s v="Jon Amiel"/>
    <x v="5"/>
    <s v="English"/>
    <n v="113"/>
    <n v="87704396"/>
    <n v="66000000"/>
  </r>
  <r>
    <n v="6.2"/>
    <s v="Entrapment"/>
    <s v="Jon Amiel"/>
    <x v="4"/>
    <s v="English"/>
    <n v="113"/>
    <n v="87704396"/>
    <n v="66000000"/>
  </r>
  <r>
    <n v="7"/>
    <s v="The X Files"/>
    <s v="Rob Bowman"/>
    <x v="12"/>
    <s v="English"/>
    <n v="121"/>
    <n v="83892374"/>
    <n v="66000000"/>
  </r>
  <r>
    <n v="7"/>
    <s v="The X Files"/>
    <s v="Rob Bowman"/>
    <x v="10"/>
    <s v="English"/>
    <n v="121"/>
    <n v="83892374"/>
    <n v="66000000"/>
  </r>
  <r>
    <n v="7"/>
    <s v="The X Files"/>
    <s v="Rob Bowman"/>
    <x v="3"/>
    <s v="English"/>
    <n v="121"/>
    <n v="83892374"/>
    <n v="66000000"/>
  </r>
  <r>
    <n v="7"/>
    <s v="The X Files"/>
    <s v="Rob Bowman"/>
    <x v="4"/>
    <s v="English"/>
    <n v="121"/>
    <n v="83892374"/>
    <n v="66000000"/>
  </r>
  <r>
    <n v="5.4"/>
    <s v="The Last Legion"/>
    <s v="Doug Lefler"/>
    <x v="0"/>
    <s v="English"/>
    <n v="102"/>
    <n v="5932060"/>
    <n v="35000000"/>
  </r>
  <r>
    <n v="5.4"/>
    <s v="The Last Legion"/>
    <s v="Doug Lefler"/>
    <x v="1"/>
    <s v="English"/>
    <n v="102"/>
    <n v="5932060"/>
    <n v="35000000"/>
  </r>
  <r>
    <n v="5.4"/>
    <s v="The Last Legion"/>
    <s v="Doug Lefler"/>
    <x v="2"/>
    <s v="English"/>
    <n v="102"/>
    <n v="5932060"/>
    <n v="35000000"/>
  </r>
  <r>
    <n v="5.4"/>
    <s v="The Last Legion"/>
    <s v="Doug Lefler"/>
    <x v="17"/>
    <s v="English"/>
    <n v="102"/>
    <n v="5932060"/>
    <n v="35000000"/>
  </r>
  <r>
    <n v="8.6"/>
    <s v="Saving Private Ryan"/>
    <s v="Steven Spielberg"/>
    <x v="0"/>
    <s v="English"/>
    <n v="169"/>
    <n v="216119491"/>
    <n v="70000000"/>
  </r>
  <r>
    <n v="8.6"/>
    <s v="Saving Private Ryan"/>
    <s v="Steven Spielberg"/>
    <x v="12"/>
    <s v="English"/>
    <n v="169"/>
    <n v="216119491"/>
    <n v="70000000"/>
  </r>
  <r>
    <n v="8.6"/>
    <s v="Saving Private Ryan"/>
    <s v="Steven Spielberg"/>
    <x v="17"/>
    <s v="English"/>
    <n v="169"/>
    <n v="216119491"/>
    <n v="70000000"/>
  </r>
  <r>
    <n v="6.5"/>
    <s v="Need for Speed"/>
    <s v="Scott Waugh"/>
    <x v="0"/>
    <s v="English"/>
    <n v="132"/>
    <n v="43568507"/>
    <n v="66000000"/>
  </r>
  <r>
    <n v="6.5"/>
    <s v="Need for Speed"/>
    <s v="Scott Waugh"/>
    <x v="15"/>
    <s v="English"/>
    <n v="132"/>
    <n v="43568507"/>
    <n v="66000000"/>
  </r>
  <r>
    <n v="6.5"/>
    <s v="Need for Speed"/>
    <s v="Scott Waugh"/>
    <x v="12"/>
    <s v="English"/>
    <n v="132"/>
    <n v="43568507"/>
    <n v="66000000"/>
  </r>
  <r>
    <n v="6.5"/>
    <s v="Need for Speed"/>
    <s v="Scott Waugh"/>
    <x v="4"/>
    <s v="English"/>
    <n v="132"/>
    <n v="43568507"/>
    <n v="66000000"/>
  </r>
  <r>
    <n v="6.4"/>
    <s v="What Women Want"/>
    <s v="Nancy Meyers"/>
    <x v="7"/>
    <s v="English"/>
    <n v="127"/>
    <n v="182805123"/>
    <n v="70000000"/>
  </r>
  <r>
    <n v="6.4"/>
    <s v="What Women Want"/>
    <s v="Nancy Meyers"/>
    <x v="2"/>
    <s v="English"/>
    <n v="127"/>
    <n v="182805123"/>
    <n v="70000000"/>
  </r>
  <r>
    <n v="6.4"/>
    <s v="What Women Want"/>
    <s v="Nancy Meyers"/>
    <x v="5"/>
    <s v="English"/>
    <n v="127"/>
    <n v="182805123"/>
    <n v="70000000"/>
  </r>
  <r>
    <n v="7.6"/>
    <s v="Ice Age"/>
    <s v="Chris Wedge"/>
    <x v="1"/>
    <s v="English"/>
    <n v="103"/>
    <n v="176387405"/>
    <n v="59000000"/>
  </r>
  <r>
    <n v="7.6"/>
    <s v="Ice Age"/>
    <s v="Chris Wedge"/>
    <x v="6"/>
    <s v="English"/>
    <n v="103"/>
    <n v="176387405"/>
    <n v="59000000"/>
  </r>
  <r>
    <n v="7.6"/>
    <s v="Ice Age"/>
    <s v="Chris Wedge"/>
    <x v="7"/>
    <s v="English"/>
    <n v="103"/>
    <n v="176387405"/>
    <n v="59000000"/>
  </r>
  <r>
    <n v="7.6"/>
    <s v="Ice Age"/>
    <s v="Chris Wedge"/>
    <x v="8"/>
    <s v="English"/>
    <n v="103"/>
    <n v="176387405"/>
    <n v="59000000"/>
  </r>
  <r>
    <n v="5.5"/>
    <s v="Dreamcatcher"/>
    <s v="Lawrence Kasdan"/>
    <x v="12"/>
    <s v="English"/>
    <n v="136"/>
    <n v="33685268"/>
    <n v="68000000"/>
  </r>
  <r>
    <n v="5.5"/>
    <s v="Dreamcatcher"/>
    <s v="Lawrence Kasdan"/>
    <x v="16"/>
    <s v="English"/>
    <n v="136"/>
    <n v="33685268"/>
    <n v="68000000"/>
  </r>
  <r>
    <n v="5.5"/>
    <s v="Dreamcatcher"/>
    <s v="Lawrence Kasdan"/>
    <x v="3"/>
    <s v="English"/>
    <n v="136"/>
    <n v="33685268"/>
    <n v="68000000"/>
  </r>
  <r>
    <n v="5.5"/>
    <s v="Dreamcatcher"/>
    <s v="Lawrence Kasdan"/>
    <x v="4"/>
    <s v="English"/>
    <n v="136"/>
    <n v="33685268"/>
    <n v="68000000"/>
  </r>
  <r>
    <n v="7.4"/>
    <s v="Lincoln"/>
    <s v="Steven Spielberg"/>
    <x v="18"/>
    <s v="English"/>
    <n v="150"/>
    <n v="182204440"/>
    <n v="65000000"/>
  </r>
  <r>
    <n v="7.4"/>
    <s v="Lincoln"/>
    <s v="Steven Spielberg"/>
    <x v="12"/>
    <s v="English"/>
    <n v="150"/>
    <n v="182204440"/>
    <n v="65000000"/>
  </r>
  <r>
    <n v="7.4"/>
    <s v="Lincoln"/>
    <s v="Steven Spielberg"/>
    <x v="13"/>
    <s v="English"/>
    <n v="150"/>
    <n v="182204440"/>
    <n v="65000000"/>
  </r>
  <r>
    <n v="7.4"/>
    <s v="Lincoln"/>
    <s v="Steven Spielberg"/>
    <x v="17"/>
    <s v="English"/>
    <n v="150"/>
    <n v="182204440"/>
    <n v="65000000"/>
  </r>
  <r>
    <n v="8.6999999999999993"/>
    <s v="The Matrix"/>
    <s v="Lana Wachowski"/>
    <x v="0"/>
    <s v="English"/>
    <n v="136"/>
    <n v="171383253"/>
    <n v="63000000"/>
  </r>
  <r>
    <n v="8.6999999999999993"/>
    <s v="The Matrix"/>
    <s v="Lana Wachowski"/>
    <x v="3"/>
    <s v="English"/>
    <n v="136"/>
    <n v="171383253"/>
    <n v="63000000"/>
  </r>
  <r>
    <n v="7.6"/>
    <s v="Apollo 13"/>
    <s v="Ron Howard"/>
    <x v="1"/>
    <s v="English"/>
    <n v="140"/>
    <n v="172071312"/>
    <n v="62000000"/>
  </r>
  <r>
    <n v="7.6"/>
    <s v="Apollo 13"/>
    <s v="Ron Howard"/>
    <x v="12"/>
    <s v="English"/>
    <n v="140"/>
    <n v="172071312"/>
    <n v="62000000"/>
  </r>
  <r>
    <n v="7.6"/>
    <s v="Apollo 13"/>
    <s v="Ron Howard"/>
    <x v="13"/>
    <s v="English"/>
    <n v="140"/>
    <n v="172071312"/>
    <n v="62000000"/>
  </r>
  <r>
    <n v="5.5"/>
    <s v="The Santa Clause 2"/>
    <s v="Michael Lembeck"/>
    <x v="7"/>
    <s v="English"/>
    <n v="104"/>
    <n v="139225854"/>
    <n v="60000000"/>
  </r>
  <r>
    <n v="5.5"/>
    <s v="The Santa Clause 2"/>
    <s v="Michael Lembeck"/>
    <x v="8"/>
    <s v="English"/>
    <n v="104"/>
    <n v="139225854"/>
    <n v="60000000"/>
  </r>
  <r>
    <n v="5.5"/>
    <s v="The Santa Clause 2"/>
    <s v="Michael Lembeck"/>
    <x v="2"/>
    <s v="English"/>
    <n v="104"/>
    <n v="139225854"/>
    <n v="60000000"/>
  </r>
  <r>
    <n v="7.6"/>
    <s v="Les MisÃ©rables"/>
    <s v="Tom Hooper"/>
    <x v="12"/>
    <s v="English"/>
    <n v="158"/>
    <n v="148775460"/>
    <n v="61000000"/>
  </r>
  <r>
    <n v="7.6"/>
    <s v="Les MisÃ©rables"/>
    <s v="Tom Hooper"/>
    <x v="9"/>
    <s v="English"/>
    <n v="158"/>
    <n v="148775460"/>
    <n v="61000000"/>
  </r>
  <r>
    <n v="7.6"/>
    <s v="Les MisÃ©rables"/>
    <s v="Tom Hooper"/>
    <x v="5"/>
    <s v="English"/>
    <n v="158"/>
    <n v="148775460"/>
    <n v="61000000"/>
  </r>
  <r>
    <n v="6.5"/>
    <s v="You've Got Mail"/>
    <s v="Nora Ephron"/>
    <x v="7"/>
    <s v="English"/>
    <n v="119"/>
    <n v="115731542"/>
    <n v="65000000"/>
  </r>
  <r>
    <n v="6.5"/>
    <s v="You've Got Mail"/>
    <s v="Nora Ephron"/>
    <x v="12"/>
    <s v="English"/>
    <n v="119"/>
    <n v="115731542"/>
    <n v="65000000"/>
  </r>
  <r>
    <n v="6.5"/>
    <s v="You've Got Mail"/>
    <s v="Nora Ephron"/>
    <x v="5"/>
    <s v="English"/>
    <n v="119"/>
    <n v="115731542"/>
    <n v="65000000"/>
  </r>
  <r>
    <n v="6.9"/>
    <s v="Step Brothers"/>
    <s v="Adam McKay"/>
    <x v="7"/>
    <s v="English"/>
    <n v="106"/>
    <n v="100468793"/>
    <n v="65000000"/>
  </r>
  <r>
    <n v="6.7"/>
    <s v="The Mask of Zorro"/>
    <s v="Martin Campbell"/>
    <x v="0"/>
    <s v="English"/>
    <n v="136"/>
    <n v="93771072"/>
    <n v="65000000"/>
  </r>
  <r>
    <n v="6.7"/>
    <s v="The Mask of Zorro"/>
    <s v="Martin Campbell"/>
    <x v="1"/>
    <s v="English"/>
    <n v="136"/>
    <n v="93771072"/>
    <n v="65000000"/>
  </r>
  <r>
    <n v="6.7"/>
    <s v="The Mask of Zorro"/>
    <s v="Martin Campbell"/>
    <x v="7"/>
    <s v="English"/>
    <n v="136"/>
    <n v="93771072"/>
    <n v="65000000"/>
  </r>
  <r>
    <n v="6.7"/>
    <s v="The Mask of Zorro"/>
    <s v="Martin Campbell"/>
    <x v="5"/>
    <s v="English"/>
    <n v="136"/>
    <n v="93771072"/>
    <n v="65000000"/>
  </r>
  <r>
    <n v="6.7"/>
    <s v="The Mask of Zorro"/>
    <s v="Martin Campbell"/>
    <x v="4"/>
    <s v="English"/>
    <n v="136"/>
    <n v="93771072"/>
    <n v="65000000"/>
  </r>
  <r>
    <n v="6.7"/>
    <s v="The Mask of Zorro"/>
    <s v="Martin Campbell"/>
    <x v="11"/>
    <s v="English"/>
    <n v="136"/>
    <n v="93771072"/>
    <n v="65000000"/>
  </r>
  <r>
    <n v="6.6"/>
    <s v="Due Date"/>
    <s v="Todd Phillips"/>
    <x v="7"/>
    <s v="English"/>
    <n v="95"/>
    <n v="100448498"/>
    <n v="65000000"/>
  </r>
  <r>
    <n v="6.6"/>
    <s v="Due Date"/>
    <s v="Todd Phillips"/>
    <x v="12"/>
    <s v="English"/>
    <n v="95"/>
    <n v="100448498"/>
    <n v="65000000"/>
  </r>
  <r>
    <n v="7.2"/>
    <s v="Unbroken"/>
    <s v="Angelina Jolie Pitt"/>
    <x v="18"/>
    <s v="English"/>
    <n v="137"/>
    <n v="115603980"/>
    <n v="65000000"/>
  </r>
  <r>
    <n v="7.2"/>
    <s v="Unbroken"/>
    <s v="Angelina Jolie Pitt"/>
    <x v="12"/>
    <s v="English"/>
    <n v="137"/>
    <n v="115603980"/>
    <n v="65000000"/>
  </r>
  <r>
    <n v="7.2"/>
    <s v="Unbroken"/>
    <s v="Angelina Jolie Pitt"/>
    <x v="14"/>
    <s v="English"/>
    <n v="137"/>
    <n v="115603980"/>
    <n v="65000000"/>
  </r>
  <r>
    <n v="7.2"/>
    <s v="Unbroken"/>
    <s v="Angelina Jolie Pitt"/>
    <x v="17"/>
    <s v="English"/>
    <n v="137"/>
    <n v="115603980"/>
    <n v="65000000"/>
  </r>
  <r>
    <n v="6.4"/>
    <s v="Space Cowboys"/>
    <s v="Clint Eastwood"/>
    <x v="0"/>
    <s v="English"/>
    <n v="130"/>
    <n v="90454043"/>
    <n v="65000000"/>
  </r>
  <r>
    <n v="6.4"/>
    <s v="Space Cowboys"/>
    <s v="Clint Eastwood"/>
    <x v="1"/>
    <s v="English"/>
    <n v="130"/>
    <n v="90454043"/>
    <n v="65000000"/>
  </r>
  <r>
    <n v="6.4"/>
    <s v="Space Cowboys"/>
    <s v="Clint Eastwood"/>
    <x v="4"/>
    <s v="English"/>
    <n v="130"/>
    <n v="90454043"/>
    <n v="65000000"/>
  </r>
  <r>
    <n v="6.4"/>
    <s v="Cliffhanger"/>
    <s v="Renny Harlin"/>
    <x v="0"/>
    <s v="English"/>
    <n v="124"/>
    <n v="84049211"/>
    <n v="70000000"/>
  </r>
  <r>
    <n v="6.4"/>
    <s v="Cliffhanger"/>
    <s v="Renny Harlin"/>
    <x v="1"/>
    <s v="English"/>
    <n v="124"/>
    <n v="84049211"/>
    <n v="70000000"/>
  </r>
  <r>
    <n v="6.4"/>
    <s v="Cliffhanger"/>
    <s v="Renny Harlin"/>
    <x v="4"/>
    <s v="English"/>
    <n v="124"/>
    <n v="84049211"/>
    <n v="70000000"/>
  </r>
  <r>
    <n v="6"/>
    <s v="Broken Arrow"/>
    <s v="John Woo"/>
    <x v="0"/>
    <s v="English"/>
    <n v="108"/>
    <n v="70450000"/>
    <n v="50000000"/>
  </r>
  <r>
    <n v="6"/>
    <s v="Broken Arrow"/>
    <s v="John Woo"/>
    <x v="15"/>
    <s v="English"/>
    <n v="108"/>
    <n v="70450000"/>
    <n v="50000000"/>
  </r>
  <r>
    <n v="6"/>
    <s v="Broken Arrow"/>
    <s v="John Woo"/>
    <x v="4"/>
    <s v="English"/>
    <n v="108"/>
    <n v="70450000"/>
    <n v="50000000"/>
  </r>
  <r>
    <n v="6.1"/>
    <s v="The Kid"/>
    <s v="Jon Turteltaub"/>
    <x v="7"/>
    <s v="English"/>
    <n v="104"/>
    <n v="69688384"/>
    <n v="60000000"/>
  </r>
  <r>
    <n v="6.1"/>
    <s v="The Kid"/>
    <s v="Jon Turteltaub"/>
    <x v="8"/>
    <s v="English"/>
    <n v="104"/>
    <n v="69688384"/>
    <n v="60000000"/>
  </r>
  <r>
    <n v="6.1"/>
    <s v="The Kid"/>
    <s v="Jon Turteltaub"/>
    <x v="2"/>
    <s v="English"/>
    <n v="104"/>
    <n v="69688384"/>
    <n v="60000000"/>
  </r>
  <r>
    <n v="6"/>
    <s v="World Trade Center"/>
    <s v="Oliver Stone"/>
    <x v="12"/>
    <s v="English"/>
    <n v="129"/>
    <n v="70236496"/>
    <n v="63000000"/>
  </r>
  <r>
    <n v="6"/>
    <s v="World Trade Center"/>
    <s v="Oliver Stone"/>
    <x v="13"/>
    <s v="English"/>
    <n v="129"/>
    <n v="70236496"/>
    <n v="63000000"/>
  </r>
  <r>
    <n v="6"/>
    <s v="World Trade Center"/>
    <s v="Oliver Stone"/>
    <x v="4"/>
    <s v="English"/>
    <n v="129"/>
    <n v="70236496"/>
    <n v="63000000"/>
  </r>
  <r>
    <n v="6.4"/>
    <s v="Mona Lisa Smile"/>
    <s v="Mike Newell"/>
    <x v="12"/>
    <s v="English"/>
    <n v="117"/>
    <n v="63695760"/>
    <n v="65000000"/>
  </r>
  <r>
    <n v="6.4"/>
    <s v="The Dictator"/>
    <s v="Larry Charles"/>
    <x v="7"/>
    <s v="English"/>
    <n v="99"/>
    <n v="59617068"/>
    <n v="65000000"/>
  </r>
  <r>
    <n v="6.4"/>
    <s v="The Dictator"/>
    <s v="Larry Charles"/>
    <x v="5"/>
    <s v="English"/>
    <n v="99"/>
    <n v="59617068"/>
    <n v="65000000"/>
  </r>
  <r>
    <n v="7.3"/>
    <s v="Eyes Wide Shut"/>
    <s v="Stanley Kubrick"/>
    <x v="12"/>
    <s v="English"/>
    <n v="159"/>
    <n v="55637680"/>
    <n v="65000000"/>
  </r>
  <r>
    <n v="7.3"/>
    <s v="Eyes Wide Shut"/>
    <s v="Stanley Kubrick"/>
    <x v="10"/>
    <s v="English"/>
    <n v="159"/>
    <n v="55637680"/>
    <n v="65000000"/>
  </r>
  <r>
    <n v="7.3"/>
    <s v="Eyes Wide Shut"/>
    <s v="Stanley Kubrick"/>
    <x v="4"/>
    <s v="English"/>
    <n v="159"/>
    <n v="55637680"/>
    <n v="65000000"/>
  </r>
  <r>
    <n v="5.2"/>
    <s v="Annie"/>
    <s v="Will Gluck"/>
    <x v="7"/>
    <s v="English"/>
    <n v="118"/>
    <n v="85911262"/>
    <n v="65000000"/>
  </r>
  <r>
    <n v="5.2"/>
    <s v="Annie"/>
    <s v="Will Gluck"/>
    <x v="12"/>
    <s v="English"/>
    <n v="118"/>
    <n v="85911262"/>
    <n v="65000000"/>
  </r>
  <r>
    <n v="5.2"/>
    <s v="Annie"/>
    <s v="Will Gluck"/>
    <x v="8"/>
    <s v="English"/>
    <n v="118"/>
    <n v="85911262"/>
    <n v="65000000"/>
  </r>
  <r>
    <n v="5.2"/>
    <s v="Annie"/>
    <s v="Will Gluck"/>
    <x v="9"/>
    <s v="English"/>
    <n v="118"/>
    <n v="85911262"/>
    <n v="65000000"/>
  </r>
  <r>
    <n v="6.6"/>
    <s v="Focus"/>
    <s v="Glenn Ficarra"/>
    <x v="7"/>
    <s v="English"/>
    <n v="105"/>
    <n v="53846915"/>
    <n v="50100000"/>
  </r>
  <r>
    <n v="6.6"/>
    <s v="Focus"/>
    <s v="Glenn Ficarra"/>
    <x v="15"/>
    <s v="English"/>
    <n v="105"/>
    <n v="53846915"/>
    <n v="50100000"/>
  </r>
  <r>
    <n v="6.6"/>
    <s v="Focus"/>
    <s v="Glenn Ficarra"/>
    <x v="12"/>
    <s v="English"/>
    <n v="105"/>
    <n v="53846915"/>
    <n v="50100000"/>
  </r>
  <r>
    <n v="6.6"/>
    <s v="Focus"/>
    <s v="Glenn Ficarra"/>
    <x v="5"/>
    <s v="English"/>
    <n v="105"/>
    <n v="53846915"/>
    <n v="50100000"/>
  </r>
  <r>
    <n v="6.3"/>
    <s v="This Means War"/>
    <s v="McG"/>
    <x v="0"/>
    <s v="English"/>
    <n v="103"/>
    <n v="54758461"/>
    <n v="65000000"/>
  </r>
  <r>
    <n v="6.3"/>
    <s v="This Means War"/>
    <s v="McG"/>
    <x v="7"/>
    <s v="English"/>
    <n v="103"/>
    <n v="54758461"/>
    <n v="65000000"/>
  </r>
  <r>
    <n v="6.3"/>
    <s v="This Means War"/>
    <s v="McG"/>
    <x v="5"/>
    <s v="English"/>
    <n v="103"/>
    <n v="54758461"/>
    <n v="65000000"/>
  </r>
  <r>
    <n v="5.9"/>
    <s v="Blade: Trinity"/>
    <s v="David S. Goyer"/>
    <x v="0"/>
    <s v="English"/>
    <n v="122"/>
    <n v="52397389"/>
    <n v="65000000"/>
  </r>
  <r>
    <n v="5.9"/>
    <s v="Blade: Trinity"/>
    <s v="David S. Goyer"/>
    <x v="1"/>
    <s v="English"/>
    <n v="122"/>
    <n v="52397389"/>
    <n v="65000000"/>
  </r>
  <r>
    <n v="5.9"/>
    <s v="Blade: Trinity"/>
    <s v="David S. Goyer"/>
    <x v="2"/>
    <s v="English"/>
    <n v="122"/>
    <n v="52397389"/>
    <n v="65000000"/>
  </r>
  <r>
    <n v="5.9"/>
    <s v="Blade: Trinity"/>
    <s v="David S. Goyer"/>
    <x v="16"/>
    <s v="English"/>
    <n v="122"/>
    <n v="52397389"/>
    <n v="65000000"/>
  </r>
  <r>
    <n v="5.9"/>
    <s v="Blade: Trinity"/>
    <s v="David S. Goyer"/>
    <x v="3"/>
    <s v="English"/>
    <n v="122"/>
    <n v="52397389"/>
    <n v="65000000"/>
  </r>
  <r>
    <n v="5.9"/>
    <s v="Blade: Trinity"/>
    <s v="David S. Goyer"/>
    <x v="4"/>
    <s v="English"/>
    <n v="122"/>
    <n v="52397389"/>
    <n v="65000000"/>
  </r>
  <r>
    <n v="6.7"/>
    <s v="Primary Colors"/>
    <s v="Mike Nichols"/>
    <x v="7"/>
    <s v="English"/>
    <n v="143"/>
    <n v="38966057"/>
    <n v="65000000"/>
  </r>
  <r>
    <n v="6.7"/>
    <s v="Primary Colors"/>
    <s v="Mike Nichols"/>
    <x v="12"/>
    <s v="English"/>
    <n v="143"/>
    <n v="38966057"/>
    <n v="65000000"/>
  </r>
  <r>
    <n v="5.4"/>
    <s v="Resident Evil: Retribution"/>
    <s v="Paul W.S. Anderson"/>
    <x v="0"/>
    <s v="English"/>
    <n v="96"/>
    <n v="42345531"/>
    <n v="65000000"/>
  </r>
  <r>
    <n v="5.4"/>
    <s v="Resident Evil: Retribution"/>
    <s v="Paul W.S. Anderson"/>
    <x v="16"/>
    <s v="English"/>
    <n v="96"/>
    <n v="42345531"/>
    <n v="65000000"/>
  </r>
  <r>
    <n v="5.4"/>
    <s v="Resident Evil: Retribution"/>
    <s v="Paul W.S. Anderson"/>
    <x v="3"/>
    <s v="English"/>
    <n v="96"/>
    <n v="42345531"/>
    <n v="65000000"/>
  </r>
  <r>
    <n v="5.4"/>
    <s v="Resident Evil: Retribution"/>
    <s v="Paul W.S. Anderson"/>
    <x v="4"/>
    <s v="English"/>
    <n v="96"/>
    <n v="42345531"/>
    <n v="65000000"/>
  </r>
  <r>
    <n v="6.4"/>
    <s v="Death Race"/>
    <s v="Paul W.S. Anderson"/>
    <x v="0"/>
    <s v="English"/>
    <n v="111"/>
    <n v="36064910"/>
    <n v="45000000"/>
  </r>
  <r>
    <n v="6.4"/>
    <s v="Death Race"/>
    <s v="Paul W.S. Anderson"/>
    <x v="3"/>
    <s v="English"/>
    <n v="111"/>
    <n v="36064910"/>
    <n v="45000000"/>
  </r>
  <r>
    <n v="6.4"/>
    <s v="Death Race"/>
    <s v="Paul W.S. Anderson"/>
    <x v="4"/>
    <s v="English"/>
    <n v="111"/>
    <n v="36064910"/>
    <n v="45000000"/>
  </r>
  <r>
    <n v="6.7"/>
    <s v="The Long Kiss Goodnight"/>
    <s v="Renny Harlin"/>
    <x v="0"/>
    <s v="English"/>
    <n v="121"/>
    <n v="33328051"/>
    <n v="65000000"/>
  </r>
  <r>
    <n v="6.7"/>
    <s v="The Long Kiss Goodnight"/>
    <s v="Renny Harlin"/>
    <x v="15"/>
    <s v="English"/>
    <n v="121"/>
    <n v="33328051"/>
    <n v="65000000"/>
  </r>
  <r>
    <n v="6.7"/>
    <s v="The Long Kiss Goodnight"/>
    <s v="Renny Harlin"/>
    <x v="12"/>
    <s v="English"/>
    <n v="121"/>
    <n v="33328051"/>
    <n v="65000000"/>
  </r>
  <r>
    <n v="6.7"/>
    <s v="The Long Kiss Goodnight"/>
    <s v="Renny Harlin"/>
    <x v="10"/>
    <s v="English"/>
    <n v="121"/>
    <n v="33328051"/>
    <n v="65000000"/>
  </r>
  <r>
    <n v="6.7"/>
    <s v="The Long Kiss Goodnight"/>
    <s v="Renny Harlin"/>
    <x v="4"/>
    <s v="English"/>
    <n v="121"/>
    <n v="33328051"/>
    <n v="65000000"/>
  </r>
  <r>
    <n v="6.2"/>
    <s v="Proof of Life"/>
    <s v="Taylor Hackford"/>
    <x v="0"/>
    <s v="English"/>
    <n v="135"/>
    <n v="32598931"/>
    <n v="65000000"/>
  </r>
  <r>
    <n v="6.2"/>
    <s v="Proof of Life"/>
    <s v="Taylor Hackford"/>
    <x v="12"/>
    <s v="English"/>
    <n v="135"/>
    <n v="32598931"/>
    <n v="65000000"/>
  </r>
  <r>
    <n v="6.2"/>
    <s v="Proof of Life"/>
    <s v="Taylor Hackford"/>
    <x v="4"/>
    <s v="English"/>
    <n v="135"/>
    <n v="32598931"/>
    <n v="65000000"/>
  </r>
  <r>
    <n v="6.1"/>
    <s v="Zathura: A Space Adventure"/>
    <s v="Jon Favreau"/>
    <x v="0"/>
    <s v="English"/>
    <n v="101"/>
    <n v="28045540"/>
    <n v="65000000"/>
  </r>
  <r>
    <n v="6.1"/>
    <s v="Zathura: A Space Adventure"/>
    <s v="Jon Favreau"/>
    <x v="1"/>
    <s v="English"/>
    <n v="101"/>
    <n v="28045540"/>
    <n v="65000000"/>
  </r>
  <r>
    <n v="6.1"/>
    <s v="Zathura: A Space Adventure"/>
    <s v="Jon Favreau"/>
    <x v="7"/>
    <s v="English"/>
    <n v="101"/>
    <n v="28045540"/>
    <n v="65000000"/>
  </r>
  <r>
    <n v="6.1"/>
    <s v="Zathura: A Space Adventure"/>
    <s v="Jon Favreau"/>
    <x v="8"/>
    <s v="English"/>
    <n v="101"/>
    <n v="28045540"/>
    <n v="65000000"/>
  </r>
  <r>
    <n v="6.1"/>
    <s v="Zathura: A Space Adventure"/>
    <s v="Jon Favreau"/>
    <x v="2"/>
    <s v="English"/>
    <n v="101"/>
    <n v="28045540"/>
    <n v="65000000"/>
  </r>
  <r>
    <n v="6.1"/>
    <s v="Zathura: A Space Adventure"/>
    <s v="Jon Favreau"/>
    <x v="3"/>
    <s v="English"/>
    <n v="101"/>
    <n v="28045540"/>
    <n v="65000000"/>
  </r>
  <r>
    <n v="8.8000000000000007"/>
    <s v="Fight Club"/>
    <s v="David Fincher"/>
    <x v="12"/>
    <s v="English"/>
    <n v="151"/>
    <n v="37023395"/>
    <n v="63000000"/>
  </r>
  <r>
    <n v="7.1"/>
    <s v="We Are Marshall"/>
    <s v="McG"/>
    <x v="12"/>
    <s v="English"/>
    <n v="131"/>
    <n v="43532294"/>
    <n v="65000000"/>
  </r>
  <r>
    <n v="7.1"/>
    <s v="We Are Marshall"/>
    <s v="McG"/>
    <x v="14"/>
    <s v="English"/>
    <n v="131"/>
    <n v="43532294"/>
    <n v="65000000"/>
  </r>
  <r>
    <n v="5.7"/>
    <s v="Hudson Hawk"/>
    <s v="Michael Lehmann"/>
    <x v="0"/>
    <s v="English"/>
    <n v="100"/>
    <n v="17218080"/>
    <n v="70000000"/>
  </r>
  <r>
    <n v="5.7"/>
    <s v="Hudson Hawk"/>
    <s v="Michael Lehmann"/>
    <x v="1"/>
    <s v="English"/>
    <n v="100"/>
    <n v="17218080"/>
    <n v="70000000"/>
  </r>
  <r>
    <n v="5.7"/>
    <s v="Hudson Hawk"/>
    <s v="Michael Lehmann"/>
    <x v="7"/>
    <s v="English"/>
    <n v="100"/>
    <n v="17218080"/>
    <n v="70000000"/>
  </r>
  <r>
    <n v="5"/>
    <s v="Lucky Numbers"/>
    <s v="Nora Ephron"/>
    <x v="7"/>
    <s v="English"/>
    <n v="105"/>
    <n v="10014234"/>
    <n v="65000000"/>
  </r>
  <r>
    <n v="5"/>
    <s v="Lucky Numbers"/>
    <s v="Nora Ephron"/>
    <x v="15"/>
    <s v="English"/>
    <n v="105"/>
    <n v="10014234"/>
    <n v="65000000"/>
  </r>
  <r>
    <n v="5.0999999999999996"/>
    <s v="I, Frankenstein"/>
    <s v="Stuart Beattie"/>
    <x v="0"/>
    <s v="English"/>
    <n v="92"/>
    <n v="19059018"/>
    <n v="65000000"/>
  </r>
  <r>
    <n v="5.0999999999999996"/>
    <s v="I, Frankenstein"/>
    <s v="Stuart Beattie"/>
    <x v="2"/>
    <s v="English"/>
    <n v="92"/>
    <n v="19059018"/>
    <n v="65000000"/>
  </r>
  <r>
    <n v="5.0999999999999996"/>
    <s v="I, Frankenstein"/>
    <s v="Stuart Beattie"/>
    <x v="3"/>
    <s v="English"/>
    <n v="92"/>
    <n v="19059018"/>
    <n v="65000000"/>
  </r>
  <r>
    <n v="5.0999999999999996"/>
    <s v="I, Frankenstein"/>
    <s v="Stuart Beattie"/>
    <x v="4"/>
    <s v="English"/>
    <n v="92"/>
    <n v="19059018"/>
    <n v="65000000"/>
  </r>
  <r>
    <n v="6.9"/>
    <s v="Oliver Twist"/>
    <s v="Roman Polanski"/>
    <x v="15"/>
    <s v="English"/>
    <n v="130"/>
    <n v="1987287"/>
    <n v="50000000"/>
  </r>
  <r>
    <n v="6.9"/>
    <s v="Oliver Twist"/>
    <s v="Roman Polanski"/>
    <x v="12"/>
    <s v="English"/>
    <n v="130"/>
    <n v="1987287"/>
    <n v="50000000"/>
  </r>
  <r>
    <n v="4.8"/>
    <s v="Elektra"/>
    <s v="Rob Bowman"/>
    <x v="0"/>
    <s v="English"/>
    <n v="100"/>
    <n v="24407944"/>
    <n v="43000000"/>
  </r>
  <r>
    <n v="4.8"/>
    <s v="Elektra"/>
    <s v="Rob Bowman"/>
    <x v="15"/>
    <s v="English"/>
    <n v="100"/>
    <n v="24407944"/>
    <n v="43000000"/>
  </r>
  <r>
    <n v="4.8"/>
    <s v="Elektra"/>
    <s v="Rob Bowman"/>
    <x v="2"/>
    <s v="English"/>
    <n v="100"/>
    <n v="24407944"/>
    <n v="43000000"/>
  </r>
  <r>
    <n v="4.8"/>
    <s v="Elektra"/>
    <s v="Rob Bowman"/>
    <x v="4"/>
    <s v="English"/>
    <n v="100"/>
    <n v="24407944"/>
    <n v="43000000"/>
  </r>
  <r>
    <n v="6.5"/>
    <s v="Sin City: A Dame to Kill For"/>
    <s v="Frank Miller"/>
    <x v="0"/>
    <s v="English"/>
    <n v="102"/>
    <n v="13750556"/>
    <n v="65000000"/>
  </r>
  <r>
    <n v="6.5"/>
    <s v="Sin City: A Dame to Kill For"/>
    <s v="Frank Miller"/>
    <x v="15"/>
    <s v="English"/>
    <n v="102"/>
    <n v="13750556"/>
    <n v="65000000"/>
  </r>
  <r>
    <n v="6.5"/>
    <s v="Sin City: A Dame to Kill For"/>
    <s v="Frank Miller"/>
    <x v="4"/>
    <s v="English"/>
    <n v="102"/>
    <n v="13750556"/>
    <n v="65000000"/>
  </r>
  <r>
    <n v="5.0999999999999996"/>
    <s v="Random Hearts"/>
    <s v="Sydney Pollack"/>
    <x v="12"/>
    <s v="English"/>
    <n v="133"/>
    <n v="31054924"/>
    <n v="64000000"/>
  </r>
  <r>
    <n v="5.0999999999999996"/>
    <s v="Random Hearts"/>
    <s v="Sydney Pollack"/>
    <x v="10"/>
    <s v="English"/>
    <n v="133"/>
    <n v="31054924"/>
    <n v="64000000"/>
  </r>
  <r>
    <n v="5.0999999999999996"/>
    <s v="Random Hearts"/>
    <s v="Sydney Pollack"/>
    <x v="5"/>
    <s v="English"/>
    <n v="133"/>
    <n v="31054924"/>
    <n v="64000000"/>
  </r>
  <r>
    <n v="7.1"/>
    <s v="Everest"/>
    <s v="Baltasar KormÃ¡kur"/>
    <x v="1"/>
    <s v="English"/>
    <n v="121"/>
    <n v="43247140"/>
    <n v="55000000"/>
  </r>
  <r>
    <n v="7.1"/>
    <s v="Everest"/>
    <s v="Baltasar KormÃ¡kur"/>
    <x v="18"/>
    <s v="English"/>
    <n v="121"/>
    <n v="43247140"/>
    <n v="55000000"/>
  </r>
  <r>
    <n v="7.1"/>
    <s v="Everest"/>
    <s v="Baltasar KormÃ¡kur"/>
    <x v="12"/>
    <s v="English"/>
    <n v="121"/>
    <n v="43247140"/>
    <n v="55000000"/>
  </r>
  <r>
    <n v="7.1"/>
    <s v="Everest"/>
    <s v="Baltasar KormÃ¡kur"/>
    <x v="13"/>
    <s v="English"/>
    <n v="121"/>
    <n v="43247140"/>
    <n v="55000000"/>
  </r>
  <r>
    <n v="7.1"/>
    <s v="Everest"/>
    <s v="Baltasar KormÃ¡kur"/>
    <x v="14"/>
    <s v="English"/>
    <n v="121"/>
    <n v="43247140"/>
    <n v="55000000"/>
  </r>
  <r>
    <n v="7.1"/>
    <s v="Everest"/>
    <s v="Baltasar KormÃ¡kur"/>
    <x v="4"/>
    <s v="English"/>
    <n v="121"/>
    <n v="43247140"/>
    <n v="55000000"/>
  </r>
  <r>
    <n v="7.5"/>
    <s v="Perfume: The Story of a Murderer"/>
    <s v="Tom Tykwer"/>
    <x v="15"/>
    <s v="English"/>
    <n v="147"/>
    <n v="2208939"/>
    <n v="50000000"/>
  </r>
  <r>
    <n v="7.5"/>
    <s v="Perfume: The Story of a Murderer"/>
    <s v="Tom Tykwer"/>
    <x v="12"/>
    <s v="English"/>
    <n v="147"/>
    <n v="2208939"/>
    <n v="50000000"/>
  </r>
  <r>
    <n v="7.5"/>
    <s v="Perfume: The Story of a Murderer"/>
    <s v="Tom Tykwer"/>
    <x v="2"/>
    <s v="English"/>
    <n v="147"/>
    <n v="2208939"/>
    <n v="50000000"/>
  </r>
  <r>
    <n v="6.2"/>
    <s v="Austin Powers in Goldmember"/>
    <s v="Jay Roach"/>
    <x v="0"/>
    <s v="English"/>
    <n v="94"/>
    <n v="213079163"/>
    <n v="63000000"/>
  </r>
  <r>
    <n v="6.2"/>
    <s v="Austin Powers in Goldmember"/>
    <s v="Jay Roach"/>
    <x v="7"/>
    <s v="English"/>
    <n v="94"/>
    <n v="213079163"/>
    <n v="63000000"/>
  </r>
  <r>
    <n v="6.2"/>
    <s v="Austin Powers in Goldmember"/>
    <s v="Jay Roach"/>
    <x v="15"/>
    <s v="English"/>
    <n v="94"/>
    <n v="213079163"/>
    <n v="63000000"/>
  </r>
  <r>
    <n v="6.3"/>
    <s v="Astro Boy"/>
    <s v="David Bowers"/>
    <x v="0"/>
    <s v="English"/>
    <n v="94"/>
    <n v="19548064"/>
    <n v="65000000"/>
  </r>
  <r>
    <n v="6.3"/>
    <s v="Astro Boy"/>
    <s v="David Bowers"/>
    <x v="6"/>
    <s v="English"/>
    <n v="94"/>
    <n v="19548064"/>
    <n v="65000000"/>
  </r>
  <r>
    <n v="6.3"/>
    <s v="Astro Boy"/>
    <s v="David Bowers"/>
    <x v="7"/>
    <s v="English"/>
    <n v="94"/>
    <n v="19548064"/>
    <n v="65000000"/>
  </r>
  <r>
    <n v="6.3"/>
    <s v="Astro Boy"/>
    <s v="David Bowers"/>
    <x v="8"/>
    <s v="English"/>
    <n v="94"/>
    <n v="19548064"/>
    <n v="65000000"/>
  </r>
  <r>
    <n v="6.3"/>
    <s v="Astro Boy"/>
    <s v="David Bowers"/>
    <x v="3"/>
    <s v="English"/>
    <n v="94"/>
    <n v="19548064"/>
    <n v="65000000"/>
  </r>
  <r>
    <n v="8.1"/>
    <s v="Jurassic Park"/>
    <s v="Steven Spielberg"/>
    <x v="1"/>
    <s v="English"/>
    <n v="127"/>
    <n v="356784000"/>
    <n v="63000000"/>
  </r>
  <r>
    <n v="8.1"/>
    <s v="Jurassic Park"/>
    <s v="Steven Spielberg"/>
    <x v="3"/>
    <s v="English"/>
    <n v="127"/>
    <n v="356784000"/>
    <n v="63000000"/>
  </r>
  <r>
    <n v="8.1"/>
    <s v="Jurassic Park"/>
    <s v="Steven Spielberg"/>
    <x v="4"/>
    <s v="English"/>
    <n v="127"/>
    <n v="356784000"/>
    <n v="63000000"/>
  </r>
  <r>
    <n v="6.6"/>
    <s v="Wyatt Earp"/>
    <s v="Lawrence Kasdan"/>
    <x v="1"/>
    <s v="English"/>
    <n v="212"/>
    <n v="25052000"/>
    <n v="63000000"/>
  </r>
  <r>
    <n v="6.6"/>
    <s v="Wyatt Earp"/>
    <s v="Lawrence Kasdan"/>
    <x v="18"/>
    <s v="English"/>
    <n v="212"/>
    <n v="25052000"/>
    <n v="63000000"/>
  </r>
  <r>
    <n v="6.6"/>
    <s v="Wyatt Earp"/>
    <s v="Lawrence Kasdan"/>
    <x v="15"/>
    <s v="English"/>
    <n v="212"/>
    <n v="25052000"/>
    <n v="63000000"/>
  </r>
  <r>
    <n v="6.6"/>
    <s v="Wyatt Earp"/>
    <s v="Lawrence Kasdan"/>
    <x v="12"/>
    <s v="English"/>
    <n v="212"/>
    <n v="25052000"/>
    <n v="63000000"/>
  </r>
  <r>
    <n v="6.6"/>
    <s v="Wyatt Earp"/>
    <s v="Lawrence Kasdan"/>
    <x v="11"/>
    <s v="English"/>
    <n v="212"/>
    <n v="25052000"/>
    <n v="63000000"/>
  </r>
  <r>
    <n v="6.9"/>
    <s v="Clear and Present Danger"/>
    <s v="Phillip Noyce"/>
    <x v="0"/>
    <s v="English"/>
    <n v="141"/>
    <n v="122012710"/>
    <n v="62000000"/>
  </r>
  <r>
    <n v="6.9"/>
    <s v="Clear and Present Danger"/>
    <s v="Phillip Noyce"/>
    <x v="15"/>
    <s v="English"/>
    <n v="141"/>
    <n v="122012710"/>
    <n v="62000000"/>
  </r>
  <r>
    <n v="6.9"/>
    <s v="Clear and Present Danger"/>
    <s v="Phillip Noyce"/>
    <x v="12"/>
    <s v="English"/>
    <n v="141"/>
    <n v="122012710"/>
    <n v="62000000"/>
  </r>
  <r>
    <n v="6.9"/>
    <s v="Clear and Present Danger"/>
    <s v="Phillip Noyce"/>
    <x v="4"/>
    <s v="English"/>
    <n v="141"/>
    <n v="122012710"/>
    <n v="62000000"/>
  </r>
  <r>
    <n v="6.1"/>
    <s v="Dragon Blade"/>
    <s v="Daniel Lee"/>
    <x v="0"/>
    <s v="Mandarin"/>
    <n v="103"/>
    <n v="72413"/>
    <n v="65000000"/>
  </r>
  <r>
    <n v="6.1"/>
    <s v="Dragon Blade"/>
    <s v="Daniel Lee"/>
    <x v="1"/>
    <s v="Mandarin"/>
    <n v="103"/>
    <n v="72413"/>
    <n v="65000000"/>
  </r>
  <r>
    <n v="6.1"/>
    <s v="Dragon Blade"/>
    <s v="Daniel Lee"/>
    <x v="12"/>
    <s v="Mandarin"/>
    <n v="103"/>
    <n v="72413"/>
    <n v="65000000"/>
  </r>
  <r>
    <n v="6.1"/>
    <s v="Dragon Blade"/>
    <s v="Daniel Lee"/>
    <x v="13"/>
    <s v="Mandarin"/>
    <n v="103"/>
    <n v="72413"/>
    <n v="65000000"/>
  </r>
  <r>
    <n v="4.3"/>
    <s v="Littleman"/>
    <s v="Keenen Ivory Wayans"/>
    <x v="7"/>
    <s v="English"/>
    <n v="98"/>
    <n v="58255287"/>
    <n v="64000000"/>
  </r>
  <r>
    <n v="4.3"/>
    <s v="Littleman"/>
    <s v="Keenen Ivory Wayans"/>
    <x v="15"/>
    <s v="English"/>
    <n v="98"/>
    <n v="58255287"/>
    <n v="64000000"/>
  </r>
  <r>
    <n v="6.6"/>
    <s v="U-571"/>
    <s v="Jonathan Mostow"/>
    <x v="0"/>
    <s v="English"/>
    <n v="116"/>
    <n v="77086030"/>
    <n v="62000000"/>
  </r>
  <r>
    <n v="6.6"/>
    <s v="U-571"/>
    <s v="Jonathan Mostow"/>
    <x v="17"/>
    <s v="English"/>
    <n v="116"/>
    <n v="77086030"/>
    <n v="62000000"/>
  </r>
  <r>
    <n v="6.8"/>
    <s v="The American President"/>
    <s v="Rob Reiner"/>
    <x v="7"/>
    <s v="English"/>
    <n v="114"/>
    <n v="65000000"/>
    <n v="62000000"/>
  </r>
  <r>
    <n v="6.8"/>
    <s v="The American President"/>
    <s v="Rob Reiner"/>
    <x v="12"/>
    <s v="English"/>
    <n v="114"/>
    <n v="65000000"/>
    <n v="62000000"/>
  </r>
  <r>
    <n v="6.8"/>
    <s v="The American President"/>
    <s v="Rob Reiner"/>
    <x v="5"/>
    <s v="English"/>
    <n v="114"/>
    <n v="65000000"/>
    <n v="62000000"/>
  </r>
  <r>
    <n v="3.8"/>
    <s v="The Love Guru"/>
    <s v="Marco Schnabel"/>
    <x v="7"/>
    <s v="English"/>
    <n v="87"/>
    <n v="32178777"/>
    <n v="62000000"/>
  </r>
  <r>
    <n v="3.8"/>
    <s v="The Love Guru"/>
    <s v="Marco Schnabel"/>
    <x v="5"/>
    <s v="English"/>
    <n v="87"/>
    <n v="32178777"/>
    <n v="62000000"/>
  </r>
  <r>
    <n v="3.8"/>
    <s v="The Love Guru"/>
    <s v="Marco Schnabel"/>
    <x v="14"/>
    <s v="English"/>
    <n v="87"/>
    <n v="32178777"/>
    <n v="62000000"/>
  </r>
  <r>
    <n v="5.9"/>
    <s v="3000 Miles to Graceland"/>
    <s v="Demian Lichtenstein"/>
    <x v="0"/>
    <s v="English"/>
    <n v="125"/>
    <n v="15738632"/>
    <n v="42000000"/>
  </r>
  <r>
    <n v="5.9"/>
    <s v="3000 Miles to Graceland"/>
    <s v="Demian Lichtenstein"/>
    <x v="7"/>
    <s v="English"/>
    <n v="125"/>
    <n v="15738632"/>
    <n v="42000000"/>
  </r>
  <r>
    <n v="5.9"/>
    <s v="3000 Miles to Graceland"/>
    <s v="Demian Lichtenstein"/>
    <x v="15"/>
    <s v="English"/>
    <n v="125"/>
    <n v="15738632"/>
    <n v="42000000"/>
  </r>
  <r>
    <n v="5.9"/>
    <s v="3000 Miles to Graceland"/>
    <s v="Demian Lichtenstein"/>
    <x v="4"/>
    <s v="English"/>
    <n v="125"/>
    <n v="15738632"/>
    <n v="42000000"/>
  </r>
  <r>
    <n v="7.9"/>
    <s v="The Hateful Eight"/>
    <s v="Quentin Tarantino"/>
    <x v="15"/>
    <s v="English"/>
    <n v="187"/>
    <n v="54116191"/>
    <n v="44000000"/>
  </r>
  <r>
    <n v="7.9"/>
    <s v="The Hateful Eight"/>
    <s v="Quentin Tarantino"/>
    <x v="12"/>
    <s v="English"/>
    <n v="187"/>
    <n v="54116191"/>
    <n v="44000000"/>
  </r>
  <r>
    <n v="7.9"/>
    <s v="The Hateful Eight"/>
    <s v="Quentin Tarantino"/>
    <x v="10"/>
    <s v="English"/>
    <n v="187"/>
    <n v="54116191"/>
    <n v="44000000"/>
  </r>
  <r>
    <n v="7.9"/>
    <s v="The Hateful Eight"/>
    <s v="Quentin Tarantino"/>
    <x v="4"/>
    <s v="English"/>
    <n v="187"/>
    <n v="54116191"/>
    <n v="44000000"/>
  </r>
  <r>
    <n v="7.9"/>
    <s v="The Hateful Eight"/>
    <s v="Quentin Tarantino"/>
    <x v="11"/>
    <s v="English"/>
    <n v="187"/>
    <n v="54116191"/>
    <n v="44000000"/>
  </r>
  <r>
    <n v="6.3"/>
    <s v="Blades of Glory"/>
    <s v="Josh Gordon"/>
    <x v="7"/>
    <s v="English"/>
    <n v="93"/>
    <n v="118153533"/>
    <n v="61000000"/>
  </r>
  <r>
    <n v="6.3"/>
    <s v="Blades of Glory"/>
    <s v="Josh Gordon"/>
    <x v="14"/>
    <s v="English"/>
    <n v="93"/>
    <n v="118153533"/>
    <n v="61000000"/>
  </r>
  <r>
    <n v="5.5"/>
    <s v="Hop"/>
    <s v="Tim Hill"/>
    <x v="1"/>
    <s v="English"/>
    <n v="95"/>
    <n v="108012170"/>
    <n v="63000000"/>
  </r>
  <r>
    <n v="5.5"/>
    <s v="Hop"/>
    <s v="Tim Hill"/>
    <x v="6"/>
    <s v="English"/>
    <n v="95"/>
    <n v="108012170"/>
    <n v="63000000"/>
  </r>
  <r>
    <n v="5.5"/>
    <s v="Hop"/>
    <s v="Tim Hill"/>
    <x v="7"/>
    <s v="English"/>
    <n v="95"/>
    <n v="108012170"/>
    <n v="63000000"/>
  </r>
  <r>
    <n v="5.5"/>
    <s v="Hop"/>
    <s v="Tim Hill"/>
    <x v="8"/>
    <s v="English"/>
    <n v="95"/>
    <n v="108012170"/>
    <n v="63000000"/>
  </r>
  <r>
    <n v="5.5"/>
    <s v="Hop"/>
    <s v="Tim Hill"/>
    <x v="2"/>
    <s v="English"/>
    <n v="95"/>
    <n v="108012170"/>
    <n v="63000000"/>
  </r>
  <r>
    <n v="7.7"/>
    <n v="300"/>
    <s v="Zack Snyder"/>
    <x v="0"/>
    <s v="English"/>
    <n v="117"/>
    <n v="210592590"/>
    <n v="65000000"/>
  </r>
  <r>
    <n v="7.7"/>
    <n v="300"/>
    <s v="Zack Snyder"/>
    <x v="12"/>
    <s v="English"/>
    <n v="117"/>
    <n v="210592590"/>
    <n v="65000000"/>
  </r>
  <r>
    <n v="7.7"/>
    <n v="300"/>
    <s v="Zack Snyder"/>
    <x v="2"/>
    <s v="English"/>
    <n v="117"/>
    <n v="210592590"/>
    <n v="65000000"/>
  </r>
  <r>
    <n v="7.7"/>
    <n v="300"/>
    <s v="Zack Snyder"/>
    <x v="17"/>
    <s v="English"/>
    <n v="117"/>
    <n v="210592590"/>
    <n v="65000000"/>
  </r>
  <r>
    <n v="6.3"/>
    <s v="Meet the Fockers"/>
    <s v="Jay Roach"/>
    <x v="7"/>
    <s v="English"/>
    <n v="106"/>
    <n v="279167575"/>
    <n v="80000000"/>
  </r>
  <r>
    <n v="6.3"/>
    <s v="Meet the Fockers"/>
    <s v="Jay Roach"/>
    <x v="5"/>
    <s v="English"/>
    <n v="106"/>
    <n v="279167575"/>
    <n v="80000000"/>
  </r>
  <r>
    <n v="7.1"/>
    <s v="Marley &amp; Me"/>
    <s v="David Frankel"/>
    <x v="7"/>
    <s v="English"/>
    <n v="115"/>
    <n v="143151473"/>
    <n v="60000000"/>
  </r>
  <r>
    <n v="7.1"/>
    <s v="Marley &amp; Me"/>
    <s v="David Frankel"/>
    <x v="12"/>
    <s v="English"/>
    <n v="115"/>
    <n v="143151473"/>
    <n v="60000000"/>
  </r>
  <r>
    <n v="7.1"/>
    <s v="Marley &amp; Me"/>
    <s v="David Frankel"/>
    <x v="8"/>
    <s v="English"/>
    <n v="115"/>
    <n v="143151473"/>
    <n v="60000000"/>
  </r>
  <r>
    <n v="8.5"/>
    <s v="The Green Mile"/>
    <s v="Frank Darabont"/>
    <x v="15"/>
    <s v="English"/>
    <n v="189"/>
    <n v="136801374"/>
    <n v="60000000"/>
  </r>
  <r>
    <n v="8.5"/>
    <s v="The Green Mile"/>
    <s v="Frank Darabont"/>
    <x v="12"/>
    <s v="English"/>
    <n v="189"/>
    <n v="136801374"/>
    <n v="60000000"/>
  </r>
  <r>
    <n v="8.5"/>
    <s v="The Green Mile"/>
    <s v="Frank Darabont"/>
    <x v="2"/>
    <s v="English"/>
    <n v="189"/>
    <n v="136801374"/>
    <n v="60000000"/>
  </r>
  <r>
    <n v="8.5"/>
    <s v="The Green Mile"/>
    <s v="Frank Darabont"/>
    <x v="10"/>
    <s v="English"/>
    <n v="189"/>
    <n v="136801374"/>
    <n v="60000000"/>
  </r>
  <r>
    <n v="5.8"/>
    <s v="Chicken Little"/>
    <s v="Mark Dindal"/>
    <x v="1"/>
    <s v="English"/>
    <n v="81"/>
    <n v="135381507"/>
    <n v="150000000"/>
  </r>
  <r>
    <n v="5.8"/>
    <s v="Chicken Little"/>
    <s v="Mark Dindal"/>
    <x v="6"/>
    <s v="English"/>
    <n v="81"/>
    <n v="135381507"/>
    <n v="150000000"/>
  </r>
  <r>
    <n v="5.8"/>
    <s v="Chicken Little"/>
    <s v="Mark Dindal"/>
    <x v="7"/>
    <s v="English"/>
    <n v="81"/>
    <n v="135381507"/>
    <n v="150000000"/>
  </r>
  <r>
    <n v="5.8"/>
    <s v="Chicken Little"/>
    <s v="Mark Dindal"/>
    <x v="8"/>
    <s v="English"/>
    <n v="81"/>
    <n v="135381507"/>
    <n v="150000000"/>
  </r>
  <r>
    <n v="5.8"/>
    <s v="Chicken Little"/>
    <s v="Mark Dindal"/>
    <x v="3"/>
    <s v="English"/>
    <n v="81"/>
    <n v="135381507"/>
    <n v="150000000"/>
  </r>
  <r>
    <n v="8.1"/>
    <s v="Gone Girl"/>
    <s v="David Fincher"/>
    <x v="15"/>
    <s v="English"/>
    <n v="149"/>
    <n v="167735396"/>
    <n v="61000000"/>
  </r>
  <r>
    <n v="8.1"/>
    <s v="Gone Girl"/>
    <s v="David Fincher"/>
    <x v="12"/>
    <s v="English"/>
    <n v="149"/>
    <n v="167735396"/>
    <n v="61000000"/>
  </r>
  <r>
    <n v="8.1"/>
    <s v="Gone Girl"/>
    <s v="David Fincher"/>
    <x v="10"/>
    <s v="English"/>
    <n v="149"/>
    <n v="167735396"/>
    <n v="61000000"/>
  </r>
  <r>
    <n v="8.1"/>
    <s v="Gone Girl"/>
    <s v="David Fincher"/>
    <x v="4"/>
    <s v="English"/>
    <n v="149"/>
    <n v="167735396"/>
    <n v="61000000"/>
  </r>
  <r>
    <n v="7.9"/>
    <s v="The Bourne Identity"/>
    <s v="Doug Liman"/>
    <x v="0"/>
    <s v="English"/>
    <n v="119"/>
    <n v="121468960"/>
    <n v="60000000"/>
  </r>
  <r>
    <n v="7.9"/>
    <s v="The Bourne Identity"/>
    <s v="Doug Liman"/>
    <x v="10"/>
    <s v="English"/>
    <n v="119"/>
    <n v="121468960"/>
    <n v="60000000"/>
  </r>
  <r>
    <n v="7.9"/>
    <s v="The Bourne Identity"/>
    <s v="Doug Liman"/>
    <x v="4"/>
    <s v="English"/>
    <n v="119"/>
    <n v="121468960"/>
    <n v="60000000"/>
  </r>
  <r>
    <n v="7.2"/>
    <s v="GoldenEye"/>
    <s v="Martin Campbell"/>
    <x v="0"/>
    <s v="English"/>
    <n v="130"/>
    <n v="106635996"/>
    <n v="58000000"/>
  </r>
  <r>
    <n v="7.2"/>
    <s v="GoldenEye"/>
    <s v="Martin Campbell"/>
    <x v="1"/>
    <s v="English"/>
    <n v="130"/>
    <n v="106635996"/>
    <n v="58000000"/>
  </r>
  <r>
    <n v="7.2"/>
    <s v="GoldenEye"/>
    <s v="Martin Campbell"/>
    <x v="4"/>
    <s v="English"/>
    <n v="130"/>
    <n v="106635996"/>
    <n v="58000000"/>
  </r>
  <r>
    <n v="6.3"/>
    <s v="The General's Daughter"/>
    <s v="Simon West"/>
    <x v="12"/>
    <s v="English"/>
    <n v="116"/>
    <n v="102678089"/>
    <n v="95000000"/>
  </r>
  <r>
    <n v="6.3"/>
    <s v="The General's Daughter"/>
    <s v="Simon West"/>
    <x v="10"/>
    <s v="English"/>
    <n v="116"/>
    <n v="102678089"/>
    <n v="95000000"/>
  </r>
  <r>
    <n v="6.3"/>
    <s v="The General's Daughter"/>
    <s v="Simon West"/>
    <x v="4"/>
    <s v="English"/>
    <n v="116"/>
    <n v="102678089"/>
    <n v="95000000"/>
  </r>
  <r>
    <n v="8.1"/>
    <s v="The Truman Show"/>
    <s v="Peter Weir"/>
    <x v="7"/>
    <s v="English"/>
    <n v="103"/>
    <n v="125603360"/>
    <n v="60000000"/>
  </r>
  <r>
    <n v="8.1"/>
    <s v="The Truman Show"/>
    <s v="Peter Weir"/>
    <x v="12"/>
    <s v="English"/>
    <n v="103"/>
    <n v="125603360"/>
    <n v="60000000"/>
  </r>
  <r>
    <n v="8.1"/>
    <s v="The Truman Show"/>
    <s v="Peter Weir"/>
    <x v="3"/>
    <s v="English"/>
    <n v="103"/>
    <n v="125603360"/>
    <n v="60000000"/>
  </r>
  <r>
    <n v="7"/>
    <s v="The Prince of Egypt"/>
    <s v="Brenda Chapman"/>
    <x v="1"/>
    <s v="English"/>
    <n v="99"/>
    <n v="101217900"/>
    <n v="70000000"/>
  </r>
  <r>
    <n v="7"/>
    <s v="The Prince of Egypt"/>
    <s v="Brenda Chapman"/>
    <x v="6"/>
    <s v="English"/>
    <n v="99"/>
    <n v="101217900"/>
    <n v="70000000"/>
  </r>
  <r>
    <n v="7"/>
    <s v="The Prince of Egypt"/>
    <s v="Brenda Chapman"/>
    <x v="18"/>
    <s v="English"/>
    <n v="99"/>
    <n v="101217900"/>
    <n v="70000000"/>
  </r>
  <r>
    <n v="7"/>
    <s v="The Prince of Egypt"/>
    <s v="Brenda Chapman"/>
    <x v="12"/>
    <s v="English"/>
    <n v="99"/>
    <n v="101217900"/>
    <n v="70000000"/>
  </r>
  <r>
    <n v="7"/>
    <s v="The Prince of Egypt"/>
    <s v="Brenda Chapman"/>
    <x v="8"/>
    <s v="English"/>
    <n v="99"/>
    <n v="101217900"/>
    <n v="70000000"/>
  </r>
  <r>
    <n v="7"/>
    <s v="The Prince of Egypt"/>
    <s v="Brenda Chapman"/>
    <x v="2"/>
    <s v="English"/>
    <n v="99"/>
    <n v="101217900"/>
    <n v="70000000"/>
  </r>
  <r>
    <n v="7"/>
    <s v="The Prince of Egypt"/>
    <s v="Brenda Chapman"/>
    <x v="9"/>
    <s v="English"/>
    <n v="99"/>
    <n v="101217900"/>
    <n v="70000000"/>
  </r>
  <r>
    <n v="5.5"/>
    <s v="Daddy Day Care"/>
    <s v="Steve Carr"/>
    <x v="7"/>
    <s v="English"/>
    <n v="92"/>
    <n v="104148781"/>
    <n v="60000000"/>
  </r>
  <r>
    <n v="5.5"/>
    <s v="Daddy Day Care"/>
    <s v="Steve Carr"/>
    <x v="8"/>
    <s v="English"/>
    <n v="92"/>
    <n v="104148781"/>
    <n v="60000000"/>
  </r>
  <r>
    <n v="6.7"/>
    <s v="2 Guns"/>
    <s v="Baltasar KormÃ¡kur"/>
    <x v="0"/>
    <s v="English"/>
    <n v="109"/>
    <n v="75573300"/>
    <n v="61000000"/>
  </r>
  <r>
    <n v="6.7"/>
    <s v="2 Guns"/>
    <s v="Baltasar KormÃ¡kur"/>
    <x v="7"/>
    <s v="English"/>
    <n v="109"/>
    <n v="75573300"/>
    <n v="61000000"/>
  </r>
  <r>
    <n v="6.7"/>
    <s v="2 Guns"/>
    <s v="Baltasar KormÃ¡kur"/>
    <x v="15"/>
    <s v="English"/>
    <n v="109"/>
    <n v="75573300"/>
    <n v="61000000"/>
  </r>
  <r>
    <n v="6.7"/>
    <s v="2 Guns"/>
    <s v="Baltasar KormÃ¡kur"/>
    <x v="12"/>
    <s v="English"/>
    <n v="109"/>
    <n v="75573300"/>
    <n v="61000000"/>
  </r>
  <r>
    <n v="6.7"/>
    <s v="2 Guns"/>
    <s v="Baltasar KormÃ¡kur"/>
    <x v="4"/>
    <s v="English"/>
    <n v="109"/>
    <n v="75573300"/>
    <n v="61000000"/>
  </r>
  <r>
    <n v="5.2"/>
    <s v="Cats &amp; Dogs"/>
    <s v="Lawrence Guterman"/>
    <x v="0"/>
    <s v="English"/>
    <n v="87"/>
    <n v="93375151"/>
    <n v="60000000"/>
  </r>
  <r>
    <n v="5.2"/>
    <s v="Cats &amp; Dogs"/>
    <s v="Lawrence Guterman"/>
    <x v="7"/>
    <s v="English"/>
    <n v="87"/>
    <n v="93375151"/>
    <n v="60000000"/>
  </r>
  <r>
    <n v="5.2"/>
    <s v="Cats &amp; Dogs"/>
    <s v="Lawrence Guterman"/>
    <x v="8"/>
    <s v="English"/>
    <n v="87"/>
    <n v="93375151"/>
    <n v="60000000"/>
  </r>
  <r>
    <n v="5.2"/>
    <s v="Cats &amp; Dogs"/>
    <s v="Lawrence Guterman"/>
    <x v="2"/>
    <s v="English"/>
    <n v="87"/>
    <n v="93375151"/>
    <n v="60000000"/>
  </r>
  <r>
    <n v="7"/>
    <s v="The Italian Job"/>
    <s v="F. Gary Gray"/>
    <x v="0"/>
    <s v="English"/>
    <n v="111"/>
    <n v="106126012"/>
    <n v="60000000"/>
  </r>
  <r>
    <n v="7"/>
    <s v="The Italian Job"/>
    <s v="F. Gary Gray"/>
    <x v="15"/>
    <s v="English"/>
    <n v="111"/>
    <n v="106126012"/>
    <n v="60000000"/>
  </r>
  <r>
    <n v="7"/>
    <s v="The Italian Job"/>
    <s v="F. Gary Gray"/>
    <x v="4"/>
    <s v="English"/>
    <n v="111"/>
    <n v="106126012"/>
    <n v="60000000"/>
  </r>
  <r>
    <n v="6.1"/>
    <s v="Two Weeks Notice"/>
    <s v="Marc Lawrence"/>
    <x v="7"/>
    <s v="English"/>
    <n v="101"/>
    <n v="93307796"/>
    <n v="60000000"/>
  </r>
  <r>
    <n v="6.1"/>
    <s v="Two Weeks Notice"/>
    <s v="Marc Lawrence"/>
    <x v="5"/>
    <s v="English"/>
    <n v="101"/>
    <n v="93307796"/>
    <n v="60000000"/>
  </r>
  <r>
    <n v="6.6"/>
    <s v="Antz"/>
    <s v="Eric Darnell"/>
    <x v="1"/>
    <s v="English"/>
    <n v="83"/>
    <n v="90646554"/>
    <n v="105000000"/>
  </r>
  <r>
    <n v="6.6"/>
    <s v="Antz"/>
    <s v="Eric Darnell"/>
    <x v="6"/>
    <s v="English"/>
    <n v="83"/>
    <n v="90646554"/>
    <n v="105000000"/>
  </r>
  <r>
    <n v="6.6"/>
    <s v="Antz"/>
    <s v="Eric Darnell"/>
    <x v="7"/>
    <s v="English"/>
    <n v="83"/>
    <n v="90646554"/>
    <n v="105000000"/>
  </r>
  <r>
    <n v="6.6"/>
    <s v="Antz"/>
    <s v="Eric Darnell"/>
    <x v="8"/>
    <s v="English"/>
    <n v="83"/>
    <n v="90646554"/>
    <n v="105000000"/>
  </r>
  <r>
    <n v="5.5"/>
    <s v="Couples Retreat"/>
    <s v="Peter Billingsley"/>
    <x v="7"/>
    <s v="English"/>
    <n v="113"/>
    <n v="109176215"/>
    <n v="60000000"/>
  </r>
  <r>
    <n v="5.9"/>
    <s v="Days of Thunder"/>
    <s v="Tony Scott"/>
    <x v="0"/>
    <s v="English"/>
    <n v="107"/>
    <n v="82670733"/>
    <n v="60000000"/>
  </r>
  <r>
    <n v="5.9"/>
    <s v="Days of Thunder"/>
    <s v="Tony Scott"/>
    <x v="12"/>
    <s v="English"/>
    <n v="107"/>
    <n v="82670733"/>
    <n v="60000000"/>
  </r>
  <r>
    <n v="5.9"/>
    <s v="Days of Thunder"/>
    <s v="Tony Scott"/>
    <x v="14"/>
    <s v="English"/>
    <n v="107"/>
    <n v="82670733"/>
    <n v="60000000"/>
  </r>
  <r>
    <n v="5.4"/>
    <s v="Cheaper by the Dozen 2"/>
    <s v="Adam Shankman"/>
    <x v="1"/>
    <s v="English"/>
    <n v="94"/>
    <n v="82569532"/>
    <n v="60000000"/>
  </r>
  <r>
    <n v="5.4"/>
    <s v="Cheaper by the Dozen 2"/>
    <s v="Adam Shankman"/>
    <x v="7"/>
    <s v="English"/>
    <n v="94"/>
    <n v="82569532"/>
    <n v="60000000"/>
  </r>
  <r>
    <n v="5.4"/>
    <s v="Cheaper by the Dozen 2"/>
    <s v="Adam Shankman"/>
    <x v="8"/>
    <s v="English"/>
    <n v="94"/>
    <n v="82569532"/>
    <n v="60000000"/>
  </r>
  <r>
    <n v="6.4"/>
    <s v="The Scorch Trials"/>
    <s v="Wes Ball"/>
    <x v="0"/>
    <s v="English"/>
    <n v="132"/>
    <n v="81687587"/>
    <n v="61000000"/>
  </r>
  <r>
    <n v="6.4"/>
    <s v="The Scorch Trials"/>
    <s v="Wes Ball"/>
    <x v="3"/>
    <s v="English"/>
    <n v="132"/>
    <n v="81687587"/>
    <n v="61000000"/>
  </r>
  <r>
    <n v="6.4"/>
    <s v="The Scorch Trials"/>
    <s v="Wes Ball"/>
    <x v="4"/>
    <s v="English"/>
    <n v="132"/>
    <n v="81687587"/>
    <n v="61000000"/>
  </r>
  <r>
    <n v="5.7"/>
    <s v="Eat Pray Love"/>
    <s v="Ryan Murphy"/>
    <x v="12"/>
    <s v="English"/>
    <n v="140"/>
    <n v="80574010"/>
    <n v="60000000"/>
  </r>
  <r>
    <n v="5.7"/>
    <s v="Eat Pray Love"/>
    <s v="Ryan Murphy"/>
    <x v="5"/>
    <s v="English"/>
    <n v="140"/>
    <n v="80574010"/>
    <n v="60000000"/>
  </r>
  <r>
    <n v="6.7"/>
    <s v="The Family Man"/>
    <s v="Brett Ratner"/>
    <x v="7"/>
    <s v="English"/>
    <n v="125"/>
    <n v="75764085"/>
    <n v="60000000"/>
  </r>
  <r>
    <n v="6.7"/>
    <s v="The Family Man"/>
    <s v="Brett Ratner"/>
    <x v="12"/>
    <s v="English"/>
    <n v="125"/>
    <n v="75764085"/>
    <n v="60000000"/>
  </r>
  <r>
    <n v="6.7"/>
    <s v="The Family Man"/>
    <s v="Brett Ratner"/>
    <x v="2"/>
    <s v="English"/>
    <n v="125"/>
    <n v="75764085"/>
    <n v="60000000"/>
  </r>
  <r>
    <n v="6.7"/>
    <s v="The Family Man"/>
    <s v="Brett Ratner"/>
    <x v="5"/>
    <s v="English"/>
    <n v="125"/>
    <n v="75764085"/>
    <n v="60000000"/>
  </r>
  <r>
    <n v="7.1"/>
    <s v="RED"/>
    <s v="Robert Schwentke"/>
    <x v="0"/>
    <s v="English"/>
    <n v="111"/>
    <n v="90356857"/>
    <n v="58000000"/>
  </r>
  <r>
    <n v="7.1"/>
    <s v="RED"/>
    <s v="Robert Schwentke"/>
    <x v="7"/>
    <s v="English"/>
    <n v="111"/>
    <n v="90356857"/>
    <n v="58000000"/>
  </r>
  <r>
    <n v="7.1"/>
    <s v="RED"/>
    <s v="Robert Schwentke"/>
    <x v="15"/>
    <s v="English"/>
    <n v="111"/>
    <n v="90356857"/>
    <n v="58000000"/>
  </r>
  <r>
    <n v="7.1"/>
    <s v="RED"/>
    <s v="Robert Schwentke"/>
    <x v="4"/>
    <s v="English"/>
    <n v="111"/>
    <n v="90356857"/>
    <n v="58000000"/>
  </r>
  <r>
    <n v="6.8"/>
    <s v="Any Given Sunday"/>
    <s v="Oliver Stone"/>
    <x v="12"/>
    <s v="English"/>
    <n v="156"/>
    <n v="75530832"/>
    <n v="55000000"/>
  </r>
  <r>
    <n v="6.8"/>
    <s v="Any Given Sunday"/>
    <s v="Oliver Stone"/>
    <x v="14"/>
    <s v="English"/>
    <n v="156"/>
    <n v="75530832"/>
    <n v="55000000"/>
  </r>
  <r>
    <n v="6.5"/>
    <s v="The Horse Whisperer"/>
    <s v="Robert Redford"/>
    <x v="12"/>
    <s v="English"/>
    <n v="170"/>
    <n v="75370763"/>
    <n v="60000000"/>
  </r>
  <r>
    <n v="6.5"/>
    <s v="The Horse Whisperer"/>
    <s v="Robert Redford"/>
    <x v="5"/>
    <s v="English"/>
    <n v="170"/>
    <n v="75370763"/>
    <n v="60000000"/>
  </r>
  <r>
    <n v="6.5"/>
    <s v="The Horse Whisperer"/>
    <s v="Robert Redford"/>
    <x v="11"/>
    <s v="English"/>
    <n v="170"/>
    <n v="75370763"/>
    <n v="60000000"/>
  </r>
  <r>
    <n v="7.6"/>
    <s v="Collateral"/>
    <s v="Michael Mann"/>
    <x v="15"/>
    <s v="English"/>
    <n v="120"/>
    <n v="100003492"/>
    <n v="65000000"/>
  </r>
  <r>
    <n v="7.6"/>
    <s v="Collateral"/>
    <s v="Michael Mann"/>
    <x v="12"/>
    <s v="English"/>
    <n v="120"/>
    <n v="100003492"/>
    <n v="65000000"/>
  </r>
  <r>
    <n v="7.6"/>
    <s v="Collateral"/>
    <s v="Michael Mann"/>
    <x v="4"/>
    <s v="English"/>
    <n v="120"/>
    <n v="100003492"/>
    <n v="65000000"/>
  </r>
  <r>
    <n v="5.5"/>
    <s v="The Scorpion King"/>
    <s v="Chuck Russell"/>
    <x v="0"/>
    <s v="English"/>
    <n v="100"/>
    <n v="90341670"/>
    <n v="60000000"/>
  </r>
  <r>
    <n v="5.5"/>
    <s v="The Scorpion King"/>
    <s v="Chuck Russell"/>
    <x v="1"/>
    <s v="English"/>
    <n v="100"/>
    <n v="90341670"/>
    <n v="60000000"/>
  </r>
  <r>
    <n v="5.5"/>
    <s v="The Scorpion King"/>
    <s v="Chuck Russell"/>
    <x v="2"/>
    <s v="English"/>
    <n v="100"/>
    <n v="90341670"/>
    <n v="60000000"/>
  </r>
  <r>
    <n v="5.5"/>
    <s v="The Scorpion King"/>
    <s v="Chuck Russell"/>
    <x v="4"/>
    <s v="English"/>
    <n v="100"/>
    <n v="90341670"/>
    <n v="60000000"/>
  </r>
  <r>
    <n v="6.5"/>
    <s v="Ladder 49"/>
    <s v="Jay Russell"/>
    <x v="0"/>
    <s v="English"/>
    <n v="115"/>
    <n v="74540762"/>
    <n v="55000000"/>
  </r>
  <r>
    <n v="6.5"/>
    <s v="Ladder 49"/>
    <s v="Jay Russell"/>
    <x v="12"/>
    <s v="English"/>
    <n v="115"/>
    <n v="74540762"/>
    <n v="55000000"/>
  </r>
  <r>
    <n v="6.5"/>
    <s v="Ladder 49"/>
    <s v="Jay Russell"/>
    <x v="4"/>
    <s v="English"/>
    <n v="115"/>
    <n v="74540762"/>
    <n v="55000000"/>
  </r>
  <r>
    <n v="7"/>
    <s v="Jack Reacher"/>
    <s v="Christopher McQuarrie"/>
    <x v="0"/>
    <s v="English"/>
    <n v="130"/>
    <n v="80033643"/>
    <n v="60000000"/>
  </r>
  <r>
    <n v="7"/>
    <s v="Jack Reacher"/>
    <s v="Christopher McQuarrie"/>
    <x v="15"/>
    <s v="English"/>
    <n v="130"/>
    <n v="80033643"/>
    <n v="60000000"/>
  </r>
  <r>
    <n v="7"/>
    <s v="Jack Reacher"/>
    <s v="Christopher McQuarrie"/>
    <x v="10"/>
    <s v="English"/>
    <n v="130"/>
    <n v="80033643"/>
    <n v="60000000"/>
  </r>
  <r>
    <n v="7"/>
    <s v="Jack Reacher"/>
    <s v="Christopher McQuarrie"/>
    <x v="4"/>
    <s v="English"/>
    <n v="130"/>
    <n v="80033643"/>
    <n v="60000000"/>
  </r>
  <r>
    <n v="5.8"/>
    <s v="Deep Blue Sea"/>
    <s v="Renny Harlin"/>
    <x v="0"/>
    <s v="English"/>
    <n v="105"/>
    <n v="73648142"/>
    <n v="60000000"/>
  </r>
  <r>
    <n v="5.8"/>
    <s v="Deep Blue Sea"/>
    <s v="Renny Harlin"/>
    <x v="3"/>
    <s v="English"/>
    <n v="105"/>
    <n v="73648142"/>
    <n v="60000000"/>
  </r>
  <r>
    <n v="5.8"/>
    <s v="Deep Blue Sea"/>
    <s v="Renny Harlin"/>
    <x v="4"/>
    <s v="English"/>
    <n v="105"/>
    <n v="73648142"/>
    <n v="60000000"/>
  </r>
  <r>
    <n v="7.3"/>
    <s v="This Is It"/>
    <s v="Kenny Ortega"/>
    <x v="20"/>
    <s v="English"/>
    <n v="111"/>
    <n v="71844424"/>
    <n v="60000000"/>
  </r>
  <r>
    <n v="7.3"/>
    <s v="This Is It"/>
    <s v="Kenny Ortega"/>
    <x v="19"/>
    <s v="English"/>
    <n v="111"/>
    <n v="71844424"/>
    <n v="60000000"/>
  </r>
  <r>
    <n v="6.6"/>
    <s v="Contagion"/>
    <s v="Steven Soderbergh"/>
    <x v="12"/>
    <s v="English"/>
    <n v="106"/>
    <n v="75638743"/>
    <n v="60000000"/>
  </r>
  <r>
    <n v="6.6"/>
    <s v="Contagion"/>
    <s v="Steven Soderbergh"/>
    <x v="4"/>
    <s v="English"/>
    <n v="106"/>
    <n v="75638743"/>
    <n v="60000000"/>
  </r>
  <r>
    <n v="4.4000000000000004"/>
    <s v="Kangaroo Jack"/>
    <s v="David McNally"/>
    <x v="0"/>
    <s v="English"/>
    <n v="89"/>
    <n v="66734992"/>
    <n v="60000000"/>
  </r>
  <r>
    <n v="4.4000000000000004"/>
    <s v="Kangaroo Jack"/>
    <s v="David McNally"/>
    <x v="1"/>
    <s v="English"/>
    <n v="89"/>
    <n v="66734992"/>
    <n v="60000000"/>
  </r>
  <r>
    <n v="4.4000000000000004"/>
    <s v="Kangaroo Jack"/>
    <s v="David McNally"/>
    <x v="7"/>
    <s v="English"/>
    <n v="89"/>
    <n v="66734992"/>
    <n v="60000000"/>
  </r>
  <r>
    <n v="4.4000000000000004"/>
    <s v="Kangaroo Jack"/>
    <s v="David McNally"/>
    <x v="15"/>
    <s v="English"/>
    <n v="89"/>
    <n v="66734992"/>
    <n v="60000000"/>
  </r>
  <r>
    <n v="7.7"/>
    <s v="Coraline"/>
    <s v="Henry Selick"/>
    <x v="6"/>
    <s v="English"/>
    <n v="100"/>
    <n v="75280058"/>
    <n v="60000000"/>
  </r>
  <r>
    <n v="7.7"/>
    <s v="Coraline"/>
    <s v="Henry Selick"/>
    <x v="8"/>
    <s v="English"/>
    <n v="100"/>
    <n v="75280058"/>
    <n v="60000000"/>
  </r>
  <r>
    <n v="7.7"/>
    <s v="Coraline"/>
    <s v="Henry Selick"/>
    <x v="2"/>
    <s v="English"/>
    <n v="100"/>
    <n v="75280058"/>
    <n v="60000000"/>
  </r>
  <r>
    <n v="5"/>
    <s v="The Happening"/>
    <s v="M. Night Shyamalan"/>
    <x v="3"/>
    <s v="English"/>
    <n v="91"/>
    <n v="64505912"/>
    <n v="48000000"/>
  </r>
  <r>
    <n v="5"/>
    <s v="The Happening"/>
    <s v="M. Night Shyamalan"/>
    <x v="4"/>
    <s v="English"/>
    <n v="91"/>
    <n v="64505912"/>
    <n v="48000000"/>
  </r>
  <r>
    <n v="7.7"/>
    <s v="Man on Fire"/>
    <s v="Tony Scott"/>
    <x v="0"/>
    <s v="English"/>
    <n v="146"/>
    <n v="77862546"/>
    <n v="70000000"/>
  </r>
  <r>
    <n v="7.7"/>
    <s v="Man on Fire"/>
    <s v="Tony Scott"/>
    <x v="15"/>
    <s v="English"/>
    <n v="146"/>
    <n v="77862546"/>
    <n v="70000000"/>
  </r>
  <r>
    <n v="7.7"/>
    <s v="Man on Fire"/>
    <s v="Tony Scott"/>
    <x v="12"/>
    <s v="English"/>
    <n v="146"/>
    <n v="77862546"/>
    <n v="70000000"/>
  </r>
  <r>
    <n v="7.7"/>
    <s v="Man on Fire"/>
    <s v="Tony Scott"/>
    <x v="4"/>
    <s v="English"/>
    <n v="146"/>
    <n v="77862546"/>
    <n v="70000000"/>
  </r>
  <r>
    <n v="4.4000000000000004"/>
    <s v="The Shaggy Dog"/>
    <s v="Brian Robbins"/>
    <x v="7"/>
    <s v="English"/>
    <n v="98"/>
    <n v="61112916"/>
    <n v="50000000"/>
  </r>
  <r>
    <n v="4.4000000000000004"/>
    <s v="The Shaggy Dog"/>
    <s v="Brian Robbins"/>
    <x v="8"/>
    <s v="English"/>
    <n v="98"/>
    <n v="61112916"/>
    <n v="50000000"/>
  </r>
  <r>
    <n v="4.4000000000000004"/>
    <s v="The Shaggy Dog"/>
    <s v="Brian Robbins"/>
    <x v="2"/>
    <s v="English"/>
    <n v="98"/>
    <n v="61112916"/>
    <n v="50000000"/>
  </r>
  <r>
    <n v="6.1"/>
    <s v="Starsky &amp; Hutch"/>
    <s v="Todd Phillips"/>
    <x v="7"/>
    <s v="English"/>
    <n v="101"/>
    <n v="88200225"/>
    <n v="60000000"/>
  </r>
  <r>
    <n v="6.1"/>
    <s v="Starsky &amp; Hutch"/>
    <s v="Todd Phillips"/>
    <x v="15"/>
    <s v="English"/>
    <n v="101"/>
    <n v="88200225"/>
    <n v="60000000"/>
  </r>
  <r>
    <n v="5.4"/>
    <s v="Jingle All the Way"/>
    <s v="Brian Levant"/>
    <x v="7"/>
    <s v="English"/>
    <n v="94"/>
    <n v="60573641"/>
    <n v="60000000"/>
  </r>
  <r>
    <n v="5.4"/>
    <s v="Jingle All the Way"/>
    <s v="Brian Levant"/>
    <x v="8"/>
    <s v="English"/>
    <n v="94"/>
    <n v="60573641"/>
    <n v="60000000"/>
  </r>
  <r>
    <n v="6.8"/>
    <s v="Hellboy"/>
    <s v="Guillermo del Toro"/>
    <x v="0"/>
    <s v="English"/>
    <n v="132"/>
    <n v="59035104"/>
    <n v="66000000"/>
  </r>
  <r>
    <n v="6.8"/>
    <s v="Hellboy"/>
    <s v="Guillermo del Toro"/>
    <x v="2"/>
    <s v="English"/>
    <n v="132"/>
    <n v="59035104"/>
    <n v="66000000"/>
  </r>
  <r>
    <n v="6.8"/>
    <s v="Hellboy"/>
    <s v="Guillermo del Toro"/>
    <x v="16"/>
    <s v="English"/>
    <n v="132"/>
    <n v="59035104"/>
    <n v="66000000"/>
  </r>
  <r>
    <n v="6.8"/>
    <s v="Hellboy"/>
    <s v="Guillermo del Toro"/>
    <x v="3"/>
    <s v="English"/>
    <n v="132"/>
    <n v="59035104"/>
    <n v="66000000"/>
  </r>
  <r>
    <n v="6.5"/>
    <s v="A Civil Action"/>
    <s v="Steven Zaillian"/>
    <x v="12"/>
    <s v="English"/>
    <n v="115"/>
    <n v="56702901"/>
    <n v="60000000"/>
  </r>
  <r>
    <n v="7"/>
    <s v="ParaNorman"/>
    <s v="Chris Butler"/>
    <x v="1"/>
    <s v="English"/>
    <n v="92"/>
    <n v="55994557"/>
    <n v="60000000"/>
  </r>
  <r>
    <n v="7"/>
    <s v="ParaNorman"/>
    <s v="Chris Butler"/>
    <x v="6"/>
    <s v="English"/>
    <n v="92"/>
    <n v="55994557"/>
    <n v="60000000"/>
  </r>
  <r>
    <n v="7"/>
    <s v="ParaNorman"/>
    <s v="Chris Butler"/>
    <x v="7"/>
    <s v="English"/>
    <n v="92"/>
    <n v="55994557"/>
    <n v="60000000"/>
  </r>
  <r>
    <n v="7"/>
    <s v="ParaNorman"/>
    <s v="Chris Butler"/>
    <x v="8"/>
    <s v="English"/>
    <n v="92"/>
    <n v="55994557"/>
    <n v="60000000"/>
  </r>
  <r>
    <n v="7"/>
    <s v="ParaNorman"/>
    <s v="Chris Butler"/>
    <x v="2"/>
    <s v="English"/>
    <n v="92"/>
    <n v="55994557"/>
    <n v="60000000"/>
  </r>
  <r>
    <n v="6.3"/>
    <s v="The Jackal"/>
    <s v="Michael Caton-Jones"/>
    <x v="0"/>
    <s v="English"/>
    <n v="124"/>
    <n v="54910560"/>
    <n v="60000000"/>
  </r>
  <r>
    <n v="6.3"/>
    <s v="The Jackal"/>
    <s v="Michael Caton-Jones"/>
    <x v="1"/>
    <s v="English"/>
    <n v="124"/>
    <n v="54910560"/>
    <n v="60000000"/>
  </r>
  <r>
    <n v="6.3"/>
    <s v="The Jackal"/>
    <s v="Michael Caton-Jones"/>
    <x v="15"/>
    <s v="English"/>
    <n v="124"/>
    <n v="54910560"/>
    <n v="60000000"/>
  </r>
  <r>
    <n v="6.3"/>
    <s v="The Jackal"/>
    <s v="Michael Caton-Jones"/>
    <x v="4"/>
    <s v="English"/>
    <n v="124"/>
    <n v="54910560"/>
    <n v="60000000"/>
  </r>
  <r>
    <n v="6.3"/>
    <s v="Paycheck"/>
    <s v="John Woo"/>
    <x v="0"/>
    <s v="English"/>
    <n v="119"/>
    <n v="53789313"/>
    <n v="60000000"/>
  </r>
  <r>
    <n v="6.3"/>
    <s v="Paycheck"/>
    <s v="John Woo"/>
    <x v="10"/>
    <s v="English"/>
    <n v="119"/>
    <n v="53789313"/>
    <n v="60000000"/>
  </r>
  <r>
    <n v="6.3"/>
    <s v="Paycheck"/>
    <s v="John Woo"/>
    <x v="3"/>
    <s v="English"/>
    <n v="119"/>
    <n v="53789313"/>
    <n v="60000000"/>
  </r>
  <r>
    <n v="6.3"/>
    <s v="Paycheck"/>
    <s v="John Woo"/>
    <x v="4"/>
    <s v="English"/>
    <n v="119"/>
    <n v="53789313"/>
    <n v="60000000"/>
  </r>
  <r>
    <n v="6.1"/>
    <s v="Up Close &amp; Personal"/>
    <s v="Jon Avnet"/>
    <x v="12"/>
    <s v="English"/>
    <n v="124"/>
    <n v="51045801"/>
    <n v="60000000"/>
  </r>
  <r>
    <n v="6.1"/>
    <s v="Up Close &amp; Personal"/>
    <s v="Jon Avnet"/>
    <x v="5"/>
    <s v="English"/>
    <n v="124"/>
    <n v="51045801"/>
    <n v="60000000"/>
  </r>
  <r>
    <n v="6.1"/>
    <s v="The Tale of Despereaux"/>
    <s v="Sam Fell"/>
    <x v="1"/>
    <s v="English"/>
    <n v="93"/>
    <n v="50818750"/>
    <n v="60000000"/>
  </r>
  <r>
    <n v="6.1"/>
    <s v="The Tale of Despereaux"/>
    <s v="Sam Fell"/>
    <x v="6"/>
    <s v="English"/>
    <n v="93"/>
    <n v="50818750"/>
    <n v="60000000"/>
  </r>
  <r>
    <n v="6.1"/>
    <s v="The Tale of Despereaux"/>
    <s v="Sam Fell"/>
    <x v="7"/>
    <s v="English"/>
    <n v="93"/>
    <n v="50818750"/>
    <n v="60000000"/>
  </r>
  <r>
    <n v="6.1"/>
    <s v="The Tale of Despereaux"/>
    <s v="Sam Fell"/>
    <x v="8"/>
    <s v="English"/>
    <n v="93"/>
    <n v="50818750"/>
    <n v="60000000"/>
  </r>
  <r>
    <n v="6.1"/>
    <s v="The Tale of Despereaux"/>
    <s v="Sam Fell"/>
    <x v="2"/>
    <s v="English"/>
    <n v="93"/>
    <n v="50818750"/>
    <n v="60000000"/>
  </r>
  <r>
    <n v="5.3"/>
    <s v="The Tuxedo"/>
    <s v="Kevin Donovan"/>
    <x v="0"/>
    <s v="English"/>
    <n v="98"/>
    <n v="50189179"/>
    <n v="60000000"/>
  </r>
  <r>
    <n v="5.3"/>
    <s v="The Tuxedo"/>
    <s v="Kevin Donovan"/>
    <x v="7"/>
    <s v="English"/>
    <n v="98"/>
    <n v="50189179"/>
    <n v="60000000"/>
  </r>
  <r>
    <n v="5.3"/>
    <s v="The Tuxedo"/>
    <s v="Kevin Donovan"/>
    <x v="3"/>
    <s v="English"/>
    <n v="98"/>
    <n v="50189179"/>
    <n v="60000000"/>
  </r>
  <r>
    <n v="5.4"/>
    <s v="Under Siege 2: Dark Territory"/>
    <s v="Geoff Murphy"/>
    <x v="0"/>
    <s v="English"/>
    <n v="92"/>
    <n v="50024083"/>
    <n v="60000000"/>
  </r>
  <r>
    <n v="5.4"/>
    <s v="Under Siege 2: Dark Territory"/>
    <s v="Geoff Murphy"/>
    <x v="4"/>
    <s v="English"/>
    <n v="92"/>
    <n v="50024083"/>
    <n v="60000000"/>
  </r>
  <r>
    <n v="6.2"/>
    <s v="Jack Ryan: Shadow Recruit"/>
    <s v="Kenneth Branagh"/>
    <x v="0"/>
    <s v="English"/>
    <n v="105"/>
    <n v="50549107"/>
    <n v="60000000"/>
  </r>
  <r>
    <n v="6.2"/>
    <s v="Jack Ryan: Shadow Recruit"/>
    <s v="Kenneth Branagh"/>
    <x v="12"/>
    <s v="English"/>
    <n v="105"/>
    <n v="50549107"/>
    <n v="60000000"/>
  </r>
  <r>
    <n v="6.2"/>
    <s v="Jack Ryan: Shadow Recruit"/>
    <s v="Kenneth Branagh"/>
    <x v="4"/>
    <s v="English"/>
    <n v="105"/>
    <n v="50549107"/>
    <n v="60000000"/>
  </r>
  <r>
    <n v="6.6"/>
    <s v="Joy"/>
    <s v="David O. Russell"/>
    <x v="18"/>
    <s v="English"/>
    <n v="124"/>
    <n v="56443482"/>
    <n v="60000000"/>
  </r>
  <r>
    <n v="6.6"/>
    <s v="Joy"/>
    <s v="David O. Russell"/>
    <x v="7"/>
    <s v="English"/>
    <n v="124"/>
    <n v="56443482"/>
    <n v="60000000"/>
  </r>
  <r>
    <n v="6.6"/>
    <s v="Joy"/>
    <s v="David O. Russell"/>
    <x v="12"/>
    <s v="English"/>
    <n v="124"/>
    <n v="56443482"/>
    <n v="60000000"/>
  </r>
  <r>
    <n v="5.9"/>
    <s v="London Has Fallen"/>
    <s v="Babak Najafi"/>
    <x v="0"/>
    <s v="English"/>
    <n v="99"/>
    <n v="62401264"/>
    <n v="60000000"/>
  </r>
  <r>
    <n v="5.9"/>
    <s v="London Has Fallen"/>
    <s v="Babak Najafi"/>
    <x v="15"/>
    <s v="English"/>
    <n v="99"/>
    <n v="62401264"/>
    <n v="60000000"/>
  </r>
  <r>
    <n v="5.9"/>
    <s v="London Has Fallen"/>
    <s v="Babak Najafi"/>
    <x v="12"/>
    <s v="English"/>
    <n v="99"/>
    <n v="62401264"/>
    <n v="60000000"/>
  </r>
  <r>
    <n v="5.9"/>
    <s v="London Has Fallen"/>
    <s v="Babak Najafi"/>
    <x v="4"/>
    <s v="English"/>
    <n v="99"/>
    <n v="62401264"/>
    <n v="60000000"/>
  </r>
  <r>
    <n v="6.3"/>
    <s v="Alien: Resurrection"/>
    <s v="Jean-Pierre Jeunet"/>
    <x v="0"/>
    <s v="English"/>
    <n v="116"/>
    <n v="47748610"/>
    <n v="75000000"/>
  </r>
  <r>
    <n v="6.3"/>
    <s v="Alien: Resurrection"/>
    <s v="Jean-Pierre Jeunet"/>
    <x v="16"/>
    <s v="English"/>
    <n v="116"/>
    <n v="47748610"/>
    <n v="75000000"/>
  </r>
  <r>
    <n v="6.3"/>
    <s v="Alien: Resurrection"/>
    <s v="Jean-Pierre Jeunet"/>
    <x v="3"/>
    <s v="English"/>
    <n v="116"/>
    <n v="47748610"/>
    <n v="75000000"/>
  </r>
  <r>
    <n v="7.2"/>
    <s v="Shooter"/>
    <s v="Antoine Fuqua"/>
    <x v="0"/>
    <s v="English"/>
    <n v="124"/>
    <n v="46975183"/>
    <n v="61000000"/>
  </r>
  <r>
    <n v="7.2"/>
    <s v="Shooter"/>
    <s v="Antoine Fuqua"/>
    <x v="15"/>
    <s v="English"/>
    <n v="124"/>
    <n v="46975183"/>
    <n v="61000000"/>
  </r>
  <r>
    <n v="7.2"/>
    <s v="Shooter"/>
    <s v="Antoine Fuqua"/>
    <x v="12"/>
    <s v="English"/>
    <n v="124"/>
    <n v="46975183"/>
    <n v="61000000"/>
  </r>
  <r>
    <n v="7.2"/>
    <s v="Shooter"/>
    <s v="Antoine Fuqua"/>
    <x v="10"/>
    <s v="English"/>
    <n v="124"/>
    <n v="46975183"/>
    <n v="61000000"/>
  </r>
  <r>
    <n v="7.2"/>
    <s v="Shooter"/>
    <s v="Antoine Fuqua"/>
    <x v="4"/>
    <s v="English"/>
    <n v="124"/>
    <n v="46975183"/>
    <n v="61000000"/>
  </r>
  <r>
    <n v="6.8"/>
    <s v="The Boxtrolls"/>
    <s v="Graham Annable"/>
    <x v="1"/>
    <s v="English"/>
    <n v="96"/>
    <n v="50807639"/>
    <n v="60000000"/>
  </r>
  <r>
    <n v="6.8"/>
    <s v="The Boxtrolls"/>
    <s v="Graham Annable"/>
    <x v="6"/>
    <s v="English"/>
    <n v="96"/>
    <n v="50807639"/>
    <n v="60000000"/>
  </r>
  <r>
    <n v="6.8"/>
    <s v="The Boxtrolls"/>
    <s v="Graham Annable"/>
    <x v="7"/>
    <s v="English"/>
    <n v="96"/>
    <n v="50807639"/>
    <n v="60000000"/>
  </r>
  <r>
    <n v="6.8"/>
    <s v="The Boxtrolls"/>
    <s v="Graham Annable"/>
    <x v="8"/>
    <s v="English"/>
    <n v="96"/>
    <n v="50807639"/>
    <n v="60000000"/>
  </r>
  <r>
    <n v="6.8"/>
    <s v="The Boxtrolls"/>
    <s v="Graham Annable"/>
    <x v="2"/>
    <s v="English"/>
    <n v="96"/>
    <n v="50807639"/>
    <n v="60000000"/>
  </r>
  <r>
    <n v="6.1"/>
    <s v="Practical Magic"/>
    <s v="Griffin Dunne"/>
    <x v="7"/>
    <s v="English"/>
    <n v="104"/>
    <n v="46611204"/>
    <n v="48000000"/>
  </r>
  <r>
    <n v="6.1"/>
    <s v="Practical Magic"/>
    <s v="Griffin Dunne"/>
    <x v="12"/>
    <s v="English"/>
    <n v="104"/>
    <n v="46611204"/>
    <n v="48000000"/>
  </r>
  <r>
    <n v="6.1"/>
    <s v="Practical Magic"/>
    <s v="Griffin Dunne"/>
    <x v="2"/>
    <s v="English"/>
    <n v="104"/>
    <n v="46611204"/>
    <n v="48000000"/>
  </r>
  <r>
    <n v="6.1"/>
    <s v="Practical Magic"/>
    <s v="Griffin Dunne"/>
    <x v="5"/>
    <s v="English"/>
    <n v="104"/>
    <n v="46611204"/>
    <n v="48000000"/>
  </r>
  <r>
    <n v="7.8"/>
    <s v="The Lego Movie"/>
    <s v="Phil Lord"/>
    <x v="0"/>
    <s v="English"/>
    <n v="100"/>
    <n v="257756197"/>
    <n v="60000000"/>
  </r>
  <r>
    <n v="7.8"/>
    <s v="The Lego Movie"/>
    <s v="Phil Lord"/>
    <x v="1"/>
    <s v="English"/>
    <n v="100"/>
    <n v="257756197"/>
    <n v="60000000"/>
  </r>
  <r>
    <n v="7.8"/>
    <s v="The Lego Movie"/>
    <s v="Phil Lord"/>
    <x v="6"/>
    <s v="English"/>
    <n v="100"/>
    <n v="257756197"/>
    <n v="60000000"/>
  </r>
  <r>
    <n v="7.8"/>
    <s v="The Lego Movie"/>
    <s v="Phil Lord"/>
    <x v="7"/>
    <s v="English"/>
    <n v="100"/>
    <n v="257756197"/>
    <n v="60000000"/>
  </r>
  <r>
    <n v="7.8"/>
    <s v="The Lego Movie"/>
    <s v="Phil Lord"/>
    <x v="8"/>
    <s v="English"/>
    <n v="100"/>
    <n v="257756197"/>
    <n v="60000000"/>
  </r>
  <r>
    <n v="7.8"/>
    <s v="The Lego Movie"/>
    <s v="Phil Lord"/>
    <x v="2"/>
    <s v="English"/>
    <n v="100"/>
    <n v="257756197"/>
    <n v="60000000"/>
  </r>
  <r>
    <n v="5"/>
    <s v="Miss Congeniality 2: Armed and Fabulous"/>
    <s v="John Pasquin"/>
    <x v="0"/>
    <s v="English"/>
    <n v="115"/>
    <n v="48472213"/>
    <n v="45000000"/>
  </r>
  <r>
    <n v="5"/>
    <s v="Miss Congeniality 2: Armed and Fabulous"/>
    <s v="John Pasquin"/>
    <x v="7"/>
    <s v="English"/>
    <n v="115"/>
    <n v="48472213"/>
    <n v="45000000"/>
  </r>
  <r>
    <n v="5"/>
    <s v="Miss Congeniality 2: Armed and Fabulous"/>
    <s v="John Pasquin"/>
    <x v="15"/>
    <s v="English"/>
    <n v="115"/>
    <n v="48472213"/>
    <n v="45000000"/>
  </r>
  <r>
    <n v="6.2"/>
    <s v="Reign of Fire"/>
    <s v="Rob Bowman"/>
    <x v="0"/>
    <s v="English"/>
    <n v="101"/>
    <n v="43060566"/>
    <n v="60000000"/>
  </r>
  <r>
    <n v="6.2"/>
    <s v="Reign of Fire"/>
    <s v="Rob Bowman"/>
    <x v="1"/>
    <s v="English"/>
    <n v="101"/>
    <n v="43060566"/>
    <n v="60000000"/>
  </r>
  <r>
    <n v="6.2"/>
    <s v="Reign of Fire"/>
    <s v="Rob Bowman"/>
    <x v="2"/>
    <s v="English"/>
    <n v="101"/>
    <n v="43060566"/>
    <n v="60000000"/>
  </r>
  <r>
    <n v="6.2"/>
    <s v="Reign of Fire"/>
    <s v="Rob Bowman"/>
    <x v="3"/>
    <s v="English"/>
    <n v="101"/>
    <n v="43060566"/>
    <n v="60000000"/>
  </r>
  <r>
    <n v="6.2"/>
    <s v="Reign of Fire"/>
    <s v="Rob Bowman"/>
    <x v="4"/>
    <s v="English"/>
    <n v="101"/>
    <n v="43060566"/>
    <n v="60000000"/>
  </r>
  <r>
    <n v="6.7"/>
    <s v="Gangster Squad"/>
    <s v="Ruben Fleischer"/>
    <x v="0"/>
    <s v="English"/>
    <n v="113"/>
    <n v="45996718"/>
    <n v="60000000"/>
  </r>
  <r>
    <n v="6.7"/>
    <s v="Gangster Squad"/>
    <s v="Ruben Fleischer"/>
    <x v="15"/>
    <s v="English"/>
    <n v="113"/>
    <n v="45996718"/>
    <n v="60000000"/>
  </r>
  <r>
    <n v="6.7"/>
    <s v="Gangster Squad"/>
    <s v="Ruben Fleischer"/>
    <x v="12"/>
    <s v="English"/>
    <n v="113"/>
    <n v="45996718"/>
    <n v="60000000"/>
  </r>
  <r>
    <n v="6.7"/>
    <s v="Gangster Squad"/>
    <s v="Ruben Fleischer"/>
    <x v="4"/>
    <s v="English"/>
    <n v="113"/>
    <n v="45996718"/>
    <n v="60000000"/>
  </r>
  <r>
    <n v="4.9000000000000004"/>
    <s v="Year One"/>
    <s v="Harold Ramis"/>
    <x v="1"/>
    <s v="English"/>
    <n v="100"/>
    <n v="43337279"/>
    <n v="60000000"/>
  </r>
  <r>
    <n v="4.9000000000000004"/>
    <s v="Year One"/>
    <s v="Harold Ramis"/>
    <x v="7"/>
    <s v="English"/>
    <n v="100"/>
    <n v="43337279"/>
    <n v="60000000"/>
  </r>
  <r>
    <n v="7.4"/>
    <s v="Invictus"/>
    <s v="Clint Eastwood"/>
    <x v="18"/>
    <s v="English"/>
    <n v="134"/>
    <n v="37479778"/>
    <n v="60000000"/>
  </r>
  <r>
    <n v="7.4"/>
    <s v="Invictus"/>
    <s v="Clint Eastwood"/>
    <x v="12"/>
    <s v="English"/>
    <n v="134"/>
    <n v="37479778"/>
    <n v="60000000"/>
  </r>
  <r>
    <n v="7.4"/>
    <s v="Invictus"/>
    <s v="Clint Eastwood"/>
    <x v="13"/>
    <s v="English"/>
    <n v="134"/>
    <n v="37479778"/>
    <n v="60000000"/>
  </r>
  <r>
    <n v="7.4"/>
    <s v="Invictus"/>
    <s v="Clint Eastwood"/>
    <x v="14"/>
    <s v="English"/>
    <n v="134"/>
    <n v="37479778"/>
    <n v="60000000"/>
  </r>
  <r>
    <n v="6.2"/>
    <s v="Duplicity"/>
    <s v="Tony Gilroy"/>
    <x v="7"/>
    <s v="English"/>
    <n v="125"/>
    <n v="40559930"/>
    <n v="60000000"/>
  </r>
  <r>
    <n v="6.2"/>
    <s v="Duplicity"/>
    <s v="Tony Gilroy"/>
    <x v="15"/>
    <s v="English"/>
    <n v="125"/>
    <n v="40559930"/>
    <n v="60000000"/>
  </r>
  <r>
    <n v="6.2"/>
    <s v="Duplicity"/>
    <s v="Tony Gilroy"/>
    <x v="5"/>
    <s v="English"/>
    <n v="125"/>
    <n v="40559930"/>
    <n v="60000000"/>
  </r>
  <r>
    <n v="6.2"/>
    <s v="Duplicity"/>
    <s v="Tony Gilroy"/>
    <x v="4"/>
    <s v="English"/>
    <n v="125"/>
    <n v="40559930"/>
    <n v="60000000"/>
  </r>
  <r>
    <n v="4.9000000000000004"/>
    <s v="My Favorite Martian"/>
    <s v="Donald Petrie"/>
    <x v="7"/>
    <s v="English"/>
    <n v="94"/>
    <n v="36830057"/>
    <n v="65000000"/>
  </r>
  <r>
    <n v="4.9000000000000004"/>
    <s v="My Favorite Martian"/>
    <s v="Donald Petrie"/>
    <x v="8"/>
    <s v="English"/>
    <n v="94"/>
    <n v="36830057"/>
    <n v="65000000"/>
  </r>
  <r>
    <n v="4.9000000000000004"/>
    <s v="My Favorite Martian"/>
    <s v="Donald Petrie"/>
    <x v="3"/>
    <s v="English"/>
    <n v="94"/>
    <n v="36830057"/>
    <n v="65000000"/>
  </r>
  <r>
    <n v="6.1"/>
    <s v="The Sentinel"/>
    <s v="Clark Johnson"/>
    <x v="0"/>
    <s v="English"/>
    <n v="107"/>
    <n v="36279230"/>
    <n v="60000000"/>
  </r>
  <r>
    <n v="6.1"/>
    <s v="The Sentinel"/>
    <s v="Clark Johnson"/>
    <x v="15"/>
    <s v="English"/>
    <n v="107"/>
    <n v="36279230"/>
    <n v="60000000"/>
  </r>
  <r>
    <n v="6.1"/>
    <s v="The Sentinel"/>
    <s v="Clark Johnson"/>
    <x v="4"/>
    <s v="English"/>
    <n v="107"/>
    <n v="36279230"/>
    <n v="60000000"/>
  </r>
  <r>
    <n v="6.1"/>
    <s v="Planet 51"/>
    <s v="Jorge Blanco"/>
    <x v="1"/>
    <s v="English"/>
    <n v="91"/>
    <n v="42194060"/>
    <n v="70000000"/>
  </r>
  <r>
    <n v="6.1"/>
    <s v="Planet 51"/>
    <s v="Jorge Blanco"/>
    <x v="6"/>
    <s v="English"/>
    <n v="91"/>
    <n v="42194060"/>
    <n v="70000000"/>
  </r>
  <r>
    <n v="6.1"/>
    <s v="Planet 51"/>
    <s v="Jorge Blanco"/>
    <x v="7"/>
    <s v="English"/>
    <n v="91"/>
    <n v="42194060"/>
    <n v="70000000"/>
  </r>
  <r>
    <n v="6.1"/>
    <s v="Planet 51"/>
    <s v="Jorge Blanco"/>
    <x v="8"/>
    <s v="English"/>
    <n v="91"/>
    <n v="42194060"/>
    <n v="70000000"/>
  </r>
  <r>
    <n v="6.1"/>
    <s v="Planet 51"/>
    <s v="Jorge Blanco"/>
    <x v="3"/>
    <s v="English"/>
    <n v="91"/>
    <n v="42194060"/>
    <n v="70000000"/>
  </r>
  <r>
    <n v="6.4"/>
    <s v="Star Trek: Nemesis"/>
    <s v="Stuart Baird"/>
    <x v="0"/>
    <s v="English"/>
    <n v="116"/>
    <n v="43119879"/>
    <n v="60000000"/>
  </r>
  <r>
    <n v="6.4"/>
    <s v="Star Trek: Nemesis"/>
    <s v="Stuart Baird"/>
    <x v="1"/>
    <s v="English"/>
    <n v="116"/>
    <n v="43119879"/>
    <n v="60000000"/>
  </r>
  <r>
    <n v="6.4"/>
    <s v="Star Trek: Nemesis"/>
    <s v="Stuart Baird"/>
    <x v="3"/>
    <s v="English"/>
    <n v="116"/>
    <n v="43119879"/>
    <n v="60000000"/>
  </r>
  <r>
    <n v="6.4"/>
    <s v="Star Trek: Nemesis"/>
    <s v="Stuart Baird"/>
    <x v="4"/>
    <s v="English"/>
    <n v="116"/>
    <n v="43119879"/>
    <n v="60000000"/>
  </r>
  <r>
    <n v="6.3"/>
    <s v="Intolerable Cruelty"/>
    <s v="Joel Coen"/>
    <x v="7"/>
    <s v="English"/>
    <n v="100"/>
    <n v="35096190"/>
    <n v="60000000"/>
  </r>
  <r>
    <n v="6.3"/>
    <s v="Intolerable Cruelty"/>
    <s v="Joel Coen"/>
    <x v="15"/>
    <s v="English"/>
    <n v="100"/>
    <n v="35096190"/>
    <n v="60000000"/>
  </r>
  <r>
    <n v="6.3"/>
    <s v="Intolerable Cruelty"/>
    <s v="Joel Coen"/>
    <x v="5"/>
    <s v="English"/>
    <n v="100"/>
    <n v="35096190"/>
    <n v="60000000"/>
  </r>
  <r>
    <n v="6.6"/>
    <s v="Edge of Darkness"/>
    <s v="Martin Campbell"/>
    <x v="15"/>
    <s v="English"/>
    <n v="117"/>
    <n v="43290977"/>
    <n v="80000000"/>
  </r>
  <r>
    <n v="6.6"/>
    <s v="Edge of Darkness"/>
    <s v="Martin Campbell"/>
    <x v="12"/>
    <s v="English"/>
    <n v="117"/>
    <n v="43290977"/>
    <n v="80000000"/>
  </r>
  <r>
    <n v="6.6"/>
    <s v="Edge of Darkness"/>
    <s v="Martin Campbell"/>
    <x v="10"/>
    <s v="English"/>
    <n v="117"/>
    <n v="43290977"/>
    <n v="80000000"/>
  </r>
  <r>
    <n v="6.6"/>
    <s v="Edge of Darkness"/>
    <s v="Martin Campbell"/>
    <x v="4"/>
    <s v="English"/>
    <n v="117"/>
    <n v="43290977"/>
    <n v="80000000"/>
  </r>
  <r>
    <n v="5.7"/>
    <s v="The Relic"/>
    <s v="Peter Hyams"/>
    <x v="16"/>
    <s v="English"/>
    <n v="110"/>
    <n v="33927476"/>
    <n v="40000000"/>
  </r>
  <r>
    <n v="5.7"/>
    <s v="The Relic"/>
    <s v="Peter Hyams"/>
    <x v="10"/>
    <s v="English"/>
    <n v="110"/>
    <n v="33927476"/>
    <n v="40000000"/>
  </r>
  <r>
    <n v="5.7"/>
    <s v="The Relic"/>
    <s v="Peter Hyams"/>
    <x v="3"/>
    <s v="English"/>
    <n v="110"/>
    <n v="33927476"/>
    <n v="40000000"/>
  </r>
  <r>
    <n v="5.7"/>
    <s v="The Relic"/>
    <s v="Peter Hyams"/>
    <x v="4"/>
    <s v="English"/>
    <n v="110"/>
    <n v="33927476"/>
    <n v="40000000"/>
  </r>
  <r>
    <n v="5.9"/>
    <s v="Analyze That"/>
    <s v="Harold Ramis"/>
    <x v="7"/>
    <s v="English"/>
    <n v="96"/>
    <n v="32122249"/>
    <n v="60000000"/>
  </r>
  <r>
    <n v="5.9"/>
    <s v="Analyze That"/>
    <s v="Harold Ramis"/>
    <x v="15"/>
    <s v="English"/>
    <n v="96"/>
    <n v="32122249"/>
    <n v="60000000"/>
  </r>
  <r>
    <n v="6"/>
    <s v="Righteous Kill"/>
    <s v="Jon Avnet"/>
    <x v="0"/>
    <s v="English"/>
    <n v="101"/>
    <n v="40076438"/>
    <n v="60000000"/>
  </r>
  <r>
    <n v="6"/>
    <s v="Righteous Kill"/>
    <s v="Jon Avnet"/>
    <x v="15"/>
    <s v="English"/>
    <n v="101"/>
    <n v="40076438"/>
    <n v="60000000"/>
  </r>
  <r>
    <n v="6"/>
    <s v="Righteous Kill"/>
    <s v="Jon Avnet"/>
    <x v="12"/>
    <s v="English"/>
    <n v="101"/>
    <n v="40076438"/>
    <n v="60000000"/>
  </r>
  <r>
    <n v="6"/>
    <s v="Righteous Kill"/>
    <s v="Jon Avnet"/>
    <x v="10"/>
    <s v="English"/>
    <n v="101"/>
    <n v="40076438"/>
    <n v="60000000"/>
  </r>
  <r>
    <n v="6"/>
    <s v="Righteous Kill"/>
    <s v="Jon Avnet"/>
    <x v="4"/>
    <s v="English"/>
    <n v="101"/>
    <n v="40076438"/>
    <n v="60000000"/>
  </r>
  <r>
    <n v="6.1"/>
    <s v="Mercury Rising"/>
    <s v="Harold Becker"/>
    <x v="0"/>
    <s v="English"/>
    <n v="111"/>
    <n v="32940507"/>
    <n v="60000000"/>
  </r>
  <r>
    <n v="6.1"/>
    <s v="Mercury Rising"/>
    <s v="Harold Becker"/>
    <x v="15"/>
    <s v="English"/>
    <n v="111"/>
    <n v="32940507"/>
    <n v="60000000"/>
  </r>
  <r>
    <n v="6.1"/>
    <s v="Mercury Rising"/>
    <s v="Harold Becker"/>
    <x v="12"/>
    <s v="English"/>
    <n v="111"/>
    <n v="32940507"/>
    <n v="60000000"/>
  </r>
  <r>
    <n v="6.1"/>
    <s v="Mercury Rising"/>
    <s v="Harold Becker"/>
    <x v="4"/>
    <s v="English"/>
    <n v="111"/>
    <n v="32940507"/>
    <n v="60000000"/>
  </r>
  <r>
    <n v="6.7"/>
    <s v="The Soloist"/>
    <s v="Joe Wright"/>
    <x v="18"/>
    <s v="English"/>
    <n v="117"/>
    <n v="31670931"/>
    <n v="60000000"/>
  </r>
  <r>
    <n v="6.7"/>
    <s v="The Soloist"/>
    <s v="Joe Wright"/>
    <x v="12"/>
    <s v="English"/>
    <n v="117"/>
    <n v="31670931"/>
    <n v="60000000"/>
  </r>
  <r>
    <n v="6.7"/>
    <s v="The Soloist"/>
    <s v="Joe Wright"/>
    <x v="19"/>
    <s v="English"/>
    <n v="117"/>
    <n v="31670931"/>
    <n v="60000000"/>
  </r>
  <r>
    <n v="6.7"/>
    <s v="The Legend of Bagger Vance"/>
    <s v="Robert Redford"/>
    <x v="12"/>
    <s v="English"/>
    <n v="126"/>
    <n v="30695227"/>
    <n v="60000000"/>
  </r>
  <r>
    <n v="6.7"/>
    <s v="The Legend of Bagger Vance"/>
    <s v="Robert Redford"/>
    <x v="2"/>
    <s v="English"/>
    <n v="126"/>
    <n v="30695227"/>
    <n v="60000000"/>
  </r>
  <r>
    <n v="6.7"/>
    <s v="The Legend of Bagger Vance"/>
    <s v="Robert Redford"/>
    <x v="14"/>
    <s v="English"/>
    <n v="126"/>
    <n v="30695227"/>
    <n v="60000000"/>
  </r>
  <r>
    <n v="7.9"/>
    <s v="Almost Famous"/>
    <s v="Cameron Crowe"/>
    <x v="1"/>
    <s v="English"/>
    <n v="152"/>
    <n v="32522352"/>
    <n v="60000000"/>
  </r>
  <r>
    <n v="7.9"/>
    <s v="Almost Famous"/>
    <s v="Cameron Crowe"/>
    <x v="7"/>
    <s v="English"/>
    <n v="152"/>
    <n v="32522352"/>
    <n v="60000000"/>
  </r>
  <r>
    <n v="7.9"/>
    <s v="Almost Famous"/>
    <s v="Cameron Crowe"/>
    <x v="12"/>
    <s v="English"/>
    <n v="152"/>
    <n v="32522352"/>
    <n v="60000000"/>
  </r>
  <r>
    <n v="7.9"/>
    <s v="Almost Famous"/>
    <s v="Cameron Crowe"/>
    <x v="19"/>
    <s v="English"/>
    <n v="152"/>
    <n v="32522352"/>
    <n v="60000000"/>
  </r>
  <r>
    <n v="4.3"/>
    <s v="xXx: State of the Union"/>
    <s v="Lee Tamahori"/>
    <x v="0"/>
    <s v="English"/>
    <n v="101"/>
    <n v="26082914"/>
    <n v="87000000"/>
  </r>
  <r>
    <n v="4.3"/>
    <s v="xXx: State of the Union"/>
    <s v="Lee Tamahori"/>
    <x v="1"/>
    <s v="English"/>
    <n v="101"/>
    <n v="26082914"/>
    <n v="87000000"/>
  </r>
  <r>
    <n v="4.3"/>
    <s v="xXx: State of the Union"/>
    <s v="Lee Tamahori"/>
    <x v="15"/>
    <s v="English"/>
    <n v="101"/>
    <n v="26082914"/>
    <n v="87000000"/>
  </r>
  <r>
    <n v="4.3"/>
    <s v="xXx: State of the Union"/>
    <s v="Lee Tamahori"/>
    <x v="4"/>
    <s v="English"/>
    <n v="101"/>
    <n v="26082914"/>
    <n v="87000000"/>
  </r>
  <r>
    <n v="5.7"/>
    <s v="Priest"/>
    <s v="Scott Stewart"/>
    <x v="0"/>
    <s v="English"/>
    <n v="87"/>
    <n v="29136626"/>
    <n v="60000000"/>
  </r>
  <r>
    <n v="5.7"/>
    <s v="Priest"/>
    <s v="Scott Stewart"/>
    <x v="2"/>
    <s v="English"/>
    <n v="87"/>
    <n v="29136626"/>
    <n v="60000000"/>
  </r>
  <r>
    <n v="5.7"/>
    <s v="Priest"/>
    <s v="Scott Stewart"/>
    <x v="16"/>
    <s v="English"/>
    <n v="87"/>
    <n v="29136626"/>
    <n v="60000000"/>
  </r>
  <r>
    <n v="5.7"/>
    <s v="Priest"/>
    <s v="Scott Stewart"/>
    <x v="3"/>
    <s v="English"/>
    <n v="87"/>
    <n v="29136626"/>
    <n v="60000000"/>
  </r>
  <r>
    <n v="5.7"/>
    <s v="Priest"/>
    <s v="Scott Stewart"/>
    <x v="4"/>
    <s v="English"/>
    <n v="87"/>
    <n v="29136626"/>
    <n v="60000000"/>
  </r>
  <r>
    <n v="6.7"/>
    <s v="Sinbad: Legend of the Seven Seas"/>
    <s v="Patrick Gilmore"/>
    <x v="1"/>
    <s v="English"/>
    <n v="85"/>
    <n v="26288320"/>
    <n v="60000000"/>
  </r>
  <r>
    <n v="6.7"/>
    <s v="Sinbad: Legend of the Seven Seas"/>
    <s v="Patrick Gilmore"/>
    <x v="6"/>
    <s v="English"/>
    <n v="85"/>
    <n v="26288320"/>
    <n v="60000000"/>
  </r>
  <r>
    <n v="6.7"/>
    <s v="Sinbad: Legend of the Seven Seas"/>
    <s v="Patrick Gilmore"/>
    <x v="7"/>
    <s v="English"/>
    <n v="85"/>
    <n v="26288320"/>
    <n v="60000000"/>
  </r>
  <r>
    <n v="6.7"/>
    <s v="Sinbad: Legend of the Seven Seas"/>
    <s v="Patrick Gilmore"/>
    <x v="12"/>
    <s v="English"/>
    <n v="85"/>
    <n v="26288320"/>
    <n v="60000000"/>
  </r>
  <r>
    <n v="6.7"/>
    <s v="Sinbad: Legend of the Seven Seas"/>
    <s v="Patrick Gilmore"/>
    <x v="8"/>
    <s v="English"/>
    <n v="85"/>
    <n v="26288320"/>
    <n v="60000000"/>
  </r>
  <r>
    <n v="6.7"/>
    <s v="Sinbad: Legend of the Seven Seas"/>
    <s v="Patrick Gilmore"/>
    <x v="2"/>
    <s v="English"/>
    <n v="85"/>
    <n v="26288320"/>
    <n v="60000000"/>
  </r>
  <r>
    <n v="6.7"/>
    <s v="Sinbad: Legend of the Seven Seas"/>
    <s v="Patrick Gilmore"/>
    <x v="5"/>
    <s v="English"/>
    <n v="85"/>
    <n v="26288320"/>
    <n v="60000000"/>
  </r>
  <r>
    <n v="6.7"/>
    <s v="Event Horizon"/>
    <s v="Paul W.S. Anderson"/>
    <x v="16"/>
    <s v="English"/>
    <n v="130"/>
    <n v="26616590"/>
    <n v="60000000"/>
  </r>
  <r>
    <n v="6.7"/>
    <s v="Event Horizon"/>
    <s v="Paul W.S. Anderson"/>
    <x v="3"/>
    <s v="English"/>
    <n v="130"/>
    <n v="26616590"/>
    <n v="60000000"/>
  </r>
  <r>
    <n v="6.7"/>
    <s v="Event Horizon"/>
    <s v="Paul W.S. Anderson"/>
    <x v="4"/>
    <s v="English"/>
    <n v="130"/>
    <n v="26616590"/>
    <n v="60000000"/>
  </r>
  <r>
    <n v="6.1"/>
    <s v="Dragonfly"/>
    <s v="Tom Shadyac"/>
    <x v="12"/>
    <s v="English"/>
    <n v="104"/>
    <n v="30063805"/>
    <n v="60000000"/>
  </r>
  <r>
    <n v="6.1"/>
    <s v="Dragonfly"/>
    <s v="Tom Shadyac"/>
    <x v="2"/>
    <s v="English"/>
    <n v="104"/>
    <n v="30063805"/>
    <n v="60000000"/>
  </r>
  <r>
    <n v="6.1"/>
    <s v="Dragonfly"/>
    <s v="Tom Shadyac"/>
    <x v="10"/>
    <s v="English"/>
    <n v="104"/>
    <n v="30063805"/>
    <n v="60000000"/>
  </r>
  <r>
    <n v="6.1"/>
    <s v="Dragonfly"/>
    <s v="Tom Shadyac"/>
    <x v="5"/>
    <s v="English"/>
    <n v="104"/>
    <n v="30063805"/>
    <n v="60000000"/>
  </r>
  <r>
    <n v="6.1"/>
    <s v="Dragonfly"/>
    <s v="Tom Shadyac"/>
    <x v="4"/>
    <s v="English"/>
    <n v="104"/>
    <n v="30063805"/>
    <n v="60000000"/>
  </r>
  <r>
    <n v="5.6"/>
    <s v="The Black Dahlia"/>
    <s v="Brian De Palma"/>
    <x v="15"/>
    <s v="English"/>
    <n v="121"/>
    <n v="22518325"/>
    <n v="50000000"/>
  </r>
  <r>
    <n v="5.6"/>
    <s v="The Black Dahlia"/>
    <s v="Brian De Palma"/>
    <x v="12"/>
    <s v="English"/>
    <n v="121"/>
    <n v="22518325"/>
    <n v="50000000"/>
  </r>
  <r>
    <n v="5.6"/>
    <s v="The Black Dahlia"/>
    <s v="Brian De Palma"/>
    <x v="10"/>
    <s v="English"/>
    <n v="121"/>
    <n v="22518325"/>
    <n v="50000000"/>
  </r>
  <r>
    <n v="5.6"/>
    <s v="The Black Dahlia"/>
    <s v="Brian De Palma"/>
    <x v="4"/>
    <s v="English"/>
    <n v="121"/>
    <n v="22518325"/>
    <n v="50000000"/>
  </r>
  <r>
    <n v="6.6"/>
    <s v="Flyboys"/>
    <s v="Tony Bill"/>
    <x v="0"/>
    <s v="English"/>
    <n v="140"/>
    <n v="13082288"/>
    <n v="60000000"/>
  </r>
  <r>
    <n v="6.6"/>
    <s v="Flyboys"/>
    <s v="Tony Bill"/>
    <x v="1"/>
    <s v="English"/>
    <n v="140"/>
    <n v="13082288"/>
    <n v="60000000"/>
  </r>
  <r>
    <n v="6.6"/>
    <s v="Flyboys"/>
    <s v="Tony Bill"/>
    <x v="12"/>
    <s v="English"/>
    <n v="140"/>
    <n v="13082288"/>
    <n v="60000000"/>
  </r>
  <r>
    <n v="6.6"/>
    <s v="Flyboys"/>
    <s v="Tony Bill"/>
    <x v="13"/>
    <s v="English"/>
    <n v="140"/>
    <n v="13082288"/>
    <n v="60000000"/>
  </r>
  <r>
    <n v="6.6"/>
    <s v="Flyboys"/>
    <s v="Tony Bill"/>
    <x v="5"/>
    <s v="English"/>
    <n v="140"/>
    <n v="13082288"/>
    <n v="60000000"/>
  </r>
  <r>
    <n v="6.6"/>
    <s v="Flyboys"/>
    <s v="Tony Bill"/>
    <x v="17"/>
    <s v="English"/>
    <n v="140"/>
    <n v="13082288"/>
    <n v="60000000"/>
  </r>
  <r>
    <n v="6.9"/>
    <s v="The Last Castle"/>
    <s v="Rod Lurie"/>
    <x v="0"/>
    <s v="English"/>
    <n v="131"/>
    <n v="18208078"/>
    <n v="60000000"/>
  </r>
  <r>
    <n v="6.9"/>
    <s v="The Last Castle"/>
    <s v="Rod Lurie"/>
    <x v="12"/>
    <s v="English"/>
    <n v="131"/>
    <n v="18208078"/>
    <n v="60000000"/>
  </r>
  <r>
    <n v="6.9"/>
    <s v="The Last Castle"/>
    <s v="Rod Lurie"/>
    <x v="4"/>
    <s v="English"/>
    <n v="131"/>
    <n v="18208078"/>
    <n v="60000000"/>
  </r>
  <r>
    <n v="4.8"/>
    <s v="Supernova"/>
    <s v="Walter Hill"/>
    <x v="16"/>
    <s v="English"/>
    <n v="91"/>
    <n v="14218868"/>
    <n v="65000000"/>
  </r>
  <r>
    <n v="4.8"/>
    <s v="Supernova"/>
    <s v="Walter Hill"/>
    <x v="3"/>
    <s v="English"/>
    <n v="91"/>
    <n v="14218868"/>
    <n v="65000000"/>
  </r>
  <r>
    <n v="4.8"/>
    <s v="Supernova"/>
    <s v="Walter Hill"/>
    <x v="4"/>
    <s v="English"/>
    <n v="91"/>
    <n v="14218868"/>
    <n v="65000000"/>
  </r>
  <r>
    <n v="6.2"/>
    <s v="Winter's Tale"/>
    <s v="Akiva Goldsman"/>
    <x v="12"/>
    <s v="English"/>
    <n v="118"/>
    <n v="22451"/>
    <n v="60000000"/>
  </r>
  <r>
    <n v="6.2"/>
    <s v="Winter's Tale"/>
    <s v="Akiva Goldsman"/>
    <x v="2"/>
    <s v="English"/>
    <n v="118"/>
    <n v="22451"/>
    <n v="60000000"/>
  </r>
  <r>
    <n v="6.2"/>
    <s v="Winter's Tale"/>
    <s v="Akiva Goldsman"/>
    <x v="10"/>
    <s v="English"/>
    <n v="118"/>
    <n v="22451"/>
    <n v="60000000"/>
  </r>
  <r>
    <n v="6.2"/>
    <s v="Winter's Tale"/>
    <s v="Akiva Goldsman"/>
    <x v="5"/>
    <s v="English"/>
    <n v="118"/>
    <n v="22451"/>
    <n v="60000000"/>
  </r>
  <r>
    <n v="6"/>
    <s v="The Mortal Instruments: City of Bones"/>
    <s v="Harald Zwart"/>
    <x v="2"/>
    <s v="English"/>
    <n v="130"/>
    <n v="31165421"/>
    <n v="60000000"/>
  </r>
  <r>
    <n v="6"/>
    <s v="The Mortal Instruments: City of Bones"/>
    <s v="Harald Zwart"/>
    <x v="16"/>
    <s v="English"/>
    <n v="130"/>
    <n v="31165421"/>
    <n v="60000000"/>
  </r>
  <r>
    <n v="6"/>
    <s v="The Mortal Instruments: City of Bones"/>
    <s v="Harald Zwart"/>
    <x v="10"/>
    <s v="English"/>
    <n v="130"/>
    <n v="31165421"/>
    <n v="60000000"/>
  </r>
  <r>
    <n v="6"/>
    <s v="The Mortal Instruments: City of Bones"/>
    <s v="Harald Zwart"/>
    <x v="5"/>
    <s v="English"/>
    <n v="130"/>
    <n v="31165421"/>
    <n v="60000000"/>
  </r>
  <r>
    <n v="4.9000000000000004"/>
    <s v="Meet Dave"/>
    <s v="Brian Robbins"/>
    <x v="1"/>
    <s v="English"/>
    <n v="90"/>
    <n v="11802056"/>
    <n v="60000000"/>
  </r>
  <r>
    <n v="4.9000000000000004"/>
    <s v="Meet Dave"/>
    <s v="Brian Robbins"/>
    <x v="7"/>
    <s v="English"/>
    <n v="90"/>
    <n v="11802056"/>
    <n v="60000000"/>
  </r>
  <r>
    <n v="4.9000000000000004"/>
    <s v="Meet Dave"/>
    <s v="Brian Robbins"/>
    <x v="8"/>
    <s v="English"/>
    <n v="90"/>
    <n v="11802056"/>
    <n v="60000000"/>
  </r>
  <r>
    <n v="4.9000000000000004"/>
    <s v="Meet Dave"/>
    <s v="Brian Robbins"/>
    <x v="5"/>
    <s v="English"/>
    <n v="90"/>
    <n v="11802056"/>
    <n v="60000000"/>
  </r>
  <r>
    <n v="4.9000000000000004"/>
    <s v="Meet Dave"/>
    <s v="Brian Robbins"/>
    <x v="3"/>
    <s v="English"/>
    <n v="90"/>
    <n v="11802056"/>
    <n v="60000000"/>
  </r>
  <r>
    <n v="5.6"/>
    <s v="Dark Water"/>
    <s v="Walter Salles"/>
    <x v="12"/>
    <s v="English"/>
    <n v="103"/>
    <n v="25472967"/>
    <n v="30000000"/>
  </r>
  <r>
    <n v="5.6"/>
    <s v="Dark Water"/>
    <s v="Walter Salles"/>
    <x v="16"/>
    <s v="English"/>
    <n v="103"/>
    <n v="25472967"/>
    <n v="30000000"/>
  </r>
  <r>
    <n v="5.6"/>
    <s v="Dark Water"/>
    <s v="Walter Salles"/>
    <x v="4"/>
    <s v="English"/>
    <n v="103"/>
    <n v="25472967"/>
    <n v="30000000"/>
  </r>
  <r>
    <n v="6.1"/>
    <s v="Edtv"/>
    <s v="Ron Howard"/>
    <x v="7"/>
    <s v="English"/>
    <n v="122"/>
    <n v="22362500"/>
    <n v="55000000"/>
  </r>
  <r>
    <n v="6.1"/>
    <s v="Edtv"/>
    <s v="Ron Howard"/>
    <x v="12"/>
    <s v="English"/>
    <n v="122"/>
    <n v="22362500"/>
    <n v="55000000"/>
  </r>
  <r>
    <n v="6.1"/>
    <s v="Inkheart"/>
    <s v="Iain Softley"/>
    <x v="1"/>
    <s v="English"/>
    <n v="106"/>
    <n v="17281832"/>
    <n v="60000000"/>
  </r>
  <r>
    <n v="6.1"/>
    <s v="Inkheart"/>
    <s v="Iain Softley"/>
    <x v="8"/>
    <s v="English"/>
    <n v="106"/>
    <n v="17281832"/>
    <n v="60000000"/>
  </r>
  <r>
    <n v="6.1"/>
    <s v="Inkheart"/>
    <s v="Iain Softley"/>
    <x v="2"/>
    <s v="English"/>
    <n v="106"/>
    <n v="17281832"/>
    <n v="60000000"/>
  </r>
  <r>
    <n v="4.8"/>
    <s v="The Spirit"/>
    <s v="Frank Miller"/>
    <x v="0"/>
    <s v="English"/>
    <n v="103"/>
    <n v="19781879"/>
    <n v="60000000"/>
  </r>
  <r>
    <n v="4.8"/>
    <s v="The Spirit"/>
    <s v="Frank Miller"/>
    <x v="15"/>
    <s v="English"/>
    <n v="103"/>
    <n v="19781879"/>
    <n v="60000000"/>
  </r>
  <r>
    <n v="4.8"/>
    <s v="The Spirit"/>
    <s v="Frank Miller"/>
    <x v="2"/>
    <s v="English"/>
    <n v="103"/>
    <n v="19781879"/>
    <n v="60000000"/>
  </r>
  <r>
    <n v="4.8"/>
    <s v="The Spirit"/>
    <s v="Frank Miller"/>
    <x v="4"/>
    <s v="English"/>
    <n v="103"/>
    <n v="19781879"/>
    <n v="60000000"/>
  </r>
  <r>
    <n v="5.5"/>
    <s v="Mortdecai"/>
    <s v="David Koepp"/>
    <x v="0"/>
    <s v="English"/>
    <n v="107"/>
    <n v="7605668"/>
    <n v="60000000"/>
  </r>
  <r>
    <n v="5.5"/>
    <s v="Mortdecai"/>
    <s v="David Koepp"/>
    <x v="7"/>
    <s v="English"/>
    <n v="107"/>
    <n v="7605668"/>
    <n v="60000000"/>
  </r>
  <r>
    <n v="5.5"/>
    <s v="Mortdecai"/>
    <s v="David Koepp"/>
    <x v="10"/>
    <s v="English"/>
    <n v="107"/>
    <n v="7605668"/>
    <n v="60000000"/>
  </r>
  <r>
    <n v="5.5"/>
    <s v="Mortdecai"/>
    <s v="David Koepp"/>
    <x v="5"/>
    <s v="English"/>
    <n v="107"/>
    <n v="7605668"/>
    <n v="60000000"/>
  </r>
  <r>
    <n v="3.8"/>
    <s v="In the Name of the King: A Dungeon Siege Tale"/>
    <s v="Uwe Boll"/>
    <x v="0"/>
    <s v="English"/>
    <n v="156"/>
    <n v="4535117"/>
    <n v="60000000"/>
  </r>
  <r>
    <n v="3.8"/>
    <s v="In the Name of the King: A Dungeon Siege Tale"/>
    <s v="Uwe Boll"/>
    <x v="1"/>
    <s v="English"/>
    <n v="156"/>
    <n v="4535117"/>
    <n v="60000000"/>
  </r>
  <r>
    <n v="3.8"/>
    <s v="In the Name of the King: A Dungeon Siege Tale"/>
    <s v="Uwe Boll"/>
    <x v="2"/>
    <s v="English"/>
    <n v="156"/>
    <n v="4535117"/>
    <n v="60000000"/>
  </r>
  <r>
    <n v="3.8"/>
    <s v="In the Name of the King: A Dungeon Siege Tale"/>
    <s v="Uwe Boll"/>
    <x v="4"/>
    <s v="English"/>
    <n v="156"/>
    <n v="4535117"/>
    <n v="60000000"/>
  </r>
  <r>
    <n v="6.5"/>
    <s v="Beyond Borders"/>
    <s v="Martin Campbell"/>
    <x v="1"/>
    <s v="English"/>
    <n v="127"/>
    <n v="4426297"/>
    <n v="35000000"/>
  </r>
  <r>
    <n v="6.5"/>
    <s v="Beyond Borders"/>
    <s v="Martin Campbell"/>
    <x v="12"/>
    <s v="English"/>
    <n v="127"/>
    <n v="4426297"/>
    <n v="35000000"/>
  </r>
  <r>
    <n v="6.5"/>
    <s v="Beyond Borders"/>
    <s v="Martin Campbell"/>
    <x v="5"/>
    <s v="English"/>
    <n v="127"/>
    <n v="4426297"/>
    <n v="35000000"/>
  </r>
  <r>
    <n v="6.5"/>
    <s v="Beyond Borders"/>
    <s v="Martin Campbell"/>
    <x v="17"/>
    <s v="English"/>
    <n v="127"/>
    <n v="4426297"/>
    <n v="35000000"/>
  </r>
  <r>
    <n v="6.7"/>
    <s v="The Great Raid"/>
    <s v="John Dahl"/>
    <x v="0"/>
    <s v="Filipino"/>
    <n v="132"/>
    <n v="10166502"/>
    <n v="80000000"/>
  </r>
  <r>
    <n v="6.7"/>
    <s v="The Great Raid"/>
    <s v="John Dahl"/>
    <x v="12"/>
    <s v="Filipino"/>
    <n v="132"/>
    <n v="10166502"/>
    <n v="80000000"/>
  </r>
  <r>
    <n v="6.7"/>
    <s v="The Great Raid"/>
    <s v="John Dahl"/>
    <x v="17"/>
    <s v="Filipino"/>
    <n v="132"/>
    <n v="10166502"/>
    <n v="80000000"/>
  </r>
  <r>
    <n v="8.1"/>
    <s v="Deadpool"/>
    <s v="Tim Miller"/>
    <x v="0"/>
    <s v="English"/>
    <n v="108"/>
    <n v="363024263"/>
    <n v="58000000"/>
  </r>
  <r>
    <n v="8.1"/>
    <s v="Deadpool"/>
    <s v="Tim Miller"/>
    <x v="1"/>
    <s v="English"/>
    <n v="108"/>
    <n v="363024263"/>
    <n v="58000000"/>
  </r>
  <r>
    <n v="8.1"/>
    <s v="Deadpool"/>
    <s v="Tim Miller"/>
    <x v="7"/>
    <s v="English"/>
    <n v="108"/>
    <n v="363024263"/>
    <n v="58000000"/>
  </r>
  <r>
    <n v="8.1"/>
    <s v="Deadpool"/>
    <s v="Tim Miller"/>
    <x v="5"/>
    <s v="English"/>
    <n v="108"/>
    <n v="363024263"/>
    <n v="58000000"/>
  </r>
  <r>
    <n v="8.1"/>
    <s v="Deadpool"/>
    <s v="Tim Miller"/>
    <x v="3"/>
    <s v="English"/>
    <n v="108"/>
    <n v="363024263"/>
    <n v="58000000"/>
  </r>
  <r>
    <n v="4.9000000000000004"/>
    <s v="Holy Man"/>
    <s v="Stephen Herek"/>
    <x v="7"/>
    <s v="English"/>
    <n v="114"/>
    <n v="12065985"/>
    <n v="60000000"/>
  </r>
  <r>
    <n v="4.9000000000000004"/>
    <s v="Holy Man"/>
    <s v="Stephen Herek"/>
    <x v="12"/>
    <s v="English"/>
    <n v="114"/>
    <n v="12065985"/>
    <n v="60000000"/>
  </r>
  <r>
    <n v="7.3"/>
    <s v="American Sniper"/>
    <s v="Clint Eastwood"/>
    <x v="0"/>
    <s v="English"/>
    <n v="133"/>
    <n v="350123553"/>
    <n v="58800000"/>
  </r>
  <r>
    <n v="7.3"/>
    <s v="American Sniper"/>
    <s v="Clint Eastwood"/>
    <x v="18"/>
    <s v="English"/>
    <n v="133"/>
    <n v="350123553"/>
    <n v="58800000"/>
  </r>
  <r>
    <n v="7.3"/>
    <s v="American Sniper"/>
    <s v="Clint Eastwood"/>
    <x v="12"/>
    <s v="English"/>
    <n v="133"/>
    <n v="350123553"/>
    <n v="58800000"/>
  </r>
  <r>
    <n v="7.3"/>
    <s v="American Sniper"/>
    <s v="Clint Eastwood"/>
    <x v="13"/>
    <s v="English"/>
    <n v="133"/>
    <n v="350123553"/>
    <n v="58800000"/>
  </r>
  <r>
    <n v="7.3"/>
    <s v="American Sniper"/>
    <s v="Clint Eastwood"/>
    <x v="4"/>
    <s v="English"/>
    <n v="133"/>
    <n v="350123553"/>
    <n v="58800000"/>
  </r>
  <r>
    <n v="7.3"/>
    <s v="American Sniper"/>
    <s v="Clint Eastwood"/>
    <x v="17"/>
    <s v="English"/>
    <n v="133"/>
    <n v="350123553"/>
    <n v="58800000"/>
  </r>
  <r>
    <n v="6.4"/>
    <s v="Goosebumps"/>
    <s v="Rob Letterman"/>
    <x v="1"/>
    <s v="English"/>
    <n v="103"/>
    <n v="80021740"/>
    <n v="58000000"/>
  </r>
  <r>
    <n v="6.4"/>
    <s v="Goosebumps"/>
    <s v="Rob Letterman"/>
    <x v="7"/>
    <s v="English"/>
    <n v="103"/>
    <n v="80021740"/>
    <n v="58000000"/>
  </r>
  <r>
    <n v="6.4"/>
    <s v="Goosebumps"/>
    <s v="Rob Letterman"/>
    <x v="8"/>
    <s v="English"/>
    <n v="103"/>
    <n v="80021740"/>
    <n v="58000000"/>
  </r>
  <r>
    <n v="6.4"/>
    <s v="Goosebumps"/>
    <s v="Rob Letterman"/>
    <x v="2"/>
    <s v="English"/>
    <n v="103"/>
    <n v="80021740"/>
    <n v="58000000"/>
  </r>
  <r>
    <n v="6.4"/>
    <s v="Goosebumps"/>
    <s v="Rob Letterman"/>
    <x v="16"/>
    <s v="English"/>
    <n v="103"/>
    <n v="80021740"/>
    <n v="58000000"/>
  </r>
  <r>
    <n v="6.7"/>
    <s v="Just Like Heaven"/>
    <s v="Mark Waters"/>
    <x v="7"/>
    <s v="English"/>
    <n v="95"/>
    <n v="48291624"/>
    <n v="58000000"/>
  </r>
  <r>
    <n v="6.7"/>
    <s v="Just Like Heaven"/>
    <s v="Mark Waters"/>
    <x v="2"/>
    <s v="English"/>
    <n v="95"/>
    <n v="48291624"/>
    <n v="58000000"/>
  </r>
  <r>
    <n v="6.7"/>
    <s v="Just Like Heaven"/>
    <s v="Mark Waters"/>
    <x v="5"/>
    <s v="English"/>
    <n v="95"/>
    <n v="48291624"/>
    <n v="58000000"/>
  </r>
  <r>
    <n v="3.6"/>
    <s v="The Flintstones in Viva Rock Vegas"/>
    <s v="Brian Levant"/>
    <x v="7"/>
    <s v="English"/>
    <n v="90"/>
    <n v="35231365"/>
    <n v="60000000"/>
  </r>
  <r>
    <n v="3.6"/>
    <s v="The Flintstones in Viva Rock Vegas"/>
    <s v="Brian Levant"/>
    <x v="8"/>
    <s v="English"/>
    <n v="90"/>
    <n v="35231365"/>
    <n v="60000000"/>
  </r>
  <r>
    <n v="3.6"/>
    <s v="The Flintstones in Viva Rock Vegas"/>
    <s v="Brian Levant"/>
    <x v="5"/>
    <s v="English"/>
    <n v="90"/>
    <n v="35231365"/>
    <n v="60000000"/>
  </r>
  <r>
    <n v="3.6"/>
    <s v="The Flintstones in Viva Rock Vegas"/>
    <s v="Brian Levant"/>
    <x v="3"/>
    <s v="English"/>
    <n v="90"/>
    <n v="35231365"/>
    <n v="60000000"/>
  </r>
  <r>
    <n v="5.7"/>
    <s v="Rambo III"/>
    <s v="Peter MacDonald"/>
    <x v="0"/>
    <s v="English"/>
    <n v="87"/>
    <n v="53715611"/>
    <n v="63000000"/>
  </r>
  <r>
    <n v="5.7"/>
    <s v="Rambo III"/>
    <s v="Peter MacDonald"/>
    <x v="1"/>
    <s v="English"/>
    <n v="87"/>
    <n v="53715611"/>
    <n v="63000000"/>
  </r>
  <r>
    <n v="5.7"/>
    <s v="Rambo III"/>
    <s v="Peter MacDonald"/>
    <x v="4"/>
    <s v="English"/>
    <n v="87"/>
    <n v="53715611"/>
    <n v="63000000"/>
  </r>
  <r>
    <n v="5.7"/>
    <s v="Rambo III"/>
    <s v="Peter MacDonald"/>
    <x v="17"/>
    <s v="English"/>
    <n v="87"/>
    <n v="53715611"/>
    <n v="63000000"/>
  </r>
  <r>
    <n v="6"/>
    <s v="Leatherheads"/>
    <s v="George Clooney"/>
    <x v="7"/>
    <s v="English"/>
    <n v="114"/>
    <n v="31199215"/>
    <n v="58000000"/>
  </r>
  <r>
    <n v="6"/>
    <s v="Leatherheads"/>
    <s v="George Clooney"/>
    <x v="12"/>
    <s v="English"/>
    <n v="114"/>
    <n v="31199215"/>
    <n v="58000000"/>
  </r>
  <r>
    <n v="6"/>
    <s v="Leatherheads"/>
    <s v="George Clooney"/>
    <x v="5"/>
    <s v="English"/>
    <n v="114"/>
    <n v="31199215"/>
    <n v="58000000"/>
  </r>
  <r>
    <n v="6"/>
    <s v="Leatherheads"/>
    <s v="George Clooney"/>
    <x v="14"/>
    <s v="English"/>
    <n v="114"/>
    <n v="31199215"/>
    <n v="58000000"/>
  </r>
  <r>
    <n v="4.7"/>
    <s v="Did You Hear About the Morgans?"/>
    <s v="Marc Lawrence"/>
    <x v="7"/>
    <s v="English"/>
    <n v="103"/>
    <n v="29580087"/>
    <n v="58000000"/>
  </r>
  <r>
    <n v="4.7"/>
    <s v="Did You Hear About the Morgans?"/>
    <s v="Marc Lawrence"/>
    <x v="12"/>
    <s v="English"/>
    <n v="103"/>
    <n v="29580087"/>
    <n v="58000000"/>
  </r>
  <r>
    <n v="4.7"/>
    <s v="Did You Hear About the Morgans?"/>
    <s v="Marc Lawrence"/>
    <x v="5"/>
    <s v="English"/>
    <n v="103"/>
    <n v="29580087"/>
    <n v="58000000"/>
  </r>
  <r>
    <n v="6.3"/>
    <s v="The Internship"/>
    <s v="Shawn Levy"/>
    <x v="7"/>
    <s v="English"/>
    <n v="125"/>
    <n v="44665963"/>
    <n v="58000000"/>
  </r>
  <r>
    <n v="5.9"/>
    <s v="Resident Evil: Afterlife"/>
    <s v="Paul W.S. Anderson"/>
    <x v="0"/>
    <s v="English"/>
    <n v="97"/>
    <n v="60128566"/>
    <n v="60000000"/>
  </r>
  <r>
    <n v="5.9"/>
    <s v="Resident Evil: Afterlife"/>
    <s v="Paul W.S. Anderson"/>
    <x v="1"/>
    <s v="English"/>
    <n v="97"/>
    <n v="60128566"/>
    <n v="60000000"/>
  </r>
  <r>
    <n v="5.9"/>
    <s v="Resident Evil: Afterlife"/>
    <s v="Paul W.S. Anderson"/>
    <x v="16"/>
    <s v="English"/>
    <n v="97"/>
    <n v="60128566"/>
    <n v="60000000"/>
  </r>
  <r>
    <n v="5.9"/>
    <s v="Resident Evil: Afterlife"/>
    <s v="Paul W.S. Anderson"/>
    <x v="3"/>
    <s v="English"/>
    <n v="97"/>
    <n v="60128566"/>
    <n v="60000000"/>
  </r>
  <r>
    <n v="5.9"/>
    <s v="Red Tails"/>
    <s v="Anthony Hemingway"/>
    <x v="0"/>
    <s v="English"/>
    <n v="125"/>
    <n v="49875589"/>
    <n v="58000000"/>
  </r>
  <r>
    <n v="5.9"/>
    <s v="Red Tails"/>
    <s v="Anthony Hemingway"/>
    <x v="1"/>
    <s v="English"/>
    <n v="125"/>
    <n v="49875589"/>
    <n v="58000000"/>
  </r>
  <r>
    <n v="5.9"/>
    <s v="Red Tails"/>
    <s v="Anthony Hemingway"/>
    <x v="12"/>
    <s v="English"/>
    <n v="125"/>
    <n v="49875589"/>
    <n v="58000000"/>
  </r>
  <r>
    <n v="5.9"/>
    <s v="Red Tails"/>
    <s v="Anthony Hemingway"/>
    <x v="13"/>
    <s v="English"/>
    <n v="125"/>
    <n v="49875589"/>
    <n v="58000000"/>
  </r>
  <r>
    <n v="5.9"/>
    <s v="Red Tails"/>
    <s v="Anthony Hemingway"/>
    <x v="17"/>
    <s v="English"/>
    <n v="125"/>
    <n v="49875589"/>
    <n v="58000000"/>
  </r>
  <r>
    <n v="7.5"/>
    <s v="The Devil's Advocate"/>
    <s v="Taylor Hackford"/>
    <x v="12"/>
    <s v="English"/>
    <n v="136"/>
    <n v="60984028"/>
    <n v="57000000"/>
  </r>
  <r>
    <n v="7.5"/>
    <s v="The Devil's Advocate"/>
    <s v="Taylor Hackford"/>
    <x v="10"/>
    <s v="English"/>
    <n v="136"/>
    <n v="60984028"/>
    <n v="57000000"/>
  </r>
  <r>
    <n v="7.5"/>
    <s v="The Devil's Advocate"/>
    <s v="Taylor Hackford"/>
    <x v="4"/>
    <s v="English"/>
    <n v="136"/>
    <n v="60984028"/>
    <n v="57000000"/>
  </r>
  <r>
    <n v="5.6"/>
    <s v="That's My Boy"/>
    <s v="Sean Anders"/>
    <x v="7"/>
    <s v="English"/>
    <n v="116"/>
    <n v="36931089"/>
    <n v="70000000"/>
  </r>
  <r>
    <n v="6.4"/>
    <s v="DragonHeart"/>
    <s v="Rob Cohen"/>
    <x v="0"/>
    <s v="English"/>
    <n v="103"/>
    <n v="51317350"/>
    <n v="57000000"/>
  </r>
  <r>
    <n v="6.4"/>
    <s v="DragonHeart"/>
    <s v="Rob Cohen"/>
    <x v="1"/>
    <s v="English"/>
    <n v="103"/>
    <n v="51317350"/>
    <n v="57000000"/>
  </r>
  <r>
    <n v="6.4"/>
    <s v="DragonHeart"/>
    <s v="Rob Cohen"/>
    <x v="2"/>
    <s v="English"/>
    <n v="103"/>
    <n v="51317350"/>
    <n v="57000000"/>
  </r>
  <r>
    <n v="6.3"/>
    <s v="After the Sunset"/>
    <s v="Brett Ratner"/>
    <x v="0"/>
    <s v="English"/>
    <n v="97"/>
    <n v="28328132"/>
    <n v="58000000"/>
  </r>
  <r>
    <n v="6.3"/>
    <s v="After the Sunset"/>
    <s v="Brett Ratner"/>
    <x v="7"/>
    <s v="English"/>
    <n v="97"/>
    <n v="28328132"/>
    <n v="58000000"/>
  </r>
  <r>
    <n v="6.3"/>
    <s v="After the Sunset"/>
    <s v="Brett Ratner"/>
    <x v="15"/>
    <s v="English"/>
    <n v="97"/>
    <n v="28328132"/>
    <n v="58000000"/>
  </r>
  <r>
    <n v="6.3"/>
    <s v="After the Sunset"/>
    <s v="Brett Ratner"/>
    <x v="12"/>
    <s v="English"/>
    <n v="97"/>
    <n v="28328132"/>
    <n v="58000000"/>
  </r>
  <r>
    <n v="4.3"/>
    <s v="Ghost Rider: Spirit of Vengeance"/>
    <s v="Mark Neveldine"/>
    <x v="0"/>
    <s v="English"/>
    <n v="96"/>
    <n v="51774002"/>
    <n v="57000000"/>
  </r>
  <r>
    <n v="4.3"/>
    <s v="Ghost Rider: Spirit of Vengeance"/>
    <s v="Mark Neveldine"/>
    <x v="2"/>
    <s v="English"/>
    <n v="96"/>
    <n v="51774002"/>
    <n v="57000000"/>
  </r>
  <r>
    <n v="4.3"/>
    <s v="Ghost Rider: Spirit of Vengeance"/>
    <s v="Mark Neveldine"/>
    <x v="4"/>
    <s v="English"/>
    <n v="96"/>
    <n v="51774002"/>
    <n v="57000000"/>
  </r>
  <r>
    <n v="5.9"/>
    <s v="Captain Corelli's Mandolin"/>
    <s v="John Madden"/>
    <x v="12"/>
    <s v="English"/>
    <n v="131"/>
    <n v="25528495"/>
    <n v="57000000"/>
  </r>
  <r>
    <n v="5.9"/>
    <s v="Captain Corelli's Mandolin"/>
    <s v="John Madden"/>
    <x v="19"/>
    <s v="English"/>
    <n v="131"/>
    <n v="25528495"/>
    <n v="57000000"/>
  </r>
  <r>
    <n v="5.9"/>
    <s v="Captain Corelli's Mandolin"/>
    <s v="John Madden"/>
    <x v="5"/>
    <s v="English"/>
    <n v="131"/>
    <n v="25528495"/>
    <n v="57000000"/>
  </r>
  <r>
    <n v="5.9"/>
    <s v="Captain Corelli's Mandolin"/>
    <s v="John Madden"/>
    <x v="17"/>
    <s v="English"/>
    <n v="131"/>
    <n v="25528495"/>
    <n v="57000000"/>
  </r>
  <r>
    <n v="5.5"/>
    <s v="The Pacifier"/>
    <s v="Adam Shankman"/>
    <x v="0"/>
    <s v="English"/>
    <n v="95"/>
    <n v="113006880"/>
    <n v="56000000"/>
  </r>
  <r>
    <n v="5.5"/>
    <s v="The Pacifier"/>
    <s v="Adam Shankman"/>
    <x v="7"/>
    <s v="English"/>
    <n v="95"/>
    <n v="113006880"/>
    <n v="56000000"/>
  </r>
  <r>
    <n v="5.5"/>
    <s v="The Pacifier"/>
    <s v="Adam Shankman"/>
    <x v="12"/>
    <s v="English"/>
    <n v="95"/>
    <n v="113006880"/>
    <n v="56000000"/>
  </r>
  <r>
    <n v="5.5"/>
    <s v="The Pacifier"/>
    <s v="Adam Shankman"/>
    <x v="8"/>
    <s v="English"/>
    <n v="95"/>
    <n v="113006880"/>
    <n v="56000000"/>
  </r>
  <r>
    <n v="5.5"/>
    <s v="The Pacifier"/>
    <s v="Adam Shankman"/>
    <x v="4"/>
    <s v="English"/>
    <n v="95"/>
    <n v="113006880"/>
    <n v="56000000"/>
  </r>
  <r>
    <n v="6.2"/>
    <s v="Walking Tall"/>
    <s v="Kevin Bray"/>
    <x v="0"/>
    <s v="English"/>
    <n v="86"/>
    <n v="45860039"/>
    <n v="56000000"/>
  </r>
  <r>
    <n v="6.2"/>
    <s v="Walking Tall"/>
    <s v="Kevin Bray"/>
    <x v="15"/>
    <s v="English"/>
    <n v="86"/>
    <n v="45860039"/>
    <n v="56000000"/>
  </r>
  <r>
    <n v="8.8000000000000007"/>
    <s v="Forrest Gump"/>
    <s v="Robert Zemeckis"/>
    <x v="7"/>
    <s v="English"/>
    <n v="142"/>
    <n v="329691196"/>
    <n v="55000000"/>
  </r>
  <r>
    <n v="8.8000000000000007"/>
    <s v="Forrest Gump"/>
    <s v="Robert Zemeckis"/>
    <x v="12"/>
    <s v="English"/>
    <n v="142"/>
    <n v="329691196"/>
    <n v="55000000"/>
  </r>
  <r>
    <n v="5.2"/>
    <s v="Alvin and the Chipmunks"/>
    <s v="Tim Hill"/>
    <x v="6"/>
    <s v="English"/>
    <n v="92"/>
    <n v="217326336"/>
    <n v="60000000"/>
  </r>
  <r>
    <n v="5.2"/>
    <s v="Alvin and the Chipmunks"/>
    <s v="Tim Hill"/>
    <x v="7"/>
    <s v="English"/>
    <n v="92"/>
    <n v="217326336"/>
    <n v="60000000"/>
  </r>
  <r>
    <n v="5.2"/>
    <s v="Alvin and the Chipmunks"/>
    <s v="Tim Hill"/>
    <x v="8"/>
    <s v="English"/>
    <n v="92"/>
    <n v="217326336"/>
    <n v="60000000"/>
  </r>
  <r>
    <n v="5.2"/>
    <s v="Alvin and the Chipmunks"/>
    <s v="Tim Hill"/>
    <x v="2"/>
    <s v="English"/>
    <n v="92"/>
    <n v="217326336"/>
    <n v="60000000"/>
  </r>
  <r>
    <n v="5.2"/>
    <s v="Alvin and the Chipmunks"/>
    <s v="Tim Hill"/>
    <x v="19"/>
    <s v="English"/>
    <n v="92"/>
    <n v="217326336"/>
    <n v="60000000"/>
  </r>
  <r>
    <n v="7"/>
    <s v="Meet the Parents"/>
    <s v="Jay Roach"/>
    <x v="7"/>
    <s v="English"/>
    <n v="108"/>
    <n v="166225040"/>
    <n v="55000000"/>
  </r>
  <r>
    <n v="6.6"/>
    <s v="Pocahontas"/>
    <s v="Mike Gabriel"/>
    <x v="1"/>
    <s v="English"/>
    <n v="84"/>
    <n v="141600000"/>
    <n v="55000000"/>
  </r>
  <r>
    <n v="6.6"/>
    <s v="Pocahontas"/>
    <s v="Mike Gabriel"/>
    <x v="6"/>
    <s v="English"/>
    <n v="84"/>
    <n v="141600000"/>
    <n v="55000000"/>
  </r>
  <r>
    <n v="6.6"/>
    <s v="Pocahontas"/>
    <s v="Mike Gabriel"/>
    <x v="12"/>
    <s v="English"/>
    <n v="84"/>
    <n v="141600000"/>
    <n v="55000000"/>
  </r>
  <r>
    <n v="6.6"/>
    <s v="Pocahontas"/>
    <s v="Mike Gabriel"/>
    <x v="8"/>
    <s v="English"/>
    <n v="84"/>
    <n v="141600000"/>
    <n v="55000000"/>
  </r>
  <r>
    <n v="6.6"/>
    <s v="Pocahontas"/>
    <s v="Mike Gabriel"/>
    <x v="13"/>
    <s v="English"/>
    <n v="84"/>
    <n v="141600000"/>
    <n v="55000000"/>
  </r>
  <r>
    <n v="6.6"/>
    <s v="Pocahontas"/>
    <s v="Mike Gabriel"/>
    <x v="9"/>
    <s v="English"/>
    <n v="84"/>
    <n v="141600000"/>
    <n v="55000000"/>
  </r>
  <r>
    <n v="6.6"/>
    <s v="Pocahontas"/>
    <s v="Mike Gabriel"/>
    <x v="5"/>
    <s v="English"/>
    <n v="84"/>
    <n v="141600000"/>
    <n v="55000000"/>
  </r>
  <r>
    <n v="7.3"/>
    <s v="Superman"/>
    <s v="Richard Donner"/>
    <x v="0"/>
    <s v="English"/>
    <n v="188"/>
    <n v="134218018"/>
    <n v="55000000"/>
  </r>
  <r>
    <n v="7.3"/>
    <s v="Superman"/>
    <s v="Richard Donner"/>
    <x v="1"/>
    <s v="English"/>
    <n v="188"/>
    <n v="134218018"/>
    <n v="55000000"/>
  </r>
  <r>
    <n v="7.3"/>
    <s v="Superman"/>
    <s v="Richard Donner"/>
    <x v="12"/>
    <s v="English"/>
    <n v="188"/>
    <n v="134218018"/>
    <n v="55000000"/>
  </r>
  <r>
    <n v="7.3"/>
    <s v="Superman"/>
    <s v="Richard Donner"/>
    <x v="5"/>
    <s v="English"/>
    <n v="188"/>
    <n v="134218018"/>
    <n v="55000000"/>
  </r>
  <r>
    <n v="7.3"/>
    <s v="Superman"/>
    <s v="Richard Donner"/>
    <x v="3"/>
    <s v="English"/>
    <n v="188"/>
    <n v="134218018"/>
    <n v="55000000"/>
  </r>
  <r>
    <n v="5.6"/>
    <s v="The Nutty Professor"/>
    <s v="Tom Shadyac"/>
    <x v="7"/>
    <s v="English"/>
    <n v="95"/>
    <n v="128769345"/>
    <n v="54000000"/>
  </r>
  <r>
    <n v="5.6"/>
    <s v="The Nutty Professor"/>
    <s v="Tom Shadyac"/>
    <x v="5"/>
    <s v="English"/>
    <n v="95"/>
    <n v="128769345"/>
    <n v="54000000"/>
  </r>
  <r>
    <n v="5.6"/>
    <s v="The Nutty Professor"/>
    <s v="Tom Shadyac"/>
    <x v="3"/>
    <s v="English"/>
    <n v="95"/>
    <n v="128769345"/>
    <n v="54000000"/>
  </r>
  <r>
    <n v="6.6"/>
    <s v="Hitch"/>
    <s v="Andy Tennant"/>
    <x v="7"/>
    <s v="English"/>
    <n v="118"/>
    <n v="177575142"/>
    <n v="70000000"/>
  </r>
  <r>
    <n v="6.6"/>
    <s v="Hitch"/>
    <s v="Andy Tennant"/>
    <x v="5"/>
    <s v="English"/>
    <n v="118"/>
    <n v="177575142"/>
    <n v="70000000"/>
  </r>
  <r>
    <n v="5.4"/>
    <s v="George of the Jungle"/>
    <s v="Sam Weisman"/>
    <x v="0"/>
    <s v="English"/>
    <n v="92"/>
    <n v="105263257"/>
    <n v="55000000"/>
  </r>
  <r>
    <n v="5.4"/>
    <s v="George of the Jungle"/>
    <s v="Sam Weisman"/>
    <x v="1"/>
    <s v="English"/>
    <n v="92"/>
    <n v="105263257"/>
    <n v="55000000"/>
  </r>
  <r>
    <n v="5.4"/>
    <s v="George of the Jungle"/>
    <s v="Sam Weisman"/>
    <x v="7"/>
    <s v="English"/>
    <n v="92"/>
    <n v="105263257"/>
    <n v="55000000"/>
  </r>
  <r>
    <n v="5.4"/>
    <s v="George of the Jungle"/>
    <s v="Sam Weisman"/>
    <x v="8"/>
    <s v="English"/>
    <n v="92"/>
    <n v="105263257"/>
    <n v="55000000"/>
  </r>
  <r>
    <n v="5.4"/>
    <s v="George of the Jungle"/>
    <s v="Sam Weisman"/>
    <x v="5"/>
    <s v="English"/>
    <n v="92"/>
    <n v="105263257"/>
    <n v="55000000"/>
  </r>
  <r>
    <n v="6.3"/>
    <s v="American Wedding"/>
    <s v="Jesse Dylan"/>
    <x v="7"/>
    <s v="English"/>
    <n v="74"/>
    <n v="104354205"/>
    <n v="55000000"/>
  </r>
  <r>
    <n v="6.3"/>
    <s v="American Wedding"/>
    <s v="Jesse Dylan"/>
    <x v="5"/>
    <s v="English"/>
    <n v="74"/>
    <n v="104354205"/>
    <n v="55000000"/>
  </r>
  <r>
    <n v="7.9"/>
    <s v="Captain Phillips"/>
    <s v="Paul Greengrass"/>
    <x v="18"/>
    <s v="English"/>
    <n v="134"/>
    <n v="107100855"/>
    <n v="55000000"/>
  </r>
  <r>
    <n v="7.9"/>
    <s v="Captain Phillips"/>
    <s v="Paul Greengrass"/>
    <x v="12"/>
    <s v="English"/>
    <n v="134"/>
    <n v="107100855"/>
    <n v="55000000"/>
  </r>
  <r>
    <n v="7.9"/>
    <s v="Captain Phillips"/>
    <s v="Paul Greengrass"/>
    <x v="4"/>
    <s v="English"/>
    <n v="134"/>
    <n v="107100855"/>
    <n v="55000000"/>
  </r>
  <r>
    <n v="6.3"/>
    <s v="Date Night"/>
    <s v="Shawn Levy"/>
    <x v="7"/>
    <s v="English"/>
    <n v="101"/>
    <n v="98711404"/>
    <n v="55000000"/>
  </r>
  <r>
    <n v="6.3"/>
    <s v="Date Night"/>
    <s v="Shawn Levy"/>
    <x v="15"/>
    <s v="English"/>
    <n v="101"/>
    <n v="98711404"/>
    <n v="55000000"/>
  </r>
  <r>
    <n v="6.3"/>
    <s v="Date Night"/>
    <s v="Shawn Levy"/>
    <x v="5"/>
    <s v="English"/>
    <n v="101"/>
    <n v="98711404"/>
    <n v="55000000"/>
  </r>
  <r>
    <n v="6.3"/>
    <s v="Date Night"/>
    <s v="Shawn Levy"/>
    <x v="4"/>
    <s v="English"/>
    <n v="101"/>
    <n v="98711404"/>
    <n v="55000000"/>
  </r>
  <r>
    <n v="6"/>
    <s v="Casper"/>
    <s v="Brad Silberling"/>
    <x v="7"/>
    <s v="English"/>
    <n v="100"/>
    <n v="100328194"/>
    <n v="50000000"/>
  </r>
  <r>
    <n v="6"/>
    <s v="Casper"/>
    <s v="Brad Silberling"/>
    <x v="8"/>
    <s v="English"/>
    <n v="100"/>
    <n v="100328194"/>
    <n v="50000000"/>
  </r>
  <r>
    <n v="6"/>
    <s v="Casper"/>
    <s v="Brad Silberling"/>
    <x v="2"/>
    <s v="English"/>
    <n v="100"/>
    <n v="100328194"/>
    <n v="50000000"/>
  </r>
  <r>
    <n v="7.2"/>
    <s v="The Equalizer"/>
    <s v="Antoine Fuqua"/>
    <x v="0"/>
    <s v="English"/>
    <n v="132"/>
    <n v="101530738"/>
    <n v="55000000"/>
  </r>
  <r>
    <n v="7.2"/>
    <s v="The Equalizer"/>
    <s v="Antoine Fuqua"/>
    <x v="15"/>
    <s v="English"/>
    <n v="132"/>
    <n v="101530738"/>
    <n v="55000000"/>
  </r>
  <r>
    <n v="7.2"/>
    <s v="The Equalizer"/>
    <s v="Antoine Fuqua"/>
    <x v="4"/>
    <s v="English"/>
    <n v="132"/>
    <n v="101530738"/>
    <n v="55000000"/>
  </r>
  <r>
    <n v="5.0999999999999996"/>
    <s v="Maid in Manhattan"/>
    <s v="Wayne Wang"/>
    <x v="7"/>
    <s v="English"/>
    <n v="105"/>
    <n v="93815117"/>
    <n v="55000000"/>
  </r>
  <r>
    <n v="5.0999999999999996"/>
    <s v="Maid in Manhattan"/>
    <s v="Wayne Wang"/>
    <x v="12"/>
    <s v="English"/>
    <n v="105"/>
    <n v="93815117"/>
    <n v="55000000"/>
  </r>
  <r>
    <n v="5.0999999999999996"/>
    <s v="Maid in Manhattan"/>
    <s v="Wayne Wang"/>
    <x v="5"/>
    <s v="English"/>
    <n v="105"/>
    <n v="93815117"/>
    <n v="55000000"/>
  </r>
  <r>
    <n v="7.3"/>
    <s v="Crimson Tide"/>
    <s v="Tony Scott"/>
    <x v="0"/>
    <s v="English"/>
    <n v="123"/>
    <n v="91400000"/>
    <n v="53000000"/>
  </r>
  <r>
    <n v="7.3"/>
    <s v="Crimson Tide"/>
    <s v="Tony Scott"/>
    <x v="12"/>
    <s v="English"/>
    <n v="123"/>
    <n v="91400000"/>
    <n v="53000000"/>
  </r>
  <r>
    <n v="7.3"/>
    <s v="Crimson Tide"/>
    <s v="Tony Scott"/>
    <x v="4"/>
    <s v="English"/>
    <n v="123"/>
    <n v="91400000"/>
    <n v="53000000"/>
  </r>
  <r>
    <n v="7.3"/>
    <s v="Crimson Tide"/>
    <s v="Tony Scott"/>
    <x v="17"/>
    <s v="English"/>
    <n v="123"/>
    <n v="91400000"/>
    <n v="53000000"/>
  </r>
  <r>
    <n v="8"/>
    <s v="The Pursuit of Happyness"/>
    <s v="Gabriele Muccino"/>
    <x v="18"/>
    <s v="English"/>
    <n v="117"/>
    <n v="162586036"/>
    <n v="55000000"/>
  </r>
  <r>
    <n v="8"/>
    <s v="The Pursuit of Happyness"/>
    <s v="Gabriele Muccino"/>
    <x v="12"/>
    <s v="English"/>
    <n v="117"/>
    <n v="162586036"/>
    <n v="55000000"/>
  </r>
  <r>
    <n v="6.2"/>
    <s v="Flightplan"/>
    <s v="Robert Schwentke"/>
    <x v="12"/>
    <s v="English"/>
    <n v="98"/>
    <n v="89706988"/>
    <n v="55000000"/>
  </r>
  <r>
    <n v="6.2"/>
    <s v="Flightplan"/>
    <s v="Robert Schwentke"/>
    <x v="10"/>
    <s v="English"/>
    <n v="98"/>
    <n v="89706988"/>
    <n v="55000000"/>
  </r>
  <r>
    <n v="6.2"/>
    <s v="Flightplan"/>
    <s v="Robert Schwentke"/>
    <x v="4"/>
    <s v="English"/>
    <n v="98"/>
    <n v="89706988"/>
    <n v="55000000"/>
  </r>
  <r>
    <n v="6"/>
    <s v="Disclosure"/>
    <s v="Barry Levinson"/>
    <x v="12"/>
    <s v="English"/>
    <n v="128"/>
    <n v="83000000"/>
    <n v="55000000"/>
  </r>
  <r>
    <n v="6"/>
    <s v="Disclosure"/>
    <s v="Barry Levinson"/>
    <x v="4"/>
    <s v="English"/>
    <n v="128"/>
    <n v="83000000"/>
    <n v="55000000"/>
  </r>
  <r>
    <n v="6.7"/>
    <s v="City of Angels"/>
    <s v="Brad Silberling"/>
    <x v="12"/>
    <s v="English"/>
    <n v="114"/>
    <n v="78745923"/>
    <n v="55000000"/>
  </r>
  <r>
    <n v="6.7"/>
    <s v="City of Angels"/>
    <s v="Brad Silberling"/>
    <x v="2"/>
    <s v="English"/>
    <n v="114"/>
    <n v="78745923"/>
    <n v="55000000"/>
  </r>
  <r>
    <n v="6.7"/>
    <s v="City of Angels"/>
    <s v="Brad Silberling"/>
    <x v="5"/>
    <s v="English"/>
    <n v="114"/>
    <n v="78745923"/>
    <n v="55000000"/>
  </r>
  <r>
    <n v="8.1"/>
    <s v="Kill Bill: Vol. 1"/>
    <s v="Quentin Tarantino"/>
    <x v="0"/>
    <s v="English"/>
    <n v="111"/>
    <n v="70098138"/>
    <n v="30000000"/>
  </r>
  <r>
    <n v="6.4"/>
    <s v="Bowfinger"/>
    <s v="Frank Oz"/>
    <x v="7"/>
    <s v="English"/>
    <n v="85"/>
    <n v="66365290"/>
    <n v="55000000"/>
  </r>
  <r>
    <n v="8"/>
    <s v="Kill Bill: Vol. 2"/>
    <s v="Quentin Tarantino"/>
    <x v="0"/>
    <s v="English"/>
    <n v="137"/>
    <n v="66207920"/>
    <n v="30000000"/>
  </r>
  <r>
    <n v="8"/>
    <s v="Kill Bill: Vol. 2"/>
    <s v="Quentin Tarantino"/>
    <x v="15"/>
    <s v="English"/>
    <n v="137"/>
    <n v="66207920"/>
    <n v="30000000"/>
  </r>
  <r>
    <n v="8"/>
    <s v="Kill Bill: Vol. 2"/>
    <s v="Quentin Tarantino"/>
    <x v="12"/>
    <s v="English"/>
    <n v="137"/>
    <n v="66207920"/>
    <n v="30000000"/>
  </r>
  <r>
    <n v="8"/>
    <s v="Kill Bill: Vol. 2"/>
    <s v="Quentin Tarantino"/>
    <x v="4"/>
    <s v="English"/>
    <n v="137"/>
    <n v="66207920"/>
    <n v="30000000"/>
  </r>
  <r>
    <n v="6.3"/>
    <s v="Tango &amp; Cash"/>
    <s v="Andrey Konchalovskiy"/>
    <x v="0"/>
    <s v="English"/>
    <n v="97"/>
    <n v="63408614"/>
    <n v="55000000"/>
  </r>
  <r>
    <n v="6.3"/>
    <s v="Tango &amp; Cash"/>
    <s v="Andrey Konchalovskiy"/>
    <x v="7"/>
    <s v="English"/>
    <n v="97"/>
    <n v="63408614"/>
    <n v="55000000"/>
  </r>
  <r>
    <n v="6.3"/>
    <s v="Tango &amp; Cash"/>
    <s v="Andrey Konchalovskiy"/>
    <x v="15"/>
    <s v="English"/>
    <n v="97"/>
    <n v="63408614"/>
    <n v="55000000"/>
  </r>
  <r>
    <n v="6.3"/>
    <s v="Tango &amp; Cash"/>
    <s v="Andrey Konchalovskiy"/>
    <x v="4"/>
    <s v="English"/>
    <n v="97"/>
    <n v="63408614"/>
    <n v="55000000"/>
  </r>
  <r>
    <n v="6.4"/>
    <s v="Death Becomes Her"/>
    <s v="Robert Zemeckis"/>
    <x v="7"/>
    <s v="English"/>
    <n v="104"/>
    <n v="58422650"/>
    <n v="55000000"/>
  </r>
  <r>
    <n v="6.4"/>
    <s v="Death Becomes Her"/>
    <s v="Robert Zemeckis"/>
    <x v="2"/>
    <s v="English"/>
    <n v="104"/>
    <n v="58422650"/>
    <n v="55000000"/>
  </r>
  <r>
    <n v="6.4"/>
    <s v="Death Becomes Her"/>
    <s v="Robert Zemeckis"/>
    <x v="16"/>
    <s v="English"/>
    <n v="104"/>
    <n v="58422650"/>
    <n v="55000000"/>
  </r>
  <r>
    <n v="6.6"/>
    <s v="Shanghai Noon"/>
    <s v="Tom Dey"/>
    <x v="0"/>
    <s v="English"/>
    <n v="110"/>
    <n v="56932305"/>
    <n v="55000000"/>
  </r>
  <r>
    <n v="6.6"/>
    <s v="Shanghai Noon"/>
    <s v="Tom Dey"/>
    <x v="1"/>
    <s v="English"/>
    <n v="110"/>
    <n v="56932305"/>
    <n v="55000000"/>
  </r>
  <r>
    <n v="6.6"/>
    <s v="Shanghai Noon"/>
    <s v="Tom Dey"/>
    <x v="7"/>
    <s v="English"/>
    <n v="110"/>
    <n v="56932305"/>
    <n v="55000000"/>
  </r>
  <r>
    <n v="6.6"/>
    <s v="Shanghai Noon"/>
    <s v="Tom Dey"/>
    <x v="11"/>
    <s v="English"/>
    <n v="110"/>
    <n v="56932305"/>
    <n v="55000000"/>
  </r>
  <r>
    <n v="6.4"/>
    <s v="Executive Decision"/>
    <s v="Stuart Baird"/>
    <x v="0"/>
    <s v="English"/>
    <n v="133"/>
    <n v="68750000"/>
    <n v="55000000"/>
  </r>
  <r>
    <n v="6.4"/>
    <s v="Executive Decision"/>
    <s v="Stuart Baird"/>
    <x v="1"/>
    <s v="English"/>
    <n v="133"/>
    <n v="68750000"/>
    <n v="55000000"/>
  </r>
  <r>
    <n v="6.4"/>
    <s v="Executive Decision"/>
    <s v="Stuart Baird"/>
    <x v="4"/>
    <s v="English"/>
    <n v="133"/>
    <n v="68750000"/>
    <n v="55000000"/>
  </r>
  <r>
    <n v="6"/>
    <s v="Mr. Popper's Penguins"/>
    <s v="Mark Waters"/>
    <x v="7"/>
    <s v="English"/>
    <n v="94"/>
    <n v="68218041"/>
    <n v="55000000"/>
  </r>
  <r>
    <n v="6"/>
    <s v="Mr. Popper's Penguins"/>
    <s v="Mark Waters"/>
    <x v="8"/>
    <s v="English"/>
    <n v="94"/>
    <n v="68218041"/>
    <n v="55000000"/>
  </r>
  <r>
    <n v="6"/>
    <s v="Mr. Popper's Penguins"/>
    <s v="Mark Waters"/>
    <x v="2"/>
    <s v="English"/>
    <n v="94"/>
    <n v="68218041"/>
    <n v="55000000"/>
  </r>
  <r>
    <n v="6.6"/>
    <s v="The Forbidden Kingdom"/>
    <s v="Rob Minkoff"/>
    <x v="0"/>
    <s v="English"/>
    <n v="104"/>
    <n v="25040293"/>
    <n v="55000000"/>
  </r>
  <r>
    <n v="6.6"/>
    <s v="The Forbidden Kingdom"/>
    <s v="Rob Minkoff"/>
    <x v="1"/>
    <s v="English"/>
    <n v="104"/>
    <n v="25040293"/>
    <n v="55000000"/>
  </r>
  <r>
    <n v="6.6"/>
    <s v="The Forbidden Kingdom"/>
    <s v="Rob Minkoff"/>
    <x v="2"/>
    <s v="English"/>
    <n v="104"/>
    <n v="25040293"/>
    <n v="55000000"/>
  </r>
  <r>
    <n v="5.9"/>
    <s v="Free Birds"/>
    <s v="Jimmy Hayward"/>
    <x v="1"/>
    <s v="English"/>
    <n v="91"/>
    <n v="55747724"/>
    <n v="55000000"/>
  </r>
  <r>
    <n v="5.9"/>
    <s v="Free Birds"/>
    <s v="Jimmy Hayward"/>
    <x v="6"/>
    <s v="English"/>
    <n v="91"/>
    <n v="55747724"/>
    <n v="55000000"/>
  </r>
  <r>
    <n v="5.9"/>
    <s v="Free Birds"/>
    <s v="Jimmy Hayward"/>
    <x v="7"/>
    <s v="English"/>
    <n v="91"/>
    <n v="55747724"/>
    <n v="55000000"/>
  </r>
  <r>
    <n v="5.9"/>
    <s v="Free Birds"/>
    <s v="Jimmy Hayward"/>
    <x v="8"/>
    <s v="English"/>
    <n v="91"/>
    <n v="55747724"/>
    <n v="55000000"/>
  </r>
  <r>
    <n v="6.4"/>
    <s v="Alien 3"/>
    <s v="David Fincher"/>
    <x v="0"/>
    <s v="English"/>
    <n v="145"/>
    <n v="55473600"/>
    <n v="50000000"/>
  </r>
  <r>
    <n v="6.4"/>
    <s v="Alien 3"/>
    <s v="David Fincher"/>
    <x v="16"/>
    <s v="English"/>
    <n v="145"/>
    <n v="55473600"/>
    <n v="50000000"/>
  </r>
  <r>
    <n v="6.4"/>
    <s v="Alien 3"/>
    <s v="David Fincher"/>
    <x v="3"/>
    <s v="English"/>
    <n v="145"/>
    <n v="55473600"/>
    <n v="50000000"/>
  </r>
  <r>
    <n v="6.3"/>
    <s v="Evita"/>
    <s v="Alan Parker"/>
    <x v="18"/>
    <s v="English"/>
    <n v="135"/>
    <n v="49994804"/>
    <n v="55000000"/>
  </r>
  <r>
    <n v="6.3"/>
    <s v="Evita"/>
    <s v="Alan Parker"/>
    <x v="12"/>
    <s v="English"/>
    <n v="135"/>
    <n v="49994804"/>
    <n v="55000000"/>
  </r>
  <r>
    <n v="6.3"/>
    <s v="Evita"/>
    <s v="Alan Parker"/>
    <x v="13"/>
    <s v="English"/>
    <n v="135"/>
    <n v="49994804"/>
    <n v="55000000"/>
  </r>
  <r>
    <n v="6.3"/>
    <s v="Evita"/>
    <s v="Alan Parker"/>
    <x v="9"/>
    <s v="English"/>
    <n v="135"/>
    <n v="49994804"/>
    <n v="55000000"/>
  </r>
  <r>
    <n v="7.3"/>
    <s v="Ronin"/>
    <s v="John Frankenheimer"/>
    <x v="0"/>
    <s v="English"/>
    <n v="122"/>
    <n v="41609593"/>
    <n v="55000000"/>
  </r>
  <r>
    <n v="7.3"/>
    <s v="Ronin"/>
    <s v="John Frankenheimer"/>
    <x v="1"/>
    <s v="English"/>
    <n v="122"/>
    <n v="41609593"/>
    <n v="55000000"/>
  </r>
  <r>
    <n v="7.3"/>
    <s v="Ronin"/>
    <s v="John Frankenheimer"/>
    <x v="15"/>
    <s v="English"/>
    <n v="122"/>
    <n v="41609593"/>
    <n v="55000000"/>
  </r>
  <r>
    <n v="7.3"/>
    <s v="Ronin"/>
    <s v="John Frankenheimer"/>
    <x v="4"/>
    <s v="English"/>
    <n v="122"/>
    <n v="41609593"/>
    <n v="55000000"/>
  </r>
  <r>
    <n v="6.8"/>
    <s v="The Ghost and the Darkness"/>
    <s v="Stephen Hopkins"/>
    <x v="1"/>
    <s v="English"/>
    <n v="110"/>
    <n v="38553833"/>
    <n v="55000000"/>
  </r>
  <r>
    <n v="6.8"/>
    <s v="The Ghost and the Darkness"/>
    <s v="Stephen Hopkins"/>
    <x v="12"/>
    <s v="English"/>
    <n v="110"/>
    <n v="38553833"/>
    <n v="55000000"/>
  </r>
  <r>
    <n v="6.8"/>
    <s v="The Ghost and the Darkness"/>
    <s v="Stephen Hopkins"/>
    <x v="16"/>
    <s v="English"/>
    <n v="110"/>
    <n v="38553833"/>
    <n v="55000000"/>
  </r>
  <r>
    <n v="6.8"/>
    <s v="The Ghost and the Darkness"/>
    <s v="Stephen Hopkins"/>
    <x v="4"/>
    <s v="English"/>
    <n v="110"/>
    <n v="38553833"/>
    <n v="55000000"/>
  </r>
  <r>
    <n v="7.2"/>
    <s v="Paddington"/>
    <s v="Paul King"/>
    <x v="6"/>
    <s v="English"/>
    <n v="95"/>
    <n v="76137505"/>
    <n v="55000000"/>
  </r>
  <r>
    <n v="7.2"/>
    <s v="Paddington"/>
    <s v="Paul King"/>
    <x v="7"/>
    <s v="English"/>
    <n v="95"/>
    <n v="76137505"/>
    <n v="55000000"/>
  </r>
  <r>
    <n v="7.2"/>
    <s v="Paddington"/>
    <s v="Paul King"/>
    <x v="8"/>
    <s v="English"/>
    <n v="95"/>
    <n v="76137505"/>
    <n v="55000000"/>
  </r>
  <r>
    <n v="7.2"/>
    <s v="Paddington"/>
    <s v="Paul King"/>
    <x v="2"/>
    <s v="English"/>
    <n v="95"/>
    <n v="76137505"/>
    <n v="55000000"/>
  </r>
  <r>
    <n v="5.7"/>
    <s v="The Watch"/>
    <s v="Akiva Schaffer"/>
    <x v="0"/>
    <s v="English"/>
    <n v="102"/>
    <n v="34350553"/>
    <n v="68000000"/>
  </r>
  <r>
    <n v="5.7"/>
    <s v="The Watch"/>
    <s v="Akiva Schaffer"/>
    <x v="7"/>
    <s v="English"/>
    <n v="102"/>
    <n v="34350553"/>
    <n v="68000000"/>
  </r>
  <r>
    <n v="5.7"/>
    <s v="The Watch"/>
    <s v="Akiva Schaffer"/>
    <x v="3"/>
    <s v="English"/>
    <n v="102"/>
    <n v="34350553"/>
    <n v="68000000"/>
  </r>
  <r>
    <n v="6"/>
    <s v="The Hunted"/>
    <s v="William Friedkin"/>
    <x v="0"/>
    <s v="English"/>
    <n v="94"/>
    <n v="34238611"/>
    <n v="55000000"/>
  </r>
  <r>
    <n v="6"/>
    <s v="The Hunted"/>
    <s v="William Friedkin"/>
    <x v="15"/>
    <s v="English"/>
    <n v="94"/>
    <n v="34238611"/>
    <n v="55000000"/>
  </r>
  <r>
    <n v="6"/>
    <s v="The Hunted"/>
    <s v="William Friedkin"/>
    <x v="12"/>
    <s v="English"/>
    <n v="94"/>
    <n v="34238611"/>
    <n v="55000000"/>
  </r>
  <r>
    <n v="6"/>
    <s v="The Hunted"/>
    <s v="William Friedkin"/>
    <x v="4"/>
    <s v="English"/>
    <n v="94"/>
    <n v="34238611"/>
    <n v="55000000"/>
  </r>
  <r>
    <n v="6.5"/>
    <s v="Instinct"/>
    <s v="Jon Turteltaub"/>
    <x v="12"/>
    <s v="English"/>
    <n v="126"/>
    <n v="34098563"/>
    <n v="55000000"/>
  </r>
  <r>
    <n v="6.5"/>
    <s v="Instinct"/>
    <s v="Jon Turteltaub"/>
    <x v="4"/>
    <s v="English"/>
    <n v="126"/>
    <n v="34098563"/>
    <n v="55000000"/>
  </r>
  <r>
    <n v="5.8"/>
    <s v="Stuck on You"/>
    <s v="Bobby Farrelly"/>
    <x v="7"/>
    <s v="English"/>
    <n v="118"/>
    <n v="33828318"/>
    <n v="55000000"/>
  </r>
  <r>
    <n v="5.8"/>
    <s v="Semi-Pro"/>
    <s v="Kent Alterman"/>
    <x v="7"/>
    <s v="English"/>
    <n v="99"/>
    <n v="33472850"/>
    <n v="55000000"/>
  </r>
  <r>
    <n v="5.8"/>
    <s v="Semi-Pro"/>
    <s v="Kent Alterman"/>
    <x v="14"/>
    <s v="English"/>
    <n v="99"/>
    <n v="33472850"/>
    <n v="55000000"/>
  </r>
  <r>
    <n v="6.7"/>
    <s v="The Pirates! Band of Misfits"/>
    <s v="Peter Lord"/>
    <x v="1"/>
    <s v="English"/>
    <n v="88"/>
    <n v="31051126"/>
    <n v="55000000"/>
  </r>
  <r>
    <n v="6.7"/>
    <s v="The Pirates! Band of Misfits"/>
    <s v="Peter Lord"/>
    <x v="6"/>
    <s v="English"/>
    <n v="88"/>
    <n v="31051126"/>
    <n v="55000000"/>
  </r>
  <r>
    <n v="6.7"/>
    <s v="The Pirates! Band of Misfits"/>
    <s v="Peter Lord"/>
    <x v="7"/>
    <s v="English"/>
    <n v="88"/>
    <n v="31051126"/>
    <n v="55000000"/>
  </r>
  <r>
    <n v="6.7"/>
    <s v="The Pirates! Band of Misfits"/>
    <s v="Peter Lord"/>
    <x v="8"/>
    <s v="English"/>
    <n v="88"/>
    <n v="31051126"/>
    <n v="55000000"/>
  </r>
  <r>
    <n v="7.8"/>
    <s v="Changeling"/>
    <s v="Clint Eastwood"/>
    <x v="15"/>
    <s v="English"/>
    <n v="141"/>
    <n v="35707327"/>
    <n v="55000000"/>
  </r>
  <r>
    <n v="7.8"/>
    <s v="Changeling"/>
    <s v="Clint Eastwood"/>
    <x v="12"/>
    <s v="English"/>
    <n v="141"/>
    <n v="35707327"/>
    <n v="55000000"/>
  </r>
  <r>
    <n v="7.8"/>
    <s v="Changeling"/>
    <s v="Clint Eastwood"/>
    <x v="10"/>
    <s v="English"/>
    <n v="141"/>
    <n v="35707327"/>
    <n v="55000000"/>
  </r>
  <r>
    <n v="7.8"/>
    <s v="Changeling"/>
    <s v="Clint Eastwood"/>
    <x v="4"/>
    <s v="English"/>
    <n v="141"/>
    <n v="35707327"/>
    <n v="55000000"/>
  </r>
  <r>
    <n v="5.6"/>
    <s v="Chain Reaction"/>
    <s v="Andrew Davis"/>
    <x v="0"/>
    <s v="English"/>
    <n v="107"/>
    <n v="20550712"/>
    <n v="50000000"/>
  </r>
  <r>
    <n v="5.6"/>
    <s v="Chain Reaction"/>
    <s v="Andrew Davis"/>
    <x v="12"/>
    <s v="English"/>
    <n v="107"/>
    <n v="20550712"/>
    <n v="50000000"/>
  </r>
  <r>
    <n v="5.6"/>
    <s v="Chain Reaction"/>
    <s v="Andrew Davis"/>
    <x v="3"/>
    <s v="English"/>
    <n v="107"/>
    <n v="20550712"/>
    <n v="50000000"/>
  </r>
  <r>
    <n v="5.6"/>
    <s v="Chain Reaction"/>
    <s v="Andrew Davis"/>
    <x v="4"/>
    <s v="English"/>
    <n v="107"/>
    <n v="20550712"/>
    <n v="50000000"/>
  </r>
  <r>
    <n v="5.8"/>
    <s v="The Fan"/>
    <s v="Tony Scott"/>
    <x v="0"/>
    <s v="English"/>
    <n v="116"/>
    <n v="18573791"/>
    <n v="55000000"/>
  </r>
  <r>
    <n v="5.8"/>
    <s v="The Fan"/>
    <s v="Tony Scott"/>
    <x v="12"/>
    <s v="English"/>
    <n v="116"/>
    <n v="18573791"/>
    <n v="55000000"/>
  </r>
  <r>
    <n v="5.8"/>
    <s v="The Fan"/>
    <s v="Tony Scott"/>
    <x v="14"/>
    <s v="English"/>
    <n v="116"/>
    <n v="18573791"/>
    <n v="55000000"/>
  </r>
  <r>
    <n v="5.8"/>
    <s v="The Fan"/>
    <s v="Tony Scott"/>
    <x v="4"/>
    <s v="English"/>
    <n v="116"/>
    <n v="18573791"/>
    <n v="55000000"/>
  </r>
  <r>
    <n v="7.4"/>
    <s v="The Phantom of the Opera"/>
    <s v="Joel Schumacher"/>
    <x v="12"/>
    <s v="English"/>
    <n v="143"/>
    <n v="51225796"/>
    <n v="70000000"/>
  </r>
  <r>
    <n v="7.4"/>
    <s v="The Phantom of the Opera"/>
    <s v="Joel Schumacher"/>
    <x v="9"/>
    <s v="English"/>
    <n v="143"/>
    <n v="51225796"/>
    <n v="70000000"/>
  </r>
  <r>
    <n v="7.4"/>
    <s v="The Phantom of the Opera"/>
    <s v="Joel Schumacher"/>
    <x v="5"/>
    <s v="English"/>
    <n v="143"/>
    <n v="51225796"/>
    <n v="70000000"/>
  </r>
  <r>
    <n v="7.4"/>
    <s v="The Phantom of the Opera"/>
    <s v="Joel Schumacher"/>
    <x v="4"/>
    <s v="English"/>
    <n v="143"/>
    <n v="51225796"/>
    <n v="70000000"/>
  </r>
  <r>
    <n v="6.9"/>
    <s v="Elizabeth: The Golden Age"/>
    <s v="Shekhar Kapur"/>
    <x v="18"/>
    <s v="English"/>
    <n v="114"/>
    <n v="16264475"/>
    <n v="55000000"/>
  </r>
  <r>
    <n v="6.9"/>
    <s v="Elizabeth: The Golden Age"/>
    <s v="Shekhar Kapur"/>
    <x v="12"/>
    <s v="English"/>
    <n v="114"/>
    <n v="16264475"/>
    <n v="55000000"/>
  </r>
  <r>
    <n v="6.9"/>
    <s v="Elizabeth: The Golden Age"/>
    <s v="Shekhar Kapur"/>
    <x v="13"/>
    <s v="English"/>
    <n v="114"/>
    <n v="16264475"/>
    <n v="55000000"/>
  </r>
  <r>
    <n v="6.9"/>
    <s v="Elizabeth: The Golden Age"/>
    <s v="Shekhar Kapur"/>
    <x v="17"/>
    <s v="English"/>
    <n v="114"/>
    <n v="16264475"/>
    <n v="55000000"/>
  </r>
  <r>
    <n v="5.5"/>
    <s v="Ã†on Flux"/>
    <s v="Karyn Kusama"/>
    <x v="0"/>
    <s v="English"/>
    <n v="93"/>
    <n v="25857987"/>
    <n v="62000000"/>
  </r>
  <r>
    <n v="5.5"/>
    <s v="Ã†on Flux"/>
    <s v="Karyn Kusama"/>
    <x v="3"/>
    <s v="English"/>
    <n v="93"/>
    <n v="25857987"/>
    <n v="62000000"/>
  </r>
  <r>
    <n v="6.3"/>
    <s v="Gods and Generals"/>
    <s v="Ron Maxwell"/>
    <x v="12"/>
    <s v="English"/>
    <n v="280"/>
    <n v="12870569"/>
    <n v="56000000"/>
  </r>
  <r>
    <n v="6.3"/>
    <s v="Gods and Generals"/>
    <s v="Ron Maxwell"/>
    <x v="13"/>
    <s v="English"/>
    <n v="280"/>
    <n v="12870569"/>
    <n v="56000000"/>
  </r>
  <r>
    <n v="6.3"/>
    <s v="Gods and Generals"/>
    <s v="Ron Maxwell"/>
    <x v="17"/>
    <s v="English"/>
    <n v="280"/>
    <n v="12870569"/>
    <n v="56000000"/>
  </r>
  <r>
    <n v="4.7"/>
    <s v="Turbulence"/>
    <s v="Robert Butler"/>
    <x v="0"/>
    <s v="English"/>
    <n v="100"/>
    <n v="11466088"/>
    <n v="71000000"/>
  </r>
  <r>
    <n v="4.7"/>
    <s v="Turbulence"/>
    <s v="Robert Butler"/>
    <x v="4"/>
    <s v="English"/>
    <n v="100"/>
    <n v="11466088"/>
    <n v="71000000"/>
  </r>
  <r>
    <n v="5.6"/>
    <s v="Imagine That"/>
    <s v="Karey Kirkpatrick"/>
    <x v="7"/>
    <s v="English"/>
    <n v="107"/>
    <n v="16088610"/>
    <n v="55000000"/>
  </r>
  <r>
    <n v="5.6"/>
    <s v="Imagine That"/>
    <s v="Karey Kirkpatrick"/>
    <x v="12"/>
    <s v="English"/>
    <n v="107"/>
    <n v="16088610"/>
    <n v="55000000"/>
  </r>
  <r>
    <n v="5.6"/>
    <s v="Imagine That"/>
    <s v="Karey Kirkpatrick"/>
    <x v="8"/>
    <s v="English"/>
    <n v="107"/>
    <n v="16088610"/>
    <n v="55000000"/>
  </r>
  <r>
    <n v="5.6"/>
    <s v="Imagine That"/>
    <s v="Karey Kirkpatrick"/>
    <x v="2"/>
    <s v="English"/>
    <n v="107"/>
    <n v="16088610"/>
    <n v="55000000"/>
  </r>
  <r>
    <n v="6.4"/>
    <s v="Muppets Most Wanted"/>
    <s v="James Bobin"/>
    <x v="1"/>
    <s v="English"/>
    <n v="119"/>
    <n v="51178893"/>
    <n v="50000000"/>
  </r>
  <r>
    <n v="6.4"/>
    <s v="Muppets Most Wanted"/>
    <s v="James Bobin"/>
    <x v="7"/>
    <s v="English"/>
    <n v="119"/>
    <n v="51178893"/>
    <n v="50000000"/>
  </r>
  <r>
    <n v="6.4"/>
    <s v="Muppets Most Wanted"/>
    <s v="James Bobin"/>
    <x v="15"/>
    <s v="English"/>
    <n v="119"/>
    <n v="51178893"/>
    <n v="50000000"/>
  </r>
  <r>
    <n v="6.4"/>
    <s v="Muppets Most Wanted"/>
    <s v="James Bobin"/>
    <x v="8"/>
    <s v="English"/>
    <n v="119"/>
    <n v="51178893"/>
    <n v="50000000"/>
  </r>
  <r>
    <n v="6.4"/>
    <s v="Muppets Most Wanted"/>
    <s v="James Bobin"/>
    <x v="9"/>
    <s v="English"/>
    <n v="119"/>
    <n v="51178893"/>
    <n v="50000000"/>
  </r>
  <r>
    <n v="4.2"/>
    <s v="Thunderbirds"/>
    <s v="Jonathan Frakes"/>
    <x v="0"/>
    <s v="English"/>
    <n v="95"/>
    <n v="6768055"/>
    <n v="57000000"/>
  </r>
  <r>
    <n v="4.2"/>
    <s v="Thunderbirds"/>
    <s v="Jonathan Frakes"/>
    <x v="1"/>
    <s v="English"/>
    <n v="95"/>
    <n v="6768055"/>
    <n v="57000000"/>
  </r>
  <r>
    <n v="4.2"/>
    <s v="Thunderbirds"/>
    <s v="Jonathan Frakes"/>
    <x v="7"/>
    <s v="English"/>
    <n v="95"/>
    <n v="6768055"/>
    <n v="57000000"/>
  </r>
  <r>
    <n v="4.2"/>
    <s v="Thunderbirds"/>
    <s v="Jonathan Frakes"/>
    <x v="8"/>
    <s v="English"/>
    <n v="95"/>
    <n v="6768055"/>
    <n v="57000000"/>
  </r>
  <r>
    <n v="4.2"/>
    <s v="Thunderbirds"/>
    <s v="Jonathan Frakes"/>
    <x v="3"/>
    <s v="English"/>
    <n v="95"/>
    <n v="6768055"/>
    <n v="57000000"/>
  </r>
  <r>
    <n v="6.4"/>
    <s v="Burlesque"/>
    <s v="Steve Antin"/>
    <x v="12"/>
    <s v="English"/>
    <n v="119"/>
    <n v="39440655"/>
    <n v="55000000"/>
  </r>
  <r>
    <n v="6.4"/>
    <s v="Burlesque"/>
    <s v="Steve Antin"/>
    <x v="19"/>
    <s v="English"/>
    <n v="119"/>
    <n v="39440655"/>
    <n v="55000000"/>
  </r>
  <r>
    <n v="6.4"/>
    <s v="Burlesque"/>
    <s v="Steve Antin"/>
    <x v="9"/>
    <s v="English"/>
    <n v="119"/>
    <n v="39440655"/>
    <n v="55000000"/>
  </r>
  <r>
    <n v="6.4"/>
    <s v="Burlesque"/>
    <s v="Steve Antin"/>
    <x v="5"/>
    <s v="English"/>
    <n v="119"/>
    <n v="39440655"/>
    <n v="55000000"/>
  </r>
  <r>
    <n v="7.7"/>
    <s v="A Very Long Engagement"/>
    <s v="Jean-Pierre Jeunet"/>
    <x v="12"/>
    <s v="French"/>
    <n v="133"/>
    <n v="6167817"/>
    <n v="47000000"/>
  </r>
  <r>
    <n v="7.7"/>
    <s v="A Very Long Engagement"/>
    <s v="Jean-Pierre Jeunet"/>
    <x v="10"/>
    <s v="French"/>
    <n v="133"/>
    <n v="6167817"/>
    <n v="47000000"/>
  </r>
  <r>
    <n v="7.7"/>
    <s v="A Very Long Engagement"/>
    <s v="Jean-Pierre Jeunet"/>
    <x v="5"/>
    <s v="French"/>
    <n v="133"/>
    <n v="6167817"/>
    <n v="47000000"/>
  </r>
  <r>
    <n v="7.7"/>
    <s v="A Very Long Engagement"/>
    <s v="Jean-Pierre Jeunet"/>
    <x v="17"/>
    <s v="French"/>
    <n v="133"/>
    <n v="6167817"/>
    <n v="47000000"/>
  </r>
  <r>
    <n v="6.7"/>
    <s v="Blade II"/>
    <s v="Guillermo del Toro"/>
    <x v="0"/>
    <s v="English"/>
    <n v="117"/>
    <n v="81645152"/>
    <n v="54000000"/>
  </r>
  <r>
    <n v="6.7"/>
    <s v="Blade II"/>
    <s v="Guillermo del Toro"/>
    <x v="16"/>
    <s v="English"/>
    <n v="117"/>
    <n v="81645152"/>
    <n v="54000000"/>
  </r>
  <r>
    <n v="6.7"/>
    <s v="Blade II"/>
    <s v="Guillermo del Toro"/>
    <x v="3"/>
    <s v="English"/>
    <n v="117"/>
    <n v="81645152"/>
    <n v="54000000"/>
  </r>
  <r>
    <n v="6.7"/>
    <s v="Blade II"/>
    <s v="Guillermo del Toro"/>
    <x v="4"/>
    <s v="English"/>
    <n v="117"/>
    <n v="81645152"/>
    <n v="54000000"/>
  </r>
  <r>
    <n v="7.7"/>
    <s v="Seven Pounds"/>
    <s v="Gabriele Muccino"/>
    <x v="12"/>
    <s v="English"/>
    <n v="123"/>
    <n v="69951824"/>
    <n v="55000000"/>
  </r>
  <r>
    <n v="7.7"/>
    <s v="Seven Pounds"/>
    <s v="Gabriele Muccino"/>
    <x v="5"/>
    <s v="English"/>
    <n v="123"/>
    <n v="69951824"/>
    <n v="55000000"/>
  </r>
  <r>
    <n v="5.7"/>
    <s v="Bullet to the Head"/>
    <s v="Walter Hill"/>
    <x v="0"/>
    <s v="English"/>
    <n v="92"/>
    <n v="9483821"/>
    <n v="55000000"/>
  </r>
  <r>
    <n v="5.7"/>
    <s v="Bullet to the Head"/>
    <s v="Walter Hill"/>
    <x v="4"/>
    <s v="English"/>
    <n v="92"/>
    <n v="9483821"/>
    <n v="55000000"/>
  </r>
  <r>
    <n v="7.6"/>
    <s v="The Godfather: Part III"/>
    <s v="Francis Ford Coppola"/>
    <x v="15"/>
    <s v="English"/>
    <n v="170"/>
    <n v="66676062"/>
    <n v="54000000"/>
  </r>
  <r>
    <n v="7.6"/>
    <s v="The Godfather: Part III"/>
    <s v="Francis Ford Coppola"/>
    <x v="12"/>
    <s v="English"/>
    <n v="170"/>
    <n v="66676062"/>
    <n v="54000000"/>
  </r>
  <r>
    <n v="6.4"/>
    <s v="Elizabethtown"/>
    <s v="Cameron Crowe"/>
    <x v="7"/>
    <s v="English"/>
    <n v="123"/>
    <n v="26838389"/>
    <n v="57000000"/>
  </r>
  <r>
    <n v="6.4"/>
    <s v="Elizabethtown"/>
    <s v="Cameron Crowe"/>
    <x v="12"/>
    <s v="English"/>
    <n v="123"/>
    <n v="26838389"/>
    <n v="57000000"/>
  </r>
  <r>
    <n v="6.4"/>
    <s v="Elizabethtown"/>
    <s v="Cameron Crowe"/>
    <x v="5"/>
    <s v="English"/>
    <n v="123"/>
    <n v="26838389"/>
    <n v="57000000"/>
  </r>
  <r>
    <n v="5.6"/>
    <s v="You, Me and Dupree"/>
    <s v="Anthony Russo"/>
    <x v="7"/>
    <s v="English"/>
    <n v="110"/>
    <n v="75604320"/>
    <n v="54000000"/>
  </r>
  <r>
    <n v="5.6"/>
    <s v="You, Me and Dupree"/>
    <s v="Anthony Russo"/>
    <x v="5"/>
    <s v="English"/>
    <n v="110"/>
    <n v="75604320"/>
    <n v="54000000"/>
  </r>
  <r>
    <n v="6.8"/>
    <s v="Superman II"/>
    <s v="Richard Lester"/>
    <x v="0"/>
    <s v="English"/>
    <n v="116"/>
    <n v="108200000"/>
    <n v="54000000"/>
  </r>
  <r>
    <n v="6.8"/>
    <s v="Superman II"/>
    <s v="Richard Lester"/>
    <x v="1"/>
    <s v="English"/>
    <n v="116"/>
    <n v="108200000"/>
    <n v="54000000"/>
  </r>
  <r>
    <n v="6.8"/>
    <s v="Superman II"/>
    <s v="Richard Lester"/>
    <x v="5"/>
    <s v="English"/>
    <n v="116"/>
    <n v="108200000"/>
    <n v="54000000"/>
  </r>
  <r>
    <n v="6.8"/>
    <s v="Superman II"/>
    <s v="Richard Lester"/>
    <x v="3"/>
    <s v="English"/>
    <n v="116"/>
    <n v="108200000"/>
    <n v="54000000"/>
  </r>
  <r>
    <n v="2.4"/>
    <s v="Gigli"/>
    <s v="Martin Brest"/>
    <x v="7"/>
    <s v="English"/>
    <n v="121"/>
    <n v="5660084"/>
    <n v="54000000"/>
  </r>
  <r>
    <n v="2.4"/>
    <s v="Gigli"/>
    <s v="Martin Brest"/>
    <x v="15"/>
    <s v="English"/>
    <n v="121"/>
    <n v="5660084"/>
    <n v="54000000"/>
  </r>
  <r>
    <n v="2.4"/>
    <s v="Gigli"/>
    <s v="Martin Brest"/>
    <x v="5"/>
    <s v="English"/>
    <n v="121"/>
    <n v="5660084"/>
    <n v="54000000"/>
  </r>
  <r>
    <n v="6.2"/>
    <s v="All the King's Men"/>
    <s v="Steven Zaillian"/>
    <x v="12"/>
    <s v="English"/>
    <n v="128"/>
    <n v="7221458"/>
    <n v="55000000"/>
  </r>
  <r>
    <n v="6.2"/>
    <s v="All the King's Men"/>
    <s v="Steven Zaillian"/>
    <x v="4"/>
    <s v="English"/>
    <n v="128"/>
    <n v="7221458"/>
    <n v="55000000"/>
  </r>
  <r>
    <n v="5.9"/>
    <s v="Shaft"/>
    <s v="John Singleton"/>
    <x v="0"/>
    <s v="English"/>
    <n v="99"/>
    <n v="70327868"/>
    <n v="46000000"/>
  </r>
  <r>
    <n v="5.9"/>
    <s v="Shaft"/>
    <s v="John Singleton"/>
    <x v="15"/>
    <s v="English"/>
    <n v="99"/>
    <n v="70327868"/>
    <n v="46000000"/>
  </r>
  <r>
    <n v="5.9"/>
    <s v="Shaft"/>
    <s v="John Singleton"/>
    <x v="4"/>
    <s v="English"/>
    <n v="99"/>
    <n v="70327868"/>
    <n v="46000000"/>
  </r>
  <r>
    <n v="7.1"/>
    <s v="Anastasia"/>
    <s v="Don Bluth"/>
    <x v="1"/>
    <s v="English"/>
    <n v="94"/>
    <n v="58297830"/>
    <n v="50000000"/>
  </r>
  <r>
    <n v="7.1"/>
    <s v="Anastasia"/>
    <s v="Don Bluth"/>
    <x v="6"/>
    <s v="English"/>
    <n v="94"/>
    <n v="58297830"/>
    <n v="50000000"/>
  </r>
  <r>
    <n v="7.1"/>
    <s v="Anastasia"/>
    <s v="Don Bluth"/>
    <x v="12"/>
    <s v="English"/>
    <n v="94"/>
    <n v="58297830"/>
    <n v="50000000"/>
  </r>
  <r>
    <n v="7.1"/>
    <s v="Anastasia"/>
    <s v="Don Bluth"/>
    <x v="8"/>
    <s v="English"/>
    <n v="94"/>
    <n v="58297830"/>
    <n v="50000000"/>
  </r>
  <r>
    <n v="7.1"/>
    <s v="Anastasia"/>
    <s v="Don Bluth"/>
    <x v="2"/>
    <s v="English"/>
    <n v="94"/>
    <n v="58297830"/>
    <n v="50000000"/>
  </r>
  <r>
    <n v="7.1"/>
    <s v="Anastasia"/>
    <s v="Don Bluth"/>
    <x v="9"/>
    <s v="English"/>
    <n v="94"/>
    <n v="58297830"/>
    <n v="50000000"/>
  </r>
  <r>
    <n v="7.1"/>
    <s v="Anastasia"/>
    <s v="Don Bluth"/>
    <x v="10"/>
    <s v="English"/>
    <n v="94"/>
    <n v="58297830"/>
    <n v="50000000"/>
  </r>
  <r>
    <n v="7.1"/>
    <s v="Anastasia"/>
    <s v="Don Bluth"/>
    <x v="5"/>
    <s v="English"/>
    <n v="94"/>
    <n v="58297830"/>
    <n v="50000000"/>
  </r>
  <r>
    <n v="7.6"/>
    <s v="Moulin Rouge!"/>
    <s v="Baz Luhrmann"/>
    <x v="12"/>
    <s v="English"/>
    <n v="127"/>
    <n v="57386369"/>
    <n v="52500000"/>
  </r>
  <r>
    <n v="7.6"/>
    <s v="Moulin Rouge!"/>
    <s v="Baz Luhrmann"/>
    <x v="9"/>
    <s v="English"/>
    <n v="127"/>
    <n v="57386369"/>
    <n v="52500000"/>
  </r>
  <r>
    <n v="7.6"/>
    <s v="Moulin Rouge!"/>
    <s v="Baz Luhrmann"/>
    <x v="5"/>
    <s v="English"/>
    <n v="127"/>
    <n v="57386369"/>
    <n v="52500000"/>
  </r>
  <r>
    <n v="5.5"/>
    <s v="Domestic Disturbance"/>
    <s v="Harold Becker"/>
    <x v="15"/>
    <s v="English"/>
    <n v="89"/>
    <n v="45207112"/>
    <n v="53000000"/>
  </r>
  <r>
    <n v="5.5"/>
    <s v="Domestic Disturbance"/>
    <s v="Harold Becker"/>
    <x v="10"/>
    <s v="English"/>
    <n v="89"/>
    <n v="45207112"/>
    <n v="53000000"/>
  </r>
  <r>
    <n v="5.5"/>
    <s v="Domestic Disturbance"/>
    <s v="Harold Becker"/>
    <x v="4"/>
    <s v="English"/>
    <n v="89"/>
    <n v="45207112"/>
    <n v="53000000"/>
  </r>
  <r>
    <n v="7"/>
    <s v="Black Mass"/>
    <s v="Scott Cooper"/>
    <x v="18"/>
    <s v="English"/>
    <n v="123"/>
    <n v="62563543"/>
    <n v="53000000"/>
  </r>
  <r>
    <n v="7"/>
    <s v="Black Mass"/>
    <s v="Scott Cooper"/>
    <x v="15"/>
    <s v="English"/>
    <n v="123"/>
    <n v="62563543"/>
    <n v="53000000"/>
  </r>
  <r>
    <n v="7"/>
    <s v="Black Mass"/>
    <s v="Scott Cooper"/>
    <x v="12"/>
    <s v="English"/>
    <n v="123"/>
    <n v="62563543"/>
    <n v="53000000"/>
  </r>
  <r>
    <n v="7.1"/>
    <s v="Flags of Our Fathers"/>
    <s v="Clint Eastwood"/>
    <x v="12"/>
    <s v="English"/>
    <n v="135"/>
    <n v="33574332"/>
    <n v="90000000"/>
  </r>
  <r>
    <n v="7.1"/>
    <s v="Flags of Our Fathers"/>
    <s v="Clint Eastwood"/>
    <x v="13"/>
    <s v="English"/>
    <n v="135"/>
    <n v="33574332"/>
    <n v="90000000"/>
  </r>
  <r>
    <n v="7.1"/>
    <s v="Flags of Our Fathers"/>
    <s v="Clint Eastwood"/>
    <x v="17"/>
    <s v="English"/>
    <n v="135"/>
    <n v="33574332"/>
    <n v="90000000"/>
  </r>
  <r>
    <n v="7.4"/>
    <s v="Law Abiding Citizen"/>
    <s v="F. Gary Gray"/>
    <x v="15"/>
    <s v="English"/>
    <n v="118"/>
    <n v="73343413"/>
    <n v="50000000"/>
  </r>
  <r>
    <n v="7.4"/>
    <s v="Law Abiding Citizen"/>
    <s v="F. Gary Gray"/>
    <x v="12"/>
    <s v="English"/>
    <n v="118"/>
    <n v="73343413"/>
    <n v="50000000"/>
  </r>
  <r>
    <n v="7.4"/>
    <s v="Law Abiding Citizen"/>
    <s v="F. Gary Gray"/>
    <x v="4"/>
    <s v="English"/>
    <n v="118"/>
    <n v="73343413"/>
    <n v="50000000"/>
  </r>
  <r>
    <n v="7.6"/>
    <s v="Grindhouse"/>
    <s v="Robert Rodriguez"/>
    <x v="0"/>
    <s v="English"/>
    <n v="189"/>
    <n v="25031037"/>
    <n v="53000000"/>
  </r>
  <r>
    <n v="7.6"/>
    <s v="Grindhouse"/>
    <s v="Robert Rodriguez"/>
    <x v="16"/>
    <s v="English"/>
    <n v="189"/>
    <n v="25031037"/>
    <n v="53000000"/>
  </r>
  <r>
    <n v="7.6"/>
    <s v="Grindhouse"/>
    <s v="Robert Rodriguez"/>
    <x v="4"/>
    <s v="English"/>
    <n v="189"/>
    <n v="25031037"/>
    <n v="53000000"/>
  </r>
  <r>
    <n v="5.9"/>
    <s v="Beloved"/>
    <s v="Jonathan Demme"/>
    <x v="12"/>
    <s v="English"/>
    <n v="172"/>
    <n v="22843047"/>
    <n v="55000000"/>
  </r>
  <r>
    <n v="5.9"/>
    <s v="Beloved"/>
    <s v="Jonathan Demme"/>
    <x v="13"/>
    <s v="English"/>
    <n v="172"/>
    <n v="22843047"/>
    <n v="55000000"/>
  </r>
  <r>
    <n v="5.9"/>
    <s v="Beloved"/>
    <s v="Jonathan Demme"/>
    <x v="16"/>
    <s v="English"/>
    <n v="172"/>
    <n v="22843047"/>
    <n v="55000000"/>
  </r>
  <r>
    <n v="5.9"/>
    <s v="Lucky You"/>
    <s v="Curtis Hanson"/>
    <x v="12"/>
    <s v="English"/>
    <n v="124"/>
    <n v="5755286"/>
    <n v="55000000"/>
  </r>
  <r>
    <n v="5.9"/>
    <s v="Lucky You"/>
    <s v="Curtis Hanson"/>
    <x v="5"/>
    <s v="English"/>
    <n v="124"/>
    <n v="5755286"/>
    <n v="55000000"/>
  </r>
  <r>
    <n v="5.9"/>
    <s v="Lucky You"/>
    <s v="Curtis Hanson"/>
    <x v="14"/>
    <s v="English"/>
    <n v="124"/>
    <n v="5755286"/>
    <n v="55000000"/>
  </r>
  <r>
    <n v="8"/>
    <s v="Catch Me If You Can"/>
    <s v="Steven Spielberg"/>
    <x v="18"/>
    <s v="English"/>
    <n v="141"/>
    <n v="164435221"/>
    <n v="52000000"/>
  </r>
  <r>
    <n v="8"/>
    <s v="Catch Me If You Can"/>
    <s v="Steven Spielberg"/>
    <x v="15"/>
    <s v="English"/>
    <n v="141"/>
    <n v="164435221"/>
    <n v="52000000"/>
  </r>
  <r>
    <n v="8"/>
    <s v="Catch Me If You Can"/>
    <s v="Steven Spielberg"/>
    <x v="12"/>
    <s v="English"/>
    <n v="141"/>
    <n v="164435221"/>
    <n v="52000000"/>
  </r>
  <r>
    <n v="7.4"/>
    <s v="Zero Dark Thirty"/>
    <s v="Kathryn Bigelow"/>
    <x v="12"/>
    <s v="English"/>
    <n v="157"/>
    <n v="95720716"/>
    <n v="40000000"/>
  </r>
  <r>
    <n v="7.4"/>
    <s v="Zero Dark Thirty"/>
    <s v="Kathryn Bigelow"/>
    <x v="13"/>
    <s v="English"/>
    <n v="157"/>
    <n v="95720716"/>
    <n v="40000000"/>
  </r>
  <r>
    <n v="7.4"/>
    <s v="Zero Dark Thirty"/>
    <s v="Kathryn Bigelow"/>
    <x v="4"/>
    <s v="English"/>
    <n v="157"/>
    <n v="95720716"/>
    <n v="40000000"/>
  </r>
  <r>
    <n v="5.8"/>
    <s v="The Break-Up"/>
    <s v="Peyton Reed"/>
    <x v="7"/>
    <s v="English"/>
    <n v="106"/>
    <n v="118683135"/>
    <n v="52000000"/>
  </r>
  <r>
    <n v="5.8"/>
    <s v="The Break-Up"/>
    <s v="Peyton Reed"/>
    <x v="12"/>
    <s v="English"/>
    <n v="106"/>
    <n v="118683135"/>
    <n v="52000000"/>
  </r>
  <r>
    <n v="5.8"/>
    <s v="The Break-Up"/>
    <s v="Peyton Reed"/>
    <x v="5"/>
    <s v="English"/>
    <n v="106"/>
    <n v="118683135"/>
    <n v="52000000"/>
  </r>
  <r>
    <n v="6.3"/>
    <s v="Mamma Mia!"/>
    <s v="Phyllida Lloyd"/>
    <x v="7"/>
    <s v="English"/>
    <n v="108"/>
    <n v="143704210"/>
    <n v="52000000"/>
  </r>
  <r>
    <n v="6.3"/>
    <s v="Mamma Mia!"/>
    <s v="Phyllida Lloyd"/>
    <x v="8"/>
    <s v="English"/>
    <n v="108"/>
    <n v="143704210"/>
    <n v="52000000"/>
  </r>
  <r>
    <n v="6.3"/>
    <s v="Mamma Mia!"/>
    <s v="Phyllida Lloyd"/>
    <x v="9"/>
    <s v="English"/>
    <n v="108"/>
    <n v="143704210"/>
    <n v="52000000"/>
  </r>
  <r>
    <n v="6.3"/>
    <s v="Mamma Mia!"/>
    <s v="Phyllida Lloyd"/>
    <x v="5"/>
    <s v="English"/>
    <n v="108"/>
    <n v="143704210"/>
    <n v="52000000"/>
  </r>
  <r>
    <n v="5.7"/>
    <s v="Valentine's Day"/>
    <s v="Garry Marshall"/>
    <x v="7"/>
    <s v="English"/>
    <n v="125"/>
    <n v="110476776"/>
    <n v="52000000"/>
  </r>
  <r>
    <n v="5.7"/>
    <s v="Valentine's Day"/>
    <s v="Garry Marshall"/>
    <x v="5"/>
    <s v="English"/>
    <n v="125"/>
    <n v="110476776"/>
    <n v="52000000"/>
  </r>
  <r>
    <n v="5.0999999999999996"/>
    <s v="The Dukes of Hazzard"/>
    <s v="Jay Chandrasekhar"/>
    <x v="0"/>
    <s v="English"/>
    <n v="107"/>
    <n v="80270227"/>
    <n v="50000000"/>
  </r>
  <r>
    <n v="5.0999999999999996"/>
    <s v="The Dukes of Hazzard"/>
    <s v="Jay Chandrasekhar"/>
    <x v="1"/>
    <s v="English"/>
    <n v="107"/>
    <n v="80270227"/>
    <n v="50000000"/>
  </r>
  <r>
    <n v="5.0999999999999996"/>
    <s v="The Dukes of Hazzard"/>
    <s v="Jay Chandrasekhar"/>
    <x v="7"/>
    <s v="English"/>
    <n v="107"/>
    <n v="80270227"/>
    <n v="50000000"/>
  </r>
  <r>
    <n v="7.6"/>
    <s v="The Thin Red Line"/>
    <s v="Terrence Malick"/>
    <x v="12"/>
    <s v="English"/>
    <n v="215"/>
    <n v="36385763"/>
    <n v="52000000"/>
  </r>
  <r>
    <n v="7.6"/>
    <s v="The Thin Red Line"/>
    <s v="Terrence Malick"/>
    <x v="17"/>
    <s v="English"/>
    <n v="215"/>
    <n v="36385763"/>
    <n v="52000000"/>
  </r>
  <r>
    <n v="6.4"/>
    <s v="The Change-Up"/>
    <s v="David Dobkin"/>
    <x v="7"/>
    <s v="English"/>
    <n v="118"/>
    <n v="37035845"/>
    <n v="52000000"/>
  </r>
  <r>
    <n v="6.4"/>
    <s v="The Change-Up"/>
    <s v="David Dobkin"/>
    <x v="2"/>
    <s v="English"/>
    <n v="118"/>
    <n v="37035845"/>
    <n v="52000000"/>
  </r>
  <r>
    <n v="7.4"/>
    <s v="Man on the Moon"/>
    <s v="Milos Forman"/>
    <x v="18"/>
    <s v="English"/>
    <n v="118"/>
    <n v="34580635"/>
    <n v="52000000"/>
  </r>
  <r>
    <n v="7.4"/>
    <s v="Man on the Moon"/>
    <s v="Milos Forman"/>
    <x v="7"/>
    <s v="English"/>
    <n v="118"/>
    <n v="34580635"/>
    <n v="52000000"/>
  </r>
  <r>
    <n v="7.4"/>
    <s v="Man on the Moon"/>
    <s v="Milos Forman"/>
    <x v="12"/>
    <s v="English"/>
    <n v="118"/>
    <n v="34580635"/>
    <n v="52000000"/>
  </r>
  <r>
    <n v="8.1999999999999993"/>
    <s v="Casino"/>
    <s v="Martin Scorsese"/>
    <x v="18"/>
    <s v="English"/>
    <n v="178"/>
    <n v="42438300"/>
    <n v="52000000"/>
  </r>
  <r>
    <n v="8.1999999999999993"/>
    <s v="Casino"/>
    <s v="Martin Scorsese"/>
    <x v="15"/>
    <s v="English"/>
    <n v="178"/>
    <n v="42438300"/>
    <n v="52000000"/>
  </r>
  <r>
    <n v="8.1999999999999993"/>
    <s v="Casino"/>
    <s v="Martin Scorsese"/>
    <x v="12"/>
    <s v="English"/>
    <n v="178"/>
    <n v="42438300"/>
    <n v="52000000"/>
  </r>
  <r>
    <n v="6.5"/>
    <s v="From Paris with Love"/>
    <s v="Pierre Morel"/>
    <x v="0"/>
    <s v="English"/>
    <n v="92"/>
    <n v="23324666"/>
    <n v="52000000"/>
  </r>
  <r>
    <n v="6.5"/>
    <s v="From Paris with Love"/>
    <s v="Pierre Morel"/>
    <x v="4"/>
    <s v="English"/>
    <n v="92"/>
    <n v="23324666"/>
    <n v="52000000"/>
  </r>
  <r>
    <n v="5.5"/>
    <s v="Bulletproof Monk"/>
    <s v="Paul Hunter"/>
    <x v="0"/>
    <s v="English"/>
    <n v="104"/>
    <n v="23020488"/>
    <n v="52000000"/>
  </r>
  <r>
    <n v="5.5"/>
    <s v="Bulletproof Monk"/>
    <s v="Paul Hunter"/>
    <x v="7"/>
    <s v="English"/>
    <n v="104"/>
    <n v="23020488"/>
    <n v="52000000"/>
  </r>
  <r>
    <n v="5.5"/>
    <s v="Bulletproof Monk"/>
    <s v="Paul Hunter"/>
    <x v="2"/>
    <s v="English"/>
    <n v="104"/>
    <n v="23020488"/>
    <n v="52000000"/>
  </r>
  <r>
    <n v="6.5"/>
    <s v="Me, Myself &amp; Irene"/>
    <s v="Bobby Farrelly"/>
    <x v="7"/>
    <s v="English"/>
    <n v="116"/>
    <n v="90567722"/>
    <n v="51000000"/>
  </r>
  <r>
    <n v="5.6"/>
    <s v="Barnyard"/>
    <s v="Steve Oedekerk"/>
    <x v="6"/>
    <s v="English"/>
    <n v="90"/>
    <n v="72601713"/>
    <n v="51000000"/>
  </r>
  <r>
    <n v="5.6"/>
    <s v="Barnyard"/>
    <s v="Steve Oedekerk"/>
    <x v="7"/>
    <s v="English"/>
    <n v="90"/>
    <n v="72601713"/>
    <n v="51000000"/>
  </r>
  <r>
    <n v="5.6"/>
    <s v="Barnyard"/>
    <s v="Steve Oedekerk"/>
    <x v="8"/>
    <s v="English"/>
    <n v="90"/>
    <n v="72601713"/>
    <n v="51000000"/>
  </r>
  <r>
    <n v="4.5999999999999996"/>
    <s v="The Twilight Saga: New Moon"/>
    <s v="Chris Weitz"/>
    <x v="1"/>
    <s v="English"/>
    <n v="130"/>
    <n v="296623634"/>
    <n v="50000000"/>
  </r>
  <r>
    <n v="4.5999999999999996"/>
    <s v="The Twilight Saga: New Moon"/>
    <s v="Chris Weitz"/>
    <x v="12"/>
    <s v="English"/>
    <n v="130"/>
    <n v="296623634"/>
    <n v="50000000"/>
  </r>
  <r>
    <n v="4.5999999999999996"/>
    <s v="The Twilight Saga: New Moon"/>
    <s v="Chris Weitz"/>
    <x v="2"/>
    <s v="English"/>
    <n v="130"/>
    <n v="296623634"/>
    <n v="50000000"/>
  </r>
  <r>
    <n v="4.5999999999999996"/>
    <s v="The Twilight Saga: New Moon"/>
    <s v="Chris Weitz"/>
    <x v="5"/>
    <s v="English"/>
    <n v="130"/>
    <n v="296623634"/>
    <n v="50000000"/>
  </r>
  <r>
    <n v="7.9"/>
    <s v="Shrek"/>
    <s v="Andrew Adamson"/>
    <x v="1"/>
    <s v="English"/>
    <n v="90"/>
    <n v="267652016"/>
    <n v="60000000"/>
  </r>
  <r>
    <n v="7.9"/>
    <s v="Shrek"/>
    <s v="Andrew Adamson"/>
    <x v="6"/>
    <s v="English"/>
    <n v="90"/>
    <n v="267652016"/>
    <n v="60000000"/>
  </r>
  <r>
    <n v="7.9"/>
    <s v="Shrek"/>
    <s v="Andrew Adamson"/>
    <x v="7"/>
    <s v="English"/>
    <n v="90"/>
    <n v="267652016"/>
    <n v="60000000"/>
  </r>
  <r>
    <n v="7.9"/>
    <s v="Shrek"/>
    <s v="Andrew Adamson"/>
    <x v="8"/>
    <s v="English"/>
    <n v="90"/>
    <n v="267652016"/>
    <n v="60000000"/>
  </r>
  <r>
    <n v="7.9"/>
    <s v="Shrek"/>
    <s v="Andrew Adamson"/>
    <x v="2"/>
    <s v="English"/>
    <n v="90"/>
    <n v="267652016"/>
    <n v="60000000"/>
  </r>
  <r>
    <n v="7.1"/>
    <s v="The Adjustment Bureau"/>
    <s v="George Nolfi"/>
    <x v="5"/>
    <s v="English"/>
    <n v="106"/>
    <n v="62453315"/>
    <n v="50200000"/>
  </r>
  <r>
    <n v="7.1"/>
    <s v="The Adjustment Bureau"/>
    <s v="George Nolfi"/>
    <x v="3"/>
    <s v="English"/>
    <n v="106"/>
    <n v="62453315"/>
    <n v="50200000"/>
  </r>
  <r>
    <n v="7.1"/>
    <s v="The Adjustment Bureau"/>
    <s v="George Nolfi"/>
    <x v="4"/>
    <s v="English"/>
    <n v="106"/>
    <n v="62453315"/>
    <n v="50200000"/>
  </r>
  <r>
    <n v="6.9"/>
    <s v="Robin Hood: Prince of Thieves"/>
    <s v="Kevin Reynolds"/>
    <x v="0"/>
    <s v="English"/>
    <n v="155"/>
    <n v="165500000"/>
    <n v="48000000"/>
  </r>
  <r>
    <n v="6.9"/>
    <s v="Robin Hood: Prince of Thieves"/>
    <s v="Kevin Reynolds"/>
    <x v="1"/>
    <s v="English"/>
    <n v="155"/>
    <n v="165500000"/>
    <n v="48000000"/>
  </r>
  <r>
    <n v="6.9"/>
    <s v="Robin Hood: Prince of Thieves"/>
    <s v="Kevin Reynolds"/>
    <x v="12"/>
    <s v="English"/>
    <n v="155"/>
    <n v="165500000"/>
    <n v="48000000"/>
  </r>
  <r>
    <n v="6.9"/>
    <s v="Robin Hood: Prince of Thieves"/>
    <s v="Kevin Reynolds"/>
    <x v="5"/>
    <s v="English"/>
    <n v="155"/>
    <n v="165500000"/>
    <n v="48000000"/>
  </r>
  <r>
    <n v="7.3"/>
    <s v="Jerry Maguire"/>
    <s v="Cameron Crowe"/>
    <x v="7"/>
    <s v="English"/>
    <n v="139"/>
    <n v="153620822"/>
    <n v="50000000"/>
  </r>
  <r>
    <n v="7.3"/>
    <s v="Jerry Maguire"/>
    <s v="Cameron Crowe"/>
    <x v="12"/>
    <s v="English"/>
    <n v="139"/>
    <n v="153620822"/>
    <n v="50000000"/>
  </r>
  <r>
    <n v="7.3"/>
    <s v="Jerry Maguire"/>
    <s v="Cameron Crowe"/>
    <x v="5"/>
    <s v="English"/>
    <n v="139"/>
    <n v="153620822"/>
    <n v="50000000"/>
  </r>
  <r>
    <n v="7.3"/>
    <s v="Jerry Maguire"/>
    <s v="Cameron Crowe"/>
    <x v="14"/>
    <s v="English"/>
    <n v="139"/>
    <n v="153620822"/>
    <n v="50000000"/>
  </r>
  <r>
    <n v="7"/>
    <s v="Ted"/>
    <s v="Seth MacFarlane"/>
    <x v="7"/>
    <s v="English"/>
    <n v="112"/>
    <n v="218628680"/>
    <n v="50000000"/>
  </r>
  <r>
    <n v="7"/>
    <s v="Ted"/>
    <s v="Seth MacFarlane"/>
    <x v="2"/>
    <s v="English"/>
    <n v="112"/>
    <n v="218628680"/>
    <n v="50000000"/>
  </r>
  <r>
    <n v="7.7"/>
    <s v="As Good as It Gets"/>
    <s v="James L. Brooks"/>
    <x v="7"/>
    <s v="English"/>
    <n v="139"/>
    <n v="147637474"/>
    <n v="50000000"/>
  </r>
  <r>
    <n v="7.7"/>
    <s v="As Good as It Gets"/>
    <s v="James L. Brooks"/>
    <x v="12"/>
    <s v="English"/>
    <n v="139"/>
    <n v="147637474"/>
    <n v="50000000"/>
  </r>
  <r>
    <n v="7.7"/>
    <s v="As Good as It Gets"/>
    <s v="James L. Brooks"/>
    <x v="5"/>
    <s v="English"/>
    <n v="139"/>
    <n v="147637474"/>
    <n v="50000000"/>
  </r>
  <r>
    <n v="6.7"/>
    <s v="Patch Adams"/>
    <s v="Tom Shadyac"/>
    <x v="18"/>
    <s v="English"/>
    <n v="115"/>
    <n v="135014968"/>
    <n v="50000000"/>
  </r>
  <r>
    <n v="6.7"/>
    <s v="Patch Adams"/>
    <s v="Tom Shadyac"/>
    <x v="7"/>
    <s v="English"/>
    <n v="115"/>
    <n v="135014968"/>
    <n v="50000000"/>
  </r>
  <r>
    <n v="6.7"/>
    <s v="Patch Adams"/>
    <s v="Tom Shadyac"/>
    <x v="12"/>
    <s v="English"/>
    <n v="115"/>
    <n v="135014968"/>
    <n v="50000000"/>
  </r>
  <r>
    <n v="6.7"/>
    <s v="Patch Adams"/>
    <s v="Tom Shadyac"/>
    <x v="5"/>
    <s v="English"/>
    <n v="115"/>
    <n v="135014968"/>
    <n v="50000000"/>
  </r>
  <r>
    <n v="6.3"/>
    <s v="Anchorman 2: The Legend Continues"/>
    <s v="Adam McKay"/>
    <x v="7"/>
    <s v="English"/>
    <n v="143"/>
    <n v="2175312"/>
    <n v="50000000"/>
  </r>
  <r>
    <n v="5.8"/>
    <s v="Mr. Deeds"/>
    <s v="Steven Brill"/>
    <x v="7"/>
    <s v="English"/>
    <n v="96"/>
    <n v="126203320"/>
    <n v="50000000"/>
  </r>
  <r>
    <n v="5.8"/>
    <s v="Mr. Deeds"/>
    <s v="Steven Brill"/>
    <x v="5"/>
    <s v="English"/>
    <n v="96"/>
    <n v="126203320"/>
    <n v="50000000"/>
  </r>
  <r>
    <n v="7.1"/>
    <s v="Super 8"/>
    <s v="J.J. Abrams"/>
    <x v="10"/>
    <s v="English"/>
    <n v="112"/>
    <n v="126975169"/>
    <n v="50000000"/>
  </r>
  <r>
    <n v="7.1"/>
    <s v="Super 8"/>
    <s v="J.J. Abrams"/>
    <x v="3"/>
    <s v="English"/>
    <n v="112"/>
    <n v="126975169"/>
    <n v="50000000"/>
  </r>
  <r>
    <n v="7.1"/>
    <s v="Super 8"/>
    <s v="J.J. Abrams"/>
    <x v="4"/>
    <s v="English"/>
    <n v="112"/>
    <n v="126975169"/>
    <n v="50000000"/>
  </r>
  <r>
    <n v="7.3"/>
    <s v="Erin Brockovich"/>
    <s v="Steven Soderbergh"/>
    <x v="18"/>
    <s v="English"/>
    <n v="131"/>
    <n v="125548685"/>
    <n v="52000000"/>
  </r>
  <r>
    <n v="7.3"/>
    <s v="Erin Brockovich"/>
    <s v="Steven Soderbergh"/>
    <x v="12"/>
    <s v="English"/>
    <n v="131"/>
    <n v="125548685"/>
    <n v="52000000"/>
  </r>
  <r>
    <n v="6.4"/>
    <s v="How to Lose a Guy in 10 Days"/>
    <s v="Donald Petrie"/>
    <x v="7"/>
    <s v="English"/>
    <n v="116"/>
    <n v="105807520"/>
    <n v="50000000"/>
  </r>
  <r>
    <n v="6.4"/>
    <s v="How to Lose a Guy in 10 Days"/>
    <s v="Donald Petrie"/>
    <x v="5"/>
    <s v="English"/>
    <n v="116"/>
    <n v="105807520"/>
    <n v="50000000"/>
  </r>
  <r>
    <n v="7.1"/>
    <s v="22 Jump Street"/>
    <s v="Phil Lord"/>
    <x v="0"/>
    <s v="English"/>
    <n v="112"/>
    <n v="191616238"/>
    <n v="50000000"/>
  </r>
  <r>
    <n v="7.1"/>
    <s v="22 Jump Street"/>
    <s v="Phil Lord"/>
    <x v="7"/>
    <s v="English"/>
    <n v="112"/>
    <n v="191616238"/>
    <n v="50000000"/>
  </r>
  <r>
    <n v="7.1"/>
    <s v="22 Jump Street"/>
    <s v="Phil Lord"/>
    <x v="15"/>
    <s v="English"/>
    <n v="112"/>
    <n v="191616238"/>
    <n v="50000000"/>
  </r>
  <r>
    <n v="7.6"/>
    <s v="Interview with the Vampire: The Vampire Chronicles"/>
    <s v="Neil Jordan"/>
    <x v="12"/>
    <s v="English"/>
    <n v="123"/>
    <n v="105264608"/>
    <n v="60000000"/>
  </r>
  <r>
    <n v="7.6"/>
    <s v="Interview with the Vampire: The Vampire Chronicles"/>
    <s v="Neil Jordan"/>
    <x v="2"/>
    <s v="English"/>
    <n v="123"/>
    <n v="105264608"/>
    <n v="60000000"/>
  </r>
  <r>
    <n v="7.6"/>
    <s v="Interview with the Vampire: The Vampire Chronicles"/>
    <s v="Neil Jordan"/>
    <x v="16"/>
    <s v="English"/>
    <n v="123"/>
    <n v="105264608"/>
    <n v="60000000"/>
  </r>
  <r>
    <n v="6.8"/>
    <s v="Yes Man"/>
    <s v="Peyton Reed"/>
    <x v="7"/>
    <s v="English"/>
    <n v="104"/>
    <n v="97680195"/>
    <n v="70000000"/>
  </r>
  <r>
    <n v="6.8"/>
    <s v="Yes Man"/>
    <s v="Peyton Reed"/>
    <x v="5"/>
    <s v="English"/>
    <n v="104"/>
    <n v="97680195"/>
    <n v="70000000"/>
  </r>
  <r>
    <n v="6.6"/>
    <s v="Central Intelligence"/>
    <s v="Rawson Marshall Thurber"/>
    <x v="0"/>
    <s v="English"/>
    <n v="107"/>
    <n v="126088877"/>
    <n v="50000000"/>
  </r>
  <r>
    <n v="6.6"/>
    <s v="Central Intelligence"/>
    <s v="Rawson Marshall Thurber"/>
    <x v="7"/>
    <s v="English"/>
    <n v="107"/>
    <n v="126088877"/>
    <n v="50000000"/>
  </r>
  <r>
    <n v="6.6"/>
    <s v="Central Intelligence"/>
    <s v="Rawson Marshall Thurber"/>
    <x v="15"/>
    <s v="English"/>
    <n v="107"/>
    <n v="126088877"/>
    <n v="50000000"/>
  </r>
  <r>
    <n v="6.7"/>
    <s v="Stepmom"/>
    <s v="Chris Columbus"/>
    <x v="7"/>
    <s v="English"/>
    <n v="124"/>
    <n v="91030827"/>
    <n v="50000000"/>
  </r>
  <r>
    <n v="6.7"/>
    <s v="Stepmom"/>
    <s v="Chris Columbus"/>
    <x v="12"/>
    <s v="English"/>
    <n v="124"/>
    <n v="91030827"/>
    <n v="50000000"/>
  </r>
  <r>
    <n v="6.1"/>
    <s v="Daddy's Home"/>
    <s v="Sean Anders"/>
    <x v="7"/>
    <s v="English"/>
    <n v="96"/>
    <n v="150315155"/>
    <n v="50000000"/>
  </r>
  <r>
    <n v="6.1"/>
    <s v="Daddy's Home"/>
    <s v="Sean Anders"/>
    <x v="8"/>
    <s v="English"/>
    <n v="96"/>
    <n v="150315155"/>
    <n v="50000000"/>
  </r>
  <r>
    <n v="6"/>
    <s v="Into the Woods"/>
    <s v="Rob Marshall"/>
    <x v="1"/>
    <s v="English"/>
    <n v="125"/>
    <n v="127997349"/>
    <n v="50000000"/>
  </r>
  <r>
    <n v="6"/>
    <s v="Into the Woods"/>
    <s v="Rob Marshall"/>
    <x v="7"/>
    <s v="English"/>
    <n v="125"/>
    <n v="127997349"/>
    <n v="50000000"/>
  </r>
  <r>
    <n v="6"/>
    <s v="Into the Woods"/>
    <s v="Rob Marshall"/>
    <x v="12"/>
    <s v="English"/>
    <n v="125"/>
    <n v="127997349"/>
    <n v="50000000"/>
  </r>
  <r>
    <n v="6"/>
    <s v="Into the Woods"/>
    <s v="Rob Marshall"/>
    <x v="2"/>
    <s v="English"/>
    <n v="125"/>
    <n v="127997349"/>
    <n v="50000000"/>
  </r>
  <r>
    <n v="6"/>
    <s v="Into the Woods"/>
    <s v="Rob Marshall"/>
    <x v="9"/>
    <s v="English"/>
    <n v="125"/>
    <n v="127997349"/>
    <n v="50000000"/>
  </r>
  <r>
    <n v="7.6"/>
    <s v="Inside Man"/>
    <s v="Spike Lee"/>
    <x v="15"/>
    <s v="English"/>
    <n v="129"/>
    <n v="88504640"/>
    <n v="45000000"/>
  </r>
  <r>
    <n v="7.6"/>
    <s v="Inside Man"/>
    <s v="Spike Lee"/>
    <x v="12"/>
    <s v="English"/>
    <n v="129"/>
    <n v="88504640"/>
    <n v="45000000"/>
  </r>
  <r>
    <n v="7.6"/>
    <s v="Inside Man"/>
    <s v="Spike Lee"/>
    <x v="10"/>
    <s v="English"/>
    <n v="129"/>
    <n v="88504640"/>
    <n v="45000000"/>
  </r>
  <r>
    <n v="7.6"/>
    <s v="Inside Man"/>
    <s v="Spike Lee"/>
    <x v="4"/>
    <s v="English"/>
    <n v="129"/>
    <n v="88504640"/>
    <n v="45000000"/>
  </r>
  <r>
    <n v="7.1"/>
    <s v="Payback"/>
    <s v="Brian Helgeland"/>
    <x v="0"/>
    <s v="English"/>
    <n v="90"/>
    <n v="81517441"/>
    <n v="50000000"/>
  </r>
  <r>
    <n v="7.1"/>
    <s v="Payback"/>
    <s v="Brian Helgeland"/>
    <x v="15"/>
    <s v="English"/>
    <n v="90"/>
    <n v="81517441"/>
    <n v="50000000"/>
  </r>
  <r>
    <n v="7.1"/>
    <s v="Payback"/>
    <s v="Brian Helgeland"/>
    <x v="12"/>
    <s v="English"/>
    <n v="90"/>
    <n v="81517441"/>
    <n v="50000000"/>
  </r>
  <r>
    <n v="7.1"/>
    <s v="Payback"/>
    <s v="Brian Helgeland"/>
    <x v="4"/>
    <s v="English"/>
    <n v="90"/>
    <n v="81517441"/>
    <n v="50000000"/>
  </r>
  <r>
    <n v="5"/>
    <s v="Congo"/>
    <s v="Frank Marshall"/>
    <x v="0"/>
    <s v="English"/>
    <n v="109"/>
    <n v="81022333"/>
    <n v="50000000"/>
  </r>
  <r>
    <n v="5"/>
    <s v="Congo"/>
    <s v="Frank Marshall"/>
    <x v="1"/>
    <s v="English"/>
    <n v="109"/>
    <n v="81022333"/>
    <n v="50000000"/>
  </r>
  <r>
    <n v="5"/>
    <s v="Congo"/>
    <s v="Frank Marshall"/>
    <x v="10"/>
    <s v="English"/>
    <n v="109"/>
    <n v="81022333"/>
    <n v="50000000"/>
  </r>
  <r>
    <n v="5"/>
    <s v="Congo"/>
    <s v="Frank Marshall"/>
    <x v="3"/>
    <s v="English"/>
    <n v="109"/>
    <n v="81022333"/>
    <n v="50000000"/>
  </r>
  <r>
    <n v="6.2"/>
    <s v="Knowing"/>
    <s v="Alex Proyas"/>
    <x v="12"/>
    <s v="English"/>
    <n v="121"/>
    <n v="79948113"/>
    <n v="50000000"/>
  </r>
  <r>
    <n v="6.2"/>
    <s v="Knowing"/>
    <s v="Alex Proyas"/>
    <x v="10"/>
    <s v="English"/>
    <n v="121"/>
    <n v="79948113"/>
    <n v="50000000"/>
  </r>
  <r>
    <n v="6.2"/>
    <s v="Knowing"/>
    <s v="Alex Proyas"/>
    <x v="3"/>
    <s v="English"/>
    <n v="121"/>
    <n v="79948113"/>
    <n v="50000000"/>
  </r>
  <r>
    <n v="6.2"/>
    <s v="Knowing"/>
    <s v="Alex Proyas"/>
    <x v="4"/>
    <s v="English"/>
    <n v="121"/>
    <n v="79948113"/>
    <n v="50000000"/>
  </r>
  <r>
    <n v="5.6"/>
    <s v="Failure to Launch"/>
    <s v="Tom Dey"/>
    <x v="7"/>
    <s v="English"/>
    <n v="95"/>
    <n v="88658172"/>
    <n v="50000000"/>
  </r>
  <r>
    <n v="5.6"/>
    <s v="Failure to Launch"/>
    <s v="Tom Dey"/>
    <x v="5"/>
    <s v="English"/>
    <n v="95"/>
    <n v="88658172"/>
    <n v="50000000"/>
  </r>
  <r>
    <n v="7.4"/>
    <s v="Crazy, Stupid, Love."/>
    <s v="Glenn Ficarra"/>
    <x v="7"/>
    <s v="English"/>
    <n v="118"/>
    <n v="84244877"/>
    <n v="50000000"/>
  </r>
  <r>
    <n v="7.4"/>
    <s v="Crazy, Stupid, Love."/>
    <s v="Glenn Ficarra"/>
    <x v="12"/>
    <s v="English"/>
    <n v="118"/>
    <n v="84244877"/>
    <n v="50000000"/>
  </r>
  <r>
    <n v="7.4"/>
    <s v="Crazy, Stupid, Love."/>
    <s v="Glenn Ficarra"/>
    <x v="5"/>
    <s v="English"/>
    <n v="118"/>
    <n v="84244877"/>
    <n v="50000000"/>
  </r>
  <r>
    <n v="5"/>
    <s v="Garfield"/>
    <s v="Peter Hewitt"/>
    <x v="6"/>
    <s v="English"/>
    <n v="80"/>
    <n v="75367693"/>
    <n v="35000000"/>
  </r>
  <r>
    <n v="5"/>
    <s v="Garfield"/>
    <s v="Peter Hewitt"/>
    <x v="7"/>
    <s v="English"/>
    <n v="80"/>
    <n v="75367693"/>
    <n v="35000000"/>
  </r>
  <r>
    <n v="5"/>
    <s v="Garfield"/>
    <s v="Peter Hewitt"/>
    <x v="8"/>
    <s v="English"/>
    <n v="80"/>
    <n v="75367693"/>
    <n v="35000000"/>
  </r>
  <r>
    <n v="5"/>
    <s v="Garfield"/>
    <s v="Peter Hewitt"/>
    <x v="2"/>
    <s v="English"/>
    <n v="80"/>
    <n v="75367693"/>
    <n v="35000000"/>
  </r>
  <r>
    <n v="5.2"/>
    <s v="Christmas with the Kranks"/>
    <s v="Joe Roth"/>
    <x v="7"/>
    <s v="English"/>
    <n v="99"/>
    <n v="73701902"/>
    <n v="60000000"/>
  </r>
  <r>
    <n v="5.2"/>
    <s v="Christmas with the Kranks"/>
    <s v="Joe Roth"/>
    <x v="8"/>
    <s v="English"/>
    <n v="99"/>
    <n v="73701902"/>
    <n v="60000000"/>
  </r>
  <r>
    <n v="7.6"/>
    <s v="Moneyball"/>
    <s v="Bennett Miller"/>
    <x v="18"/>
    <s v="English"/>
    <n v="133"/>
    <n v="75605492"/>
    <n v="50000000"/>
  </r>
  <r>
    <n v="7.6"/>
    <s v="Moneyball"/>
    <s v="Bennett Miller"/>
    <x v="12"/>
    <s v="English"/>
    <n v="133"/>
    <n v="75605492"/>
    <n v="50000000"/>
  </r>
  <r>
    <n v="7.6"/>
    <s v="Moneyball"/>
    <s v="Bennett Miller"/>
    <x v="14"/>
    <s v="English"/>
    <n v="133"/>
    <n v="75605492"/>
    <n v="50000000"/>
  </r>
  <r>
    <n v="6.6"/>
    <s v="Outbreak"/>
    <s v="Wolfgang Petersen"/>
    <x v="0"/>
    <s v="English"/>
    <n v="127"/>
    <n v="67823573"/>
    <n v="50000000"/>
  </r>
  <r>
    <n v="6.6"/>
    <s v="Outbreak"/>
    <s v="Wolfgang Petersen"/>
    <x v="12"/>
    <s v="English"/>
    <n v="127"/>
    <n v="67823573"/>
    <n v="50000000"/>
  </r>
  <r>
    <n v="6.6"/>
    <s v="Outbreak"/>
    <s v="Wolfgang Petersen"/>
    <x v="4"/>
    <s v="English"/>
    <n v="127"/>
    <n v="67823573"/>
    <n v="50000000"/>
  </r>
  <r>
    <n v="7"/>
    <s v="Non-Stop"/>
    <s v="Jaume Collet-Serra"/>
    <x v="0"/>
    <s v="English"/>
    <n v="106"/>
    <n v="91439400"/>
    <n v="50000000"/>
  </r>
  <r>
    <n v="7"/>
    <s v="Non-Stop"/>
    <s v="Jaume Collet-Serra"/>
    <x v="10"/>
    <s v="English"/>
    <n v="106"/>
    <n v="91439400"/>
    <n v="50000000"/>
  </r>
  <r>
    <n v="7"/>
    <s v="Non-Stop"/>
    <s v="Jaume Collet-Serra"/>
    <x v="4"/>
    <s v="English"/>
    <n v="106"/>
    <n v="91439400"/>
    <n v="50000000"/>
  </r>
  <r>
    <n v="5.7"/>
    <s v="Race to Witch Mountain"/>
    <s v="Andy Fickman"/>
    <x v="0"/>
    <s v="English"/>
    <n v="98"/>
    <n v="67128202"/>
    <n v="65000000"/>
  </r>
  <r>
    <n v="5.7"/>
    <s v="Race to Witch Mountain"/>
    <s v="Andy Fickman"/>
    <x v="1"/>
    <s v="English"/>
    <n v="98"/>
    <n v="67128202"/>
    <n v="65000000"/>
  </r>
  <r>
    <n v="5.7"/>
    <s v="Race to Witch Mountain"/>
    <s v="Andy Fickman"/>
    <x v="8"/>
    <s v="English"/>
    <n v="98"/>
    <n v="67128202"/>
    <n v="65000000"/>
  </r>
  <r>
    <n v="5.7"/>
    <s v="Race to Witch Mountain"/>
    <s v="Andy Fickman"/>
    <x v="2"/>
    <s v="English"/>
    <n v="98"/>
    <n v="67128202"/>
    <n v="65000000"/>
  </r>
  <r>
    <n v="5.7"/>
    <s v="Race to Witch Mountain"/>
    <s v="Andy Fickman"/>
    <x v="3"/>
    <s v="English"/>
    <n v="98"/>
    <n v="67128202"/>
    <n v="65000000"/>
  </r>
  <r>
    <n v="5.7"/>
    <s v="Race to Witch Mountain"/>
    <s v="Andy Fickman"/>
    <x v="4"/>
    <s v="English"/>
    <n v="98"/>
    <n v="67128202"/>
    <n v="65000000"/>
  </r>
  <r>
    <n v="8.1999999999999993"/>
    <s v="V for Vendetta"/>
    <s v="James McTeigue"/>
    <x v="0"/>
    <s v="English"/>
    <n v="132"/>
    <n v="70496802"/>
    <n v="54000000"/>
  </r>
  <r>
    <n v="8.1999999999999993"/>
    <s v="V for Vendetta"/>
    <s v="James McTeigue"/>
    <x v="12"/>
    <s v="English"/>
    <n v="132"/>
    <n v="70496802"/>
    <n v="54000000"/>
  </r>
  <r>
    <n v="8.1999999999999993"/>
    <s v="V for Vendetta"/>
    <s v="James McTeigue"/>
    <x v="4"/>
    <s v="English"/>
    <n v="132"/>
    <n v="70496802"/>
    <n v="54000000"/>
  </r>
  <r>
    <n v="6.2"/>
    <s v="Shanghai Knights"/>
    <s v="David Dobkin"/>
    <x v="0"/>
    <s v="English"/>
    <n v="114"/>
    <n v="60470220"/>
    <n v="50000000"/>
  </r>
  <r>
    <n v="6.2"/>
    <s v="Shanghai Knights"/>
    <s v="David Dobkin"/>
    <x v="1"/>
    <s v="English"/>
    <n v="114"/>
    <n v="60470220"/>
    <n v="50000000"/>
  </r>
  <r>
    <n v="6.2"/>
    <s v="Shanghai Knights"/>
    <s v="David Dobkin"/>
    <x v="7"/>
    <s v="English"/>
    <n v="114"/>
    <n v="60470220"/>
    <n v="50000000"/>
  </r>
  <r>
    <n v="6.6"/>
    <s v="Curious George"/>
    <s v="Matthew O'Callaghan"/>
    <x v="1"/>
    <s v="English"/>
    <n v="78"/>
    <n v="58336565"/>
    <n v="50000000"/>
  </r>
  <r>
    <n v="6.6"/>
    <s v="Curious George"/>
    <s v="Matthew O'Callaghan"/>
    <x v="6"/>
    <s v="English"/>
    <n v="78"/>
    <n v="58336565"/>
    <n v="50000000"/>
  </r>
  <r>
    <n v="6.6"/>
    <s v="Curious George"/>
    <s v="Matthew O'Callaghan"/>
    <x v="7"/>
    <s v="English"/>
    <n v="78"/>
    <n v="58336565"/>
    <n v="50000000"/>
  </r>
  <r>
    <n v="6.6"/>
    <s v="Curious George"/>
    <s v="Matthew O'Callaghan"/>
    <x v="8"/>
    <s v="English"/>
    <n v="78"/>
    <n v="58336565"/>
    <n v="50000000"/>
  </r>
  <r>
    <n v="4.7"/>
    <s v="Herbie Fully Loaded"/>
    <s v="Angela Robinson"/>
    <x v="1"/>
    <s v="English"/>
    <n v="101"/>
    <n v="66002004"/>
    <n v="50000000"/>
  </r>
  <r>
    <n v="4.7"/>
    <s v="Herbie Fully Loaded"/>
    <s v="Angela Robinson"/>
    <x v="7"/>
    <s v="English"/>
    <n v="101"/>
    <n v="66002004"/>
    <n v="50000000"/>
  </r>
  <r>
    <n v="4.7"/>
    <s v="Herbie Fully Loaded"/>
    <s v="Angela Robinson"/>
    <x v="8"/>
    <s v="English"/>
    <n v="101"/>
    <n v="66002004"/>
    <n v="50000000"/>
  </r>
  <r>
    <n v="4.7"/>
    <s v="Herbie Fully Loaded"/>
    <s v="Angela Robinson"/>
    <x v="2"/>
    <s v="English"/>
    <n v="101"/>
    <n v="66002004"/>
    <n v="50000000"/>
  </r>
  <r>
    <n v="4.7"/>
    <s v="Herbie Fully Loaded"/>
    <s v="Angela Robinson"/>
    <x v="5"/>
    <s v="English"/>
    <n v="101"/>
    <n v="66002004"/>
    <n v="50000000"/>
  </r>
  <r>
    <n v="4.7"/>
    <s v="Herbie Fully Loaded"/>
    <s v="Angela Robinson"/>
    <x v="14"/>
    <s v="English"/>
    <n v="101"/>
    <n v="66002004"/>
    <n v="50000000"/>
  </r>
  <r>
    <n v="6.3"/>
    <s v="Don't Say a Word"/>
    <s v="Gary Fleder"/>
    <x v="15"/>
    <s v="English"/>
    <n v="113"/>
    <n v="54997476"/>
    <n v="50000000"/>
  </r>
  <r>
    <n v="6.3"/>
    <s v="Don't Say a Word"/>
    <s v="Gary Fleder"/>
    <x v="12"/>
    <s v="English"/>
    <n v="113"/>
    <n v="54997476"/>
    <n v="50000000"/>
  </r>
  <r>
    <n v="6.3"/>
    <s v="Don't Say a Word"/>
    <s v="Gary Fleder"/>
    <x v="10"/>
    <s v="English"/>
    <n v="113"/>
    <n v="54997476"/>
    <n v="50000000"/>
  </r>
  <r>
    <n v="6.3"/>
    <s v="Don't Say a Word"/>
    <s v="Gary Fleder"/>
    <x v="4"/>
    <s v="English"/>
    <n v="113"/>
    <n v="54997476"/>
    <n v="50000000"/>
  </r>
  <r>
    <n v="6.1"/>
    <s v="Hansel &amp; Gretel: Witch Hunters"/>
    <s v="Tommy Wirkola"/>
    <x v="0"/>
    <s v="English"/>
    <n v="98"/>
    <n v="55682070"/>
    <n v="50000000"/>
  </r>
  <r>
    <n v="6.1"/>
    <s v="Hansel &amp; Gretel: Witch Hunters"/>
    <s v="Tommy Wirkola"/>
    <x v="2"/>
    <s v="English"/>
    <n v="98"/>
    <n v="55682070"/>
    <n v="50000000"/>
  </r>
  <r>
    <n v="6.1"/>
    <s v="Hansel &amp; Gretel: Witch Hunters"/>
    <s v="Tommy Wirkola"/>
    <x v="16"/>
    <s v="English"/>
    <n v="98"/>
    <n v="55682070"/>
    <n v="50000000"/>
  </r>
  <r>
    <n v="6.7"/>
    <s v="Unfaithful"/>
    <s v="Adrian Lyne"/>
    <x v="12"/>
    <s v="English"/>
    <n v="124"/>
    <n v="52752475"/>
    <n v="50000000"/>
  </r>
  <r>
    <n v="6.7"/>
    <s v="Unfaithful"/>
    <s v="Adrian Lyne"/>
    <x v="4"/>
    <s v="English"/>
    <n v="124"/>
    <n v="52752475"/>
    <n v="50000000"/>
  </r>
  <r>
    <n v="6.1"/>
    <s v="I Am Number Four"/>
    <s v="D.J. Caruso"/>
    <x v="0"/>
    <s v="English"/>
    <n v="109"/>
    <n v="55092830"/>
    <n v="60000000"/>
  </r>
  <r>
    <n v="6.1"/>
    <s v="I Am Number Four"/>
    <s v="D.J. Caruso"/>
    <x v="1"/>
    <s v="English"/>
    <n v="109"/>
    <n v="55092830"/>
    <n v="60000000"/>
  </r>
  <r>
    <n v="6.1"/>
    <s v="I Am Number Four"/>
    <s v="D.J. Caruso"/>
    <x v="3"/>
    <s v="English"/>
    <n v="109"/>
    <n v="55092830"/>
    <n v="60000000"/>
  </r>
  <r>
    <n v="6.1"/>
    <s v="I Am Number Four"/>
    <s v="D.J. Caruso"/>
    <x v="4"/>
    <s v="English"/>
    <n v="109"/>
    <n v="55092830"/>
    <n v="60000000"/>
  </r>
  <r>
    <n v="7"/>
    <s v="Syriana"/>
    <s v="Stephen Gaghan"/>
    <x v="12"/>
    <s v="English"/>
    <n v="128"/>
    <n v="50815288"/>
    <n v="50000000"/>
  </r>
  <r>
    <n v="7"/>
    <s v="Syriana"/>
    <s v="Stephen Gaghan"/>
    <x v="4"/>
    <s v="English"/>
    <n v="128"/>
    <n v="50815288"/>
    <n v="50000000"/>
  </r>
  <r>
    <n v="7.4"/>
    <s v="13 Hours"/>
    <s v="Michael Bay"/>
    <x v="0"/>
    <s v="English"/>
    <n v="144"/>
    <n v="52822418"/>
    <n v="50000000"/>
  </r>
  <r>
    <n v="7.4"/>
    <s v="13 Hours"/>
    <s v="Michael Bay"/>
    <x v="12"/>
    <s v="English"/>
    <n v="144"/>
    <n v="52822418"/>
    <n v="50000000"/>
  </r>
  <r>
    <n v="7.4"/>
    <s v="13 Hours"/>
    <s v="Michael Bay"/>
    <x v="4"/>
    <s v="English"/>
    <n v="144"/>
    <n v="52822418"/>
    <n v="50000000"/>
  </r>
  <r>
    <n v="7.4"/>
    <s v="13 Hours"/>
    <s v="Michael Bay"/>
    <x v="17"/>
    <s v="English"/>
    <n v="144"/>
    <n v="52822418"/>
    <n v="50000000"/>
  </r>
  <r>
    <n v="7.3"/>
    <s v="The Book of Life"/>
    <s v="Jorge R. GutiÃ©rrez"/>
    <x v="1"/>
    <s v="English"/>
    <n v="95"/>
    <n v="50150619"/>
    <n v="50000000"/>
  </r>
  <r>
    <n v="7.3"/>
    <s v="The Book of Life"/>
    <s v="Jorge R. GutiÃ©rrez"/>
    <x v="6"/>
    <s v="English"/>
    <n v="95"/>
    <n v="50150619"/>
    <n v="50000000"/>
  </r>
  <r>
    <n v="7.3"/>
    <s v="The Book of Life"/>
    <s v="Jorge R. GutiÃ©rrez"/>
    <x v="7"/>
    <s v="English"/>
    <n v="95"/>
    <n v="50150619"/>
    <n v="50000000"/>
  </r>
  <r>
    <n v="7.3"/>
    <s v="The Book of Life"/>
    <s v="Jorge R. GutiÃ©rrez"/>
    <x v="8"/>
    <s v="English"/>
    <n v="95"/>
    <n v="50150619"/>
    <n v="50000000"/>
  </r>
  <r>
    <n v="7.3"/>
    <s v="The Book of Life"/>
    <s v="Jorge R. GutiÃ©rrez"/>
    <x v="2"/>
    <s v="English"/>
    <n v="95"/>
    <n v="50150619"/>
    <n v="50000000"/>
  </r>
  <r>
    <n v="7.3"/>
    <s v="The Book of Life"/>
    <s v="Jorge R. GutiÃ©rrez"/>
    <x v="5"/>
    <s v="English"/>
    <n v="95"/>
    <n v="50150619"/>
    <n v="50000000"/>
  </r>
  <r>
    <n v="5.8"/>
    <s v="Firewall"/>
    <s v="Richard Loncraine"/>
    <x v="15"/>
    <s v="English"/>
    <n v="105"/>
    <n v="48745150"/>
    <n v="50000000"/>
  </r>
  <r>
    <n v="5.8"/>
    <s v="Firewall"/>
    <s v="Richard Loncraine"/>
    <x v="4"/>
    <s v="English"/>
    <n v="105"/>
    <n v="48745150"/>
    <n v="50000000"/>
  </r>
  <r>
    <n v="6.7"/>
    <s v="Absolute Power"/>
    <s v="Clint Eastwood"/>
    <x v="0"/>
    <s v="English"/>
    <n v="121"/>
    <n v="50007168"/>
    <n v="50000000"/>
  </r>
  <r>
    <n v="6.7"/>
    <s v="Absolute Power"/>
    <s v="Clint Eastwood"/>
    <x v="15"/>
    <s v="English"/>
    <n v="121"/>
    <n v="50007168"/>
    <n v="50000000"/>
  </r>
  <r>
    <n v="6.7"/>
    <s v="Absolute Power"/>
    <s v="Clint Eastwood"/>
    <x v="12"/>
    <s v="English"/>
    <n v="121"/>
    <n v="50007168"/>
    <n v="50000000"/>
  </r>
  <r>
    <n v="6.7"/>
    <s v="Absolute Power"/>
    <s v="Clint Eastwood"/>
    <x v="4"/>
    <s v="English"/>
    <n v="121"/>
    <n v="50007168"/>
    <n v="50000000"/>
  </r>
  <r>
    <n v="5.8"/>
    <s v="G.I. Jane"/>
    <s v="Ridley Scott"/>
    <x v="0"/>
    <s v="English"/>
    <n v="125"/>
    <n v="48154732"/>
    <n v="50000000"/>
  </r>
  <r>
    <n v="5.8"/>
    <s v="G.I. Jane"/>
    <s v="Ridley Scott"/>
    <x v="12"/>
    <s v="English"/>
    <n v="125"/>
    <n v="48154732"/>
    <n v="50000000"/>
  </r>
  <r>
    <n v="5.8"/>
    <s v="G.I. Jane"/>
    <s v="Ridley Scott"/>
    <x v="17"/>
    <s v="English"/>
    <n v="125"/>
    <n v="48154732"/>
    <n v="50000000"/>
  </r>
  <r>
    <n v="7.8"/>
    <s v="The Game"/>
    <s v="David Fincher"/>
    <x v="12"/>
    <s v="English"/>
    <n v="129"/>
    <n v="48265581"/>
    <n v="50000000"/>
  </r>
  <r>
    <n v="7.8"/>
    <s v="The Game"/>
    <s v="David Fincher"/>
    <x v="10"/>
    <s v="English"/>
    <n v="129"/>
    <n v="48265581"/>
    <n v="50000000"/>
  </r>
  <r>
    <n v="7.8"/>
    <s v="The Game"/>
    <s v="David Fincher"/>
    <x v="4"/>
    <s v="English"/>
    <n v="129"/>
    <n v="48265581"/>
    <n v="50000000"/>
  </r>
  <r>
    <n v="6.6"/>
    <s v="Silent Hill"/>
    <s v="Christophe Gans"/>
    <x v="1"/>
    <s v="English"/>
    <n v="132"/>
    <n v="46982632"/>
    <n v="50000000"/>
  </r>
  <r>
    <n v="6.6"/>
    <s v="Silent Hill"/>
    <s v="Christophe Gans"/>
    <x v="16"/>
    <s v="English"/>
    <n v="132"/>
    <n v="46982632"/>
    <n v="50000000"/>
  </r>
  <r>
    <n v="6.6"/>
    <s v="Silent Hill"/>
    <s v="Christophe Gans"/>
    <x v="10"/>
    <s v="English"/>
    <n v="132"/>
    <n v="46982632"/>
    <n v="50000000"/>
  </r>
  <r>
    <n v="6.5"/>
    <s v="The Replacements"/>
    <s v="Howard Deutch"/>
    <x v="7"/>
    <s v="English"/>
    <n v="118"/>
    <n v="44737059"/>
    <n v="50000000"/>
  </r>
  <r>
    <n v="6.5"/>
    <s v="The Replacements"/>
    <s v="Howard Deutch"/>
    <x v="14"/>
    <s v="English"/>
    <n v="118"/>
    <n v="44737059"/>
    <n v="50000000"/>
  </r>
  <r>
    <n v="6.7"/>
    <s v="American Reunion"/>
    <s v="Jon Hurwitz"/>
    <x v="7"/>
    <s v="English"/>
    <n v="113"/>
    <n v="56724080"/>
    <n v="50000000"/>
  </r>
  <r>
    <n v="7.3"/>
    <s v="The Negotiator"/>
    <s v="F. Gary Gray"/>
    <x v="0"/>
    <s v="English"/>
    <n v="140"/>
    <n v="44484065"/>
    <n v="50000000"/>
  </r>
  <r>
    <n v="7.3"/>
    <s v="The Negotiator"/>
    <s v="F. Gary Gray"/>
    <x v="15"/>
    <s v="English"/>
    <n v="140"/>
    <n v="44484065"/>
    <n v="50000000"/>
  </r>
  <r>
    <n v="7.3"/>
    <s v="The Negotiator"/>
    <s v="F. Gary Gray"/>
    <x v="12"/>
    <s v="English"/>
    <n v="140"/>
    <n v="44484065"/>
    <n v="50000000"/>
  </r>
  <r>
    <n v="7.3"/>
    <s v="The Negotiator"/>
    <s v="F. Gary Gray"/>
    <x v="10"/>
    <s v="English"/>
    <n v="140"/>
    <n v="44484065"/>
    <n v="50000000"/>
  </r>
  <r>
    <n v="7.3"/>
    <s v="The Negotiator"/>
    <s v="F. Gary Gray"/>
    <x v="4"/>
    <s v="English"/>
    <n v="140"/>
    <n v="44484065"/>
    <n v="50000000"/>
  </r>
  <r>
    <n v="5.8"/>
    <s v="Into the Storm"/>
    <s v="Steven Quale"/>
    <x v="0"/>
    <s v="English"/>
    <n v="89"/>
    <n v="47553512"/>
    <n v="50000000"/>
  </r>
  <r>
    <n v="5.8"/>
    <s v="Into the Storm"/>
    <s v="Steven Quale"/>
    <x v="4"/>
    <s v="English"/>
    <n v="89"/>
    <n v="47553512"/>
    <n v="50000000"/>
  </r>
  <r>
    <n v="5.5"/>
    <s v="Beverly Hills Cop III"/>
    <s v="John Landis"/>
    <x v="0"/>
    <s v="English"/>
    <n v="104"/>
    <n v="42610000"/>
    <n v="55000000"/>
  </r>
  <r>
    <n v="5.5"/>
    <s v="Beverly Hills Cop III"/>
    <s v="John Landis"/>
    <x v="7"/>
    <s v="English"/>
    <n v="104"/>
    <n v="42610000"/>
    <n v="55000000"/>
  </r>
  <r>
    <n v="5.5"/>
    <s v="Beverly Hills Cop III"/>
    <s v="John Landis"/>
    <x v="15"/>
    <s v="English"/>
    <n v="104"/>
    <n v="42610000"/>
    <n v="55000000"/>
  </r>
  <r>
    <n v="5.5"/>
    <s v="Beverly Hills Cop III"/>
    <s v="John Landis"/>
    <x v="4"/>
    <s v="English"/>
    <n v="104"/>
    <n v="42610000"/>
    <n v="55000000"/>
  </r>
  <r>
    <n v="6.3"/>
    <s v="Gremlins 2: The New Batch"/>
    <s v="Joe Dante"/>
    <x v="7"/>
    <s v="English"/>
    <n v="106"/>
    <n v="41482207"/>
    <n v="50000000"/>
  </r>
  <r>
    <n v="6.3"/>
    <s v="Gremlins 2: The New Batch"/>
    <s v="Joe Dante"/>
    <x v="2"/>
    <s v="English"/>
    <n v="106"/>
    <n v="41482207"/>
    <n v="50000000"/>
  </r>
  <r>
    <n v="6.3"/>
    <s v="Gremlins 2: The New Batch"/>
    <s v="Joe Dante"/>
    <x v="16"/>
    <s v="English"/>
    <n v="106"/>
    <n v="41482207"/>
    <n v="50000000"/>
  </r>
  <r>
    <n v="7.4"/>
    <s v="The Judge"/>
    <s v="David Dobkin"/>
    <x v="15"/>
    <s v="English"/>
    <n v="141"/>
    <n v="47105085"/>
    <n v="50000000"/>
  </r>
  <r>
    <n v="7.4"/>
    <s v="The Judge"/>
    <s v="David Dobkin"/>
    <x v="12"/>
    <s v="English"/>
    <n v="141"/>
    <n v="47105085"/>
    <n v="50000000"/>
  </r>
  <r>
    <n v="5.9"/>
    <s v="The Peacemaker"/>
    <s v="Mimi Leder"/>
    <x v="0"/>
    <s v="English"/>
    <n v="124"/>
    <n v="41256277"/>
    <n v="50000000"/>
  </r>
  <r>
    <n v="5.9"/>
    <s v="The Peacemaker"/>
    <s v="Mimi Leder"/>
    <x v="4"/>
    <s v="English"/>
    <n v="124"/>
    <n v="41256277"/>
    <n v="50000000"/>
  </r>
  <r>
    <n v="6.2"/>
    <s v="Resident Evil: Apocalypse"/>
    <s v="Alexander Witt"/>
    <x v="0"/>
    <s v="English"/>
    <n v="98"/>
    <n v="50740078"/>
    <n v="45000000"/>
  </r>
  <r>
    <n v="6.2"/>
    <s v="Resident Evil: Apocalypse"/>
    <s v="Alexander Witt"/>
    <x v="16"/>
    <s v="English"/>
    <n v="98"/>
    <n v="50740078"/>
    <n v="45000000"/>
  </r>
  <r>
    <n v="6.2"/>
    <s v="Resident Evil: Apocalypse"/>
    <s v="Alexander Witt"/>
    <x v="3"/>
    <s v="English"/>
    <n v="98"/>
    <n v="50740078"/>
    <n v="45000000"/>
  </r>
  <r>
    <n v="6.2"/>
    <s v="Resident Evil: Apocalypse"/>
    <s v="Alexander Witt"/>
    <x v="4"/>
    <s v="English"/>
    <n v="98"/>
    <n v="50740078"/>
    <n v="45000000"/>
  </r>
  <r>
    <n v="5.9"/>
    <s v="Bridget Jones: The Edge of Reason"/>
    <s v="Beeban Kidron"/>
    <x v="7"/>
    <s v="English"/>
    <n v="108"/>
    <n v="40203020"/>
    <n v="40000000"/>
  </r>
  <r>
    <n v="5.9"/>
    <s v="Bridget Jones: The Edge of Reason"/>
    <s v="Beeban Kidron"/>
    <x v="12"/>
    <s v="English"/>
    <n v="108"/>
    <n v="40203020"/>
    <n v="40000000"/>
  </r>
  <r>
    <n v="5.9"/>
    <s v="Bridget Jones: The Edge of Reason"/>
    <s v="Beeban Kidron"/>
    <x v="5"/>
    <s v="English"/>
    <n v="108"/>
    <n v="40203020"/>
    <n v="40000000"/>
  </r>
  <r>
    <n v="6.5"/>
    <s v="Out of Time"/>
    <s v="Carl Franklin"/>
    <x v="15"/>
    <s v="English"/>
    <n v="114"/>
    <n v="40905277"/>
    <n v="50000000"/>
  </r>
  <r>
    <n v="6.5"/>
    <s v="Out of Time"/>
    <s v="Carl Franklin"/>
    <x v="12"/>
    <s v="English"/>
    <n v="114"/>
    <n v="40905277"/>
    <n v="50000000"/>
  </r>
  <r>
    <n v="6.5"/>
    <s v="Out of Time"/>
    <s v="Carl Franklin"/>
    <x v="5"/>
    <s v="English"/>
    <n v="114"/>
    <n v="40905277"/>
    <n v="50000000"/>
  </r>
  <r>
    <n v="6.5"/>
    <s v="Out of Time"/>
    <s v="Carl Franklin"/>
    <x v="4"/>
    <s v="English"/>
    <n v="114"/>
    <n v="40905277"/>
    <n v="50000000"/>
  </r>
  <r>
    <n v="4.4000000000000004"/>
    <s v="On Deadly Ground"/>
    <s v="Steven Seagal"/>
    <x v="0"/>
    <s v="English"/>
    <n v="101"/>
    <n v="38590500"/>
    <n v="50000000"/>
  </r>
  <r>
    <n v="4.4000000000000004"/>
    <s v="On Deadly Ground"/>
    <s v="Steven Seagal"/>
    <x v="1"/>
    <s v="English"/>
    <n v="101"/>
    <n v="38590500"/>
    <n v="50000000"/>
  </r>
  <r>
    <n v="4.4000000000000004"/>
    <s v="On Deadly Ground"/>
    <s v="Steven Seagal"/>
    <x v="4"/>
    <s v="English"/>
    <n v="101"/>
    <n v="38590500"/>
    <n v="50000000"/>
  </r>
  <r>
    <n v="3.5"/>
    <s v="The Adventures of Sharkboy and Lavagirl 3-D"/>
    <s v="Robert Rodriguez"/>
    <x v="0"/>
    <s v="English"/>
    <n v="93"/>
    <n v="39177541"/>
    <n v="50000000"/>
  </r>
  <r>
    <n v="3.5"/>
    <s v="The Adventures of Sharkboy and Lavagirl 3-D"/>
    <s v="Robert Rodriguez"/>
    <x v="1"/>
    <s v="English"/>
    <n v="93"/>
    <n v="39177541"/>
    <n v="50000000"/>
  </r>
  <r>
    <n v="3.5"/>
    <s v="The Adventures of Sharkboy and Lavagirl 3-D"/>
    <s v="Robert Rodriguez"/>
    <x v="8"/>
    <s v="English"/>
    <n v="93"/>
    <n v="39177541"/>
    <n v="50000000"/>
  </r>
  <r>
    <n v="3.5"/>
    <s v="The Adventures of Sharkboy and Lavagirl 3-D"/>
    <s v="Robert Rodriguez"/>
    <x v="2"/>
    <s v="English"/>
    <n v="93"/>
    <n v="39177541"/>
    <n v="50000000"/>
  </r>
  <r>
    <n v="6.6"/>
    <s v="The Beach"/>
    <s v="Danny Boyle"/>
    <x v="1"/>
    <s v="English"/>
    <n v="119"/>
    <n v="39778599"/>
    <n v="50000000"/>
  </r>
  <r>
    <n v="6.6"/>
    <s v="The Beach"/>
    <s v="Danny Boyle"/>
    <x v="12"/>
    <s v="English"/>
    <n v="119"/>
    <n v="39778599"/>
    <n v="50000000"/>
  </r>
  <r>
    <n v="6.6"/>
    <s v="The Beach"/>
    <s v="Danny Boyle"/>
    <x v="4"/>
    <s v="English"/>
    <n v="119"/>
    <n v="39778599"/>
    <n v="50000000"/>
  </r>
  <r>
    <n v="6"/>
    <s v="Raising Helen"/>
    <s v="Garry Marshall"/>
    <x v="7"/>
    <s v="English"/>
    <n v="119"/>
    <n v="37486138"/>
    <n v="50000000"/>
  </r>
  <r>
    <n v="6"/>
    <s v="Raising Helen"/>
    <s v="Garry Marshall"/>
    <x v="12"/>
    <s v="English"/>
    <n v="119"/>
    <n v="37486138"/>
    <n v="50000000"/>
  </r>
  <r>
    <n v="6"/>
    <s v="Raising Helen"/>
    <s v="Garry Marshall"/>
    <x v="5"/>
    <s v="English"/>
    <n v="119"/>
    <n v="37486138"/>
    <n v="50000000"/>
  </r>
  <r>
    <n v="6.4"/>
    <s v="Ninja Assassin"/>
    <s v="James McTeigue"/>
    <x v="0"/>
    <s v="English"/>
    <n v="99"/>
    <n v="38105077"/>
    <n v="40000000"/>
  </r>
  <r>
    <n v="6.4"/>
    <s v="Ninja Assassin"/>
    <s v="James McTeigue"/>
    <x v="15"/>
    <s v="English"/>
    <n v="99"/>
    <n v="38105077"/>
    <n v="40000000"/>
  </r>
  <r>
    <n v="6.4"/>
    <s v="Ninja Assassin"/>
    <s v="James McTeigue"/>
    <x v="4"/>
    <s v="English"/>
    <n v="99"/>
    <n v="38105077"/>
    <n v="40000000"/>
  </r>
  <r>
    <n v="6.5"/>
    <s v="For Love of the Game"/>
    <s v="Sam Raimi"/>
    <x v="12"/>
    <s v="English"/>
    <n v="137"/>
    <n v="35168395"/>
    <n v="50000000"/>
  </r>
  <r>
    <n v="6.5"/>
    <s v="For Love of the Game"/>
    <s v="Sam Raimi"/>
    <x v="5"/>
    <s v="English"/>
    <n v="137"/>
    <n v="35168395"/>
    <n v="50000000"/>
  </r>
  <r>
    <n v="6.5"/>
    <s v="For Love of the Game"/>
    <s v="Sam Raimi"/>
    <x v="14"/>
    <s v="English"/>
    <n v="137"/>
    <n v="35168395"/>
    <n v="50000000"/>
  </r>
  <r>
    <n v="4.3"/>
    <s v="Striptease"/>
    <s v="Andrew Bergman"/>
    <x v="7"/>
    <s v="English"/>
    <n v="117"/>
    <n v="32800000"/>
    <n v="40000000"/>
  </r>
  <r>
    <n v="4.3"/>
    <s v="Striptease"/>
    <s v="Andrew Bergman"/>
    <x v="15"/>
    <s v="English"/>
    <n v="117"/>
    <n v="32800000"/>
    <n v="40000000"/>
  </r>
  <r>
    <n v="4.3"/>
    <s v="Striptease"/>
    <s v="Andrew Bergman"/>
    <x v="12"/>
    <s v="English"/>
    <n v="117"/>
    <n v="32800000"/>
    <n v="40000000"/>
  </r>
  <r>
    <n v="4.3"/>
    <s v="Striptease"/>
    <s v="Andrew Bergman"/>
    <x v="4"/>
    <s v="English"/>
    <n v="117"/>
    <n v="32800000"/>
    <n v="40000000"/>
  </r>
  <r>
    <n v="4.2"/>
    <s v="Marmaduke"/>
    <s v="Tom Dey"/>
    <x v="7"/>
    <s v="English"/>
    <n v="87"/>
    <n v="33643461"/>
    <n v="50000000"/>
  </r>
  <r>
    <n v="4.2"/>
    <s v="Marmaduke"/>
    <s v="Tom Dey"/>
    <x v="8"/>
    <s v="English"/>
    <n v="87"/>
    <n v="33643461"/>
    <n v="50000000"/>
  </r>
  <r>
    <n v="6.5"/>
    <s v="Hereafter"/>
    <s v="Clint Eastwood"/>
    <x v="12"/>
    <s v="English"/>
    <n v="129"/>
    <n v="32741596"/>
    <n v="50000000"/>
  </r>
  <r>
    <n v="6.5"/>
    <s v="Hereafter"/>
    <s v="Clint Eastwood"/>
    <x v="2"/>
    <s v="English"/>
    <n v="129"/>
    <n v="32741596"/>
    <n v="50000000"/>
  </r>
  <r>
    <n v="6.1"/>
    <s v="Murder by Numbers"/>
    <s v="Barbet Schroeder"/>
    <x v="15"/>
    <s v="English"/>
    <n v="115"/>
    <n v="31874869"/>
    <n v="50000000"/>
  </r>
  <r>
    <n v="6.1"/>
    <s v="Murder by Numbers"/>
    <s v="Barbet Schroeder"/>
    <x v="10"/>
    <s v="English"/>
    <n v="115"/>
    <n v="31874869"/>
    <n v="50000000"/>
  </r>
  <r>
    <n v="6.1"/>
    <s v="Murder by Numbers"/>
    <s v="Barbet Schroeder"/>
    <x v="4"/>
    <s v="English"/>
    <n v="115"/>
    <n v="31874869"/>
    <n v="50000000"/>
  </r>
  <r>
    <n v="6.3"/>
    <s v="Assassins"/>
    <s v="Richard Donner"/>
    <x v="0"/>
    <s v="English"/>
    <n v="132"/>
    <n v="30306268"/>
    <n v="50000000"/>
  </r>
  <r>
    <n v="6.3"/>
    <s v="Assassins"/>
    <s v="Richard Donner"/>
    <x v="15"/>
    <s v="English"/>
    <n v="132"/>
    <n v="30306268"/>
    <n v="50000000"/>
  </r>
  <r>
    <n v="6.3"/>
    <s v="Assassins"/>
    <s v="Richard Donner"/>
    <x v="4"/>
    <s v="English"/>
    <n v="132"/>
    <n v="30306268"/>
    <n v="50000000"/>
  </r>
  <r>
    <n v="6.2"/>
    <s v="Hannibal Rising"/>
    <s v="Peter Webber"/>
    <x v="15"/>
    <s v="English"/>
    <n v="131"/>
    <n v="27667947"/>
    <n v="50000000"/>
  </r>
  <r>
    <n v="6.2"/>
    <s v="Hannibal Rising"/>
    <s v="Peter Webber"/>
    <x v="12"/>
    <s v="English"/>
    <n v="131"/>
    <n v="27667947"/>
    <n v="50000000"/>
  </r>
  <r>
    <n v="6.2"/>
    <s v="Hannibal Rising"/>
    <s v="Peter Webber"/>
    <x v="4"/>
    <s v="English"/>
    <n v="131"/>
    <n v="27667947"/>
    <n v="50000000"/>
  </r>
  <r>
    <n v="5.9"/>
    <s v="The Story of Us"/>
    <s v="Rob Reiner"/>
    <x v="7"/>
    <s v="English"/>
    <n v="95"/>
    <n v="27067160"/>
    <n v="50000000"/>
  </r>
  <r>
    <n v="5.9"/>
    <s v="The Story of Us"/>
    <s v="Rob Reiner"/>
    <x v="12"/>
    <s v="English"/>
    <n v="95"/>
    <n v="27067160"/>
    <n v="50000000"/>
  </r>
  <r>
    <n v="5.9"/>
    <s v="The Story of Us"/>
    <s v="Rob Reiner"/>
    <x v="5"/>
    <s v="English"/>
    <n v="95"/>
    <n v="27067160"/>
    <n v="50000000"/>
  </r>
  <r>
    <n v="5.9"/>
    <s v="The Host"/>
    <s v="Andrew Niccol"/>
    <x v="0"/>
    <s v="English"/>
    <n v="125"/>
    <n v="26616999"/>
    <n v="40000000"/>
  </r>
  <r>
    <n v="5.9"/>
    <s v="The Host"/>
    <s v="Andrew Niccol"/>
    <x v="1"/>
    <s v="English"/>
    <n v="125"/>
    <n v="26616999"/>
    <n v="40000000"/>
  </r>
  <r>
    <n v="5.9"/>
    <s v="The Host"/>
    <s v="Andrew Niccol"/>
    <x v="5"/>
    <s v="English"/>
    <n v="125"/>
    <n v="26616999"/>
    <n v="40000000"/>
  </r>
  <r>
    <n v="5.9"/>
    <s v="The Host"/>
    <s v="Andrew Niccol"/>
    <x v="3"/>
    <s v="English"/>
    <n v="125"/>
    <n v="26616999"/>
    <n v="40000000"/>
  </r>
  <r>
    <n v="5.9"/>
    <s v="The Host"/>
    <s v="Andrew Niccol"/>
    <x v="4"/>
    <s v="English"/>
    <n v="125"/>
    <n v="26616999"/>
    <n v="40000000"/>
  </r>
  <r>
    <n v="6.5"/>
    <s v="Basic"/>
    <s v="John McTiernan"/>
    <x v="0"/>
    <s v="English"/>
    <n v="98"/>
    <n v="26536120"/>
    <n v="50000000"/>
  </r>
  <r>
    <n v="6.5"/>
    <s v="Basic"/>
    <s v="John McTiernan"/>
    <x v="15"/>
    <s v="English"/>
    <n v="98"/>
    <n v="26536120"/>
    <n v="50000000"/>
  </r>
  <r>
    <n v="6.5"/>
    <s v="Basic"/>
    <s v="John McTiernan"/>
    <x v="12"/>
    <s v="English"/>
    <n v="98"/>
    <n v="26536120"/>
    <n v="50000000"/>
  </r>
  <r>
    <n v="6.5"/>
    <s v="Basic"/>
    <s v="John McTiernan"/>
    <x v="10"/>
    <s v="English"/>
    <n v="98"/>
    <n v="26536120"/>
    <n v="50000000"/>
  </r>
  <r>
    <n v="6.5"/>
    <s v="Basic"/>
    <s v="John McTiernan"/>
    <x v="4"/>
    <s v="English"/>
    <n v="98"/>
    <n v="26536120"/>
    <n v="50000000"/>
  </r>
  <r>
    <n v="6.4"/>
    <s v="Blood Work"/>
    <s v="Clint Eastwood"/>
    <x v="0"/>
    <s v="English"/>
    <n v="110"/>
    <n v="26199517"/>
    <n v="50000000"/>
  </r>
  <r>
    <n v="6.4"/>
    <s v="Blood Work"/>
    <s v="Clint Eastwood"/>
    <x v="15"/>
    <s v="English"/>
    <n v="110"/>
    <n v="26199517"/>
    <n v="50000000"/>
  </r>
  <r>
    <n v="6.4"/>
    <s v="Blood Work"/>
    <s v="Clint Eastwood"/>
    <x v="12"/>
    <s v="English"/>
    <n v="110"/>
    <n v="26199517"/>
    <n v="50000000"/>
  </r>
  <r>
    <n v="6.4"/>
    <s v="Blood Work"/>
    <s v="Clint Eastwood"/>
    <x v="10"/>
    <s v="English"/>
    <n v="110"/>
    <n v="26199517"/>
    <n v="50000000"/>
  </r>
  <r>
    <n v="6.4"/>
    <s v="Blood Work"/>
    <s v="Clint Eastwood"/>
    <x v="4"/>
    <s v="English"/>
    <n v="110"/>
    <n v="26199517"/>
    <n v="50000000"/>
  </r>
  <r>
    <n v="6.5"/>
    <s v="The International"/>
    <s v="Tom Tykwer"/>
    <x v="0"/>
    <s v="English"/>
    <n v="118"/>
    <n v="25450527"/>
    <n v="50000000"/>
  </r>
  <r>
    <n v="6.5"/>
    <s v="The International"/>
    <s v="Tom Tykwer"/>
    <x v="15"/>
    <s v="English"/>
    <n v="118"/>
    <n v="25450527"/>
    <n v="50000000"/>
  </r>
  <r>
    <n v="6.5"/>
    <s v="The International"/>
    <s v="Tom Tykwer"/>
    <x v="12"/>
    <s v="English"/>
    <n v="118"/>
    <n v="25450527"/>
    <n v="50000000"/>
  </r>
  <r>
    <n v="6.5"/>
    <s v="The International"/>
    <s v="Tom Tykwer"/>
    <x v="10"/>
    <s v="English"/>
    <n v="118"/>
    <n v="25450527"/>
    <n v="50000000"/>
  </r>
  <r>
    <n v="6.5"/>
    <s v="The International"/>
    <s v="Tom Tykwer"/>
    <x v="4"/>
    <s v="English"/>
    <n v="118"/>
    <n v="25450527"/>
    <n v="50000000"/>
  </r>
  <r>
    <n v="5.7"/>
    <s v="Escape from L.A."/>
    <s v="John Carpenter"/>
    <x v="0"/>
    <s v="English"/>
    <n v="101"/>
    <n v="25407250"/>
    <n v="50000000"/>
  </r>
  <r>
    <n v="5.7"/>
    <s v="Escape from L.A."/>
    <s v="John Carpenter"/>
    <x v="1"/>
    <s v="English"/>
    <n v="101"/>
    <n v="25407250"/>
    <n v="50000000"/>
  </r>
  <r>
    <n v="5.7"/>
    <s v="Escape from L.A."/>
    <s v="John Carpenter"/>
    <x v="3"/>
    <s v="English"/>
    <n v="101"/>
    <n v="25407250"/>
    <n v="50000000"/>
  </r>
  <r>
    <n v="5.7"/>
    <s v="Escape from L.A."/>
    <s v="John Carpenter"/>
    <x v="4"/>
    <s v="English"/>
    <n v="101"/>
    <n v="25407250"/>
    <n v="50000000"/>
  </r>
  <r>
    <n v="8"/>
    <s v="The Iron Giant"/>
    <s v="Brad Bird"/>
    <x v="0"/>
    <s v="English"/>
    <n v="90"/>
    <n v="23159305"/>
    <n v="70000000"/>
  </r>
  <r>
    <n v="8"/>
    <s v="The Iron Giant"/>
    <s v="Brad Bird"/>
    <x v="1"/>
    <s v="English"/>
    <n v="90"/>
    <n v="23159305"/>
    <n v="70000000"/>
  </r>
  <r>
    <n v="8"/>
    <s v="The Iron Giant"/>
    <s v="Brad Bird"/>
    <x v="6"/>
    <s v="English"/>
    <n v="90"/>
    <n v="23159305"/>
    <n v="70000000"/>
  </r>
  <r>
    <n v="8"/>
    <s v="The Iron Giant"/>
    <s v="Brad Bird"/>
    <x v="7"/>
    <s v="English"/>
    <n v="90"/>
    <n v="23159305"/>
    <n v="70000000"/>
  </r>
  <r>
    <n v="8"/>
    <s v="The Iron Giant"/>
    <s v="Brad Bird"/>
    <x v="12"/>
    <s v="English"/>
    <n v="90"/>
    <n v="23159305"/>
    <n v="70000000"/>
  </r>
  <r>
    <n v="8"/>
    <s v="The Iron Giant"/>
    <s v="Brad Bird"/>
    <x v="8"/>
    <s v="English"/>
    <n v="90"/>
    <n v="23159305"/>
    <n v="70000000"/>
  </r>
  <r>
    <n v="8"/>
    <s v="The Iron Giant"/>
    <s v="Brad Bird"/>
    <x v="3"/>
    <s v="English"/>
    <n v="90"/>
    <n v="23159305"/>
    <n v="70000000"/>
  </r>
  <r>
    <n v="7.3"/>
    <s v="The Life Aquatic with Steve Zissou"/>
    <s v="Wes Anderson"/>
    <x v="1"/>
    <s v="English"/>
    <n v="119"/>
    <n v="24006726"/>
    <n v="50000000"/>
  </r>
  <r>
    <n v="7.3"/>
    <s v="The Life Aquatic with Steve Zissou"/>
    <s v="Wes Anderson"/>
    <x v="7"/>
    <s v="English"/>
    <n v="119"/>
    <n v="24006726"/>
    <n v="50000000"/>
  </r>
  <r>
    <n v="7.3"/>
    <s v="The Life Aquatic with Steve Zissou"/>
    <s v="Wes Anderson"/>
    <x v="12"/>
    <s v="English"/>
    <n v="119"/>
    <n v="24006726"/>
    <n v="50000000"/>
  </r>
  <r>
    <n v="6.7"/>
    <s v="Free State of Jones"/>
    <s v="Gary Ross"/>
    <x v="0"/>
    <s v="English"/>
    <n v="139"/>
    <n v="20389967"/>
    <n v="50000000"/>
  </r>
  <r>
    <n v="6.7"/>
    <s v="Free State of Jones"/>
    <s v="Gary Ross"/>
    <x v="18"/>
    <s v="English"/>
    <n v="139"/>
    <n v="20389967"/>
    <n v="50000000"/>
  </r>
  <r>
    <n v="6.7"/>
    <s v="Free State of Jones"/>
    <s v="Gary Ross"/>
    <x v="12"/>
    <s v="English"/>
    <n v="139"/>
    <n v="20389967"/>
    <n v="50000000"/>
  </r>
  <r>
    <n v="6.7"/>
    <s v="Free State of Jones"/>
    <s v="Gary Ross"/>
    <x v="13"/>
    <s v="English"/>
    <n v="139"/>
    <n v="20389967"/>
    <n v="50000000"/>
  </r>
  <r>
    <n v="6.7"/>
    <s v="Free State of Jones"/>
    <s v="Gary Ross"/>
    <x v="17"/>
    <s v="English"/>
    <n v="139"/>
    <n v="20389967"/>
    <n v="50000000"/>
  </r>
  <r>
    <n v="7.5"/>
    <s v="The Life of David Gale"/>
    <s v="Alan Parker"/>
    <x v="15"/>
    <s v="English"/>
    <n v="130"/>
    <n v="19593740"/>
    <n v="50000000"/>
  </r>
  <r>
    <n v="7.5"/>
    <s v="The Life of David Gale"/>
    <s v="Alan Parker"/>
    <x v="12"/>
    <s v="English"/>
    <n v="130"/>
    <n v="19593740"/>
    <n v="50000000"/>
  </r>
  <r>
    <n v="7.5"/>
    <s v="The Life of David Gale"/>
    <s v="Alan Parker"/>
    <x v="4"/>
    <s v="English"/>
    <n v="130"/>
    <n v="19593740"/>
    <n v="50000000"/>
  </r>
  <r>
    <n v="5.4"/>
    <s v="Man of the House"/>
    <s v="Stephen Herek"/>
    <x v="0"/>
    <s v="English"/>
    <n v="100"/>
    <n v="19118247"/>
    <n v="40000000"/>
  </r>
  <r>
    <n v="5.4"/>
    <s v="Man of the House"/>
    <s v="Stephen Herek"/>
    <x v="7"/>
    <s v="English"/>
    <n v="100"/>
    <n v="19118247"/>
    <n v="40000000"/>
  </r>
  <r>
    <n v="6.6"/>
    <s v="Run All Night"/>
    <s v="Jaume Collet-Serra"/>
    <x v="0"/>
    <s v="English"/>
    <n v="114"/>
    <n v="26442251"/>
    <n v="50000000"/>
  </r>
  <r>
    <n v="6.6"/>
    <s v="Run All Night"/>
    <s v="Jaume Collet-Serra"/>
    <x v="15"/>
    <s v="English"/>
    <n v="114"/>
    <n v="26442251"/>
    <n v="50000000"/>
  </r>
  <r>
    <n v="6.6"/>
    <s v="Run All Night"/>
    <s v="Jaume Collet-Serra"/>
    <x v="12"/>
    <s v="English"/>
    <n v="114"/>
    <n v="26442251"/>
    <n v="50000000"/>
  </r>
  <r>
    <n v="6.6"/>
    <s v="Run All Night"/>
    <s v="Jaume Collet-Serra"/>
    <x v="4"/>
    <s v="English"/>
    <n v="114"/>
    <n v="26442251"/>
    <n v="50000000"/>
  </r>
  <r>
    <n v="7.7"/>
    <s v="Eastern Promises"/>
    <s v="David Cronenberg"/>
    <x v="15"/>
    <s v="English"/>
    <n v="96"/>
    <n v="17114882"/>
    <n v="25000000"/>
  </r>
  <r>
    <n v="7.7"/>
    <s v="Eastern Promises"/>
    <s v="David Cronenberg"/>
    <x v="10"/>
    <s v="English"/>
    <n v="96"/>
    <n v="17114882"/>
    <n v="25000000"/>
  </r>
  <r>
    <n v="7.7"/>
    <s v="Eastern Promises"/>
    <s v="David Cronenberg"/>
    <x v="4"/>
    <s v="English"/>
    <n v="96"/>
    <n v="17114882"/>
    <n v="25000000"/>
  </r>
  <r>
    <n v="5.8"/>
    <s v="Into the Blue"/>
    <s v="John Stockwell"/>
    <x v="0"/>
    <s v="English"/>
    <n v="110"/>
    <n v="18472363"/>
    <n v="50000000"/>
  </r>
  <r>
    <n v="5.8"/>
    <s v="Into the Blue"/>
    <s v="John Stockwell"/>
    <x v="1"/>
    <s v="English"/>
    <n v="110"/>
    <n v="18472363"/>
    <n v="50000000"/>
  </r>
  <r>
    <n v="5.8"/>
    <s v="Into the Blue"/>
    <s v="John Stockwell"/>
    <x v="15"/>
    <s v="English"/>
    <n v="110"/>
    <n v="18472363"/>
    <n v="50000000"/>
  </r>
  <r>
    <n v="5.8"/>
    <s v="Into the Blue"/>
    <s v="John Stockwell"/>
    <x v="4"/>
    <s v="English"/>
    <n v="110"/>
    <n v="18472363"/>
    <n v="50000000"/>
  </r>
  <r>
    <n v="6.4"/>
    <s v="The Messenger: The Story of Joan of Arc"/>
    <s v="Luc Besson"/>
    <x v="1"/>
    <s v="English"/>
    <n v="158"/>
    <n v="14131298"/>
    <n v="390000000"/>
  </r>
  <r>
    <n v="6.4"/>
    <s v="The Messenger: The Story of Joan of Arc"/>
    <s v="Luc Besson"/>
    <x v="18"/>
    <s v="English"/>
    <n v="158"/>
    <n v="14131298"/>
    <n v="390000000"/>
  </r>
  <r>
    <n v="6.4"/>
    <s v="The Messenger: The Story of Joan of Arc"/>
    <s v="Luc Besson"/>
    <x v="12"/>
    <s v="English"/>
    <n v="158"/>
    <n v="14131298"/>
    <n v="390000000"/>
  </r>
  <r>
    <n v="6.4"/>
    <s v="The Messenger: The Story of Joan of Arc"/>
    <s v="Luc Besson"/>
    <x v="13"/>
    <s v="English"/>
    <n v="158"/>
    <n v="14131298"/>
    <n v="390000000"/>
  </r>
  <r>
    <n v="6.4"/>
    <s v="The Messenger: The Story of Joan of Arc"/>
    <s v="Luc Besson"/>
    <x v="17"/>
    <s v="English"/>
    <n v="158"/>
    <n v="14131298"/>
    <n v="390000000"/>
  </r>
  <r>
    <n v="5.6"/>
    <s v="Your Highness"/>
    <s v="David Gordon Green"/>
    <x v="1"/>
    <s v="English"/>
    <n v="102"/>
    <n v="21557240"/>
    <n v="49900000"/>
  </r>
  <r>
    <n v="5.6"/>
    <s v="Your Highness"/>
    <s v="David Gordon Green"/>
    <x v="7"/>
    <s v="English"/>
    <n v="102"/>
    <n v="21557240"/>
    <n v="49900000"/>
  </r>
  <r>
    <n v="5.6"/>
    <s v="Your Highness"/>
    <s v="David Gordon Green"/>
    <x v="2"/>
    <s v="English"/>
    <n v="102"/>
    <n v="21557240"/>
    <n v="49900000"/>
  </r>
  <r>
    <n v="6"/>
    <s v="Dream House"/>
    <s v="Jim Sheridan"/>
    <x v="12"/>
    <s v="English"/>
    <n v="84"/>
    <n v="21283440"/>
    <n v="55000000"/>
  </r>
  <r>
    <n v="6"/>
    <s v="Dream House"/>
    <s v="Jim Sheridan"/>
    <x v="10"/>
    <s v="English"/>
    <n v="84"/>
    <n v="21283440"/>
    <n v="55000000"/>
  </r>
  <r>
    <n v="6"/>
    <s v="Dream House"/>
    <s v="Jim Sheridan"/>
    <x v="4"/>
    <s v="English"/>
    <n v="84"/>
    <n v="21283440"/>
    <n v="55000000"/>
  </r>
  <r>
    <n v="6.2"/>
    <s v="Mad City"/>
    <s v="Costa-Gavras"/>
    <x v="15"/>
    <s v="English"/>
    <n v="115"/>
    <n v="10556196"/>
    <n v="50000000"/>
  </r>
  <r>
    <n v="6.2"/>
    <s v="Mad City"/>
    <s v="Costa-Gavras"/>
    <x v="12"/>
    <s v="English"/>
    <n v="115"/>
    <n v="10556196"/>
    <n v="50000000"/>
  </r>
  <r>
    <n v="6.2"/>
    <s v="Mad City"/>
    <s v="Costa-Gavras"/>
    <x v="4"/>
    <s v="English"/>
    <n v="115"/>
    <n v="10556196"/>
    <n v="50000000"/>
  </r>
  <r>
    <n v="5.9"/>
    <s v="Baby's Day Out"/>
    <s v="Patrick Read Johnson"/>
    <x v="1"/>
    <s v="English"/>
    <n v="99"/>
    <n v="16671505"/>
    <n v="50000000"/>
  </r>
  <r>
    <n v="5.9"/>
    <s v="Baby's Day Out"/>
    <s v="Patrick Read Johnson"/>
    <x v="7"/>
    <s v="English"/>
    <n v="99"/>
    <n v="16671505"/>
    <n v="50000000"/>
  </r>
  <r>
    <n v="5.9"/>
    <s v="Baby's Day Out"/>
    <s v="Patrick Read Johnson"/>
    <x v="15"/>
    <s v="English"/>
    <n v="99"/>
    <n v="16671505"/>
    <n v="50000000"/>
  </r>
  <r>
    <n v="5.9"/>
    <s v="Baby's Day Out"/>
    <s v="Patrick Read Johnson"/>
    <x v="12"/>
    <s v="English"/>
    <n v="99"/>
    <n v="16671505"/>
    <n v="50000000"/>
  </r>
  <r>
    <n v="5.9"/>
    <s v="Baby's Day Out"/>
    <s v="Patrick Read Johnson"/>
    <x v="8"/>
    <s v="English"/>
    <n v="99"/>
    <n v="16671505"/>
    <n v="50000000"/>
  </r>
  <r>
    <n v="5.0999999999999996"/>
    <s v="The Scarlet Letter"/>
    <s v="Roland JoffÃ©"/>
    <x v="12"/>
    <s v="English"/>
    <n v="135"/>
    <n v="10400000"/>
    <n v="50000000"/>
  </r>
  <r>
    <n v="5.0999999999999996"/>
    <s v="The Scarlet Letter"/>
    <s v="Roland JoffÃ©"/>
    <x v="5"/>
    <s v="English"/>
    <n v="135"/>
    <n v="10400000"/>
    <n v="50000000"/>
  </r>
  <r>
    <n v="6.8"/>
    <s v="Fair Game"/>
    <s v="Doug Liman"/>
    <x v="18"/>
    <s v="English"/>
    <n v="108"/>
    <n v="9528092"/>
    <n v="22000000"/>
  </r>
  <r>
    <n v="6.8"/>
    <s v="Fair Game"/>
    <s v="Doug Liman"/>
    <x v="12"/>
    <s v="English"/>
    <n v="108"/>
    <n v="9528092"/>
    <n v="22000000"/>
  </r>
  <r>
    <n v="6.8"/>
    <s v="Fair Game"/>
    <s v="Doug Liman"/>
    <x v="4"/>
    <s v="English"/>
    <n v="108"/>
    <n v="9528092"/>
    <n v="22000000"/>
  </r>
  <r>
    <n v="6"/>
    <s v="Domino"/>
    <s v="Tony Scott"/>
    <x v="0"/>
    <s v="English"/>
    <n v="127"/>
    <n v="10137232"/>
    <n v="50000000"/>
  </r>
  <r>
    <n v="6"/>
    <s v="Domino"/>
    <s v="Tony Scott"/>
    <x v="18"/>
    <s v="English"/>
    <n v="127"/>
    <n v="10137232"/>
    <n v="50000000"/>
  </r>
  <r>
    <n v="6"/>
    <s v="Domino"/>
    <s v="Tony Scott"/>
    <x v="15"/>
    <s v="English"/>
    <n v="127"/>
    <n v="10137232"/>
    <n v="50000000"/>
  </r>
  <r>
    <n v="6"/>
    <s v="Domino"/>
    <s v="Tony Scott"/>
    <x v="12"/>
    <s v="English"/>
    <n v="127"/>
    <n v="10137232"/>
    <n v="50000000"/>
  </r>
  <r>
    <n v="6"/>
    <s v="Domino"/>
    <s v="Tony Scott"/>
    <x v="4"/>
    <s v="English"/>
    <n v="127"/>
    <n v="10137232"/>
    <n v="50000000"/>
  </r>
  <r>
    <n v="5.0999999999999996"/>
    <s v="Jade"/>
    <s v="William Friedkin"/>
    <x v="15"/>
    <s v="English"/>
    <n v="107"/>
    <n v="9795017"/>
    <n v="50000000"/>
  </r>
  <r>
    <n v="5.0999999999999996"/>
    <s v="Jade"/>
    <s v="William Friedkin"/>
    <x v="12"/>
    <s v="English"/>
    <n v="107"/>
    <n v="9795017"/>
    <n v="50000000"/>
  </r>
  <r>
    <n v="5.0999999999999996"/>
    <s v="Jade"/>
    <s v="William Friedkin"/>
    <x v="4"/>
    <s v="English"/>
    <n v="107"/>
    <n v="9795017"/>
    <n v="50000000"/>
  </r>
  <r>
    <n v="5.8"/>
    <s v="Gamer"/>
    <s v="Mark Neveldine"/>
    <x v="0"/>
    <s v="English"/>
    <n v="95"/>
    <n v="20488579"/>
    <n v="50000000"/>
  </r>
  <r>
    <n v="5.8"/>
    <s v="Gamer"/>
    <s v="Mark Neveldine"/>
    <x v="3"/>
    <s v="English"/>
    <n v="95"/>
    <n v="20488579"/>
    <n v="50000000"/>
  </r>
  <r>
    <n v="5.8"/>
    <s v="Gamer"/>
    <s v="Mark Neveldine"/>
    <x v="4"/>
    <s v="English"/>
    <n v="95"/>
    <n v="20488579"/>
    <n v="50000000"/>
  </r>
  <r>
    <n v="6.2"/>
    <s v="Beautiful Creatures"/>
    <s v="Richard LaGravenese"/>
    <x v="12"/>
    <s v="English"/>
    <n v="124"/>
    <n v="19445217"/>
    <n v="60000000"/>
  </r>
  <r>
    <n v="6.2"/>
    <s v="Beautiful Creatures"/>
    <s v="Richard LaGravenese"/>
    <x v="2"/>
    <s v="English"/>
    <n v="124"/>
    <n v="19445217"/>
    <n v="60000000"/>
  </r>
  <r>
    <n v="6.2"/>
    <s v="Beautiful Creatures"/>
    <s v="Richard LaGravenese"/>
    <x v="5"/>
    <s v="English"/>
    <n v="124"/>
    <n v="19445217"/>
    <n v="60000000"/>
  </r>
  <r>
    <n v="6.4"/>
    <s v="Death to Smoochy"/>
    <s v="Danny DeVito"/>
    <x v="7"/>
    <s v="English"/>
    <n v="109"/>
    <n v="8355815"/>
    <n v="55000000"/>
  </r>
  <r>
    <n v="6.4"/>
    <s v="Death to Smoochy"/>
    <s v="Danny DeVito"/>
    <x v="15"/>
    <s v="English"/>
    <n v="109"/>
    <n v="8355815"/>
    <n v="55000000"/>
  </r>
  <r>
    <n v="6.4"/>
    <s v="Death to Smoochy"/>
    <s v="Danny DeVito"/>
    <x v="12"/>
    <s v="English"/>
    <n v="109"/>
    <n v="8355815"/>
    <n v="55000000"/>
  </r>
  <r>
    <n v="6.4"/>
    <s v="Death to Smoochy"/>
    <s v="Danny DeVito"/>
    <x v="4"/>
    <s v="English"/>
    <n v="109"/>
    <n v="8355815"/>
    <n v="55000000"/>
  </r>
  <r>
    <n v="4.8"/>
    <s v="Zoolander 2"/>
    <s v="Ben Stiller"/>
    <x v="7"/>
    <s v="English"/>
    <n v="102"/>
    <n v="28837115"/>
    <n v="50000000"/>
  </r>
  <r>
    <n v="4.9000000000000004"/>
    <s v="The Big Bounce"/>
    <s v="George Armitage"/>
    <x v="7"/>
    <s v="English"/>
    <n v="88"/>
    <n v="6471394"/>
    <n v="50000000"/>
  </r>
  <r>
    <n v="4.9000000000000004"/>
    <s v="The Big Bounce"/>
    <s v="George Armitage"/>
    <x v="15"/>
    <s v="English"/>
    <n v="88"/>
    <n v="6471394"/>
    <n v="50000000"/>
  </r>
  <r>
    <n v="5.6"/>
    <s v="What Planet Are You From?"/>
    <s v="Mike Nichols"/>
    <x v="7"/>
    <s v="English"/>
    <n v="87"/>
    <n v="6291602"/>
    <n v="50000000"/>
  </r>
  <r>
    <n v="5.6"/>
    <s v="What Planet Are You From?"/>
    <s v="Mike Nichols"/>
    <x v="3"/>
    <s v="English"/>
    <n v="87"/>
    <n v="6291602"/>
    <n v="50000000"/>
  </r>
  <r>
    <n v="5.5"/>
    <s v="Drive Angry"/>
    <s v="Patrick Lussier"/>
    <x v="0"/>
    <s v="English"/>
    <n v="104"/>
    <n v="10706786"/>
    <n v="50000000"/>
  </r>
  <r>
    <n v="5.5"/>
    <s v="Drive Angry"/>
    <s v="Patrick Lussier"/>
    <x v="2"/>
    <s v="English"/>
    <n v="104"/>
    <n v="10706786"/>
    <n v="50000000"/>
  </r>
  <r>
    <n v="5.5"/>
    <s v="Drive Angry"/>
    <s v="Patrick Lussier"/>
    <x v="4"/>
    <s v="English"/>
    <n v="104"/>
    <n v="10706786"/>
    <n v="50000000"/>
  </r>
  <r>
    <n v="3.7"/>
    <s v="Street Fighter: The Legend of Chun-Li"/>
    <s v="Andrzej Bartkowiak"/>
    <x v="0"/>
    <s v="English"/>
    <n v="96"/>
    <n v="8742261"/>
    <n v="18000000"/>
  </r>
  <r>
    <n v="3.7"/>
    <s v="Street Fighter: The Legend of Chun-Li"/>
    <s v="Andrzej Bartkowiak"/>
    <x v="15"/>
    <s v="English"/>
    <n v="96"/>
    <n v="8742261"/>
    <n v="18000000"/>
  </r>
  <r>
    <n v="3.7"/>
    <s v="Street Fighter: The Legend of Chun-Li"/>
    <s v="Andrzej Bartkowiak"/>
    <x v="12"/>
    <s v="English"/>
    <n v="96"/>
    <n v="8742261"/>
    <n v="18000000"/>
  </r>
  <r>
    <n v="3.7"/>
    <s v="Street Fighter: The Legend of Chun-Li"/>
    <s v="Andrzej Bartkowiak"/>
    <x v="10"/>
    <s v="English"/>
    <n v="96"/>
    <n v="8742261"/>
    <n v="18000000"/>
  </r>
  <r>
    <n v="3.7"/>
    <s v="Street Fighter: The Legend of Chun-Li"/>
    <s v="Andrzej Bartkowiak"/>
    <x v="4"/>
    <s v="English"/>
    <n v="96"/>
    <n v="8742261"/>
    <n v="18000000"/>
  </r>
  <r>
    <n v="5.9"/>
    <s v="The One"/>
    <s v="James Wong"/>
    <x v="0"/>
    <s v="English"/>
    <n v="85"/>
    <n v="43905746"/>
    <n v="49000000"/>
  </r>
  <r>
    <n v="5.9"/>
    <s v="The One"/>
    <s v="James Wong"/>
    <x v="3"/>
    <s v="English"/>
    <n v="85"/>
    <n v="43905746"/>
    <n v="49000000"/>
  </r>
  <r>
    <n v="5.9"/>
    <s v="The One"/>
    <s v="James Wong"/>
    <x v="4"/>
    <s v="English"/>
    <n v="85"/>
    <n v="43905746"/>
    <n v="49000000"/>
  </r>
  <r>
    <n v="6.3"/>
    <s v="The Adventures of Ford Fairlane"/>
    <s v="Renny Harlin"/>
    <x v="0"/>
    <s v="English"/>
    <n v="104"/>
    <n v="21413502"/>
    <n v="40000000"/>
  </r>
  <r>
    <n v="6.3"/>
    <s v="The Adventures of Ford Fairlane"/>
    <s v="Renny Harlin"/>
    <x v="1"/>
    <s v="English"/>
    <n v="104"/>
    <n v="21413502"/>
    <n v="40000000"/>
  </r>
  <r>
    <n v="6.3"/>
    <s v="The Adventures of Ford Fairlane"/>
    <s v="Renny Harlin"/>
    <x v="7"/>
    <s v="English"/>
    <n v="104"/>
    <n v="21413502"/>
    <n v="40000000"/>
  </r>
  <r>
    <n v="6.3"/>
    <s v="The Adventures of Ford Fairlane"/>
    <s v="Renny Harlin"/>
    <x v="15"/>
    <s v="English"/>
    <n v="104"/>
    <n v="21413502"/>
    <n v="40000000"/>
  </r>
  <r>
    <n v="6.3"/>
    <s v="The Adventures of Ford Fairlane"/>
    <s v="Renny Harlin"/>
    <x v="19"/>
    <s v="English"/>
    <n v="104"/>
    <n v="21413502"/>
    <n v="40000000"/>
  </r>
  <r>
    <n v="6.3"/>
    <s v="The Adventures of Ford Fairlane"/>
    <s v="Renny Harlin"/>
    <x v="10"/>
    <s v="English"/>
    <n v="104"/>
    <n v="21413502"/>
    <n v="40000000"/>
  </r>
  <r>
    <n v="7.6"/>
    <s v="Traffic"/>
    <s v="Steven Soderbergh"/>
    <x v="15"/>
    <s v="English"/>
    <n v="190"/>
    <n v="124107476"/>
    <n v="48000000"/>
  </r>
  <r>
    <n v="7.6"/>
    <s v="Traffic"/>
    <s v="Steven Soderbergh"/>
    <x v="12"/>
    <s v="English"/>
    <n v="190"/>
    <n v="124107476"/>
    <n v="48000000"/>
  </r>
  <r>
    <n v="7.6"/>
    <s v="Traffic"/>
    <s v="Steven Soderbergh"/>
    <x v="4"/>
    <s v="English"/>
    <n v="190"/>
    <n v="124107476"/>
    <n v="48000000"/>
  </r>
  <r>
    <n v="8.3000000000000007"/>
    <s v="Indiana Jones and the Last Crusade"/>
    <s v="Steven Spielberg"/>
    <x v="0"/>
    <s v="English"/>
    <n v="127"/>
    <n v="197171806"/>
    <n v="48000000"/>
  </r>
  <r>
    <n v="8.3000000000000007"/>
    <s v="Indiana Jones and the Last Crusade"/>
    <s v="Steven Spielberg"/>
    <x v="1"/>
    <s v="English"/>
    <n v="127"/>
    <n v="197171806"/>
    <n v="48000000"/>
  </r>
  <r>
    <n v="8.3000000000000007"/>
    <s v="Indiana Jones and the Last Crusade"/>
    <s v="Steven Spielberg"/>
    <x v="2"/>
    <s v="English"/>
    <n v="127"/>
    <n v="197171806"/>
    <n v="48000000"/>
  </r>
  <r>
    <n v="6.9"/>
    <s v="Chappie"/>
    <s v="Neill Blomkamp"/>
    <x v="0"/>
    <s v="English"/>
    <n v="120"/>
    <n v="31569268"/>
    <n v="49000000"/>
  </r>
  <r>
    <n v="6.9"/>
    <s v="Chappie"/>
    <s v="Neill Blomkamp"/>
    <x v="15"/>
    <s v="English"/>
    <n v="120"/>
    <n v="31569268"/>
    <n v="49000000"/>
  </r>
  <r>
    <n v="6.9"/>
    <s v="Chappie"/>
    <s v="Neill Blomkamp"/>
    <x v="12"/>
    <s v="English"/>
    <n v="120"/>
    <n v="31569268"/>
    <n v="49000000"/>
  </r>
  <r>
    <n v="6.9"/>
    <s v="Chappie"/>
    <s v="Neill Blomkamp"/>
    <x v="3"/>
    <s v="English"/>
    <n v="120"/>
    <n v="31569268"/>
    <n v="49000000"/>
  </r>
  <r>
    <n v="6.9"/>
    <s v="Chappie"/>
    <s v="Neill Blomkamp"/>
    <x v="4"/>
    <s v="English"/>
    <n v="120"/>
    <n v="31569268"/>
    <n v="49000000"/>
  </r>
  <r>
    <n v="6.7"/>
    <s v="The Bone Collector"/>
    <s v="Phillip Noyce"/>
    <x v="15"/>
    <s v="English"/>
    <n v="118"/>
    <n v="66488090"/>
    <n v="48000000"/>
  </r>
  <r>
    <n v="6.7"/>
    <s v="The Bone Collector"/>
    <s v="Phillip Noyce"/>
    <x v="12"/>
    <s v="English"/>
    <n v="118"/>
    <n v="66488090"/>
    <n v="48000000"/>
  </r>
  <r>
    <n v="6.7"/>
    <s v="The Bone Collector"/>
    <s v="Phillip Noyce"/>
    <x v="10"/>
    <s v="English"/>
    <n v="118"/>
    <n v="66488090"/>
    <n v="48000000"/>
  </r>
  <r>
    <n v="6.7"/>
    <s v="The Bone Collector"/>
    <s v="Phillip Noyce"/>
    <x v="4"/>
    <s v="English"/>
    <n v="118"/>
    <n v="66488090"/>
    <n v="48000000"/>
  </r>
  <r>
    <n v="6.8"/>
    <s v="Panic Room"/>
    <s v="David Fincher"/>
    <x v="15"/>
    <s v="English"/>
    <n v="112"/>
    <n v="95308367"/>
    <n v="48000000"/>
  </r>
  <r>
    <n v="6.8"/>
    <s v="Panic Room"/>
    <s v="David Fincher"/>
    <x v="12"/>
    <s v="English"/>
    <n v="112"/>
    <n v="95308367"/>
    <n v="48000000"/>
  </r>
  <r>
    <n v="6.8"/>
    <s v="Panic Room"/>
    <s v="David Fincher"/>
    <x v="4"/>
    <s v="English"/>
    <n v="112"/>
    <n v="95308367"/>
    <n v="48000000"/>
  </r>
  <r>
    <n v="7.1"/>
    <s v="Three Kings"/>
    <s v="David O. Russell"/>
    <x v="0"/>
    <s v="English"/>
    <n v="114"/>
    <n v="60652036"/>
    <n v="48000000"/>
  </r>
  <r>
    <n v="7.1"/>
    <s v="Three Kings"/>
    <s v="David O. Russell"/>
    <x v="1"/>
    <s v="English"/>
    <n v="114"/>
    <n v="60652036"/>
    <n v="48000000"/>
  </r>
  <r>
    <n v="7.1"/>
    <s v="Three Kings"/>
    <s v="David O. Russell"/>
    <x v="7"/>
    <s v="English"/>
    <n v="114"/>
    <n v="60652036"/>
    <n v="48000000"/>
  </r>
  <r>
    <n v="7.1"/>
    <s v="Three Kings"/>
    <s v="David O. Russell"/>
    <x v="12"/>
    <s v="English"/>
    <n v="114"/>
    <n v="60652036"/>
    <n v="48000000"/>
  </r>
  <r>
    <n v="7.1"/>
    <s v="Three Kings"/>
    <s v="David O. Russell"/>
    <x v="17"/>
    <s v="English"/>
    <n v="114"/>
    <n v="60652036"/>
    <n v="48000000"/>
  </r>
  <r>
    <n v="6.4"/>
    <s v="Child 44"/>
    <s v="Daniel Espinosa"/>
    <x v="15"/>
    <s v="English"/>
    <n v="137"/>
    <n v="1206135"/>
    <n v="50000000"/>
  </r>
  <r>
    <n v="6.4"/>
    <s v="Child 44"/>
    <s v="Daniel Espinosa"/>
    <x v="12"/>
    <s v="English"/>
    <n v="137"/>
    <n v="1206135"/>
    <n v="50000000"/>
  </r>
  <r>
    <n v="6.4"/>
    <s v="Child 44"/>
    <s v="Daniel Espinosa"/>
    <x v="4"/>
    <s v="English"/>
    <n v="137"/>
    <n v="1206135"/>
    <n v="50000000"/>
  </r>
  <r>
    <n v="6.4"/>
    <s v="Rat Race"/>
    <s v="Jerry Zucker"/>
    <x v="1"/>
    <s v="English"/>
    <n v="112"/>
    <n v="56607223"/>
    <n v="48000000"/>
  </r>
  <r>
    <n v="6.4"/>
    <s v="Rat Race"/>
    <s v="Jerry Zucker"/>
    <x v="7"/>
    <s v="English"/>
    <n v="112"/>
    <n v="56607223"/>
    <n v="48000000"/>
  </r>
  <r>
    <n v="7.4"/>
    <s v="K-PAX"/>
    <s v="Iain Softley"/>
    <x v="12"/>
    <s v="English"/>
    <n v="120"/>
    <n v="50173190"/>
    <n v="48000000"/>
  </r>
  <r>
    <n v="7.4"/>
    <s v="K-PAX"/>
    <s v="Iain Softley"/>
    <x v="10"/>
    <s v="English"/>
    <n v="120"/>
    <n v="50173190"/>
    <n v="48000000"/>
  </r>
  <r>
    <n v="7.4"/>
    <s v="K-PAX"/>
    <s v="Iain Softley"/>
    <x v="3"/>
    <s v="English"/>
    <n v="120"/>
    <n v="50173190"/>
    <n v="48000000"/>
  </r>
  <r>
    <n v="6.4"/>
    <s v="Kate &amp; Leopold"/>
    <s v="James Mangold"/>
    <x v="7"/>
    <s v="English"/>
    <n v="123"/>
    <n v="47095453"/>
    <n v="48000000"/>
  </r>
  <r>
    <n v="6.4"/>
    <s v="Kate &amp; Leopold"/>
    <s v="James Mangold"/>
    <x v="2"/>
    <s v="English"/>
    <n v="123"/>
    <n v="47095453"/>
    <n v="48000000"/>
  </r>
  <r>
    <n v="6.4"/>
    <s v="Kate &amp; Leopold"/>
    <s v="James Mangold"/>
    <x v="5"/>
    <s v="English"/>
    <n v="123"/>
    <n v="47095453"/>
    <n v="48000000"/>
  </r>
  <r>
    <n v="6"/>
    <s v="Bedazzled"/>
    <s v="Harold Ramis"/>
    <x v="7"/>
    <s v="English"/>
    <n v="93"/>
    <n v="37879996"/>
    <n v="48000000"/>
  </r>
  <r>
    <n v="6"/>
    <s v="Bedazzled"/>
    <s v="Harold Ramis"/>
    <x v="2"/>
    <s v="English"/>
    <n v="93"/>
    <n v="37879996"/>
    <n v="48000000"/>
  </r>
  <r>
    <n v="6"/>
    <s v="Bedazzled"/>
    <s v="Harold Ramis"/>
    <x v="5"/>
    <s v="English"/>
    <n v="93"/>
    <n v="37879996"/>
    <n v="48000000"/>
  </r>
  <r>
    <n v="6.5"/>
    <s v="The Cotton Club"/>
    <s v="Francis Ford Coppola"/>
    <x v="15"/>
    <s v="English"/>
    <n v="123"/>
    <n v="25900000"/>
    <n v="58000000"/>
  </r>
  <r>
    <n v="6.5"/>
    <s v="The Cotton Club"/>
    <s v="Francis Ford Coppola"/>
    <x v="12"/>
    <s v="English"/>
    <n v="123"/>
    <n v="25900000"/>
    <n v="58000000"/>
  </r>
  <r>
    <n v="6.5"/>
    <s v="The Cotton Club"/>
    <s v="Francis Ford Coppola"/>
    <x v="19"/>
    <s v="English"/>
    <n v="123"/>
    <n v="25900000"/>
    <n v="58000000"/>
  </r>
  <r>
    <n v="7.8"/>
    <s v="3:10 to Yuma"/>
    <s v="James Mangold"/>
    <x v="1"/>
    <s v="English"/>
    <n v="122"/>
    <n v="53574088"/>
    <n v="55000000"/>
  </r>
  <r>
    <n v="7.8"/>
    <s v="3:10 to Yuma"/>
    <s v="James Mangold"/>
    <x v="15"/>
    <s v="English"/>
    <n v="122"/>
    <n v="53574088"/>
    <n v="55000000"/>
  </r>
  <r>
    <n v="7.8"/>
    <s v="3:10 to Yuma"/>
    <s v="James Mangold"/>
    <x v="12"/>
    <s v="English"/>
    <n v="122"/>
    <n v="53574088"/>
    <n v="55000000"/>
  </r>
  <r>
    <n v="7.8"/>
    <s v="3:10 to Yuma"/>
    <s v="James Mangold"/>
    <x v="11"/>
    <s v="English"/>
    <n v="122"/>
    <n v="53574088"/>
    <n v="55000000"/>
  </r>
  <r>
    <n v="6"/>
    <s v="Taken 3"/>
    <s v="Olivier Megaton"/>
    <x v="0"/>
    <s v="English"/>
    <n v="115"/>
    <n v="89253340"/>
    <n v="48000000"/>
  </r>
  <r>
    <n v="6"/>
    <s v="Taken 3"/>
    <s v="Olivier Megaton"/>
    <x v="4"/>
    <s v="English"/>
    <n v="115"/>
    <n v="89253340"/>
    <n v="48000000"/>
  </r>
  <r>
    <n v="7"/>
    <s v="Out of Sight"/>
    <s v="Steven Soderbergh"/>
    <x v="15"/>
    <s v="English"/>
    <n v="123"/>
    <n v="37339525"/>
    <n v="48000000"/>
  </r>
  <r>
    <n v="7"/>
    <s v="Out of Sight"/>
    <s v="Steven Soderbergh"/>
    <x v="12"/>
    <s v="English"/>
    <n v="123"/>
    <n v="37339525"/>
    <n v="48000000"/>
  </r>
  <r>
    <n v="7"/>
    <s v="Out of Sight"/>
    <s v="Steven Soderbergh"/>
    <x v="5"/>
    <s v="English"/>
    <n v="123"/>
    <n v="37339525"/>
    <n v="48000000"/>
  </r>
  <r>
    <n v="7"/>
    <s v="Out of Sight"/>
    <s v="Steven Soderbergh"/>
    <x v="4"/>
    <s v="English"/>
    <n v="123"/>
    <n v="37339525"/>
    <n v="48000000"/>
  </r>
  <r>
    <n v="6"/>
    <s v="The Cable Guy"/>
    <s v="Ben Stiller"/>
    <x v="7"/>
    <s v="English"/>
    <n v="96"/>
    <n v="60154431"/>
    <n v="47000000"/>
  </r>
  <r>
    <n v="6"/>
    <s v="The Cable Guy"/>
    <s v="Ben Stiller"/>
    <x v="12"/>
    <s v="English"/>
    <n v="96"/>
    <n v="60154431"/>
    <n v="47000000"/>
  </r>
  <r>
    <n v="6"/>
    <s v="The Cable Guy"/>
    <s v="Ben Stiller"/>
    <x v="4"/>
    <s v="English"/>
    <n v="96"/>
    <n v="60154431"/>
    <n v="47000000"/>
  </r>
  <r>
    <n v="6.1"/>
    <s v="Dick Tracy"/>
    <s v="Warren Beatty"/>
    <x v="0"/>
    <s v="English"/>
    <n v="105"/>
    <n v="103738726"/>
    <n v="100000000"/>
  </r>
  <r>
    <n v="6.1"/>
    <s v="Dick Tracy"/>
    <s v="Warren Beatty"/>
    <x v="7"/>
    <s v="English"/>
    <n v="105"/>
    <n v="103738726"/>
    <n v="100000000"/>
  </r>
  <r>
    <n v="6.1"/>
    <s v="Dick Tracy"/>
    <s v="Warren Beatty"/>
    <x v="15"/>
    <s v="English"/>
    <n v="105"/>
    <n v="103738726"/>
    <n v="100000000"/>
  </r>
  <r>
    <n v="6.1"/>
    <s v="Dick Tracy"/>
    <s v="Warren Beatty"/>
    <x v="19"/>
    <s v="English"/>
    <n v="105"/>
    <n v="103738726"/>
    <n v="100000000"/>
  </r>
  <r>
    <n v="6.1"/>
    <s v="Dick Tracy"/>
    <s v="Warren Beatty"/>
    <x v="5"/>
    <s v="English"/>
    <n v="105"/>
    <n v="103738726"/>
    <n v="100000000"/>
  </r>
  <r>
    <n v="6.1"/>
    <s v="Dick Tracy"/>
    <s v="Warren Beatty"/>
    <x v="4"/>
    <s v="English"/>
    <n v="105"/>
    <n v="103738726"/>
    <n v="100000000"/>
  </r>
  <r>
    <n v="6.8"/>
    <s v="The Thomas Crown Affair"/>
    <s v="John McTiernan"/>
    <x v="15"/>
    <s v="English"/>
    <n v="113"/>
    <n v="69304264"/>
    <n v="48000000"/>
  </r>
  <r>
    <n v="6.8"/>
    <s v="The Thomas Crown Affair"/>
    <s v="John McTiernan"/>
    <x v="5"/>
    <s v="English"/>
    <n v="113"/>
    <n v="69304264"/>
    <n v="48000000"/>
  </r>
  <r>
    <n v="6.8"/>
    <s v="The Thomas Crown Affair"/>
    <s v="John McTiernan"/>
    <x v="4"/>
    <s v="English"/>
    <n v="113"/>
    <n v="69304264"/>
    <n v="48000000"/>
  </r>
  <r>
    <n v="6.4"/>
    <s v="Riding in Cars with Boys"/>
    <s v="Penny Marshall"/>
    <x v="18"/>
    <s v="English"/>
    <n v="132"/>
    <n v="29781453"/>
    <n v="48000000"/>
  </r>
  <r>
    <n v="6.4"/>
    <s v="Riding in Cars with Boys"/>
    <s v="Penny Marshall"/>
    <x v="7"/>
    <s v="English"/>
    <n v="132"/>
    <n v="29781453"/>
    <n v="48000000"/>
  </r>
  <r>
    <n v="6.4"/>
    <s v="Riding in Cars with Boys"/>
    <s v="Penny Marshall"/>
    <x v="12"/>
    <s v="English"/>
    <n v="132"/>
    <n v="29781453"/>
    <n v="48000000"/>
  </r>
  <r>
    <n v="4.5"/>
    <s v="Happily N'Ever After"/>
    <s v="Paul Bolger"/>
    <x v="1"/>
    <s v="English"/>
    <n v="75"/>
    <n v="15519841"/>
    <n v="47000000"/>
  </r>
  <r>
    <n v="4.5"/>
    <s v="Happily N'Ever After"/>
    <s v="Paul Bolger"/>
    <x v="6"/>
    <s v="English"/>
    <n v="75"/>
    <n v="15519841"/>
    <n v="47000000"/>
  </r>
  <r>
    <n v="4.5"/>
    <s v="Happily N'Ever After"/>
    <s v="Paul Bolger"/>
    <x v="7"/>
    <s v="English"/>
    <n v="75"/>
    <n v="15519841"/>
    <n v="47000000"/>
  </r>
  <r>
    <n v="4.5"/>
    <s v="Happily N'Ever After"/>
    <s v="Paul Bolger"/>
    <x v="8"/>
    <s v="English"/>
    <n v="75"/>
    <n v="15519841"/>
    <n v="47000000"/>
  </r>
  <r>
    <n v="4.5"/>
    <s v="Happily N'Ever After"/>
    <s v="Paul Bolger"/>
    <x v="2"/>
    <s v="English"/>
    <n v="75"/>
    <n v="15519841"/>
    <n v="47000000"/>
  </r>
  <r>
    <n v="5.8"/>
    <s v="Mary Reilly"/>
    <s v="Stephen Frears"/>
    <x v="12"/>
    <s v="English"/>
    <n v="108"/>
    <n v="5600000"/>
    <n v="47000000"/>
  </r>
  <r>
    <n v="5.8"/>
    <s v="Mary Reilly"/>
    <s v="Stephen Frears"/>
    <x v="16"/>
    <s v="English"/>
    <n v="108"/>
    <n v="5600000"/>
    <n v="47000000"/>
  </r>
  <r>
    <n v="5.8"/>
    <s v="Mary Reilly"/>
    <s v="Stephen Frears"/>
    <x v="5"/>
    <s v="English"/>
    <n v="108"/>
    <n v="5600000"/>
    <n v="47000000"/>
  </r>
  <r>
    <n v="5.8"/>
    <s v="Mary Reilly"/>
    <s v="Stephen Frears"/>
    <x v="4"/>
    <s v="English"/>
    <n v="108"/>
    <n v="5600000"/>
    <n v="47000000"/>
  </r>
  <r>
    <n v="6.3"/>
    <s v="My Best Friend's Wedding"/>
    <s v="P.J. Hogan"/>
    <x v="7"/>
    <s v="English"/>
    <n v="105"/>
    <n v="126805112"/>
    <n v="46000000"/>
  </r>
  <r>
    <n v="6.3"/>
    <s v="My Best Friend's Wedding"/>
    <s v="P.J. Hogan"/>
    <x v="5"/>
    <s v="English"/>
    <n v="105"/>
    <n v="126805112"/>
    <n v="46000000"/>
  </r>
  <r>
    <n v="5.7"/>
    <s v="America's Sweethearts"/>
    <s v="Joe Roth"/>
    <x v="7"/>
    <s v="English"/>
    <n v="102"/>
    <n v="93607673"/>
    <n v="48000000"/>
  </r>
  <r>
    <n v="5.7"/>
    <s v="America's Sweethearts"/>
    <s v="Joe Roth"/>
    <x v="5"/>
    <s v="English"/>
    <n v="102"/>
    <n v="93607673"/>
    <n v="48000000"/>
  </r>
  <r>
    <n v="7.2"/>
    <s v="Insomnia"/>
    <s v="Christopher Nolan"/>
    <x v="12"/>
    <s v="English"/>
    <n v="118"/>
    <n v="67263182"/>
    <n v="46000000"/>
  </r>
  <r>
    <n v="7.2"/>
    <s v="Insomnia"/>
    <s v="Christopher Nolan"/>
    <x v="10"/>
    <s v="English"/>
    <n v="118"/>
    <n v="67263182"/>
    <n v="46000000"/>
  </r>
  <r>
    <n v="7.2"/>
    <s v="Insomnia"/>
    <s v="Christopher Nolan"/>
    <x v="4"/>
    <s v="English"/>
    <n v="118"/>
    <n v="67263182"/>
    <n v="46000000"/>
  </r>
  <r>
    <n v="7.6"/>
    <s v="Star Trek: First Contact"/>
    <s v="Jonathan Frakes"/>
    <x v="0"/>
    <s v="English"/>
    <n v="111"/>
    <n v="92001027"/>
    <n v="45000000"/>
  </r>
  <r>
    <n v="7.6"/>
    <s v="Star Trek: First Contact"/>
    <s v="Jonathan Frakes"/>
    <x v="1"/>
    <s v="English"/>
    <n v="111"/>
    <n v="92001027"/>
    <n v="45000000"/>
  </r>
  <r>
    <n v="7.6"/>
    <s v="Star Trek: First Contact"/>
    <s v="Jonathan Frakes"/>
    <x v="12"/>
    <s v="English"/>
    <n v="111"/>
    <n v="92001027"/>
    <n v="45000000"/>
  </r>
  <r>
    <n v="7.6"/>
    <s v="Star Trek: First Contact"/>
    <s v="Jonathan Frakes"/>
    <x v="3"/>
    <s v="English"/>
    <n v="111"/>
    <n v="92001027"/>
    <n v="45000000"/>
  </r>
  <r>
    <n v="7.6"/>
    <s v="Star Trek: First Contact"/>
    <s v="Jonathan Frakes"/>
    <x v="4"/>
    <s v="English"/>
    <n v="111"/>
    <n v="92001027"/>
    <n v="45000000"/>
  </r>
  <r>
    <n v="4.7"/>
    <s v="Jonah Hex"/>
    <s v="Jimmy Hayward"/>
    <x v="0"/>
    <s v="English"/>
    <n v="81"/>
    <n v="10539414"/>
    <n v="47000000"/>
  </r>
  <r>
    <n v="4.7"/>
    <s v="Jonah Hex"/>
    <s v="Jimmy Hayward"/>
    <x v="12"/>
    <s v="English"/>
    <n v="81"/>
    <n v="10539414"/>
    <n v="47000000"/>
  </r>
  <r>
    <n v="4.7"/>
    <s v="Jonah Hex"/>
    <s v="Jimmy Hayward"/>
    <x v="2"/>
    <s v="English"/>
    <n v="81"/>
    <n v="10539414"/>
    <n v="47000000"/>
  </r>
  <r>
    <n v="4.7"/>
    <s v="Jonah Hex"/>
    <s v="Jimmy Hayward"/>
    <x v="4"/>
    <s v="English"/>
    <n v="81"/>
    <n v="10539414"/>
    <n v="47000000"/>
  </r>
  <r>
    <n v="4.7"/>
    <s v="Jonah Hex"/>
    <s v="Jimmy Hayward"/>
    <x v="11"/>
    <s v="English"/>
    <n v="81"/>
    <n v="10539414"/>
    <n v="47000000"/>
  </r>
  <r>
    <n v="6.6"/>
    <s v="Courage Under Fire"/>
    <s v="Edward Zwick"/>
    <x v="0"/>
    <s v="English"/>
    <n v="116"/>
    <n v="58918501"/>
    <n v="46000000"/>
  </r>
  <r>
    <n v="6.6"/>
    <s v="Courage Under Fire"/>
    <s v="Edward Zwick"/>
    <x v="12"/>
    <s v="English"/>
    <n v="116"/>
    <n v="58918501"/>
    <n v="46000000"/>
  </r>
  <r>
    <n v="6.6"/>
    <s v="Courage Under Fire"/>
    <s v="Edward Zwick"/>
    <x v="10"/>
    <s v="English"/>
    <n v="116"/>
    <n v="58918501"/>
    <n v="46000000"/>
  </r>
  <r>
    <n v="6.6"/>
    <s v="Courage Under Fire"/>
    <s v="Edward Zwick"/>
    <x v="4"/>
    <s v="English"/>
    <n v="116"/>
    <n v="58918501"/>
    <n v="46000000"/>
  </r>
  <r>
    <n v="6.6"/>
    <s v="Courage Under Fire"/>
    <s v="Edward Zwick"/>
    <x v="17"/>
    <s v="English"/>
    <n v="116"/>
    <n v="58918501"/>
    <n v="46000000"/>
  </r>
  <r>
    <n v="6.8"/>
    <s v="Liar Liar"/>
    <s v="Tom Shadyac"/>
    <x v="7"/>
    <s v="English"/>
    <n v="86"/>
    <n v="181395380"/>
    <n v="45000000"/>
  </r>
  <r>
    <n v="6.8"/>
    <s v="Liar Liar"/>
    <s v="Tom Shadyac"/>
    <x v="2"/>
    <s v="English"/>
    <n v="86"/>
    <n v="181395380"/>
    <n v="45000000"/>
  </r>
  <r>
    <n v="6.8"/>
    <s v="Liar Liar"/>
    <s v="Tom Shadyac"/>
    <x v="5"/>
    <s v="English"/>
    <n v="86"/>
    <n v="181395380"/>
    <n v="45000000"/>
  </r>
  <r>
    <n v="7.3"/>
    <s v="The Infiltrator"/>
    <s v="Brad Furman"/>
    <x v="18"/>
    <s v="English"/>
    <n v="127"/>
    <n v="14946229"/>
    <n v="25000000"/>
  </r>
  <r>
    <n v="7.3"/>
    <s v="The Infiltrator"/>
    <s v="Brad Furman"/>
    <x v="15"/>
    <s v="English"/>
    <n v="127"/>
    <n v="14946229"/>
    <n v="25000000"/>
  </r>
  <r>
    <n v="7.3"/>
    <s v="The Infiltrator"/>
    <s v="Brad Furman"/>
    <x v="12"/>
    <s v="English"/>
    <n v="127"/>
    <n v="14946229"/>
    <n v="25000000"/>
  </r>
  <r>
    <n v="7.3"/>
    <s v="The Infiltrator"/>
    <s v="Brad Furman"/>
    <x v="4"/>
    <s v="English"/>
    <n v="127"/>
    <n v="14946229"/>
    <n v="25000000"/>
  </r>
  <r>
    <n v="4.8"/>
    <s v="The Flintstones"/>
    <s v="Brian Levant"/>
    <x v="7"/>
    <s v="English"/>
    <n v="91"/>
    <n v="130512915"/>
    <n v="45000000"/>
  </r>
  <r>
    <n v="4.8"/>
    <s v="The Flintstones"/>
    <s v="Brian Levant"/>
    <x v="8"/>
    <s v="English"/>
    <n v="91"/>
    <n v="130512915"/>
    <n v="45000000"/>
  </r>
  <r>
    <n v="4.8"/>
    <s v="The Flintstones"/>
    <s v="Brian Levant"/>
    <x v="2"/>
    <s v="English"/>
    <n v="91"/>
    <n v="130512915"/>
    <n v="45000000"/>
  </r>
  <r>
    <n v="6.3"/>
    <s v="Taken 2"/>
    <s v="Olivier Megaton"/>
    <x v="0"/>
    <s v="English"/>
    <n v="98"/>
    <n v="139852971"/>
    <n v="45000000"/>
  </r>
  <r>
    <n v="6.3"/>
    <s v="Taken 2"/>
    <s v="Olivier Megaton"/>
    <x v="15"/>
    <s v="English"/>
    <n v="98"/>
    <n v="139852971"/>
    <n v="45000000"/>
  </r>
  <r>
    <n v="6.3"/>
    <s v="Taken 2"/>
    <s v="Olivier Megaton"/>
    <x v="4"/>
    <s v="English"/>
    <n v="98"/>
    <n v="139852971"/>
    <n v="45000000"/>
  </r>
  <r>
    <n v="5.5"/>
    <s v="Scary Movie 3"/>
    <s v="David Zucker"/>
    <x v="7"/>
    <s v="English"/>
    <n v="84"/>
    <n v="110000082"/>
    <n v="48000000"/>
  </r>
  <r>
    <n v="6.2"/>
    <s v="Miss Congeniality"/>
    <s v="Donald Petrie"/>
    <x v="0"/>
    <s v="English"/>
    <n v="109"/>
    <n v="106807667"/>
    <n v="45000000"/>
  </r>
  <r>
    <n v="6.2"/>
    <s v="Miss Congeniality"/>
    <s v="Donald Petrie"/>
    <x v="7"/>
    <s v="English"/>
    <n v="109"/>
    <n v="106807667"/>
    <n v="45000000"/>
  </r>
  <r>
    <n v="6.2"/>
    <s v="Miss Congeniality"/>
    <s v="Donald Petrie"/>
    <x v="15"/>
    <s v="English"/>
    <n v="109"/>
    <n v="106807667"/>
    <n v="45000000"/>
  </r>
  <r>
    <n v="6.2"/>
    <s v="Miss Congeniality"/>
    <s v="Donald Petrie"/>
    <x v="5"/>
    <s v="English"/>
    <n v="109"/>
    <n v="106807667"/>
    <n v="45000000"/>
  </r>
  <r>
    <n v="5.8"/>
    <s v="Journey to the Center of the Earth"/>
    <s v="Eric Brevig"/>
    <x v="0"/>
    <s v="English"/>
    <n v="93"/>
    <n v="101702060"/>
    <n v="45000000"/>
  </r>
  <r>
    <n v="5.8"/>
    <s v="Journey to the Center of the Earth"/>
    <s v="Eric Brevig"/>
    <x v="1"/>
    <s v="English"/>
    <n v="93"/>
    <n v="101702060"/>
    <n v="45000000"/>
  </r>
  <r>
    <n v="5.8"/>
    <s v="Journey to the Center of the Earth"/>
    <s v="Eric Brevig"/>
    <x v="8"/>
    <s v="English"/>
    <n v="93"/>
    <n v="101702060"/>
    <n v="45000000"/>
  </r>
  <r>
    <n v="5.8"/>
    <s v="Journey to the Center of the Earth"/>
    <s v="Eric Brevig"/>
    <x v="2"/>
    <s v="English"/>
    <n v="93"/>
    <n v="101702060"/>
    <n v="45000000"/>
  </r>
  <r>
    <n v="5.8"/>
    <s v="Journey to the Center of the Earth"/>
    <s v="Eric Brevig"/>
    <x v="3"/>
    <s v="English"/>
    <n v="93"/>
    <n v="101702060"/>
    <n v="45000000"/>
  </r>
  <r>
    <n v="5.7"/>
    <s v="The Princess Diaries 2: Royal Engagement"/>
    <s v="Garry Marshall"/>
    <x v="7"/>
    <s v="English"/>
    <n v="113"/>
    <n v="95149435"/>
    <n v="40000000"/>
  </r>
  <r>
    <n v="5.7"/>
    <s v="The Princess Diaries 2: Royal Engagement"/>
    <s v="Garry Marshall"/>
    <x v="8"/>
    <s v="English"/>
    <n v="113"/>
    <n v="95149435"/>
    <n v="40000000"/>
  </r>
  <r>
    <n v="5.7"/>
    <s v="The Princess Diaries 2: Royal Engagement"/>
    <s v="Garry Marshall"/>
    <x v="5"/>
    <s v="English"/>
    <n v="113"/>
    <n v="95149435"/>
    <n v="40000000"/>
  </r>
  <r>
    <n v="6.5"/>
    <s v="The Pelican Brief"/>
    <s v="Alan J. Pakula"/>
    <x v="15"/>
    <s v="English"/>
    <n v="141"/>
    <n v="100768056"/>
    <n v="45000000"/>
  </r>
  <r>
    <n v="6.5"/>
    <s v="The Pelican Brief"/>
    <s v="Alan J. Pakula"/>
    <x v="12"/>
    <s v="English"/>
    <n v="141"/>
    <n v="100768056"/>
    <n v="45000000"/>
  </r>
  <r>
    <n v="6.5"/>
    <s v="The Pelican Brief"/>
    <s v="Alan J. Pakula"/>
    <x v="10"/>
    <s v="English"/>
    <n v="141"/>
    <n v="100768056"/>
    <n v="45000000"/>
  </r>
  <r>
    <n v="6.5"/>
    <s v="The Pelican Brief"/>
    <s v="Alan J. Pakula"/>
    <x v="4"/>
    <s v="English"/>
    <n v="141"/>
    <n v="100768056"/>
    <n v="45000000"/>
  </r>
  <r>
    <n v="6.7"/>
    <s v="The Client"/>
    <s v="Joel Schumacher"/>
    <x v="15"/>
    <s v="English"/>
    <n v="119"/>
    <n v="92115211"/>
    <n v="45000000"/>
  </r>
  <r>
    <n v="6.7"/>
    <s v="The Client"/>
    <s v="Joel Schumacher"/>
    <x v="12"/>
    <s v="English"/>
    <n v="119"/>
    <n v="92115211"/>
    <n v="45000000"/>
  </r>
  <r>
    <n v="6.7"/>
    <s v="The Client"/>
    <s v="Joel Schumacher"/>
    <x v="10"/>
    <s v="English"/>
    <n v="119"/>
    <n v="92115211"/>
    <n v="45000000"/>
  </r>
  <r>
    <n v="6.7"/>
    <s v="The Client"/>
    <s v="Joel Schumacher"/>
    <x v="4"/>
    <s v="English"/>
    <n v="119"/>
    <n v="92115211"/>
    <n v="45000000"/>
  </r>
  <r>
    <n v="7.4"/>
    <s v="The Bucket List"/>
    <s v="Rob Reiner"/>
    <x v="1"/>
    <s v="English"/>
    <n v="97"/>
    <n v="93452056"/>
    <n v="45000000"/>
  </r>
  <r>
    <n v="7.4"/>
    <s v="The Bucket List"/>
    <s v="Rob Reiner"/>
    <x v="7"/>
    <s v="English"/>
    <n v="97"/>
    <n v="93452056"/>
    <n v="45000000"/>
  </r>
  <r>
    <n v="7.4"/>
    <s v="The Bucket List"/>
    <s v="Rob Reiner"/>
    <x v="12"/>
    <s v="English"/>
    <n v="97"/>
    <n v="93452056"/>
    <n v="45000000"/>
  </r>
  <r>
    <n v="6.9"/>
    <s v="Patriot Games"/>
    <s v="Phillip Noyce"/>
    <x v="0"/>
    <s v="English"/>
    <n v="117"/>
    <n v="83287363"/>
    <n v="45000000"/>
  </r>
  <r>
    <n v="6.9"/>
    <s v="Patriot Games"/>
    <s v="Phillip Noyce"/>
    <x v="4"/>
    <s v="English"/>
    <n v="117"/>
    <n v="83287363"/>
    <n v="45000000"/>
  </r>
  <r>
    <n v="5.5"/>
    <s v="Monster-in-Law"/>
    <s v="Robert Luketic"/>
    <x v="7"/>
    <s v="English"/>
    <n v="101"/>
    <n v="82931301"/>
    <n v="60000000"/>
  </r>
  <r>
    <n v="5.5"/>
    <s v="Monster-in-Law"/>
    <s v="Robert Luketic"/>
    <x v="5"/>
    <s v="English"/>
    <n v="101"/>
    <n v="82931301"/>
    <n v="60000000"/>
  </r>
  <r>
    <n v="8.1"/>
    <s v="Prisoners"/>
    <s v="Denis Villeneuve"/>
    <x v="15"/>
    <s v="English"/>
    <n v="153"/>
    <n v="60962878"/>
    <n v="46000000"/>
  </r>
  <r>
    <n v="8.1"/>
    <s v="Prisoners"/>
    <s v="Denis Villeneuve"/>
    <x v="12"/>
    <s v="English"/>
    <n v="153"/>
    <n v="60962878"/>
    <n v="46000000"/>
  </r>
  <r>
    <n v="8.1"/>
    <s v="Prisoners"/>
    <s v="Denis Villeneuve"/>
    <x v="10"/>
    <s v="English"/>
    <n v="153"/>
    <n v="60962878"/>
    <n v="46000000"/>
  </r>
  <r>
    <n v="8.1"/>
    <s v="Prisoners"/>
    <s v="Denis Villeneuve"/>
    <x v="4"/>
    <s v="English"/>
    <n v="153"/>
    <n v="60962878"/>
    <n v="46000000"/>
  </r>
  <r>
    <n v="7.7"/>
    <s v="Training Day"/>
    <s v="Antoine Fuqua"/>
    <x v="15"/>
    <s v="English"/>
    <n v="122"/>
    <n v="76261036"/>
    <n v="45000000"/>
  </r>
  <r>
    <n v="7.7"/>
    <s v="Training Day"/>
    <s v="Antoine Fuqua"/>
    <x v="12"/>
    <s v="English"/>
    <n v="122"/>
    <n v="76261036"/>
    <n v="45000000"/>
  </r>
  <r>
    <n v="7.7"/>
    <s v="Training Day"/>
    <s v="Antoine Fuqua"/>
    <x v="4"/>
    <s v="English"/>
    <n v="122"/>
    <n v="76261036"/>
    <n v="45000000"/>
  </r>
  <r>
    <n v="7.3"/>
    <s v="Galaxy Quest"/>
    <s v="Dean Parisot"/>
    <x v="1"/>
    <s v="English"/>
    <n v="102"/>
    <n v="71423726"/>
    <n v="45000000"/>
  </r>
  <r>
    <n v="7.3"/>
    <s v="Galaxy Quest"/>
    <s v="Dean Parisot"/>
    <x v="7"/>
    <s v="English"/>
    <n v="102"/>
    <n v="71423726"/>
    <n v="45000000"/>
  </r>
  <r>
    <n v="7.3"/>
    <s v="Galaxy Quest"/>
    <s v="Dean Parisot"/>
    <x v="3"/>
    <s v="English"/>
    <n v="102"/>
    <n v="71423726"/>
    <n v="45000000"/>
  </r>
  <r>
    <n v="5.2"/>
    <s v="Scary Movie 2"/>
    <s v="Keenen Ivory Wayans"/>
    <x v="7"/>
    <s v="English"/>
    <n v="83"/>
    <n v="71277420"/>
    <n v="45000000"/>
  </r>
  <r>
    <n v="7.1"/>
    <s v="The Muppets"/>
    <s v="James Bobin"/>
    <x v="1"/>
    <s v="English"/>
    <n v="103"/>
    <n v="88625922"/>
    <n v="45000000"/>
  </r>
  <r>
    <n v="7.1"/>
    <s v="The Muppets"/>
    <s v="James Bobin"/>
    <x v="7"/>
    <s v="English"/>
    <n v="103"/>
    <n v="88625922"/>
    <n v="45000000"/>
  </r>
  <r>
    <n v="7.1"/>
    <s v="The Muppets"/>
    <s v="James Bobin"/>
    <x v="8"/>
    <s v="English"/>
    <n v="103"/>
    <n v="88625922"/>
    <n v="45000000"/>
  </r>
  <r>
    <n v="7.1"/>
    <s v="The Muppets"/>
    <s v="James Bobin"/>
    <x v="9"/>
    <s v="English"/>
    <n v="103"/>
    <n v="88625922"/>
    <n v="45000000"/>
  </r>
  <r>
    <n v="7.1"/>
    <s v="Blade"/>
    <s v="Stephen Norrington"/>
    <x v="0"/>
    <s v="English"/>
    <n v="110"/>
    <n v="70001065"/>
    <n v="45000000"/>
  </r>
  <r>
    <n v="7.1"/>
    <s v="Blade"/>
    <s v="Stephen Norrington"/>
    <x v="16"/>
    <s v="English"/>
    <n v="110"/>
    <n v="70001065"/>
    <n v="45000000"/>
  </r>
  <r>
    <n v="7.2"/>
    <s v="Coach Carter"/>
    <s v="Thomas Carter"/>
    <x v="12"/>
    <s v="English"/>
    <n v="136"/>
    <n v="67253092"/>
    <n v="30000000"/>
  </r>
  <r>
    <n v="7.2"/>
    <s v="Coach Carter"/>
    <s v="Thomas Carter"/>
    <x v="14"/>
    <s v="English"/>
    <n v="136"/>
    <n v="67253092"/>
    <n v="30000000"/>
  </r>
  <r>
    <n v="6.5"/>
    <s v="Changing Lanes"/>
    <s v="Roger Michell"/>
    <x v="12"/>
    <s v="English"/>
    <n v="91"/>
    <n v="66790248"/>
    <n v="45000000"/>
  </r>
  <r>
    <n v="6.5"/>
    <s v="Changing Lanes"/>
    <s v="Roger Michell"/>
    <x v="4"/>
    <s v="English"/>
    <n v="91"/>
    <n v="66790248"/>
    <n v="45000000"/>
  </r>
  <r>
    <n v="4.5999999999999996"/>
    <s v="Anaconda"/>
    <s v="Luis Llosa"/>
    <x v="0"/>
    <s v="English"/>
    <n v="89"/>
    <n v="65557989"/>
    <n v="45000000"/>
  </r>
  <r>
    <n v="4.5999999999999996"/>
    <s v="Anaconda"/>
    <s v="Luis Llosa"/>
    <x v="1"/>
    <s v="English"/>
    <n v="89"/>
    <n v="65557989"/>
    <n v="45000000"/>
  </r>
  <r>
    <n v="4.5999999999999996"/>
    <s v="Anaconda"/>
    <s v="Luis Llosa"/>
    <x v="16"/>
    <s v="English"/>
    <n v="89"/>
    <n v="65557989"/>
    <n v="45000000"/>
  </r>
  <r>
    <n v="4.5999999999999996"/>
    <s v="Anaconda"/>
    <s v="Luis Llosa"/>
    <x v="4"/>
    <s v="English"/>
    <n v="89"/>
    <n v="65557989"/>
    <n v="45000000"/>
  </r>
  <r>
    <n v="5.6"/>
    <s v="Coyote Ugly"/>
    <s v="David McNally"/>
    <x v="7"/>
    <s v="English"/>
    <n v="107"/>
    <n v="60786269"/>
    <n v="45000000"/>
  </r>
  <r>
    <n v="5.6"/>
    <s v="Coyote Ugly"/>
    <s v="David McNally"/>
    <x v="12"/>
    <s v="English"/>
    <n v="107"/>
    <n v="60786269"/>
    <n v="45000000"/>
  </r>
  <r>
    <n v="5.6"/>
    <s v="Coyote Ugly"/>
    <s v="David McNally"/>
    <x v="19"/>
    <s v="English"/>
    <n v="107"/>
    <n v="60786269"/>
    <n v="45000000"/>
  </r>
  <r>
    <n v="5.6"/>
    <s v="Coyote Ugly"/>
    <s v="David McNally"/>
    <x v="5"/>
    <s v="English"/>
    <n v="107"/>
    <n v="60786269"/>
    <n v="45000000"/>
  </r>
  <r>
    <n v="7.7"/>
    <s v="Love Actually"/>
    <s v="Richard Curtis"/>
    <x v="7"/>
    <s v="English"/>
    <n v="129"/>
    <n v="59365105"/>
    <n v="45000000"/>
  </r>
  <r>
    <n v="7.7"/>
    <s v="Love Actually"/>
    <s v="Richard Curtis"/>
    <x v="12"/>
    <s v="English"/>
    <n v="129"/>
    <n v="59365105"/>
    <n v="45000000"/>
  </r>
  <r>
    <n v="7.7"/>
    <s v="Love Actually"/>
    <s v="Richard Curtis"/>
    <x v="5"/>
    <s v="English"/>
    <n v="129"/>
    <n v="59365105"/>
    <n v="45000000"/>
  </r>
  <r>
    <n v="7.2"/>
    <s v="A Bug's Life"/>
    <s v="John Lasseter"/>
    <x v="1"/>
    <s v="English"/>
    <n v="95"/>
    <n v="162792677"/>
    <n v="120000000"/>
  </r>
  <r>
    <n v="7.2"/>
    <s v="A Bug's Life"/>
    <s v="John Lasseter"/>
    <x v="6"/>
    <s v="English"/>
    <n v="95"/>
    <n v="162792677"/>
    <n v="120000000"/>
  </r>
  <r>
    <n v="7.2"/>
    <s v="A Bug's Life"/>
    <s v="John Lasseter"/>
    <x v="7"/>
    <s v="English"/>
    <n v="95"/>
    <n v="162792677"/>
    <n v="120000000"/>
  </r>
  <r>
    <n v="7.2"/>
    <s v="A Bug's Life"/>
    <s v="John Lasseter"/>
    <x v="8"/>
    <s v="English"/>
    <n v="95"/>
    <n v="162792677"/>
    <n v="120000000"/>
  </r>
  <r>
    <n v="7.2"/>
    <s v="A Bug's Life"/>
    <s v="John Lasseter"/>
    <x v="2"/>
    <s v="English"/>
    <n v="95"/>
    <n v="162792677"/>
    <n v="120000000"/>
  </r>
  <r>
    <n v="6.8"/>
    <s v="From Hell"/>
    <s v="Albert Hughes"/>
    <x v="16"/>
    <s v="English"/>
    <n v="122"/>
    <n v="31598308"/>
    <n v="35000000"/>
  </r>
  <r>
    <n v="6.8"/>
    <s v="From Hell"/>
    <s v="Albert Hughes"/>
    <x v="10"/>
    <s v="English"/>
    <n v="122"/>
    <n v="31598308"/>
    <n v="35000000"/>
  </r>
  <r>
    <n v="6.8"/>
    <s v="From Hell"/>
    <s v="Albert Hughes"/>
    <x v="4"/>
    <s v="English"/>
    <n v="122"/>
    <n v="31598308"/>
    <n v="35000000"/>
  </r>
  <r>
    <n v="5.4"/>
    <s v="The Specialist"/>
    <s v="Luis Llosa"/>
    <x v="0"/>
    <s v="English"/>
    <n v="110"/>
    <n v="57362581"/>
    <n v="45000000"/>
  </r>
  <r>
    <n v="5.4"/>
    <s v="The Specialist"/>
    <s v="Luis Llosa"/>
    <x v="15"/>
    <s v="English"/>
    <n v="110"/>
    <n v="57362581"/>
    <n v="45000000"/>
  </r>
  <r>
    <n v="5.4"/>
    <s v="The Specialist"/>
    <s v="Luis Llosa"/>
    <x v="12"/>
    <s v="English"/>
    <n v="110"/>
    <n v="57362581"/>
    <n v="45000000"/>
  </r>
  <r>
    <n v="5.4"/>
    <s v="The Specialist"/>
    <s v="Luis Llosa"/>
    <x v="5"/>
    <s v="English"/>
    <n v="110"/>
    <n v="57362581"/>
    <n v="45000000"/>
  </r>
  <r>
    <n v="5.4"/>
    <s v="The Specialist"/>
    <s v="Luis Llosa"/>
    <x v="4"/>
    <s v="English"/>
    <n v="110"/>
    <n v="57362581"/>
    <n v="45000000"/>
  </r>
  <r>
    <n v="6.3"/>
    <s v="Tin Cup"/>
    <s v="Ron Shelton"/>
    <x v="7"/>
    <s v="English"/>
    <n v="135"/>
    <n v="53854588"/>
    <n v="45000000"/>
  </r>
  <r>
    <n v="6.3"/>
    <s v="Tin Cup"/>
    <s v="Ron Shelton"/>
    <x v="12"/>
    <s v="English"/>
    <n v="135"/>
    <n v="53854588"/>
    <n v="45000000"/>
  </r>
  <r>
    <n v="6.3"/>
    <s v="Tin Cup"/>
    <s v="Ron Shelton"/>
    <x v="5"/>
    <s v="English"/>
    <n v="135"/>
    <n v="53854588"/>
    <n v="45000000"/>
  </r>
  <r>
    <n v="6.3"/>
    <s v="Tin Cup"/>
    <s v="Ron Shelton"/>
    <x v="14"/>
    <s v="English"/>
    <n v="135"/>
    <n v="53854588"/>
    <n v="45000000"/>
  </r>
  <r>
    <n v="5.6"/>
    <s v="Kicking &amp; Screaming"/>
    <s v="Jesse Dylan"/>
    <x v="7"/>
    <s v="English"/>
    <n v="95"/>
    <n v="52580895"/>
    <n v="45000000"/>
  </r>
  <r>
    <n v="5.6"/>
    <s v="Kicking &amp; Screaming"/>
    <s v="Jesse Dylan"/>
    <x v="8"/>
    <s v="English"/>
    <n v="95"/>
    <n v="52580895"/>
    <n v="45000000"/>
  </r>
  <r>
    <n v="5.6"/>
    <s v="Kicking &amp; Screaming"/>
    <s v="Jesse Dylan"/>
    <x v="5"/>
    <s v="English"/>
    <n v="95"/>
    <n v="52580895"/>
    <n v="45000000"/>
  </r>
  <r>
    <n v="5.6"/>
    <s v="Kicking &amp; Screaming"/>
    <s v="Jesse Dylan"/>
    <x v="14"/>
    <s v="English"/>
    <n v="95"/>
    <n v="52580895"/>
    <n v="45000000"/>
  </r>
  <r>
    <n v="6.8"/>
    <s v="The Hitchhiker's Guide to the Galaxy"/>
    <s v="Garth Jennings"/>
    <x v="1"/>
    <s v="English"/>
    <n v="109"/>
    <n v="51019112"/>
    <n v="50000000"/>
  </r>
  <r>
    <n v="6.8"/>
    <s v="The Hitchhiker's Guide to the Galaxy"/>
    <s v="Garth Jennings"/>
    <x v="7"/>
    <s v="English"/>
    <n v="109"/>
    <n v="51019112"/>
    <n v="50000000"/>
  </r>
  <r>
    <n v="6.8"/>
    <s v="The Hitchhiker's Guide to the Galaxy"/>
    <s v="Garth Jennings"/>
    <x v="3"/>
    <s v="English"/>
    <n v="109"/>
    <n v="51019112"/>
    <n v="50000000"/>
  </r>
  <r>
    <n v="4.3"/>
    <s v="Fat Albert"/>
    <s v="Joel Zwick"/>
    <x v="7"/>
    <s v="English"/>
    <n v="93"/>
    <n v="48114556"/>
    <n v="26000000"/>
  </r>
  <r>
    <n v="4.3"/>
    <s v="Fat Albert"/>
    <s v="Joel Zwick"/>
    <x v="8"/>
    <s v="English"/>
    <n v="93"/>
    <n v="48114556"/>
    <n v="26000000"/>
  </r>
  <r>
    <n v="4.3"/>
    <s v="Fat Albert"/>
    <s v="Joel Zwick"/>
    <x v="2"/>
    <s v="English"/>
    <n v="93"/>
    <n v="48114556"/>
    <n v="26000000"/>
  </r>
  <r>
    <n v="4.3"/>
    <s v="Fat Albert"/>
    <s v="Joel Zwick"/>
    <x v="5"/>
    <s v="English"/>
    <n v="93"/>
    <n v="48114556"/>
    <n v="26000000"/>
  </r>
  <r>
    <n v="6.3"/>
    <s v="Resident Evil: Extinction"/>
    <s v="Russell Mulcahy"/>
    <x v="0"/>
    <s v="English"/>
    <n v="94"/>
    <n v="50648679"/>
    <n v="45000000"/>
  </r>
  <r>
    <n v="6.3"/>
    <s v="Resident Evil: Extinction"/>
    <s v="Russell Mulcahy"/>
    <x v="16"/>
    <s v="English"/>
    <n v="94"/>
    <n v="50648679"/>
    <n v="45000000"/>
  </r>
  <r>
    <n v="6.3"/>
    <s v="Resident Evil: Extinction"/>
    <s v="Russell Mulcahy"/>
    <x v="3"/>
    <s v="English"/>
    <n v="94"/>
    <n v="50648679"/>
    <n v="45000000"/>
  </r>
  <r>
    <n v="6.3"/>
    <s v="Resident Evil: Extinction"/>
    <s v="Russell Mulcahy"/>
    <x v="4"/>
    <s v="English"/>
    <n v="94"/>
    <n v="50648679"/>
    <n v="45000000"/>
  </r>
  <r>
    <n v="6.5"/>
    <s v="Blended"/>
    <s v="Frank Coraci"/>
    <x v="7"/>
    <s v="English"/>
    <n v="117"/>
    <n v="46280507"/>
    <n v="40000000"/>
  </r>
  <r>
    <n v="6.5"/>
    <s v="Blended"/>
    <s v="Frank Coraci"/>
    <x v="5"/>
    <s v="English"/>
    <n v="117"/>
    <n v="46280507"/>
    <n v="40000000"/>
  </r>
  <r>
    <n v="6.4"/>
    <s v="Last Holiday"/>
    <s v="Wayne Wang"/>
    <x v="1"/>
    <s v="English"/>
    <n v="112"/>
    <n v="38360195"/>
    <n v="45000000"/>
  </r>
  <r>
    <n v="6.4"/>
    <s v="Last Holiday"/>
    <s v="Wayne Wang"/>
    <x v="7"/>
    <s v="English"/>
    <n v="112"/>
    <n v="38360195"/>
    <n v="45000000"/>
  </r>
  <r>
    <n v="6.4"/>
    <s v="Last Holiday"/>
    <s v="Wayne Wang"/>
    <x v="12"/>
    <s v="English"/>
    <n v="112"/>
    <n v="38360195"/>
    <n v="45000000"/>
  </r>
  <r>
    <n v="6.3"/>
    <s v="The River Wild"/>
    <s v="Curtis Hanson"/>
    <x v="0"/>
    <s v="English"/>
    <n v="111"/>
    <n v="46815748"/>
    <n v="45000000"/>
  </r>
  <r>
    <n v="6.3"/>
    <s v="The River Wild"/>
    <s v="Curtis Hanson"/>
    <x v="1"/>
    <s v="English"/>
    <n v="111"/>
    <n v="46815748"/>
    <n v="45000000"/>
  </r>
  <r>
    <n v="6.3"/>
    <s v="The River Wild"/>
    <s v="Curtis Hanson"/>
    <x v="15"/>
    <s v="English"/>
    <n v="111"/>
    <n v="46815748"/>
    <n v="45000000"/>
  </r>
  <r>
    <n v="6.3"/>
    <s v="The River Wild"/>
    <s v="Curtis Hanson"/>
    <x v="4"/>
    <s v="English"/>
    <n v="111"/>
    <n v="46815748"/>
    <n v="45000000"/>
  </r>
  <r>
    <n v="5.9"/>
    <s v="The Indian in the Cupboard"/>
    <s v="Frank Oz"/>
    <x v="12"/>
    <s v="English"/>
    <n v="96"/>
    <n v="35617599"/>
    <n v="45000000"/>
  </r>
  <r>
    <n v="5.9"/>
    <s v="The Indian in the Cupboard"/>
    <s v="Frank Oz"/>
    <x v="8"/>
    <s v="English"/>
    <n v="96"/>
    <n v="35617599"/>
    <n v="45000000"/>
  </r>
  <r>
    <n v="5.9"/>
    <s v="The Indian in the Cupboard"/>
    <s v="Frank Oz"/>
    <x v="2"/>
    <s v="English"/>
    <n v="96"/>
    <n v="35617599"/>
    <n v="45000000"/>
  </r>
  <r>
    <n v="6.5"/>
    <s v="Savages"/>
    <s v="Oliver Stone"/>
    <x v="15"/>
    <s v="English"/>
    <n v="141"/>
    <n v="47307550"/>
    <n v="45000000"/>
  </r>
  <r>
    <n v="6.5"/>
    <s v="Savages"/>
    <s v="Oliver Stone"/>
    <x v="12"/>
    <s v="English"/>
    <n v="141"/>
    <n v="47307550"/>
    <n v="45000000"/>
  </r>
  <r>
    <n v="6.5"/>
    <s v="Savages"/>
    <s v="Oliver Stone"/>
    <x v="4"/>
    <s v="English"/>
    <n v="141"/>
    <n v="47307550"/>
    <n v="45000000"/>
  </r>
  <r>
    <n v="6.5"/>
    <s v="Cellular"/>
    <s v="David R. Ellis"/>
    <x v="0"/>
    <s v="English"/>
    <n v="94"/>
    <n v="32003620"/>
    <n v="25000000"/>
  </r>
  <r>
    <n v="6.5"/>
    <s v="Cellular"/>
    <s v="David R. Ellis"/>
    <x v="15"/>
    <s v="English"/>
    <n v="94"/>
    <n v="32003620"/>
    <n v="25000000"/>
  </r>
  <r>
    <n v="6.5"/>
    <s v="Cellular"/>
    <s v="David R. Ellis"/>
    <x v="4"/>
    <s v="English"/>
    <n v="94"/>
    <n v="32003620"/>
    <n v="25000000"/>
  </r>
  <r>
    <n v="6.1"/>
    <s v="Johnny English"/>
    <s v="Peter Howitt"/>
    <x v="0"/>
    <s v="English"/>
    <n v="87"/>
    <n v="27972410"/>
    <n v="35000000"/>
  </r>
  <r>
    <n v="6.1"/>
    <s v="Johnny English"/>
    <s v="Peter Howitt"/>
    <x v="1"/>
    <s v="English"/>
    <n v="87"/>
    <n v="27972410"/>
    <n v="35000000"/>
  </r>
  <r>
    <n v="6.1"/>
    <s v="Johnny English"/>
    <s v="Peter Howitt"/>
    <x v="7"/>
    <s v="English"/>
    <n v="87"/>
    <n v="27972410"/>
    <n v="35000000"/>
  </r>
  <r>
    <n v="5.9"/>
    <s v="The Ant Bully"/>
    <s v="John A. Davis"/>
    <x v="1"/>
    <s v="English"/>
    <n v="88"/>
    <n v="28133159"/>
    <n v="50000000"/>
  </r>
  <r>
    <n v="5.9"/>
    <s v="The Ant Bully"/>
    <s v="John A. Davis"/>
    <x v="6"/>
    <s v="English"/>
    <n v="88"/>
    <n v="28133159"/>
    <n v="50000000"/>
  </r>
  <r>
    <n v="5.9"/>
    <s v="The Ant Bully"/>
    <s v="John A. Davis"/>
    <x v="7"/>
    <s v="English"/>
    <n v="88"/>
    <n v="28133159"/>
    <n v="50000000"/>
  </r>
  <r>
    <n v="5.9"/>
    <s v="The Ant Bully"/>
    <s v="John A. Davis"/>
    <x v="8"/>
    <s v="English"/>
    <n v="88"/>
    <n v="28133159"/>
    <n v="50000000"/>
  </r>
  <r>
    <n v="5.9"/>
    <s v="The Ant Bully"/>
    <s v="John A. Davis"/>
    <x v="2"/>
    <s v="English"/>
    <n v="88"/>
    <n v="28133159"/>
    <n v="50000000"/>
  </r>
  <r>
    <n v="6.6"/>
    <s v="Dune"/>
    <s v="David Lynch"/>
    <x v="0"/>
    <s v="English"/>
    <n v="177"/>
    <n v="27400000"/>
    <n v="40000000"/>
  </r>
  <r>
    <n v="6.6"/>
    <s v="Dune"/>
    <s v="David Lynch"/>
    <x v="1"/>
    <s v="English"/>
    <n v="177"/>
    <n v="27400000"/>
    <n v="40000000"/>
  </r>
  <r>
    <n v="6.6"/>
    <s v="Dune"/>
    <s v="David Lynch"/>
    <x v="3"/>
    <s v="English"/>
    <n v="177"/>
    <n v="27400000"/>
    <n v="40000000"/>
  </r>
  <r>
    <n v="7.4"/>
    <s v="Across the Universe"/>
    <s v="Julie Taymor"/>
    <x v="12"/>
    <s v="English"/>
    <n v="133"/>
    <n v="24343673"/>
    <n v="45000000"/>
  </r>
  <r>
    <n v="7.4"/>
    <s v="Across the Universe"/>
    <s v="Julie Taymor"/>
    <x v="2"/>
    <s v="English"/>
    <n v="133"/>
    <n v="24343673"/>
    <n v="45000000"/>
  </r>
  <r>
    <n v="7.4"/>
    <s v="Across the Universe"/>
    <s v="Julie Taymor"/>
    <x v="9"/>
    <s v="English"/>
    <n v="133"/>
    <n v="24343673"/>
    <n v="45000000"/>
  </r>
  <r>
    <n v="7.4"/>
    <s v="Across the Universe"/>
    <s v="Julie Taymor"/>
    <x v="5"/>
    <s v="English"/>
    <n v="133"/>
    <n v="24343673"/>
    <n v="45000000"/>
  </r>
  <r>
    <n v="7.3"/>
    <s v="Revolutionary Road"/>
    <s v="Sam Mendes"/>
    <x v="12"/>
    <s v="English"/>
    <n v="119"/>
    <n v="22877808"/>
    <n v="35000000"/>
  </r>
  <r>
    <n v="7.3"/>
    <s v="Revolutionary Road"/>
    <s v="Sam Mendes"/>
    <x v="5"/>
    <s v="English"/>
    <n v="119"/>
    <n v="22877808"/>
    <n v="35000000"/>
  </r>
  <r>
    <n v="6.6"/>
    <s v="16 Blocks"/>
    <s v="Richard Donner"/>
    <x v="0"/>
    <s v="English"/>
    <n v="102"/>
    <n v="36883539"/>
    <n v="52000000"/>
  </r>
  <r>
    <n v="6.6"/>
    <s v="16 Blocks"/>
    <s v="Richard Donner"/>
    <x v="15"/>
    <s v="English"/>
    <n v="102"/>
    <n v="36883539"/>
    <n v="52000000"/>
  </r>
  <r>
    <n v="6.6"/>
    <s v="16 Blocks"/>
    <s v="Richard Donner"/>
    <x v="12"/>
    <s v="English"/>
    <n v="102"/>
    <n v="36883539"/>
    <n v="52000000"/>
  </r>
  <r>
    <n v="6.6"/>
    <s v="16 Blocks"/>
    <s v="Richard Donner"/>
    <x v="4"/>
    <s v="English"/>
    <n v="102"/>
    <n v="36883539"/>
    <n v="52000000"/>
  </r>
  <r>
    <n v="5.6"/>
    <s v="Babylon A.D."/>
    <s v="Mathieu Kassovitz"/>
    <x v="0"/>
    <s v="English"/>
    <n v="101"/>
    <n v="22531698"/>
    <n v="70000000"/>
  </r>
  <r>
    <n v="5.6"/>
    <s v="Babylon A.D."/>
    <s v="Mathieu Kassovitz"/>
    <x v="1"/>
    <s v="English"/>
    <n v="101"/>
    <n v="22531698"/>
    <n v="70000000"/>
  </r>
  <r>
    <n v="5.6"/>
    <s v="Babylon A.D."/>
    <s v="Mathieu Kassovitz"/>
    <x v="3"/>
    <s v="English"/>
    <n v="101"/>
    <n v="22531698"/>
    <n v="70000000"/>
  </r>
  <r>
    <n v="5.6"/>
    <s v="Babylon A.D."/>
    <s v="Mathieu Kassovitz"/>
    <x v="4"/>
    <s v="English"/>
    <n v="101"/>
    <n v="22531698"/>
    <n v="70000000"/>
  </r>
  <r>
    <n v="5.3"/>
    <s v="The Glimmer Man"/>
    <s v="John Gray"/>
    <x v="0"/>
    <s v="English"/>
    <n v="91"/>
    <n v="20400913"/>
    <n v="45000000"/>
  </r>
  <r>
    <n v="5.3"/>
    <s v="The Glimmer Man"/>
    <s v="John Gray"/>
    <x v="7"/>
    <s v="English"/>
    <n v="91"/>
    <n v="20400913"/>
    <n v="45000000"/>
  </r>
  <r>
    <n v="5.3"/>
    <s v="The Glimmer Man"/>
    <s v="John Gray"/>
    <x v="15"/>
    <s v="English"/>
    <n v="91"/>
    <n v="20400913"/>
    <n v="45000000"/>
  </r>
  <r>
    <n v="5.3"/>
    <s v="The Glimmer Man"/>
    <s v="John Gray"/>
    <x v="12"/>
    <s v="English"/>
    <n v="91"/>
    <n v="20400913"/>
    <n v="45000000"/>
  </r>
  <r>
    <n v="5.3"/>
    <s v="The Glimmer Man"/>
    <s v="John Gray"/>
    <x v="4"/>
    <s v="English"/>
    <n v="91"/>
    <n v="20400913"/>
    <n v="45000000"/>
  </r>
  <r>
    <n v="6"/>
    <s v="Multiplicity"/>
    <s v="Harold Ramis"/>
    <x v="7"/>
    <s v="English"/>
    <n v="117"/>
    <n v="20101861"/>
    <n v="45000000"/>
  </r>
  <r>
    <n v="6"/>
    <s v="Multiplicity"/>
    <s v="Harold Ramis"/>
    <x v="5"/>
    <s v="English"/>
    <n v="117"/>
    <n v="20101861"/>
    <n v="45000000"/>
  </r>
  <r>
    <n v="6"/>
    <s v="Multiplicity"/>
    <s v="Harold Ramis"/>
    <x v="3"/>
    <s v="English"/>
    <n v="117"/>
    <n v="20101861"/>
    <n v="45000000"/>
  </r>
  <r>
    <n v="5.4"/>
    <s v="Aliens in the Attic"/>
    <s v="John Schultz"/>
    <x v="1"/>
    <s v="English"/>
    <n v="86"/>
    <n v="25200412"/>
    <n v="45000000"/>
  </r>
  <r>
    <n v="5.4"/>
    <s v="Aliens in the Attic"/>
    <s v="John Schultz"/>
    <x v="7"/>
    <s v="English"/>
    <n v="86"/>
    <n v="25200412"/>
    <n v="45000000"/>
  </r>
  <r>
    <n v="5.4"/>
    <s v="Aliens in the Attic"/>
    <s v="John Schultz"/>
    <x v="8"/>
    <s v="English"/>
    <n v="86"/>
    <n v="25200412"/>
    <n v="45000000"/>
  </r>
  <r>
    <n v="5.4"/>
    <s v="Aliens in the Attic"/>
    <s v="John Schultz"/>
    <x v="2"/>
    <s v="English"/>
    <n v="86"/>
    <n v="25200412"/>
    <n v="45000000"/>
  </r>
  <r>
    <n v="5.4"/>
    <s v="Aliens in the Attic"/>
    <s v="John Schultz"/>
    <x v="3"/>
    <s v="English"/>
    <n v="86"/>
    <n v="25200412"/>
    <n v="45000000"/>
  </r>
  <r>
    <n v="6.8"/>
    <s v="The Pledge"/>
    <s v="Sean Penn"/>
    <x v="15"/>
    <s v="English"/>
    <n v="124"/>
    <n v="19719930"/>
    <n v="45000000"/>
  </r>
  <r>
    <n v="6.8"/>
    <s v="The Pledge"/>
    <s v="Sean Penn"/>
    <x v="12"/>
    <s v="English"/>
    <n v="124"/>
    <n v="19719930"/>
    <n v="45000000"/>
  </r>
  <r>
    <n v="6.8"/>
    <s v="The Pledge"/>
    <s v="Sean Penn"/>
    <x v="10"/>
    <s v="English"/>
    <n v="124"/>
    <n v="19719930"/>
    <n v="45000000"/>
  </r>
  <r>
    <n v="6.8"/>
    <s v="The Pledge"/>
    <s v="Sean Penn"/>
    <x v="4"/>
    <s v="English"/>
    <n v="124"/>
    <n v="19719930"/>
    <n v="45000000"/>
  </r>
  <r>
    <n v="6.4"/>
    <s v="The Producers"/>
    <s v="Susan Stroman"/>
    <x v="7"/>
    <s v="English"/>
    <n v="134"/>
    <n v="19377727"/>
    <n v="45000000"/>
  </r>
  <r>
    <n v="6.4"/>
    <s v="The Producers"/>
    <s v="Susan Stroman"/>
    <x v="9"/>
    <s v="English"/>
    <n v="134"/>
    <n v="19377727"/>
    <n v="45000000"/>
  </r>
  <r>
    <n v="4.9000000000000004"/>
    <s v="The Phantom"/>
    <s v="Simon Wincer"/>
    <x v="0"/>
    <s v="English"/>
    <n v="100"/>
    <n v="17300889"/>
    <n v="45000000"/>
  </r>
  <r>
    <n v="4.9000000000000004"/>
    <s v="The Phantom"/>
    <s v="Simon Wincer"/>
    <x v="1"/>
    <s v="English"/>
    <n v="100"/>
    <n v="17300889"/>
    <n v="45000000"/>
  </r>
  <r>
    <n v="4.9000000000000004"/>
    <s v="The Phantom"/>
    <s v="Simon Wincer"/>
    <x v="7"/>
    <s v="English"/>
    <n v="100"/>
    <n v="17300889"/>
    <n v="45000000"/>
  </r>
  <r>
    <n v="4.9000000000000004"/>
    <s v="The Phantom"/>
    <s v="Simon Wincer"/>
    <x v="2"/>
    <s v="English"/>
    <n v="100"/>
    <n v="17300889"/>
    <n v="45000000"/>
  </r>
  <r>
    <n v="5.8"/>
    <s v="All the Pretty Horses"/>
    <s v="Billy Bob Thornton"/>
    <x v="12"/>
    <s v="English"/>
    <n v="220"/>
    <n v="15527125"/>
    <n v="57000000"/>
  </r>
  <r>
    <n v="5.8"/>
    <s v="All the Pretty Horses"/>
    <s v="Billy Bob Thornton"/>
    <x v="5"/>
    <s v="English"/>
    <n v="220"/>
    <n v="15527125"/>
    <n v="57000000"/>
  </r>
  <r>
    <n v="5.8"/>
    <s v="All the Pretty Horses"/>
    <s v="Billy Bob Thornton"/>
    <x v="11"/>
    <s v="English"/>
    <n v="220"/>
    <n v="15527125"/>
    <n v="57000000"/>
  </r>
  <r>
    <n v="7.1"/>
    <s v="Nixon"/>
    <s v="Oliver Stone"/>
    <x v="18"/>
    <s v="English"/>
    <n v="212"/>
    <n v="13560960"/>
    <n v="50000000"/>
  </r>
  <r>
    <n v="7.1"/>
    <s v="Nixon"/>
    <s v="Oliver Stone"/>
    <x v="12"/>
    <s v="English"/>
    <n v="212"/>
    <n v="13560960"/>
    <n v="50000000"/>
  </r>
  <r>
    <n v="7.1"/>
    <s v="Nixon"/>
    <s v="Oliver Stone"/>
    <x v="13"/>
    <s v="English"/>
    <n v="212"/>
    <n v="13560960"/>
    <n v="50000000"/>
  </r>
  <r>
    <n v="7.2"/>
    <s v="The Ghost Writer"/>
    <s v="Roman Polanski"/>
    <x v="10"/>
    <s v="English"/>
    <n v="128"/>
    <n v="15523168"/>
    <n v="45000000"/>
  </r>
  <r>
    <n v="7.2"/>
    <s v="The Ghost Writer"/>
    <s v="Roman Polanski"/>
    <x v="4"/>
    <s v="English"/>
    <n v="128"/>
    <n v="15523168"/>
    <n v="45000000"/>
  </r>
  <r>
    <n v="6"/>
    <s v="Deep Rising"/>
    <s v="Stephen Sommers"/>
    <x v="0"/>
    <s v="English"/>
    <n v="106"/>
    <n v="11146409"/>
    <n v="45000000"/>
  </r>
  <r>
    <n v="6"/>
    <s v="Deep Rising"/>
    <s v="Stephen Sommers"/>
    <x v="1"/>
    <s v="English"/>
    <n v="106"/>
    <n v="11146409"/>
    <n v="45000000"/>
  </r>
  <r>
    <n v="6"/>
    <s v="Deep Rising"/>
    <s v="Stephen Sommers"/>
    <x v="16"/>
    <s v="English"/>
    <n v="106"/>
    <n v="11146409"/>
    <n v="45000000"/>
  </r>
  <r>
    <n v="6"/>
    <s v="Deep Rising"/>
    <s v="Stephen Sommers"/>
    <x v="3"/>
    <s v="English"/>
    <n v="106"/>
    <n v="11146409"/>
    <n v="45000000"/>
  </r>
  <r>
    <n v="6"/>
    <s v="Miracle at St. Anna"/>
    <s v="Spike Lee"/>
    <x v="0"/>
    <s v="English"/>
    <n v="160"/>
    <n v="7916887"/>
    <n v="45000000"/>
  </r>
  <r>
    <n v="6"/>
    <s v="Miracle at St. Anna"/>
    <s v="Spike Lee"/>
    <x v="15"/>
    <s v="English"/>
    <n v="160"/>
    <n v="7916887"/>
    <n v="45000000"/>
  </r>
  <r>
    <n v="6"/>
    <s v="Miracle at St. Anna"/>
    <s v="Spike Lee"/>
    <x v="12"/>
    <s v="English"/>
    <n v="160"/>
    <n v="7916887"/>
    <n v="45000000"/>
  </r>
  <r>
    <n v="6"/>
    <s v="Miracle at St. Anna"/>
    <s v="Spike Lee"/>
    <x v="4"/>
    <s v="English"/>
    <n v="160"/>
    <n v="7916887"/>
    <n v="45000000"/>
  </r>
  <r>
    <n v="6"/>
    <s v="Miracle at St. Anna"/>
    <s v="Spike Lee"/>
    <x v="17"/>
    <s v="English"/>
    <n v="160"/>
    <n v="7916887"/>
    <n v="45000000"/>
  </r>
  <r>
    <n v="7"/>
    <s v="Curse of the Golden Flower"/>
    <s v="Yimou Zhang"/>
    <x v="12"/>
    <s v="Mandarin"/>
    <n v="114"/>
    <n v="6565495"/>
    <n v="45000000"/>
  </r>
  <r>
    <n v="7"/>
    <s v="Curse of the Golden Flower"/>
    <s v="Yimou Zhang"/>
    <x v="5"/>
    <s v="Mandarin"/>
    <n v="114"/>
    <n v="6565495"/>
    <n v="45000000"/>
  </r>
  <r>
    <n v="5.4"/>
    <s v="Bangkok Dangerous"/>
    <s v="Danny Pang"/>
    <x v="0"/>
    <s v="English"/>
    <n v="99"/>
    <n v="15279680"/>
    <n v="40000000"/>
  </r>
  <r>
    <n v="5.4"/>
    <s v="Bangkok Dangerous"/>
    <s v="Danny Pang"/>
    <x v="15"/>
    <s v="English"/>
    <n v="99"/>
    <n v="15279680"/>
    <n v="40000000"/>
  </r>
  <r>
    <n v="5.4"/>
    <s v="Bangkok Dangerous"/>
    <s v="Danny Pang"/>
    <x v="4"/>
    <s v="English"/>
    <n v="99"/>
    <n v="15279680"/>
    <n v="40000000"/>
  </r>
  <r>
    <n v="6.5"/>
    <s v="Big Trouble"/>
    <s v="Barry Sonnenfeld"/>
    <x v="7"/>
    <s v="English"/>
    <n v="74"/>
    <n v="7262288"/>
    <n v="40000000"/>
  </r>
  <r>
    <n v="6.5"/>
    <s v="Big Trouble"/>
    <s v="Barry Sonnenfeld"/>
    <x v="15"/>
    <s v="English"/>
    <n v="74"/>
    <n v="7262288"/>
    <n v="40000000"/>
  </r>
  <r>
    <n v="6.5"/>
    <s v="Big Trouble"/>
    <s v="Barry Sonnenfeld"/>
    <x v="4"/>
    <s v="English"/>
    <n v="74"/>
    <n v="7262288"/>
    <n v="40000000"/>
  </r>
  <r>
    <n v="6.4"/>
    <s v="Love in the Time of Cholera"/>
    <s v="Mike Newell"/>
    <x v="12"/>
    <s v="English"/>
    <n v="139"/>
    <n v="4584886"/>
    <n v="45000000"/>
  </r>
  <r>
    <n v="6.4"/>
    <s v="Love in the Time of Cholera"/>
    <s v="Mike Newell"/>
    <x v="5"/>
    <s v="English"/>
    <n v="139"/>
    <n v="4584886"/>
    <n v="45000000"/>
  </r>
  <r>
    <n v="4.9000000000000004"/>
    <s v="Shadow Conspiracy"/>
    <s v="George P. Cosmatos"/>
    <x v="0"/>
    <s v="English"/>
    <n v="103"/>
    <n v="2154540"/>
    <n v="45000000"/>
  </r>
  <r>
    <n v="4.9000000000000004"/>
    <s v="Shadow Conspiracy"/>
    <s v="George P. Cosmatos"/>
    <x v="4"/>
    <s v="English"/>
    <n v="103"/>
    <n v="2154540"/>
    <n v="45000000"/>
  </r>
  <r>
    <n v="6.3"/>
    <s v="Johnny English Reborn"/>
    <s v="Oliver Parker"/>
    <x v="0"/>
    <s v="English"/>
    <n v="101"/>
    <n v="8129455"/>
    <n v="45000000"/>
  </r>
  <r>
    <n v="6.3"/>
    <s v="Johnny English Reborn"/>
    <s v="Oliver Parker"/>
    <x v="1"/>
    <s v="English"/>
    <n v="101"/>
    <n v="8129455"/>
    <n v="45000000"/>
  </r>
  <r>
    <n v="6.3"/>
    <s v="Johnny English Reborn"/>
    <s v="Oliver Parker"/>
    <x v="7"/>
    <s v="English"/>
    <n v="101"/>
    <n v="8129455"/>
    <n v="45000000"/>
  </r>
  <r>
    <n v="6.3"/>
    <s v="Johnny English Reborn"/>
    <s v="Oliver Parker"/>
    <x v="15"/>
    <s v="English"/>
    <n v="101"/>
    <n v="8129455"/>
    <n v="45000000"/>
  </r>
  <r>
    <n v="7.7"/>
    <s v="Argo"/>
    <s v="Ben Affleck"/>
    <x v="18"/>
    <s v="English"/>
    <n v="130"/>
    <n v="136019448"/>
    <n v="44500000"/>
  </r>
  <r>
    <n v="7.7"/>
    <s v="Argo"/>
    <s v="Ben Affleck"/>
    <x v="12"/>
    <s v="English"/>
    <n v="130"/>
    <n v="136019448"/>
    <n v="44500000"/>
  </r>
  <r>
    <n v="7.7"/>
    <s v="Argo"/>
    <s v="Ben Affleck"/>
    <x v="13"/>
    <s v="English"/>
    <n v="130"/>
    <n v="136019448"/>
    <n v="44500000"/>
  </r>
  <r>
    <n v="7.7"/>
    <s v="Argo"/>
    <s v="Ben Affleck"/>
    <x v="4"/>
    <s v="English"/>
    <n v="130"/>
    <n v="136019448"/>
    <n v="44500000"/>
  </r>
  <r>
    <n v="7.8"/>
    <s v="The Fugitive"/>
    <s v="Andrew Davis"/>
    <x v="0"/>
    <s v="English"/>
    <n v="130"/>
    <n v="183875760"/>
    <n v="44000000"/>
  </r>
  <r>
    <n v="7.8"/>
    <s v="The Fugitive"/>
    <s v="Andrew Davis"/>
    <x v="1"/>
    <s v="English"/>
    <n v="130"/>
    <n v="183875760"/>
    <n v="44000000"/>
  </r>
  <r>
    <n v="7.8"/>
    <s v="The Fugitive"/>
    <s v="Andrew Davis"/>
    <x v="15"/>
    <s v="English"/>
    <n v="130"/>
    <n v="183875760"/>
    <n v="44000000"/>
  </r>
  <r>
    <n v="7.8"/>
    <s v="The Fugitive"/>
    <s v="Andrew Davis"/>
    <x v="12"/>
    <s v="English"/>
    <n v="130"/>
    <n v="183875760"/>
    <n v="44000000"/>
  </r>
  <r>
    <n v="7.8"/>
    <s v="The Fugitive"/>
    <s v="Andrew Davis"/>
    <x v="10"/>
    <s v="English"/>
    <n v="130"/>
    <n v="183875760"/>
    <n v="44000000"/>
  </r>
  <r>
    <n v="7.8"/>
    <s v="The Fugitive"/>
    <s v="Andrew Davis"/>
    <x v="4"/>
    <s v="English"/>
    <n v="130"/>
    <n v="183875760"/>
    <n v="44000000"/>
  </r>
  <r>
    <n v="5.5"/>
    <s v="The Bounty Hunter"/>
    <s v="Andy Tennant"/>
    <x v="0"/>
    <s v="English"/>
    <n v="110"/>
    <n v="67061228"/>
    <n v="40000000"/>
  </r>
  <r>
    <n v="5.5"/>
    <s v="The Bounty Hunter"/>
    <s v="Andy Tennant"/>
    <x v="7"/>
    <s v="English"/>
    <n v="110"/>
    <n v="67061228"/>
    <n v="40000000"/>
  </r>
  <r>
    <n v="5.5"/>
    <s v="The Bounty Hunter"/>
    <s v="Andy Tennant"/>
    <x v="5"/>
    <s v="English"/>
    <n v="110"/>
    <n v="67061228"/>
    <n v="40000000"/>
  </r>
  <r>
    <n v="7.5"/>
    <s v="Sleepers"/>
    <s v="Barry Levinson"/>
    <x v="15"/>
    <s v="English"/>
    <n v="147"/>
    <n v="53300852"/>
    <n v="44000000"/>
  </r>
  <r>
    <n v="7.5"/>
    <s v="Sleepers"/>
    <s v="Barry Levinson"/>
    <x v="12"/>
    <s v="English"/>
    <n v="147"/>
    <n v="53300852"/>
    <n v="44000000"/>
  </r>
  <r>
    <n v="7.5"/>
    <s v="Sleepers"/>
    <s v="Barry Levinson"/>
    <x v="4"/>
    <s v="English"/>
    <n v="147"/>
    <n v="53300852"/>
    <n v="44000000"/>
  </r>
  <r>
    <n v="6.4"/>
    <s v="Rambo: First Blood Part II"/>
    <s v="George P. Cosmatos"/>
    <x v="0"/>
    <s v="English"/>
    <n v="96"/>
    <n v="150415432"/>
    <n v="44000000"/>
  </r>
  <r>
    <n v="6.4"/>
    <s v="Rambo: First Blood Part II"/>
    <s v="George P. Cosmatos"/>
    <x v="1"/>
    <s v="English"/>
    <n v="96"/>
    <n v="150415432"/>
    <n v="44000000"/>
  </r>
  <r>
    <n v="6.4"/>
    <s v="Rambo: First Blood Part II"/>
    <s v="George P. Cosmatos"/>
    <x v="4"/>
    <s v="English"/>
    <n v="96"/>
    <n v="150415432"/>
    <n v="44000000"/>
  </r>
  <r>
    <n v="6.4"/>
    <s v="Rambo: First Blood Part II"/>
    <s v="George P. Cosmatos"/>
    <x v="17"/>
    <s v="English"/>
    <n v="96"/>
    <n v="150415432"/>
    <n v="44000000"/>
  </r>
  <r>
    <n v="5.6"/>
    <s v="The Juror"/>
    <s v="Brian Gibson"/>
    <x v="12"/>
    <s v="English"/>
    <n v="118"/>
    <n v="44834712"/>
    <n v="44000000"/>
  </r>
  <r>
    <n v="5.6"/>
    <s v="The Juror"/>
    <s v="Brian Gibson"/>
    <x v="4"/>
    <s v="English"/>
    <n v="118"/>
    <n v="44834712"/>
    <n v="44000000"/>
  </r>
  <r>
    <n v="7.5"/>
    <s v="Pinocchio"/>
    <s v="Norman Ferguson"/>
    <x v="6"/>
    <s v="English"/>
    <n v="88"/>
    <n v="84300000"/>
    <n v="2600000"/>
  </r>
  <r>
    <n v="7.5"/>
    <s v="Pinocchio"/>
    <s v="Norman Ferguson"/>
    <x v="8"/>
    <s v="English"/>
    <n v="88"/>
    <n v="84300000"/>
    <n v="2600000"/>
  </r>
  <r>
    <n v="7.5"/>
    <s v="Pinocchio"/>
    <s v="Norman Ferguson"/>
    <x v="2"/>
    <s v="English"/>
    <n v="88"/>
    <n v="84300000"/>
    <n v="2600000"/>
  </r>
  <r>
    <n v="7.5"/>
    <s v="Pinocchio"/>
    <s v="Norman Ferguson"/>
    <x v="9"/>
    <s v="English"/>
    <n v="88"/>
    <n v="84300000"/>
    <n v="2600000"/>
  </r>
  <r>
    <n v="6.8"/>
    <s v="Heaven's Gate"/>
    <s v="Michael Cimino"/>
    <x v="1"/>
    <s v="English"/>
    <n v="325"/>
    <n v="1500000"/>
    <n v="44000000"/>
  </r>
  <r>
    <n v="6.8"/>
    <s v="Heaven's Gate"/>
    <s v="Michael Cimino"/>
    <x v="12"/>
    <s v="English"/>
    <n v="325"/>
    <n v="1500000"/>
    <n v="44000000"/>
  </r>
  <r>
    <n v="6.8"/>
    <s v="Heaven's Gate"/>
    <s v="Michael Cimino"/>
    <x v="11"/>
    <s v="English"/>
    <n v="325"/>
    <n v="1500000"/>
    <n v="44000000"/>
  </r>
  <r>
    <n v="6.8"/>
    <s v="Underworld: Evolution"/>
    <s v="Len Wiseman"/>
    <x v="0"/>
    <s v="English"/>
    <n v="102"/>
    <n v="62318875"/>
    <n v="50000000"/>
  </r>
  <r>
    <n v="6.8"/>
    <s v="Underworld: Evolution"/>
    <s v="Len Wiseman"/>
    <x v="1"/>
    <s v="English"/>
    <n v="102"/>
    <n v="62318875"/>
    <n v="50000000"/>
  </r>
  <r>
    <n v="6.8"/>
    <s v="Underworld: Evolution"/>
    <s v="Len Wiseman"/>
    <x v="2"/>
    <s v="English"/>
    <n v="102"/>
    <n v="62318875"/>
    <n v="50000000"/>
  </r>
  <r>
    <n v="6.8"/>
    <s v="Underworld: Evolution"/>
    <s v="Len Wiseman"/>
    <x v="3"/>
    <s v="English"/>
    <n v="102"/>
    <n v="62318875"/>
    <n v="50000000"/>
  </r>
  <r>
    <n v="6.8"/>
    <s v="Underworld: Evolution"/>
    <s v="Len Wiseman"/>
    <x v="4"/>
    <s v="English"/>
    <n v="102"/>
    <n v="62318875"/>
    <n v="50000000"/>
  </r>
  <r>
    <n v="6"/>
    <s v="Victor Frankenstein"/>
    <s v="Paul McGuigan"/>
    <x v="12"/>
    <s v="English"/>
    <n v="110"/>
    <n v="5773519"/>
    <n v="40000000"/>
  </r>
  <r>
    <n v="6"/>
    <s v="Victor Frankenstein"/>
    <s v="Paul McGuigan"/>
    <x v="16"/>
    <s v="English"/>
    <n v="110"/>
    <n v="5773519"/>
    <n v="40000000"/>
  </r>
  <r>
    <n v="6"/>
    <s v="Victor Frankenstein"/>
    <s v="Paul McGuigan"/>
    <x v="3"/>
    <s v="English"/>
    <n v="110"/>
    <n v="5773519"/>
    <n v="40000000"/>
  </r>
  <r>
    <n v="6"/>
    <s v="Victor Frankenstein"/>
    <s v="Paul McGuigan"/>
    <x v="4"/>
    <s v="English"/>
    <n v="110"/>
    <n v="5773519"/>
    <n v="40000000"/>
  </r>
  <r>
    <n v="7.3"/>
    <s v="Finding Forrester"/>
    <s v="Gus Van Sant"/>
    <x v="12"/>
    <s v="English"/>
    <n v="136"/>
    <n v="51768623"/>
    <n v="43000000"/>
  </r>
  <r>
    <n v="6"/>
    <s v="28 Days"/>
    <s v="Betty Thomas"/>
    <x v="7"/>
    <s v="English"/>
    <n v="103"/>
    <n v="37035515"/>
    <n v="43000000"/>
  </r>
  <r>
    <n v="6"/>
    <s v="28 Days"/>
    <s v="Betty Thomas"/>
    <x v="12"/>
    <s v="English"/>
    <n v="103"/>
    <n v="37035515"/>
    <n v="43000000"/>
  </r>
  <r>
    <n v="7"/>
    <s v="Unleashed"/>
    <s v="Louis Leterrier"/>
    <x v="0"/>
    <s v="English"/>
    <n v="103"/>
    <n v="24520892"/>
    <n v="45000000"/>
  </r>
  <r>
    <n v="7"/>
    <s v="Unleashed"/>
    <s v="Louis Leterrier"/>
    <x v="15"/>
    <s v="English"/>
    <n v="103"/>
    <n v="24520892"/>
    <n v="45000000"/>
  </r>
  <r>
    <n v="7"/>
    <s v="Unleashed"/>
    <s v="Louis Leterrier"/>
    <x v="12"/>
    <s v="English"/>
    <n v="103"/>
    <n v="24520892"/>
    <n v="45000000"/>
  </r>
  <r>
    <n v="7"/>
    <s v="Unleashed"/>
    <s v="Louis Leterrier"/>
    <x v="4"/>
    <s v="English"/>
    <n v="103"/>
    <n v="24520892"/>
    <n v="45000000"/>
  </r>
  <r>
    <n v="5.0999999999999996"/>
    <s v="The Sweetest Thing"/>
    <s v="Roger Kumble"/>
    <x v="7"/>
    <s v="English"/>
    <n v="90"/>
    <n v="24430272"/>
    <n v="43000000"/>
  </r>
  <r>
    <n v="5.0999999999999996"/>
    <s v="The Sweetest Thing"/>
    <s v="Roger Kumble"/>
    <x v="5"/>
    <s v="English"/>
    <n v="90"/>
    <n v="24430272"/>
    <n v="43000000"/>
  </r>
  <r>
    <n v="6.8"/>
    <s v="The Firm"/>
    <s v="Sydney Pollack"/>
    <x v="12"/>
    <s v="English"/>
    <n v="154"/>
    <n v="158348400"/>
    <n v="42000000"/>
  </r>
  <r>
    <n v="6.8"/>
    <s v="The Firm"/>
    <s v="Sydney Pollack"/>
    <x v="10"/>
    <s v="English"/>
    <n v="154"/>
    <n v="158348400"/>
    <n v="42000000"/>
  </r>
  <r>
    <n v="6.8"/>
    <s v="The Firm"/>
    <s v="Sydney Pollack"/>
    <x v="4"/>
    <s v="English"/>
    <n v="154"/>
    <n v="158348400"/>
    <n v="42000000"/>
  </r>
  <r>
    <n v="6.5"/>
    <s v="Charlie St. Cloud"/>
    <s v="Burr Steers"/>
    <x v="12"/>
    <s v="English"/>
    <n v="99"/>
    <n v="31136950"/>
    <n v="44000000"/>
  </r>
  <r>
    <n v="6.5"/>
    <s v="Charlie St. Cloud"/>
    <s v="Burr Steers"/>
    <x v="2"/>
    <s v="English"/>
    <n v="99"/>
    <n v="31136950"/>
    <n v="44000000"/>
  </r>
  <r>
    <n v="6.5"/>
    <s v="Charlie St. Cloud"/>
    <s v="Burr Steers"/>
    <x v="5"/>
    <s v="English"/>
    <n v="99"/>
    <n v="31136950"/>
    <n v="44000000"/>
  </r>
  <r>
    <n v="6.6"/>
    <s v="The Mechanic"/>
    <s v="Simon West"/>
    <x v="0"/>
    <s v="English"/>
    <n v="93"/>
    <n v="29113588"/>
    <n v="40000000"/>
  </r>
  <r>
    <n v="6.6"/>
    <s v="The Mechanic"/>
    <s v="Simon West"/>
    <x v="15"/>
    <s v="English"/>
    <n v="93"/>
    <n v="29113588"/>
    <n v="40000000"/>
  </r>
  <r>
    <n v="6.6"/>
    <s v="The Mechanic"/>
    <s v="Simon West"/>
    <x v="4"/>
    <s v="English"/>
    <n v="93"/>
    <n v="29113588"/>
    <n v="40000000"/>
  </r>
  <r>
    <n v="7.2"/>
    <s v="21 Jump Street"/>
    <s v="Phil Lord"/>
    <x v="0"/>
    <s v="English"/>
    <n v="109"/>
    <n v="138447667"/>
    <n v="42000000"/>
  </r>
  <r>
    <n v="7.2"/>
    <s v="21 Jump Street"/>
    <s v="Phil Lord"/>
    <x v="7"/>
    <s v="English"/>
    <n v="109"/>
    <n v="138447667"/>
    <n v="42000000"/>
  </r>
  <r>
    <n v="7.2"/>
    <s v="21 Jump Street"/>
    <s v="Phil Lord"/>
    <x v="15"/>
    <s v="English"/>
    <n v="109"/>
    <n v="138447667"/>
    <n v="42000000"/>
  </r>
  <r>
    <n v="7"/>
    <s v="Notting Hill"/>
    <s v="Roger Michell"/>
    <x v="7"/>
    <s v="English"/>
    <n v="124"/>
    <n v="116006080"/>
    <n v="42000000"/>
  </r>
  <r>
    <n v="7"/>
    <s v="Notting Hill"/>
    <s v="Roger Michell"/>
    <x v="12"/>
    <s v="English"/>
    <n v="124"/>
    <n v="116006080"/>
    <n v="42000000"/>
  </r>
  <r>
    <n v="7"/>
    <s v="Notting Hill"/>
    <s v="Roger Michell"/>
    <x v="5"/>
    <s v="English"/>
    <n v="124"/>
    <n v="116006080"/>
    <n v="42000000"/>
  </r>
  <r>
    <n v="7"/>
    <s v="Chicken Run"/>
    <s v="Peter Lord"/>
    <x v="1"/>
    <s v="English"/>
    <n v="84"/>
    <n v="106793915"/>
    <n v="45000000"/>
  </r>
  <r>
    <n v="7"/>
    <s v="Chicken Run"/>
    <s v="Peter Lord"/>
    <x v="6"/>
    <s v="English"/>
    <n v="84"/>
    <n v="106793915"/>
    <n v="45000000"/>
  </r>
  <r>
    <n v="7"/>
    <s v="Chicken Run"/>
    <s v="Peter Lord"/>
    <x v="7"/>
    <s v="English"/>
    <n v="84"/>
    <n v="106793915"/>
    <n v="45000000"/>
  </r>
  <r>
    <n v="7"/>
    <s v="Chicken Run"/>
    <s v="Peter Lord"/>
    <x v="12"/>
    <s v="English"/>
    <n v="84"/>
    <n v="106793915"/>
    <n v="45000000"/>
  </r>
  <r>
    <n v="7"/>
    <s v="Chicken Run"/>
    <s v="Peter Lord"/>
    <x v="8"/>
    <s v="English"/>
    <n v="84"/>
    <n v="106793915"/>
    <n v="45000000"/>
  </r>
  <r>
    <n v="5.9"/>
    <s v="Along Came Polly"/>
    <s v="John Hamburg"/>
    <x v="7"/>
    <s v="English"/>
    <n v="90"/>
    <n v="87856565"/>
    <n v="42000000"/>
  </r>
  <r>
    <n v="5.9"/>
    <s v="Along Came Polly"/>
    <s v="John Hamburg"/>
    <x v="5"/>
    <s v="English"/>
    <n v="90"/>
    <n v="87856565"/>
    <n v="42000000"/>
  </r>
  <r>
    <n v="5.4"/>
    <s v="Boomerang"/>
    <s v="Reginald Hudlin"/>
    <x v="7"/>
    <s v="English"/>
    <n v="117"/>
    <n v="70100000"/>
    <n v="40000000"/>
  </r>
  <r>
    <n v="5.4"/>
    <s v="Boomerang"/>
    <s v="Reginald Hudlin"/>
    <x v="12"/>
    <s v="English"/>
    <n v="117"/>
    <n v="70100000"/>
    <n v="40000000"/>
  </r>
  <r>
    <n v="5.4"/>
    <s v="Boomerang"/>
    <s v="Reginald Hudlin"/>
    <x v="5"/>
    <s v="English"/>
    <n v="117"/>
    <n v="70100000"/>
    <n v="40000000"/>
  </r>
  <r>
    <n v="6.6"/>
    <s v="The Heat"/>
    <s v="Paul Feig"/>
    <x v="0"/>
    <s v="English"/>
    <n v="123"/>
    <n v="159578352"/>
    <n v="43000000"/>
  </r>
  <r>
    <n v="6.6"/>
    <s v="The Heat"/>
    <s v="Paul Feig"/>
    <x v="7"/>
    <s v="English"/>
    <n v="123"/>
    <n v="159578352"/>
    <n v="43000000"/>
  </r>
  <r>
    <n v="6.6"/>
    <s v="The Heat"/>
    <s v="Paul Feig"/>
    <x v="15"/>
    <s v="English"/>
    <n v="123"/>
    <n v="159578352"/>
    <n v="43000000"/>
  </r>
  <r>
    <n v="7"/>
    <s v="Cleopatra"/>
    <s v="Joseph L. Mankiewicz"/>
    <x v="18"/>
    <s v="English"/>
    <n v="251"/>
    <n v="57750000"/>
    <n v="31115000"/>
  </r>
  <r>
    <n v="7"/>
    <s v="Cleopatra"/>
    <s v="Joseph L. Mankiewicz"/>
    <x v="12"/>
    <s v="English"/>
    <n v="251"/>
    <n v="57750000"/>
    <n v="31115000"/>
  </r>
  <r>
    <n v="7"/>
    <s v="Cleopatra"/>
    <s v="Joseph L. Mankiewicz"/>
    <x v="13"/>
    <s v="English"/>
    <n v="251"/>
    <n v="57750000"/>
    <n v="31115000"/>
  </r>
  <r>
    <n v="7"/>
    <s v="Cleopatra"/>
    <s v="Joseph L. Mankiewicz"/>
    <x v="5"/>
    <s v="English"/>
    <n v="251"/>
    <n v="57750000"/>
    <n v="31115000"/>
  </r>
  <r>
    <n v="6.5"/>
    <s v="Here Comes the Boom"/>
    <s v="Frank Coraci"/>
    <x v="0"/>
    <s v="English"/>
    <n v="105"/>
    <n v="45290318"/>
    <n v="42000000"/>
  </r>
  <r>
    <n v="6.5"/>
    <s v="Here Comes the Boom"/>
    <s v="Frank Coraci"/>
    <x v="7"/>
    <s v="English"/>
    <n v="105"/>
    <n v="45290318"/>
    <n v="42000000"/>
  </r>
  <r>
    <n v="6.5"/>
    <s v="Here Comes the Boom"/>
    <s v="Frank Coraci"/>
    <x v="14"/>
    <s v="English"/>
    <n v="105"/>
    <n v="45290318"/>
    <n v="42000000"/>
  </r>
  <r>
    <n v="6.3"/>
    <s v="High Crimes"/>
    <s v="Carl Franklin"/>
    <x v="15"/>
    <s v="English"/>
    <n v="115"/>
    <n v="41543207"/>
    <n v="42000000"/>
  </r>
  <r>
    <n v="6.3"/>
    <s v="High Crimes"/>
    <s v="Carl Franklin"/>
    <x v="12"/>
    <s v="English"/>
    <n v="115"/>
    <n v="41543207"/>
    <n v="42000000"/>
  </r>
  <r>
    <n v="6.3"/>
    <s v="High Crimes"/>
    <s v="Carl Franklin"/>
    <x v="10"/>
    <s v="English"/>
    <n v="115"/>
    <n v="41543207"/>
    <n v="42000000"/>
  </r>
  <r>
    <n v="6.3"/>
    <s v="High Crimes"/>
    <s v="Carl Franklin"/>
    <x v="4"/>
    <s v="English"/>
    <n v="115"/>
    <n v="41543207"/>
    <n v="42000000"/>
  </r>
  <r>
    <n v="6.5"/>
    <s v="The Mirror Has Two Faces"/>
    <s v="Barbra Streisand"/>
    <x v="7"/>
    <s v="English"/>
    <n v="122"/>
    <n v="41252428"/>
    <n v="42000000"/>
  </r>
  <r>
    <n v="6.5"/>
    <s v="The Mirror Has Two Faces"/>
    <s v="Barbra Streisand"/>
    <x v="12"/>
    <s v="English"/>
    <n v="122"/>
    <n v="41252428"/>
    <n v="42000000"/>
  </r>
  <r>
    <n v="6.5"/>
    <s v="The Mirror Has Two Faces"/>
    <s v="Barbra Streisand"/>
    <x v="5"/>
    <s v="English"/>
    <n v="122"/>
    <n v="41252428"/>
    <n v="42000000"/>
  </r>
  <r>
    <n v="6.5"/>
    <s v="The Mothman Prophecies"/>
    <s v="Mark Pellington"/>
    <x v="12"/>
    <s v="English"/>
    <n v="119"/>
    <n v="35228696"/>
    <n v="32000000"/>
  </r>
  <r>
    <n v="6.5"/>
    <s v="The Mothman Prophecies"/>
    <s v="Mark Pellington"/>
    <x v="16"/>
    <s v="English"/>
    <n v="119"/>
    <n v="35228696"/>
    <n v="32000000"/>
  </r>
  <r>
    <n v="6.5"/>
    <s v="The Mothman Prophecies"/>
    <s v="Mark Pellington"/>
    <x v="10"/>
    <s v="English"/>
    <n v="119"/>
    <n v="35228696"/>
    <n v="32000000"/>
  </r>
  <r>
    <n v="6.5"/>
    <s v="The Mothman Prophecies"/>
    <s v="Mark Pellington"/>
    <x v="4"/>
    <s v="English"/>
    <n v="119"/>
    <n v="35228696"/>
    <n v="32000000"/>
  </r>
  <r>
    <n v="5.8"/>
    <s v="BrÃ¼no"/>
    <s v="Larry Charles"/>
    <x v="7"/>
    <s v="English"/>
    <n v="81"/>
    <n v="59992760"/>
    <n v="42000000"/>
  </r>
  <r>
    <n v="6.6"/>
    <s v="Licence to Kill"/>
    <s v="John Glen"/>
    <x v="0"/>
    <s v="English"/>
    <n v="133"/>
    <n v="34667015"/>
    <n v="32000000"/>
  </r>
  <r>
    <n v="6.6"/>
    <s v="Licence to Kill"/>
    <s v="John Glen"/>
    <x v="1"/>
    <s v="English"/>
    <n v="133"/>
    <n v="34667015"/>
    <n v="32000000"/>
  </r>
  <r>
    <n v="6.6"/>
    <s v="Licence to Kill"/>
    <s v="John Glen"/>
    <x v="4"/>
    <s v="English"/>
    <n v="133"/>
    <n v="34667015"/>
    <n v="32000000"/>
  </r>
  <r>
    <n v="5.4"/>
    <s v="Red Riding Hood"/>
    <s v="Catherine Hardwicke"/>
    <x v="2"/>
    <s v="English"/>
    <n v="100"/>
    <n v="37652565"/>
    <n v="42000000"/>
  </r>
  <r>
    <n v="5.4"/>
    <s v="Red Riding Hood"/>
    <s v="Catherine Hardwicke"/>
    <x v="16"/>
    <s v="English"/>
    <n v="100"/>
    <n v="37652565"/>
    <n v="42000000"/>
  </r>
  <r>
    <n v="5.4"/>
    <s v="Red Riding Hood"/>
    <s v="Catherine Hardwicke"/>
    <x v="10"/>
    <s v="English"/>
    <n v="100"/>
    <n v="37652565"/>
    <n v="42000000"/>
  </r>
  <r>
    <n v="5.4"/>
    <s v="Red Riding Hood"/>
    <s v="Catherine Hardwicke"/>
    <x v="4"/>
    <s v="English"/>
    <n v="100"/>
    <n v="37652565"/>
    <n v="42000000"/>
  </r>
  <r>
    <n v="6.1"/>
    <s v="15 Minutes"/>
    <s v="John Herzfeld"/>
    <x v="0"/>
    <s v="English"/>
    <n v="120"/>
    <n v="24375436"/>
    <n v="42000000"/>
  </r>
  <r>
    <n v="6.1"/>
    <s v="15 Minutes"/>
    <s v="John Herzfeld"/>
    <x v="15"/>
    <s v="English"/>
    <n v="120"/>
    <n v="24375436"/>
    <n v="42000000"/>
  </r>
  <r>
    <n v="6.1"/>
    <s v="15 Minutes"/>
    <s v="John Herzfeld"/>
    <x v="12"/>
    <s v="English"/>
    <n v="120"/>
    <n v="24375436"/>
    <n v="42000000"/>
  </r>
  <r>
    <n v="6.1"/>
    <s v="15 Minutes"/>
    <s v="John Herzfeld"/>
    <x v="4"/>
    <s v="English"/>
    <n v="120"/>
    <n v="24375436"/>
    <n v="42000000"/>
  </r>
  <r>
    <n v="4"/>
    <s v="Super Mario Bros."/>
    <s v="Annabel Jankel"/>
    <x v="1"/>
    <s v="English"/>
    <n v="104"/>
    <n v="20915465"/>
    <n v="42000000"/>
  </r>
  <r>
    <n v="4"/>
    <s v="Super Mario Bros."/>
    <s v="Annabel Jankel"/>
    <x v="7"/>
    <s v="English"/>
    <n v="104"/>
    <n v="20915465"/>
    <n v="42000000"/>
  </r>
  <r>
    <n v="4"/>
    <s v="Super Mario Bros."/>
    <s v="Annabel Jankel"/>
    <x v="8"/>
    <s v="English"/>
    <n v="104"/>
    <n v="20915465"/>
    <n v="42000000"/>
  </r>
  <r>
    <n v="4"/>
    <s v="Super Mario Bros."/>
    <s v="Annabel Jankel"/>
    <x v="2"/>
    <s v="English"/>
    <n v="104"/>
    <n v="20915465"/>
    <n v="42000000"/>
  </r>
  <r>
    <n v="4"/>
    <s v="Super Mario Bros."/>
    <s v="Annabel Jankel"/>
    <x v="3"/>
    <s v="English"/>
    <n v="104"/>
    <n v="20915465"/>
    <n v="42000000"/>
  </r>
  <r>
    <n v="7.6"/>
    <s v="Lord of War"/>
    <s v="Andrew Niccol"/>
    <x v="15"/>
    <s v="English"/>
    <n v="122"/>
    <n v="24127895"/>
    <n v="50000000"/>
  </r>
  <r>
    <n v="7.6"/>
    <s v="Lord of War"/>
    <s v="Andrew Niccol"/>
    <x v="12"/>
    <s v="English"/>
    <n v="122"/>
    <n v="24127895"/>
    <n v="50000000"/>
  </r>
  <r>
    <n v="7.6"/>
    <s v="Lord of War"/>
    <s v="Andrew Niccol"/>
    <x v="4"/>
    <s v="English"/>
    <n v="122"/>
    <n v="24127895"/>
    <n v="50000000"/>
  </r>
  <r>
    <n v="7.9"/>
    <s v="Hero"/>
    <s v="Yimou Zhang"/>
    <x v="0"/>
    <s v="Mandarin"/>
    <n v="80"/>
    <n v="84961"/>
    <n v="31000000"/>
  </r>
  <r>
    <n v="7.9"/>
    <s v="Hero"/>
    <s v="Yimou Zhang"/>
    <x v="1"/>
    <s v="Mandarin"/>
    <n v="80"/>
    <n v="84961"/>
    <n v="31000000"/>
  </r>
  <r>
    <n v="7.9"/>
    <s v="Hero"/>
    <s v="Yimou Zhang"/>
    <x v="13"/>
    <s v="Mandarin"/>
    <n v="80"/>
    <n v="84961"/>
    <n v="31000000"/>
  </r>
  <r>
    <n v="5.3"/>
    <s v="One for the Money"/>
    <s v="Julie Anne Robinson"/>
    <x v="0"/>
    <s v="English"/>
    <n v="91"/>
    <n v="26404753"/>
    <n v="40000000"/>
  </r>
  <r>
    <n v="5.3"/>
    <s v="One for the Money"/>
    <s v="Julie Anne Robinson"/>
    <x v="7"/>
    <s v="English"/>
    <n v="91"/>
    <n v="26404753"/>
    <n v="40000000"/>
  </r>
  <r>
    <n v="5.3"/>
    <s v="One for the Money"/>
    <s v="Julie Anne Robinson"/>
    <x v="15"/>
    <s v="English"/>
    <n v="91"/>
    <n v="26404753"/>
    <n v="40000000"/>
  </r>
  <r>
    <n v="5.3"/>
    <s v="One for the Money"/>
    <s v="Julie Anne Robinson"/>
    <x v="5"/>
    <s v="English"/>
    <n v="91"/>
    <n v="26404753"/>
    <n v="40000000"/>
  </r>
  <r>
    <n v="5.3"/>
    <s v="One for the Money"/>
    <s v="Julie Anne Robinson"/>
    <x v="4"/>
    <s v="English"/>
    <n v="91"/>
    <n v="26404753"/>
    <n v="40000000"/>
  </r>
  <r>
    <n v="6.6"/>
    <s v="The Interview"/>
    <s v="Evan Goldberg"/>
    <x v="7"/>
    <s v="English"/>
    <n v="112"/>
    <n v="6105175"/>
    <n v="44000000"/>
  </r>
  <r>
    <n v="6.3"/>
    <s v="The Warrior's Way"/>
    <s v="Sngmoo Lee"/>
    <x v="0"/>
    <s v="English"/>
    <n v="100"/>
    <n v="5664251"/>
    <n v="45000000"/>
  </r>
  <r>
    <n v="6.3"/>
    <s v="The Warrior's Way"/>
    <s v="Sngmoo Lee"/>
    <x v="2"/>
    <s v="English"/>
    <n v="100"/>
    <n v="5664251"/>
    <n v="45000000"/>
  </r>
  <r>
    <n v="6.3"/>
    <s v="The Warrior's Way"/>
    <s v="Sngmoo Lee"/>
    <x v="11"/>
    <s v="English"/>
    <n v="100"/>
    <n v="5664251"/>
    <n v="45000000"/>
  </r>
  <r>
    <n v="7.2"/>
    <s v="Micmacs"/>
    <s v="Jean-Pierre Jeunet"/>
    <x v="0"/>
    <s v="French"/>
    <n v="105"/>
    <n v="1260917"/>
    <n v="27000000"/>
  </r>
  <r>
    <n v="7.2"/>
    <s v="Micmacs"/>
    <s v="Jean-Pierre Jeunet"/>
    <x v="7"/>
    <s v="French"/>
    <n v="105"/>
    <n v="1260917"/>
    <n v="27000000"/>
  </r>
  <r>
    <n v="7.2"/>
    <s v="Micmacs"/>
    <s v="Jean-Pierre Jeunet"/>
    <x v="15"/>
    <s v="French"/>
    <n v="105"/>
    <n v="1260917"/>
    <n v="27000000"/>
  </r>
  <r>
    <n v="7"/>
    <s v="8 Mile"/>
    <s v="Curtis Hanson"/>
    <x v="12"/>
    <s v="English"/>
    <n v="110"/>
    <n v="116724075"/>
    <n v="41000000"/>
  </r>
  <r>
    <n v="7"/>
    <s v="8 Mile"/>
    <s v="Curtis Hanson"/>
    <x v="19"/>
    <s v="English"/>
    <n v="110"/>
    <n v="116724075"/>
    <n v="41000000"/>
  </r>
  <r>
    <n v="6.9"/>
    <s v="A Knight's Tale"/>
    <s v="Brian Helgeland"/>
    <x v="0"/>
    <s v="English"/>
    <n v="144"/>
    <n v="56083966"/>
    <n v="65000000"/>
  </r>
  <r>
    <n v="6.9"/>
    <s v="A Knight's Tale"/>
    <s v="Brian Helgeland"/>
    <x v="1"/>
    <s v="English"/>
    <n v="144"/>
    <n v="56083966"/>
    <n v="65000000"/>
  </r>
  <r>
    <n v="6.9"/>
    <s v="A Knight's Tale"/>
    <s v="Brian Helgeland"/>
    <x v="5"/>
    <s v="English"/>
    <n v="144"/>
    <n v="56083966"/>
    <n v="65000000"/>
  </r>
  <r>
    <n v="5.2"/>
    <s v="The Medallion"/>
    <s v="Gordon Chan"/>
    <x v="0"/>
    <s v="English"/>
    <n v="108"/>
    <n v="22108977"/>
    <n v="41000000"/>
  </r>
  <r>
    <n v="5.2"/>
    <s v="The Medallion"/>
    <s v="Gordon Chan"/>
    <x v="7"/>
    <s v="English"/>
    <n v="108"/>
    <n v="22108977"/>
    <n v="41000000"/>
  </r>
  <r>
    <n v="5.2"/>
    <s v="The Medallion"/>
    <s v="Gordon Chan"/>
    <x v="2"/>
    <s v="English"/>
    <n v="108"/>
    <n v="22108977"/>
    <n v="41000000"/>
  </r>
  <r>
    <n v="8.1"/>
    <s v="The Sixth Sense"/>
    <s v="M. Night Shyamalan"/>
    <x v="12"/>
    <s v="English"/>
    <n v="107"/>
    <n v="293501675"/>
    <n v="40000000"/>
  </r>
  <r>
    <n v="8.1"/>
    <s v="The Sixth Sense"/>
    <s v="M. Night Shyamalan"/>
    <x v="10"/>
    <s v="English"/>
    <n v="107"/>
    <n v="293501675"/>
    <n v="40000000"/>
  </r>
  <r>
    <n v="8.1"/>
    <s v="The Sixth Sense"/>
    <s v="M. Night Shyamalan"/>
    <x v="4"/>
    <s v="English"/>
    <n v="107"/>
    <n v="293501675"/>
    <n v="40000000"/>
  </r>
  <r>
    <n v="6.6"/>
    <s v="Man on a Ledge"/>
    <s v="Asger Leth"/>
    <x v="0"/>
    <s v="English"/>
    <n v="102"/>
    <n v="18600911"/>
    <n v="42000000"/>
  </r>
  <r>
    <n v="6.6"/>
    <s v="Man on a Ledge"/>
    <s v="Asger Leth"/>
    <x v="15"/>
    <s v="English"/>
    <n v="102"/>
    <n v="18600911"/>
    <n v="42000000"/>
  </r>
  <r>
    <n v="6.6"/>
    <s v="Man on a Ledge"/>
    <s v="Asger Leth"/>
    <x v="4"/>
    <s v="English"/>
    <n v="102"/>
    <n v="18600911"/>
    <n v="42000000"/>
  </r>
  <r>
    <n v="6.2"/>
    <s v="The Big Year"/>
    <s v="David Frankel"/>
    <x v="7"/>
    <s v="English"/>
    <n v="100"/>
    <n v="7204138"/>
    <n v="41000000"/>
  </r>
  <r>
    <n v="7.2"/>
    <s v="The Karate Kid"/>
    <s v="John G. Avildsen"/>
    <x v="0"/>
    <s v="English"/>
    <n v="126"/>
    <n v="90800000"/>
    <n v="8000000"/>
  </r>
  <r>
    <n v="7.2"/>
    <s v="The Karate Kid"/>
    <s v="John G. Avildsen"/>
    <x v="12"/>
    <s v="English"/>
    <n v="126"/>
    <n v="90800000"/>
    <n v="8000000"/>
  </r>
  <r>
    <n v="7.2"/>
    <s v="The Karate Kid"/>
    <s v="John G. Avildsen"/>
    <x v="8"/>
    <s v="English"/>
    <n v="126"/>
    <n v="90800000"/>
    <n v="8000000"/>
  </r>
  <r>
    <n v="7.2"/>
    <s v="The Karate Kid"/>
    <s v="John G. Avildsen"/>
    <x v="14"/>
    <s v="English"/>
    <n v="126"/>
    <n v="90800000"/>
    <n v="8000000"/>
  </r>
  <r>
    <n v="7.3"/>
    <s v="American Hustle"/>
    <s v="David O. Russell"/>
    <x v="15"/>
    <s v="English"/>
    <n v="138"/>
    <n v="150117807"/>
    <n v="40000000"/>
  </r>
  <r>
    <n v="7.3"/>
    <s v="American Hustle"/>
    <s v="David O. Russell"/>
    <x v="12"/>
    <s v="English"/>
    <n v="138"/>
    <n v="150117807"/>
    <n v="40000000"/>
  </r>
  <r>
    <n v="6.7"/>
    <s v="The Proposal"/>
    <s v="Anne Fletcher"/>
    <x v="7"/>
    <s v="English"/>
    <n v="108"/>
    <n v="163947053"/>
    <n v="40000000"/>
  </r>
  <r>
    <n v="6.7"/>
    <s v="The Proposal"/>
    <s v="Anne Fletcher"/>
    <x v="12"/>
    <s v="English"/>
    <n v="108"/>
    <n v="163947053"/>
    <n v="40000000"/>
  </r>
  <r>
    <n v="6.7"/>
    <s v="The Proposal"/>
    <s v="Anne Fletcher"/>
    <x v="5"/>
    <s v="English"/>
    <n v="108"/>
    <n v="163947053"/>
    <n v="40000000"/>
  </r>
  <r>
    <n v="6.4"/>
    <s v="Double Jeopardy"/>
    <s v="Bruce Beresford"/>
    <x v="15"/>
    <s v="English"/>
    <n v="105"/>
    <n v="116735231"/>
    <n v="70000000"/>
  </r>
  <r>
    <n v="6.4"/>
    <s v="Double Jeopardy"/>
    <s v="Bruce Beresford"/>
    <x v="10"/>
    <s v="English"/>
    <n v="105"/>
    <n v="116735231"/>
    <n v="70000000"/>
  </r>
  <r>
    <n v="6.4"/>
    <s v="Double Jeopardy"/>
    <s v="Bruce Beresford"/>
    <x v="4"/>
    <s v="English"/>
    <n v="105"/>
    <n v="116735231"/>
    <n v="70000000"/>
  </r>
  <r>
    <n v="7.8"/>
    <s v="Back to the Future Part II"/>
    <s v="Robert Zemeckis"/>
    <x v="1"/>
    <s v="English"/>
    <n v="108"/>
    <n v="118500000"/>
    <n v="40000000"/>
  </r>
  <r>
    <n v="7.8"/>
    <s v="Back to the Future Part II"/>
    <s v="Robert Zemeckis"/>
    <x v="7"/>
    <s v="English"/>
    <n v="108"/>
    <n v="118500000"/>
    <n v="40000000"/>
  </r>
  <r>
    <n v="7.8"/>
    <s v="Back to the Future Part II"/>
    <s v="Robert Zemeckis"/>
    <x v="3"/>
    <s v="English"/>
    <n v="108"/>
    <n v="118500000"/>
    <n v="40000000"/>
  </r>
  <r>
    <n v="6.4"/>
    <s v="Lucy"/>
    <s v="Luc Besson"/>
    <x v="0"/>
    <s v="English"/>
    <n v="89"/>
    <n v="126546825"/>
    <n v="40000000"/>
  </r>
  <r>
    <n v="6.4"/>
    <s v="Lucy"/>
    <s v="Luc Besson"/>
    <x v="3"/>
    <s v="English"/>
    <n v="89"/>
    <n v="126546825"/>
    <n v="40000000"/>
  </r>
  <r>
    <n v="6.4"/>
    <s v="Lucy"/>
    <s v="Luc Besson"/>
    <x v="4"/>
    <s v="English"/>
    <n v="89"/>
    <n v="126546825"/>
    <n v="40000000"/>
  </r>
  <r>
    <n v="4.0999999999999996"/>
    <s v="Fifty Shades of Grey"/>
    <s v="Sam Taylor-Johnson"/>
    <x v="12"/>
    <s v="English"/>
    <n v="129"/>
    <n v="166147885"/>
    <n v="40000000"/>
  </r>
  <r>
    <n v="4.0999999999999996"/>
    <s v="Fifty Shades of Grey"/>
    <s v="Sam Taylor-Johnson"/>
    <x v="5"/>
    <s v="English"/>
    <n v="129"/>
    <n v="166147885"/>
    <n v="40000000"/>
  </r>
  <r>
    <n v="4.0999999999999996"/>
    <s v="Spy Kids 3-D: Game Over"/>
    <s v="Robert Rodriguez"/>
    <x v="0"/>
    <s v="English"/>
    <n v="84"/>
    <n v="111760631"/>
    <n v="38000000"/>
  </r>
  <r>
    <n v="4.0999999999999996"/>
    <s v="Spy Kids 3-D: Game Over"/>
    <s v="Robert Rodriguez"/>
    <x v="1"/>
    <s v="English"/>
    <n v="84"/>
    <n v="111760631"/>
    <n v="38000000"/>
  </r>
  <r>
    <n v="4.0999999999999996"/>
    <s v="Spy Kids 3-D: Game Over"/>
    <s v="Robert Rodriguez"/>
    <x v="7"/>
    <s v="English"/>
    <n v="84"/>
    <n v="111760631"/>
    <n v="38000000"/>
  </r>
  <r>
    <n v="4.0999999999999996"/>
    <s v="Spy Kids 3-D: Game Over"/>
    <s v="Robert Rodriguez"/>
    <x v="8"/>
    <s v="English"/>
    <n v="84"/>
    <n v="111760631"/>
    <n v="38000000"/>
  </r>
  <r>
    <n v="4.0999999999999996"/>
    <s v="Spy Kids 3-D: Game Over"/>
    <s v="Robert Rodriguez"/>
    <x v="3"/>
    <s v="English"/>
    <n v="84"/>
    <n v="111760631"/>
    <n v="38000000"/>
  </r>
  <r>
    <n v="7.4"/>
    <s v="A Time to Kill"/>
    <s v="Joel Schumacher"/>
    <x v="15"/>
    <s v="English"/>
    <n v="149"/>
    <n v="108706165"/>
    <n v="40000000"/>
  </r>
  <r>
    <n v="7.4"/>
    <s v="A Time to Kill"/>
    <s v="Joel Schumacher"/>
    <x v="12"/>
    <s v="English"/>
    <n v="149"/>
    <n v="108706165"/>
    <n v="40000000"/>
  </r>
  <r>
    <n v="7.4"/>
    <s v="A Time to Kill"/>
    <s v="Joel Schumacher"/>
    <x v="4"/>
    <s v="English"/>
    <n v="149"/>
    <n v="108706165"/>
    <n v="40000000"/>
  </r>
  <r>
    <n v="5.8"/>
    <s v="Cheaper by the Dozen"/>
    <s v="Shawn Levy"/>
    <x v="7"/>
    <s v="English"/>
    <n v="94"/>
    <n v="138614544"/>
    <n v="40000000"/>
  </r>
  <r>
    <n v="5.8"/>
    <s v="Cheaper by the Dozen"/>
    <s v="Shawn Levy"/>
    <x v="8"/>
    <s v="English"/>
    <n v="94"/>
    <n v="138614544"/>
    <n v="40000000"/>
  </r>
  <r>
    <n v="7.6"/>
    <s v="Lone Survivor"/>
    <s v="Peter Berg"/>
    <x v="0"/>
    <s v="English"/>
    <n v="121"/>
    <n v="125069696"/>
    <n v="40000000"/>
  </r>
  <r>
    <n v="7.6"/>
    <s v="Lone Survivor"/>
    <s v="Peter Berg"/>
    <x v="18"/>
    <s v="English"/>
    <n v="121"/>
    <n v="125069696"/>
    <n v="40000000"/>
  </r>
  <r>
    <n v="7.6"/>
    <s v="Lone Survivor"/>
    <s v="Peter Berg"/>
    <x v="12"/>
    <s v="English"/>
    <n v="121"/>
    <n v="125069696"/>
    <n v="40000000"/>
  </r>
  <r>
    <n v="7.6"/>
    <s v="Lone Survivor"/>
    <s v="Peter Berg"/>
    <x v="4"/>
    <s v="English"/>
    <n v="121"/>
    <n v="125069696"/>
    <n v="40000000"/>
  </r>
  <r>
    <n v="7.6"/>
    <s v="Lone Survivor"/>
    <s v="Peter Berg"/>
    <x v="17"/>
    <s v="English"/>
    <n v="121"/>
    <n v="125069696"/>
    <n v="40000000"/>
  </r>
  <r>
    <n v="7.2"/>
    <s v="A League of Their Own"/>
    <s v="Penny Marshall"/>
    <x v="7"/>
    <s v="English"/>
    <n v="128"/>
    <n v="107458785"/>
    <n v="40000000"/>
  </r>
  <r>
    <n v="7.2"/>
    <s v="A League of Their Own"/>
    <s v="Penny Marshall"/>
    <x v="12"/>
    <s v="English"/>
    <n v="128"/>
    <n v="107458785"/>
    <n v="40000000"/>
  </r>
  <r>
    <n v="7.2"/>
    <s v="A League of Their Own"/>
    <s v="Penny Marshall"/>
    <x v="14"/>
    <s v="English"/>
    <n v="128"/>
    <n v="107458785"/>
    <n v="40000000"/>
  </r>
  <r>
    <n v="7.8"/>
    <s v="The Conjuring 2"/>
    <s v="James Wan"/>
    <x v="16"/>
    <s v="English"/>
    <n v="134"/>
    <n v="102310175"/>
    <n v="40000000"/>
  </r>
  <r>
    <n v="7.8"/>
    <s v="The Conjuring 2"/>
    <s v="James Wan"/>
    <x v="10"/>
    <s v="English"/>
    <n v="134"/>
    <n v="102310175"/>
    <n v="40000000"/>
  </r>
  <r>
    <n v="7.8"/>
    <s v="The Conjuring 2"/>
    <s v="James Wan"/>
    <x v="4"/>
    <s v="English"/>
    <n v="134"/>
    <n v="102310175"/>
    <n v="40000000"/>
  </r>
  <r>
    <n v="7.7"/>
    <s v="The Social Network"/>
    <s v="David Fincher"/>
    <x v="18"/>
    <s v="English"/>
    <n v="120"/>
    <n v="96917897"/>
    <n v="40000000"/>
  </r>
  <r>
    <n v="7.7"/>
    <s v="The Social Network"/>
    <s v="David Fincher"/>
    <x v="12"/>
    <s v="English"/>
    <n v="120"/>
    <n v="96917897"/>
    <n v="40000000"/>
  </r>
  <r>
    <n v="6.4"/>
    <s v="He's Just Not That Into You"/>
    <s v="Ken Kwapis"/>
    <x v="7"/>
    <s v="English"/>
    <n v="129"/>
    <n v="93952276"/>
    <n v="40000000"/>
  </r>
  <r>
    <n v="6.4"/>
    <s v="He's Just Not That Into You"/>
    <s v="Ken Kwapis"/>
    <x v="12"/>
    <s v="English"/>
    <n v="129"/>
    <n v="93952276"/>
    <n v="40000000"/>
  </r>
  <r>
    <n v="6.4"/>
    <s v="He's Just Not That Into You"/>
    <s v="Ken Kwapis"/>
    <x v="5"/>
    <s v="English"/>
    <n v="129"/>
    <n v="93952276"/>
    <n v="40000000"/>
  </r>
  <r>
    <n v="5.0999999999999996"/>
    <s v="Scary Movie 4"/>
    <s v="David Zucker"/>
    <x v="7"/>
    <s v="English"/>
    <n v="89"/>
    <n v="90703745"/>
    <n v="45000000"/>
  </r>
  <r>
    <n v="5.5"/>
    <s v="Scream 3"/>
    <s v="Wes Craven"/>
    <x v="16"/>
    <s v="English"/>
    <n v="116"/>
    <n v="89138076"/>
    <n v="40000000"/>
  </r>
  <r>
    <n v="5.5"/>
    <s v="Scream 3"/>
    <s v="Wes Craven"/>
    <x v="10"/>
    <s v="English"/>
    <n v="116"/>
    <n v="89138076"/>
    <n v="40000000"/>
  </r>
  <r>
    <n v="7.4"/>
    <s v="Back to the Future Part III"/>
    <s v="Robert Zemeckis"/>
    <x v="1"/>
    <s v="English"/>
    <n v="118"/>
    <n v="87666629"/>
    <n v="40000000"/>
  </r>
  <r>
    <n v="7.4"/>
    <s v="Back to the Future Part III"/>
    <s v="Robert Zemeckis"/>
    <x v="7"/>
    <s v="English"/>
    <n v="118"/>
    <n v="87666629"/>
    <n v="40000000"/>
  </r>
  <r>
    <n v="7.4"/>
    <s v="Back to the Future Part III"/>
    <s v="Robert Zemeckis"/>
    <x v="3"/>
    <s v="English"/>
    <n v="118"/>
    <n v="87666629"/>
    <n v="40000000"/>
  </r>
  <r>
    <n v="7.4"/>
    <s v="Back to the Future Part III"/>
    <s v="Robert Zemeckis"/>
    <x v="11"/>
    <s v="English"/>
    <n v="118"/>
    <n v="87666629"/>
    <n v="40000000"/>
  </r>
  <r>
    <n v="6"/>
    <s v="Get Hard"/>
    <s v="Etan Cohen"/>
    <x v="7"/>
    <s v="English"/>
    <n v="107"/>
    <n v="90353764"/>
    <n v="40000000"/>
  </r>
  <r>
    <n v="6"/>
    <s v="Get Hard"/>
    <s v="Etan Cohen"/>
    <x v="15"/>
    <s v="English"/>
    <n v="107"/>
    <n v="90353764"/>
    <n v="40000000"/>
  </r>
  <r>
    <n v="7.5"/>
    <s v="Bram Stoker's Dracula"/>
    <s v="Francis Ford Coppola"/>
    <x v="2"/>
    <s v="English"/>
    <n v="155"/>
    <n v="82522790"/>
    <n v="40000000"/>
  </r>
  <r>
    <n v="7.5"/>
    <s v="Bram Stoker's Dracula"/>
    <s v="Francis Ford Coppola"/>
    <x v="16"/>
    <s v="English"/>
    <n v="155"/>
    <n v="82522790"/>
    <n v="40000000"/>
  </r>
  <r>
    <n v="7.5"/>
    <s v="Bram Stoker's Dracula"/>
    <s v="Francis Ford Coppola"/>
    <x v="5"/>
    <s v="English"/>
    <n v="155"/>
    <n v="82522790"/>
    <n v="40000000"/>
  </r>
  <r>
    <n v="7"/>
    <s v="Julie &amp; Julia"/>
    <s v="Nora Ephron"/>
    <x v="18"/>
    <s v="English"/>
    <n v="123"/>
    <n v="94125426"/>
    <n v="40000000"/>
  </r>
  <r>
    <n v="7"/>
    <s v="Julie &amp; Julia"/>
    <s v="Nora Ephron"/>
    <x v="12"/>
    <s v="English"/>
    <n v="123"/>
    <n v="94125426"/>
    <n v="40000000"/>
  </r>
  <r>
    <n v="7"/>
    <s v="Julie &amp; Julia"/>
    <s v="Nora Ephron"/>
    <x v="5"/>
    <s v="English"/>
    <n v="123"/>
    <n v="94125426"/>
    <n v="40000000"/>
  </r>
  <r>
    <n v="7.5"/>
    <n v="42"/>
    <s v="Brian Helgeland"/>
    <x v="18"/>
    <s v="English"/>
    <n v="128"/>
    <n v="95001343"/>
    <n v="40000000"/>
  </r>
  <r>
    <n v="7.5"/>
    <n v="42"/>
    <s v="Brian Helgeland"/>
    <x v="12"/>
    <s v="English"/>
    <n v="128"/>
    <n v="95001343"/>
    <n v="40000000"/>
  </r>
  <r>
    <n v="7.5"/>
    <n v="42"/>
    <s v="Brian Helgeland"/>
    <x v="14"/>
    <s v="English"/>
    <n v="128"/>
    <n v="95001343"/>
    <n v="40000000"/>
  </r>
  <r>
    <n v="7.3"/>
    <s v="The Talented Mr. Ripley"/>
    <s v="Anthony Minghella"/>
    <x v="15"/>
    <s v="English"/>
    <n v="139"/>
    <n v="81292135"/>
    <n v="40000000"/>
  </r>
  <r>
    <n v="7.3"/>
    <s v="The Talented Mr. Ripley"/>
    <s v="Anthony Minghella"/>
    <x v="12"/>
    <s v="English"/>
    <n v="139"/>
    <n v="81292135"/>
    <n v="40000000"/>
  </r>
  <r>
    <n v="7.3"/>
    <s v="The Talented Mr. Ripley"/>
    <s v="Anthony Minghella"/>
    <x v="4"/>
    <s v="English"/>
    <n v="139"/>
    <n v="81292135"/>
    <n v="40000000"/>
  </r>
  <r>
    <n v="5.7"/>
    <s v="Dumb and Dumber To"/>
    <s v="Bobby Farrelly"/>
    <x v="7"/>
    <s v="English"/>
    <n v="109"/>
    <n v="86208010"/>
    <n v="35000000"/>
  </r>
  <r>
    <n v="7.3"/>
    <s v="Eight Below"/>
    <s v="Frank Marshall"/>
    <x v="1"/>
    <s v="English"/>
    <n v="120"/>
    <n v="81593527"/>
    <n v="40000000"/>
  </r>
  <r>
    <n v="7.3"/>
    <s v="Eight Below"/>
    <s v="Frank Marshall"/>
    <x v="12"/>
    <s v="English"/>
    <n v="120"/>
    <n v="81593527"/>
    <n v="40000000"/>
  </r>
  <r>
    <n v="7.3"/>
    <s v="Eight Below"/>
    <s v="Frank Marshall"/>
    <x v="8"/>
    <s v="English"/>
    <n v="120"/>
    <n v="81593527"/>
    <n v="40000000"/>
  </r>
  <r>
    <n v="7.2"/>
    <s v="The Intern"/>
    <s v="Nancy Meyers"/>
    <x v="7"/>
    <s v="English"/>
    <n v="121"/>
    <n v="75274748"/>
    <n v="35000000"/>
  </r>
  <r>
    <n v="7.2"/>
    <s v="The Intern"/>
    <s v="Nancy Meyers"/>
    <x v="12"/>
    <s v="English"/>
    <n v="121"/>
    <n v="75274748"/>
    <n v="35000000"/>
  </r>
  <r>
    <n v="5.9"/>
    <s v="Ride Along 2"/>
    <s v="Tim Story"/>
    <x v="0"/>
    <s v="English"/>
    <n v="102"/>
    <n v="90835030"/>
    <n v="40000000"/>
  </r>
  <r>
    <n v="5.9"/>
    <s v="Ride Along 2"/>
    <s v="Tim Story"/>
    <x v="7"/>
    <s v="English"/>
    <n v="102"/>
    <n v="90835030"/>
    <n v="40000000"/>
  </r>
  <r>
    <n v="7.8"/>
    <s v="The Last of the Mohicans"/>
    <s v="Michael Mann"/>
    <x v="0"/>
    <s v="English"/>
    <n v="117"/>
    <n v="72455275"/>
    <n v="40000000"/>
  </r>
  <r>
    <n v="7.8"/>
    <s v="The Last of the Mohicans"/>
    <s v="Michael Mann"/>
    <x v="1"/>
    <s v="English"/>
    <n v="117"/>
    <n v="72455275"/>
    <n v="40000000"/>
  </r>
  <r>
    <n v="7.8"/>
    <s v="The Last of the Mohicans"/>
    <s v="Michael Mann"/>
    <x v="12"/>
    <s v="English"/>
    <n v="117"/>
    <n v="72455275"/>
    <n v="40000000"/>
  </r>
  <r>
    <n v="7.8"/>
    <s v="The Last of the Mohicans"/>
    <s v="Michael Mann"/>
    <x v="5"/>
    <s v="English"/>
    <n v="117"/>
    <n v="72455275"/>
    <n v="40000000"/>
  </r>
  <r>
    <n v="7.8"/>
    <s v="The Last of the Mohicans"/>
    <s v="Michael Mann"/>
    <x v="17"/>
    <s v="English"/>
    <n v="117"/>
    <n v="72455275"/>
    <n v="40000000"/>
  </r>
  <r>
    <n v="7.7"/>
    <s v="Ray"/>
    <s v="Taylor Hackford"/>
    <x v="18"/>
    <s v="English"/>
    <n v="178"/>
    <n v="75305995"/>
    <n v="40000000"/>
  </r>
  <r>
    <n v="7.7"/>
    <s v="Ray"/>
    <s v="Taylor Hackford"/>
    <x v="12"/>
    <s v="English"/>
    <n v="178"/>
    <n v="75305995"/>
    <n v="40000000"/>
  </r>
  <r>
    <n v="7.7"/>
    <s v="Ray"/>
    <s v="Taylor Hackford"/>
    <x v="19"/>
    <s v="English"/>
    <n v="178"/>
    <n v="75305995"/>
    <n v="40000000"/>
  </r>
  <r>
    <n v="8.1"/>
    <s v="Sin City"/>
    <s v="Frank Miller"/>
    <x v="15"/>
    <s v="English"/>
    <n v="147"/>
    <n v="74098862"/>
    <n v="40000000"/>
  </r>
  <r>
    <n v="8.1"/>
    <s v="Sin City"/>
    <s v="Frank Miller"/>
    <x v="4"/>
    <s v="English"/>
    <n v="147"/>
    <n v="74098862"/>
    <n v="40000000"/>
  </r>
  <r>
    <n v="6.6"/>
    <s v="Vantage Point"/>
    <s v="Pete Travis"/>
    <x v="15"/>
    <s v="English"/>
    <n v="90"/>
    <n v="72266306"/>
    <n v="40000000"/>
  </r>
  <r>
    <n v="6.6"/>
    <s v="Vantage Point"/>
    <s v="Pete Travis"/>
    <x v="12"/>
    <s v="English"/>
    <n v="90"/>
    <n v="72266306"/>
    <n v="40000000"/>
  </r>
  <r>
    <n v="6.6"/>
    <s v="Vantage Point"/>
    <s v="Pete Travis"/>
    <x v="10"/>
    <s v="English"/>
    <n v="90"/>
    <n v="72266306"/>
    <n v="40000000"/>
  </r>
  <r>
    <n v="6.6"/>
    <s v="Vantage Point"/>
    <s v="Pete Travis"/>
    <x v="4"/>
    <s v="English"/>
    <n v="90"/>
    <n v="72266306"/>
    <n v="40000000"/>
  </r>
  <r>
    <n v="7.1"/>
    <s v="I Love You, Man"/>
    <s v="John Hamburg"/>
    <x v="7"/>
    <s v="English"/>
    <n v="105"/>
    <n v="71347010"/>
    <n v="40000000"/>
  </r>
  <r>
    <n v="7.1"/>
    <s v="I Love You, Man"/>
    <s v="John Hamburg"/>
    <x v="5"/>
    <s v="English"/>
    <n v="105"/>
    <n v="71347010"/>
    <n v="40000000"/>
  </r>
  <r>
    <n v="5.9"/>
    <s v="Shallow Hal"/>
    <s v="Bobby Farrelly"/>
    <x v="7"/>
    <s v="English"/>
    <n v="114"/>
    <n v="70836296"/>
    <n v="40000000"/>
  </r>
  <r>
    <n v="5.9"/>
    <s v="Shallow Hal"/>
    <s v="Bobby Farrelly"/>
    <x v="12"/>
    <s v="English"/>
    <n v="114"/>
    <n v="70836296"/>
    <n v="40000000"/>
  </r>
  <r>
    <n v="5.9"/>
    <s v="Shallow Hal"/>
    <s v="Bobby Farrelly"/>
    <x v="2"/>
    <s v="English"/>
    <n v="114"/>
    <n v="70836296"/>
    <n v="40000000"/>
  </r>
  <r>
    <n v="5.9"/>
    <s v="Shallow Hal"/>
    <s v="Bobby Farrelly"/>
    <x v="5"/>
    <s v="English"/>
    <n v="114"/>
    <n v="70836296"/>
    <n v="40000000"/>
  </r>
  <r>
    <n v="8"/>
    <s v="JFK"/>
    <s v="Oliver Stone"/>
    <x v="12"/>
    <s v="English"/>
    <n v="206"/>
    <n v="70405498"/>
    <n v="40000000"/>
  </r>
  <r>
    <n v="8"/>
    <s v="JFK"/>
    <s v="Oliver Stone"/>
    <x v="13"/>
    <s v="English"/>
    <n v="206"/>
    <n v="70405498"/>
    <n v="40000000"/>
  </r>
  <r>
    <n v="8"/>
    <s v="JFK"/>
    <s v="Oliver Stone"/>
    <x v="4"/>
    <s v="English"/>
    <n v="206"/>
    <n v="70405498"/>
    <n v="40000000"/>
  </r>
  <r>
    <n v="4.5999999999999996"/>
    <s v="Big Momma's House 2"/>
    <s v="John Whitesell"/>
    <x v="7"/>
    <s v="English"/>
    <n v="99"/>
    <n v="70163652"/>
    <n v="40000000"/>
  </r>
  <r>
    <n v="4.5999999999999996"/>
    <s v="Big Momma's House 2"/>
    <s v="John Whitesell"/>
    <x v="15"/>
    <s v="English"/>
    <n v="99"/>
    <n v="70163652"/>
    <n v="40000000"/>
  </r>
  <r>
    <n v="6.1"/>
    <s v="The Mexican"/>
    <s v="Gore Verbinski"/>
    <x v="1"/>
    <s v="English"/>
    <n v="123"/>
    <n v="66808615"/>
    <n v="34000000"/>
  </r>
  <r>
    <n v="6.1"/>
    <s v="The Mexican"/>
    <s v="Gore Verbinski"/>
    <x v="7"/>
    <s v="English"/>
    <n v="123"/>
    <n v="66808615"/>
    <n v="34000000"/>
  </r>
  <r>
    <n v="6.1"/>
    <s v="The Mexican"/>
    <s v="Gore Verbinski"/>
    <x v="15"/>
    <s v="English"/>
    <n v="123"/>
    <n v="66808615"/>
    <n v="34000000"/>
  </r>
  <r>
    <n v="6.1"/>
    <s v="The Mexican"/>
    <s v="Gore Verbinski"/>
    <x v="5"/>
    <s v="English"/>
    <n v="123"/>
    <n v="66808615"/>
    <n v="34000000"/>
  </r>
  <r>
    <n v="6.4"/>
    <s v="17 Again"/>
    <s v="Burr Steers"/>
    <x v="7"/>
    <s v="English"/>
    <n v="102"/>
    <n v="64149837"/>
    <n v="20000000"/>
  </r>
  <r>
    <n v="6.4"/>
    <s v="17 Again"/>
    <s v="Burr Steers"/>
    <x v="12"/>
    <s v="English"/>
    <n v="102"/>
    <n v="64149837"/>
    <n v="20000000"/>
  </r>
  <r>
    <n v="6.4"/>
    <s v="17 Again"/>
    <s v="Burr Steers"/>
    <x v="8"/>
    <s v="English"/>
    <n v="102"/>
    <n v="64149837"/>
    <n v="20000000"/>
  </r>
  <r>
    <n v="6.4"/>
    <s v="17 Again"/>
    <s v="Burr Steers"/>
    <x v="2"/>
    <s v="English"/>
    <n v="102"/>
    <n v="64149837"/>
    <n v="20000000"/>
  </r>
  <r>
    <n v="6.4"/>
    <s v="17 Again"/>
    <s v="Burr Steers"/>
    <x v="5"/>
    <s v="English"/>
    <n v="102"/>
    <n v="64149837"/>
    <n v="20000000"/>
  </r>
  <r>
    <n v="6"/>
    <s v="The Other Woman"/>
    <s v="Nick Cassavetes"/>
    <x v="7"/>
    <s v="English"/>
    <n v="109"/>
    <n v="83906114"/>
    <n v="40000000"/>
  </r>
  <r>
    <n v="6"/>
    <s v="The Other Woman"/>
    <s v="Nick Cassavetes"/>
    <x v="5"/>
    <s v="English"/>
    <n v="109"/>
    <n v="83906114"/>
    <n v="40000000"/>
  </r>
  <r>
    <n v="5.2"/>
    <s v="The Final Destination"/>
    <s v="David R. Ellis"/>
    <x v="16"/>
    <s v="English"/>
    <n v="82"/>
    <n v="66466372"/>
    <n v="40000000"/>
  </r>
  <r>
    <n v="7.6"/>
    <s v="Bridge of Spies"/>
    <s v="Steven Spielberg"/>
    <x v="12"/>
    <s v="English"/>
    <n v="142"/>
    <n v="72306065"/>
    <n v="40000000"/>
  </r>
  <r>
    <n v="7.6"/>
    <s v="Bridge of Spies"/>
    <s v="Steven Spielberg"/>
    <x v="13"/>
    <s v="English"/>
    <n v="142"/>
    <n v="72306065"/>
    <n v="40000000"/>
  </r>
  <r>
    <n v="7.6"/>
    <s v="Bridge of Spies"/>
    <s v="Steven Spielberg"/>
    <x v="4"/>
    <s v="English"/>
    <n v="142"/>
    <n v="72306065"/>
    <n v="40000000"/>
  </r>
  <r>
    <n v="6.4"/>
    <s v="Behind Enemy Lines"/>
    <s v="John Moore"/>
    <x v="0"/>
    <s v="English"/>
    <n v="106"/>
    <n v="59068786"/>
    <n v="40000000"/>
  </r>
  <r>
    <n v="6.4"/>
    <s v="Behind Enemy Lines"/>
    <s v="John Moore"/>
    <x v="12"/>
    <s v="English"/>
    <n v="106"/>
    <n v="59068786"/>
    <n v="40000000"/>
  </r>
  <r>
    <n v="6.4"/>
    <s v="Behind Enemy Lines"/>
    <s v="John Moore"/>
    <x v="4"/>
    <s v="English"/>
    <n v="106"/>
    <n v="59068786"/>
    <n v="40000000"/>
  </r>
  <r>
    <n v="6.4"/>
    <s v="Behind Enemy Lines"/>
    <s v="John Moore"/>
    <x v="17"/>
    <s v="English"/>
    <n v="106"/>
    <n v="59068786"/>
    <n v="40000000"/>
  </r>
  <r>
    <n v="6.1"/>
    <s v="Shall We Dance"/>
    <s v="Peter Chelsom"/>
    <x v="7"/>
    <s v="English"/>
    <n v="106"/>
    <n v="57887882"/>
    <n v="50000000"/>
  </r>
  <r>
    <n v="6.1"/>
    <s v="Shall We Dance"/>
    <s v="Peter Chelsom"/>
    <x v="12"/>
    <s v="English"/>
    <n v="106"/>
    <n v="57887882"/>
    <n v="50000000"/>
  </r>
  <r>
    <n v="6.1"/>
    <s v="Shall We Dance"/>
    <s v="Peter Chelsom"/>
    <x v="5"/>
    <s v="English"/>
    <n v="106"/>
    <n v="57887882"/>
    <n v="50000000"/>
  </r>
  <r>
    <n v="6.1"/>
    <s v="Small Soldiers"/>
    <s v="Joe Dante"/>
    <x v="0"/>
    <s v="English"/>
    <n v="108"/>
    <n v="53955614"/>
    <n v="40000000"/>
  </r>
  <r>
    <n v="6.1"/>
    <s v="Small Soldiers"/>
    <s v="Joe Dante"/>
    <x v="1"/>
    <s v="English"/>
    <n v="108"/>
    <n v="53955614"/>
    <n v="40000000"/>
  </r>
  <r>
    <n v="6.1"/>
    <s v="Small Soldiers"/>
    <s v="Joe Dante"/>
    <x v="7"/>
    <s v="English"/>
    <n v="108"/>
    <n v="53955614"/>
    <n v="40000000"/>
  </r>
  <r>
    <n v="6.1"/>
    <s v="Small Soldiers"/>
    <s v="Joe Dante"/>
    <x v="8"/>
    <s v="English"/>
    <n v="108"/>
    <n v="53955614"/>
    <n v="40000000"/>
  </r>
  <r>
    <n v="6.1"/>
    <s v="Small Soldiers"/>
    <s v="Joe Dante"/>
    <x v="3"/>
    <s v="English"/>
    <n v="108"/>
    <n v="53955614"/>
    <n v="40000000"/>
  </r>
  <r>
    <n v="5.2"/>
    <s v="Spawn"/>
    <s v="Mark A.Z. DippÃ©"/>
    <x v="0"/>
    <s v="English"/>
    <n v="98"/>
    <n v="54967359"/>
    <n v="40000000"/>
  </r>
  <r>
    <n v="5.2"/>
    <s v="Spawn"/>
    <s v="Mark A.Z. DippÃ©"/>
    <x v="16"/>
    <s v="English"/>
    <n v="98"/>
    <n v="54967359"/>
    <n v="40000000"/>
  </r>
  <r>
    <n v="7.7"/>
    <s v="The Count of Monte Cristo"/>
    <s v="Kevin Reynolds"/>
    <x v="0"/>
    <s v="English"/>
    <n v="131"/>
    <n v="54228104"/>
    <n v="35000000"/>
  </r>
  <r>
    <n v="7.7"/>
    <s v="The Count of Monte Cristo"/>
    <s v="Kevin Reynolds"/>
    <x v="1"/>
    <s v="English"/>
    <n v="131"/>
    <n v="54228104"/>
    <n v="35000000"/>
  </r>
  <r>
    <n v="7.7"/>
    <s v="The Count of Monte Cristo"/>
    <s v="Kevin Reynolds"/>
    <x v="12"/>
    <s v="English"/>
    <n v="131"/>
    <n v="54228104"/>
    <n v="35000000"/>
  </r>
  <r>
    <n v="7.7"/>
    <s v="The Count of Monte Cristo"/>
    <s v="Kevin Reynolds"/>
    <x v="5"/>
    <s v="English"/>
    <n v="131"/>
    <n v="54228104"/>
    <n v="35000000"/>
  </r>
  <r>
    <n v="7.7"/>
    <s v="The Count of Monte Cristo"/>
    <s v="Kevin Reynolds"/>
    <x v="4"/>
    <s v="English"/>
    <n v="131"/>
    <n v="54228104"/>
    <n v="35000000"/>
  </r>
  <r>
    <n v="7.3"/>
    <s v="The Lincoln Lawyer"/>
    <s v="Brad Furman"/>
    <x v="15"/>
    <s v="English"/>
    <n v="118"/>
    <n v="57981889"/>
    <n v="40000000"/>
  </r>
  <r>
    <n v="7.3"/>
    <s v="The Lincoln Lawyer"/>
    <s v="Brad Furman"/>
    <x v="12"/>
    <s v="English"/>
    <n v="118"/>
    <n v="57981889"/>
    <n v="40000000"/>
  </r>
  <r>
    <n v="7.3"/>
    <s v="The Lincoln Lawyer"/>
    <s v="Brad Furman"/>
    <x v="4"/>
    <s v="English"/>
    <n v="118"/>
    <n v="57981889"/>
    <n v="40000000"/>
  </r>
  <r>
    <n v="6.9"/>
    <s v="Unknown"/>
    <s v="Jaume Collet-Serra"/>
    <x v="0"/>
    <s v="English"/>
    <n v="113"/>
    <n v="61094903"/>
    <n v="30000000"/>
  </r>
  <r>
    <n v="6.9"/>
    <s v="Unknown"/>
    <s v="Jaume Collet-Serra"/>
    <x v="10"/>
    <s v="English"/>
    <n v="113"/>
    <n v="61094903"/>
    <n v="30000000"/>
  </r>
  <r>
    <n v="6.9"/>
    <s v="Unknown"/>
    <s v="Jaume Collet-Serra"/>
    <x v="4"/>
    <s v="English"/>
    <n v="113"/>
    <n v="61094903"/>
    <n v="30000000"/>
  </r>
  <r>
    <n v="8.5"/>
    <s v="The Prestige"/>
    <s v="Christopher Nolan"/>
    <x v="12"/>
    <s v="English"/>
    <n v="130"/>
    <n v="53082743"/>
    <n v="40000000"/>
  </r>
  <r>
    <n v="8.5"/>
    <s v="The Prestige"/>
    <s v="Christopher Nolan"/>
    <x v="10"/>
    <s v="English"/>
    <n v="130"/>
    <n v="53082743"/>
    <n v="40000000"/>
  </r>
  <r>
    <n v="8.5"/>
    <s v="The Prestige"/>
    <s v="Christopher Nolan"/>
    <x v="3"/>
    <s v="English"/>
    <n v="130"/>
    <n v="53082743"/>
    <n v="40000000"/>
  </r>
  <r>
    <n v="8.5"/>
    <s v="The Prestige"/>
    <s v="Christopher Nolan"/>
    <x v="4"/>
    <s v="English"/>
    <n v="130"/>
    <n v="53082743"/>
    <n v="40000000"/>
  </r>
  <r>
    <n v="6.3"/>
    <s v="Horrible Bosses 2"/>
    <s v="Sean Anders"/>
    <x v="7"/>
    <s v="English"/>
    <n v="116"/>
    <n v="54414716"/>
    <n v="42000000"/>
  </r>
  <r>
    <n v="6.3"/>
    <s v="Horrible Bosses 2"/>
    <s v="Sean Anders"/>
    <x v="15"/>
    <s v="English"/>
    <n v="116"/>
    <n v="54414716"/>
    <n v="42000000"/>
  </r>
  <r>
    <n v="5.9"/>
    <s v="Escape from Planet Earth"/>
    <s v="Cal Brunker"/>
    <x v="1"/>
    <s v="English"/>
    <n v="89"/>
    <n v="57011847"/>
    <n v="40000000"/>
  </r>
  <r>
    <n v="5.9"/>
    <s v="Escape from Planet Earth"/>
    <s v="Cal Brunker"/>
    <x v="6"/>
    <s v="English"/>
    <n v="89"/>
    <n v="57011847"/>
    <n v="40000000"/>
  </r>
  <r>
    <n v="5.9"/>
    <s v="Escape from Planet Earth"/>
    <s v="Cal Brunker"/>
    <x v="7"/>
    <s v="English"/>
    <n v="89"/>
    <n v="57011847"/>
    <n v="40000000"/>
  </r>
  <r>
    <n v="5.9"/>
    <s v="Escape from Planet Earth"/>
    <s v="Cal Brunker"/>
    <x v="8"/>
    <s v="English"/>
    <n v="89"/>
    <n v="57011847"/>
    <n v="40000000"/>
  </r>
  <r>
    <n v="5.9"/>
    <s v="Escape from Planet Earth"/>
    <s v="Cal Brunker"/>
    <x v="3"/>
    <s v="English"/>
    <n v="89"/>
    <n v="57011847"/>
    <n v="40000000"/>
  </r>
  <r>
    <n v="7.8"/>
    <s v="Apocalypto"/>
    <s v="Mel Gibson"/>
    <x v="0"/>
    <s v="Maya"/>
    <n v="139"/>
    <n v="50859889"/>
    <n v="40000000"/>
  </r>
  <r>
    <n v="7.8"/>
    <s v="Apocalypto"/>
    <s v="Mel Gibson"/>
    <x v="1"/>
    <s v="Maya"/>
    <n v="139"/>
    <n v="50859889"/>
    <n v="40000000"/>
  </r>
  <r>
    <n v="7.8"/>
    <s v="Apocalypto"/>
    <s v="Mel Gibson"/>
    <x v="12"/>
    <s v="Maya"/>
    <n v="139"/>
    <n v="50859889"/>
    <n v="40000000"/>
  </r>
  <r>
    <n v="7.8"/>
    <s v="Apocalypto"/>
    <s v="Mel Gibson"/>
    <x v="4"/>
    <s v="Maya"/>
    <n v="139"/>
    <n v="50859889"/>
    <n v="40000000"/>
  </r>
  <r>
    <n v="6.7"/>
    <s v="The Living Daylights"/>
    <s v="John Glen"/>
    <x v="0"/>
    <s v="English"/>
    <n v="130"/>
    <n v="51185897"/>
    <n v="30000000"/>
  </r>
  <r>
    <n v="6.7"/>
    <s v="The Living Daylights"/>
    <s v="John Glen"/>
    <x v="1"/>
    <s v="English"/>
    <n v="130"/>
    <n v="51185897"/>
    <n v="30000000"/>
  </r>
  <r>
    <n v="6.7"/>
    <s v="The Living Daylights"/>
    <s v="John Glen"/>
    <x v="4"/>
    <s v="English"/>
    <n v="130"/>
    <n v="51185897"/>
    <n v="30000000"/>
  </r>
  <r>
    <n v="6.4"/>
    <s v="Predators"/>
    <s v="NimrÃ³d Antal"/>
    <x v="0"/>
    <s v="English"/>
    <n v="107"/>
    <n v="52000688"/>
    <n v="40000000"/>
  </r>
  <r>
    <n v="6.4"/>
    <s v="Predators"/>
    <s v="NimrÃ³d Antal"/>
    <x v="1"/>
    <s v="English"/>
    <n v="107"/>
    <n v="52000688"/>
    <n v="40000000"/>
  </r>
  <r>
    <n v="6.4"/>
    <s v="Predators"/>
    <s v="NimrÃ³d Antal"/>
    <x v="3"/>
    <s v="English"/>
    <n v="107"/>
    <n v="52000688"/>
    <n v="40000000"/>
  </r>
  <r>
    <n v="6.4"/>
    <s v="Predators"/>
    <s v="NimrÃ³d Antal"/>
    <x v="4"/>
    <s v="English"/>
    <n v="107"/>
    <n v="52000688"/>
    <n v="40000000"/>
  </r>
  <r>
    <n v="5.9"/>
    <s v="Legal Eagles"/>
    <s v="Ivan Reitman"/>
    <x v="7"/>
    <s v="English"/>
    <n v="116"/>
    <n v="49851591"/>
    <n v="40000000"/>
  </r>
  <r>
    <n v="5.9"/>
    <s v="Legal Eagles"/>
    <s v="Ivan Reitman"/>
    <x v="15"/>
    <s v="English"/>
    <n v="116"/>
    <n v="49851591"/>
    <n v="40000000"/>
  </r>
  <r>
    <n v="5.9"/>
    <s v="Legal Eagles"/>
    <s v="Ivan Reitman"/>
    <x v="5"/>
    <s v="English"/>
    <n v="116"/>
    <n v="49851591"/>
    <n v="40000000"/>
  </r>
  <r>
    <n v="6.6"/>
    <s v="Secret Window"/>
    <s v="David Koepp"/>
    <x v="10"/>
    <s v="English"/>
    <n v="96"/>
    <n v="47781388"/>
    <n v="40000000"/>
  </r>
  <r>
    <n v="6.6"/>
    <s v="Secret Window"/>
    <s v="David Koepp"/>
    <x v="4"/>
    <s v="English"/>
    <n v="96"/>
    <n v="47781388"/>
    <n v="40000000"/>
  </r>
  <r>
    <n v="6.8"/>
    <s v="The Lake House"/>
    <s v="Alejandro Agresti"/>
    <x v="12"/>
    <s v="English"/>
    <n v="99"/>
    <n v="52320979"/>
    <n v="40000000"/>
  </r>
  <r>
    <n v="6.8"/>
    <s v="The Lake House"/>
    <s v="Alejandro Agresti"/>
    <x v="2"/>
    <s v="English"/>
    <n v="99"/>
    <n v="52320979"/>
    <n v="40000000"/>
  </r>
  <r>
    <n v="6.8"/>
    <s v="The Lake House"/>
    <s v="Alejandro Agresti"/>
    <x v="5"/>
    <s v="English"/>
    <n v="99"/>
    <n v="52320979"/>
    <n v="40000000"/>
  </r>
  <r>
    <n v="6.5"/>
    <s v="The Skeleton Key"/>
    <s v="Iain Softley"/>
    <x v="16"/>
    <s v="English"/>
    <n v="104"/>
    <n v="47806295"/>
    <n v="43000000"/>
  </r>
  <r>
    <n v="6.5"/>
    <s v="The Skeleton Key"/>
    <s v="Iain Softley"/>
    <x v="10"/>
    <s v="English"/>
    <n v="104"/>
    <n v="47806295"/>
    <n v="43000000"/>
  </r>
  <r>
    <n v="6.5"/>
    <s v="The Skeleton Key"/>
    <s v="Iain Softley"/>
    <x v="4"/>
    <s v="English"/>
    <n v="104"/>
    <n v="47806295"/>
    <n v="43000000"/>
  </r>
  <r>
    <n v="6.6"/>
    <s v="The Odd Life of Timothy Green"/>
    <s v="Peter Hedges"/>
    <x v="7"/>
    <s v="English"/>
    <n v="105"/>
    <n v="51853450"/>
    <n v="25000000"/>
  </r>
  <r>
    <n v="6.6"/>
    <s v="The Odd Life of Timothy Green"/>
    <s v="Peter Hedges"/>
    <x v="12"/>
    <s v="English"/>
    <n v="105"/>
    <n v="51853450"/>
    <n v="25000000"/>
  </r>
  <r>
    <n v="6.6"/>
    <s v="The Odd Life of Timothy Green"/>
    <s v="Peter Hedges"/>
    <x v="8"/>
    <s v="English"/>
    <n v="105"/>
    <n v="51853450"/>
    <n v="25000000"/>
  </r>
  <r>
    <n v="6.6"/>
    <s v="The Odd Life of Timothy Green"/>
    <s v="Peter Hedges"/>
    <x v="2"/>
    <s v="English"/>
    <n v="105"/>
    <n v="51853450"/>
    <n v="25000000"/>
  </r>
  <r>
    <n v="5.8"/>
    <s v="Made of Honor"/>
    <s v="Paul Weiland"/>
    <x v="7"/>
    <s v="English"/>
    <n v="101"/>
    <n v="46012734"/>
    <n v="40000000"/>
  </r>
  <r>
    <n v="5.8"/>
    <s v="Made of Honor"/>
    <s v="Paul Weiland"/>
    <x v="5"/>
    <s v="English"/>
    <n v="101"/>
    <n v="46012734"/>
    <n v="40000000"/>
  </r>
  <r>
    <n v="6.9"/>
    <s v="Jersey Boys"/>
    <s v="Clint Eastwood"/>
    <x v="18"/>
    <s v="English"/>
    <n v="134"/>
    <n v="47034272"/>
    <n v="40000000"/>
  </r>
  <r>
    <n v="6.9"/>
    <s v="Jersey Boys"/>
    <s v="Clint Eastwood"/>
    <x v="12"/>
    <s v="English"/>
    <n v="134"/>
    <n v="47034272"/>
    <n v="40000000"/>
  </r>
  <r>
    <n v="6.9"/>
    <s v="Jersey Boys"/>
    <s v="Clint Eastwood"/>
    <x v="19"/>
    <s v="English"/>
    <n v="134"/>
    <n v="47034272"/>
    <n v="40000000"/>
  </r>
  <r>
    <n v="6.9"/>
    <s v="Jersey Boys"/>
    <s v="Clint Eastwood"/>
    <x v="9"/>
    <s v="English"/>
    <n v="134"/>
    <n v="47034272"/>
    <n v="40000000"/>
  </r>
  <r>
    <n v="7.1"/>
    <s v="The Rainmaker"/>
    <s v="Francis Ford Coppola"/>
    <x v="15"/>
    <s v="English"/>
    <n v="135"/>
    <n v="45856732"/>
    <n v="40000000"/>
  </r>
  <r>
    <n v="7.1"/>
    <s v="The Rainmaker"/>
    <s v="Francis Ford Coppola"/>
    <x v="12"/>
    <s v="English"/>
    <n v="135"/>
    <n v="45856732"/>
    <n v="40000000"/>
  </r>
  <r>
    <n v="7.1"/>
    <s v="The Rainmaker"/>
    <s v="Francis Ford Coppola"/>
    <x v="4"/>
    <s v="English"/>
    <n v="135"/>
    <n v="45856732"/>
    <n v="40000000"/>
  </r>
  <r>
    <n v="5.8"/>
    <s v="Gothika"/>
    <s v="Mathieu Kassovitz"/>
    <x v="16"/>
    <s v="English"/>
    <n v="98"/>
    <n v="59588068"/>
    <n v="40000000"/>
  </r>
  <r>
    <n v="5.8"/>
    <s v="Gothika"/>
    <s v="Mathieu Kassovitz"/>
    <x v="10"/>
    <s v="English"/>
    <n v="98"/>
    <n v="59588068"/>
    <n v="40000000"/>
  </r>
  <r>
    <n v="5.8"/>
    <s v="Gothika"/>
    <s v="Mathieu Kassovitz"/>
    <x v="4"/>
    <s v="English"/>
    <n v="98"/>
    <n v="59588068"/>
    <n v="40000000"/>
  </r>
  <r>
    <n v="7.2"/>
    <s v="Amistad"/>
    <s v="Steven Spielberg"/>
    <x v="12"/>
    <s v="English"/>
    <n v="155"/>
    <n v="44175394"/>
    <n v="36000000"/>
  </r>
  <r>
    <n v="7.2"/>
    <s v="Amistad"/>
    <s v="Steven Spielberg"/>
    <x v="13"/>
    <s v="English"/>
    <n v="155"/>
    <n v="44175394"/>
    <n v="36000000"/>
  </r>
  <r>
    <n v="6"/>
    <s v="Medicine Man"/>
    <s v="John McTiernan"/>
    <x v="1"/>
    <s v="English"/>
    <n v="106"/>
    <n v="45500797"/>
    <n v="40000000"/>
  </r>
  <r>
    <n v="6"/>
    <s v="Medicine Man"/>
    <s v="John McTiernan"/>
    <x v="12"/>
    <s v="English"/>
    <n v="106"/>
    <n v="45500797"/>
    <n v="40000000"/>
  </r>
  <r>
    <n v="6"/>
    <s v="Medicine Man"/>
    <s v="John McTiernan"/>
    <x v="5"/>
    <s v="English"/>
    <n v="106"/>
    <n v="45500797"/>
    <n v="40000000"/>
  </r>
  <r>
    <n v="4.7"/>
    <s v="Aliens vs. Predator: Requiem"/>
    <s v="Colin Strause"/>
    <x v="0"/>
    <s v="English"/>
    <n v="102"/>
    <n v="41797066"/>
    <n v="40000000"/>
  </r>
  <r>
    <n v="4.7"/>
    <s v="Aliens vs. Predator: Requiem"/>
    <s v="Colin Strause"/>
    <x v="16"/>
    <s v="English"/>
    <n v="102"/>
    <n v="41797066"/>
    <n v="40000000"/>
  </r>
  <r>
    <n v="4.7"/>
    <s v="Aliens vs. Predator: Requiem"/>
    <s v="Colin Strause"/>
    <x v="3"/>
    <s v="English"/>
    <n v="102"/>
    <n v="41797066"/>
    <n v="40000000"/>
  </r>
  <r>
    <n v="4.7"/>
    <s v="Aliens vs. Predator: Requiem"/>
    <s v="Colin Strause"/>
    <x v="4"/>
    <s v="English"/>
    <n v="102"/>
    <n v="41797066"/>
    <n v="40000000"/>
  </r>
  <r>
    <n v="5.2"/>
    <s v="RiÂ¢hie RiÂ¢h"/>
    <s v="Donald Petrie"/>
    <x v="7"/>
    <s v="English"/>
    <n v="95"/>
    <n v="38087756"/>
    <n v="40000000"/>
  </r>
  <r>
    <n v="5.2"/>
    <s v="RiÂ¢hie RiÂ¢h"/>
    <s v="Donald Petrie"/>
    <x v="8"/>
    <s v="English"/>
    <n v="95"/>
    <n v="38087756"/>
    <n v="40000000"/>
  </r>
  <r>
    <n v="5.5"/>
    <s v="Autumn in New York"/>
    <s v="Joan Chen"/>
    <x v="12"/>
    <s v="English"/>
    <n v="103"/>
    <n v="37752931"/>
    <n v="40000000"/>
  </r>
  <r>
    <n v="5.5"/>
    <s v="Autumn in New York"/>
    <s v="Joan Chen"/>
    <x v="5"/>
    <s v="English"/>
    <n v="103"/>
    <n v="37752931"/>
    <n v="40000000"/>
  </r>
  <r>
    <n v="7"/>
    <s v="Paul"/>
    <s v="Greg Mottola"/>
    <x v="1"/>
    <s v="English"/>
    <n v="109"/>
    <n v="37371385"/>
    <n v="40000000"/>
  </r>
  <r>
    <n v="7"/>
    <s v="Paul"/>
    <s v="Greg Mottola"/>
    <x v="7"/>
    <s v="English"/>
    <n v="109"/>
    <n v="37371385"/>
    <n v="40000000"/>
  </r>
  <r>
    <n v="7"/>
    <s v="Paul"/>
    <s v="Greg Mottola"/>
    <x v="3"/>
    <s v="English"/>
    <n v="109"/>
    <n v="37371385"/>
    <n v="40000000"/>
  </r>
  <r>
    <n v="5.8"/>
    <s v="The Guilt Trip"/>
    <s v="Anne Fletcher"/>
    <x v="7"/>
    <s v="English"/>
    <n v="95"/>
    <n v="37101011"/>
    <n v="40000000"/>
  </r>
  <r>
    <n v="5.8"/>
    <s v="The Guilt Trip"/>
    <s v="Anne Fletcher"/>
    <x v="12"/>
    <s v="English"/>
    <n v="95"/>
    <n v="37101011"/>
    <n v="40000000"/>
  </r>
  <r>
    <n v="6.2"/>
    <s v="Scream 4"/>
    <s v="Wes Craven"/>
    <x v="16"/>
    <s v="English"/>
    <n v="111"/>
    <n v="38176892"/>
    <n v="40000000"/>
  </r>
  <r>
    <n v="6.2"/>
    <s v="Scream 4"/>
    <s v="Wes Craven"/>
    <x v="10"/>
    <s v="English"/>
    <n v="111"/>
    <n v="38176892"/>
    <n v="40000000"/>
  </r>
  <r>
    <n v="6.5"/>
    <s v="8MM"/>
    <s v="Joel Schumacher"/>
    <x v="10"/>
    <s v="English"/>
    <n v="123"/>
    <n v="36283504"/>
    <n v="40000000"/>
  </r>
  <r>
    <n v="6.5"/>
    <s v="8MM"/>
    <s v="Joel Schumacher"/>
    <x v="4"/>
    <s v="English"/>
    <n v="123"/>
    <n v="36283504"/>
    <n v="40000000"/>
  </r>
  <r>
    <n v="7.2"/>
    <s v="The Doors"/>
    <s v="Oliver Stone"/>
    <x v="18"/>
    <s v="English"/>
    <n v="140"/>
    <n v="35183792"/>
    <n v="38000000"/>
  </r>
  <r>
    <n v="7.2"/>
    <s v="The Doors"/>
    <s v="Oliver Stone"/>
    <x v="12"/>
    <s v="English"/>
    <n v="140"/>
    <n v="35183792"/>
    <n v="38000000"/>
  </r>
  <r>
    <n v="7.2"/>
    <s v="The Doors"/>
    <s v="Oliver Stone"/>
    <x v="19"/>
    <s v="English"/>
    <n v="140"/>
    <n v="35183792"/>
    <n v="38000000"/>
  </r>
  <r>
    <n v="7.2"/>
    <s v="The Doors"/>
    <s v="Oliver Stone"/>
    <x v="9"/>
    <s v="English"/>
    <n v="140"/>
    <n v="35183792"/>
    <n v="38000000"/>
  </r>
  <r>
    <n v="5.0999999999999996"/>
    <s v="Sex Tape"/>
    <s v="Jake Kasdan"/>
    <x v="7"/>
    <s v="English"/>
    <n v="94"/>
    <n v="38543473"/>
    <n v="40000000"/>
  </r>
  <r>
    <n v="4.7"/>
    <s v="Hanging Up"/>
    <s v="Diane Keaton"/>
    <x v="7"/>
    <s v="English"/>
    <n v="94"/>
    <n v="36037909"/>
    <n v="60000000"/>
  </r>
  <r>
    <n v="4.7"/>
    <s v="Hanging Up"/>
    <s v="Diane Keaton"/>
    <x v="12"/>
    <s v="English"/>
    <n v="94"/>
    <n v="36037909"/>
    <n v="60000000"/>
  </r>
  <r>
    <n v="5.9"/>
    <s v="Final Destination 5"/>
    <s v="Steven Quale"/>
    <x v="16"/>
    <s v="English"/>
    <n v="92"/>
    <n v="42575718"/>
    <n v="40000000"/>
  </r>
  <r>
    <n v="5.8"/>
    <s v="Mickey Blue Eyes"/>
    <s v="Kelly Makin"/>
    <x v="7"/>
    <s v="English"/>
    <n v="102"/>
    <n v="33864342"/>
    <n v="40000000"/>
  </r>
  <r>
    <n v="5.8"/>
    <s v="Mickey Blue Eyes"/>
    <s v="Kelly Makin"/>
    <x v="15"/>
    <s v="English"/>
    <n v="102"/>
    <n v="33864342"/>
    <n v="40000000"/>
  </r>
  <r>
    <n v="5.8"/>
    <s v="Mickey Blue Eyes"/>
    <s v="Kelly Makin"/>
    <x v="5"/>
    <s v="English"/>
    <n v="102"/>
    <n v="33864342"/>
    <n v="40000000"/>
  </r>
  <r>
    <n v="7.2"/>
    <s v="Pay It Forward"/>
    <s v="Mimi Leder"/>
    <x v="12"/>
    <s v="English"/>
    <n v="123"/>
    <n v="33508922"/>
    <n v="40000000"/>
  </r>
  <r>
    <n v="6.2"/>
    <s v="Fever Pitch"/>
    <s v="Bobby Farrelly"/>
    <x v="7"/>
    <s v="English"/>
    <n v="104"/>
    <n v="42071069"/>
    <n v="30000000"/>
  </r>
  <r>
    <n v="6.2"/>
    <s v="Fever Pitch"/>
    <s v="Bobby Farrelly"/>
    <x v="12"/>
    <s v="English"/>
    <n v="104"/>
    <n v="42071069"/>
    <n v="30000000"/>
  </r>
  <r>
    <n v="6.2"/>
    <s v="Fever Pitch"/>
    <s v="Bobby Farrelly"/>
    <x v="5"/>
    <s v="English"/>
    <n v="104"/>
    <n v="42071069"/>
    <n v="30000000"/>
  </r>
  <r>
    <n v="6.2"/>
    <s v="Fever Pitch"/>
    <s v="Bobby Farrelly"/>
    <x v="14"/>
    <s v="English"/>
    <n v="104"/>
    <n v="42071069"/>
    <n v="30000000"/>
  </r>
  <r>
    <n v="5.7"/>
    <s v="Drillbit Taylor"/>
    <s v="Steven Brill"/>
    <x v="7"/>
    <s v="English"/>
    <n v="102"/>
    <n v="32853640"/>
    <n v="40000000"/>
  </r>
  <r>
    <n v="5.7"/>
    <s v="Drillbit Taylor"/>
    <s v="Steven Brill"/>
    <x v="12"/>
    <s v="English"/>
    <n v="102"/>
    <n v="32853640"/>
    <n v="40000000"/>
  </r>
  <r>
    <n v="6.1"/>
    <s v="A Million Ways to Die in the West"/>
    <s v="Seth MacFarlane"/>
    <x v="7"/>
    <s v="English"/>
    <n v="136"/>
    <n v="42615685"/>
    <n v="40000000"/>
  </r>
  <r>
    <n v="6.1"/>
    <s v="A Million Ways to Die in the West"/>
    <s v="Seth MacFarlane"/>
    <x v="11"/>
    <s v="English"/>
    <n v="136"/>
    <n v="42615685"/>
    <n v="40000000"/>
  </r>
  <r>
    <n v="6"/>
    <s v="The Shadow"/>
    <s v="Russell Mulcahy"/>
    <x v="0"/>
    <s v="English"/>
    <n v="93"/>
    <n v="32055248"/>
    <n v="25000000"/>
  </r>
  <r>
    <n v="6"/>
    <s v="The Shadow"/>
    <s v="Russell Mulcahy"/>
    <x v="1"/>
    <s v="English"/>
    <n v="93"/>
    <n v="32055248"/>
    <n v="25000000"/>
  </r>
  <r>
    <n v="6"/>
    <s v="The Shadow"/>
    <s v="Russell Mulcahy"/>
    <x v="15"/>
    <s v="English"/>
    <n v="93"/>
    <n v="32055248"/>
    <n v="25000000"/>
  </r>
  <r>
    <n v="6"/>
    <s v="The Shadow"/>
    <s v="Russell Mulcahy"/>
    <x v="2"/>
    <s v="English"/>
    <n v="93"/>
    <n v="32055248"/>
    <n v="25000000"/>
  </r>
  <r>
    <n v="6"/>
    <s v="The Shadow"/>
    <s v="Russell Mulcahy"/>
    <x v="10"/>
    <s v="English"/>
    <n v="93"/>
    <n v="32055248"/>
    <n v="25000000"/>
  </r>
  <r>
    <n v="6"/>
    <s v="The Shadow"/>
    <s v="Russell Mulcahy"/>
    <x v="4"/>
    <s v="English"/>
    <n v="93"/>
    <n v="32055248"/>
    <n v="25000000"/>
  </r>
  <r>
    <n v="6.9"/>
    <s v="Extremely Loud &amp; Incredibly Close"/>
    <s v="Stephen Daldry"/>
    <x v="1"/>
    <s v="English"/>
    <n v="129"/>
    <n v="31836745"/>
    <n v="40000000"/>
  </r>
  <r>
    <n v="6.9"/>
    <s v="Extremely Loud &amp; Incredibly Close"/>
    <s v="Stephen Daldry"/>
    <x v="12"/>
    <s v="English"/>
    <n v="129"/>
    <n v="31836745"/>
    <n v="40000000"/>
  </r>
  <r>
    <n v="6.9"/>
    <s v="Extremely Loud &amp; Incredibly Close"/>
    <s v="Stephen Daldry"/>
    <x v="10"/>
    <s v="English"/>
    <n v="129"/>
    <n v="31836745"/>
    <n v="40000000"/>
  </r>
  <r>
    <n v="6.5"/>
    <s v="Morning Glory"/>
    <s v="Roger Michell"/>
    <x v="7"/>
    <s v="English"/>
    <n v="107"/>
    <n v="30993544"/>
    <n v="40000000"/>
  </r>
  <r>
    <n v="6.5"/>
    <s v="Morning Glory"/>
    <s v="Roger Michell"/>
    <x v="12"/>
    <s v="English"/>
    <n v="107"/>
    <n v="30993544"/>
    <n v="40000000"/>
  </r>
  <r>
    <n v="6.5"/>
    <s v="Morning Glory"/>
    <s v="Roger Michell"/>
    <x v="5"/>
    <s v="English"/>
    <n v="107"/>
    <n v="30993544"/>
    <n v="40000000"/>
  </r>
  <r>
    <n v="5"/>
    <s v="Get Rich or Die Tryin'"/>
    <s v="Jim Sheridan"/>
    <x v="18"/>
    <s v="English"/>
    <n v="117"/>
    <n v="30981850"/>
    <n v="40000000"/>
  </r>
  <r>
    <n v="5"/>
    <s v="Get Rich or Die Tryin'"/>
    <s v="Jim Sheridan"/>
    <x v="15"/>
    <s v="English"/>
    <n v="117"/>
    <n v="30981850"/>
    <n v="40000000"/>
  </r>
  <r>
    <n v="5"/>
    <s v="Get Rich or Die Tryin'"/>
    <s v="Jim Sheridan"/>
    <x v="12"/>
    <s v="English"/>
    <n v="117"/>
    <n v="30981850"/>
    <n v="40000000"/>
  </r>
  <r>
    <n v="5"/>
    <s v="Get Rich or Die Tryin'"/>
    <s v="Jim Sheridan"/>
    <x v="19"/>
    <s v="English"/>
    <n v="117"/>
    <n v="30981850"/>
    <n v="40000000"/>
  </r>
  <r>
    <n v="5.7"/>
    <s v="The Art of War"/>
    <s v="Christian Duguay"/>
    <x v="0"/>
    <s v="English"/>
    <n v="116"/>
    <n v="30199105"/>
    <n v="40000000"/>
  </r>
  <r>
    <n v="5.7"/>
    <s v="The Art of War"/>
    <s v="Christian Duguay"/>
    <x v="1"/>
    <s v="English"/>
    <n v="116"/>
    <n v="30199105"/>
    <n v="40000000"/>
  </r>
  <r>
    <n v="5.7"/>
    <s v="The Art of War"/>
    <s v="Christian Duguay"/>
    <x v="15"/>
    <s v="English"/>
    <n v="116"/>
    <n v="30199105"/>
    <n v="40000000"/>
  </r>
  <r>
    <n v="5.7"/>
    <s v="The Art of War"/>
    <s v="Christian Duguay"/>
    <x v="4"/>
    <s v="English"/>
    <n v="116"/>
    <n v="30199105"/>
    <n v="40000000"/>
  </r>
  <r>
    <n v="7"/>
    <s v="Rent"/>
    <s v="Chris Columbus"/>
    <x v="12"/>
    <s v="English"/>
    <n v="135"/>
    <n v="29077547"/>
    <n v="40000000"/>
  </r>
  <r>
    <n v="7"/>
    <s v="Rent"/>
    <s v="Chris Columbus"/>
    <x v="9"/>
    <s v="English"/>
    <n v="135"/>
    <n v="29077547"/>
    <n v="40000000"/>
  </r>
  <r>
    <n v="7"/>
    <s v="Rent"/>
    <s v="Chris Columbus"/>
    <x v="5"/>
    <s v="English"/>
    <n v="135"/>
    <n v="29077547"/>
    <n v="40000000"/>
  </r>
  <r>
    <n v="5.0999999999999996"/>
    <s v="Bless the Child"/>
    <s v="Chuck Russell"/>
    <x v="15"/>
    <s v="English"/>
    <n v="107"/>
    <n v="29374178"/>
    <n v="40000000"/>
  </r>
  <r>
    <n v="5.0999999999999996"/>
    <s v="Bless the Child"/>
    <s v="Chuck Russell"/>
    <x v="12"/>
    <s v="English"/>
    <n v="107"/>
    <n v="29374178"/>
    <n v="40000000"/>
  </r>
  <r>
    <n v="5.0999999999999996"/>
    <s v="Bless the Child"/>
    <s v="Chuck Russell"/>
    <x v="16"/>
    <s v="English"/>
    <n v="107"/>
    <n v="29374178"/>
    <n v="40000000"/>
  </r>
  <r>
    <n v="5.0999999999999996"/>
    <s v="Bless the Child"/>
    <s v="Chuck Russell"/>
    <x v="4"/>
    <s v="English"/>
    <n v="107"/>
    <n v="29374178"/>
    <n v="40000000"/>
  </r>
  <r>
    <n v="5.3"/>
    <s v="The Out-of-Towners"/>
    <s v="Sam Weisman"/>
    <x v="7"/>
    <s v="English"/>
    <n v="90"/>
    <n v="28535768"/>
    <n v="40000000"/>
  </r>
  <r>
    <n v="4.4000000000000004"/>
    <s v="The Island of Dr. Moreau"/>
    <s v="John Frankenheimer"/>
    <x v="16"/>
    <s v="English"/>
    <n v="99"/>
    <n v="27663982"/>
    <n v="40000000"/>
  </r>
  <r>
    <n v="4.4000000000000004"/>
    <s v="The Island of Dr. Moreau"/>
    <s v="John Frankenheimer"/>
    <x v="3"/>
    <s v="English"/>
    <n v="99"/>
    <n v="27663982"/>
    <n v="40000000"/>
  </r>
  <r>
    <n v="4.4000000000000004"/>
    <s v="The Island of Dr. Moreau"/>
    <s v="John Frankenheimer"/>
    <x v="4"/>
    <s v="English"/>
    <n v="99"/>
    <n v="27663982"/>
    <n v="40000000"/>
  </r>
  <r>
    <n v="4.7"/>
    <s v="The Musketeer"/>
    <s v="Peter Hyams"/>
    <x v="0"/>
    <s v="English"/>
    <n v="104"/>
    <n v="27053815"/>
    <n v="40000000"/>
  </r>
  <r>
    <n v="4.7"/>
    <s v="The Musketeer"/>
    <s v="Peter Hyams"/>
    <x v="1"/>
    <s v="English"/>
    <n v="104"/>
    <n v="27053815"/>
    <n v="40000000"/>
  </r>
  <r>
    <n v="4.7"/>
    <s v="The Musketeer"/>
    <s v="Peter Hyams"/>
    <x v="5"/>
    <s v="English"/>
    <n v="104"/>
    <n v="27053815"/>
    <n v="40000000"/>
  </r>
  <r>
    <n v="6.7"/>
    <s v="The Other Boleyn Girl"/>
    <s v="Justin Chadwick"/>
    <x v="18"/>
    <s v="English"/>
    <n v="115"/>
    <n v="26814957"/>
    <n v="35000000"/>
  </r>
  <r>
    <n v="6.7"/>
    <s v="The Other Boleyn Girl"/>
    <s v="Justin Chadwick"/>
    <x v="12"/>
    <s v="English"/>
    <n v="115"/>
    <n v="26814957"/>
    <n v="35000000"/>
  </r>
  <r>
    <n v="6.7"/>
    <s v="The Other Boleyn Girl"/>
    <s v="Justin Chadwick"/>
    <x v="13"/>
    <s v="English"/>
    <n v="115"/>
    <n v="26814957"/>
    <n v="35000000"/>
  </r>
  <r>
    <n v="6.7"/>
    <s v="The Other Boleyn Girl"/>
    <s v="Justin Chadwick"/>
    <x v="5"/>
    <s v="English"/>
    <n v="115"/>
    <n v="26814957"/>
    <n v="35000000"/>
  </r>
  <r>
    <n v="6.7"/>
    <s v="Sweet November"/>
    <s v="Pat O'Connor"/>
    <x v="12"/>
    <s v="English"/>
    <n v="119"/>
    <n v="25178165"/>
    <n v="40000000"/>
  </r>
  <r>
    <n v="6.7"/>
    <s v="Sweet November"/>
    <s v="Pat O'Connor"/>
    <x v="5"/>
    <s v="English"/>
    <n v="119"/>
    <n v="25178165"/>
    <n v="40000000"/>
  </r>
  <r>
    <n v="5.7"/>
    <s v="The Reaping"/>
    <s v="Stephen Hopkins"/>
    <x v="16"/>
    <s v="English"/>
    <n v="99"/>
    <n v="25117498"/>
    <n v="40000000"/>
  </r>
  <r>
    <n v="5.7"/>
    <s v="The Reaping"/>
    <s v="Stephen Hopkins"/>
    <x v="4"/>
    <s v="English"/>
    <n v="99"/>
    <n v="25117498"/>
    <n v="40000000"/>
  </r>
  <r>
    <n v="7.4"/>
    <s v="Mean Streets"/>
    <s v="Martin Scorsese"/>
    <x v="15"/>
    <s v="English"/>
    <n v="112"/>
    <n v="32645"/>
    <n v="500000"/>
  </r>
  <r>
    <n v="7.4"/>
    <s v="Mean Streets"/>
    <s v="Martin Scorsese"/>
    <x v="12"/>
    <s v="English"/>
    <n v="112"/>
    <n v="32645"/>
    <n v="500000"/>
  </r>
  <r>
    <n v="7.4"/>
    <s v="Mean Streets"/>
    <s v="Martin Scorsese"/>
    <x v="5"/>
    <s v="English"/>
    <n v="112"/>
    <n v="32645"/>
    <n v="500000"/>
  </r>
  <r>
    <n v="7.4"/>
    <s v="Mean Streets"/>
    <s v="Martin Scorsese"/>
    <x v="4"/>
    <s v="English"/>
    <n v="112"/>
    <n v="32645"/>
    <n v="500000"/>
  </r>
  <r>
    <n v="6.1"/>
    <s v="Renaissance Man"/>
    <s v="Penny Marshall"/>
    <x v="7"/>
    <s v="English"/>
    <n v="128"/>
    <n v="24332324"/>
    <n v="40000000"/>
  </r>
  <r>
    <n v="6.1"/>
    <s v="Renaissance Man"/>
    <s v="Penny Marshall"/>
    <x v="12"/>
    <s v="English"/>
    <n v="128"/>
    <n v="24332324"/>
    <n v="40000000"/>
  </r>
  <r>
    <n v="6.4"/>
    <s v="Colombiana"/>
    <s v="Olivier Megaton"/>
    <x v="0"/>
    <s v="English"/>
    <n v="112"/>
    <n v="36665854"/>
    <n v="40000000"/>
  </r>
  <r>
    <n v="6.4"/>
    <s v="Colombiana"/>
    <s v="Olivier Megaton"/>
    <x v="15"/>
    <s v="English"/>
    <n v="112"/>
    <n v="36665854"/>
    <n v="40000000"/>
  </r>
  <r>
    <n v="6.4"/>
    <s v="Colombiana"/>
    <s v="Olivier Megaton"/>
    <x v="12"/>
    <s v="English"/>
    <n v="112"/>
    <n v="36665854"/>
    <n v="40000000"/>
  </r>
  <r>
    <n v="6.4"/>
    <s v="Colombiana"/>
    <s v="Olivier Megaton"/>
    <x v="4"/>
    <s v="English"/>
    <n v="112"/>
    <n v="36665854"/>
    <n v="40000000"/>
  </r>
  <r>
    <n v="6.2"/>
    <s v="The Magic Sword: Quest for Camelot"/>
    <s v="Frederik Du Chau"/>
    <x v="1"/>
    <s v="English"/>
    <n v="86"/>
    <n v="22717758"/>
    <n v="40000000"/>
  </r>
  <r>
    <n v="6.2"/>
    <s v="The Magic Sword: Quest for Camelot"/>
    <s v="Frederik Du Chau"/>
    <x v="6"/>
    <s v="English"/>
    <n v="86"/>
    <n v="22717758"/>
    <n v="40000000"/>
  </r>
  <r>
    <n v="6.2"/>
    <s v="The Magic Sword: Quest for Camelot"/>
    <s v="Frederik Du Chau"/>
    <x v="7"/>
    <s v="English"/>
    <n v="86"/>
    <n v="22717758"/>
    <n v="40000000"/>
  </r>
  <r>
    <n v="6.2"/>
    <s v="The Magic Sword: Quest for Camelot"/>
    <s v="Frederik Du Chau"/>
    <x v="12"/>
    <s v="English"/>
    <n v="86"/>
    <n v="22717758"/>
    <n v="40000000"/>
  </r>
  <r>
    <n v="6.2"/>
    <s v="The Magic Sword: Quest for Camelot"/>
    <s v="Frederik Du Chau"/>
    <x v="8"/>
    <s v="English"/>
    <n v="86"/>
    <n v="22717758"/>
    <n v="40000000"/>
  </r>
  <r>
    <n v="6.2"/>
    <s v="The Magic Sword: Quest for Camelot"/>
    <s v="Frederik Du Chau"/>
    <x v="2"/>
    <s v="English"/>
    <n v="86"/>
    <n v="22717758"/>
    <n v="40000000"/>
  </r>
  <r>
    <n v="6.2"/>
    <s v="The Magic Sword: Quest for Camelot"/>
    <s v="Frederik Du Chau"/>
    <x v="9"/>
    <s v="English"/>
    <n v="86"/>
    <n v="22717758"/>
    <n v="40000000"/>
  </r>
  <r>
    <n v="6.2"/>
    <s v="City by the Sea"/>
    <s v="Michael Caton-Jones"/>
    <x v="15"/>
    <s v="English"/>
    <n v="108"/>
    <n v="22433915"/>
    <n v="60000000"/>
  </r>
  <r>
    <n v="6.2"/>
    <s v="City by the Sea"/>
    <s v="Michael Caton-Jones"/>
    <x v="12"/>
    <s v="English"/>
    <n v="108"/>
    <n v="22433915"/>
    <n v="60000000"/>
  </r>
  <r>
    <n v="6.2"/>
    <s v="City by the Sea"/>
    <s v="Michael Caton-Jones"/>
    <x v="10"/>
    <s v="English"/>
    <n v="108"/>
    <n v="22433915"/>
    <n v="60000000"/>
  </r>
  <r>
    <n v="6.2"/>
    <s v="City by the Sea"/>
    <s v="Michael Caton-Jones"/>
    <x v="4"/>
    <s v="English"/>
    <n v="108"/>
    <n v="22433915"/>
    <n v="60000000"/>
  </r>
  <r>
    <n v="5.9"/>
    <s v="At First Sight"/>
    <s v="Irwin Winkler"/>
    <x v="12"/>
    <s v="English"/>
    <n v="128"/>
    <n v="22326247"/>
    <n v="60000000"/>
  </r>
  <r>
    <n v="5.9"/>
    <s v="At First Sight"/>
    <s v="Irwin Winkler"/>
    <x v="5"/>
    <s v="English"/>
    <n v="128"/>
    <n v="22326247"/>
    <n v="60000000"/>
  </r>
  <r>
    <n v="4"/>
    <s v="Torque"/>
    <s v="Joseph Kahn"/>
    <x v="0"/>
    <s v="English"/>
    <n v="84"/>
    <n v="21176322"/>
    <n v="40000000"/>
  </r>
  <r>
    <n v="4"/>
    <s v="Torque"/>
    <s v="Joseph Kahn"/>
    <x v="7"/>
    <s v="English"/>
    <n v="84"/>
    <n v="21176322"/>
    <n v="40000000"/>
  </r>
  <r>
    <n v="4"/>
    <s v="Torque"/>
    <s v="Joseph Kahn"/>
    <x v="15"/>
    <s v="English"/>
    <n v="84"/>
    <n v="21176322"/>
    <n v="40000000"/>
  </r>
  <r>
    <n v="6.2"/>
    <s v="City Hall"/>
    <s v="Harold Becker"/>
    <x v="12"/>
    <s v="English"/>
    <n v="111"/>
    <n v="20300000"/>
    <n v="40000000"/>
  </r>
  <r>
    <n v="6.2"/>
    <s v="City Hall"/>
    <s v="Harold Becker"/>
    <x v="4"/>
    <s v="English"/>
    <n v="111"/>
    <n v="20300000"/>
    <n v="40000000"/>
  </r>
  <r>
    <n v="4.5999999999999996"/>
    <s v="Showgirls"/>
    <s v="Paul Verhoeven"/>
    <x v="12"/>
    <s v="English"/>
    <n v="131"/>
    <n v="20302961"/>
    <n v="45000000"/>
  </r>
  <r>
    <n v="6.4"/>
    <s v="Marie Antoinette"/>
    <s v="Sofia Coppola"/>
    <x v="18"/>
    <s v="English"/>
    <n v="123"/>
    <n v="15962471"/>
    <n v="40000000"/>
  </r>
  <r>
    <n v="6.4"/>
    <s v="Marie Antoinette"/>
    <s v="Sofia Coppola"/>
    <x v="12"/>
    <s v="English"/>
    <n v="123"/>
    <n v="15962471"/>
    <n v="40000000"/>
  </r>
  <r>
    <n v="6.4"/>
    <s v="Marie Antoinette"/>
    <s v="Sofia Coppola"/>
    <x v="13"/>
    <s v="English"/>
    <n v="123"/>
    <n v="15962471"/>
    <n v="40000000"/>
  </r>
  <r>
    <n v="6.4"/>
    <s v="Marie Antoinette"/>
    <s v="Sofia Coppola"/>
    <x v="5"/>
    <s v="English"/>
    <n v="123"/>
    <n v="15962471"/>
    <n v="40000000"/>
  </r>
  <r>
    <n v="5.9"/>
    <s v="Kiss of Death"/>
    <s v="Barbet Schroeder"/>
    <x v="0"/>
    <s v="English"/>
    <n v="101"/>
    <n v="14942422"/>
    <n v="40000000"/>
  </r>
  <r>
    <n v="5.9"/>
    <s v="Kiss of Death"/>
    <s v="Barbet Schroeder"/>
    <x v="15"/>
    <s v="English"/>
    <n v="101"/>
    <n v="14942422"/>
    <n v="40000000"/>
  </r>
  <r>
    <n v="5.9"/>
    <s v="Kiss of Death"/>
    <s v="Barbet Schroeder"/>
    <x v="4"/>
    <s v="English"/>
    <n v="101"/>
    <n v="14942422"/>
    <n v="40000000"/>
  </r>
  <r>
    <n v="5.0999999999999996"/>
    <s v="Get Carter"/>
    <s v="Stephen Kay"/>
    <x v="0"/>
    <s v="English"/>
    <n v="102"/>
    <n v="14967182"/>
    <n v="40000000"/>
  </r>
  <r>
    <n v="5.0999999999999996"/>
    <s v="Get Carter"/>
    <s v="Stephen Kay"/>
    <x v="15"/>
    <s v="English"/>
    <n v="102"/>
    <n v="14967182"/>
    <n v="40000000"/>
  </r>
  <r>
    <n v="5.0999999999999996"/>
    <s v="Get Carter"/>
    <s v="Stephen Kay"/>
    <x v="12"/>
    <s v="English"/>
    <n v="102"/>
    <n v="14967182"/>
    <n v="40000000"/>
  </r>
  <r>
    <n v="5.0999999999999996"/>
    <s v="Get Carter"/>
    <s v="Stephen Kay"/>
    <x v="4"/>
    <s v="English"/>
    <n v="102"/>
    <n v="14967182"/>
    <n v="40000000"/>
  </r>
  <r>
    <n v="7.6"/>
    <s v="The Impossible"/>
    <s v="J.A. Bayona"/>
    <x v="12"/>
    <s v="English"/>
    <n v="114"/>
    <n v="18996755"/>
    <n v="45000000"/>
  </r>
  <r>
    <n v="7.6"/>
    <s v="The Impossible"/>
    <s v="J.A. Bayona"/>
    <x v="4"/>
    <s v="English"/>
    <n v="114"/>
    <n v="18996755"/>
    <n v="45000000"/>
  </r>
  <r>
    <n v="4.2"/>
    <s v="Ishtar"/>
    <s v="Elaine May"/>
    <x v="0"/>
    <s v="English"/>
    <n v="107"/>
    <n v="14375181"/>
    <n v="51000000"/>
  </r>
  <r>
    <n v="4.2"/>
    <s v="Ishtar"/>
    <s v="Elaine May"/>
    <x v="1"/>
    <s v="English"/>
    <n v="107"/>
    <n v="14375181"/>
    <n v="51000000"/>
  </r>
  <r>
    <n v="4.2"/>
    <s v="Ishtar"/>
    <s v="Elaine May"/>
    <x v="7"/>
    <s v="English"/>
    <n v="107"/>
    <n v="14375181"/>
    <n v="51000000"/>
  </r>
  <r>
    <n v="4.2"/>
    <s v="Ishtar"/>
    <s v="Elaine May"/>
    <x v="19"/>
    <s v="English"/>
    <n v="107"/>
    <n v="14375181"/>
    <n v="51000000"/>
  </r>
  <r>
    <n v="4.2"/>
    <s v="Ishtar"/>
    <s v="Elaine May"/>
    <x v="4"/>
    <s v="English"/>
    <n v="107"/>
    <n v="14375181"/>
    <n v="51000000"/>
  </r>
  <r>
    <n v="7.8"/>
    <s v="Fantastic Mr. Fox"/>
    <s v="Wes Anderson"/>
    <x v="1"/>
    <s v="English"/>
    <n v="87"/>
    <n v="20999103"/>
    <n v="40000000"/>
  </r>
  <r>
    <n v="7.8"/>
    <s v="Fantastic Mr. Fox"/>
    <s v="Wes Anderson"/>
    <x v="6"/>
    <s v="English"/>
    <n v="87"/>
    <n v="20999103"/>
    <n v="40000000"/>
  </r>
  <r>
    <n v="7.8"/>
    <s v="Fantastic Mr. Fox"/>
    <s v="Wes Anderson"/>
    <x v="7"/>
    <s v="English"/>
    <n v="87"/>
    <n v="20999103"/>
    <n v="40000000"/>
  </r>
  <r>
    <n v="7.8"/>
    <s v="Fantastic Mr. Fox"/>
    <s v="Wes Anderson"/>
    <x v="15"/>
    <s v="English"/>
    <n v="87"/>
    <n v="20999103"/>
    <n v="40000000"/>
  </r>
  <r>
    <n v="7.8"/>
    <s v="Fantastic Mr. Fox"/>
    <s v="Wes Anderson"/>
    <x v="8"/>
    <s v="English"/>
    <n v="87"/>
    <n v="20999103"/>
    <n v="40000000"/>
  </r>
  <r>
    <n v="5.8"/>
    <s v="Life or Something Like It"/>
    <s v="Stephen Herek"/>
    <x v="7"/>
    <s v="English"/>
    <n v="103"/>
    <n v="14448589"/>
    <n v="40000000"/>
  </r>
  <r>
    <n v="5.8"/>
    <s v="Life or Something Like It"/>
    <s v="Stephen Herek"/>
    <x v="5"/>
    <s v="English"/>
    <n v="103"/>
    <n v="14448589"/>
    <n v="40000000"/>
  </r>
  <r>
    <n v="5.9"/>
    <s v="Memoirs of an Invisible Man"/>
    <s v="John Carpenter"/>
    <x v="7"/>
    <s v="English"/>
    <n v="99"/>
    <n v="14358033"/>
    <n v="40000000"/>
  </r>
  <r>
    <n v="5.9"/>
    <s v="Memoirs of an Invisible Man"/>
    <s v="John Carpenter"/>
    <x v="5"/>
    <s v="English"/>
    <n v="99"/>
    <n v="14358033"/>
    <n v="40000000"/>
  </r>
  <r>
    <n v="5.9"/>
    <s v="Memoirs of an Invisible Man"/>
    <s v="John Carpenter"/>
    <x v="3"/>
    <s v="English"/>
    <n v="99"/>
    <n v="14358033"/>
    <n v="40000000"/>
  </r>
  <r>
    <n v="5.9"/>
    <s v="Memoirs of an Invisible Man"/>
    <s v="John Carpenter"/>
    <x v="4"/>
    <s v="English"/>
    <n v="99"/>
    <n v="14358033"/>
    <n v="40000000"/>
  </r>
  <r>
    <n v="8.4"/>
    <s v="AmÃ©lie"/>
    <s v="Jean-Pierre Jeunet"/>
    <x v="7"/>
    <s v="French"/>
    <n v="122"/>
    <n v="33201661"/>
    <n v="77000000"/>
  </r>
  <r>
    <n v="8.4"/>
    <s v="AmÃ©lie"/>
    <s v="Jean-Pierre Jeunet"/>
    <x v="5"/>
    <s v="French"/>
    <n v="122"/>
    <n v="33201661"/>
    <n v="77000000"/>
  </r>
  <r>
    <n v="4.8"/>
    <s v="New York Minute"/>
    <s v="Dennie Gordon"/>
    <x v="7"/>
    <s v="English"/>
    <n v="91"/>
    <n v="14018364"/>
    <n v="30000000"/>
  </r>
  <r>
    <n v="4.8"/>
    <s v="New York Minute"/>
    <s v="Dennie Gordon"/>
    <x v="15"/>
    <s v="English"/>
    <n v="91"/>
    <n v="14018364"/>
    <n v="30000000"/>
  </r>
  <r>
    <n v="4.8"/>
    <s v="New York Minute"/>
    <s v="Dennie Gordon"/>
    <x v="8"/>
    <s v="English"/>
    <n v="91"/>
    <n v="14018364"/>
    <n v="30000000"/>
  </r>
  <r>
    <n v="4.8"/>
    <s v="New York Minute"/>
    <s v="Dennie Gordon"/>
    <x v="5"/>
    <s v="English"/>
    <n v="91"/>
    <n v="14018364"/>
    <n v="30000000"/>
  </r>
  <r>
    <n v="6.2"/>
    <s v="Alfie"/>
    <s v="Charles Shyer"/>
    <x v="7"/>
    <s v="English"/>
    <n v="103"/>
    <n v="13395939"/>
    <n v="60000000"/>
  </r>
  <r>
    <n v="6.2"/>
    <s v="Alfie"/>
    <s v="Charles Shyer"/>
    <x v="12"/>
    <s v="English"/>
    <n v="103"/>
    <n v="13395939"/>
    <n v="60000000"/>
  </r>
  <r>
    <n v="6.2"/>
    <s v="Alfie"/>
    <s v="Charles Shyer"/>
    <x v="5"/>
    <s v="English"/>
    <n v="103"/>
    <n v="13395939"/>
    <n v="60000000"/>
  </r>
  <r>
    <n v="6.5"/>
    <s v="Big Miracle"/>
    <s v="Ken Kwapis"/>
    <x v="18"/>
    <s v="English"/>
    <n v="107"/>
    <n v="20113965"/>
    <n v="40000000"/>
  </r>
  <r>
    <n v="6.5"/>
    <s v="Big Miracle"/>
    <s v="Ken Kwapis"/>
    <x v="12"/>
    <s v="English"/>
    <n v="107"/>
    <n v="20113965"/>
    <n v="40000000"/>
  </r>
  <r>
    <n v="6.5"/>
    <s v="Big Miracle"/>
    <s v="Ken Kwapis"/>
    <x v="5"/>
    <s v="English"/>
    <n v="107"/>
    <n v="20113965"/>
    <n v="40000000"/>
  </r>
  <r>
    <n v="6.3"/>
    <s v="The Deep End of the Ocean"/>
    <s v="Ulu Grosbard"/>
    <x v="12"/>
    <s v="English"/>
    <n v="106"/>
    <n v="13376506"/>
    <n v="40000000"/>
  </r>
  <r>
    <n v="3.3"/>
    <s v="Feardotcom"/>
    <s v="William Malone"/>
    <x v="15"/>
    <s v="English"/>
    <n v="101"/>
    <n v="13208023"/>
    <n v="42000000"/>
  </r>
  <r>
    <n v="3.3"/>
    <s v="Feardotcom"/>
    <s v="William Malone"/>
    <x v="16"/>
    <s v="English"/>
    <n v="101"/>
    <n v="13208023"/>
    <n v="42000000"/>
  </r>
  <r>
    <n v="3.3"/>
    <s v="Feardotcom"/>
    <s v="William Malone"/>
    <x v="4"/>
    <s v="English"/>
    <n v="101"/>
    <n v="13208023"/>
    <n v="42000000"/>
  </r>
  <r>
    <n v="5.9"/>
    <s v="Cirque du Freak: The Vampire's Assistant"/>
    <s v="Paul Weitz"/>
    <x v="0"/>
    <s v="English"/>
    <n v="109"/>
    <n v="13838130"/>
    <n v="40000000"/>
  </r>
  <r>
    <n v="5.9"/>
    <s v="Cirque du Freak: The Vampire's Assistant"/>
    <s v="Paul Weitz"/>
    <x v="1"/>
    <s v="English"/>
    <n v="109"/>
    <n v="13838130"/>
    <n v="40000000"/>
  </r>
  <r>
    <n v="5.9"/>
    <s v="Cirque du Freak: The Vampire's Assistant"/>
    <s v="Paul Weitz"/>
    <x v="2"/>
    <s v="English"/>
    <n v="109"/>
    <n v="13838130"/>
    <n v="40000000"/>
  </r>
  <r>
    <n v="5.9"/>
    <s v="Cirque du Freak: The Vampire's Assistant"/>
    <s v="Paul Weitz"/>
    <x v="4"/>
    <s v="English"/>
    <n v="109"/>
    <n v="13838130"/>
    <n v="40000000"/>
  </r>
  <r>
    <n v="5.8"/>
    <s v="Duplex"/>
    <s v="Danny DeVito"/>
    <x v="7"/>
    <s v="English"/>
    <n v="89"/>
    <n v="9652000"/>
    <n v="40000000"/>
  </r>
  <r>
    <n v="4.7"/>
    <s v="Raise the Titanic"/>
    <s v="Jerry Jameson"/>
    <x v="0"/>
    <s v="English"/>
    <n v="119"/>
    <n v="7000000"/>
    <n v="36000000"/>
  </r>
  <r>
    <n v="4.7"/>
    <s v="Raise the Titanic"/>
    <s v="Jerry Jameson"/>
    <x v="1"/>
    <s v="English"/>
    <n v="119"/>
    <n v="7000000"/>
    <n v="36000000"/>
  </r>
  <r>
    <n v="4.7"/>
    <s v="Raise the Titanic"/>
    <s v="Jerry Jameson"/>
    <x v="12"/>
    <s v="English"/>
    <n v="119"/>
    <n v="7000000"/>
    <n v="36000000"/>
  </r>
  <r>
    <n v="4.7"/>
    <s v="Raise the Titanic"/>
    <s v="Jerry Jameson"/>
    <x v="4"/>
    <s v="English"/>
    <n v="119"/>
    <n v="7000000"/>
    <n v="36000000"/>
  </r>
  <r>
    <n v="4.0999999999999996"/>
    <s v="Universal Soldier: The Return"/>
    <s v="Mic Rodgers"/>
    <x v="0"/>
    <s v="English"/>
    <n v="83"/>
    <n v="10431220"/>
    <n v="24000000"/>
  </r>
  <r>
    <n v="4.0999999999999996"/>
    <s v="Universal Soldier: The Return"/>
    <s v="Mic Rodgers"/>
    <x v="3"/>
    <s v="English"/>
    <n v="83"/>
    <n v="10431220"/>
    <n v="24000000"/>
  </r>
  <r>
    <n v="6.8"/>
    <s v="Pandorum"/>
    <s v="Christian Alvart"/>
    <x v="0"/>
    <s v="English"/>
    <n v="108"/>
    <n v="10326062"/>
    <n v="33000000"/>
  </r>
  <r>
    <n v="6.8"/>
    <s v="Pandorum"/>
    <s v="Christian Alvart"/>
    <x v="16"/>
    <s v="English"/>
    <n v="108"/>
    <n v="10326062"/>
    <n v="33000000"/>
  </r>
  <r>
    <n v="6.8"/>
    <s v="Pandorum"/>
    <s v="Christian Alvart"/>
    <x v="10"/>
    <s v="English"/>
    <n v="108"/>
    <n v="10326062"/>
    <n v="33000000"/>
  </r>
  <r>
    <n v="6.8"/>
    <s v="Pandorum"/>
    <s v="Christian Alvart"/>
    <x v="3"/>
    <s v="English"/>
    <n v="108"/>
    <n v="10326062"/>
    <n v="33000000"/>
  </r>
  <r>
    <n v="6.8"/>
    <s v="Pandorum"/>
    <s v="Christian Alvart"/>
    <x v="4"/>
    <s v="English"/>
    <n v="108"/>
    <n v="10326062"/>
    <n v="33000000"/>
  </r>
  <r>
    <n v="6.2"/>
    <s v="Impostor"/>
    <s v="Gary Fleder"/>
    <x v="12"/>
    <s v="English"/>
    <n v="102"/>
    <n v="6114237"/>
    <n v="40000000"/>
  </r>
  <r>
    <n v="6.2"/>
    <s v="Impostor"/>
    <s v="Gary Fleder"/>
    <x v="10"/>
    <s v="English"/>
    <n v="102"/>
    <n v="6114237"/>
    <n v="40000000"/>
  </r>
  <r>
    <n v="6.2"/>
    <s v="Impostor"/>
    <s v="Gary Fleder"/>
    <x v="3"/>
    <s v="English"/>
    <n v="102"/>
    <n v="6114237"/>
    <n v="40000000"/>
  </r>
  <r>
    <n v="6.2"/>
    <s v="Impostor"/>
    <s v="Gary Fleder"/>
    <x v="4"/>
    <s v="English"/>
    <n v="102"/>
    <n v="6114237"/>
    <n v="40000000"/>
  </r>
  <r>
    <n v="4.5"/>
    <s v="Extreme Ops"/>
    <s v="Christian Duguay"/>
    <x v="0"/>
    <s v="English"/>
    <n v="93"/>
    <n v="4835968"/>
    <n v="40000000"/>
  </r>
  <r>
    <n v="4.5"/>
    <s v="Extreme Ops"/>
    <s v="Christian Duguay"/>
    <x v="1"/>
    <s v="English"/>
    <n v="93"/>
    <n v="4835968"/>
    <n v="40000000"/>
  </r>
  <r>
    <n v="4.5"/>
    <s v="Extreme Ops"/>
    <s v="Christian Duguay"/>
    <x v="4"/>
    <s v="English"/>
    <n v="93"/>
    <n v="4835968"/>
    <n v="40000000"/>
  </r>
  <r>
    <n v="5.8"/>
    <s v="Just Visiting"/>
    <s v="Jean-Marie PoirÃ©"/>
    <x v="7"/>
    <s v="English"/>
    <n v="84"/>
    <n v="4777007"/>
    <n v="40000000"/>
  </r>
  <r>
    <n v="5.8"/>
    <s v="Just Visiting"/>
    <s v="Jean-Marie PoirÃ©"/>
    <x v="2"/>
    <s v="English"/>
    <n v="84"/>
    <n v="4777007"/>
    <n v="40000000"/>
  </r>
  <r>
    <n v="5.8"/>
    <s v="Just Visiting"/>
    <s v="Jean-Marie PoirÃ©"/>
    <x v="3"/>
    <s v="English"/>
    <n v="84"/>
    <n v="4777007"/>
    <n v="40000000"/>
  </r>
  <r>
    <n v="7.3"/>
    <s v="Sunshine"/>
    <s v="Danny Boyle"/>
    <x v="1"/>
    <s v="English"/>
    <n v="107"/>
    <n v="3675072"/>
    <n v="26000000"/>
  </r>
  <r>
    <n v="7.3"/>
    <s v="Sunshine"/>
    <s v="Danny Boyle"/>
    <x v="3"/>
    <s v="English"/>
    <n v="107"/>
    <n v="3675072"/>
    <n v="26000000"/>
  </r>
  <r>
    <n v="7.3"/>
    <s v="Sunshine"/>
    <s v="Danny Boyle"/>
    <x v="4"/>
    <s v="English"/>
    <n v="107"/>
    <n v="3675072"/>
    <n v="26000000"/>
  </r>
  <r>
    <n v="5.9"/>
    <s v="A Thousand Words"/>
    <s v="Brian Robbins"/>
    <x v="7"/>
    <s v="English"/>
    <n v="91"/>
    <n v="18438149"/>
    <n v="40000000"/>
  </r>
  <r>
    <n v="5.9"/>
    <s v="A Thousand Words"/>
    <s v="Brian Robbins"/>
    <x v="12"/>
    <s v="English"/>
    <n v="91"/>
    <n v="18438149"/>
    <n v="40000000"/>
  </r>
  <r>
    <n v="4.4000000000000004"/>
    <s v="Delgo"/>
    <s v="Marc F. Adler"/>
    <x v="1"/>
    <s v="English"/>
    <n v="94"/>
    <n v="511920"/>
    <n v="40000000"/>
  </r>
  <r>
    <n v="4.4000000000000004"/>
    <s v="Delgo"/>
    <s v="Marc F. Adler"/>
    <x v="6"/>
    <s v="English"/>
    <n v="94"/>
    <n v="511920"/>
    <n v="40000000"/>
  </r>
  <r>
    <n v="4.4000000000000004"/>
    <s v="Delgo"/>
    <s v="Marc F. Adler"/>
    <x v="7"/>
    <s v="English"/>
    <n v="94"/>
    <n v="511920"/>
    <n v="40000000"/>
  </r>
  <r>
    <n v="4.4000000000000004"/>
    <s v="Delgo"/>
    <s v="Marc F. Adler"/>
    <x v="2"/>
    <s v="English"/>
    <n v="94"/>
    <n v="511920"/>
    <n v="40000000"/>
  </r>
  <r>
    <n v="4.4000000000000004"/>
    <s v="Delgo"/>
    <s v="Marc F. Adler"/>
    <x v="5"/>
    <s v="English"/>
    <n v="94"/>
    <n v="511920"/>
    <n v="40000000"/>
  </r>
  <r>
    <n v="5.8"/>
    <s v="The Gunman"/>
    <s v="Pierre Morel"/>
    <x v="0"/>
    <s v="English"/>
    <n v="115"/>
    <n v="10640645"/>
    <n v="40000000"/>
  </r>
  <r>
    <n v="5.8"/>
    <s v="The Gunman"/>
    <s v="Pierre Morel"/>
    <x v="15"/>
    <s v="English"/>
    <n v="115"/>
    <n v="10640645"/>
    <n v="40000000"/>
  </r>
  <r>
    <n v="5.8"/>
    <s v="The Gunman"/>
    <s v="Pierre Morel"/>
    <x v="12"/>
    <s v="English"/>
    <n v="115"/>
    <n v="10640645"/>
    <n v="40000000"/>
  </r>
  <r>
    <n v="5.8"/>
    <s v="The Gunman"/>
    <s v="Pierre Morel"/>
    <x v="10"/>
    <s v="English"/>
    <n v="115"/>
    <n v="10640645"/>
    <n v="40000000"/>
  </r>
  <r>
    <n v="5.8"/>
    <s v="The Gunman"/>
    <s v="Pierre Morel"/>
    <x v="4"/>
    <s v="English"/>
    <n v="115"/>
    <n v="10640645"/>
    <n v="40000000"/>
  </r>
  <r>
    <n v="5.0999999999999996"/>
    <s v="Alex Rider: Operation Stormbreaker"/>
    <s v="Geoffrey Sax"/>
    <x v="0"/>
    <s v="English"/>
    <n v="93"/>
    <n v="652526"/>
    <n v="40000000"/>
  </r>
  <r>
    <n v="5.0999999999999996"/>
    <s v="Alex Rider: Operation Stormbreaker"/>
    <s v="Geoffrey Sax"/>
    <x v="1"/>
    <s v="English"/>
    <n v="93"/>
    <n v="652526"/>
    <n v="40000000"/>
  </r>
  <r>
    <n v="5.0999999999999996"/>
    <s v="Alex Rider: Operation Stormbreaker"/>
    <s v="Geoffrey Sax"/>
    <x v="8"/>
    <s v="English"/>
    <n v="93"/>
    <n v="652526"/>
    <n v="40000000"/>
  </r>
  <r>
    <n v="5.0999999999999996"/>
    <s v="Alex Rider: Operation Stormbreaker"/>
    <s v="Geoffrey Sax"/>
    <x v="4"/>
    <s v="English"/>
    <n v="93"/>
    <n v="652526"/>
    <n v="40000000"/>
  </r>
  <r>
    <n v="6.9"/>
    <s v="Disturbia"/>
    <s v="D.J. Caruso"/>
    <x v="12"/>
    <s v="English"/>
    <n v="105"/>
    <n v="80050171"/>
    <n v="20000000"/>
  </r>
  <r>
    <n v="6.9"/>
    <s v="Disturbia"/>
    <s v="D.J. Caruso"/>
    <x v="10"/>
    <s v="English"/>
    <n v="105"/>
    <n v="80050171"/>
    <n v="20000000"/>
  </r>
  <r>
    <n v="6.9"/>
    <s v="Disturbia"/>
    <s v="D.J. Caruso"/>
    <x v="4"/>
    <s v="English"/>
    <n v="105"/>
    <n v="80050171"/>
    <n v="20000000"/>
  </r>
  <r>
    <n v="6.2"/>
    <s v="Hackers"/>
    <s v="Iain Softley"/>
    <x v="7"/>
    <s v="English"/>
    <n v="107"/>
    <n v="7564000"/>
    <n v="20000000"/>
  </r>
  <r>
    <n v="6.2"/>
    <s v="Hackers"/>
    <s v="Iain Softley"/>
    <x v="15"/>
    <s v="English"/>
    <n v="107"/>
    <n v="7564000"/>
    <n v="20000000"/>
  </r>
  <r>
    <n v="6.2"/>
    <s v="Hackers"/>
    <s v="Iain Softley"/>
    <x v="12"/>
    <s v="English"/>
    <n v="107"/>
    <n v="7564000"/>
    <n v="20000000"/>
  </r>
  <r>
    <n v="6.2"/>
    <s v="Hackers"/>
    <s v="Iain Softley"/>
    <x v="4"/>
    <s v="English"/>
    <n v="107"/>
    <n v="7564000"/>
    <n v="20000000"/>
  </r>
  <r>
    <n v="6.9"/>
    <s v="The Hunting Party"/>
    <s v="Richard Shepard"/>
    <x v="1"/>
    <s v="English"/>
    <n v="101"/>
    <n v="876671"/>
    <n v="25000000"/>
  </r>
  <r>
    <n v="6.9"/>
    <s v="The Hunting Party"/>
    <s v="Richard Shepard"/>
    <x v="7"/>
    <s v="English"/>
    <n v="101"/>
    <n v="876671"/>
    <n v="25000000"/>
  </r>
  <r>
    <n v="6.9"/>
    <s v="The Hunting Party"/>
    <s v="Richard Shepard"/>
    <x v="12"/>
    <s v="English"/>
    <n v="101"/>
    <n v="876671"/>
    <n v="25000000"/>
  </r>
  <r>
    <n v="6.9"/>
    <s v="The Hunting Party"/>
    <s v="Richard Shepard"/>
    <x v="5"/>
    <s v="English"/>
    <n v="101"/>
    <n v="876671"/>
    <n v="25000000"/>
  </r>
  <r>
    <n v="6.9"/>
    <s v="The Hunting Party"/>
    <s v="Richard Shepard"/>
    <x v="4"/>
    <s v="English"/>
    <n v="101"/>
    <n v="876671"/>
    <n v="25000000"/>
  </r>
  <r>
    <n v="6.9"/>
    <s v="The Hunting Party"/>
    <s v="Richard Shepard"/>
    <x v="17"/>
    <s v="English"/>
    <n v="101"/>
    <n v="876671"/>
    <n v="25000000"/>
  </r>
  <r>
    <n v="7.3"/>
    <s v="The Hudsucker Proxy"/>
    <s v="Joel Coen"/>
    <x v="7"/>
    <s v="English"/>
    <n v="111"/>
    <n v="2869369"/>
    <n v="30000000"/>
  </r>
  <r>
    <n v="7.3"/>
    <s v="The Hudsucker Proxy"/>
    <s v="Joel Coen"/>
    <x v="2"/>
    <s v="English"/>
    <n v="111"/>
    <n v="2869369"/>
    <n v="30000000"/>
  </r>
  <r>
    <n v="7.1"/>
    <s v="The Warlords"/>
    <s v="Peter Ho-Sun Chan"/>
    <x v="0"/>
    <s v="Mandarin"/>
    <n v="113"/>
    <n v="128978"/>
    <n v="40000000"/>
  </r>
  <r>
    <n v="7.1"/>
    <s v="The Warlords"/>
    <s v="Peter Ho-Sun Chan"/>
    <x v="12"/>
    <s v="Mandarin"/>
    <n v="113"/>
    <n v="128978"/>
    <n v="40000000"/>
  </r>
  <r>
    <n v="7.1"/>
    <s v="The Warlords"/>
    <s v="Peter Ho-Sun Chan"/>
    <x v="13"/>
    <s v="Mandarin"/>
    <n v="113"/>
    <n v="128978"/>
    <n v="40000000"/>
  </r>
  <r>
    <n v="7.1"/>
    <s v="The Warlords"/>
    <s v="Peter Ho-Sun Chan"/>
    <x v="5"/>
    <s v="Mandarin"/>
    <n v="113"/>
    <n v="128978"/>
    <n v="40000000"/>
  </r>
  <r>
    <n v="7.1"/>
    <s v="The Warlords"/>
    <s v="Peter Ho-Sun Chan"/>
    <x v="17"/>
    <s v="Mandarin"/>
    <n v="113"/>
    <n v="128978"/>
    <n v="40000000"/>
  </r>
  <r>
    <n v="6"/>
    <s v="Nomad: The Warrior"/>
    <s v="Sergey Bodrov"/>
    <x v="12"/>
    <s v="Kazakh"/>
    <n v="112"/>
    <n v="77231"/>
    <n v="25000000"/>
  </r>
  <r>
    <n v="6"/>
    <s v="Nomad: The Warrior"/>
    <s v="Sergey Bodrov"/>
    <x v="13"/>
    <s v="Kazakh"/>
    <n v="112"/>
    <n v="77231"/>
    <n v="25000000"/>
  </r>
  <r>
    <n v="6"/>
    <s v="Nomad: The Warrior"/>
    <s v="Sergey Bodrov"/>
    <x v="17"/>
    <s v="Kazakh"/>
    <n v="112"/>
    <n v="77231"/>
    <n v="25000000"/>
  </r>
  <r>
    <n v="7"/>
    <s v="Snowpiercer"/>
    <s v="Joon-ho Bong"/>
    <x v="0"/>
    <s v="English"/>
    <n v="126"/>
    <n v="4563029"/>
    <n v="39200000"/>
  </r>
  <r>
    <n v="7"/>
    <s v="Snowpiercer"/>
    <s v="Joon-ho Bong"/>
    <x v="12"/>
    <s v="English"/>
    <n v="126"/>
    <n v="4563029"/>
    <n v="39200000"/>
  </r>
  <r>
    <n v="7"/>
    <s v="Snowpiercer"/>
    <s v="Joon-ho Bong"/>
    <x v="3"/>
    <s v="English"/>
    <n v="126"/>
    <n v="4563029"/>
    <n v="39200000"/>
  </r>
  <r>
    <n v="7"/>
    <s v="Snowpiercer"/>
    <s v="Joon-ho Bong"/>
    <x v="4"/>
    <s v="English"/>
    <n v="126"/>
    <n v="4563029"/>
    <n v="39200000"/>
  </r>
  <r>
    <n v="7.6"/>
    <s v="The Crow"/>
    <s v="Alex Proyas"/>
    <x v="0"/>
    <s v="English"/>
    <n v="98"/>
    <n v="50693162"/>
    <n v="23000000"/>
  </r>
  <r>
    <n v="7.6"/>
    <s v="The Crow"/>
    <s v="Alex Proyas"/>
    <x v="12"/>
    <s v="English"/>
    <n v="98"/>
    <n v="50693162"/>
    <n v="23000000"/>
  </r>
  <r>
    <n v="7.6"/>
    <s v="The Crow"/>
    <s v="Alex Proyas"/>
    <x v="2"/>
    <s v="English"/>
    <n v="98"/>
    <n v="50693162"/>
    <n v="23000000"/>
  </r>
  <r>
    <n v="8.4"/>
    <s v="Baahubali: The Beginning"/>
    <s v="S.S. Rajamouli"/>
    <x v="0"/>
    <s v="Telugu"/>
    <n v="159"/>
    <n v="6498000"/>
    <n v="18026148"/>
  </r>
  <r>
    <n v="8.4"/>
    <s v="Baahubali: The Beginning"/>
    <s v="S.S. Rajamouli"/>
    <x v="1"/>
    <s v="Telugu"/>
    <n v="159"/>
    <n v="6498000"/>
    <n v="18026148"/>
  </r>
  <r>
    <n v="8.4"/>
    <s v="Baahubali: The Beginning"/>
    <s v="S.S. Rajamouli"/>
    <x v="12"/>
    <s v="Telugu"/>
    <n v="159"/>
    <n v="6498000"/>
    <n v="18026148"/>
  </r>
  <r>
    <n v="8.4"/>
    <s v="Baahubali: The Beginning"/>
    <s v="S.S. Rajamouli"/>
    <x v="2"/>
    <s v="Telugu"/>
    <n v="159"/>
    <n v="6498000"/>
    <n v="18026148"/>
  </r>
  <r>
    <n v="8.4"/>
    <s v="Baahubali: The Beginning"/>
    <s v="S.S. Rajamouli"/>
    <x v="17"/>
    <s v="Telugu"/>
    <n v="159"/>
    <n v="6498000"/>
    <n v="18026148"/>
  </r>
  <r>
    <n v="7.1"/>
    <s v="The Time Traveler's Wife"/>
    <s v="Robert Schwentke"/>
    <x v="12"/>
    <s v="English"/>
    <n v="107"/>
    <n v="63411478"/>
    <n v="39000000"/>
  </r>
  <r>
    <n v="7.1"/>
    <s v="The Time Traveler's Wife"/>
    <s v="Robert Schwentke"/>
    <x v="2"/>
    <s v="English"/>
    <n v="107"/>
    <n v="63411478"/>
    <n v="39000000"/>
  </r>
  <r>
    <n v="7.1"/>
    <s v="The Time Traveler's Wife"/>
    <s v="Robert Schwentke"/>
    <x v="5"/>
    <s v="English"/>
    <n v="107"/>
    <n v="63411478"/>
    <n v="39000000"/>
  </r>
  <r>
    <n v="7.1"/>
    <s v="The Time Traveler's Wife"/>
    <s v="Robert Schwentke"/>
    <x v="3"/>
    <s v="English"/>
    <n v="107"/>
    <n v="63411478"/>
    <n v="39000000"/>
  </r>
  <r>
    <n v="7"/>
    <s v="Frankenweenie"/>
    <s v="Tim Burton"/>
    <x v="6"/>
    <s v="English"/>
    <n v="87"/>
    <n v="35287788"/>
    <n v="39000000"/>
  </r>
  <r>
    <n v="7"/>
    <s v="Frankenweenie"/>
    <s v="Tim Burton"/>
    <x v="7"/>
    <s v="English"/>
    <n v="87"/>
    <n v="35287788"/>
    <n v="39000000"/>
  </r>
  <r>
    <n v="7"/>
    <s v="Frankenweenie"/>
    <s v="Tim Burton"/>
    <x v="8"/>
    <s v="English"/>
    <n v="87"/>
    <n v="35287788"/>
    <n v="39000000"/>
  </r>
  <r>
    <n v="7"/>
    <s v="Frankenweenie"/>
    <s v="Tim Burton"/>
    <x v="16"/>
    <s v="English"/>
    <n v="87"/>
    <n v="35287788"/>
    <n v="39000000"/>
  </r>
  <r>
    <n v="7"/>
    <s v="Frankenweenie"/>
    <s v="Tim Burton"/>
    <x v="3"/>
    <s v="English"/>
    <n v="87"/>
    <n v="35287788"/>
    <n v="39000000"/>
  </r>
  <r>
    <n v="8"/>
    <s v="Serenity"/>
    <s v="Joss Whedon"/>
    <x v="0"/>
    <s v="English"/>
    <n v="119"/>
    <n v="25335935"/>
    <n v="40000000"/>
  </r>
  <r>
    <n v="8"/>
    <s v="Serenity"/>
    <s v="Joss Whedon"/>
    <x v="1"/>
    <s v="English"/>
    <n v="119"/>
    <n v="25335935"/>
    <n v="40000000"/>
  </r>
  <r>
    <n v="8"/>
    <s v="Serenity"/>
    <s v="Joss Whedon"/>
    <x v="3"/>
    <s v="English"/>
    <n v="119"/>
    <n v="25335935"/>
    <n v="40000000"/>
  </r>
  <r>
    <n v="8"/>
    <s v="Serenity"/>
    <s v="Joss Whedon"/>
    <x v="4"/>
    <s v="English"/>
    <n v="119"/>
    <n v="25335935"/>
    <n v="40000000"/>
  </r>
  <r>
    <n v="5.3"/>
    <s v="Against the Ropes"/>
    <s v="Charles S. Dutton"/>
    <x v="18"/>
    <s v="English"/>
    <n v="110"/>
    <n v="5881504"/>
    <n v="39000000"/>
  </r>
  <r>
    <n v="5.3"/>
    <s v="Against the Ropes"/>
    <s v="Charles S. Dutton"/>
    <x v="12"/>
    <s v="English"/>
    <n v="110"/>
    <n v="5881504"/>
    <n v="39000000"/>
  </r>
  <r>
    <n v="5.3"/>
    <s v="Against the Ropes"/>
    <s v="Charles S. Dutton"/>
    <x v="5"/>
    <s v="English"/>
    <n v="110"/>
    <n v="5881504"/>
    <n v="39000000"/>
  </r>
  <r>
    <n v="5.3"/>
    <s v="Against the Ropes"/>
    <s v="Charles S. Dutton"/>
    <x v="14"/>
    <s v="English"/>
    <n v="110"/>
    <n v="5881504"/>
    <n v="39000000"/>
  </r>
  <r>
    <n v="4.9000000000000004"/>
    <s v="Superman III"/>
    <s v="Richard Lester"/>
    <x v="0"/>
    <s v="English"/>
    <n v="125"/>
    <n v="60000000"/>
    <n v="39000000"/>
  </r>
  <r>
    <n v="4.9000000000000004"/>
    <s v="Superman III"/>
    <s v="Richard Lester"/>
    <x v="7"/>
    <s v="English"/>
    <n v="125"/>
    <n v="60000000"/>
    <n v="39000000"/>
  </r>
  <r>
    <n v="4.9000000000000004"/>
    <s v="Superman III"/>
    <s v="Richard Lester"/>
    <x v="3"/>
    <s v="English"/>
    <n v="125"/>
    <n v="60000000"/>
    <n v="39000000"/>
  </r>
  <r>
    <n v="6.4"/>
    <s v="Grudge Match"/>
    <s v="Peter Segal"/>
    <x v="7"/>
    <s v="English"/>
    <n v="113"/>
    <n v="29802761"/>
    <n v="40000000"/>
  </r>
  <r>
    <n v="6.4"/>
    <s v="Grudge Match"/>
    <s v="Peter Segal"/>
    <x v="14"/>
    <s v="English"/>
    <n v="113"/>
    <n v="29802761"/>
    <n v="40000000"/>
  </r>
  <r>
    <n v="7.4"/>
    <s v="Red Cliff"/>
    <s v="John Woo"/>
    <x v="0"/>
    <s v="Mandarin"/>
    <n v="150"/>
    <n v="626809"/>
    <n v="553632000"/>
  </r>
  <r>
    <n v="7.4"/>
    <s v="Red Cliff"/>
    <s v="John Woo"/>
    <x v="1"/>
    <s v="Mandarin"/>
    <n v="150"/>
    <n v="626809"/>
    <n v="553632000"/>
  </r>
  <r>
    <n v="7.4"/>
    <s v="Red Cliff"/>
    <s v="John Woo"/>
    <x v="12"/>
    <s v="Mandarin"/>
    <n v="150"/>
    <n v="626809"/>
    <n v="553632000"/>
  </r>
  <r>
    <n v="7.4"/>
    <s v="Red Cliff"/>
    <s v="John Woo"/>
    <x v="13"/>
    <s v="Mandarin"/>
    <n v="150"/>
    <n v="626809"/>
    <n v="553632000"/>
  </r>
  <r>
    <n v="7.4"/>
    <s v="Red Cliff"/>
    <s v="John Woo"/>
    <x v="17"/>
    <s v="Mandarin"/>
    <n v="150"/>
    <n v="626809"/>
    <n v="553632000"/>
  </r>
  <r>
    <n v="6.1"/>
    <s v="Sweet Home Alabama"/>
    <s v="Andy Tennant"/>
    <x v="7"/>
    <s v="English"/>
    <n v="108"/>
    <n v="127214072"/>
    <n v="38000000"/>
  </r>
  <r>
    <n v="6.1"/>
    <s v="Sweet Home Alabama"/>
    <s v="Andy Tennant"/>
    <x v="5"/>
    <s v="English"/>
    <n v="108"/>
    <n v="127214072"/>
    <n v="38000000"/>
  </r>
  <r>
    <n v="6.5"/>
    <s v="The Ugly Truth"/>
    <s v="Robert Luketic"/>
    <x v="7"/>
    <s v="English"/>
    <n v="96"/>
    <n v="88915214"/>
    <n v="38000000"/>
  </r>
  <r>
    <n v="6.5"/>
    <s v="The Ugly Truth"/>
    <s v="Robert Luketic"/>
    <x v="5"/>
    <s v="English"/>
    <n v="96"/>
    <n v="88915214"/>
    <n v="38000000"/>
  </r>
  <r>
    <n v="5.7"/>
    <s v="Sgt. Bilko"/>
    <s v="Jonathan Lynn"/>
    <x v="7"/>
    <s v="English"/>
    <n v="93"/>
    <n v="30400000"/>
    <n v="39000000"/>
  </r>
  <r>
    <n v="5.0999999999999996"/>
    <s v="Spy Kids 2: Island of Lost Dreams"/>
    <s v="Robert Rodriguez"/>
    <x v="0"/>
    <s v="English"/>
    <n v="100"/>
    <n v="85570368"/>
    <n v="38000000"/>
  </r>
  <r>
    <n v="5.0999999999999996"/>
    <s v="Spy Kids 2: Island of Lost Dreams"/>
    <s v="Robert Rodriguez"/>
    <x v="1"/>
    <s v="English"/>
    <n v="100"/>
    <n v="85570368"/>
    <n v="38000000"/>
  </r>
  <r>
    <n v="5.0999999999999996"/>
    <s v="Spy Kids 2: Island of Lost Dreams"/>
    <s v="Robert Rodriguez"/>
    <x v="7"/>
    <s v="English"/>
    <n v="100"/>
    <n v="85570368"/>
    <n v="38000000"/>
  </r>
  <r>
    <n v="5.0999999999999996"/>
    <s v="Spy Kids 2: Island of Lost Dreams"/>
    <s v="Robert Rodriguez"/>
    <x v="8"/>
    <s v="English"/>
    <n v="100"/>
    <n v="85570368"/>
    <n v="38000000"/>
  </r>
  <r>
    <n v="5.0999999999999996"/>
    <s v="Spy Kids 2: Island of Lost Dreams"/>
    <s v="Robert Rodriguez"/>
    <x v="3"/>
    <s v="English"/>
    <n v="100"/>
    <n v="85570368"/>
    <n v="38000000"/>
  </r>
  <r>
    <n v="6.6"/>
    <s v="Star Trek: Generations"/>
    <s v="David Carson"/>
    <x v="0"/>
    <s v="English"/>
    <n v="118"/>
    <n v="75668868"/>
    <n v="35000000"/>
  </r>
  <r>
    <n v="6.6"/>
    <s v="Star Trek: Generations"/>
    <s v="David Carson"/>
    <x v="1"/>
    <s v="English"/>
    <n v="118"/>
    <n v="75668868"/>
    <n v="35000000"/>
  </r>
  <r>
    <n v="6.6"/>
    <s v="Star Trek: Generations"/>
    <s v="David Carson"/>
    <x v="10"/>
    <s v="English"/>
    <n v="118"/>
    <n v="75668868"/>
    <n v="35000000"/>
  </r>
  <r>
    <n v="6.6"/>
    <s v="Star Trek: Generations"/>
    <s v="David Carson"/>
    <x v="3"/>
    <s v="English"/>
    <n v="118"/>
    <n v="75668868"/>
    <n v="35000000"/>
  </r>
  <r>
    <n v="6.6"/>
    <s v="Star Trek: Generations"/>
    <s v="David Carson"/>
    <x v="4"/>
    <s v="English"/>
    <n v="118"/>
    <n v="75668868"/>
    <n v="35000000"/>
  </r>
  <r>
    <n v="6.5"/>
    <s v="The Grandmaster"/>
    <s v="Kar-Wai Wong"/>
    <x v="0"/>
    <s v="Mandarin"/>
    <n v="122"/>
    <n v="6594136"/>
    <n v="38600000"/>
  </r>
  <r>
    <n v="6.5"/>
    <s v="The Grandmaster"/>
    <s v="Kar-Wai Wong"/>
    <x v="18"/>
    <s v="Mandarin"/>
    <n v="122"/>
    <n v="6594136"/>
    <n v="38600000"/>
  </r>
  <r>
    <n v="6.5"/>
    <s v="The Grandmaster"/>
    <s v="Kar-Wai Wong"/>
    <x v="12"/>
    <s v="Mandarin"/>
    <n v="122"/>
    <n v="6594136"/>
    <n v="38600000"/>
  </r>
  <r>
    <n v="6.9"/>
    <s v="Water for Elephants"/>
    <s v="Francis Lawrence"/>
    <x v="12"/>
    <s v="English"/>
    <n v="120"/>
    <n v="58700247"/>
    <n v="38000000"/>
  </r>
  <r>
    <n v="6.9"/>
    <s v="Water for Elephants"/>
    <s v="Francis Lawrence"/>
    <x v="5"/>
    <s v="English"/>
    <n v="120"/>
    <n v="58700247"/>
    <n v="38000000"/>
  </r>
  <r>
    <n v="7.6"/>
    <s v="The Hurricane"/>
    <s v="Norman Jewison"/>
    <x v="18"/>
    <s v="English"/>
    <n v="146"/>
    <n v="50668906"/>
    <n v="38000000"/>
  </r>
  <r>
    <n v="7.6"/>
    <s v="The Hurricane"/>
    <s v="Norman Jewison"/>
    <x v="12"/>
    <s v="English"/>
    <n v="146"/>
    <n v="50668906"/>
    <n v="38000000"/>
  </r>
  <r>
    <n v="7.6"/>
    <s v="The Hurricane"/>
    <s v="Norman Jewison"/>
    <x v="14"/>
    <s v="English"/>
    <n v="146"/>
    <n v="50668906"/>
    <n v="38000000"/>
  </r>
  <r>
    <n v="5.6"/>
    <s v="Enough"/>
    <s v="Michael Apted"/>
    <x v="15"/>
    <s v="English"/>
    <n v="115"/>
    <n v="39177215"/>
    <n v="38000000"/>
  </r>
  <r>
    <n v="5.6"/>
    <s v="Enough"/>
    <s v="Michael Apted"/>
    <x v="12"/>
    <s v="English"/>
    <n v="115"/>
    <n v="39177215"/>
    <n v="38000000"/>
  </r>
  <r>
    <n v="5.6"/>
    <s v="Enough"/>
    <s v="Michael Apted"/>
    <x v="4"/>
    <s v="English"/>
    <n v="115"/>
    <n v="39177215"/>
    <n v="38000000"/>
  </r>
  <r>
    <n v="6.2"/>
    <s v="Heartbreakers"/>
    <s v="David Mirkin"/>
    <x v="7"/>
    <s v="English"/>
    <n v="123"/>
    <n v="40334024"/>
    <n v="35000000"/>
  </r>
  <r>
    <n v="6.2"/>
    <s v="Heartbreakers"/>
    <s v="David Mirkin"/>
    <x v="15"/>
    <s v="English"/>
    <n v="123"/>
    <n v="40334024"/>
    <n v="35000000"/>
  </r>
  <r>
    <n v="6.2"/>
    <s v="Heartbreakers"/>
    <s v="David Mirkin"/>
    <x v="5"/>
    <s v="English"/>
    <n v="123"/>
    <n v="40334024"/>
    <n v="35000000"/>
  </r>
  <r>
    <n v="4.4000000000000004"/>
    <s v="Paul Blart: Mall Cop 2"/>
    <s v="Andy Fickman"/>
    <x v="0"/>
    <s v="English"/>
    <n v="94"/>
    <n v="71038190"/>
    <n v="30000000"/>
  </r>
  <r>
    <n v="4.4000000000000004"/>
    <s v="Paul Blart: Mall Cop 2"/>
    <s v="Andy Fickman"/>
    <x v="7"/>
    <s v="English"/>
    <n v="94"/>
    <n v="71038190"/>
    <n v="30000000"/>
  </r>
  <r>
    <n v="4.4000000000000004"/>
    <s v="Paul Blart: Mall Cop 2"/>
    <s v="Andy Fickman"/>
    <x v="15"/>
    <s v="English"/>
    <n v="94"/>
    <n v="71038190"/>
    <n v="30000000"/>
  </r>
  <r>
    <n v="5.6"/>
    <s v="Angel Eyes"/>
    <s v="Luis Mandoki"/>
    <x v="12"/>
    <s v="English"/>
    <n v="102"/>
    <n v="24044532"/>
    <n v="38000000"/>
  </r>
  <r>
    <n v="5.6"/>
    <s v="Angel Eyes"/>
    <s v="Luis Mandoki"/>
    <x v="5"/>
    <s v="English"/>
    <n v="102"/>
    <n v="24044532"/>
    <n v="38000000"/>
  </r>
  <r>
    <n v="5.5"/>
    <s v="Joe Somebody"/>
    <s v="John Pasquin"/>
    <x v="7"/>
    <s v="English"/>
    <n v="98"/>
    <n v="22770864"/>
    <n v="38000000"/>
  </r>
  <r>
    <n v="5.5"/>
    <s v="Joe Somebody"/>
    <s v="John Pasquin"/>
    <x v="12"/>
    <s v="English"/>
    <n v="98"/>
    <n v="22770864"/>
    <n v="38000000"/>
  </r>
  <r>
    <n v="6.7"/>
    <s v="The Ninth Gate"/>
    <s v="Roman Polanski"/>
    <x v="10"/>
    <s v="English"/>
    <n v="133"/>
    <n v="18653746"/>
    <n v="38000000"/>
  </r>
  <r>
    <n v="6.7"/>
    <s v="The Ninth Gate"/>
    <s v="Roman Polanski"/>
    <x v="4"/>
    <s v="English"/>
    <n v="133"/>
    <n v="18653746"/>
    <n v="38000000"/>
  </r>
  <r>
    <n v="6.1"/>
    <s v="Extreme Measures"/>
    <s v="Michael Apted"/>
    <x v="15"/>
    <s v="English"/>
    <n v="118"/>
    <n v="17305211"/>
    <n v="38000000"/>
  </r>
  <r>
    <n v="6.1"/>
    <s v="Extreme Measures"/>
    <s v="Michael Apted"/>
    <x v="12"/>
    <s v="English"/>
    <n v="118"/>
    <n v="17305211"/>
    <n v="38000000"/>
  </r>
  <r>
    <n v="6.1"/>
    <s v="Extreme Measures"/>
    <s v="Michael Apted"/>
    <x v="10"/>
    <s v="English"/>
    <n v="118"/>
    <n v="17305211"/>
    <n v="38000000"/>
  </r>
  <r>
    <n v="6.1"/>
    <s v="Extreme Measures"/>
    <s v="Michael Apted"/>
    <x v="4"/>
    <s v="English"/>
    <n v="118"/>
    <n v="17305211"/>
    <n v="38000000"/>
  </r>
  <r>
    <n v="6.2"/>
    <s v="Rock Star"/>
    <s v="Stephen Herek"/>
    <x v="12"/>
    <s v="English"/>
    <n v="105"/>
    <n v="16991902"/>
    <n v="57000000"/>
  </r>
  <r>
    <n v="6.2"/>
    <s v="Rock Star"/>
    <s v="Stephen Herek"/>
    <x v="19"/>
    <s v="English"/>
    <n v="105"/>
    <n v="16991902"/>
    <n v="57000000"/>
  </r>
  <r>
    <n v="7.3"/>
    <s v="Precious"/>
    <s v="Lee Daniels"/>
    <x v="12"/>
    <s v="English"/>
    <n v="109"/>
    <n v="47536959"/>
    <n v="10000000"/>
  </r>
  <r>
    <n v="6.6"/>
    <s v="White Squall"/>
    <s v="Ridley Scott"/>
    <x v="1"/>
    <s v="English"/>
    <n v="129"/>
    <n v="10300000"/>
    <n v="38000000"/>
  </r>
  <r>
    <n v="6.6"/>
    <s v="White Squall"/>
    <s v="Ridley Scott"/>
    <x v="12"/>
    <s v="English"/>
    <n v="129"/>
    <n v="10300000"/>
    <n v="38000000"/>
  </r>
  <r>
    <n v="8.1999999999999993"/>
    <s v="The Thing"/>
    <s v="John Carpenter"/>
    <x v="16"/>
    <s v="English"/>
    <n v="109"/>
    <n v="13782838"/>
    <n v="15000000"/>
  </r>
  <r>
    <n v="8.1999999999999993"/>
    <s v="The Thing"/>
    <s v="John Carpenter"/>
    <x v="10"/>
    <s v="English"/>
    <n v="109"/>
    <n v="13782838"/>
    <n v="15000000"/>
  </r>
  <r>
    <n v="8.1999999999999993"/>
    <s v="The Thing"/>
    <s v="John Carpenter"/>
    <x v="3"/>
    <s v="English"/>
    <n v="109"/>
    <n v="13782838"/>
    <n v="15000000"/>
  </r>
  <r>
    <n v="6.4"/>
    <s v="Riddick"/>
    <s v="David Twohy"/>
    <x v="0"/>
    <s v="English"/>
    <n v="127"/>
    <n v="41997790"/>
    <n v="38000000"/>
  </r>
  <r>
    <n v="6.4"/>
    <s v="Riddick"/>
    <s v="David Twohy"/>
    <x v="3"/>
    <s v="English"/>
    <n v="127"/>
    <n v="41997790"/>
    <n v="38000000"/>
  </r>
  <r>
    <n v="6.4"/>
    <s v="Riddick"/>
    <s v="David Twohy"/>
    <x v="4"/>
    <s v="English"/>
    <n v="127"/>
    <n v="41997790"/>
    <n v="38000000"/>
  </r>
  <r>
    <n v="6.4"/>
    <s v="Switchback"/>
    <s v="Jeb Stuart"/>
    <x v="15"/>
    <s v="English"/>
    <n v="118"/>
    <n v="6482195"/>
    <n v="37000000"/>
  </r>
  <r>
    <n v="6.4"/>
    <s v="Switchback"/>
    <s v="Jeb Stuart"/>
    <x v="10"/>
    <s v="English"/>
    <n v="118"/>
    <n v="6482195"/>
    <n v="37000000"/>
  </r>
  <r>
    <n v="6.4"/>
    <s v="Switchback"/>
    <s v="Jeb Stuart"/>
    <x v="4"/>
    <s v="English"/>
    <n v="118"/>
    <n v="6482195"/>
    <n v="37000000"/>
  </r>
  <r>
    <n v="5.2"/>
    <s v="Texas Rangers"/>
    <s v="Steve Miner"/>
    <x v="0"/>
    <s v="English"/>
    <n v="110"/>
    <n v="623374"/>
    <n v="38000000"/>
  </r>
  <r>
    <n v="5.2"/>
    <s v="Texas Rangers"/>
    <s v="Steve Miner"/>
    <x v="1"/>
    <s v="English"/>
    <n v="110"/>
    <n v="623374"/>
    <n v="38000000"/>
  </r>
  <r>
    <n v="5.2"/>
    <s v="Texas Rangers"/>
    <s v="Steve Miner"/>
    <x v="12"/>
    <s v="English"/>
    <n v="110"/>
    <n v="623374"/>
    <n v="38000000"/>
  </r>
  <r>
    <n v="5.2"/>
    <s v="Texas Rangers"/>
    <s v="Steve Miner"/>
    <x v="4"/>
    <s v="English"/>
    <n v="110"/>
    <n v="623374"/>
    <n v="38000000"/>
  </r>
  <r>
    <n v="5.2"/>
    <s v="Texas Rangers"/>
    <s v="Steve Miner"/>
    <x v="11"/>
    <s v="English"/>
    <n v="110"/>
    <n v="623374"/>
    <n v="38000000"/>
  </r>
  <r>
    <n v="6.5"/>
    <s v="City of Ember"/>
    <s v="Gil Kenan"/>
    <x v="1"/>
    <s v="English"/>
    <n v="90"/>
    <n v="7871693"/>
    <n v="55000000"/>
  </r>
  <r>
    <n v="6.5"/>
    <s v="City of Ember"/>
    <s v="Gil Kenan"/>
    <x v="8"/>
    <s v="English"/>
    <n v="90"/>
    <n v="7871693"/>
    <n v="55000000"/>
  </r>
  <r>
    <n v="6.5"/>
    <s v="City of Ember"/>
    <s v="Gil Kenan"/>
    <x v="2"/>
    <s v="English"/>
    <n v="90"/>
    <n v="7871693"/>
    <n v="55000000"/>
  </r>
  <r>
    <n v="6.5"/>
    <s v="City of Ember"/>
    <s v="Gil Kenan"/>
    <x v="3"/>
    <s v="English"/>
    <n v="90"/>
    <n v="7871693"/>
    <n v="55000000"/>
  </r>
  <r>
    <n v="7.1"/>
    <s v="The Master"/>
    <s v="Paul Thomas Anderson"/>
    <x v="12"/>
    <s v="English"/>
    <n v="144"/>
    <n v="16377274"/>
    <n v="32000000"/>
  </r>
  <r>
    <n v="7.3"/>
    <s v="The Express"/>
    <s v="Gary Fleder"/>
    <x v="18"/>
    <s v="English"/>
    <n v="130"/>
    <n v="9589875"/>
    <n v="40000000"/>
  </r>
  <r>
    <n v="7.3"/>
    <s v="The Express"/>
    <s v="Gary Fleder"/>
    <x v="12"/>
    <s v="English"/>
    <n v="130"/>
    <n v="9589875"/>
    <n v="40000000"/>
  </r>
  <r>
    <n v="7.3"/>
    <s v="The Express"/>
    <s v="Gary Fleder"/>
    <x v="14"/>
    <s v="English"/>
    <n v="130"/>
    <n v="9589875"/>
    <n v="40000000"/>
  </r>
  <r>
    <n v="5.2"/>
    <s v="The 5th Wave"/>
    <s v="J Blakeson"/>
    <x v="0"/>
    <s v="English"/>
    <n v="112"/>
    <n v="34912982"/>
    <n v="38000000"/>
  </r>
  <r>
    <n v="5.2"/>
    <s v="The 5th Wave"/>
    <s v="J Blakeson"/>
    <x v="1"/>
    <s v="English"/>
    <n v="112"/>
    <n v="34912982"/>
    <n v="38000000"/>
  </r>
  <r>
    <n v="5.2"/>
    <s v="The 5th Wave"/>
    <s v="J Blakeson"/>
    <x v="3"/>
    <s v="English"/>
    <n v="112"/>
    <n v="34912982"/>
    <n v="38000000"/>
  </r>
  <r>
    <n v="5.2"/>
    <s v="The 5th Wave"/>
    <s v="J Blakeson"/>
    <x v="4"/>
    <s v="English"/>
    <n v="112"/>
    <n v="34912982"/>
    <n v="38000000"/>
  </r>
  <r>
    <n v="7.7"/>
    <s v="Creed"/>
    <s v="Ryan Coogler"/>
    <x v="12"/>
    <s v="English"/>
    <n v="133"/>
    <n v="109712885"/>
    <n v="35000000"/>
  </r>
  <r>
    <n v="7.7"/>
    <s v="Creed"/>
    <s v="Ryan Coogler"/>
    <x v="14"/>
    <s v="English"/>
    <n v="133"/>
    <n v="109712885"/>
    <n v="35000000"/>
  </r>
  <r>
    <n v="7.6"/>
    <s v="The Town"/>
    <s v="Ben Affleck"/>
    <x v="15"/>
    <s v="English"/>
    <n v="150"/>
    <n v="92173235"/>
    <n v="37000000"/>
  </r>
  <r>
    <n v="7.6"/>
    <s v="The Town"/>
    <s v="Ben Affleck"/>
    <x v="12"/>
    <s v="English"/>
    <n v="150"/>
    <n v="92173235"/>
    <n v="37000000"/>
  </r>
  <r>
    <n v="7.6"/>
    <s v="The Town"/>
    <s v="Ben Affleck"/>
    <x v="4"/>
    <s v="English"/>
    <n v="150"/>
    <n v="92173235"/>
    <n v="37000000"/>
  </r>
  <r>
    <n v="5.7"/>
    <s v="What to Expect When You're Expecting"/>
    <s v="Kirk Jones"/>
    <x v="7"/>
    <s v="English"/>
    <n v="110"/>
    <n v="41102171"/>
    <n v="40000000"/>
  </r>
  <r>
    <n v="5.7"/>
    <s v="What to Expect When You're Expecting"/>
    <s v="Kirk Jones"/>
    <x v="12"/>
    <s v="English"/>
    <n v="110"/>
    <n v="41102171"/>
    <n v="40000000"/>
  </r>
  <r>
    <n v="5.7"/>
    <s v="What to Expect When You're Expecting"/>
    <s v="Kirk Jones"/>
    <x v="5"/>
    <s v="English"/>
    <n v="110"/>
    <n v="41102171"/>
    <n v="40000000"/>
  </r>
  <r>
    <n v="7"/>
    <s v="Burn After Reading"/>
    <s v="Ethan Coen"/>
    <x v="7"/>
    <s v="English"/>
    <n v="96"/>
    <n v="60338891"/>
    <n v="37000000"/>
  </r>
  <r>
    <n v="7"/>
    <s v="Burn After Reading"/>
    <s v="Ethan Coen"/>
    <x v="12"/>
    <s v="English"/>
    <n v="96"/>
    <n v="60338891"/>
    <n v="37000000"/>
  </r>
  <r>
    <n v="6"/>
    <s v="Nim's Island"/>
    <s v="Jennifer Flackett"/>
    <x v="1"/>
    <s v="English"/>
    <n v="96"/>
    <n v="48006503"/>
    <n v="37000000"/>
  </r>
  <r>
    <n v="6"/>
    <s v="Nim's Island"/>
    <s v="Jennifer Flackett"/>
    <x v="7"/>
    <s v="English"/>
    <n v="96"/>
    <n v="48006503"/>
    <n v="37000000"/>
  </r>
  <r>
    <n v="6"/>
    <s v="Nim's Island"/>
    <s v="Jennifer Flackett"/>
    <x v="8"/>
    <s v="English"/>
    <n v="96"/>
    <n v="48006503"/>
    <n v="37000000"/>
  </r>
  <r>
    <n v="6"/>
    <s v="Nim's Island"/>
    <s v="Jennifer Flackett"/>
    <x v="2"/>
    <s v="English"/>
    <n v="96"/>
    <n v="48006503"/>
    <n v="37000000"/>
  </r>
  <r>
    <n v="8.1"/>
    <s v="Rush"/>
    <s v="Ron Howard"/>
    <x v="0"/>
    <s v="English"/>
    <n v="123"/>
    <n v="26903709"/>
    <n v="38000000"/>
  </r>
  <r>
    <n v="8.1"/>
    <s v="Rush"/>
    <s v="Ron Howard"/>
    <x v="18"/>
    <s v="English"/>
    <n v="123"/>
    <n v="26903709"/>
    <n v="38000000"/>
  </r>
  <r>
    <n v="8.1"/>
    <s v="Rush"/>
    <s v="Ron Howard"/>
    <x v="12"/>
    <s v="English"/>
    <n v="123"/>
    <n v="26903709"/>
    <n v="38000000"/>
  </r>
  <r>
    <n v="8.1"/>
    <s v="Rush"/>
    <s v="Ron Howard"/>
    <x v="14"/>
    <s v="English"/>
    <n v="123"/>
    <n v="26903709"/>
    <n v="38000000"/>
  </r>
  <r>
    <n v="8"/>
    <s v="Magnolia"/>
    <s v="Paul Thomas Anderson"/>
    <x v="12"/>
    <s v="English"/>
    <n v="188"/>
    <n v="22450975"/>
    <n v="37000000"/>
  </r>
  <r>
    <n v="5.6"/>
    <s v="Cop Out"/>
    <s v="Kevin Smith"/>
    <x v="0"/>
    <s v="English"/>
    <n v="107"/>
    <n v="44867349"/>
    <n v="37000000"/>
  </r>
  <r>
    <n v="5.6"/>
    <s v="Cop Out"/>
    <s v="Kevin Smith"/>
    <x v="7"/>
    <s v="English"/>
    <n v="107"/>
    <n v="44867349"/>
    <n v="37000000"/>
  </r>
  <r>
    <n v="5.6"/>
    <s v="Cop Out"/>
    <s v="Kevin Smith"/>
    <x v="15"/>
    <s v="English"/>
    <n v="107"/>
    <n v="44867349"/>
    <n v="37000000"/>
  </r>
  <r>
    <n v="6.1"/>
    <s v="How to Be Single"/>
    <s v="Christian Ditter"/>
    <x v="7"/>
    <s v="English"/>
    <n v="110"/>
    <n v="46813366"/>
    <n v="38000000"/>
  </r>
  <r>
    <n v="6.1"/>
    <s v="How to Be Single"/>
    <s v="Christian Ditter"/>
    <x v="5"/>
    <s v="English"/>
    <n v="110"/>
    <n v="46813366"/>
    <n v="38000000"/>
  </r>
  <r>
    <n v="6.9"/>
    <s v="Dolphin Tale"/>
    <s v="Charles Martin Smith"/>
    <x v="12"/>
    <s v="English"/>
    <n v="113"/>
    <n v="72279690"/>
    <n v="37000000"/>
  </r>
  <r>
    <n v="6.9"/>
    <s v="Dolphin Tale"/>
    <s v="Charles Martin Smith"/>
    <x v="8"/>
    <s v="English"/>
    <n v="113"/>
    <n v="72279690"/>
    <n v="37000000"/>
  </r>
  <r>
    <n v="5.2"/>
    <s v="Twilight"/>
    <s v="Catherine Hardwicke"/>
    <x v="12"/>
    <s v="English"/>
    <n v="122"/>
    <n v="191449475"/>
    <n v="37000000"/>
  </r>
  <r>
    <n v="5.2"/>
    <s v="Twilight"/>
    <s v="Catherine Hardwicke"/>
    <x v="2"/>
    <s v="English"/>
    <n v="122"/>
    <n v="191449475"/>
    <n v="37000000"/>
  </r>
  <r>
    <n v="5.2"/>
    <s v="Twilight"/>
    <s v="Catherine Hardwicke"/>
    <x v="5"/>
    <s v="English"/>
    <n v="122"/>
    <n v="191449475"/>
    <n v="37000000"/>
  </r>
  <r>
    <n v="7"/>
    <s v="John Q"/>
    <s v="Nick Cassavetes"/>
    <x v="15"/>
    <s v="English"/>
    <n v="116"/>
    <n v="71026631"/>
    <n v="36000000"/>
  </r>
  <r>
    <n v="7"/>
    <s v="John Q"/>
    <s v="Nick Cassavetes"/>
    <x v="12"/>
    <s v="English"/>
    <n v="116"/>
    <n v="71026631"/>
    <n v="36000000"/>
  </r>
  <r>
    <n v="7"/>
    <s v="John Q"/>
    <s v="Nick Cassavetes"/>
    <x v="4"/>
    <s v="English"/>
    <n v="116"/>
    <n v="71026631"/>
    <n v="36000000"/>
  </r>
  <r>
    <n v="6.3"/>
    <s v="Blue Streak"/>
    <s v="Les Mayfield"/>
    <x v="0"/>
    <s v="English"/>
    <n v="93"/>
    <n v="68208190"/>
    <n v="65000000"/>
  </r>
  <r>
    <n v="6.3"/>
    <s v="Blue Streak"/>
    <s v="Les Mayfield"/>
    <x v="7"/>
    <s v="English"/>
    <n v="93"/>
    <n v="68208190"/>
    <n v="65000000"/>
  </r>
  <r>
    <n v="6.3"/>
    <s v="Blue Streak"/>
    <s v="Les Mayfield"/>
    <x v="15"/>
    <s v="English"/>
    <n v="93"/>
    <n v="68208190"/>
    <n v="65000000"/>
  </r>
  <r>
    <n v="6.3"/>
    <s v="Blue Streak"/>
    <s v="Les Mayfield"/>
    <x v="4"/>
    <s v="English"/>
    <n v="93"/>
    <n v="68208190"/>
    <n v="65000000"/>
  </r>
  <r>
    <n v="7"/>
    <s v="We're the Millers"/>
    <s v="Rawson Marshall Thurber"/>
    <x v="7"/>
    <s v="English"/>
    <n v="118"/>
    <n v="150368971"/>
    <n v="37000000"/>
  </r>
  <r>
    <n v="7"/>
    <s v="We're the Millers"/>
    <s v="Rawson Marshall Thurber"/>
    <x v="15"/>
    <s v="English"/>
    <n v="118"/>
    <n v="150368971"/>
    <n v="37000000"/>
  </r>
  <r>
    <n v="6.9"/>
    <s v="Breakdown"/>
    <s v="Jonathan Mostow"/>
    <x v="0"/>
    <s v="English"/>
    <n v="93"/>
    <n v="50129186"/>
    <n v="36000000"/>
  </r>
  <r>
    <n v="6.9"/>
    <s v="Breakdown"/>
    <s v="Jonathan Mostow"/>
    <x v="15"/>
    <s v="English"/>
    <n v="93"/>
    <n v="50129186"/>
    <n v="36000000"/>
  </r>
  <r>
    <n v="6.9"/>
    <s v="Breakdown"/>
    <s v="Jonathan Mostow"/>
    <x v="12"/>
    <s v="English"/>
    <n v="93"/>
    <n v="50129186"/>
    <n v="36000000"/>
  </r>
  <r>
    <n v="6.9"/>
    <s v="Breakdown"/>
    <s v="Jonathan Mostow"/>
    <x v="10"/>
    <s v="English"/>
    <n v="93"/>
    <n v="50129186"/>
    <n v="36000000"/>
  </r>
  <r>
    <n v="6.9"/>
    <s v="Breakdown"/>
    <s v="Jonathan Mostow"/>
    <x v="4"/>
    <s v="English"/>
    <n v="93"/>
    <n v="50129186"/>
    <n v="36000000"/>
  </r>
  <r>
    <n v="6.2"/>
    <s v="Never Say Never Again"/>
    <s v="Irvin Kershner"/>
    <x v="0"/>
    <s v="English"/>
    <n v="121"/>
    <n v="55500000"/>
    <n v="36000000"/>
  </r>
  <r>
    <n v="6.2"/>
    <s v="Never Say Never Again"/>
    <s v="Irvin Kershner"/>
    <x v="1"/>
    <s v="English"/>
    <n v="121"/>
    <n v="55500000"/>
    <n v="36000000"/>
  </r>
  <r>
    <n v="6.2"/>
    <s v="Never Say Never Again"/>
    <s v="Irvin Kershner"/>
    <x v="4"/>
    <s v="English"/>
    <n v="121"/>
    <n v="55500000"/>
    <n v="36000000"/>
  </r>
  <r>
    <n v="6.4"/>
    <s v="Hot Tub Time Machine"/>
    <s v="Steve Pink"/>
    <x v="7"/>
    <s v="English"/>
    <n v="101"/>
    <n v="50213619"/>
    <n v="36000000"/>
  </r>
  <r>
    <n v="6.4"/>
    <s v="Hot Tub Time Machine"/>
    <s v="Steve Pink"/>
    <x v="3"/>
    <s v="English"/>
    <n v="101"/>
    <n v="50213619"/>
    <n v="36000000"/>
  </r>
  <r>
    <n v="6.4"/>
    <s v="Dolphin Tale 2"/>
    <s v="Charles Martin Smith"/>
    <x v="12"/>
    <s v="English"/>
    <n v="107"/>
    <n v="42019483"/>
    <n v="36000000"/>
  </r>
  <r>
    <n v="6.4"/>
    <s v="Dolphin Tale 2"/>
    <s v="Charles Martin Smith"/>
    <x v="8"/>
    <s v="English"/>
    <n v="107"/>
    <n v="42019483"/>
    <n v="36000000"/>
  </r>
  <r>
    <n v="5.7"/>
    <s v="Reindeer Games"/>
    <s v="John Frankenheimer"/>
    <x v="0"/>
    <s v="English"/>
    <n v="124"/>
    <n v="23360779"/>
    <n v="34000000"/>
  </r>
  <r>
    <n v="5.7"/>
    <s v="Reindeer Games"/>
    <s v="John Frankenheimer"/>
    <x v="1"/>
    <s v="English"/>
    <n v="124"/>
    <n v="23360779"/>
    <n v="34000000"/>
  </r>
  <r>
    <n v="5.7"/>
    <s v="Reindeer Games"/>
    <s v="John Frankenheimer"/>
    <x v="15"/>
    <s v="English"/>
    <n v="124"/>
    <n v="23360779"/>
    <n v="34000000"/>
  </r>
  <r>
    <n v="5.7"/>
    <s v="Reindeer Games"/>
    <s v="John Frankenheimer"/>
    <x v="12"/>
    <s v="English"/>
    <n v="124"/>
    <n v="23360779"/>
    <n v="34000000"/>
  </r>
  <r>
    <n v="5.7"/>
    <s v="Reindeer Games"/>
    <s v="John Frankenheimer"/>
    <x v="8"/>
    <s v="English"/>
    <n v="124"/>
    <n v="23360779"/>
    <n v="34000000"/>
  </r>
  <r>
    <n v="5.7"/>
    <s v="Reindeer Games"/>
    <s v="John Frankenheimer"/>
    <x v="2"/>
    <s v="English"/>
    <n v="124"/>
    <n v="23360779"/>
    <n v="34000000"/>
  </r>
  <r>
    <n v="5.7"/>
    <s v="Reindeer Games"/>
    <s v="John Frankenheimer"/>
    <x v="5"/>
    <s v="English"/>
    <n v="124"/>
    <n v="23360779"/>
    <n v="34000000"/>
  </r>
  <r>
    <n v="5.7"/>
    <s v="Reindeer Games"/>
    <s v="John Frankenheimer"/>
    <x v="4"/>
    <s v="English"/>
    <n v="124"/>
    <n v="23360779"/>
    <n v="34000000"/>
  </r>
  <r>
    <n v="6.1"/>
    <s v="A Man Apart"/>
    <s v="F. Gary Gray"/>
    <x v="0"/>
    <s v="English"/>
    <n v="109"/>
    <n v="26183197"/>
    <n v="36000000"/>
  </r>
  <r>
    <n v="6.1"/>
    <s v="A Man Apart"/>
    <s v="F. Gary Gray"/>
    <x v="15"/>
    <s v="English"/>
    <n v="109"/>
    <n v="26183197"/>
    <n v="36000000"/>
  </r>
  <r>
    <n v="6.1"/>
    <s v="A Man Apart"/>
    <s v="F. Gary Gray"/>
    <x v="12"/>
    <s v="English"/>
    <n v="109"/>
    <n v="26183197"/>
    <n v="36000000"/>
  </r>
  <r>
    <n v="6.1"/>
    <s v="A Man Apart"/>
    <s v="F. Gary Gray"/>
    <x v="4"/>
    <s v="English"/>
    <n v="109"/>
    <n v="26183197"/>
    <n v="36000000"/>
  </r>
  <r>
    <n v="5.4"/>
    <s v="Aloha"/>
    <s v="Cameron Crowe"/>
    <x v="7"/>
    <s v="English"/>
    <n v="105"/>
    <n v="20991497"/>
    <n v="37000000"/>
  </r>
  <r>
    <n v="5.4"/>
    <s v="Aloha"/>
    <s v="Cameron Crowe"/>
    <x v="12"/>
    <s v="English"/>
    <n v="105"/>
    <n v="20991497"/>
    <n v="37000000"/>
  </r>
  <r>
    <n v="5.4"/>
    <s v="Aloha"/>
    <s v="Cameron Crowe"/>
    <x v="5"/>
    <s v="English"/>
    <n v="105"/>
    <n v="20991497"/>
    <n v="37000000"/>
  </r>
  <r>
    <n v="6.7"/>
    <s v="Ghosts of Mississippi"/>
    <s v="Rob Reiner"/>
    <x v="12"/>
    <s v="English"/>
    <n v="130"/>
    <n v="13052741"/>
    <n v="36000000"/>
  </r>
  <r>
    <n v="6.7"/>
    <s v="Ghosts of Mississippi"/>
    <s v="Rob Reiner"/>
    <x v="13"/>
    <s v="English"/>
    <n v="130"/>
    <n v="13052741"/>
    <n v="36000000"/>
  </r>
  <r>
    <n v="6.8"/>
    <s v="Snow Falling on Cedars"/>
    <s v="Scott Hicks"/>
    <x v="12"/>
    <s v="English"/>
    <n v="127"/>
    <n v="14378353"/>
    <n v="36000000"/>
  </r>
  <r>
    <n v="6.8"/>
    <s v="Snow Falling on Cedars"/>
    <s v="Scott Hicks"/>
    <x v="10"/>
    <s v="English"/>
    <n v="127"/>
    <n v="14378353"/>
    <n v="36000000"/>
  </r>
  <r>
    <n v="6.8"/>
    <s v="Snow Falling on Cedars"/>
    <s v="Scott Hicks"/>
    <x v="5"/>
    <s v="English"/>
    <n v="127"/>
    <n v="14378353"/>
    <n v="36000000"/>
  </r>
  <r>
    <n v="6.8"/>
    <s v="Snow Falling on Cedars"/>
    <s v="Scott Hicks"/>
    <x v="4"/>
    <s v="English"/>
    <n v="127"/>
    <n v="14378353"/>
    <n v="36000000"/>
  </r>
  <r>
    <n v="6"/>
    <s v="The Rite"/>
    <s v="Mikael HÃ¥fstrÃ¶m"/>
    <x v="12"/>
    <s v="English"/>
    <n v="114"/>
    <n v="33037754"/>
    <n v="37000000"/>
  </r>
  <r>
    <n v="6"/>
    <s v="The Rite"/>
    <s v="Mikael HÃ¥fstrÃ¶m"/>
    <x v="16"/>
    <s v="English"/>
    <n v="114"/>
    <n v="33037754"/>
    <n v="37000000"/>
  </r>
  <r>
    <n v="6"/>
    <s v="The Rite"/>
    <s v="Mikael HÃ¥fstrÃ¶m"/>
    <x v="10"/>
    <s v="English"/>
    <n v="114"/>
    <n v="33037754"/>
    <n v="37000000"/>
  </r>
  <r>
    <n v="6"/>
    <s v="The Rite"/>
    <s v="Mikael HÃ¥fstrÃ¶m"/>
    <x v="4"/>
    <s v="English"/>
    <n v="114"/>
    <n v="33037754"/>
    <n v="37000000"/>
  </r>
  <r>
    <n v="7.8"/>
    <s v="Gattaca"/>
    <s v="Andrew Niccol"/>
    <x v="12"/>
    <s v="English"/>
    <n v="106"/>
    <n v="12339633"/>
    <n v="36000000"/>
  </r>
  <r>
    <n v="7.8"/>
    <s v="Gattaca"/>
    <s v="Andrew Niccol"/>
    <x v="3"/>
    <s v="English"/>
    <n v="106"/>
    <n v="12339633"/>
    <n v="36000000"/>
  </r>
  <r>
    <n v="7.8"/>
    <s v="Gattaca"/>
    <s v="Andrew Niccol"/>
    <x v="4"/>
    <s v="English"/>
    <n v="106"/>
    <n v="12339633"/>
    <n v="36000000"/>
  </r>
  <r>
    <n v="5.3"/>
    <s v="Isn't She Great"/>
    <s v="Andrew Bergman"/>
    <x v="18"/>
    <s v="English"/>
    <n v="95"/>
    <n v="2954405"/>
    <n v="36000000"/>
  </r>
  <r>
    <n v="5.3"/>
    <s v="Isn't She Great"/>
    <s v="Andrew Bergman"/>
    <x v="7"/>
    <s v="English"/>
    <n v="95"/>
    <n v="2954405"/>
    <n v="36000000"/>
  </r>
  <r>
    <n v="5.3"/>
    <s v="Isn't She Great"/>
    <s v="Andrew Bergman"/>
    <x v="5"/>
    <s v="English"/>
    <n v="95"/>
    <n v="2954405"/>
    <n v="36000000"/>
  </r>
  <r>
    <n v="4.5"/>
    <s v="Space Chimps"/>
    <s v="Kirk De Micco"/>
    <x v="1"/>
    <s v="English"/>
    <n v="81"/>
    <n v="30105968"/>
    <n v="37000000"/>
  </r>
  <r>
    <n v="4.5"/>
    <s v="Space Chimps"/>
    <s v="Kirk De Micco"/>
    <x v="6"/>
    <s v="English"/>
    <n v="81"/>
    <n v="30105968"/>
    <n v="37000000"/>
  </r>
  <r>
    <n v="4.5"/>
    <s v="Space Chimps"/>
    <s v="Kirk De Micco"/>
    <x v="7"/>
    <s v="English"/>
    <n v="81"/>
    <n v="30105968"/>
    <n v="37000000"/>
  </r>
  <r>
    <n v="4.5"/>
    <s v="Space Chimps"/>
    <s v="Kirk De Micco"/>
    <x v="8"/>
    <s v="English"/>
    <n v="81"/>
    <n v="30105968"/>
    <n v="37000000"/>
  </r>
  <r>
    <n v="4.5"/>
    <s v="Space Chimps"/>
    <s v="Kirk De Micco"/>
    <x v="3"/>
    <s v="English"/>
    <n v="81"/>
    <n v="30105968"/>
    <n v="37000000"/>
  </r>
  <r>
    <n v="5.4"/>
    <s v="Head of State"/>
    <s v="Chris Rock"/>
    <x v="7"/>
    <s v="English"/>
    <n v="95"/>
    <n v="37788228"/>
    <n v="35200000"/>
  </r>
  <r>
    <n v="7.8"/>
    <s v="The Hangover"/>
    <s v="Todd Phillips"/>
    <x v="7"/>
    <s v="English"/>
    <n v="108"/>
    <n v="277313371"/>
    <n v="35000000"/>
  </r>
  <r>
    <n v="7.2"/>
    <s v="Ip Man 3"/>
    <s v="Wilson Yip"/>
    <x v="0"/>
    <s v="Cantonese"/>
    <n v="105"/>
    <n v="2126511"/>
    <n v="36000000"/>
  </r>
  <r>
    <n v="7.2"/>
    <s v="Ip Man 3"/>
    <s v="Wilson Yip"/>
    <x v="18"/>
    <s v="Cantonese"/>
    <n v="105"/>
    <n v="2126511"/>
    <n v="36000000"/>
  </r>
  <r>
    <n v="7.2"/>
    <s v="Ip Man 3"/>
    <s v="Wilson Yip"/>
    <x v="12"/>
    <s v="Cantonese"/>
    <n v="105"/>
    <n v="2126511"/>
    <n v="36000000"/>
  </r>
  <r>
    <n v="7.2"/>
    <s v="Ip Man 3"/>
    <s v="Wilson Yip"/>
    <x v="13"/>
    <s v="Cantonese"/>
    <n v="105"/>
    <n v="2126511"/>
    <n v="36000000"/>
  </r>
  <r>
    <n v="6.6"/>
    <s v="Austin Powers: The Spy Who Shagged Me"/>
    <s v="Jay Roach"/>
    <x v="0"/>
    <s v="English"/>
    <n v="95"/>
    <n v="205399422"/>
    <n v="33000000"/>
  </r>
  <r>
    <n v="6.6"/>
    <s v="Austin Powers: The Spy Who Shagged Me"/>
    <s v="Jay Roach"/>
    <x v="1"/>
    <s v="English"/>
    <n v="95"/>
    <n v="205399422"/>
    <n v="33000000"/>
  </r>
  <r>
    <n v="6.6"/>
    <s v="Austin Powers: The Spy Who Shagged Me"/>
    <s v="Jay Roach"/>
    <x v="7"/>
    <s v="English"/>
    <n v="95"/>
    <n v="205399422"/>
    <n v="33000000"/>
  </r>
  <r>
    <n v="6.6"/>
    <s v="Austin Powers: The Spy Who Shagged Me"/>
    <s v="Jay Roach"/>
    <x v="15"/>
    <s v="English"/>
    <n v="95"/>
    <n v="205399422"/>
    <n v="33000000"/>
  </r>
  <r>
    <n v="7.6"/>
    <s v="Batman"/>
    <s v="Tim Burton"/>
    <x v="0"/>
    <s v="English"/>
    <n v="126"/>
    <n v="251188924"/>
    <n v="35000000"/>
  </r>
  <r>
    <n v="7.6"/>
    <s v="Batman"/>
    <s v="Tim Burton"/>
    <x v="1"/>
    <s v="English"/>
    <n v="126"/>
    <n v="251188924"/>
    <n v="35000000"/>
  </r>
  <r>
    <n v="5.9"/>
    <s v="There Be Dragons"/>
    <s v="Roland JoffÃ©"/>
    <x v="18"/>
    <s v="English"/>
    <n v="102"/>
    <n v="1068392"/>
    <n v="36000000"/>
  </r>
  <r>
    <n v="5.9"/>
    <s v="There Be Dragons"/>
    <s v="Roland JoffÃ©"/>
    <x v="12"/>
    <s v="English"/>
    <n v="102"/>
    <n v="1068392"/>
    <n v="36000000"/>
  </r>
  <r>
    <n v="5.9"/>
    <s v="There Be Dragons"/>
    <s v="Roland JoffÃ©"/>
    <x v="17"/>
    <s v="English"/>
    <n v="102"/>
    <n v="1068392"/>
    <n v="36000000"/>
  </r>
  <r>
    <n v="6.7"/>
    <s v="Lethal Weapon 3"/>
    <s v="Richard Donner"/>
    <x v="0"/>
    <s v="English"/>
    <n v="121"/>
    <n v="144731527"/>
    <n v="35000000"/>
  </r>
  <r>
    <n v="6.7"/>
    <s v="Lethal Weapon 3"/>
    <s v="Richard Donner"/>
    <x v="15"/>
    <s v="English"/>
    <n v="121"/>
    <n v="144731527"/>
    <n v="35000000"/>
  </r>
  <r>
    <n v="6.7"/>
    <s v="Lethal Weapon 3"/>
    <s v="Richard Donner"/>
    <x v="4"/>
    <s v="English"/>
    <n v="121"/>
    <n v="144731527"/>
    <n v="35000000"/>
  </r>
  <r>
    <n v="7.7"/>
    <s v="The Blind Side"/>
    <s v="John Lee Hancock"/>
    <x v="18"/>
    <s v="English"/>
    <n v="129"/>
    <n v="255950375"/>
    <n v="29000000"/>
  </r>
  <r>
    <n v="7.7"/>
    <s v="The Blind Side"/>
    <s v="John Lee Hancock"/>
    <x v="12"/>
    <s v="English"/>
    <n v="129"/>
    <n v="255950375"/>
    <n v="29000000"/>
  </r>
  <r>
    <n v="7.7"/>
    <s v="The Blind Side"/>
    <s v="John Lee Hancock"/>
    <x v="14"/>
    <s v="English"/>
    <n v="129"/>
    <n v="255950375"/>
    <n v="29000000"/>
  </r>
  <r>
    <n v="5.4"/>
    <s v="Spy Kids"/>
    <s v="Robert Rodriguez"/>
    <x v="0"/>
    <s v="English"/>
    <n v="88"/>
    <n v="112692062"/>
    <n v="35000000"/>
  </r>
  <r>
    <n v="5.4"/>
    <s v="Spy Kids"/>
    <s v="Robert Rodriguez"/>
    <x v="1"/>
    <s v="English"/>
    <n v="88"/>
    <n v="112692062"/>
    <n v="35000000"/>
  </r>
  <r>
    <n v="5.4"/>
    <s v="Spy Kids"/>
    <s v="Robert Rodriguez"/>
    <x v="7"/>
    <s v="English"/>
    <n v="88"/>
    <n v="112692062"/>
    <n v="35000000"/>
  </r>
  <r>
    <n v="5.4"/>
    <s v="Spy Kids"/>
    <s v="Robert Rodriguez"/>
    <x v="8"/>
    <s v="English"/>
    <n v="88"/>
    <n v="112692062"/>
    <n v="35000000"/>
  </r>
  <r>
    <n v="5.4"/>
    <s v="Spy Kids"/>
    <s v="Robert Rodriguez"/>
    <x v="3"/>
    <s v="English"/>
    <n v="88"/>
    <n v="112692062"/>
    <n v="35000000"/>
  </r>
  <r>
    <n v="6.9"/>
    <s v="Horrible Bosses"/>
    <s v="Seth Gordon"/>
    <x v="7"/>
    <s v="English"/>
    <n v="106"/>
    <n v="117528646"/>
    <n v="35000000"/>
  </r>
  <r>
    <n v="6.9"/>
    <s v="Horrible Bosses"/>
    <s v="Seth Gordon"/>
    <x v="15"/>
    <s v="English"/>
    <n v="106"/>
    <n v="117528646"/>
    <n v="35000000"/>
  </r>
  <r>
    <n v="7.7"/>
    <s v="True Grit"/>
    <s v="Ethan Coen"/>
    <x v="1"/>
    <s v="English"/>
    <n v="110"/>
    <n v="171031347"/>
    <n v="38000000"/>
  </r>
  <r>
    <n v="7.7"/>
    <s v="True Grit"/>
    <s v="Ethan Coen"/>
    <x v="12"/>
    <s v="English"/>
    <n v="110"/>
    <n v="171031347"/>
    <n v="38000000"/>
  </r>
  <r>
    <n v="7.7"/>
    <s v="True Grit"/>
    <s v="Ethan Coen"/>
    <x v="11"/>
    <s v="English"/>
    <n v="110"/>
    <n v="171031347"/>
    <n v="38000000"/>
  </r>
  <r>
    <n v="6.8"/>
    <s v="The Devil Wears Prada"/>
    <s v="David Frankel"/>
    <x v="7"/>
    <s v="English"/>
    <n v="109"/>
    <n v="124732962"/>
    <n v="35000000"/>
  </r>
  <r>
    <n v="6.8"/>
    <s v="The Devil Wears Prada"/>
    <s v="David Frankel"/>
    <x v="12"/>
    <s v="English"/>
    <n v="109"/>
    <n v="124732962"/>
    <n v="35000000"/>
  </r>
  <r>
    <n v="6.8"/>
    <s v="The Devil Wears Prada"/>
    <s v="David Frankel"/>
    <x v="5"/>
    <s v="English"/>
    <n v="109"/>
    <n v="124732962"/>
    <n v="35000000"/>
  </r>
  <r>
    <n v="6.4"/>
    <s v="Star Trek: The Motion Picture"/>
    <s v="Robert Wise"/>
    <x v="1"/>
    <s v="English"/>
    <n v="143"/>
    <n v="82300000"/>
    <n v="35000000"/>
  </r>
  <r>
    <n v="6.4"/>
    <s v="Star Trek: The Motion Picture"/>
    <s v="Robert Wise"/>
    <x v="10"/>
    <s v="English"/>
    <n v="143"/>
    <n v="82300000"/>
    <n v="35000000"/>
  </r>
  <r>
    <n v="6.4"/>
    <s v="Star Trek: The Motion Picture"/>
    <s v="Robert Wise"/>
    <x v="3"/>
    <s v="English"/>
    <n v="143"/>
    <n v="82300000"/>
    <n v="35000000"/>
  </r>
  <r>
    <n v="5.7"/>
    <s v="Identity Thief"/>
    <s v="Seth Gordon"/>
    <x v="7"/>
    <s v="English"/>
    <n v="120"/>
    <n v="134455175"/>
    <n v="35000000"/>
  </r>
  <r>
    <n v="5.7"/>
    <s v="Identity Thief"/>
    <s v="Seth Gordon"/>
    <x v="15"/>
    <s v="English"/>
    <n v="120"/>
    <n v="134455175"/>
    <n v="35000000"/>
  </r>
  <r>
    <n v="7.3"/>
    <s v="Cape Fear"/>
    <s v="Martin Scorsese"/>
    <x v="15"/>
    <s v="English"/>
    <n v="128"/>
    <n v="79100000"/>
    <n v="35000000"/>
  </r>
  <r>
    <n v="7.3"/>
    <s v="Cape Fear"/>
    <s v="Martin Scorsese"/>
    <x v="4"/>
    <s v="English"/>
    <n v="128"/>
    <n v="79100000"/>
    <n v="35000000"/>
  </r>
  <r>
    <n v="6.8"/>
    <n v="21"/>
    <s v="Robert Luketic"/>
    <x v="15"/>
    <s v="English"/>
    <n v="123"/>
    <n v="81159365"/>
    <n v="35000000"/>
  </r>
  <r>
    <n v="6.8"/>
    <n v="21"/>
    <s v="Robert Luketic"/>
    <x v="12"/>
    <s v="English"/>
    <n v="123"/>
    <n v="81159365"/>
    <n v="35000000"/>
  </r>
  <r>
    <n v="6.8"/>
    <n v="21"/>
    <s v="Robert Luketic"/>
    <x v="4"/>
    <s v="English"/>
    <n v="123"/>
    <n v="81159365"/>
    <n v="35000000"/>
  </r>
  <r>
    <n v="6.3"/>
    <s v="Trainwreck"/>
    <s v="Judd Apatow"/>
    <x v="7"/>
    <s v="English"/>
    <n v="129"/>
    <n v="110008260"/>
    <n v="35000000"/>
  </r>
  <r>
    <n v="6.3"/>
    <s v="Trainwreck"/>
    <s v="Judd Apatow"/>
    <x v="5"/>
    <s v="English"/>
    <n v="129"/>
    <n v="110008260"/>
    <n v="35000000"/>
  </r>
  <r>
    <n v="5.9"/>
    <s v="Guess Who"/>
    <s v="Kevin Rodney Sullivan"/>
    <x v="7"/>
    <s v="English"/>
    <n v="105"/>
    <n v="67962333"/>
    <n v="35000000"/>
  </r>
  <r>
    <n v="5.9"/>
    <s v="Guess Who"/>
    <s v="Kevin Rodney Sullivan"/>
    <x v="5"/>
    <s v="English"/>
    <n v="105"/>
    <n v="67962333"/>
    <n v="35000000"/>
  </r>
  <r>
    <n v="7.4"/>
    <s v="The English Patient"/>
    <s v="Anthony Minghella"/>
    <x v="12"/>
    <s v="English"/>
    <n v="162"/>
    <n v="78651430"/>
    <n v="27000000"/>
  </r>
  <r>
    <n v="7.4"/>
    <s v="The English Patient"/>
    <s v="Anthony Minghella"/>
    <x v="5"/>
    <s v="English"/>
    <n v="162"/>
    <n v="78651430"/>
    <n v="27000000"/>
  </r>
  <r>
    <n v="7.4"/>
    <s v="The English Patient"/>
    <s v="Anthony Minghella"/>
    <x v="17"/>
    <s v="English"/>
    <n v="162"/>
    <n v="78651430"/>
    <n v="27000000"/>
  </r>
  <r>
    <n v="8.3000000000000007"/>
    <s v="L.A. Confidential"/>
    <s v="Curtis Hanson"/>
    <x v="15"/>
    <s v="English"/>
    <n v="138"/>
    <n v="64604977"/>
    <n v="35000000"/>
  </r>
  <r>
    <n v="8.3000000000000007"/>
    <s v="L.A. Confidential"/>
    <s v="Curtis Hanson"/>
    <x v="12"/>
    <s v="English"/>
    <n v="138"/>
    <n v="64604977"/>
    <n v="35000000"/>
  </r>
  <r>
    <n v="8.3000000000000007"/>
    <s v="L.A. Confidential"/>
    <s v="Curtis Hanson"/>
    <x v="10"/>
    <s v="English"/>
    <n v="138"/>
    <n v="64604977"/>
    <n v="35000000"/>
  </r>
  <r>
    <n v="8.3000000000000007"/>
    <s v="L.A. Confidential"/>
    <s v="Curtis Hanson"/>
    <x v="4"/>
    <s v="English"/>
    <n v="138"/>
    <n v="64604977"/>
    <n v="35000000"/>
  </r>
  <r>
    <n v="6.2"/>
    <s v="Sky High"/>
    <s v="Mike Mitchell"/>
    <x v="1"/>
    <s v="English"/>
    <n v="100"/>
    <n v="63939454"/>
    <n v="35000000"/>
  </r>
  <r>
    <n v="6.2"/>
    <s v="Sky High"/>
    <s v="Mike Mitchell"/>
    <x v="7"/>
    <s v="English"/>
    <n v="100"/>
    <n v="63939454"/>
    <n v="35000000"/>
  </r>
  <r>
    <n v="6.2"/>
    <s v="Sky High"/>
    <s v="Mike Mitchell"/>
    <x v="8"/>
    <s v="English"/>
    <n v="100"/>
    <n v="63939454"/>
    <n v="35000000"/>
  </r>
  <r>
    <n v="6.2"/>
    <s v="Sky High"/>
    <s v="Mike Mitchell"/>
    <x v="3"/>
    <s v="English"/>
    <n v="100"/>
    <n v="63939454"/>
    <n v="35000000"/>
  </r>
  <r>
    <n v="6.3"/>
    <s v="In &amp; Out"/>
    <s v="Frank Oz"/>
    <x v="7"/>
    <s v="English"/>
    <n v="90"/>
    <n v="63826569"/>
    <n v="35000000"/>
  </r>
  <r>
    <n v="5.8"/>
    <s v="Species"/>
    <s v="Roger Donaldson"/>
    <x v="0"/>
    <s v="English"/>
    <n v="108"/>
    <n v="60054449"/>
    <n v="35000000"/>
  </r>
  <r>
    <n v="5.8"/>
    <s v="Species"/>
    <s v="Roger Donaldson"/>
    <x v="16"/>
    <s v="English"/>
    <n v="108"/>
    <n v="60054449"/>
    <n v="35000000"/>
  </r>
  <r>
    <n v="5.8"/>
    <s v="Species"/>
    <s v="Roger Donaldson"/>
    <x v="3"/>
    <s v="English"/>
    <n v="108"/>
    <n v="60054449"/>
    <n v="35000000"/>
  </r>
  <r>
    <n v="5.8"/>
    <s v="Species"/>
    <s v="Roger Donaldson"/>
    <x v="4"/>
    <s v="English"/>
    <n v="108"/>
    <n v="60054449"/>
    <n v="35000000"/>
  </r>
  <r>
    <n v="7.5"/>
    <s v="A Nightmare on Elm Street"/>
    <s v="Wes Craven"/>
    <x v="16"/>
    <s v="English"/>
    <n v="101"/>
    <n v="26505000"/>
    <n v="1800000"/>
  </r>
  <r>
    <n v="6.3"/>
    <s v="The Cell"/>
    <s v="Tarsem Singh"/>
    <x v="16"/>
    <s v="English"/>
    <n v="109"/>
    <n v="61280963"/>
    <n v="33000000"/>
  </r>
  <r>
    <n v="6.3"/>
    <s v="The Cell"/>
    <s v="Tarsem Singh"/>
    <x v="3"/>
    <s v="English"/>
    <n v="109"/>
    <n v="61280963"/>
    <n v="33000000"/>
  </r>
  <r>
    <n v="6.3"/>
    <s v="The Cell"/>
    <s v="Tarsem Singh"/>
    <x v="4"/>
    <s v="English"/>
    <n v="109"/>
    <n v="61280963"/>
    <n v="33000000"/>
  </r>
  <r>
    <n v="6.4"/>
    <s v="The Man in the Iron Mask"/>
    <s v="Randall Wallace"/>
    <x v="0"/>
    <s v="English"/>
    <n v="132"/>
    <n v="56876365"/>
    <n v="35000000"/>
  </r>
  <r>
    <n v="6.4"/>
    <s v="The Man in the Iron Mask"/>
    <s v="Randall Wallace"/>
    <x v="1"/>
    <s v="English"/>
    <n v="132"/>
    <n v="56876365"/>
    <n v="35000000"/>
  </r>
  <r>
    <n v="7.2"/>
    <s v="Secretariat"/>
    <s v="Randall Wallace"/>
    <x v="18"/>
    <s v="English"/>
    <n v="123"/>
    <n v="59699513"/>
    <n v="35000000"/>
  </r>
  <r>
    <n v="7.2"/>
    <s v="Secretariat"/>
    <s v="Randall Wallace"/>
    <x v="12"/>
    <s v="English"/>
    <n v="123"/>
    <n v="59699513"/>
    <n v="35000000"/>
  </r>
  <r>
    <n v="7.2"/>
    <s v="Secretariat"/>
    <s v="Randall Wallace"/>
    <x v="8"/>
    <s v="English"/>
    <n v="123"/>
    <n v="59699513"/>
    <n v="35000000"/>
  </r>
  <r>
    <n v="7.2"/>
    <s v="Secretariat"/>
    <s v="Randall Wallace"/>
    <x v="13"/>
    <s v="English"/>
    <n v="123"/>
    <n v="59699513"/>
    <n v="35000000"/>
  </r>
  <r>
    <n v="7.2"/>
    <s v="Secretariat"/>
    <s v="Randall Wallace"/>
    <x v="14"/>
    <s v="English"/>
    <n v="123"/>
    <n v="59699513"/>
    <n v="35000000"/>
  </r>
  <r>
    <n v="6.3"/>
    <s v="TMNT"/>
    <s v="Kevin Munroe"/>
    <x v="0"/>
    <s v="English"/>
    <n v="87"/>
    <n v="54132596"/>
    <n v="34000000"/>
  </r>
  <r>
    <n v="6.3"/>
    <s v="TMNT"/>
    <s v="Kevin Munroe"/>
    <x v="1"/>
    <s v="English"/>
    <n v="87"/>
    <n v="54132596"/>
    <n v="34000000"/>
  </r>
  <r>
    <n v="6.3"/>
    <s v="TMNT"/>
    <s v="Kevin Munroe"/>
    <x v="6"/>
    <s v="English"/>
    <n v="87"/>
    <n v="54132596"/>
    <n v="34000000"/>
  </r>
  <r>
    <n v="6.3"/>
    <s v="TMNT"/>
    <s v="Kevin Munroe"/>
    <x v="7"/>
    <s v="English"/>
    <n v="87"/>
    <n v="54132596"/>
    <n v="34000000"/>
  </r>
  <r>
    <n v="6.3"/>
    <s v="TMNT"/>
    <s v="Kevin Munroe"/>
    <x v="8"/>
    <s v="English"/>
    <n v="87"/>
    <n v="54132596"/>
    <n v="34000000"/>
  </r>
  <r>
    <n v="6.3"/>
    <s v="TMNT"/>
    <s v="Kevin Munroe"/>
    <x v="2"/>
    <s v="English"/>
    <n v="87"/>
    <n v="54132596"/>
    <n v="34000000"/>
  </r>
  <r>
    <n v="6.3"/>
    <s v="TMNT"/>
    <s v="Kevin Munroe"/>
    <x v="3"/>
    <s v="English"/>
    <n v="87"/>
    <n v="54132596"/>
    <n v="34000000"/>
  </r>
  <r>
    <n v="6.9"/>
    <s v="Radio"/>
    <s v="Michael Tollin"/>
    <x v="18"/>
    <s v="English"/>
    <n v="109"/>
    <n v="52277485"/>
    <n v="35000000"/>
  </r>
  <r>
    <n v="6.9"/>
    <s v="Radio"/>
    <s v="Michael Tollin"/>
    <x v="12"/>
    <s v="English"/>
    <n v="109"/>
    <n v="52277485"/>
    <n v="35000000"/>
  </r>
  <r>
    <n v="6.9"/>
    <s v="Radio"/>
    <s v="Michael Tollin"/>
    <x v="14"/>
    <s v="English"/>
    <n v="109"/>
    <n v="52277485"/>
    <n v="35000000"/>
  </r>
  <r>
    <n v="6.6"/>
    <s v="Friends with Benefits"/>
    <s v="Will Gluck"/>
    <x v="7"/>
    <s v="English"/>
    <n v="109"/>
    <n v="55802754"/>
    <n v="35000000"/>
  </r>
  <r>
    <n v="6.6"/>
    <s v="Friends with Benefits"/>
    <s v="Will Gluck"/>
    <x v="5"/>
    <s v="English"/>
    <n v="109"/>
    <n v="55802754"/>
    <n v="35000000"/>
  </r>
  <r>
    <n v="6"/>
    <s v="Neighbors 2: Sorority Rising"/>
    <s v="Nicholas Stoller"/>
    <x v="7"/>
    <s v="English"/>
    <n v="92"/>
    <n v="55291815"/>
    <n v="35000000"/>
  </r>
  <r>
    <n v="7.5"/>
    <s v="Saving Mr. Banks"/>
    <s v="John Lee Hancock"/>
    <x v="18"/>
    <s v="English"/>
    <n v="125"/>
    <n v="83299761"/>
    <n v="35000000"/>
  </r>
  <r>
    <n v="7.5"/>
    <s v="Saving Mr. Banks"/>
    <s v="John Lee Hancock"/>
    <x v="7"/>
    <s v="English"/>
    <n v="125"/>
    <n v="83299761"/>
    <n v="35000000"/>
  </r>
  <r>
    <n v="7.5"/>
    <s v="Saving Mr. Banks"/>
    <s v="John Lee Hancock"/>
    <x v="12"/>
    <s v="English"/>
    <n v="125"/>
    <n v="83299761"/>
    <n v="35000000"/>
  </r>
  <r>
    <n v="7.5"/>
    <s v="Saving Mr. Banks"/>
    <s v="John Lee Hancock"/>
    <x v="13"/>
    <s v="English"/>
    <n v="125"/>
    <n v="83299761"/>
    <n v="35000000"/>
  </r>
  <r>
    <n v="7.5"/>
    <s v="Saving Mr. Banks"/>
    <s v="John Lee Hancock"/>
    <x v="19"/>
    <s v="English"/>
    <n v="125"/>
    <n v="83299761"/>
    <n v="35000000"/>
  </r>
  <r>
    <n v="7.7"/>
    <s v="Malcolm X"/>
    <s v="Spike Lee"/>
    <x v="18"/>
    <s v="English"/>
    <n v="202"/>
    <n v="48169908"/>
    <n v="33000000"/>
  </r>
  <r>
    <n v="7.7"/>
    <s v="Malcolm X"/>
    <s v="Spike Lee"/>
    <x v="12"/>
    <s v="English"/>
    <n v="202"/>
    <n v="48169908"/>
    <n v="33000000"/>
  </r>
  <r>
    <n v="7.7"/>
    <s v="Malcolm X"/>
    <s v="Spike Lee"/>
    <x v="13"/>
    <s v="English"/>
    <n v="202"/>
    <n v="48169908"/>
    <n v="33000000"/>
  </r>
  <r>
    <n v="7.7"/>
    <s v="Malcolm X"/>
    <s v="Spike Lee"/>
    <x v="5"/>
    <s v="English"/>
    <n v="202"/>
    <n v="48169908"/>
    <n v="33000000"/>
  </r>
  <r>
    <n v="6.2"/>
    <s v="This Is 40"/>
    <s v="Judd Apatow"/>
    <x v="7"/>
    <s v="English"/>
    <n v="134"/>
    <n v="67523385"/>
    <n v="35000000"/>
  </r>
  <r>
    <n v="5.4"/>
    <s v="Old Dogs"/>
    <s v="Walt Becker"/>
    <x v="7"/>
    <s v="English"/>
    <n v="88"/>
    <n v="49474048"/>
    <n v="35000000"/>
  </r>
  <r>
    <n v="5.4"/>
    <s v="Old Dogs"/>
    <s v="Walt Becker"/>
    <x v="8"/>
    <s v="English"/>
    <n v="88"/>
    <n v="49474048"/>
    <n v="35000000"/>
  </r>
  <r>
    <n v="6.6"/>
    <s v="Underworld: Rise of the Lycans"/>
    <s v="Patrick Tatopoulos"/>
    <x v="0"/>
    <s v="English"/>
    <n v="92"/>
    <n v="45802315"/>
    <n v="35000000"/>
  </r>
  <r>
    <n v="6.6"/>
    <s v="Underworld: Rise of the Lycans"/>
    <s v="Patrick Tatopoulos"/>
    <x v="1"/>
    <s v="English"/>
    <n v="92"/>
    <n v="45802315"/>
    <n v="35000000"/>
  </r>
  <r>
    <n v="6.6"/>
    <s v="Underworld: Rise of the Lycans"/>
    <s v="Patrick Tatopoulos"/>
    <x v="2"/>
    <s v="English"/>
    <n v="92"/>
    <n v="45802315"/>
    <n v="35000000"/>
  </r>
  <r>
    <n v="6.6"/>
    <s v="Underworld: Rise of the Lycans"/>
    <s v="Patrick Tatopoulos"/>
    <x v="3"/>
    <s v="English"/>
    <n v="92"/>
    <n v="45802315"/>
    <n v="35000000"/>
  </r>
  <r>
    <n v="6.6"/>
    <s v="Underworld: Rise of the Lycans"/>
    <s v="Patrick Tatopoulos"/>
    <x v="4"/>
    <s v="English"/>
    <n v="92"/>
    <n v="45802315"/>
    <n v="35000000"/>
  </r>
  <r>
    <n v="5.3"/>
    <s v="License to Wed"/>
    <s v="Ken Kwapis"/>
    <x v="7"/>
    <s v="English"/>
    <n v="91"/>
    <n v="43792641"/>
    <n v="35000000"/>
  </r>
  <r>
    <n v="5.3"/>
    <s v="License to Wed"/>
    <s v="Ken Kwapis"/>
    <x v="5"/>
    <s v="English"/>
    <n v="91"/>
    <n v="43792641"/>
    <n v="35000000"/>
  </r>
  <r>
    <n v="5.6"/>
    <s v="The Benchwarmers"/>
    <s v="Dennis Dugan"/>
    <x v="7"/>
    <s v="English"/>
    <n v="75"/>
    <n v="57651794"/>
    <n v="33000000"/>
  </r>
  <r>
    <n v="5.6"/>
    <s v="The Benchwarmers"/>
    <s v="Dennis Dugan"/>
    <x v="5"/>
    <s v="English"/>
    <n v="75"/>
    <n v="57651794"/>
    <n v="33000000"/>
  </r>
  <r>
    <n v="5.6"/>
    <s v="The Benchwarmers"/>
    <s v="Dennis Dugan"/>
    <x v="14"/>
    <s v="English"/>
    <n v="75"/>
    <n v="57651794"/>
    <n v="33000000"/>
  </r>
  <r>
    <n v="5.9"/>
    <s v="Must Love Dogs"/>
    <s v="Gary David Goldberg"/>
    <x v="7"/>
    <s v="English"/>
    <n v="98"/>
    <n v="43894863"/>
    <n v="30000000"/>
  </r>
  <r>
    <n v="5.9"/>
    <s v="Must Love Dogs"/>
    <s v="Gary David Goldberg"/>
    <x v="5"/>
    <s v="English"/>
    <n v="98"/>
    <n v="43894863"/>
    <n v="30000000"/>
  </r>
  <r>
    <n v="7.8"/>
    <s v="Donnie Brasco"/>
    <s v="Mike Newell"/>
    <x v="18"/>
    <s v="English"/>
    <n v="147"/>
    <n v="41954997"/>
    <n v="35000000"/>
  </r>
  <r>
    <n v="7.8"/>
    <s v="Donnie Brasco"/>
    <s v="Mike Newell"/>
    <x v="15"/>
    <s v="English"/>
    <n v="147"/>
    <n v="41954997"/>
    <n v="35000000"/>
  </r>
  <r>
    <n v="7.8"/>
    <s v="Donnie Brasco"/>
    <s v="Mike Newell"/>
    <x v="12"/>
    <s v="English"/>
    <n v="147"/>
    <n v="41954997"/>
    <n v="35000000"/>
  </r>
  <r>
    <n v="6.7"/>
    <s v="Resident Evil"/>
    <s v="Paul W.S. Anderson"/>
    <x v="0"/>
    <s v="English"/>
    <n v="100"/>
    <n v="39532308"/>
    <n v="33000000"/>
  </r>
  <r>
    <n v="6.7"/>
    <s v="Resident Evil"/>
    <s v="Paul W.S. Anderson"/>
    <x v="16"/>
    <s v="English"/>
    <n v="100"/>
    <n v="39532308"/>
    <n v="33000000"/>
  </r>
  <r>
    <n v="6.7"/>
    <s v="Resident Evil"/>
    <s v="Paul W.S. Anderson"/>
    <x v="3"/>
    <s v="English"/>
    <n v="100"/>
    <n v="39532308"/>
    <n v="33000000"/>
  </r>
  <r>
    <n v="7.4"/>
    <s v="Poltergeist"/>
    <s v="Tobe Hooper"/>
    <x v="2"/>
    <s v="English"/>
    <n v="120"/>
    <n v="76600000"/>
    <n v="10700000"/>
  </r>
  <r>
    <n v="7.4"/>
    <s v="Poltergeist"/>
    <s v="Tobe Hooper"/>
    <x v="16"/>
    <s v="English"/>
    <n v="120"/>
    <n v="76600000"/>
    <n v="10700000"/>
  </r>
  <r>
    <n v="6.2"/>
    <s v="The Ladykillers"/>
    <s v="Ethan Coen"/>
    <x v="7"/>
    <s v="English"/>
    <n v="104"/>
    <n v="39692139"/>
    <n v="35000000"/>
  </r>
  <r>
    <n v="6.2"/>
    <s v="The Ladykillers"/>
    <s v="Ethan Coen"/>
    <x v="15"/>
    <s v="English"/>
    <n v="104"/>
    <n v="39692139"/>
    <n v="35000000"/>
  </r>
  <r>
    <n v="6.2"/>
    <s v="The Ladykillers"/>
    <s v="Ethan Coen"/>
    <x v="4"/>
    <s v="English"/>
    <n v="104"/>
    <n v="39692139"/>
    <n v="35000000"/>
  </r>
  <r>
    <n v="5.4"/>
    <s v="Max Payne"/>
    <s v="John Moore"/>
    <x v="0"/>
    <s v="English"/>
    <n v="103"/>
    <n v="40687294"/>
    <n v="35000000"/>
  </r>
  <r>
    <n v="5.4"/>
    <s v="Max Payne"/>
    <s v="John Moore"/>
    <x v="15"/>
    <s v="English"/>
    <n v="103"/>
    <n v="40687294"/>
    <n v="35000000"/>
  </r>
  <r>
    <n v="5.4"/>
    <s v="Max Payne"/>
    <s v="John Moore"/>
    <x v="12"/>
    <s v="English"/>
    <n v="103"/>
    <n v="40687294"/>
    <n v="35000000"/>
  </r>
  <r>
    <n v="5.4"/>
    <s v="Max Payne"/>
    <s v="John Moore"/>
    <x v="10"/>
    <s v="English"/>
    <n v="103"/>
    <n v="40687294"/>
    <n v="35000000"/>
  </r>
  <r>
    <n v="5.4"/>
    <s v="Max Payne"/>
    <s v="John Moore"/>
    <x v="4"/>
    <s v="English"/>
    <n v="103"/>
    <n v="40687294"/>
    <n v="35000000"/>
  </r>
  <r>
    <n v="6.7"/>
    <s v="In Time"/>
    <s v="Andrew Niccol"/>
    <x v="0"/>
    <s v="English"/>
    <n v="109"/>
    <n v="37553932"/>
    <n v="40000000"/>
  </r>
  <r>
    <n v="6.7"/>
    <s v="In Time"/>
    <s v="Andrew Niccol"/>
    <x v="3"/>
    <s v="English"/>
    <n v="109"/>
    <n v="37553932"/>
    <n v="40000000"/>
  </r>
  <r>
    <n v="6.7"/>
    <s v="In Time"/>
    <s v="Andrew Niccol"/>
    <x v="4"/>
    <s v="English"/>
    <n v="109"/>
    <n v="37553932"/>
    <n v="40000000"/>
  </r>
  <r>
    <n v="5.3"/>
    <s v="The Back-up Plan"/>
    <s v="Alan Poul"/>
    <x v="7"/>
    <s v="English"/>
    <n v="104"/>
    <n v="37481242"/>
    <n v="35000000"/>
  </r>
  <r>
    <n v="5.3"/>
    <s v="The Back-up Plan"/>
    <s v="Alan Poul"/>
    <x v="5"/>
    <s v="English"/>
    <n v="104"/>
    <n v="37481242"/>
    <n v="35000000"/>
  </r>
  <r>
    <n v="5.9"/>
    <s v="Something Borrowed"/>
    <s v="Luke Greenfield"/>
    <x v="7"/>
    <s v="English"/>
    <n v="112"/>
    <n v="39026186"/>
    <n v="35000000"/>
  </r>
  <r>
    <n v="5.9"/>
    <s v="Something Borrowed"/>
    <s v="Luke Greenfield"/>
    <x v="12"/>
    <s v="English"/>
    <n v="112"/>
    <n v="39026186"/>
    <n v="35000000"/>
  </r>
  <r>
    <n v="5.9"/>
    <s v="Something Borrowed"/>
    <s v="Luke Greenfield"/>
    <x v="5"/>
    <s v="English"/>
    <n v="112"/>
    <n v="39026186"/>
    <n v="35000000"/>
  </r>
  <r>
    <n v="4.8"/>
    <s v="Black Knight"/>
    <s v="Gil Junger"/>
    <x v="1"/>
    <s v="English"/>
    <n v="95"/>
    <n v="33422806"/>
    <n v="50000000"/>
  </r>
  <r>
    <n v="4.8"/>
    <s v="Black Knight"/>
    <s v="Gil Junger"/>
    <x v="7"/>
    <s v="English"/>
    <n v="95"/>
    <n v="33422806"/>
    <n v="50000000"/>
  </r>
  <r>
    <n v="4.8"/>
    <s v="Black Knight"/>
    <s v="Gil Junger"/>
    <x v="2"/>
    <s v="English"/>
    <n v="95"/>
    <n v="33422806"/>
    <n v="50000000"/>
  </r>
  <r>
    <n v="3.8"/>
    <s v="Street Fighter"/>
    <s v="Steven E. de Souza"/>
    <x v="0"/>
    <s v="English"/>
    <n v="102"/>
    <n v="33423521"/>
    <n v="35000000"/>
  </r>
  <r>
    <n v="3.8"/>
    <s v="Street Fighter"/>
    <s v="Steven E. de Souza"/>
    <x v="1"/>
    <s v="English"/>
    <n v="102"/>
    <n v="33423521"/>
    <n v="35000000"/>
  </r>
  <r>
    <n v="3.8"/>
    <s v="Street Fighter"/>
    <s v="Steven E. de Souza"/>
    <x v="7"/>
    <s v="English"/>
    <n v="102"/>
    <n v="33423521"/>
    <n v="35000000"/>
  </r>
  <r>
    <n v="3.8"/>
    <s v="Street Fighter"/>
    <s v="Steven E. de Souza"/>
    <x v="4"/>
    <s v="English"/>
    <n v="102"/>
    <n v="33423521"/>
    <n v="35000000"/>
  </r>
  <r>
    <n v="8.5"/>
    <s v="The Pianist"/>
    <s v="Roman Polanski"/>
    <x v="18"/>
    <s v="English"/>
    <n v="150"/>
    <n v="32519322"/>
    <n v="35000000"/>
  </r>
  <r>
    <n v="8.5"/>
    <s v="The Pianist"/>
    <s v="Roman Polanski"/>
    <x v="12"/>
    <s v="English"/>
    <n v="150"/>
    <n v="32519322"/>
    <n v="35000000"/>
  </r>
  <r>
    <n v="8.5"/>
    <s v="The Pianist"/>
    <s v="Roman Polanski"/>
    <x v="17"/>
    <s v="English"/>
    <n v="150"/>
    <n v="32519322"/>
    <n v="35000000"/>
  </r>
  <r>
    <n v="6.8"/>
    <s v="The Nativity Story"/>
    <s v="Catherine Hardwicke"/>
    <x v="12"/>
    <s v="English"/>
    <n v="101"/>
    <n v="37617947"/>
    <n v="30000000"/>
  </r>
  <r>
    <n v="6.8"/>
    <s v="The Nativity Story"/>
    <s v="Catherine Hardwicke"/>
    <x v="8"/>
    <s v="English"/>
    <n v="101"/>
    <n v="37617947"/>
    <n v="30000000"/>
  </r>
  <r>
    <n v="6.8"/>
    <s v="The Nativity Story"/>
    <s v="Catherine Hardwicke"/>
    <x v="2"/>
    <s v="English"/>
    <n v="101"/>
    <n v="37617947"/>
    <n v="30000000"/>
  </r>
  <r>
    <n v="5.3"/>
    <s v="House of Wax"/>
    <s v="Jaume Collet-Serra"/>
    <x v="16"/>
    <s v="English"/>
    <n v="108"/>
    <n v="32048809"/>
    <n v="30000000"/>
  </r>
  <r>
    <n v="7.3"/>
    <s v="Closer"/>
    <s v="Mike Nichols"/>
    <x v="12"/>
    <s v="English"/>
    <n v="98"/>
    <n v="33987757"/>
    <n v="27000000"/>
  </r>
  <r>
    <n v="7.3"/>
    <s v="Closer"/>
    <s v="Mike Nichols"/>
    <x v="5"/>
    <s v="English"/>
    <n v="98"/>
    <n v="33987757"/>
    <n v="27000000"/>
  </r>
  <r>
    <n v="6.6"/>
    <s v="J. Edgar"/>
    <s v="Clint Eastwood"/>
    <x v="18"/>
    <s v="English"/>
    <n v="137"/>
    <n v="37304950"/>
    <n v="35000000"/>
  </r>
  <r>
    <n v="6.6"/>
    <s v="J. Edgar"/>
    <s v="Clint Eastwood"/>
    <x v="15"/>
    <s v="English"/>
    <n v="137"/>
    <n v="37304950"/>
    <n v="35000000"/>
  </r>
  <r>
    <n v="6.6"/>
    <s v="J. Edgar"/>
    <s v="Clint Eastwood"/>
    <x v="12"/>
    <s v="English"/>
    <n v="137"/>
    <n v="37304950"/>
    <n v="35000000"/>
  </r>
  <r>
    <n v="6.2"/>
    <s v="Mirrors"/>
    <s v="Alexandre Aja"/>
    <x v="16"/>
    <s v="English"/>
    <n v="112"/>
    <n v="30691439"/>
    <n v="35000000"/>
  </r>
  <r>
    <n v="6.2"/>
    <s v="Mirrors"/>
    <s v="Alexandre Aja"/>
    <x v="10"/>
    <s v="English"/>
    <n v="112"/>
    <n v="30691439"/>
    <n v="35000000"/>
  </r>
  <r>
    <n v="5.2"/>
    <s v="Queen of the Damned"/>
    <s v="Michael Rymer"/>
    <x v="12"/>
    <s v="English"/>
    <n v="101"/>
    <n v="30307804"/>
    <n v="35000000"/>
  </r>
  <r>
    <n v="5.2"/>
    <s v="Queen of the Damned"/>
    <s v="Michael Rymer"/>
    <x v="2"/>
    <s v="English"/>
    <n v="101"/>
    <n v="30307804"/>
    <n v="35000000"/>
  </r>
  <r>
    <n v="5.2"/>
    <s v="Queen of the Damned"/>
    <s v="Michael Rymer"/>
    <x v="16"/>
    <s v="English"/>
    <n v="101"/>
    <n v="30307804"/>
    <n v="35000000"/>
  </r>
  <r>
    <n v="6.2"/>
    <s v="Predator 2"/>
    <s v="Stephen Hopkins"/>
    <x v="0"/>
    <s v="English"/>
    <n v="103"/>
    <n v="30669413"/>
    <n v="35000000"/>
  </r>
  <r>
    <n v="6.2"/>
    <s v="Predator 2"/>
    <s v="Stephen Hopkins"/>
    <x v="16"/>
    <s v="English"/>
    <n v="103"/>
    <n v="30669413"/>
    <n v="35000000"/>
  </r>
  <r>
    <n v="6.2"/>
    <s v="Predator 2"/>
    <s v="Stephen Hopkins"/>
    <x v="3"/>
    <s v="English"/>
    <n v="103"/>
    <n v="30669413"/>
    <n v="35000000"/>
  </r>
  <r>
    <n v="6.2"/>
    <s v="Untraceable"/>
    <s v="Gregory Hoblit"/>
    <x v="15"/>
    <s v="English"/>
    <n v="101"/>
    <n v="28687835"/>
    <n v="35000000"/>
  </r>
  <r>
    <n v="6.2"/>
    <s v="Untraceable"/>
    <s v="Gregory Hoblit"/>
    <x v="12"/>
    <s v="English"/>
    <n v="101"/>
    <n v="28687835"/>
    <n v="35000000"/>
  </r>
  <r>
    <n v="6.2"/>
    <s v="Untraceable"/>
    <s v="Gregory Hoblit"/>
    <x v="4"/>
    <s v="English"/>
    <n v="101"/>
    <n v="28687835"/>
    <n v="35000000"/>
  </r>
  <r>
    <n v="6.6"/>
    <s v="Blast from the Past"/>
    <s v="Hugh Wilson"/>
    <x v="7"/>
    <s v="English"/>
    <n v="112"/>
    <n v="26494611"/>
    <n v="35000000"/>
  </r>
  <r>
    <n v="6.6"/>
    <s v="Blast from the Past"/>
    <s v="Hugh Wilson"/>
    <x v="12"/>
    <s v="English"/>
    <n v="112"/>
    <n v="26494611"/>
    <n v="35000000"/>
  </r>
  <r>
    <n v="6.6"/>
    <s v="Blast from the Past"/>
    <s v="Hugh Wilson"/>
    <x v="5"/>
    <s v="English"/>
    <n v="112"/>
    <n v="26494611"/>
    <n v="35000000"/>
  </r>
  <r>
    <n v="6.6"/>
    <s v="Blast from the Past"/>
    <s v="Hugh Wilson"/>
    <x v="3"/>
    <s v="English"/>
    <n v="112"/>
    <n v="26494611"/>
    <n v="35000000"/>
  </r>
  <r>
    <n v="6.2"/>
    <s v="Jersey Girl"/>
    <s v="Kevin Smith"/>
    <x v="7"/>
    <s v="English"/>
    <n v="102"/>
    <n v="25266129"/>
    <n v="35000000"/>
  </r>
  <r>
    <n v="6.2"/>
    <s v="Jersey Girl"/>
    <s v="Kevin Smith"/>
    <x v="12"/>
    <s v="English"/>
    <n v="102"/>
    <n v="25266129"/>
    <n v="35000000"/>
  </r>
  <r>
    <n v="6.2"/>
    <s v="Jersey Girl"/>
    <s v="Kevin Smith"/>
    <x v="5"/>
    <s v="English"/>
    <n v="102"/>
    <n v="25266129"/>
    <n v="35000000"/>
  </r>
  <r>
    <n v="5.0999999999999996"/>
    <s v="Alex Cross"/>
    <s v="Rob Cohen"/>
    <x v="0"/>
    <s v="English"/>
    <n v="101"/>
    <n v="25863915"/>
    <n v="35000000"/>
  </r>
  <r>
    <n v="5.0999999999999996"/>
    <s v="Alex Cross"/>
    <s v="Rob Cohen"/>
    <x v="15"/>
    <s v="English"/>
    <n v="101"/>
    <n v="25863915"/>
    <n v="35000000"/>
  </r>
  <r>
    <n v="5.0999999999999996"/>
    <s v="Alex Cross"/>
    <s v="Rob Cohen"/>
    <x v="10"/>
    <s v="English"/>
    <n v="101"/>
    <n v="25863915"/>
    <n v="35000000"/>
  </r>
  <r>
    <n v="5.0999999999999996"/>
    <s v="Alex Cross"/>
    <s v="Rob Cohen"/>
    <x v="4"/>
    <s v="English"/>
    <n v="101"/>
    <n v="25863915"/>
    <n v="35000000"/>
  </r>
  <r>
    <n v="6.6"/>
    <s v="Midnight in the Garden of Good and Evil"/>
    <s v="Clint Eastwood"/>
    <x v="15"/>
    <s v="English"/>
    <n v="155"/>
    <n v="25078937"/>
    <n v="30000000"/>
  </r>
  <r>
    <n v="6.6"/>
    <s v="Midnight in the Garden of Good and Evil"/>
    <s v="Clint Eastwood"/>
    <x v="12"/>
    <s v="English"/>
    <n v="155"/>
    <n v="25078937"/>
    <n v="30000000"/>
  </r>
  <r>
    <n v="6.6"/>
    <s v="Midnight in the Garden of Good and Evil"/>
    <s v="Clint Eastwood"/>
    <x v="10"/>
    <s v="English"/>
    <n v="155"/>
    <n v="25078937"/>
    <n v="30000000"/>
  </r>
  <r>
    <n v="6.6"/>
    <s v="Midnight in the Garden of Good and Evil"/>
    <s v="Clint Eastwood"/>
    <x v="4"/>
    <s v="English"/>
    <n v="155"/>
    <n v="25078937"/>
    <n v="30000000"/>
  </r>
  <r>
    <n v="6.1"/>
    <s v="Nanny McPhee Returns"/>
    <s v="Susanna White"/>
    <x v="7"/>
    <s v="English"/>
    <n v="109"/>
    <n v="28995450"/>
    <n v="35000000"/>
  </r>
  <r>
    <n v="6.1"/>
    <s v="Nanny McPhee Returns"/>
    <s v="Susanna White"/>
    <x v="8"/>
    <s v="English"/>
    <n v="109"/>
    <n v="28995450"/>
    <n v="35000000"/>
  </r>
  <r>
    <n v="6.1"/>
    <s v="Nanny McPhee Returns"/>
    <s v="Susanna White"/>
    <x v="2"/>
    <s v="English"/>
    <n v="109"/>
    <n v="28995450"/>
    <n v="35000000"/>
  </r>
  <r>
    <n v="6.6"/>
    <s v="Hoffa"/>
    <s v="Danny DeVito"/>
    <x v="18"/>
    <s v="English"/>
    <n v="140"/>
    <n v="24276500"/>
    <n v="35000000"/>
  </r>
  <r>
    <n v="6.6"/>
    <s v="Hoffa"/>
    <s v="Danny DeVito"/>
    <x v="15"/>
    <s v="English"/>
    <n v="140"/>
    <n v="24276500"/>
    <n v="35000000"/>
  </r>
  <r>
    <n v="6.6"/>
    <s v="Hoffa"/>
    <s v="Danny DeVito"/>
    <x v="12"/>
    <s v="English"/>
    <n v="140"/>
    <n v="24276500"/>
    <n v="35000000"/>
  </r>
  <r>
    <n v="5.9"/>
    <s v="The X Files: I Want to Believe"/>
    <s v="Chris Carter"/>
    <x v="12"/>
    <s v="English"/>
    <n v="108"/>
    <n v="20981633"/>
    <n v="30000000"/>
  </r>
  <r>
    <n v="5.9"/>
    <s v="The X Files: I Want to Believe"/>
    <s v="Chris Carter"/>
    <x v="10"/>
    <s v="English"/>
    <n v="108"/>
    <n v="20981633"/>
    <n v="30000000"/>
  </r>
  <r>
    <n v="5.9"/>
    <s v="The X Files: I Want to Believe"/>
    <s v="Chris Carter"/>
    <x v="3"/>
    <s v="English"/>
    <n v="108"/>
    <n v="20981633"/>
    <n v="30000000"/>
  </r>
  <r>
    <n v="5.9"/>
    <s v="The X Files: I Want to Believe"/>
    <s v="Chris Carter"/>
    <x v="4"/>
    <s v="English"/>
    <n v="108"/>
    <n v="20981633"/>
    <n v="30000000"/>
  </r>
  <r>
    <n v="6.3"/>
    <s v="Ella Enchanted"/>
    <s v="Tommy O'Haver"/>
    <x v="7"/>
    <s v="English"/>
    <n v="96"/>
    <n v="22913677"/>
    <n v="35000000"/>
  </r>
  <r>
    <n v="6.3"/>
    <s v="Ella Enchanted"/>
    <s v="Tommy O'Haver"/>
    <x v="8"/>
    <s v="English"/>
    <n v="96"/>
    <n v="22913677"/>
    <n v="35000000"/>
  </r>
  <r>
    <n v="6.3"/>
    <s v="Ella Enchanted"/>
    <s v="Tommy O'Haver"/>
    <x v="2"/>
    <s v="English"/>
    <n v="96"/>
    <n v="22913677"/>
    <n v="35000000"/>
  </r>
  <r>
    <n v="6.3"/>
    <s v="Ella Enchanted"/>
    <s v="Tommy O'Haver"/>
    <x v="5"/>
    <s v="English"/>
    <n v="96"/>
    <n v="22913677"/>
    <n v="35000000"/>
  </r>
  <r>
    <n v="7.1"/>
    <s v="Concussion"/>
    <s v="Peter Landesman"/>
    <x v="18"/>
    <s v="English"/>
    <n v="123"/>
    <n v="34531832"/>
    <n v="35000000"/>
  </r>
  <r>
    <n v="7.1"/>
    <s v="Concussion"/>
    <s v="Peter Landesman"/>
    <x v="12"/>
    <s v="English"/>
    <n v="123"/>
    <n v="34531832"/>
    <n v="35000000"/>
  </r>
  <r>
    <n v="7.1"/>
    <s v="Concussion"/>
    <s v="Peter Landesman"/>
    <x v="14"/>
    <s v="English"/>
    <n v="123"/>
    <n v="34531832"/>
    <n v="35000000"/>
  </r>
  <r>
    <n v="5"/>
    <s v="Abduction"/>
    <s v="John Singleton"/>
    <x v="0"/>
    <s v="English"/>
    <n v="106"/>
    <n v="28064226"/>
    <n v="35000000"/>
  </r>
  <r>
    <n v="5"/>
    <s v="Abduction"/>
    <s v="John Singleton"/>
    <x v="10"/>
    <s v="English"/>
    <n v="106"/>
    <n v="28064226"/>
    <n v="35000000"/>
  </r>
  <r>
    <n v="5"/>
    <s v="Abduction"/>
    <s v="John Singleton"/>
    <x v="4"/>
    <s v="English"/>
    <n v="106"/>
    <n v="28064226"/>
    <n v="35000000"/>
  </r>
  <r>
    <n v="5.6"/>
    <s v="Valiant"/>
    <s v="Gary Chapman"/>
    <x v="1"/>
    <s v="English"/>
    <n v="76"/>
    <n v="19447478"/>
    <n v="35000000"/>
  </r>
  <r>
    <n v="5.6"/>
    <s v="Valiant"/>
    <s v="Gary Chapman"/>
    <x v="6"/>
    <s v="English"/>
    <n v="76"/>
    <n v="19447478"/>
    <n v="35000000"/>
  </r>
  <r>
    <n v="5.6"/>
    <s v="Valiant"/>
    <s v="Gary Chapman"/>
    <x v="7"/>
    <s v="English"/>
    <n v="76"/>
    <n v="19447478"/>
    <n v="35000000"/>
  </r>
  <r>
    <n v="5.6"/>
    <s v="Valiant"/>
    <s v="Gary Chapman"/>
    <x v="8"/>
    <s v="English"/>
    <n v="76"/>
    <n v="19447478"/>
    <n v="35000000"/>
  </r>
  <r>
    <n v="5.6"/>
    <s v="Valiant"/>
    <s v="Gary Chapman"/>
    <x v="17"/>
    <s v="English"/>
    <n v="76"/>
    <n v="19447478"/>
    <n v="35000000"/>
  </r>
  <r>
    <n v="7.4"/>
    <s v="Wonder Boys"/>
    <s v="Curtis Hanson"/>
    <x v="7"/>
    <s v="English"/>
    <n v="107"/>
    <n v="19389454"/>
    <n v="55000000"/>
  </r>
  <r>
    <n v="7.4"/>
    <s v="Wonder Boys"/>
    <s v="Curtis Hanson"/>
    <x v="12"/>
    <s v="English"/>
    <n v="107"/>
    <n v="19389454"/>
    <n v="55000000"/>
  </r>
  <r>
    <n v="4.5"/>
    <s v="Superhero Movie"/>
    <s v="Craig Mazin"/>
    <x v="0"/>
    <s v="English"/>
    <n v="82"/>
    <n v="25871834"/>
    <n v="35000000"/>
  </r>
  <r>
    <n v="4.5"/>
    <s v="Superhero Movie"/>
    <s v="Craig Mazin"/>
    <x v="7"/>
    <s v="English"/>
    <n v="82"/>
    <n v="25871834"/>
    <n v="35000000"/>
  </r>
  <r>
    <n v="4.5"/>
    <s v="Superhero Movie"/>
    <s v="Craig Mazin"/>
    <x v="3"/>
    <s v="English"/>
    <n v="82"/>
    <n v="25871834"/>
    <n v="35000000"/>
  </r>
  <r>
    <n v="4.5"/>
    <s v="Superhero Movie"/>
    <s v="Craig Mazin"/>
    <x v="4"/>
    <s v="English"/>
    <n v="82"/>
    <n v="25871834"/>
    <n v="35000000"/>
  </r>
  <r>
    <n v="6.2"/>
    <s v="Broken City"/>
    <s v="Allen Hughes"/>
    <x v="15"/>
    <s v="English"/>
    <n v="109"/>
    <n v="19692608"/>
    <n v="35000000"/>
  </r>
  <r>
    <n v="6.2"/>
    <s v="Broken City"/>
    <s v="Allen Hughes"/>
    <x v="12"/>
    <s v="English"/>
    <n v="109"/>
    <n v="19692608"/>
    <n v="35000000"/>
  </r>
  <r>
    <n v="6.2"/>
    <s v="Broken City"/>
    <s v="Allen Hughes"/>
    <x v="4"/>
    <s v="English"/>
    <n v="109"/>
    <n v="19692608"/>
    <n v="35000000"/>
  </r>
  <r>
    <n v="5"/>
    <s v="Cursed"/>
    <s v="Wes Craven"/>
    <x v="7"/>
    <s v="English"/>
    <n v="99"/>
    <n v="19294901"/>
    <n v="35000000"/>
  </r>
  <r>
    <n v="5"/>
    <s v="Cursed"/>
    <s v="Wes Craven"/>
    <x v="16"/>
    <s v="English"/>
    <n v="99"/>
    <n v="19294901"/>
    <n v="35000000"/>
  </r>
  <r>
    <n v="6.5"/>
    <s v="Premium Rush"/>
    <s v="David Koepp"/>
    <x v="0"/>
    <s v="English"/>
    <n v="91"/>
    <n v="20275446"/>
    <n v="35000000"/>
  </r>
  <r>
    <n v="6.5"/>
    <s v="Premium Rush"/>
    <s v="David Koepp"/>
    <x v="15"/>
    <s v="English"/>
    <n v="91"/>
    <n v="20275446"/>
    <n v="35000000"/>
  </r>
  <r>
    <n v="6.5"/>
    <s v="Premium Rush"/>
    <s v="David Koepp"/>
    <x v="4"/>
    <s v="English"/>
    <n v="91"/>
    <n v="20275446"/>
    <n v="35000000"/>
  </r>
  <r>
    <n v="5.0999999999999996"/>
    <s v="Hot Pursuit"/>
    <s v="Anne Fletcher"/>
    <x v="0"/>
    <s v="English"/>
    <n v="87"/>
    <n v="34507079"/>
    <n v="35000000"/>
  </r>
  <r>
    <n v="5.0999999999999996"/>
    <s v="Hot Pursuit"/>
    <s v="Anne Fletcher"/>
    <x v="7"/>
    <s v="English"/>
    <n v="87"/>
    <n v="34507079"/>
    <n v="35000000"/>
  </r>
  <r>
    <n v="5.0999999999999996"/>
    <s v="Hot Pursuit"/>
    <s v="Anne Fletcher"/>
    <x v="15"/>
    <s v="English"/>
    <n v="87"/>
    <n v="34507079"/>
    <n v="35000000"/>
  </r>
  <r>
    <n v="6.5"/>
    <s v="The Four Feathers"/>
    <s v="Shekhar Kapur"/>
    <x v="1"/>
    <s v="English"/>
    <n v="125"/>
    <n v="18306166"/>
    <n v="35000000"/>
  </r>
  <r>
    <n v="6.5"/>
    <s v="The Four Feathers"/>
    <s v="Shekhar Kapur"/>
    <x v="12"/>
    <s v="English"/>
    <n v="125"/>
    <n v="18306166"/>
    <n v="35000000"/>
  </r>
  <r>
    <n v="6.5"/>
    <s v="The Four Feathers"/>
    <s v="Shekhar Kapur"/>
    <x v="5"/>
    <s v="English"/>
    <n v="125"/>
    <n v="18306166"/>
    <n v="35000000"/>
  </r>
  <r>
    <n v="6.5"/>
    <s v="The Four Feathers"/>
    <s v="Shekhar Kapur"/>
    <x v="17"/>
    <s v="English"/>
    <n v="125"/>
    <n v="18306166"/>
    <n v="35000000"/>
  </r>
  <r>
    <n v="6.2"/>
    <s v="Parker"/>
    <s v="Taylor Hackford"/>
    <x v="0"/>
    <s v="English"/>
    <n v="118"/>
    <n v="17609982"/>
    <n v="35000000"/>
  </r>
  <r>
    <n v="6.2"/>
    <s v="Parker"/>
    <s v="Taylor Hackford"/>
    <x v="15"/>
    <s v="English"/>
    <n v="118"/>
    <n v="17609982"/>
    <n v="35000000"/>
  </r>
  <r>
    <n v="6.2"/>
    <s v="Parker"/>
    <s v="Taylor Hackford"/>
    <x v="5"/>
    <s v="English"/>
    <n v="118"/>
    <n v="17609982"/>
    <n v="35000000"/>
  </r>
  <r>
    <n v="6.2"/>
    <s v="Parker"/>
    <s v="Taylor Hackford"/>
    <x v="4"/>
    <s v="English"/>
    <n v="118"/>
    <n v="17609982"/>
    <n v="35000000"/>
  </r>
  <r>
    <n v="6.3"/>
    <s v="Wimbledon"/>
    <s v="Richard Loncraine"/>
    <x v="7"/>
    <s v="English"/>
    <n v="98"/>
    <n v="16831505"/>
    <n v="31000000"/>
  </r>
  <r>
    <n v="6.3"/>
    <s v="Wimbledon"/>
    <s v="Richard Loncraine"/>
    <x v="5"/>
    <s v="English"/>
    <n v="98"/>
    <n v="16831505"/>
    <n v="31000000"/>
  </r>
  <r>
    <n v="6.3"/>
    <s v="Wimbledon"/>
    <s v="Richard Loncraine"/>
    <x v="14"/>
    <s v="English"/>
    <n v="98"/>
    <n v="16831505"/>
    <n v="31000000"/>
  </r>
  <r>
    <n v="3.8"/>
    <s v="Furry Vengeance"/>
    <s v="Roger Kumble"/>
    <x v="7"/>
    <s v="English"/>
    <n v="92"/>
    <n v="17596256"/>
    <n v="35000000"/>
  </r>
  <r>
    <n v="3.8"/>
    <s v="Furry Vengeance"/>
    <s v="Roger Kumble"/>
    <x v="8"/>
    <s v="English"/>
    <n v="92"/>
    <n v="17596256"/>
    <n v="35000000"/>
  </r>
  <r>
    <n v="6.2"/>
    <s v="Lions for Lambs"/>
    <s v="Robert Redford"/>
    <x v="12"/>
    <s v="English"/>
    <n v="92"/>
    <n v="14998070"/>
    <n v="35000000"/>
  </r>
  <r>
    <n v="6.2"/>
    <s v="Lions for Lambs"/>
    <s v="Robert Redford"/>
    <x v="4"/>
    <s v="English"/>
    <n v="92"/>
    <n v="14998070"/>
    <n v="35000000"/>
  </r>
  <r>
    <n v="6.2"/>
    <s v="Lions for Lambs"/>
    <s v="Robert Redford"/>
    <x v="17"/>
    <s v="English"/>
    <n v="92"/>
    <n v="14998070"/>
    <n v="35000000"/>
  </r>
  <r>
    <n v="5.7"/>
    <s v="Flight of the Intruder"/>
    <s v="John Milius"/>
    <x v="0"/>
    <s v="English"/>
    <n v="115"/>
    <n v="14587732"/>
    <n v="35000000"/>
  </r>
  <r>
    <n v="5.7"/>
    <s v="Flight of the Intruder"/>
    <s v="John Milius"/>
    <x v="12"/>
    <s v="English"/>
    <n v="115"/>
    <n v="14587732"/>
    <n v="35000000"/>
  </r>
  <r>
    <n v="5.7"/>
    <s v="Flight of the Intruder"/>
    <s v="John Milius"/>
    <x v="4"/>
    <s v="English"/>
    <n v="115"/>
    <n v="14587732"/>
    <n v="35000000"/>
  </r>
  <r>
    <n v="5.7"/>
    <s v="Flight of the Intruder"/>
    <s v="John Milius"/>
    <x v="17"/>
    <s v="English"/>
    <n v="115"/>
    <n v="14587732"/>
    <n v="35000000"/>
  </r>
  <r>
    <n v="6.7"/>
    <s v="Walk Hard: The Dewey Cox Story"/>
    <s v="Jake Kasdan"/>
    <x v="7"/>
    <s v="English"/>
    <n v="120"/>
    <n v="18317151"/>
    <n v="35000000"/>
  </r>
  <r>
    <n v="6.7"/>
    <s v="Walk Hard: The Dewey Cox Story"/>
    <s v="Jake Kasdan"/>
    <x v="19"/>
    <s v="English"/>
    <n v="120"/>
    <n v="18317151"/>
    <n v="35000000"/>
  </r>
  <r>
    <n v="6.8"/>
    <s v="The Shipping News"/>
    <s v="Lasse HallstrÃ¶m"/>
    <x v="12"/>
    <s v="English"/>
    <n v="111"/>
    <n v="11405825"/>
    <n v="35000000"/>
  </r>
  <r>
    <n v="6"/>
    <s v="American Outlaws"/>
    <s v="Les Mayfield"/>
    <x v="0"/>
    <s v="English"/>
    <n v="94"/>
    <n v="13264986"/>
    <n v="35000000"/>
  </r>
  <r>
    <n v="6"/>
    <s v="American Outlaws"/>
    <s v="Les Mayfield"/>
    <x v="11"/>
    <s v="English"/>
    <n v="94"/>
    <n v="13264986"/>
    <n v="35000000"/>
  </r>
  <r>
    <n v="7.3"/>
    <s v="The Young Victoria"/>
    <s v="Jean-Marc VallÃ©e"/>
    <x v="18"/>
    <s v="English"/>
    <n v="100"/>
    <n v="10991381"/>
    <n v="35000000"/>
  </r>
  <r>
    <n v="7.3"/>
    <s v="The Young Victoria"/>
    <s v="Jean-Marc VallÃ©e"/>
    <x v="12"/>
    <s v="English"/>
    <n v="100"/>
    <n v="10991381"/>
    <n v="35000000"/>
  </r>
  <r>
    <n v="7.3"/>
    <s v="The Young Victoria"/>
    <s v="Jean-Marc VallÃ©e"/>
    <x v="13"/>
    <s v="English"/>
    <n v="100"/>
    <n v="10991381"/>
    <n v="35000000"/>
  </r>
  <r>
    <n v="7.3"/>
    <s v="The Young Victoria"/>
    <s v="Jean-Marc VallÃ©e"/>
    <x v="5"/>
    <s v="English"/>
    <n v="100"/>
    <n v="10991381"/>
    <n v="35000000"/>
  </r>
  <r>
    <n v="5.5"/>
    <s v="Whiteout"/>
    <s v="Dominic Sena"/>
    <x v="0"/>
    <s v="English"/>
    <n v="101"/>
    <n v="10268846"/>
    <n v="35000000"/>
  </r>
  <r>
    <n v="5.5"/>
    <s v="Whiteout"/>
    <s v="Dominic Sena"/>
    <x v="15"/>
    <s v="English"/>
    <n v="101"/>
    <n v="10268846"/>
    <n v="35000000"/>
  </r>
  <r>
    <n v="5.5"/>
    <s v="Whiteout"/>
    <s v="Dominic Sena"/>
    <x v="10"/>
    <s v="English"/>
    <n v="101"/>
    <n v="10268846"/>
    <n v="35000000"/>
  </r>
  <r>
    <n v="5.5"/>
    <s v="Whiteout"/>
    <s v="Dominic Sena"/>
    <x v="4"/>
    <s v="English"/>
    <n v="101"/>
    <n v="10268846"/>
    <n v="35000000"/>
  </r>
  <r>
    <n v="6.7"/>
    <s v="The Tree of Life"/>
    <s v="Terrence Malick"/>
    <x v="12"/>
    <s v="English"/>
    <n v="139"/>
    <n v="13303319"/>
    <n v="32000000"/>
  </r>
  <r>
    <n v="6.7"/>
    <s v="The Tree of Life"/>
    <s v="Terrence Malick"/>
    <x v="2"/>
    <s v="English"/>
    <n v="139"/>
    <n v="13303319"/>
    <n v="32000000"/>
  </r>
  <r>
    <n v="4.8"/>
    <s v="Knock Off"/>
    <s v="Hark Tsui"/>
    <x v="0"/>
    <s v="English"/>
    <n v="91"/>
    <n v="10076136"/>
    <n v="35000000"/>
  </r>
  <r>
    <n v="4.8"/>
    <s v="Knock Off"/>
    <s v="Hark Tsui"/>
    <x v="7"/>
    <s v="English"/>
    <n v="91"/>
    <n v="10076136"/>
    <n v="35000000"/>
  </r>
  <r>
    <n v="4.8"/>
    <s v="Knock Off"/>
    <s v="Hark Tsui"/>
    <x v="4"/>
    <s v="English"/>
    <n v="91"/>
    <n v="10076136"/>
    <n v="35000000"/>
  </r>
  <r>
    <n v="5.7"/>
    <s v="Sabotage"/>
    <s v="David Ayer"/>
    <x v="0"/>
    <s v="English"/>
    <n v="109"/>
    <n v="10499968"/>
    <n v="35000000"/>
  </r>
  <r>
    <n v="5.7"/>
    <s v="Sabotage"/>
    <s v="David Ayer"/>
    <x v="15"/>
    <s v="English"/>
    <n v="109"/>
    <n v="10499968"/>
    <n v="35000000"/>
  </r>
  <r>
    <n v="5.7"/>
    <s v="Sabotage"/>
    <s v="David Ayer"/>
    <x v="12"/>
    <s v="English"/>
    <n v="109"/>
    <n v="10499968"/>
    <n v="35000000"/>
  </r>
  <r>
    <n v="5.7"/>
    <s v="Sabotage"/>
    <s v="David Ayer"/>
    <x v="4"/>
    <s v="English"/>
    <n v="109"/>
    <n v="10499968"/>
    <n v="35000000"/>
  </r>
  <r>
    <n v="5.0999999999999996"/>
    <s v="The Order"/>
    <s v="Brian Helgeland"/>
    <x v="0"/>
    <s v="English"/>
    <n v="102"/>
    <n v="7659747"/>
    <n v="38000000"/>
  </r>
  <r>
    <n v="5.0999999999999996"/>
    <s v="The Order"/>
    <s v="Brian Helgeland"/>
    <x v="10"/>
    <s v="English"/>
    <n v="102"/>
    <n v="7659747"/>
    <n v="38000000"/>
  </r>
  <r>
    <n v="5.0999999999999996"/>
    <s v="The Order"/>
    <s v="Brian Helgeland"/>
    <x v="4"/>
    <s v="English"/>
    <n v="102"/>
    <n v="7659747"/>
    <n v="38000000"/>
  </r>
  <r>
    <n v="6"/>
    <s v="Punisher: War Zone"/>
    <s v="Lexi Alexander"/>
    <x v="0"/>
    <s v="English"/>
    <n v="103"/>
    <n v="7948159"/>
    <n v="35000000"/>
  </r>
  <r>
    <n v="6"/>
    <s v="Punisher: War Zone"/>
    <s v="Lexi Alexander"/>
    <x v="15"/>
    <s v="English"/>
    <n v="103"/>
    <n v="7948159"/>
    <n v="35000000"/>
  </r>
  <r>
    <n v="6"/>
    <s v="Punisher: War Zone"/>
    <s v="Lexi Alexander"/>
    <x v="12"/>
    <s v="English"/>
    <n v="103"/>
    <n v="7948159"/>
    <n v="35000000"/>
  </r>
  <r>
    <n v="6"/>
    <s v="Punisher: War Zone"/>
    <s v="Lexi Alexander"/>
    <x v="4"/>
    <s v="English"/>
    <n v="103"/>
    <n v="7948159"/>
    <n v="35000000"/>
  </r>
  <r>
    <n v="4.2"/>
    <s v="Zoom"/>
    <s v="Peter Hewitt"/>
    <x v="0"/>
    <s v="English"/>
    <n v="83"/>
    <n v="11631245"/>
    <n v="35000000"/>
  </r>
  <r>
    <n v="4.2"/>
    <s v="Zoom"/>
    <s v="Peter Hewitt"/>
    <x v="1"/>
    <s v="English"/>
    <n v="83"/>
    <n v="11631245"/>
    <n v="35000000"/>
  </r>
  <r>
    <n v="4.2"/>
    <s v="Zoom"/>
    <s v="Peter Hewitt"/>
    <x v="8"/>
    <s v="English"/>
    <n v="83"/>
    <n v="11631245"/>
    <n v="35000000"/>
  </r>
  <r>
    <n v="4.2"/>
    <s v="Zoom"/>
    <s v="Peter Hewitt"/>
    <x v="3"/>
    <s v="English"/>
    <n v="83"/>
    <n v="11631245"/>
    <n v="35000000"/>
  </r>
  <r>
    <n v="7.4"/>
    <s v="The Walk"/>
    <s v="Robert Zemeckis"/>
    <x v="1"/>
    <s v="English"/>
    <n v="123"/>
    <n v="10137502"/>
    <n v="35000000"/>
  </r>
  <r>
    <n v="7.4"/>
    <s v="The Walk"/>
    <s v="Robert Zemeckis"/>
    <x v="18"/>
    <s v="English"/>
    <n v="123"/>
    <n v="10137502"/>
    <n v="35000000"/>
  </r>
  <r>
    <n v="7.4"/>
    <s v="The Walk"/>
    <s v="Robert Zemeckis"/>
    <x v="12"/>
    <s v="English"/>
    <n v="123"/>
    <n v="10137502"/>
    <n v="35000000"/>
  </r>
  <r>
    <n v="7.4"/>
    <s v="The Walk"/>
    <s v="Robert Zemeckis"/>
    <x v="4"/>
    <s v="English"/>
    <n v="123"/>
    <n v="10137502"/>
    <n v="35000000"/>
  </r>
  <r>
    <n v="4.5999999999999996"/>
    <s v="Warriors of Virtue"/>
    <s v="Ronny Yu"/>
    <x v="0"/>
    <s v="English"/>
    <n v="101"/>
    <n v="6448817"/>
    <n v="35000000"/>
  </r>
  <r>
    <n v="4.5999999999999996"/>
    <s v="Warriors of Virtue"/>
    <s v="Ronny Yu"/>
    <x v="1"/>
    <s v="English"/>
    <n v="101"/>
    <n v="6448817"/>
    <n v="35000000"/>
  </r>
  <r>
    <n v="4.5999999999999996"/>
    <s v="Warriors of Virtue"/>
    <s v="Ronny Yu"/>
    <x v="2"/>
    <s v="English"/>
    <n v="101"/>
    <n v="6448817"/>
    <n v="35000000"/>
  </r>
  <r>
    <n v="6.9"/>
    <s v="A Good Year"/>
    <s v="Ridley Scott"/>
    <x v="7"/>
    <s v="English"/>
    <n v="117"/>
    <n v="7458269"/>
    <n v="35000000"/>
  </r>
  <r>
    <n v="6.9"/>
    <s v="A Good Year"/>
    <s v="Ridley Scott"/>
    <x v="12"/>
    <s v="English"/>
    <n v="117"/>
    <n v="7458269"/>
    <n v="35000000"/>
  </r>
  <r>
    <n v="6.9"/>
    <s v="A Good Year"/>
    <s v="Ridley Scott"/>
    <x v="5"/>
    <s v="English"/>
    <n v="117"/>
    <n v="7458269"/>
    <n v="35000000"/>
  </r>
  <r>
    <n v="6.9"/>
    <s v="Radio Flyer"/>
    <s v="Richard Donner"/>
    <x v="12"/>
    <s v="English"/>
    <n v="114"/>
    <n v="4651977"/>
    <n v="35000000"/>
  </r>
  <r>
    <n v="8"/>
    <s v="Blood In, Blood Out"/>
    <s v="Taylor Hackford"/>
    <x v="15"/>
    <s v="English"/>
    <n v="330"/>
    <n v="4496583"/>
    <n v="35000000"/>
  </r>
  <r>
    <n v="8"/>
    <s v="Blood In, Blood Out"/>
    <s v="Taylor Hackford"/>
    <x v="12"/>
    <s v="English"/>
    <n v="330"/>
    <n v="4496583"/>
    <n v="35000000"/>
  </r>
  <r>
    <n v="6.4"/>
    <s v="Smilla's Sense of Snow"/>
    <s v="Bille August"/>
    <x v="0"/>
    <s v="English"/>
    <n v="121"/>
    <n v="2221994"/>
    <n v="35000000"/>
  </r>
  <r>
    <n v="6.4"/>
    <s v="Smilla's Sense of Snow"/>
    <s v="Bille August"/>
    <x v="12"/>
    <s v="English"/>
    <n v="121"/>
    <n v="2221994"/>
    <n v="35000000"/>
  </r>
  <r>
    <n v="6.4"/>
    <s v="Smilla's Sense of Snow"/>
    <s v="Bille August"/>
    <x v="3"/>
    <s v="English"/>
    <n v="121"/>
    <n v="2221994"/>
    <n v="35000000"/>
  </r>
  <r>
    <n v="6.4"/>
    <s v="Smilla's Sense of Snow"/>
    <s v="Bille August"/>
    <x v="4"/>
    <s v="English"/>
    <n v="121"/>
    <n v="2221994"/>
    <n v="35000000"/>
  </r>
  <r>
    <n v="6.3"/>
    <s v="Femme Fatale"/>
    <s v="Brian De Palma"/>
    <x v="15"/>
    <s v="English"/>
    <n v="114"/>
    <n v="6592103"/>
    <n v="35000000"/>
  </r>
  <r>
    <n v="6.3"/>
    <s v="Femme Fatale"/>
    <s v="Brian De Palma"/>
    <x v="12"/>
    <s v="English"/>
    <n v="114"/>
    <n v="6592103"/>
    <n v="35000000"/>
  </r>
  <r>
    <n v="6.3"/>
    <s v="Femme Fatale"/>
    <s v="Brian De Palma"/>
    <x v="10"/>
    <s v="English"/>
    <n v="114"/>
    <n v="6592103"/>
    <n v="35000000"/>
  </r>
  <r>
    <n v="6.3"/>
    <s v="Femme Fatale"/>
    <s v="Brian De Palma"/>
    <x v="4"/>
    <s v="English"/>
    <n v="114"/>
    <n v="6592103"/>
    <n v="35000000"/>
  </r>
  <r>
    <n v="6.8"/>
    <s v="Ride with the Devil"/>
    <s v="Ang Lee"/>
    <x v="12"/>
    <s v="English"/>
    <n v="148"/>
    <n v="630779"/>
    <n v="35000000"/>
  </r>
  <r>
    <n v="6.8"/>
    <s v="Ride with the Devil"/>
    <s v="Ang Lee"/>
    <x v="5"/>
    <s v="English"/>
    <n v="148"/>
    <n v="630779"/>
    <n v="35000000"/>
  </r>
  <r>
    <n v="6.8"/>
    <s v="Ride with the Devil"/>
    <s v="Ang Lee"/>
    <x v="17"/>
    <s v="English"/>
    <n v="148"/>
    <n v="630779"/>
    <n v="35000000"/>
  </r>
  <r>
    <n v="6.8"/>
    <s v="Ride with the Devil"/>
    <s v="Ang Lee"/>
    <x v="11"/>
    <s v="English"/>
    <n v="148"/>
    <n v="630779"/>
    <n v="35000000"/>
  </r>
  <r>
    <n v="6.8"/>
    <s v="The Maze Runner"/>
    <s v="Wes Ball"/>
    <x v="0"/>
    <s v="English"/>
    <n v="113"/>
    <n v="102413606"/>
    <n v="34000000"/>
  </r>
  <r>
    <n v="6.8"/>
    <s v="The Maze Runner"/>
    <s v="Wes Ball"/>
    <x v="10"/>
    <s v="English"/>
    <n v="113"/>
    <n v="102413606"/>
    <n v="34000000"/>
  </r>
  <r>
    <n v="6.8"/>
    <s v="The Maze Runner"/>
    <s v="Wes Ball"/>
    <x v="3"/>
    <s v="English"/>
    <n v="113"/>
    <n v="102413606"/>
    <n v="34000000"/>
  </r>
  <r>
    <n v="6.8"/>
    <s v="The Maze Runner"/>
    <s v="Wes Ball"/>
    <x v="4"/>
    <s v="English"/>
    <n v="113"/>
    <n v="102413606"/>
    <n v="34000000"/>
  </r>
  <r>
    <n v="5.4"/>
    <s v="Unfinished Business"/>
    <s v="Ken Scott"/>
    <x v="7"/>
    <s v="English"/>
    <n v="91"/>
    <n v="10214013"/>
    <n v="35000000"/>
  </r>
  <r>
    <n v="7.2"/>
    <s v="The Age of Innocence"/>
    <s v="Martin Scorsese"/>
    <x v="12"/>
    <s v="English"/>
    <n v="139"/>
    <n v="32000000"/>
    <n v="30000000"/>
  </r>
  <r>
    <n v="7.2"/>
    <s v="The Age of Innocence"/>
    <s v="Martin Scorsese"/>
    <x v="5"/>
    <s v="English"/>
    <n v="139"/>
    <n v="32000000"/>
    <n v="30000000"/>
  </r>
  <r>
    <n v="7.3"/>
    <s v="The Fountain"/>
    <s v="Darren Aronofsky"/>
    <x v="12"/>
    <s v="English"/>
    <n v="96"/>
    <n v="10139254"/>
    <n v="35000000"/>
  </r>
  <r>
    <n v="7.3"/>
    <s v="The Fountain"/>
    <s v="Darren Aronofsky"/>
    <x v="3"/>
    <s v="English"/>
    <n v="96"/>
    <n v="10139254"/>
    <n v="35000000"/>
  </r>
  <r>
    <n v="5.2"/>
    <s v="Chill Factor"/>
    <s v="Hugh Johnson"/>
    <x v="0"/>
    <s v="English"/>
    <n v="102"/>
    <n v="11227940"/>
    <n v="34000000"/>
  </r>
  <r>
    <n v="5.2"/>
    <s v="Chill Factor"/>
    <s v="Hugh Johnson"/>
    <x v="1"/>
    <s v="English"/>
    <n v="102"/>
    <n v="11227940"/>
    <n v="34000000"/>
  </r>
  <r>
    <n v="5.2"/>
    <s v="Chill Factor"/>
    <s v="Hugh Johnson"/>
    <x v="7"/>
    <s v="English"/>
    <n v="102"/>
    <n v="11227940"/>
    <n v="34000000"/>
  </r>
  <r>
    <n v="5.2"/>
    <s v="Chill Factor"/>
    <s v="Hugh Johnson"/>
    <x v="12"/>
    <s v="English"/>
    <n v="102"/>
    <n v="11227940"/>
    <n v="34000000"/>
  </r>
  <r>
    <n v="5.2"/>
    <s v="Chill Factor"/>
    <s v="Hugh Johnson"/>
    <x v="4"/>
    <s v="English"/>
    <n v="102"/>
    <n v="11227940"/>
    <n v="34000000"/>
  </r>
  <r>
    <n v="5.5"/>
    <s v="Stolen"/>
    <s v="Simon West"/>
    <x v="0"/>
    <s v="English"/>
    <n v="96"/>
    <n v="183125"/>
    <n v="35000000"/>
  </r>
  <r>
    <n v="5.5"/>
    <s v="Stolen"/>
    <s v="Simon West"/>
    <x v="15"/>
    <s v="English"/>
    <n v="96"/>
    <n v="183125"/>
    <n v="35000000"/>
  </r>
  <r>
    <n v="5.5"/>
    <s v="Stolen"/>
    <s v="Simon West"/>
    <x v="12"/>
    <s v="English"/>
    <n v="96"/>
    <n v="183125"/>
    <n v="35000000"/>
  </r>
  <r>
    <n v="5.5"/>
    <s v="Stolen"/>
    <s v="Simon West"/>
    <x v="4"/>
    <s v="English"/>
    <n v="96"/>
    <n v="183125"/>
    <n v="35000000"/>
  </r>
  <r>
    <n v="7.7"/>
    <s v="Ponyo"/>
    <s v="Hayao Miyazaki"/>
    <x v="1"/>
    <s v="Japanese"/>
    <n v="101"/>
    <n v="15081783"/>
    <n v="34000000"/>
  </r>
  <r>
    <n v="7.7"/>
    <s v="Ponyo"/>
    <s v="Hayao Miyazaki"/>
    <x v="6"/>
    <s v="Japanese"/>
    <n v="101"/>
    <n v="15081783"/>
    <n v="34000000"/>
  </r>
  <r>
    <n v="7.7"/>
    <s v="Ponyo"/>
    <s v="Hayao Miyazaki"/>
    <x v="8"/>
    <s v="Japanese"/>
    <n v="101"/>
    <n v="15081783"/>
    <n v="34000000"/>
  </r>
  <r>
    <n v="7.7"/>
    <s v="Ponyo"/>
    <s v="Hayao Miyazaki"/>
    <x v="2"/>
    <s v="Japanese"/>
    <n v="101"/>
    <n v="15081783"/>
    <n v="34000000"/>
  </r>
  <r>
    <n v="7.1"/>
    <s v="The Longest Ride"/>
    <s v="George Tillman Jr."/>
    <x v="12"/>
    <s v="English"/>
    <n v="128"/>
    <n v="37432299"/>
    <n v="34000000"/>
  </r>
  <r>
    <n v="7.1"/>
    <s v="The Longest Ride"/>
    <s v="George Tillman Jr."/>
    <x v="5"/>
    <s v="English"/>
    <n v="128"/>
    <n v="37432299"/>
    <n v="34000000"/>
  </r>
  <r>
    <n v="5.3"/>
    <s v="The Astronaut's Wife"/>
    <s v="Rand Ravich"/>
    <x v="12"/>
    <s v="English"/>
    <n v="109"/>
    <n v="10654581"/>
    <n v="34000000"/>
  </r>
  <r>
    <n v="5.3"/>
    <s v="The Astronaut's Wife"/>
    <s v="Rand Ravich"/>
    <x v="3"/>
    <s v="English"/>
    <n v="109"/>
    <n v="10654581"/>
    <n v="34000000"/>
  </r>
  <r>
    <n v="5.3"/>
    <s v="The Astronaut's Wife"/>
    <s v="Rand Ravich"/>
    <x v="4"/>
    <s v="English"/>
    <n v="109"/>
    <n v="10654581"/>
    <n v="34000000"/>
  </r>
  <r>
    <n v="5.6"/>
    <s v="I Dreamed of Africa"/>
    <s v="Hugh Hudson"/>
    <x v="1"/>
    <s v="English"/>
    <n v="114"/>
    <n v="6543194"/>
    <n v="34000000"/>
  </r>
  <r>
    <n v="5.6"/>
    <s v="I Dreamed of Africa"/>
    <s v="Hugh Hudson"/>
    <x v="12"/>
    <s v="English"/>
    <n v="114"/>
    <n v="6543194"/>
    <n v="34000000"/>
  </r>
  <r>
    <n v="5.6"/>
    <s v="I Dreamed of Africa"/>
    <s v="Hugh Hudson"/>
    <x v="5"/>
    <s v="English"/>
    <n v="114"/>
    <n v="6543194"/>
    <n v="34000000"/>
  </r>
  <r>
    <n v="5.7"/>
    <s v="Playing for Keeps"/>
    <s v="Gabriele Muccino"/>
    <x v="7"/>
    <s v="English"/>
    <n v="105"/>
    <n v="13101142"/>
    <n v="35000000"/>
  </r>
  <r>
    <n v="5.7"/>
    <s v="Playing for Keeps"/>
    <s v="Gabriele Muccino"/>
    <x v="5"/>
    <s v="English"/>
    <n v="105"/>
    <n v="13101142"/>
    <n v="35000000"/>
  </r>
  <r>
    <n v="5.7"/>
    <s v="Playing for Keeps"/>
    <s v="Gabriele Muccino"/>
    <x v="14"/>
    <s v="English"/>
    <n v="105"/>
    <n v="13101142"/>
    <n v="35000000"/>
  </r>
  <r>
    <n v="7.1"/>
    <s v="Mandela: Long Walk to Freedom"/>
    <s v="Justin Chadwick"/>
    <x v="18"/>
    <s v="English"/>
    <n v="141"/>
    <n v="8324748"/>
    <n v="35000000"/>
  </r>
  <r>
    <n v="7.1"/>
    <s v="Mandela: Long Walk to Freedom"/>
    <s v="Justin Chadwick"/>
    <x v="12"/>
    <s v="English"/>
    <n v="141"/>
    <n v="8324748"/>
    <n v="35000000"/>
  </r>
  <r>
    <n v="7.1"/>
    <s v="Mandela: Long Walk to Freedom"/>
    <s v="Justin Chadwick"/>
    <x v="13"/>
    <s v="English"/>
    <n v="141"/>
    <n v="8324748"/>
    <n v="35000000"/>
  </r>
  <r>
    <n v="7.6"/>
    <s v="A Few Good Men"/>
    <s v="Rob Reiner"/>
    <x v="12"/>
    <s v="English"/>
    <n v="138"/>
    <n v="141340178"/>
    <n v="40000000"/>
  </r>
  <r>
    <n v="7.6"/>
    <s v="A Few Good Men"/>
    <s v="Rob Reiner"/>
    <x v="4"/>
    <s v="English"/>
    <n v="138"/>
    <n v="141340178"/>
    <n v="40000000"/>
  </r>
  <r>
    <n v="5.5"/>
    <s v="Exit Wounds"/>
    <s v="Andrzej Bartkowiak"/>
    <x v="0"/>
    <s v="English"/>
    <n v="101"/>
    <n v="51758599"/>
    <n v="33000000"/>
  </r>
  <r>
    <n v="5.5"/>
    <s v="Exit Wounds"/>
    <s v="Andrzej Bartkowiak"/>
    <x v="7"/>
    <s v="English"/>
    <n v="101"/>
    <n v="51758599"/>
    <n v="33000000"/>
  </r>
  <r>
    <n v="5.5"/>
    <s v="Exit Wounds"/>
    <s v="Andrzej Bartkowiak"/>
    <x v="15"/>
    <s v="English"/>
    <n v="101"/>
    <n v="51758599"/>
    <n v="33000000"/>
  </r>
  <r>
    <n v="5.5"/>
    <s v="Exit Wounds"/>
    <s v="Andrzej Bartkowiak"/>
    <x v="12"/>
    <s v="English"/>
    <n v="101"/>
    <n v="51758599"/>
    <n v="33000000"/>
  </r>
  <r>
    <n v="5.5"/>
    <s v="Exit Wounds"/>
    <s v="Andrzej Bartkowiak"/>
    <x v="4"/>
    <s v="English"/>
    <n v="101"/>
    <n v="51758599"/>
    <n v="33000000"/>
  </r>
  <r>
    <n v="5.0999999999999996"/>
    <s v="Big Momma's House"/>
    <s v="Raja Gosnell"/>
    <x v="0"/>
    <s v="English"/>
    <n v="99"/>
    <n v="117559438"/>
    <n v="30000000"/>
  </r>
  <r>
    <n v="5.0999999999999996"/>
    <s v="Big Momma's House"/>
    <s v="Raja Gosnell"/>
    <x v="7"/>
    <s v="English"/>
    <n v="99"/>
    <n v="117559438"/>
    <n v="30000000"/>
  </r>
  <r>
    <n v="5.0999999999999996"/>
    <s v="Big Momma's House"/>
    <s v="Raja Gosnell"/>
    <x v="15"/>
    <s v="English"/>
    <n v="99"/>
    <n v="117559438"/>
    <n v="30000000"/>
  </r>
  <r>
    <n v="6.3"/>
    <s v="Thunder and the House of Magic"/>
    <s v="Jeremy Degruson"/>
    <x v="1"/>
    <s v="English"/>
    <n v="85"/>
    <n v="4091"/>
    <n v="34000000"/>
  </r>
  <r>
    <n v="6.3"/>
    <s v="Thunder and the House of Magic"/>
    <s v="Jeremy Degruson"/>
    <x v="6"/>
    <s v="English"/>
    <n v="85"/>
    <n v="4091"/>
    <n v="34000000"/>
  </r>
  <r>
    <n v="6.3"/>
    <s v="Thunder and the House of Magic"/>
    <s v="Jeremy Degruson"/>
    <x v="7"/>
    <s v="English"/>
    <n v="85"/>
    <n v="4091"/>
    <n v="34000000"/>
  </r>
  <r>
    <n v="6.3"/>
    <s v="Thunder and the House of Magic"/>
    <s v="Jeremy Degruson"/>
    <x v="8"/>
    <s v="English"/>
    <n v="85"/>
    <n v="4091"/>
    <n v="34000000"/>
  </r>
  <r>
    <n v="6.3"/>
    <s v="Thunder and the House of Magic"/>
    <s v="Jeremy Degruson"/>
    <x v="2"/>
    <s v="English"/>
    <n v="85"/>
    <n v="4091"/>
    <n v="34000000"/>
  </r>
  <r>
    <n v="4.9000000000000004"/>
    <s v="The Darkest Hour"/>
    <s v="Chris Gorak"/>
    <x v="0"/>
    <s v="English"/>
    <n v="89"/>
    <n v="21426805"/>
    <n v="30000000"/>
  </r>
  <r>
    <n v="4.9000000000000004"/>
    <s v="The Darkest Hour"/>
    <s v="Chris Gorak"/>
    <x v="1"/>
    <s v="English"/>
    <n v="89"/>
    <n v="21426805"/>
    <n v="30000000"/>
  </r>
  <r>
    <n v="4.9000000000000004"/>
    <s v="The Darkest Hour"/>
    <s v="Chris Gorak"/>
    <x v="16"/>
    <s v="English"/>
    <n v="89"/>
    <n v="21426805"/>
    <n v="30000000"/>
  </r>
  <r>
    <n v="4.9000000000000004"/>
    <s v="The Darkest Hour"/>
    <s v="Chris Gorak"/>
    <x v="3"/>
    <s v="English"/>
    <n v="89"/>
    <n v="21426805"/>
    <n v="30000000"/>
  </r>
  <r>
    <n v="4.9000000000000004"/>
    <s v="The Darkest Hour"/>
    <s v="Chris Gorak"/>
    <x v="4"/>
    <s v="English"/>
    <n v="89"/>
    <n v="21426805"/>
    <n v="30000000"/>
  </r>
  <r>
    <n v="6.5"/>
    <s v="Step Up Revolution"/>
    <s v="Scott Speer"/>
    <x v="12"/>
    <s v="English"/>
    <n v="99"/>
    <n v="35057332"/>
    <n v="33000000"/>
  </r>
  <r>
    <n v="6.5"/>
    <s v="Step Up Revolution"/>
    <s v="Scott Speer"/>
    <x v="19"/>
    <s v="English"/>
    <n v="99"/>
    <n v="35057332"/>
    <n v="33000000"/>
  </r>
  <r>
    <n v="6.5"/>
    <s v="Step Up Revolution"/>
    <s v="Scott Speer"/>
    <x v="5"/>
    <s v="English"/>
    <n v="99"/>
    <n v="35057332"/>
    <n v="33000000"/>
  </r>
  <r>
    <n v="5.6"/>
    <s v="Snakes on a Plane"/>
    <s v="David R. Ellis"/>
    <x v="0"/>
    <s v="English"/>
    <n v="105"/>
    <n v="34014398"/>
    <n v="33000000"/>
  </r>
  <r>
    <n v="5.6"/>
    <s v="Snakes on a Plane"/>
    <s v="David R. Ellis"/>
    <x v="1"/>
    <s v="English"/>
    <n v="105"/>
    <n v="34014398"/>
    <n v="33000000"/>
  </r>
  <r>
    <n v="5.6"/>
    <s v="Snakes on a Plane"/>
    <s v="David R. Ellis"/>
    <x v="15"/>
    <s v="English"/>
    <n v="105"/>
    <n v="34014398"/>
    <n v="33000000"/>
  </r>
  <r>
    <n v="5.6"/>
    <s v="Snakes on a Plane"/>
    <s v="David R. Ellis"/>
    <x v="12"/>
    <s v="English"/>
    <n v="105"/>
    <n v="34014398"/>
    <n v="33000000"/>
  </r>
  <r>
    <n v="5.6"/>
    <s v="Snakes on a Plane"/>
    <s v="David R. Ellis"/>
    <x v="4"/>
    <s v="English"/>
    <n v="105"/>
    <n v="34014398"/>
    <n v="33000000"/>
  </r>
  <r>
    <n v="5.3"/>
    <s v="The Watcher"/>
    <s v="Joe Charbanic"/>
    <x v="15"/>
    <s v="English"/>
    <n v="97"/>
    <n v="28927720"/>
    <n v="33000000"/>
  </r>
  <r>
    <n v="5.3"/>
    <s v="The Watcher"/>
    <s v="Joe Charbanic"/>
    <x v="16"/>
    <s v="English"/>
    <n v="97"/>
    <n v="28927720"/>
    <n v="33000000"/>
  </r>
  <r>
    <n v="5.3"/>
    <s v="The Watcher"/>
    <s v="Joe Charbanic"/>
    <x v="10"/>
    <s v="English"/>
    <n v="97"/>
    <n v="28927720"/>
    <n v="33000000"/>
  </r>
  <r>
    <n v="5.3"/>
    <s v="The Watcher"/>
    <s v="Joe Charbanic"/>
    <x v="4"/>
    <s v="English"/>
    <n v="97"/>
    <n v="28927720"/>
    <n v="33000000"/>
  </r>
  <r>
    <n v="6.5"/>
    <s v="The Punisher"/>
    <s v="Jonathan Hensleigh"/>
    <x v="0"/>
    <s v="English"/>
    <n v="140"/>
    <n v="33682273"/>
    <n v="33000000"/>
  </r>
  <r>
    <n v="6.5"/>
    <s v="The Punisher"/>
    <s v="Jonathan Hensleigh"/>
    <x v="15"/>
    <s v="English"/>
    <n v="140"/>
    <n v="33682273"/>
    <n v="33000000"/>
  </r>
  <r>
    <n v="6.5"/>
    <s v="The Punisher"/>
    <s v="Jonathan Hensleigh"/>
    <x v="12"/>
    <s v="English"/>
    <n v="140"/>
    <n v="33682273"/>
    <n v="33000000"/>
  </r>
  <r>
    <n v="6.5"/>
    <s v="The Punisher"/>
    <s v="Jonathan Hensleigh"/>
    <x v="4"/>
    <s v="English"/>
    <n v="140"/>
    <n v="33682273"/>
    <n v="33000000"/>
  </r>
  <r>
    <n v="6.8"/>
    <s v="Goal! The Dream Begins"/>
    <s v="Danny Cannon"/>
    <x v="12"/>
    <s v="English"/>
    <n v="118"/>
    <n v="4280577"/>
    <n v="10000000"/>
  </r>
  <r>
    <n v="6.8"/>
    <s v="Goal! The Dream Begins"/>
    <s v="Danny Cannon"/>
    <x v="5"/>
    <s v="English"/>
    <n v="118"/>
    <n v="4280577"/>
    <n v="10000000"/>
  </r>
  <r>
    <n v="6.8"/>
    <s v="Goal! The Dream Begins"/>
    <s v="Danny Cannon"/>
    <x v="14"/>
    <s v="English"/>
    <n v="118"/>
    <n v="4280577"/>
    <n v="10000000"/>
  </r>
  <r>
    <n v="6.5"/>
    <s v="Safe"/>
    <s v="Boaz Yakin"/>
    <x v="0"/>
    <s v="English"/>
    <n v="94"/>
    <n v="17120019"/>
    <n v="30000000"/>
  </r>
  <r>
    <n v="6.5"/>
    <s v="Safe"/>
    <s v="Boaz Yakin"/>
    <x v="15"/>
    <s v="English"/>
    <n v="94"/>
    <n v="17120019"/>
    <n v="30000000"/>
  </r>
  <r>
    <n v="6.5"/>
    <s v="Safe"/>
    <s v="Boaz Yakin"/>
    <x v="4"/>
    <s v="English"/>
    <n v="94"/>
    <n v="17120019"/>
    <n v="30000000"/>
  </r>
  <r>
    <n v="6"/>
    <s v="Pushing Tin"/>
    <s v="Mike Newell"/>
    <x v="7"/>
    <s v="English"/>
    <n v="124"/>
    <n v="8406264"/>
    <n v="38000000"/>
  </r>
  <r>
    <n v="6"/>
    <s v="Pushing Tin"/>
    <s v="Mike Newell"/>
    <x v="12"/>
    <s v="English"/>
    <n v="124"/>
    <n v="8406264"/>
    <n v="38000000"/>
  </r>
  <r>
    <n v="6"/>
    <s v="Pushing Tin"/>
    <s v="Mike Newell"/>
    <x v="5"/>
    <s v="English"/>
    <n v="124"/>
    <n v="8406264"/>
    <n v="38000000"/>
  </r>
  <r>
    <n v="8.4"/>
    <s v="Star Wars: Episode VI - Return of the Jedi"/>
    <s v="Richard Marquand"/>
    <x v="0"/>
    <s v="English"/>
    <n v="134"/>
    <n v="309125409"/>
    <n v="32500000"/>
  </r>
  <r>
    <n v="8.4"/>
    <s v="Star Wars: Episode VI - Return of the Jedi"/>
    <s v="Richard Marquand"/>
    <x v="1"/>
    <s v="English"/>
    <n v="134"/>
    <n v="309125409"/>
    <n v="32500000"/>
  </r>
  <r>
    <n v="8.4"/>
    <s v="Star Wars: Episode VI - Return of the Jedi"/>
    <s v="Richard Marquand"/>
    <x v="2"/>
    <s v="English"/>
    <n v="134"/>
    <n v="309125409"/>
    <n v="32500000"/>
  </r>
  <r>
    <n v="8.4"/>
    <s v="Star Wars: Episode VI - Return of the Jedi"/>
    <s v="Richard Marquand"/>
    <x v="3"/>
    <s v="English"/>
    <n v="134"/>
    <n v="309125409"/>
    <n v="32500000"/>
  </r>
  <r>
    <n v="6"/>
    <s v="Doomsday"/>
    <s v="Neil Marshall"/>
    <x v="0"/>
    <s v="English"/>
    <n v="113"/>
    <n v="10955425"/>
    <n v="30000000"/>
  </r>
  <r>
    <n v="6"/>
    <s v="Doomsday"/>
    <s v="Neil Marshall"/>
    <x v="3"/>
    <s v="English"/>
    <n v="113"/>
    <n v="10955425"/>
    <n v="30000000"/>
  </r>
  <r>
    <n v="6"/>
    <s v="Doomsday"/>
    <s v="Neil Marshall"/>
    <x v="4"/>
    <s v="English"/>
    <n v="113"/>
    <n v="10955425"/>
    <n v="30000000"/>
  </r>
  <r>
    <n v="7.6"/>
    <s v="The Reader"/>
    <s v="Stephen Daldry"/>
    <x v="12"/>
    <s v="English"/>
    <n v="124"/>
    <n v="34180954"/>
    <n v="32000000"/>
  </r>
  <r>
    <n v="7.6"/>
    <s v="The Reader"/>
    <s v="Stephen Daldry"/>
    <x v="5"/>
    <s v="English"/>
    <n v="124"/>
    <n v="34180954"/>
    <n v="32000000"/>
  </r>
  <r>
    <n v="6.9"/>
    <s v="Elf"/>
    <s v="Jon Favreau"/>
    <x v="7"/>
    <s v="English"/>
    <n v="97"/>
    <n v="173381405"/>
    <n v="33000000"/>
  </r>
  <r>
    <n v="6.9"/>
    <s v="Elf"/>
    <s v="Jon Favreau"/>
    <x v="8"/>
    <s v="English"/>
    <n v="97"/>
    <n v="173381405"/>
    <n v="33000000"/>
  </r>
  <r>
    <n v="6.9"/>
    <s v="Elf"/>
    <s v="Jon Favreau"/>
    <x v="2"/>
    <s v="English"/>
    <n v="97"/>
    <n v="173381405"/>
    <n v="33000000"/>
  </r>
  <r>
    <n v="6.9"/>
    <s v="Elf"/>
    <s v="Jon Favreau"/>
    <x v="5"/>
    <s v="English"/>
    <n v="97"/>
    <n v="173381405"/>
    <n v="33000000"/>
  </r>
  <r>
    <n v="6.4"/>
    <s v="Phenomenon"/>
    <s v="Jon Turteltaub"/>
    <x v="12"/>
    <s v="English"/>
    <n v="123"/>
    <n v="104632573"/>
    <n v="32000000"/>
  </r>
  <r>
    <n v="6.4"/>
    <s v="Phenomenon"/>
    <s v="Jon Turteltaub"/>
    <x v="2"/>
    <s v="English"/>
    <n v="123"/>
    <n v="104632573"/>
    <n v="32000000"/>
  </r>
  <r>
    <n v="6.4"/>
    <s v="Phenomenon"/>
    <s v="Jon Turteltaub"/>
    <x v="5"/>
    <s v="English"/>
    <n v="123"/>
    <n v="104632573"/>
    <n v="32000000"/>
  </r>
  <r>
    <n v="6.4"/>
    <s v="Phenomenon"/>
    <s v="Jon Turteltaub"/>
    <x v="3"/>
    <s v="English"/>
    <n v="123"/>
    <n v="104632573"/>
    <n v="32000000"/>
  </r>
  <r>
    <n v="5.0999999999999996"/>
    <s v="Snow Dogs"/>
    <s v="Brian Levant"/>
    <x v="1"/>
    <s v="English"/>
    <n v="99"/>
    <n v="81150692"/>
    <n v="35000000"/>
  </r>
  <r>
    <n v="5.0999999999999996"/>
    <s v="Snow Dogs"/>
    <s v="Brian Levant"/>
    <x v="7"/>
    <s v="English"/>
    <n v="99"/>
    <n v="81150692"/>
    <n v="35000000"/>
  </r>
  <r>
    <n v="5.0999999999999996"/>
    <s v="Snow Dogs"/>
    <s v="Brian Levant"/>
    <x v="8"/>
    <s v="English"/>
    <n v="99"/>
    <n v="81150692"/>
    <n v="35000000"/>
  </r>
  <r>
    <n v="5.0999999999999996"/>
    <s v="Snow Dogs"/>
    <s v="Brian Levant"/>
    <x v="14"/>
    <s v="English"/>
    <n v="99"/>
    <n v="81150692"/>
    <n v="35000000"/>
  </r>
  <r>
    <n v="7"/>
    <s v="Scrooged"/>
    <s v="Richard Donner"/>
    <x v="7"/>
    <s v="English"/>
    <n v="101"/>
    <n v="60328558"/>
    <n v="32000000"/>
  </r>
  <r>
    <n v="7"/>
    <s v="Scrooged"/>
    <s v="Richard Donner"/>
    <x v="12"/>
    <s v="English"/>
    <n v="101"/>
    <n v="60328558"/>
    <n v="32000000"/>
  </r>
  <r>
    <n v="7"/>
    <s v="Scrooged"/>
    <s v="Richard Donner"/>
    <x v="2"/>
    <s v="English"/>
    <n v="101"/>
    <n v="60328558"/>
    <n v="32000000"/>
  </r>
  <r>
    <n v="5.7"/>
    <s v="Nacho Libre"/>
    <s v="Jared Hess"/>
    <x v="7"/>
    <s v="English"/>
    <n v="92"/>
    <n v="80197993"/>
    <n v="32000000"/>
  </r>
  <r>
    <n v="5.7"/>
    <s v="Nacho Libre"/>
    <s v="Jared Hess"/>
    <x v="8"/>
    <s v="English"/>
    <n v="92"/>
    <n v="80197993"/>
    <n v="32000000"/>
  </r>
  <r>
    <n v="5.7"/>
    <s v="Nacho Libre"/>
    <s v="Jared Hess"/>
    <x v="14"/>
    <s v="English"/>
    <n v="92"/>
    <n v="80197993"/>
    <n v="32000000"/>
  </r>
  <r>
    <n v="6.8"/>
    <s v="Bridesmaids"/>
    <s v="Paul Feig"/>
    <x v="7"/>
    <s v="English"/>
    <n v="131"/>
    <n v="169076745"/>
    <n v="32500000"/>
  </r>
  <r>
    <n v="6.8"/>
    <s v="Bridesmaids"/>
    <s v="Paul Feig"/>
    <x v="5"/>
    <s v="English"/>
    <n v="131"/>
    <n v="169076745"/>
    <n v="32500000"/>
  </r>
  <r>
    <n v="6.7"/>
    <s v="This Is the End"/>
    <s v="Evan Goldberg"/>
    <x v="7"/>
    <s v="English"/>
    <n v="107"/>
    <n v="101470202"/>
    <n v="32000000"/>
  </r>
  <r>
    <n v="6.7"/>
    <s v="This Is the End"/>
    <s v="Evan Goldberg"/>
    <x v="2"/>
    <s v="English"/>
    <n v="107"/>
    <n v="101470202"/>
    <n v="32000000"/>
  </r>
  <r>
    <n v="6.2"/>
    <s v="Stigmata"/>
    <s v="Rupert Wainwright"/>
    <x v="16"/>
    <s v="English"/>
    <n v="103"/>
    <n v="50041732"/>
    <n v="29000000"/>
  </r>
  <r>
    <n v="7.2"/>
    <s v="Men of Honor"/>
    <s v="George Tillman Jr."/>
    <x v="18"/>
    <s v="English"/>
    <n v="129"/>
    <n v="48814909"/>
    <n v="32000000"/>
  </r>
  <r>
    <n v="7.2"/>
    <s v="Men of Honor"/>
    <s v="George Tillman Jr."/>
    <x v="12"/>
    <s v="English"/>
    <n v="129"/>
    <n v="48814909"/>
    <n v="32000000"/>
  </r>
  <r>
    <n v="6.2"/>
    <s v="Takers"/>
    <s v="John Luessenhop"/>
    <x v="0"/>
    <s v="English"/>
    <n v="107"/>
    <n v="57744720"/>
    <n v="20000000"/>
  </r>
  <r>
    <n v="6.2"/>
    <s v="Takers"/>
    <s v="John Luessenhop"/>
    <x v="15"/>
    <s v="English"/>
    <n v="107"/>
    <n v="57744720"/>
    <n v="20000000"/>
  </r>
  <r>
    <n v="6.2"/>
    <s v="Takers"/>
    <s v="John Luessenhop"/>
    <x v="4"/>
    <s v="English"/>
    <n v="107"/>
    <n v="57744720"/>
    <n v="20000000"/>
  </r>
  <r>
    <n v="5.6"/>
    <s v="The Big Wedding"/>
    <s v="Justin Zackham"/>
    <x v="7"/>
    <s v="English"/>
    <n v="89"/>
    <n v="21784432"/>
    <n v="35000000"/>
  </r>
  <r>
    <n v="4.4000000000000004"/>
    <s v="Big Mommas: Like Father, Like Son"/>
    <s v="John Whitesell"/>
    <x v="0"/>
    <s v="English"/>
    <n v="113"/>
    <n v="37911876"/>
    <n v="32000000"/>
  </r>
  <r>
    <n v="4.4000000000000004"/>
    <s v="Big Mommas: Like Father, Like Son"/>
    <s v="John Whitesell"/>
    <x v="7"/>
    <s v="English"/>
    <n v="113"/>
    <n v="37911876"/>
    <n v="32000000"/>
  </r>
  <r>
    <n v="4.4000000000000004"/>
    <s v="Big Mommas: Like Father, Like Son"/>
    <s v="John Whitesell"/>
    <x v="15"/>
    <s v="English"/>
    <n v="113"/>
    <n v="37911876"/>
    <n v="32000000"/>
  </r>
  <r>
    <n v="7.5"/>
    <s v="Source Code"/>
    <s v="Duncan Jones"/>
    <x v="10"/>
    <s v="English"/>
    <n v="93"/>
    <n v="54696902"/>
    <n v="32000000"/>
  </r>
  <r>
    <n v="7.5"/>
    <s v="Source Code"/>
    <s v="Duncan Jones"/>
    <x v="3"/>
    <s v="English"/>
    <n v="93"/>
    <n v="54696902"/>
    <n v="32000000"/>
  </r>
  <r>
    <n v="7.5"/>
    <s v="Source Code"/>
    <s v="Duncan Jones"/>
    <x v="4"/>
    <s v="English"/>
    <n v="93"/>
    <n v="54696902"/>
    <n v="32000000"/>
  </r>
  <r>
    <n v="7.1"/>
    <s v="Alive"/>
    <s v="Frank Marshall"/>
    <x v="1"/>
    <s v="English"/>
    <n v="120"/>
    <n v="36733909"/>
    <n v="32000000"/>
  </r>
  <r>
    <n v="7.1"/>
    <s v="Alive"/>
    <s v="Frank Marshall"/>
    <x v="18"/>
    <s v="English"/>
    <n v="120"/>
    <n v="36733909"/>
    <n v="32000000"/>
  </r>
  <r>
    <n v="7.1"/>
    <s v="Alive"/>
    <s v="Frank Marshall"/>
    <x v="12"/>
    <s v="English"/>
    <n v="120"/>
    <n v="36733909"/>
    <n v="32000000"/>
  </r>
  <r>
    <n v="7.1"/>
    <s v="Alive"/>
    <s v="Frank Marshall"/>
    <x v="4"/>
    <s v="English"/>
    <n v="120"/>
    <n v="36733909"/>
    <n v="32000000"/>
  </r>
  <r>
    <n v="6.4"/>
    <s v="The Number 23"/>
    <s v="Joel Schumacher"/>
    <x v="10"/>
    <s v="English"/>
    <n v="98"/>
    <n v="35063732"/>
    <n v="32000000"/>
  </r>
  <r>
    <n v="6.4"/>
    <s v="The Number 23"/>
    <s v="Joel Schumacher"/>
    <x v="4"/>
    <s v="English"/>
    <n v="98"/>
    <n v="35063732"/>
    <n v="32000000"/>
  </r>
  <r>
    <n v="7.1"/>
    <s v="The Young and Prodigious T.S. Spivet"/>
    <s v="Jean-Pierre Jeunet"/>
    <x v="0"/>
    <s v="English"/>
    <n v="105"/>
    <n v="99462"/>
    <n v="33000000"/>
  </r>
  <r>
    <n v="7.1"/>
    <s v="The Young and Prodigious T.S. Spivet"/>
    <s v="Jean-Pierre Jeunet"/>
    <x v="1"/>
    <s v="English"/>
    <n v="105"/>
    <n v="99462"/>
    <n v="33000000"/>
  </r>
  <r>
    <n v="7.1"/>
    <s v="The Young and Prodigious T.S. Spivet"/>
    <s v="Jean-Pierre Jeunet"/>
    <x v="12"/>
    <s v="English"/>
    <n v="105"/>
    <n v="99462"/>
    <n v="33000000"/>
  </r>
  <r>
    <n v="7.1"/>
    <s v="The Young and Prodigious T.S. Spivet"/>
    <s v="Jean-Pierre Jeunet"/>
    <x v="8"/>
    <s v="English"/>
    <n v="105"/>
    <n v="99462"/>
    <n v="33000000"/>
  </r>
  <r>
    <n v="6.9"/>
    <s v="Dreamer: Inspired by a True Story"/>
    <s v="John Gatins"/>
    <x v="12"/>
    <s v="English"/>
    <n v="98"/>
    <n v="32701088"/>
    <n v="32000000"/>
  </r>
  <r>
    <n v="6.9"/>
    <s v="Dreamer: Inspired by a True Story"/>
    <s v="John Gatins"/>
    <x v="8"/>
    <s v="English"/>
    <n v="98"/>
    <n v="32701088"/>
    <n v="32000000"/>
  </r>
  <r>
    <n v="6.9"/>
    <s v="Dreamer: Inspired by a True Story"/>
    <s v="John Gatins"/>
    <x v="14"/>
    <s v="English"/>
    <n v="98"/>
    <n v="32701088"/>
    <n v="32000000"/>
  </r>
  <r>
    <n v="7.5"/>
    <s v="A History of Violence"/>
    <s v="David Cronenberg"/>
    <x v="15"/>
    <s v="English"/>
    <n v="96"/>
    <n v="31493782"/>
    <n v="32000000"/>
  </r>
  <r>
    <n v="7.5"/>
    <s v="A History of Violence"/>
    <s v="David Cronenberg"/>
    <x v="12"/>
    <s v="English"/>
    <n v="96"/>
    <n v="31493782"/>
    <n v="32000000"/>
  </r>
  <r>
    <n v="7.5"/>
    <s v="A History of Violence"/>
    <s v="David Cronenberg"/>
    <x v="4"/>
    <s v="English"/>
    <n v="96"/>
    <n v="31493782"/>
    <n v="32000000"/>
  </r>
  <r>
    <n v="6.3"/>
    <s v="Transporter 2"/>
    <s v="Louis Leterrier"/>
    <x v="0"/>
    <s v="English"/>
    <n v="87"/>
    <n v="43095600"/>
    <n v="32000000"/>
  </r>
  <r>
    <n v="6.3"/>
    <s v="Transporter 2"/>
    <s v="Louis Leterrier"/>
    <x v="15"/>
    <s v="English"/>
    <n v="87"/>
    <n v="43095600"/>
    <n v="32000000"/>
  </r>
  <r>
    <n v="6.3"/>
    <s v="Transporter 2"/>
    <s v="Louis Leterrier"/>
    <x v="4"/>
    <s v="English"/>
    <n v="87"/>
    <n v="43095600"/>
    <n v="32000000"/>
  </r>
  <r>
    <n v="6.4"/>
    <s v="The Quick and the Dead"/>
    <s v="Sam Raimi"/>
    <x v="0"/>
    <s v="English"/>
    <n v="107"/>
    <n v="18636537"/>
    <n v="32000000"/>
  </r>
  <r>
    <n v="6.4"/>
    <s v="The Quick and the Dead"/>
    <s v="Sam Raimi"/>
    <x v="4"/>
    <s v="English"/>
    <n v="107"/>
    <n v="18636537"/>
    <n v="32000000"/>
  </r>
  <r>
    <n v="6.4"/>
    <s v="The Quick and the Dead"/>
    <s v="Sam Raimi"/>
    <x v="11"/>
    <s v="English"/>
    <n v="107"/>
    <n v="18636537"/>
    <n v="32000000"/>
  </r>
  <r>
    <n v="5.9"/>
    <s v="Laws of Attraction"/>
    <s v="Peter Howitt"/>
    <x v="7"/>
    <s v="English"/>
    <n v="90"/>
    <n v="17848322"/>
    <n v="28000000"/>
  </r>
  <r>
    <n v="5.9"/>
    <s v="Laws of Attraction"/>
    <s v="Peter Howitt"/>
    <x v="5"/>
    <s v="English"/>
    <n v="90"/>
    <n v="17848322"/>
    <n v="28000000"/>
  </r>
  <r>
    <n v="6.8"/>
    <s v="Bringing Out the Dead"/>
    <s v="Martin Scorsese"/>
    <x v="12"/>
    <s v="English"/>
    <n v="121"/>
    <n v="16640210"/>
    <n v="55000000"/>
  </r>
  <r>
    <n v="6.8"/>
    <s v="Bringing Out the Dead"/>
    <s v="Martin Scorsese"/>
    <x v="4"/>
    <s v="English"/>
    <n v="121"/>
    <n v="16640210"/>
    <n v="55000000"/>
  </r>
  <r>
    <n v="6.3"/>
    <s v="Repo Men"/>
    <s v="Miguel Sapochnik"/>
    <x v="0"/>
    <s v="English"/>
    <n v="119"/>
    <n v="13763130"/>
    <n v="32000000"/>
  </r>
  <r>
    <n v="6.3"/>
    <s v="Repo Men"/>
    <s v="Miguel Sapochnik"/>
    <x v="15"/>
    <s v="English"/>
    <n v="119"/>
    <n v="13763130"/>
    <n v="32000000"/>
  </r>
  <r>
    <n v="6.3"/>
    <s v="Repo Men"/>
    <s v="Miguel Sapochnik"/>
    <x v="3"/>
    <s v="English"/>
    <n v="119"/>
    <n v="13763130"/>
    <n v="32000000"/>
  </r>
  <r>
    <n v="6.3"/>
    <s v="Repo Men"/>
    <s v="Miguel Sapochnik"/>
    <x v="4"/>
    <s v="English"/>
    <n v="119"/>
    <n v="13763130"/>
    <n v="32000000"/>
  </r>
  <r>
    <n v="3.6"/>
    <s v="Dragon Wars: D-War"/>
    <s v="Hyung-rae Shim"/>
    <x v="0"/>
    <s v="English"/>
    <n v="107"/>
    <n v="10956379"/>
    <n v="35000000"/>
  </r>
  <r>
    <n v="3.6"/>
    <s v="Dragon Wars: D-War"/>
    <s v="Hyung-rae Shim"/>
    <x v="12"/>
    <s v="English"/>
    <n v="107"/>
    <n v="10956379"/>
    <n v="35000000"/>
  </r>
  <r>
    <n v="3.6"/>
    <s v="Dragon Wars: D-War"/>
    <s v="Hyung-rae Shim"/>
    <x v="2"/>
    <s v="English"/>
    <n v="107"/>
    <n v="10956379"/>
    <n v="35000000"/>
  </r>
  <r>
    <n v="3.6"/>
    <s v="Dragon Wars: D-War"/>
    <s v="Hyung-rae Shim"/>
    <x v="16"/>
    <s v="English"/>
    <n v="107"/>
    <n v="10956379"/>
    <n v="35000000"/>
  </r>
  <r>
    <n v="3.6"/>
    <s v="Dragon Wars: D-War"/>
    <s v="Hyung-rae Shim"/>
    <x v="4"/>
    <s v="English"/>
    <n v="107"/>
    <n v="10956379"/>
    <n v="35000000"/>
  </r>
  <r>
    <n v="5.3"/>
    <s v="Bogus"/>
    <s v="Norman Jewison"/>
    <x v="7"/>
    <s v="English"/>
    <n v="110"/>
    <n v="4357000"/>
    <n v="30000000"/>
  </r>
  <r>
    <n v="5.3"/>
    <s v="Bogus"/>
    <s v="Norman Jewison"/>
    <x v="8"/>
    <s v="English"/>
    <n v="110"/>
    <n v="4357000"/>
    <n v="30000000"/>
  </r>
  <r>
    <n v="5.3"/>
    <s v="Bogus"/>
    <s v="Norman Jewison"/>
    <x v="2"/>
    <s v="English"/>
    <n v="110"/>
    <n v="4357000"/>
    <n v="30000000"/>
  </r>
  <r>
    <n v="5.9"/>
    <s v="The Incredible Burt Wonderstone"/>
    <s v="Don Scardino"/>
    <x v="7"/>
    <s v="English"/>
    <n v="100"/>
    <n v="22525921"/>
    <n v="30000000"/>
  </r>
  <r>
    <n v="6.9"/>
    <s v="Cats Don't Dance"/>
    <s v="Mark Dindal"/>
    <x v="6"/>
    <s v="English"/>
    <n v="75"/>
    <n v="3562749"/>
    <n v="32000000"/>
  </r>
  <r>
    <n v="6.9"/>
    <s v="Cats Don't Dance"/>
    <s v="Mark Dindal"/>
    <x v="7"/>
    <s v="English"/>
    <n v="75"/>
    <n v="3562749"/>
    <n v="32000000"/>
  </r>
  <r>
    <n v="6.9"/>
    <s v="Cats Don't Dance"/>
    <s v="Mark Dindal"/>
    <x v="8"/>
    <s v="English"/>
    <n v="75"/>
    <n v="3562749"/>
    <n v="32000000"/>
  </r>
  <r>
    <n v="6.9"/>
    <s v="Cats Don't Dance"/>
    <s v="Mark Dindal"/>
    <x v="2"/>
    <s v="English"/>
    <n v="75"/>
    <n v="3562749"/>
    <n v="32000000"/>
  </r>
  <r>
    <n v="6.9"/>
    <s v="Cats Don't Dance"/>
    <s v="Mark Dindal"/>
    <x v="9"/>
    <s v="English"/>
    <n v="75"/>
    <n v="3562749"/>
    <n v="32000000"/>
  </r>
  <r>
    <n v="6.9"/>
    <s v="Cradle Will Rock"/>
    <s v="Tim Robbins"/>
    <x v="12"/>
    <s v="English"/>
    <n v="132"/>
    <n v="2899970"/>
    <n v="32000000"/>
  </r>
  <r>
    <n v="6.1"/>
    <s v="The Good German"/>
    <s v="Steven Soderbergh"/>
    <x v="12"/>
    <s v="English"/>
    <n v="105"/>
    <n v="1304837"/>
    <n v="32000000"/>
  </r>
  <r>
    <n v="6.1"/>
    <s v="The Good German"/>
    <s v="Steven Soderbergh"/>
    <x v="10"/>
    <s v="English"/>
    <n v="105"/>
    <n v="1304837"/>
    <n v="32000000"/>
  </r>
  <r>
    <n v="6.1"/>
    <s v="The Good German"/>
    <s v="Steven Soderbergh"/>
    <x v="4"/>
    <s v="English"/>
    <n v="105"/>
    <n v="1304837"/>
    <n v="32000000"/>
  </r>
  <r>
    <n v="8.5"/>
    <s v="Apocalypse Now"/>
    <s v="Francis Ford Coppola"/>
    <x v="12"/>
    <s v="English"/>
    <n v="289"/>
    <n v="78800000"/>
    <n v="31500000"/>
  </r>
  <r>
    <n v="8.5"/>
    <s v="Apocalypse Now"/>
    <s v="Francis Ford Coppola"/>
    <x v="17"/>
    <s v="English"/>
    <n v="289"/>
    <n v="78800000"/>
    <n v="31500000"/>
  </r>
  <r>
    <n v="6.3"/>
    <s v="Going the Distance"/>
    <s v="Nanette Burstein"/>
    <x v="7"/>
    <s v="English"/>
    <n v="102"/>
    <n v="17797316"/>
    <n v="32000000"/>
  </r>
  <r>
    <n v="6.3"/>
    <s v="Going the Distance"/>
    <s v="Nanette Burstein"/>
    <x v="5"/>
    <s v="English"/>
    <n v="102"/>
    <n v="17797316"/>
    <n v="32000000"/>
  </r>
  <r>
    <n v="7.3"/>
    <s v="Mr. Holland's Opus"/>
    <s v="Stephen Herek"/>
    <x v="12"/>
    <s v="English"/>
    <n v="143"/>
    <n v="82528097"/>
    <n v="6500000"/>
  </r>
  <r>
    <n v="7.3"/>
    <s v="Mr. Holland's Opus"/>
    <s v="Stephen Herek"/>
    <x v="19"/>
    <s v="English"/>
    <n v="143"/>
    <n v="82528097"/>
    <n v="6500000"/>
  </r>
  <r>
    <n v="6.3"/>
    <s v="Criminal"/>
    <s v="Ariel Vromen"/>
    <x v="0"/>
    <s v="English"/>
    <n v="113"/>
    <n v="14268533"/>
    <n v="31500000"/>
  </r>
  <r>
    <n v="6.3"/>
    <s v="Criminal"/>
    <s v="Ariel Vromen"/>
    <x v="15"/>
    <s v="English"/>
    <n v="113"/>
    <n v="14268533"/>
    <n v="31500000"/>
  </r>
  <r>
    <n v="6.3"/>
    <s v="Criminal"/>
    <s v="Ariel Vromen"/>
    <x v="12"/>
    <s v="English"/>
    <n v="113"/>
    <n v="14268533"/>
    <n v="31500000"/>
  </r>
  <r>
    <n v="6.3"/>
    <s v="Criminal"/>
    <s v="Ariel Vromen"/>
    <x v="10"/>
    <s v="English"/>
    <n v="113"/>
    <n v="14268533"/>
    <n v="31500000"/>
  </r>
  <r>
    <n v="6.3"/>
    <s v="Criminal"/>
    <s v="Ariel Vromen"/>
    <x v="3"/>
    <s v="English"/>
    <n v="113"/>
    <n v="14268533"/>
    <n v="31500000"/>
  </r>
  <r>
    <n v="6.3"/>
    <s v="Criminal"/>
    <s v="Ariel Vromen"/>
    <x v="4"/>
    <s v="English"/>
    <n v="113"/>
    <n v="14268533"/>
    <n v="31500000"/>
  </r>
  <r>
    <n v="7.2"/>
    <s v="Out of Africa"/>
    <s v="Sydney Pollack"/>
    <x v="18"/>
    <s v="English"/>
    <n v="161"/>
    <n v="87100000"/>
    <n v="31000000"/>
  </r>
  <r>
    <n v="7.2"/>
    <s v="Out of Africa"/>
    <s v="Sydney Pollack"/>
    <x v="12"/>
    <s v="English"/>
    <n v="161"/>
    <n v="87100000"/>
    <n v="31000000"/>
  </r>
  <r>
    <n v="7.2"/>
    <s v="Out of Africa"/>
    <s v="Sydney Pollack"/>
    <x v="5"/>
    <s v="English"/>
    <n v="161"/>
    <n v="87100000"/>
    <n v="31000000"/>
  </r>
  <r>
    <n v="7.3"/>
    <s v="Flight"/>
    <s v="Robert Zemeckis"/>
    <x v="12"/>
    <s v="English"/>
    <n v="138"/>
    <n v="93749203"/>
    <n v="31000000"/>
  </r>
  <r>
    <n v="7.3"/>
    <s v="Flight"/>
    <s v="Robert Zemeckis"/>
    <x v="4"/>
    <s v="English"/>
    <n v="138"/>
    <n v="93749203"/>
    <n v="31000000"/>
  </r>
  <r>
    <n v="6.3"/>
    <s v="Moonraker"/>
    <s v="Lewis Gilbert"/>
    <x v="0"/>
    <s v="English"/>
    <n v="126"/>
    <n v="62700000"/>
    <n v="34000000"/>
  </r>
  <r>
    <n v="6.3"/>
    <s v="Moonraker"/>
    <s v="Lewis Gilbert"/>
    <x v="1"/>
    <s v="English"/>
    <n v="126"/>
    <n v="62700000"/>
    <n v="34000000"/>
  </r>
  <r>
    <n v="6.3"/>
    <s v="Moonraker"/>
    <s v="Lewis Gilbert"/>
    <x v="3"/>
    <s v="English"/>
    <n v="126"/>
    <n v="62700000"/>
    <n v="34000000"/>
  </r>
  <r>
    <n v="6.3"/>
    <s v="Moonraker"/>
    <s v="Lewis Gilbert"/>
    <x v="4"/>
    <s v="English"/>
    <n v="126"/>
    <n v="62700000"/>
    <n v="34000000"/>
  </r>
  <r>
    <n v="8.1"/>
    <s v="The Grand Budapest Hotel"/>
    <s v="Wes Anderson"/>
    <x v="1"/>
    <s v="English"/>
    <n v="99"/>
    <n v="59073773"/>
    <n v="25000000"/>
  </r>
  <r>
    <n v="8.1"/>
    <s v="The Grand Budapest Hotel"/>
    <s v="Wes Anderson"/>
    <x v="7"/>
    <s v="English"/>
    <n v="99"/>
    <n v="59073773"/>
    <n v="25000000"/>
  </r>
  <r>
    <n v="8.1"/>
    <s v="The Grand Budapest Hotel"/>
    <s v="Wes Anderson"/>
    <x v="15"/>
    <s v="English"/>
    <n v="99"/>
    <n v="59073773"/>
    <n v="25000000"/>
  </r>
  <r>
    <n v="8.1"/>
    <s v="The Grand Budapest Hotel"/>
    <s v="Wes Anderson"/>
    <x v="12"/>
    <s v="English"/>
    <n v="99"/>
    <n v="59073773"/>
    <n v="25000000"/>
  </r>
  <r>
    <n v="6.9"/>
    <s v="Hearts in Atlantis"/>
    <s v="Scott Hicks"/>
    <x v="12"/>
    <s v="English"/>
    <n v="101"/>
    <n v="24185781"/>
    <n v="31000000"/>
  </r>
  <r>
    <n v="6.9"/>
    <s v="Hearts in Atlantis"/>
    <s v="Scott Hicks"/>
    <x v="10"/>
    <s v="English"/>
    <n v="101"/>
    <n v="24185781"/>
    <n v="31000000"/>
  </r>
  <r>
    <n v="6.3"/>
    <s v="Arachnophobia"/>
    <s v="Frank Marshall"/>
    <x v="7"/>
    <s v="English"/>
    <n v="103"/>
    <n v="53133888"/>
    <n v="31000000"/>
  </r>
  <r>
    <n v="6.3"/>
    <s v="Arachnophobia"/>
    <s v="Frank Marshall"/>
    <x v="2"/>
    <s v="English"/>
    <n v="103"/>
    <n v="53133888"/>
    <n v="31000000"/>
  </r>
  <r>
    <n v="6.3"/>
    <s v="Arachnophobia"/>
    <s v="Frank Marshall"/>
    <x v="16"/>
    <s v="English"/>
    <n v="103"/>
    <n v="53133888"/>
    <n v="31000000"/>
  </r>
  <r>
    <n v="6.3"/>
    <s v="Arachnophobia"/>
    <s v="Frank Marshall"/>
    <x v="4"/>
    <s v="English"/>
    <n v="103"/>
    <n v="53133888"/>
    <n v="31000000"/>
  </r>
  <r>
    <n v="7.3"/>
    <s v="Frequency"/>
    <s v="Gregory Hoblit"/>
    <x v="15"/>
    <s v="English"/>
    <n v="118"/>
    <n v="44983704"/>
    <n v="31000000"/>
  </r>
  <r>
    <n v="7.3"/>
    <s v="Frequency"/>
    <s v="Gregory Hoblit"/>
    <x v="12"/>
    <s v="English"/>
    <n v="118"/>
    <n v="44983704"/>
    <n v="31000000"/>
  </r>
  <r>
    <n v="7.3"/>
    <s v="Frequency"/>
    <s v="Gregory Hoblit"/>
    <x v="10"/>
    <s v="English"/>
    <n v="118"/>
    <n v="44983704"/>
    <n v="31000000"/>
  </r>
  <r>
    <n v="7.3"/>
    <s v="Frequency"/>
    <s v="Gregory Hoblit"/>
    <x v="3"/>
    <s v="English"/>
    <n v="118"/>
    <n v="44983704"/>
    <n v="31000000"/>
  </r>
  <r>
    <n v="7.3"/>
    <s v="Frequency"/>
    <s v="Gregory Hoblit"/>
    <x v="4"/>
    <s v="English"/>
    <n v="118"/>
    <n v="44983704"/>
    <n v="31000000"/>
  </r>
  <r>
    <n v="6.1"/>
    <s v="Vacation"/>
    <s v="John Francis Daley"/>
    <x v="1"/>
    <s v="English"/>
    <n v="99"/>
    <n v="58879132"/>
    <n v="31000000"/>
  </r>
  <r>
    <n v="6.1"/>
    <s v="Vacation"/>
    <s v="John Francis Daley"/>
    <x v="7"/>
    <s v="English"/>
    <n v="99"/>
    <n v="58879132"/>
    <n v="31000000"/>
  </r>
  <r>
    <n v="6.9"/>
    <s v="Get Shorty"/>
    <s v="Barry Sonnenfeld"/>
    <x v="7"/>
    <s v="English"/>
    <n v="105"/>
    <n v="72077000"/>
    <n v="30250000"/>
  </r>
  <r>
    <n v="6.9"/>
    <s v="Get Shorty"/>
    <s v="Barry Sonnenfeld"/>
    <x v="15"/>
    <s v="English"/>
    <n v="105"/>
    <n v="72077000"/>
    <n v="30250000"/>
  </r>
  <r>
    <n v="6.9"/>
    <s v="Get Shorty"/>
    <s v="Barry Sonnenfeld"/>
    <x v="4"/>
    <s v="English"/>
    <n v="105"/>
    <n v="72077000"/>
    <n v="30250000"/>
  </r>
  <r>
    <n v="7.2"/>
    <s v="Chicago"/>
    <s v="Rob Marshall"/>
    <x v="7"/>
    <s v="English"/>
    <n v="113"/>
    <n v="170684505"/>
    <n v="45000000"/>
  </r>
  <r>
    <n v="7.2"/>
    <s v="Chicago"/>
    <s v="Rob Marshall"/>
    <x v="15"/>
    <s v="English"/>
    <n v="113"/>
    <n v="170684505"/>
    <n v="45000000"/>
  </r>
  <r>
    <n v="7.2"/>
    <s v="Chicago"/>
    <s v="Rob Marshall"/>
    <x v="9"/>
    <s v="English"/>
    <n v="113"/>
    <n v="170684505"/>
    <n v="45000000"/>
  </r>
  <r>
    <n v="6.4"/>
    <s v="Big Daddy"/>
    <s v="Dennis Dugan"/>
    <x v="7"/>
    <s v="English"/>
    <n v="93"/>
    <n v="163479795"/>
    <n v="34200000"/>
  </r>
  <r>
    <n v="6.4"/>
    <s v="Big Daddy"/>
    <s v="Dennis Dugan"/>
    <x v="12"/>
    <s v="English"/>
    <n v="93"/>
    <n v="163479795"/>
    <n v="34200000"/>
  </r>
  <r>
    <n v="6.4"/>
    <s v="American Pie 2"/>
    <s v="J.B. Rogers"/>
    <x v="7"/>
    <s v="English"/>
    <n v="108"/>
    <n v="145096820"/>
    <n v="30000000"/>
  </r>
  <r>
    <n v="8.3000000000000007"/>
    <s v="Toy Story"/>
    <s v="John Lasseter"/>
    <x v="1"/>
    <s v="English"/>
    <n v="74"/>
    <n v="191796233"/>
    <n v="30000000"/>
  </r>
  <r>
    <n v="8.3000000000000007"/>
    <s v="Toy Story"/>
    <s v="John Lasseter"/>
    <x v="6"/>
    <s v="English"/>
    <n v="74"/>
    <n v="191796233"/>
    <n v="30000000"/>
  </r>
  <r>
    <n v="8.3000000000000007"/>
    <s v="Toy Story"/>
    <s v="John Lasseter"/>
    <x v="7"/>
    <s v="English"/>
    <n v="74"/>
    <n v="191796233"/>
    <n v="30000000"/>
  </r>
  <r>
    <n v="8.3000000000000007"/>
    <s v="Toy Story"/>
    <s v="John Lasseter"/>
    <x v="8"/>
    <s v="English"/>
    <n v="74"/>
    <n v="191796233"/>
    <n v="30000000"/>
  </r>
  <r>
    <n v="8.3000000000000007"/>
    <s v="Toy Story"/>
    <s v="John Lasseter"/>
    <x v="2"/>
    <s v="English"/>
    <n v="74"/>
    <n v="191796233"/>
    <n v="30000000"/>
  </r>
  <r>
    <n v="7.2"/>
    <s v="Speed"/>
    <s v="Jan de Bont"/>
    <x v="0"/>
    <s v="English"/>
    <n v="116"/>
    <n v="121248145"/>
    <n v="25000000"/>
  </r>
  <r>
    <n v="7.2"/>
    <s v="Speed"/>
    <s v="Jan de Bont"/>
    <x v="1"/>
    <s v="English"/>
    <n v="116"/>
    <n v="121248145"/>
    <n v="25000000"/>
  </r>
  <r>
    <n v="7.2"/>
    <s v="Speed"/>
    <s v="Jan de Bont"/>
    <x v="15"/>
    <s v="English"/>
    <n v="116"/>
    <n v="121248145"/>
    <n v="25000000"/>
  </r>
  <r>
    <n v="7.2"/>
    <s v="Speed"/>
    <s v="Jan de Bont"/>
    <x v="4"/>
    <s v="English"/>
    <n v="116"/>
    <n v="121248145"/>
    <n v="25000000"/>
  </r>
  <r>
    <n v="6.8"/>
    <s v="The Vow"/>
    <s v="Michael Sucsy"/>
    <x v="12"/>
    <s v="English"/>
    <n v="104"/>
    <n v="125014030"/>
    <n v="30000000"/>
  </r>
  <r>
    <n v="6.8"/>
    <s v="The Vow"/>
    <s v="Michael Sucsy"/>
    <x v="5"/>
    <s v="English"/>
    <n v="104"/>
    <n v="125014030"/>
    <n v="30000000"/>
  </r>
  <r>
    <n v="6.5"/>
    <s v="Extraordinary Measures"/>
    <s v="Tom Vaughan"/>
    <x v="12"/>
    <s v="English"/>
    <n v="106"/>
    <n v="11854694"/>
    <n v="31000000"/>
  </r>
  <r>
    <n v="7.8"/>
    <s v="Remember the Titans"/>
    <s v="Boaz Yakin"/>
    <x v="18"/>
    <s v="English"/>
    <n v="120"/>
    <n v="115648585"/>
    <n v="30000000"/>
  </r>
  <r>
    <n v="7.8"/>
    <s v="Remember the Titans"/>
    <s v="Boaz Yakin"/>
    <x v="12"/>
    <s v="English"/>
    <n v="120"/>
    <n v="115648585"/>
    <n v="30000000"/>
  </r>
  <r>
    <n v="7.8"/>
    <s v="Remember the Titans"/>
    <s v="Boaz Yakin"/>
    <x v="14"/>
    <s v="English"/>
    <n v="120"/>
    <n v="115648585"/>
    <n v="30000000"/>
  </r>
  <r>
    <n v="7.6"/>
    <s v="The Hunt for Red October"/>
    <s v="John McTiernan"/>
    <x v="0"/>
    <s v="English"/>
    <n v="135"/>
    <n v="122012643"/>
    <n v="30000000"/>
  </r>
  <r>
    <n v="7.6"/>
    <s v="The Hunt for Red October"/>
    <s v="John McTiernan"/>
    <x v="1"/>
    <s v="English"/>
    <n v="135"/>
    <n v="122012643"/>
    <n v="30000000"/>
  </r>
  <r>
    <n v="7.6"/>
    <s v="The Hunt for Red October"/>
    <s v="John McTiernan"/>
    <x v="4"/>
    <s v="English"/>
    <n v="135"/>
    <n v="122012643"/>
    <n v="30000000"/>
  </r>
  <r>
    <n v="7.2"/>
    <s v="Lee Daniels' The Butler"/>
    <s v="Lee Daniels"/>
    <x v="18"/>
    <s v="English"/>
    <n v="132"/>
    <n v="116631310"/>
    <n v="30000000"/>
  </r>
  <r>
    <n v="7.2"/>
    <s v="Lee Daniels' The Butler"/>
    <s v="Lee Daniels"/>
    <x v="12"/>
    <s v="English"/>
    <n v="132"/>
    <n v="116631310"/>
    <n v="30000000"/>
  </r>
  <r>
    <n v="6.7"/>
    <s v="Dodgeball: A True Underdog Story"/>
    <s v="Rawson Marshall Thurber"/>
    <x v="7"/>
    <s v="English"/>
    <n v="92"/>
    <n v="114324072"/>
    <n v="20000000"/>
  </r>
  <r>
    <n v="6.7"/>
    <s v="Dodgeball: A True Underdog Story"/>
    <s v="Rawson Marshall Thurber"/>
    <x v="14"/>
    <s v="English"/>
    <n v="92"/>
    <n v="114324072"/>
    <n v="20000000"/>
  </r>
  <r>
    <n v="6.8"/>
    <s v="The Addams Family"/>
    <s v="Barry Sonnenfeld"/>
    <x v="7"/>
    <s v="English"/>
    <n v="99"/>
    <n v="113502246"/>
    <n v="38000000"/>
  </r>
  <r>
    <n v="6.8"/>
    <s v="The Addams Family"/>
    <s v="Barry Sonnenfeld"/>
    <x v="2"/>
    <s v="English"/>
    <n v="99"/>
    <n v="113502246"/>
    <n v="38000000"/>
  </r>
  <r>
    <n v="6.3"/>
    <s v="Ace Ventura: When Nature Calls"/>
    <s v="Steve Oedekerk"/>
    <x v="1"/>
    <s v="English"/>
    <n v="90"/>
    <n v="108360000"/>
    <n v="30000000"/>
  </r>
  <r>
    <n v="6.3"/>
    <s v="Ace Ventura: When Nature Calls"/>
    <s v="Steve Oedekerk"/>
    <x v="7"/>
    <s v="English"/>
    <n v="90"/>
    <n v="108360000"/>
    <n v="30000000"/>
  </r>
  <r>
    <n v="6.2"/>
    <s v="The Princess Diaries"/>
    <s v="Garry Marshall"/>
    <x v="7"/>
    <s v="English"/>
    <n v="111"/>
    <n v="108244774"/>
    <n v="37000000"/>
  </r>
  <r>
    <n v="6.2"/>
    <s v="The Princess Diaries"/>
    <s v="Garry Marshall"/>
    <x v="8"/>
    <s v="English"/>
    <n v="111"/>
    <n v="108244774"/>
    <n v="37000000"/>
  </r>
  <r>
    <n v="6.2"/>
    <s v="The Princess Diaries"/>
    <s v="Garry Marshall"/>
    <x v="5"/>
    <s v="English"/>
    <n v="111"/>
    <n v="108244774"/>
    <n v="37000000"/>
  </r>
  <r>
    <n v="6.2"/>
    <s v="The First Wives Club"/>
    <s v="Hugh Wilson"/>
    <x v="7"/>
    <s v="English"/>
    <n v="103"/>
    <n v="105444419"/>
    <n v="26000000"/>
  </r>
  <r>
    <n v="8.6"/>
    <s v="Se7en"/>
    <s v="David Fincher"/>
    <x v="15"/>
    <s v="English"/>
    <n v="127"/>
    <n v="100125340"/>
    <n v="33000000"/>
  </r>
  <r>
    <n v="8.6"/>
    <s v="Se7en"/>
    <s v="David Fincher"/>
    <x v="12"/>
    <s v="English"/>
    <n v="127"/>
    <n v="100125340"/>
    <n v="33000000"/>
  </r>
  <r>
    <n v="8.6"/>
    <s v="Se7en"/>
    <s v="David Fincher"/>
    <x v="10"/>
    <s v="English"/>
    <n v="127"/>
    <n v="100125340"/>
    <n v="33000000"/>
  </r>
  <r>
    <n v="8.6"/>
    <s v="Se7en"/>
    <s v="David Fincher"/>
    <x v="4"/>
    <s v="English"/>
    <n v="127"/>
    <n v="100125340"/>
    <n v="33000000"/>
  </r>
  <r>
    <n v="8"/>
    <s v="District 9"/>
    <s v="Neill Blomkamp"/>
    <x v="0"/>
    <s v="English"/>
    <n v="112"/>
    <n v="115646235"/>
    <n v="30000000"/>
  </r>
  <r>
    <n v="8"/>
    <s v="District 9"/>
    <s v="Neill Blomkamp"/>
    <x v="3"/>
    <s v="English"/>
    <n v="112"/>
    <n v="115646235"/>
    <n v="30000000"/>
  </r>
  <r>
    <n v="8"/>
    <s v="District 9"/>
    <s v="Neill Blomkamp"/>
    <x v="4"/>
    <s v="English"/>
    <n v="112"/>
    <n v="115646235"/>
    <n v="30000000"/>
  </r>
  <r>
    <n v="7"/>
    <s v="The SpongeBob SquarePants Movie"/>
    <s v="Stephen Hillenburg"/>
    <x v="1"/>
    <s v="English"/>
    <n v="87"/>
    <n v="85416609"/>
    <n v="30000000"/>
  </r>
  <r>
    <n v="7"/>
    <s v="The SpongeBob SquarePants Movie"/>
    <s v="Stephen Hillenburg"/>
    <x v="6"/>
    <s v="English"/>
    <n v="87"/>
    <n v="85416609"/>
    <n v="30000000"/>
  </r>
  <r>
    <n v="7"/>
    <s v="The SpongeBob SquarePants Movie"/>
    <s v="Stephen Hillenburg"/>
    <x v="7"/>
    <s v="English"/>
    <n v="87"/>
    <n v="85416609"/>
    <n v="30000000"/>
  </r>
  <r>
    <n v="7"/>
    <s v="The SpongeBob SquarePants Movie"/>
    <s v="Stephen Hillenburg"/>
    <x v="8"/>
    <s v="English"/>
    <n v="87"/>
    <n v="85416609"/>
    <n v="30000000"/>
  </r>
  <r>
    <n v="7"/>
    <s v="The SpongeBob SquarePants Movie"/>
    <s v="Stephen Hillenburg"/>
    <x v="2"/>
    <s v="English"/>
    <n v="87"/>
    <n v="85416609"/>
    <n v="30000000"/>
  </r>
  <r>
    <n v="8"/>
    <s v="Mystic River"/>
    <s v="Clint Eastwood"/>
    <x v="15"/>
    <s v="English"/>
    <n v="138"/>
    <n v="90135191"/>
    <n v="25000000"/>
  </r>
  <r>
    <n v="8"/>
    <s v="Mystic River"/>
    <s v="Clint Eastwood"/>
    <x v="12"/>
    <s v="English"/>
    <n v="138"/>
    <n v="90135191"/>
    <n v="25000000"/>
  </r>
  <r>
    <n v="8"/>
    <s v="Mystic River"/>
    <s v="Clint Eastwood"/>
    <x v="10"/>
    <s v="English"/>
    <n v="138"/>
    <n v="90135191"/>
    <n v="25000000"/>
  </r>
  <r>
    <n v="8"/>
    <s v="Mystic River"/>
    <s v="Clint Eastwood"/>
    <x v="4"/>
    <s v="English"/>
    <n v="138"/>
    <n v="90135191"/>
    <n v="25000000"/>
  </r>
  <r>
    <n v="8.1"/>
    <s v="Million Dollar Baby"/>
    <s v="Clint Eastwood"/>
    <x v="12"/>
    <s v="English"/>
    <n v="132"/>
    <n v="100422786"/>
    <n v="30000000"/>
  </r>
  <r>
    <n v="8.1"/>
    <s v="Million Dollar Baby"/>
    <s v="Clint Eastwood"/>
    <x v="14"/>
    <s v="English"/>
    <n v="132"/>
    <n v="100422786"/>
    <n v="30000000"/>
  </r>
  <r>
    <n v="6.7"/>
    <s v="Analyze This"/>
    <s v="Harold Ramis"/>
    <x v="7"/>
    <s v="English"/>
    <n v="103"/>
    <n v="106694016"/>
    <n v="30000000"/>
  </r>
  <r>
    <n v="6.7"/>
    <s v="Analyze This"/>
    <s v="Harold Ramis"/>
    <x v="15"/>
    <s v="English"/>
    <n v="103"/>
    <n v="106694016"/>
    <n v="30000000"/>
  </r>
  <r>
    <n v="7.9"/>
    <s v="The Notebook"/>
    <s v="Nick Cassavetes"/>
    <x v="12"/>
    <s v="English"/>
    <n v="123"/>
    <n v="64286"/>
    <n v="29000000"/>
  </r>
  <r>
    <n v="7.9"/>
    <s v="The Notebook"/>
    <s v="Nick Cassavetes"/>
    <x v="5"/>
    <s v="English"/>
    <n v="123"/>
    <n v="64286"/>
    <n v="29000000"/>
  </r>
  <r>
    <n v="6.1"/>
    <s v="27 Dresses"/>
    <s v="Anne Fletcher"/>
    <x v="7"/>
    <s v="English"/>
    <n v="111"/>
    <n v="76806312"/>
    <n v="30000000"/>
  </r>
  <r>
    <n v="6.1"/>
    <s v="27 Dresses"/>
    <s v="Anne Fletcher"/>
    <x v="5"/>
    <s v="English"/>
    <n v="111"/>
    <n v="76806312"/>
    <n v="30000000"/>
  </r>
  <r>
    <n v="4.2"/>
    <s v="Hannah Montana: The Movie"/>
    <s v="Peter Chelsom"/>
    <x v="7"/>
    <s v="English"/>
    <n v="102"/>
    <n v="79566871"/>
    <n v="30000000"/>
  </r>
  <r>
    <n v="4.2"/>
    <s v="Hannah Montana: The Movie"/>
    <s v="Peter Chelsom"/>
    <x v="12"/>
    <s v="English"/>
    <n v="102"/>
    <n v="79566871"/>
    <n v="30000000"/>
  </r>
  <r>
    <n v="4.2"/>
    <s v="Hannah Montana: The Movie"/>
    <s v="Peter Chelsom"/>
    <x v="8"/>
    <s v="English"/>
    <n v="102"/>
    <n v="79566871"/>
    <n v="30000000"/>
  </r>
  <r>
    <n v="4.2"/>
    <s v="Hannah Montana: The Movie"/>
    <s v="Peter Chelsom"/>
    <x v="19"/>
    <s v="English"/>
    <n v="102"/>
    <n v="79566871"/>
    <n v="30000000"/>
  </r>
  <r>
    <n v="4.2"/>
    <s v="Hannah Montana: The Movie"/>
    <s v="Peter Chelsom"/>
    <x v="5"/>
    <s v="English"/>
    <n v="102"/>
    <n v="79566871"/>
    <n v="30000000"/>
  </r>
  <r>
    <n v="6.1"/>
    <s v="Rugrats in Paris: The Movie"/>
    <s v="Stig Bergqvist"/>
    <x v="1"/>
    <s v="English"/>
    <n v="78"/>
    <n v="76501438"/>
    <n v="30000000"/>
  </r>
  <r>
    <n v="6.1"/>
    <s v="Rugrats in Paris: The Movie"/>
    <s v="Stig Bergqvist"/>
    <x v="6"/>
    <s v="English"/>
    <n v="78"/>
    <n v="76501438"/>
    <n v="30000000"/>
  </r>
  <r>
    <n v="6.1"/>
    <s v="Rugrats in Paris: The Movie"/>
    <s v="Stig Bergqvist"/>
    <x v="7"/>
    <s v="English"/>
    <n v="78"/>
    <n v="76501438"/>
    <n v="30000000"/>
  </r>
  <r>
    <n v="6.1"/>
    <s v="Rugrats in Paris: The Movie"/>
    <s v="Stig Bergqvist"/>
    <x v="8"/>
    <s v="English"/>
    <n v="78"/>
    <n v="76501438"/>
    <n v="30000000"/>
  </r>
  <r>
    <n v="6.1"/>
    <s v="Rugrats in Paris: The Movie"/>
    <s v="Stig Bergqvist"/>
    <x v="5"/>
    <s v="English"/>
    <n v="78"/>
    <n v="76501438"/>
    <n v="30000000"/>
  </r>
  <r>
    <n v="6.6"/>
    <s v="The Prince of Tides"/>
    <s v="Barbra Streisand"/>
    <x v="12"/>
    <s v="English"/>
    <n v="132"/>
    <n v="74787599"/>
    <n v="30000000"/>
  </r>
  <r>
    <n v="6.6"/>
    <s v="The Prince of Tides"/>
    <s v="Barbra Streisand"/>
    <x v="5"/>
    <s v="English"/>
    <n v="132"/>
    <n v="74787599"/>
    <n v="30000000"/>
  </r>
  <r>
    <n v="7.5"/>
    <s v="Legends of the Fall"/>
    <s v="Edward Zwick"/>
    <x v="12"/>
    <s v="English"/>
    <n v="133"/>
    <n v="66528842"/>
    <n v="30000000"/>
  </r>
  <r>
    <n v="7.5"/>
    <s v="Legends of the Fall"/>
    <s v="Edward Zwick"/>
    <x v="5"/>
    <s v="English"/>
    <n v="133"/>
    <n v="66528842"/>
    <n v="30000000"/>
  </r>
  <r>
    <n v="7.5"/>
    <s v="Legends of the Fall"/>
    <s v="Edward Zwick"/>
    <x v="17"/>
    <s v="English"/>
    <n v="133"/>
    <n v="66528842"/>
    <n v="30000000"/>
  </r>
  <r>
    <n v="7.5"/>
    <s v="Legends of the Fall"/>
    <s v="Edward Zwick"/>
    <x v="11"/>
    <s v="English"/>
    <n v="133"/>
    <n v="66528842"/>
    <n v="30000000"/>
  </r>
  <r>
    <n v="7.4"/>
    <s v="Up in the Air"/>
    <s v="Jason Reitman"/>
    <x v="12"/>
    <s v="English"/>
    <n v="108"/>
    <n v="83813460"/>
    <n v="25000000"/>
  </r>
  <r>
    <n v="7.4"/>
    <s v="Up in the Air"/>
    <s v="Jason Reitman"/>
    <x v="5"/>
    <s v="English"/>
    <n v="108"/>
    <n v="83813460"/>
    <n v="25000000"/>
  </r>
  <r>
    <n v="7.2"/>
    <s v="About Schmidt"/>
    <s v="Alexander Payne"/>
    <x v="7"/>
    <s v="English"/>
    <n v="125"/>
    <n v="65010106"/>
    <n v="30000000"/>
  </r>
  <r>
    <n v="7.2"/>
    <s v="About Schmidt"/>
    <s v="Alexander Payne"/>
    <x v="12"/>
    <s v="English"/>
    <n v="125"/>
    <n v="65010106"/>
    <n v="30000000"/>
  </r>
  <r>
    <n v="6.9"/>
    <s v="Warm Bodies"/>
    <s v="Jonathan Levine"/>
    <x v="7"/>
    <s v="English"/>
    <n v="98"/>
    <n v="66359959"/>
    <n v="35000000"/>
  </r>
  <r>
    <n v="6.9"/>
    <s v="Warm Bodies"/>
    <s v="Jonathan Levine"/>
    <x v="16"/>
    <s v="English"/>
    <n v="98"/>
    <n v="66359959"/>
    <n v="35000000"/>
  </r>
  <r>
    <n v="6.9"/>
    <s v="Warm Bodies"/>
    <s v="Jonathan Levine"/>
    <x v="5"/>
    <s v="English"/>
    <n v="98"/>
    <n v="66359959"/>
    <n v="35000000"/>
  </r>
  <r>
    <n v="7.4"/>
    <s v="Looper"/>
    <s v="Rian Johnson"/>
    <x v="0"/>
    <s v="English"/>
    <n v="119"/>
    <n v="66468315"/>
    <n v="30000000"/>
  </r>
  <r>
    <n v="7.4"/>
    <s v="Looper"/>
    <s v="Rian Johnson"/>
    <x v="15"/>
    <s v="English"/>
    <n v="119"/>
    <n v="66468315"/>
    <n v="30000000"/>
  </r>
  <r>
    <n v="7.4"/>
    <s v="Looper"/>
    <s v="Rian Johnson"/>
    <x v="12"/>
    <s v="English"/>
    <n v="119"/>
    <n v="66468315"/>
    <n v="30000000"/>
  </r>
  <r>
    <n v="7.4"/>
    <s v="Looper"/>
    <s v="Rian Johnson"/>
    <x v="3"/>
    <s v="English"/>
    <n v="119"/>
    <n v="66468315"/>
    <n v="30000000"/>
  </r>
  <r>
    <n v="7.4"/>
    <s v="Looper"/>
    <s v="Rian Johnson"/>
    <x v="4"/>
    <s v="English"/>
    <n v="119"/>
    <n v="66468315"/>
    <n v="30000000"/>
  </r>
  <r>
    <n v="5.4"/>
    <s v="Down to Earth"/>
    <s v="Chris Weitz"/>
    <x v="7"/>
    <s v="English"/>
    <n v="87"/>
    <n v="64172251"/>
    <n v="30000000"/>
  </r>
  <r>
    <n v="5.4"/>
    <s v="Down to Earth"/>
    <s v="Chris Weitz"/>
    <x v="2"/>
    <s v="English"/>
    <n v="87"/>
    <n v="64172251"/>
    <n v="30000000"/>
  </r>
  <r>
    <n v="6.8"/>
    <s v="Babe"/>
    <s v="Chris Noonan"/>
    <x v="7"/>
    <s v="English"/>
    <n v="91"/>
    <n v="66600000"/>
    <n v="30000000"/>
  </r>
  <r>
    <n v="6.8"/>
    <s v="Babe"/>
    <s v="Chris Noonan"/>
    <x v="12"/>
    <s v="English"/>
    <n v="91"/>
    <n v="66600000"/>
    <n v="30000000"/>
  </r>
  <r>
    <n v="6.8"/>
    <s v="Babe"/>
    <s v="Chris Noonan"/>
    <x v="8"/>
    <s v="English"/>
    <n v="91"/>
    <n v="66600000"/>
    <n v="30000000"/>
  </r>
  <r>
    <n v="6.3"/>
    <s v="Hope Springs"/>
    <s v="David Frankel"/>
    <x v="7"/>
    <s v="English"/>
    <n v="100"/>
    <n v="63536011"/>
    <n v="30000000"/>
  </r>
  <r>
    <n v="6.3"/>
    <s v="Hope Springs"/>
    <s v="David Frankel"/>
    <x v="12"/>
    <s v="English"/>
    <n v="100"/>
    <n v="63536011"/>
    <n v="30000000"/>
  </r>
  <r>
    <n v="6.3"/>
    <s v="Hope Springs"/>
    <s v="David Frankel"/>
    <x v="5"/>
    <s v="English"/>
    <n v="100"/>
    <n v="63536011"/>
    <n v="30000000"/>
  </r>
  <r>
    <n v="7.2"/>
    <s v="Forgetting Sarah Marshall"/>
    <s v="Nicholas Stoller"/>
    <x v="7"/>
    <s v="English"/>
    <n v="118"/>
    <n v="62877175"/>
    <n v="30000000"/>
  </r>
  <r>
    <n v="7.2"/>
    <s v="Forgetting Sarah Marshall"/>
    <s v="Nicholas Stoller"/>
    <x v="12"/>
    <s v="English"/>
    <n v="118"/>
    <n v="62877175"/>
    <n v="30000000"/>
  </r>
  <r>
    <n v="7.2"/>
    <s v="Forgetting Sarah Marshall"/>
    <s v="Nicholas Stoller"/>
    <x v="5"/>
    <s v="English"/>
    <n v="118"/>
    <n v="62877175"/>
    <n v="30000000"/>
  </r>
  <r>
    <n v="6.9"/>
    <s v="Four Brothers"/>
    <s v="John Singleton"/>
    <x v="0"/>
    <s v="English"/>
    <n v="109"/>
    <n v="74484168"/>
    <n v="45000000"/>
  </r>
  <r>
    <n v="6.9"/>
    <s v="Four Brothers"/>
    <s v="John Singleton"/>
    <x v="15"/>
    <s v="English"/>
    <n v="109"/>
    <n v="74484168"/>
    <n v="45000000"/>
  </r>
  <r>
    <n v="6.9"/>
    <s v="Four Brothers"/>
    <s v="John Singleton"/>
    <x v="12"/>
    <s v="English"/>
    <n v="109"/>
    <n v="74484168"/>
    <n v="45000000"/>
  </r>
  <r>
    <n v="6.9"/>
    <s v="Four Brothers"/>
    <s v="John Singleton"/>
    <x v="10"/>
    <s v="English"/>
    <n v="109"/>
    <n v="74484168"/>
    <n v="45000000"/>
  </r>
  <r>
    <n v="6.9"/>
    <s v="Four Brothers"/>
    <s v="John Singleton"/>
    <x v="4"/>
    <s v="English"/>
    <n v="109"/>
    <n v="74484168"/>
    <n v="45000000"/>
  </r>
  <r>
    <n v="6"/>
    <s v="Baby Mama"/>
    <s v="Michael McCullers"/>
    <x v="7"/>
    <s v="English"/>
    <n v="99"/>
    <n v="60269340"/>
    <n v="30000000"/>
  </r>
  <r>
    <n v="6"/>
    <s v="Baby Mama"/>
    <s v="Michael McCullers"/>
    <x v="5"/>
    <s v="English"/>
    <n v="99"/>
    <n v="60269340"/>
    <n v="30000000"/>
  </r>
  <r>
    <n v="5.9"/>
    <s v="Hope Floats"/>
    <s v="Forest Whitaker"/>
    <x v="12"/>
    <s v="English"/>
    <n v="114"/>
    <n v="60033780"/>
    <n v="30000000"/>
  </r>
  <r>
    <n v="5.9"/>
    <s v="Hope Floats"/>
    <s v="Forest Whitaker"/>
    <x v="5"/>
    <s v="English"/>
    <n v="114"/>
    <n v="60033780"/>
    <n v="30000000"/>
  </r>
  <r>
    <n v="5.4"/>
    <s v="Bride Wars"/>
    <s v="Gary Winick"/>
    <x v="7"/>
    <s v="English"/>
    <n v="89"/>
    <n v="58715510"/>
    <n v="30000000"/>
  </r>
  <r>
    <n v="5.4"/>
    <s v="Bride Wars"/>
    <s v="Gary Winick"/>
    <x v="5"/>
    <s v="English"/>
    <n v="89"/>
    <n v="58715510"/>
    <n v="30000000"/>
  </r>
  <r>
    <n v="5.9"/>
    <s v="Without a Paddle"/>
    <s v="Steven Brill"/>
    <x v="1"/>
    <s v="English"/>
    <n v="95"/>
    <n v="58156435"/>
    <n v="19000000"/>
  </r>
  <r>
    <n v="5.9"/>
    <s v="Without a Paddle"/>
    <s v="Steven Brill"/>
    <x v="7"/>
    <s v="English"/>
    <n v="95"/>
    <n v="58156435"/>
    <n v="19000000"/>
  </r>
  <r>
    <n v="5.9"/>
    <s v="Without a Paddle"/>
    <s v="Steven Brill"/>
    <x v="10"/>
    <s v="English"/>
    <n v="95"/>
    <n v="58156435"/>
    <n v="19000000"/>
  </r>
  <r>
    <n v="6.1"/>
    <s v="13 Going on 30"/>
    <s v="Gary Winick"/>
    <x v="7"/>
    <s v="English"/>
    <n v="98"/>
    <n v="56044241"/>
    <n v="37000000"/>
  </r>
  <r>
    <n v="6.1"/>
    <s v="13 Going on 30"/>
    <s v="Gary Winick"/>
    <x v="2"/>
    <s v="English"/>
    <n v="98"/>
    <n v="56044241"/>
    <n v="37000000"/>
  </r>
  <r>
    <n v="6.1"/>
    <s v="13 Going on 30"/>
    <s v="Gary Winick"/>
    <x v="5"/>
    <s v="English"/>
    <n v="98"/>
    <n v="56044241"/>
    <n v="37000000"/>
  </r>
  <r>
    <n v="7.7"/>
    <s v="Midnight in Paris"/>
    <s v="Woody Allen"/>
    <x v="7"/>
    <s v="English"/>
    <n v="94"/>
    <n v="56816662"/>
    <n v="17000000"/>
  </r>
  <r>
    <n v="7.7"/>
    <s v="Midnight in Paris"/>
    <s v="Woody Allen"/>
    <x v="2"/>
    <s v="English"/>
    <n v="94"/>
    <n v="56816662"/>
    <n v="17000000"/>
  </r>
  <r>
    <n v="7.7"/>
    <s v="Midnight in Paris"/>
    <s v="Woody Allen"/>
    <x v="5"/>
    <s v="English"/>
    <n v="94"/>
    <n v="56816662"/>
    <n v="17000000"/>
  </r>
  <r>
    <n v="5.8"/>
    <s v="The Nut Job"/>
    <s v="Peter Lepeniotis"/>
    <x v="1"/>
    <s v="English"/>
    <n v="85"/>
    <n v="64238770"/>
    <n v="42000000"/>
  </r>
  <r>
    <n v="5.8"/>
    <s v="The Nut Job"/>
    <s v="Peter Lepeniotis"/>
    <x v="6"/>
    <s v="English"/>
    <n v="85"/>
    <n v="64238770"/>
    <n v="42000000"/>
  </r>
  <r>
    <n v="5.8"/>
    <s v="The Nut Job"/>
    <s v="Peter Lepeniotis"/>
    <x v="7"/>
    <s v="English"/>
    <n v="85"/>
    <n v="64238770"/>
    <n v="42000000"/>
  </r>
  <r>
    <n v="5.8"/>
    <s v="The Nut Job"/>
    <s v="Peter Lepeniotis"/>
    <x v="8"/>
    <s v="English"/>
    <n v="85"/>
    <n v="64238770"/>
    <n v="42000000"/>
  </r>
  <r>
    <n v="7.6"/>
    <s v="Blow"/>
    <s v="Ted Demme"/>
    <x v="18"/>
    <s v="English"/>
    <n v="124"/>
    <n v="52937130"/>
    <n v="30000000"/>
  </r>
  <r>
    <n v="7.6"/>
    <s v="Blow"/>
    <s v="Ted Demme"/>
    <x v="15"/>
    <s v="English"/>
    <n v="124"/>
    <n v="52937130"/>
    <n v="30000000"/>
  </r>
  <r>
    <n v="7.6"/>
    <s v="Blow"/>
    <s v="Ted Demme"/>
    <x v="12"/>
    <s v="English"/>
    <n v="124"/>
    <n v="52937130"/>
    <n v="30000000"/>
  </r>
  <r>
    <n v="6.1"/>
    <s v="Message in a Bottle"/>
    <s v="Luis Mandoki"/>
    <x v="12"/>
    <s v="English"/>
    <n v="131"/>
    <n v="52799004"/>
    <n v="55000000"/>
  </r>
  <r>
    <n v="6.1"/>
    <s v="Message in a Bottle"/>
    <s v="Luis Mandoki"/>
    <x v="5"/>
    <s v="English"/>
    <n v="131"/>
    <n v="52799004"/>
    <n v="55000000"/>
  </r>
  <r>
    <n v="5.4"/>
    <s v="Star Trek V: The Final Frontier"/>
    <s v="William Shatner"/>
    <x v="0"/>
    <s v="English"/>
    <n v="107"/>
    <n v="55210049"/>
    <n v="27800000"/>
  </r>
  <r>
    <n v="5.4"/>
    <s v="Star Trek V: The Final Frontier"/>
    <s v="William Shatner"/>
    <x v="1"/>
    <s v="English"/>
    <n v="107"/>
    <n v="55210049"/>
    <n v="27800000"/>
  </r>
  <r>
    <n v="5.4"/>
    <s v="Star Trek V: The Final Frontier"/>
    <s v="William Shatner"/>
    <x v="3"/>
    <s v="English"/>
    <n v="107"/>
    <n v="55210049"/>
    <n v="27800000"/>
  </r>
  <r>
    <n v="5.4"/>
    <s v="Star Trek V: The Final Frontier"/>
    <s v="William Shatner"/>
    <x v="4"/>
    <s v="English"/>
    <n v="107"/>
    <n v="55210049"/>
    <n v="27800000"/>
  </r>
  <r>
    <n v="5.0999999999999996"/>
    <s v="Like Mike"/>
    <s v="John Schultz"/>
    <x v="7"/>
    <s v="English"/>
    <n v="99"/>
    <n v="51432423"/>
    <n v="30000000"/>
  </r>
  <r>
    <n v="5.0999999999999996"/>
    <s v="Like Mike"/>
    <s v="John Schultz"/>
    <x v="8"/>
    <s v="English"/>
    <n v="99"/>
    <n v="51432423"/>
    <n v="30000000"/>
  </r>
  <r>
    <n v="5.0999999999999996"/>
    <s v="Like Mike"/>
    <s v="John Schultz"/>
    <x v="2"/>
    <s v="English"/>
    <n v="99"/>
    <n v="51432423"/>
    <n v="30000000"/>
  </r>
  <r>
    <n v="5.0999999999999996"/>
    <s v="Like Mike"/>
    <s v="John Schultz"/>
    <x v="14"/>
    <s v="English"/>
    <n v="99"/>
    <n v="51432423"/>
    <n v="30000000"/>
  </r>
  <r>
    <n v="6.4"/>
    <s v="Naked Gun 33 1/3: The Final Insult"/>
    <s v="Peter Segal"/>
    <x v="7"/>
    <s v="English"/>
    <n v="83"/>
    <n v="51109400"/>
    <n v="30000000"/>
  </r>
  <r>
    <n v="6.4"/>
    <s v="Naked Gun 33 1/3: The Final Insult"/>
    <s v="Peter Segal"/>
    <x v="15"/>
    <s v="English"/>
    <n v="83"/>
    <n v="51109400"/>
    <n v="30000000"/>
  </r>
  <r>
    <n v="6.3"/>
    <s v="A View to a Kill"/>
    <s v="John Glen"/>
    <x v="0"/>
    <s v="English"/>
    <n v="131"/>
    <n v="50300000"/>
    <n v="30000000"/>
  </r>
  <r>
    <n v="6.3"/>
    <s v="A View to a Kill"/>
    <s v="John Glen"/>
    <x v="1"/>
    <s v="English"/>
    <n v="131"/>
    <n v="50300000"/>
    <n v="30000000"/>
  </r>
  <r>
    <n v="6.3"/>
    <s v="A View to a Kill"/>
    <s v="John Glen"/>
    <x v="4"/>
    <s v="English"/>
    <n v="131"/>
    <n v="50300000"/>
    <n v="30000000"/>
  </r>
  <r>
    <n v="7.5"/>
    <s v="The Curse of the Were-Rabbit"/>
    <s v="Steve Box"/>
    <x v="6"/>
    <s v="English"/>
    <n v="85"/>
    <n v="56068547"/>
    <n v="30000000"/>
  </r>
  <r>
    <n v="7.5"/>
    <s v="The Curse of the Were-Rabbit"/>
    <s v="Steve Box"/>
    <x v="7"/>
    <s v="English"/>
    <n v="85"/>
    <n v="56068547"/>
    <n v="30000000"/>
  </r>
  <r>
    <n v="7.5"/>
    <s v="The Curse of the Were-Rabbit"/>
    <s v="Steve Box"/>
    <x v="8"/>
    <s v="English"/>
    <n v="85"/>
    <n v="56068547"/>
    <n v="30000000"/>
  </r>
  <r>
    <n v="7.5"/>
    <s v="The Curse of the Were-Rabbit"/>
    <s v="Steve Box"/>
    <x v="10"/>
    <s v="English"/>
    <n v="85"/>
    <n v="56068547"/>
    <n v="30000000"/>
  </r>
  <r>
    <n v="7.5"/>
    <s v="The Curse of the Were-Rabbit"/>
    <s v="Steve Box"/>
    <x v="3"/>
    <s v="English"/>
    <n v="85"/>
    <n v="56068547"/>
    <n v="30000000"/>
  </r>
  <r>
    <n v="7.1"/>
    <s v="P.S. I Love You"/>
    <s v="Richard LaGravenese"/>
    <x v="12"/>
    <s v="English"/>
    <n v="126"/>
    <n v="53680848"/>
    <n v="30000000"/>
  </r>
  <r>
    <n v="7.1"/>
    <s v="P.S. I Love You"/>
    <s v="Richard LaGravenese"/>
    <x v="5"/>
    <s v="English"/>
    <n v="126"/>
    <n v="53680848"/>
    <n v="30000000"/>
  </r>
  <r>
    <n v="7.8"/>
    <s v="Atonement"/>
    <s v="Joe Wright"/>
    <x v="12"/>
    <s v="English"/>
    <n v="123"/>
    <n v="50921738"/>
    <n v="30000000"/>
  </r>
  <r>
    <n v="7.8"/>
    <s v="Atonement"/>
    <s v="Joe Wright"/>
    <x v="10"/>
    <s v="English"/>
    <n v="123"/>
    <n v="50921738"/>
    <n v="30000000"/>
  </r>
  <r>
    <n v="7.8"/>
    <s v="Atonement"/>
    <s v="Joe Wright"/>
    <x v="5"/>
    <s v="English"/>
    <n v="123"/>
    <n v="50921738"/>
    <n v="30000000"/>
  </r>
  <r>
    <n v="7.8"/>
    <s v="Atonement"/>
    <s v="Joe Wright"/>
    <x v="17"/>
    <s v="English"/>
    <n v="123"/>
    <n v="50921738"/>
    <n v="30000000"/>
  </r>
  <r>
    <n v="6.5"/>
    <s v="Letters to Juliet"/>
    <s v="Gary Winick"/>
    <x v="7"/>
    <s v="English"/>
    <n v="105"/>
    <n v="53021560"/>
    <n v="30000000"/>
  </r>
  <r>
    <n v="6.5"/>
    <s v="Letters to Juliet"/>
    <s v="Gary Winick"/>
    <x v="12"/>
    <s v="English"/>
    <n v="105"/>
    <n v="53021560"/>
    <n v="30000000"/>
  </r>
  <r>
    <n v="6.5"/>
    <s v="Letters to Juliet"/>
    <s v="Gary Winick"/>
    <x v="5"/>
    <s v="English"/>
    <n v="105"/>
    <n v="53021560"/>
    <n v="30000000"/>
  </r>
  <r>
    <n v="6.6"/>
    <s v="Black Rain"/>
    <s v="Ridley Scott"/>
    <x v="0"/>
    <s v="English"/>
    <n v="125"/>
    <n v="45645204"/>
    <n v="30000000"/>
  </r>
  <r>
    <n v="6.6"/>
    <s v="Black Rain"/>
    <s v="Ridley Scott"/>
    <x v="15"/>
    <s v="English"/>
    <n v="125"/>
    <n v="45645204"/>
    <n v="30000000"/>
  </r>
  <r>
    <n v="6.6"/>
    <s v="Black Rain"/>
    <s v="Ridley Scott"/>
    <x v="4"/>
    <s v="English"/>
    <n v="125"/>
    <n v="45645204"/>
    <n v="30000000"/>
  </r>
  <r>
    <n v="7.4"/>
    <s v="Corpse Bride"/>
    <s v="Tim Burton"/>
    <x v="6"/>
    <s v="English"/>
    <n v="77"/>
    <n v="53337608"/>
    <n v="40000000"/>
  </r>
  <r>
    <n v="7.4"/>
    <s v="Corpse Bride"/>
    <s v="Tim Burton"/>
    <x v="12"/>
    <s v="English"/>
    <n v="77"/>
    <n v="53337608"/>
    <n v="40000000"/>
  </r>
  <r>
    <n v="7.4"/>
    <s v="Corpse Bride"/>
    <s v="Tim Burton"/>
    <x v="8"/>
    <s v="English"/>
    <n v="77"/>
    <n v="53337608"/>
    <n v="40000000"/>
  </r>
  <r>
    <n v="7.4"/>
    <s v="Corpse Bride"/>
    <s v="Tim Burton"/>
    <x v="2"/>
    <s v="English"/>
    <n v="77"/>
    <n v="53337608"/>
    <n v="40000000"/>
  </r>
  <r>
    <n v="7.4"/>
    <s v="Corpse Bride"/>
    <s v="Tim Burton"/>
    <x v="9"/>
    <s v="English"/>
    <n v="77"/>
    <n v="53337608"/>
    <n v="40000000"/>
  </r>
  <r>
    <n v="7.4"/>
    <s v="Corpse Bride"/>
    <s v="Tim Burton"/>
    <x v="5"/>
    <s v="English"/>
    <n v="77"/>
    <n v="53337608"/>
    <n v="40000000"/>
  </r>
  <r>
    <n v="7.6"/>
    <s v="Sicario"/>
    <s v="Denis Villeneuve"/>
    <x v="0"/>
    <s v="English"/>
    <n v="121"/>
    <n v="46875468"/>
    <n v="30000000"/>
  </r>
  <r>
    <n v="7.6"/>
    <s v="Sicario"/>
    <s v="Denis Villeneuve"/>
    <x v="15"/>
    <s v="English"/>
    <n v="121"/>
    <n v="46875468"/>
    <n v="30000000"/>
  </r>
  <r>
    <n v="7.6"/>
    <s v="Sicario"/>
    <s v="Denis Villeneuve"/>
    <x v="12"/>
    <s v="English"/>
    <n v="121"/>
    <n v="46875468"/>
    <n v="30000000"/>
  </r>
  <r>
    <n v="7.6"/>
    <s v="Sicario"/>
    <s v="Denis Villeneuve"/>
    <x v="10"/>
    <s v="English"/>
    <n v="121"/>
    <n v="46875468"/>
    <n v="30000000"/>
  </r>
  <r>
    <n v="7.6"/>
    <s v="Sicario"/>
    <s v="Denis Villeneuve"/>
    <x v="4"/>
    <s v="English"/>
    <n v="121"/>
    <n v="46875468"/>
    <n v="30000000"/>
  </r>
  <r>
    <n v="7.5"/>
    <s v="Southpaw"/>
    <s v="Antoine Fuqua"/>
    <x v="12"/>
    <s v="English"/>
    <n v="124"/>
    <n v="52418902"/>
    <n v="30000000"/>
  </r>
  <r>
    <n v="7.5"/>
    <s v="Southpaw"/>
    <s v="Antoine Fuqua"/>
    <x v="14"/>
    <s v="English"/>
    <n v="124"/>
    <n v="52418902"/>
    <n v="30000000"/>
  </r>
  <r>
    <n v="6.6"/>
    <s v="Drag Me to Hell"/>
    <s v="Sam Raimi"/>
    <x v="16"/>
    <s v="English"/>
    <n v="99"/>
    <n v="42057340"/>
    <n v="30000000"/>
  </r>
  <r>
    <n v="6.6"/>
    <s v="Drag Me to Hell"/>
    <s v="Sam Raimi"/>
    <x v="4"/>
    <s v="English"/>
    <n v="99"/>
    <n v="42057340"/>
    <n v="30000000"/>
  </r>
  <r>
    <n v="7.2"/>
    <s v="The Age of Adaline"/>
    <s v="Lee Toland Krieger"/>
    <x v="12"/>
    <s v="English"/>
    <n v="112"/>
    <n v="42478175"/>
    <n v="25000000"/>
  </r>
  <r>
    <n v="7.2"/>
    <s v="The Age of Adaline"/>
    <s v="Lee Toland Krieger"/>
    <x v="2"/>
    <s v="English"/>
    <n v="112"/>
    <n v="42478175"/>
    <n v="25000000"/>
  </r>
  <r>
    <n v="7.2"/>
    <s v="The Age of Adaline"/>
    <s v="Lee Toland Krieger"/>
    <x v="5"/>
    <s v="English"/>
    <n v="112"/>
    <n v="42478175"/>
    <n v="25000000"/>
  </r>
  <r>
    <n v="7.6"/>
    <s v="Secondhand Lions"/>
    <s v="Tim McCanlies"/>
    <x v="7"/>
    <s v="English"/>
    <n v="111"/>
    <n v="41407470"/>
    <n v="30000000"/>
  </r>
  <r>
    <n v="7.6"/>
    <s v="Secondhand Lions"/>
    <s v="Tim McCanlies"/>
    <x v="12"/>
    <s v="English"/>
    <n v="111"/>
    <n v="41407470"/>
    <n v="30000000"/>
  </r>
  <r>
    <n v="7.6"/>
    <s v="Secondhand Lions"/>
    <s v="Tim McCanlies"/>
    <x v="8"/>
    <s v="English"/>
    <n v="111"/>
    <n v="41407470"/>
    <n v="30000000"/>
  </r>
  <r>
    <n v="6.2"/>
    <s v="Step Up 3D"/>
    <s v="Jon M. Chu"/>
    <x v="12"/>
    <s v="English"/>
    <n v="107"/>
    <n v="42385520"/>
    <n v="30000000"/>
  </r>
  <r>
    <n v="6.2"/>
    <s v="Step Up 3D"/>
    <s v="Jon M. Chu"/>
    <x v="19"/>
    <s v="English"/>
    <n v="107"/>
    <n v="42385520"/>
    <n v="30000000"/>
  </r>
  <r>
    <n v="6.2"/>
    <s v="Step Up 3D"/>
    <s v="Jon M. Chu"/>
    <x v="5"/>
    <s v="English"/>
    <n v="107"/>
    <n v="42385520"/>
    <n v="30000000"/>
  </r>
  <r>
    <n v="5.6"/>
    <s v="Blue Crush"/>
    <s v="John Stockwell"/>
    <x v="12"/>
    <s v="English"/>
    <n v="104"/>
    <n v="40118420"/>
    <n v="30000000"/>
  </r>
  <r>
    <n v="5.6"/>
    <s v="Blue Crush"/>
    <s v="John Stockwell"/>
    <x v="5"/>
    <s v="English"/>
    <n v="104"/>
    <n v="40118420"/>
    <n v="30000000"/>
  </r>
  <r>
    <n v="5.6"/>
    <s v="Blue Crush"/>
    <s v="John Stockwell"/>
    <x v="14"/>
    <s v="English"/>
    <n v="104"/>
    <n v="40118420"/>
    <n v="30000000"/>
  </r>
  <r>
    <n v="7.6"/>
    <s v="Stranger Than Fiction"/>
    <s v="Marc Forster"/>
    <x v="7"/>
    <s v="English"/>
    <n v="113"/>
    <n v="40137776"/>
    <n v="38000000"/>
  </r>
  <r>
    <n v="7.6"/>
    <s v="Stranger Than Fiction"/>
    <s v="Marc Forster"/>
    <x v="12"/>
    <s v="English"/>
    <n v="113"/>
    <n v="40137776"/>
    <n v="38000000"/>
  </r>
  <r>
    <n v="7.6"/>
    <s v="Stranger Than Fiction"/>
    <s v="Marc Forster"/>
    <x v="2"/>
    <s v="English"/>
    <n v="113"/>
    <n v="40137776"/>
    <n v="38000000"/>
  </r>
  <r>
    <n v="7.6"/>
    <s v="Stranger Than Fiction"/>
    <s v="Marc Forster"/>
    <x v="5"/>
    <s v="English"/>
    <n v="113"/>
    <n v="40137776"/>
    <n v="38000000"/>
  </r>
  <r>
    <n v="6.6"/>
    <s v="30 Days of Night"/>
    <s v="David Slade"/>
    <x v="16"/>
    <s v="English"/>
    <n v="113"/>
    <n v="39568996"/>
    <n v="32000000"/>
  </r>
  <r>
    <n v="7"/>
    <s v="The Cabin in the Woods"/>
    <s v="Drew Goddard"/>
    <x v="2"/>
    <s v="English"/>
    <n v="95"/>
    <n v="42043633"/>
    <n v="30000000"/>
  </r>
  <r>
    <n v="7"/>
    <s v="The Cabin in the Woods"/>
    <s v="Drew Goddard"/>
    <x v="16"/>
    <s v="English"/>
    <n v="95"/>
    <n v="42043633"/>
    <n v="30000000"/>
  </r>
  <r>
    <n v="7"/>
    <s v="The Cabin in the Woods"/>
    <s v="Drew Goddard"/>
    <x v="10"/>
    <s v="English"/>
    <n v="95"/>
    <n v="42043633"/>
    <n v="30000000"/>
  </r>
  <r>
    <n v="7"/>
    <s v="The Cabin in the Woods"/>
    <s v="Drew Goddard"/>
    <x v="4"/>
    <s v="English"/>
    <n v="95"/>
    <n v="42043633"/>
    <n v="30000000"/>
  </r>
  <r>
    <n v="2.7"/>
    <s v="Meet the Spartans"/>
    <s v="Jason Friedberg"/>
    <x v="7"/>
    <s v="English"/>
    <n v="86"/>
    <n v="38232624"/>
    <n v="30000000"/>
  </r>
  <r>
    <n v="7.6"/>
    <s v="Midnight Run"/>
    <s v="Martin Brest"/>
    <x v="0"/>
    <s v="English"/>
    <n v="126"/>
    <n v="38413606"/>
    <n v="30000000"/>
  </r>
  <r>
    <n v="7.6"/>
    <s v="Midnight Run"/>
    <s v="Martin Brest"/>
    <x v="7"/>
    <s v="English"/>
    <n v="126"/>
    <n v="38413606"/>
    <n v="30000000"/>
  </r>
  <r>
    <n v="7.6"/>
    <s v="Midnight Run"/>
    <s v="Martin Brest"/>
    <x v="15"/>
    <s v="English"/>
    <n v="126"/>
    <n v="38413606"/>
    <n v="30000000"/>
  </r>
  <r>
    <n v="7.6"/>
    <s v="Midnight Run"/>
    <s v="Martin Brest"/>
    <x v="4"/>
    <s v="English"/>
    <n v="126"/>
    <n v="38413606"/>
    <n v="30000000"/>
  </r>
  <r>
    <n v="6.6"/>
    <s v="The Running Man"/>
    <s v="Paul Michael Glaser"/>
    <x v="0"/>
    <s v="English"/>
    <n v="101"/>
    <n v="38122105"/>
    <n v="27000000"/>
  </r>
  <r>
    <n v="6.6"/>
    <s v="The Running Man"/>
    <s v="Paul Michael Glaser"/>
    <x v="15"/>
    <s v="English"/>
    <n v="101"/>
    <n v="38122105"/>
    <n v="27000000"/>
  </r>
  <r>
    <n v="6.6"/>
    <s v="The Running Man"/>
    <s v="Paul Michael Glaser"/>
    <x v="3"/>
    <s v="English"/>
    <n v="101"/>
    <n v="38122105"/>
    <n v="27000000"/>
  </r>
  <r>
    <n v="6.6"/>
    <s v="The Running Man"/>
    <s v="Paul Michael Glaser"/>
    <x v="4"/>
    <s v="English"/>
    <n v="101"/>
    <n v="38122105"/>
    <n v="27000000"/>
  </r>
  <r>
    <n v="6.9"/>
    <s v="Little Shop of Horrors"/>
    <s v="Frank Oz"/>
    <x v="7"/>
    <s v="English"/>
    <n v="102"/>
    <n v="38747385"/>
    <n v="25000000"/>
  </r>
  <r>
    <n v="6.9"/>
    <s v="Little Shop of Horrors"/>
    <s v="Frank Oz"/>
    <x v="16"/>
    <s v="English"/>
    <n v="102"/>
    <n v="38747385"/>
    <n v="25000000"/>
  </r>
  <r>
    <n v="6.9"/>
    <s v="Little Shop of Horrors"/>
    <s v="Frank Oz"/>
    <x v="9"/>
    <s v="English"/>
    <n v="102"/>
    <n v="38747385"/>
    <n v="25000000"/>
  </r>
  <r>
    <n v="6.9"/>
    <s v="Little Shop of Horrors"/>
    <s v="Frank Oz"/>
    <x v="3"/>
    <s v="English"/>
    <n v="102"/>
    <n v="38747385"/>
    <n v="25000000"/>
  </r>
  <r>
    <n v="6.8"/>
    <s v="Hanna"/>
    <s v="Joe Wright"/>
    <x v="0"/>
    <s v="English"/>
    <n v="111"/>
    <n v="40247512"/>
    <n v="30000000"/>
  </r>
  <r>
    <n v="6.8"/>
    <s v="Hanna"/>
    <s v="Joe Wright"/>
    <x v="12"/>
    <s v="English"/>
    <n v="111"/>
    <n v="40247512"/>
    <n v="30000000"/>
  </r>
  <r>
    <n v="6.8"/>
    <s v="Hanna"/>
    <s v="Joe Wright"/>
    <x v="4"/>
    <s v="English"/>
    <n v="111"/>
    <n v="40247512"/>
    <n v="30000000"/>
  </r>
  <r>
    <n v="3.7"/>
    <s v="Mortal Kombat: Annihilation"/>
    <s v="John R. Leonetti"/>
    <x v="0"/>
    <s v="English"/>
    <n v="95"/>
    <n v="35927406"/>
    <n v="30000000"/>
  </r>
  <r>
    <n v="3.7"/>
    <s v="Mortal Kombat: Annihilation"/>
    <s v="John R. Leonetti"/>
    <x v="1"/>
    <s v="English"/>
    <n v="95"/>
    <n v="35927406"/>
    <n v="30000000"/>
  </r>
  <r>
    <n v="3.7"/>
    <s v="Mortal Kombat: Annihilation"/>
    <s v="John R. Leonetti"/>
    <x v="2"/>
    <s v="English"/>
    <n v="95"/>
    <n v="35927406"/>
    <n v="30000000"/>
  </r>
  <r>
    <n v="3.7"/>
    <s v="Mortal Kombat: Annihilation"/>
    <s v="John R. Leonetti"/>
    <x v="3"/>
    <s v="English"/>
    <n v="95"/>
    <n v="35927406"/>
    <n v="30000000"/>
  </r>
  <r>
    <n v="3.7"/>
    <s v="Mortal Kombat: Annihilation"/>
    <s v="John R. Leonetti"/>
    <x v="4"/>
    <s v="English"/>
    <n v="95"/>
    <n v="35927406"/>
    <n v="30000000"/>
  </r>
  <r>
    <n v="6.1"/>
    <s v="Larry Crowne"/>
    <s v="Tom Hanks"/>
    <x v="7"/>
    <s v="English"/>
    <n v="98"/>
    <n v="35565975"/>
    <n v="30000000"/>
  </r>
  <r>
    <n v="6.1"/>
    <s v="Larry Crowne"/>
    <s v="Tom Hanks"/>
    <x v="12"/>
    <s v="English"/>
    <n v="98"/>
    <n v="35565975"/>
    <n v="30000000"/>
  </r>
  <r>
    <n v="6.1"/>
    <s v="Larry Crowne"/>
    <s v="Tom Hanks"/>
    <x v="5"/>
    <s v="English"/>
    <n v="98"/>
    <n v="35565975"/>
    <n v="30000000"/>
  </r>
  <r>
    <n v="5.9"/>
    <s v="Carrie"/>
    <s v="Kimberly Peirce"/>
    <x v="12"/>
    <s v="English"/>
    <n v="100"/>
    <n v="35266619"/>
    <n v="30000000"/>
  </r>
  <r>
    <n v="5.9"/>
    <s v="Carrie"/>
    <s v="Kimberly Peirce"/>
    <x v="2"/>
    <s v="English"/>
    <n v="100"/>
    <n v="35266619"/>
    <n v="30000000"/>
  </r>
  <r>
    <n v="5.9"/>
    <s v="Carrie"/>
    <s v="Kimberly Peirce"/>
    <x v="16"/>
    <s v="English"/>
    <n v="100"/>
    <n v="35266619"/>
    <n v="30000000"/>
  </r>
  <r>
    <n v="6.7"/>
    <s v="Take the Lead"/>
    <s v="Liz Friedlander"/>
    <x v="12"/>
    <s v="English"/>
    <n v="118"/>
    <n v="34703228"/>
    <n v="30000000"/>
  </r>
  <r>
    <n v="6.7"/>
    <s v="Take the Lead"/>
    <s v="Liz Friedlander"/>
    <x v="19"/>
    <s v="English"/>
    <n v="118"/>
    <n v="34703228"/>
    <n v="30000000"/>
  </r>
  <r>
    <n v="6.9"/>
    <s v="Gridiron Gang"/>
    <s v="Phil Joanou"/>
    <x v="15"/>
    <s v="English"/>
    <n v="125"/>
    <n v="38432823"/>
    <n v="30000000"/>
  </r>
  <r>
    <n v="6.9"/>
    <s v="Gridiron Gang"/>
    <s v="Phil Joanou"/>
    <x v="12"/>
    <s v="English"/>
    <n v="125"/>
    <n v="38432823"/>
    <n v="30000000"/>
  </r>
  <r>
    <n v="6.9"/>
    <s v="Gridiron Gang"/>
    <s v="Phil Joanou"/>
    <x v="14"/>
    <s v="English"/>
    <n v="125"/>
    <n v="38432823"/>
    <n v="30000000"/>
  </r>
  <r>
    <n v="5.5"/>
    <s v="What's the Worst That Could Happen?"/>
    <s v="Sam Weisman"/>
    <x v="7"/>
    <s v="English"/>
    <n v="94"/>
    <n v="32095318"/>
    <n v="45000000"/>
  </r>
  <r>
    <n v="5.5"/>
    <s v="What's the Worst That Could Happen?"/>
    <s v="Sam Weisman"/>
    <x v="15"/>
    <s v="English"/>
    <n v="94"/>
    <n v="32095318"/>
    <n v="45000000"/>
  </r>
  <r>
    <n v="7.1"/>
    <n v="9"/>
    <s v="Shane Acker"/>
    <x v="0"/>
    <s v="English"/>
    <n v="79"/>
    <n v="31743332"/>
    <n v="30000000"/>
  </r>
  <r>
    <n v="7.1"/>
    <n v="9"/>
    <s v="Shane Acker"/>
    <x v="1"/>
    <s v="English"/>
    <n v="79"/>
    <n v="31743332"/>
    <n v="30000000"/>
  </r>
  <r>
    <n v="7.1"/>
    <n v="9"/>
    <s v="Shane Acker"/>
    <x v="6"/>
    <s v="English"/>
    <n v="79"/>
    <n v="31743332"/>
    <n v="30000000"/>
  </r>
  <r>
    <n v="7.1"/>
    <n v="9"/>
    <s v="Shane Acker"/>
    <x v="12"/>
    <s v="English"/>
    <n v="79"/>
    <n v="31743332"/>
    <n v="30000000"/>
  </r>
  <r>
    <n v="7.1"/>
    <n v="9"/>
    <s v="Shane Acker"/>
    <x v="10"/>
    <s v="English"/>
    <n v="79"/>
    <n v="31743332"/>
    <n v="30000000"/>
  </r>
  <r>
    <n v="7.1"/>
    <n v="9"/>
    <s v="Shane Acker"/>
    <x v="3"/>
    <s v="English"/>
    <n v="79"/>
    <n v="31743332"/>
    <n v="30000000"/>
  </r>
  <r>
    <n v="7.1"/>
    <n v="9"/>
    <s v="Shane Acker"/>
    <x v="4"/>
    <s v="English"/>
    <n v="79"/>
    <n v="31743332"/>
    <n v="30000000"/>
  </r>
  <r>
    <n v="7.1"/>
    <s v="Side Effects"/>
    <s v="Steven Soderbergh"/>
    <x v="15"/>
    <s v="English"/>
    <n v="106"/>
    <n v="32154410"/>
    <n v="30000000"/>
  </r>
  <r>
    <n v="7.1"/>
    <s v="Side Effects"/>
    <s v="Steven Soderbergh"/>
    <x v="12"/>
    <s v="English"/>
    <n v="106"/>
    <n v="32154410"/>
    <n v="30000000"/>
  </r>
  <r>
    <n v="7.1"/>
    <s v="Side Effects"/>
    <s v="Steven Soderbergh"/>
    <x v="4"/>
    <s v="English"/>
    <n v="106"/>
    <n v="32154410"/>
    <n v="30000000"/>
  </r>
  <r>
    <n v="7.3"/>
    <s v="Winnie the Pooh"/>
    <s v="Stephen J. Anderson"/>
    <x v="1"/>
    <s v="English"/>
    <n v="63"/>
    <n v="26687172"/>
    <n v="30000000"/>
  </r>
  <r>
    <n v="7.3"/>
    <s v="Winnie the Pooh"/>
    <s v="Stephen J. Anderson"/>
    <x v="6"/>
    <s v="English"/>
    <n v="63"/>
    <n v="26687172"/>
    <n v="30000000"/>
  </r>
  <r>
    <n v="7.3"/>
    <s v="Winnie the Pooh"/>
    <s v="Stephen J. Anderson"/>
    <x v="7"/>
    <s v="English"/>
    <n v="63"/>
    <n v="26687172"/>
    <n v="30000000"/>
  </r>
  <r>
    <n v="7.3"/>
    <s v="Winnie the Pooh"/>
    <s v="Stephen J. Anderson"/>
    <x v="8"/>
    <s v="English"/>
    <n v="63"/>
    <n v="26687172"/>
    <n v="30000000"/>
  </r>
  <r>
    <n v="7.3"/>
    <s v="Winnie the Pooh"/>
    <s v="Stephen J. Anderson"/>
    <x v="9"/>
    <s v="English"/>
    <n v="63"/>
    <n v="26687172"/>
    <n v="30000000"/>
  </r>
  <r>
    <n v="3.4"/>
    <s v="Dumb and Dumberer: When Harry Met Lloyd"/>
    <s v="Troy Miller"/>
    <x v="7"/>
    <s v="English"/>
    <n v="85"/>
    <n v="26096584"/>
    <n v="19000000"/>
  </r>
  <r>
    <n v="6.8"/>
    <s v="Bulworth"/>
    <s v="Warren Beatty"/>
    <x v="7"/>
    <s v="English"/>
    <n v="108"/>
    <n v="26525834"/>
    <n v="30000000"/>
  </r>
  <r>
    <n v="6.8"/>
    <s v="Bulworth"/>
    <s v="Warren Beatty"/>
    <x v="12"/>
    <s v="English"/>
    <n v="108"/>
    <n v="26525834"/>
    <n v="30000000"/>
  </r>
  <r>
    <n v="6.8"/>
    <s v="Bulworth"/>
    <s v="Warren Beatty"/>
    <x v="5"/>
    <s v="English"/>
    <n v="108"/>
    <n v="26525834"/>
    <n v="30000000"/>
  </r>
  <r>
    <n v="6.9"/>
    <s v="Get on Up"/>
    <s v="Tate Taylor"/>
    <x v="18"/>
    <s v="English"/>
    <n v="139"/>
    <n v="30513940"/>
    <n v="30000000"/>
  </r>
  <r>
    <n v="6.9"/>
    <s v="Get on Up"/>
    <s v="Tate Taylor"/>
    <x v="12"/>
    <s v="English"/>
    <n v="139"/>
    <n v="30513940"/>
    <n v="30000000"/>
  </r>
  <r>
    <n v="6.9"/>
    <s v="Get on Up"/>
    <s v="Tate Taylor"/>
    <x v="19"/>
    <s v="English"/>
    <n v="139"/>
    <n v="30513940"/>
    <n v="30000000"/>
  </r>
  <r>
    <n v="7"/>
    <s v="One True Thing"/>
    <s v="Carl Franklin"/>
    <x v="12"/>
    <s v="English"/>
    <n v="127"/>
    <n v="23209440"/>
    <n v="30000000"/>
  </r>
  <r>
    <n v="5.5"/>
    <s v="Virtuosity"/>
    <s v="Brett Leonard"/>
    <x v="0"/>
    <s v="English"/>
    <n v="106"/>
    <n v="24048000"/>
    <n v="30000000"/>
  </r>
  <r>
    <n v="5.5"/>
    <s v="Virtuosity"/>
    <s v="Brett Leonard"/>
    <x v="15"/>
    <s v="English"/>
    <n v="106"/>
    <n v="24048000"/>
    <n v="30000000"/>
  </r>
  <r>
    <n v="5.5"/>
    <s v="Virtuosity"/>
    <s v="Brett Leonard"/>
    <x v="3"/>
    <s v="English"/>
    <n v="106"/>
    <n v="24048000"/>
    <n v="30000000"/>
  </r>
  <r>
    <n v="5.5"/>
    <s v="Virtuosity"/>
    <s v="Brett Leonard"/>
    <x v="4"/>
    <s v="English"/>
    <n v="106"/>
    <n v="24048000"/>
    <n v="30000000"/>
  </r>
  <r>
    <n v="5.0999999999999996"/>
    <s v="My Super Ex-Girlfriend"/>
    <s v="Ivan Reitman"/>
    <x v="7"/>
    <s v="English"/>
    <n v="95"/>
    <n v="22526144"/>
    <n v="30000000"/>
  </r>
  <r>
    <n v="5.0999999999999996"/>
    <s v="My Super Ex-Girlfriend"/>
    <s v="Ivan Reitman"/>
    <x v="5"/>
    <s v="English"/>
    <n v="95"/>
    <n v="22526144"/>
    <n v="30000000"/>
  </r>
  <r>
    <n v="5.0999999999999996"/>
    <s v="My Super Ex-Girlfriend"/>
    <s v="Ivan Reitman"/>
    <x v="3"/>
    <s v="English"/>
    <n v="95"/>
    <n v="22526144"/>
    <n v="30000000"/>
  </r>
  <r>
    <n v="6.2"/>
    <s v="Deliver Us from Evil"/>
    <s v="Scott Derrickson"/>
    <x v="16"/>
    <s v="English"/>
    <n v="118"/>
    <n v="30523568"/>
    <n v="30000000"/>
  </r>
  <r>
    <n v="6.2"/>
    <s v="Deliver Us from Evil"/>
    <s v="Scott Derrickson"/>
    <x v="10"/>
    <s v="English"/>
    <n v="118"/>
    <n v="30523568"/>
    <n v="30000000"/>
  </r>
  <r>
    <n v="6.2"/>
    <s v="Deliver Us from Evil"/>
    <s v="Scott Derrickson"/>
    <x v="4"/>
    <s v="English"/>
    <n v="118"/>
    <n v="30523568"/>
    <n v="30000000"/>
  </r>
  <r>
    <n v="5.9"/>
    <s v="Sanctum"/>
    <s v="Alister Grierson"/>
    <x v="1"/>
    <s v="English"/>
    <n v="108"/>
    <n v="23070045"/>
    <n v="30000000"/>
  </r>
  <r>
    <n v="5.9"/>
    <s v="Sanctum"/>
    <s v="Alister Grierson"/>
    <x v="12"/>
    <s v="English"/>
    <n v="108"/>
    <n v="23070045"/>
    <n v="30000000"/>
  </r>
  <r>
    <n v="5.9"/>
    <s v="Sanctum"/>
    <s v="Alister Grierson"/>
    <x v="4"/>
    <s v="English"/>
    <n v="108"/>
    <n v="23070045"/>
    <n v="30000000"/>
  </r>
  <r>
    <n v="5.2"/>
    <s v="Little Black Book"/>
    <s v="Nick Hurran"/>
    <x v="7"/>
    <s v="English"/>
    <n v="105"/>
    <n v="20422207"/>
    <n v="35000000"/>
  </r>
  <r>
    <n v="5.2"/>
    <s v="Little Black Book"/>
    <s v="Nick Hurran"/>
    <x v="12"/>
    <s v="English"/>
    <n v="105"/>
    <n v="20422207"/>
    <n v="35000000"/>
  </r>
  <r>
    <n v="5.2"/>
    <s v="Little Black Book"/>
    <s v="Nick Hurran"/>
    <x v="5"/>
    <s v="English"/>
    <n v="105"/>
    <n v="20422207"/>
    <n v="35000000"/>
  </r>
  <r>
    <n v="6.2"/>
    <s v="The Five-Year Engagement"/>
    <s v="Nicholas Stoller"/>
    <x v="7"/>
    <s v="English"/>
    <n v="131"/>
    <n v="28644770"/>
    <n v="30000000"/>
  </r>
  <r>
    <n v="6.2"/>
    <s v="The Five-Year Engagement"/>
    <s v="Nicholas Stoller"/>
    <x v="5"/>
    <s v="English"/>
    <n v="131"/>
    <n v="28644770"/>
    <n v="30000000"/>
  </r>
  <r>
    <n v="5.5"/>
    <s v="Mr 3000"/>
    <s v="Charles Stone III"/>
    <x v="7"/>
    <s v="English"/>
    <n v="104"/>
    <n v="21800302"/>
    <n v="30000000"/>
  </r>
  <r>
    <n v="5.5"/>
    <s v="Mr 3000"/>
    <s v="Charles Stone III"/>
    <x v="12"/>
    <s v="English"/>
    <n v="104"/>
    <n v="21800302"/>
    <n v="30000000"/>
  </r>
  <r>
    <n v="5.5"/>
    <s v="Mr 3000"/>
    <s v="Charles Stone III"/>
    <x v="5"/>
    <s v="English"/>
    <n v="104"/>
    <n v="21800302"/>
    <n v="30000000"/>
  </r>
  <r>
    <n v="5.5"/>
    <s v="Mr 3000"/>
    <s v="Charles Stone III"/>
    <x v="14"/>
    <s v="English"/>
    <n v="104"/>
    <n v="21800302"/>
    <n v="30000000"/>
  </r>
  <r>
    <n v="7.4"/>
    <s v="The Next Three Days"/>
    <s v="Paul Haggis"/>
    <x v="15"/>
    <s v="English"/>
    <n v="133"/>
    <n v="21129348"/>
    <n v="35000000"/>
  </r>
  <r>
    <n v="7.4"/>
    <s v="The Next Three Days"/>
    <s v="Paul Haggis"/>
    <x v="12"/>
    <s v="English"/>
    <n v="133"/>
    <n v="21129348"/>
    <n v="35000000"/>
  </r>
  <r>
    <n v="7.4"/>
    <s v="The Next Three Days"/>
    <s v="Paul Haggis"/>
    <x v="5"/>
    <s v="English"/>
    <n v="133"/>
    <n v="21129348"/>
    <n v="35000000"/>
  </r>
  <r>
    <n v="7.4"/>
    <s v="The Next Three Days"/>
    <s v="Paul Haggis"/>
    <x v="4"/>
    <s v="English"/>
    <n v="133"/>
    <n v="21129348"/>
    <n v="35000000"/>
  </r>
  <r>
    <n v="4.4000000000000004"/>
    <s v="Ultraviolet"/>
    <s v="Kurt Wimmer"/>
    <x v="0"/>
    <s v="English"/>
    <n v="94"/>
    <n v="18500966"/>
    <n v="30000000"/>
  </r>
  <r>
    <n v="4.4000000000000004"/>
    <s v="Ultraviolet"/>
    <s v="Kurt Wimmer"/>
    <x v="16"/>
    <s v="English"/>
    <n v="94"/>
    <n v="18500966"/>
    <n v="30000000"/>
  </r>
  <r>
    <n v="4.4000000000000004"/>
    <s v="Ultraviolet"/>
    <s v="Kurt Wimmer"/>
    <x v="3"/>
    <s v="English"/>
    <n v="94"/>
    <n v="18500966"/>
    <n v="30000000"/>
  </r>
  <r>
    <n v="4.4000000000000004"/>
    <s v="Ultraviolet"/>
    <s v="Kurt Wimmer"/>
    <x v="4"/>
    <s v="English"/>
    <n v="94"/>
    <n v="18500966"/>
    <n v="30000000"/>
  </r>
  <r>
    <n v="6.3"/>
    <s v="Assault on Precinct 13"/>
    <s v="Jean-FranÃ§ois Richet"/>
    <x v="0"/>
    <s v="English"/>
    <n v="109"/>
    <n v="19976073"/>
    <n v="20000000"/>
  </r>
  <r>
    <n v="6.3"/>
    <s v="Assault on Precinct 13"/>
    <s v="Jean-FranÃ§ois Richet"/>
    <x v="15"/>
    <s v="English"/>
    <n v="109"/>
    <n v="19976073"/>
    <n v="20000000"/>
  </r>
  <r>
    <n v="6.3"/>
    <s v="Assault on Precinct 13"/>
    <s v="Jean-FranÃ§ois Richet"/>
    <x v="12"/>
    <s v="English"/>
    <n v="109"/>
    <n v="19976073"/>
    <n v="20000000"/>
  </r>
  <r>
    <n v="6.3"/>
    <s v="Assault on Precinct 13"/>
    <s v="Jean-FranÃ§ois Richet"/>
    <x v="4"/>
    <s v="English"/>
    <n v="109"/>
    <n v="19976073"/>
    <n v="20000000"/>
  </r>
  <r>
    <n v="6.1"/>
    <s v="The Replacement Killers"/>
    <s v="Antoine Fuqua"/>
    <x v="0"/>
    <s v="English"/>
    <n v="96"/>
    <n v="18967571"/>
    <n v="30000000"/>
  </r>
  <r>
    <n v="6.1"/>
    <s v="The Replacement Killers"/>
    <s v="Antoine Fuqua"/>
    <x v="15"/>
    <s v="English"/>
    <n v="96"/>
    <n v="18967571"/>
    <n v="30000000"/>
  </r>
  <r>
    <n v="6.1"/>
    <s v="The Replacement Killers"/>
    <s v="Antoine Fuqua"/>
    <x v="4"/>
    <s v="English"/>
    <n v="96"/>
    <n v="18967571"/>
    <n v="30000000"/>
  </r>
  <r>
    <n v="5.3"/>
    <s v="Fled"/>
    <s v="Kevin Hooks"/>
    <x v="0"/>
    <s v="English"/>
    <n v="105"/>
    <n v="17100000"/>
    <n v="25000000"/>
  </r>
  <r>
    <n v="5.3"/>
    <s v="Fled"/>
    <s v="Kevin Hooks"/>
    <x v="1"/>
    <s v="English"/>
    <n v="105"/>
    <n v="17100000"/>
    <n v="25000000"/>
  </r>
  <r>
    <n v="5.3"/>
    <s v="Fled"/>
    <s v="Kevin Hooks"/>
    <x v="15"/>
    <s v="English"/>
    <n v="105"/>
    <n v="17100000"/>
    <n v="25000000"/>
  </r>
  <r>
    <n v="5.3"/>
    <s v="Fled"/>
    <s v="Kevin Hooks"/>
    <x v="12"/>
    <s v="English"/>
    <n v="105"/>
    <n v="17100000"/>
    <n v="25000000"/>
  </r>
  <r>
    <n v="5.3"/>
    <s v="Fled"/>
    <s v="Kevin Hooks"/>
    <x v="5"/>
    <s v="English"/>
    <n v="105"/>
    <n v="17100000"/>
    <n v="25000000"/>
  </r>
  <r>
    <n v="5.4"/>
    <s v="Eight Legged Freaks"/>
    <s v="Ellory Elkayem"/>
    <x v="0"/>
    <s v="English"/>
    <n v="99"/>
    <n v="17266505"/>
    <n v="30000000"/>
  </r>
  <r>
    <n v="5.4"/>
    <s v="Eight Legged Freaks"/>
    <s v="Ellory Elkayem"/>
    <x v="7"/>
    <s v="English"/>
    <n v="99"/>
    <n v="17266505"/>
    <n v="30000000"/>
  </r>
  <r>
    <n v="5.4"/>
    <s v="Eight Legged Freaks"/>
    <s v="Ellory Elkayem"/>
    <x v="16"/>
    <s v="English"/>
    <n v="99"/>
    <n v="17266505"/>
    <n v="30000000"/>
  </r>
  <r>
    <n v="6.7"/>
    <s v="Love &amp; Other Drugs"/>
    <s v="Edward Zwick"/>
    <x v="7"/>
    <s v="English"/>
    <n v="112"/>
    <n v="32357532"/>
    <n v="30000000"/>
  </r>
  <r>
    <n v="6.7"/>
    <s v="Love &amp; Other Drugs"/>
    <s v="Edward Zwick"/>
    <x v="12"/>
    <s v="English"/>
    <n v="112"/>
    <n v="32357532"/>
    <n v="30000000"/>
  </r>
  <r>
    <n v="6.7"/>
    <s v="Love &amp; Other Drugs"/>
    <s v="Edward Zwick"/>
    <x v="5"/>
    <s v="English"/>
    <n v="112"/>
    <n v="32357532"/>
    <n v="30000000"/>
  </r>
  <r>
    <n v="5.9"/>
    <s v="88 Minutes"/>
    <s v="Jon Avnet"/>
    <x v="15"/>
    <s v="English"/>
    <n v="108"/>
    <n v="16930884"/>
    <n v="30000000"/>
  </r>
  <r>
    <n v="5.9"/>
    <s v="88 Minutes"/>
    <s v="Jon Avnet"/>
    <x v="12"/>
    <s v="English"/>
    <n v="108"/>
    <n v="16930884"/>
    <n v="30000000"/>
  </r>
  <r>
    <n v="5.9"/>
    <s v="88 Minutes"/>
    <s v="Jon Avnet"/>
    <x v="10"/>
    <s v="English"/>
    <n v="108"/>
    <n v="16930884"/>
    <n v="30000000"/>
  </r>
  <r>
    <n v="5.9"/>
    <s v="88 Minutes"/>
    <s v="Jon Avnet"/>
    <x v="4"/>
    <s v="English"/>
    <n v="108"/>
    <n v="16930884"/>
    <n v="30000000"/>
  </r>
  <r>
    <n v="7.3"/>
    <s v="North Country"/>
    <s v="Niki Caro"/>
    <x v="12"/>
    <s v="English"/>
    <n v="126"/>
    <n v="18324242"/>
    <n v="35000000"/>
  </r>
  <r>
    <n v="5.5"/>
    <s v="The Whole Ten Yards"/>
    <s v="Howard Deutch"/>
    <x v="7"/>
    <s v="English"/>
    <n v="98"/>
    <n v="16323969"/>
    <n v="40000000"/>
  </r>
  <r>
    <n v="5.5"/>
    <s v="The Whole Ten Yards"/>
    <s v="Howard Deutch"/>
    <x v="15"/>
    <s v="English"/>
    <n v="98"/>
    <n v="16323969"/>
    <n v="40000000"/>
  </r>
  <r>
    <n v="5.5"/>
    <s v="The Whole Ten Yards"/>
    <s v="Howard Deutch"/>
    <x v="4"/>
    <s v="English"/>
    <n v="98"/>
    <n v="16323969"/>
    <n v="40000000"/>
  </r>
  <r>
    <n v="5.8"/>
    <s v="Splice"/>
    <s v="Vincenzo Natali"/>
    <x v="12"/>
    <s v="English"/>
    <n v="104"/>
    <n v="16999046"/>
    <n v="26000000"/>
  </r>
  <r>
    <n v="5.8"/>
    <s v="Splice"/>
    <s v="Vincenzo Natali"/>
    <x v="16"/>
    <s v="English"/>
    <n v="104"/>
    <n v="16999046"/>
    <n v="26000000"/>
  </r>
  <r>
    <n v="5.8"/>
    <s v="Splice"/>
    <s v="Vincenzo Natali"/>
    <x v="3"/>
    <s v="English"/>
    <n v="104"/>
    <n v="16999046"/>
    <n v="26000000"/>
  </r>
  <r>
    <n v="4.5999999999999996"/>
    <s v="Howard the Duck"/>
    <s v="Willard Huyck"/>
    <x v="0"/>
    <s v="English"/>
    <n v="110"/>
    <n v="16295774"/>
    <n v="35000000"/>
  </r>
  <r>
    <n v="4.5999999999999996"/>
    <s v="Howard the Duck"/>
    <s v="Willard Huyck"/>
    <x v="1"/>
    <s v="English"/>
    <n v="110"/>
    <n v="16295774"/>
    <n v="35000000"/>
  </r>
  <r>
    <n v="4.5999999999999996"/>
    <s v="Howard the Duck"/>
    <s v="Willard Huyck"/>
    <x v="7"/>
    <s v="English"/>
    <n v="110"/>
    <n v="16295774"/>
    <n v="35000000"/>
  </r>
  <r>
    <n v="4.5999999999999996"/>
    <s v="Howard the Duck"/>
    <s v="Willard Huyck"/>
    <x v="5"/>
    <s v="English"/>
    <n v="110"/>
    <n v="16295774"/>
    <n v="35000000"/>
  </r>
  <r>
    <n v="4.5999999999999996"/>
    <s v="Howard the Duck"/>
    <s v="Willard Huyck"/>
    <x v="3"/>
    <s v="English"/>
    <n v="110"/>
    <n v="16295774"/>
    <n v="35000000"/>
  </r>
  <r>
    <n v="6.7"/>
    <s v="Pride and Glory"/>
    <s v="Gavin O'Connor"/>
    <x v="15"/>
    <s v="English"/>
    <n v="130"/>
    <n v="15709385"/>
    <n v="30000000"/>
  </r>
  <r>
    <n v="6.7"/>
    <s v="Pride and Glory"/>
    <s v="Gavin O'Connor"/>
    <x v="12"/>
    <s v="English"/>
    <n v="130"/>
    <n v="15709385"/>
    <n v="30000000"/>
  </r>
  <r>
    <n v="6.7"/>
    <s v="Pride and Glory"/>
    <s v="Gavin O'Connor"/>
    <x v="4"/>
    <s v="English"/>
    <n v="130"/>
    <n v="15709385"/>
    <n v="30000000"/>
  </r>
  <r>
    <n v="5.0999999999999996"/>
    <s v="The Cave"/>
    <s v="Bruce Hunt"/>
    <x v="1"/>
    <s v="English"/>
    <n v="93"/>
    <n v="14888028"/>
    <n v="30000000"/>
  </r>
  <r>
    <n v="5.0999999999999996"/>
    <s v="The Cave"/>
    <s v="Bruce Hunt"/>
    <x v="16"/>
    <s v="English"/>
    <n v="93"/>
    <n v="14888028"/>
    <n v="30000000"/>
  </r>
  <r>
    <n v="5.0999999999999996"/>
    <s v="The Cave"/>
    <s v="Bruce Hunt"/>
    <x v="4"/>
    <s v="English"/>
    <n v="93"/>
    <n v="14888028"/>
    <n v="30000000"/>
  </r>
  <r>
    <n v="5.6"/>
    <s v="Alex &amp; Emma"/>
    <s v="Rob Reiner"/>
    <x v="7"/>
    <s v="English"/>
    <n v="96"/>
    <n v="14208384"/>
    <n v="30000000"/>
  </r>
  <r>
    <n v="5.6"/>
    <s v="Alex &amp; Emma"/>
    <s v="Rob Reiner"/>
    <x v="5"/>
    <s v="English"/>
    <n v="96"/>
    <n v="14208384"/>
    <n v="30000000"/>
  </r>
  <r>
    <n v="7"/>
    <s v="Wicker Park"/>
    <s v="Paul McGuigan"/>
    <x v="12"/>
    <s v="English"/>
    <n v="114"/>
    <n v="12831121"/>
    <n v="30000000"/>
  </r>
  <r>
    <n v="7"/>
    <s v="Wicker Park"/>
    <s v="Paul McGuigan"/>
    <x v="10"/>
    <s v="English"/>
    <n v="114"/>
    <n v="12831121"/>
    <n v="30000000"/>
  </r>
  <r>
    <n v="7"/>
    <s v="Wicker Park"/>
    <s v="Paul McGuigan"/>
    <x v="5"/>
    <s v="English"/>
    <n v="114"/>
    <n v="12831121"/>
    <n v="30000000"/>
  </r>
  <r>
    <n v="7"/>
    <s v="Wicker Park"/>
    <s v="Paul McGuigan"/>
    <x v="4"/>
    <s v="English"/>
    <n v="114"/>
    <n v="12831121"/>
    <n v="30000000"/>
  </r>
  <r>
    <n v="6.4"/>
    <s v="Fright Night"/>
    <s v="Craig Gillespie"/>
    <x v="7"/>
    <s v="English"/>
    <n v="106"/>
    <n v="18298649"/>
    <n v="30000000"/>
  </r>
  <r>
    <n v="6.4"/>
    <s v="Fright Night"/>
    <s v="Craig Gillespie"/>
    <x v="16"/>
    <s v="English"/>
    <n v="106"/>
    <n v="18298649"/>
    <n v="30000000"/>
  </r>
  <r>
    <n v="6.7"/>
    <s v="The New World"/>
    <s v="Terrence Malick"/>
    <x v="18"/>
    <s v="English"/>
    <n v="150"/>
    <n v="12712093"/>
    <n v="30000000"/>
  </r>
  <r>
    <n v="6.7"/>
    <s v="The New World"/>
    <s v="Terrence Malick"/>
    <x v="12"/>
    <s v="English"/>
    <n v="150"/>
    <n v="12712093"/>
    <n v="30000000"/>
  </r>
  <r>
    <n v="6.7"/>
    <s v="The New World"/>
    <s v="Terrence Malick"/>
    <x v="13"/>
    <s v="English"/>
    <n v="150"/>
    <n v="12712093"/>
    <n v="30000000"/>
  </r>
  <r>
    <n v="6.7"/>
    <s v="The New World"/>
    <s v="Terrence Malick"/>
    <x v="5"/>
    <s v="English"/>
    <n v="150"/>
    <n v="12712093"/>
    <n v="30000000"/>
  </r>
  <r>
    <n v="4.0999999999999996"/>
    <s v="Wing Commander"/>
    <s v="Chris Roberts"/>
    <x v="0"/>
    <s v="English"/>
    <n v="100"/>
    <n v="11576087"/>
    <n v="30000000"/>
  </r>
  <r>
    <n v="4.0999999999999996"/>
    <s v="Wing Commander"/>
    <s v="Chris Roberts"/>
    <x v="1"/>
    <s v="English"/>
    <n v="100"/>
    <n v="11576087"/>
    <n v="30000000"/>
  </r>
  <r>
    <n v="4.0999999999999996"/>
    <s v="Wing Commander"/>
    <s v="Chris Roberts"/>
    <x v="3"/>
    <s v="English"/>
    <n v="100"/>
    <n v="11576087"/>
    <n v="30000000"/>
  </r>
  <r>
    <n v="5.5"/>
    <s v="In Dreams"/>
    <s v="Neil Jordan"/>
    <x v="12"/>
    <s v="English"/>
    <n v="100"/>
    <n v="11900000"/>
    <n v="30000000"/>
  </r>
  <r>
    <n v="5.5"/>
    <s v="In Dreams"/>
    <s v="Neil Jordan"/>
    <x v="2"/>
    <s v="English"/>
    <n v="100"/>
    <n v="11900000"/>
    <n v="30000000"/>
  </r>
  <r>
    <n v="5.5"/>
    <s v="In Dreams"/>
    <s v="Neil Jordan"/>
    <x v="4"/>
    <s v="English"/>
    <n v="100"/>
    <n v="11900000"/>
    <n v="30000000"/>
  </r>
  <r>
    <n v="2.7"/>
    <s v="Dragonball: Evolution"/>
    <s v="James Wong"/>
    <x v="0"/>
    <s v="English"/>
    <n v="100"/>
    <n v="9353573"/>
    <n v="45000000"/>
  </r>
  <r>
    <n v="2.7"/>
    <s v="Dragonball: Evolution"/>
    <s v="James Wong"/>
    <x v="1"/>
    <s v="English"/>
    <n v="100"/>
    <n v="9353573"/>
    <n v="45000000"/>
  </r>
  <r>
    <n v="2.7"/>
    <s v="Dragonball: Evolution"/>
    <s v="James Wong"/>
    <x v="2"/>
    <s v="English"/>
    <n v="100"/>
    <n v="9353573"/>
    <n v="45000000"/>
  </r>
  <r>
    <n v="2.7"/>
    <s v="Dragonball: Evolution"/>
    <s v="James Wong"/>
    <x v="3"/>
    <s v="English"/>
    <n v="100"/>
    <n v="9353573"/>
    <n v="45000000"/>
  </r>
  <r>
    <n v="2.7"/>
    <s v="Dragonball: Evolution"/>
    <s v="James Wong"/>
    <x v="4"/>
    <s v="English"/>
    <n v="100"/>
    <n v="9353573"/>
    <n v="45000000"/>
  </r>
  <r>
    <n v="6.4"/>
    <s v="The Last Stand"/>
    <s v="Jee-woon Kim"/>
    <x v="0"/>
    <s v="English"/>
    <n v="107"/>
    <n v="12026670"/>
    <n v="45000000"/>
  </r>
  <r>
    <n v="6.4"/>
    <s v="The Last Stand"/>
    <s v="Jee-woon Kim"/>
    <x v="15"/>
    <s v="English"/>
    <n v="107"/>
    <n v="12026670"/>
    <n v="45000000"/>
  </r>
  <r>
    <n v="6.4"/>
    <s v="The Last Stand"/>
    <s v="Jee-woon Kim"/>
    <x v="4"/>
    <s v="English"/>
    <n v="107"/>
    <n v="12026670"/>
    <n v="45000000"/>
  </r>
  <r>
    <n v="4.8"/>
    <s v="Godsend"/>
    <s v="Nick Hamm"/>
    <x v="12"/>
    <s v="English"/>
    <n v="102"/>
    <n v="14334645"/>
    <n v="25000000"/>
  </r>
  <r>
    <n v="4.8"/>
    <s v="Godsend"/>
    <s v="Nick Hamm"/>
    <x v="16"/>
    <s v="English"/>
    <n v="102"/>
    <n v="14334645"/>
    <n v="25000000"/>
  </r>
  <r>
    <n v="4.8"/>
    <s v="Godsend"/>
    <s v="Nick Hamm"/>
    <x v="3"/>
    <s v="English"/>
    <n v="102"/>
    <n v="14334645"/>
    <n v="25000000"/>
  </r>
  <r>
    <n v="4.8"/>
    <s v="Godsend"/>
    <s v="Nick Hamm"/>
    <x v="4"/>
    <s v="English"/>
    <n v="102"/>
    <n v="14334645"/>
    <n v="25000000"/>
  </r>
  <r>
    <n v="6.1"/>
    <s v="Chasing Liberty"/>
    <s v="Andy Cadiff"/>
    <x v="7"/>
    <s v="English"/>
    <n v="101"/>
    <n v="12189514"/>
    <n v="23000000"/>
  </r>
  <r>
    <n v="6.1"/>
    <s v="Chasing Liberty"/>
    <s v="Andy Cadiff"/>
    <x v="5"/>
    <s v="English"/>
    <n v="101"/>
    <n v="12189514"/>
    <n v="23000000"/>
  </r>
  <r>
    <n v="4.8"/>
    <s v="Hoodwinked Too! Hood vs. Evil"/>
    <s v="Mike Disa"/>
    <x v="6"/>
    <s v="English"/>
    <n v="86"/>
    <n v="10134754"/>
    <n v="30000000"/>
  </r>
  <r>
    <n v="4.8"/>
    <s v="Hoodwinked Too! Hood vs. Evil"/>
    <s v="Mike Disa"/>
    <x v="7"/>
    <s v="English"/>
    <n v="86"/>
    <n v="10134754"/>
    <n v="30000000"/>
  </r>
  <r>
    <n v="4.8"/>
    <s v="Hoodwinked Too! Hood vs. Evil"/>
    <s v="Mike Disa"/>
    <x v="8"/>
    <s v="English"/>
    <n v="86"/>
    <n v="10134754"/>
    <n v="30000000"/>
  </r>
  <r>
    <n v="7"/>
    <s v="An Unfinished Life"/>
    <s v="Lasse HallstrÃ¶m"/>
    <x v="12"/>
    <s v="English"/>
    <n v="108"/>
    <n v="8535575"/>
    <n v="30000000"/>
  </r>
  <r>
    <n v="6.8"/>
    <s v="The Imaginarium of Doctor Parnassus"/>
    <s v="Terry Gilliam"/>
    <x v="1"/>
    <s v="English"/>
    <n v="123"/>
    <n v="7689458"/>
    <n v="40000000"/>
  </r>
  <r>
    <n v="6.8"/>
    <s v="The Imaginarium of Doctor Parnassus"/>
    <s v="Terry Gilliam"/>
    <x v="2"/>
    <s v="English"/>
    <n v="123"/>
    <n v="7689458"/>
    <n v="40000000"/>
  </r>
  <r>
    <n v="6.8"/>
    <s v="The Imaginarium of Doctor Parnassus"/>
    <s v="Terry Gilliam"/>
    <x v="10"/>
    <s v="English"/>
    <n v="123"/>
    <n v="7689458"/>
    <n v="40000000"/>
  </r>
  <r>
    <n v="5.6"/>
    <s v="Runner Runner"/>
    <s v="Brad Furman"/>
    <x v="15"/>
    <s v="English"/>
    <n v="88"/>
    <n v="19316646"/>
    <n v="30000000"/>
  </r>
  <r>
    <n v="5.6"/>
    <s v="Runner Runner"/>
    <s v="Brad Furman"/>
    <x v="4"/>
    <s v="English"/>
    <n v="88"/>
    <n v="19316646"/>
    <n v="30000000"/>
  </r>
  <r>
    <n v="6.1"/>
    <s v="Antitrust"/>
    <s v="Peter Howitt"/>
    <x v="0"/>
    <s v="English"/>
    <n v="109"/>
    <n v="10965209"/>
    <n v="30000000"/>
  </r>
  <r>
    <n v="6.1"/>
    <s v="Antitrust"/>
    <s v="Peter Howitt"/>
    <x v="15"/>
    <s v="English"/>
    <n v="109"/>
    <n v="10965209"/>
    <n v="30000000"/>
  </r>
  <r>
    <n v="6.1"/>
    <s v="Antitrust"/>
    <s v="Peter Howitt"/>
    <x v="12"/>
    <s v="English"/>
    <n v="109"/>
    <n v="10965209"/>
    <n v="30000000"/>
  </r>
  <r>
    <n v="6.1"/>
    <s v="Antitrust"/>
    <s v="Peter Howitt"/>
    <x v="4"/>
    <s v="English"/>
    <n v="109"/>
    <n v="10965209"/>
    <n v="30000000"/>
  </r>
  <r>
    <n v="7.9"/>
    <s v="Glory"/>
    <s v="Edward Zwick"/>
    <x v="12"/>
    <s v="English"/>
    <n v="122"/>
    <n v="26830000"/>
    <n v="18000000"/>
  </r>
  <r>
    <n v="7.9"/>
    <s v="Glory"/>
    <s v="Edward Zwick"/>
    <x v="13"/>
    <s v="English"/>
    <n v="122"/>
    <n v="26830000"/>
    <n v="18000000"/>
  </r>
  <r>
    <n v="7.9"/>
    <s v="Glory"/>
    <s v="Edward Zwick"/>
    <x v="17"/>
    <s v="English"/>
    <n v="122"/>
    <n v="26830000"/>
    <n v="18000000"/>
  </r>
  <r>
    <n v="8.4"/>
    <s v="Once Upon a Time in America"/>
    <s v="Sergio Leone"/>
    <x v="15"/>
    <s v="English"/>
    <n v="251"/>
    <n v="5300000"/>
    <n v="30000000"/>
  </r>
  <r>
    <n v="8.4"/>
    <s v="Once Upon a Time in America"/>
    <s v="Sergio Leone"/>
    <x v="12"/>
    <s v="English"/>
    <n v="251"/>
    <n v="5300000"/>
    <n v="30000000"/>
  </r>
  <r>
    <n v="6.5"/>
    <s v="Dead Man Down"/>
    <s v="Niels Arden Oplev"/>
    <x v="0"/>
    <s v="English"/>
    <n v="118"/>
    <n v="10880926"/>
    <n v="30000000"/>
  </r>
  <r>
    <n v="6.5"/>
    <s v="Dead Man Down"/>
    <s v="Niels Arden Oplev"/>
    <x v="15"/>
    <s v="English"/>
    <n v="118"/>
    <n v="10880926"/>
    <n v="30000000"/>
  </r>
  <r>
    <n v="6.5"/>
    <s v="Dead Man Down"/>
    <s v="Niels Arden Oplev"/>
    <x v="12"/>
    <s v="English"/>
    <n v="118"/>
    <n v="10880926"/>
    <n v="30000000"/>
  </r>
  <r>
    <n v="6.5"/>
    <s v="Dead Man Down"/>
    <s v="Niels Arden Oplev"/>
    <x v="4"/>
    <s v="English"/>
    <n v="118"/>
    <n v="10880926"/>
    <n v="30000000"/>
  </r>
  <r>
    <n v="7.1"/>
    <s v="The Merchant of Venice"/>
    <s v="Michael Radford"/>
    <x v="12"/>
    <s v="English"/>
    <n v="131"/>
    <n v="3752725"/>
    <n v="18000000"/>
  </r>
  <r>
    <n v="7.1"/>
    <s v="The Merchant of Venice"/>
    <s v="Michael Radford"/>
    <x v="5"/>
    <s v="English"/>
    <n v="131"/>
    <n v="3752725"/>
    <n v="18000000"/>
  </r>
  <r>
    <n v="6.6"/>
    <s v="The Good Thief"/>
    <s v="Neil Jordan"/>
    <x v="0"/>
    <s v="English"/>
    <n v="109"/>
    <n v="3517797"/>
    <n v="25000000"/>
  </r>
  <r>
    <n v="6.6"/>
    <s v="The Good Thief"/>
    <s v="Neil Jordan"/>
    <x v="15"/>
    <s v="English"/>
    <n v="109"/>
    <n v="3517797"/>
    <n v="25000000"/>
  </r>
  <r>
    <n v="6.6"/>
    <s v="The Good Thief"/>
    <s v="Neil Jordan"/>
    <x v="12"/>
    <s v="English"/>
    <n v="109"/>
    <n v="3517797"/>
    <n v="25000000"/>
  </r>
  <r>
    <n v="6.6"/>
    <s v="The Good Thief"/>
    <s v="Neil Jordan"/>
    <x v="5"/>
    <s v="English"/>
    <n v="109"/>
    <n v="3517797"/>
    <n v="25000000"/>
  </r>
  <r>
    <n v="6.6"/>
    <s v="The Good Thief"/>
    <s v="Neil Jordan"/>
    <x v="4"/>
    <s v="English"/>
    <n v="109"/>
    <n v="3517797"/>
    <n v="25000000"/>
  </r>
  <r>
    <n v="7"/>
    <s v="Miss Potter"/>
    <s v="Chris Noonan"/>
    <x v="18"/>
    <s v="English"/>
    <n v="88"/>
    <n v="2975649"/>
    <n v="30000000"/>
  </r>
  <r>
    <n v="7"/>
    <s v="Miss Potter"/>
    <s v="Chris Noonan"/>
    <x v="12"/>
    <s v="English"/>
    <n v="88"/>
    <n v="2975649"/>
    <n v="30000000"/>
  </r>
  <r>
    <n v="7"/>
    <s v="Miss Potter"/>
    <s v="Chris Noonan"/>
    <x v="5"/>
    <s v="English"/>
    <n v="88"/>
    <n v="2975649"/>
    <n v="30000000"/>
  </r>
  <r>
    <n v="5.6"/>
    <s v="The Promise"/>
    <s v="Kaige Chen"/>
    <x v="0"/>
    <s v="Mandarin"/>
    <n v="103"/>
    <n v="668171"/>
    <n v="60000000"/>
  </r>
  <r>
    <n v="5.6"/>
    <s v="The Promise"/>
    <s v="Kaige Chen"/>
    <x v="12"/>
    <s v="Mandarin"/>
    <n v="103"/>
    <n v="668171"/>
    <n v="60000000"/>
  </r>
  <r>
    <n v="5.6"/>
    <s v="The Promise"/>
    <s v="Kaige Chen"/>
    <x v="2"/>
    <s v="Mandarin"/>
    <n v="103"/>
    <n v="668171"/>
    <n v="60000000"/>
  </r>
  <r>
    <n v="4.8"/>
    <s v="DOA: Dead or Alive"/>
    <s v="Corey Yuen"/>
    <x v="0"/>
    <s v="English"/>
    <n v="87"/>
    <n v="480314"/>
    <n v="21000000"/>
  </r>
  <r>
    <n v="4.8"/>
    <s v="DOA: Dead or Alive"/>
    <s v="Corey Yuen"/>
    <x v="1"/>
    <s v="English"/>
    <n v="87"/>
    <n v="480314"/>
    <n v="21000000"/>
  </r>
  <r>
    <n v="7.5"/>
    <s v="The Assassination of Jesse James by the Coward Robert Ford"/>
    <s v="Andrew Dominik"/>
    <x v="18"/>
    <s v="English"/>
    <n v="160"/>
    <n v="3904982"/>
    <n v="30000000"/>
  </r>
  <r>
    <n v="7.5"/>
    <s v="The Assassination of Jesse James by the Coward Robert Ford"/>
    <s v="Andrew Dominik"/>
    <x v="15"/>
    <s v="English"/>
    <n v="160"/>
    <n v="3904982"/>
    <n v="30000000"/>
  </r>
  <r>
    <n v="7.5"/>
    <s v="The Assassination of Jesse James by the Coward Robert Ford"/>
    <s v="Andrew Dominik"/>
    <x v="12"/>
    <s v="English"/>
    <n v="160"/>
    <n v="3904982"/>
    <n v="30000000"/>
  </r>
  <r>
    <n v="7.5"/>
    <s v="The Assassination of Jesse James by the Coward Robert Ford"/>
    <s v="Andrew Dominik"/>
    <x v="13"/>
    <s v="English"/>
    <n v="160"/>
    <n v="3904982"/>
    <n v="30000000"/>
  </r>
  <r>
    <n v="7.5"/>
    <s v="The Assassination of Jesse James by the Coward Robert Ford"/>
    <s v="Andrew Dominik"/>
    <x v="11"/>
    <s v="English"/>
    <n v="160"/>
    <n v="3904982"/>
    <n v="30000000"/>
  </r>
  <r>
    <n v="6"/>
    <n v="1911"/>
    <s v="Li Zhang"/>
    <x v="0"/>
    <s v="Mandarin"/>
    <n v="121"/>
    <n v="127437"/>
    <n v="18000000"/>
  </r>
  <r>
    <n v="6"/>
    <n v="1911"/>
    <s v="Li Zhang"/>
    <x v="1"/>
    <s v="Mandarin"/>
    <n v="121"/>
    <n v="127437"/>
    <n v="18000000"/>
  </r>
  <r>
    <n v="6"/>
    <n v="1911"/>
    <s v="Li Zhang"/>
    <x v="12"/>
    <s v="Mandarin"/>
    <n v="121"/>
    <n v="127437"/>
    <n v="18000000"/>
  </r>
  <r>
    <n v="6"/>
    <n v="1911"/>
    <s v="Li Zhang"/>
    <x v="13"/>
    <s v="Mandarin"/>
    <n v="121"/>
    <n v="127437"/>
    <n v="18000000"/>
  </r>
  <r>
    <n v="6"/>
    <n v="1911"/>
    <s v="Li Zhang"/>
    <x v="17"/>
    <s v="Mandarin"/>
    <n v="121"/>
    <n v="127437"/>
    <n v="18000000"/>
  </r>
  <r>
    <n v="6.8"/>
    <s v="Machine Gun Preacher"/>
    <s v="Marc Forster"/>
    <x v="0"/>
    <s v="English"/>
    <n v="129"/>
    <n v="537580"/>
    <n v="30000000"/>
  </r>
  <r>
    <n v="6.8"/>
    <s v="Machine Gun Preacher"/>
    <s v="Marc Forster"/>
    <x v="18"/>
    <s v="English"/>
    <n v="129"/>
    <n v="537580"/>
    <n v="30000000"/>
  </r>
  <r>
    <n v="6.8"/>
    <s v="Machine Gun Preacher"/>
    <s v="Marc Forster"/>
    <x v="15"/>
    <s v="English"/>
    <n v="129"/>
    <n v="537580"/>
    <n v="30000000"/>
  </r>
  <r>
    <n v="6.8"/>
    <s v="Machine Gun Preacher"/>
    <s v="Marc Forster"/>
    <x v="12"/>
    <s v="English"/>
    <n v="129"/>
    <n v="537580"/>
    <n v="30000000"/>
  </r>
  <r>
    <n v="6.5"/>
    <s v="Pitch Perfect 2"/>
    <s v="Elizabeth Banks"/>
    <x v="7"/>
    <s v="English"/>
    <n v="115"/>
    <n v="183436380"/>
    <n v="29000000"/>
  </r>
  <r>
    <n v="6.5"/>
    <s v="Pitch Perfect 2"/>
    <s v="Elizabeth Banks"/>
    <x v="19"/>
    <s v="English"/>
    <n v="115"/>
    <n v="183436380"/>
    <n v="29000000"/>
  </r>
  <r>
    <n v="7.9"/>
    <s v="Walk the Line"/>
    <s v="James Mangold"/>
    <x v="18"/>
    <s v="English"/>
    <n v="153"/>
    <n v="119518352"/>
    <n v="28000000"/>
  </r>
  <r>
    <n v="7.9"/>
    <s v="Walk the Line"/>
    <s v="James Mangold"/>
    <x v="12"/>
    <s v="English"/>
    <n v="153"/>
    <n v="119518352"/>
    <n v="28000000"/>
  </r>
  <r>
    <n v="7.9"/>
    <s v="Walk the Line"/>
    <s v="James Mangold"/>
    <x v="19"/>
    <s v="English"/>
    <n v="153"/>
    <n v="119518352"/>
    <n v="28000000"/>
  </r>
  <r>
    <n v="7.9"/>
    <s v="Walk the Line"/>
    <s v="James Mangold"/>
    <x v="5"/>
    <s v="English"/>
    <n v="153"/>
    <n v="119518352"/>
    <n v="28000000"/>
  </r>
  <r>
    <n v="6.4"/>
    <s v="Keeping the Faith"/>
    <s v="Edward Norton"/>
    <x v="7"/>
    <s v="English"/>
    <n v="128"/>
    <n v="37036404"/>
    <n v="30000000"/>
  </r>
  <r>
    <n v="6.4"/>
    <s v="Keeping the Faith"/>
    <s v="Edward Norton"/>
    <x v="12"/>
    <s v="English"/>
    <n v="128"/>
    <n v="37036404"/>
    <n v="30000000"/>
  </r>
  <r>
    <n v="6.4"/>
    <s v="Keeping the Faith"/>
    <s v="Edward Norton"/>
    <x v="5"/>
    <s v="English"/>
    <n v="128"/>
    <n v="37036404"/>
    <n v="30000000"/>
  </r>
  <r>
    <n v="5.8"/>
    <s v="The Borrowers"/>
    <s v="Peter Hewitt"/>
    <x v="1"/>
    <s v="English"/>
    <n v="89"/>
    <n v="22359293"/>
    <n v="29000000"/>
  </r>
  <r>
    <n v="5.8"/>
    <s v="The Borrowers"/>
    <s v="Peter Hewitt"/>
    <x v="7"/>
    <s v="English"/>
    <n v="89"/>
    <n v="22359293"/>
    <n v="29000000"/>
  </r>
  <r>
    <n v="5.8"/>
    <s v="The Borrowers"/>
    <s v="Peter Hewitt"/>
    <x v="8"/>
    <s v="English"/>
    <n v="89"/>
    <n v="22359293"/>
    <n v="29000000"/>
  </r>
  <r>
    <n v="5.8"/>
    <s v="The Borrowers"/>
    <s v="Peter Hewitt"/>
    <x v="2"/>
    <s v="English"/>
    <n v="89"/>
    <n v="22359293"/>
    <n v="29000000"/>
  </r>
  <r>
    <n v="7.7"/>
    <s v="Frost/Nixon"/>
    <s v="Ron Howard"/>
    <x v="12"/>
    <s v="English"/>
    <n v="122"/>
    <n v="18593156"/>
    <n v="35000000"/>
  </r>
  <r>
    <n v="5.3"/>
    <s v="Serving Sara"/>
    <s v="Reginald Hudlin"/>
    <x v="7"/>
    <s v="English"/>
    <n v="99"/>
    <n v="16930185"/>
    <n v="29000000"/>
  </r>
  <r>
    <n v="5.3"/>
    <s v="Serving Sara"/>
    <s v="Reginald Hudlin"/>
    <x v="5"/>
    <s v="English"/>
    <n v="99"/>
    <n v="16930185"/>
    <n v="29000000"/>
  </r>
  <r>
    <n v="5.3"/>
    <s v="The Boss"/>
    <s v="Ben Falcone"/>
    <x v="7"/>
    <s v="English"/>
    <n v="99"/>
    <n v="63034755"/>
    <n v="29000000"/>
  </r>
  <r>
    <n v="7.5"/>
    <s v="Cry Freedom"/>
    <s v="Richard Attenborough"/>
    <x v="18"/>
    <s v="English"/>
    <n v="147"/>
    <n v="5899797"/>
    <n v="29000000"/>
  </r>
  <r>
    <n v="7.5"/>
    <s v="Cry Freedom"/>
    <s v="Richard Attenborough"/>
    <x v="12"/>
    <s v="English"/>
    <n v="147"/>
    <n v="5899797"/>
    <n v="29000000"/>
  </r>
  <r>
    <n v="7.5"/>
    <s v="Cry Freedom"/>
    <s v="Richard Attenborough"/>
    <x v="13"/>
    <s v="English"/>
    <n v="147"/>
    <n v="5899797"/>
    <n v="29000000"/>
  </r>
  <r>
    <n v="6.9"/>
    <s v="Mumford"/>
    <s v="Lawrence Kasdan"/>
    <x v="7"/>
    <s v="English"/>
    <n v="112"/>
    <n v="4554569"/>
    <n v="28000000"/>
  </r>
  <r>
    <n v="6.9"/>
    <s v="Mumford"/>
    <s v="Lawrence Kasdan"/>
    <x v="12"/>
    <s v="English"/>
    <n v="112"/>
    <n v="4554569"/>
    <n v="28000000"/>
  </r>
  <r>
    <n v="4.9000000000000004"/>
    <s v="Seed of Chucky"/>
    <s v="Don Mancini"/>
    <x v="7"/>
    <s v="English"/>
    <n v="88"/>
    <n v="17016190"/>
    <n v="12000000"/>
  </r>
  <r>
    <n v="4.9000000000000004"/>
    <s v="Seed of Chucky"/>
    <s v="Don Mancini"/>
    <x v="2"/>
    <s v="English"/>
    <n v="88"/>
    <n v="17016190"/>
    <n v="12000000"/>
  </r>
  <r>
    <n v="4.9000000000000004"/>
    <s v="Seed of Chucky"/>
    <s v="Don Mancini"/>
    <x v="16"/>
    <s v="English"/>
    <n v="88"/>
    <n v="17016190"/>
    <n v="12000000"/>
  </r>
  <r>
    <n v="4.9000000000000004"/>
    <s v="Seed of Chucky"/>
    <s v="Don Mancini"/>
    <x v="4"/>
    <s v="English"/>
    <n v="88"/>
    <n v="17016190"/>
    <n v="12000000"/>
  </r>
  <r>
    <n v="7.1"/>
    <s v="The Jacket"/>
    <s v="John Maybury"/>
    <x v="12"/>
    <s v="English"/>
    <n v="94"/>
    <n v="6301131"/>
    <n v="29000000"/>
  </r>
  <r>
    <n v="7.1"/>
    <s v="The Jacket"/>
    <s v="John Maybury"/>
    <x v="10"/>
    <s v="English"/>
    <n v="94"/>
    <n v="6301131"/>
    <n v="29000000"/>
  </r>
  <r>
    <n v="7.1"/>
    <s v="The Jacket"/>
    <s v="John Maybury"/>
    <x v="3"/>
    <s v="English"/>
    <n v="94"/>
    <n v="6301131"/>
    <n v="29000000"/>
  </r>
  <r>
    <n v="7.1"/>
    <s v="The Jacket"/>
    <s v="John Maybury"/>
    <x v="4"/>
    <s v="English"/>
    <n v="94"/>
    <n v="6301131"/>
    <n v="29000000"/>
  </r>
  <r>
    <n v="8"/>
    <s v="Aladdin"/>
    <s v="Ron Clements"/>
    <x v="1"/>
    <s v="English"/>
    <n v="90"/>
    <n v="217350219"/>
    <n v="28000000"/>
  </r>
  <r>
    <n v="8"/>
    <s v="Aladdin"/>
    <s v="Ron Clements"/>
    <x v="6"/>
    <s v="English"/>
    <n v="90"/>
    <n v="217350219"/>
    <n v="28000000"/>
  </r>
  <r>
    <n v="8"/>
    <s v="Aladdin"/>
    <s v="Ron Clements"/>
    <x v="7"/>
    <s v="English"/>
    <n v="90"/>
    <n v="217350219"/>
    <n v="28000000"/>
  </r>
  <r>
    <n v="8"/>
    <s v="Aladdin"/>
    <s v="Ron Clements"/>
    <x v="8"/>
    <s v="English"/>
    <n v="90"/>
    <n v="217350219"/>
    <n v="28000000"/>
  </r>
  <r>
    <n v="8"/>
    <s v="Aladdin"/>
    <s v="Ron Clements"/>
    <x v="2"/>
    <s v="English"/>
    <n v="90"/>
    <n v="217350219"/>
    <n v="28000000"/>
  </r>
  <r>
    <n v="8"/>
    <s v="Aladdin"/>
    <s v="Ron Clements"/>
    <x v="9"/>
    <s v="English"/>
    <n v="90"/>
    <n v="217350219"/>
    <n v="28000000"/>
  </r>
  <r>
    <n v="8"/>
    <s v="Aladdin"/>
    <s v="Ron Clements"/>
    <x v="5"/>
    <s v="English"/>
    <n v="90"/>
    <n v="217350219"/>
    <n v="28000000"/>
  </r>
  <r>
    <n v="7.9"/>
    <s v="Straight Outta Compton"/>
    <s v="F. Gary Gray"/>
    <x v="18"/>
    <s v="English"/>
    <n v="167"/>
    <n v="161029270"/>
    <n v="28000000"/>
  </r>
  <r>
    <n v="7.9"/>
    <s v="Straight Outta Compton"/>
    <s v="F. Gary Gray"/>
    <x v="15"/>
    <s v="English"/>
    <n v="167"/>
    <n v="161029270"/>
    <n v="28000000"/>
  </r>
  <r>
    <n v="7.9"/>
    <s v="Straight Outta Compton"/>
    <s v="F. Gary Gray"/>
    <x v="12"/>
    <s v="English"/>
    <n v="167"/>
    <n v="161029270"/>
    <n v="28000000"/>
  </r>
  <r>
    <n v="7.9"/>
    <s v="Straight Outta Compton"/>
    <s v="F. Gary Gray"/>
    <x v="13"/>
    <s v="English"/>
    <n v="167"/>
    <n v="161029270"/>
    <n v="28000000"/>
  </r>
  <r>
    <n v="7.9"/>
    <s v="Straight Outta Compton"/>
    <s v="F. Gary Gray"/>
    <x v="19"/>
    <s v="English"/>
    <n v="167"/>
    <n v="161029270"/>
    <n v="28000000"/>
  </r>
  <r>
    <n v="7.6"/>
    <s v="Indiana Jones and the Temple of Doom"/>
    <s v="Steven Spielberg"/>
    <x v="0"/>
    <s v="English"/>
    <n v="118"/>
    <n v="179870271"/>
    <n v="28000000"/>
  </r>
  <r>
    <n v="7.6"/>
    <s v="Indiana Jones and the Temple of Doom"/>
    <s v="Steven Spielberg"/>
    <x v="1"/>
    <s v="English"/>
    <n v="118"/>
    <n v="179870271"/>
    <n v="28000000"/>
  </r>
  <r>
    <n v="5.9"/>
    <s v="The Rugrats Movie"/>
    <s v="Igor Kovalyov"/>
    <x v="1"/>
    <s v="English"/>
    <n v="83"/>
    <n v="100491683"/>
    <n v="24000000"/>
  </r>
  <r>
    <n v="5.9"/>
    <s v="The Rugrats Movie"/>
    <s v="Igor Kovalyov"/>
    <x v="6"/>
    <s v="English"/>
    <n v="83"/>
    <n v="100491683"/>
    <n v="24000000"/>
  </r>
  <r>
    <n v="5.9"/>
    <s v="The Rugrats Movie"/>
    <s v="Igor Kovalyov"/>
    <x v="7"/>
    <s v="English"/>
    <n v="83"/>
    <n v="100491683"/>
    <n v="24000000"/>
  </r>
  <r>
    <n v="5.9"/>
    <s v="The Rugrats Movie"/>
    <s v="Igor Kovalyov"/>
    <x v="12"/>
    <s v="English"/>
    <n v="83"/>
    <n v="100491683"/>
    <n v="24000000"/>
  </r>
  <r>
    <n v="5.9"/>
    <s v="The Rugrats Movie"/>
    <s v="Igor Kovalyov"/>
    <x v="8"/>
    <s v="English"/>
    <n v="83"/>
    <n v="100491683"/>
    <n v="24000000"/>
  </r>
  <r>
    <n v="5.9"/>
    <s v="The Rugrats Movie"/>
    <s v="Igor Kovalyov"/>
    <x v="9"/>
    <s v="English"/>
    <n v="83"/>
    <n v="100491683"/>
    <n v="24000000"/>
  </r>
  <r>
    <n v="6.3"/>
    <s v="Along Came a Spider"/>
    <s v="Lee Tamahori"/>
    <x v="15"/>
    <s v="English"/>
    <n v="104"/>
    <n v="74058698"/>
    <n v="60000000"/>
  </r>
  <r>
    <n v="6.3"/>
    <s v="Along Came a Spider"/>
    <s v="Lee Tamahori"/>
    <x v="12"/>
    <s v="English"/>
    <n v="104"/>
    <n v="74058698"/>
    <n v="60000000"/>
  </r>
  <r>
    <n v="6.3"/>
    <s v="Along Came a Spider"/>
    <s v="Lee Tamahori"/>
    <x v="4"/>
    <s v="English"/>
    <n v="104"/>
    <n v="74058698"/>
    <n v="60000000"/>
  </r>
  <r>
    <n v="6.4"/>
    <s v="Once Upon a Time in Mexico"/>
    <s v="Robert Rodriguez"/>
    <x v="0"/>
    <s v="English"/>
    <n v="102"/>
    <n v="55845943"/>
    <n v="29000000"/>
  </r>
  <r>
    <n v="6.4"/>
    <s v="Once Upon a Time in Mexico"/>
    <s v="Robert Rodriguez"/>
    <x v="15"/>
    <s v="English"/>
    <n v="102"/>
    <n v="55845943"/>
    <n v="29000000"/>
  </r>
  <r>
    <n v="6.4"/>
    <s v="Once Upon a Time in Mexico"/>
    <s v="Robert Rodriguez"/>
    <x v="4"/>
    <s v="English"/>
    <n v="102"/>
    <n v="55845943"/>
    <n v="29000000"/>
  </r>
  <r>
    <n v="8.1999999999999993"/>
    <s v="Die Hard"/>
    <s v="John McTiernan"/>
    <x v="0"/>
    <s v="English"/>
    <n v="131"/>
    <n v="81350242"/>
    <n v="28000000"/>
  </r>
  <r>
    <n v="8.1999999999999993"/>
    <s v="Die Hard"/>
    <s v="John McTiernan"/>
    <x v="4"/>
    <s v="English"/>
    <n v="131"/>
    <n v="81350242"/>
    <n v="28000000"/>
  </r>
  <r>
    <n v="6.9"/>
    <s v="Role Models"/>
    <s v="David Wain"/>
    <x v="7"/>
    <s v="English"/>
    <n v="101"/>
    <n v="67266300"/>
    <n v="28000000"/>
  </r>
  <r>
    <n v="7.8"/>
    <s v="The Big Short"/>
    <s v="Adam McKay"/>
    <x v="18"/>
    <s v="English"/>
    <n v="130"/>
    <n v="70235322"/>
    <n v="28000000"/>
  </r>
  <r>
    <n v="7.8"/>
    <s v="The Big Short"/>
    <s v="Adam McKay"/>
    <x v="7"/>
    <s v="English"/>
    <n v="130"/>
    <n v="70235322"/>
    <n v="28000000"/>
  </r>
  <r>
    <n v="7.8"/>
    <s v="The Big Short"/>
    <s v="Adam McKay"/>
    <x v="12"/>
    <s v="English"/>
    <n v="130"/>
    <n v="70235322"/>
    <n v="28000000"/>
  </r>
  <r>
    <n v="7.8"/>
    <s v="The Big Short"/>
    <s v="Adam McKay"/>
    <x v="13"/>
    <s v="English"/>
    <n v="130"/>
    <n v="70235322"/>
    <n v="28000000"/>
  </r>
  <r>
    <n v="6.7"/>
    <s v="Taking Woodstock"/>
    <s v="Ang Lee"/>
    <x v="7"/>
    <s v="English"/>
    <n v="120"/>
    <n v="7443007"/>
    <n v="30000000"/>
  </r>
  <r>
    <n v="6.7"/>
    <s v="Taking Woodstock"/>
    <s v="Ang Lee"/>
    <x v="12"/>
    <s v="English"/>
    <n v="120"/>
    <n v="7443007"/>
    <n v="30000000"/>
  </r>
  <r>
    <n v="6.7"/>
    <s v="Taking Woodstock"/>
    <s v="Ang Lee"/>
    <x v="19"/>
    <s v="English"/>
    <n v="120"/>
    <n v="7443007"/>
    <n v="30000000"/>
  </r>
  <r>
    <n v="7.5"/>
    <s v="Miracle"/>
    <s v="Gavin O'Connor"/>
    <x v="18"/>
    <s v="English"/>
    <n v="135"/>
    <n v="64371181"/>
    <n v="28000000"/>
  </r>
  <r>
    <n v="7.5"/>
    <s v="Miracle"/>
    <s v="Gavin O'Connor"/>
    <x v="12"/>
    <s v="English"/>
    <n v="135"/>
    <n v="64371181"/>
    <n v="28000000"/>
  </r>
  <r>
    <n v="7.5"/>
    <s v="Miracle"/>
    <s v="Gavin O'Connor"/>
    <x v="13"/>
    <s v="English"/>
    <n v="135"/>
    <n v="64371181"/>
    <n v="28000000"/>
  </r>
  <r>
    <n v="7.5"/>
    <s v="Miracle"/>
    <s v="Gavin O'Connor"/>
    <x v="14"/>
    <s v="English"/>
    <n v="135"/>
    <n v="64371181"/>
    <n v="28000000"/>
  </r>
  <r>
    <n v="7.4"/>
    <s v="Dawn of the Dead"/>
    <s v="Zack Snyder"/>
    <x v="0"/>
    <s v="English"/>
    <n v="110"/>
    <n v="58885635"/>
    <n v="26000000"/>
  </r>
  <r>
    <n v="7.4"/>
    <s v="Dawn of the Dead"/>
    <s v="Zack Snyder"/>
    <x v="16"/>
    <s v="English"/>
    <n v="110"/>
    <n v="58885635"/>
    <n v="26000000"/>
  </r>
  <r>
    <n v="7.4"/>
    <s v="Dawn of the Dead"/>
    <s v="Zack Snyder"/>
    <x v="4"/>
    <s v="English"/>
    <n v="110"/>
    <n v="58885635"/>
    <n v="26000000"/>
  </r>
  <r>
    <n v="5.2"/>
    <s v="The Wedding Planner"/>
    <s v="Adam Shankman"/>
    <x v="7"/>
    <s v="English"/>
    <n v="103"/>
    <n v="60400856"/>
    <n v="35000000"/>
  </r>
  <r>
    <n v="5.2"/>
    <s v="The Wedding Planner"/>
    <s v="Adam Shankman"/>
    <x v="5"/>
    <s v="English"/>
    <n v="103"/>
    <n v="60400856"/>
    <n v="35000000"/>
  </r>
  <r>
    <n v="7.6"/>
    <s v="The Royal Tenenbaums"/>
    <s v="Wes Anderson"/>
    <x v="7"/>
    <s v="English"/>
    <n v="110"/>
    <n v="52353636"/>
    <n v="21000000"/>
  </r>
  <r>
    <n v="7.6"/>
    <s v="The Royal Tenenbaums"/>
    <s v="Wes Anderson"/>
    <x v="12"/>
    <s v="English"/>
    <n v="110"/>
    <n v="52353636"/>
    <n v="21000000"/>
  </r>
  <r>
    <n v="7.3"/>
    <s v="Identity"/>
    <s v="James Mangold"/>
    <x v="10"/>
    <s v="English"/>
    <n v="91"/>
    <n v="51475962"/>
    <n v="30000000"/>
  </r>
  <r>
    <n v="7.3"/>
    <s v="Identity"/>
    <s v="James Mangold"/>
    <x v="4"/>
    <s v="English"/>
    <n v="91"/>
    <n v="51475962"/>
    <n v="30000000"/>
  </r>
  <r>
    <n v="6.6"/>
    <s v="Last Vegas"/>
    <s v="Jon Turteltaub"/>
    <x v="7"/>
    <s v="English"/>
    <n v="105"/>
    <n v="63910583"/>
    <n v="28000000"/>
  </r>
  <r>
    <n v="6.6"/>
    <s v="Last Vegas"/>
    <s v="Jon Turteltaub"/>
    <x v="5"/>
    <s v="English"/>
    <n v="105"/>
    <n v="63910583"/>
    <n v="28000000"/>
  </r>
  <r>
    <n v="6.8"/>
    <s v="For Your Eyes Only"/>
    <s v="John Glen"/>
    <x v="0"/>
    <s v="English"/>
    <n v="127"/>
    <n v="62300000"/>
    <n v="28000000"/>
  </r>
  <r>
    <n v="6.8"/>
    <s v="For Your Eyes Only"/>
    <s v="John Glen"/>
    <x v="1"/>
    <s v="English"/>
    <n v="127"/>
    <n v="62300000"/>
    <n v="28000000"/>
  </r>
  <r>
    <n v="6.8"/>
    <s v="For Your Eyes Only"/>
    <s v="John Glen"/>
    <x v="4"/>
    <s v="English"/>
    <n v="127"/>
    <n v="62300000"/>
    <n v="28000000"/>
  </r>
  <r>
    <n v="6.9"/>
    <s v="Serendipity"/>
    <s v="Peter Chelsom"/>
    <x v="7"/>
    <s v="English"/>
    <n v="82"/>
    <n v="49968653"/>
    <n v="28000000"/>
  </r>
  <r>
    <n v="6.9"/>
    <s v="Serendipity"/>
    <s v="Peter Chelsom"/>
    <x v="5"/>
    <s v="English"/>
    <n v="82"/>
    <n v="49968653"/>
    <n v="28000000"/>
  </r>
  <r>
    <n v="5.8"/>
    <s v="Timecop"/>
    <s v="Peter Hyams"/>
    <x v="0"/>
    <s v="English"/>
    <n v="99"/>
    <n v="44450000"/>
    <n v="27000000"/>
  </r>
  <r>
    <n v="5.8"/>
    <s v="Timecop"/>
    <s v="Peter Hyams"/>
    <x v="15"/>
    <s v="English"/>
    <n v="99"/>
    <n v="44450000"/>
    <n v="27000000"/>
  </r>
  <r>
    <n v="5.8"/>
    <s v="Timecop"/>
    <s v="Peter Hyams"/>
    <x v="3"/>
    <s v="English"/>
    <n v="99"/>
    <n v="44450000"/>
    <n v="27000000"/>
  </r>
  <r>
    <n v="5.8"/>
    <s v="Timecop"/>
    <s v="Peter Hyams"/>
    <x v="4"/>
    <s v="English"/>
    <n v="99"/>
    <n v="44450000"/>
    <n v="27000000"/>
  </r>
  <r>
    <n v="6.6"/>
    <s v="Zoolander"/>
    <s v="Ben Stiller"/>
    <x v="7"/>
    <s v="English"/>
    <n v="90"/>
    <n v="45162741"/>
    <n v="28000000"/>
  </r>
  <r>
    <n v="6.7"/>
    <s v="Safe Haven"/>
    <s v="Lasse HallstrÃ¶m"/>
    <x v="12"/>
    <s v="English"/>
    <n v="115"/>
    <n v="71346930"/>
    <n v="28000000"/>
  </r>
  <r>
    <n v="6.7"/>
    <s v="Safe Haven"/>
    <s v="Lasse HallstrÃ¶m"/>
    <x v="5"/>
    <s v="English"/>
    <n v="115"/>
    <n v="71346930"/>
    <n v="28000000"/>
  </r>
  <r>
    <n v="6.7"/>
    <s v="Safe Haven"/>
    <s v="Lasse HallstrÃ¶m"/>
    <x v="4"/>
    <s v="English"/>
    <n v="115"/>
    <n v="71346930"/>
    <n v="28000000"/>
  </r>
  <r>
    <n v="6.7"/>
    <s v="Hocus Pocus"/>
    <s v="Kenny Ortega"/>
    <x v="7"/>
    <s v="English"/>
    <n v="96"/>
    <n v="39514713"/>
    <n v="28000000"/>
  </r>
  <r>
    <n v="6.7"/>
    <s v="Hocus Pocus"/>
    <s v="Kenny Ortega"/>
    <x v="8"/>
    <s v="English"/>
    <n v="96"/>
    <n v="39514713"/>
    <n v="28000000"/>
  </r>
  <r>
    <n v="6.7"/>
    <s v="Hocus Pocus"/>
    <s v="Kenny Ortega"/>
    <x v="2"/>
    <s v="English"/>
    <n v="96"/>
    <n v="39514713"/>
    <n v="28000000"/>
  </r>
  <r>
    <n v="6.3"/>
    <s v="No Reservations"/>
    <s v="Scott Hicks"/>
    <x v="7"/>
    <s v="English"/>
    <n v="104"/>
    <n v="43097652"/>
    <n v="28000000"/>
  </r>
  <r>
    <n v="6.3"/>
    <s v="No Reservations"/>
    <s v="Scott Hicks"/>
    <x v="12"/>
    <s v="English"/>
    <n v="104"/>
    <n v="43097652"/>
    <n v="28000000"/>
  </r>
  <r>
    <n v="6.3"/>
    <s v="No Reservations"/>
    <s v="Scott Hicks"/>
    <x v="5"/>
    <s v="English"/>
    <n v="104"/>
    <n v="43097652"/>
    <n v="28000000"/>
  </r>
  <r>
    <n v="7.7"/>
    <s v="Kick-Ass"/>
    <s v="Matthew Vaughn"/>
    <x v="0"/>
    <s v="English"/>
    <n v="117"/>
    <n v="48043505"/>
    <n v="30000000"/>
  </r>
  <r>
    <n v="7.7"/>
    <s v="Kick-Ass"/>
    <s v="Matthew Vaughn"/>
    <x v="7"/>
    <s v="English"/>
    <n v="117"/>
    <n v="48043505"/>
    <n v="30000000"/>
  </r>
  <r>
    <n v="6.1"/>
    <s v="30 Minutes or Less"/>
    <s v="Ruben Fleischer"/>
    <x v="0"/>
    <s v="English"/>
    <n v="83"/>
    <n v="37053924"/>
    <n v="28000000"/>
  </r>
  <r>
    <n v="6.1"/>
    <s v="30 Minutes or Less"/>
    <s v="Ruben Fleischer"/>
    <x v="7"/>
    <s v="English"/>
    <n v="83"/>
    <n v="37053924"/>
    <n v="28000000"/>
  </r>
  <r>
    <n v="6.1"/>
    <s v="30 Minutes or Less"/>
    <s v="Ruben Fleischer"/>
    <x v="15"/>
    <s v="English"/>
    <n v="83"/>
    <n v="37053924"/>
    <n v="28000000"/>
  </r>
  <r>
    <n v="4.9000000000000004"/>
    <s v="Dracula 2000"/>
    <s v="Patrick Lussier"/>
    <x v="0"/>
    <s v="English"/>
    <n v="99"/>
    <n v="33000377"/>
    <n v="28000000"/>
  </r>
  <r>
    <n v="4.9000000000000004"/>
    <s v="Dracula 2000"/>
    <s v="Patrick Lussier"/>
    <x v="2"/>
    <s v="English"/>
    <n v="99"/>
    <n v="33000377"/>
    <n v="28000000"/>
  </r>
  <r>
    <n v="4.9000000000000004"/>
    <s v="Dracula 2000"/>
    <s v="Patrick Lussier"/>
    <x v="16"/>
    <s v="English"/>
    <n v="99"/>
    <n v="33000377"/>
    <n v="28000000"/>
  </r>
  <r>
    <n v="4.9000000000000004"/>
    <s v="Dracula 2000"/>
    <s v="Patrick Lussier"/>
    <x v="4"/>
    <s v="English"/>
    <n v="99"/>
    <n v="33000377"/>
    <n v="28000000"/>
  </r>
  <r>
    <n v="6.2"/>
    <s v="Alexander and the Terrible, Horrible, No Good, Very Bad Day"/>
    <s v="Miguel Arteta"/>
    <x v="7"/>
    <s v="English"/>
    <n v="81"/>
    <n v="66950483"/>
    <n v="28000000"/>
  </r>
  <r>
    <n v="6.2"/>
    <s v="Alexander and the Terrible, Horrible, No Good, Very Bad Day"/>
    <s v="Miguel Arteta"/>
    <x v="8"/>
    <s v="English"/>
    <n v="81"/>
    <n v="66950483"/>
    <n v="28000000"/>
  </r>
  <r>
    <n v="7.8"/>
    <s v="Pride &amp; Prejudice"/>
    <s v="Joe Wright"/>
    <x v="12"/>
    <s v="English"/>
    <n v="135"/>
    <n v="38372662"/>
    <n v="28000000"/>
  </r>
  <r>
    <n v="7.8"/>
    <s v="Pride &amp; Prejudice"/>
    <s v="Joe Wright"/>
    <x v="5"/>
    <s v="English"/>
    <n v="135"/>
    <n v="38372662"/>
    <n v="28000000"/>
  </r>
  <r>
    <n v="8.1999999999999993"/>
    <s v="Blade Runner"/>
    <s v="Ridley Scott"/>
    <x v="3"/>
    <s v="English"/>
    <n v="117"/>
    <n v="27000000"/>
    <n v="28000000"/>
  </r>
  <r>
    <n v="8.1999999999999993"/>
    <s v="Blade Runner"/>
    <s v="Ridley Scott"/>
    <x v="4"/>
    <s v="English"/>
    <n v="117"/>
    <n v="27000000"/>
    <n v="28000000"/>
  </r>
  <r>
    <n v="6.9"/>
    <s v="Rob Roy"/>
    <s v="Michael Caton-Jones"/>
    <x v="1"/>
    <s v="English"/>
    <n v="139"/>
    <n v="31600000"/>
    <n v="28000000"/>
  </r>
  <r>
    <n v="6.9"/>
    <s v="Rob Roy"/>
    <s v="Michael Caton-Jones"/>
    <x v="18"/>
    <s v="English"/>
    <n v="139"/>
    <n v="31600000"/>
    <n v="28000000"/>
  </r>
  <r>
    <n v="6.2"/>
    <s v="3 Days to Kill"/>
    <s v="McG"/>
    <x v="0"/>
    <s v="English"/>
    <n v="123"/>
    <n v="30688364"/>
    <n v="28000000"/>
  </r>
  <r>
    <n v="6.2"/>
    <s v="3 Days to Kill"/>
    <s v="McG"/>
    <x v="12"/>
    <s v="English"/>
    <n v="123"/>
    <n v="30688364"/>
    <n v="28000000"/>
  </r>
  <r>
    <n v="6.2"/>
    <s v="3 Days to Kill"/>
    <s v="McG"/>
    <x v="4"/>
    <s v="English"/>
    <n v="123"/>
    <n v="30688364"/>
    <n v="28000000"/>
  </r>
  <r>
    <n v="6.9"/>
    <s v="We Own the Night"/>
    <s v="James Gray"/>
    <x v="15"/>
    <s v="English"/>
    <n v="117"/>
    <n v="28563179"/>
    <n v="21000000"/>
  </r>
  <r>
    <n v="6.9"/>
    <s v="We Own the Night"/>
    <s v="James Gray"/>
    <x v="12"/>
    <s v="English"/>
    <n v="117"/>
    <n v="28563179"/>
    <n v="21000000"/>
  </r>
  <r>
    <n v="6.9"/>
    <s v="We Own the Night"/>
    <s v="James Gray"/>
    <x v="4"/>
    <s v="English"/>
    <n v="117"/>
    <n v="28563179"/>
    <n v="21000000"/>
  </r>
  <r>
    <n v="4.8"/>
    <s v="Lost Souls"/>
    <s v="Janusz Kaminski"/>
    <x v="12"/>
    <s v="English"/>
    <n v="97"/>
    <n v="16779636"/>
    <n v="28000000"/>
  </r>
  <r>
    <n v="4.8"/>
    <s v="Lost Souls"/>
    <s v="Janusz Kaminski"/>
    <x v="16"/>
    <s v="English"/>
    <n v="97"/>
    <n v="16779636"/>
    <n v="28000000"/>
  </r>
  <r>
    <n v="4.8"/>
    <s v="Lost Souls"/>
    <s v="Janusz Kaminski"/>
    <x v="4"/>
    <s v="English"/>
    <n v="97"/>
    <n v="16779636"/>
    <n v="28000000"/>
  </r>
  <r>
    <n v="8"/>
    <s v="Winged Migration"/>
    <s v="Jacques Perrin"/>
    <x v="20"/>
    <s v="English"/>
    <n v="81"/>
    <n v="10762178"/>
    <n v="160000000"/>
  </r>
  <r>
    <n v="5.3"/>
    <s v="Just My Luck"/>
    <s v="Donald Petrie"/>
    <x v="7"/>
    <s v="English"/>
    <n v="103"/>
    <n v="17324744"/>
    <n v="28000000"/>
  </r>
  <r>
    <n v="5.3"/>
    <s v="Just My Luck"/>
    <s v="Donald Petrie"/>
    <x v="2"/>
    <s v="English"/>
    <n v="103"/>
    <n v="17324744"/>
    <n v="28000000"/>
  </r>
  <r>
    <n v="5.3"/>
    <s v="Just My Luck"/>
    <s v="Donald Petrie"/>
    <x v="5"/>
    <s v="English"/>
    <n v="103"/>
    <n v="17324744"/>
    <n v="28000000"/>
  </r>
  <r>
    <n v="6.7"/>
    <s v="Mystery, Alaska"/>
    <s v="Jay Roach"/>
    <x v="7"/>
    <s v="English"/>
    <n v="119"/>
    <n v="8888143"/>
    <n v="28000000"/>
  </r>
  <r>
    <n v="6.7"/>
    <s v="Mystery, Alaska"/>
    <s v="Jay Roach"/>
    <x v="12"/>
    <s v="English"/>
    <n v="119"/>
    <n v="8888143"/>
    <n v="28000000"/>
  </r>
  <r>
    <n v="6.7"/>
    <s v="Mystery, Alaska"/>
    <s v="Jay Roach"/>
    <x v="14"/>
    <s v="English"/>
    <n v="119"/>
    <n v="8888143"/>
    <n v="28000000"/>
  </r>
  <r>
    <n v="5.4"/>
    <s v="The Spy Next Door"/>
    <s v="Brian Levant"/>
    <x v="0"/>
    <s v="English"/>
    <n v="94"/>
    <n v="24268828"/>
    <n v="28000000"/>
  </r>
  <r>
    <n v="5.4"/>
    <s v="The Spy Next Door"/>
    <s v="Brian Levant"/>
    <x v="7"/>
    <s v="English"/>
    <n v="94"/>
    <n v="24268828"/>
    <n v="28000000"/>
  </r>
  <r>
    <n v="5.4"/>
    <s v="The Spy Next Door"/>
    <s v="Brian Levant"/>
    <x v="8"/>
    <s v="English"/>
    <n v="94"/>
    <n v="24268828"/>
    <n v="28000000"/>
  </r>
  <r>
    <n v="5.4"/>
    <s v="A Simple Wish"/>
    <s v="Michael Ritchie"/>
    <x v="7"/>
    <s v="English"/>
    <n v="89"/>
    <n v="8119205"/>
    <n v="28000000"/>
  </r>
  <r>
    <n v="5.4"/>
    <s v="A Simple Wish"/>
    <s v="Michael Ritchie"/>
    <x v="8"/>
    <s v="English"/>
    <n v="89"/>
    <n v="8119205"/>
    <n v="28000000"/>
  </r>
  <r>
    <n v="5.4"/>
    <s v="A Simple Wish"/>
    <s v="Michael Ritchie"/>
    <x v="2"/>
    <s v="English"/>
    <n v="89"/>
    <n v="8119205"/>
    <n v="28000000"/>
  </r>
  <r>
    <n v="4.9000000000000004"/>
    <s v="Ghosts of Mars"/>
    <s v="John Carpenter"/>
    <x v="0"/>
    <s v="English"/>
    <n v="98"/>
    <n v="8434601"/>
    <n v="28000000"/>
  </r>
  <r>
    <n v="4.9000000000000004"/>
    <s v="Ghosts of Mars"/>
    <s v="John Carpenter"/>
    <x v="16"/>
    <s v="English"/>
    <n v="98"/>
    <n v="8434601"/>
    <n v="28000000"/>
  </r>
  <r>
    <n v="4.9000000000000004"/>
    <s v="Ghosts of Mars"/>
    <s v="John Carpenter"/>
    <x v="3"/>
    <s v="English"/>
    <n v="98"/>
    <n v="8434601"/>
    <n v="28000000"/>
  </r>
  <r>
    <n v="6.1"/>
    <s v="Our Brand Is Crisis"/>
    <s v="David Gordon Green"/>
    <x v="7"/>
    <s v="English"/>
    <n v="107"/>
    <n v="6998324"/>
    <n v="28000000"/>
  </r>
  <r>
    <n v="6.1"/>
    <s v="Our Brand Is Crisis"/>
    <s v="David Gordon Green"/>
    <x v="12"/>
    <s v="English"/>
    <n v="107"/>
    <n v="6998324"/>
    <n v="28000000"/>
  </r>
  <r>
    <n v="5.8"/>
    <s v="Pride and Prejudice and Zombies"/>
    <s v="Burr Steers"/>
    <x v="0"/>
    <s v="English"/>
    <n v="108"/>
    <n v="10907291"/>
    <n v="28000000"/>
  </r>
  <r>
    <n v="5.8"/>
    <s v="Pride and Prejudice and Zombies"/>
    <s v="Burr Steers"/>
    <x v="16"/>
    <s v="English"/>
    <n v="108"/>
    <n v="10907291"/>
    <n v="28000000"/>
  </r>
  <r>
    <n v="5.8"/>
    <s v="Pride and Prejudice and Zombies"/>
    <s v="Burr Steers"/>
    <x v="5"/>
    <s v="English"/>
    <n v="108"/>
    <n v="10907291"/>
    <n v="28000000"/>
  </r>
  <r>
    <n v="7"/>
    <s v="Kundun"/>
    <s v="Martin Scorsese"/>
    <x v="18"/>
    <s v="English"/>
    <n v="134"/>
    <n v="5532301"/>
    <n v="28000000"/>
  </r>
  <r>
    <n v="7"/>
    <s v="Kundun"/>
    <s v="Martin Scorsese"/>
    <x v="12"/>
    <s v="English"/>
    <n v="134"/>
    <n v="5532301"/>
    <n v="28000000"/>
  </r>
  <r>
    <n v="7"/>
    <s v="Kundun"/>
    <s v="Martin Scorsese"/>
    <x v="13"/>
    <s v="English"/>
    <n v="134"/>
    <n v="5532301"/>
    <n v="28000000"/>
  </r>
  <r>
    <n v="7"/>
    <s v="Kundun"/>
    <s v="Martin Scorsese"/>
    <x v="17"/>
    <s v="English"/>
    <n v="134"/>
    <n v="5532301"/>
    <n v="28000000"/>
  </r>
  <r>
    <n v="6.5"/>
    <s v="How to Lose Friends &amp; Alienate People"/>
    <s v="Robert B. Weide"/>
    <x v="7"/>
    <s v="English"/>
    <n v="110"/>
    <n v="2775593"/>
    <n v="27000000"/>
  </r>
  <r>
    <n v="6.5"/>
    <s v="How to Lose Friends &amp; Alienate People"/>
    <s v="Robert B. Weide"/>
    <x v="12"/>
    <s v="English"/>
    <n v="110"/>
    <n v="2775593"/>
    <n v="27000000"/>
  </r>
  <r>
    <n v="6.5"/>
    <s v="How to Lose Friends &amp; Alienate People"/>
    <s v="Robert B. Weide"/>
    <x v="5"/>
    <s v="English"/>
    <n v="110"/>
    <n v="2775593"/>
    <n v="27000000"/>
  </r>
  <r>
    <n v="6.6"/>
    <s v="Kick-Ass 2"/>
    <s v="Jeff Wadlow"/>
    <x v="0"/>
    <s v="English"/>
    <n v="103"/>
    <n v="28751715"/>
    <n v="28000000"/>
  </r>
  <r>
    <n v="6.6"/>
    <s v="Kick-Ass 2"/>
    <s v="Jeff Wadlow"/>
    <x v="7"/>
    <s v="English"/>
    <n v="103"/>
    <n v="28751715"/>
    <n v="28000000"/>
  </r>
  <r>
    <n v="6.6"/>
    <s v="Kick-Ass 2"/>
    <s v="Jeff Wadlow"/>
    <x v="15"/>
    <s v="English"/>
    <n v="103"/>
    <n v="28751715"/>
    <n v="28000000"/>
  </r>
  <r>
    <n v="5.7"/>
    <s v="Brick Mansions"/>
    <s v="Camille Delamarre"/>
    <x v="0"/>
    <s v="English"/>
    <n v="100"/>
    <n v="20285518"/>
    <n v="28000000"/>
  </r>
  <r>
    <n v="5.7"/>
    <s v="Brick Mansions"/>
    <s v="Camille Delamarre"/>
    <x v="15"/>
    <s v="English"/>
    <n v="100"/>
    <n v="20285518"/>
    <n v="28000000"/>
  </r>
  <r>
    <n v="5.7"/>
    <s v="Brick Mansions"/>
    <s v="Camille Delamarre"/>
    <x v="12"/>
    <s v="English"/>
    <n v="100"/>
    <n v="20285518"/>
    <n v="28000000"/>
  </r>
  <r>
    <n v="5.7"/>
    <s v="Brick Mansions"/>
    <s v="Camille Delamarre"/>
    <x v="4"/>
    <s v="English"/>
    <n v="100"/>
    <n v="20285518"/>
    <n v="28000000"/>
  </r>
  <r>
    <n v="6.6"/>
    <s v="Octopussy"/>
    <s v="John Glen"/>
    <x v="0"/>
    <s v="English"/>
    <n v="131"/>
    <n v="67900000"/>
    <n v="27500000"/>
  </r>
  <r>
    <n v="6.6"/>
    <s v="Octopussy"/>
    <s v="John Glen"/>
    <x v="1"/>
    <s v="English"/>
    <n v="131"/>
    <n v="67900000"/>
    <n v="27500000"/>
  </r>
  <r>
    <n v="6.6"/>
    <s v="Octopussy"/>
    <s v="John Glen"/>
    <x v="4"/>
    <s v="English"/>
    <n v="131"/>
    <n v="67900000"/>
    <n v="27500000"/>
  </r>
  <r>
    <n v="7"/>
    <s v="Knocked Up"/>
    <s v="Judd Apatow"/>
    <x v="7"/>
    <s v="English"/>
    <n v="133"/>
    <n v="148734225"/>
    <n v="30000000"/>
  </r>
  <r>
    <n v="7"/>
    <s v="Knocked Up"/>
    <s v="Judd Apatow"/>
    <x v="5"/>
    <s v="English"/>
    <n v="133"/>
    <n v="148734225"/>
    <n v="30000000"/>
  </r>
  <r>
    <n v="7.4"/>
    <s v="My Sister's Keeper"/>
    <s v="Nick Cassavetes"/>
    <x v="12"/>
    <s v="English"/>
    <n v="109"/>
    <n v="49185998"/>
    <n v="30000000"/>
  </r>
  <r>
    <n v="5.3"/>
    <s v="Welcome Home, Roscoe Jenkins"/>
    <s v="Malcolm D. Lee"/>
    <x v="7"/>
    <s v="English"/>
    <n v="114"/>
    <n v="42168445"/>
    <n v="35000000"/>
  </r>
  <r>
    <n v="5.3"/>
    <s v="Welcome Home, Roscoe Jenkins"/>
    <s v="Malcolm D. Lee"/>
    <x v="12"/>
    <s v="English"/>
    <n v="114"/>
    <n v="42168445"/>
    <n v="35000000"/>
  </r>
  <r>
    <n v="5.3"/>
    <s v="Welcome Home, Roscoe Jenkins"/>
    <s v="Malcolm D. Lee"/>
    <x v="5"/>
    <s v="English"/>
    <n v="114"/>
    <n v="42168445"/>
    <n v="35000000"/>
  </r>
  <r>
    <n v="7.4"/>
    <s v="A Passage to India"/>
    <s v="David Lean"/>
    <x v="1"/>
    <s v="English"/>
    <n v="164"/>
    <n v="26400000"/>
    <n v="16000000"/>
  </r>
  <r>
    <n v="7.4"/>
    <s v="A Passage to India"/>
    <s v="David Lean"/>
    <x v="12"/>
    <s v="English"/>
    <n v="164"/>
    <n v="26400000"/>
    <n v="16000000"/>
  </r>
  <r>
    <n v="7.4"/>
    <s v="A Passage to India"/>
    <s v="David Lean"/>
    <x v="13"/>
    <s v="English"/>
    <n v="164"/>
    <n v="26400000"/>
    <n v="16000000"/>
  </r>
  <r>
    <n v="7.4"/>
    <s v="Notes on a Scandal"/>
    <s v="Richard Eyre"/>
    <x v="15"/>
    <s v="English"/>
    <n v="92"/>
    <n v="17508670"/>
    <n v="15000000"/>
  </r>
  <r>
    <n v="7.4"/>
    <s v="Notes on a Scandal"/>
    <s v="Richard Eyre"/>
    <x v="12"/>
    <s v="English"/>
    <n v="92"/>
    <n v="17508670"/>
    <n v="15000000"/>
  </r>
  <r>
    <n v="7.4"/>
    <s v="Notes on a Scandal"/>
    <s v="Richard Eyre"/>
    <x v="5"/>
    <s v="English"/>
    <n v="92"/>
    <n v="17508670"/>
    <n v="15000000"/>
  </r>
  <r>
    <n v="7.4"/>
    <s v="Notes on a Scandal"/>
    <s v="Richard Eyre"/>
    <x v="4"/>
    <s v="English"/>
    <n v="92"/>
    <n v="17508670"/>
    <n v="15000000"/>
  </r>
  <r>
    <n v="6.8"/>
    <s v="Rendition"/>
    <s v="Gavin Hood"/>
    <x v="12"/>
    <s v="English"/>
    <n v="122"/>
    <n v="9664316"/>
    <n v="27500000"/>
  </r>
  <r>
    <n v="6.8"/>
    <s v="Rendition"/>
    <s v="Gavin Hood"/>
    <x v="4"/>
    <s v="English"/>
    <n v="122"/>
    <n v="9664316"/>
    <n v="27500000"/>
  </r>
  <r>
    <n v="7.2"/>
    <s v="Star Trek VI: The Undiscovered Country"/>
    <s v="Nicholas Meyer"/>
    <x v="0"/>
    <s v="English"/>
    <n v="110"/>
    <n v="74888996"/>
    <n v="30000000"/>
  </r>
  <r>
    <n v="7.2"/>
    <s v="Star Trek VI: The Undiscovered Country"/>
    <s v="Nicholas Meyer"/>
    <x v="1"/>
    <s v="English"/>
    <n v="110"/>
    <n v="74888996"/>
    <n v="30000000"/>
  </r>
  <r>
    <n v="7.2"/>
    <s v="Star Trek VI: The Undiscovered Country"/>
    <s v="Nicholas Meyer"/>
    <x v="3"/>
    <s v="English"/>
    <n v="110"/>
    <n v="74888996"/>
    <n v="30000000"/>
  </r>
  <r>
    <n v="7.2"/>
    <s v="Star Trek VI: The Undiscovered Country"/>
    <s v="Nicholas Meyer"/>
    <x v="4"/>
    <s v="English"/>
    <n v="110"/>
    <n v="74888996"/>
    <n v="30000000"/>
  </r>
  <r>
    <n v="6"/>
    <s v="Divine Secrets of the Ya-Ya Sisterhood"/>
    <s v="Callie Khouri"/>
    <x v="12"/>
    <s v="English"/>
    <n v="116"/>
    <n v="69586544"/>
    <n v="27000000"/>
  </r>
  <r>
    <n v="6.6"/>
    <s v="Kiss the Girls"/>
    <s v="Gary Fleder"/>
    <x v="15"/>
    <s v="English"/>
    <n v="115"/>
    <n v="60491560"/>
    <n v="27000000"/>
  </r>
  <r>
    <n v="6.6"/>
    <s v="Kiss the Girls"/>
    <s v="Gary Fleder"/>
    <x v="12"/>
    <s v="English"/>
    <n v="115"/>
    <n v="60491560"/>
    <n v="27000000"/>
  </r>
  <r>
    <n v="6.6"/>
    <s v="Kiss the Girls"/>
    <s v="Gary Fleder"/>
    <x v="10"/>
    <s v="English"/>
    <n v="115"/>
    <n v="60491560"/>
    <n v="27000000"/>
  </r>
  <r>
    <n v="6.6"/>
    <s v="Kiss the Girls"/>
    <s v="Gary Fleder"/>
    <x v="4"/>
    <s v="English"/>
    <n v="115"/>
    <n v="60491560"/>
    <n v="27000000"/>
  </r>
  <r>
    <n v="7.9"/>
    <s v="The Blues Brothers"/>
    <s v="John Landis"/>
    <x v="0"/>
    <s v="English"/>
    <n v="148"/>
    <n v="54200000"/>
    <n v="27000000"/>
  </r>
  <r>
    <n v="7.9"/>
    <s v="The Blues Brothers"/>
    <s v="John Landis"/>
    <x v="7"/>
    <s v="English"/>
    <n v="148"/>
    <n v="54200000"/>
    <n v="27000000"/>
  </r>
  <r>
    <n v="7.9"/>
    <s v="The Blues Brothers"/>
    <s v="John Landis"/>
    <x v="15"/>
    <s v="English"/>
    <n v="148"/>
    <n v="54200000"/>
    <n v="27000000"/>
  </r>
  <r>
    <n v="7.9"/>
    <s v="The Blues Brothers"/>
    <s v="John Landis"/>
    <x v="19"/>
    <s v="English"/>
    <n v="148"/>
    <n v="54200000"/>
    <n v="27000000"/>
  </r>
  <r>
    <n v="5.7"/>
    <s v="Joyful Noise"/>
    <s v="Todd Graff"/>
    <x v="7"/>
    <s v="English"/>
    <n v="118"/>
    <n v="30920167"/>
    <n v="25000000"/>
  </r>
  <r>
    <n v="5.7"/>
    <s v="Joyful Noise"/>
    <s v="Todd Graff"/>
    <x v="19"/>
    <s v="English"/>
    <n v="118"/>
    <n v="30920167"/>
    <n v="25000000"/>
  </r>
  <r>
    <n v="7.1"/>
    <s v="About a Boy"/>
    <s v="Chris Weitz"/>
    <x v="7"/>
    <s v="English"/>
    <n v="101"/>
    <n v="40566655"/>
    <n v="30000000"/>
  </r>
  <r>
    <n v="7.1"/>
    <s v="About a Boy"/>
    <s v="Chris Weitz"/>
    <x v="12"/>
    <s v="English"/>
    <n v="101"/>
    <n v="40566655"/>
    <n v="30000000"/>
  </r>
  <r>
    <n v="7.1"/>
    <s v="About a Boy"/>
    <s v="Chris Weitz"/>
    <x v="5"/>
    <s v="English"/>
    <n v="101"/>
    <n v="40566655"/>
    <n v="30000000"/>
  </r>
  <r>
    <n v="5.6"/>
    <s v="Lake Placid"/>
    <s v="Steve Miner"/>
    <x v="0"/>
    <s v="English"/>
    <n v="82"/>
    <n v="31768374"/>
    <n v="27000000"/>
  </r>
  <r>
    <n v="5.6"/>
    <s v="Lake Placid"/>
    <s v="Steve Miner"/>
    <x v="7"/>
    <s v="English"/>
    <n v="82"/>
    <n v="31768374"/>
    <n v="27000000"/>
  </r>
  <r>
    <n v="5.6"/>
    <s v="Lake Placid"/>
    <s v="Steve Miner"/>
    <x v="16"/>
    <s v="English"/>
    <n v="82"/>
    <n v="31768374"/>
    <n v="27000000"/>
  </r>
  <r>
    <n v="7.8"/>
    <s v="Lucky Number Slevin"/>
    <s v="Paul McGuigan"/>
    <x v="15"/>
    <s v="English"/>
    <n v="110"/>
    <n v="22494487"/>
    <n v="27000000"/>
  </r>
  <r>
    <n v="7.8"/>
    <s v="Lucky Number Slevin"/>
    <s v="Paul McGuigan"/>
    <x v="12"/>
    <s v="English"/>
    <n v="110"/>
    <n v="22494487"/>
    <n v="27000000"/>
  </r>
  <r>
    <n v="7.8"/>
    <s v="Lucky Number Slevin"/>
    <s v="Paul McGuigan"/>
    <x v="10"/>
    <s v="English"/>
    <n v="110"/>
    <n v="22494487"/>
    <n v="27000000"/>
  </r>
  <r>
    <n v="7.8"/>
    <s v="Lucky Number Slevin"/>
    <s v="Paul McGuigan"/>
    <x v="4"/>
    <s v="English"/>
    <n v="110"/>
    <n v="22494487"/>
    <n v="27000000"/>
  </r>
  <r>
    <n v="7.9"/>
    <s v="The Right Stuff"/>
    <s v="Philip Kaufman"/>
    <x v="1"/>
    <s v="English"/>
    <n v="193"/>
    <n v="21500000"/>
    <n v="27000000"/>
  </r>
  <r>
    <n v="7.9"/>
    <s v="The Right Stuff"/>
    <s v="Philip Kaufman"/>
    <x v="12"/>
    <s v="English"/>
    <n v="193"/>
    <n v="21500000"/>
    <n v="27000000"/>
  </r>
  <r>
    <n v="7.9"/>
    <s v="The Right Stuff"/>
    <s v="Philip Kaufman"/>
    <x v="13"/>
    <s v="English"/>
    <n v="193"/>
    <n v="21500000"/>
    <n v="27000000"/>
  </r>
  <r>
    <n v="6.9"/>
    <s v="Anonymous"/>
    <s v="Roland Emmerich"/>
    <x v="12"/>
    <s v="English"/>
    <n v="130"/>
    <n v="4463292"/>
    <n v="30000000"/>
  </r>
  <r>
    <n v="6.9"/>
    <s v="Anonymous"/>
    <s v="Roland Emmerich"/>
    <x v="13"/>
    <s v="English"/>
    <n v="130"/>
    <n v="4463292"/>
    <n v="30000000"/>
  </r>
  <r>
    <n v="6.9"/>
    <s v="Anonymous"/>
    <s v="Roland Emmerich"/>
    <x v="4"/>
    <s v="English"/>
    <n v="130"/>
    <n v="4463292"/>
    <n v="30000000"/>
  </r>
  <r>
    <n v="7.7"/>
    <s v="Dark City"/>
    <s v="Alex Proyas"/>
    <x v="0"/>
    <s v="English"/>
    <n v="111"/>
    <n v="14337579"/>
    <n v="27000000"/>
  </r>
  <r>
    <n v="7.7"/>
    <s v="Dark City"/>
    <s v="Alex Proyas"/>
    <x v="12"/>
    <s v="English"/>
    <n v="111"/>
    <n v="14337579"/>
    <n v="27000000"/>
  </r>
  <r>
    <n v="7.7"/>
    <s v="Dark City"/>
    <s v="Alex Proyas"/>
    <x v="2"/>
    <s v="English"/>
    <n v="111"/>
    <n v="14337579"/>
    <n v="27000000"/>
  </r>
  <r>
    <n v="7.7"/>
    <s v="Dark City"/>
    <s v="Alex Proyas"/>
    <x v="10"/>
    <s v="English"/>
    <n v="111"/>
    <n v="14337579"/>
    <n v="27000000"/>
  </r>
  <r>
    <n v="7.7"/>
    <s v="Dark City"/>
    <s v="Alex Proyas"/>
    <x v="3"/>
    <s v="English"/>
    <n v="111"/>
    <n v="14337579"/>
    <n v="27000000"/>
  </r>
  <r>
    <n v="7.7"/>
    <s v="Dark City"/>
    <s v="Alex Proyas"/>
    <x v="4"/>
    <s v="English"/>
    <n v="111"/>
    <n v="14337579"/>
    <n v="27000000"/>
  </r>
  <r>
    <n v="6.9"/>
    <s v="The Duchess"/>
    <s v="Saul Dibb"/>
    <x v="18"/>
    <s v="English"/>
    <n v="110"/>
    <n v="13823741"/>
    <n v="13500000"/>
  </r>
  <r>
    <n v="6.9"/>
    <s v="The Duchess"/>
    <s v="Saul Dibb"/>
    <x v="12"/>
    <s v="English"/>
    <n v="110"/>
    <n v="13823741"/>
    <n v="13500000"/>
  </r>
  <r>
    <n v="6.9"/>
    <s v="The Duchess"/>
    <s v="Saul Dibb"/>
    <x v="13"/>
    <s v="English"/>
    <n v="110"/>
    <n v="13823741"/>
    <n v="13500000"/>
  </r>
  <r>
    <n v="6.9"/>
    <s v="The Duchess"/>
    <s v="Saul Dibb"/>
    <x v="5"/>
    <s v="English"/>
    <n v="110"/>
    <n v="13823741"/>
    <n v="13500000"/>
  </r>
  <r>
    <n v="6"/>
    <s v="The Newton Boys"/>
    <s v="Richard Linklater"/>
    <x v="0"/>
    <s v="English"/>
    <n v="123"/>
    <n v="10297897"/>
    <n v="27000000"/>
  </r>
  <r>
    <n v="6"/>
    <s v="The Newton Boys"/>
    <s v="Richard Linklater"/>
    <x v="15"/>
    <s v="English"/>
    <n v="123"/>
    <n v="10297897"/>
    <n v="27000000"/>
  </r>
  <r>
    <n v="6"/>
    <s v="The Newton Boys"/>
    <s v="Richard Linklater"/>
    <x v="12"/>
    <s v="English"/>
    <n v="123"/>
    <n v="10297897"/>
    <n v="27000000"/>
  </r>
  <r>
    <n v="6"/>
    <s v="The Newton Boys"/>
    <s v="Richard Linklater"/>
    <x v="13"/>
    <s v="English"/>
    <n v="123"/>
    <n v="10297897"/>
    <n v="27000000"/>
  </r>
  <r>
    <n v="6"/>
    <s v="The Newton Boys"/>
    <s v="Richard Linklater"/>
    <x v="11"/>
    <s v="English"/>
    <n v="123"/>
    <n v="10297897"/>
    <n v="27000000"/>
  </r>
  <r>
    <n v="6.2"/>
    <s v="Case 39"/>
    <s v="Christian Alvart"/>
    <x v="16"/>
    <s v="English"/>
    <n v="109"/>
    <n v="13248477"/>
    <n v="27000000"/>
  </r>
  <r>
    <n v="6.2"/>
    <s v="Case 39"/>
    <s v="Christian Alvart"/>
    <x v="10"/>
    <s v="English"/>
    <n v="109"/>
    <n v="13248477"/>
    <n v="27000000"/>
  </r>
  <r>
    <n v="6.2"/>
    <s v="Case 39"/>
    <s v="Christian Alvart"/>
    <x v="4"/>
    <s v="English"/>
    <n v="109"/>
    <n v="13248477"/>
    <n v="27000000"/>
  </r>
  <r>
    <n v="5.9"/>
    <s v="Suspect Zero"/>
    <s v="E. Elias Merhige"/>
    <x v="15"/>
    <s v="English"/>
    <n v="99"/>
    <n v="8712564"/>
    <n v="27000000"/>
  </r>
  <r>
    <n v="5.9"/>
    <s v="Suspect Zero"/>
    <s v="E. Elias Merhige"/>
    <x v="12"/>
    <s v="English"/>
    <n v="99"/>
    <n v="8712564"/>
    <n v="27000000"/>
  </r>
  <r>
    <n v="5.9"/>
    <s v="Suspect Zero"/>
    <s v="E. Elias Merhige"/>
    <x v="10"/>
    <s v="English"/>
    <n v="99"/>
    <n v="8712564"/>
    <n v="27000000"/>
  </r>
  <r>
    <n v="5.9"/>
    <s v="Suspect Zero"/>
    <s v="E. Elias Merhige"/>
    <x v="4"/>
    <s v="English"/>
    <n v="99"/>
    <n v="8712564"/>
    <n v="27000000"/>
  </r>
  <r>
    <n v="6.8"/>
    <s v="Martian Child"/>
    <s v="Menno Meyjes"/>
    <x v="7"/>
    <s v="English"/>
    <n v="106"/>
    <n v="7486906"/>
    <n v="27000000"/>
  </r>
  <r>
    <n v="6.8"/>
    <s v="Martian Child"/>
    <s v="Menno Meyjes"/>
    <x v="12"/>
    <s v="English"/>
    <n v="106"/>
    <n v="7486906"/>
    <n v="27000000"/>
  </r>
  <r>
    <n v="6.8"/>
    <s v="Martian Child"/>
    <s v="Menno Meyjes"/>
    <x v="8"/>
    <s v="English"/>
    <n v="106"/>
    <n v="7486906"/>
    <n v="27000000"/>
  </r>
  <r>
    <n v="3.6"/>
    <s v="Spy Kids: All the Time in the World in 4D"/>
    <s v="Robert Rodriguez"/>
    <x v="0"/>
    <s v="English"/>
    <n v="89"/>
    <n v="38536376"/>
    <n v="27000000"/>
  </r>
  <r>
    <n v="3.6"/>
    <s v="Spy Kids: All the Time in the World in 4D"/>
    <s v="Robert Rodriguez"/>
    <x v="1"/>
    <s v="English"/>
    <n v="89"/>
    <n v="38536376"/>
    <n v="27000000"/>
  </r>
  <r>
    <n v="3.6"/>
    <s v="Spy Kids: All the Time in the World in 4D"/>
    <s v="Robert Rodriguez"/>
    <x v="7"/>
    <s v="English"/>
    <n v="89"/>
    <n v="38536376"/>
    <n v="27000000"/>
  </r>
  <r>
    <n v="3.6"/>
    <s v="Spy Kids: All the Time in the World in 4D"/>
    <s v="Robert Rodriguez"/>
    <x v="8"/>
    <s v="English"/>
    <n v="89"/>
    <n v="38536376"/>
    <n v="27000000"/>
  </r>
  <r>
    <n v="3.6"/>
    <s v="Spy Kids: All the Time in the World in 4D"/>
    <s v="Robert Rodriguez"/>
    <x v="3"/>
    <s v="English"/>
    <n v="89"/>
    <n v="38536376"/>
    <n v="27000000"/>
  </r>
  <r>
    <n v="6.7"/>
    <s v="Money Monster"/>
    <s v="Jodie Foster"/>
    <x v="15"/>
    <s v="English"/>
    <n v="98"/>
    <n v="41008532"/>
    <n v="27000000"/>
  </r>
  <r>
    <n v="6.7"/>
    <s v="Money Monster"/>
    <s v="Jodie Foster"/>
    <x v="12"/>
    <s v="English"/>
    <n v="98"/>
    <n v="41008532"/>
    <n v="27000000"/>
  </r>
  <r>
    <n v="6.7"/>
    <s v="Money Monster"/>
    <s v="Jodie Foster"/>
    <x v="4"/>
    <s v="English"/>
    <n v="98"/>
    <n v="41008532"/>
    <n v="27000000"/>
  </r>
  <r>
    <n v="6.3"/>
    <s v="Formula 51"/>
    <s v="Ronny Yu"/>
    <x v="0"/>
    <s v="English"/>
    <n v="93"/>
    <n v="5204007"/>
    <n v="28000000"/>
  </r>
  <r>
    <n v="6.3"/>
    <s v="Formula 51"/>
    <s v="Ronny Yu"/>
    <x v="7"/>
    <s v="English"/>
    <n v="93"/>
    <n v="5204007"/>
    <n v="28000000"/>
  </r>
  <r>
    <n v="6.3"/>
    <s v="Formula 51"/>
    <s v="Ronny Yu"/>
    <x v="15"/>
    <s v="English"/>
    <n v="93"/>
    <n v="5204007"/>
    <n v="28000000"/>
  </r>
  <r>
    <n v="6.3"/>
    <s v="Formula 51"/>
    <s v="Ronny Yu"/>
    <x v="4"/>
    <s v="English"/>
    <n v="93"/>
    <n v="5204007"/>
    <n v="28000000"/>
  </r>
  <r>
    <n v="6.4"/>
    <s v="Flawless"/>
    <s v="Joel Schumacher"/>
    <x v="7"/>
    <s v="English"/>
    <n v="112"/>
    <n v="4485485"/>
    <n v="15000000"/>
  </r>
  <r>
    <n v="6.4"/>
    <s v="Flawless"/>
    <s v="Joel Schumacher"/>
    <x v="15"/>
    <s v="English"/>
    <n v="112"/>
    <n v="4485485"/>
    <n v="15000000"/>
  </r>
  <r>
    <n v="6.4"/>
    <s v="Flawless"/>
    <s v="Joel Schumacher"/>
    <x v="12"/>
    <s v="English"/>
    <n v="112"/>
    <n v="4485485"/>
    <n v="15000000"/>
  </r>
  <r>
    <n v="6.4"/>
    <s v="Mindhunters"/>
    <s v="Renny Harlin"/>
    <x v="15"/>
    <s v="English"/>
    <n v="101"/>
    <n v="4476235"/>
    <n v="27000000"/>
  </r>
  <r>
    <n v="6.4"/>
    <s v="Mindhunters"/>
    <s v="Renny Harlin"/>
    <x v="16"/>
    <s v="English"/>
    <n v="101"/>
    <n v="4476235"/>
    <n v="27000000"/>
  </r>
  <r>
    <n v="6.4"/>
    <s v="Mindhunters"/>
    <s v="Renny Harlin"/>
    <x v="10"/>
    <s v="English"/>
    <n v="101"/>
    <n v="4476235"/>
    <n v="27000000"/>
  </r>
  <r>
    <n v="6.4"/>
    <s v="Mindhunters"/>
    <s v="Renny Harlin"/>
    <x v="4"/>
    <s v="English"/>
    <n v="101"/>
    <n v="4476235"/>
    <n v="27000000"/>
  </r>
  <r>
    <n v="5.7"/>
    <s v="What Just Happened"/>
    <s v="Barry Levinson"/>
    <x v="7"/>
    <s v="English"/>
    <n v="104"/>
    <n v="1089365"/>
    <n v="25000000"/>
  </r>
  <r>
    <n v="5.7"/>
    <s v="What Just Happened"/>
    <s v="Barry Levinson"/>
    <x v="12"/>
    <s v="English"/>
    <n v="104"/>
    <n v="1089365"/>
    <n v="25000000"/>
  </r>
  <r>
    <n v="6.2"/>
    <s v="The Statement"/>
    <s v="Norman Jewison"/>
    <x v="12"/>
    <s v="English"/>
    <n v="120"/>
    <n v="763044"/>
    <n v="23000000"/>
  </r>
  <r>
    <n v="6.2"/>
    <s v="The Statement"/>
    <s v="Norman Jewison"/>
    <x v="4"/>
    <s v="English"/>
    <n v="120"/>
    <n v="763044"/>
    <n v="23000000"/>
  </r>
  <r>
    <n v="5.2"/>
    <s v="Paul Blart: Mall Cop"/>
    <s v="Steve Carr"/>
    <x v="0"/>
    <s v="English"/>
    <n v="91"/>
    <n v="20819129"/>
    <n v="26000000"/>
  </r>
  <r>
    <n v="5.2"/>
    <s v="Paul Blart: Mall Cop"/>
    <s v="Steve Carr"/>
    <x v="7"/>
    <s v="English"/>
    <n v="91"/>
    <n v="20819129"/>
    <n v="26000000"/>
  </r>
  <r>
    <n v="5.2"/>
    <s v="Paul Blart: Mall Cop"/>
    <s v="Steve Carr"/>
    <x v="15"/>
    <s v="English"/>
    <n v="91"/>
    <n v="20819129"/>
    <n v="26000000"/>
  </r>
  <r>
    <n v="6.1"/>
    <s v="Freaky Friday"/>
    <s v="Mark Waters"/>
    <x v="7"/>
    <s v="English"/>
    <n v="97"/>
    <n v="110222438"/>
    <n v="26000000"/>
  </r>
  <r>
    <n v="6.1"/>
    <s v="Freaky Friday"/>
    <s v="Mark Waters"/>
    <x v="8"/>
    <s v="English"/>
    <n v="97"/>
    <n v="110222438"/>
    <n v="26000000"/>
  </r>
  <r>
    <n v="6.1"/>
    <s v="Freaky Friday"/>
    <s v="Mark Waters"/>
    <x v="2"/>
    <s v="English"/>
    <n v="97"/>
    <n v="110222438"/>
    <n v="26000000"/>
  </r>
  <r>
    <n v="6.1"/>
    <s v="Freaky Friday"/>
    <s v="Mark Waters"/>
    <x v="19"/>
    <s v="English"/>
    <n v="97"/>
    <n v="110222438"/>
    <n v="26000000"/>
  </r>
  <r>
    <n v="6.1"/>
    <s v="Freaky Friday"/>
    <s v="Mark Waters"/>
    <x v="5"/>
    <s v="English"/>
    <n v="97"/>
    <n v="110222438"/>
    <n v="26000000"/>
  </r>
  <r>
    <n v="7.1"/>
    <s v="The 40-Year-Old Virgin"/>
    <s v="Judd Apatow"/>
    <x v="7"/>
    <s v="English"/>
    <n v="133"/>
    <n v="109243478"/>
    <n v="26000000"/>
  </r>
  <r>
    <n v="7.1"/>
    <s v="The 40-Year-Old Virgin"/>
    <s v="Judd Apatow"/>
    <x v="5"/>
    <s v="English"/>
    <n v="133"/>
    <n v="109243478"/>
    <n v="26000000"/>
  </r>
  <r>
    <n v="7.2"/>
    <s v="Shakespeare in Love"/>
    <s v="John Madden"/>
    <x v="7"/>
    <s v="English"/>
    <n v="123"/>
    <n v="100241322"/>
    <n v="25000000"/>
  </r>
  <r>
    <n v="7.2"/>
    <s v="Shakespeare in Love"/>
    <s v="John Madden"/>
    <x v="12"/>
    <s v="English"/>
    <n v="123"/>
    <n v="100241322"/>
    <n v="25000000"/>
  </r>
  <r>
    <n v="7.2"/>
    <s v="Shakespeare in Love"/>
    <s v="John Madden"/>
    <x v="5"/>
    <s v="English"/>
    <n v="123"/>
    <n v="100241322"/>
    <n v="25000000"/>
  </r>
  <r>
    <n v="6.5"/>
    <s v="A Walk Among the Tombstones"/>
    <s v="Scott Frank"/>
    <x v="15"/>
    <s v="English"/>
    <n v="114"/>
    <n v="25977365"/>
    <n v="28000000"/>
  </r>
  <r>
    <n v="6.5"/>
    <s v="A Walk Among the Tombstones"/>
    <s v="Scott Frank"/>
    <x v="12"/>
    <s v="English"/>
    <n v="114"/>
    <n v="25977365"/>
    <n v="28000000"/>
  </r>
  <r>
    <n v="6.5"/>
    <s v="A Walk Among the Tombstones"/>
    <s v="Scott Frank"/>
    <x v="10"/>
    <s v="English"/>
    <n v="114"/>
    <n v="25977365"/>
    <n v="28000000"/>
  </r>
  <r>
    <n v="6.5"/>
    <s v="A Walk Among the Tombstones"/>
    <s v="Scott Frank"/>
    <x v="4"/>
    <s v="English"/>
    <n v="114"/>
    <n v="25977365"/>
    <n v="28000000"/>
  </r>
  <r>
    <n v="6"/>
    <s v="Kindergarten Cop"/>
    <s v="Ivan Reitman"/>
    <x v="0"/>
    <s v="English"/>
    <n v="111"/>
    <n v="91457688"/>
    <n v="26000000"/>
  </r>
  <r>
    <n v="6"/>
    <s v="Kindergarten Cop"/>
    <s v="Ivan Reitman"/>
    <x v="7"/>
    <s v="English"/>
    <n v="111"/>
    <n v="91457688"/>
    <n v="26000000"/>
  </r>
  <r>
    <n v="6"/>
    <s v="Kindergarten Cop"/>
    <s v="Ivan Reitman"/>
    <x v="15"/>
    <s v="English"/>
    <n v="111"/>
    <n v="91457688"/>
    <n v="26000000"/>
  </r>
  <r>
    <n v="7"/>
    <s v="Pineapple Express"/>
    <s v="David Gordon Green"/>
    <x v="0"/>
    <s v="English"/>
    <n v="117"/>
    <n v="87341380"/>
    <n v="27000000"/>
  </r>
  <r>
    <n v="7"/>
    <s v="Pineapple Express"/>
    <s v="David Gordon Green"/>
    <x v="7"/>
    <s v="English"/>
    <n v="117"/>
    <n v="87341380"/>
    <n v="27000000"/>
  </r>
  <r>
    <n v="7"/>
    <s v="Pineapple Express"/>
    <s v="David Gordon Green"/>
    <x v="15"/>
    <s v="English"/>
    <n v="117"/>
    <n v="87341380"/>
    <n v="27000000"/>
  </r>
  <r>
    <n v="7"/>
    <s v="Ever After: A Cinderella Story"/>
    <s v="Andy Tennant"/>
    <x v="7"/>
    <s v="English"/>
    <n v="121"/>
    <n v="65703412"/>
    <n v="26000000"/>
  </r>
  <r>
    <n v="7"/>
    <s v="Ever After: A Cinderella Story"/>
    <s v="Andy Tennant"/>
    <x v="12"/>
    <s v="English"/>
    <n v="121"/>
    <n v="65703412"/>
    <n v="26000000"/>
  </r>
  <r>
    <n v="7"/>
    <s v="Ever After: A Cinderella Story"/>
    <s v="Andy Tennant"/>
    <x v="5"/>
    <s v="English"/>
    <n v="121"/>
    <n v="65703412"/>
    <n v="26000000"/>
  </r>
  <r>
    <n v="7.5"/>
    <s v="Open Range"/>
    <s v="Kevin Costner"/>
    <x v="12"/>
    <s v="English"/>
    <n v="139"/>
    <n v="58328680"/>
    <n v="22000000"/>
  </r>
  <r>
    <n v="7.5"/>
    <s v="Open Range"/>
    <s v="Kevin Costner"/>
    <x v="5"/>
    <s v="English"/>
    <n v="139"/>
    <n v="58328680"/>
    <n v="22000000"/>
  </r>
  <r>
    <n v="7.5"/>
    <s v="Open Range"/>
    <s v="Kevin Costner"/>
    <x v="11"/>
    <s v="English"/>
    <n v="139"/>
    <n v="58328680"/>
    <n v="22000000"/>
  </r>
  <r>
    <n v="6.6"/>
    <s v="Flatliners"/>
    <s v="Joel Schumacher"/>
    <x v="12"/>
    <s v="English"/>
    <n v="115"/>
    <n v="61490000"/>
    <n v="26000000"/>
  </r>
  <r>
    <n v="6.6"/>
    <s v="Flatliners"/>
    <s v="Joel Schumacher"/>
    <x v="16"/>
    <s v="English"/>
    <n v="115"/>
    <n v="61490000"/>
    <n v="26000000"/>
  </r>
  <r>
    <n v="6.6"/>
    <s v="Flatliners"/>
    <s v="Joel Schumacher"/>
    <x v="3"/>
    <s v="English"/>
    <n v="115"/>
    <n v="61490000"/>
    <n v="26000000"/>
  </r>
  <r>
    <n v="6.6"/>
    <s v="Flatliners"/>
    <s v="Joel Schumacher"/>
    <x v="4"/>
    <s v="English"/>
    <n v="115"/>
    <n v="61490000"/>
    <n v="26000000"/>
  </r>
  <r>
    <n v="7.4"/>
    <s v="A Bridge Too Far"/>
    <s v="Richard Attenborough"/>
    <x v="12"/>
    <s v="English"/>
    <n v="175"/>
    <n v="50800000"/>
    <n v="26000000"/>
  </r>
  <r>
    <n v="7.4"/>
    <s v="A Bridge Too Far"/>
    <s v="Richard Attenborough"/>
    <x v="13"/>
    <s v="English"/>
    <n v="175"/>
    <n v="50800000"/>
    <n v="26000000"/>
  </r>
  <r>
    <n v="7.4"/>
    <s v="A Bridge Too Far"/>
    <s v="Richard Attenborough"/>
    <x v="17"/>
    <s v="English"/>
    <n v="175"/>
    <n v="50800000"/>
    <n v="26000000"/>
  </r>
  <r>
    <n v="6.5"/>
    <s v="Red Eye"/>
    <s v="Wes Craven"/>
    <x v="10"/>
    <s v="English"/>
    <n v="85"/>
    <n v="57859105"/>
    <n v="26000000"/>
  </r>
  <r>
    <n v="6.5"/>
    <s v="Red Eye"/>
    <s v="Wes Craven"/>
    <x v="4"/>
    <s v="English"/>
    <n v="85"/>
    <n v="57859105"/>
    <n v="26000000"/>
  </r>
  <r>
    <n v="6.2"/>
    <s v="Final Destination 2"/>
    <s v="David R. Ellis"/>
    <x v="16"/>
    <s v="English"/>
    <n v="90"/>
    <n v="46455802"/>
    <n v="26000000"/>
  </r>
  <r>
    <n v="6.2"/>
    <s v="Final Destination 2"/>
    <s v="David R. Ellis"/>
    <x v="4"/>
    <s v="English"/>
    <n v="90"/>
    <n v="46455802"/>
    <n v="26000000"/>
  </r>
  <r>
    <n v="7.8"/>
    <s v="O Brother, Where Art Thou?"/>
    <s v="Joel Coen"/>
    <x v="1"/>
    <s v="English"/>
    <n v="107"/>
    <n v="45506619"/>
    <n v="26000000"/>
  </r>
  <r>
    <n v="7.8"/>
    <s v="O Brother, Where Art Thou?"/>
    <s v="Joel Coen"/>
    <x v="7"/>
    <s v="English"/>
    <n v="107"/>
    <n v="45506619"/>
    <n v="26000000"/>
  </r>
  <r>
    <n v="7.8"/>
    <s v="O Brother, Where Art Thou?"/>
    <s v="Joel Coen"/>
    <x v="15"/>
    <s v="English"/>
    <n v="107"/>
    <n v="45506619"/>
    <n v="26000000"/>
  </r>
  <r>
    <n v="7.8"/>
    <s v="O Brother, Where Art Thou?"/>
    <s v="Joel Coen"/>
    <x v="19"/>
    <s v="English"/>
    <n v="107"/>
    <n v="45506619"/>
    <n v="26000000"/>
  </r>
  <r>
    <n v="5.2"/>
    <s v="Legion"/>
    <s v="Scott Stewart"/>
    <x v="0"/>
    <s v="English"/>
    <n v="100"/>
    <n v="40168080"/>
    <n v="26000000"/>
  </r>
  <r>
    <n v="5.2"/>
    <s v="Legion"/>
    <s v="Scott Stewart"/>
    <x v="2"/>
    <s v="English"/>
    <n v="100"/>
    <n v="40168080"/>
    <n v="26000000"/>
  </r>
  <r>
    <n v="5.2"/>
    <s v="Legion"/>
    <s v="Scott Stewart"/>
    <x v="16"/>
    <s v="English"/>
    <n v="100"/>
    <n v="40168080"/>
    <n v="26000000"/>
  </r>
  <r>
    <n v="6.5"/>
    <s v="Pain &amp; Gain"/>
    <s v="Michael Bay"/>
    <x v="7"/>
    <s v="English"/>
    <n v="129"/>
    <n v="49874933"/>
    <n v="26000000"/>
  </r>
  <r>
    <n v="6.5"/>
    <s v="Pain &amp; Gain"/>
    <s v="Michael Bay"/>
    <x v="15"/>
    <s v="English"/>
    <n v="129"/>
    <n v="49874933"/>
    <n v="26000000"/>
  </r>
  <r>
    <n v="6.5"/>
    <s v="Pain &amp; Gain"/>
    <s v="Michael Bay"/>
    <x v="12"/>
    <s v="English"/>
    <n v="129"/>
    <n v="49874933"/>
    <n v="26000000"/>
  </r>
  <r>
    <n v="6.5"/>
    <s v="In Good Company"/>
    <s v="Paul Weitz"/>
    <x v="7"/>
    <s v="English"/>
    <n v="109"/>
    <n v="45489752"/>
    <n v="26000000"/>
  </r>
  <r>
    <n v="6.5"/>
    <s v="In Good Company"/>
    <s v="Paul Weitz"/>
    <x v="12"/>
    <s v="English"/>
    <n v="109"/>
    <n v="45489752"/>
    <n v="26000000"/>
  </r>
  <r>
    <n v="6.5"/>
    <s v="In Good Company"/>
    <s v="Paul Weitz"/>
    <x v="5"/>
    <s v="English"/>
    <n v="109"/>
    <n v="45489752"/>
    <n v="26000000"/>
  </r>
  <r>
    <n v="5.2"/>
    <s v="Clockstoppers"/>
    <s v="Jonathan Frakes"/>
    <x v="0"/>
    <s v="English"/>
    <n v="94"/>
    <n v="36985501"/>
    <n v="26000000"/>
  </r>
  <r>
    <n v="5.2"/>
    <s v="Clockstoppers"/>
    <s v="Jonathan Frakes"/>
    <x v="1"/>
    <s v="English"/>
    <n v="94"/>
    <n v="36985501"/>
    <n v="26000000"/>
  </r>
  <r>
    <n v="5.2"/>
    <s v="Clockstoppers"/>
    <s v="Jonathan Frakes"/>
    <x v="7"/>
    <s v="English"/>
    <n v="94"/>
    <n v="36985501"/>
    <n v="26000000"/>
  </r>
  <r>
    <n v="5.2"/>
    <s v="Clockstoppers"/>
    <s v="Jonathan Frakes"/>
    <x v="3"/>
    <s v="English"/>
    <n v="94"/>
    <n v="36985501"/>
    <n v="26000000"/>
  </r>
  <r>
    <n v="5.2"/>
    <s v="Clockstoppers"/>
    <s v="Jonathan Frakes"/>
    <x v="4"/>
    <s v="English"/>
    <n v="94"/>
    <n v="36985501"/>
    <n v="26000000"/>
  </r>
  <r>
    <n v="7.2"/>
    <s v="Silverado"/>
    <s v="Lawrence Kasdan"/>
    <x v="0"/>
    <s v="English"/>
    <n v="133"/>
    <n v="33200000"/>
    <n v="26000000"/>
  </r>
  <r>
    <n v="7.2"/>
    <s v="Silverado"/>
    <s v="Lawrence Kasdan"/>
    <x v="15"/>
    <s v="English"/>
    <n v="133"/>
    <n v="33200000"/>
    <n v="26000000"/>
  </r>
  <r>
    <n v="7.2"/>
    <s v="Silverado"/>
    <s v="Lawrence Kasdan"/>
    <x v="12"/>
    <s v="English"/>
    <n v="133"/>
    <n v="33200000"/>
    <n v="26000000"/>
  </r>
  <r>
    <n v="7.2"/>
    <s v="Silverado"/>
    <s v="Lawrence Kasdan"/>
    <x v="11"/>
    <s v="English"/>
    <n v="133"/>
    <n v="33200000"/>
    <n v="26000000"/>
  </r>
  <r>
    <n v="7.1"/>
    <s v="Brothers"/>
    <s v="Jim Sheridan"/>
    <x v="12"/>
    <s v="English"/>
    <n v="105"/>
    <n v="28501651"/>
    <n v="26000000"/>
  </r>
  <r>
    <n v="7.1"/>
    <s v="Brothers"/>
    <s v="Jim Sheridan"/>
    <x v="4"/>
    <s v="English"/>
    <n v="105"/>
    <n v="28501651"/>
    <n v="26000000"/>
  </r>
  <r>
    <n v="4.5"/>
    <s v="Agent Cody Banks 2: Destination London"/>
    <s v="Kevin Allen"/>
    <x v="0"/>
    <s v="English"/>
    <n v="100"/>
    <n v="23222861"/>
    <n v="26000000"/>
  </r>
  <r>
    <n v="4.5"/>
    <s v="Agent Cody Banks 2: Destination London"/>
    <s v="Kevin Allen"/>
    <x v="1"/>
    <s v="English"/>
    <n v="100"/>
    <n v="23222861"/>
    <n v="26000000"/>
  </r>
  <r>
    <n v="4.5"/>
    <s v="Agent Cody Banks 2: Destination London"/>
    <s v="Kevin Allen"/>
    <x v="7"/>
    <s v="English"/>
    <n v="100"/>
    <n v="23222861"/>
    <n v="26000000"/>
  </r>
  <r>
    <n v="4.5"/>
    <s v="Agent Cody Banks 2: Destination London"/>
    <s v="Kevin Allen"/>
    <x v="8"/>
    <s v="English"/>
    <n v="100"/>
    <n v="23222861"/>
    <n v="26000000"/>
  </r>
  <r>
    <n v="4.5"/>
    <s v="Agent Cody Banks 2: Destination London"/>
    <s v="Kevin Allen"/>
    <x v="5"/>
    <s v="English"/>
    <n v="100"/>
    <n v="23222861"/>
    <n v="26000000"/>
  </r>
  <r>
    <n v="4.5"/>
    <s v="Agent Cody Banks 2: Destination London"/>
    <s v="Kevin Allen"/>
    <x v="3"/>
    <s v="English"/>
    <n v="100"/>
    <n v="23222861"/>
    <n v="26000000"/>
  </r>
  <r>
    <n v="5.7"/>
    <s v="New Year's Eve"/>
    <s v="Garry Marshall"/>
    <x v="7"/>
    <s v="English"/>
    <n v="113"/>
    <n v="54540525"/>
    <n v="56000000"/>
  </r>
  <r>
    <n v="5.7"/>
    <s v="New Year's Eve"/>
    <s v="Garry Marshall"/>
    <x v="5"/>
    <s v="English"/>
    <n v="113"/>
    <n v="54540525"/>
    <n v="56000000"/>
  </r>
  <r>
    <n v="6"/>
    <s v="Original Sin"/>
    <s v="Michael Cristofer"/>
    <x v="12"/>
    <s v="English"/>
    <n v="118"/>
    <n v="16252765"/>
    <n v="42000000"/>
  </r>
  <r>
    <n v="6"/>
    <s v="Original Sin"/>
    <s v="Michael Cristofer"/>
    <x v="10"/>
    <s v="English"/>
    <n v="118"/>
    <n v="16252765"/>
    <n v="42000000"/>
  </r>
  <r>
    <n v="6"/>
    <s v="Original Sin"/>
    <s v="Michael Cristofer"/>
    <x v="5"/>
    <s v="English"/>
    <n v="118"/>
    <n v="16252765"/>
    <n v="42000000"/>
  </r>
  <r>
    <n v="6"/>
    <s v="Original Sin"/>
    <s v="Michael Cristofer"/>
    <x v="4"/>
    <s v="English"/>
    <n v="118"/>
    <n v="16252765"/>
    <n v="42000000"/>
  </r>
  <r>
    <n v="6.4"/>
    <s v="The Raven"/>
    <s v="James McTeigue"/>
    <x v="15"/>
    <s v="English"/>
    <n v="110"/>
    <n v="16005978"/>
    <n v="26000000"/>
  </r>
  <r>
    <n v="6.4"/>
    <s v="The Raven"/>
    <s v="James McTeigue"/>
    <x v="10"/>
    <s v="English"/>
    <n v="110"/>
    <n v="16005978"/>
    <n v="26000000"/>
  </r>
  <r>
    <n v="6.4"/>
    <s v="The Raven"/>
    <s v="James McTeigue"/>
    <x v="4"/>
    <s v="English"/>
    <n v="110"/>
    <n v="16005978"/>
    <n v="26000000"/>
  </r>
  <r>
    <n v="5.2"/>
    <s v="Welcome to Mooseport"/>
    <s v="Donald Petrie"/>
    <x v="7"/>
    <s v="English"/>
    <n v="110"/>
    <n v="14469428"/>
    <n v="26000000"/>
  </r>
  <r>
    <n v="5.2"/>
    <s v="Welcome to Mooseport"/>
    <s v="Donald Petrie"/>
    <x v="5"/>
    <s v="English"/>
    <n v="110"/>
    <n v="14469428"/>
    <n v="26000000"/>
  </r>
  <r>
    <n v="4.3"/>
    <s v="Highlander: The Final Dimension"/>
    <s v="Andrew Morahan"/>
    <x v="0"/>
    <s v="English"/>
    <n v="99"/>
    <n v="13829734"/>
    <n v="26000000"/>
  </r>
  <r>
    <n v="4.3"/>
    <s v="Highlander: The Final Dimension"/>
    <s v="Andrew Morahan"/>
    <x v="2"/>
    <s v="English"/>
    <n v="99"/>
    <n v="13829734"/>
    <n v="26000000"/>
  </r>
  <r>
    <n v="4.3"/>
    <s v="Highlander: The Final Dimension"/>
    <s v="Andrew Morahan"/>
    <x v="5"/>
    <s v="English"/>
    <n v="99"/>
    <n v="13829734"/>
    <n v="26000000"/>
  </r>
  <r>
    <n v="4.3"/>
    <s v="Highlander: The Final Dimension"/>
    <s v="Andrew Morahan"/>
    <x v="3"/>
    <s v="English"/>
    <n v="99"/>
    <n v="13829734"/>
    <n v="26000000"/>
  </r>
  <r>
    <n v="6.1"/>
    <s v="Blood and Wine"/>
    <s v="Bob Rafelson"/>
    <x v="15"/>
    <s v="English"/>
    <n v="101"/>
    <n v="1075288"/>
    <n v="22000000"/>
  </r>
  <r>
    <n v="6.1"/>
    <s v="Blood and Wine"/>
    <s v="Bob Rafelson"/>
    <x v="12"/>
    <s v="English"/>
    <n v="101"/>
    <n v="1075288"/>
    <n v="22000000"/>
  </r>
  <r>
    <n v="6.1"/>
    <s v="Blood and Wine"/>
    <s v="Bob Rafelson"/>
    <x v="4"/>
    <s v="English"/>
    <n v="101"/>
    <n v="1075288"/>
    <n v="22000000"/>
  </r>
  <r>
    <n v="6.8"/>
    <s v="The Curse of the Jade Scorpion"/>
    <s v="Woody Allen"/>
    <x v="7"/>
    <s v="English"/>
    <n v="103"/>
    <n v="7496522"/>
    <n v="26000000"/>
  </r>
  <r>
    <n v="6.8"/>
    <s v="The Curse of the Jade Scorpion"/>
    <s v="Woody Allen"/>
    <x v="15"/>
    <s v="English"/>
    <n v="103"/>
    <n v="7496522"/>
    <n v="26000000"/>
  </r>
  <r>
    <n v="6.8"/>
    <s v="The Curse of the Jade Scorpion"/>
    <s v="Woody Allen"/>
    <x v="10"/>
    <s v="English"/>
    <n v="103"/>
    <n v="7496522"/>
    <n v="26000000"/>
  </r>
  <r>
    <n v="6.8"/>
    <s v="The Curse of the Jade Scorpion"/>
    <s v="Woody Allen"/>
    <x v="5"/>
    <s v="English"/>
    <n v="103"/>
    <n v="7496522"/>
    <n v="26000000"/>
  </r>
  <r>
    <n v="5.2"/>
    <s v="Flipper"/>
    <s v="Alan Shapiro"/>
    <x v="1"/>
    <s v="English"/>
    <n v="95"/>
    <n v="20047715"/>
    <n v="25530000"/>
  </r>
  <r>
    <n v="5.2"/>
    <s v="Flipper"/>
    <s v="Alan Shapiro"/>
    <x v="8"/>
    <s v="English"/>
    <n v="95"/>
    <n v="20047715"/>
    <n v="25530000"/>
  </r>
  <r>
    <n v="6.5"/>
    <s v="Self/less"/>
    <s v="Tarsem Singh"/>
    <x v="0"/>
    <s v="English"/>
    <n v="117"/>
    <n v="12276810"/>
    <n v="26000000"/>
  </r>
  <r>
    <n v="6.5"/>
    <s v="Self/less"/>
    <s v="Tarsem Singh"/>
    <x v="10"/>
    <s v="English"/>
    <n v="117"/>
    <n v="12276810"/>
    <n v="26000000"/>
  </r>
  <r>
    <n v="6.5"/>
    <s v="Self/less"/>
    <s v="Tarsem Singh"/>
    <x v="3"/>
    <s v="English"/>
    <n v="117"/>
    <n v="12276810"/>
    <n v="26000000"/>
  </r>
  <r>
    <n v="6.5"/>
    <s v="Self/less"/>
    <s v="Tarsem Singh"/>
    <x v="4"/>
    <s v="English"/>
    <n v="117"/>
    <n v="12276810"/>
    <n v="26000000"/>
  </r>
  <r>
    <n v="7.5"/>
    <s v="The Constant Gardener"/>
    <s v="Fernando Meirelles"/>
    <x v="12"/>
    <s v="English"/>
    <n v="129"/>
    <n v="33565375"/>
    <n v="15000000"/>
  </r>
  <r>
    <n v="7.5"/>
    <s v="The Constant Gardener"/>
    <s v="Fernando Meirelles"/>
    <x v="10"/>
    <s v="English"/>
    <n v="129"/>
    <n v="33565375"/>
    <n v="15000000"/>
  </r>
  <r>
    <n v="7.5"/>
    <s v="The Constant Gardener"/>
    <s v="Fernando Meirelles"/>
    <x v="5"/>
    <s v="English"/>
    <n v="129"/>
    <n v="33565375"/>
    <n v="15000000"/>
  </r>
  <r>
    <n v="7.5"/>
    <s v="The Constant Gardener"/>
    <s v="Fernando Meirelles"/>
    <x v="4"/>
    <s v="English"/>
    <n v="129"/>
    <n v="33565375"/>
    <n v="15000000"/>
  </r>
  <r>
    <n v="7.1"/>
    <s v="The Passion of the Christ"/>
    <s v="Mel Gibson"/>
    <x v="12"/>
    <s v="Aramaic"/>
    <n v="120"/>
    <n v="499263"/>
    <n v="30000000"/>
  </r>
  <r>
    <n v="6.9"/>
    <s v="Mrs. Doubtfire"/>
    <s v="Chris Columbus"/>
    <x v="7"/>
    <s v="English"/>
    <n v="125"/>
    <n v="219200000"/>
    <n v="25000000"/>
  </r>
  <r>
    <n v="6.9"/>
    <s v="Mrs. Doubtfire"/>
    <s v="Chris Columbus"/>
    <x v="12"/>
    <s v="English"/>
    <n v="125"/>
    <n v="219200000"/>
    <n v="25000000"/>
  </r>
  <r>
    <n v="6.9"/>
    <s v="Mrs. Doubtfire"/>
    <s v="Chris Columbus"/>
    <x v="8"/>
    <s v="English"/>
    <n v="125"/>
    <n v="219200000"/>
    <n v="25000000"/>
  </r>
  <r>
    <n v="6.9"/>
    <s v="Mrs. Doubtfire"/>
    <s v="Chris Columbus"/>
    <x v="5"/>
    <s v="English"/>
    <n v="125"/>
    <n v="219200000"/>
    <n v="25000000"/>
  </r>
  <r>
    <n v="8"/>
    <s v="Rain Man"/>
    <s v="Barry Levinson"/>
    <x v="12"/>
    <s v="English"/>
    <n v="133"/>
    <n v="172825435"/>
    <n v="25000000"/>
  </r>
  <r>
    <n v="8.1999999999999993"/>
    <s v="Gran Torino"/>
    <s v="Clint Eastwood"/>
    <x v="12"/>
    <s v="English"/>
    <n v="116"/>
    <n v="148085755"/>
    <n v="33000000"/>
  </r>
  <r>
    <n v="6.4"/>
    <s v="W."/>
    <s v="Oliver Stone"/>
    <x v="18"/>
    <s v="English"/>
    <n v="129"/>
    <n v="25517500"/>
    <n v="25100000"/>
  </r>
  <r>
    <n v="6.4"/>
    <s v="W."/>
    <s v="Oliver Stone"/>
    <x v="12"/>
    <s v="English"/>
    <n v="129"/>
    <n v="25517500"/>
    <n v="25100000"/>
  </r>
  <r>
    <n v="6.4"/>
    <s v="W."/>
    <s v="Oliver Stone"/>
    <x v="13"/>
    <s v="English"/>
    <n v="129"/>
    <n v="25517500"/>
    <n v="25100000"/>
  </r>
  <r>
    <n v="7.9"/>
    <s v="Taken"/>
    <s v="Pierre Morel"/>
    <x v="0"/>
    <s v="English"/>
    <n v="93"/>
    <n v="145000989"/>
    <n v="25000000"/>
  </r>
  <r>
    <n v="7.9"/>
    <s v="Taken"/>
    <s v="Pierre Morel"/>
    <x v="4"/>
    <s v="English"/>
    <n v="93"/>
    <n v="145000989"/>
    <n v="25000000"/>
  </r>
  <r>
    <n v="6.7"/>
    <s v="The Best of Me"/>
    <s v="Michael Hoffman"/>
    <x v="12"/>
    <s v="English"/>
    <n v="118"/>
    <n v="26761283"/>
    <n v="26000000"/>
  </r>
  <r>
    <n v="6.7"/>
    <s v="The Best of Me"/>
    <s v="Michael Hoffman"/>
    <x v="5"/>
    <s v="English"/>
    <n v="118"/>
    <n v="26761283"/>
    <n v="26000000"/>
  </r>
  <r>
    <n v="6.1"/>
    <s v="The Bodyguard"/>
    <s v="Mick Jackson"/>
    <x v="0"/>
    <s v="English"/>
    <n v="129"/>
    <n v="121945720"/>
    <n v="25000000"/>
  </r>
  <r>
    <n v="6.1"/>
    <s v="The Bodyguard"/>
    <s v="Mick Jackson"/>
    <x v="12"/>
    <s v="English"/>
    <n v="129"/>
    <n v="121945720"/>
    <n v="25000000"/>
  </r>
  <r>
    <n v="6.1"/>
    <s v="The Bodyguard"/>
    <s v="Mick Jackson"/>
    <x v="19"/>
    <s v="English"/>
    <n v="129"/>
    <n v="121945720"/>
    <n v="25000000"/>
  </r>
  <r>
    <n v="6.1"/>
    <s v="The Bodyguard"/>
    <s v="Mick Jackson"/>
    <x v="5"/>
    <s v="English"/>
    <n v="129"/>
    <n v="121945720"/>
    <n v="25000000"/>
  </r>
  <r>
    <n v="8.9"/>
    <s v="Schindler's List"/>
    <s v="Steven Spielberg"/>
    <x v="18"/>
    <s v="English"/>
    <n v="185"/>
    <n v="96067179"/>
    <n v="22000000"/>
  </r>
  <r>
    <n v="8.9"/>
    <s v="Schindler's List"/>
    <s v="Steven Spielberg"/>
    <x v="12"/>
    <s v="English"/>
    <n v="185"/>
    <n v="96067179"/>
    <n v="22000000"/>
  </r>
  <r>
    <n v="8.9"/>
    <s v="Schindler's List"/>
    <s v="Steven Spielberg"/>
    <x v="13"/>
    <s v="English"/>
    <n v="185"/>
    <n v="96067179"/>
    <n v="22000000"/>
  </r>
  <r>
    <n v="8.1"/>
    <s v="The Help"/>
    <s v="Tate Taylor"/>
    <x v="12"/>
    <s v="English"/>
    <n v="146"/>
    <n v="169705587"/>
    <n v="25000000"/>
  </r>
  <r>
    <n v="6.2"/>
    <s v="The Fifth Estate"/>
    <s v="Bill Condon"/>
    <x v="18"/>
    <s v="English"/>
    <n v="128"/>
    <n v="3254172"/>
    <n v="28000000"/>
  </r>
  <r>
    <n v="6.2"/>
    <s v="The Fifth Estate"/>
    <s v="Bill Condon"/>
    <x v="12"/>
    <s v="English"/>
    <n v="128"/>
    <n v="3254172"/>
    <n v="28000000"/>
  </r>
  <r>
    <n v="6.2"/>
    <s v="The Fifth Estate"/>
    <s v="Bill Condon"/>
    <x v="4"/>
    <s v="English"/>
    <n v="128"/>
    <n v="3254172"/>
    <n v="28000000"/>
  </r>
  <r>
    <n v="4.9000000000000004"/>
    <s v="Scooby-Doo 2: Monsters Unleashed"/>
    <s v="Raja Gosnell"/>
    <x v="1"/>
    <s v="English"/>
    <n v="93"/>
    <n v="84185387"/>
    <n v="80000000"/>
  </r>
  <r>
    <n v="4.9000000000000004"/>
    <s v="Scooby-Doo 2: Monsters Unleashed"/>
    <s v="Raja Gosnell"/>
    <x v="7"/>
    <s v="English"/>
    <n v="93"/>
    <n v="84185387"/>
    <n v="80000000"/>
  </r>
  <r>
    <n v="4.9000000000000004"/>
    <s v="Scooby-Doo 2: Monsters Unleashed"/>
    <s v="Raja Gosnell"/>
    <x v="8"/>
    <s v="English"/>
    <n v="93"/>
    <n v="84185387"/>
    <n v="80000000"/>
  </r>
  <r>
    <n v="4.9000000000000004"/>
    <s v="Scooby-Doo 2: Monsters Unleashed"/>
    <s v="Raja Gosnell"/>
    <x v="2"/>
    <s v="English"/>
    <n v="93"/>
    <n v="84185387"/>
    <n v="80000000"/>
  </r>
  <r>
    <n v="4.9000000000000004"/>
    <s v="Scooby-Doo 2: Monsters Unleashed"/>
    <s v="Raja Gosnell"/>
    <x v="16"/>
    <s v="English"/>
    <n v="93"/>
    <n v="84185387"/>
    <n v="80000000"/>
  </r>
  <r>
    <n v="4.9000000000000004"/>
    <s v="Scooby-Doo 2: Monsters Unleashed"/>
    <s v="Raja Gosnell"/>
    <x v="10"/>
    <s v="English"/>
    <n v="93"/>
    <n v="84185387"/>
    <n v="80000000"/>
  </r>
  <r>
    <n v="5.8"/>
    <s v="Freddy vs. Jason"/>
    <s v="Ronny Yu"/>
    <x v="0"/>
    <s v="English"/>
    <n v="97"/>
    <n v="82163317"/>
    <n v="30000000"/>
  </r>
  <r>
    <n v="5.8"/>
    <s v="Freddy vs. Jason"/>
    <s v="Ronny Yu"/>
    <x v="16"/>
    <s v="English"/>
    <n v="97"/>
    <n v="82163317"/>
    <n v="30000000"/>
  </r>
  <r>
    <n v="5.8"/>
    <s v="Freddy vs. Jason"/>
    <s v="Ronny Yu"/>
    <x v="4"/>
    <s v="English"/>
    <n v="97"/>
    <n v="82163317"/>
    <n v="30000000"/>
  </r>
  <r>
    <n v="6"/>
    <s v="Jimmy Neutron: Boy Genius"/>
    <s v="John A. Davis"/>
    <x v="0"/>
    <s v="English"/>
    <n v="82"/>
    <n v="80920948"/>
    <n v="30000000"/>
  </r>
  <r>
    <n v="6"/>
    <s v="Jimmy Neutron: Boy Genius"/>
    <s v="John A. Davis"/>
    <x v="1"/>
    <s v="English"/>
    <n v="82"/>
    <n v="80920948"/>
    <n v="30000000"/>
  </r>
  <r>
    <n v="6"/>
    <s v="Jimmy Neutron: Boy Genius"/>
    <s v="John A. Davis"/>
    <x v="6"/>
    <s v="English"/>
    <n v="82"/>
    <n v="80920948"/>
    <n v="30000000"/>
  </r>
  <r>
    <n v="6"/>
    <s v="Jimmy Neutron: Boy Genius"/>
    <s v="John A. Davis"/>
    <x v="7"/>
    <s v="English"/>
    <n v="82"/>
    <n v="80920948"/>
    <n v="30000000"/>
  </r>
  <r>
    <n v="6"/>
    <s v="Jimmy Neutron: Boy Genius"/>
    <s v="John A. Davis"/>
    <x v="8"/>
    <s v="English"/>
    <n v="82"/>
    <n v="80920948"/>
    <n v="30000000"/>
  </r>
  <r>
    <n v="6"/>
    <s v="Jimmy Neutron: Boy Genius"/>
    <s v="John A. Davis"/>
    <x v="3"/>
    <s v="English"/>
    <n v="82"/>
    <n v="80920948"/>
    <n v="30000000"/>
  </r>
  <r>
    <n v="7"/>
    <s v="Cloverfield"/>
    <s v="Matt Reeves"/>
    <x v="0"/>
    <s v="English"/>
    <n v="85"/>
    <n v="80034302"/>
    <n v="25000000"/>
  </r>
  <r>
    <n v="7"/>
    <s v="Cloverfield"/>
    <s v="Matt Reeves"/>
    <x v="1"/>
    <s v="English"/>
    <n v="85"/>
    <n v="80034302"/>
    <n v="25000000"/>
  </r>
  <r>
    <n v="7"/>
    <s v="Cloverfield"/>
    <s v="Matt Reeves"/>
    <x v="16"/>
    <s v="English"/>
    <n v="85"/>
    <n v="80034302"/>
    <n v="25000000"/>
  </r>
  <r>
    <n v="7"/>
    <s v="Cloverfield"/>
    <s v="Matt Reeves"/>
    <x v="3"/>
    <s v="English"/>
    <n v="85"/>
    <n v="80034302"/>
    <n v="25000000"/>
  </r>
  <r>
    <n v="6"/>
    <s v="Teenage Mutant Ninja Turtles II: The Secret of the Ooze"/>
    <s v="Michael Pressman"/>
    <x v="0"/>
    <s v="English"/>
    <n v="88"/>
    <n v="78656813"/>
    <n v="25000000"/>
  </r>
  <r>
    <n v="6"/>
    <s v="Teenage Mutant Ninja Turtles II: The Secret of the Ooze"/>
    <s v="Michael Pressman"/>
    <x v="1"/>
    <s v="English"/>
    <n v="88"/>
    <n v="78656813"/>
    <n v="25000000"/>
  </r>
  <r>
    <n v="6"/>
    <s v="Teenage Mutant Ninja Turtles II: The Secret of the Ooze"/>
    <s v="Michael Pressman"/>
    <x v="7"/>
    <s v="English"/>
    <n v="88"/>
    <n v="78656813"/>
    <n v="25000000"/>
  </r>
  <r>
    <n v="6"/>
    <s v="Teenage Mutant Ninja Turtles II: The Secret of the Ooze"/>
    <s v="Michael Pressman"/>
    <x v="8"/>
    <s v="English"/>
    <n v="88"/>
    <n v="78656813"/>
    <n v="25000000"/>
  </r>
  <r>
    <n v="6"/>
    <s v="Teenage Mutant Ninja Turtles II: The Secret of the Ooze"/>
    <s v="Michael Pressman"/>
    <x v="3"/>
    <s v="English"/>
    <n v="88"/>
    <n v="78656813"/>
    <n v="25000000"/>
  </r>
  <r>
    <n v="7.9"/>
    <s v="The Untouchables"/>
    <s v="Brian De Palma"/>
    <x v="15"/>
    <s v="English"/>
    <n v="119"/>
    <n v="76270454"/>
    <n v="25000000"/>
  </r>
  <r>
    <n v="7.9"/>
    <s v="The Untouchables"/>
    <s v="Brian De Palma"/>
    <x v="12"/>
    <s v="English"/>
    <n v="119"/>
    <n v="76270454"/>
    <n v="25000000"/>
  </r>
  <r>
    <n v="7.9"/>
    <s v="The Untouchables"/>
    <s v="Brian De Palma"/>
    <x v="4"/>
    <s v="English"/>
    <n v="119"/>
    <n v="76270454"/>
    <n v="25000000"/>
  </r>
  <r>
    <n v="8.1"/>
    <s v="No Country for Old Men"/>
    <s v="Ethan Coen"/>
    <x v="15"/>
    <s v="English"/>
    <n v="122"/>
    <n v="74273505"/>
    <n v="25000000"/>
  </r>
  <r>
    <n v="8.1"/>
    <s v="No Country for Old Men"/>
    <s v="Ethan Coen"/>
    <x v="12"/>
    <s v="English"/>
    <n v="122"/>
    <n v="74273505"/>
    <n v="25000000"/>
  </r>
  <r>
    <n v="8.1"/>
    <s v="No Country for Old Men"/>
    <s v="Ethan Coen"/>
    <x v="4"/>
    <s v="English"/>
    <n v="122"/>
    <n v="74273505"/>
    <n v="25000000"/>
  </r>
  <r>
    <n v="6.2"/>
    <s v="Ride Along"/>
    <s v="Tim Story"/>
    <x v="0"/>
    <s v="English"/>
    <n v="99"/>
    <n v="134141530"/>
    <n v="25000000"/>
  </r>
  <r>
    <n v="6.2"/>
    <s v="Ride Along"/>
    <s v="Tim Story"/>
    <x v="7"/>
    <s v="English"/>
    <n v="99"/>
    <n v="134141530"/>
    <n v="25000000"/>
  </r>
  <r>
    <n v="6.2"/>
    <s v="Ride Along"/>
    <s v="Tim Story"/>
    <x v="15"/>
    <s v="English"/>
    <n v="99"/>
    <n v="134141530"/>
    <n v="25000000"/>
  </r>
  <r>
    <n v="6.2"/>
    <s v="Ride Along"/>
    <s v="Tim Story"/>
    <x v="5"/>
    <s v="English"/>
    <n v="99"/>
    <n v="134141530"/>
    <n v="25000000"/>
  </r>
  <r>
    <n v="6.7"/>
    <s v="Bridget Jones's Diary"/>
    <s v="Sharon Maguire"/>
    <x v="7"/>
    <s v="English"/>
    <n v="97"/>
    <n v="71500556"/>
    <n v="26000000"/>
  </r>
  <r>
    <n v="6.7"/>
    <s v="Bridget Jones's Diary"/>
    <s v="Sharon Maguire"/>
    <x v="12"/>
    <s v="English"/>
    <n v="97"/>
    <n v="71500556"/>
    <n v="26000000"/>
  </r>
  <r>
    <n v="6.7"/>
    <s v="Bridget Jones's Diary"/>
    <s v="Sharon Maguire"/>
    <x v="5"/>
    <s v="English"/>
    <n v="97"/>
    <n v="71500556"/>
    <n v="26000000"/>
  </r>
  <r>
    <n v="7.3"/>
    <s v="Chocolat"/>
    <s v="Lasse HallstrÃ¶m"/>
    <x v="12"/>
    <s v="English"/>
    <n v="121"/>
    <n v="71309760"/>
    <n v="25000000"/>
  </r>
  <r>
    <n v="7.3"/>
    <s v="Chocolat"/>
    <s v="Lasse HallstrÃ¶m"/>
    <x v="5"/>
    <s v="English"/>
    <n v="121"/>
    <n v="71309760"/>
    <n v="25000000"/>
  </r>
  <r>
    <n v="4.5999999999999996"/>
    <s v="Legally Blonde 2: Red, White &amp; Blonde"/>
    <s v="Charles Herman-Wurmfeld"/>
    <x v="7"/>
    <s v="English"/>
    <n v="95"/>
    <n v="89808372"/>
    <n v="45000000"/>
  </r>
  <r>
    <n v="6.1"/>
    <s v="Parental Guidance"/>
    <s v="Andy Fickman"/>
    <x v="7"/>
    <s v="English"/>
    <n v="105"/>
    <n v="77264926"/>
    <n v="25000000"/>
  </r>
  <r>
    <n v="6.1"/>
    <s v="Parental Guidance"/>
    <s v="Andy Fickman"/>
    <x v="8"/>
    <s v="English"/>
    <n v="105"/>
    <n v="77264926"/>
    <n v="25000000"/>
  </r>
  <r>
    <n v="6.2"/>
    <s v="No Strings Attached"/>
    <s v="Ivan Reitman"/>
    <x v="7"/>
    <s v="English"/>
    <n v="108"/>
    <n v="70625986"/>
    <n v="25000000"/>
  </r>
  <r>
    <n v="6.2"/>
    <s v="No Strings Attached"/>
    <s v="Ivan Reitman"/>
    <x v="5"/>
    <s v="English"/>
    <n v="108"/>
    <n v="70625986"/>
    <n v="25000000"/>
  </r>
  <r>
    <n v="7.8"/>
    <s v="Tombstone"/>
    <s v="George P. Cosmatos"/>
    <x v="0"/>
    <s v="English"/>
    <n v="134"/>
    <n v="56505065"/>
    <n v="25000000"/>
  </r>
  <r>
    <n v="7.8"/>
    <s v="Tombstone"/>
    <s v="George P. Cosmatos"/>
    <x v="18"/>
    <s v="English"/>
    <n v="134"/>
    <n v="56505065"/>
    <n v="25000000"/>
  </r>
  <r>
    <n v="7.8"/>
    <s v="Tombstone"/>
    <s v="George P. Cosmatos"/>
    <x v="12"/>
    <s v="English"/>
    <n v="134"/>
    <n v="56505065"/>
    <n v="25000000"/>
  </r>
  <r>
    <n v="7.8"/>
    <s v="Tombstone"/>
    <s v="George P. Cosmatos"/>
    <x v="13"/>
    <s v="English"/>
    <n v="134"/>
    <n v="56505065"/>
    <n v="25000000"/>
  </r>
  <r>
    <n v="7.8"/>
    <s v="Tombstone"/>
    <s v="George P. Cosmatos"/>
    <x v="5"/>
    <s v="English"/>
    <n v="134"/>
    <n v="56505065"/>
    <n v="25000000"/>
  </r>
  <r>
    <n v="7.8"/>
    <s v="Tombstone"/>
    <s v="George P. Cosmatos"/>
    <x v="11"/>
    <s v="English"/>
    <n v="134"/>
    <n v="56505065"/>
    <n v="25000000"/>
  </r>
  <r>
    <n v="6.1"/>
    <s v="Romeo Must Die"/>
    <s v="Andrzej Bartkowiak"/>
    <x v="0"/>
    <s v="English"/>
    <n v="115"/>
    <n v="55973336"/>
    <n v="25000000"/>
  </r>
  <r>
    <n v="6.1"/>
    <s v="Romeo Must Die"/>
    <s v="Andrzej Bartkowiak"/>
    <x v="15"/>
    <s v="English"/>
    <n v="115"/>
    <n v="55973336"/>
    <n v="25000000"/>
  </r>
  <r>
    <n v="6.1"/>
    <s v="Romeo Must Die"/>
    <s v="Andrzej Bartkowiak"/>
    <x v="4"/>
    <s v="English"/>
    <n v="115"/>
    <n v="55973336"/>
    <n v="25000000"/>
  </r>
  <r>
    <n v="5.8"/>
    <s v="Final Destination 3"/>
    <s v="James Wong"/>
    <x v="16"/>
    <s v="English"/>
    <n v="86"/>
    <n v="54098051"/>
    <n v="25000000"/>
  </r>
  <r>
    <n v="6.5"/>
    <s v="The Lucky One"/>
    <s v="Scott Hicks"/>
    <x v="12"/>
    <s v="English"/>
    <n v="101"/>
    <n v="60443237"/>
    <n v="25000000"/>
  </r>
  <r>
    <n v="6.5"/>
    <s v="The Lucky One"/>
    <s v="Scott Hicks"/>
    <x v="5"/>
    <s v="English"/>
    <n v="101"/>
    <n v="60443237"/>
    <n v="25000000"/>
  </r>
  <r>
    <n v="7.2"/>
    <s v="Bridge to Terabithia"/>
    <s v="Gabor Csupo"/>
    <x v="1"/>
    <s v="English"/>
    <n v="96"/>
    <n v="82234139"/>
    <n v="17000000"/>
  </r>
  <r>
    <n v="7.2"/>
    <s v="Bridge to Terabithia"/>
    <s v="Gabor Csupo"/>
    <x v="12"/>
    <s v="English"/>
    <n v="96"/>
    <n v="82234139"/>
    <n v="17000000"/>
  </r>
  <r>
    <n v="7.2"/>
    <s v="Bridge to Terabithia"/>
    <s v="Gabor Csupo"/>
    <x v="8"/>
    <s v="English"/>
    <n v="96"/>
    <n v="82234139"/>
    <n v="17000000"/>
  </r>
  <r>
    <n v="7.2"/>
    <s v="Bridge to Terabithia"/>
    <s v="Gabor Csupo"/>
    <x v="2"/>
    <s v="English"/>
    <n v="96"/>
    <n v="82234139"/>
    <n v="17000000"/>
  </r>
  <r>
    <n v="7.8"/>
    <s v="Finding Neverland"/>
    <s v="Marc Forster"/>
    <x v="18"/>
    <s v="English"/>
    <n v="101"/>
    <n v="51676606"/>
    <n v="25000000"/>
  </r>
  <r>
    <n v="7.8"/>
    <s v="Finding Neverland"/>
    <s v="Marc Forster"/>
    <x v="12"/>
    <s v="English"/>
    <n v="101"/>
    <n v="51676606"/>
    <n v="25000000"/>
  </r>
  <r>
    <n v="7.8"/>
    <s v="Finding Neverland"/>
    <s v="Marc Forster"/>
    <x v="8"/>
    <s v="English"/>
    <n v="101"/>
    <n v="51676606"/>
    <n v="25000000"/>
  </r>
  <r>
    <n v="4.7"/>
    <s v="A Madea Christmas"/>
    <s v="Tyler Perry"/>
    <x v="7"/>
    <s v="English"/>
    <n v="100"/>
    <n v="52528330"/>
    <n v="25000000"/>
  </r>
  <r>
    <n v="4.7"/>
    <s v="A Madea Christmas"/>
    <s v="Tyler Perry"/>
    <x v="12"/>
    <s v="English"/>
    <n v="100"/>
    <n v="52528330"/>
    <n v="25000000"/>
  </r>
  <r>
    <n v="6.8"/>
    <s v="The Grey"/>
    <s v="Joe Carnahan"/>
    <x v="0"/>
    <s v="English"/>
    <n v="117"/>
    <n v="51533608"/>
    <n v="25000000"/>
  </r>
  <r>
    <n v="6.8"/>
    <s v="The Grey"/>
    <s v="Joe Carnahan"/>
    <x v="1"/>
    <s v="English"/>
    <n v="117"/>
    <n v="51533608"/>
    <n v="25000000"/>
  </r>
  <r>
    <n v="6.8"/>
    <s v="The Grey"/>
    <s v="Joe Carnahan"/>
    <x v="12"/>
    <s v="English"/>
    <n v="117"/>
    <n v="51533608"/>
    <n v="25000000"/>
  </r>
  <r>
    <n v="6.8"/>
    <s v="The Grey"/>
    <s v="Joe Carnahan"/>
    <x v="4"/>
    <s v="English"/>
    <n v="117"/>
    <n v="51533608"/>
    <n v="25000000"/>
  </r>
  <r>
    <n v="5.9"/>
    <s v="Hide and Seek"/>
    <s v="John Polson"/>
    <x v="12"/>
    <s v="English"/>
    <n v="101"/>
    <n v="51097664"/>
    <n v="30000000"/>
  </r>
  <r>
    <n v="5.9"/>
    <s v="Hide and Seek"/>
    <s v="John Polson"/>
    <x v="16"/>
    <s v="English"/>
    <n v="101"/>
    <n v="51097664"/>
    <n v="30000000"/>
  </r>
  <r>
    <n v="5.9"/>
    <s v="Hide and Seek"/>
    <s v="John Polson"/>
    <x v="10"/>
    <s v="English"/>
    <n v="101"/>
    <n v="51097664"/>
    <n v="30000000"/>
  </r>
  <r>
    <n v="5.9"/>
    <s v="Hide and Seek"/>
    <s v="John Polson"/>
    <x v="4"/>
    <s v="English"/>
    <n v="101"/>
    <n v="51097664"/>
    <n v="30000000"/>
  </r>
  <r>
    <n v="7.2"/>
    <s v="Anchorman: The Legend of Ron Burgundy"/>
    <s v="Adam McKay"/>
    <x v="7"/>
    <s v="English"/>
    <n v="98"/>
    <n v="84136909"/>
    <n v="26000000"/>
  </r>
  <r>
    <n v="8.6999999999999993"/>
    <s v="Goodfellas"/>
    <s v="Martin Scorsese"/>
    <x v="18"/>
    <s v="English"/>
    <n v="146"/>
    <n v="46836394"/>
    <n v="25000000"/>
  </r>
  <r>
    <n v="8.6999999999999993"/>
    <s v="Goodfellas"/>
    <s v="Martin Scorsese"/>
    <x v="15"/>
    <s v="English"/>
    <n v="146"/>
    <n v="46836394"/>
    <n v="25000000"/>
  </r>
  <r>
    <n v="8.6999999999999993"/>
    <s v="Goodfellas"/>
    <s v="Martin Scorsese"/>
    <x v="12"/>
    <s v="English"/>
    <n v="146"/>
    <n v="46836394"/>
    <n v="25000000"/>
  </r>
  <r>
    <n v="5"/>
    <s v="Agent Cody Banks"/>
    <s v="Harald Zwart"/>
    <x v="0"/>
    <s v="English"/>
    <n v="102"/>
    <n v="47285499"/>
    <n v="26000000"/>
  </r>
  <r>
    <n v="5"/>
    <s v="Agent Cody Banks"/>
    <s v="Harald Zwart"/>
    <x v="1"/>
    <s v="English"/>
    <n v="102"/>
    <n v="47285499"/>
    <n v="26000000"/>
  </r>
  <r>
    <n v="5"/>
    <s v="Agent Cody Banks"/>
    <s v="Harald Zwart"/>
    <x v="7"/>
    <s v="English"/>
    <n v="102"/>
    <n v="47285499"/>
    <n v="26000000"/>
  </r>
  <r>
    <n v="5"/>
    <s v="Agent Cody Banks"/>
    <s v="Harald Zwart"/>
    <x v="15"/>
    <s v="English"/>
    <n v="102"/>
    <n v="47285499"/>
    <n v="26000000"/>
  </r>
  <r>
    <n v="5"/>
    <s v="Agent Cody Banks"/>
    <s v="Harald Zwart"/>
    <x v="8"/>
    <s v="English"/>
    <n v="102"/>
    <n v="47285499"/>
    <n v="26000000"/>
  </r>
  <r>
    <n v="5"/>
    <s v="Agent Cody Banks"/>
    <s v="Harald Zwart"/>
    <x v="5"/>
    <s v="English"/>
    <n v="102"/>
    <n v="47285499"/>
    <n v="26000000"/>
  </r>
  <r>
    <n v="5"/>
    <s v="Agent Cody Banks"/>
    <s v="Harald Zwart"/>
    <x v="4"/>
    <s v="English"/>
    <n v="102"/>
    <n v="47285499"/>
    <n v="26000000"/>
  </r>
  <r>
    <n v="6.6"/>
    <s v="Nanny McPhee"/>
    <s v="Kirk Jones"/>
    <x v="7"/>
    <s v="English"/>
    <n v="97"/>
    <n v="47124400"/>
    <n v="25000000"/>
  </r>
  <r>
    <n v="6.6"/>
    <s v="Nanny McPhee"/>
    <s v="Kirk Jones"/>
    <x v="8"/>
    <s v="English"/>
    <n v="97"/>
    <n v="47124400"/>
    <n v="25000000"/>
  </r>
  <r>
    <n v="6.6"/>
    <s v="Nanny McPhee"/>
    <s v="Kirk Jones"/>
    <x v="2"/>
    <s v="English"/>
    <n v="97"/>
    <n v="47124400"/>
    <n v="25000000"/>
  </r>
  <r>
    <n v="8.3000000000000007"/>
    <s v="Scarface"/>
    <s v="Brian De Palma"/>
    <x v="15"/>
    <s v="English"/>
    <n v="142"/>
    <n v="44700000"/>
    <n v="25000000"/>
  </r>
  <r>
    <n v="8.3000000000000007"/>
    <s v="Scarface"/>
    <s v="Brian De Palma"/>
    <x v="12"/>
    <s v="English"/>
    <n v="142"/>
    <n v="44700000"/>
    <n v="25000000"/>
  </r>
  <r>
    <n v="6.7"/>
    <s v="Nothing to Lose"/>
    <s v="Steve Oedekerk"/>
    <x v="0"/>
    <s v="English"/>
    <n v="98"/>
    <n v="44455658"/>
    <n v="25000000"/>
  </r>
  <r>
    <n v="6.7"/>
    <s v="Nothing to Lose"/>
    <s v="Steve Oedekerk"/>
    <x v="1"/>
    <s v="English"/>
    <n v="98"/>
    <n v="44455658"/>
    <n v="25000000"/>
  </r>
  <r>
    <n v="6.7"/>
    <s v="Nothing to Lose"/>
    <s v="Steve Oedekerk"/>
    <x v="7"/>
    <s v="English"/>
    <n v="98"/>
    <n v="44455658"/>
    <n v="25000000"/>
  </r>
  <r>
    <n v="6.7"/>
    <s v="Nothing to Lose"/>
    <s v="Steve Oedekerk"/>
    <x v="15"/>
    <s v="English"/>
    <n v="98"/>
    <n v="44455658"/>
    <n v="25000000"/>
  </r>
  <r>
    <n v="7.8"/>
    <s v="The Last Emperor"/>
    <s v="Bernardo Bertolucci"/>
    <x v="18"/>
    <s v="English"/>
    <n v="219"/>
    <n v="43984230"/>
    <n v="23000000"/>
  </r>
  <r>
    <n v="7.8"/>
    <s v="The Last Emperor"/>
    <s v="Bernardo Bertolucci"/>
    <x v="12"/>
    <s v="English"/>
    <n v="219"/>
    <n v="43984230"/>
    <n v="23000000"/>
  </r>
  <r>
    <n v="7.8"/>
    <s v="The Last Emperor"/>
    <s v="Bernardo Bertolucci"/>
    <x v="13"/>
    <s v="English"/>
    <n v="219"/>
    <n v="43984230"/>
    <n v="23000000"/>
  </r>
  <r>
    <n v="6.5"/>
    <s v="Contraband"/>
    <s v="Baltasar KormÃ¡kur"/>
    <x v="0"/>
    <s v="English"/>
    <n v="109"/>
    <n v="66489425"/>
    <n v="25000000"/>
  </r>
  <r>
    <n v="6.5"/>
    <s v="Contraband"/>
    <s v="Baltasar KormÃ¡kur"/>
    <x v="15"/>
    <s v="English"/>
    <n v="109"/>
    <n v="66489425"/>
    <n v="25000000"/>
  </r>
  <r>
    <n v="6.5"/>
    <s v="Contraband"/>
    <s v="Baltasar KormÃ¡kur"/>
    <x v="12"/>
    <s v="English"/>
    <n v="109"/>
    <n v="66489425"/>
    <n v="25000000"/>
  </r>
  <r>
    <n v="6.5"/>
    <s v="Contraband"/>
    <s v="Baltasar KormÃ¡kur"/>
    <x v="4"/>
    <s v="English"/>
    <n v="109"/>
    <n v="66489425"/>
    <n v="25000000"/>
  </r>
  <r>
    <n v="6.1"/>
    <s v="Money Talks"/>
    <s v="Brett Ratner"/>
    <x v="0"/>
    <s v="English"/>
    <n v="97"/>
    <n v="41067398"/>
    <n v="25000000"/>
  </r>
  <r>
    <n v="6.1"/>
    <s v="Money Talks"/>
    <s v="Brett Ratner"/>
    <x v="7"/>
    <s v="English"/>
    <n v="97"/>
    <n v="41067398"/>
    <n v="25000000"/>
  </r>
  <r>
    <n v="6.1"/>
    <s v="Money Talks"/>
    <s v="Brett Ratner"/>
    <x v="15"/>
    <s v="English"/>
    <n v="97"/>
    <n v="41067398"/>
    <n v="25000000"/>
  </r>
  <r>
    <n v="6.1"/>
    <s v="Money Talks"/>
    <s v="Brett Ratner"/>
    <x v="4"/>
    <s v="English"/>
    <n v="97"/>
    <n v="41067398"/>
    <n v="25000000"/>
  </r>
  <r>
    <n v="8.1"/>
    <s v="There Will Be Blood"/>
    <s v="Paul Thomas Anderson"/>
    <x v="12"/>
    <s v="English"/>
    <n v="158"/>
    <n v="40218903"/>
    <n v="25000000"/>
  </r>
  <r>
    <n v="5.2"/>
    <s v="The Wild Thornberrys Movie"/>
    <s v="Cathy Malkasian"/>
    <x v="1"/>
    <s v="English"/>
    <n v="85"/>
    <n v="39880476"/>
    <n v="25000000"/>
  </r>
  <r>
    <n v="5.2"/>
    <s v="The Wild Thornberrys Movie"/>
    <s v="Cathy Malkasian"/>
    <x v="6"/>
    <s v="English"/>
    <n v="85"/>
    <n v="39880476"/>
    <n v="25000000"/>
  </r>
  <r>
    <n v="5.2"/>
    <s v="The Wild Thornberrys Movie"/>
    <s v="Cathy Malkasian"/>
    <x v="7"/>
    <s v="English"/>
    <n v="85"/>
    <n v="39880476"/>
    <n v="25000000"/>
  </r>
  <r>
    <n v="5.2"/>
    <s v="The Wild Thornberrys Movie"/>
    <s v="Cathy Malkasian"/>
    <x v="8"/>
    <s v="English"/>
    <n v="85"/>
    <n v="39880476"/>
    <n v="25000000"/>
  </r>
  <r>
    <n v="5.2"/>
    <s v="The Wild Thornberrys Movie"/>
    <s v="Cathy Malkasian"/>
    <x v="2"/>
    <s v="English"/>
    <n v="85"/>
    <n v="39880476"/>
    <n v="25000000"/>
  </r>
  <r>
    <n v="5.6"/>
    <s v="Rugrats Go Wild"/>
    <s v="John Eng"/>
    <x v="1"/>
    <s v="English"/>
    <n v="80"/>
    <n v="39399750"/>
    <n v="25000000"/>
  </r>
  <r>
    <n v="5.6"/>
    <s v="Rugrats Go Wild"/>
    <s v="John Eng"/>
    <x v="6"/>
    <s v="English"/>
    <n v="80"/>
    <n v="39399750"/>
    <n v="25000000"/>
  </r>
  <r>
    <n v="5.6"/>
    <s v="Rugrats Go Wild"/>
    <s v="John Eng"/>
    <x v="7"/>
    <s v="English"/>
    <n v="80"/>
    <n v="39399750"/>
    <n v="25000000"/>
  </r>
  <r>
    <n v="5.6"/>
    <s v="Rugrats Go Wild"/>
    <s v="John Eng"/>
    <x v="8"/>
    <s v="English"/>
    <n v="80"/>
    <n v="39399750"/>
    <n v="25000000"/>
  </r>
  <r>
    <n v="5.6"/>
    <s v="Rugrats Go Wild"/>
    <s v="John Eng"/>
    <x v="2"/>
    <s v="English"/>
    <n v="80"/>
    <n v="39399750"/>
    <n v="25000000"/>
  </r>
  <r>
    <n v="5.6"/>
    <s v="Rugrats Go Wild"/>
    <s v="John Eng"/>
    <x v="9"/>
    <s v="English"/>
    <n v="80"/>
    <n v="39399750"/>
    <n v="25000000"/>
  </r>
  <r>
    <n v="5.8"/>
    <s v="Undercover Brother"/>
    <s v="Malcolm D. Lee"/>
    <x v="0"/>
    <s v="English"/>
    <n v="86"/>
    <n v="38230435"/>
    <n v="25000000"/>
  </r>
  <r>
    <n v="5.8"/>
    <s v="Undercover Brother"/>
    <s v="Malcolm D. Lee"/>
    <x v="7"/>
    <s v="English"/>
    <n v="86"/>
    <n v="38230435"/>
    <n v="25000000"/>
  </r>
  <r>
    <n v="6.6"/>
    <s v="The Sisterhood of the Traveling Pants"/>
    <s v="Ken Kwapis"/>
    <x v="7"/>
    <s v="English"/>
    <n v="119"/>
    <n v="39008741"/>
    <n v="25000000"/>
  </r>
  <r>
    <n v="6.6"/>
    <s v="The Sisterhood of the Traveling Pants"/>
    <s v="Ken Kwapis"/>
    <x v="12"/>
    <s v="English"/>
    <n v="119"/>
    <n v="39008741"/>
    <n v="25000000"/>
  </r>
  <r>
    <n v="6.6"/>
    <s v="The Sisterhood of the Traveling Pants"/>
    <s v="Ken Kwapis"/>
    <x v="8"/>
    <s v="English"/>
    <n v="119"/>
    <n v="39008741"/>
    <n v="25000000"/>
  </r>
  <r>
    <n v="6.6"/>
    <s v="The Sisterhood of the Traveling Pants"/>
    <s v="Ken Kwapis"/>
    <x v="5"/>
    <s v="English"/>
    <n v="119"/>
    <n v="39008741"/>
    <n v="25000000"/>
  </r>
  <r>
    <n v="6.6"/>
    <s v="Kiss of the Dragon"/>
    <s v="Chris Nahon"/>
    <x v="0"/>
    <s v="English"/>
    <n v="98"/>
    <n v="36833473"/>
    <n v="25000000"/>
  </r>
  <r>
    <n v="6.6"/>
    <s v="Kiss of the Dragon"/>
    <s v="Chris Nahon"/>
    <x v="15"/>
    <s v="English"/>
    <n v="98"/>
    <n v="36833473"/>
    <n v="25000000"/>
  </r>
  <r>
    <n v="6.6"/>
    <s v="Kiss of the Dragon"/>
    <s v="Chris Nahon"/>
    <x v="12"/>
    <s v="English"/>
    <n v="98"/>
    <n v="36833473"/>
    <n v="25000000"/>
  </r>
  <r>
    <n v="6.6"/>
    <s v="Kiss of the Dragon"/>
    <s v="Chris Nahon"/>
    <x v="4"/>
    <s v="English"/>
    <n v="98"/>
    <n v="36833473"/>
    <n v="25000000"/>
  </r>
  <r>
    <n v="5.5"/>
    <s v="The House Bunny"/>
    <s v="Fred Wolf"/>
    <x v="7"/>
    <s v="English"/>
    <n v="97"/>
    <n v="48237389"/>
    <n v="25000000"/>
  </r>
  <r>
    <n v="5.5"/>
    <s v="The House Bunny"/>
    <s v="Fred Wolf"/>
    <x v="5"/>
    <s v="English"/>
    <n v="97"/>
    <n v="48237389"/>
    <n v="25000000"/>
  </r>
  <r>
    <n v="7"/>
    <s v="Million Dollar Arm"/>
    <s v="Craig Gillespie"/>
    <x v="18"/>
    <s v="English"/>
    <n v="124"/>
    <n v="36447959"/>
    <n v="25000000"/>
  </r>
  <r>
    <n v="7"/>
    <s v="Million Dollar Arm"/>
    <s v="Craig Gillespie"/>
    <x v="12"/>
    <s v="English"/>
    <n v="124"/>
    <n v="36447959"/>
    <n v="25000000"/>
  </r>
  <r>
    <n v="7"/>
    <s v="Million Dollar Arm"/>
    <s v="Craig Gillespie"/>
    <x v="14"/>
    <s v="English"/>
    <n v="124"/>
    <n v="36447959"/>
    <n v="25000000"/>
  </r>
  <r>
    <n v="6.5"/>
    <s v="The Giver"/>
    <s v="Phillip Noyce"/>
    <x v="12"/>
    <s v="English"/>
    <n v="97"/>
    <n v="45089048"/>
    <n v="25000000"/>
  </r>
  <r>
    <n v="6.5"/>
    <s v="The Giver"/>
    <s v="Phillip Noyce"/>
    <x v="5"/>
    <s v="English"/>
    <n v="97"/>
    <n v="45089048"/>
    <n v="25000000"/>
  </r>
  <r>
    <n v="6.5"/>
    <s v="The Giver"/>
    <s v="Phillip Noyce"/>
    <x v="3"/>
    <s v="English"/>
    <n v="97"/>
    <n v="45089048"/>
    <n v="25000000"/>
  </r>
  <r>
    <n v="5.8"/>
    <s v="What a Girl Wants"/>
    <s v="Dennie Gordon"/>
    <x v="7"/>
    <s v="English"/>
    <n v="105"/>
    <n v="35990505"/>
    <n v="20000000"/>
  </r>
  <r>
    <n v="5.8"/>
    <s v="What a Girl Wants"/>
    <s v="Dennie Gordon"/>
    <x v="12"/>
    <s v="English"/>
    <n v="105"/>
    <n v="35990505"/>
    <n v="20000000"/>
  </r>
  <r>
    <n v="5.8"/>
    <s v="What a Girl Wants"/>
    <s v="Dennie Gordon"/>
    <x v="8"/>
    <s v="English"/>
    <n v="105"/>
    <n v="35990505"/>
    <n v="20000000"/>
  </r>
  <r>
    <n v="5.8"/>
    <s v="What a Girl Wants"/>
    <s v="Dennie Gordon"/>
    <x v="5"/>
    <s v="English"/>
    <n v="105"/>
    <n v="35990505"/>
    <n v="20000000"/>
  </r>
  <r>
    <n v="5.6"/>
    <s v="Jeepers Creepers II"/>
    <s v="Victor Salva"/>
    <x v="16"/>
    <s v="English"/>
    <n v="104"/>
    <n v="35143332"/>
    <n v="17000000"/>
  </r>
  <r>
    <n v="5.6"/>
    <s v="Good Luck Chuck"/>
    <s v="Mark Helfrich"/>
    <x v="7"/>
    <s v="English"/>
    <n v="101"/>
    <n v="35000629"/>
    <n v="25000000"/>
  </r>
  <r>
    <n v="5.6"/>
    <s v="Good Luck Chuck"/>
    <s v="Mark Helfrich"/>
    <x v="5"/>
    <s v="English"/>
    <n v="101"/>
    <n v="35000629"/>
    <n v="25000000"/>
  </r>
  <r>
    <n v="5.8"/>
    <s v="Cradle 2 the Grave"/>
    <s v="Andrzej Bartkowiak"/>
    <x v="0"/>
    <s v="English"/>
    <n v="101"/>
    <n v="34604054"/>
    <n v="30000000"/>
  </r>
  <r>
    <n v="5.8"/>
    <s v="Cradle 2 the Grave"/>
    <s v="Andrzej Bartkowiak"/>
    <x v="15"/>
    <s v="English"/>
    <n v="101"/>
    <n v="34604054"/>
    <n v="30000000"/>
  </r>
  <r>
    <n v="5.8"/>
    <s v="Cradle 2 the Grave"/>
    <s v="Andrzej Bartkowiak"/>
    <x v="12"/>
    <s v="English"/>
    <n v="101"/>
    <n v="34604054"/>
    <n v="30000000"/>
  </r>
  <r>
    <n v="5.8"/>
    <s v="Cradle 2 the Grave"/>
    <s v="Andrzej Bartkowiak"/>
    <x v="4"/>
    <s v="English"/>
    <n v="101"/>
    <n v="34604054"/>
    <n v="30000000"/>
  </r>
  <r>
    <n v="7.6"/>
    <s v="The Hours"/>
    <s v="Stephen Daldry"/>
    <x v="12"/>
    <s v="English"/>
    <n v="114"/>
    <n v="41597830"/>
    <n v="25000000"/>
  </r>
  <r>
    <n v="7.6"/>
    <s v="The Hours"/>
    <s v="Stephen Daldry"/>
    <x v="5"/>
    <s v="English"/>
    <n v="114"/>
    <n v="41597830"/>
    <n v="25000000"/>
  </r>
  <r>
    <n v="6.4"/>
    <s v="She's the Man"/>
    <s v="Andy Fickman"/>
    <x v="7"/>
    <s v="English"/>
    <n v="105"/>
    <n v="33687630"/>
    <n v="20000000"/>
  </r>
  <r>
    <n v="6.4"/>
    <s v="She's the Man"/>
    <s v="Andy Fickman"/>
    <x v="5"/>
    <s v="English"/>
    <n v="105"/>
    <n v="33687630"/>
    <n v="20000000"/>
  </r>
  <r>
    <n v="6.3"/>
    <s v="Mr. Bean's Holiday"/>
    <s v="Steve Bendelack"/>
    <x v="7"/>
    <s v="English"/>
    <n v="90"/>
    <n v="32553210"/>
    <n v="25000000"/>
  </r>
  <r>
    <n v="6.3"/>
    <s v="Mr. Bean's Holiday"/>
    <s v="Steve Bendelack"/>
    <x v="8"/>
    <s v="English"/>
    <n v="90"/>
    <n v="32553210"/>
    <n v="25000000"/>
  </r>
  <r>
    <n v="4.5999999999999996"/>
    <s v="Anacondas: The Hunt for the Blood Orchid"/>
    <s v="Dwight H. Little"/>
    <x v="0"/>
    <s v="English"/>
    <n v="97"/>
    <n v="31526393"/>
    <n v="25000000"/>
  </r>
  <r>
    <n v="4.5999999999999996"/>
    <s v="Anacondas: The Hunt for the Blood Orchid"/>
    <s v="Dwight H. Little"/>
    <x v="1"/>
    <s v="English"/>
    <n v="97"/>
    <n v="31526393"/>
    <n v="25000000"/>
  </r>
  <r>
    <n v="4.5999999999999996"/>
    <s v="Anacondas: The Hunt for the Blood Orchid"/>
    <s v="Dwight H. Little"/>
    <x v="16"/>
    <s v="English"/>
    <n v="97"/>
    <n v="31526393"/>
    <n v="25000000"/>
  </r>
  <r>
    <n v="4.5999999999999996"/>
    <s v="Anacondas: The Hunt for the Blood Orchid"/>
    <s v="Dwight H. Little"/>
    <x v="4"/>
    <s v="English"/>
    <n v="97"/>
    <n v="31526393"/>
    <n v="25000000"/>
  </r>
  <r>
    <n v="6.5"/>
    <s v="Blood Ties"/>
    <s v="Guillaume Canet"/>
    <x v="15"/>
    <s v="English"/>
    <n v="144"/>
    <n v="41229"/>
    <n v="25500000"/>
  </r>
  <r>
    <n v="6.5"/>
    <s v="Blood Ties"/>
    <s v="Guillaume Canet"/>
    <x v="12"/>
    <s v="English"/>
    <n v="144"/>
    <n v="41229"/>
    <n v="25500000"/>
  </r>
  <r>
    <n v="6.5"/>
    <s v="Blood Ties"/>
    <s v="Guillaume Canet"/>
    <x v="4"/>
    <s v="English"/>
    <n v="144"/>
    <n v="41229"/>
    <n v="25500000"/>
  </r>
  <r>
    <n v="7.5"/>
    <s v="August Rush"/>
    <s v="Kirsten Sheridan"/>
    <x v="12"/>
    <s v="English"/>
    <n v="114"/>
    <n v="31655091"/>
    <n v="30000000"/>
  </r>
  <r>
    <n v="7.5"/>
    <s v="August Rush"/>
    <s v="Kirsten Sheridan"/>
    <x v="19"/>
    <s v="English"/>
    <n v="114"/>
    <n v="31655091"/>
    <n v="30000000"/>
  </r>
  <r>
    <n v="7.5"/>
    <s v="Elizabeth"/>
    <s v="Shekhar Kapur"/>
    <x v="18"/>
    <s v="English"/>
    <n v="124"/>
    <n v="30012990"/>
    <n v="25000000"/>
  </r>
  <r>
    <n v="7.5"/>
    <s v="Elizabeth"/>
    <s v="Shekhar Kapur"/>
    <x v="12"/>
    <s v="English"/>
    <n v="124"/>
    <n v="30012990"/>
    <n v="25000000"/>
  </r>
  <r>
    <n v="7.5"/>
    <s v="Elizabeth"/>
    <s v="Shekhar Kapur"/>
    <x v="13"/>
    <s v="English"/>
    <n v="124"/>
    <n v="30012990"/>
    <n v="25000000"/>
  </r>
  <r>
    <n v="5.3"/>
    <s v="Bride of Chucky"/>
    <s v="Ronny Yu"/>
    <x v="7"/>
    <s v="English"/>
    <n v="89"/>
    <n v="32368960"/>
    <n v="25000000"/>
  </r>
  <r>
    <n v="5.3"/>
    <s v="Bride of Chucky"/>
    <s v="Ronny Yu"/>
    <x v="2"/>
    <s v="English"/>
    <n v="89"/>
    <n v="32368960"/>
    <n v="25000000"/>
  </r>
  <r>
    <n v="5.3"/>
    <s v="Bride of Chucky"/>
    <s v="Ronny Yu"/>
    <x v="16"/>
    <s v="English"/>
    <n v="89"/>
    <n v="32368960"/>
    <n v="25000000"/>
  </r>
  <r>
    <n v="5.3"/>
    <s v="Bride of Chucky"/>
    <s v="Ronny Yu"/>
    <x v="5"/>
    <s v="English"/>
    <n v="89"/>
    <n v="32368960"/>
    <n v="25000000"/>
  </r>
  <r>
    <n v="7.5"/>
    <s v="Tora! Tora! Tora!"/>
    <s v="Richard Fleischer"/>
    <x v="0"/>
    <s v="English"/>
    <n v="160"/>
    <n v="14500000"/>
    <n v="25000000"/>
  </r>
  <r>
    <n v="7.5"/>
    <s v="Tora! Tora! Tora!"/>
    <s v="Richard Fleischer"/>
    <x v="12"/>
    <s v="English"/>
    <n v="160"/>
    <n v="14500000"/>
    <n v="25000000"/>
  </r>
  <r>
    <n v="7.5"/>
    <s v="Tora! Tora! Tora!"/>
    <s v="Richard Fleischer"/>
    <x v="13"/>
    <s v="English"/>
    <n v="160"/>
    <n v="14500000"/>
    <n v="25000000"/>
  </r>
  <r>
    <n v="7.5"/>
    <s v="Tora! Tora! Tora!"/>
    <s v="Richard Fleischer"/>
    <x v="17"/>
    <s v="English"/>
    <n v="160"/>
    <n v="14500000"/>
    <n v="25000000"/>
  </r>
  <r>
    <n v="3.3"/>
    <s v="Spice World"/>
    <s v="Bob Spiers"/>
    <x v="7"/>
    <s v="English"/>
    <n v="93"/>
    <n v="29247405"/>
    <n v="25000000"/>
  </r>
  <r>
    <n v="3.3"/>
    <s v="Spice World"/>
    <s v="Bob Spiers"/>
    <x v="8"/>
    <s v="English"/>
    <n v="93"/>
    <n v="29247405"/>
    <n v="25000000"/>
  </r>
  <r>
    <n v="3.3"/>
    <s v="Spice World"/>
    <s v="Bob Spiers"/>
    <x v="19"/>
    <s v="English"/>
    <n v="93"/>
    <n v="29247405"/>
    <n v="25000000"/>
  </r>
  <r>
    <n v="3.5"/>
    <s v="Dance Flick"/>
    <s v="Damien Dante Wayans"/>
    <x v="0"/>
    <s v="English"/>
    <n v="88"/>
    <n v="25615792"/>
    <n v="25000000"/>
  </r>
  <r>
    <n v="3.5"/>
    <s v="Dance Flick"/>
    <s v="Damien Dante Wayans"/>
    <x v="7"/>
    <s v="English"/>
    <n v="88"/>
    <n v="25615792"/>
    <n v="25000000"/>
  </r>
  <r>
    <n v="3.5"/>
    <s v="Dance Flick"/>
    <s v="Damien Dante Wayans"/>
    <x v="19"/>
    <s v="English"/>
    <n v="88"/>
    <n v="25615792"/>
    <n v="25000000"/>
  </r>
  <r>
    <n v="9.3000000000000007"/>
    <s v="The Shawshank Redemption"/>
    <s v="Frank Darabont"/>
    <x v="15"/>
    <s v="English"/>
    <n v="142"/>
    <n v="28341469"/>
    <n v="25000000"/>
  </r>
  <r>
    <n v="9.3000000000000007"/>
    <s v="The Shawshank Redemption"/>
    <s v="Frank Darabont"/>
    <x v="12"/>
    <s v="English"/>
    <n v="142"/>
    <n v="28341469"/>
    <n v="25000000"/>
  </r>
  <r>
    <n v="4.8"/>
    <s v="Crocodile Dundee in Los Angeles"/>
    <s v="Simon Wincer"/>
    <x v="1"/>
    <s v="English"/>
    <n v="92"/>
    <n v="25590119"/>
    <n v="21150000"/>
  </r>
  <r>
    <n v="4.8"/>
    <s v="Crocodile Dundee in Los Angeles"/>
    <s v="Simon Wincer"/>
    <x v="7"/>
    <s v="English"/>
    <n v="92"/>
    <n v="25590119"/>
    <n v="21150000"/>
  </r>
  <r>
    <n v="4.8"/>
    <s v="Crocodile Dundee in Los Angeles"/>
    <s v="Simon Wincer"/>
    <x v="15"/>
    <s v="English"/>
    <n v="92"/>
    <n v="25590119"/>
    <n v="21150000"/>
  </r>
  <r>
    <n v="6.9"/>
    <s v="Kingpin"/>
    <s v="Bobby Farrelly"/>
    <x v="7"/>
    <s v="English"/>
    <n v="117"/>
    <n v="24944213"/>
    <n v="27000000"/>
  </r>
  <r>
    <n v="6.9"/>
    <s v="Kingpin"/>
    <s v="Bobby Farrelly"/>
    <x v="14"/>
    <s v="English"/>
    <n v="117"/>
    <n v="24944213"/>
    <n v="27000000"/>
  </r>
  <r>
    <n v="6"/>
    <s v="The Gambler"/>
    <s v="Rupert Wyatt"/>
    <x v="15"/>
    <s v="English"/>
    <n v="111"/>
    <n v="33631221"/>
    <n v="25000000"/>
  </r>
  <r>
    <n v="6"/>
    <s v="The Gambler"/>
    <s v="Rupert Wyatt"/>
    <x v="12"/>
    <s v="English"/>
    <n v="111"/>
    <n v="33631221"/>
    <n v="25000000"/>
  </r>
  <r>
    <n v="6"/>
    <s v="The Gambler"/>
    <s v="Rupert Wyatt"/>
    <x v="4"/>
    <s v="English"/>
    <n v="111"/>
    <n v="33631221"/>
    <n v="25000000"/>
  </r>
  <r>
    <n v="7.3"/>
    <s v="August: Osage County"/>
    <s v="John Wells"/>
    <x v="12"/>
    <s v="English"/>
    <n v="121"/>
    <n v="37738400"/>
    <n v="25000000"/>
  </r>
  <r>
    <n v="6.6"/>
    <s v="A Lot Like Love"/>
    <s v="Nigel Cole"/>
    <x v="7"/>
    <s v="English"/>
    <n v="107"/>
    <n v="21835784"/>
    <n v="30000000"/>
  </r>
  <r>
    <n v="6.6"/>
    <s v="A Lot Like Love"/>
    <s v="Nigel Cole"/>
    <x v="12"/>
    <s v="English"/>
    <n v="107"/>
    <n v="21835784"/>
    <n v="30000000"/>
  </r>
  <r>
    <n v="6.6"/>
    <s v="A Lot Like Love"/>
    <s v="Nigel Cole"/>
    <x v="5"/>
    <s v="English"/>
    <n v="107"/>
    <n v="21835784"/>
    <n v="30000000"/>
  </r>
  <r>
    <n v="7.5"/>
    <s v="Eddie the Eagle"/>
    <s v="Dexter Fletcher"/>
    <x v="18"/>
    <s v="English"/>
    <n v="106"/>
    <n v="15785632"/>
    <n v="23000000"/>
  </r>
  <r>
    <n v="7.5"/>
    <s v="Eddie the Eagle"/>
    <s v="Dexter Fletcher"/>
    <x v="7"/>
    <s v="English"/>
    <n v="106"/>
    <n v="15785632"/>
    <n v="23000000"/>
  </r>
  <r>
    <n v="7.5"/>
    <s v="Eddie the Eagle"/>
    <s v="Dexter Fletcher"/>
    <x v="12"/>
    <s v="English"/>
    <n v="106"/>
    <n v="15785632"/>
    <n v="23000000"/>
  </r>
  <r>
    <n v="7.5"/>
    <s v="Eddie the Eagle"/>
    <s v="Dexter Fletcher"/>
    <x v="14"/>
    <s v="English"/>
    <n v="106"/>
    <n v="15785632"/>
    <n v="23000000"/>
  </r>
  <r>
    <n v="6.9"/>
    <s v="He Got Game"/>
    <s v="Spike Lee"/>
    <x v="12"/>
    <s v="English"/>
    <n v="136"/>
    <n v="21554585"/>
    <n v="25000000"/>
  </r>
  <r>
    <n v="6.9"/>
    <s v="He Got Game"/>
    <s v="Spike Lee"/>
    <x v="14"/>
    <s v="English"/>
    <n v="136"/>
    <n v="21554585"/>
    <n v="25000000"/>
  </r>
  <r>
    <n v="6.8"/>
    <s v="Don Juan DeMarco"/>
    <s v="Jeremy Leven"/>
    <x v="7"/>
    <s v="English"/>
    <n v="97"/>
    <n v="22200000"/>
    <n v="25000000"/>
  </r>
  <r>
    <n v="6.8"/>
    <s v="Don Juan DeMarco"/>
    <s v="Jeremy Leven"/>
    <x v="12"/>
    <s v="English"/>
    <n v="97"/>
    <n v="22200000"/>
    <n v="25000000"/>
  </r>
  <r>
    <n v="6.8"/>
    <s v="Don Juan DeMarco"/>
    <s v="Jeremy Leven"/>
    <x v="5"/>
    <s v="English"/>
    <n v="97"/>
    <n v="22200000"/>
    <n v="25000000"/>
  </r>
  <r>
    <n v="6.3"/>
    <s v="Dear John"/>
    <s v="Lasse HallstrÃ¶m"/>
    <x v="12"/>
    <s v="English"/>
    <n v="108"/>
    <n v="80014842"/>
    <n v="25000000"/>
  </r>
  <r>
    <n v="6.3"/>
    <s v="Dear John"/>
    <s v="Lasse HallstrÃ¶m"/>
    <x v="5"/>
    <s v="English"/>
    <n v="108"/>
    <n v="80014842"/>
    <n v="25000000"/>
  </r>
  <r>
    <n v="6.3"/>
    <s v="Dear John"/>
    <s v="Lasse HallstrÃ¶m"/>
    <x v="17"/>
    <s v="English"/>
    <n v="108"/>
    <n v="80014842"/>
    <n v="25000000"/>
  </r>
  <r>
    <n v="6.4"/>
    <s v="The Losers"/>
    <s v="Sylvain White"/>
    <x v="0"/>
    <s v="English"/>
    <n v="97"/>
    <n v="23527955"/>
    <n v="25000000"/>
  </r>
  <r>
    <n v="6.4"/>
    <s v="The Losers"/>
    <s v="Sylvain White"/>
    <x v="15"/>
    <s v="English"/>
    <n v="97"/>
    <n v="23527955"/>
    <n v="25000000"/>
  </r>
  <r>
    <n v="6.4"/>
    <s v="The Losers"/>
    <s v="Sylvain White"/>
    <x v="12"/>
    <s v="English"/>
    <n v="97"/>
    <n v="23527955"/>
    <n v="25000000"/>
  </r>
  <r>
    <n v="6.4"/>
    <s v="The Losers"/>
    <s v="Sylvain White"/>
    <x v="10"/>
    <s v="English"/>
    <n v="97"/>
    <n v="23527955"/>
    <n v="25000000"/>
  </r>
  <r>
    <n v="6.4"/>
    <s v="The Losers"/>
    <s v="Sylvain White"/>
    <x v="4"/>
    <s v="English"/>
    <n v="97"/>
    <n v="23527955"/>
    <n v="25000000"/>
  </r>
  <r>
    <n v="5.6"/>
    <s v="Don't Be Afraid of the Dark"/>
    <s v="Troy Nixey"/>
    <x v="2"/>
    <s v="English"/>
    <n v="99"/>
    <n v="24042490"/>
    <n v="25000000"/>
  </r>
  <r>
    <n v="5.6"/>
    <s v="Don't Be Afraid of the Dark"/>
    <s v="Troy Nixey"/>
    <x v="16"/>
    <s v="English"/>
    <n v="99"/>
    <n v="24042490"/>
    <n v="25000000"/>
  </r>
  <r>
    <n v="5.6"/>
    <s v="Don't Be Afraid of the Dark"/>
    <s v="Troy Nixey"/>
    <x v="4"/>
    <s v="English"/>
    <n v="99"/>
    <n v="24042490"/>
    <n v="25000000"/>
  </r>
  <r>
    <n v="6.3"/>
    <s v="War"/>
    <s v="Philip G. Atwell"/>
    <x v="0"/>
    <s v="English"/>
    <n v="103"/>
    <n v="22466994"/>
    <n v="25000000"/>
  </r>
  <r>
    <n v="6.3"/>
    <s v="War"/>
    <s v="Philip G. Atwell"/>
    <x v="15"/>
    <s v="English"/>
    <n v="103"/>
    <n v="22466994"/>
    <n v="25000000"/>
  </r>
  <r>
    <n v="6.3"/>
    <s v="War"/>
    <s v="Philip G. Atwell"/>
    <x v="4"/>
    <s v="English"/>
    <n v="103"/>
    <n v="22466994"/>
    <n v="25000000"/>
  </r>
  <r>
    <n v="7.3"/>
    <s v="Punch-Drunk Love"/>
    <s v="Paul Thomas Anderson"/>
    <x v="7"/>
    <s v="English"/>
    <n v="95"/>
    <n v="17791031"/>
    <n v="25000000"/>
  </r>
  <r>
    <n v="7.3"/>
    <s v="Punch-Drunk Love"/>
    <s v="Paul Thomas Anderson"/>
    <x v="12"/>
    <s v="English"/>
    <n v="95"/>
    <n v="17791031"/>
    <n v="25000000"/>
  </r>
  <r>
    <n v="7.3"/>
    <s v="Punch-Drunk Love"/>
    <s v="Paul Thomas Anderson"/>
    <x v="5"/>
    <s v="English"/>
    <n v="95"/>
    <n v="17791031"/>
    <n v="25000000"/>
  </r>
  <r>
    <n v="7.3"/>
    <s v="Punch-Drunk Love"/>
    <s v="Paul Thomas Anderson"/>
    <x v="4"/>
    <s v="English"/>
    <n v="95"/>
    <n v="17791031"/>
    <n v="25000000"/>
  </r>
  <r>
    <n v="6.6"/>
    <s v="EuroTrip"/>
    <s v="Jeff Schaffer"/>
    <x v="7"/>
    <s v="English"/>
    <n v="93"/>
    <n v="17718223"/>
    <n v="25000000"/>
  </r>
  <r>
    <n v="4.5999999999999996"/>
    <s v="Half Past Dead"/>
    <s v="Don Michael Paul"/>
    <x v="0"/>
    <s v="English"/>
    <n v="98"/>
    <n v="15361537"/>
    <n v="13000000"/>
  </r>
  <r>
    <n v="4.5999999999999996"/>
    <s v="Half Past Dead"/>
    <s v="Don Michael Paul"/>
    <x v="15"/>
    <s v="English"/>
    <n v="98"/>
    <n v="15361537"/>
    <n v="13000000"/>
  </r>
  <r>
    <n v="4.5999999999999996"/>
    <s v="Half Past Dead"/>
    <s v="Don Michael Paul"/>
    <x v="4"/>
    <s v="English"/>
    <n v="98"/>
    <n v="15361537"/>
    <n v="13000000"/>
  </r>
  <r>
    <n v="5.0999999999999996"/>
    <s v="Unaccompanied Minors"/>
    <s v="Paul Feig"/>
    <x v="1"/>
    <s v="English"/>
    <n v="90"/>
    <n v="16647384"/>
    <n v="26000000"/>
  </r>
  <r>
    <n v="5.0999999999999996"/>
    <s v="Unaccompanied Minors"/>
    <s v="Paul Feig"/>
    <x v="7"/>
    <s v="English"/>
    <n v="90"/>
    <n v="16647384"/>
    <n v="26000000"/>
  </r>
  <r>
    <n v="5.0999999999999996"/>
    <s v="Unaccompanied Minors"/>
    <s v="Paul Feig"/>
    <x v="8"/>
    <s v="English"/>
    <n v="90"/>
    <n v="16647384"/>
    <n v="26000000"/>
  </r>
  <r>
    <n v="5.0999999999999996"/>
    <s v="Unaccompanied Minors"/>
    <s v="Paul Feig"/>
    <x v="5"/>
    <s v="English"/>
    <n v="90"/>
    <n v="16647384"/>
    <n v="26000000"/>
  </r>
  <r>
    <n v="5.6"/>
    <s v="Bright Lights, Big City"/>
    <s v="James Bridges"/>
    <x v="12"/>
    <s v="English"/>
    <n v="107"/>
    <n v="16118077"/>
    <n v="25000000"/>
  </r>
  <r>
    <n v="5.3"/>
    <s v="The Adventures of Pinocchio"/>
    <s v="Steve Barron"/>
    <x v="1"/>
    <s v="Italian"/>
    <n v="90"/>
    <n v="15091542"/>
    <n v="25000000"/>
  </r>
  <r>
    <n v="5.3"/>
    <s v="The Adventures of Pinocchio"/>
    <s v="Steve Barron"/>
    <x v="8"/>
    <s v="Italian"/>
    <n v="90"/>
    <n v="15091542"/>
    <n v="25000000"/>
  </r>
  <r>
    <n v="5.3"/>
    <s v="The Adventures of Pinocchio"/>
    <s v="Steve Barron"/>
    <x v="2"/>
    <s v="Italian"/>
    <n v="90"/>
    <n v="15091542"/>
    <n v="25000000"/>
  </r>
  <r>
    <n v="5.3"/>
    <s v="The Adventures of Pinocchio"/>
    <s v="Steve Barron"/>
    <x v="9"/>
    <s v="Italian"/>
    <n v="90"/>
    <n v="15091542"/>
    <n v="25000000"/>
  </r>
  <r>
    <n v="5.6"/>
    <s v="The Box"/>
    <s v="Richard Kelly"/>
    <x v="12"/>
    <s v="English"/>
    <n v="115"/>
    <n v="15045676"/>
    <n v="16000000"/>
  </r>
  <r>
    <n v="5.6"/>
    <s v="The Box"/>
    <s v="Richard Kelly"/>
    <x v="2"/>
    <s v="English"/>
    <n v="115"/>
    <n v="15045676"/>
    <n v="16000000"/>
  </r>
  <r>
    <n v="5.6"/>
    <s v="The Box"/>
    <s v="Richard Kelly"/>
    <x v="10"/>
    <s v="English"/>
    <n v="115"/>
    <n v="15045676"/>
    <n v="16000000"/>
  </r>
  <r>
    <n v="5.6"/>
    <s v="The Box"/>
    <s v="Richard Kelly"/>
    <x v="4"/>
    <s v="English"/>
    <n v="115"/>
    <n v="15045676"/>
    <n v="16000000"/>
  </r>
  <r>
    <n v="5.9"/>
    <s v="The Ruins"/>
    <s v="Carter Smith"/>
    <x v="16"/>
    <s v="English"/>
    <n v="93"/>
    <n v="17427926"/>
    <n v="8000000"/>
  </r>
  <r>
    <n v="4.7"/>
    <s v="The Next Best Thing"/>
    <s v="John Schlesinger"/>
    <x v="7"/>
    <s v="English"/>
    <n v="99"/>
    <n v="14983572"/>
    <n v="25000000"/>
  </r>
  <r>
    <n v="4.7"/>
    <s v="The Next Best Thing"/>
    <s v="John Schlesinger"/>
    <x v="12"/>
    <s v="English"/>
    <n v="99"/>
    <n v="14983572"/>
    <n v="25000000"/>
  </r>
  <r>
    <n v="4.7"/>
    <s v="The Next Best Thing"/>
    <s v="John Schlesinger"/>
    <x v="5"/>
    <s v="English"/>
    <n v="99"/>
    <n v="14983572"/>
    <n v="25000000"/>
  </r>
  <r>
    <n v="4.8"/>
    <s v="My Soul to Take"/>
    <s v="Wes Craven"/>
    <x v="16"/>
    <s v="English"/>
    <n v="107"/>
    <n v="14637490"/>
    <n v="25000000"/>
  </r>
  <r>
    <n v="4.8"/>
    <s v="My Soul to Take"/>
    <s v="Wes Craven"/>
    <x v="10"/>
    <s v="English"/>
    <n v="107"/>
    <n v="14637490"/>
    <n v="25000000"/>
  </r>
  <r>
    <n v="4.8"/>
    <s v="My Soul to Take"/>
    <s v="Wes Craven"/>
    <x v="4"/>
    <s v="English"/>
    <n v="107"/>
    <n v="14637490"/>
    <n v="25000000"/>
  </r>
  <r>
    <n v="6.8"/>
    <s v="The Girl Next Door"/>
    <s v="Luke Greenfield"/>
    <x v="7"/>
    <s v="English"/>
    <n v="110"/>
    <n v="14589444"/>
    <n v="25000000"/>
  </r>
  <r>
    <n v="6.8"/>
    <s v="The Girl Next Door"/>
    <s v="Luke Greenfield"/>
    <x v="12"/>
    <s v="English"/>
    <n v="110"/>
    <n v="14589444"/>
    <n v="25000000"/>
  </r>
  <r>
    <n v="6.8"/>
    <s v="The Girl Next Door"/>
    <s v="Luke Greenfield"/>
    <x v="5"/>
    <s v="English"/>
    <n v="110"/>
    <n v="14589444"/>
    <n v="25000000"/>
  </r>
  <r>
    <n v="5.4"/>
    <s v="Maximum Risk"/>
    <s v="Ringo Lam"/>
    <x v="0"/>
    <s v="English"/>
    <n v="101"/>
    <n v="14095303"/>
    <n v="25000000"/>
  </r>
  <r>
    <n v="5.4"/>
    <s v="Maximum Risk"/>
    <s v="Ringo Lam"/>
    <x v="15"/>
    <s v="English"/>
    <n v="101"/>
    <n v="14095303"/>
    <n v="25000000"/>
  </r>
  <r>
    <n v="5.4"/>
    <s v="Maximum Risk"/>
    <s v="Ringo Lam"/>
    <x v="10"/>
    <s v="English"/>
    <n v="101"/>
    <n v="14095303"/>
    <n v="25000000"/>
  </r>
  <r>
    <n v="5.4"/>
    <s v="Maximum Risk"/>
    <s v="Ringo Lam"/>
    <x v="5"/>
    <s v="English"/>
    <n v="101"/>
    <n v="14095303"/>
    <n v="25000000"/>
  </r>
  <r>
    <n v="5.4"/>
    <s v="Maximum Risk"/>
    <s v="Ringo Lam"/>
    <x v="4"/>
    <s v="English"/>
    <n v="101"/>
    <n v="14095303"/>
    <n v="25000000"/>
  </r>
  <r>
    <n v="5.0999999999999996"/>
    <s v="Stealing Harvard"/>
    <s v="Bruce McCulloch"/>
    <x v="7"/>
    <s v="English"/>
    <n v="85"/>
    <n v="13973532"/>
    <n v="25000000"/>
  </r>
  <r>
    <n v="5.0999999999999996"/>
    <s v="Stealing Harvard"/>
    <s v="Bruce McCulloch"/>
    <x v="15"/>
    <s v="English"/>
    <n v="85"/>
    <n v="13973532"/>
    <n v="25000000"/>
  </r>
  <r>
    <n v="7"/>
    <s v="Legend"/>
    <s v="Brian Helgeland"/>
    <x v="18"/>
    <s v="English"/>
    <n v="132"/>
    <n v="1865774"/>
    <n v="30000000"/>
  </r>
  <r>
    <n v="7"/>
    <s v="Legend"/>
    <s v="Brian Helgeland"/>
    <x v="15"/>
    <s v="English"/>
    <n v="132"/>
    <n v="1865774"/>
    <n v="30000000"/>
  </r>
  <r>
    <n v="7"/>
    <s v="Legend"/>
    <s v="Brian Helgeland"/>
    <x v="12"/>
    <s v="English"/>
    <n v="132"/>
    <n v="1865774"/>
    <n v="30000000"/>
  </r>
  <r>
    <n v="7"/>
    <s v="Legend"/>
    <s v="Brian Helgeland"/>
    <x v="13"/>
    <s v="English"/>
    <n v="132"/>
    <n v="1865774"/>
    <n v="30000000"/>
  </r>
  <r>
    <n v="7"/>
    <s v="Legend"/>
    <s v="Brian Helgeland"/>
    <x v="4"/>
    <s v="English"/>
    <n v="132"/>
    <n v="1865774"/>
    <n v="30000000"/>
  </r>
  <r>
    <n v="4"/>
    <s v="Shark Night 3D"/>
    <s v="David R. Ellis"/>
    <x v="16"/>
    <s v="English"/>
    <n v="90"/>
    <n v="18860403"/>
    <n v="25000000"/>
  </r>
  <r>
    <n v="4"/>
    <s v="Shark Night 3D"/>
    <s v="David R. Ellis"/>
    <x v="4"/>
    <s v="English"/>
    <n v="90"/>
    <n v="18860403"/>
    <n v="25000000"/>
  </r>
  <r>
    <n v="7.3"/>
    <s v="Angela's Ashes"/>
    <s v="Alan Parker"/>
    <x v="12"/>
    <s v="English"/>
    <n v="145"/>
    <n v="13038660"/>
    <n v="25000000"/>
  </r>
  <r>
    <n v="6.8"/>
    <s v="Draft Day"/>
    <s v="Ivan Reitman"/>
    <x v="12"/>
    <s v="English"/>
    <n v="110"/>
    <n v="28831145"/>
    <n v="25000000"/>
  </r>
  <r>
    <n v="6.8"/>
    <s v="Draft Day"/>
    <s v="Ivan Reitman"/>
    <x v="14"/>
    <s v="English"/>
    <n v="110"/>
    <n v="28831145"/>
    <n v="25000000"/>
  </r>
  <r>
    <n v="7"/>
    <s v="The Conspirator"/>
    <s v="Robert Redford"/>
    <x v="15"/>
    <s v="English"/>
    <n v="122"/>
    <n v="11538204"/>
    <n v="25000000"/>
  </r>
  <r>
    <n v="7"/>
    <s v="The Conspirator"/>
    <s v="Robert Redford"/>
    <x v="12"/>
    <s v="English"/>
    <n v="122"/>
    <n v="11538204"/>
    <n v="25000000"/>
  </r>
  <r>
    <n v="7"/>
    <s v="The Conspirator"/>
    <s v="Robert Redford"/>
    <x v="13"/>
    <s v="English"/>
    <n v="122"/>
    <n v="11538204"/>
    <n v="25000000"/>
  </r>
  <r>
    <n v="7.1"/>
    <s v="Lords of Dogtown"/>
    <s v="Catherine Hardwicke"/>
    <x v="18"/>
    <s v="English"/>
    <n v="107"/>
    <n v="11008432"/>
    <n v="25000000"/>
  </r>
  <r>
    <n v="7.1"/>
    <s v="Lords of Dogtown"/>
    <s v="Catherine Hardwicke"/>
    <x v="12"/>
    <s v="English"/>
    <n v="107"/>
    <n v="11008432"/>
    <n v="25000000"/>
  </r>
  <r>
    <n v="7.1"/>
    <s v="Lords of Dogtown"/>
    <s v="Catherine Hardwicke"/>
    <x v="14"/>
    <s v="English"/>
    <n v="107"/>
    <n v="11008432"/>
    <n v="25000000"/>
  </r>
  <r>
    <n v="6.9"/>
    <s v="The 33"/>
    <s v="Patricia Riggen"/>
    <x v="18"/>
    <s v="English"/>
    <n v="127"/>
    <n v="12188642"/>
    <n v="26000000"/>
  </r>
  <r>
    <n v="6.9"/>
    <s v="The 33"/>
    <s v="Patricia Riggen"/>
    <x v="12"/>
    <s v="English"/>
    <n v="127"/>
    <n v="12188642"/>
    <n v="26000000"/>
  </r>
  <r>
    <n v="6.9"/>
    <s v="The 33"/>
    <s v="Patricia Riggen"/>
    <x v="13"/>
    <s v="English"/>
    <n v="127"/>
    <n v="12188642"/>
    <n v="26000000"/>
  </r>
  <r>
    <n v="7.3"/>
    <s v="Big Trouble in Little China"/>
    <s v="John Carpenter"/>
    <x v="0"/>
    <s v="English"/>
    <n v="99"/>
    <n v="11100000"/>
    <n v="25000000"/>
  </r>
  <r>
    <n v="7.3"/>
    <s v="Big Trouble in Little China"/>
    <s v="John Carpenter"/>
    <x v="1"/>
    <s v="English"/>
    <n v="99"/>
    <n v="11100000"/>
    <n v="25000000"/>
  </r>
  <r>
    <n v="7.3"/>
    <s v="Big Trouble in Little China"/>
    <s v="John Carpenter"/>
    <x v="7"/>
    <s v="English"/>
    <n v="99"/>
    <n v="11100000"/>
    <n v="25000000"/>
  </r>
  <r>
    <n v="7.3"/>
    <s v="Big Trouble in Little China"/>
    <s v="John Carpenter"/>
    <x v="2"/>
    <s v="English"/>
    <n v="99"/>
    <n v="11100000"/>
    <n v="25000000"/>
  </r>
  <r>
    <n v="8.1999999999999993"/>
    <s v="Warrior"/>
    <s v="Gavin O'Connor"/>
    <x v="12"/>
    <s v="English"/>
    <n v="140"/>
    <n v="13651662"/>
    <n v="25000000"/>
  </r>
  <r>
    <n v="8.1999999999999993"/>
    <s v="Warrior"/>
    <s v="Gavin O'Connor"/>
    <x v="14"/>
    <s v="English"/>
    <n v="140"/>
    <n v="13651662"/>
    <n v="25000000"/>
  </r>
  <r>
    <n v="7.1"/>
    <s v="Michael Collins"/>
    <s v="Neil Jordan"/>
    <x v="18"/>
    <s v="English"/>
    <n v="133"/>
    <n v="11030963"/>
    <n v="28000000"/>
  </r>
  <r>
    <n v="7.1"/>
    <s v="Michael Collins"/>
    <s v="Neil Jordan"/>
    <x v="12"/>
    <s v="English"/>
    <n v="133"/>
    <n v="11030963"/>
    <n v="28000000"/>
  </r>
  <r>
    <n v="7.1"/>
    <s v="Michael Collins"/>
    <s v="Neil Jordan"/>
    <x v="4"/>
    <s v="English"/>
    <n v="133"/>
    <n v="11030963"/>
    <n v="28000000"/>
  </r>
  <r>
    <n v="7.1"/>
    <s v="Michael Collins"/>
    <s v="Neil Jordan"/>
    <x v="17"/>
    <s v="English"/>
    <n v="133"/>
    <n v="11030963"/>
    <n v="28000000"/>
  </r>
  <r>
    <n v="7.7"/>
    <s v="Gettysburg"/>
    <s v="Ron Maxwell"/>
    <x v="12"/>
    <s v="English"/>
    <n v="271"/>
    <n v="10769960"/>
    <n v="25000000"/>
  </r>
  <r>
    <n v="7.7"/>
    <s v="Gettysburg"/>
    <s v="Ron Maxwell"/>
    <x v="13"/>
    <s v="English"/>
    <n v="271"/>
    <n v="10769960"/>
    <n v="25000000"/>
  </r>
  <r>
    <n v="7.7"/>
    <s v="Gettysburg"/>
    <s v="Ron Maxwell"/>
    <x v="17"/>
    <s v="English"/>
    <n v="271"/>
    <n v="10769960"/>
    <n v="25000000"/>
  </r>
  <r>
    <n v="6.5"/>
    <s v="Stop-Loss"/>
    <s v="Kimberly Peirce"/>
    <x v="12"/>
    <s v="English"/>
    <n v="112"/>
    <n v="10911750"/>
    <n v="25000000"/>
  </r>
  <r>
    <n v="6.5"/>
    <s v="Stop-Loss"/>
    <s v="Kimberly Peirce"/>
    <x v="17"/>
    <s v="English"/>
    <n v="112"/>
    <n v="10911750"/>
    <n v="25000000"/>
  </r>
  <r>
    <n v="4.9000000000000004"/>
    <s v="Abandon"/>
    <s v="Stephen Gaghan"/>
    <x v="12"/>
    <s v="English"/>
    <n v="99"/>
    <n v="10719367"/>
    <n v="25000000"/>
  </r>
  <r>
    <n v="4.9000000000000004"/>
    <s v="Abandon"/>
    <s v="Stephen Gaghan"/>
    <x v="19"/>
    <s v="English"/>
    <n v="99"/>
    <n v="10719367"/>
    <n v="25000000"/>
  </r>
  <r>
    <n v="4.9000000000000004"/>
    <s v="Abandon"/>
    <s v="Stephen Gaghan"/>
    <x v="10"/>
    <s v="English"/>
    <n v="99"/>
    <n v="10719367"/>
    <n v="25000000"/>
  </r>
  <r>
    <n v="4.9000000000000004"/>
    <s v="Abandon"/>
    <s v="Stephen Gaghan"/>
    <x v="5"/>
    <s v="English"/>
    <n v="99"/>
    <n v="10719367"/>
    <n v="25000000"/>
  </r>
  <r>
    <n v="4.9000000000000004"/>
    <s v="Abandon"/>
    <s v="Stephen Gaghan"/>
    <x v="4"/>
    <s v="English"/>
    <n v="99"/>
    <n v="10719367"/>
    <n v="25000000"/>
  </r>
  <r>
    <n v="6.4"/>
    <s v="Brokedown Palace"/>
    <s v="Jonathan Kaplan"/>
    <x v="12"/>
    <s v="English"/>
    <n v="100"/>
    <n v="10114315"/>
    <n v="25000000"/>
  </r>
  <r>
    <n v="6.4"/>
    <s v="Brokedown Palace"/>
    <s v="Jonathan Kaplan"/>
    <x v="10"/>
    <s v="English"/>
    <n v="100"/>
    <n v="10114315"/>
    <n v="25000000"/>
  </r>
  <r>
    <n v="6.4"/>
    <s v="Brokedown Palace"/>
    <s v="Jonathan Kaplan"/>
    <x v="4"/>
    <s v="English"/>
    <n v="100"/>
    <n v="10114315"/>
    <n v="25000000"/>
  </r>
  <r>
    <n v="5.9"/>
    <s v="The Possession"/>
    <s v="Ole Bornedal"/>
    <x v="16"/>
    <s v="English"/>
    <n v="92"/>
    <n v="49122319"/>
    <n v="14000000"/>
  </r>
  <r>
    <n v="5.9"/>
    <s v="The Possession"/>
    <s v="Ole Bornedal"/>
    <x v="4"/>
    <s v="English"/>
    <n v="92"/>
    <n v="49122319"/>
    <n v="14000000"/>
  </r>
  <r>
    <n v="6.2"/>
    <s v="Mrs. Winterbourne"/>
    <s v="Richard Benjamin"/>
    <x v="7"/>
    <s v="English"/>
    <n v="105"/>
    <n v="10070000"/>
    <n v="25000000"/>
  </r>
  <r>
    <n v="6.2"/>
    <s v="Mrs. Winterbourne"/>
    <s v="Richard Benjamin"/>
    <x v="12"/>
    <s v="English"/>
    <n v="105"/>
    <n v="10070000"/>
    <n v="25000000"/>
  </r>
  <r>
    <n v="6.2"/>
    <s v="Mrs. Winterbourne"/>
    <s v="Richard Benjamin"/>
    <x v="5"/>
    <s v="English"/>
    <n v="105"/>
    <n v="10070000"/>
    <n v="25000000"/>
  </r>
  <r>
    <n v="5.8"/>
    <s v="Straw Dogs"/>
    <s v="Rod Lurie"/>
    <x v="0"/>
    <s v="English"/>
    <n v="110"/>
    <n v="10324441"/>
    <n v="25000000"/>
  </r>
  <r>
    <n v="5.8"/>
    <s v="Straw Dogs"/>
    <s v="Rod Lurie"/>
    <x v="12"/>
    <s v="English"/>
    <n v="110"/>
    <n v="10324441"/>
    <n v="25000000"/>
  </r>
  <r>
    <n v="5.8"/>
    <s v="Straw Dogs"/>
    <s v="Rod Lurie"/>
    <x v="4"/>
    <s v="English"/>
    <n v="110"/>
    <n v="10324441"/>
    <n v="25000000"/>
  </r>
  <r>
    <n v="6.7"/>
    <s v="The Hoax"/>
    <s v="Lasse HallstrÃ¶m"/>
    <x v="7"/>
    <s v="English"/>
    <n v="116"/>
    <n v="7156933"/>
    <n v="25000000"/>
  </r>
  <r>
    <n v="6.7"/>
    <s v="The Hoax"/>
    <s v="Lasse HallstrÃ¶m"/>
    <x v="12"/>
    <s v="English"/>
    <n v="116"/>
    <n v="7156933"/>
    <n v="25000000"/>
  </r>
  <r>
    <n v="5.9"/>
    <s v="Stone Cold"/>
    <s v="Craig R. Baxley"/>
    <x v="0"/>
    <s v="English"/>
    <n v="88"/>
    <n v="9286314"/>
    <n v="17000000"/>
  </r>
  <r>
    <n v="5.9"/>
    <s v="Stone Cold"/>
    <s v="Craig R. Baxley"/>
    <x v="15"/>
    <s v="English"/>
    <n v="88"/>
    <n v="9286314"/>
    <n v="17000000"/>
  </r>
  <r>
    <n v="5.9"/>
    <s v="Stone Cold"/>
    <s v="Craig R. Baxley"/>
    <x v="12"/>
    <s v="English"/>
    <n v="88"/>
    <n v="9286314"/>
    <n v="17000000"/>
  </r>
  <r>
    <n v="5.9"/>
    <s v="Stone Cold"/>
    <s v="Craig R. Baxley"/>
    <x v="4"/>
    <s v="English"/>
    <n v="88"/>
    <n v="9286314"/>
    <n v="17000000"/>
  </r>
  <r>
    <n v="7.3"/>
    <s v="The Road"/>
    <s v="John Hillcoat"/>
    <x v="1"/>
    <s v="English"/>
    <n v="111"/>
    <n v="56692"/>
    <n v="25000000"/>
  </r>
  <r>
    <n v="7.3"/>
    <s v="The Road"/>
    <s v="John Hillcoat"/>
    <x v="12"/>
    <s v="English"/>
    <n v="111"/>
    <n v="56692"/>
    <n v="25000000"/>
  </r>
  <r>
    <n v="4.0999999999999996"/>
    <s v="Underclassman"/>
    <s v="Marcos Siega"/>
    <x v="0"/>
    <s v="English"/>
    <n v="95"/>
    <n v="5654777"/>
    <n v="25000000"/>
  </r>
  <r>
    <n v="4.0999999999999996"/>
    <s v="Underclassman"/>
    <s v="Marcos Siega"/>
    <x v="7"/>
    <s v="English"/>
    <n v="95"/>
    <n v="5654777"/>
    <n v="25000000"/>
  </r>
  <r>
    <n v="4.0999999999999996"/>
    <s v="Underclassman"/>
    <s v="Marcos Siega"/>
    <x v="15"/>
    <s v="English"/>
    <n v="95"/>
    <n v="5654777"/>
    <n v="25000000"/>
  </r>
  <r>
    <n v="4.0999999999999996"/>
    <s v="Underclassman"/>
    <s v="Marcos Siega"/>
    <x v="12"/>
    <s v="English"/>
    <n v="95"/>
    <n v="5654777"/>
    <n v="25000000"/>
  </r>
  <r>
    <n v="4.0999999999999996"/>
    <s v="Underclassman"/>
    <s v="Marcos Siega"/>
    <x v="4"/>
    <s v="English"/>
    <n v="95"/>
    <n v="5654777"/>
    <n v="25000000"/>
  </r>
  <r>
    <n v="4.9000000000000004"/>
    <s v="Say It Isn't So"/>
    <s v="J.B. Rogers"/>
    <x v="7"/>
    <s v="English"/>
    <n v="95"/>
    <n v="5516708"/>
    <n v="25000000"/>
  </r>
  <r>
    <n v="4.9000000000000004"/>
    <s v="Say It Isn't So"/>
    <s v="J.B. Rogers"/>
    <x v="5"/>
    <s v="English"/>
    <n v="95"/>
    <n v="5516708"/>
    <n v="25000000"/>
  </r>
  <r>
    <n v="7.9"/>
    <s v="The World's Fastest Indian"/>
    <s v="Roger Donaldson"/>
    <x v="18"/>
    <s v="English"/>
    <n v="127"/>
    <n v="5128124"/>
    <n v="25000000"/>
  </r>
  <r>
    <n v="7.9"/>
    <s v="The World's Fastest Indian"/>
    <s v="Roger Donaldson"/>
    <x v="12"/>
    <s v="English"/>
    <n v="127"/>
    <n v="5128124"/>
    <n v="25000000"/>
  </r>
  <r>
    <n v="7.9"/>
    <s v="The World's Fastest Indian"/>
    <s v="Roger Donaldson"/>
    <x v="14"/>
    <s v="English"/>
    <n v="127"/>
    <n v="5128124"/>
    <n v="25000000"/>
  </r>
  <r>
    <n v="5.2"/>
    <s v="Tank Girl"/>
    <s v="Rachel Talalay"/>
    <x v="0"/>
    <s v="English"/>
    <n v="104"/>
    <n v="4064333"/>
    <n v="25000000"/>
  </r>
  <r>
    <n v="5.2"/>
    <s v="Tank Girl"/>
    <s v="Rachel Talalay"/>
    <x v="7"/>
    <s v="English"/>
    <n v="104"/>
    <n v="4064333"/>
    <n v="25000000"/>
  </r>
  <r>
    <n v="5.2"/>
    <s v="Tank Girl"/>
    <s v="Rachel Talalay"/>
    <x v="3"/>
    <s v="English"/>
    <n v="104"/>
    <n v="4064333"/>
    <n v="25000000"/>
  </r>
  <r>
    <n v="4.0999999999999996"/>
    <s v="King's Ransom"/>
    <s v="Jeffrey W. Byrd"/>
    <x v="7"/>
    <s v="English"/>
    <n v="95"/>
    <n v="4006906"/>
    <n v="15000000"/>
  </r>
  <r>
    <n v="4.0999999999999996"/>
    <s v="King's Ransom"/>
    <s v="Jeffrey W. Byrd"/>
    <x v="15"/>
    <s v="English"/>
    <n v="95"/>
    <n v="4006906"/>
    <n v="15000000"/>
  </r>
  <r>
    <n v="6.6"/>
    <s v="Blindness"/>
    <s v="Fernando Meirelles"/>
    <x v="12"/>
    <s v="English"/>
    <n v="121"/>
    <n v="3073392"/>
    <n v="25000000"/>
  </r>
  <r>
    <n v="6.6"/>
    <s v="Blindness"/>
    <s v="Fernando Meirelles"/>
    <x v="10"/>
    <s v="English"/>
    <n v="121"/>
    <n v="3073392"/>
    <n v="25000000"/>
  </r>
  <r>
    <n v="6.6"/>
    <s v="Blindness"/>
    <s v="Fernando Meirelles"/>
    <x v="3"/>
    <s v="English"/>
    <n v="121"/>
    <n v="3073392"/>
    <n v="25000000"/>
  </r>
  <r>
    <n v="6.6"/>
    <s v="Blindness"/>
    <s v="Fernando Meirelles"/>
    <x v="4"/>
    <s v="English"/>
    <n v="121"/>
    <n v="3073392"/>
    <n v="25000000"/>
  </r>
  <r>
    <n v="2.9"/>
    <s v="BloodRayne"/>
    <s v="Uwe Boll"/>
    <x v="0"/>
    <s v="English"/>
    <n v="92"/>
    <n v="1550000"/>
    <n v="25000000"/>
  </r>
  <r>
    <n v="2.9"/>
    <s v="BloodRayne"/>
    <s v="Uwe Boll"/>
    <x v="1"/>
    <s v="English"/>
    <n v="92"/>
    <n v="1550000"/>
    <n v="25000000"/>
  </r>
  <r>
    <n v="2.9"/>
    <s v="BloodRayne"/>
    <s v="Uwe Boll"/>
    <x v="2"/>
    <s v="English"/>
    <n v="92"/>
    <n v="1550000"/>
    <n v="25000000"/>
  </r>
  <r>
    <n v="2.9"/>
    <s v="BloodRayne"/>
    <s v="Uwe Boll"/>
    <x v="16"/>
    <s v="English"/>
    <n v="92"/>
    <n v="1550000"/>
    <n v="25000000"/>
  </r>
  <r>
    <n v="6.5"/>
    <s v="Where the Truth Lies"/>
    <s v="Atom Egoyan"/>
    <x v="15"/>
    <s v="English"/>
    <n v="107"/>
    <n v="871527"/>
    <n v="25000000"/>
  </r>
  <r>
    <n v="6.5"/>
    <s v="Where the Truth Lies"/>
    <s v="Atom Egoyan"/>
    <x v="12"/>
    <s v="English"/>
    <n v="107"/>
    <n v="871527"/>
    <n v="25000000"/>
  </r>
  <r>
    <n v="6.5"/>
    <s v="Where the Truth Lies"/>
    <s v="Atom Egoyan"/>
    <x v="10"/>
    <s v="English"/>
    <n v="107"/>
    <n v="871527"/>
    <n v="25000000"/>
  </r>
  <r>
    <n v="6.5"/>
    <s v="Where the Truth Lies"/>
    <s v="Atom Egoyan"/>
    <x v="4"/>
    <s v="English"/>
    <n v="107"/>
    <n v="871527"/>
    <n v="25000000"/>
  </r>
  <r>
    <n v="7.2"/>
    <s v="Without Limits"/>
    <s v="Robert Towne"/>
    <x v="18"/>
    <s v="English"/>
    <n v="117"/>
    <n v="777423"/>
    <n v="25000000"/>
  </r>
  <r>
    <n v="7.2"/>
    <s v="Without Limits"/>
    <s v="Robert Towne"/>
    <x v="12"/>
    <s v="English"/>
    <n v="117"/>
    <n v="777423"/>
    <n v="25000000"/>
  </r>
  <r>
    <n v="7.2"/>
    <s v="Without Limits"/>
    <s v="Robert Towne"/>
    <x v="14"/>
    <s v="English"/>
    <n v="117"/>
    <n v="777423"/>
    <n v="25000000"/>
  </r>
  <r>
    <n v="6.8"/>
    <s v="Me and Orson Welles"/>
    <s v="Richard Linklater"/>
    <x v="12"/>
    <s v="English"/>
    <n v="107"/>
    <n v="1186957"/>
    <n v="25000000"/>
  </r>
  <r>
    <n v="7.8"/>
    <s v="The Best Offer"/>
    <s v="Giuseppe Tornatore"/>
    <x v="15"/>
    <s v="English"/>
    <n v="131"/>
    <n v="85433"/>
    <n v="13500000"/>
  </r>
  <r>
    <n v="7.8"/>
    <s v="The Best Offer"/>
    <s v="Giuseppe Tornatore"/>
    <x v="12"/>
    <s v="English"/>
    <n v="131"/>
    <n v="85433"/>
    <n v="13500000"/>
  </r>
  <r>
    <n v="7.8"/>
    <s v="The Best Offer"/>
    <s v="Giuseppe Tornatore"/>
    <x v="10"/>
    <s v="English"/>
    <n v="131"/>
    <n v="85433"/>
    <n v="13500000"/>
  </r>
  <r>
    <n v="7.8"/>
    <s v="The Best Offer"/>
    <s v="Giuseppe Tornatore"/>
    <x v="5"/>
    <s v="English"/>
    <n v="131"/>
    <n v="85433"/>
    <n v="13500000"/>
  </r>
  <r>
    <n v="6.7"/>
    <s v="Bad Lieutenant: Port of Call New Orleans"/>
    <s v="Werner Herzog"/>
    <x v="15"/>
    <s v="English"/>
    <n v="122"/>
    <n v="1697956"/>
    <n v="20000000"/>
  </r>
  <r>
    <n v="6.7"/>
    <s v="Bad Lieutenant: Port of Call New Orleans"/>
    <s v="Werner Herzog"/>
    <x v="12"/>
    <s v="English"/>
    <n v="122"/>
    <n v="1697956"/>
    <n v="20000000"/>
  </r>
  <r>
    <n v="7.1"/>
    <s v="Little White Lies"/>
    <s v="Guillaume Canet"/>
    <x v="7"/>
    <s v="French"/>
    <n v="134"/>
    <n v="183662"/>
    <n v="25000000"/>
  </r>
  <r>
    <n v="7.1"/>
    <s v="Little White Lies"/>
    <s v="Guillaume Canet"/>
    <x v="12"/>
    <s v="French"/>
    <n v="134"/>
    <n v="183662"/>
    <n v="25000000"/>
  </r>
  <r>
    <n v="5.7"/>
    <s v="Love Ranch"/>
    <s v="Taylor Hackford"/>
    <x v="7"/>
    <s v="English"/>
    <n v="117"/>
    <n v="134904"/>
    <n v="25000000"/>
  </r>
  <r>
    <n v="5.7"/>
    <s v="Love Ranch"/>
    <s v="Taylor Hackford"/>
    <x v="12"/>
    <s v="English"/>
    <n v="117"/>
    <n v="134904"/>
    <n v="25000000"/>
  </r>
  <r>
    <n v="5.7"/>
    <s v="Love Ranch"/>
    <s v="Taylor Hackford"/>
    <x v="5"/>
    <s v="English"/>
    <n v="117"/>
    <n v="134904"/>
    <n v="25000000"/>
  </r>
  <r>
    <n v="5.7"/>
    <s v="Love Ranch"/>
    <s v="Taylor Hackford"/>
    <x v="14"/>
    <s v="English"/>
    <n v="117"/>
    <n v="134904"/>
    <n v="25000000"/>
  </r>
  <r>
    <n v="5.3"/>
    <s v="The Counselor"/>
    <s v="Ridley Scott"/>
    <x v="15"/>
    <s v="English"/>
    <n v="138"/>
    <n v="16969390"/>
    <n v="25000000"/>
  </r>
  <r>
    <n v="5.3"/>
    <s v="The Counselor"/>
    <s v="Ridley Scott"/>
    <x v="12"/>
    <s v="English"/>
    <n v="138"/>
    <n v="16969390"/>
    <n v="25000000"/>
  </r>
  <r>
    <n v="5.3"/>
    <s v="The Counselor"/>
    <s v="Ridley Scott"/>
    <x v="4"/>
    <s v="English"/>
    <n v="138"/>
    <n v="16969390"/>
    <n v="25000000"/>
  </r>
  <r>
    <n v="6.5"/>
    <s v="Kung Fu Killer"/>
    <s v="Teddy Chan"/>
    <x v="0"/>
    <s v="Cantonese"/>
    <n v="100"/>
    <n v="129115"/>
    <n v="25000000"/>
  </r>
  <r>
    <n v="6.5"/>
    <s v="Kung Fu Killer"/>
    <s v="Teddy Chan"/>
    <x v="12"/>
    <s v="Cantonese"/>
    <n v="100"/>
    <n v="129115"/>
    <n v="25000000"/>
  </r>
  <r>
    <n v="7.7"/>
    <s v="Dangerous Liaisons"/>
    <s v="Stephen Frears"/>
    <x v="12"/>
    <s v="English"/>
    <n v="119"/>
    <n v="34700000"/>
    <n v="14000000"/>
  </r>
  <r>
    <n v="7.7"/>
    <s v="Dangerous Liaisons"/>
    <s v="Stephen Frears"/>
    <x v="5"/>
    <s v="English"/>
    <n v="119"/>
    <n v="34700000"/>
    <n v="14000000"/>
  </r>
  <r>
    <n v="6.1"/>
    <s v="On the Road"/>
    <s v="Walter Salles"/>
    <x v="1"/>
    <s v="English"/>
    <n v="137"/>
    <n v="717753"/>
    <n v="25000000"/>
  </r>
  <r>
    <n v="6.1"/>
    <s v="On the Road"/>
    <s v="Walter Salles"/>
    <x v="12"/>
    <s v="English"/>
    <n v="137"/>
    <n v="717753"/>
    <n v="25000000"/>
  </r>
  <r>
    <n v="7.3"/>
    <s v="Star Trek IV: The Voyage Home"/>
    <s v="Leonard Nimoy"/>
    <x v="1"/>
    <s v="English"/>
    <n v="119"/>
    <n v="109713132"/>
    <n v="25000000"/>
  </r>
  <r>
    <n v="7.3"/>
    <s v="Star Trek IV: The Voyage Home"/>
    <s v="Leonard Nimoy"/>
    <x v="7"/>
    <s v="English"/>
    <n v="119"/>
    <n v="109713132"/>
    <n v="25000000"/>
  </r>
  <r>
    <n v="7.3"/>
    <s v="Star Trek IV: The Voyage Home"/>
    <s v="Leonard Nimoy"/>
    <x v="3"/>
    <s v="English"/>
    <n v="119"/>
    <n v="109713132"/>
    <n v="25000000"/>
  </r>
  <r>
    <n v="7.2"/>
    <s v="Rocky Balboa"/>
    <s v="Sylvester Stallone"/>
    <x v="12"/>
    <s v="English"/>
    <n v="139"/>
    <n v="70269171"/>
    <n v="24000000"/>
  </r>
  <r>
    <n v="7.2"/>
    <s v="Rocky Balboa"/>
    <s v="Sylvester Stallone"/>
    <x v="14"/>
    <s v="English"/>
    <n v="139"/>
    <n v="70269171"/>
    <n v="24000000"/>
  </r>
  <r>
    <n v="6.1"/>
    <s v="Scream 2"/>
    <s v="Wes Craven"/>
    <x v="16"/>
    <s v="English"/>
    <n v="120"/>
    <n v="101334374"/>
    <n v="24000000"/>
  </r>
  <r>
    <n v="6.1"/>
    <s v="Scream 2"/>
    <s v="Wes Craven"/>
    <x v="10"/>
    <s v="English"/>
    <n v="120"/>
    <n v="101334374"/>
    <n v="24000000"/>
  </r>
  <r>
    <n v="5.8"/>
    <s v="Jane Got a Gun"/>
    <s v="Gavin O'Connor"/>
    <x v="0"/>
    <s v="English"/>
    <n v="98"/>
    <n v="1512815"/>
    <n v="25000000"/>
  </r>
  <r>
    <n v="5.8"/>
    <s v="Jane Got a Gun"/>
    <s v="Gavin O'Connor"/>
    <x v="12"/>
    <s v="English"/>
    <n v="98"/>
    <n v="1512815"/>
    <n v="25000000"/>
  </r>
  <r>
    <n v="5.8"/>
    <s v="Jane Got a Gun"/>
    <s v="Gavin O'Connor"/>
    <x v="11"/>
    <s v="English"/>
    <n v="98"/>
    <n v="1512815"/>
    <n v="25000000"/>
  </r>
  <r>
    <n v="5.7"/>
    <s v="Think Like a Man Too"/>
    <s v="Tim Story"/>
    <x v="7"/>
    <s v="English"/>
    <n v="106"/>
    <n v="65182182"/>
    <n v="24000000"/>
  </r>
  <r>
    <n v="5.7"/>
    <s v="Think Like a Man Too"/>
    <s v="Tim Story"/>
    <x v="5"/>
    <s v="English"/>
    <n v="106"/>
    <n v="65182182"/>
    <n v="24000000"/>
  </r>
  <r>
    <n v="6.7"/>
    <s v="The Whole Nine Yards"/>
    <s v="Jonathan Lynn"/>
    <x v="7"/>
    <s v="English"/>
    <n v="98"/>
    <n v="57262492"/>
    <n v="24000000"/>
  </r>
  <r>
    <n v="6.7"/>
    <s v="The Whole Nine Yards"/>
    <s v="Jonathan Lynn"/>
    <x v="15"/>
    <s v="English"/>
    <n v="98"/>
    <n v="57262492"/>
    <n v="24000000"/>
  </r>
  <r>
    <n v="6.5"/>
    <s v="Footloose"/>
    <s v="Herbert Ross"/>
    <x v="12"/>
    <s v="English"/>
    <n v="107"/>
    <n v="80000000"/>
    <n v="8200000"/>
  </r>
  <r>
    <n v="6.5"/>
    <s v="Footloose"/>
    <s v="Herbert Ross"/>
    <x v="19"/>
    <s v="English"/>
    <n v="107"/>
    <n v="80000000"/>
    <n v="8200000"/>
  </r>
  <r>
    <n v="6.5"/>
    <s v="Footloose"/>
    <s v="Herbert Ross"/>
    <x v="5"/>
    <s v="English"/>
    <n v="107"/>
    <n v="80000000"/>
    <n v="8200000"/>
  </r>
  <r>
    <n v="7.2"/>
    <s v="Old School"/>
    <s v="Todd Phillips"/>
    <x v="7"/>
    <s v="English"/>
    <n v="88"/>
    <n v="74608545"/>
    <n v="24000000"/>
  </r>
  <r>
    <n v="7.6"/>
    <s v="The Fisher King"/>
    <s v="Terry Gilliam"/>
    <x v="7"/>
    <s v="English"/>
    <n v="137"/>
    <n v="41895491"/>
    <n v="24000000"/>
  </r>
  <r>
    <n v="7.6"/>
    <s v="The Fisher King"/>
    <s v="Terry Gilliam"/>
    <x v="12"/>
    <s v="English"/>
    <n v="137"/>
    <n v="41895491"/>
    <n v="24000000"/>
  </r>
  <r>
    <n v="7.6"/>
    <s v="The Fisher King"/>
    <s v="Terry Gilliam"/>
    <x v="2"/>
    <s v="English"/>
    <n v="137"/>
    <n v="41895491"/>
    <n v="24000000"/>
  </r>
  <r>
    <n v="4.5999999999999996"/>
    <s v="I Still Know What You Did Last Summer"/>
    <s v="Danny Cannon"/>
    <x v="16"/>
    <s v="English"/>
    <n v="100"/>
    <n v="39989008"/>
    <n v="24000000"/>
  </r>
  <r>
    <n v="4.5999999999999996"/>
    <s v="I Still Know What You Did Last Summer"/>
    <s v="Danny Cannon"/>
    <x v="10"/>
    <s v="English"/>
    <n v="100"/>
    <n v="39989008"/>
    <n v="24000000"/>
  </r>
  <r>
    <n v="6.9"/>
    <s v="Return to Me"/>
    <s v="Bonnie Hunt"/>
    <x v="7"/>
    <s v="English"/>
    <n v="115"/>
    <n v="32662299"/>
    <n v="24000000"/>
  </r>
  <r>
    <n v="6.9"/>
    <s v="Return to Me"/>
    <s v="Bonnie Hunt"/>
    <x v="12"/>
    <s v="English"/>
    <n v="115"/>
    <n v="32662299"/>
    <n v="24000000"/>
  </r>
  <r>
    <n v="6.9"/>
    <s v="Return to Me"/>
    <s v="Bonnie Hunt"/>
    <x v="5"/>
    <s v="English"/>
    <n v="115"/>
    <n v="32662299"/>
    <n v="24000000"/>
  </r>
  <r>
    <n v="6.6"/>
    <s v="Zack and Miri Make a Porno"/>
    <s v="Kevin Smith"/>
    <x v="7"/>
    <s v="English"/>
    <n v="101"/>
    <n v="31452765"/>
    <n v="24000000"/>
  </r>
  <r>
    <n v="6.6"/>
    <s v="Zack and Miri Make a Porno"/>
    <s v="Kevin Smith"/>
    <x v="5"/>
    <s v="English"/>
    <n v="101"/>
    <n v="31452765"/>
    <n v="24000000"/>
  </r>
  <r>
    <n v="6.3"/>
    <s v="Nurse Betty"/>
    <s v="Neil LaBute"/>
    <x v="7"/>
    <s v="English"/>
    <n v="110"/>
    <n v="25167270"/>
    <n v="24000000"/>
  </r>
  <r>
    <n v="6.3"/>
    <s v="Nurse Betty"/>
    <s v="Neil LaBute"/>
    <x v="15"/>
    <s v="English"/>
    <n v="110"/>
    <n v="25167270"/>
    <n v="24000000"/>
  </r>
  <r>
    <n v="6.3"/>
    <s v="Nurse Betty"/>
    <s v="Neil LaBute"/>
    <x v="12"/>
    <s v="English"/>
    <n v="110"/>
    <n v="25167270"/>
    <n v="24000000"/>
  </r>
  <r>
    <n v="6.2"/>
    <s v="The Men Who Stare at Goats"/>
    <s v="Grant Heslov"/>
    <x v="7"/>
    <s v="English"/>
    <n v="94"/>
    <n v="32416109"/>
    <n v="25000000"/>
  </r>
  <r>
    <n v="6.2"/>
    <s v="The Men Who Stare at Goats"/>
    <s v="Grant Heslov"/>
    <x v="17"/>
    <s v="English"/>
    <n v="94"/>
    <n v="32416109"/>
    <n v="25000000"/>
  </r>
  <r>
    <n v="5.3"/>
    <s v="Double Take"/>
    <s v="George Gallo"/>
    <x v="0"/>
    <s v="English"/>
    <n v="88"/>
    <n v="20218"/>
    <n v="24000000"/>
  </r>
  <r>
    <n v="5.3"/>
    <s v="Double Take"/>
    <s v="George Gallo"/>
    <x v="7"/>
    <s v="English"/>
    <n v="88"/>
    <n v="20218"/>
    <n v="24000000"/>
  </r>
  <r>
    <n v="5.3"/>
    <s v="Double Take"/>
    <s v="George Gallo"/>
    <x v="15"/>
    <s v="English"/>
    <n v="88"/>
    <n v="20218"/>
    <n v="24000000"/>
  </r>
  <r>
    <n v="5.3"/>
    <s v="Double Take"/>
    <s v="George Gallo"/>
    <x v="4"/>
    <s v="English"/>
    <n v="88"/>
    <n v="20218"/>
    <n v="24000000"/>
  </r>
  <r>
    <n v="7.3"/>
    <s v="Girl, Interrupted"/>
    <s v="James Mangold"/>
    <x v="18"/>
    <s v="English"/>
    <n v="127"/>
    <n v="28871190"/>
    <n v="24000000"/>
  </r>
  <r>
    <n v="7.3"/>
    <s v="Girl, Interrupted"/>
    <s v="James Mangold"/>
    <x v="12"/>
    <s v="English"/>
    <n v="127"/>
    <n v="28871190"/>
    <n v="24000000"/>
  </r>
  <r>
    <n v="5.6"/>
    <s v="Win a Date with Tad Hamilton!"/>
    <s v="Robert Luketic"/>
    <x v="7"/>
    <s v="English"/>
    <n v="95"/>
    <n v="16964743"/>
    <n v="24000000"/>
  </r>
  <r>
    <n v="5.6"/>
    <s v="Win a Date with Tad Hamilton!"/>
    <s v="Robert Luketic"/>
    <x v="5"/>
    <s v="English"/>
    <n v="95"/>
    <n v="16964743"/>
    <n v="24000000"/>
  </r>
  <r>
    <n v="6.2"/>
    <s v="Muppets from Space"/>
    <s v="Tim Hill"/>
    <x v="1"/>
    <s v="English"/>
    <n v="87"/>
    <n v="16290976"/>
    <n v="24000000"/>
  </r>
  <r>
    <n v="6.2"/>
    <s v="Muppets from Space"/>
    <s v="Tim Hill"/>
    <x v="7"/>
    <s v="English"/>
    <n v="87"/>
    <n v="16290976"/>
    <n v="24000000"/>
  </r>
  <r>
    <n v="6.2"/>
    <s v="Muppets from Space"/>
    <s v="Tim Hill"/>
    <x v="8"/>
    <s v="English"/>
    <n v="87"/>
    <n v="16290976"/>
    <n v="24000000"/>
  </r>
  <r>
    <n v="6.2"/>
    <s v="Muppets from Space"/>
    <s v="Tim Hill"/>
    <x v="2"/>
    <s v="English"/>
    <n v="87"/>
    <n v="16290976"/>
    <n v="24000000"/>
  </r>
  <r>
    <n v="6.2"/>
    <s v="Muppets from Space"/>
    <s v="Tim Hill"/>
    <x v="19"/>
    <s v="English"/>
    <n v="87"/>
    <n v="16290976"/>
    <n v="24000000"/>
  </r>
  <r>
    <n v="6.2"/>
    <s v="Muppets from Space"/>
    <s v="Tim Hill"/>
    <x v="3"/>
    <s v="English"/>
    <n v="87"/>
    <n v="16290976"/>
    <n v="24000000"/>
  </r>
  <r>
    <n v="5.2"/>
    <s v="The Wiz"/>
    <s v="Sidney Lumet"/>
    <x v="1"/>
    <s v="English"/>
    <n v="118"/>
    <n v="13000000"/>
    <n v="24000000"/>
  </r>
  <r>
    <n v="5.2"/>
    <s v="The Wiz"/>
    <s v="Sidney Lumet"/>
    <x v="8"/>
    <s v="English"/>
    <n v="118"/>
    <n v="13000000"/>
    <n v="24000000"/>
  </r>
  <r>
    <n v="5.2"/>
    <s v="The Wiz"/>
    <s v="Sidney Lumet"/>
    <x v="2"/>
    <s v="English"/>
    <n v="118"/>
    <n v="13000000"/>
    <n v="24000000"/>
  </r>
  <r>
    <n v="5.2"/>
    <s v="The Wiz"/>
    <s v="Sidney Lumet"/>
    <x v="19"/>
    <s v="English"/>
    <n v="118"/>
    <n v="13000000"/>
    <n v="24000000"/>
  </r>
  <r>
    <n v="5.2"/>
    <s v="The Wiz"/>
    <s v="Sidney Lumet"/>
    <x v="9"/>
    <s v="English"/>
    <n v="118"/>
    <n v="13000000"/>
    <n v="24000000"/>
  </r>
  <r>
    <n v="5.3"/>
    <s v="Ready to Rumble"/>
    <s v="Brian Robbins"/>
    <x v="7"/>
    <s v="English"/>
    <n v="107"/>
    <n v="12372410"/>
    <n v="24000000"/>
  </r>
  <r>
    <n v="5.3"/>
    <s v="Ready to Rumble"/>
    <s v="Brian Robbins"/>
    <x v="14"/>
    <s v="English"/>
    <n v="107"/>
    <n v="12372410"/>
    <n v="24000000"/>
  </r>
  <r>
    <n v="5.4"/>
    <s v="Play It to the Bone"/>
    <s v="Ron Shelton"/>
    <x v="7"/>
    <s v="English"/>
    <n v="124"/>
    <n v="8427204"/>
    <n v="24000000"/>
  </r>
  <r>
    <n v="5.4"/>
    <s v="Play It to the Bone"/>
    <s v="Ron Shelton"/>
    <x v="12"/>
    <s v="English"/>
    <n v="124"/>
    <n v="8427204"/>
    <n v="24000000"/>
  </r>
  <r>
    <n v="5.4"/>
    <s v="Play It to the Bone"/>
    <s v="Ron Shelton"/>
    <x v="14"/>
    <s v="English"/>
    <n v="124"/>
    <n v="8427204"/>
    <n v="24000000"/>
  </r>
  <r>
    <n v="4.9000000000000004"/>
    <s v="I Don't Know How She Does It"/>
    <s v="Douglas McGrath"/>
    <x v="7"/>
    <s v="English"/>
    <n v="89"/>
    <n v="9639242"/>
    <n v="24000000"/>
  </r>
  <r>
    <n v="4.9000000000000004"/>
    <s v="I Don't Know How She Does It"/>
    <s v="Douglas McGrath"/>
    <x v="5"/>
    <s v="English"/>
    <n v="89"/>
    <n v="9639242"/>
    <n v="24000000"/>
  </r>
  <r>
    <n v="5.5"/>
    <s v="Piranha 3D"/>
    <s v="Alexandre Aja"/>
    <x v="7"/>
    <s v="English"/>
    <n v="88"/>
    <n v="25003072"/>
    <n v="24000000"/>
  </r>
  <r>
    <n v="5.5"/>
    <s v="Piranha 3D"/>
    <s v="Alexandre Aja"/>
    <x v="16"/>
    <s v="English"/>
    <n v="88"/>
    <n v="25003072"/>
    <n v="24000000"/>
  </r>
  <r>
    <n v="6.7"/>
    <s v="Beyond the Sea"/>
    <s v="Kevin Spacey"/>
    <x v="18"/>
    <s v="English"/>
    <n v="118"/>
    <n v="6144806"/>
    <n v="23000000"/>
  </r>
  <r>
    <n v="6.7"/>
    <s v="Beyond the Sea"/>
    <s v="Kevin Spacey"/>
    <x v="12"/>
    <s v="English"/>
    <n v="118"/>
    <n v="6144806"/>
    <n v="23000000"/>
  </r>
  <r>
    <n v="6.7"/>
    <s v="Beyond the Sea"/>
    <s v="Kevin Spacey"/>
    <x v="19"/>
    <s v="English"/>
    <n v="118"/>
    <n v="6144806"/>
    <n v="23000000"/>
  </r>
  <r>
    <n v="6.7"/>
    <s v="Beyond the Sea"/>
    <s v="Kevin Spacey"/>
    <x v="9"/>
    <s v="English"/>
    <n v="118"/>
    <n v="6144806"/>
    <n v="23000000"/>
  </r>
  <r>
    <n v="3.9"/>
    <s v="Meet the Deedles"/>
    <s v="Steve Boyum"/>
    <x v="7"/>
    <s v="English"/>
    <n v="93"/>
    <n v="4308981"/>
    <n v="24000000"/>
  </r>
  <r>
    <n v="3.9"/>
    <s v="Meet the Deedles"/>
    <s v="Steve Boyum"/>
    <x v="8"/>
    <s v="English"/>
    <n v="93"/>
    <n v="4308981"/>
    <n v="24000000"/>
  </r>
  <r>
    <n v="7.2"/>
    <s v="The Princess and the Cobbler"/>
    <s v="Richard Williams"/>
    <x v="0"/>
    <s v="English"/>
    <n v="80"/>
    <n v="669276"/>
    <n v="28000000"/>
  </r>
  <r>
    <n v="7.2"/>
    <s v="The Princess and the Cobbler"/>
    <s v="Richard Williams"/>
    <x v="1"/>
    <s v="English"/>
    <n v="80"/>
    <n v="669276"/>
    <n v="28000000"/>
  </r>
  <r>
    <n v="7.2"/>
    <s v="The Princess and the Cobbler"/>
    <s v="Richard Williams"/>
    <x v="6"/>
    <s v="English"/>
    <n v="80"/>
    <n v="669276"/>
    <n v="28000000"/>
  </r>
  <r>
    <n v="7.2"/>
    <s v="The Princess and the Cobbler"/>
    <s v="Richard Williams"/>
    <x v="7"/>
    <s v="English"/>
    <n v="80"/>
    <n v="669276"/>
    <n v="28000000"/>
  </r>
  <r>
    <n v="7.2"/>
    <s v="The Princess and the Cobbler"/>
    <s v="Richard Williams"/>
    <x v="2"/>
    <s v="English"/>
    <n v="80"/>
    <n v="669276"/>
    <n v="28000000"/>
  </r>
  <r>
    <n v="5.0999999999999996"/>
    <s v="The Bridge of San Luis Rey"/>
    <s v="Mary McGuckian"/>
    <x v="12"/>
    <s v="English"/>
    <n v="120"/>
    <n v="42880"/>
    <n v="24000000"/>
  </r>
  <r>
    <n v="5.0999999999999996"/>
    <s v="The Bridge of San Luis Rey"/>
    <s v="Mary McGuckian"/>
    <x v="5"/>
    <s v="English"/>
    <n v="120"/>
    <n v="42880"/>
    <n v="24000000"/>
  </r>
  <r>
    <n v="6.5"/>
    <s v="Faster"/>
    <s v="George Tillman Jr."/>
    <x v="0"/>
    <s v="English"/>
    <n v="98"/>
    <n v="23225911"/>
    <n v="24000000"/>
  </r>
  <r>
    <n v="6.5"/>
    <s v="Faster"/>
    <s v="George Tillman Jr."/>
    <x v="15"/>
    <s v="English"/>
    <n v="98"/>
    <n v="23225911"/>
    <n v="24000000"/>
  </r>
  <r>
    <n v="6.5"/>
    <s v="Faster"/>
    <s v="George Tillman Jr."/>
    <x v="12"/>
    <s v="English"/>
    <n v="98"/>
    <n v="23225911"/>
    <n v="24000000"/>
  </r>
  <r>
    <n v="6.5"/>
    <s v="Faster"/>
    <s v="George Tillman Jr."/>
    <x v="4"/>
    <s v="English"/>
    <n v="98"/>
    <n v="23225911"/>
    <n v="24000000"/>
  </r>
  <r>
    <n v="8.1999999999999993"/>
    <s v="Howl's Moving Castle"/>
    <s v="Hayao Miyazaki"/>
    <x v="1"/>
    <s v="Japanese"/>
    <n v="119"/>
    <n v="4710455"/>
    <n v="24000000"/>
  </r>
  <r>
    <n v="8.1999999999999993"/>
    <s v="Howl's Moving Castle"/>
    <s v="Hayao Miyazaki"/>
    <x v="6"/>
    <s v="Japanese"/>
    <n v="119"/>
    <n v="4710455"/>
    <n v="24000000"/>
  </r>
  <r>
    <n v="8.1999999999999993"/>
    <s v="Howl's Moving Castle"/>
    <s v="Hayao Miyazaki"/>
    <x v="8"/>
    <s v="Japanese"/>
    <n v="119"/>
    <n v="4710455"/>
    <n v="24000000"/>
  </r>
  <r>
    <n v="8.1999999999999993"/>
    <s v="Howl's Moving Castle"/>
    <s v="Hayao Miyazaki"/>
    <x v="2"/>
    <s v="Japanese"/>
    <n v="119"/>
    <n v="4710455"/>
    <n v="24000000"/>
  </r>
  <r>
    <n v="7.7"/>
    <s v="Zombieland"/>
    <s v="Ruben Fleischer"/>
    <x v="1"/>
    <s v="English"/>
    <n v="88"/>
    <n v="75590286"/>
    <n v="23600000"/>
  </r>
  <r>
    <n v="7.7"/>
    <s v="Zombieland"/>
    <s v="Ruben Fleischer"/>
    <x v="7"/>
    <s v="English"/>
    <n v="88"/>
    <n v="75590286"/>
    <n v="23600000"/>
  </r>
  <r>
    <n v="7.7"/>
    <s v="Zombieland"/>
    <s v="Ruben Fleischer"/>
    <x v="16"/>
    <s v="English"/>
    <n v="88"/>
    <n v="75590286"/>
    <n v="23600000"/>
  </r>
  <r>
    <n v="7.7"/>
    <s v="Zombieland"/>
    <s v="Ruben Fleischer"/>
    <x v="3"/>
    <s v="English"/>
    <n v="88"/>
    <n v="75590286"/>
    <n v="23600000"/>
  </r>
  <r>
    <n v="6.1"/>
    <s v="The Waterboy"/>
    <s v="Frank Coraci"/>
    <x v="7"/>
    <s v="English"/>
    <n v="90"/>
    <n v="161487252"/>
    <n v="20000000"/>
  </r>
  <r>
    <n v="6.1"/>
    <s v="The Waterboy"/>
    <s v="Frank Coraci"/>
    <x v="14"/>
    <s v="English"/>
    <n v="90"/>
    <n v="161487252"/>
    <n v="20000000"/>
  </r>
  <r>
    <n v="8.8000000000000007"/>
    <s v="Star Wars: Episode V - The Empire Strikes Back"/>
    <s v="Irvin Kershner"/>
    <x v="0"/>
    <s v="English"/>
    <n v="127"/>
    <n v="290158751"/>
    <n v="18000000"/>
  </r>
  <r>
    <n v="8.8000000000000007"/>
    <s v="Star Wars: Episode V - The Empire Strikes Back"/>
    <s v="Irvin Kershner"/>
    <x v="1"/>
    <s v="English"/>
    <n v="127"/>
    <n v="290158751"/>
    <n v="18000000"/>
  </r>
  <r>
    <n v="8.8000000000000007"/>
    <s v="Star Wars: Episode V - The Empire Strikes Back"/>
    <s v="Irvin Kershner"/>
    <x v="2"/>
    <s v="English"/>
    <n v="127"/>
    <n v="290158751"/>
    <n v="18000000"/>
  </r>
  <r>
    <n v="8.8000000000000007"/>
    <s v="Star Wars: Episode V - The Empire Strikes Back"/>
    <s v="Irvin Kershner"/>
    <x v="3"/>
    <s v="English"/>
    <n v="127"/>
    <n v="290158751"/>
    <n v="18000000"/>
  </r>
  <r>
    <n v="6.8"/>
    <s v="Bad Boys"/>
    <s v="Michael Bay"/>
    <x v="0"/>
    <s v="English"/>
    <n v="119"/>
    <n v="65807024"/>
    <n v="19000000"/>
  </r>
  <r>
    <n v="6.8"/>
    <s v="Bad Boys"/>
    <s v="Michael Bay"/>
    <x v="7"/>
    <s v="English"/>
    <n v="119"/>
    <n v="65807024"/>
    <n v="19000000"/>
  </r>
  <r>
    <n v="6.8"/>
    <s v="Bad Boys"/>
    <s v="Michael Bay"/>
    <x v="15"/>
    <s v="English"/>
    <n v="119"/>
    <n v="65807024"/>
    <n v="19000000"/>
  </r>
  <r>
    <n v="6.8"/>
    <s v="Bad Boys"/>
    <s v="Michael Bay"/>
    <x v="12"/>
    <s v="English"/>
    <n v="119"/>
    <n v="65807024"/>
    <n v="19000000"/>
  </r>
  <r>
    <n v="6.8"/>
    <s v="Bad Boys"/>
    <s v="Michael Bay"/>
    <x v="4"/>
    <s v="English"/>
    <n v="119"/>
    <n v="65807024"/>
    <n v="19000000"/>
  </r>
  <r>
    <n v="6.8"/>
    <s v="The Naked Gun 2Â½: The Smell of Fear"/>
    <s v="David Zucker"/>
    <x v="7"/>
    <s v="English"/>
    <n v="85"/>
    <n v="86930411"/>
    <n v="23000000"/>
  </r>
  <r>
    <n v="6.8"/>
    <s v="The Naked Gun 2Â½: The Smell of Fear"/>
    <s v="David Zucker"/>
    <x v="15"/>
    <s v="English"/>
    <n v="85"/>
    <n v="86930411"/>
    <n v="23000000"/>
  </r>
  <r>
    <n v="6.7"/>
    <s v="Final Destination"/>
    <s v="James Wong"/>
    <x v="16"/>
    <s v="English"/>
    <n v="98"/>
    <n v="53302314"/>
    <n v="23000000"/>
  </r>
  <r>
    <n v="6.7"/>
    <s v="Final Destination"/>
    <s v="James Wong"/>
    <x v="4"/>
    <s v="English"/>
    <n v="98"/>
    <n v="53302314"/>
    <n v="23000000"/>
  </r>
  <r>
    <n v="7.1"/>
    <s v="The Ides of March"/>
    <s v="George Clooney"/>
    <x v="12"/>
    <s v="English"/>
    <n v="101"/>
    <n v="40962534"/>
    <n v="12500000"/>
  </r>
  <r>
    <n v="7.1"/>
    <s v="Pitch Black"/>
    <s v="David Twohy"/>
    <x v="16"/>
    <s v="English"/>
    <n v="112"/>
    <n v="39235088"/>
    <n v="23000000"/>
  </r>
  <r>
    <n v="7.1"/>
    <s v="Pitch Black"/>
    <s v="David Twohy"/>
    <x v="3"/>
    <s v="English"/>
    <n v="112"/>
    <n v="39235088"/>
    <n v="23000000"/>
  </r>
  <r>
    <n v="6.1"/>
    <s v="Someone Like You..."/>
    <s v="Tony Goldwyn"/>
    <x v="7"/>
    <s v="English"/>
    <n v="97"/>
    <n v="27338033"/>
    <n v="23000000"/>
  </r>
  <r>
    <n v="6.1"/>
    <s v="Someone Like You..."/>
    <s v="Tony Goldwyn"/>
    <x v="5"/>
    <s v="English"/>
    <n v="97"/>
    <n v="27338033"/>
    <n v="23000000"/>
  </r>
  <r>
    <n v="8"/>
    <s v="Her"/>
    <s v="Spike Jonze"/>
    <x v="12"/>
    <s v="English"/>
    <n v="126"/>
    <n v="25556065"/>
    <n v="23000000"/>
  </r>
  <r>
    <n v="8"/>
    <s v="Her"/>
    <s v="Spike Jonze"/>
    <x v="5"/>
    <s v="English"/>
    <n v="126"/>
    <n v="25556065"/>
    <n v="23000000"/>
  </r>
  <r>
    <n v="8"/>
    <s v="Her"/>
    <s v="Spike Jonze"/>
    <x v="3"/>
    <s v="English"/>
    <n v="126"/>
    <n v="25556065"/>
    <n v="23000000"/>
  </r>
  <r>
    <n v="6.6"/>
    <s v="Joy Ride"/>
    <s v="John Dahl"/>
    <x v="10"/>
    <s v="English"/>
    <n v="97"/>
    <n v="21973182"/>
    <n v="23000000"/>
  </r>
  <r>
    <n v="6.6"/>
    <s v="Joy Ride"/>
    <s v="John Dahl"/>
    <x v="4"/>
    <s v="English"/>
    <n v="97"/>
    <n v="21973182"/>
    <n v="23000000"/>
  </r>
  <r>
    <n v="5.4"/>
    <s v="The Adventurer: The Curse of the Midas Box"/>
    <s v="Jonathan Newman"/>
    <x v="1"/>
    <s v="English"/>
    <n v="100"/>
    <n v="4756"/>
    <n v="25000000"/>
  </r>
  <r>
    <n v="5.4"/>
    <s v="The Adventurer: The Curse of the Midas Box"/>
    <s v="Jonathan Newman"/>
    <x v="8"/>
    <s v="English"/>
    <n v="100"/>
    <n v="4756"/>
    <n v="25000000"/>
  </r>
  <r>
    <n v="5.4"/>
    <s v="The Adventurer: The Curse of the Midas Box"/>
    <s v="Jonathan Newman"/>
    <x v="2"/>
    <s v="English"/>
    <n v="100"/>
    <n v="4756"/>
    <n v="25000000"/>
  </r>
  <r>
    <n v="6.1"/>
    <s v="Anywhere But Here"/>
    <s v="Wayne Wang"/>
    <x v="7"/>
    <s v="English"/>
    <n v="114"/>
    <n v="18653615"/>
    <n v="23000000"/>
  </r>
  <r>
    <n v="6.1"/>
    <s v="Anywhere But Here"/>
    <s v="Wayne Wang"/>
    <x v="12"/>
    <s v="English"/>
    <n v="114"/>
    <n v="18653615"/>
    <n v="23000000"/>
  </r>
  <r>
    <n v="5.6"/>
    <s v="The Crew"/>
    <s v="Michael Dinner"/>
    <x v="7"/>
    <s v="English"/>
    <n v="88"/>
    <n v="13019253"/>
    <n v="23000000"/>
  </r>
  <r>
    <n v="5.6"/>
    <s v="The Crew"/>
    <s v="Michael Dinner"/>
    <x v="15"/>
    <s v="English"/>
    <n v="88"/>
    <n v="13019253"/>
    <n v="23000000"/>
  </r>
  <r>
    <n v="5.8"/>
    <s v="Haywire"/>
    <s v="Steven Soderbergh"/>
    <x v="0"/>
    <s v="English"/>
    <n v="93"/>
    <n v="18934858"/>
    <n v="23000000"/>
  </r>
  <r>
    <n v="5.8"/>
    <s v="Haywire"/>
    <s v="Steven Soderbergh"/>
    <x v="4"/>
    <s v="English"/>
    <n v="93"/>
    <n v="18934858"/>
    <n v="23000000"/>
  </r>
  <r>
    <n v="2.8"/>
    <s v="Jaws: The Revenge"/>
    <s v="Joseph Sargent"/>
    <x v="1"/>
    <s v="English"/>
    <n v="92"/>
    <n v="20763013"/>
    <n v="23000000"/>
  </r>
  <r>
    <n v="2.8"/>
    <s v="Jaws: The Revenge"/>
    <s v="Joseph Sargent"/>
    <x v="16"/>
    <s v="English"/>
    <n v="92"/>
    <n v="20763013"/>
    <n v="23000000"/>
  </r>
  <r>
    <n v="2.8"/>
    <s v="Jaws: The Revenge"/>
    <s v="Joseph Sargent"/>
    <x v="4"/>
    <s v="English"/>
    <n v="92"/>
    <n v="20763013"/>
    <n v="23000000"/>
  </r>
  <r>
    <n v="6.7"/>
    <s v="Marvin's Room"/>
    <s v="Jerry Zaks"/>
    <x v="12"/>
    <s v="English"/>
    <n v="98"/>
    <n v="12782508"/>
    <n v="23000000"/>
  </r>
  <r>
    <n v="5.0999999999999996"/>
    <s v="The Longshots"/>
    <s v="Fred Durst"/>
    <x v="18"/>
    <s v="English"/>
    <n v="94"/>
    <n v="11508423"/>
    <n v="23000000"/>
  </r>
  <r>
    <n v="5.0999999999999996"/>
    <s v="The Longshots"/>
    <s v="Fred Durst"/>
    <x v="7"/>
    <s v="English"/>
    <n v="94"/>
    <n v="11508423"/>
    <n v="23000000"/>
  </r>
  <r>
    <n v="5.0999999999999996"/>
    <s v="The Longshots"/>
    <s v="Fred Durst"/>
    <x v="12"/>
    <s v="English"/>
    <n v="94"/>
    <n v="11508423"/>
    <n v="23000000"/>
  </r>
  <r>
    <n v="5.0999999999999996"/>
    <s v="The Longshots"/>
    <s v="Fred Durst"/>
    <x v="8"/>
    <s v="English"/>
    <n v="94"/>
    <n v="11508423"/>
    <n v="23000000"/>
  </r>
  <r>
    <n v="5.0999999999999996"/>
    <s v="The Longshots"/>
    <s v="Fred Durst"/>
    <x v="14"/>
    <s v="English"/>
    <n v="94"/>
    <n v="11508423"/>
    <n v="23000000"/>
  </r>
  <r>
    <n v="7.2"/>
    <s v="The End of the Affair"/>
    <s v="Neil Jordan"/>
    <x v="12"/>
    <s v="English"/>
    <n v="102"/>
    <n v="10660147"/>
    <n v="23000000"/>
  </r>
  <r>
    <n v="7.2"/>
    <s v="The End of the Affair"/>
    <s v="Neil Jordan"/>
    <x v="5"/>
    <s v="English"/>
    <n v="102"/>
    <n v="10660147"/>
    <n v="23000000"/>
  </r>
  <r>
    <n v="6"/>
    <s v="Harley Davidson and the Marlboro Man"/>
    <s v="Simon Wincer"/>
    <x v="0"/>
    <s v="English"/>
    <n v="98"/>
    <n v="7434726"/>
    <n v="23000000"/>
  </r>
  <r>
    <n v="6"/>
    <s v="Harley Davidson and the Marlboro Man"/>
    <s v="Simon Wincer"/>
    <x v="15"/>
    <s v="English"/>
    <n v="98"/>
    <n v="7434726"/>
    <n v="23000000"/>
  </r>
  <r>
    <n v="6"/>
    <s v="Harley Davidson and the Marlboro Man"/>
    <s v="Simon Wincer"/>
    <x v="12"/>
    <s v="English"/>
    <n v="98"/>
    <n v="7434726"/>
    <n v="23000000"/>
  </r>
  <r>
    <n v="6"/>
    <s v="Harley Davidson and the Marlboro Man"/>
    <s v="Simon Wincer"/>
    <x v="4"/>
    <s v="English"/>
    <n v="98"/>
    <n v="7434726"/>
    <n v="23000000"/>
  </r>
  <r>
    <n v="6"/>
    <s v="Harley Davidson and the Marlboro Man"/>
    <s v="Simon Wincer"/>
    <x v="11"/>
    <s v="English"/>
    <n v="98"/>
    <n v="7434726"/>
    <n v="23000000"/>
  </r>
  <r>
    <n v="6.7"/>
    <s v="Coco Before Chanel"/>
    <s v="Anne Fontaine"/>
    <x v="18"/>
    <s v="French"/>
    <n v="111"/>
    <n v="6109075"/>
    <n v="19430000"/>
  </r>
  <r>
    <n v="6.7"/>
    <s v="Coco Before Chanel"/>
    <s v="Anne Fontaine"/>
    <x v="12"/>
    <s v="French"/>
    <n v="111"/>
    <n v="6109075"/>
    <n v="19430000"/>
  </r>
  <r>
    <n v="6.2"/>
    <s v="ChÃ©ri"/>
    <s v="Stephen Frears"/>
    <x v="7"/>
    <s v="English"/>
    <n v="100"/>
    <n v="2708188"/>
    <n v="23000000"/>
  </r>
  <r>
    <n v="6.2"/>
    <s v="ChÃ©ri"/>
    <s v="Stephen Frears"/>
    <x v="12"/>
    <s v="English"/>
    <n v="100"/>
    <n v="2708188"/>
    <n v="23000000"/>
  </r>
  <r>
    <n v="6.2"/>
    <s v="ChÃ©ri"/>
    <s v="Stephen Frears"/>
    <x v="5"/>
    <s v="English"/>
    <n v="100"/>
    <n v="2708188"/>
    <n v="23000000"/>
  </r>
  <r>
    <n v="6.2"/>
    <s v="Vanity Fair"/>
    <s v="Mira Nair"/>
    <x v="12"/>
    <s v="English"/>
    <n v="141"/>
    <n v="16123851"/>
    <n v="23000000"/>
  </r>
  <r>
    <n v="6.8"/>
    <n v="1408"/>
    <s v="Mikael HÃ¥fstrÃ¶m"/>
    <x v="2"/>
    <s v="English"/>
    <n v="114"/>
    <n v="71975611"/>
    <n v="25000000"/>
  </r>
  <r>
    <n v="6.8"/>
    <n v="1408"/>
    <s v="Mikael HÃ¥fstrÃ¶m"/>
    <x v="16"/>
    <s v="English"/>
    <n v="114"/>
    <n v="71975611"/>
    <n v="25000000"/>
  </r>
  <r>
    <n v="7.1"/>
    <s v="Spaceballs"/>
    <s v="Mel Brooks"/>
    <x v="1"/>
    <s v="English"/>
    <n v="96"/>
    <n v="38119483"/>
    <n v="22700000"/>
  </r>
  <r>
    <n v="7.1"/>
    <s v="Spaceballs"/>
    <s v="Mel Brooks"/>
    <x v="7"/>
    <s v="English"/>
    <n v="96"/>
    <n v="38119483"/>
    <n v="22700000"/>
  </r>
  <r>
    <n v="7.1"/>
    <s v="Spaceballs"/>
    <s v="Mel Brooks"/>
    <x v="3"/>
    <s v="English"/>
    <n v="96"/>
    <n v="38119483"/>
    <n v="22700000"/>
  </r>
  <r>
    <n v="7.1"/>
    <s v="The Water Diviner"/>
    <s v="Russell Crowe"/>
    <x v="12"/>
    <s v="English"/>
    <n v="111"/>
    <n v="4190530"/>
    <n v="22500000"/>
  </r>
  <r>
    <n v="7.1"/>
    <s v="The Water Diviner"/>
    <s v="Russell Crowe"/>
    <x v="17"/>
    <s v="English"/>
    <n v="111"/>
    <n v="4190530"/>
    <n v="22500000"/>
  </r>
  <r>
    <n v="7"/>
    <s v="Ghost"/>
    <s v="Jerry Zucker"/>
    <x v="12"/>
    <s v="English"/>
    <n v="127"/>
    <n v="217631306"/>
    <n v="22000000"/>
  </r>
  <r>
    <n v="7"/>
    <s v="Ghost"/>
    <s v="Jerry Zucker"/>
    <x v="2"/>
    <s v="English"/>
    <n v="127"/>
    <n v="217631306"/>
    <n v="22000000"/>
  </r>
  <r>
    <n v="7"/>
    <s v="Ghost"/>
    <s v="Jerry Zucker"/>
    <x v="5"/>
    <s v="English"/>
    <n v="127"/>
    <n v="217631306"/>
    <n v="22000000"/>
  </r>
  <r>
    <n v="7"/>
    <s v="Ghost"/>
    <s v="Jerry Zucker"/>
    <x v="4"/>
    <s v="English"/>
    <n v="127"/>
    <n v="217631306"/>
    <n v="22000000"/>
  </r>
  <r>
    <n v="7.1"/>
    <s v="There's Something About Mary"/>
    <s v="Bobby Farrelly"/>
    <x v="7"/>
    <s v="English"/>
    <n v="107"/>
    <n v="176483808"/>
    <n v="23000000"/>
  </r>
  <r>
    <n v="7.1"/>
    <s v="There's Something About Mary"/>
    <s v="Bobby Farrelly"/>
    <x v="5"/>
    <s v="English"/>
    <n v="107"/>
    <n v="176483808"/>
    <n v="23000000"/>
  </r>
  <r>
    <n v="6.4"/>
    <s v="The Santa Clause"/>
    <s v="John Pasquin"/>
    <x v="7"/>
    <s v="English"/>
    <n v="97"/>
    <n v="144833357"/>
    <n v="22000000"/>
  </r>
  <r>
    <n v="6.4"/>
    <s v="The Santa Clause"/>
    <s v="John Pasquin"/>
    <x v="12"/>
    <s v="English"/>
    <n v="97"/>
    <n v="144833357"/>
    <n v="22000000"/>
  </r>
  <r>
    <n v="6.4"/>
    <s v="The Santa Clause"/>
    <s v="John Pasquin"/>
    <x v="8"/>
    <s v="English"/>
    <n v="97"/>
    <n v="144833357"/>
    <n v="22000000"/>
  </r>
  <r>
    <n v="6.4"/>
    <s v="The Santa Clause"/>
    <s v="John Pasquin"/>
    <x v="2"/>
    <s v="English"/>
    <n v="97"/>
    <n v="144833357"/>
    <n v="22000000"/>
  </r>
  <r>
    <n v="7"/>
    <s v="The Rookie"/>
    <s v="John Lee Hancock"/>
    <x v="12"/>
    <s v="English"/>
    <n v="127"/>
    <n v="75597042"/>
    <n v="20000000"/>
  </r>
  <r>
    <n v="7"/>
    <s v="The Rookie"/>
    <s v="John Lee Hancock"/>
    <x v="8"/>
    <s v="English"/>
    <n v="127"/>
    <n v="75597042"/>
    <n v="20000000"/>
  </r>
  <r>
    <n v="7"/>
    <s v="The Rookie"/>
    <s v="John Lee Hancock"/>
    <x v="14"/>
    <s v="English"/>
    <n v="127"/>
    <n v="75597042"/>
    <n v="20000000"/>
  </r>
  <r>
    <n v="6.2"/>
    <s v="The Game Plan"/>
    <s v="Andy Fickman"/>
    <x v="7"/>
    <s v="English"/>
    <n v="110"/>
    <n v="90636983"/>
    <n v="22000000"/>
  </r>
  <r>
    <n v="6.2"/>
    <s v="The Game Plan"/>
    <s v="Andy Fickman"/>
    <x v="8"/>
    <s v="English"/>
    <n v="110"/>
    <n v="90636983"/>
    <n v="22000000"/>
  </r>
  <r>
    <n v="6.2"/>
    <s v="The Game Plan"/>
    <s v="Andy Fickman"/>
    <x v="14"/>
    <s v="English"/>
    <n v="110"/>
    <n v="90636983"/>
    <n v="22000000"/>
  </r>
  <r>
    <n v="7.5"/>
    <s v="The Bridges of Madison County"/>
    <s v="Clint Eastwood"/>
    <x v="12"/>
    <s v="English"/>
    <n v="135"/>
    <n v="70960517"/>
    <n v="35000000"/>
  </r>
  <r>
    <n v="7.5"/>
    <s v="The Bridges of Madison County"/>
    <s v="Clint Eastwood"/>
    <x v="5"/>
    <s v="English"/>
    <n v="135"/>
    <n v="70960517"/>
    <n v="35000000"/>
  </r>
  <r>
    <n v="4.8"/>
    <s v="The Animal"/>
    <s v="Luke Greenfield"/>
    <x v="7"/>
    <s v="English"/>
    <n v="84"/>
    <n v="55762229"/>
    <n v="22000000"/>
  </r>
  <r>
    <n v="4.8"/>
    <s v="The Animal"/>
    <s v="Luke Greenfield"/>
    <x v="3"/>
    <s v="English"/>
    <n v="84"/>
    <n v="55762229"/>
    <n v="22000000"/>
  </r>
  <r>
    <n v="7.3"/>
    <s v="The Hundred-Foot Journey"/>
    <s v="Lasse HallstrÃ¶m"/>
    <x v="7"/>
    <s v="English"/>
    <n v="122"/>
    <n v="54235441"/>
    <n v="22000000"/>
  </r>
  <r>
    <n v="7.3"/>
    <s v="The Hundred-Foot Journey"/>
    <s v="Lasse HallstrÃ¶m"/>
    <x v="12"/>
    <s v="English"/>
    <n v="122"/>
    <n v="54235441"/>
    <n v="22000000"/>
  </r>
  <r>
    <n v="5.8"/>
    <s v="The Net"/>
    <s v="Irwin Winkler"/>
    <x v="0"/>
    <s v="English"/>
    <n v="114"/>
    <n v="50728000"/>
    <n v="22000000"/>
  </r>
  <r>
    <n v="5.8"/>
    <s v="The Net"/>
    <s v="Irwin Winkler"/>
    <x v="15"/>
    <s v="English"/>
    <n v="114"/>
    <n v="50728000"/>
    <n v="22000000"/>
  </r>
  <r>
    <n v="5.8"/>
    <s v="The Net"/>
    <s v="Irwin Winkler"/>
    <x v="12"/>
    <s v="English"/>
    <n v="114"/>
    <n v="50728000"/>
    <n v="22000000"/>
  </r>
  <r>
    <n v="5.8"/>
    <s v="The Net"/>
    <s v="Irwin Winkler"/>
    <x v="10"/>
    <s v="English"/>
    <n v="114"/>
    <n v="50728000"/>
    <n v="22000000"/>
  </r>
  <r>
    <n v="5.8"/>
    <s v="The Net"/>
    <s v="Irwin Winkler"/>
    <x v="4"/>
    <s v="English"/>
    <n v="114"/>
    <n v="50728000"/>
    <n v="22000000"/>
  </r>
  <r>
    <n v="7.6"/>
    <s v="I Am Sam"/>
    <s v="Jessie Nelson"/>
    <x v="12"/>
    <s v="English"/>
    <n v="132"/>
    <n v="40270895"/>
    <n v="22000000"/>
  </r>
  <r>
    <n v="5.6"/>
    <s v="Son of God"/>
    <s v="Christopher Spencer"/>
    <x v="18"/>
    <s v="English"/>
    <n v="170"/>
    <n v="59696176"/>
    <n v="22000000"/>
  </r>
  <r>
    <n v="5.6"/>
    <s v="Son of God"/>
    <s v="Christopher Spencer"/>
    <x v="12"/>
    <s v="English"/>
    <n v="170"/>
    <n v="59696176"/>
    <n v="22000000"/>
  </r>
  <r>
    <n v="5.6"/>
    <s v="Son of God"/>
    <s v="Christopher Spencer"/>
    <x v="13"/>
    <s v="English"/>
    <n v="170"/>
    <n v="59696176"/>
    <n v="22000000"/>
  </r>
  <r>
    <n v="7"/>
    <s v="Underworld"/>
    <s v="Len Wiseman"/>
    <x v="0"/>
    <s v="English"/>
    <n v="133"/>
    <n v="51483949"/>
    <n v="22000000"/>
  </r>
  <r>
    <n v="7"/>
    <s v="Underworld"/>
    <s v="Len Wiseman"/>
    <x v="2"/>
    <s v="English"/>
    <n v="133"/>
    <n v="51483949"/>
    <n v="22000000"/>
  </r>
  <r>
    <n v="7"/>
    <s v="Underworld"/>
    <s v="Len Wiseman"/>
    <x v="4"/>
    <s v="English"/>
    <n v="133"/>
    <n v="51483949"/>
    <n v="22000000"/>
  </r>
  <r>
    <n v="6.6"/>
    <s v="Derailed"/>
    <s v="Mikael HÃ¥fstrÃ¶m"/>
    <x v="12"/>
    <s v="English"/>
    <n v="112"/>
    <n v="36020063"/>
    <n v="22000000"/>
  </r>
  <r>
    <n v="6.6"/>
    <s v="Derailed"/>
    <s v="Mikael HÃ¥fstrÃ¶m"/>
    <x v="4"/>
    <s v="English"/>
    <n v="112"/>
    <n v="36020063"/>
    <n v="22000000"/>
  </r>
  <r>
    <n v="6.5"/>
    <s v="The Informant!"/>
    <s v="Steven Soderbergh"/>
    <x v="7"/>
    <s v="English"/>
    <n v="108"/>
    <n v="33313582"/>
    <n v="21000000"/>
  </r>
  <r>
    <n v="6.5"/>
    <s v="The Informant!"/>
    <s v="Steven Soderbergh"/>
    <x v="15"/>
    <s v="English"/>
    <n v="108"/>
    <n v="33313582"/>
    <n v="21000000"/>
  </r>
  <r>
    <n v="6.5"/>
    <s v="The Informant!"/>
    <s v="Steven Soderbergh"/>
    <x v="12"/>
    <s v="English"/>
    <n v="108"/>
    <n v="33313582"/>
    <n v="21000000"/>
  </r>
  <r>
    <n v="6.5"/>
    <s v="The Informant!"/>
    <s v="Steven Soderbergh"/>
    <x v="4"/>
    <s v="English"/>
    <n v="108"/>
    <n v="33313582"/>
    <n v="21000000"/>
  </r>
  <r>
    <n v="7.4"/>
    <s v="Shadowlands"/>
    <s v="Richard Attenborough"/>
    <x v="18"/>
    <s v="English"/>
    <n v="115"/>
    <n v="25842000"/>
    <n v="22000000"/>
  </r>
  <r>
    <n v="7.4"/>
    <s v="Shadowlands"/>
    <s v="Richard Attenborough"/>
    <x v="12"/>
    <s v="English"/>
    <n v="115"/>
    <n v="25842000"/>
    <n v="22000000"/>
  </r>
  <r>
    <n v="7.4"/>
    <s v="Shadowlands"/>
    <s v="Richard Attenborough"/>
    <x v="5"/>
    <s v="English"/>
    <n v="115"/>
    <n v="25842000"/>
    <n v="22000000"/>
  </r>
  <r>
    <n v="4.5999999999999996"/>
    <s v="Deuce Bigalow: European Gigolo"/>
    <s v="Mike Bigelow"/>
    <x v="7"/>
    <s v="English"/>
    <n v="83"/>
    <n v="22264487"/>
    <n v="22000000"/>
  </r>
  <r>
    <n v="6.4"/>
    <s v="Delivery Man"/>
    <s v="Ken Scott"/>
    <x v="7"/>
    <s v="English"/>
    <n v="105"/>
    <n v="30659817"/>
    <n v="26000000"/>
  </r>
  <r>
    <n v="6.4"/>
    <s v="Delivery Man"/>
    <s v="Ken Scott"/>
    <x v="12"/>
    <s v="English"/>
    <n v="105"/>
    <n v="30659817"/>
    <n v="26000000"/>
  </r>
  <r>
    <n v="5.9"/>
    <s v="Saving Silverman"/>
    <s v="Dennis Dugan"/>
    <x v="7"/>
    <s v="English"/>
    <n v="96"/>
    <n v="19351569"/>
    <n v="22000000"/>
  </r>
  <r>
    <n v="5.9"/>
    <s v="Saving Silverman"/>
    <s v="Dennis Dugan"/>
    <x v="15"/>
    <s v="English"/>
    <n v="96"/>
    <n v="19351569"/>
    <n v="22000000"/>
  </r>
  <r>
    <n v="5.9"/>
    <s v="Saving Silverman"/>
    <s v="Dennis Dugan"/>
    <x v="5"/>
    <s v="English"/>
    <n v="96"/>
    <n v="19351569"/>
    <n v="22000000"/>
  </r>
  <r>
    <n v="6.4"/>
    <s v="Diary of a Wimpy Kid: Dog Days"/>
    <s v="David Bowers"/>
    <x v="7"/>
    <s v="English"/>
    <n v="94"/>
    <n v="49002815"/>
    <n v="22000000"/>
  </r>
  <r>
    <n v="6.4"/>
    <s v="Diary of a Wimpy Kid: Dog Days"/>
    <s v="David Bowers"/>
    <x v="8"/>
    <s v="English"/>
    <n v="94"/>
    <n v="49002815"/>
    <n v="22000000"/>
  </r>
  <r>
    <n v="6.6"/>
    <s v="Summer of Sam"/>
    <s v="Spike Lee"/>
    <x v="15"/>
    <s v="English"/>
    <n v="142"/>
    <n v="19283782"/>
    <n v="22000000"/>
  </r>
  <r>
    <n v="6.6"/>
    <s v="Summer of Sam"/>
    <s v="Spike Lee"/>
    <x v="12"/>
    <s v="English"/>
    <n v="142"/>
    <n v="19283782"/>
    <n v="22000000"/>
  </r>
  <r>
    <n v="6.6"/>
    <s v="Summer of Sam"/>
    <s v="Spike Lee"/>
    <x v="5"/>
    <s v="English"/>
    <n v="142"/>
    <n v="19283782"/>
    <n v="22000000"/>
  </r>
  <r>
    <n v="6.6"/>
    <s v="Summer of Sam"/>
    <s v="Spike Lee"/>
    <x v="4"/>
    <s v="English"/>
    <n v="142"/>
    <n v="19283782"/>
    <n v="22000000"/>
  </r>
  <r>
    <n v="6.9"/>
    <s v="Jay and Silent Bob Strike Back"/>
    <s v="Kevin Smith"/>
    <x v="7"/>
    <s v="English"/>
    <n v="104"/>
    <n v="30059386"/>
    <n v="22000000"/>
  </r>
  <r>
    <n v="5.8"/>
    <s v="The Glass House"/>
    <s v="Daniel Sackheim"/>
    <x v="15"/>
    <s v="English"/>
    <n v="106"/>
    <n v="17951431"/>
    <n v="30000000"/>
  </r>
  <r>
    <n v="5.8"/>
    <s v="The Glass House"/>
    <s v="Daniel Sackheim"/>
    <x v="12"/>
    <s v="English"/>
    <n v="106"/>
    <n v="17951431"/>
    <n v="30000000"/>
  </r>
  <r>
    <n v="5.8"/>
    <s v="The Glass House"/>
    <s v="Daniel Sackheim"/>
    <x v="10"/>
    <s v="English"/>
    <n v="106"/>
    <n v="17951431"/>
    <n v="30000000"/>
  </r>
  <r>
    <n v="5.8"/>
    <s v="The Glass House"/>
    <s v="Daniel Sackheim"/>
    <x v="4"/>
    <s v="English"/>
    <n v="106"/>
    <n v="17951431"/>
    <n v="30000000"/>
  </r>
  <r>
    <n v="6.4"/>
    <s v="Hail, Caesar!"/>
    <s v="Ethan Coen"/>
    <x v="7"/>
    <s v="English"/>
    <n v="106"/>
    <n v="29997095"/>
    <n v="22000000"/>
  </r>
  <r>
    <n v="6.4"/>
    <s v="Hail, Caesar!"/>
    <s v="Ethan Coen"/>
    <x v="10"/>
    <s v="English"/>
    <n v="106"/>
    <n v="29997095"/>
    <n v="22000000"/>
  </r>
  <r>
    <n v="5.3"/>
    <s v="Josie and the Pussycats"/>
    <s v="Harry Elfont"/>
    <x v="7"/>
    <s v="English"/>
    <n v="98"/>
    <n v="14252830"/>
    <n v="22000000"/>
  </r>
  <r>
    <n v="5.3"/>
    <s v="Josie and the Pussycats"/>
    <s v="Harry Elfont"/>
    <x v="19"/>
    <s v="English"/>
    <n v="98"/>
    <n v="14252830"/>
    <n v="22000000"/>
  </r>
  <r>
    <n v="6.5"/>
    <s v="Homefront"/>
    <s v="Gary Fleder"/>
    <x v="0"/>
    <s v="English"/>
    <n v="100"/>
    <n v="19783777"/>
    <n v="22000000"/>
  </r>
  <r>
    <n v="6.5"/>
    <s v="Homefront"/>
    <s v="Gary Fleder"/>
    <x v="15"/>
    <s v="English"/>
    <n v="100"/>
    <n v="19783777"/>
    <n v="22000000"/>
  </r>
  <r>
    <n v="6.5"/>
    <s v="Homefront"/>
    <s v="Gary Fleder"/>
    <x v="12"/>
    <s v="English"/>
    <n v="100"/>
    <n v="19783777"/>
    <n v="22000000"/>
  </r>
  <r>
    <n v="6.5"/>
    <s v="Homefront"/>
    <s v="Gary Fleder"/>
    <x v="4"/>
    <s v="English"/>
    <n v="100"/>
    <n v="19783777"/>
    <n v="22000000"/>
  </r>
  <r>
    <n v="5.7"/>
    <s v="The Little Vampire"/>
    <s v="Uli Edel"/>
    <x v="1"/>
    <s v="English"/>
    <n v="95"/>
    <n v="13555988"/>
    <n v="22000000"/>
  </r>
  <r>
    <n v="5.7"/>
    <s v="The Little Vampire"/>
    <s v="Uli Edel"/>
    <x v="7"/>
    <s v="English"/>
    <n v="95"/>
    <n v="13555988"/>
    <n v="22000000"/>
  </r>
  <r>
    <n v="5.7"/>
    <s v="The Little Vampire"/>
    <s v="Uli Edel"/>
    <x v="8"/>
    <s v="English"/>
    <n v="95"/>
    <n v="13555988"/>
    <n v="22000000"/>
  </r>
  <r>
    <n v="5.7"/>
    <s v="The Little Vampire"/>
    <s v="Uli Edel"/>
    <x v="2"/>
    <s v="English"/>
    <n v="95"/>
    <n v="13555988"/>
    <n v="22000000"/>
  </r>
  <r>
    <n v="6.7"/>
    <s v="I Heart Huckabees"/>
    <s v="David O. Russell"/>
    <x v="7"/>
    <s v="English"/>
    <n v="107"/>
    <n v="12784713"/>
    <n v="22000000"/>
  </r>
  <r>
    <n v="3.9"/>
    <s v="RoboCop 3"/>
    <s v="Fred Dekker"/>
    <x v="0"/>
    <s v="English"/>
    <n v="104"/>
    <n v="10696210"/>
    <n v="23500000"/>
  </r>
  <r>
    <n v="3.9"/>
    <s v="RoboCop 3"/>
    <s v="Fred Dekker"/>
    <x v="15"/>
    <s v="English"/>
    <n v="104"/>
    <n v="10696210"/>
    <n v="23500000"/>
  </r>
  <r>
    <n v="3.9"/>
    <s v="RoboCop 3"/>
    <s v="Fred Dekker"/>
    <x v="3"/>
    <s v="English"/>
    <n v="104"/>
    <n v="10696210"/>
    <n v="23500000"/>
  </r>
  <r>
    <n v="3.9"/>
    <s v="RoboCop 3"/>
    <s v="Fred Dekker"/>
    <x v="4"/>
    <s v="English"/>
    <n v="104"/>
    <n v="10696210"/>
    <n v="23500000"/>
  </r>
  <r>
    <n v="4.0999999999999996"/>
    <s v="Megiddo: The Omega Code 2"/>
    <s v="Brian Trenchard-Smith"/>
    <x v="0"/>
    <s v="English"/>
    <n v="104"/>
    <n v="5974653"/>
    <n v="22000000"/>
  </r>
  <r>
    <n v="4.0999999999999996"/>
    <s v="Megiddo: The Omega Code 2"/>
    <s v="Brian Trenchard-Smith"/>
    <x v="1"/>
    <s v="English"/>
    <n v="104"/>
    <n v="5974653"/>
    <n v="22000000"/>
  </r>
  <r>
    <n v="4.0999999999999996"/>
    <s v="Megiddo: The Omega Code 2"/>
    <s v="Brian Trenchard-Smith"/>
    <x v="2"/>
    <s v="English"/>
    <n v="104"/>
    <n v="5974653"/>
    <n v="22000000"/>
  </r>
  <r>
    <n v="4.0999999999999996"/>
    <s v="Megiddo: The Omega Code 2"/>
    <s v="Brian Trenchard-Smith"/>
    <x v="3"/>
    <s v="English"/>
    <n v="104"/>
    <n v="5974653"/>
    <n v="22000000"/>
  </r>
  <r>
    <n v="4.0999999999999996"/>
    <s v="Megiddo: The Omega Code 2"/>
    <s v="Brian Trenchard-Smith"/>
    <x v="4"/>
    <s v="English"/>
    <n v="104"/>
    <n v="5974653"/>
    <n v="22000000"/>
  </r>
  <r>
    <n v="6.2"/>
    <s v="Darling Lili"/>
    <s v="Blake Edwards"/>
    <x v="7"/>
    <s v="English"/>
    <n v="143"/>
    <n v="5000000"/>
    <n v="25000000"/>
  </r>
  <r>
    <n v="6.2"/>
    <s v="Darling Lili"/>
    <s v="Blake Edwards"/>
    <x v="12"/>
    <s v="English"/>
    <n v="143"/>
    <n v="5000000"/>
    <n v="25000000"/>
  </r>
  <r>
    <n v="6.2"/>
    <s v="Darling Lili"/>
    <s v="Blake Edwards"/>
    <x v="9"/>
    <s v="English"/>
    <n v="143"/>
    <n v="5000000"/>
    <n v="25000000"/>
  </r>
  <r>
    <n v="6.2"/>
    <s v="Darling Lili"/>
    <s v="Blake Edwards"/>
    <x v="5"/>
    <s v="English"/>
    <n v="143"/>
    <n v="5000000"/>
    <n v="25000000"/>
  </r>
  <r>
    <n v="6.2"/>
    <s v="Darling Lili"/>
    <s v="Blake Edwards"/>
    <x v="17"/>
    <s v="English"/>
    <n v="143"/>
    <n v="5000000"/>
    <n v="25000000"/>
  </r>
  <r>
    <n v="3.8"/>
    <s v="Dudley Do-Right"/>
    <s v="Hugh Wilson"/>
    <x v="7"/>
    <s v="English"/>
    <n v="77"/>
    <n v="9694105"/>
    <n v="22000000"/>
  </r>
  <r>
    <n v="3.8"/>
    <s v="Dudley Do-Right"/>
    <s v="Hugh Wilson"/>
    <x v="8"/>
    <s v="English"/>
    <n v="77"/>
    <n v="9694105"/>
    <n v="22000000"/>
  </r>
  <r>
    <n v="3.8"/>
    <s v="Dudley Do-Right"/>
    <s v="Hugh Wilson"/>
    <x v="5"/>
    <s v="English"/>
    <n v="77"/>
    <n v="9694105"/>
    <n v="22000000"/>
  </r>
  <r>
    <n v="5.0999999999999996"/>
    <s v="The Transporter Refueled"/>
    <s v="Camille Delamarre"/>
    <x v="0"/>
    <s v="English"/>
    <n v="96"/>
    <n v="16027866"/>
    <n v="25000000"/>
  </r>
  <r>
    <n v="5.0999999999999996"/>
    <s v="The Transporter Refueled"/>
    <s v="Camille Delamarre"/>
    <x v="15"/>
    <s v="English"/>
    <n v="96"/>
    <n v="16027866"/>
    <n v="25000000"/>
  </r>
  <r>
    <n v="5.0999999999999996"/>
    <s v="The Transporter Refueled"/>
    <s v="Camille Delamarre"/>
    <x v="4"/>
    <s v="English"/>
    <n v="96"/>
    <n v="16027866"/>
    <n v="25000000"/>
  </r>
  <r>
    <n v="7.8"/>
    <s v="Black Book"/>
    <s v="Paul Verhoeven"/>
    <x v="12"/>
    <s v="Dutch"/>
    <n v="145"/>
    <n v="4398392"/>
    <n v="21000000"/>
  </r>
  <r>
    <n v="7.8"/>
    <s v="Black Book"/>
    <s v="Paul Verhoeven"/>
    <x v="4"/>
    <s v="Dutch"/>
    <n v="145"/>
    <n v="4398392"/>
    <n v="21000000"/>
  </r>
  <r>
    <n v="7.8"/>
    <s v="Black Book"/>
    <s v="Paul Verhoeven"/>
    <x v="17"/>
    <s v="Dutch"/>
    <n v="145"/>
    <n v="4398392"/>
    <n v="21000000"/>
  </r>
  <r>
    <n v="7.8"/>
    <s v="Joyeux Noel"/>
    <s v="Christian Carion"/>
    <x v="12"/>
    <s v="French"/>
    <n v="116"/>
    <n v="1050445"/>
    <n v="22000000"/>
  </r>
  <r>
    <n v="7.8"/>
    <s v="Joyeux Noel"/>
    <s v="Christian Carion"/>
    <x v="13"/>
    <s v="French"/>
    <n v="116"/>
    <n v="1050445"/>
    <n v="22000000"/>
  </r>
  <r>
    <n v="7.8"/>
    <s v="Joyeux Noel"/>
    <s v="Christian Carion"/>
    <x v="19"/>
    <s v="French"/>
    <n v="116"/>
    <n v="1050445"/>
    <n v="22000000"/>
  </r>
  <r>
    <n v="7.8"/>
    <s v="Joyeux Noel"/>
    <s v="Christian Carion"/>
    <x v="5"/>
    <s v="French"/>
    <n v="116"/>
    <n v="1050445"/>
    <n v="22000000"/>
  </r>
  <r>
    <n v="7.8"/>
    <s v="Joyeux Noel"/>
    <s v="Christian Carion"/>
    <x v="17"/>
    <s v="French"/>
    <n v="116"/>
    <n v="1050445"/>
    <n v="22000000"/>
  </r>
  <r>
    <n v="6.1"/>
    <s v="Hit and Run"/>
    <s v="David Palmer"/>
    <x v="0"/>
    <s v="English"/>
    <n v="100"/>
    <n v="13746550"/>
    <n v="2000000"/>
  </r>
  <r>
    <n v="6.1"/>
    <s v="Hit and Run"/>
    <s v="David Palmer"/>
    <x v="7"/>
    <s v="English"/>
    <n v="100"/>
    <n v="13746550"/>
    <n v="2000000"/>
  </r>
  <r>
    <n v="6.1"/>
    <s v="Hit and Run"/>
    <s v="David Palmer"/>
    <x v="5"/>
    <s v="English"/>
    <n v="100"/>
    <n v="13746550"/>
    <n v="2000000"/>
  </r>
  <r>
    <n v="5.8"/>
    <s v="Mad Money"/>
    <s v="Callie Khouri"/>
    <x v="7"/>
    <s v="English"/>
    <n v="104"/>
    <n v="20668843"/>
    <n v="22000000"/>
  </r>
  <r>
    <n v="5.8"/>
    <s v="Mad Money"/>
    <s v="Callie Khouri"/>
    <x v="15"/>
    <s v="English"/>
    <n v="104"/>
    <n v="20668843"/>
    <n v="22000000"/>
  </r>
  <r>
    <n v="5.8"/>
    <s v="Mad Money"/>
    <s v="Callie Khouri"/>
    <x v="4"/>
    <s v="English"/>
    <n v="104"/>
    <n v="20668843"/>
    <n v="22000000"/>
  </r>
  <r>
    <n v="6.3"/>
    <s v="Before I Go to Sleep"/>
    <s v="Rowan Joffe"/>
    <x v="12"/>
    <s v="English"/>
    <n v="92"/>
    <n v="2963012"/>
    <n v="22000000"/>
  </r>
  <r>
    <n v="6.3"/>
    <s v="Before I Go to Sleep"/>
    <s v="Rowan Joffe"/>
    <x v="10"/>
    <s v="English"/>
    <n v="92"/>
    <n v="2963012"/>
    <n v="22000000"/>
  </r>
  <r>
    <n v="6.3"/>
    <s v="Before I Go to Sleep"/>
    <s v="Rowan Joffe"/>
    <x v="4"/>
    <s v="English"/>
    <n v="92"/>
    <n v="2963012"/>
    <n v="22000000"/>
  </r>
  <r>
    <n v="5.4"/>
    <s v="Stone"/>
    <s v="John Curran"/>
    <x v="12"/>
    <s v="English"/>
    <n v="105"/>
    <n v="1796024"/>
    <n v="22000000"/>
  </r>
  <r>
    <n v="5.4"/>
    <s v="Stone"/>
    <s v="John Curran"/>
    <x v="4"/>
    <s v="English"/>
    <n v="105"/>
    <n v="1796024"/>
    <n v="22000000"/>
  </r>
  <r>
    <n v="7.3"/>
    <s v="MoliÃ¨re"/>
    <s v="Laurent Tirard"/>
    <x v="7"/>
    <s v="French"/>
    <n v="120"/>
    <n v="634277"/>
    <n v="16000000"/>
  </r>
  <r>
    <n v="7.3"/>
    <s v="MoliÃ¨re"/>
    <s v="Laurent Tirard"/>
    <x v="13"/>
    <s v="French"/>
    <n v="120"/>
    <n v="634277"/>
    <n v="16000000"/>
  </r>
  <r>
    <n v="6.8"/>
    <s v="Out of the Furnace"/>
    <s v="Scott Cooper"/>
    <x v="15"/>
    <s v="English"/>
    <n v="116"/>
    <n v="11326836"/>
    <n v="22000000"/>
  </r>
  <r>
    <n v="6.8"/>
    <s v="Out of the Furnace"/>
    <s v="Scott Cooper"/>
    <x v="12"/>
    <s v="English"/>
    <n v="116"/>
    <n v="11326836"/>
    <n v="22000000"/>
  </r>
  <r>
    <n v="6.8"/>
    <s v="Out of the Furnace"/>
    <s v="Scott Cooper"/>
    <x v="4"/>
    <s v="English"/>
    <n v="116"/>
    <n v="11326836"/>
    <n v="22000000"/>
  </r>
  <r>
    <n v="7.3"/>
    <s v="Michael Clayton"/>
    <s v="Tony Gilroy"/>
    <x v="15"/>
    <s v="English"/>
    <n v="119"/>
    <n v="49024969"/>
    <n v="25000000"/>
  </r>
  <r>
    <n v="7.3"/>
    <s v="Michael Clayton"/>
    <s v="Tony Gilroy"/>
    <x v="12"/>
    <s v="English"/>
    <n v="119"/>
    <n v="49024969"/>
    <n v="25000000"/>
  </r>
  <r>
    <n v="7.3"/>
    <s v="Michael Clayton"/>
    <s v="Tony Gilroy"/>
    <x v="10"/>
    <s v="English"/>
    <n v="119"/>
    <n v="49024969"/>
    <n v="25000000"/>
  </r>
  <r>
    <n v="7.3"/>
    <s v="Michael Clayton"/>
    <s v="Tony Gilroy"/>
    <x v="4"/>
    <s v="English"/>
    <n v="119"/>
    <n v="49024969"/>
    <n v="25000000"/>
  </r>
  <r>
    <n v="6.5"/>
    <s v="My Fellow Americans"/>
    <s v="Peter Segal"/>
    <x v="1"/>
    <s v="English"/>
    <n v="101"/>
    <n v="22294341"/>
    <n v="21500000"/>
  </r>
  <r>
    <n v="6.5"/>
    <s v="My Fellow Americans"/>
    <s v="Peter Segal"/>
    <x v="7"/>
    <s v="English"/>
    <n v="101"/>
    <n v="22294341"/>
    <n v="21500000"/>
  </r>
  <r>
    <n v="7.2"/>
    <s v="Arlington Road"/>
    <s v="Mark Pellington"/>
    <x v="15"/>
    <s v="English"/>
    <n v="117"/>
    <n v="24362501"/>
    <n v="21500000"/>
  </r>
  <r>
    <n v="7.2"/>
    <s v="Arlington Road"/>
    <s v="Mark Pellington"/>
    <x v="12"/>
    <s v="English"/>
    <n v="117"/>
    <n v="24362501"/>
    <n v="21500000"/>
  </r>
  <r>
    <n v="7.2"/>
    <s v="Arlington Road"/>
    <s v="Mark Pellington"/>
    <x v="4"/>
    <s v="English"/>
    <n v="117"/>
    <n v="24362501"/>
    <n v="21500000"/>
  </r>
  <r>
    <n v="6.3"/>
    <s v="To Rome with Love"/>
    <s v="Woody Allen"/>
    <x v="7"/>
    <s v="English"/>
    <n v="112"/>
    <n v="16684352"/>
    <n v="17000000"/>
  </r>
  <r>
    <n v="6.3"/>
    <s v="To Rome with Love"/>
    <s v="Woody Allen"/>
    <x v="5"/>
    <s v="English"/>
    <n v="112"/>
    <n v="16684352"/>
    <n v="17000000"/>
  </r>
  <r>
    <n v="5.9"/>
    <s v="Firefox"/>
    <s v="Clint Eastwood"/>
    <x v="0"/>
    <s v="English"/>
    <n v="136"/>
    <n v="46700000"/>
    <n v="21000000"/>
  </r>
  <r>
    <n v="5.9"/>
    <s v="Firefox"/>
    <s v="Clint Eastwood"/>
    <x v="1"/>
    <s v="English"/>
    <n v="136"/>
    <n v="46700000"/>
    <n v="21000000"/>
  </r>
  <r>
    <n v="5.9"/>
    <s v="Firefox"/>
    <s v="Clint Eastwood"/>
    <x v="4"/>
    <s v="English"/>
    <n v="136"/>
    <n v="46700000"/>
    <n v="21000000"/>
  </r>
  <r>
    <n v="7.8"/>
    <s v="South Park: Bigger Longer &amp; Uncut"/>
    <s v="Trey Parker"/>
    <x v="6"/>
    <s v="English"/>
    <n v="81"/>
    <n v="52008288"/>
    <n v="21000000"/>
  </r>
  <r>
    <n v="7.8"/>
    <s v="South Park: Bigger Longer &amp; Uncut"/>
    <s v="Trey Parker"/>
    <x v="7"/>
    <s v="English"/>
    <n v="81"/>
    <n v="52008288"/>
    <n v="21000000"/>
  </r>
  <r>
    <n v="7.8"/>
    <s v="South Park: Bigger Longer &amp; Uncut"/>
    <s v="Trey Parker"/>
    <x v="2"/>
    <s v="English"/>
    <n v="81"/>
    <n v="52008288"/>
    <n v="21000000"/>
  </r>
  <r>
    <n v="7.8"/>
    <s v="South Park: Bigger Longer &amp; Uncut"/>
    <s v="Trey Parker"/>
    <x v="9"/>
    <s v="English"/>
    <n v="81"/>
    <n v="52008288"/>
    <n v="21000000"/>
  </r>
  <r>
    <n v="7.4"/>
    <s v="Death at a Funeral"/>
    <s v="Frank Oz"/>
    <x v="7"/>
    <s v="English"/>
    <n v="87"/>
    <n v="8579684"/>
    <n v="9000000"/>
  </r>
  <r>
    <n v="4.8"/>
    <s v="Teenage Mutant Ninja Turtles III"/>
    <s v="Stuart Gillard"/>
    <x v="0"/>
    <s v="English"/>
    <n v="96"/>
    <n v="42660000"/>
    <n v="17000000"/>
  </r>
  <r>
    <n v="4.8"/>
    <s v="Teenage Mutant Ninja Turtles III"/>
    <s v="Stuart Gillard"/>
    <x v="1"/>
    <s v="English"/>
    <n v="96"/>
    <n v="42660000"/>
    <n v="17000000"/>
  </r>
  <r>
    <n v="4.8"/>
    <s v="Teenage Mutant Ninja Turtles III"/>
    <s v="Stuart Gillard"/>
    <x v="7"/>
    <s v="English"/>
    <n v="96"/>
    <n v="42660000"/>
    <n v="17000000"/>
  </r>
  <r>
    <n v="4.8"/>
    <s v="Teenage Mutant Ninja Turtles III"/>
    <s v="Stuart Gillard"/>
    <x v="8"/>
    <s v="English"/>
    <n v="96"/>
    <n v="42660000"/>
    <n v="17000000"/>
  </r>
  <r>
    <n v="4.8"/>
    <s v="Teenage Mutant Ninja Turtles III"/>
    <s v="Stuart Gillard"/>
    <x v="2"/>
    <s v="English"/>
    <n v="96"/>
    <n v="42660000"/>
    <n v="17000000"/>
  </r>
  <r>
    <n v="4.8"/>
    <s v="Teenage Mutant Ninja Turtles III"/>
    <s v="Stuart Gillard"/>
    <x v="3"/>
    <s v="English"/>
    <n v="96"/>
    <n v="42660000"/>
    <n v="17000000"/>
  </r>
  <r>
    <n v="6.3"/>
    <s v="Hardball"/>
    <s v="Brian Robbins"/>
    <x v="12"/>
    <s v="English"/>
    <n v="106"/>
    <n v="40219708"/>
    <n v="21000000"/>
  </r>
  <r>
    <n v="6.3"/>
    <s v="Hardball"/>
    <s v="Brian Robbins"/>
    <x v="14"/>
    <s v="English"/>
    <n v="106"/>
    <n v="40219708"/>
    <n v="21000000"/>
  </r>
  <r>
    <n v="7.8"/>
    <s v="Silver Linings Playbook"/>
    <s v="David O. Russell"/>
    <x v="7"/>
    <s v="English"/>
    <n v="122"/>
    <n v="132088910"/>
    <n v="21000000"/>
  </r>
  <r>
    <n v="7.8"/>
    <s v="Silver Linings Playbook"/>
    <s v="David O. Russell"/>
    <x v="12"/>
    <s v="English"/>
    <n v="122"/>
    <n v="132088910"/>
    <n v="21000000"/>
  </r>
  <r>
    <n v="7.8"/>
    <s v="Silver Linings Playbook"/>
    <s v="David O. Russell"/>
    <x v="5"/>
    <s v="English"/>
    <n v="122"/>
    <n v="132088910"/>
    <n v="21000000"/>
  </r>
  <r>
    <n v="7.5"/>
    <s v="Freedom Writers"/>
    <s v="Richard LaGravenese"/>
    <x v="18"/>
    <s v="English"/>
    <n v="123"/>
    <n v="36581633"/>
    <n v="21000000"/>
  </r>
  <r>
    <n v="7.5"/>
    <s v="Freedom Writers"/>
    <s v="Richard LaGravenese"/>
    <x v="15"/>
    <s v="English"/>
    <n v="123"/>
    <n v="36581633"/>
    <n v="21000000"/>
  </r>
  <r>
    <n v="7.5"/>
    <s v="Freedom Writers"/>
    <s v="Richard LaGravenese"/>
    <x v="12"/>
    <s v="English"/>
    <n v="123"/>
    <n v="36581633"/>
    <n v="21000000"/>
  </r>
  <r>
    <n v="6.8"/>
    <s v="The Transporter"/>
    <s v="Louis Leterrier"/>
    <x v="0"/>
    <s v="English"/>
    <n v="92"/>
    <n v="25296447"/>
    <n v="21000000"/>
  </r>
  <r>
    <n v="6.8"/>
    <s v="The Transporter"/>
    <s v="Louis Leterrier"/>
    <x v="15"/>
    <s v="English"/>
    <n v="92"/>
    <n v="25296447"/>
    <n v="21000000"/>
  </r>
  <r>
    <n v="6.8"/>
    <s v="The Transporter"/>
    <s v="Louis Leterrier"/>
    <x v="4"/>
    <s v="English"/>
    <n v="92"/>
    <n v="25296447"/>
    <n v="21000000"/>
  </r>
  <r>
    <n v="6.6"/>
    <s v="Never Back Down"/>
    <s v="Jeff Wadlow"/>
    <x v="0"/>
    <s v="English"/>
    <n v="110"/>
    <n v="24848292"/>
    <n v="20000000"/>
  </r>
  <r>
    <n v="6.6"/>
    <s v="Never Back Down"/>
    <s v="Jeff Wadlow"/>
    <x v="12"/>
    <s v="English"/>
    <n v="110"/>
    <n v="24848292"/>
    <n v="20000000"/>
  </r>
  <r>
    <n v="6.6"/>
    <s v="Never Back Down"/>
    <s v="Jeff Wadlow"/>
    <x v="14"/>
    <s v="English"/>
    <n v="110"/>
    <n v="24848292"/>
    <n v="20000000"/>
  </r>
  <r>
    <n v="4.5999999999999996"/>
    <s v="The Rage: Carrie 2"/>
    <s v="Katt Shea"/>
    <x v="16"/>
    <s v="English"/>
    <n v="104"/>
    <n v="17757087"/>
    <n v="21000000"/>
  </r>
  <r>
    <n v="4.5999999999999996"/>
    <s v="The Rage: Carrie 2"/>
    <s v="Katt Shea"/>
    <x v="3"/>
    <s v="English"/>
    <n v="104"/>
    <n v="17757087"/>
    <n v="21000000"/>
  </r>
  <r>
    <n v="4.5999999999999996"/>
    <s v="The Rage: Carrie 2"/>
    <s v="Katt Shea"/>
    <x v="4"/>
    <s v="English"/>
    <n v="104"/>
    <n v="17757087"/>
    <n v="21000000"/>
  </r>
  <r>
    <n v="7.1"/>
    <s v="Away We Go"/>
    <s v="Sam Mendes"/>
    <x v="7"/>
    <s v="English"/>
    <n v="98"/>
    <n v="9430988"/>
    <n v="17000000"/>
  </r>
  <r>
    <n v="7.1"/>
    <s v="Away We Go"/>
    <s v="Sam Mendes"/>
    <x v="12"/>
    <s v="English"/>
    <n v="98"/>
    <n v="9430988"/>
    <n v="17000000"/>
  </r>
  <r>
    <n v="7.1"/>
    <s v="Away We Go"/>
    <s v="Sam Mendes"/>
    <x v="5"/>
    <s v="English"/>
    <n v="98"/>
    <n v="9430988"/>
    <n v="17000000"/>
  </r>
  <r>
    <n v="6.1"/>
    <s v="Swing Vote"/>
    <s v="Joshua Michael Stern"/>
    <x v="7"/>
    <s v="English"/>
    <n v="120"/>
    <n v="16284360"/>
    <n v="21000000"/>
  </r>
  <r>
    <n v="6.1"/>
    <s v="Swing Vote"/>
    <s v="Joshua Michael Stern"/>
    <x v="12"/>
    <s v="English"/>
    <n v="120"/>
    <n v="16284360"/>
    <n v="21000000"/>
  </r>
  <r>
    <n v="6.7"/>
    <s v="Moonlight Mile"/>
    <s v="Brad Silberling"/>
    <x v="12"/>
    <s v="English"/>
    <n v="112"/>
    <n v="6830957"/>
    <n v="21000000"/>
  </r>
  <r>
    <n v="6.7"/>
    <s v="Moonlight Mile"/>
    <s v="Brad Silberling"/>
    <x v="5"/>
    <s v="English"/>
    <n v="112"/>
    <n v="6830957"/>
    <n v="21000000"/>
  </r>
  <r>
    <n v="7.1"/>
    <s v="Tinker Tailor Soldier Spy"/>
    <s v="Tomas Alfredson"/>
    <x v="12"/>
    <s v="English"/>
    <n v="127"/>
    <n v="24104113"/>
    <n v="20000000"/>
  </r>
  <r>
    <n v="7.1"/>
    <s v="Tinker Tailor Soldier Spy"/>
    <s v="Tomas Alfredson"/>
    <x v="10"/>
    <s v="English"/>
    <n v="127"/>
    <n v="24104113"/>
    <n v="20000000"/>
  </r>
  <r>
    <n v="7.1"/>
    <s v="Tinker Tailor Soldier Spy"/>
    <s v="Tomas Alfredson"/>
    <x v="4"/>
    <s v="English"/>
    <n v="127"/>
    <n v="24104113"/>
    <n v="20000000"/>
  </r>
  <r>
    <n v="5.8"/>
    <s v="Molly"/>
    <s v="John Duigan"/>
    <x v="7"/>
    <s v="English"/>
    <n v="102"/>
    <n v="15593"/>
    <n v="21000000"/>
  </r>
  <r>
    <n v="5.8"/>
    <s v="Molly"/>
    <s v="John Duigan"/>
    <x v="12"/>
    <s v="English"/>
    <n v="102"/>
    <n v="15593"/>
    <n v="21000000"/>
  </r>
  <r>
    <n v="5.8"/>
    <s v="Molly"/>
    <s v="John Duigan"/>
    <x v="5"/>
    <s v="English"/>
    <n v="102"/>
    <n v="15593"/>
    <n v="21000000"/>
  </r>
  <r>
    <n v="6.7"/>
    <s v="The Beaver"/>
    <s v="Jodie Foster"/>
    <x v="12"/>
    <s v="English"/>
    <n v="91"/>
    <n v="958319"/>
    <n v="21000000"/>
  </r>
  <r>
    <n v="5.8"/>
    <s v="The Best Little Whorehouse in Texas"/>
    <s v="Colin Higgins"/>
    <x v="7"/>
    <s v="English"/>
    <n v="114"/>
    <n v="69700000"/>
    <n v="35000000"/>
  </r>
  <r>
    <n v="5.8"/>
    <s v="The Best Little Whorehouse in Texas"/>
    <s v="Colin Higgins"/>
    <x v="9"/>
    <s v="English"/>
    <n v="114"/>
    <n v="69700000"/>
    <n v="35000000"/>
  </r>
  <r>
    <n v="6.8"/>
    <s v="eXistenZ"/>
    <s v="David Cronenberg"/>
    <x v="16"/>
    <s v="English"/>
    <n v="115"/>
    <n v="2840417"/>
    <n v="31000000"/>
  </r>
  <r>
    <n v="6.8"/>
    <s v="eXistenZ"/>
    <s v="David Cronenberg"/>
    <x v="3"/>
    <s v="English"/>
    <n v="115"/>
    <n v="2840417"/>
    <n v="31000000"/>
  </r>
  <r>
    <n v="6.8"/>
    <s v="eXistenZ"/>
    <s v="David Cronenberg"/>
    <x v="4"/>
    <s v="English"/>
    <n v="115"/>
    <n v="2840417"/>
    <n v="31000000"/>
  </r>
  <r>
    <n v="8.5"/>
    <s v="Raiders of the Lost Ark"/>
    <s v="Steven Spielberg"/>
    <x v="0"/>
    <s v="English"/>
    <n v="115"/>
    <n v="242374454"/>
    <n v="18000000"/>
  </r>
  <r>
    <n v="8.5"/>
    <s v="Raiders of the Lost Ark"/>
    <s v="Steven Spielberg"/>
    <x v="1"/>
    <s v="English"/>
    <n v="115"/>
    <n v="242374454"/>
    <n v="18000000"/>
  </r>
  <r>
    <n v="6.6"/>
    <s v="Home Alone 2: Lost in New York"/>
    <s v="Chris Columbus"/>
    <x v="1"/>
    <s v="English"/>
    <n v="120"/>
    <n v="173585516"/>
    <n v="18000000"/>
  </r>
  <r>
    <n v="6.6"/>
    <s v="Home Alone 2: Lost in New York"/>
    <s v="Chris Columbus"/>
    <x v="7"/>
    <s v="English"/>
    <n v="120"/>
    <n v="173585516"/>
    <n v="18000000"/>
  </r>
  <r>
    <n v="6.6"/>
    <s v="Home Alone 2: Lost in New York"/>
    <s v="Chris Columbus"/>
    <x v="8"/>
    <s v="English"/>
    <n v="120"/>
    <n v="173585516"/>
    <n v="18000000"/>
  </r>
  <r>
    <n v="7.7"/>
    <s v="Close Encounters of the Third Kind"/>
    <s v="Steven Spielberg"/>
    <x v="12"/>
    <s v="English"/>
    <n v="135"/>
    <n v="128300000"/>
    <n v="19400870"/>
  </r>
  <r>
    <n v="7.7"/>
    <s v="Close Encounters of the Third Kind"/>
    <s v="Steven Spielberg"/>
    <x v="3"/>
    <s v="English"/>
    <n v="135"/>
    <n v="128300000"/>
    <n v="19400870"/>
  </r>
  <r>
    <n v="4.7"/>
    <s v="Pulse"/>
    <s v="Jim Sonzero"/>
    <x v="12"/>
    <s v="English"/>
    <n v="90"/>
    <n v="20259297"/>
    <n v="20000000"/>
  </r>
  <r>
    <n v="4.7"/>
    <s v="Pulse"/>
    <s v="Jim Sonzero"/>
    <x v="16"/>
    <s v="English"/>
    <n v="90"/>
    <n v="20259297"/>
    <n v="20000000"/>
  </r>
  <r>
    <n v="4.7"/>
    <s v="Pulse"/>
    <s v="Jim Sonzero"/>
    <x v="3"/>
    <s v="English"/>
    <n v="90"/>
    <n v="20259297"/>
    <n v="20000000"/>
  </r>
  <r>
    <n v="4.7"/>
    <s v="Pulse"/>
    <s v="Jim Sonzero"/>
    <x v="4"/>
    <s v="English"/>
    <n v="90"/>
    <n v="20259297"/>
    <n v="20000000"/>
  </r>
  <r>
    <n v="6.4"/>
    <s v="Beverly Hills Cop II"/>
    <s v="Tony Scott"/>
    <x v="0"/>
    <s v="English"/>
    <n v="100"/>
    <n v="153665036"/>
    <n v="28000000"/>
  </r>
  <r>
    <n v="6.4"/>
    <s v="Beverly Hills Cop II"/>
    <s v="Tony Scott"/>
    <x v="7"/>
    <s v="English"/>
    <n v="100"/>
    <n v="153665036"/>
    <n v="28000000"/>
  </r>
  <r>
    <n v="6.4"/>
    <s v="Beverly Hills Cop II"/>
    <s v="Tony Scott"/>
    <x v="15"/>
    <s v="English"/>
    <n v="100"/>
    <n v="153665036"/>
    <n v="28000000"/>
  </r>
  <r>
    <n v="6.4"/>
    <s v="Beverly Hills Cop II"/>
    <s v="Tony Scott"/>
    <x v="4"/>
    <s v="English"/>
    <n v="100"/>
    <n v="153665036"/>
    <n v="28000000"/>
  </r>
  <r>
    <n v="5.5"/>
    <s v="Bringing Down the House"/>
    <s v="Adam Shankman"/>
    <x v="7"/>
    <s v="English"/>
    <n v="105"/>
    <n v="132541238"/>
    <n v="33000000"/>
  </r>
  <r>
    <n v="8.6"/>
    <s v="The Silence of the Lambs"/>
    <s v="Jonathan Demme"/>
    <x v="15"/>
    <s v="English"/>
    <n v="138"/>
    <n v="130727000"/>
    <n v="19000000"/>
  </r>
  <r>
    <n v="8.6"/>
    <s v="The Silence of the Lambs"/>
    <s v="Jonathan Demme"/>
    <x v="12"/>
    <s v="English"/>
    <n v="138"/>
    <n v="130727000"/>
    <n v="19000000"/>
  </r>
  <r>
    <n v="8.6"/>
    <s v="The Silence of the Lambs"/>
    <s v="Jonathan Demme"/>
    <x v="16"/>
    <s v="English"/>
    <n v="138"/>
    <n v="130727000"/>
    <n v="19000000"/>
  </r>
  <r>
    <n v="8.6"/>
    <s v="The Silence of the Lambs"/>
    <s v="Jonathan Demme"/>
    <x v="4"/>
    <s v="English"/>
    <n v="138"/>
    <n v="130727000"/>
    <n v="19000000"/>
  </r>
  <r>
    <n v="7"/>
    <s v="Wayne's World"/>
    <s v="Penelope Spheeris"/>
    <x v="7"/>
    <s v="English"/>
    <n v="94"/>
    <n v="121697350"/>
    <n v="20000000"/>
  </r>
  <r>
    <n v="7"/>
    <s v="Wayne's World"/>
    <s v="Penelope Spheeris"/>
    <x v="19"/>
    <s v="English"/>
    <n v="94"/>
    <n v="121697350"/>
    <n v="20000000"/>
  </r>
  <r>
    <n v="7.1"/>
    <s v="Jackass 3D"/>
    <s v="Jeff Tremaine"/>
    <x v="0"/>
    <s v="English"/>
    <n v="101"/>
    <n v="117224271"/>
    <n v="20000000"/>
  </r>
  <r>
    <n v="7.1"/>
    <s v="Jackass 3D"/>
    <s v="Jeff Tremaine"/>
    <x v="7"/>
    <s v="English"/>
    <n v="101"/>
    <n v="117224271"/>
    <n v="20000000"/>
  </r>
  <r>
    <n v="7.1"/>
    <s v="Jackass 3D"/>
    <s v="Jeff Tremaine"/>
    <x v="20"/>
    <s v="English"/>
    <n v="101"/>
    <n v="117224271"/>
    <n v="20000000"/>
  </r>
  <r>
    <n v="5.7"/>
    <s v="Jaws 2"/>
    <s v="Jeannot Szwarc"/>
    <x v="1"/>
    <s v="English"/>
    <n v="131"/>
    <n v="102922376"/>
    <n v="20000000"/>
  </r>
  <r>
    <n v="5.7"/>
    <s v="Jaws 2"/>
    <s v="Jeannot Szwarc"/>
    <x v="16"/>
    <s v="English"/>
    <n v="131"/>
    <n v="102922376"/>
    <n v="20000000"/>
  </r>
  <r>
    <n v="5.7"/>
    <s v="Jaws 2"/>
    <s v="Jeannot Szwarc"/>
    <x v="4"/>
    <s v="English"/>
    <n v="131"/>
    <n v="102922376"/>
    <n v="20000000"/>
  </r>
  <r>
    <n v="3.7"/>
    <s v="Beverly Hills Chihuahua"/>
    <s v="Raja Gosnell"/>
    <x v="1"/>
    <s v="English"/>
    <n v="91"/>
    <n v="94497271"/>
    <n v="20000000"/>
  </r>
  <r>
    <n v="3.7"/>
    <s v="Beverly Hills Chihuahua"/>
    <s v="Raja Gosnell"/>
    <x v="7"/>
    <s v="English"/>
    <n v="91"/>
    <n v="94497271"/>
    <n v="20000000"/>
  </r>
  <r>
    <n v="3.7"/>
    <s v="Beverly Hills Chihuahua"/>
    <s v="Raja Gosnell"/>
    <x v="12"/>
    <s v="English"/>
    <n v="91"/>
    <n v="94497271"/>
    <n v="20000000"/>
  </r>
  <r>
    <n v="3.7"/>
    <s v="Beverly Hills Chihuahua"/>
    <s v="Raja Gosnell"/>
    <x v="8"/>
    <s v="English"/>
    <n v="91"/>
    <n v="94497271"/>
    <n v="20000000"/>
  </r>
  <r>
    <n v="3.7"/>
    <s v="Beverly Hills Chihuahua"/>
    <s v="Raja Gosnell"/>
    <x v="5"/>
    <s v="English"/>
    <n v="91"/>
    <n v="94497271"/>
    <n v="20000000"/>
  </r>
  <r>
    <n v="7.5"/>
    <s v="The Conjuring"/>
    <s v="James Wan"/>
    <x v="16"/>
    <s v="English"/>
    <n v="112"/>
    <n v="137387272"/>
    <n v="20000000"/>
  </r>
  <r>
    <n v="7.5"/>
    <s v="The Conjuring"/>
    <s v="James Wan"/>
    <x v="10"/>
    <s v="English"/>
    <n v="112"/>
    <n v="137387272"/>
    <n v="20000000"/>
  </r>
  <r>
    <n v="7.5"/>
    <s v="The Conjuring"/>
    <s v="James Wan"/>
    <x v="4"/>
    <s v="English"/>
    <n v="112"/>
    <n v="137387272"/>
    <n v="20000000"/>
  </r>
  <r>
    <n v="4.5999999999999996"/>
    <s v="Are We There Yet?"/>
    <s v="Brian Levant"/>
    <x v="1"/>
    <s v="English"/>
    <n v="95"/>
    <n v="82301521"/>
    <n v="32000000"/>
  </r>
  <r>
    <n v="4.5999999999999996"/>
    <s v="Are We There Yet?"/>
    <s v="Brian Levant"/>
    <x v="7"/>
    <s v="English"/>
    <n v="95"/>
    <n v="82301521"/>
    <n v="32000000"/>
  </r>
  <r>
    <n v="4.5999999999999996"/>
    <s v="Are We There Yet?"/>
    <s v="Brian Levant"/>
    <x v="8"/>
    <s v="English"/>
    <n v="95"/>
    <n v="82301521"/>
    <n v="32000000"/>
  </r>
  <r>
    <n v="4.5999999999999996"/>
    <s v="Are We There Yet?"/>
    <s v="Brian Levant"/>
    <x v="5"/>
    <s v="English"/>
    <n v="95"/>
    <n v="82301521"/>
    <n v="32000000"/>
  </r>
  <r>
    <n v="4.9000000000000004"/>
    <s v="Tammy"/>
    <s v="Ben Falcone"/>
    <x v="7"/>
    <s v="English"/>
    <n v="100"/>
    <n v="84518155"/>
    <n v="20000000"/>
  </r>
  <r>
    <n v="7.1"/>
    <s v="School of Rock"/>
    <s v="Richard Linklater"/>
    <x v="7"/>
    <s v="English"/>
    <n v="108"/>
    <n v="81257845"/>
    <n v="35000000"/>
  </r>
  <r>
    <n v="7.1"/>
    <s v="School of Rock"/>
    <s v="Richard Linklater"/>
    <x v="19"/>
    <s v="English"/>
    <n v="108"/>
    <n v="81257845"/>
    <n v="35000000"/>
  </r>
  <r>
    <n v="5.8"/>
    <s v="Mortal Kombat"/>
    <s v="Paul W.S. Anderson"/>
    <x v="0"/>
    <s v="English"/>
    <n v="101"/>
    <n v="70360285"/>
    <n v="18000000"/>
  </r>
  <r>
    <n v="5.8"/>
    <s v="Mortal Kombat"/>
    <s v="Paul W.S. Anderson"/>
    <x v="1"/>
    <s v="English"/>
    <n v="101"/>
    <n v="70360285"/>
    <n v="18000000"/>
  </r>
  <r>
    <n v="5.8"/>
    <s v="Mortal Kombat"/>
    <s v="Paul W.S. Anderson"/>
    <x v="2"/>
    <s v="English"/>
    <n v="101"/>
    <n v="70360285"/>
    <n v="18000000"/>
  </r>
  <r>
    <n v="5.8"/>
    <s v="Mortal Kombat"/>
    <s v="Paul W.S. Anderson"/>
    <x v="3"/>
    <s v="English"/>
    <n v="101"/>
    <n v="70360285"/>
    <n v="18000000"/>
  </r>
  <r>
    <n v="5.8"/>
    <s v="Mortal Kombat"/>
    <s v="Paul W.S. Anderson"/>
    <x v="4"/>
    <s v="English"/>
    <n v="101"/>
    <n v="70360285"/>
    <n v="18000000"/>
  </r>
  <r>
    <n v="5.4"/>
    <s v="White Chicks"/>
    <s v="Keenen Ivory Wayans"/>
    <x v="7"/>
    <s v="English"/>
    <n v="109"/>
    <n v="69148997"/>
    <n v="37000000"/>
  </r>
  <r>
    <n v="5.4"/>
    <s v="White Chicks"/>
    <s v="Keenen Ivory Wayans"/>
    <x v="15"/>
    <s v="English"/>
    <n v="109"/>
    <n v="69148997"/>
    <n v="37000000"/>
  </r>
  <r>
    <n v="7.3"/>
    <s v="The Descendants"/>
    <s v="Alexander Payne"/>
    <x v="7"/>
    <s v="English"/>
    <n v="115"/>
    <n v="82624961"/>
    <n v="20000000"/>
  </r>
  <r>
    <n v="7.3"/>
    <s v="The Descendants"/>
    <s v="Alexander Payne"/>
    <x v="12"/>
    <s v="English"/>
    <n v="115"/>
    <n v="82624961"/>
    <n v="20000000"/>
  </r>
  <r>
    <n v="7.1"/>
    <s v="Holes"/>
    <s v="Andrew Davis"/>
    <x v="1"/>
    <s v="English"/>
    <n v="117"/>
    <n v="67325559"/>
    <n v="20000000"/>
  </r>
  <r>
    <n v="7.1"/>
    <s v="Holes"/>
    <s v="Andrew Davis"/>
    <x v="7"/>
    <s v="English"/>
    <n v="117"/>
    <n v="67325559"/>
    <n v="20000000"/>
  </r>
  <r>
    <n v="7.1"/>
    <s v="Holes"/>
    <s v="Andrew Davis"/>
    <x v="12"/>
    <s v="English"/>
    <n v="117"/>
    <n v="67325559"/>
    <n v="20000000"/>
  </r>
  <r>
    <n v="7.1"/>
    <s v="Holes"/>
    <s v="Andrew Davis"/>
    <x v="8"/>
    <s v="English"/>
    <n v="117"/>
    <n v="67325559"/>
    <n v="20000000"/>
  </r>
  <r>
    <n v="7.1"/>
    <s v="Holes"/>
    <s v="Andrew Davis"/>
    <x v="10"/>
    <s v="English"/>
    <n v="117"/>
    <n v="67325559"/>
    <n v="20000000"/>
  </r>
  <r>
    <n v="5.8"/>
    <s v="The Last Song"/>
    <s v="Julie Anne Robinson"/>
    <x v="12"/>
    <s v="English"/>
    <n v="107"/>
    <n v="62933793"/>
    <n v="20000000"/>
  </r>
  <r>
    <n v="5.8"/>
    <s v="The Last Song"/>
    <s v="Julie Anne Robinson"/>
    <x v="8"/>
    <s v="English"/>
    <n v="107"/>
    <n v="62933793"/>
    <n v="20000000"/>
  </r>
  <r>
    <n v="5.8"/>
    <s v="The Last Song"/>
    <s v="Julie Anne Robinson"/>
    <x v="19"/>
    <s v="English"/>
    <n v="107"/>
    <n v="62933793"/>
    <n v="20000000"/>
  </r>
  <r>
    <n v="5.8"/>
    <s v="The Last Song"/>
    <s v="Julie Anne Robinson"/>
    <x v="5"/>
    <s v="English"/>
    <n v="107"/>
    <n v="62933793"/>
    <n v="20000000"/>
  </r>
  <r>
    <n v="8.1"/>
    <s v="12 Years a Slave"/>
    <s v="Steve McQueen"/>
    <x v="18"/>
    <s v="English"/>
    <n v="134"/>
    <n v="56667870"/>
    <n v="20000000"/>
  </r>
  <r>
    <n v="8.1"/>
    <s v="12 Years a Slave"/>
    <s v="Steve McQueen"/>
    <x v="12"/>
    <s v="English"/>
    <n v="134"/>
    <n v="56667870"/>
    <n v="20000000"/>
  </r>
  <r>
    <n v="8.1"/>
    <s v="12 Years a Slave"/>
    <s v="Steve McQueen"/>
    <x v="13"/>
    <s v="English"/>
    <n v="134"/>
    <n v="56667870"/>
    <n v="20000000"/>
  </r>
  <r>
    <n v="5.7"/>
    <s v="Drumline"/>
    <s v="Charles Stone III"/>
    <x v="7"/>
    <s v="English"/>
    <n v="118"/>
    <n v="56398162"/>
    <n v="20000000"/>
  </r>
  <r>
    <n v="5.7"/>
    <s v="Drumline"/>
    <s v="Charles Stone III"/>
    <x v="12"/>
    <s v="English"/>
    <n v="118"/>
    <n v="56398162"/>
    <n v="20000000"/>
  </r>
  <r>
    <n v="5.7"/>
    <s v="Drumline"/>
    <s v="Charles Stone III"/>
    <x v="19"/>
    <s v="English"/>
    <n v="118"/>
    <n v="56398162"/>
    <n v="20000000"/>
  </r>
  <r>
    <n v="5.7"/>
    <s v="Drumline"/>
    <s v="Charles Stone III"/>
    <x v="5"/>
    <s v="English"/>
    <n v="118"/>
    <n v="56398162"/>
    <n v="20000000"/>
  </r>
  <r>
    <n v="4.4000000000000004"/>
    <s v="Why Did I Get Married Too?"/>
    <s v="Tyler Perry"/>
    <x v="7"/>
    <s v="English"/>
    <n v="121"/>
    <n v="60072596"/>
    <n v="20000000"/>
  </r>
  <r>
    <n v="4.4000000000000004"/>
    <s v="Why Did I Get Married Too?"/>
    <s v="Tyler Perry"/>
    <x v="12"/>
    <s v="English"/>
    <n v="121"/>
    <n v="60072596"/>
    <n v="20000000"/>
  </r>
  <r>
    <n v="4.4000000000000004"/>
    <s v="Why Did I Get Married Too?"/>
    <s v="Tyler Perry"/>
    <x v="5"/>
    <s v="English"/>
    <n v="121"/>
    <n v="60072596"/>
    <n v="20000000"/>
  </r>
  <r>
    <n v="7.9"/>
    <s v="Edward Scissorhands"/>
    <s v="Tim Burton"/>
    <x v="2"/>
    <s v="English"/>
    <n v="105"/>
    <n v="56362352"/>
    <n v="20000000"/>
  </r>
  <r>
    <n v="7.9"/>
    <s v="Edward Scissorhands"/>
    <s v="Tim Burton"/>
    <x v="5"/>
    <s v="English"/>
    <n v="105"/>
    <n v="56362352"/>
    <n v="20000000"/>
  </r>
  <r>
    <n v="7.6"/>
    <s v="Me Before You"/>
    <s v="Thea Sharrock"/>
    <x v="12"/>
    <s v="English"/>
    <n v="110"/>
    <n v="56154094"/>
    <n v="20000000"/>
  </r>
  <r>
    <n v="7.6"/>
    <s v="Me Before You"/>
    <s v="Thea Sharrock"/>
    <x v="5"/>
    <s v="English"/>
    <n v="110"/>
    <n v="56154094"/>
    <n v="20000000"/>
  </r>
  <r>
    <n v="4.8"/>
    <s v="Madea's Witness Protection"/>
    <s v="Tyler Perry"/>
    <x v="7"/>
    <s v="English"/>
    <n v="114"/>
    <n v="65623128"/>
    <n v="20000000"/>
  </r>
  <r>
    <n v="4.8"/>
    <s v="Madea's Witness Protection"/>
    <s v="Tyler Perry"/>
    <x v="15"/>
    <s v="English"/>
    <n v="114"/>
    <n v="65623128"/>
    <n v="20000000"/>
  </r>
  <r>
    <n v="4.8"/>
    <s v="Madea's Witness Protection"/>
    <s v="Tyler Perry"/>
    <x v="12"/>
    <s v="English"/>
    <n v="114"/>
    <n v="65623128"/>
    <n v="20000000"/>
  </r>
  <r>
    <n v="6.7"/>
    <s v="Bad Moms"/>
    <s v="Jon Lucas"/>
    <x v="7"/>
    <s v="English"/>
    <n v="100"/>
    <n v="55461307"/>
    <n v="20000000"/>
  </r>
  <r>
    <n v="2.7"/>
    <s v="Date Movie"/>
    <s v="Aaron Seltzer"/>
    <x v="7"/>
    <s v="English"/>
    <n v="85"/>
    <n v="48546578"/>
    <n v="20000000"/>
  </r>
  <r>
    <n v="2.7"/>
    <s v="Date Movie"/>
    <s v="Aaron Seltzer"/>
    <x v="5"/>
    <s v="English"/>
    <n v="85"/>
    <n v="48546578"/>
    <n v="20000000"/>
  </r>
  <r>
    <n v="5.8"/>
    <s v="Return to Never Land"/>
    <s v="Robin Budd"/>
    <x v="1"/>
    <s v="English"/>
    <n v="72"/>
    <n v="48423368"/>
    <n v="20000000"/>
  </r>
  <r>
    <n v="5.8"/>
    <s v="Return to Never Land"/>
    <s v="Robin Budd"/>
    <x v="6"/>
    <s v="English"/>
    <n v="72"/>
    <n v="48423368"/>
    <n v="20000000"/>
  </r>
  <r>
    <n v="5.8"/>
    <s v="Return to Never Land"/>
    <s v="Robin Budd"/>
    <x v="8"/>
    <s v="English"/>
    <n v="72"/>
    <n v="48423368"/>
    <n v="20000000"/>
  </r>
  <r>
    <n v="5.8"/>
    <s v="Return to Never Land"/>
    <s v="Robin Budd"/>
    <x v="2"/>
    <s v="English"/>
    <n v="72"/>
    <n v="48423368"/>
    <n v="20000000"/>
  </r>
  <r>
    <n v="7.5"/>
    <s v="Selma"/>
    <s v="Ava DuVernay"/>
    <x v="18"/>
    <s v="English"/>
    <n v="128"/>
    <n v="52066000"/>
    <n v="20000000"/>
  </r>
  <r>
    <n v="7.5"/>
    <s v="Selma"/>
    <s v="Ava DuVernay"/>
    <x v="12"/>
    <s v="English"/>
    <n v="128"/>
    <n v="52066000"/>
    <n v="20000000"/>
  </r>
  <r>
    <n v="7.5"/>
    <s v="Selma"/>
    <s v="Ava DuVernay"/>
    <x v="13"/>
    <s v="English"/>
    <n v="128"/>
    <n v="52066000"/>
    <n v="20000000"/>
  </r>
  <r>
    <n v="5.4"/>
    <s v="The Jungle Book 2"/>
    <s v="Steve Trenbirth"/>
    <x v="1"/>
    <s v="English"/>
    <n v="72"/>
    <n v="47887943"/>
    <n v="20000000"/>
  </r>
  <r>
    <n v="5.4"/>
    <s v="The Jungle Book 2"/>
    <s v="Steve Trenbirth"/>
    <x v="6"/>
    <s v="English"/>
    <n v="72"/>
    <n v="47887943"/>
    <n v="20000000"/>
  </r>
  <r>
    <n v="5.4"/>
    <s v="The Jungle Book 2"/>
    <s v="Steve Trenbirth"/>
    <x v="8"/>
    <s v="English"/>
    <n v="72"/>
    <n v="47887943"/>
    <n v="20000000"/>
  </r>
  <r>
    <n v="5.4"/>
    <s v="The Jungle Book 2"/>
    <s v="Steve Trenbirth"/>
    <x v="9"/>
    <s v="English"/>
    <n v="72"/>
    <n v="47887943"/>
    <n v="20000000"/>
  </r>
  <r>
    <n v="4.0999999999999996"/>
    <s v="Boogeyman"/>
    <s v="Stephen Kay"/>
    <x v="12"/>
    <s v="English"/>
    <n v="89"/>
    <n v="46363118"/>
    <n v="20000000"/>
  </r>
  <r>
    <n v="4.0999999999999996"/>
    <s v="Boogeyman"/>
    <s v="Stephen Kay"/>
    <x v="16"/>
    <s v="English"/>
    <n v="89"/>
    <n v="46363118"/>
    <n v="20000000"/>
  </r>
  <r>
    <n v="4.0999999999999996"/>
    <s v="Boogeyman"/>
    <s v="Stephen Kay"/>
    <x v="10"/>
    <s v="English"/>
    <n v="89"/>
    <n v="46363118"/>
    <n v="20000000"/>
  </r>
  <r>
    <n v="4.0999999999999996"/>
    <s v="Boogeyman"/>
    <s v="Stephen Kay"/>
    <x v="4"/>
    <s v="English"/>
    <n v="89"/>
    <n v="46363118"/>
    <n v="20000000"/>
  </r>
  <r>
    <n v="5.9"/>
    <s v="Premonition"/>
    <s v="Mennan Yapo"/>
    <x v="12"/>
    <s v="English"/>
    <n v="96"/>
    <n v="47852604"/>
    <n v="20000000"/>
  </r>
  <r>
    <n v="5.9"/>
    <s v="Premonition"/>
    <s v="Mennan Yapo"/>
    <x v="10"/>
    <s v="English"/>
    <n v="96"/>
    <n v="47852604"/>
    <n v="20000000"/>
  </r>
  <r>
    <n v="5.9"/>
    <s v="Premonition"/>
    <s v="Mennan Yapo"/>
    <x v="4"/>
    <s v="English"/>
    <n v="96"/>
    <n v="47852604"/>
    <n v="20000000"/>
  </r>
  <r>
    <n v="6.3"/>
    <s v="The Tigger Movie"/>
    <s v="Jun Falkenstein"/>
    <x v="6"/>
    <s v="English"/>
    <n v="77"/>
    <n v="45542421"/>
    <n v="30000000"/>
  </r>
  <r>
    <n v="6.3"/>
    <s v="The Tigger Movie"/>
    <s v="Jun Falkenstein"/>
    <x v="7"/>
    <s v="English"/>
    <n v="77"/>
    <n v="45542421"/>
    <n v="30000000"/>
  </r>
  <r>
    <n v="6.3"/>
    <s v="The Tigger Movie"/>
    <s v="Jun Falkenstein"/>
    <x v="12"/>
    <s v="English"/>
    <n v="77"/>
    <n v="45542421"/>
    <n v="30000000"/>
  </r>
  <r>
    <n v="6.3"/>
    <s v="The Tigger Movie"/>
    <s v="Jun Falkenstein"/>
    <x v="8"/>
    <s v="English"/>
    <n v="77"/>
    <n v="45542421"/>
    <n v="30000000"/>
  </r>
  <r>
    <n v="6.3"/>
    <s v="The Tigger Movie"/>
    <s v="Jun Falkenstein"/>
    <x v="9"/>
    <s v="English"/>
    <n v="77"/>
    <n v="45542421"/>
    <n v="30000000"/>
  </r>
  <r>
    <n v="6.8"/>
    <s v="Max"/>
    <s v="Boaz Yakin"/>
    <x v="1"/>
    <s v="English"/>
    <n v="111"/>
    <n v="42652003"/>
    <n v="20000000"/>
  </r>
  <r>
    <n v="6.8"/>
    <s v="Max"/>
    <s v="Boaz Yakin"/>
    <x v="8"/>
    <s v="English"/>
    <n v="111"/>
    <n v="42652003"/>
    <n v="20000000"/>
  </r>
  <r>
    <n v="2.2999999999999998"/>
    <s v="Epic Movie"/>
    <s v="Jason Friedberg"/>
    <x v="1"/>
    <s v="English"/>
    <n v="93"/>
    <n v="39737645"/>
    <n v="20000000"/>
  </r>
  <r>
    <n v="2.2999999999999998"/>
    <s v="Epic Movie"/>
    <s v="Jason Friedberg"/>
    <x v="7"/>
    <s v="English"/>
    <n v="93"/>
    <n v="39737645"/>
    <n v="20000000"/>
  </r>
  <r>
    <n v="8.1"/>
    <s v="Spotlight"/>
    <s v="Tom McCarthy"/>
    <x v="18"/>
    <s v="English"/>
    <n v="128"/>
    <n v="44988180"/>
    <n v="20000000"/>
  </r>
  <r>
    <n v="8.1"/>
    <s v="Spotlight"/>
    <s v="Tom McCarthy"/>
    <x v="15"/>
    <s v="English"/>
    <n v="128"/>
    <n v="44988180"/>
    <n v="20000000"/>
  </r>
  <r>
    <n v="8.1"/>
    <s v="Spotlight"/>
    <s v="Tom McCarthy"/>
    <x v="12"/>
    <s v="English"/>
    <n v="128"/>
    <n v="44988180"/>
    <n v="20000000"/>
  </r>
  <r>
    <n v="8.1"/>
    <s v="Spotlight"/>
    <s v="Tom McCarthy"/>
    <x v="13"/>
    <s v="English"/>
    <n v="128"/>
    <n v="44988180"/>
    <n v="20000000"/>
  </r>
  <r>
    <n v="6.1"/>
    <s v="Lakeview Terrace"/>
    <s v="Neil LaBute"/>
    <x v="15"/>
    <s v="English"/>
    <n v="110"/>
    <n v="39263506"/>
    <n v="22000000"/>
  </r>
  <r>
    <n v="6.1"/>
    <s v="Lakeview Terrace"/>
    <s v="Neil LaBute"/>
    <x v="12"/>
    <s v="English"/>
    <n v="110"/>
    <n v="39263506"/>
    <n v="22000000"/>
  </r>
  <r>
    <n v="6.1"/>
    <s v="Lakeview Terrace"/>
    <s v="Neil LaBute"/>
    <x v="4"/>
    <s v="English"/>
    <n v="110"/>
    <n v="39263506"/>
    <n v="22000000"/>
  </r>
  <r>
    <n v="5"/>
    <s v="The Grudge 2"/>
    <s v="Takashi Shimizu"/>
    <x v="16"/>
    <s v="English"/>
    <n v="137"/>
    <n v="39143839"/>
    <n v="20000000"/>
  </r>
  <r>
    <n v="5"/>
    <s v="The Grudge 2"/>
    <s v="Takashi Shimizu"/>
    <x v="4"/>
    <s v="English"/>
    <n v="137"/>
    <n v="39143839"/>
    <n v="20000000"/>
  </r>
  <r>
    <n v="5.5"/>
    <s v="How Stella Got Her Groove Back"/>
    <s v="Kevin Rodney Sullivan"/>
    <x v="7"/>
    <s v="English"/>
    <n v="124"/>
    <n v="37672350"/>
    <n v="20000000"/>
  </r>
  <r>
    <n v="5.5"/>
    <s v="How Stella Got Her Groove Back"/>
    <s v="Kevin Rodney Sullivan"/>
    <x v="12"/>
    <s v="English"/>
    <n v="124"/>
    <n v="37672350"/>
    <n v="20000000"/>
  </r>
  <r>
    <n v="5.5"/>
    <s v="How Stella Got Her Groove Back"/>
    <s v="Kevin Rodney Sullivan"/>
    <x v="5"/>
    <s v="English"/>
    <n v="124"/>
    <n v="37672350"/>
    <n v="20000000"/>
  </r>
  <r>
    <n v="6.2"/>
    <s v="Bill &amp; Ted's Bogus Journey"/>
    <s v="Peter Hewitt"/>
    <x v="1"/>
    <s v="English"/>
    <n v="93"/>
    <n v="38037513"/>
    <n v="20000000"/>
  </r>
  <r>
    <n v="6.2"/>
    <s v="Bill &amp; Ted's Bogus Journey"/>
    <s v="Peter Hewitt"/>
    <x v="7"/>
    <s v="English"/>
    <n v="93"/>
    <n v="38037513"/>
    <n v="20000000"/>
  </r>
  <r>
    <n v="6.2"/>
    <s v="Bill &amp; Ted's Bogus Journey"/>
    <s v="Peter Hewitt"/>
    <x v="2"/>
    <s v="English"/>
    <n v="93"/>
    <n v="38037513"/>
    <n v="20000000"/>
  </r>
  <r>
    <n v="6.2"/>
    <s v="Bill &amp; Ted's Bogus Journey"/>
    <s v="Peter Hewitt"/>
    <x v="19"/>
    <s v="English"/>
    <n v="93"/>
    <n v="38037513"/>
    <n v="20000000"/>
  </r>
  <r>
    <n v="6.2"/>
    <s v="Bill &amp; Ted's Bogus Journey"/>
    <s v="Peter Hewitt"/>
    <x v="3"/>
    <s v="English"/>
    <n v="93"/>
    <n v="38037513"/>
    <n v="20000000"/>
  </r>
  <r>
    <n v="6.2"/>
    <s v="Man of the Year"/>
    <s v="Barry Levinson"/>
    <x v="7"/>
    <s v="English"/>
    <n v="115"/>
    <n v="37442180"/>
    <n v="20000000"/>
  </r>
  <r>
    <n v="6.2"/>
    <s v="Man of the Year"/>
    <s v="Barry Levinson"/>
    <x v="12"/>
    <s v="English"/>
    <n v="115"/>
    <n v="37442180"/>
    <n v="20000000"/>
  </r>
  <r>
    <n v="6.2"/>
    <s v="Man of the Year"/>
    <s v="Barry Levinson"/>
    <x v="5"/>
    <s v="English"/>
    <n v="115"/>
    <n v="37442180"/>
    <n v="20000000"/>
  </r>
  <r>
    <n v="6.2"/>
    <s v="Man of the Year"/>
    <s v="Barry Levinson"/>
    <x v="4"/>
    <s v="English"/>
    <n v="115"/>
    <n v="37442180"/>
    <n v="20000000"/>
  </r>
  <r>
    <n v="6.3"/>
    <s v="The American"/>
    <s v="Anton Corbijn"/>
    <x v="15"/>
    <s v="English"/>
    <n v="105"/>
    <n v="35596227"/>
    <n v="20000000"/>
  </r>
  <r>
    <n v="6.3"/>
    <s v="The American"/>
    <s v="Anton Corbijn"/>
    <x v="12"/>
    <s v="English"/>
    <n v="105"/>
    <n v="35596227"/>
    <n v="20000000"/>
  </r>
  <r>
    <n v="6.3"/>
    <s v="The American"/>
    <s v="Anton Corbijn"/>
    <x v="4"/>
    <s v="English"/>
    <n v="105"/>
    <n v="35596227"/>
    <n v="20000000"/>
  </r>
  <r>
    <n v="6.7"/>
    <s v="Selena"/>
    <s v="Gregory Nava"/>
    <x v="18"/>
    <s v="English"/>
    <n v="127"/>
    <n v="35422828"/>
    <n v="20000000"/>
  </r>
  <r>
    <n v="6.7"/>
    <s v="Selena"/>
    <s v="Gregory Nava"/>
    <x v="12"/>
    <s v="English"/>
    <n v="127"/>
    <n v="35422828"/>
    <n v="20000000"/>
  </r>
  <r>
    <n v="6.7"/>
    <s v="Selena"/>
    <s v="Gregory Nava"/>
    <x v="19"/>
    <s v="English"/>
    <n v="127"/>
    <n v="35422828"/>
    <n v="20000000"/>
  </r>
  <r>
    <n v="3.5"/>
    <s v="Vampires Suck"/>
    <s v="Jason Friedberg"/>
    <x v="7"/>
    <s v="English"/>
    <n v="82"/>
    <n v="36658108"/>
    <n v="20000000"/>
  </r>
  <r>
    <n v="7.5"/>
    <s v="Babel"/>
    <s v="Alejandro G. IÃ±Ã¡rritu"/>
    <x v="12"/>
    <s v="English"/>
    <n v="143"/>
    <n v="34300771"/>
    <n v="25000000"/>
  </r>
  <r>
    <n v="6.6"/>
    <s v="This Is Where I Leave You"/>
    <s v="Shawn Levy"/>
    <x v="7"/>
    <s v="English"/>
    <n v="103"/>
    <n v="34290142"/>
    <n v="19800000"/>
  </r>
  <r>
    <n v="6.6"/>
    <s v="This Is Where I Leave You"/>
    <s v="Shawn Levy"/>
    <x v="12"/>
    <s v="English"/>
    <n v="103"/>
    <n v="34290142"/>
    <n v="19800000"/>
  </r>
  <r>
    <n v="7.5"/>
    <s v="Doubt"/>
    <s v="John Patrick Shanley"/>
    <x v="12"/>
    <s v="English"/>
    <n v="104"/>
    <n v="33422556"/>
    <n v="20000000"/>
  </r>
  <r>
    <n v="7.5"/>
    <s v="Doubt"/>
    <s v="John Patrick Shanley"/>
    <x v="10"/>
    <s v="English"/>
    <n v="104"/>
    <n v="33422556"/>
    <n v="20000000"/>
  </r>
  <r>
    <n v="7.2"/>
    <s v="Team America: World Police"/>
    <s v="Trey Parker"/>
    <x v="0"/>
    <s v="English"/>
    <n v="98"/>
    <n v="32774834"/>
    <n v="30000000"/>
  </r>
  <r>
    <n v="7.2"/>
    <s v="Team America: World Police"/>
    <s v="Trey Parker"/>
    <x v="7"/>
    <s v="English"/>
    <n v="98"/>
    <n v="32774834"/>
    <n v="30000000"/>
  </r>
  <r>
    <n v="4.8"/>
    <s v="Texas Chainsaw 3D"/>
    <s v="John Luessenhop"/>
    <x v="16"/>
    <s v="English"/>
    <n v="92"/>
    <n v="34334256"/>
    <n v="11000000"/>
  </r>
  <r>
    <n v="4.8"/>
    <s v="Texas Chainsaw 3D"/>
    <s v="John Luessenhop"/>
    <x v="4"/>
    <s v="English"/>
    <n v="92"/>
    <n v="34334256"/>
    <n v="11000000"/>
  </r>
  <r>
    <n v="6.6"/>
    <s v="Copycat"/>
    <s v="Jon Amiel"/>
    <x v="15"/>
    <s v="English"/>
    <n v="123"/>
    <n v="32051917"/>
    <n v="20000000"/>
  </r>
  <r>
    <n v="6.6"/>
    <s v="Copycat"/>
    <s v="Jon Amiel"/>
    <x v="12"/>
    <s v="English"/>
    <n v="123"/>
    <n v="32051917"/>
    <n v="20000000"/>
  </r>
  <r>
    <n v="6.6"/>
    <s v="Copycat"/>
    <s v="Jon Amiel"/>
    <x v="10"/>
    <s v="English"/>
    <n v="123"/>
    <n v="32051917"/>
    <n v="20000000"/>
  </r>
  <r>
    <n v="6.6"/>
    <s v="Copycat"/>
    <s v="Jon Amiel"/>
    <x v="4"/>
    <s v="English"/>
    <n v="123"/>
    <n v="32051917"/>
    <n v="20000000"/>
  </r>
  <r>
    <n v="3.5"/>
    <s v="Scary Movie 5"/>
    <s v="Malcolm D. Lee"/>
    <x v="7"/>
    <s v="English"/>
    <n v="88"/>
    <n v="32014289"/>
    <n v="20000000"/>
  </r>
  <r>
    <n v="7.6"/>
    <s v="Milk"/>
    <s v="Gus Van Sant"/>
    <x v="18"/>
    <s v="English"/>
    <n v="128"/>
    <n v="31838002"/>
    <n v="20000000"/>
  </r>
  <r>
    <n v="7.6"/>
    <s v="Milk"/>
    <s v="Gus Van Sant"/>
    <x v="12"/>
    <s v="English"/>
    <n v="128"/>
    <n v="31838002"/>
    <n v="20000000"/>
  </r>
  <r>
    <n v="7.6"/>
    <s v="Milk"/>
    <s v="Gus Van Sant"/>
    <x v="13"/>
    <s v="English"/>
    <n v="128"/>
    <n v="31838002"/>
    <n v="20000000"/>
  </r>
  <r>
    <n v="6.3"/>
    <s v="Risen"/>
    <s v="Kevin Reynolds"/>
    <x v="0"/>
    <s v="English"/>
    <n v="107"/>
    <n v="36874745"/>
    <n v="20000000"/>
  </r>
  <r>
    <n v="6.3"/>
    <s v="Risen"/>
    <s v="Kevin Reynolds"/>
    <x v="1"/>
    <s v="English"/>
    <n v="107"/>
    <n v="36874745"/>
    <n v="20000000"/>
  </r>
  <r>
    <n v="6.3"/>
    <s v="Risen"/>
    <s v="Kevin Reynolds"/>
    <x v="12"/>
    <s v="English"/>
    <n v="107"/>
    <n v="36874745"/>
    <n v="20000000"/>
  </r>
  <r>
    <n v="6.3"/>
    <s v="Risen"/>
    <s v="Kevin Reynolds"/>
    <x v="10"/>
    <s v="English"/>
    <n v="107"/>
    <n v="36874745"/>
    <n v="20000000"/>
  </r>
  <r>
    <n v="5.5"/>
    <s v="Ghost Ship"/>
    <s v="Steve Beck"/>
    <x v="16"/>
    <s v="English"/>
    <n v="91"/>
    <n v="30079316"/>
    <n v="35000000"/>
  </r>
  <r>
    <n v="6.3"/>
    <s v="A Very Harold &amp; Kumar 3D Christmas"/>
    <s v="Todd Strauss-Schulson"/>
    <x v="1"/>
    <s v="English"/>
    <n v="90"/>
    <n v="35033759"/>
    <n v="19000000"/>
  </r>
  <r>
    <n v="6.3"/>
    <s v="A Very Harold &amp; Kumar 3D Christmas"/>
    <s v="Todd Strauss-Schulson"/>
    <x v="7"/>
    <s v="English"/>
    <n v="90"/>
    <n v="35033759"/>
    <n v="19000000"/>
  </r>
  <r>
    <n v="6.5"/>
    <s v="Wild Things"/>
    <s v="John McNaughton"/>
    <x v="15"/>
    <s v="English"/>
    <n v="115"/>
    <n v="29753944"/>
    <n v="20000000"/>
  </r>
  <r>
    <n v="6.5"/>
    <s v="Wild Things"/>
    <s v="John McNaughton"/>
    <x v="12"/>
    <s v="English"/>
    <n v="115"/>
    <n v="29753944"/>
    <n v="20000000"/>
  </r>
  <r>
    <n v="6.5"/>
    <s v="Wild Things"/>
    <s v="John McNaughton"/>
    <x v="10"/>
    <s v="English"/>
    <n v="115"/>
    <n v="29753944"/>
    <n v="20000000"/>
  </r>
  <r>
    <n v="6.5"/>
    <s v="Wild Things"/>
    <s v="John McNaughton"/>
    <x v="4"/>
    <s v="English"/>
    <n v="115"/>
    <n v="29753944"/>
    <n v="20000000"/>
  </r>
  <r>
    <n v="6.9"/>
    <s v="The Debt"/>
    <s v="John Madden"/>
    <x v="12"/>
    <s v="English"/>
    <n v="113"/>
    <n v="31146570"/>
    <n v="20000000"/>
  </r>
  <r>
    <n v="6.9"/>
    <s v="The Debt"/>
    <s v="John Madden"/>
    <x v="4"/>
    <s v="English"/>
    <n v="113"/>
    <n v="31146570"/>
    <n v="20000000"/>
  </r>
  <r>
    <n v="7.6"/>
    <s v="High Fidelity"/>
    <s v="Stephen Frears"/>
    <x v="7"/>
    <s v="English"/>
    <n v="113"/>
    <n v="27277055"/>
    <n v="20000000"/>
  </r>
  <r>
    <n v="7.6"/>
    <s v="High Fidelity"/>
    <s v="Stephen Frears"/>
    <x v="12"/>
    <s v="English"/>
    <n v="113"/>
    <n v="27277055"/>
    <n v="20000000"/>
  </r>
  <r>
    <n v="7.6"/>
    <s v="High Fidelity"/>
    <s v="Stephen Frears"/>
    <x v="19"/>
    <s v="English"/>
    <n v="113"/>
    <n v="27277055"/>
    <n v="20000000"/>
  </r>
  <r>
    <n v="7.6"/>
    <s v="High Fidelity"/>
    <s v="Stephen Frears"/>
    <x v="5"/>
    <s v="English"/>
    <n v="113"/>
    <n v="27277055"/>
    <n v="20000000"/>
  </r>
  <r>
    <n v="3.9"/>
    <s v="One Missed Call"/>
    <s v="Eric Valette"/>
    <x v="16"/>
    <s v="English"/>
    <n v="87"/>
    <n v="26876529"/>
    <n v="27000000"/>
  </r>
  <r>
    <n v="3.9"/>
    <s v="One Missed Call"/>
    <s v="Eric Valette"/>
    <x v="10"/>
    <s v="English"/>
    <n v="87"/>
    <n v="26876529"/>
    <n v="27000000"/>
  </r>
  <r>
    <n v="6.1"/>
    <s v="Eye for an Eye"/>
    <s v="John Schlesinger"/>
    <x v="15"/>
    <s v="English"/>
    <n v="101"/>
    <n v="53146000"/>
    <n v="20000000"/>
  </r>
  <r>
    <n v="6.1"/>
    <s v="Eye for an Eye"/>
    <s v="John Schlesinger"/>
    <x v="12"/>
    <s v="English"/>
    <n v="101"/>
    <n v="53146000"/>
    <n v="20000000"/>
  </r>
  <r>
    <n v="6.1"/>
    <s v="Eye for an Eye"/>
    <s v="John Schlesinger"/>
    <x v="4"/>
    <s v="English"/>
    <n v="101"/>
    <n v="53146000"/>
    <n v="20000000"/>
  </r>
  <r>
    <n v="7.3"/>
    <s v="The Bank Job"/>
    <s v="Roger Donaldson"/>
    <x v="15"/>
    <s v="English"/>
    <n v="111"/>
    <n v="30028592"/>
    <n v="20000000"/>
  </r>
  <r>
    <n v="7.3"/>
    <s v="The Bank Job"/>
    <s v="Roger Donaldson"/>
    <x v="12"/>
    <s v="English"/>
    <n v="111"/>
    <n v="30028592"/>
    <n v="20000000"/>
  </r>
  <r>
    <n v="7.3"/>
    <s v="The Bank Job"/>
    <s v="Roger Donaldson"/>
    <x v="5"/>
    <s v="English"/>
    <n v="111"/>
    <n v="30028592"/>
    <n v="20000000"/>
  </r>
  <r>
    <n v="7.3"/>
    <s v="The Bank Job"/>
    <s v="Roger Donaldson"/>
    <x v="4"/>
    <s v="English"/>
    <n v="111"/>
    <n v="30028592"/>
    <n v="20000000"/>
  </r>
  <r>
    <n v="8.3000000000000007"/>
    <s v="Eternal Sunshine of the Spotless Mind"/>
    <s v="Michel Gondry"/>
    <x v="12"/>
    <s v="English"/>
    <n v="108"/>
    <n v="34126138"/>
    <n v="20000000"/>
  </r>
  <r>
    <n v="8.3000000000000007"/>
    <s v="Eternal Sunshine of the Spotless Mind"/>
    <s v="Michel Gondry"/>
    <x v="2"/>
    <s v="English"/>
    <n v="108"/>
    <n v="34126138"/>
    <n v="20000000"/>
  </r>
  <r>
    <n v="8.3000000000000007"/>
    <s v="Eternal Sunshine of the Spotless Mind"/>
    <s v="Michel Gondry"/>
    <x v="5"/>
    <s v="English"/>
    <n v="108"/>
    <n v="34126138"/>
    <n v="20000000"/>
  </r>
  <r>
    <n v="8.3000000000000007"/>
    <s v="Eternal Sunshine of the Spotless Mind"/>
    <s v="Michel Gondry"/>
    <x v="3"/>
    <s v="English"/>
    <n v="108"/>
    <n v="34126138"/>
    <n v="20000000"/>
  </r>
  <r>
    <n v="5.8"/>
    <s v="You Again"/>
    <s v="Andy Fickman"/>
    <x v="7"/>
    <s v="English"/>
    <n v="105"/>
    <n v="25677801"/>
    <n v="20000000"/>
  </r>
  <r>
    <n v="5.8"/>
    <s v="You Again"/>
    <s v="Andy Fickman"/>
    <x v="8"/>
    <s v="English"/>
    <n v="105"/>
    <n v="25677801"/>
    <n v="20000000"/>
  </r>
  <r>
    <n v="5.8"/>
    <s v="You Again"/>
    <s v="Andy Fickman"/>
    <x v="5"/>
    <s v="English"/>
    <n v="105"/>
    <n v="25677801"/>
    <n v="20000000"/>
  </r>
  <r>
    <n v="6.8"/>
    <s v="Street Kings"/>
    <s v="David Ayer"/>
    <x v="0"/>
    <s v="English"/>
    <n v="109"/>
    <n v="26415649"/>
    <n v="20000000"/>
  </r>
  <r>
    <n v="6.8"/>
    <s v="Street Kings"/>
    <s v="David Ayer"/>
    <x v="15"/>
    <s v="English"/>
    <n v="109"/>
    <n v="26415649"/>
    <n v="20000000"/>
  </r>
  <r>
    <n v="6.8"/>
    <s v="Street Kings"/>
    <s v="David Ayer"/>
    <x v="12"/>
    <s v="English"/>
    <n v="109"/>
    <n v="26415649"/>
    <n v="20000000"/>
  </r>
  <r>
    <n v="6.8"/>
    <s v="Street Kings"/>
    <s v="David Ayer"/>
    <x v="4"/>
    <s v="English"/>
    <n v="109"/>
    <n v="26415649"/>
    <n v="20000000"/>
  </r>
  <r>
    <n v="7"/>
    <s v="The World's End"/>
    <s v="Edgar Wright"/>
    <x v="0"/>
    <s v="English"/>
    <n v="109"/>
    <n v="26003149"/>
    <n v="20000000"/>
  </r>
  <r>
    <n v="7"/>
    <s v="The World's End"/>
    <s v="Edgar Wright"/>
    <x v="7"/>
    <s v="English"/>
    <n v="109"/>
    <n v="26003149"/>
    <n v="20000000"/>
  </r>
  <r>
    <n v="7"/>
    <s v="The World's End"/>
    <s v="Edgar Wright"/>
    <x v="3"/>
    <s v="English"/>
    <n v="109"/>
    <n v="26003149"/>
    <n v="20000000"/>
  </r>
  <r>
    <n v="5.9"/>
    <s v="Nancy Drew"/>
    <s v="Andrew Fleming"/>
    <x v="7"/>
    <s v="English"/>
    <n v="99"/>
    <n v="25584685"/>
    <n v="20000000"/>
  </r>
  <r>
    <n v="5.9"/>
    <s v="Nancy Drew"/>
    <s v="Andrew Fleming"/>
    <x v="15"/>
    <s v="English"/>
    <n v="99"/>
    <n v="25584685"/>
    <n v="20000000"/>
  </r>
  <r>
    <n v="5.9"/>
    <s v="Nancy Drew"/>
    <s v="Andrew Fleming"/>
    <x v="8"/>
    <s v="English"/>
    <n v="99"/>
    <n v="25584685"/>
    <n v="20000000"/>
  </r>
  <r>
    <n v="5.9"/>
    <s v="Nancy Drew"/>
    <s v="Andrew Fleming"/>
    <x v="10"/>
    <s v="English"/>
    <n v="99"/>
    <n v="25584685"/>
    <n v="20000000"/>
  </r>
  <r>
    <n v="5.9"/>
    <s v="Nancy Drew"/>
    <s v="Andrew Fleming"/>
    <x v="5"/>
    <s v="English"/>
    <n v="99"/>
    <n v="25584685"/>
    <n v="20000000"/>
  </r>
  <r>
    <n v="5.9"/>
    <s v="Nancy Drew"/>
    <s v="Andrew Fleming"/>
    <x v="4"/>
    <s v="English"/>
    <n v="99"/>
    <n v="25584685"/>
    <n v="20000000"/>
  </r>
  <r>
    <n v="6.5"/>
    <s v="Daybreakers"/>
    <s v="Michael Spierig"/>
    <x v="0"/>
    <s v="English"/>
    <n v="98"/>
    <n v="29975979"/>
    <n v="20000000"/>
  </r>
  <r>
    <n v="6.5"/>
    <s v="Daybreakers"/>
    <s v="Michael Spierig"/>
    <x v="16"/>
    <s v="English"/>
    <n v="98"/>
    <n v="29975979"/>
    <n v="20000000"/>
  </r>
  <r>
    <n v="6.5"/>
    <s v="Daybreakers"/>
    <s v="Michael Spierig"/>
    <x v="3"/>
    <s v="English"/>
    <n v="98"/>
    <n v="29975979"/>
    <n v="20000000"/>
  </r>
  <r>
    <n v="6.5"/>
    <s v="Daybreakers"/>
    <s v="Michael Spierig"/>
    <x v="4"/>
    <s v="English"/>
    <n v="98"/>
    <n v="29975979"/>
    <n v="20000000"/>
  </r>
  <r>
    <n v="6.4"/>
    <s v="She's Out of My League"/>
    <s v="Jim Field Smith"/>
    <x v="7"/>
    <s v="English"/>
    <n v="104"/>
    <n v="31584722"/>
    <n v="20000000"/>
  </r>
  <r>
    <n v="6.4"/>
    <s v="She's Out of My League"/>
    <s v="Jim Field Smith"/>
    <x v="5"/>
    <s v="English"/>
    <n v="104"/>
    <n v="31584722"/>
    <n v="20000000"/>
  </r>
  <r>
    <n v="5.8"/>
    <s v="Monte Carlo"/>
    <s v="Thomas Bezucha"/>
    <x v="1"/>
    <s v="English"/>
    <n v="109"/>
    <n v="23179303"/>
    <n v="20000000"/>
  </r>
  <r>
    <n v="5.8"/>
    <s v="Monte Carlo"/>
    <s v="Thomas Bezucha"/>
    <x v="7"/>
    <s v="English"/>
    <n v="109"/>
    <n v="23179303"/>
    <n v="20000000"/>
  </r>
  <r>
    <n v="5.8"/>
    <s v="Monte Carlo"/>
    <s v="Thomas Bezucha"/>
    <x v="8"/>
    <s v="English"/>
    <n v="109"/>
    <n v="23179303"/>
    <n v="20000000"/>
  </r>
  <r>
    <n v="5.8"/>
    <s v="Monte Carlo"/>
    <s v="Thomas Bezucha"/>
    <x v="5"/>
    <s v="English"/>
    <n v="109"/>
    <n v="23179303"/>
    <n v="20000000"/>
  </r>
  <r>
    <n v="5.0999999999999996"/>
    <s v="Stay Alive"/>
    <s v="William Brent Bell"/>
    <x v="16"/>
    <s v="English"/>
    <n v="75"/>
    <n v="23078294"/>
    <n v="9000000"/>
  </r>
  <r>
    <n v="5.0999999999999996"/>
    <s v="Stay Alive"/>
    <s v="William Brent Bell"/>
    <x v="4"/>
    <s v="English"/>
    <n v="75"/>
    <n v="23078294"/>
    <n v="9000000"/>
  </r>
  <r>
    <n v="6.8"/>
    <s v="Quigley Down Under"/>
    <s v="Simon Wincer"/>
    <x v="0"/>
    <s v="English"/>
    <n v="119"/>
    <n v="21413105"/>
    <n v="20000000"/>
  </r>
  <r>
    <n v="6.8"/>
    <s v="Quigley Down Under"/>
    <s v="Simon Wincer"/>
    <x v="1"/>
    <s v="English"/>
    <n v="119"/>
    <n v="21413105"/>
    <n v="20000000"/>
  </r>
  <r>
    <n v="6.8"/>
    <s v="Quigley Down Under"/>
    <s v="Simon Wincer"/>
    <x v="12"/>
    <s v="English"/>
    <n v="119"/>
    <n v="21413105"/>
    <n v="20000000"/>
  </r>
  <r>
    <n v="6.8"/>
    <s v="Quigley Down Under"/>
    <s v="Simon Wincer"/>
    <x v="5"/>
    <s v="English"/>
    <n v="119"/>
    <n v="21413105"/>
    <n v="20000000"/>
  </r>
  <r>
    <n v="6.8"/>
    <s v="Quigley Down Under"/>
    <s v="Simon Wincer"/>
    <x v="11"/>
    <s v="English"/>
    <n v="119"/>
    <n v="21413105"/>
    <n v="20000000"/>
  </r>
  <r>
    <n v="5.3"/>
    <s v="Alpha and Omega"/>
    <s v="Anthony Bell"/>
    <x v="1"/>
    <s v="English"/>
    <n v="90"/>
    <n v="25077977"/>
    <n v="20000000"/>
  </r>
  <r>
    <n v="5.3"/>
    <s v="Alpha and Omega"/>
    <s v="Anthony Bell"/>
    <x v="6"/>
    <s v="English"/>
    <n v="90"/>
    <n v="25077977"/>
    <n v="20000000"/>
  </r>
  <r>
    <n v="5.3"/>
    <s v="Alpha and Omega"/>
    <s v="Anthony Bell"/>
    <x v="7"/>
    <s v="English"/>
    <n v="90"/>
    <n v="25077977"/>
    <n v="20000000"/>
  </r>
  <r>
    <n v="5.3"/>
    <s v="Alpha and Omega"/>
    <s v="Anthony Bell"/>
    <x v="8"/>
    <s v="English"/>
    <n v="90"/>
    <n v="25077977"/>
    <n v="20000000"/>
  </r>
  <r>
    <n v="5.3"/>
    <s v="Alpha and Omega"/>
    <s v="Anthony Bell"/>
    <x v="5"/>
    <s v="English"/>
    <n v="90"/>
    <n v="25077977"/>
    <n v="20000000"/>
  </r>
  <r>
    <n v="5.3"/>
    <s v="The Covenant"/>
    <s v="Renny Harlin"/>
    <x v="0"/>
    <s v="English"/>
    <n v="97"/>
    <n v="23292105"/>
    <n v="20000000"/>
  </r>
  <r>
    <n v="5.3"/>
    <s v="The Covenant"/>
    <s v="Renny Harlin"/>
    <x v="2"/>
    <s v="English"/>
    <n v="97"/>
    <n v="23292105"/>
    <n v="20000000"/>
  </r>
  <r>
    <n v="5.3"/>
    <s v="The Covenant"/>
    <s v="Renny Harlin"/>
    <x v="16"/>
    <s v="English"/>
    <n v="97"/>
    <n v="23292105"/>
    <n v="20000000"/>
  </r>
  <r>
    <n v="5.3"/>
    <s v="The Covenant"/>
    <s v="Renny Harlin"/>
    <x v="4"/>
    <s v="English"/>
    <n v="97"/>
    <n v="23292105"/>
    <n v="20000000"/>
  </r>
  <r>
    <n v="4.9000000000000004"/>
    <s v="Shorts"/>
    <s v="Robert Rodriguez"/>
    <x v="7"/>
    <s v="English"/>
    <n v="89"/>
    <n v="20916309"/>
    <n v="40000000"/>
  </r>
  <r>
    <n v="4.9000000000000004"/>
    <s v="Shorts"/>
    <s v="Robert Rodriguez"/>
    <x v="8"/>
    <s v="English"/>
    <n v="89"/>
    <n v="20916309"/>
    <n v="40000000"/>
  </r>
  <r>
    <n v="4.9000000000000004"/>
    <s v="Shorts"/>
    <s v="Robert Rodriguez"/>
    <x v="2"/>
    <s v="English"/>
    <n v="89"/>
    <n v="20916309"/>
    <n v="40000000"/>
  </r>
  <r>
    <n v="6.8"/>
    <s v="To Die For"/>
    <s v="Gus Van Sant"/>
    <x v="7"/>
    <s v="English"/>
    <n v="106"/>
    <n v="21200000"/>
    <n v="20000000"/>
  </r>
  <r>
    <n v="6.8"/>
    <s v="To Die For"/>
    <s v="Gus Van Sant"/>
    <x v="15"/>
    <s v="English"/>
    <n v="106"/>
    <n v="21200000"/>
    <n v="20000000"/>
  </r>
  <r>
    <n v="6.8"/>
    <s v="To Die For"/>
    <s v="Gus Van Sant"/>
    <x v="12"/>
    <s v="English"/>
    <n v="106"/>
    <n v="21200000"/>
    <n v="20000000"/>
  </r>
  <r>
    <n v="7.1"/>
    <s v="Nerve"/>
    <s v="Henry Joost"/>
    <x v="1"/>
    <s v="English"/>
    <n v="96"/>
    <n v="28876924"/>
    <n v="20000000"/>
  </r>
  <r>
    <n v="7.1"/>
    <s v="Nerve"/>
    <s v="Henry Joost"/>
    <x v="15"/>
    <s v="English"/>
    <n v="96"/>
    <n v="28876924"/>
    <n v="20000000"/>
  </r>
  <r>
    <n v="7.1"/>
    <s v="Nerve"/>
    <s v="Henry Joost"/>
    <x v="10"/>
    <s v="English"/>
    <n v="96"/>
    <n v="28876924"/>
    <n v="20000000"/>
  </r>
  <r>
    <n v="7.1"/>
    <s v="Nerve"/>
    <s v="Henry Joost"/>
    <x v="3"/>
    <s v="English"/>
    <n v="96"/>
    <n v="28876924"/>
    <n v="20000000"/>
  </r>
  <r>
    <n v="7.1"/>
    <s v="Nerve"/>
    <s v="Henry Joost"/>
    <x v="4"/>
    <s v="English"/>
    <n v="96"/>
    <n v="28876924"/>
    <n v="20000000"/>
  </r>
  <r>
    <n v="6.1"/>
    <s v="Vampires"/>
    <s v="John Carpenter"/>
    <x v="0"/>
    <s v="English"/>
    <n v="104"/>
    <n v="20241395"/>
    <n v="20000000"/>
  </r>
  <r>
    <n v="6.1"/>
    <s v="Vampires"/>
    <s v="John Carpenter"/>
    <x v="16"/>
    <s v="English"/>
    <n v="104"/>
    <n v="20241395"/>
    <n v="20000000"/>
  </r>
  <r>
    <n v="6.1"/>
    <s v="Vampires"/>
    <s v="John Carpenter"/>
    <x v="4"/>
    <s v="English"/>
    <n v="104"/>
    <n v="20241395"/>
    <n v="20000000"/>
  </r>
  <r>
    <n v="8.5"/>
    <s v="Psycho"/>
    <s v="Alfred Hitchcock"/>
    <x v="16"/>
    <s v="English"/>
    <n v="108"/>
    <n v="32000000"/>
    <n v="806947"/>
  </r>
  <r>
    <n v="8.5"/>
    <s v="Psycho"/>
    <s v="Alfred Hitchcock"/>
    <x v="10"/>
    <s v="English"/>
    <n v="108"/>
    <n v="32000000"/>
    <n v="806947"/>
  </r>
  <r>
    <n v="8.5"/>
    <s v="Psycho"/>
    <s v="Alfred Hitchcock"/>
    <x v="4"/>
    <s v="English"/>
    <n v="108"/>
    <n v="32000000"/>
    <n v="806947"/>
  </r>
  <r>
    <n v="5.9"/>
    <s v="My Best Friend's Girl"/>
    <s v="Howard Deutch"/>
    <x v="7"/>
    <s v="English"/>
    <n v="112"/>
    <n v="19151864"/>
    <n v="40000000"/>
  </r>
  <r>
    <n v="5.9"/>
    <s v="My Best Friend's Girl"/>
    <s v="Howard Deutch"/>
    <x v="5"/>
    <s v="English"/>
    <n v="112"/>
    <n v="19151864"/>
    <n v="40000000"/>
  </r>
  <r>
    <n v="6.3"/>
    <s v="Endless Love"/>
    <s v="Shana Feste"/>
    <x v="12"/>
    <s v="English"/>
    <n v="104"/>
    <n v="23393765"/>
    <n v="20000000"/>
  </r>
  <r>
    <n v="6.3"/>
    <s v="Endless Love"/>
    <s v="Shana Feste"/>
    <x v="5"/>
    <s v="English"/>
    <n v="104"/>
    <n v="23393765"/>
    <n v="20000000"/>
  </r>
  <r>
    <n v="5.9"/>
    <s v="Georgia Rule"/>
    <s v="Garry Marshall"/>
    <x v="7"/>
    <s v="English"/>
    <n v="113"/>
    <n v="18882880"/>
    <n v="20000000"/>
  </r>
  <r>
    <n v="5.9"/>
    <s v="Georgia Rule"/>
    <s v="Garry Marshall"/>
    <x v="12"/>
    <s v="English"/>
    <n v="113"/>
    <n v="18882880"/>
    <n v="20000000"/>
  </r>
  <r>
    <n v="5.4"/>
    <s v="Under the Rainbow"/>
    <s v="Steve Rash"/>
    <x v="7"/>
    <s v="English"/>
    <n v="98"/>
    <n v="8500000"/>
    <n v="20000000"/>
  </r>
  <r>
    <n v="6.9"/>
    <s v="Simon Birch"/>
    <s v="Mark Steven Johnson"/>
    <x v="7"/>
    <s v="English"/>
    <n v="114"/>
    <n v="18252684"/>
    <n v="30000000"/>
  </r>
  <r>
    <n v="6.9"/>
    <s v="Simon Birch"/>
    <s v="Mark Steven Johnson"/>
    <x v="12"/>
    <s v="English"/>
    <n v="114"/>
    <n v="18252684"/>
    <n v="30000000"/>
  </r>
  <r>
    <n v="6.9"/>
    <s v="Simon Birch"/>
    <s v="Mark Steven Johnson"/>
    <x v="8"/>
    <s v="English"/>
    <n v="114"/>
    <n v="18252684"/>
    <n v="30000000"/>
  </r>
  <r>
    <n v="7.5"/>
    <s v="Reign Over Me"/>
    <s v="Mike Binder"/>
    <x v="12"/>
    <s v="English"/>
    <n v="124"/>
    <n v="19661987"/>
    <n v="20000000"/>
  </r>
  <r>
    <n v="8.1999999999999993"/>
    <s v="Into the Wild"/>
    <s v="Sean Penn"/>
    <x v="1"/>
    <s v="English"/>
    <n v="148"/>
    <n v="18352454"/>
    <n v="15000000"/>
  </r>
  <r>
    <n v="8.1999999999999993"/>
    <s v="Into the Wild"/>
    <s v="Sean Penn"/>
    <x v="18"/>
    <s v="English"/>
    <n v="148"/>
    <n v="18352454"/>
    <n v="15000000"/>
  </r>
  <r>
    <n v="8.1999999999999993"/>
    <s v="Into the Wild"/>
    <s v="Sean Penn"/>
    <x v="12"/>
    <s v="English"/>
    <n v="148"/>
    <n v="18352454"/>
    <n v="15000000"/>
  </r>
  <r>
    <n v="5.9"/>
    <s v="School for Scoundrels"/>
    <s v="Todd Phillips"/>
    <x v="7"/>
    <s v="English"/>
    <n v="108"/>
    <n v="17803796"/>
    <n v="20000000"/>
  </r>
  <r>
    <n v="5"/>
    <s v="Silent Hill: Revelation 3D"/>
    <s v="Michael J. Bassett"/>
    <x v="1"/>
    <s v="English"/>
    <n v="95"/>
    <n v="17529157"/>
    <n v="20000000"/>
  </r>
  <r>
    <n v="5"/>
    <s v="Silent Hill: Revelation 3D"/>
    <s v="Michael J. Bassett"/>
    <x v="12"/>
    <s v="English"/>
    <n v="95"/>
    <n v="17529157"/>
    <n v="20000000"/>
  </r>
  <r>
    <n v="5"/>
    <s v="Silent Hill: Revelation 3D"/>
    <s v="Michael J. Bassett"/>
    <x v="16"/>
    <s v="English"/>
    <n v="95"/>
    <n v="17529157"/>
    <n v="20000000"/>
  </r>
  <r>
    <n v="5"/>
    <s v="Silent Hill: Revelation 3D"/>
    <s v="Michael J. Bassett"/>
    <x v="10"/>
    <s v="English"/>
    <n v="95"/>
    <n v="17529157"/>
    <n v="20000000"/>
  </r>
  <r>
    <n v="5"/>
    <s v="Silent Hill: Revelation 3D"/>
    <s v="Michael J. Bassett"/>
    <x v="4"/>
    <s v="English"/>
    <n v="95"/>
    <n v="17529157"/>
    <n v="20000000"/>
  </r>
  <r>
    <n v="7.3"/>
    <s v="From Dusk Till Dawn"/>
    <s v="Robert Rodriguez"/>
    <x v="15"/>
    <s v="English"/>
    <n v="108"/>
    <n v="25753840"/>
    <n v="19000000"/>
  </r>
  <r>
    <n v="7.3"/>
    <s v="From Dusk Till Dawn"/>
    <s v="Robert Rodriguez"/>
    <x v="2"/>
    <s v="English"/>
    <n v="108"/>
    <n v="25753840"/>
    <n v="19000000"/>
  </r>
  <r>
    <n v="7.3"/>
    <s v="From Dusk Till Dawn"/>
    <s v="Robert Rodriguez"/>
    <x v="16"/>
    <s v="English"/>
    <n v="108"/>
    <n v="25753840"/>
    <n v="19000000"/>
  </r>
  <r>
    <n v="6.4"/>
    <s v="Pooh's Heffalump Movie"/>
    <s v="Frank Nissen"/>
    <x v="6"/>
    <s v="English"/>
    <n v="68"/>
    <n v="18081626"/>
    <n v="20000000"/>
  </r>
  <r>
    <n v="6.4"/>
    <s v="Pooh's Heffalump Movie"/>
    <s v="Frank Nissen"/>
    <x v="8"/>
    <s v="English"/>
    <n v="68"/>
    <n v="18081626"/>
    <n v="20000000"/>
  </r>
  <r>
    <n v="6.4"/>
    <s v="Pooh's Heffalump Movie"/>
    <s v="Frank Nissen"/>
    <x v="2"/>
    <s v="English"/>
    <n v="68"/>
    <n v="18081626"/>
    <n v="20000000"/>
  </r>
  <r>
    <n v="6.4"/>
    <s v="Pooh's Heffalump Movie"/>
    <s v="Frank Nissen"/>
    <x v="10"/>
    <s v="English"/>
    <n v="68"/>
    <n v="18081626"/>
    <n v="20000000"/>
  </r>
  <r>
    <n v="6.6"/>
    <s v="Home for the Holidays"/>
    <s v="Jodie Foster"/>
    <x v="7"/>
    <s v="English"/>
    <n v="103"/>
    <n v="17518220"/>
    <n v="20000000"/>
  </r>
  <r>
    <n v="6.6"/>
    <s v="Home for the Holidays"/>
    <s v="Jodie Foster"/>
    <x v="12"/>
    <s v="English"/>
    <n v="103"/>
    <n v="17518220"/>
    <n v="20000000"/>
  </r>
  <r>
    <n v="6.6"/>
    <s v="Home for the Holidays"/>
    <s v="Jodie Foster"/>
    <x v="5"/>
    <s v="English"/>
    <n v="103"/>
    <n v="17518220"/>
    <n v="20000000"/>
  </r>
  <r>
    <n v="7.8"/>
    <s v="Kung Fu Hustle"/>
    <s v="Stephen Chow"/>
    <x v="0"/>
    <s v="Cantonese"/>
    <n v="99"/>
    <n v="17104669"/>
    <n v="20000000"/>
  </r>
  <r>
    <n v="7.8"/>
    <s v="Kung Fu Hustle"/>
    <s v="Stephen Chow"/>
    <x v="7"/>
    <s v="Cantonese"/>
    <n v="99"/>
    <n v="17104669"/>
    <n v="20000000"/>
  </r>
  <r>
    <n v="7.8"/>
    <s v="Kung Fu Hustle"/>
    <s v="Stephen Chow"/>
    <x v="15"/>
    <s v="Cantonese"/>
    <n v="99"/>
    <n v="17104669"/>
    <n v="20000000"/>
  </r>
  <r>
    <n v="7.8"/>
    <s v="Kung Fu Hustle"/>
    <s v="Stephen Chow"/>
    <x v="2"/>
    <s v="Cantonese"/>
    <n v="99"/>
    <n v="17104669"/>
    <n v="20000000"/>
  </r>
  <r>
    <n v="4"/>
    <s v="The Country Bears"/>
    <s v="Peter Hastings"/>
    <x v="7"/>
    <s v="English"/>
    <n v="88"/>
    <n v="16988996"/>
    <n v="35000000"/>
  </r>
  <r>
    <n v="4"/>
    <s v="The Country Bears"/>
    <s v="Peter Hastings"/>
    <x v="8"/>
    <s v="English"/>
    <n v="88"/>
    <n v="16988996"/>
    <n v="35000000"/>
  </r>
  <r>
    <n v="4"/>
    <s v="The Country Bears"/>
    <s v="Peter Hastings"/>
    <x v="19"/>
    <s v="English"/>
    <n v="88"/>
    <n v="16988996"/>
    <n v="35000000"/>
  </r>
  <r>
    <n v="4"/>
    <s v="The Country Bears"/>
    <s v="Peter Hastings"/>
    <x v="9"/>
    <s v="English"/>
    <n v="88"/>
    <n v="16988996"/>
    <n v="35000000"/>
  </r>
  <r>
    <n v="7.6"/>
    <s v="The Kite Runner"/>
    <s v="Marc Forster"/>
    <x v="12"/>
    <s v="Dari"/>
    <n v="128"/>
    <n v="15797907"/>
    <n v="20000000"/>
  </r>
  <r>
    <n v="7.7"/>
    <s v="21 Grams"/>
    <s v="Alejandro G. IÃ±Ã¡rritu"/>
    <x v="12"/>
    <s v="English"/>
    <n v="124"/>
    <n v="16248701"/>
    <n v="20000000"/>
  </r>
  <r>
    <n v="5.8"/>
    <s v="Paparazzi"/>
    <s v="Paul Abascal"/>
    <x v="0"/>
    <s v="English"/>
    <n v="84"/>
    <n v="15712072"/>
    <n v="20000000"/>
  </r>
  <r>
    <n v="5.8"/>
    <s v="Paparazzi"/>
    <s v="Paul Abascal"/>
    <x v="15"/>
    <s v="English"/>
    <n v="84"/>
    <n v="15712072"/>
    <n v="20000000"/>
  </r>
  <r>
    <n v="5.8"/>
    <s v="Paparazzi"/>
    <s v="Paul Abascal"/>
    <x v="12"/>
    <s v="English"/>
    <n v="84"/>
    <n v="15712072"/>
    <n v="20000000"/>
  </r>
  <r>
    <n v="5.8"/>
    <s v="Paparazzi"/>
    <s v="Paul Abascal"/>
    <x v="4"/>
    <s v="English"/>
    <n v="84"/>
    <n v="15712072"/>
    <n v="20000000"/>
  </r>
  <r>
    <n v="5.6"/>
    <s v="A Guy Thing"/>
    <s v="Chris Koch"/>
    <x v="7"/>
    <s v="English"/>
    <n v="101"/>
    <n v="15408822"/>
    <n v="20000000"/>
  </r>
  <r>
    <n v="5.6"/>
    <s v="A Guy Thing"/>
    <s v="Chris Koch"/>
    <x v="5"/>
    <s v="English"/>
    <n v="101"/>
    <n v="15408822"/>
    <n v="20000000"/>
  </r>
  <r>
    <n v="5.3"/>
    <s v="Loser"/>
    <s v="Amy Heckerling"/>
    <x v="7"/>
    <s v="English"/>
    <n v="98"/>
    <n v="15464026"/>
    <n v="20000000"/>
  </r>
  <r>
    <n v="5.3"/>
    <s v="Loser"/>
    <s v="Amy Heckerling"/>
    <x v="5"/>
    <s v="English"/>
    <n v="98"/>
    <n v="15464026"/>
    <n v="20000000"/>
  </r>
  <r>
    <n v="6.6"/>
    <s v="The Greatest Story Ever Told"/>
    <s v="George Stevens"/>
    <x v="18"/>
    <s v="English"/>
    <n v="225"/>
    <n v="8000000"/>
    <n v="20000000"/>
  </r>
  <r>
    <n v="6.6"/>
    <s v="The Greatest Story Ever Told"/>
    <s v="George Stevens"/>
    <x v="12"/>
    <s v="English"/>
    <n v="225"/>
    <n v="8000000"/>
    <n v="20000000"/>
  </r>
  <r>
    <n v="6.6"/>
    <s v="The Greatest Story Ever Told"/>
    <s v="George Stevens"/>
    <x v="13"/>
    <s v="English"/>
    <n v="225"/>
    <n v="8000000"/>
    <n v="20000000"/>
  </r>
  <r>
    <n v="1.9"/>
    <s v="Disaster Movie"/>
    <s v="Jason Friedberg"/>
    <x v="7"/>
    <s v="English"/>
    <n v="88"/>
    <n v="14174654"/>
    <n v="25000000"/>
  </r>
  <r>
    <n v="5.7"/>
    <s v="Armored"/>
    <s v="NimrÃ³d Antal"/>
    <x v="0"/>
    <s v="English"/>
    <n v="88"/>
    <n v="15988876"/>
    <n v="27000000"/>
  </r>
  <r>
    <n v="5.7"/>
    <s v="Armored"/>
    <s v="NimrÃ³d Antal"/>
    <x v="15"/>
    <s v="English"/>
    <n v="88"/>
    <n v="15988876"/>
    <n v="27000000"/>
  </r>
  <r>
    <n v="5.7"/>
    <s v="Armored"/>
    <s v="NimrÃ³d Antal"/>
    <x v="4"/>
    <s v="English"/>
    <n v="88"/>
    <n v="15988876"/>
    <n v="27000000"/>
  </r>
  <r>
    <n v="6.6"/>
    <s v="The Man Who Knew Too Little"/>
    <s v="Jon Amiel"/>
    <x v="0"/>
    <s v="English"/>
    <n v="94"/>
    <n v="13801755"/>
    <n v="20000000"/>
  </r>
  <r>
    <n v="6.6"/>
    <s v="The Man Who Knew Too Little"/>
    <s v="Jon Amiel"/>
    <x v="7"/>
    <s v="English"/>
    <n v="94"/>
    <n v="13801755"/>
    <n v="20000000"/>
  </r>
  <r>
    <n v="6.6"/>
    <s v="The Man Who Knew Too Little"/>
    <s v="Jon Amiel"/>
    <x v="15"/>
    <s v="English"/>
    <n v="94"/>
    <n v="13801755"/>
    <n v="20000000"/>
  </r>
  <r>
    <n v="6.6"/>
    <s v="The Man Who Knew Too Little"/>
    <s v="Jon Amiel"/>
    <x v="4"/>
    <s v="English"/>
    <n v="94"/>
    <n v="13801755"/>
    <n v="20000000"/>
  </r>
  <r>
    <n v="6"/>
    <s v="What's Your Number?"/>
    <s v="Mark Mylod"/>
    <x v="7"/>
    <s v="English"/>
    <n v="117"/>
    <n v="13987482"/>
    <n v="20000000"/>
  </r>
  <r>
    <n v="6"/>
    <s v="What's Your Number?"/>
    <s v="Mark Mylod"/>
    <x v="5"/>
    <s v="English"/>
    <n v="117"/>
    <n v="13987482"/>
    <n v="20000000"/>
  </r>
  <r>
    <n v="6.1"/>
    <s v="Lockout"/>
    <s v="James Mather"/>
    <x v="0"/>
    <s v="English"/>
    <n v="95"/>
    <n v="14291570"/>
    <n v="20000000"/>
  </r>
  <r>
    <n v="6.1"/>
    <s v="Lockout"/>
    <s v="James Mather"/>
    <x v="1"/>
    <s v="English"/>
    <n v="95"/>
    <n v="14291570"/>
    <n v="20000000"/>
  </r>
  <r>
    <n v="6.1"/>
    <s v="Lockout"/>
    <s v="James Mather"/>
    <x v="3"/>
    <s v="English"/>
    <n v="95"/>
    <n v="14291570"/>
    <n v="20000000"/>
  </r>
  <r>
    <n v="6.1"/>
    <s v="Lockout"/>
    <s v="James Mather"/>
    <x v="4"/>
    <s v="English"/>
    <n v="95"/>
    <n v="14291570"/>
    <n v="20000000"/>
  </r>
  <r>
    <n v="4.8"/>
    <s v="Envy"/>
    <s v="Barry Levinson"/>
    <x v="7"/>
    <s v="English"/>
    <n v="99"/>
    <n v="12181484"/>
    <n v="40000000"/>
  </r>
  <r>
    <n v="6.2"/>
    <s v="Crank: High Voltage"/>
    <s v="Mark Neveldine"/>
    <x v="0"/>
    <s v="English"/>
    <n v="96"/>
    <n v="13630226"/>
    <n v="20000000"/>
  </r>
  <r>
    <n v="6.2"/>
    <s v="Crank: High Voltage"/>
    <s v="Mark Neveldine"/>
    <x v="15"/>
    <s v="English"/>
    <n v="96"/>
    <n v="13630226"/>
    <n v="20000000"/>
  </r>
  <r>
    <n v="6.2"/>
    <s v="Crank: High Voltage"/>
    <s v="Mark Neveldine"/>
    <x v="3"/>
    <s v="English"/>
    <n v="96"/>
    <n v="13630226"/>
    <n v="20000000"/>
  </r>
  <r>
    <n v="6.2"/>
    <s v="Crank: High Voltage"/>
    <s v="Mark Neveldine"/>
    <x v="4"/>
    <s v="English"/>
    <n v="96"/>
    <n v="13630226"/>
    <n v="20000000"/>
  </r>
  <r>
    <n v="7.5"/>
    <s v="Bullets Over Broadway"/>
    <s v="Woody Allen"/>
    <x v="7"/>
    <s v="English"/>
    <n v="98"/>
    <n v="13383737"/>
    <n v="20000000"/>
  </r>
  <r>
    <n v="7.5"/>
    <s v="Bullets Over Broadway"/>
    <s v="Woody Allen"/>
    <x v="15"/>
    <s v="English"/>
    <n v="98"/>
    <n v="13383737"/>
    <n v="20000000"/>
  </r>
  <r>
    <n v="6.3"/>
    <s v="One Night with the King"/>
    <s v="Michael O. Sajbel"/>
    <x v="18"/>
    <s v="English"/>
    <n v="123"/>
    <n v="13391174"/>
    <n v="20000000"/>
  </r>
  <r>
    <n v="6.3"/>
    <s v="One Night with the King"/>
    <s v="Michael O. Sajbel"/>
    <x v="12"/>
    <s v="English"/>
    <n v="123"/>
    <n v="13391174"/>
    <n v="20000000"/>
  </r>
  <r>
    <n v="6.3"/>
    <s v="One Night with the King"/>
    <s v="Michael O. Sajbel"/>
    <x v="13"/>
    <s v="English"/>
    <n v="123"/>
    <n v="13391174"/>
    <n v="20000000"/>
  </r>
  <r>
    <n v="7.1"/>
    <s v="The Quiet American"/>
    <s v="Phillip Noyce"/>
    <x v="12"/>
    <s v="English"/>
    <n v="101"/>
    <n v="12987647"/>
    <n v="30000000"/>
  </r>
  <r>
    <n v="7.1"/>
    <s v="The Quiet American"/>
    <s v="Phillip Noyce"/>
    <x v="10"/>
    <s v="English"/>
    <n v="101"/>
    <n v="12987647"/>
    <n v="30000000"/>
  </r>
  <r>
    <n v="7.1"/>
    <s v="The Quiet American"/>
    <s v="Phillip Noyce"/>
    <x v="5"/>
    <s v="English"/>
    <n v="101"/>
    <n v="12987647"/>
    <n v="30000000"/>
  </r>
  <r>
    <n v="7.1"/>
    <s v="The Quiet American"/>
    <s v="Phillip Noyce"/>
    <x v="4"/>
    <s v="English"/>
    <n v="101"/>
    <n v="12987647"/>
    <n v="30000000"/>
  </r>
  <r>
    <n v="7.1"/>
    <s v="The Quiet American"/>
    <s v="Phillip Noyce"/>
    <x v="17"/>
    <s v="English"/>
    <n v="101"/>
    <n v="12987647"/>
    <n v="30000000"/>
  </r>
  <r>
    <n v="6.6"/>
    <s v="The Weather Man"/>
    <s v="Gore Verbinski"/>
    <x v="7"/>
    <s v="English"/>
    <n v="102"/>
    <n v="12469811"/>
    <n v="22000000"/>
  </r>
  <r>
    <n v="6.6"/>
    <s v="The Weather Man"/>
    <s v="Gore Verbinski"/>
    <x v="12"/>
    <s v="English"/>
    <n v="102"/>
    <n v="12469811"/>
    <n v="22000000"/>
  </r>
  <r>
    <n v="6.1"/>
    <s v="Undisputed"/>
    <s v="Walter Hill"/>
    <x v="0"/>
    <s v="English"/>
    <n v="94"/>
    <n v="12398628"/>
    <n v="20000000"/>
  </r>
  <r>
    <n v="6.1"/>
    <s v="Undisputed"/>
    <s v="Walter Hill"/>
    <x v="15"/>
    <s v="English"/>
    <n v="94"/>
    <n v="12398628"/>
    <n v="20000000"/>
  </r>
  <r>
    <n v="6.1"/>
    <s v="Undisputed"/>
    <s v="Walter Hill"/>
    <x v="12"/>
    <s v="English"/>
    <n v="94"/>
    <n v="12398628"/>
    <n v="20000000"/>
  </r>
  <r>
    <n v="6.1"/>
    <s v="Undisputed"/>
    <s v="Walter Hill"/>
    <x v="14"/>
    <s v="English"/>
    <n v="94"/>
    <n v="12398628"/>
    <n v="20000000"/>
  </r>
  <r>
    <n v="6.7"/>
    <s v="Ghost Town"/>
    <s v="David Koepp"/>
    <x v="7"/>
    <s v="English"/>
    <n v="102"/>
    <n v="13214030"/>
    <n v="20000000"/>
  </r>
  <r>
    <n v="6.7"/>
    <s v="Ghost Town"/>
    <s v="David Koepp"/>
    <x v="12"/>
    <s v="English"/>
    <n v="102"/>
    <n v="13214030"/>
    <n v="20000000"/>
  </r>
  <r>
    <n v="6.7"/>
    <s v="Ghost Town"/>
    <s v="David Koepp"/>
    <x v="2"/>
    <s v="English"/>
    <n v="102"/>
    <n v="13214030"/>
    <n v="20000000"/>
  </r>
  <r>
    <n v="6.7"/>
    <s v="Ghost Town"/>
    <s v="David Koepp"/>
    <x v="5"/>
    <s v="English"/>
    <n v="102"/>
    <n v="13214030"/>
    <n v="20000000"/>
  </r>
  <r>
    <n v="5.6"/>
    <s v="12 Rounds"/>
    <s v="Renny Harlin"/>
    <x v="0"/>
    <s v="English"/>
    <n v="108"/>
    <n v="12232937"/>
    <n v="22000000"/>
  </r>
  <r>
    <n v="5.6"/>
    <s v="12 Rounds"/>
    <s v="Renny Harlin"/>
    <x v="15"/>
    <s v="English"/>
    <n v="108"/>
    <n v="12232937"/>
    <n v="22000000"/>
  </r>
  <r>
    <n v="5.6"/>
    <s v="12 Rounds"/>
    <s v="Renny Harlin"/>
    <x v="4"/>
    <s v="English"/>
    <n v="108"/>
    <n v="12232937"/>
    <n v="22000000"/>
  </r>
  <r>
    <n v="7.2"/>
    <s v="Let Me In"/>
    <s v="Matt Reeves"/>
    <x v="12"/>
    <s v="English"/>
    <n v="116"/>
    <n v="12134420"/>
    <n v="20000000"/>
  </r>
  <r>
    <n v="7.2"/>
    <s v="Let Me In"/>
    <s v="Matt Reeves"/>
    <x v="2"/>
    <s v="English"/>
    <n v="116"/>
    <n v="12134420"/>
    <n v="20000000"/>
  </r>
  <r>
    <n v="7.2"/>
    <s v="Let Me In"/>
    <s v="Matt Reeves"/>
    <x v="16"/>
    <s v="English"/>
    <n v="116"/>
    <n v="12134420"/>
    <n v="20000000"/>
  </r>
  <r>
    <n v="7.2"/>
    <s v="Let Me In"/>
    <s v="Matt Reeves"/>
    <x v="10"/>
    <s v="English"/>
    <n v="116"/>
    <n v="12134420"/>
    <n v="20000000"/>
  </r>
  <r>
    <n v="4.3"/>
    <s v="3 Ninjas Kick Back"/>
    <s v="Charles T. Kanganis"/>
    <x v="0"/>
    <s v="English"/>
    <n v="93"/>
    <n v="11784000"/>
    <n v="20000000"/>
  </r>
  <r>
    <n v="4.3"/>
    <s v="3 Ninjas Kick Back"/>
    <s v="Charles T. Kanganis"/>
    <x v="7"/>
    <s v="English"/>
    <n v="93"/>
    <n v="11784000"/>
    <n v="20000000"/>
  </r>
  <r>
    <n v="4.3"/>
    <s v="3 Ninjas Kick Back"/>
    <s v="Charles T. Kanganis"/>
    <x v="8"/>
    <s v="English"/>
    <n v="93"/>
    <n v="11784000"/>
    <n v="20000000"/>
  </r>
  <r>
    <n v="6.4"/>
    <s v="Be Kind Rewind"/>
    <s v="Michel Gondry"/>
    <x v="7"/>
    <s v="English"/>
    <n v="102"/>
    <n v="11169531"/>
    <n v="20000000"/>
  </r>
  <r>
    <n v="7.1"/>
    <s v="Mrs Henderson Presents"/>
    <s v="Stephen Frears"/>
    <x v="7"/>
    <s v="English"/>
    <n v="103"/>
    <n v="11034436"/>
    <n v="20000000"/>
  </r>
  <r>
    <n v="7.1"/>
    <s v="Mrs Henderson Presents"/>
    <s v="Stephen Frears"/>
    <x v="12"/>
    <s v="English"/>
    <n v="103"/>
    <n v="11034436"/>
    <n v="20000000"/>
  </r>
  <r>
    <n v="7.1"/>
    <s v="Mrs Henderson Presents"/>
    <s v="Stephen Frears"/>
    <x v="19"/>
    <s v="English"/>
    <n v="103"/>
    <n v="11034436"/>
    <n v="20000000"/>
  </r>
  <r>
    <n v="7.1"/>
    <s v="Mrs Henderson Presents"/>
    <s v="Stephen Frears"/>
    <x v="17"/>
    <s v="English"/>
    <n v="103"/>
    <n v="11034436"/>
    <n v="20000000"/>
  </r>
  <r>
    <n v="6.3"/>
    <s v="Triple 9"/>
    <s v="John Hillcoat"/>
    <x v="0"/>
    <s v="English"/>
    <n v="115"/>
    <n v="12626905"/>
    <n v="20000000"/>
  </r>
  <r>
    <n v="6.3"/>
    <s v="Triple 9"/>
    <s v="John Hillcoat"/>
    <x v="15"/>
    <s v="English"/>
    <n v="115"/>
    <n v="12626905"/>
    <n v="20000000"/>
  </r>
  <r>
    <n v="6.3"/>
    <s v="Triple 9"/>
    <s v="John Hillcoat"/>
    <x v="12"/>
    <s v="English"/>
    <n v="115"/>
    <n v="12626905"/>
    <n v="20000000"/>
  </r>
  <r>
    <n v="6.3"/>
    <s v="Triple 9"/>
    <s v="John Hillcoat"/>
    <x v="4"/>
    <s v="English"/>
    <n v="115"/>
    <n v="12626905"/>
    <n v="20000000"/>
  </r>
  <r>
    <n v="7.4"/>
    <s v="Deconstructing Harry"/>
    <s v="Woody Allen"/>
    <x v="7"/>
    <s v="English"/>
    <n v="96"/>
    <n v="10569071"/>
    <n v="20000000"/>
  </r>
  <r>
    <n v="6.1"/>
    <s v="Three to Tango"/>
    <s v="Damon Santostefano"/>
    <x v="7"/>
    <s v="English"/>
    <n v="98"/>
    <n v="10544143"/>
    <n v="20000000"/>
  </r>
  <r>
    <n v="6.1"/>
    <s v="Three to Tango"/>
    <s v="Damon Santostefano"/>
    <x v="5"/>
    <s v="English"/>
    <n v="98"/>
    <n v="10544143"/>
    <n v="20000000"/>
  </r>
  <r>
    <n v="6.6"/>
    <s v="Burnt"/>
    <s v="John Wells"/>
    <x v="7"/>
    <s v="English"/>
    <n v="101"/>
    <n v="13650738"/>
    <n v="20000000"/>
  </r>
  <r>
    <n v="6.6"/>
    <s v="Burnt"/>
    <s v="John Wells"/>
    <x v="12"/>
    <s v="English"/>
    <n v="101"/>
    <n v="13650738"/>
    <n v="20000000"/>
  </r>
  <r>
    <n v="6"/>
    <s v="We're No Angels"/>
    <s v="Neil Jordan"/>
    <x v="7"/>
    <s v="English"/>
    <n v="106"/>
    <n v="10555348"/>
    <n v="20000000"/>
  </r>
  <r>
    <n v="6"/>
    <s v="We're No Angels"/>
    <s v="Neil Jordan"/>
    <x v="15"/>
    <s v="English"/>
    <n v="106"/>
    <n v="10555348"/>
    <n v="20000000"/>
  </r>
  <r>
    <n v="6.8"/>
    <s v="Everyone Says I Love You"/>
    <s v="Woody Allen"/>
    <x v="7"/>
    <s v="English"/>
    <n v="101"/>
    <n v="9714482"/>
    <n v="20000000"/>
  </r>
  <r>
    <n v="6.8"/>
    <s v="Everyone Says I Love You"/>
    <s v="Woody Allen"/>
    <x v="9"/>
    <s v="English"/>
    <n v="101"/>
    <n v="9714482"/>
    <n v="20000000"/>
  </r>
  <r>
    <n v="6.8"/>
    <s v="Everyone Says I Love You"/>
    <s v="Woody Allen"/>
    <x v="5"/>
    <s v="English"/>
    <n v="101"/>
    <n v="9714482"/>
    <n v="20000000"/>
  </r>
  <r>
    <n v="6.8"/>
    <s v="Death Sentence"/>
    <s v="James Wan"/>
    <x v="0"/>
    <s v="English"/>
    <n v="111"/>
    <n v="9525276"/>
    <n v="20000000"/>
  </r>
  <r>
    <n v="6.8"/>
    <s v="Death Sentence"/>
    <s v="James Wan"/>
    <x v="15"/>
    <s v="English"/>
    <n v="111"/>
    <n v="9525276"/>
    <n v="20000000"/>
  </r>
  <r>
    <n v="6.8"/>
    <s v="Death Sentence"/>
    <s v="James Wan"/>
    <x v="4"/>
    <s v="English"/>
    <n v="111"/>
    <n v="9525276"/>
    <n v="20000000"/>
  </r>
  <r>
    <n v="7.2"/>
    <s v="Everybody's Fine"/>
    <s v="Kirk Jones"/>
    <x v="1"/>
    <s v="English"/>
    <n v="99"/>
    <n v="8855646"/>
    <n v="21000000"/>
  </r>
  <r>
    <n v="7.2"/>
    <s v="Everybody's Fine"/>
    <s v="Kirk Jones"/>
    <x v="12"/>
    <s v="English"/>
    <n v="99"/>
    <n v="8855646"/>
    <n v="21000000"/>
  </r>
  <r>
    <n v="1.9"/>
    <s v="Superbabies: Baby Geniuses 2"/>
    <s v="Bob Clark"/>
    <x v="7"/>
    <s v="English"/>
    <n v="88"/>
    <n v="9109322"/>
    <n v="20000000"/>
  </r>
  <r>
    <n v="1.9"/>
    <s v="Superbabies: Baby Geniuses 2"/>
    <s v="Bob Clark"/>
    <x v="8"/>
    <s v="English"/>
    <n v="88"/>
    <n v="9109322"/>
    <n v="20000000"/>
  </r>
  <r>
    <n v="1.9"/>
    <s v="Superbabies: Baby Geniuses 2"/>
    <s v="Bob Clark"/>
    <x v="3"/>
    <s v="English"/>
    <n v="88"/>
    <n v="9109322"/>
    <n v="20000000"/>
  </r>
  <r>
    <n v="5.5"/>
    <s v="The Man"/>
    <s v="Les Mayfield"/>
    <x v="0"/>
    <s v="English"/>
    <n v="83"/>
    <n v="8326035"/>
    <n v="33000000"/>
  </r>
  <r>
    <n v="5.5"/>
    <s v="The Man"/>
    <s v="Les Mayfield"/>
    <x v="7"/>
    <s v="English"/>
    <n v="83"/>
    <n v="8326035"/>
    <n v="33000000"/>
  </r>
  <r>
    <n v="5.5"/>
    <s v="The Man"/>
    <s v="Les Mayfield"/>
    <x v="15"/>
    <s v="English"/>
    <n v="83"/>
    <n v="8326035"/>
    <n v="33000000"/>
  </r>
  <r>
    <n v="4.5"/>
    <s v="Code Name: The Cleaner"/>
    <s v="Les Mayfield"/>
    <x v="0"/>
    <s v="English"/>
    <n v="91"/>
    <n v="8104069"/>
    <n v="20000000"/>
  </r>
  <r>
    <n v="4.5"/>
    <s v="Code Name: The Cleaner"/>
    <s v="Les Mayfield"/>
    <x v="7"/>
    <s v="English"/>
    <n v="91"/>
    <n v="8104069"/>
    <n v="20000000"/>
  </r>
  <r>
    <n v="4.5"/>
    <s v="Code Name: The Cleaner"/>
    <s v="Les Mayfield"/>
    <x v="15"/>
    <s v="English"/>
    <n v="91"/>
    <n v="8104069"/>
    <n v="20000000"/>
  </r>
  <r>
    <n v="6.3"/>
    <s v="Connie and Carla"/>
    <s v="Michael Lembeck"/>
    <x v="7"/>
    <s v="English"/>
    <n v="108"/>
    <n v="8054280"/>
    <n v="20000000"/>
  </r>
  <r>
    <n v="6.3"/>
    <s v="Connie and Carla"/>
    <s v="Michael Lembeck"/>
    <x v="15"/>
    <s v="English"/>
    <n v="108"/>
    <n v="8054280"/>
    <n v="20000000"/>
  </r>
  <r>
    <n v="6.3"/>
    <s v="Connie and Carla"/>
    <s v="Michael Lembeck"/>
    <x v="19"/>
    <s v="English"/>
    <n v="108"/>
    <n v="8054280"/>
    <n v="20000000"/>
  </r>
  <r>
    <n v="6.7"/>
    <s v="Inherent Vice"/>
    <s v="Paul Thomas Anderson"/>
    <x v="7"/>
    <s v="English"/>
    <n v="148"/>
    <n v="8093318"/>
    <n v="20000000"/>
  </r>
  <r>
    <n v="6.7"/>
    <s v="Inherent Vice"/>
    <s v="Paul Thomas Anderson"/>
    <x v="15"/>
    <s v="English"/>
    <n v="148"/>
    <n v="8093318"/>
    <n v="20000000"/>
  </r>
  <r>
    <n v="6.7"/>
    <s v="Inherent Vice"/>
    <s v="Paul Thomas Anderson"/>
    <x v="12"/>
    <s v="English"/>
    <n v="148"/>
    <n v="8093318"/>
    <n v="20000000"/>
  </r>
  <r>
    <n v="6.7"/>
    <s v="Inherent Vice"/>
    <s v="Paul Thomas Anderson"/>
    <x v="10"/>
    <s v="English"/>
    <n v="148"/>
    <n v="8093318"/>
    <n v="20000000"/>
  </r>
  <r>
    <n v="6.7"/>
    <s v="Inherent Vice"/>
    <s v="Paul Thomas Anderson"/>
    <x v="5"/>
    <s v="English"/>
    <n v="148"/>
    <n v="8093318"/>
    <n v="20000000"/>
  </r>
  <r>
    <n v="2.8"/>
    <s v="Doogal"/>
    <s v="Dave Borthwick"/>
    <x v="1"/>
    <s v="English"/>
    <n v="77"/>
    <n v="7382993"/>
    <n v="20000000"/>
  </r>
  <r>
    <n v="2.8"/>
    <s v="Doogal"/>
    <s v="Dave Borthwick"/>
    <x v="6"/>
    <s v="English"/>
    <n v="77"/>
    <n v="7382993"/>
    <n v="20000000"/>
  </r>
  <r>
    <n v="2.8"/>
    <s v="Doogal"/>
    <s v="Dave Borthwick"/>
    <x v="7"/>
    <s v="English"/>
    <n v="77"/>
    <n v="7382993"/>
    <n v="20000000"/>
  </r>
  <r>
    <n v="2.8"/>
    <s v="Doogal"/>
    <s v="Dave Borthwick"/>
    <x v="8"/>
    <s v="English"/>
    <n v="77"/>
    <n v="7382993"/>
    <n v="20000000"/>
  </r>
  <r>
    <n v="2.8"/>
    <s v="Doogal"/>
    <s v="Dave Borthwick"/>
    <x v="2"/>
    <s v="English"/>
    <n v="77"/>
    <n v="7382993"/>
    <n v="20000000"/>
  </r>
  <r>
    <n v="5"/>
    <s v="Battle of the Year"/>
    <s v="Benson Lee"/>
    <x v="12"/>
    <s v="English"/>
    <n v="110"/>
    <n v="8888355"/>
    <n v="20000000"/>
  </r>
  <r>
    <n v="5"/>
    <s v="Battle of the Year"/>
    <s v="Benson Lee"/>
    <x v="19"/>
    <s v="English"/>
    <n v="110"/>
    <n v="8888355"/>
    <n v="20000000"/>
  </r>
  <r>
    <n v="4.3"/>
    <s v="An American Carol"/>
    <s v="David Zucker"/>
    <x v="7"/>
    <s v="English"/>
    <n v="83"/>
    <n v="7001720"/>
    <n v="12000000"/>
  </r>
  <r>
    <n v="4.3"/>
    <s v="An American Carol"/>
    <s v="David Zucker"/>
    <x v="2"/>
    <s v="English"/>
    <n v="83"/>
    <n v="7001720"/>
    <n v="12000000"/>
  </r>
  <r>
    <n v="5.6"/>
    <s v="Machete Kills"/>
    <s v="Robert Rodriguez"/>
    <x v="0"/>
    <s v="English"/>
    <n v="107"/>
    <n v="7268659"/>
    <n v="20000000"/>
  </r>
  <r>
    <n v="5.6"/>
    <s v="Machete Kills"/>
    <s v="Robert Rodriguez"/>
    <x v="7"/>
    <s v="English"/>
    <n v="107"/>
    <n v="7268659"/>
    <n v="20000000"/>
  </r>
  <r>
    <n v="5.6"/>
    <s v="Machete Kills"/>
    <s v="Robert Rodriguez"/>
    <x v="15"/>
    <s v="English"/>
    <n v="107"/>
    <n v="7268659"/>
    <n v="20000000"/>
  </r>
  <r>
    <n v="5.6"/>
    <s v="Machete Kills"/>
    <s v="Robert Rodriguez"/>
    <x v="4"/>
    <s v="English"/>
    <n v="107"/>
    <n v="7268659"/>
    <n v="20000000"/>
  </r>
  <r>
    <n v="6.2"/>
    <s v="Willard"/>
    <s v="Glen Morgan"/>
    <x v="12"/>
    <s v="English"/>
    <n v="100"/>
    <n v="6852144"/>
    <n v="22000000"/>
  </r>
  <r>
    <n v="6.2"/>
    <s v="Willard"/>
    <s v="Glen Morgan"/>
    <x v="16"/>
    <s v="English"/>
    <n v="100"/>
    <n v="6852144"/>
    <n v="22000000"/>
  </r>
  <r>
    <n v="6.2"/>
    <s v="Willard"/>
    <s v="Glen Morgan"/>
    <x v="3"/>
    <s v="English"/>
    <n v="100"/>
    <n v="6852144"/>
    <n v="22000000"/>
  </r>
  <r>
    <n v="6.2"/>
    <s v="Willard"/>
    <s v="Glen Morgan"/>
    <x v="4"/>
    <s v="English"/>
    <n v="100"/>
    <n v="6852144"/>
    <n v="22000000"/>
  </r>
  <r>
    <n v="5.3"/>
    <s v="Strange Wilderness"/>
    <s v="Fred Wolf"/>
    <x v="1"/>
    <s v="English"/>
    <n v="87"/>
    <n v="6563357"/>
    <n v="20000000"/>
  </r>
  <r>
    <n v="5.3"/>
    <s v="Strange Wilderness"/>
    <s v="Fred Wolf"/>
    <x v="7"/>
    <s v="English"/>
    <n v="87"/>
    <n v="6563357"/>
    <n v="20000000"/>
  </r>
  <r>
    <n v="7.4"/>
    <s v="Topsy-Turvy"/>
    <s v="Mike Leigh"/>
    <x v="18"/>
    <s v="English"/>
    <n v="154"/>
    <n v="6201757"/>
    <n v="10000000"/>
  </r>
  <r>
    <n v="7.4"/>
    <s v="Topsy-Turvy"/>
    <s v="Mike Leigh"/>
    <x v="7"/>
    <s v="English"/>
    <n v="154"/>
    <n v="6201757"/>
    <n v="10000000"/>
  </r>
  <r>
    <n v="7.4"/>
    <s v="Topsy-Turvy"/>
    <s v="Mike Leigh"/>
    <x v="12"/>
    <s v="English"/>
    <n v="154"/>
    <n v="6201757"/>
    <n v="10000000"/>
  </r>
  <r>
    <n v="7.4"/>
    <s v="Topsy-Turvy"/>
    <s v="Mike Leigh"/>
    <x v="13"/>
    <s v="English"/>
    <n v="154"/>
    <n v="6201757"/>
    <n v="10000000"/>
  </r>
  <r>
    <n v="7.4"/>
    <s v="Topsy-Turvy"/>
    <s v="Mike Leigh"/>
    <x v="19"/>
    <s v="English"/>
    <n v="154"/>
    <n v="6201757"/>
    <n v="10000000"/>
  </r>
  <r>
    <n v="7.4"/>
    <s v="Topsy-Turvy"/>
    <s v="Mike Leigh"/>
    <x v="9"/>
    <s v="English"/>
    <n v="154"/>
    <n v="6201757"/>
    <n v="10000000"/>
  </r>
  <r>
    <n v="7.4"/>
    <s v="Little Boy"/>
    <s v="Alejandro Monteverde"/>
    <x v="12"/>
    <s v="English"/>
    <n v="106"/>
    <n v="6420319"/>
    <n v="20000000"/>
  </r>
  <r>
    <n v="7.4"/>
    <s v="Little Boy"/>
    <s v="Alejandro Monteverde"/>
    <x v="17"/>
    <s v="English"/>
    <n v="106"/>
    <n v="6420319"/>
    <n v="20000000"/>
  </r>
  <r>
    <n v="6.5"/>
    <s v="A Dangerous Method"/>
    <s v="David Cronenberg"/>
    <x v="18"/>
    <s v="English"/>
    <n v="99"/>
    <n v="5702083"/>
    <n v="15000000"/>
  </r>
  <r>
    <n v="6.5"/>
    <s v="A Dangerous Method"/>
    <s v="David Cronenberg"/>
    <x v="12"/>
    <s v="English"/>
    <n v="99"/>
    <n v="5702083"/>
    <n v="15000000"/>
  </r>
  <r>
    <n v="6.5"/>
    <s v="A Dangerous Method"/>
    <s v="David Cronenberg"/>
    <x v="4"/>
    <s v="English"/>
    <n v="99"/>
    <n v="5702083"/>
    <n v="15000000"/>
  </r>
  <r>
    <n v="7.1"/>
    <s v="A Scanner Darkly"/>
    <s v="Richard Linklater"/>
    <x v="6"/>
    <s v="English"/>
    <n v="100"/>
    <n v="5480996"/>
    <n v="8700000"/>
  </r>
  <r>
    <n v="7.1"/>
    <s v="A Scanner Darkly"/>
    <s v="Richard Linklater"/>
    <x v="12"/>
    <s v="English"/>
    <n v="100"/>
    <n v="5480996"/>
    <n v="8700000"/>
  </r>
  <r>
    <n v="7.1"/>
    <s v="A Scanner Darkly"/>
    <s v="Richard Linklater"/>
    <x v="10"/>
    <s v="English"/>
    <n v="100"/>
    <n v="5480996"/>
    <n v="8700000"/>
  </r>
  <r>
    <n v="7.1"/>
    <s v="A Scanner Darkly"/>
    <s v="Richard Linklater"/>
    <x v="3"/>
    <s v="English"/>
    <n v="100"/>
    <n v="5480996"/>
    <n v="8700000"/>
  </r>
  <r>
    <n v="7.1"/>
    <s v="A Scanner Darkly"/>
    <s v="Richard Linklater"/>
    <x v="4"/>
    <s v="English"/>
    <n v="100"/>
    <n v="5480996"/>
    <n v="8700000"/>
  </r>
  <r>
    <n v="7.2"/>
    <s v="Chasing Mavericks"/>
    <s v="Michael Apted"/>
    <x v="18"/>
    <s v="English"/>
    <n v="116"/>
    <n v="6002756"/>
    <n v="20000000"/>
  </r>
  <r>
    <n v="7.2"/>
    <s v="Chasing Mavericks"/>
    <s v="Michael Apted"/>
    <x v="12"/>
    <s v="English"/>
    <n v="116"/>
    <n v="6002756"/>
    <n v="20000000"/>
  </r>
  <r>
    <n v="7.2"/>
    <s v="Chasing Mavericks"/>
    <s v="Michael Apted"/>
    <x v="14"/>
    <s v="English"/>
    <n v="116"/>
    <n v="6002756"/>
    <n v="20000000"/>
  </r>
  <r>
    <n v="2.2999999999999998"/>
    <s v="Alone in the Dark"/>
    <s v="Uwe Boll"/>
    <x v="16"/>
    <s v="English"/>
    <n v="94"/>
    <n v="5132655"/>
    <n v="20000000"/>
  </r>
  <r>
    <n v="2.2999999999999998"/>
    <s v="Alone in the Dark"/>
    <s v="Uwe Boll"/>
    <x v="3"/>
    <s v="English"/>
    <n v="94"/>
    <n v="5132655"/>
    <n v="20000000"/>
  </r>
  <r>
    <n v="6.4"/>
    <s v="Bandslam"/>
    <s v="Todd Graff"/>
    <x v="7"/>
    <s v="English"/>
    <n v="111"/>
    <n v="5205343"/>
    <n v="20000000"/>
  </r>
  <r>
    <n v="6.4"/>
    <s v="Bandslam"/>
    <s v="Todd Graff"/>
    <x v="12"/>
    <s v="English"/>
    <n v="111"/>
    <n v="5205343"/>
    <n v="20000000"/>
  </r>
  <r>
    <n v="6.4"/>
    <s v="Bandslam"/>
    <s v="Todd Graff"/>
    <x v="8"/>
    <s v="English"/>
    <n v="111"/>
    <n v="5205343"/>
    <n v="20000000"/>
  </r>
  <r>
    <n v="6.4"/>
    <s v="Bandslam"/>
    <s v="Todd Graff"/>
    <x v="19"/>
    <s v="English"/>
    <n v="111"/>
    <n v="5205343"/>
    <n v="20000000"/>
  </r>
  <r>
    <n v="6.4"/>
    <s v="Bandslam"/>
    <s v="Todd Graff"/>
    <x v="5"/>
    <s v="English"/>
    <n v="111"/>
    <n v="5205343"/>
    <n v="20000000"/>
  </r>
  <r>
    <n v="6.1"/>
    <s v="Birth"/>
    <s v="Jonathan Glazer"/>
    <x v="12"/>
    <s v="English"/>
    <n v="100"/>
    <n v="5005883"/>
    <n v="20000000"/>
  </r>
  <r>
    <n v="6.1"/>
    <s v="Birth"/>
    <s v="Jonathan Glazer"/>
    <x v="10"/>
    <s v="English"/>
    <n v="100"/>
    <n v="5005883"/>
    <n v="20000000"/>
  </r>
  <r>
    <n v="6.1"/>
    <s v="Birth"/>
    <s v="Jonathan Glazer"/>
    <x v="5"/>
    <s v="English"/>
    <n v="100"/>
    <n v="5005883"/>
    <n v="20000000"/>
  </r>
  <r>
    <n v="6.1"/>
    <s v="Birth"/>
    <s v="Jonathan Glazer"/>
    <x v="4"/>
    <s v="English"/>
    <n v="100"/>
    <n v="5005883"/>
    <n v="20000000"/>
  </r>
  <r>
    <n v="7"/>
    <s v="A Most Violent Year"/>
    <s v="J.C. Chandor"/>
    <x v="0"/>
    <s v="English"/>
    <n v="125"/>
    <n v="5749134"/>
    <n v="20000000"/>
  </r>
  <r>
    <n v="7"/>
    <s v="A Most Violent Year"/>
    <s v="J.C. Chandor"/>
    <x v="15"/>
    <s v="English"/>
    <n v="125"/>
    <n v="5749134"/>
    <n v="20000000"/>
  </r>
  <r>
    <n v="7"/>
    <s v="A Most Violent Year"/>
    <s v="J.C. Chandor"/>
    <x v="12"/>
    <s v="English"/>
    <n v="125"/>
    <n v="5749134"/>
    <n v="20000000"/>
  </r>
  <r>
    <n v="7"/>
    <s v="A Most Violent Year"/>
    <s v="J.C. Chandor"/>
    <x v="4"/>
    <s v="English"/>
    <n v="125"/>
    <n v="5749134"/>
    <n v="20000000"/>
  </r>
  <r>
    <n v="7"/>
    <s v="Flash of Genius"/>
    <s v="Marc Abraham"/>
    <x v="18"/>
    <s v="English"/>
    <n v="119"/>
    <n v="4234040"/>
    <n v="20000000"/>
  </r>
  <r>
    <n v="7"/>
    <s v="Flash of Genius"/>
    <s v="Marc Abraham"/>
    <x v="12"/>
    <s v="English"/>
    <n v="119"/>
    <n v="4234040"/>
    <n v="20000000"/>
  </r>
  <r>
    <n v="7"/>
    <s v="I'm Not There."/>
    <s v="Todd Haynes"/>
    <x v="18"/>
    <s v="English"/>
    <n v="135"/>
    <n v="4001121"/>
    <n v="20000000"/>
  </r>
  <r>
    <n v="7"/>
    <s v="I'm Not There."/>
    <s v="Todd Haynes"/>
    <x v="12"/>
    <s v="English"/>
    <n v="135"/>
    <n v="4001121"/>
    <n v="20000000"/>
  </r>
  <r>
    <n v="7"/>
    <s v="I'm Not There."/>
    <s v="Todd Haynes"/>
    <x v="19"/>
    <s v="English"/>
    <n v="135"/>
    <n v="4001121"/>
    <n v="20000000"/>
  </r>
  <r>
    <n v="4.9000000000000004"/>
    <s v="The Cold Light of Day"/>
    <s v="Mabrouk El Mechri"/>
    <x v="0"/>
    <s v="English"/>
    <n v="93"/>
    <n v="3749061"/>
    <n v="20000000"/>
  </r>
  <r>
    <n v="4.9000000000000004"/>
    <s v="The Cold Light of Day"/>
    <s v="Mabrouk El Mechri"/>
    <x v="4"/>
    <s v="English"/>
    <n v="93"/>
    <n v="3749061"/>
    <n v="20000000"/>
  </r>
  <r>
    <n v="6.9"/>
    <s v="The Brothers Bloom"/>
    <s v="Rian Johnson"/>
    <x v="1"/>
    <s v="English"/>
    <n v="114"/>
    <n v="3519627"/>
    <n v="20000000"/>
  </r>
  <r>
    <n v="6.9"/>
    <s v="The Brothers Bloom"/>
    <s v="Rian Johnson"/>
    <x v="7"/>
    <s v="English"/>
    <n v="114"/>
    <n v="3519627"/>
    <n v="20000000"/>
  </r>
  <r>
    <n v="6.9"/>
    <s v="The Brothers Bloom"/>
    <s v="Rian Johnson"/>
    <x v="12"/>
    <s v="English"/>
    <n v="114"/>
    <n v="3519627"/>
    <n v="20000000"/>
  </r>
  <r>
    <n v="6.9"/>
    <s v="The Brothers Bloom"/>
    <s v="Rian Johnson"/>
    <x v="5"/>
    <s v="English"/>
    <n v="114"/>
    <n v="3519627"/>
    <n v="20000000"/>
  </r>
  <r>
    <n v="7.5"/>
    <s v="Synecdoche, New York"/>
    <s v="Charlie Kaufman"/>
    <x v="7"/>
    <s v="English"/>
    <n v="124"/>
    <n v="3081925"/>
    <n v="21000000"/>
  </r>
  <r>
    <n v="7.5"/>
    <s v="Synecdoche, New York"/>
    <s v="Charlie Kaufman"/>
    <x v="12"/>
    <s v="English"/>
    <n v="124"/>
    <n v="3081925"/>
    <n v="21000000"/>
  </r>
  <r>
    <n v="7.5"/>
    <s v="Synecdoche, New York"/>
    <s v="Charlie Kaufman"/>
    <x v="5"/>
    <s v="English"/>
    <n v="124"/>
    <n v="3081925"/>
    <n v="21000000"/>
  </r>
  <r>
    <n v="8.4"/>
    <s v="Princess Mononoke"/>
    <s v="Hayao Miyazaki"/>
    <x v="1"/>
    <s v="Japanese"/>
    <n v="134"/>
    <n v="2298191"/>
    <n v="2400000000"/>
  </r>
  <r>
    <n v="8.4"/>
    <s v="Princess Mononoke"/>
    <s v="Hayao Miyazaki"/>
    <x v="6"/>
    <s v="Japanese"/>
    <n v="134"/>
    <n v="2298191"/>
    <n v="2400000000"/>
  </r>
  <r>
    <n v="8.4"/>
    <s v="Princess Mononoke"/>
    <s v="Hayao Miyazaki"/>
    <x v="2"/>
    <s v="Japanese"/>
    <n v="134"/>
    <n v="2298191"/>
    <n v="2400000000"/>
  </r>
  <r>
    <n v="6.9"/>
    <s v="Bon voyage"/>
    <s v="Jean-Paul Rappeneau"/>
    <x v="7"/>
    <s v="French"/>
    <n v="114"/>
    <n v="2353728"/>
    <n v="20000000"/>
  </r>
  <r>
    <n v="6.9"/>
    <s v="Bon voyage"/>
    <s v="Jean-Paul Rappeneau"/>
    <x v="12"/>
    <s v="French"/>
    <n v="114"/>
    <n v="2353728"/>
    <n v="20000000"/>
  </r>
  <r>
    <n v="6.9"/>
    <s v="Bon voyage"/>
    <s v="Jean-Paul Rappeneau"/>
    <x v="10"/>
    <s v="French"/>
    <n v="114"/>
    <n v="2353728"/>
    <n v="20000000"/>
  </r>
  <r>
    <n v="6.9"/>
    <s v="Bon voyage"/>
    <s v="Jean-Paul Rappeneau"/>
    <x v="5"/>
    <s v="French"/>
    <n v="114"/>
    <n v="2353728"/>
    <n v="20000000"/>
  </r>
  <r>
    <n v="6.9"/>
    <s v="Bon voyage"/>
    <s v="Jean-Paul Rappeneau"/>
    <x v="4"/>
    <s v="French"/>
    <n v="114"/>
    <n v="2353728"/>
    <n v="20000000"/>
  </r>
  <r>
    <n v="6.9"/>
    <s v="Bon voyage"/>
    <s v="Jean-Paul Rappeneau"/>
    <x v="17"/>
    <s v="French"/>
    <n v="114"/>
    <n v="2353728"/>
    <n v="20000000"/>
  </r>
  <r>
    <n v="4.5"/>
    <s v="Can't Stop the Music"/>
    <s v="Nancy Walker"/>
    <x v="18"/>
    <s v="English"/>
    <n v="124"/>
    <n v="2000000"/>
    <n v="20000000"/>
  </r>
  <r>
    <n v="4.5"/>
    <s v="Can't Stop the Music"/>
    <s v="Nancy Walker"/>
    <x v="7"/>
    <s v="English"/>
    <n v="124"/>
    <n v="2000000"/>
    <n v="20000000"/>
  </r>
  <r>
    <n v="4.5"/>
    <s v="Can't Stop the Music"/>
    <s v="Nancy Walker"/>
    <x v="9"/>
    <s v="English"/>
    <n v="124"/>
    <n v="2000000"/>
    <n v="20000000"/>
  </r>
  <r>
    <n v="7.4"/>
    <s v="The Proposition"/>
    <s v="John Hillcoat"/>
    <x v="15"/>
    <s v="English"/>
    <n v="104"/>
    <n v="1900725"/>
    <n v="2000000"/>
  </r>
  <r>
    <n v="7.4"/>
    <s v="The Proposition"/>
    <s v="John Hillcoat"/>
    <x v="12"/>
    <s v="English"/>
    <n v="104"/>
    <n v="1900725"/>
    <n v="2000000"/>
  </r>
  <r>
    <n v="7.4"/>
    <s v="The Proposition"/>
    <s v="John Hillcoat"/>
    <x v="11"/>
    <s v="English"/>
    <n v="104"/>
    <n v="1900725"/>
    <n v="2000000"/>
  </r>
  <r>
    <n v="7"/>
    <s v="Courage"/>
    <s v="Angelo Pizzo"/>
    <x v="18"/>
    <s v="English"/>
    <n v="118"/>
    <n v="2246000"/>
    <n v="20000000"/>
  </r>
  <r>
    <n v="7"/>
    <s v="Courage"/>
    <s v="Angelo Pizzo"/>
    <x v="12"/>
    <s v="English"/>
    <n v="118"/>
    <n v="2246000"/>
    <n v="20000000"/>
  </r>
  <r>
    <n v="7"/>
    <s v="Courage"/>
    <s v="Angelo Pizzo"/>
    <x v="14"/>
    <s v="English"/>
    <n v="118"/>
    <n v="2246000"/>
    <n v="20000000"/>
  </r>
  <r>
    <n v="2.8"/>
    <s v="Marci X"/>
    <s v="Richard Benjamin"/>
    <x v="7"/>
    <s v="English"/>
    <n v="80"/>
    <n v="1646664"/>
    <n v="20000000"/>
  </r>
  <r>
    <n v="2.8"/>
    <s v="Marci X"/>
    <s v="Richard Benjamin"/>
    <x v="19"/>
    <s v="English"/>
    <n v="80"/>
    <n v="1646664"/>
    <n v="20000000"/>
  </r>
  <r>
    <n v="7.5"/>
    <s v="Equilibrium"/>
    <s v="Kurt Wimmer"/>
    <x v="0"/>
    <s v="English"/>
    <n v="107"/>
    <n v="1190018"/>
    <n v="20000000"/>
  </r>
  <r>
    <n v="7.5"/>
    <s v="Equilibrium"/>
    <s v="Kurt Wimmer"/>
    <x v="12"/>
    <s v="English"/>
    <n v="107"/>
    <n v="1190018"/>
    <n v="20000000"/>
  </r>
  <r>
    <n v="7.5"/>
    <s v="Equilibrium"/>
    <s v="Kurt Wimmer"/>
    <x v="3"/>
    <s v="English"/>
    <n v="107"/>
    <n v="1190018"/>
    <n v="20000000"/>
  </r>
  <r>
    <n v="7.5"/>
    <s v="Equilibrium"/>
    <s v="Kurt Wimmer"/>
    <x v="4"/>
    <s v="English"/>
    <n v="107"/>
    <n v="1190018"/>
    <n v="20000000"/>
  </r>
  <r>
    <n v="7.1"/>
    <s v="The Children of Huang Shi"/>
    <s v="Roger Spottiswoode"/>
    <x v="12"/>
    <s v="English"/>
    <n v="125"/>
    <n v="1027749"/>
    <n v="40000000"/>
  </r>
  <r>
    <n v="7.1"/>
    <s v="The Children of Huang Shi"/>
    <s v="Roger Spottiswoode"/>
    <x v="17"/>
    <s v="English"/>
    <n v="125"/>
    <n v="1027749"/>
    <n v="40000000"/>
  </r>
  <r>
    <n v="6.4"/>
    <s v="The Yards"/>
    <s v="James Gray"/>
    <x v="15"/>
    <s v="English"/>
    <n v="115"/>
    <n v="882710"/>
    <n v="24000000"/>
  </r>
  <r>
    <n v="6.4"/>
    <s v="The Yards"/>
    <s v="James Gray"/>
    <x v="12"/>
    <s v="English"/>
    <n v="115"/>
    <n v="882710"/>
    <n v="24000000"/>
  </r>
  <r>
    <n v="6.4"/>
    <s v="The Yards"/>
    <s v="James Gray"/>
    <x v="5"/>
    <s v="English"/>
    <n v="115"/>
    <n v="882710"/>
    <n v="24000000"/>
  </r>
  <r>
    <n v="6.4"/>
    <s v="The Yards"/>
    <s v="James Gray"/>
    <x v="4"/>
    <s v="English"/>
    <n v="115"/>
    <n v="882710"/>
    <n v="24000000"/>
  </r>
  <r>
    <n v="6.7"/>
    <s v="The Oogieloves in the Big Balloon Adventure"/>
    <s v="Matthew Diamond"/>
    <x v="1"/>
    <s v="English"/>
    <n v="88"/>
    <n v="1064277"/>
    <n v="20000000"/>
  </r>
  <r>
    <n v="6.7"/>
    <s v="The Oogieloves in the Big Balloon Adventure"/>
    <s v="Matthew Diamond"/>
    <x v="8"/>
    <s v="English"/>
    <n v="88"/>
    <n v="1064277"/>
    <n v="20000000"/>
  </r>
  <r>
    <n v="6.7"/>
    <s v="The Oogieloves in the Big Balloon Adventure"/>
    <s v="Matthew Diamond"/>
    <x v="2"/>
    <s v="English"/>
    <n v="88"/>
    <n v="1064277"/>
    <n v="20000000"/>
  </r>
  <r>
    <n v="6.7"/>
    <s v="The Oogieloves in the Big Balloon Adventure"/>
    <s v="Matthew Diamond"/>
    <x v="9"/>
    <s v="English"/>
    <n v="88"/>
    <n v="1064277"/>
    <n v="20000000"/>
  </r>
  <r>
    <n v="5.3"/>
    <s v="By the Sea"/>
    <s v="Angelina Jolie Pitt"/>
    <x v="12"/>
    <s v="English"/>
    <n v="122"/>
    <n v="531009"/>
    <n v="10000000"/>
  </r>
  <r>
    <n v="5.3"/>
    <s v="By the Sea"/>
    <s v="Angelina Jolie Pitt"/>
    <x v="5"/>
    <s v="English"/>
    <n v="122"/>
    <n v="531009"/>
    <n v="10000000"/>
  </r>
  <r>
    <n v="6.9"/>
    <s v="Steamboy"/>
    <s v="Katsuhiro Ã”tomo"/>
    <x v="0"/>
    <s v="Japanese"/>
    <n v="103"/>
    <n v="410388"/>
    <n v="2127519898"/>
  </r>
  <r>
    <n v="6.9"/>
    <s v="Steamboy"/>
    <s v="Katsuhiro Ã”tomo"/>
    <x v="1"/>
    <s v="Japanese"/>
    <n v="103"/>
    <n v="410388"/>
    <n v="2127519898"/>
  </r>
  <r>
    <n v="6.9"/>
    <s v="Steamboy"/>
    <s v="Katsuhiro Ã”tomo"/>
    <x v="6"/>
    <s v="Japanese"/>
    <n v="103"/>
    <n v="410388"/>
    <n v="2127519898"/>
  </r>
  <r>
    <n v="6.9"/>
    <s v="Steamboy"/>
    <s v="Katsuhiro Ã”tomo"/>
    <x v="8"/>
    <s v="Japanese"/>
    <n v="103"/>
    <n v="410388"/>
    <n v="2127519898"/>
  </r>
  <r>
    <n v="6.9"/>
    <s v="Steamboy"/>
    <s v="Katsuhiro Ã”tomo"/>
    <x v="3"/>
    <s v="Japanese"/>
    <n v="103"/>
    <n v="410388"/>
    <n v="2127519898"/>
  </r>
  <r>
    <n v="6.9"/>
    <s v="Steamboy"/>
    <s v="Katsuhiro Ã”tomo"/>
    <x v="4"/>
    <s v="Japanese"/>
    <n v="103"/>
    <n v="410388"/>
    <n v="2127519898"/>
  </r>
  <r>
    <n v="6.2"/>
    <s v="The Game of Their Lives"/>
    <s v="David Anspaugh"/>
    <x v="12"/>
    <s v="English"/>
    <n v="101"/>
    <n v="375474"/>
    <n v="20000000"/>
  </r>
  <r>
    <n v="6.2"/>
    <s v="The Game of Their Lives"/>
    <s v="David Anspaugh"/>
    <x v="13"/>
    <s v="English"/>
    <n v="101"/>
    <n v="375474"/>
    <n v="20000000"/>
  </r>
  <r>
    <n v="6.2"/>
    <s v="The Game of Their Lives"/>
    <s v="David Anspaugh"/>
    <x v="14"/>
    <s v="English"/>
    <n v="101"/>
    <n v="375474"/>
    <n v="20000000"/>
  </r>
  <r>
    <n v="6.4"/>
    <s v="Rapa Nui"/>
    <s v="Kevin Reynolds"/>
    <x v="0"/>
    <s v="English"/>
    <n v="107"/>
    <n v="305070"/>
    <n v="20000000"/>
  </r>
  <r>
    <n v="6.4"/>
    <s v="Rapa Nui"/>
    <s v="Kevin Reynolds"/>
    <x v="1"/>
    <s v="English"/>
    <n v="107"/>
    <n v="305070"/>
    <n v="20000000"/>
  </r>
  <r>
    <n v="6.4"/>
    <s v="Rapa Nui"/>
    <s v="Kevin Reynolds"/>
    <x v="12"/>
    <s v="English"/>
    <n v="107"/>
    <n v="305070"/>
    <n v="20000000"/>
  </r>
  <r>
    <n v="6.4"/>
    <s v="Rapa Nui"/>
    <s v="Kevin Reynolds"/>
    <x v="13"/>
    <s v="English"/>
    <n v="107"/>
    <n v="305070"/>
    <n v="20000000"/>
  </r>
  <r>
    <n v="6.4"/>
    <s v="Rapa Nui"/>
    <s v="Kevin Reynolds"/>
    <x v="5"/>
    <s v="English"/>
    <n v="107"/>
    <n v="305070"/>
    <n v="20000000"/>
  </r>
  <r>
    <n v="6"/>
    <s v="Les couloirs du temps: Les visiteurs II"/>
    <s v="Jean-Marie PoirÃ©"/>
    <x v="7"/>
    <s v="French"/>
    <n v="118"/>
    <n v="146072"/>
    <n v="140000000"/>
  </r>
  <r>
    <n v="6"/>
    <s v="Les couloirs du temps: Les visiteurs II"/>
    <s v="Jean-Marie PoirÃ©"/>
    <x v="8"/>
    <s v="French"/>
    <n v="118"/>
    <n v="146072"/>
    <n v="140000000"/>
  </r>
  <r>
    <n v="6"/>
    <s v="Les couloirs du temps: Les visiteurs II"/>
    <s v="Jean-Marie PoirÃ©"/>
    <x v="2"/>
    <s v="French"/>
    <n v="118"/>
    <n v="146072"/>
    <n v="140000000"/>
  </r>
  <r>
    <n v="6"/>
    <s v="Les couloirs du temps: Les visiteurs II"/>
    <s v="Jean-Marie PoirÃ©"/>
    <x v="3"/>
    <s v="French"/>
    <n v="118"/>
    <n v="146072"/>
    <n v="140000000"/>
  </r>
  <r>
    <n v="5.0999999999999996"/>
    <s v="Dylan Dog: Dead of Night"/>
    <s v="Kevin Munroe"/>
    <x v="0"/>
    <s v="English"/>
    <n v="107"/>
    <n v="1183354"/>
    <n v="20000000"/>
  </r>
  <r>
    <n v="5.0999999999999996"/>
    <s v="Dylan Dog: Dead of Night"/>
    <s v="Kevin Munroe"/>
    <x v="7"/>
    <s v="English"/>
    <n v="107"/>
    <n v="1183354"/>
    <n v="20000000"/>
  </r>
  <r>
    <n v="5.0999999999999996"/>
    <s v="Dylan Dog: Dead of Night"/>
    <s v="Kevin Munroe"/>
    <x v="15"/>
    <s v="English"/>
    <n v="107"/>
    <n v="1183354"/>
    <n v="20000000"/>
  </r>
  <r>
    <n v="5.0999999999999996"/>
    <s v="Dylan Dog: Dead of Night"/>
    <s v="Kevin Munroe"/>
    <x v="2"/>
    <s v="English"/>
    <n v="107"/>
    <n v="1183354"/>
    <n v="20000000"/>
  </r>
  <r>
    <n v="5.0999999999999996"/>
    <s v="Dylan Dog: Dead of Night"/>
    <s v="Kevin Munroe"/>
    <x v="16"/>
    <s v="English"/>
    <n v="107"/>
    <n v="1183354"/>
    <n v="20000000"/>
  </r>
  <r>
    <n v="5.0999999999999996"/>
    <s v="Dylan Dog: Dead of Night"/>
    <s v="Kevin Munroe"/>
    <x v="10"/>
    <s v="English"/>
    <n v="107"/>
    <n v="1183354"/>
    <n v="20000000"/>
  </r>
  <r>
    <n v="5.0999999999999996"/>
    <s v="Dylan Dog: Dead of Night"/>
    <s v="Kevin Munroe"/>
    <x v="3"/>
    <s v="English"/>
    <n v="107"/>
    <n v="1183354"/>
    <n v="20000000"/>
  </r>
  <r>
    <n v="5.0999999999999996"/>
    <s v="Dylan Dog: Dead of Night"/>
    <s v="Kevin Munroe"/>
    <x v="4"/>
    <s v="English"/>
    <n v="107"/>
    <n v="1183354"/>
    <n v="20000000"/>
  </r>
  <r>
    <n v="5.5"/>
    <s v="People I Know"/>
    <s v="Daniel Algrant"/>
    <x v="15"/>
    <s v="English"/>
    <n v="100"/>
    <n v="121972"/>
    <n v="22000000"/>
  </r>
  <r>
    <n v="5.5"/>
    <s v="People I Know"/>
    <s v="Daniel Algrant"/>
    <x v="12"/>
    <s v="English"/>
    <n v="100"/>
    <n v="121972"/>
    <n v="22000000"/>
  </r>
  <r>
    <n v="5.5"/>
    <s v="People I Know"/>
    <s v="Daniel Algrant"/>
    <x v="10"/>
    <s v="English"/>
    <n v="100"/>
    <n v="121972"/>
    <n v="22000000"/>
  </r>
  <r>
    <n v="5.4"/>
    <s v="The Tempest"/>
    <s v="Julie Taymor"/>
    <x v="7"/>
    <s v="English"/>
    <n v="110"/>
    <n v="263365"/>
    <n v="20000000"/>
  </r>
  <r>
    <n v="5.4"/>
    <s v="The Tempest"/>
    <s v="Julie Taymor"/>
    <x v="12"/>
    <s v="English"/>
    <n v="110"/>
    <n v="263365"/>
    <n v="20000000"/>
  </r>
  <r>
    <n v="5.4"/>
    <s v="The Tempest"/>
    <s v="Julie Taymor"/>
    <x v="2"/>
    <s v="English"/>
    <n v="110"/>
    <n v="263365"/>
    <n v="20000000"/>
  </r>
  <r>
    <n v="5.4"/>
    <s v="The Tempest"/>
    <s v="Julie Taymor"/>
    <x v="5"/>
    <s v="English"/>
    <n v="110"/>
    <n v="263365"/>
    <n v="20000000"/>
  </r>
  <r>
    <n v="7.5"/>
    <s v="The Painted Veil"/>
    <s v="John Curran"/>
    <x v="12"/>
    <s v="Mandarin"/>
    <n v="125"/>
    <n v="8047690"/>
    <n v="19400000"/>
  </r>
  <r>
    <n v="7.5"/>
    <s v="The Painted Veil"/>
    <s v="John Curran"/>
    <x v="5"/>
    <s v="Mandarin"/>
    <n v="125"/>
    <n v="8047690"/>
    <n v="19400000"/>
  </r>
  <r>
    <n v="7.4"/>
    <s v="The Baader Meinhof Complex"/>
    <s v="Uli Edel"/>
    <x v="0"/>
    <s v="German"/>
    <n v="184"/>
    <n v="476270"/>
    <n v="20000000"/>
  </r>
  <r>
    <n v="7.4"/>
    <s v="The Baader Meinhof Complex"/>
    <s v="Uli Edel"/>
    <x v="18"/>
    <s v="German"/>
    <n v="184"/>
    <n v="476270"/>
    <n v="20000000"/>
  </r>
  <r>
    <n v="7.4"/>
    <s v="The Baader Meinhof Complex"/>
    <s v="Uli Edel"/>
    <x v="15"/>
    <s v="German"/>
    <n v="184"/>
    <n v="476270"/>
    <n v="20000000"/>
  </r>
  <r>
    <n v="7.4"/>
    <s v="The Baader Meinhof Complex"/>
    <s v="Uli Edel"/>
    <x v="12"/>
    <s v="German"/>
    <n v="184"/>
    <n v="476270"/>
    <n v="20000000"/>
  </r>
  <r>
    <n v="8"/>
    <s v="Dances with Wolves"/>
    <s v="Kevin Costner"/>
    <x v="1"/>
    <s v="English"/>
    <n v="236"/>
    <n v="184208848"/>
    <n v="22000000"/>
  </r>
  <r>
    <n v="8"/>
    <s v="Dances with Wolves"/>
    <s v="Kevin Costner"/>
    <x v="12"/>
    <s v="English"/>
    <n v="236"/>
    <n v="184208848"/>
    <n v="22000000"/>
  </r>
  <r>
    <n v="8"/>
    <s v="Dances with Wolves"/>
    <s v="Kevin Costner"/>
    <x v="11"/>
    <s v="English"/>
    <n v="236"/>
    <n v="184208848"/>
    <n v="22000000"/>
  </r>
  <r>
    <n v="5.7"/>
    <s v="Bad Teacher"/>
    <s v="Jake Kasdan"/>
    <x v="7"/>
    <s v="English"/>
    <n v="97"/>
    <n v="100292856"/>
    <n v="20000000"/>
  </r>
  <r>
    <n v="6.8"/>
    <s v="Sea of Love"/>
    <s v="Harold Becker"/>
    <x v="15"/>
    <s v="English"/>
    <n v="113"/>
    <n v="58571513"/>
    <n v="19000000"/>
  </r>
  <r>
    <n v="6.8"/>
    <s v="Sea of Love"/>
    <s v="Harold Becker"/>
    <x v="12"/>
    <s v="English"/>
    <n v="113"/>
    <n v="58571513"/>
    <n v="19000000"/>
  </r>
  <r>
    <n v="6.8"/>
    <s v="Sea of Love"/>
    <s v="Harold Becker"/>
    <x v="10"/>
    <s v="English"/>
    <n v="113"/>
    <n v="58571513"/>
    <n v="19000000"/>
  </r>
  <r>
    <n v="6.8"/>
    <s v="Sea of Love"/>
    <s v="Harold Becker"/>
    <x v="4"/>
    <s v="English"/>
    <n v="113"/>
    <n v="58571513"/>
    <n v="19000000"/>
  </r>
  <r>
    <n v="5.9"/>
    <s v="A Cinderella Story"/>
    <s v="Mark Rosman"/>
    <x v="7"/>
    <s v="English"/>
    <n v="95"/>
    <n v="51431160"/>
    <n v="20000000"/>
  </r>
  <r>
    <n v="5.9"/>
    <s v="A Cinderella Story"/>
    <s v="Mark Rosman"/>
    <x v="8"/>
    <s v="English"/>
    <n v="95"/>
    <n v="51431160"/>
    <n v="20000000"/>
  </r>
  <r>
    <n v="5.9"/>
    <s v="A Cinderella Story"/>
    <s v="Mark Rosman"/>
    <x v="5"/>
    <s v="English"/>
    <n v="95"/>
    <n v="51431160"/>
    <n v="20000000"/>
  </r>
  <r>
    <n v="7.2"/>
    <s v="Scream"/>
    <s v="Wes Craven"/>
    <x v="16"/>
    <s v="English"/>
    <n v="103"/>
    <n v="103001286"/>
    <n v="15000000"/>
  </r>
  <r>
    <n v="7.2"/>
    <s v="Scream"/>
    <s v="Wes Craven"/>
    <x v="10"/>
    <s v="English"/>
    <n v="103"/>
    <n v="103001286"/>
    <n v="15000000"/>
  </r>
  <r>
    <n v="5.5"/>
    <s v="Thir13en Ghosts"/>
    <s v="Steve Beck"/>
    <x v="16"/>
    <s v="English"/>
    <n v="91"/>
    <n v="41867960"/>
    <n v="20000000"/>
  </r>
  <r>
    <n v="8.5"/>
    <s v="Back to the Future"/>
    <s v="Robert Zemeckis"/>
    <x v="1"/>
    <s v="English"/>
    <n v="116"/>
    <n v="210609762"/>
    <n v="19000000"/>
  </r>
  <r>
    <n v="8.5"/>
    <s v="Back to the Future"/>
    <s v="Robert Zemeckis"/>
    <x v="7"/>
    <s v="English"/>
    <n v="116"/>
    <n v="210609762"/>
    <n v="19000000"/>
  </r>
  <r>
    <n v="8.5"/>
    <s v="Back to the Future"/>
    <s v="Robert Zemeckis"/>
    <x v="3"/>
    <s v="English"/>
    <n v="116"/>
    <n v="210609762"/>
    <n v="19000000"/>
  </r>
  <r>
    <n v="5.6"/>
    <s v="House on Haunted Hill"/>
    <s v="William Malone"/>
    <x v="16"/>
    <s v="English"/>
    <n v="93"/>
    <n v="40846082"/>
    <n v="19000000"/>
  </r>
  <r>
    <n v="5.6"/>
    <s v="House on Haunted Hill"/>
    <s v="William Malone"/>
    <x v="10"/>
    <s v="English"/>
    <n v="93"/>
    <n v="40846082"/>
    <n v="19000000"/>
  </r>
  <r>
    <n v="5.6"/>
    <s v="House on Haunted Hill"/>
    <s v="William Malone"/>
    <x v="4"/>
    <s v="English"/>
    <n v="93"/>
    <n v="40846082"/>
    <n v="19000000"/>
  </r>
  <r>
    <n v="4.0999999999999996"/>
    <s v="I Can Do Bad All by Myself"/>
    <s v="Tyler Perry"/>
    <x v="7"/>
    <s v="English"/>
    <n v="113"/>
    <n v="51697449"/>
    <n v="13000000"/>
  </r>
  <r>
    <n v="4.0999999999999996"/>
    <s v="I Can Do Bad All by Myself"/>
    <s v="Tyler Perry"/>
    <x v="12"/>
    <s v="English"/>
    <n v="113"/>
    <n v="51697449"/>
    <n v="13000000"/>
  </r>
  <r>
    <n v="6.1"/>
    <s v="The Switch"/>
    <s v="Josh Gordon"/>
    <x v="7"/>
    <s v="English"/>
    <n v="101"/>
    <n v="27758465"/>
    <n v="19000000"/>
  </r>
  <r>
    <n v="6.1"/>
    <s v="The Switch"/>
    <s v="Josh Gordon"/>
    <x v="12"/>
    <s v="English"/>
    <n v="101"/>
    <n v="27758465"/>
    <n v="19000000"/>
  </r>
  <r>
    <n v="6.1"/>
    <s v="The Switch"/>
    <s v="Josh Gordon"/>
    <x v="5"/>
    <s v="English"/>
    <n v="101"/>
    <n v="27758465"/>
    <n v="19000000"/>
  </r>
  <r>
    <n v="5.4"/>
    <s v="Just Married"/>
    <s v="Shawn Levy"/>
    <x v="7"/>
    <s v="English"/>
    <n v="95"/>
    <n v="56127162"/>
    <n v="18000000"/>
  </r>
  <r>
    <n v="5.4"/>
    <s v="Just Married"/>
    <s v="Shawn Levy"/>
    <x v="5"/>
    <s v="English"/>
    <n v="95"/>
    <n v="56127162"/>
    <n v="18000000"/>
  </r>
  <r>
    <n v="7.1"/>
    <s v="The Devil's Double"/>
    <s v="Lee Tamahori"/>
    <x v="18"/>
    <s v="English"/>
    <n v="109"/>
    <n v="1357042"/>
    <n v="15000000"/>
  </r>
  <r>
    <n v="7.1"/>
    <s v="The Devil's Double"/>
    <s v="Lee Tamahori"/>
    <x v="12"/>
    <s v="English"/>
    <n v="109"/>
    <n v="1357042"/>
    <n v="15000000"/>
  </r>
  <r>
    <n v="7.1"/>
    <s v="The Devil's Double"/>
    <s v="Lee Tamahori"/>
    <x v="4"/>
    <s v="English"/>
    <n v="109"/>
    <n v="1357042"/>
    <n v="15000000"/>
  </r>
  <r>
    <n v="3.6"/>
    <s v="Thomas and the Magic Railroad"/>
    <s v="Britt Allcroft"/>
    <x v="1"/>
    <s v="English"/>
    <n v="85"/>
    <n v="15911333"/>
    <n v="19000000"/>
  </r>
  <r>
    <n v="3.6"/>
    <s v="Thomas and the Magic Railroad"/>
    <s v="Britt Allcroft"/>
    <x v="7"/>
    <s v="English"/>
    <n v="85"/>
    <n v="15911333"/>
    <n v="19000000"/>
  </r>
  <r>
    <n v="3.6"/>
    <s v="Thomas and the Magic Railroad"/>
    <s v="Britt Allcroft"/>
    <x v="12"/>
    <s v="English"/>
    <n v="85"/>
    <n v="15911333"/>
    <n v="19000000"/>
  </r>
  <r>
    <n v="3.6"/>
    <s v="Thomas and the Magic Railroad"/>
    <s v="Britt Allcroft"/>
    <x v="8"/>
    <s v="English"/>
    <n v="85"/>
    <n v="15911333"/>
    <n v="19000000"/>
  </r>
  <r>
    <n v="3.6"/>
    <s v="Thomas and the Magic Railroad"/>
    <s v="Britt Allcroft"/>
    <x v="2"/>
    <s v="English"/>
    <n v="85"/>
    <n v="15911333"/>
    <n v="19000000"/>
  </r>
  <r>
    <n v="6.5"/>
    <s v="The Crazies"/>
    <s v="Breck Eisner"/>
    <x v="16"/>
    <s v="English"/>
    <n v="101"/>
    <n v="39103378"/>
    <n v="20000000"/>
  </r>
  <r>
    <n v="6.5"/>
    <s v="The Crazies"/>
    <s v="Breck Eisner"/>
    <x v="4"/>
    <s v="English"/>
    <n v="101"/>
    <n v="39103378"/>
    <n v="20000000"/>
  </r>
  <r>
    <n v="8.6"/>
    <s v="Spirited Away"/>
    <s v="Hayao Miyazaki"/>
    <x v="1"/>
    <s v="Japanese"/>
    <n v="125"/>
    <n v="10049886"/>
    <n v="19000000"/>
  </r>
  <r>
    <n v="8.6"/>
    <s v="Spirited Away"/>
    <s v="Hayao Miyazaki"/>
    <x v="6"/>
    <s v="Japanese"/>
    <n v="125"/>
    <n v="10049886"/>
    <n v="19000000"/>
  </r>
  <r>
    <n v="8.6"/>
    <s v="Spirited Away"/>
    <s v="Hayao Miyazaki"/>
    <x v="8"/>
    <s v="Japanese"/>
    <n v="125"/>
    <n v="10049886"/>
    <n v="19000000"/>
  </r>
  <r>
    <n v="8.6"/>
    <s v="Spirited Away"/>
    <s v="Hayao Miyazaki"/>
    <x v="2"/>
    <s v="Japanese"/>
    <n v="125"/>
    <n v="10049886"/>
    <n v="19000000"/>
  </r>
  <r>
    <n v="7"/>
    <s v="The Bounty"/>
    <s v="Roger Donaldson"/>
    <x v="0"/>
    <s v="English"/>
    <n v="132"/>
    <n v="8600000"/>
    <n v="25000000"/>
  </r>
  <r>
    <n v="7"/>
    <s v="The Bounty"/>
    <s v="Roger Donaldson"/>
    <x v="1"/>
    <s v="English"/>
    <n v="132"/>
    <n v="8600000"/>
    <n v="25000000"/>
  </r>
  <r>
    <n v="7"/>
    <s v="The Bounty"/>
    <s v="Roger Donaldson"/>
    <x v="12"/>
    <s v="English"/>
    <n v="132"/>
    <n v="8600000"/>
    <n v="25000000"/>
  </r>
  <r>
    <n v="7"/>
    <s v="The Bounty"/>
    <s v="Roger Donaldson"/>
    <x v="13"/>
    <s v="English"/>
    <n v="132"/>
    <n v="8600000"/>
    <n v="25000000"/>
  </r>
  <r>
    <n v="7"/>
    <s v="The Bounty"/>
    <s v="Roger Donaldson"/>
    <x v="5"/>
    <s v="English"/>
    <n v="132"/>
    <n v="8600000"/>
    <n v="25000000"/>
  </r>
  <r>
    <n v="7.6"/>
    <s v="The Book Thief"/>
    <s v="Brian Percival"/>
    <x v="12"/>
    <s v="English"/>
    <n v="131"/>
    <n v="21483154"/>
    <n v="19000000"/>
  </r>
  <r>
    <n v="7.6"/>
    <s v="The Book Thief"/>
    <s v="Brian Percival"/>
    <x v="17"/>
    <s v="English"/>
    <n v="131"/>
    <n v="21483154"/>
    <n v="19000000"/>
  </r>
  <r>
    <n v="6.5"/>
    <s v="Sex Drive"/>
    <s v="Sean Anders"/>
    <x v="1"/>
    <s v="English"/>
    <n v="129"/>
    <n v="8396942"/>
    <n v="19000000"/>
  </r>
  <r>
    <n v="6.5"/>
    <s v="Sex Drive"/>
    <s v="Sean Anders"/>
    <x v="7"/>
    <s v="English"/>
    <n v="129"/>
    <n v="8396942"/>
    <n v="19000000"/>
  </r>
  <r>
    <n v="6.5"/>
    <s v="Sex Drive"/>
    <s v="Sean Anders"/>
    <x v="5"/>
    <s v="English"/>
    <n v="129"/>
    <n v="8396942"/>
    <n v="19000000"/>
  </r>
  <r>
    <n v="6.4"/>
    <s v="Leap Year"/>
    <s v="Anand Tucker"/>
    <x v="7"/>
    <s v="English"/>
    <n v="100"/>
    <n v="12561"/>
    <n v="19000000"/>
  </r>
  <r>
    <n v="6.4"/>
    <s v="Leap Year"/>
    <s v="Anand Tucker"/>
    <x v="5"/>
    <s v="English"/>
    <n v="100"/>
    <n v="12561"/>
    <n v="19000000"/>
  </r>
  <r>
    <n v="6.3"/>
    <s v="Take Me Home Tonight"/>
    <s v="Michael Dowse"/>
    <x v="7"/>
    <s v="English"/>
    <n v="97"/>
    <n v="6923891"/>
    <n v="23000000"/>
  </r>
  <r>
    <n v="6.3"/>
    <s v="Take Me Home Tonight"/>
    <s v="Michael Dowse"/>
    <x v="12"/>
    <s v="English"/>
    <n v="97"/>
    <n v="6923891"/>
    <n v="23000000"/>
  </r>
  <r>
    <n v="6.3"/>
    <s v="Take Me Home Tonight"/>
    <s v="Michael Dowse"/>
    <x v="5"/>
    <s v="English"/>
    <n v="97"/>
    <n v="6923891"/>
    <n v="23000000"/>
  </r>
  <r>
    <n v="5.7"/>
    <s v="The Nutcracker"/>
    <s v="Emile Ardolino"/>
    <x v="8"/>
    <s v="English"/>
    <n v="92"/>
    <n v="2119994"/>
    <n v="19000000"/>
  </r>
  <r>
    <n v="5.7"/>
    <s v="The Nutcracker"/>
    <s v="Emile Ardolino"/>
    <x v="2"/>
    <s v="English"/>
    <n v="92"/>
    <n v="2119994"/>
    <n v="19000000"/>
  </r>
  <r>
    <n v="5.7"/>
    <s v="The Nutcracker"/>
    <s v="Emile Ardolino"/>
    <x v="19"/>
    <s v="English"/>
    <n v="92"/>
    <n v="2119994"/>
    <n v="19000000"/>
  </r>
  <r>
    <n v="6.3"/>
    <s v="Kansas City"/>
    <s v="Robert Altman"/>
    <x v="15"/>
    <s v="English"/>
    <n v="116"/>
    <n v="1292527"/>
    <n v="19000000"/>
  </r>
  <r>
    <n v="6.3"/>
    <s v="Kansas City"/>
    <s v="Robert Altman"/>
    <x v="12"/>
    <s v="English"/>
    <n v="116"/>
    <n v="1292527"/>
    <n v="19000000"/>
  </r>
  <r>
    <n v="6.3"/>
    <s v="Kansas City"/>
    <s v="Robert Altman"/>
    <x v="19"/>
    <s v="English"/>
    <n v="116"/>
    <n v="1292527"/>
    <n v="19000000"/>
  </r>
  <r>
    <n v="6.3"/>
    <s v="Kansas City"/>
    <s v="Robert Altman"/>
    <x v="4"/>
    <s v="English"/>
    <n v="116"/>
    <n v="1292527"/>
    <n v="19000000"/>
  </r>
  <r>
    <n v="6"/>
    <s v="The Amityville Horror"/>
    <s v="Andrew Douglas"/>
    <x v="12"/>
    <s v="English"/>
    <n v="90"/>
    <n v="64255243"/>
    <n v="19000000"/>
  </r>
  <r>
    <n v="6"/>
    <s v="The Amityville Horror"/>
    <s v="Andrew Douglas"/>
    <x v="16"/>
    <s v="English"/>
    <n v="90"/>
    <n v="64255243"/>
    <n v="19000000"/>
  </r>
  <r>
    <n v="6"/>
    <s v="The Amityville Horror"/>
    <s v="Andrew Douglas"/>
    <x v="10"/>
    <s v="English"/>
    <n v="90"/>
    <n v="64255243"/>
    <n v="19000000"/>
  </r>
  <r>
    <n v="6"/>
    <s v="The Amityville Horror"/>
    <s v="Andrew Douglas"/>
    <x v="4"/>
    <s v="English"/>
    <n v="90"/>
    <n v="64255243"/>
    <n v="19000000"/>
  </r>
  <r>
    <n v="7.7"/>
    <s v="Adaptation."/>
    <s v="Spike Jonze"/>
    <x v="7"/>
    <s v="English"/>
    <n v="81"/>
    <n v="22245861"/>
    <n v="19000000"/>
  </r>
  <r>
    <n v="7.7"/>
    <s v="Adaptation."/>
    <s v="Spike Jonze"/>
    <x v="12"/>
    <s v="English"/>
    <n v="81"/>
    <n v="22245861"/>
    <n v="19000000"/>
  </r>
  <r>
    <n v="6.2"/>
    <s v="Land of the Dead"/>
    <s v="George A. Romero"/>
    <x v="16"/>
    <s v="English"/>
    <n v="97"/>
    <n v="20433940"/>
    <n v="15000000"/>
  </r>
  <r>
    <n v="7.7"/>
    <s v="Fear and Loathing in Las Vegas"/>
    <s v="Terry Gilliam"/>
    <x v="1"/>
    <s v="English"/>
    <n v="118"/>
    <n v="10562387"/>
    <n v="18500000"/>
  </r>
  <r>
    <n v="7.7"/>
    <s v="Fear and Loathing in Las Vegas"/>
    <s v="Terry Gilliam"/>
    <x v="7"/>
    <s v="English"/>
    <n v="118"/>
    <n v="10562387"/>
    <n v="18500000"/>
  </r>
  <r>
    <n v="7.7"/>
    <s v="Fear and Loathing in Las Vegas"/>
    <s v="Terry Gilliam"/>
    <x v="12"/>
    <s v="English"/>
    <n v="118"/>
    <n v="10562387"/>
    <n v="18500000"/>
  </r>
  <r>
    <n v="6.4"/>
    <s v="The Invention of Lying"/>
    <s v="Ricky Gervais"/>
    <x v="7"/>
    <s v="English"/>
    <n v="100"/>
    <n v="18439082"/>
    <n v="18500000"/>
  </r>
  <r>
    <n v="6.4"/>
    <s v="The Invention of Lying"/>
    <s v="Ricky Gervais"/>
    <x v="2"/>
    <s v="English"/>
    <n v="100"/>
    <n v="18439082"/>
    <n v="18500000"/>
  </r>
  <r>
    <n v="6.4"/>
    <s v="The Invention of Lying"/>
    <s v="Ricky Gervais"/>
    <x v="5"/>
    <s v="English"/>
    <n v="100"/>
    <n v="18439082"/>
    <n v="18500000"/>
  </r>
  <r>
    <n v="6.4"/>
    <s v="Neighbors"/>
    <s v="Nicholas Stoller"/>
    <x v="7"/>
    <s v="English"/>
    <n v="97"/>
    <n v="150056505"/>
    <n v="18000000"/>
  </r>
  <r>
    <n v="6.9"/>
    <s v="The Mask"/>
    <s v="Chuck Russell"/>
    <x v="0"/>
    <s v="English"/>
    <n v="114"/>
    <n v="119938730"/>
    <n v="18000000"/>
  </r>
  <r>
    <n v="6.9"/>
    <s v="The Mask"/>
    <s v="Chuck Russell"/>
    <x v="7"/>
    <s v="English"/>
    <n v="114"/>
    <n v="119938730"/>
    <n v="18000000"/>
  </r>
  <r>
    <n v="6.9"/>
    <s v="The Mask"/>
    <s v="Chuck Russell"/>
    <x v="15"/>
    <s v="English"/>
    <n v="114"/>
    <n v="119938730"/>
    <n v="18000000"/>
  </r>
  <r>
    <n v="6.9"/>
    <s v="The Mask"/>
    <s v="Chuck Russell"/>
    <x v="2"/>
    <s v="English"/>
    <n v="114"/>
    <n v="119938730"/>
    <n v="18000000"/>
  </r>
  <r>
    <n v="7.3"/>
    <s v="Big"/>
    <s v="Penny Marshall"/>
    <x v="7"/>
    <s v="English"/>
    <n v="130"/>
    <n v="114968774"/>
    <n v="18000000"/>
  </r>
  <r>
    <n v="7.3"/>
    <s v="Big"/>
    <s v="Penny Marshall"/>
    <x v="12"/>
    <s v="English"/>
    <n v="130"/>
    <n v="114968774"/>
    <n v="18000000"/>
  </r>
  <r>
    <n v="7.3"/>
    <s v="Big"/>
    <s v="Penny Marshall"/>
    <x v="8"/>
    <s v="English"/>
    <n v="130"/>
    <n v="114968774"/>
    <n v="18000000"/>
  </r>
  <r>
    <n v="7.3"/>
    <s v="Big"/>
    <s v="Penny Marshall"/>
    <x v="2"/>
    <s v="English"/>
    <n v="130"/>
    <n v="114968774"/>
    <n v="18000000"/>
  </r>
  <r>
    <n v="7.3"/>
    <s v="Big"/>
    <s v="Penny Marshall"/>
    <x v="5"/>
    <s v="English"/>
    <n v="130"/>
    <n v="114968774"/>
    <n v="18000000"/>
  </r>
  <r>
    <n v="7.3"/>
    <s v="Borat: Cultural Learnings of America for Make Benefit Glorious Nation of Kazakhstan"/>
    <s v="Larry Charles"/>
    <x v="7"/>
    <s v="English"/>
    <n v="82"/>
    <n v="128505958"/>
    <n v="18000000"/>
  </r>
  <r>
    <n v="6.2"/>
    <s v="Legally Blonde"/>
    <s v="Robert Luketic"/>
    <x v="7"/>
    <s v="English"/>
    <n v="96"/>
    <n v="95001351"/>
    <n v="18000000"/>
  </r>
  <r>
    <n v="6.2"/>
    <s v="Legally Blonde"/>
    <s v="Robert Luketic"/>
    <x v="5"/>
    <s v="English"/>
    <n v="96"/>
    <n v="95001351"/>
    <n v="18000000"/>
  </r>
  <r>
    <n v="6.6"/>
    <s v="Star Trek III: The Search for Spock"/>
    <s v="Leonard Nimoy"/>
    <x v="0"/>
    <s v="English"/>
    <n v="105"/>
    <n v="76400000"/>
    <n v="17000000"/>
  </r>
  <r>
    <n v="6.6"/>
    <s v="Star Trek III: The Search for Spock"/>
    <s v="Leonard Nimoy"/>
    <x v="1"/>
    <s v="English"/>
    <n v="105"/>
    <n v="76400000"/>
    <n v="17000000"/>
  </r>
  <r>
    <n v="6.6"/>
    <s v="Star Trek III: The Search for Spock"/>
    <s v="Leonard Nimoy"/>
    <x v="3"/>
    <s v="English"/>
    <n v="105"/>
    <n v="76400000"/>
    <n v="17000000"/>
  </r>
  <r>
    <n v="6.7"/>
    <s v="The Exorcism of Emily Rose"/>
    <s v="Scott Derrickson"/>
    <x v="12"/>
    <s v="English"/>
    <n v="122"/>
    <n v="75072454"/>
    <n v="20000000"/>
  </r>
  <r>
    <n v="6.7"/>
    <s v="The Exorcism of Emily Rose"/>
    <s v="Scott Derrickson"/>
    <x v="16"/>
    <s v="English"/>
    <n v="122"/>
    <n v="75072454"/>
    <n v="20000000"/>
  </r>
  <r>
    <n v="6.7"/>
    <s v="The Exorcism of Emily Rose"/>
    <s v="Scott Derrickson"/>
    <x v="4"/>
    <s v="English"/>
    <n v="122"/>
    <n v="75072454"/>
    <n v="20000000"/>
  </r>
  <r>
    <n v="5.7"/>
    <s v="Deuce Bigalow: Male Gigolo"/>
    <s v="Mike Mitchell"/>
    <x v="7"/>
    <s v="English"/>
    <n v="88"/>
    <n v="65535067"/>
    <n v="17000000"/>
  </r>
  <r>
    <n v="5.7"/>
    <s v="Deuce Bigalow: Male Gigolo"/>
    <s v="Mike Mitchell"/>
    <x v="5"/>
    <s v="English"/>
    <n v="88"/>
    <n v="65535067"/>
    <n v="17000000"/>
  </r>
  <r>
    <n v="3.1"/>
    <s v="Left Behind"/>
    <s v="Vic Armstrong"/>
    <x v="0"/>
    <s v="English"/>
    <n v="110"/>
    <n v="13998282"/>
    <n v="16000000"/>
  </r>
  <r>
    <n v="3.1"/>
    <s v="Left Behind"/>
    <s v="Vic Armstrong"/>
    <x v="12"/>
    <s v="English"/>
    <n v="110"/>
    <n v="13998282"/>
    <n v="16000000"/>
  </r>
  <r>
    <n v="3.1"/>
    <s v="Left Behind"/>
    <s v="Vic Armstrong"/>
    <x v="2"/>
    <s v="English"/>
    <n v="110"/>
    <n v="13998282"/>
    <n v="16000000"/>
  </r>
  <r>
    <n v="3.1"/>
    <s v="Left Behind"/>
    <s v="Vic Armstrong"/>
    <x v="10"/>
    <s v="English"/>
    <n v="110"/>
    <n v="13998282"/>
    <n v="16000000"/>
  </r>
  <r>
    <n v="3.1"/>
    <s v="Left Behind"/>
    <s v="Vic Armstrong"/>
    <x v="4"/>
    <s v="English"/>
    <n v="110"/>
    <n v="13998282"/>
    <n v="16000000"/>
  </r>
  <r>
    <n v="6.3"/>
    <s v="The Family Stone"/>
    <s v="Thomas Bezucha"/>
    <x v="7"/>
    <s v="English"/>
    <n v="103"/>
    <n v="6061759"/>
    <n v="17000000"/>
  </r>
  <r>
    <n v="6.3"/>
    <s v="The Family Stone"/>
    <s v="Thomas Bezucha"/>
    <x v="12"/>
    <s v="English"/>
    <n v="103"/>
    <n v="6061759"/>
    <n v="17000000"/>
  </r>
  <r>
    <n v="6.3"/>
    <s v="The Family Stone"/>
    <s v="Thomas Bezucha"/>
    <x v="5"/>
    <s v="English"/>
    <n v="103"/>
    <n v="6061759"/>
    <n v="17000000"/>
  </r>
  <r>
    <n v="5.7"/>
    <s v="Barbershop 2: Back in Business"/>
    <s v="Kevin Rodney Sullivan"/>
    <x v="7"/>
    <s v="English"/>
    <n v="106"/>
    <n v="64955956"/>
    <n v="18000000"/>
  </r>
  <r>
    <n v="5.7"/>
    <s v="Barbershop 2: Back in Business"/>
    <s v="Kevin Rodney Sullivan"/>
    <x v="12"/>
    <s v="English"/>
    <n v="106"/>
    <n v="64955956"/>
    <n v="18000000"/>
  </r>
  <r>
    <n v="7.1"/>
    <s v="Bad Santa"/>
    <s v="Terry Zwigoff"/>
    <x v="7"/>
    <s v="English"/>
    <n v="98"/>
    <n v="60057639"/>
    <n v="18000000"/>
  </r>
  <r>
    <n v="7.1"/>
    <s v="Bad Santa"/>
    <s v="Terry Zwigoff"/>
    <x v="15"/>
    <s v="English"/>
    <n v="98"/>
    <n v="60057639"/>
    <n v="18000000"/>
  </r>
  <r>
    <n v="7.1"/>
    <s v="Bad Santa"/>
    <s v="Terry Zwigoff"/>
    <x v="12"/>
    <s v="English"/>
    <n v="98"/>
    <n v="60057639"/>
    <n v="18000000"/>
  </r>
  <r>
    <n v="7"/>
    <s v="Austin Powers: International Man of Mystery"/>
    <s v="Jay Roach"/>
    <x v="7"/>
    <s v="English"/>
    <n v="68"/>
    <n v="53868030"/>
    <n v="17000000"/>
  </r>
  <r>
    <n v="7"/>
    <s v="Austin Powers: International Man of Mystery"/>
    <s v="Jay Roach"/>
    <x v="15"/>
    <s v="English"/>
    <n v="68"/>
    <n v="53868030"/>
    <n v="17000000"/>
  </r>
  <r>
    <n v="6.1"/>
    <s v="My Big Fat Greek Wedding 2"/>
    <s v="Kirk Jones"/>
    <x v="7"/>
    <s v="English"/>
    <n v="94"/>
    <n v="59573085"/>
    <n v="18000000"/>
  </r>
  <r>
    <n v="6.1"/>
    <s v="My Big Fat Greek Wedding 2"/>
    <s v="Kirk Jones"/>
    <x v="8"/>
    <s v="English"/>
    <n v="94"/>
    <n v="59573085"/>
    <n v="18000000"/>
  </r>
  <r>
    <n v="6.1"/>
    <s v="My Big Fat Greek Wedding 2"/>
    <s v="Kirk Jones"/>
    <x v="5"/>
    <s v="English"/>
    <n v="94"/>
    <n v="59573085"/>
    <n v="18000000"/>
  </r>
  <r>
    <n v="6.6"/>
    <s v="Diary of a Wimpy Kid: Rodrick Rules"/>
    <s v="David Bowers"/>
    <x v="7"/>
    <s v="English"/>
    <n v="99"/>
    <n v="52691009"/>
    <n v="21000000"/>
  </r>
  <r>
    <n v="6.6"/>
    <s v="Diary of a Wimpy Kid: Rodrick Rules"/>
    <s v="David Bowers"/>
    <x v="8"/>
    <s v="English"/>
    <n v="99"/>
    <n v="52691009"/>
    <n v="21000000"/>
  </r>
  <r>
    <n v="7.8"/>
    <s v="Predator"/>
    <s v="John McTiernan"/>
    <x v="0"/>
    <s v="English"/>
    <n v="107"/>
    <n v="59735548"/>
    <n v="15000000"/>
  </r>
  <r>
    <n v="7.8"/>
    <s v="Predator"/>
    <s v="John McTiernan"/>
    <x v="16"/>
    <s v="English"/>
    <n v="107"/>
    <n v="59735548"/>
    <n v="15000000"/>
  </r>
  <r>
    <n v="7.8"/>
    <s v="Predator"/>
    <s v="John McTiernan"/>
    <x v="3"/>
    <s v="English"/>
    <n v="107"/>
    <n v="59735548"/>
    <n v="15000000"/>
  </r>
  <r>
    <n v="8.3000000000000007"/>
    <s v="Amadeus"/>
    <s v="Milos Forman"/>
    <x v="18"/>
    <s v="English"/>
    <n v="180"/>
    <n v="51600000"/>
    <n v="18000000"/>
  </r>
  <r>
    <n v="8.3000000000000007"/>
    <s v="Amadeus"/>
    <s v="Milos Forman"/>
    <x v="12"/>
    <s v="English"/>
    <n v="180"/>
    <n v="51600000"/>
    <n v="18000000"/>
  </r>
  <r>
    <n v="8.3000000000000007"/>
    <s v="Amadeus"/>
    <s v="Milos Forman"/>
    <x v="13"/>
    <s v="English"/>
    <n v="180"/>
    <n v="51600000"/>
    <n v="18000000"/>
  </r>
  <r>
    <n v="8.3000000000000007"/>
    <s v="Amadeus"/>
    <s v="Milos Forman"/>
    <x v="19"/>
    <s v="English"/>
    <n v="180"/>
    <n v="51600000"/>
    <n v="18000000"/>
  </r>
  <r>
    <n v="3.9"/>
    <s v="Prom Night"/>
    <s v="Nelson McCormick"/>
    <x v="16"/>
    <s v="English"/>
    <n v="89"/>
    <n v="43818159"/>
    <n v="20000000"/>
  </r>
  <r>
    <n v="3.9"/>
    <s v="Prom Night"/>
    <s v="Nelson McCormick"/>
    <x v="10"/>
    <s v="English"/>
    <n v="89"/>
    <n v="43818159"/>
    <n v="20000000"/>
  </r>
  <r>
    <n v="7"/>
    <s v="Mean Girls"/>
    <s v="Mark Waters"/>
    <x v="7"/>
    <s v="English"/>
    <n v="97"/>
    <n v="86049418"/>
    <n v="17000000"/>
  </r>
  <r>
    <n v="6.7"/>
    <s v="Under the Tuscan Sun"/>
    <s v="Audrey Wells"/>
    <x v="7"/>
    <s v="English"/>
    <n v="113"/>
    <n v="43601508"/>
    <n v="18000000"/>
  </r>
  <r>
    <n v="6.7"/>
    <s v="Under the Tuscan Sun"/>
    <s v="Audrey Wells"/>
    <x v="12"/>
    <s v="English"/>
    <n v="113"/>
    <n v="43601508"/>
    <n v="18000000"/>
  </r>
  <r>
    <n v="6.7"/>
    <s v="Under the Tuscan Sun"/>
    <s v="Audrey Wells"/>
    <x v="5"/>
    <s v="English"/>
    <n v="113"/>
    <n v="43601508"/>
    <n v="18000000"/>
  </r>
  <r>
    <n v="7.3"/>
    <s v="Gosford Park"/>
    <s v="Robert Altman"/>
    <x v="12"/>
    <s v="English"/>
    <n v="131"/>
    <n v="41300105"/>
    <n v="19800000"/>
  </r>
  <r>
    <n v="7.3"/>
    <s v="Gosford Park"/>
    <s v="Robert Altman"/>
    <x v="10"/>
    <s v="English"/>
    <n v="131"/>
    <n v="41300105"/>
    <n v="19800000"/>
  </r>
  <r>
    <n v="6.3"/>
    <s v="Peggy Sue Got Married"/>
    <s v="Francis Ford Coppola"/>
    <x v="7"/>
    <s v="English"/>
    <n v="103"/>
    <n v="41382841"/>
    <n v="18000000"/>
  </r>
  <r>
    <n v="6.3"/>
    <s v="Peggy Sue Got Married"/>
    <s v="Francis Ford Coppola"/>
    <x v="12"/>
    <s v="English"/>
    <n v="103"/>
    <n v="41382841"/>
    <n v="18000000"/>
  </r>
  <r>
    <n v="6.3"/>
    <s v="Peggy Sue Got Married"/>
    <s v="Francis Ford Coppola"/>
    <x v="2"/>
    <s v="English"/>
    <n v="103"/>
    <n v="41382841"/>
    <n v="18000000"/>
  </r>
  <r>
    <n v="6.3"/>
    <s v="Peggy Sue Got Married"/>
    <s v="Francis Ford Coppola"/>
    <x v="5"/>
    <s v="English"/>
    <n v="103"/>
    <n v="41382841"/>
    <n v="18000000"/>
  </r>
  <r>
    <n v="7.8"/>
    <s v="Birdman or (The Unexpected Virtue of Ignorance)"/>
    <s v="Alejandro G. IÃ±Ã¡rritu"/>
    <x v="7"/>
    <s v="English"/>
    <n v="119"/>
    <n v="42335698"/>
    <n v="18000000"/>
  </r>
  <r>
    <n v="7.8"/>
    <s v="Birdman or (The Unexpected Virtue of Ignorance)"/>
    <s v="Alejandro G. IÃ±Ã¡rritu"/>
    <x v="12"/>
    <s v="English"/>
    <n v="119"/>
    <n v="42335698"/>
    <n v="18000000"/>
  </r>
  <r>
    <n v="7.8"/>
    <s v="Birdman or (The Unexpected Virtue of Ignorance)"/>
    <s v="Alejandro G. IÃ±Ã¡rritu"/>
    <x v="5"/>
    <s v="English"/>
    <n v="119"/>
    <n v="42335698"/>
    <n v="18000000"/>
  </r>
  <r>
    <n v="7.3"/>
    <s v="Blue Jasmine"/>
    <s v="Woody Allen"/>
    <x v="12"/>
    <s v="English"/>
    <n v="98"/>
    <n v="33404871"/>
    <n v="18000000"/>
  </r>
  <r>
    <n v="7.6"/>
    <s v="United 93"/>
    <s v="Paul Greengrass"/>
    <x v="12"/>
    <s v="English"/>
    <n v="111"/>
    <n v="31471430"/>
    <n v="15000000"/>
  </r>
  <r>
    <n v="7.6"/>
    <s v="United 93"/>
    <s v="Paul Greengrass"/>
    <x v="13"/>
    <s v="English"/>
    <n v="111"/>
    <n v="31471430"/>
    <n v="15000000"/>
  </r>
  <r>
    <n v="7.6"/>
    <s v="United 93"/>
    <s v="Paul Greengrass"/>
    <x v="4"/>
    <s v="English"/>
    <n v="111"/>
    <n v="31471430"/>
    <n v="15000000"/>
  </r>
  <r>
    <n v="5.3"/>
    <s v="Honey"/>
    <s v="Bille Woodruff"/>
    <x v="12"/>
    <s v="English"/>
    <n v="94"/>
    <n v="30222640"/>
    <n v="25000000"/>
  </r>
  <r>
    <n v="5.3"/>
    <s v="Honey"/>
    <s v="Bille Woodruff"/>
    <x v="19"/>
    <s v="English"/>
    <n v="94"/>
    <n v="30222640"/>
    <n v="25000000"/>
  </r>
  <r>
    <n v="5.3"/>
    <s v="Honey"/>
    <s v="Bille Woodruff"/>
    <x v="5"/>
    <s v="English"/>
    <n v="94"/>
    <n v="30222640"/>
    <n v="25000000"/>
  </r>
  <r>
    <n v="5.3"/>
    <s v="Spy Hard"/>
    <s v="Rick Friedberg"/>
    <x v="0"/>
    <s v="English"/>
    <n v="81"/>
    <n v="26906039"/>
    <n v="18000000"/>
  </r>
  <r>
    <n v="5.3"/>
    <s v="Spy Hard"/>
    <s v="Rick Friedberg"/>
    <x v="7"/>
    <s v="English"/>
    <n v="81"/>
    <n v="26906039"/>
    <n v="18000000"/>
  </r>
  <r>
    <n v="6.8"/>
    <s v="The Fog"/>
    <s v="John Carpenter"/>
    <x v="2"/>
    <s v="English"/>
    <n v="89"/>
    <n v="21378000"/>
    <n v="1000000"/>
  </r>
  <r>
    <n v="6.8"/>
    <s v="The Fog"/>
    <s v="John Carpenter"/>
    <x v="16"/>
    <s v="English"/>
    <n v="89"/>
    <n v="21378000"/>
    <n v="1000000"/>
  </r>
  <r>
    <n v="7.1"/>
    <s v="Soul Surfer"/>
    <s v="Sean McNamara"/>
    <x v="18"/>
    <s v="English"/>
    <n v="106"/>
    <n v="43853424"/>
    <n v="18000000"/>
  </r>
  <r>
    <n v="7.1"/>
    <s v="Soul Surfer"/>
    <s v="Sean McNamara"/>
    <x v="12"/>
    <s v="English"/>
    <n v="106"/>
    <n v="43853424"/>
    <n v="18000000"/>
  </r>
  <r>
    <n v="7.1"/>
    <s v="Soul Surfer"/>
    <s v="Sean McNamara"/>
    <x v="8"/>
    <s v="English"/>
    <n v="106"/>
    <n v="43853424"/>
    <n v="18000000"/>
  </r>
  <r>
    <n v="7.1"/>
    <s v="Soul Surfer"/>
    <s v="Sean McNamara"/>
    <x v="14"/>
    <s v="English"/>
    <n v="106"/>
    <n v="43853424"/>
    <n v="18000000"/>
  </r>
  <r>
    <n v="5.8"/>
    <s v="Observe and Report"/>
    <s v="Jody Hill"/>
    <x v="7"/>
    <s v="English"/>
    <n v="86"/>
    <n v="23993605"/>
    <n v="18000000"/>
  </r>
  <r>
    <n v="5.8"/>
    <s v="Observe and Report"/>
    <s v="Jody Hill"/>
    <x v="15"/>
    <s v="English"/>
    <n v="86"/>
    <n v="23993605"/>
    <n v="18000000"/>
  </r>
  <r>
    <n v="5.8"/>
    <s v="Observe and Report"/>
    <s v="Jody Hill"/>
    <x v="12"/>
    <s v="English"/>
    <n v="86"/>
    <n v="23993605"/>
    <n v="18000000"/>
  </r>
  <r>
    <n v="5.8"/>
    <s v="Conan the Destroyer"/>
    <s v="Richard Fleischer"/>
    <x v="0"/>
    <s v="English"/>
    <n v="103"/>
    <n v="26400000"/>
    <n v="18000000"/>
  </r>
  <r>
    <n v="5.8"/>
    <s v="Conan the Destroyer"/>
    <s v="Richard Fleischer"/>
    <x v="1"/>
    <s v="English"/>
    <n v="103"/>
    <n v="26400000"/>
    <n v="18000000"/>
  </r>
  <r>
    <n v="5.8"/>
    <s v="Conan the Destroyer"/>
    <s v="Richard Fleischer"/>
    <x v="2"/>
    <s v="English"/>
    <n v="103"/>
    <n v="26400000"/>
    <n v="18000000"/>
  </r>
  <r>
    <n v="8.3000000000000007"/>
    <s v="Raging Bull"/>
    <s v="Martin Scorsese"/>
    <x v="18"/>
    <s v="English"/>
    <n v="121"/>
    <n v="45250"/>
    <n v="18000000"/>
  </r>
  <r>
    <n v="8.3000000000000007"/>
    <s v="Raging Bull"/>
    <s v="Martin Scorsese"/>
    <x v="12"/>
    <s v="English"/>
    <n v="121"/>
    <n v="45250"/>
    <n v="18000000"/>
  </r>
  <r>
    <n v="8.3000000000000007"/>
    <s v="Raging Bull"/>
    <s v="Martin Scorsese"/>
    <x v="14"/>
    <s v="English"/>
    <n v="121"/>
    <n v="45250"/>
    <n v="18000000"/>
  </r>
  <r>
    <n v="5.6"/>
    <s v="Love Happens"/>
    <s v="Brandon Camp"/>
    <x v="12"/>
    <s v="English"/>
    <n v="109"/>
    <n v="22927390"/>
    <n v="18000000"/>
  </r>
  <r>
    <n v="5.6"/>
    <s v="Love Happens"/>
    <s v="Brandon Camp"/>
    <x v="5"/>
    <s v="English"/>
    <n v="109"/>
    <n v="22927390"/>
    <n v="18000000"/>
  </r>
  <r>
    <n v="6.8"/>
    <s v="Young Sherlock Holmes"/>
    <s v="Barry Levinson"/>
    <x v="1"/>
    <s v="English"/>
    <n v="109"/>
    <n v="4250320"/>
    <n v="18000000"/>
  </r>
  <r>
    <n v="6.8"/>
    <s v="Young Sherlock Holmes"/>
    <s v="Barry Levinson"/>
    <x v="2"/>
    <s v="English"/>
    <n v="109"/>
    <n v="4250320"/>
    <n v="18000000"/>
  </r>
  <r>
    <n v="6.8"/>
    <s v="Young Sherlock Holmes"/>
    <s v="Barry Levinson"/>
    <x v="10"/>
    <s v="English"/>
    <n v="109"/>
    <n v="4250320"/>
    <n v="18000000"/>
  </r>
  <r>
    <n v="6.8"/>
    <s v="Young Sherlock Holmes"/>
    <s v="Barry Levinson"/>
    <x v="4"/>
    <s v="English"/>
    <n v="109"/>
    <n v="4250320"/>
    <n v="18000000"/>
  </r>
  <r>
    <n v="5"/>
    <s v="Fame"/>
    <s v="Kevin Tancharoen"/>
    <x v="7"/>
    <s v="English"/>
    <n v="123"/>
    <n v="22452209"/>
    <n v="18000000"/>
  </r>
  <r>
    <n v="5"/>
    <s v="Fame"/>
    <s v="Kevin Tancharoen"/>
    <x v="12"/>
    <s v="English"/>
    <n v="123"/>
    <n v="22452209"/>
    <n v="18000000"/>
  </r>
  <r>
    <n v="5"/>
    <s v="Fame"/>
    <s v="Kevin Tancharoen"/>
    <x v="9"/>
    <s v="English"/>
    <n v="123"/>
    <n v="22452209"/>
    <n v="18000000"/>
  </r>
  <r>
    <n v="5"/>
    <s v="Fame"/>
    <s v="Kevin Tancharoen"/>
    <x v="5"/>
    <s v="English"/>
    <n v="123"/>
    <n v="22452209"/>
    <n v="18000000"/>
  </r>
  <r>
    <n v="7.6"/>
    <s v="127 Hours"/>
    <s v="Danny Boyle"/>
    <x v="1"/>
    <s v="English"/>
    <n v="94"/>
    <n v="18329466"/>
    <n v="18000000"/>
  </r>
  <r>
    <n v="7.6"/>
    <s v="127 Hours"/>
    <s v="Danny Boyle"/>
    <x v="18"/>
    <s v="English"/>
    <n v="94"/>
    <n v="18329466"/>
    <n v="18000000"/>
  </r>
  <r>
    <n v="7.6"/>
    <s v="127 Hours"/>
    <s v="Danny Boyle"/>
    <x v="12"/>
    <s v="English"/>
    <n v="94"/>
    <n v="18329466"/>
    <n v="18000000"/>
  </r>
  <r>
    <n v="7.6"/>
    <s v="127 Hours"/>
    <s v="Danny Boyle"/>
    <x v="4"/>
    <s v="English"/>
    <n v="94"/>
    <n v="18329466"/>
    <n v="18000000"/>
  </r>
  <r>
    <n v="6.7"/>
    <s v="Small Time Crooks"/>
    <s v="Woody Allen"/>
    <x v="7"/>
    <s v="English"/>
    <n v="94"/>
    <n v="17071230"/>
    <n v="18000000"/>
  </r>
  <r>
    <n v="6.7"/>
    <s v="Small Time Crooks"/>
    <s v="Woody Allen"/>
    <x v="15"/>
    <s v="English"/>
    <n v="94"/>
    <n v="17071230"/>
    <n v="18000000"/>
  </r>
  <r>
    <n v="6.7"/>
    <s v="Center Stage"/>
    <s v="Nicholas Hytner"/>
    <x v="12"/>
    <s v="English"/>
    <n v="115"/>
    <n v="17174870"/>
    <n v="18000000"/>
  </r>
  <r>
    <n v="6.7"/>
    <s v="Center Stage"/>
    <s v="Nicholas Hytner"/>
    <x v="19"/>
    <s v="English"/>
    <n v="115"/>
    <n v="17174870"/>
    <n v="18000000"/>
  </r>
  <r>
    <n v="6.7"/>
    <s v="Center Stage"/>
    <s v="Nicholas Hytner"/>
    <x v="5"/>
    <s v="English"/>
    <n v="115"/>
    <n v="17174870"/>
    <n v="18000000"/>
  </r>
  <r>
    <n v="5.7"/>
    <s v="Love the Coopers"/>
    <s v="Jessie Nelson"/>
    <x v="7"/>
    <s v="English"/>
    <n v="107"/>
    <n v="26284475"/>
    <n v="17000000"/>
  </r>
  <r>
    <n v="5.2"/>
    <s v="Catch That Kid"/>
    <s v="Bart Freundlich"/>
    <x v="7"/>
    <s v="English"/>
    <n v="91"/>
    <n v="16702864"/>
    <n v="18000000"/>
  </r>
  <r>
    <n v="5.2"/>
    <s v="Catch That Kid"/>
    <s v="Bart Freundlich"/>
    <x v="15"/>
    <s v="English"/>
    <n v="91"/>
    <n v="16702864"/>
    <n v="18000000"/>
  </r>
  <r>
    <n v="7.5"/>
    <s v="Life as a House"/>
    <s v="Irwin Winkler"/>
    <x v="12"/>
    <s v="English"/>
    <n v="125"/>
    <n v="15561627"/>
    <n v="18000000"/>
  </r>
  <r>
    <n v="7.2"/>
    <s v="Steve Jobs"/>
    <s v="Danny Boyle"/>
    <x v="18"/>
    <s v="English"/>
    <n v="122"/>
    <n v="17750583"/>
    <n v="30000000"/>
  </r>
  <r>
    <n v="7.2"/>
    <s v="Steve Jobs"/>
    <s v="Danny Boyle"/>
    <x v="12"/>
    <s v="English"/>
    <n v="122"/>
    <n v="17750583"/>
    <n v="30000000"/>
  </r>
  <r>
    <n v="5.3"/>
    <s v="I Love You, Beth Cooper"/>
    <s v="Chris Columbus"/>
    <x v="7"/>
    <s v="English"/>
    <n v="102"/>
    <n v="14793904"/>
    <n v="18000000"/>
  </r>
  <r>
    <n v="5.3"/>
    <s v="I Love You, Beth Cooper"/>
    <s v="Chris Columbus"/>
    <x v="5"/>
    <s v="English"/>
    <n v="102"/>
    <n v="14793904"/>
    <n v="18000000"/>
  </r>
  <r>
    <n v="6.5"/>
    <s v="Youth in Revolt"/>
    <s v="Miguel Arteta"/>
    <x v="7"/>
    <s v="English"/>
    <n v="90"/>
    <n v="15281286"/>
    <n v="18000000"/>
  </r>
  <r>
    <n v="6.5"/>
    <s v="Youth in Revolt"/>
    <s v="Miguel Arteta"/>
    <x v="12"/>
    <s v="English"/>
    <n v="90"/>
    <n v="15281286"/>
    <n v="18000000"/>
  </r>
  <r>
    <n v="6.5"/>
    <s v="Youth in Revolt"/>
    <s v="Miguel Arteta"/>
    <x v="5"/>
    <s v="English"/>
    <n v="90"/>
    <n v="15281286"/>
    <n v="18000000"/>
  </r>
  <r>
    <n v="5"/>
    <s v="The Legend of the Lone Ranger"/>
    <s v="William A. Fraker"/>
    <x v="0"/>
    <s v="English"/>
    <n v="98"/>
    <n v="8000000"/>
    <n v="18000000"/>
  </r>
  <r>
    <n v="5"/>
    <s v="The Legend of the Lone Ranger"/>
    <s v="William A. Fraker"/>
    <x v="1"/>
    <s v="English"/>
    <n v="98"/>
    <n v="8000000"/>
    <n v="18000000"/>
  </r>
  <r>
    <n v="5"/>
    <s v="The Legend of the Lone Ranger"/>
    <s v="William A. Fraker"/>
    <x v="11"/>
    <s v="English"/>
    <n v="98"/>
    <n v="8000000"/>
    <n v="18000000"/>
  </r>
  <r>
    <n v="6.1"/>
    <s v="The Tailor of Panama"/>
    <s v="John Boorman"/>
    <x v="12"/>
    <s v="English"/>
    <n v="109"/>
    <n v="13491653"/>
    <n v="18000000"/>
  </r>
  <r>
    <n v="6.1"/>
    <s v="The Tailor of Panama"/>
    <s v="John Boorman"/>
    <x v="4"/>
    <s v="English"/>
    <n v="109"/>
    <n v="13491653"/>
    <n v="18000000"/>
  </r>
  <r>
    <n v="4.4000000000000004"/>
    <s v="Getaway"/>
    <s v="Courtney Solomon"/>
    <x v="0"/>
    <s v="English"/>
    <n v="90"/>
    <n v="10494494"/>
    <n v="18000000"/>
  </r>
  <r>
    <n v="4.4000000000000004"/>
    <s v="Getaway"/>
    <s v="Courtney Solomon"/>
    <x v="15"/>
    <s v="English"/>
    <n v="90"/>
    <n v="10494494"/>
    <n v="18000000"/>
  </r>
  <r>
    <n v="4.4000000000000004"/>
    <s v="Getaway"/>
    <s v="Courtney Solomon"/>
    <x v="4"/>
    <s v="English"/>
    <n v="90"/>
    <n v="10494494"/>
    <n v="18000000"/>
  </r>
  <r>
    <n v="7.5"/>
    <s v="The Ice Storm"/>
    <s v="Ang Lee"/>
    <x v="12"/>
    <s v="English"/>
    <n v="112"/>
    <n v="7837632"/>
    <n v="18000000"/>
  </r>
  <r>
    <n v="5.7"/>
    <s v="And So It Goes"/>
    <s v="Rob Reiner"/>
    <x v="7"/>
    <s v="English"/>
    <n v="94"/>
    <n v="15155772"/>
    <n v="18000000"/>
  </r>
  <r>
    <n v="5.7"/>
    <s v="And So It Goes"/>
    <s v="Rob Reiner"/>
    <x v="12"/>
    <s v="English"/>
    <n v="94"/>
    <n v="15155772"/>
    <n v="18000000"/>
  </r>
  <r>
    <n v="5.7"/>
    <s v="And So It Goes"/>
    <s v="Rob Reiner"/>
    <x v="5"/>
    <s v="English"/>
    <n v="94"/>
    <n v="15155772"/>
    <n v="18000000"/>
  </r>
  <r>
    <n v="5.5"/>
    <s v="Troop Beverly Hills"/>
    <s v="Jeff Kanew"/>
    <x v="1"/>
    <s v="English"/>
    <n v="105"/>
    <n v="8508843"/>
    <n v="18000000"/>
  </r>
  <r>
    <n v="5.5"/>
    <s v="Troop Beverly Hills"/>
    <s v="Jeff Kanew"/>
    <x v="7"/>
    <s v="English"/>
    <n v="105"/>
    <n v="8508843"/>
    <n v="18000000"/>
  </r>
  <r>
    <n v="7.1"/>
    <s v="Being Julia"/>
    <s v="IstvÃ¡n SzabÃ³"/>
    <x v="7"/>
    <s v="English"/>
    <n v="104"/>
    <n v="7739049"/>
    <n v="18000000"/>
  </r>
  <r>
    <n v="7.1"/>
    <s v="Being Julia"/>
    <s v="IstvÃ¡n SzabÃ³"/>
    <x v="12"/>
    <s v="English"/>
    <n v="104"/>
    <n v="7739049"/>
    <n v="18000000"/>
  </r>
  <r>
    <n v="7.1"/>
    <s v="Being Julia"/>
    <s v="IstvÃ¡n SzabÃ³"/>
    <x v="5"/>
    <s v="English"/>
    <n v="104"/>
    <n v="7739049"/>
    <n v="18000000"/>
  </r>
  <r>
    <n v="5.9"/>
    <s v="9Â½ Weeks"/>
    <s v="Adrian Lyne"/>
    <x v="12"/>
    <s v="English"/>
    <n v="112"/>
    <n v="6734844"/>
    <n v="17000000"/>
  </r>
  <r>
    <n v="5.9"/>
    <s v="9Â½ Weeks"/>
    <s v="Adrian Lyne"/>
    <x v="5"/>
    <s v="English"/>
    <n v="112"/>
    <n v="6734844"/>
    <n v="17000000"/>
  </r>
  <r>
    <n v="6.7"/>
    <s v="Dragonslayer"/>
    <s v="Matthew Robbins"/>
    <x v="0"/>
    <s v="English"/>
    <n v="108"/>
    <n v="6000000"/>
    <n v="18000000"/>
  </r>
  <r>
    <n v="6.7"/>
    <s v="Dragonslayer"/>
    <s v="Matthew Robbins"/>
    <x v="1"/>
    <s v="English"/>
    <n v="108"/>
    <n v="6000000"/>
    <n v="18000000"/>
  </r>
  <r>
    <n v="6.7"/>
    <s v="Dragonslayer"/>
    <s v="Matthew Robbins"/>
    <x v="2"/>
    <s v="English"/>
    <n v="108"/>
    <n v="6000000"/>
    <n v="18000000"/>
  </r>
  <r>
    <n v="7"/>
    <s v="The Last Station"/>
    <s v="Michael Hoffman"/>
    <x v="18"/>
    <s v="English"/>
    <n v="112"/>
    <n v="6615578"/>
    <n v="13000000"/>
  </r>
  <r>
    <n v="7"/>
    <s v="The Last Station"/>
    <s v="Michael Hoffman"/>
    <x v="12"/>
    <s v="English"/>
    <n v="112"/>
    <n v="6615578"/>
    <n v="13000000"/>
  </r>
  <r>
    <n v="7"/>
    <s v="The Last Station"/>
    <s v="Michael Hoffman"/>
    <x v="5"/>
    <s v="English"/>
    <n v="112"/>
    <n v="6615578"/>
    <n v="13000000"/>
  </r>
  <r>
    <n v="7.9"/>
    <s v="Ed Wood"/>
    <s v="Tim Burton"/>
    <x v="18"/>
    <s v="English"/>
    <n v="127"/>
    <n v="5887457"/>
    <n v="18000000"/>
  </r>
  <r>
    <n v="7.9"/>
    <s v="Ed Wood"/>
    <s v="Tim Burton"/>
    <x v="7"/>
    <s v="English"/>
    <n v="127"/>
    <n v="5887457"/>
    <n v="18000000"/>
  </r>
  <r>
    <n v="7.9"/>
    <s v="Ed Wood"/>
    <s v="Tim Burton"/>
    <x v="12"/>
    <s v="English"/>
    <n v="127"/>
    <n v="5887457"/>
    <n v="18000000"/>
  </r>
  <r>
    <n v="6.9"/>
    <s v="Labor Day"/>
    <s v="Jason Reitman"/>
    <x v="12"/>
    <s v="English"/>
    <n v="111"/>
    <n v="13362308"/>
    <n v="18000000"/>
  </r>
  <r>
    <n v="7.3"/>
    <s v="Mongol: The Rise of Genghis Khan"/>
    <s v="Sergey Bodrov"/>
    <x v="1"/>
    <s v="Mongolian"/>
    <n v="126"/>
    <n v="5701643"/>
    <n v="20000000"/>
  </r>
  <r>
    <n v="7.3"/>
    <s v="Mongol: The Rise of Genghis Khan"/>
    <s v="Sergey Bodrov"/>
    <x v="18"/>
    <s v="Mongolian"/>
    <n v="126"/>
    <n v="5701643"/>
    <n v="20000000"/>
  </r>
  <r>
    <n v="7.3"/>
    <s v="Mongol: The Rise of Genghis Khan"/>
    <s v="Sergey Bodrov"/>
    <x v="12"/>
    <s v="Mongolian"/>
    <n v="126"/>
    <n v="5701643"/>
    <n v="20000000"/>
  </r>
  <r>
    <n v="7.3"/>
    <s v="Mongol: The Rise of Genghis Khan"/>
    <s v="Sergey Bodrov"/>
    <x v="13"/>
    <s v="Mongolian"/>
    <n v="126"/>
    <n v="5701643"/>
    <n v="20000000"/>
  </r>
  <r>
    <n v="7.3"/>
    <s v="Mongol: The Rise of Genghis Khan"/>
    <s v="Sergey Bodrov"/>
    <x v="17"/>
    <s v="Mongolian"/>
    <n v="126"/>
    <n v="5701643"/>
    <n v="20000000"/>
  </r>
  <r>
    <n v="7.3"/>
    <s v="RocknRolla"/>
    <s v="Guy Ritchie"/>
    <x v="0"/>
    <s v="English"/>
    <n v="114"/>
    <n v="5694401"/>
    <n v="18000000"/>
  </r>
  <r>
    <n v="7.3"/>
    <s v="RocknRolla"/>
    <s v="Guy Ritchie"/>
    <x v="15"/>
    <s v="English"/>
    <n v="114"/>
    <n v="5694401"/>
    <n v="18000000"/>
  </r>
  <r>
    <n v="7.3"/>
    <s v="RocknRolla"/>
    <s v="Guy Ritchie"/>
    <x v="4"/>
    <s v="English"/>
    <n v="114"/>
    <n v="5694401"/>
    <n v="18000000"/>
  </r>
  <r>
    <n v="3.5"/>
    <s v="Megaforce"/>
    <s v="Hal Needham"/>
    <x v="0"/>
    <s v="English"/>
    <n v="99"/>
    <n v="5333658"/>
    <n v="20000000"/>
  </r>
  <r>
    <n v="3.5"/>
    <s v="Megaforce"/>
    <s v="Hal Needham"/>
    <x v="3"/>
    <s v="English"/>
    <n v="99"/>
    <n v="5333658"/>
    <n v="20000000"/>
  </r>
  <r>
    <n v="7.8"/>
    <s v="Hamlet"/>
    <s v="Kenneth Branagh"/>
    <x v="12"/>
    <s v="English"/>
    <n v="150"/>
    <n v="4414535"/>
    <n v="18000000"/>
  </r>
  <r>
    <n v="6.7"/>
    <s v="Midnight Special"/>
    <s v="Jeff Nichols"/>
    <x v="1"/>
    <s v="English"/>
    <n v="112"/>
    <n v="3707794"/>
    <n v="18000000"/>
  </r>
  <r>
    <n v="6.7"/>
    <s v="Midnight Special"/>
    <s v="Jeff Nichols"/>
    <x v="12"/>
    <s v="English"/>
    <n v="112"/>
    <n v="3707794"/>
    <n v="18000000"/>
  </r>
  <r>
    <n v="6.7"/>
    <s v="Midnight Special"/>
    <s v="Jeff Nichols"/>
    <x v="3"/>
    <s v="English"/>
    <n v="112"/>
    <n v="3707794"/>
    <n v="18000000"/>
  </r>
  <r>
    <n v="6.7"/>
    <s v="Midnight Special"/>
    <s v="Jeff Nichols"/>
    <x v="4"/>
    <s v="English"/>
    <n v="112"/>
    <n v="3707794"/>
    <n v="18000000"/>
  </r>
  <r>
    <n v="6.4"/>
    <s v="Anything Else"/>
    <s v="Woody Allen"/>
    <x v="7"/>
    <s v="English"/>
    <n v="108"/>
    <n v="3203044"/>
    <n v="18000000"/>
  </r>
  <r>
    <n v="6.4"/>
    <s v="Anything Else"/>
    <s v="Woody Allen"/>
    <x v="5"/>
    <s v="English"/>
    <n v="108"/>
    <n v="3203044"/>
    <n v="18000000"/>
  </r>
  <r>
    <n v="7.1"/>
    <s v="The Railway Man"/>
    <s v="Jonathan Teplitzky"/>
    <x v="18"/>
    <s v="English"/>
    <n v="116"/>
    <n v="4435083"/>
    <n v="18000000"/>
  </r>
  <r>
    <n v="7.1"/>
    <s v="The Railway Man"/>
    <s v="Jonathan Teplitzky"/>
    <x v="12"/>
    <s v="English"/>
    <n v="116"/>
    <n v="4435083"/>
    <n v="18000000"/>
  </r>
  <r>
    <n v="7.1"/>
    <s v="The Railway Man"/>
    <s v="Jonathan Teplitzky"/>
    <x v="5"/>
    <s v="English"/>
    <n v="116"/>
    <n v="4435083"/>
    <n v="18000000"/>
  </r>
  <r>
    <n v="7.1"/>
    <s v="The Railway Man"/>
    <s v="Jonathan Teplitzky"/>
    <x v="17"/>
    <s v="English"/>
    <n v="116"/>
    <n v="4435083"/>
    <n v="18000000"/>
  </r>
  <r>
    <n v="7.8"/>
    <s v="The White Ribbon"/>
    <s v="Michael Haneke"/>
    <x v="12"/>
    <s v="German"/>
    <n v="144"/>
    <n v="2222647"/>
    <n v="12000000"/>
  </r>
  <r>
    <n v="7.8"/>
    <s v="The White Ribbon"/>
    <s v="Michael Haneke"/>
    <x v="10"/>
    <s v="German"/>
    <n v="144"/>
    <n v="2222647"/>
    <n v="12000000"/>
  </r>
  <r>
    <n v="5.9"/>
    <s v="The Wraith"/>
    <s v="Mike Marvin"/>
    <x v="0"/>
    <s v="English"/>
    <n v="93"/>
    <n v="3500000"/>
    <n v="2700000"/>
  </r>
  <r>
    <n v="5.9"/>
    <s v="The Wraith"/>
    <s v="Mike Marvin"/>
    <x v="16"/>
    <s v="English"/>
    <n v="93"/>
    <n v="3500000"/>
    <n v="2700000"/>
  </r>
  <r>
    <n v="5.9"/>
    <s v="The Wraith"/>
    <s v="Mike Marvin"/>
    <x v="5"/>
    <s v="English"/>
    <n v="93"/>
    <n v="3500000"/>
    <n v="2700000"/>
  </r>
  <r>
    <n v="5.9"/>
    <s v="The Wraith"/>
    <s v="Mike Marvin"/>
    <x v="3"/>
    <s v="English"/>
    <n v="93"/>
    <n v="3500000"/>
    <n v="2700000"/>
  </r>
  <r>
    <n v="5.9"/>
    <s v="The Wraith"/>
    <s v="Mike Marvin"/>
    <x v="4"/>
    <s v="English"/>
    <n v="93"/>
    <n v="3500000"/>
    <n v="2700000"/>
  </r>
  <r>
    <n v="7.2"/>
    <s v="The Salton Sea"/>
    <s v="D.J. Caruso"/>
    <x v="15"/>
    <s v="English"/>
    <n v="103"/>
    <n v="676698"/>
    <n v="18000000"/>
  </r>
  <r>
    <n v="7.2"/>
    <s v="The Salton Sea"/>
    <s v="D.J. Caruso"/>
    <x v="12"/>
    <s v="English"/>
    <n v="103"/>
    <n v="676698"/>
    <n v="18000000"/>
  </r>
  <r>
    <n v="7.2"/>
    <s v="The Salton Sea"/>
    <s v="D.J. Caruso"/>
    <x v="10"/>
    <s v="English"/>
    <n v="103"/>
    <n v="676698"/>
    <n v="18000000"/>
  </r>
  <r>
    <n v="7.2"/>
    <s v="The Salton Sea"/>
    <s v="D.J. Caruso"/>
    <x v="4"/>
    <s v="English"/>
    <n v="103"/>
    <n v="676698"/>
    <n v="18000000"/>
  </r>
  <r>
    <n v="6.2"/>
    <s v="One Man's Hero"/>
    <s v="Lance Hool"/>
    <x v="0"/>
    <s v="English"/>
    <n v="121"/>
    <n v="229311"/>
    <n v="11350000"/>
  </r>
  <r>
    <n v="6.2"/>
    <s v="One Man's Hero"/>
    <s v="Lance Hool"/>
    <x v="12"/>
    <s v="English"/>
    <n v="121"/>
    <n v="229311"/>
    <n v="11350000"/>
  </r>
  <r>
    <n v="6.2"/>
    <s v="One Man's Hero"/>
    <s v="Lance Hool"/>
    <x v="13"/>
    <s v="English"/>
    <n v="121"/>
    <n v="229311"/>
    <n v="11350000"/>
  </r>
  <r>
    <n v="6.2"/>
    <s v="One Man's Hero"/>
    <s v="Lance Hool"/>
    <x v="5"/>
    <s v="English"/>
    <n v="121"/>
    <n v="229311"/>
    <n v="11350000"/>
  </r>
  <r>
    <n v="6.2"/>
    <s v="One Man's Hero"/>
    <s v="Lance Hool"/>
    <x v="17"/>
    <s v="English"/>
    <n v="121"/>
    <n v="229311"/>
    <n v="11350000"/>
  </r>
  <r>
    <n v="6.2"/>
    <s v="One Man's Hero"/>
    <s v="Lance Hool"/>
    <x v="11"/>
    <s v="English"/>
    <n v="121"/>
    <n v="229311"/>
    <n v="11350000"/>
  </r>
  <r>
    <n v="6.7"/>
    <s v="Renaissance"/>
    <s v="Christian Volckman"/>
    <x v="0"/>
    <s v="English"/>
    <n v="105"/>
    <n v="63260"/>
    <n v="14000000"/>
  </r>
  <r>
    <n v="6.7"/>
    <s v="Renaissance"/>
    <s v="Christian Volckman"/>
    <x v="6"/>
    <s v="English"/>
    <n v="105"/>
    <n v="63260"/>
    <n v="14000000"/>
  </r>
  <r>
    <n v="6.7"/>
    <s v="Renaissance"/>
    <s v="Christian Volckman"/>
    <x v="3"/>
    <s v="English"/>
    <n v="105"/>
    <n v="63260"/>
    <n v="14000000"/>
  </r>
  <r>
    <n v="6.7"/>
    <s v="Renaissance"/>
    <s v="Christian Volckman"/>
    <x v="4"/>
    <s v="English"/>
    <n v="105"/>
    <n v="63260"/>
    <n v="14000000"/>
  </r>
  <r>
    <n v="7.6"/>
    <s v="Superbad"/>
    <s v="Greg Mottola"/>
    <x v="7"/>
    <s v="English"/>
    <n v="119"/>
    <n v="121463226"/>
    <n v="20000000"/>
  </r>
  <r>
    <n v="6.2"/>
    <s v="Step Up 2: The Streets"/>
    <s v="Jon M. Chu"/>
    <x v="12"/>
    <s v="English"/>
    <n v="98"/>
    <n v="58006147"/>
    <n v="23000000"/>
  </r>
  <r>
    <n v="6.2"/>
    <s v="Step Up 2: The Streets"/>
    <s v="Jon M. Chu"/>
    <x v="19"/>
    <s v="English"/>
    <n v="98"/>
    <n v="58006147"/>
    <n v="23000000"/>
  </r>
  <r>
    <n v="6.2"/>
    <s v="Step Up 2: The Streets"/>
    <s v="Jon M. Chu"/>
    <x v="9"/>
    <s v="English"/>
    <n v="98"/>
    <n v="58006147"/>
    <n v="23000000"/>
  </r>
  <r>
    <n v="6.2"/>
    <s v="Step Up 2: The Streets"/>
    <s v="Jon M. Chu"/>
    <x v="5"/>
    <s v="English"/>
    <n v="98"/>
    <n v="58006147"/>
    <n v="23000000"/>
  </r>
  <r>
    <n v="6.5"/>
    <s v="Hoodwinked!"/>
    <s v="Cory Edwards"/>
    <x v="0"/>
    <s v="English"/>
    <n v="80"/>
    <n v="51053787"/>
    <n v="17500000"/>
  </r>
  <r>
    <n v="6.5"/>
    <s v="Hoodwinked!"/>
    <s v="Cory Edwards"/>
    <x v="6"/>
    <s v="English"/>
    <n v="80"/>
    <n v="51053787"/>
    <n v="17500000"/>
  </r>
  <r>
    <n v="6.5"/>
    <s v="Hoodwinked!"/>
    <s v="Cory Edwards"/>
    <x v="7"/>
    <s v="English"/>
    <n v="80"/>
    <n v="51053787"/>
    <n v="17500000"/>
  </r>
  <r>
    <n v="6.5"/>
    <s v="Hoodwinked!"/>
    <s v="Cory Edwards"/>
    <x v="15"/>
    <s v="English"/>
    <n v="80"/>
    <n v="51053787"/>
    <n v="17500000"/>
  </r>
  <r>
    <n v="6.5"/>
    <s v="Hoodwinked!"/>
    <s v="Cory Edwards"/>
    <x v="8"/>
    <s v="English"/>
    <n v="80"/>
    <n v="51053787"/>
    <n v="17500000"/>
  </r>
  <r>
    <n v="8.1"/>
    <s v="Hotel Rwanda"/>
    <s v="Terry George"/>
    <x v="12"/>
    <s v="English"/>
    <n v="121"/>
    <n v="23472900"/>
    <n v="17500000"/>
  </r>
  <r>
    <n v="8.1"/>
    <s v="Hotel Rwanda"/>
    <s v="Terry George"/>
    <x v="13"/>
    <s v="English"/>
    <n v="121"/>
    <n v="23472900"/>
    <n v="17500000"/>
  </r>
  <r>
    <n v="8.1"/>
    <s v="Hotel Rwanda"/>
    <s v="Terry George"/>
    <x v="17"/>
    <s v="English"/>
    <n v="121"/>
    <n v="23472900"/>
    <n v="17500000"/>
  </r>
  <r>
    <n v="6.3"/>
    <s v="Hitman"/>
    <s v="Xavier Gens"/>
    <x v="0"/>
    <s v="English"/>
    <n v="94"/>
    <n v="39687528"/>
    <n v="24000000"/>
  </r>
  <r>
    <n v="6.3"/>
    <s v="Hitman"/>
    <s v="Xavier Gens"/>
    <x v="15"/>
    <s v="English"/>
    <n v="94"/>
    <n v="39687528"/>
    <n v="24000000"/>
  </r>
  <r>
    <n v="6.3"/>
    <s v="Hitman"/>
    <s v="Xavier Gens"/>
    <x v="12"/>
    <s v="English"/>
    <n v="94"/>
    <n v="39687528"/>
    <n v="24000000"/>
  </r>
  <r>
    <n v="6.3"/>
    <s v="Hitman"/>
    <s v="Xavier Gens"/>
    <x v="4"/>
    <s v="English"/>
    <n v="94"/>
    <n v="39687528"/>
    <n v="24000000"/>
  </r>
  <r>
    <n v="4.4000000000000004"/>
    <s v="Black Nativity"/>
    <s v="Kasi Lemmons"/>
    <x v="12"/>
    <s v="English"/>
    <n v="93"/>
    <n v="7017178"/>
    <n v="17500000"/>
  </r>
  <r>
    <n v="4.4000000000000004"/>
    <s v="Black Nativity"/>
    <s v="Kasi Lemmons"/>
    <x v="8"/>
    <s v="English"/>
    <n v="93"/>
    <n v="7017178"/>
    <n v="17500000"/>
  </r>
  <r>
    <n v="4.4000000000000004"/>
    <s v="Black Nativity"/>
    <s v="Kasi Lemmons"/>
    <x v="19"/>
    <s v="English"/>
    <n v="93"/>
    <n v="7017178"/>
    <n v="17500000"/>
  </r>
  <r>
    <n v="4.4000000000000004"/>
    <s v="Black Nativity"/>
    <s v="Kasi Lemmons"/>
    <x v="9"/>
    <s v="English"/>
    <n v="93"/>
    <n v="7017178"/>
    <n v="17500000"/>
  </r>
  <r>
    <n v="6"/>
    <s v="City of Ghosts"/>
    <s v="Matt Dillon"/>
    <x v="15"/>
    <s v="English"/>
    <n v="116"/>
    <n v="325491"/>
    <n v="17500000"/>
  </r>
  <r>
    <n v="6"/>
    <s v="City of Ghosts"/>
    <s v="Matt Dillon"/>
    <x v="12"/>
    <s v="English"/>
    <n v="116"/>
    <n v="325491"/>
    <n v="17500000"/>
  </r>
  <r>
    <n v="6"/>
    <s v="City of Ghosts"/>
    <s v="Matt Dillon"/>
    <x v="4"/>
    <s v="English"/>
    <n v="116"/>
    <n v="325491"/>
    <n v="17500000"/>
  </r>
  <r>
    <n v="7.6"/>
    <s v="The Others"/>
    <s v="Alejandro AmenÃ¡bar"/>
    <x v="2"/>
    <s v="English"/>
    <n v="101"/>
    <n v="96471845"/>
    <n v="17000000"/>
  </r>
  <r>
    <n v="7.6"/>
    <s v="The Others"/>
    <s v="Alejandro AmenÃ¡bar"/>
    <x v="16"/>
    <s v="English"/>
    <n v="101"/>
    <n v="96471845"/>
    <n v="17000000"/>
  </r>
  <r>
    <n v="7.6"/>
    <s v="The Others"/>
    <s v="Alejandro AmenÃ¡bar"/>
    <x v="4"/>
    <s v="English"/>
    <n v="101"/>
    <n v="96471845"/>
    <n v="17000000"/>
  </r>
  <r>
    <n v="8.4"/>
    <s v="Aliens"/>
    <s v="James Cameron"/>
    <x v="0"/>
    <s v="English"/>
    <n v="154"/>
    <n v="85200000"/>
    <n v="18500000"/>
  </r>
  <r>
    <n v="8.4"/>
    <s v="Aliens"/>
    <s v="James Cameron"/>
    <x v="1"/>
    <s v="English"/>
    <n v="154"/>
    <n v="85200000"/>
    <n v="18500000"/>
  </r>
  <r>
    <n v="8.4"/>
    <s v="Aliens"/>
    <s v="James Cameron"/>
    <x v="3"/>
    <s v="English"/>
    <n v="154"/>
    <n v="85200000"/>
    <n v="18500000"/>
  </r>
  <r>
    <n v="7.9"/>
    <s v="My Fair Lady"/>
    <s v="George Cukor"/>
    <x v="12"/>
    <s v="English"/>
    <n v="170"/>
    <n v="72000000"/>
    <n v="17000000"/>
  </r>
  <r>
    <n v="7.9"/>
    <s v="My Fair Lady"/>
    <s v="George Cukor"/>
    <x v="8"/>
    <s v="English"/>
    <n v="170"/>
    <n v="72000000"/>
    <n v="17000000"/>
  </r>
  <r>
    <n v="7.9"/>
    <s v="My Fair Lady"/>
    <s v="George Cukor"/>
    <x v="9"/>
    <s v="English"/>
    <n v="170"/>
    <n v="72000000"/>
    <n v="17000000"/>
  </r>
  <r>
    <n v="7.9"/>
    <s v="My Fair Lady"/>
    <s v="George Cukor"/>
    <x v="5"/>
    <s v="English"/>
    <n v="170"/>
    <n v="72000000"/>
    <n v="17000000"/>
  </r>
  <r>
    <n v="5.6"/>
    <s v="I Know What You Did Last Summer"/>
    <s v="Jim Gillespie"/>
    <x v="16"/>
    <s v="English"/>
    <n v="99"/>
    <n v="72219395"/>
    <n v="17000000"/>
  </r>
  <r>
    <n v="5.6"/>
    <s v="I Know What You Did Last Summer"/>
    <s v="Jim Gillespie"/>
    <x v="10"/>
    <s v="English"/>
    <n v="99"/>
    <n v="72219395"/>
    <n v="17000000"/>
  </r>
  <r>
    <n v="5.6"/>
    <s v="I Know What You Did Last Summer"/>
    <s v="Jim Gillespie"/>
    <x v="4"/>
    <s v="English"/>
    <n v="99"/>
    <n v="72219395"/>
    <n v="17000000"/>
  </r>
  <r>
    <n v="6.5"/>
    <s v="Let's Be Cops"/>
    <s v="Luke Greenfield"/>
    <x v="7"/>
    <s v="English"/>
    <n v="104"/>
    <n v="82389560"/>
    <n v="17000000"/>
  </r>
  <r>
    <n v="7.5"/>
    <s v="Sideways"/>
    <s v="Alexander Payne"/>
    <x v="1"/>
    <s v="English"/>
    <n v="126"/>
    <n v="71502303"/>
    <n v="12000000"/>
  </r>
  <r>
    <n v="7.5"/>
    <s v="Sideways"/>
    <s v="Alexander Payne"/>
    <x v="7"/>
    <s v="English"/>
    <n v="126"/>
    <n v="71502303"/>
    <n v="12000000"/>
  </r>
  <r>
    <n v="7.5"/>
    <s v="Sideways"/>
    <s v="Alexander Payne"/>
    <x v="12"/>
    <s v="English"/>
    <n v="126"/>
    <n v="71502303"/>
    <n v="12000000"/>
  </r>
  <r>
    <n v="7.5"/>
    <s v="Sideways"/>
    <s v="Alexander Payne"/>
    <x v="5"/>
    <s v="English"/>
    <n v="126"/>
    <n v="71502303"/>
    <n v="12000000"/>
  </r>
  <r>
    <n v="6.3"/>
    <s v="Beerfest"/>
    <s v="Jay Chandrasekhar"/>
    <x v="7"/>
    <s v="English"/>
    <n v="110"/>
    <n v="19179969"/>
    <n v="17500000"/>
  </r>
  <r>
    <n v="7.9"/>
    <s v="Halloween"/>
    <s v="John Carpenter"/>
    <x v="16"/>
    <s v="English"/>
    <n v="101"/>
    <n v="47000000"/>
    <n v="300000"/>
  </r>
  <r>
    <n v="7.9"/>
    <s v="Halloween"/>
    <s v="John Carpenter"/>
    <x v="4"/>
    <s v="English"/>
    <n v="101"/>
    <n v="47000000"/>
    <n v="300000"/>
  </r>
  <r>
    <n v="5.0999999999999996"/>
    <s v="Good Boy!"/>
    <s v="John Hoffman"/>
    <x v="7"/>
    <s v="English"/>
    <n v="87"/>
    <n v="37566230"/>
    <n v="17000000"/>
  </r>
  <r>
    <n v="5.0999999999999996"/>
    <s v="Good Boy!"/>
    <s v="John Hoffman"/>
    <x v="12"/>
    <s v="English"/>
    <n v="87"/>
    <n v="37566230"/>
    <n v="17000000"/>
  </r>
  <r>
    <n v="5.0999999999999996"/>
    <s v="Good Boy!"/>
    <s v="John Hoffman"/>
    <x v="8"/>
    <s v="English"/>
    <n v="87"/>
    <n v="37566230"/>
    <n v="17000000"/>
  </r>
  <r>
    <n v="5.0999999999999996"/>
    <s v="Good Boy!"/>
    <s v="John Hoffman"/>
    <x v="2"/>
    <s v="English"/>
    <n v="87"/>
    <n v="37566230"/>
    <n v="17000000"/>
  </r>
  <r>
    <n v="5.0999999999999996"/>
    <s v="Good Boy!"/>
    <s v="John Hoffman"/>
    <x v="3"/>
    <s v="English"/>
    <n v="87"/>
    <n v="37566230"/>
    <n v="17000000"/>
  </r>
  <r>
    <n v="6.7"/>
    <s v="The Best Man Holiday"/>
    <s v="Malcolm D. Lee"/>
    <x v="7"/>
    <s v="English"/>
    <n v="123"/>
    <n v="70492685"/>
    <n v="17000000"/>
  </r>
  <r>
    <n v="6.7"/>
    <s v="The Best Man Holiday"/>
    <s v="Malcolm D. Lee"/>
    <x v="12"/>
    <s v="English"/>
    <n v="123"/>
    <n v="70492685"/>
    <n v="17000000"/>
  </r>
  <r>
    <n v="6.7"/>
    <s v="Smokin' Aces"/>
    <s v="Joe Carnahan"/>
    <x v="0"/>
    <s v="English"/>
    <n v="109"/>
    <n v="35635046"/>
    <n v="17000000"/>
  </r>
  <r>
    <n v="6.7"/>
    <s v="Smokin' Aces"/>
    <s v="Joe Carnahan"/>
    <x v="15"/>
    <s v="English"/>
    <n v="109"/>
    <n v="35635046"/>
    <n v="17000000"/>
  </r>
  <r>
    <n v="6.7"/>
    <s v="Smokin' Aces"/>
    <s v="Joe Carnahan"/>
    <x v="12"/>
    <s v="English"/>
    <n v="109"/>
    <n v="35635046"/>
    <n v="17000000"/>
  </r>
  <r>
    <n v="6.7"/>
    <s v="Smokin' Aces"/>
    <s v="Joe Carnahan"/>
    <x v="4"/>
    <s v="English"/>
    <n v="109"/>
    <n v="35635046"/>
    <n v="17000000"/>
  </r>
  <r>
    <n v="5.6"/>
    <s v="Saw 3D: The Final Chapter"/>
    <s v="Kevin Greutert"/>
    <x v="16"/>
    <s v="English"/>
    <n v="90"/>
    <n v="45670855"/>
    <n v="20000000"/>
  </r>
  <r>
    <n v="5.6"/>
    <s v="Saw 3D: The Final Chapter"/>
    <s v="Kevin Greutert"/>
    <x v="10"/>
    <s v="English"/>
    <n v="90"/>
    <n v="45670855"/>
    <n v="20000000"/>
  </r>
  <r>
    <n v="5.6"/>
    <s v="40 Days and 40 Nights"/>
    <s v="Michael Lehmann"/>
    <x v="7"/>
    <s v="English"/>
    <n v="96"/>
    <n v="37939782"/>
    <n v="17000000"/>
  </r>
  <r>
    <n v="5.6"/>
    <s v="40 Days and 40 Nights"/>
    <s v="Michael Lehmann"/>
    <x v="5"/>
    <s v="English"/>
    <n v="96"/>
    <n v="37939782"/>
    <n v="17000000"/>
  </r>
  <r>
    <n v="6.2"/>
    <s v="A Night at the Roxbury"/>
    <s v="John Fortenberry"/>
    <x v="7"/>
    <s v="English"/>
    <n v="82"/>
    <n v="30324946"/>
    <n v="17000000"/>
  </r>
  <r>
    <n v="6.2"/>
    <s v="A Night at the Roxbury"/>
    <s v="John Fortenberry"/>
    <x v="19"/>
    <s v="English"/>
    <n v="82"/>
    <n v="30324946"/>
    <n v="17000000"/>
  </r>
  <r>
    <n v="6.2"/>
    <s v="A Night at the Roxbury"/>
    <s v="John Fortenberry"/>
    <x v="5"/>
    <s v="English"/>
    <n v="82"/>
    <n v="30324946"/>
    <n v="17000000"/>
  </r>
  <r>
    <n v="5.6"/>
    <s v="Beastly"/>
    <s v="Daniel Barnz"/>
    <x v="12"/>
    <s v="English"/>
    <n v="86"/>
    <n v="27854896"/>
    <n v="17000000"/>
  </r>
  <r>
    <n v="5.6"/>
    <s v="Beastly"/>
    <s v="Daniel Barnz"/>
    <x v="2"/>
    <s v="English"/>
    <n v="86"/>
    <n v="27854896"/>
    <n v="17000000"/>
  </r>
  <r>
    <n v="5.6"/>
    <s v="Beastly"/>
    <s v="Daniel Barnz"/>
    <x v="5"/>
    <s v="English"/>
    <n v="86"/>
    <n v="27854896"/>
    <n v="17000000"/>
  </r>
  <r>
    <n v="6.4"/>
    <s v="The Hills Have Eyes"/>
    <s v="Alexandre Aja"/>
    <x v="16"/>
    <s v="English"/>
    <n v="108"/>
    <n v="41777564"/>
    <n v="15000000"/>
  </r>
  <r>
    <n v="5.6"/>
    <s v="Dickie Roberts: Former Child Star"/>
    <s v="Sam Weisman"/>
    <x v="7"/>
    <s v="English"/>
    <n v="98"/>
    <n v="22734486"/>
    <n v="17000000"/>
  </r>
  <r>
    <n v="7.4"/>
    <s v="McFarland, USA"/>
    <s v="Niki Caro"/>
    <x v="18"/>
    <s v="English"/>
    <n v="129"/>
    <n v="44469602"/>
    <n v="17000000"/>
  </r>
  <r>
    <n v="7.4"/>
    <s v="McFarland, USA"/>
    <s v="Niki Caro"/>
    <x v="12"/>
    <s v="English"/>
    <n v="129"/>
    <n v="44469602"/>
    <n v="17000000"/>
  </r>
  <r>
    <n v="7.4"/>
    <s v="McFarland, USA"/>
    <s v="Niki Caro"/>
    <x v="14"/>
    <s v="English"/>
    <n v="129"/>
    <n v="44469602"/>
    <n v="17000000"/>
  </r>
  <r>
    <n v="7.2"/>
    <s v="Pitch Perfect"/>
    <s v="Jason Moore"/>
    <x v="7"/>
    <s v="English"/>
    <n v="112"/>
    <n v="64998368"/>
    <n v="17000000"/>
  </r>
  <r>
    <n v="7.2"/>
    <s v="Pitch Perfect"/>
    <s v="Jason Moore"/>
    <x v="19"/>
    <s v="English"/>
    <n v="112"/>
    <n v="64998368"/>
    <n v="17000000"/>
  </r>
  <r>
    <n v="7.2"/>
    <s v="Pitch Perfect"/>
    <s v="Jason Moore"/>
    <x v="5"/>
    <s v="English"/>
    <n v="112"/>
    <n v="64998368"/>
    <n v="17000000"/>
  </r>
  <r>
    <n v="4.9000000000000004"/>
    <s v="Summer Catch"/>
    <s v="Michael Tollin"/>
    <x v="7"/>
    <s v="English"/>
    <n v="108"/>
    <n v="19693891"/>
    <n v="34000000"/>
  </r>
  <r>
    <n v="4.9000000000000004"/>
    <s v="Summer Catch"/>
    <s v="Michael Tollin"/>
    <x v="12"/>
    <s v="English"/>
    <n v="108"/>
    <n v="19693891"/>
    <n v="34000000"/>
  </r>
  <r>
    <n v="4.9000000000000004"/>
    <s v="Summer Catch"/>
    <s v="Michael Tollin"/>
    <x v="5"/>
    <s v="English"/>
    <n v="108"/>
    <n v="19693891"/>
    <n v="34000000"/>
  </r>
  <r>
    <n v="4.9000000000000004"/>
    <s v="Summer Catch"/>
    <s v="Michael Tollin"/>
    <x v="14"/>
    <s v="English"/>
    <n v="108"/>
    <n v="19693891"/>
    <n v="34000000"/>
  </r>
  <r>
    <n v="7.5"/>
    <s v="A Simple Plan"/>
    <s v="Sam Raimi"/>
    <x v="15"/>
    <s v="English"/>
    <n v="121"/>
    <n v="16311763"/>
    <n v="17000000"/>
  </r>
  <r>
    <n v="7.5"/>
    <s v="A Simple Plan"/>
    <s v="Sam Raimi"/>
    <x v="12"/>
    <s v="English"/>
    <n v="121"/>
    <n v="16311763"/>
    <n v="17000000"/>
  </r>
  <r>
    <n v="7.5"/>
    <s v="A Simple Plan"/>
    <s v="Sam Raimi"/>
    <x v="4"/>
    <s v="English"/>
    <n v="121"/>
    <n v="16311763"/>
    <n v="17000000"/>
  </r>
  <r>
    <n v="4.8"/>
    <s v="They"/>
    <s v="Robert Harmon"/>
    <x v="16"/>
    <s v="English"/>
    <n v="89"/>
    <n v="12693621"/>
    <n v="17000000"/>
  </r>
  <r>
    <n v="4.8"/>
    <s v="They"/>
    <s v="Robert Harmon"/>
    <x v="10"/>
    <s v="English"/>
    <n v="89"/>
    <n v="12693621"/>
    <n v="17000000"/>
  </r>
  <r>
    <n v="4.8"/>
    <s v="They"/>
    <s v="Robert Harmon"/>
    <x v="4"/>
    <s v="English"/>
    <n v="89"/>
    <n v="12693621"/>
    <n v="17000000"/>
  </r>
  <r>
    <n v="3.1"/>
    <s v="Larry the Cable Guy: Health Inspector"/>
    <s v="Trent Cooper"/>
    <x v="7"/>
    <s v="English"/>
    <n v="89"/>
    <n v="15655665"/>
    <n v="4000000"/>
  </r>
  <r>
    <n v="3.1"/>
    <s v="Larry the Cable Guy: Health Inspector"/>
    <s v="Trent Cooper"/>
    <x v="5"/>
    <s v="English"/>
    <n v="89"/>
    <n v="15655665"/>
    <n v="4000000"/>
  </r>
  <r>
    <n v="5.8"/>
    <s v="The Adventures of Elmo in Grouchland"/>
    <s v="Gary Halvorson"/>
    <x v="1"/>
    <s v="English"/>
    <n v="73"/>
    <n v="11634458"/>
    <n v="17000000"/>
  </r>
  <r>
    <n v="5.8"/>
    <s v="The Adventures of Elmo in Grouchland"/>
    <s v="Gary Halvorson"/>
    <x v="7"/>
    <s v="English"/>
    <n v="73"/>
    <n v="11634458"/>
    <n v="17000000"/>
  </r>
  <r>
    <n v="5.8"/>
    <s v="The Adventures of Elmo in Grouchland"/>
    <s v="Gary Halvorson"/>
    <x v="8"/>
    <s v="English"/>
    <n v="73"/>
    <n v="11634458"/>
    <n v="17000000"/>
  </r>
  <r>
    <n v="5.8"/>
    <s v="The Adventures of Elmo in Grouchland"/>
    <s v="Gary Halvorson"/>
    <x v="2"/>
    <s v="English"/>
    <n v="73"/>
    <n v="11634458"/>
    <n v="17000000"/>
  </r>
  <r>
    <n v="5.8"/>
    <s v="The Adventures of Elmo in Grouchland"/>
    <s v="Gary Halvorson"/>
    <x v="9"/>
    <s v="English"/>
    <n v="73"/>
    <n v="11634458"/>
    <n v="17000000"/>
  </r>
  <r>
    <n v="6.7"/>
    <s v="Brooklyn's Finest"/>
    <s v="Antoine Fuqua"/>
    <x v="15"/>
    <s v="English"/>
    <n v="132"/>
    <n v="27154426"/>
    <n v="17000000"/>
  </r>
  <r>
    <n v="6.7"/>
    <s v="Brooklyn's Finest"/>
    <s v="Antoine Fuqua"/>
    <x v="12"/>
    <s v="English"/>
    <n v="132"/>
    <n v="27154426"/>
    <n v="17000000"/>
  </r>
  <r>
    <n v="6.7"/>
    <s v="Brooklyn's Finest"/>
    <s v="Antoine Fuqua"/>
    <x v="4"/>
    <s v="English"/>
    <n v="132"/>
    <n v="27154426"/>
    <n v="17000000"/>
  </r>
  <r>
    <n v="6.5"/>
    <s v="Evil Dead"/>
    <s v="Fede Alvarez"/>
    <x v="16"/>
    <s v="English"/>
    <n v="96"/>
    <n v="54239856"/>
    <n v="17000000"/>
  </r>
  <r>
    <n v="5.9"/>
    <s v="My Life in Ruins"/>
    <s v="Donald Petrie"/>
    <x v="7"/>
    <s v="English"/>
    <n v="98"/>
    <n v="8662318"/>
    <n v="17000000"/>
  </r>
  <r>
    <n v="5.9"/>
    <s v="My Life in Ruins"/>
    <s v="Donald Petrie"/>
    <x v="5"/>
    <s v="English"/>
    <n v="98"/>
    <n v="8662318"/>
    <n v="17000000"/>
  </r>
  <r>
    <n v="5.5"/>
    <s v="American Dreamz"/>
    <s v="Paul Weitz"/>
    <x v="7"/>
    <s v="English"/>
    <n v="107"/>
    <n v="7156725"/>
    <n v="19000000"/>
  </r>
  <r>
    <n v="5.5"/>
    <s v="American Dreamz"/>
    <s v="Paul Weitz"/>
    <x v="19"/>
    <s v="English"/>
    <n v="107"/>
    <n v="7156725"/>
    <n v="19000000"/>
  </r>
  <r>
    <n v="3.6"/>
    <s v="Superman IV: The Quest for Peace"/>
    <s v="Sidney J. Furie"/>
    <x v="0"/>
    <s v="English"/>
    <n v="134"/>
    <n v="15681020"/>
    <n v="17000000"/>
  </r>
  <r>
    <n v="3.6"/>
    <s v="Superman IV: The Quest for Peace"/>
    <s v="Sidney J. Furie"/>
    <x v="1"/>
    <s v="English"/>
    <n v="134"/>
    <n v="15681020"/>
    <n v="17000000"/>
  </r>
  <r>
    <n v="3.6"/>
    <s v="Superman IV: The Quest for Peace"/>
    <s v="Sidney J. Furie"/>
    <x v="8"/>
    <s v="English"/>
    <n v="134"/>
    <n v="15681020"/>
    <n v="17000000"/>
  </r>
  <r>
    <n v="3.6"/>
    <s v="Superman IV: The Quest for Peace"/>
    <s v="Sidney J. Furie"/>
    <x v="3"/>
    <s v="English"/>
    <n v="134"/>
    <n v="15681020"/>
    <n v="17000000"/>
  </r>
  <r>
    <n v="7.4"/>
    <s v="Running Scared"/>
    <s v="Wayne Kramer"/>
    <x v="0"/>
    <s v="English"/>
    <n v="122"/>
    <n v="6855137"/>
    <n v="17000000"/>
  </r>
  <r>
    <n v="7.4"/>
    <s v="Running Scared"/>
    <s v="Wayne Kramer"/>
    <x v="15"/>
    <s v="English"/>
    <n v="122"/>
    <n v="6855137"/>
    <n v="17000000"/>
  </r>
  <r>
    <n v="7.4"/>
    <s v="Running Scared"/>
    <s v="Wayne Kramer"/>
    <x v="12"/>
    <s v="English"/>
    <n v="122"/>
    <n v="6855137"/>
    <n v="17000000"/>
  </r>
  <r>
    <n v="7.4"/>
    <s v="Running Scared"/>
    <s v="Wayne Kramer"/>
    <x v="4"/>
    <s v="English"/>
    <n v="122"/>
    <n v="6855137"/>
    <n v="17000000"/>
  </r>
  <r>
    <n v="3"/>
    <s v="Shanghai Surprise"/>
    <s v="Jim Goddard"/>
    <x v="1"/>
    <s v="English"/>
    <n v="97"/>
    <n v="2315683"/>
    <n v="17000000"/>
  </r>
  <r>
    <n v="3"/>
    <s v="Shanghai Surprise"/>
    <s v="Jim Goddard"/>
    <x v="15"/>
    <s v="English"/>
    <n v="97"/>
    <n v="2315683"/>
    <n v="17000000"/>
  </r>
  <r>
    <n v="3"/>
    <s v="Shanghai Surprise"/>
    <s v="Jim Goddard"/>
    <x v="12"/>
    <s v="English"/>
    <n v="97"/>
    <n v="2315683"/>
    <n v="17000000"/>
  </r>
  <r>
    <n v="3"/>
    <s v="Shanghai Surprise"/>
    <s v="Jim Goddard"/>
    <x v="5"/>
    <s v="English"/>
    <n v="97"/>
    <n v="2315683"/>
    <n v="17000000"/>
  </r>
  <r>
    <n v="7.6"/>
    <s v="The Illusionist"/>
    <s v="Neil Burger"/>
    <x v="12"/>
    <s v="English"/>
    <n v="110"/>
    <n v="39825798"/>
    <n v="16000000"/>
  </r>
  <r>
    <n v="7.6"/>
    <s v="The Illusionist"/>
    <s v="Neil Burger"/>
    <x v="10"/>
    <s v="English"/>
    <n v="110"/>
    <n v="39825798"/>
    <n v="16000000"/>
  </r>
  <r>
    <n v="7.6"/>
    <s v="The Illusionist"/>
    <s v="Neil Burger"/>
    <x v="5"/>
    <s v="English"/>
    <n v="110"/>
    <n v="39825798"/>
    <n v="16000000"/>
  </r>
  <r>
    <n v="7.6"/>
    <s v="The Illusionist"/>
    <s v="Neil Burger"/>
    <x v="4"/>
    <s v="English"/>
    <n v="110"/>
    <n v="39825798"/>
    <n v="16000000"/>
  </r>
  <r>
    <n v="6.4"/>
    <s v="Roar"/>
    <s v="Noel Marshall"/>
    <x v="1"/>
    <s v="English"/>
    <n v="102"/>
    <n v="2000000"/>
    <n v="17000000"/>
  </r>
  <r>
    <n v="6.4"/>
    <s v="Roar"/>
    <s v="Noel Marshall"/>
    <x v="16"/>
    <s v="English"/>
    <n v="102"/>
    <n v="2000000"/>
    <n v="17000000"/>
  </r>
  <r>
    <n v="6.4"/>
    <s v="Roar"/>
    <s v="Noel Marshall"/>
    <x v="4"/>
    <s v="English"/>
    <n v="102"/>
    <n v="2000000"/>
    <n v="17000000"/>
  </r>
  <r>
    <n v="6.9"/>
    <s v="Veronica Guerin"/>
    <s v="Joel Schumacher"/>
    <x v="18"/>
    <s v="English"/>
    <n v="98"/>
    <n v="1569918"/>
    <n v="17000000"/>
  </r>
  <r>
    <n v="6.9"/>
    <s v="Veronica Guerin"/>
    <s v="Joel Schumacher"/>
    <x v="15"/>
    <s v="English"/>
    <n v="98"/>
    <n v="1569918"/>
    <n v="17000000"/>
  </r>
  <r>
    <n v="6.9"/>
    <s v="Veronica Guerin"/>
    <s v="Joel Schumacher"/>
    <x v="12"/>
    <s v="English"/>
    <n v="98"/>
    <n v="1569918"/>
    <n v="17000000"/>
  </r>
  <r>
    <n v="6.9"/>
    <s v="Veronica Guerin"/>
    <s v="Joel Schumacher"/>
    <x v="4"/>
    <s v="English"/>
    <n v="98"/>
    <n v="1569918"/>
    <n v="17000000"/>
  </r>
  <r>
    <n v="6.6"/>
    <s v="Escobar: Paradise Lost"/>
    <s v="Andrea Di Stefano"/>
    <x v="15"/>
    <s v="English"/>
    <n v="120"/>
    <n v="106869"/>
    <n v="17000000"/>
  </r>
  <r>
    <n v="6.6"/>
    <s v="Escobar: Paradise Lost"/>
    <s v="Andrea Di Stefano"/>
    <x v="12"/>
    <s v="English"/>
    <n v="120"/>
    <n v="106869"/>
    <n v="17000000"/>
  </r>
  <r>
    <n v="6.6"/>
    <s v="Escobar: Paradise Lost"/>
    <s v="Andrea Di Stefano"/>
    <x v="5"/>
    <s v="English"/>
    <n v="120"/>
    <n v="106869"/>
    <n v="17000000"/>
  </r>
  <r>
    <n v="6.6"/>
    <s v="Escobar: Paradise Lost"/>
    <s v="Andrea Di Stefano"/>
    <x v="4"/>
    <s v="English"/>
    <n v="120"/>
    <n v="106869"/>
    <n v="17000000"/>
  </r>
  <r>
    <n v="5.5"/>
    <s v="Southland Tales"/>
    <s v="Richard Kelly"/>
    <x v="7"/>
    <s v="English"/>
    <n v="160"/>
    <n v="273420"/>
    <n v="17000000"/>
  </r>
  <r>
    <n v="5.5"/>
    <s v="Southland Tales"/>
    <s v="Richard Kelly"/>
    <x v="10"/>
    <s v="English"/>
    <n v="160"/>
    <n v="273420"/>
    <n v="17000000"/>
  </r>
  <r>
    <n v="5.5"/>
    <s v="Southland Tales"/>
    <s v="Richard Kelly"/>
    <x v="3"/>
    <s v="English"/>
    <n v="160"/>
    <n v="273420"/>
    <n v="17000000"/>
  </r>
  <r>
    <n v="5.5"/>
    <s v="Southland Tales"/>
    <s v="Richard Kelly"/>
    <x v="4"/>
    <s v="English"/>
    <n v="160"/>
    <n v="273420"/>
    <n v="17000000"/>
  </r>
  <r>
    <n v="4.0999999999999996"/>
    <s v="The Apparition"/>
    <s v="Todd Lincoln"/>
    <x v="16"/>
    <s v="English"/>
    <n v="83"/>
    <n v="4930798"/>
    <n v="17000000"/>
  </r>
  <r>
    <n v="4.0999999999999996"/>
    <s v="The Apparition"/>
    <s v="Todd Lincoln"/>
    <x v="4"/>
    <s v="English"/>
    <n v="83"/>
    <n v="4930798"/>
    <n v="17000000"/>
  </r>
  <r>
    <n v="6.8"/>
    <s v="My Girl"/>
    <s v="Howard Zieff"/>
    <x v="7"/>
    <s v="English"/>
    <n v="102"/>
    <n v="59847242"/>
    <n v="16500000"/>
  </r>
  <r>
    <n v="6.8"/>
    <s v="My Girl"/>
    <s v="Howard Zieff"/>
    <x v="12"/>
    <s v="English"/>
    <n v="102"/>
    <n v="59847242"/>
    <n v="16500000"/>
  </r>
  <r>
    <n v="6.8"/>
    <s v="My Girl"/>
    <s v="Howard Zieff"/>
    <x v="8"/>
    <s v="English"/>
    <n v="102"/>
    <n v="59847242"/>
    <n v="16500000"/>
  </r>
  <r>
    <n v="6.8"/>
    <s v="My Girl"/>
    <s v="Howard Zieff"/>
    <x v="5"/>
    <s v="English"/>
    <n v="102"/>
    <n v="59847242"/>
    <n v="16500000"/>
  </r>
  <r>
    <n v="6.5"/>
    <s v="Fur: An Imaginary Portrait of Diane Arbus"/>
    <s v="Steven Shainberg"/>
    <x v="18"/>
    <s v="English"/>
    <n v="122"/>
    <n v="220914"/>
    <n v="16800000"/>
  </r>
  <r>
    <n v="6.5"/>
    <s v="Fur: An Imaginary Portrait of Diane Arbus"/>
    <s v="Steven Shainberg"/>
    <x v="12"/>
    <s v="English"/>
    <n v="122"/>
    <n v="220914"/>
    <n v="16800000"/>
  </r>
  <r>
    <n v="6.5"/>
    <s v="Fur: An Imaginary Portrait of Diane Arbus"/>
    <s v="Steven Shainberg"/>
    <x v="5"/>
    <s v="English"/>
    <n v="122"/>
    <n v="220914"/>
    <n v="16800000"/>
  </r>
  <r>
    <n v="7.4"/>
    <s v="Wall Street"/>
    <s v="Oliver Stone"/>
    <x v="15"/>
    <s v="English"/>
    <n v="126"/>
    <n v="43848100"/>
    <n v="15000000"/>
  </r>
  <r>
    <n v="7.4"/>
    <s v="Wall Street"/>
    <s v="Oliver Stone"/>
    <x v="12"/>
    <s v="English"/>
    <n v="126"/>
    <n v="43848100"/>
    <n v="15000000"/>
  </r>
  <r>
    <n v="7.7"/>
    <s v="Sense and Sensibility"/>
    <s v="Ang Lee"/>
    <x v="12"/>
    <s v="English"/>
    <n v="136"/>
    <n v="42700000"/>
    <n v="16500000"/>
  </r>
  <r>
    <n v="7.7"/>
    <s v="Sense and Sensibility"/>
    <s v="Ang Lee"/>
    <x v="5"/>
    <s v="English"/>
    <n v="136"/>
    <n v="42700000"/>
    <n v="16500000"/>
  </r>
  <r>
    <n v="7.1"/>
    <s v="Becoming Jane"/>
    <s v="Julian Jarrold"/>
    <x v="18"/>
    <s v="English"/>
    <n v="120"/>
    <n v="18663911"/>
    <n v="16500000"/>
  </r>
  <r>
    <n v="7.1"/>
    <s v="Becoming Jane"/>
    <s v="Julian Jarrold"/>
    <x v="12"/>
    <s v="English"/>
    <n v="120"/>
    <n v="18663911"/>
    <n v="16500000"/>
  </r>
  <r>
    <n v="7.1"/>
    <s v="Becoming Jane"/>
    <s v="Julian Jarrold"/>
    <x v="5"/>
    <s v="English"/>
    <n v="120"/>
    <n v="18663911"/>
    <n v="16500000"/>
  </r>
  <r>
    <n v="6.3"/>
    <s v="Sydney White"/>
    <s v="Joe Nussbaum"/>
    <x v="7"/>
    <s v="English"/>
    <n v="108"/>
    <n v="11702090"/>
    <n v="16500000"/>
  </r>
  <r>
    <n v="6.3"/>
    <s v="Sydney White"/>
    <s v="Joe Nussbaum"/>
    <x v="5"/>
    <s v="English"/>
    <n v="108"/>
    <n v="11702090"/>
    <n v="16500000"/>
  </r>
  <r>
    <n v="7.6"/>
    <s v="House of Sand and Fog"/>
    <s v="Vadim Perelman"/>
    <x v="12"/>
    <s v="English"/>
    <n v="126"/>
    <n v="13005485"/>
    <n v="15000000"/>
  </r>
  <r>
    <n v="8"/>
    <s v="Dead Poets Society"/>
    <s v="Peter Weir"/>
    <x v="7"/>
    <s v="English"/>
    <n v="128"/>
    <n v="95860116"/>
    <n v="16400000"/>
  </r>
  <r>
    <n v="8"/>
    <s v="Dead Poets Society"/>
    <s v="Peter Weir"/>
    <x v="12"/>
    <s v="English"/>
    <n v="128"/>
    <n v="95860116"/>
    <n v="16400000"/>
  </r>
  <r>
    <n v="7.3"/>
    <s v="Dumb &amp; Dumber"/>
    <s v="Peter Farrelly"/>
    <x v="7"/>
    <s v="English"/>
    <n v="113"/>
    <n v="127175354"/>
    <n v="16000000"/>
  </r>
  <r>
    <n v="7.6"/>
    <s v="When Harry Met Sally..."/>
    <s v="Rob Reiner"/>
    <x v="7"/>
    <s v="English"/>
    <n v="89"/>
    <n v="92823600"/>
    <n v="16000000"/>
  </r>
  <r>
    <n v="7.6"/>
    <s v="When Harry Met Sally..."/>
    <s v="Rob Reiner"/>
    <x v="12"/>
    <s v="English"/>
    <n v="89"/>
    <n v="92823600"/>
    <n v="16000000"/>
  </r>
  <r>
    <n v="7.6"/>
    <s v="When Harry Met Sally..."/>
    <s v="Rob Reiner"/>
    <x v="5"/>
    <s v="English"/>
    <n v="89"/>
    <n v="92823600"/>
    <n v="16000000"/>
  </r>
  <r>
    <n v="7.8"/>
    <s v="The Verdict"/>
    <s v="Sidney Lumet"/>
    <x v="12"/>
    <s v="English"/>
    <n v="129"/>
    <n v="54000000"/>
    <n v="16000000"/>
  </r>
  <r>
    <n v="6.5"/>
    <s v="Road Trip"/>
    <s v="Todd Phillips"/>
    <x v="7"/>
    <s v="English"/>
    <n v="94"/>
    <n v="68525609"/>
    <n v="15600000"/>
  </r>
  <r>
    <n v="6.4"/>
    <s v="Varsity Blues"/>
    <s v="Brian Robbins"/>
    <x v="7"/>
    <s v="English"/>
    <n v="106"/>
    <n v="52885587"/>
    <n v="16000000"/>
  </r>
  <r>
    <n v="6.4"/>
    <s v="Varsity Blues"/>
    <s v="Brian Robbins"/>
    <x v="12"/>
    <s v="English"/>
    <n v="106"/>
    <n v="52885587"/>
    <n v="16000000"/>
  </r>
  <r>
    <n v="6.4"/>
    <s v="Varsity Blues"/>
    <s v="Brian Robbins"/>
    <x v="5"/>
    <s v="English"/>
    <n v="106"/>
    <n v="52885587"/>
    <n v="16000000"/>
  </r>
  <r>
    <n v="6.4"/>
    <s v="Varsity Blues"/>
    <s v="Brian Robbins"/>
    <x v="14"/>
    <s v="English"/>
    <n v="106"/>
    <n v="52885587"/>
    <n v="16000000"/>
  </r>
  <r>
    <n v="8"/>
    <s v="The Artist"/>
    <s v="Michel Hazanavicius"/>
    <x v="7"/>
    <s v="English"/>
    <n v="100"/>
    <n v="44667095"/>
    <n v="15000000"/>
  </r>
  <r>
    <n v="8"/>
    <s v="The Artist"/>
    <s v="Michel Hazanavicius"/>
    <x v="12"/>
    <s v="English"/>
    <n v="100"/>
    <n v="44667095"/>
    <n v="15000000"/>
  </r>
  <r>
    <n v="8"/>
    <s v="The Artist"/>
    <s v="Michel Hazanavicius"/>
    <x v="5"/>
    <s v="English"/>
    <n v="100"/>
    <n v="44667095"/>
    <n v="15000000"/>
  </r>
  <r>
    <n v="4.8"/>
    <s v="The Unborn"/>
    <s v="David S. Goyer"/>
    <x v="12"/>
    <s v="English"/>
    <n v="89"/>
    <n v="42638165"/>
    <n v="16000000"/>
  </r>
  <r>
    <n v="4.8"/>
    <s v="The Unborn"/>
    <s v="David S. Goyer"/>
    <x v="2"/>
    <s v="English"/>
    <n v="89"/>
    <n v="42638165"/>
    <n v="16000000"/>
  </r>
  <r>
    <n v="4.8"/>
    <s v="The Unborn"/>
    <s v="David S. Goyer"/>
    <x v="16"/>
    <s v="English"/>
    <n v="89"/>
    <n v="42638165"/>
    <n v="16000000"/>
  </r>
  <r>
    <n v="4.8"/>
    <s v="The Unborn"/>
    <s v="David S. Goyer"/>
    <x v="10"/>
    <s v="English"/>
    <n v="89"/>
    <n v="42638165"/>
    <n v="16000000"/>
  </r>
  <r>
    <n v="4.8"/>
    <s v="The Unborn"/>
    <s v="David S. Goyer"/>
    <x v="4"/>
    <s v="English"/>
    <n v="89"/>
    <n v="42638165"/>
    <n v="16000000"/>
  </r>
  <r>
    <n v="7.8"/>
    <s v="Moonrise Kingdom"/>
    <s v="Wes Anderson"/>
    <x v="1"/>
    <s v="English"/>
    <n v="94"/>
    <n v="45507053"/>
    <n v="16000000"/>
  </r>
  <r>
    <n v="7.8"/>
    <s v="Moonrise Kingdom"/>
    <s v="Wes Anderson"/>
    <x v="7"/>
    <s v="English"/>
    <n v="94"/>
    <n v="45507053"/>
    <n v="16000000"/>
  </r>
  <r>
    <n v="7.8"/>
    <s v="Moonrise Kingdom"/>
    <s v="Wes Anderson"/>
    <x v="12"/>
    <s v="English"/>
    <n v="94"/>
    <n v="45507053"/>
    <n v="16000000"/>
  </r>
  <r>
    <n v="7.8"/>
    <s v="Moonrise Kingdom"/>
    <s v="Wes Anderson"/>
    <x v="5"/>
    <s v="English"/>
    <n v="94"/>
    <n v="45507053"/>
    <n v="16000000"/>
  </r>
  <r>
    <n v="5.9"/>
    <s v="The Texas Chainsaw Massacre: The Beginning"/>
    <s v="Jonathan Liebesman"/>
    <x v="16"/>
    <s v="English"/>
    <n v="83"/>
    <n v="39511038"/>
    <n v="16000000"/>
  </r>
  <r>
    <n v="5.4"/>
    <s v="The Young Messiah"/>
    <s v="Cyrus Nowrasteh"/>
    <x v="12"/>
    <s v="English"/>
    <n v="111"/>
    <n v="6462576"/>
    <n v="18500000"/>
  </r>
  <r>
    <n v="3.3"/>
    <s v="The Master of Disguise"/>
    <s v="Perry Andelin Blake"/>
    <x v="7"/>
    <s v="English"/>
    <n v="80"/>
    <n v="40363530"/>
    <n v="16000000"/>
  </r>
  <r>
    <n v="3.3"/>
    <s v="The Master of Disguise"/>
    <s v="Perry Andelin Blake"/>
    <x v="8"/>
    <s v="English"/>
    <n v="80"/>
    <n v="40363530"/>
    <n v="16000000"/>
  </r>
  <r>
    <n v="8.1999999999999993"/>
    <s v="Pan's Labyrinth"/>
    <s v="Guillermo del Toro"/>
    <x v="12"/>
    <s v="Spanish"/>
    <n v="112"/>
    <n v="37623143"/>
    <n v="13500000"/>
  </r>
  <r>
    <n v="8.1999999999999993"/>
    <s v="Pan's Labyrinth"/>
    <s v="Guillermo del Toro"/>
    <x v="2"/>
    <s v="Spanish"/>
    <n v="112"/>
    <n v="37623143"/>
    <n v="13500000"/>
  </r>
  <r>
    <n v="8.1999999999999993"/>
    <s v="Pan's Labyrinth"/>
    <s v="Guillermo del Toro"/>
    <x v="17"/>
    <s v="Spanish"/>
    <n v="112"/>
    <n v="37623143"/>
    <n v="13500000"/>
  </r>
  <r>
    <n v="5.4"/>
    <s v="See Spot Run"/>
    <s v="John Whitesell"/>
    <x v="0"/>
    <s v="English"/>
    <n v="94"/>
    <n v="33357476"/>
    <n v="35000000"/>
  </r>
  <r>
    <n v="5.4"/>
    <s v="See Spot Run"/>
    <s v="John Whitesell"/>
    <x v="7"/>
    <s v="English"/>
    <n v="94"/>
    <n v="33357476"/>
    <n v="35000000"/>
  </r>
  <r>
    <n v="5.4"/>
    <s v="See Spot Run"/>
    <s v="John Whitesell"/>
    <x v="15"/>
    <s v="English"/>
    <n v="94"/>
    <n v="33357476"/>
    <n v="35000000"/>
  </r>
  <r>
    <n v="5.4"/>
    <s v="See Spot Run"/>
    <s v="John Whitesell"/>
    <x v="8"/>
    <s v="English"/>
    <n v="94"/>
    <n v="33357476"/>
    <n v="35000000"/>
  </r>
  <r>
    <n v="6.4"/>
    <s v="Baby Boy"/>
    <s v="John Singleton"/>
    <x v="15"/>
    <s v="English"/>
    <n v="130"/>
    <n v="28734552"/>
    <n v="16000000"/>
  </r>
  <r>
    <n v="6.4"/>
    <s v="Baby Boy"/>
    <s v="John Singleton"/>
    <x v="12"/>
    <s v="English"/>
    <n v="130"/>
    <n v="28734552"/>
    <n v="16000000"/>
  </r>
  <r>
    <n v="6.4"/>
    <s v="Baby Boy"/>
    <s v="John Singleton"/>
    <x v="5"/>
    <s v="English"/>
    <n v="130"/>
    <n v="28734552"/>
    <n v="16000000"/>
  </r>
  <r>
    <n v="6.4"/>
    <s v="Baby Boy"/>
    <s v="John Singleton"/>
    <x v="4"/>
    <s v="English"/>
    <n v="130"/>
    <n v="28734552"/>
    <n v="16000000"/>
  </r>
  <r>
    <n v="4.8"/>
    <s v="The Roommate"/>
    <s v="Christian E. Christiansen"/>
    <x v="12"/>
    <s v="English"/>
    <n v="91"/>
    <n v="37300107"/>
    <n v="16000000"/>
  </r>
  <r>
    <n v="4.8"/>
    <s v="The Roommate"/>
    <s v="Christian E. Christiansen"/>
    <x v="16"/>
    <s v="English"/>
    <n v="91"/>
    <n v="37300107"/>
    <n v="16000000"/>
  </r>
  <r>
    <n v="4.8"/>
    <s v="The Roommate"/>
    <s v="Christian E. Christiansen"/>
    <x v="4"/>
    <s v="English"/>
    <n v="91"/>
    <n v="37300107"/>
    <n v="16000000"/>
  </r>
  <r>
    <n v="5.9"/>
    <s v="Joe Dirt"/>
    <s v="Dennie Gordon"/>
    <x v="1"/>
    <s v="English"/>
    <n v="91"/>
    <n v="27087695"/>
    <n v="17700000"/>
  </r>
  <r>
    <n v="5.9"/>
    <s v="Joe Dirt"/>
    <s v="Dennie Gordon"/>
    <x v="7"/>
    <s v="English"/>
    <n v="91"/>
    <n v="27087695"/>
    <n v="17700000"/>
  </r>
  <r>
    <n v="5.9"/>
    <s v="Joe Dirt"/>
    <s v="Dennie Gordon"/>
    <x v="12"/>
    <s v="English"/>
    <n v="91"/>
    <n v="27087695"/>
    <n v="17700000"/>
  </r>
  <r>
    <n v="5.5"/>
    <s v="Double Impact"/>
    <s v="Sheldon Lettich"/>
    <x v="0"/>
    <s v="English"/>
    <n v="110"/>
    <n v="30102717"/>
    <n v="15000000"/>
  </r>
  <r>
    <n v="5.5"/>
    <s v="Double Impact"/>
    <s v="Sheldon Lettich"/>
    <x v="15"/>
    <s v="English"/>
    <n v="110"/>
    <n v="30102717"/>
    <n v="15000000"/>
  </r>
  <r>
    <n v="7.9"/>
    <s v="Hot Fuzz"/>
    <s v="Edgar Wright"/>
    <x v="0"/>
    <s v="English"/>
    <n v="121"/>
    <n v="23618786"/>
    <n v="8000000"/>
  </r>
  <r>
    <n v="7.9"/>
    <s v="Hot Fuzz"/>
    <s v="Edgar Wright"/>
    <x v="7"/>
    <s v="English"/>
    <n v="121"/>
    <n v="23618786"/>
    <n v="8000000"/>
  </r>
  <r>
    <n v="7.9"/>
    <s v="Hot Fuzz"/>
    <s v="Edgar Wright"/>
    <x v="10"/>
    <s v="English"/>
    <n v="121"/>
    <n v="23618786"/>
    <n v="8000000"/>
  </r>
  <r>
    <n v="4.9000000000000004"/>
    <s v="The Women"/>
    <s v="Diane English"/>
    <x v="7"/>
    <s v="English"/>
    <n v="114"/>
    <n v="26896744"/>
    <n v="16500000"/>
  </r>
  <r>
    <n v="4.9000000000000004"/>
    <s v="The Women"/>
    <s v="Diane English"/>
    <x v="12"/>
    <s v="English"/>
    <n v="114"/>
    <n v="26896744"/>
    <n v="16500000"/>
  </r>
  <r>
    <n v="7.2"/>
    <s v="Vicky Cristina Barcelona"/>
    <s v="Woody Allen"/>
    <x v="12"/>
    <s v="English"/>
    <n v="96"/>
    <n v="23213577"/>
    <n v="15500000"/>
  </r>
  <r>
    <n v="7.2"/>
    <s v="Vicky Cristina Barcelona"/>
    <s v="Woody Allen"/>
    <x v="5"/>
    <s v="English"/>
    <n v="96"/>
    <n v="23213577"/>
    <n v="15500000"/>
  </r>
  <r>
    <n v="5.3"/>
    <s v="Boys and Girls"/>
    <s v="Robert Iscove"/>
    <x v="7"/>
    <s v="English"/>
    <n v="94"/>
    <n v="20627372"/>
    <n v="16000000"/>
  </r>
  <r>
    <n v="5.3"/>
    <s v="Boys and Girls"/>
    <s v="Robert Iscove"/>
    <x v="12"/>
    <s v="English"/>
    <n v="94"/>
    <n v="20627372"/>
    <n v="16000000"/>
  </r>
  <r>
    <n v="5.3"/>
    <s v="Boys and Girls"/>
    <s v="Robert Iscove"/>
    <x v="5"/>
    <s v="English"/>
    <n v="94"/>
    <n v="20627372"/>
    <n v="16000000"/>
  </r>
  <r>
    <n v="7.2"/>
    <s v="White Oleander"/>
    <s v="Peter Kosminsky"/>
    <x v="12"/>
    <s v="English"/>
    <n v="109"/>
    <n v="16346122"/>
    <n v="16000000"/>
  </r>
  <r>
    <n v="5.0999999999999996"/>
    <s v="Jennifer's Body"/>
    <s v="Karyn Kusama"/>
    <x v="7"/>
    <s v="English"/>
    <n v="107"/>
    <n v="16204793"/>
    <n v="16000000"/>
  </r>
  <r>
    <n v="5.0999999999999996"/>
    <s v="Jennifer's Body"/>
    <s v="Karyn Kusama"/>
    <x v="2"/>
    <s v="English"/>
    <n v="107"/>
    <n v="16204793"/>
    <n v="16000000"/>
  </r>
  <r>
    <n v="5.0999999999999996"/>
    <s v="Jennifer's Body"/>
    <s v="Karyn Kusama"/>
    <x v="16"/>
    <s v="English"/>
    <n v="107"/>
    <n v="16204793"/>
    <n v="16000000"/>
  </r>
  <r>
    <n v="5.6"/>
    <s v="Drowning Mona"/>
    <s v="Nick Gomez"/>
    <x v="7"/>
    <s v="English"/>
    <n v="96"/>
    <n v="15427192"/>
    <n v="16000000"/>
  </r>
  <r>
    <n v="5.6"/>
    <s v="Drowning Mona"/>
    <s v="Nick Gomez"/>
    <x v="15"/>
    <s v="English"/>
    <n v="96"/>
    <n v="15427192"/>
    <n v="16000000"/>
  </r>
  <r>
    <n v="5.6"/>
    <s v="Drowning Mona"/>
    <s v="Nick Gomez"/>
    <x v="10"/>
    <s v="English"/>
    <n v="96"/>
    <n v="15427192"/>
    <n v="16000000"/>
  </r>
  <r>
    <n v="7.6"/>
    <s v="Radio Days"/>
    <s v="Woody Allen"/>
    <x v="7"/>
    <s v="English"/>
    <n v="88"/>
    <n v="14792779"/>
    <n v="16000000"/>
  </r>
  <r>
    <n v="7.2"/>
    <s v="Remember Me"/>
    <s v="Allen Coulter"/>
    <x v="12"/>
    <s v="English"/>
    <n v="113"/>
    <n v="19057024"/>
    <n v="16000000"/>
  </r>
  <r>
    <n v="7.2"/>
    <s v="Remember Me"/>
    <s v="Allen Coulter"/>
    <x v="5"/>
    <s v="English"/>
    <n v="113"/>
    <n v="19057024"/>
    <n v="16000000"/>
  </r>
  <r>
    <n v="5.7"/>
    <s v="How to Deal"/>
    <s v="Clare Kilner"/>
    <x v="7"/>
    <s v="English"/>
    <n v="101"/>
    <n v="14108518"/>
    <n v="16000000"/>
  </r>
  <r>
    <n v="5.7"/>
    <s v="How to Deal"/>
    <s v="Clare Kilner"/>
    <x v="12"/>
    <s v="English"/>
    <n v="101"/>
    <n v="14108518"/>
    <n v="16000000"/>
  </r>
  <r>
    <n v="5.7"/>
    <s v="How to Deal"/>
    <s v="Clare Kilner"/>
    <x v="5"/>
    <s v="English"/>
    <n v="101"/>
    <n v="14108518"/>
    <n v="16000000"/>
  </r>
  <r>
    <n v="5.2"/>
    <s v="My Stepmother Is an Alien"/>
    <s v="Richard Benjamin"/>
    <x v="7"/>
    <s v="English"/>
    <n v="105"/>
    <n v="13854000"/>
    <n v="20000000"/>
  </r>
  <r>
    <n v="5.2"/>
    <s v="My Stepmother Is an Alien"/>
    <s v="Richard Benjamin"/>
    <x v="5"/>
    <s v="English"/>
    <n v="105"/>
    <n v="13854000"/>
    <n v="20000000"/>
  </r>
  <r>
    <n v="5.2"/>
    <s v="My Stepmother Is an Alien"/>
    <s v="Richard Benjamin"/>
    <x v="3"/>
    <s v="English"/>
    <n v="105"/>
    <n v="13854000"/>
    <n v="20000000"/>
  </r>
  <r>
    <n v="7.7"/>
    <s v="Philadelphia"/>
    <s v="Jonathan Demme"/>
    <x v="12"/>
    <s v="English"/>
    <n v="125"/>
    <n v="77324422"/>
    <n v="26000000"/>
  </r>
  <r>
    <n v="7"/>
    <s v="The Thirteenth Floor"/>
    <s v="Josef Rusnak"/>
    <x v="10"/>
    <s v="English"/>
    <n v="100"/>
    <n v="15500000"/>
    <n v="16000000"/>
  </r>
  <r>
    <n v="7"/>
    <s v="The Thirteenth Floor"/>
    <s v="Josef Rusnak"/>
    <x v="3"/>
    <s v="English"/>
    <n v="100"/>
    <n v="15500000"/>
    <n v="16000000"/>
  </r>
  <r>
    <n v="7"/>
    <s v="The Thirteenth Floor"/>
    <s v="Josef Rusnak"/>
    <x v="4"/>
    <s v="English"/>
    <n v="100"/>
    <n v="15500000"/>
    <n v="16000000"/>
  </r>
  <r>
    <n v="6"/>
    <s v="Duets"/>
    <s v="Bruce Paltrow"/>
    <x v="7"/>
    <s v="English"/>
    <n v="112"/>
    <n v="4734235"/>
    <n v="15000000"/>
  </r>
  <r>
    <n v="6"/>
    <s v="Duets"/>
    <s v="Bruce Paltrow"/>
    <x v="12"/>
    <s v="English"/>
    <n v="112"/>
    <n v="4734235"/>
    <n v="15000000"/>
  </r>
  <r>
    <n v="6"/>
    <s v="Duets"/>
    <s v="Bruce Paltrow"/>
    <x v="19"/>
    <s v="English"/>
    <n v="112"/>
    <n v="4734235"/>
    <n v="15000000"/>
  </r>
  <r>
    <n v="6.6"/>
    <s v="Hollywood Ending"/>
    <s v="Woody Allen"/>
    <x v="7"/>
    <s v="English"/>
    <n v="112"/>
    <n v="4839383"/>
    <n v="16000000"/>
  </r>
  <r>
    <n v="6.6"/>
    <s v="Hollywood Ending"/>
    <s v="Woody Allen"/>
    <x v="5"/>
    <s v="English"/>
    <n v="112"/>
    <n v="4839383"/>
    <n v="16000000"/>
  </r>
  <r>
    <n v="6.8"/>
    <s v="Detroit Rock City"/>
    <s v="Adam Rifkin"/>
    <x v="7"/>
    <s v="English"/>
    <n v="95"/>
    <n v="4193025"/>
    <n v="15000000"/>
  </r>
  <r>
    <n v="6.8"/>
    <s v="Detroit Rock City"/>
    <s v="Adam Rifkin"/>
    <x v="19"/>
    <s v="English"/>
    <n v="95"/>
    <n v="4193025"/>
    <n v="15000000"/>
  </r>
  <r>
    <n v="7.2"/>
    <s v="Highlander"/>
    <s v="Russell Mulcahy"/>
    <x v="0"/>
    <s v="English"/>
    <n v="110"/>
    <n v="5900000"/>
    <n v="16000000"/>
  </r>
  <r>
    <n v="7.2"/>
    <s v="Highlander"/>
    <s v="Russell Mulcahy"/>
    <x v="1"/>
    <s v="English"/>
    <n v="110"/>
    <n v="5900000"/>
    <n v="16000000"/>
  </r>
  <r>
    <n v="7.2"/>
    <s v="Highlander"/>
    <s v="Russell Mulcahy"/>
    <x v="2"/>
    <s v="English"/>
    <n v="110"/>
    <n v="5900000"/>
    <n v="16000000"/>
  </r>
  <r>
    <n v="7.2"/>
    <s v="Things We Lost in the Fire"/>
    <s v="Susanne Bier"/>
    <x v="12"/>
    <s v="English"/>
    <n v="118"/>
    <n v="2849142"/>
    <n v="16000000"/>
  </r>
  <r>
    <n v="2.8"/>
    <s v="Steel"/>
    <s v="Kenneth Johnson"/>
    <x v="0"/>
    <s v="English"/>
    <n v="97"/>
    <n v="1686429"/>
    <n v="16000000"/>
  </r>
  <r>
    <n v="2.8"/>
    <s v="Steel"/>
    <s v="Kenneth Johnson"/>
    <x v="15"/>
    <s v="English"/>
    <n v="97"/>
    <n v="1686429"/>
    <n v="16000000"/>
  </r>
  <r>
    <n v="2.8"/>
    <s v="Steel"/>
    <s v="Kenneth Johnson"/>
    <x v="3"/>
    <s v="English"/>
    <n v="97"/>
    <n v="1686429"/>
    <n v="16000000"/>
  </r>
  <r>
    <n v="6.6"/>
    <s v="The Immigrant"/>
    <s v="James Gray"/>
    <x v="12"/>
    <s v="English"/>
    <n v="120"/>
    <n v="1984743"/>
    <n v="16000000"/>
  </r>
  <r>
    <n v="6.6"/>
    <s v="The Immigrant"/>
    <s v="James Gray"/>
    <x v="5"/>
    <s v="English"/>
    <n v="120"/>
    <n v="1984743"/>
    <n v="16000000"/>
  </r>
  <r>
    <n v="6.7"/>
    <s v="The White Countess"/>
    <s v="James Ivory"/>
    <x v="12"/>
    <s v="English"/>
    <n v="135"/>
    <n v="1666262"/>
    <n v="16000000"/>
  </r>
  <r>
    <n v="6.7"/>
    <s v="The White Countess"/>
    <s v="James Ivory"/>
    <x v="13"/>
    <s v="English"/>
    <n v="135"/>
    <n v="1666262"/>
    <n v="16000000"/>
  </r>
  <r>
    <n v="6.7"/>
    <s v="The White Countess"/>
    <s v="James Ivory"/>
    <x v="5"/>
    <s v="English"/>
    <n v="135"/>
    <n v="1666262"/>
    <n v="16000000"/>
  </r>
  <r>
    <n v="6.7"/>
    <s v="The White Countess"/>
    <s v="James Ivory"/>
    <x v="17"/>
    <s v="English"/>
    <n v="135"/>
    <n v="1666262"/>
    <n v="16000000"/>
  </r>
  <r>
    <n v="7"/>
    <s v="Trance"/>
    <s v="Danny Boyle"/>
    <x v="15"/>
    <s v="English"/>
    <n v="101"/>
    <n v="2319187"/>
    <n v="20000000"/>
  </r>
  <r>
    <n v="7"/>
    <s v="Trance"/>
    <s v="Danny Boyle"/>
    <x v="12"/>
    <s v="English"/>
    <n v="101"/>
    <n v="2319187"/>
    <n v="20000000"/>
  </r>
  <r>
    <n v="7"/>
    <s v="Trance"/>
    <s v="Danny Boyle"/>
    <x v="10"/>
    <s v="English"/>
    <n v="101"/>
    <n v="2319187"/>
    <n v="20000000"/>
  </r>
  <r>
    <n v="7"/>
    <s v="Trance"/>
    <s v="Danny Boyle"/>
    <x v="4"/>
    <s v="English"/>
    <n v="101"/>
    <n v="2319187"/>
    <n v="20000000"/>
  </r>
  <r>
    <n v="4.4000000000000004"/>
    <s v="Soul Plane"/>
    <s v="Jessy Terrero"/>
    <x v="7"/>
    <s v="English"/>
    <n v="92"/>
    <n v="13922211"/>
    <n v="16000000"/>
  </r>
  <r>
    <n v="6.2"/>
    <s v="Good"/>
    <s v="Vicente Amorim"/>
    <x v="12"/>
    <s v="English"/>
    <n v="92"/>
    <n v="23091"/>
    <n v="15000000"/>
  </r>
  <r>
    <n v="6.2"/>
    <s v="Good"/>
    <s v="Vicente Amorim"/>
    <x v="5"/>
    <s v="English"/>
    <n v="92"/>
    <n v="23091"/>
    <n v="15000000"/>
  </r>
  <r>
    <n v="6.2"/>
    <s v="Good"/>
    <s v="Vicente Amorim"/>
    <x v="17"/>
    <s v="English"/>
    <n v="92"/>
    <n v="23091"/>
    <n v="15000000"/>
  </r>
  <r>
    <n v="7.3"/>
    <s v="Enter the Void"/>
    <s v="Gaspar NoÃ©"/>
    <x v="12"/>
    <s v="English"/>
    <n v="161"/>
    <n v="336467"/>
    <n v="13000000"/>
  </r>
  <r>
    <n v="7.3"/>
    <s v="Enter the Void"/>
    <s v="Gaspar NoÃ©"/>
    <x v="2"/>
    <s v="English"/>
    <n v="161"/>
    <n v="336467"/>
    <n v="13000000"/>
  </r>
  <r>
    <n v="5.0999999999999996"/>
    <s v="Vamps"/>
    <s v="Amy Heckerling"/>
    <x v="7"/>
    <s v="English"/>
    <n v="92"/>
    <n v="2964"/>
    <n v="16000000"/>
  </r>
  <r>
    <n v="5.0999999999999996"/>
    <s v="Vamps"/>
    <s v="Amy Heckerling"/>
    <x v="16"/>
    <s v="English"/>
    <n v="92"/>
    <n v="2964"/>
    <n v="16000000"/>
  </r>
  <r>
    <n v="5.0999999999999996"/>
    <s v="Vamps"/>
    <s v="Amy Heckerling"/>
    <x v="5"/>
    <s v="English"/>
    <n v="92"/>
    <n v="2964"/>
    <n v="16000000"/>
  </r>
  <r>
    <n v="6.6"/>
    <s v="The Homesman"/>
    <s v="Tommy Lee Jones"/>
    <x v="12"/>
    <s v="English"/>
    <n v="122"/>
    <n v="2428883"/>
    <n v="16000000"/>
  </r>
  <r>
    <n v="6.6"/>
    <s v="The Homesman"/>
    <s v="Tommy Lee Jones"/>
    <x v="11"/>
    <s v="English"/>
    <n v="122"/>
    <n v="2428883"/>
    <n v="16000000"/>
  </r>
  <r>
    <n v="4.5"/>
    <s v="Juwanna Mann"/>
    <s v="Jesse Vaughan"/>
    <x v="7"/>
    <s v="English"/>
    <n v="91"/>
    <n v="13571817"/>
    <n v="15600000"/>
  </r>
  <r>
    <n v="4.5"/>
    <s v="Juwanna Mann"/>
    <s v="Jesse Vaughan"/>
    <x v="12"/>
    <s v="English"/>
    <n v="91"/>
    <n v="13571817"/>
    <n v="15600000"/>
  </r>
  <r>
    <n v="4.5"/>
    <s v="Juwanna Mann"/>
    <s v="Jesse Vaughan"/>
    <x v="5"/>
    <s v="English"/>
    <n v="91"/>
    <n v="13571817"/>
    <n v="15600000"/>
  </r>
  <r>
    <n v="4.5"/>
    <s v="Juwanna Mann"/>
    <s v="Jesse Vaughan"/>
    <x v="14"/>
    <s v="English"/>
    <n v="91"/>
    <n v="13571817"/>
    <n v="15600000"/>
  </r>
  <r>
    <n v="5.9"/>
    <s v="Slow Burn"/>
    <s v="Wayne Beach"/>
    <x v="12"/>
    <s v="English"/>
    <n v="93"/>
    <n v="1181197"/>
    <n v="15500000"/>
  </r>
  <r>
    <n v="5.9"/>
    <s v="Slow Burn"/>
    <s v="Wayne Beach"/>
    <x v="10"/>
    <s v="English"/>
    <n v="93"/>
    <n v="1181197"/>
    <n v="15500000"/>
  </r>
  <r>
    <n v="5.9"/>
    <s v="Slow Burn"/>
    <s v="Wayne Beach"/>
    <x v="4"/>
    <s v="English"/>
    <n v="93"/>
    <n v="1181197"/>
    <n v="15500000"/>
  </r>
  <r>
    <n v="6.6"/>
    <s v="Wasabi"/>
    <s v="GÃ©rard Krawczyk"/>
    <x v="0"/>
    <s v="French"/>
    <n v="94"/>
    <n v="81525"/>
    <n v="15300000"/>
  </r>
  <r>
    <n v="6.6"/>
    <s v="Wasabi"/>
    <s v="GÃ©rard Krawczyk"/>
    <x v="7"/>
    <s v="French"/>
    <n v="94"/>
    <n v="81525"/>
    <n v="15300000"/>
  </r>
  <r>
    <n v="6.6"/>
    <s v="Wasabi"/>
    <s v="GÃ©rard Krawczyk"/>
    <x v="15"/>
    <s v="French"/>
    <n v="94"/>
    <n v="81525"/>
    <n v="15300000"/>
  </r>
  <r>
    <n v="6.6"/>
    <s v="Wasabi"/>
    <s v="GÃ©rard Krawczyk"/>
    <x v="12"/>
    <s v="French"/>
    <n v="94"/>
    <n v="81525"/>
    <n v="15300000"/>
  </r>
  <r>
    <n v="6.6"/>
    <s v="Wasabi"/>
    <s v="GÃ©rard Krawczyk"/>
    <x v="4"/>
    <s v="French"/>
    <n v="94"/>
    <n v="81525"/>
    <n v="15300000"/>
  </r>
  <r>
    <n v="6.5"/>
    <s v="Slither"/>
    <s v="James Gunn"/>
    <x v="7"/>
    <s v="English"/>
    <n v="95"/>
    <n v="7774730"/>
    <n v="15500000"/>
  </r>
  <r>
    <n v="6.5"/>
    <s v="Slither"/>
    <s v="James Gunn"/>
    <x v="16"/>
    <s v="English"/>
    <n v="95"/>
    <n v="7774730"/>
    <n v="15500000"/>
  </r>
  <r>
    <n v="6.5"/>
    <s v="Slither"/>
    <s v="James Gunn"/>
    <x v="3"/>
    <s v="English"/>
    <n v="95"/>
    <n v="7774730"/>
    <n v="15500000"/>
  </r>
  <r>
    <n v="7.3"/>
    <s v="Beverly Hills Cop"/>
    <s v="Martin Brest"/>
    <x v="0"/>
    <s v="English"/>
    <n v="105"/>
    <n v="234760500"/>
    <n v="14000000"/>
  </r>
  <r>
    <n v="7.3"/>
    <s v="Beverly Hills Cop"/>
    <s v="Martin Brest"/>
    <x v="7"/>
    <s v="English"/>
    <n v="105"/>
    <n v="234760500"/>
    <n v="14000000"/>
  </r>
  <r>
    <n v="7.3"/>
    <s v="Beverly Hills Cop"/>
    <s v="Martin Brest"/>
    <x v="15"/>
    <s v="English"/>
    <n v="105"/>
    <n v="234760500"/>
    <n v="14000000"/>
  </r>
  <r>
    <n v="7.5"/>
    <s v="Home Alone"/>
    <s v="Chris Columbus"/>
    <x v="7"/>
    <s v="English"/>
    <n v="103"/>
    <n v="285761243"/>
    <n v="18000000"/>
  </r>
  <r>
    <n v="7.5"/>
    <s v="Home Alone"/>
    <s v="Chris Columbus"/>
    <x v="8"/>
    <s v="English"/>
    <n v="103"/>
    <n v="285761243"/>
    <n v="18000000"/>
  </r>
  <r>
    <n v="5.9"/>
    <s v="3 Men and a Baby"/>
    <s v="Leonard Nimoy"/>
    <x v="7"/>
    <s v="English"/>
    <n v="102"/>
    <n v="167780960"/>
    <n v="11000000"/>
  </r>
  <r>
    <n v="5.9"/>
    <s v="3 Men and a Baby"/>
    <s v="Leonard Nimoy"/>
    <x v="12"/>
    <s v="English"/>
    <n v="102"/>
    <n v="167780960"/>
    <n v="11000000"/>
  </r>
  <r>
    <n v="5.9"/>
    <s v="3 Men and a Baby"/>
    <s v="Leonard Nimoy"/>
    <x v="8"/>
    <s v="English"/>
    <n v="102"/>
    <n v="167780960"/>
    <n v="11000000"/>
  </r>
  <r>
    <n v="7.4"/>
    <s v="Tootsie"/>
    <s v="Sydney Pollack"/>
    <x v="7"/>
    <s v="English"/>
    <n v="116"/>
    <n v="177200000"/>
    <n v="22000000"/>
  </r>
  <r>
    <n v="7.4"/>
    <s v="Tootsie"/>
    <s v="Sydney Pollack"/>
    <x v="12"/>
    <s v="English"/>
    <n v="116"/>
    <n v="177200000"/>
    <n v="22000000"/>
  </r>
  <r>
    <n v="7.4"/>
    <s v="Tootsie"/>
    <s v="Sydney Pollack"/>
    <x v="5"/>
    <s v="English"/>
    <n v="116"/>
    <n v="177200000"/>
    <n v="22000000"/>
  </r>
  <r>
    <n v="6.9"/>
    <s v="Top Gun"/>
    <s v="Tony Scott"/>
    <x v="0"/>
    <s v="English"/>
    <n v="110"/>
    <n v="176781728"/>
    <n v="15000000"/>
  </r>
  <r>
    <n v="6.9"/>
    <s v="Top Gun"/>
    <s v="Tony Scott"/>
    <x v="12"/>
    <s v="English"/>
    <n v="110"/>
    <n v="176781728"/>
    <n v="15000000"/>
  </r>
  <r>
    <n v="6.9"/>
    <s v="Top Gun"/>
    <s v="Tony Scott"/>
    <x v="5"/>
    <s v="English"/>
    <n v="110"/>
    <n v="176781728"/>
    <n v="15000000"/>
  </r>
  <r>
    <n v="7.9"/>
    <s v="Crouching Tiger, Hidden Dragon"/>
    <s v="Ang Lee"/>
    <x v="0"/>
    <s v="Mandarin"/>
    <n v="120"/>
    <n v="128067808"/>
    <n v="15000000"/>
  </r>
  <r>
    <n v="7.9"/>
    <s v="Crouching Tiger, Hidden Dragon"/>
    <s v="Ang Lee"/>
    <x v="12"/>
    <s v="Mandarin"/>
    <n v="120"/>
    <n v="128067808"/>
    <n v="15000000"/>
  </r>
  <r>
    <n v="7.9"/>
    <s v="Crouching Tiger, Hidden Dragon"/>
    <s v="Ang Lee"/>
    <x v="5"/>
    <s v="Mandarin"/>
    <n v="120"/>
    <n v="128067808"/>
    <n v="15000000"/>
  </r>
  <r>
    <n v="8.4"/>
    <s v="American Beauty"/>
    <s v="Sam Mendes"/>
    <x v="12"/>
    <s v="English"/>
    <n v="122"/>
    <n v="130058047"/>
    <n v="15000000"/>
  </r>
  <r>
    <n v="8"/>
    <s v="The King's Speech"/>
    <s v="Tom Hooper"/>
    <x v="18"/>
    <s v="English"/>
    <n v="118"/>
    <n v="138795342"/>
    <n v="15000000"/>
  </r>
  <r>
    <n v="8"/>
    <s v="The King's Speech"/>
    <s v="Tom Hooper"/>
    <x v="12"/>
    <s v="English"/>
    <n v="118"/>
    <n v="138795342"/>
    <n v="15000000"/>
  </r>
  <r>
    <n v="8"/>
    <s v="The King's Speech"/>
    <s v="Tom Hooper"/>
    <x v="13"/>
    <s v="English"/>
    <n v="118"/>
    <n v="138795342"/>
    <n v="15000000"/>
  </r>
  <r>
    <n v="8"/>
    <s v="The King's Speech"/>
    <s v="Tom Hooper"/>
    <x v="5"/>
    <s v="English"/>
    <n v="118"/>
    <n v="138795342"/>
    <n v="15000000"/>
  </r>
  <r>
    <n v="6"/>
    <s v="Twins"/>
    <s v="Ivan Reitman"/>
    <x v="7"/>
    <s v="English"/>
    <n v="107"/>
    <n v="111936400"/>
    <n v="15000000"/>
  </r>
  <r>
    <n v="6"/>
    <s v="Twins"/>
    <s v="Ivan Reitman"/>
    <x v="15"/>
    <s v="English"/>
    <n v="107"/>
    <n v="111936400"/>
    <n v="15000000"/>
  </r>
  <r>
    <n v="6.8"/>
    <s v="The Yellow Handkerchief"/>
    <s v="Udayan Prasad"/>
    <x v="12"/>
    <s v="English"/>
    <n v="102"/>
    <n v="317040"/>
    <n v="15500000"/>
  </r>
  <r>
    <n v="6.8"/>
    <s v="The Yellow Handkerchief"/>
    <s v="Udayan Prasad"/>
    <x v="5"/>
    <s v="English"/>
    <n v="102"/>
    <n v="317040"/>
    <n v="15500000"/>
  </r>
  <r>
    <n v="7.8"/>
    <s v="The Color Purple"/>
    <s v="Steven Spielberg"/>
    <x v="12"/>
    <s v="English"/>
    <n v="154"/>
    <n v="94175854"/>
    <n v="15000000"/>
  </r>
  <r>
    <n v="8.1"/>
    <s v="The Imitation Game"/>
    <s v="Morten Tyldum"/>
    <x v="18"/>
    <s v="English"/>
    <n v="114"/>
    <n v="91121452"/>
    <n v="14000000"/>
  </r>
  <r>
    <n v="8.1"/>
    <s v="The Imitation Game"/>
    <s v="Morten Tyldum"/>
    <x v="12"/>
    <s v="English"/>
    <n v="114"/>
    <n v="91121452"/>
    <n v="14000000"/>
  </r>
  <r>
    <n v="8.1"/>
    <s v="The Imitation Game"/>
    <s v="Morten Tyldum"/>
    <x v="4"/>
    <s v="English"/>
    <n v="114"/>
    <n v="91121452"/>
    <n v="14000000"/>
  </r>
  <r>
    <n v="8.1"/>
    <s v="The Imitation Game"/>
    <s v="Morten Tyldum"/>
    <x v="17"/>
    <s v="English"/>
    <n v="114"/>
    <n v="91121452"/>
    <n v="14000000"/>
  </r>
  <r>
    <n v="6.1"/>
    <s v="Private Benjamin"/>
    <s v="Howard Zieff"/>
    <x v="7"/>
    <s v="English"/>
    <n v="109"/>
    <n v="69800000"/>
    <n v="10000000"/>
  </r>
  <r>
    <n v="6.1"/>
    <s v="Private Benjamin"/>
    <s v="Howard Zieff"/>
    <x v="17"/>
    <s v="English"/>
    <n v="109"/>
    <n v="69800000"/>
    <n v="10000000"/>
  </r>
  <r>
    <n v="6.2"/>
    <s v="Diary of a Wimpy Kid"/>
    <s v="Thor Freudenthal"/>
    <x v="7"/>
    <s v="English"/>
    <n v="94"/>
    <n v="64001297"/>
    <n v="15000000"/>
  </r>
  <r>
    <n v="6.2"/>
    <s v="Diary of a Wimpy Kid"/>
    <s v="Thor Freudenthal"/>
    <x v="8"/>
    <s v="English"/>
    <n v="94"/>
    <n v="64001297"/>
    <n v="15000000"/>
  </r>
  <r>
    <n v="6.2"/>
    <s v="Mama"/>
    <s v="AndrÃ©s Muschietti"/>
    <x v="2"/>
    <s v="English"/>
    <n v="100"/>
    <n v="71588220"/>
    <n v="20000000"/>
  </r>
  <r>
    <n v="6.2"/>
    <s v="Mama"/>
    <s v="AndrÃ©s Muschietti"/>
    <x v="16"/>
    <s v="English"/>
    <n v="100"/>
    <n v="71588220"/>
    <n v="20000000"/>
  </r>
  <r>
    <n v="7.4"/>
    <s v="National Lampoon's Vacation"/>
    <s v="Harold Ramis"/>
    <x v="1"/>
    <s v="English"/>
    <n v="98"/>
    <n v="61400000"/>
    <n v="15000000"/>
  </r>
  <r>
    <n v="7.4"/>
    <s v="National Lampoon's Vacation"/>
    <s v="Harold Ramis"/>
    <x v="7"/>
    <s v="English"/>
    <n v="98"/>
    <n v="61400000"/>
    <n v="15000000"/>
  </r>
  <r>
    <n v="6.6"/>
    <s v="Bad Grandpa"/>
    <s v="Jeff Tremaine"/>
    <x v="7"/>
    <s v="English"/>
    <n v="102"/>
    <n v="101978840"/>
    <n v="15000000"/>
  </r>
  <r>
    <n v="7.3"/>
    <s v="The Queen"/>
    <s v="Stephen Frears"/>
    <x v="18"/>
    <s v="English"/>
    <n v="94"/>
    <n v="56437947"/>
    <n v="9800000"/>
  </r>
  <r>
    <n v="7.3"/>
    <s v="The Queen"/>
    <s v="Stephen Frears"/>
    <x v="12"/>
    <s v="English"/>
    <n v="94"/>
    <n v="56437947"/>
    <n v="9800000"/>
  </r>
  <r>
    <n v="7.5"/>
    <s v="Beetlejuice"/>
    <s v="Tim Burton"/>
    <x v="7"/>
    <s v="English"/>
    <n v="92"/>
    <n v="73326666"/>
    <n v="15000000"/>
  </r>
  <r>
    <n v="7.5"/>
    <s v="Beetlejuice"/>
    <s v="Tim Burton"/>
    <x v="2"/>
    <s v="English"/>
    <n v="92"/>
    <n v="73326666"/>
    <n v="15000000"/>
  </r>
  <r>
    <n v="5.6"/>
    <s v="Why Did I Get Married?"/>
    <s v="Tyler Perry"/>
    <x v="7"/>
    <s v="English"/>
    <n v="113"/>
    <n v="55184721"/>
    <n v="15000000"/>
  </r>
  <r>
    <n v="5.6"/>
    <s v="Why Did I Get Married?"/>
    <s v="Tyler Perry"/>
    <x v="12"/>
    <s v="English"/>
    <n v="113"/>
    <n v="55184721"/>
    <n v="15000000"/>
  </r>
  <r>
    <n v="7.3"/>
    <s v="Little Women"/>
    <s v="Gillian Armstrong"/>
    <x v="12"/>
    <s v="English"/>
    <n v="115"/>
    <n v="50003300"/>
    <n v="15000000"/>
  </r>
  <r>
    <n v="7.3"/>
    <s v="Little Women"/>
    <s v="Gillian Armstrong"/>
    <x v="8"/>
    <s v="English"/>
    <n v="115"/>
    <n v="50003300"/>
    <n v="15000000"/>
  </r>
  <r>
    <n v="7.3"/>
    <s v="Little Women"/>
    <s v="Gillian Armstrong"/>
    <x v="5"/>
    <s v="English"/>
    <n v="115"/>
    <n v="50003300"/>
    <n v="15000000"/>
  </r>
  <r>
    <n v="6.4"/>
    <s v="The Woman in Black"/>
    <s v="James Watkins"/>
    <x v="12"/>
    <s v="English"/>
    <n v="95"/>
    <n v="54322273"/>
    <n v="17000000"/>
  </r>
  <r>
    <n v="6.4"/>
    <s v="The Woman in Black"/>
    <s v="James Watkins"/>
    <x v="2"/>
    <s v="English"/>
    <n v="95"/>
    <n v="54322273"/>
    <n v="17000000"/>
  </r>
  <r>
    <n v="6.4"/>
    <s v="The Woman in Black"/>
    <s v="James Watkins"/>
    <x v="16"/>
    <s v="English"/>
    <n v="95"/>
    <n v="54322273"/>
    <n v="17000000"/>
  </r>
  <r>
    <n v="6.4"/>
    <s v="The Woman in Black"/>
    <s v="James Watkins"/>
    <x v="4"/>
    <s v="English"/>
    <n v="95"/>
    <n v="54322273"/>
    <n v="17000000"/>
  </r>
  <r>
    <n v="5"/>
    <s v="When a Stranger Calls"/>
    <s v="Simon West"/>
    <x v="16"/>
    <s v="English"/>
    <n v="87"/>
    <n v="47860214"/>
    <n v="15000000"/>
  </r>
  <r>
    <n v="5"/>
    <s v="When a Stranger Calls"/>
    <s v="Simon West"/>
    <x v="4"/>
    <s v="English"/>
    <n v="87"/>
    <n v="47860214"/>
    <n v="15000000"/>
  </r>
  <r>
    <n v="5.4"/>
    <s v="Big Fat Liar"/>
    <s v="Shawn Levy"/>
    <x v="1"/>
    <s v="English"/>
    <n v="88"/>
    <n v="47811275"/>
    <n v="15000000"/>
  </r>
  <r>
    <n v="5.4"/>
    <s v="Big Fat Liar"/>
    <s v="Shawn Levy"/>
    <x v="7"/>
    <s v="English"/>
    <n v="88"/>
    <n v="47811275"/>
    <n v="15000000"/>
  </r>
  <r>
    <n v="5.4"/>
    <s v="Big Fat Liar"/>
    <s v="Shawn Levy"/>
    <x v="8"/>
    <s v="English"/>
    <n v="88"/>
    <n v="47811275"/>
    <n v="15000000"/>
  </r>
  <r>
    <n v="7.1"/>
    <s v="Wag the Dog"/>
    <s v="Barry Levinson"/>
    <x v="7"/>
    <s v="English"/>
    <n v="97"/>
    <n v="43022524"/>
    <n v="15000000"/>
  </r>
  <r>
    <n v="7.1"/>
    <s v="Wag the Dog"/>
    <s v="Barry Levinson"/>
    <x v="12"/>
    <s v="English"/>
    <n v="97"/>
    <n v="43022524"/>
    <n v="15000000"/>
  </r>
  <r>
    <n v="5.3"/>
    <s v="The Lizzie McGuire Movie"/>
    <s v="Jim Fall"/>
    <x v="1"/>
    <s v="English"/>
    <n v="94"/>
    <n v="42672630"/>
    <n v="17000000"/>
  </r>
  <r>
    <n v="5.3"/>
    <s v="The Lizzie McGuire Movie"/>
    <s v="Jim Fall"/>
    <x v="7"/>
    <s v="English"/>
    <n v="94"/>
    <n v="42672630"/>
    <n v="17000000"/>
  </r>
  <r>
    <n v="5.3"/>
    <s v="The Lizzie McGuire Movie"/>
    <s v="Jim Fall"/>
    <x v="8"/>
    <s v="English"/>
    <n v="94"/>
    <n v="42672630"/>
    <n v="17000000"/>
  </r>
  <r>
    <n v="5.3"/>
    <s v="The Lizzie McGuire Movie"/>
    <s v="Jim Fall"/>
    <x v="19"/>
    <s v="English"/>
    <n v="94"/>
    <n v="42672630"/>
    <n v="17000000"/>
  </r>
  <r>
    <n v="5.3"/>
    <s v="The Lizzie McGuire Movie"/>
    <s v="Jim Fall"/>
    <x v="5"/>
    <s v="English"/>
    <n v="94"/>
    <n v="42672630"/>
    <n v="17000000"/>
  </r>
  <r>
    <n v="6.5"/>
    <s v="Snitch"/>
    <s v="Ric Roman Waugh"/>
    <x v="0"/>
    <s v="English"/>
    <n v="112"/>
    <n v="42919096"/>
    <n v="15000000"/>
  </r>
  <r>
    <n v="6.5"/>
    <s v="Snitch"/>
    <s v="Ric Roman Waugh"/>
    <x v="12"/>
    <s v="English"/>
    <n v="112"/>
    <n v="42919096"/>
    <n v="15000000"/>
  </r>
  <r>
    <n v="6.5"/>
    <s v="Snitch"/>
    <s v="Ric Roman Waugh"/>
    <x v="4"/>
    <s v="English"/>
    <n v="112"/>
    <n v="42919096"/>
    <n v="15000000"/>
  </r>
  <r>
    <n v="6.2"/>
    <s v="Krampus"/>
    <s v="Michael Dougherty"/>
    <x v="7"/>
    <s v="English"/>
    <n v="98"/>
    <n v="42592530"/>
    <n v="15000000"/>
  </r>
  <r>
    <n v="6.2"/>
    <s v="Krampus"/>
    <s v="Michael Dougherty"/>
    <x v="2"/>
    <s v="English"/>
    <n v="98"/>
    <n v="42592530"/>
    <n v="15000000"/>
  </r>
  <r>
    <n v="6.2"/>
    <s v="Krampus"/>
    <s v="Michael Dougherty"/>
    <x v="16"/>
    <s v="English"/>
    <n v="98"/>
    <n v="42592530"/>
    <n v="15000000"/>
  </r>
  <r>
    <n v="6.4"/>
    <s v="The Faculty"/>
    <s v="Robert Rodriguez"/>
    <x v="16"/>
    <s v="English"/>
    <n v="104"/>
    <n v="40064955"/>
    <n v="15000000"/>
  </r>
  <r>
    <n v="6.4"/>
    <s v="The Faculty"/>
    <s v="Robert Rodriguez"/>
    <x v="10"/>
    <s v="English"/>
    <n v="104"/>
    <n v="40064955"/>
    <n v="15000000"/>
  </r>
  <r>
    <n v="6.4"/>
    <s v="The Faculty"/>
    <s v="Robert Rodriguez"/>
    <x v="3"/>
    <s v="English"/>
    <n v="104"/>
    <n v="40064955"/>
    <n v="15000000"/>
  </r>
  <r>
    <n v="6.9"/>
    <s v="Cop Land"/>
    <s v="James Mangold"/>
    <x v="15"/>
    <s v="English"/>
    <n v="120"/>
    <n v="44886089"/>
    <n v="10000000"/>
  </r>
  <r>
    <n v="6.9"/>
    <s v="Cop Land"/>
    <s v="James Mangold"/>
    <x v="12"/>
    <s v="English"/>
    <n v="120"/>
    <n v="44886089"/>
    <n v="10000000"/>
  </r>
  <r>
    <n v="6.9"/>
    <s v="Cop Land"/>
    <s v="James Mangold"/>
    <x v="4"/>
    <s v="English"/>
    <n v="120"/>
    <n v="44886089"/>
    <n v="10000000"/>
  </r>
  <r>
    <n v="5.7"/>
    <s v="Not Another Teen Movie"/>
    <s v="Joel Gallen"/>
    <x v="7"/>
    <s v="English"/>
    <n v="99"/>
    <n v="37882551"/>
    <n v="16000000"/>
  </r>
  <r>
    <n v="7.7"/>
    <s v="End of Watch"/>
    <s v="David Ayer"/>
    <x v="15"/>
    <s v="English"/>
    <n v="109"/>
    <n v="40983001"/>
    <n v="7000000"/>
  </r>
  <r>
    <n v="7.7"/>
    <s v="End of Watch"/>
    <s v="David Ayer"/>
    <x v="12"/>
    <s v="English"/>
    <n v="109"/>
    <n v="40983001"/>
    <n v="7000000"/>
  </r>
  <r>
    <n v="7.7"/>
    <s v="End of Watch"/>
    <s v="David Ayer"/>
    <x v="4"/>
    <s v="English"/>
    <n v="109"/>
    <n v="40983001"/>
    <n v="7000000"/>
  </r>
  <r>
    <n v="5.6"/>
    <s v="The Skulls"/>
    <s v="Rob Cohen"/>
    <x v="0"/>
    <s v="English"/>
    <n v="106"/>
    <n v="35007180"/>
    <n v="15000000"/>
  </r>
  <r>
    <n v="5.6"/>
    <s v="The Skulls"/>
    <s v="Rob Cohen"/>
    <x v="15"/>
    <s v="English"/>
    <n v="106"/>
    <n v="35007180"/>
    <n v="15000000"/>
  </r>
  <r>
    <n v="5.6"/>
    <s v="The Skulls"/>
    <s v="Rob Cohen"/>
    <x v="12"/>
    <s v="English"/>
    <n v="106"/>
    <n v="35007180"/>
    <n v="15000000"/>
  </r>
  <r>
    <n v="5.6"/>
    <s v="The Skulls"/>
    <s v="Rob Cohen"/>
    <x v="4"/>
    <s v="English"/>
    <n v="106"/>
    <n v="35007180"/>
    <n v="15000000"/>
  </r>
  <r>
    <n v="7.7"/>
    <s v="The Theory of Everything"/>
    <s v="James Marsh"/>
    <x v="18"/>
    <s v="English"/>
    <n v="123"/>
    <n v="35887263"/>
    <n v="15000000"/>
  </r>
  <r>
    <n v="7.7"/>
    <s v="The Theory of Everything"/>
    <s v="James Marsh"/>
    <x v="12"/>
    <s v="English"/>
    <n v="123"/>
    <n v="35887263"/>
    <n v="15000000"/>
  </r>
  <r>
    <n v="7.7"/>
    <s v="The Theory of Everything"/>
    <s v="James Marsh"/>
    <x v="5"/>
    <s v="English"/>
    <n v="123"/>
    <n v="35887263"/>
    <n v="15000000"/>
  </r>
  <r>
    <n v="5.0999999999999996"/>
    <s v="Malibu's Most Wanted"/>
    <s v="John Whitesell"/>
    <x v="7"/>
    <s v="English"/>
    <n v="86"/>
    <n v="34308901"/>
    <n v="16000000"/>
  </r>
  <r>
    <n v="5.0999999999999996"/>
    <s v="Malibu's Most Wanted"/>
    <s v="John Whitesell"/>
    <x v="15"/>
    <s v="English"/>
    <n v="86"/>
    <n v="34308901"/>
    <n v="16000000"/>
  </r>
  <r>
    <n v="6.8"/>
    <s v="Where the Heart Is"/>
    <s v="Matt Williams"/>
    <x v="7"/>
    <s v="English"/>
    <n v="120"/>
    <n v="33771174"/>
    <n v="15000000"/>
  </r>
  <r>
    <n v="6.8"/>
    <s v="Where the Heart Is"/>
    <s v="Matt Williams"/>
    <x v="12"/>
    <s v="English"/>
    <n v="120"/>
    <n v="33771174"/>
    <n v="15000000"/>
  </r>
  <r>
    <n v="6.8"/>
    <s v="Where the Heart Is"/>
    <s v="Matt Williams"/>
    <x v="5"/>
    <s v="English"/>
    <n v="120"/>
    <n v="33771174"/>
    <n v="15000000"/>
  </r>
  <r>
    <n v="8.4"/>
    <s v="Lawrence of Arabia"/>
    <s v="David Lean"/>
    <x v="1"/>
    <s v="English"/>
    <n v="227"/>
    <n v="6000000"/>
    <n v="15000000"/>
  </r>
  <r>
    <n v="8.4"/>
    <s v="Lawrence of Arabia"/>
    <s v="David Lean"/>
    <x v="18"/>
    <s v="English"/>
    <n v="227"/>
    <n v="6000000"/>
    <n v="15000000"/>
  </r>
  <r>
    <n v="8.4"/>
    <s v="Lawrence of Arabia"/>
    <s v="David Lean"/>
    <x v="12"/>
    <s v="English"/>
    <n v="227"/>
    <n v="6000000"/>
    <n v="15000000"/>
  </r>
  <r>
    <n v="8.4"/>
    <s v="Lawrence of Arabia"/>
    <s v="David Lean"/>
    <x v="13"/>
    <s v="English"/>
    <n v="227"/>
    <n v="6000000"/>
    <n v="15000000"/>
  </r>
  <r>
    <n v="8.4"/>
    <s v="Lawrence of Arabia"/>
    <s v="David Lean"/>
    <x v="17"/>
    <s v="English"/>
    <n v="227"/>
    <n v="6000000"/>
    <n v="15000000"/>
  </r>
  <r>
    <n v="4.9000000000000004"/>
    <s v="Halloween II"/>
    <s v="Rob Zombie"/>
    <x v="16"/>
    <s v="English"/>
    <n v="119"/>
    <n v="33386128"/>
    <n v="15000000"/>
  </r>
  <r>
    <n v="7.1"/>
    <s v="Wild"/>
    <s v="Jean-Marc VallÃ©e"/>
    <x v="1"/>
    <s v="English"/>
    <n v="115"/>
    <n v="37877959"/>
    <n v="15000000"/>
  </r>
  <r>
    <n v="7.1"/>
    <s v="Wild"/>
    <s v="Jean-Marc VallÃ©e"/>
    <x v="18"/>
    <s v="English"/>
    <n v="115"/>
    <n v="37877959"/>
    <n v="15000000"/>
  </r>
  <r>
    <n v="7.1"/>
    <s v="Wild"/>
    <s v="Jean-Marc VallÃ©e"/>
    <x v="12"/>
    <s v="English"/>
    <n v="115"/>
    <n v="37877959"/>
    <n v="15000000"/>
  </r>
  <r>
    <n v="6.6"/>
    <s v="The Last House on the Left"/>
    <s v="Dennis Iliadis"/>
    <x v="15"/>
    <s v="English"/>
    <n v="114"/>
    <n v="32721635"/>
    <n v="15000000"/>
  </r>
  <r>
    <n v="6.6"/>
    <s v="The Last House on the Left"/>
    <s v="Dennis Iliadis"/>
    <x v="16"/>
    <s v="English"/>
    <n v="114"/>
    <n v="32721635"/>
    <n v="15000000"/>
  </r>
  <r>
    <n v="6.6"/>
    <s v="The Last House on the Left"/>
    <s v="Dennis Iliadis"/>
    <x v="4"/>
    <s v="English"/>
    <n v="114"/>
    <n v="32721635"/>
    <n v="15000000"/>
  </r>
  <r>
    <n v="6.1"/>
    <s v="The Wedding Date"/>
    <s v="Clare Kilner"/>
    <x v="7"/>
    <s v="English"/>
    <n v="90"/>
    <n v="31585300"/>
    <n v="15000000"/>
  </r>
  <r>
    <n v="6.1"/>
    <s v="The Wedding Date"/>
    <s v="Clare Kilner"/>
    <x v="5"/>
    <s v="English"/>
    <n v="90"/>
    <n v="31585300"/>
    <n v="15000000"/>
  </r>
  <r>
    <n v="4.0999999999999996"/>
    <s v="Halloween: Resurrection"/>
    <s v="Rick Rosenthal"/>
    <x v="7"/>
    <s v="English"/>
    <n v="94"/>
    <n v="30259652"/>
    <n v="15000000"/>
  </r>
  <r>
    <n v="4.0999999999999996"/>
    <s v="Halloween: Resurrection"/>
    <s v="Rick Rosenthal"/>
    <x v="16"/>
    <s v="English"/>
    <n v="94"/>
    <n v="30259652"/>
    <n v="15000000"/>
  </r>
  <r>
    <n v="4.0999999999999996"/>
    <s v="Halloween: Resurrection"/>
    <s v="Rick Rosenthal"/>
    <x v="4"/>
    <s v="English"/>
    <n v="94"/>
    <n v="30259652"/>
    <n v="15000000"/>
  </r>
  <r>
    <n v="8.1"/>
    <s v="The Princess Bride"/>
    <s v="Rob Reiner"/>
    <x v="1"/>
    <s v="English"/>
    <n v="98"/>
    <n v="30857814"/>
    <n v="16000000"/>
  </r>
  <r>
    <n v="8.1"/>
    <s v="The Princess Bride"/>
    <s v="Rob Reiner"/>
    <x v="8"/>
    <s v="English"/>
    <n v="98"/>
    <n v="30857814"/>
    <n v="16000000"/>
  </r>
  <r>
    <n v="8.1"/>
    <s v="The Princess Bride"/>
    <s v="Rob Reiner"/>
    <x v="2"/>
    <s v="English"/>
    <n v="98"/>
    <n v="30857814"/>
    <n v="16000000"/>
  </r>
  <r>
    <n v="8.1"/>
    <s v="The Princess Bride"/>
    <s v="Rob Reiner"/>
    <x v="5"/>
    <s v="English"/>
    <n v="98"/>
    <n v="30857814"/>
    <n v="16000000"/>
  </r>
  <r>
    <n v="7.6"/>
    <s v="The Great Debaters"/>
    <s v="Denzel Washington"/>
    <x v="18"/>
    <s v="English"/>
    <n v="126"/>
    <n v="30226144"/>
    <n v="15000000"/>
  </r>
  <r>
    <n v="7.6"/>
    <s v="The Great Debaters"/>
    <s v="Denzel Washington"/>
    <x v="12"/>
    <s v="English"/>
    <n v="126"/>
    <n v="30226144"/>
    <n v="15000000"/>
  </r>
  <r>
    <n v="7.8"/>
    <s v="Drive"/>
    <s v="Nicolas Winding Refn"/>
    <x v="15"/>
    <s v="English"/>
    <n v="100"/>
    <n v="35054909"/>
    <n v="15000000"/>
  </r>
  <r>
    <n v="7.8"/>
    <s v="Drive"/>
    <s v="Nicolas Winding Refn"/>
    <x v="12"/>
    <s v="English"/>
    <n v="100"/>
    <n v="35054909"/>
    <n v="15000000"/>
  </r>
  <r>
    <n v="4.5999999999999996"/>
    <s v="Confessions of a Teenage Drama Queen"/>
    <s v="Sara Sugarman"/>
    <x v="7"/>
    <s v="English"/>
    <n v="89"/>
    <n v="29302097"/>
    <n v="15000000"/>
  </r>
  <r>
    <n v="4.5999999999999996"/>
    <s v="Confessions of a Teenage Drama Queen"/>
    <s v="Sara Sugarman"/>
    <x v="8"/>
    <s v="English"/>
    <n v="89"/>
    <n v="29302097"/>
    <n v="15000000"/>
  </r>
  <r>
    <n v="4.5999999999999996"/>
    <s v="Confessions of a Teenage Drama Queen"/>
    <s v="Sara Sugarman"/>
    <x v="19"/>
    <s v="English"/>
    <n v="89"/>
    <n v="29302097"/>
    <n v="15000000"/>
  </r>
  <r>
    <n v="4.5999999999999996"/>
    <s v="Confessions of a Teenage Drama Queen"/>
    <s v="Sara Sugarman"/>
    <x v="5"/>
    <s v="English"/>
    <n v="89"/>
    <n v="29302097"/>
    <n v="15000000"/>
  </r>
  <r>
    <n v="6"/>
    <s v="The Object of My Affection"/>
    <s v="Nicholas Hytner"/>
    <x v="7"/>
    <s v="English"/>
    <n v="111"/>
    <n v="29106737"/>
    <n v="15000000"/>
  </r>
  <r>
    <n v="6"/>
    <s v="The Object of My Affection"/>
    <s v="Nicholas Hytner"/>
    <x v="12"/>
    <s v="English"/>
    <n v="111"/>
    <n v="29106737"/>
    <n v="15000000"/>
  </r>
  <r>
    <n v="6"/>
    <s v="The Object of My Affection"/>
    <s v="Nicholas Hytner"/>
    <x v="5"/>
    <s v="English"/>
    <n v="111"/>
    <n v="29106737"/>
    <n v="15000000"/>
  </r>
  <r>
    <n v="7"/>
    <s v="28 Weeks Later"/>
    <s v="Juan Carlos Fresnadillo"/>
    <x v="12"/>
    <s v="English"/>
    <n v="100"/>
    <n v="28637507"/>
    <n v="15000000"/>
  </r>
  <r>
    <n v="7"/>
    <s v="28 Weeks Later"/>
    <s v="Juan Carlos Fresnadillo"/>
    <x v="16"/>
    <s v="English"/>
    <n v="100"/>
    <n v="28637507"/>
    <n v="15000000"/>
  </r>
  <r>
    <n v="7"/>
    <s v="28 Weeks Later"/>
    <s v="Juan Carlos Fresnadillo"/>
    <x v="3"/>
    <s v="English"/>
    <n v="100"/>
    <n v="28637507"/>
    <n v="15000000"/>
  </r>
  <r>
    <n v="6.7"/>
    <s v="When the Game Stands Tall"/>
    <s v="Thomas Carter"/>
    <x v="12"/>
    <s v="English"/>
    <n v="115"/>
    <n v="30127963"/>
    <n v="15000000"/>
  </r>
  <r>
    <n v="6.7"/>
    <s v="When the Game Stands Tall"/>
    <s v="Thomas Carter"/>
    <x v="8"/>
    <s v="English"/>
    <n v="115"/>
    <n v="30127963"/>
    <n v="15000000"/>
  </r>
  <r>
    <n v="6.7"/>
    <s v="When the Game Stands Tall"/>
    <s v="Thomas Carter"/>
    <x v="14"/>
    <s v="English"/>
    <n v="115"/>
    <n v="30127963"/>
    <n v="15000000"/>
  </r>
  <r>
    <n v="6.4"/>
    <s v="Because of Winn-Dixie"/>
    <s v="Wayne Wang"/>
    <x v="7"/>
    <s v="English"/>
    <n v="106"/>
    <n v="32645546"/>
    <n v="14000000"/>
  </r>
  <r>
    <n v="6.4"/>
    <s v="Because of Winn-Dixie"/>
    <s v="Wayne Wang"/>
    <x v="12"/>
    <s v="English"/>
    <n v="106"/>
    <n v="32645546"/>
    <n v="14000000"/>
  </r>
  <r>
    <n v="6.4"/>
    <s v="Because of Winn-Dixie"/>
    <s v="Wayne Wang"/>
    <x v="8"/>
    <s v="English"/>
    <n v="106"/>
    <n v="32645546"/>
    <n v="14000000"/>
  </r>
  <r>
    <n v="7.2"/>
    <s v="Love &amp; Basketball"/>
    <s v="Gina Prince-Bythewood"/>
    <x v="12"/>
    <s v="English"/>
    <n v="124"/>
    <n v="27441122"/>
    <n v="15000000"/>
  </r>
  <r>
    <n v="7.2"/>
    <s v="Love &amp; Basketball"/>
    <s v="Gina Prince-Bythewood"/>
    <x v="5"/>
    <s v="English"/>
    <n v="124"/>
    <n v="27441122"/>
    <n v="15000000"/>
  </r>
  <r>
    <n v="7.2"/>
    <s v="Love &amp; Basketball"/>
    <s v="Gina Prince-Bythewood"/>
    <x v="14"/>
    <s v="English"/>
    <n v="124"/>
    <n v="27441122"/>
    <n v="15000000"/>
  </r>
  <r>
    <n v="7.4"/>
    <s v="Grosse Pointe Blank"/>
    <s v="George Armitage"/>
    <x v="0"/>
    <s v="English"/>
    <n v="107"/>
    <n v="28014536"/>
    <n v="15000000"/>
  </r>
  <r>
    <n v="7.4"/>
    <s v="Grosse Pointe Blank"/>
    <s v="George Armitage"/>
    <x v="7"/>
    <s v="English"/>
    <n v="107"/>
    <n v="28014536"/>
    <n v="15000000"/>
  </r>
  <r>
    <n v="7.4"/>
    <s v="Grosse Pointe Blank"/>
    <s v="George Armitage"/>
    <x v="15"/>
    <s v="English"/>
    <n v="107"/>
    <n v="28014536"/>
    <n v="15000000"/>
  </r>
  <r>
    <n v="7.4"/>
    <s v="Grosse Pointe Blank"/>
    <s v="George Armitage"/>
    <x v="5"/>
    <s v="English"/>
    <n v="107"/>
    <n v="28014536"/>
    <n v="15000000"/>
  </r>
  <r>
    <n v="7.4"/>
    <s v="Grosse Pointe Blank"/>
    <s v="George Armitage"/>
    <x v="4"/>
    <s v="English"/>
    <n v="107"/>
    <n v="28014536"/>
    <n v="15000000"/>
  </r>
  <r>
    <n v="4.8"/>
    <s v="All About Steve"/>
    <s v="Phil Traill"/>
    <x v="7"/>
    <s v="English"/>
    <n v="99"/>
    <n v="33860010"/>
    <n v="15000000"/>
  </r>
  <r>
    <n v="4.8"/>
    <s v="All About Steve"/>
    <s v="Phil Traill"/>
    <x v="5"/>
    <s v="English"/>
    <n v="99"/>
    <n v="33860010"/>
    <n v="15000000"/>
  </r>
  <r>
    <n v="4"/>
    <s v="Book of Shadows: Blair Witch 2"/>
    <s v="Joe Berlinger"/>
    <x v="1"/>
    <s v="English"/>
    <n v="90"/>
    <n v="26421314"/>
    <n v="15000000"/>
  </r>
  <r>
    <n v="4"/>
    <s v="Book of Shadows: Blair Witch 2"/>
    <s v="Joe Berlinger"/>
    <x v="2"/>
    <s v="English"/>
    <n v="90"/>
    <n v="26421314"/>
    <n v="15000000"/>
  </r>
  <r>
    <n v="4"/>
    <s v="Book of Shadows: Blair Witch 2"/>
    <s v="Joe Berlinger"/>
    <x v="16"/>
    <s v="English"/>
    <n v="90"/>
    <n v="26421314"/>
    <n v="15000000"/>
  </r>
  <r>
    <n v="4"/>
    <s v="Book of Shadows: Blair Witch 2"/>
    <s v="Joe Berlinger"/>
    <x v="10"/>
    <s v="English"/>
    <n v="90"/>
    <n v="26421314"/>
    <n v="15000000"/>
  </r>
  <r>
    <n v="4"/>
    <s v="Book of Shadows: Blair Witch 2"/>
    <s v="Joe Berlinger"/>
    <x v="4"/>
    <s v="English"/>
    <n v="90"/>
    <n v="26421314"/>
    <n v="15000000"/>
  </r>
  <r>
    <n v="6.2"/>
    <s v="The Craft"/>
    <s v="Andrew Fleming"/>
    <x v="12"/>
    <s v="English"/>
    <n v="101"/>
    <n v="24881000"/>
    <n v="15000000"/>
  </r>
  <r>
    <n v="6.2"/>
    <s v="The Craft"/>
    <s v="Andrew Fleming"/>
    <x v="2"/>
    <s v="English"/>
    <n v="101"/>
    <n v="24881000"/>
    <n v="15000000"/>
  </r>
  <r>
    <n v="6.2"/>
    <s v="The Craft"/>
    <s v="Andrew Fleming"/>
    <x v="16"/>
    <s v="English"/>
    <n v="101"/>
    <n v="24881000"/>
    <n v="15000000"/>
  </r>
  <r>
    <n v="6.2"/>
    <s v="The Craft"/>
    <s v="Andrew Fleming"/>
    <x v="4"/>
    <s v="English"/>
    <n v="101"/>
    <n v="24881000"/>
    <n v="15000000"/>
  </r>
  <r>
    <n v="7.7"/>
    <s v="Match Point"/>
    <s v="Woody Allen"/>
    <x v="12"/>
    <s v="English"/>
    <n v="119"/>
    <n v="23089926"/>
    <n v="15000000"/>
  </r>
  <r>
    <n v="7.7"/>
    <s v="Match Point"/>
    <s v="Woody Allen"/>
    <x v="5"/>
    <s v="English"/>
    <n v="119"/>
    <n v="23089926"/>
    <n v="15000000"/>
  </r>
  <r>
    <n v="7.7"/>
    <s v="Match Point"/>
    <s v="Woody Allen"/>
    <x v="4"/>
    <s v="English"/>
    <n v="119"/>
    <n v="23089926"/>
    <n v="15000000"/>
  </r>
  <r>
    <n v="6.7"/>
    <s v="Ramona and Beezus"/>
    <s v="Elizabeth Allen Rosenbaum"/>
    <x v="1"/>
    <s v="English"/>
    <n v="103"/>
    <n v="26161406"/>
    <n v="15000000"/>
  </r>
  <r>
    <n v="6.7"/>
    <s v="Ramona and Beezus"/>
    <s v="Elizabeth Allen Rosenbaum"/>
    <x v="7"/>
    <s v="English"/>
    <n v="103"/>
    <n v="26161406"/>
    <n v="15000000"/>
  </r>
  <r>
    <n v="6.7"/>
    <s v="Ramona and Beezus"/>
    <s v="Elizabeth Allen Rosenbaum"/>
    <x v="8"/>
    <s v="English"/>
    <n v="103"/>
    <n v="26161406"/>
    <n v="15000000"/>
  </r>
  <r>
    <n v="6.7"/>
    <s v="Ramona and Beezus"/>
    <s v="Elizabeth Allen Rosenbaum"/>
    <x v="2"/>
    <s v="English"/>
    <n v="103"/>
    <n v="26161406"/>
    <n v="15000000"/>
  </r>
  <r>
    <n v="7.9"/>
    <s v="The Remains of the Day"/>
    <s v="James Ivory"/>
    <x v="12"/>
    <s v="English"/>
    <n v="134"/>
    <n v="22954968"/>
    <n v="11500000"/>
  </r>
  <r>
    <n v="7.9"/>
    <s v="The Remains of the Day"/>
    <s v="James Ivory"/>
    <x v="5"/>
    <s v="English"/>
    <n v="134"/>
    <n v="22954968"/>
    <n v="11500000"/>
  </r>
  <r>
    <n v="7.9"/>
    <s v="Boogie Nights"/>
    <s v="Paul Thomas Anderson"/>
    <x v="12"/>
    <s v="English"/>
    <n v="155"/>
    <n v="26384919"/>
    <n v="15000000"/>
  </r>
  <r>
    <n v="5.5"/>
    <s v="Nowhere to Run"/>
    <s v="Robert Harmon"/>
    <x v="0"/>
    <s v="English"/>
    <n v="94"/>
    <n v="22189039"/>
    <n v="15000000"/>
  </r>
  <r>
    <n v="5.5"/>
    <s v="Nowhere to Run"/>
    <s v="Robert Harmon"/>
    <x v="15"/>
    <s v="English"/>
    <n v="94"/>
    <n v="22189039"/>
    <n v="15000000"/>
  </r>
  <r>
    <n v="5.5"/>
    <s v="Nowhere to Run"/>
    <s v="Robert Harmon"/>
    <x v="12"/>
    <s v="English"/>
    <n v="94"/>
    <n v="22189039"/>
    <n v="15000000"/>
  </r>
  <r>
    <n v="5.5"/>
    <s v="Nowhere to Run"/>
    <s v="Robert Harmon"/>
    <x v="5"/>
    <s v="English"/>
    <n v="94"/>
    <n v="22189039"/>
    <n v="15000000"/>
  </r>
  <r>
    <n v="5.5"/>
    <s v="Nowhere to Run"/>
    <s v="Robert Harmon"/>
    <x v="4"/>
    <s v="English"/>
    <n v="94"/>
    <n v="22189039"/>
    <n v="15000000"/>
  </r>
  <r>
    <n v="6.2"/>
    <s v="Flicka"/>
    <s v="Michael Mayer"/>
    <x v="1"/>
    <s v="English"/>
    <n v="95"/>
    <n v="20998709"/>
    <n v="15000000"/>
  </r>
  <r>
    <n v="6.2"/>
    <s v="Flicka"/>
    <s v="Michael Mayer"/>
    <x v="12"/>
    <s v="English"/>
    <n v="95"/>
    <n v="20998709"/>
    <n v="15000000"/>
  </r>
  <r>
    <n v="6.2"/>
    <s v="Flicka"/>
    <s v="Michael Mayer"/>
    <x v="8"/>
    <s v="English"/>
    <n v="95"/>
    <n v="20998709"/>
    <n v="15000000"/>
  </r>
  <r>
    <n v="5.0999999999999996"/>
    <s v="The Hills Have Eyes II"/>
    <s v="Martin Weisz"/>
    <x v="16"/>
    <s v="English"/>
    <n v="89"/>
    <n v="20801344"/>
    <n v="15000000"/>
  </r>
  <r>
    <n v="4.0999999999999996"/>
    <s v="Urban Legends: Final Cut"/>
    <s v="John Ottman"/>
    <x v="16"/>
    <s v="English"/>
    <n v="97"/>
    <n v="21468807"/>
    <n v="14000000"/>
  </r>
  <r>
    <n v="4.0999999999999996"/>
    <s v="Urban Legends: Final Cut"/>
    <s v="John Ottman"/>
    <x v="10"/>
    <s v="English"/>
    <n v="97"/>
    <n v="21468807"/>
    <n v="14000000"/>
  </r>
  <r>
    <n v="4.0999999999999996"/>
    <s v="Urban Legends: Final Cut"/>
    <s v="John Ottman"/>
    <x v="4"/>
    <s v="English"/>
    <n v="97"/>
    <n v="21468807"/>
    <n v="14000000"/>
  </r>
  <r>
    <n v="6.7"/>
    <s v="Tuck Everlasting"/>
    <s v="Jay Russell"/>
    <x v="12"/>
    <s v="English"/>
    <n v="90"/>
    <n v="19158074"/>
    <n v="15000000"/>
  </r>
  <r>
    <n v="6.7"/>
    <s v="Tuck Everlasting"/>
    <s v="Jay Russell"/>
    <x v="8"/>
    <s v="English"/>
    <n v="90"/>
    <n v="19158074"/>
    <n v="15000000"/>
  </r>
  <r>
    <n v="6.7"/>
    <s v="Tuck Everlasting"/>
    <s v="Jay Russell"/>
    <x v="2"/>
    <s v="English"/>
    <n v="90"/>
    <n v="19158074"/>
    <n v="15000000"/>
  </r>
  <r>
    <n v="6.7"/>
    <s v="Tuck Everlasting"/>
    <s v="Jay Russell"/>
    <x v="5"/>
    <s v="English"/>
    <n v="90"/>
    <n v="19158074"/>
    <n v="15000000"/>
  </r>
  <r>
    <n v="4.7"/>
    <s v="The Marine"/>
    <s v="John Bonito"/>
    <x v="0"/>
    <s v="English"/>
    <n v="92"/>
    <n v="18843314"/>
    <n v="20000000"/>
  </r>
  <r>
    <n v="4.7"/>
    <s v="The Marine"/>
    <s v="John Bonito"/>
    <x v="12"/>
    <s v="English"/>
    <n v="92"/>
    <n v="18843314"/>
    <n v="20000000"/>
  </r>
  <r>
    <n v="4.7"/>
    <s v="The Marine"/>
    <s v="John Bonito"/>
    <x v="4"/>
    <s v="English"/>
    <n v="92"/>
    <n v="18843314"/>
    <n v="20000000"/>
  </r>
  <r>
    <n v="6.4"/>
    <s v="Keanu"/>
    <s v="Peter Atencio"/>
    <x v="0"/>
    <s v="English"/>
    <n v="100"/>
    <n v="20566327"/>
    <n v="15000000"/>
  </r>
  <r>
    <n v="6.4"/>
    <s v="Keanu"/>
    <s v="Peter Atencio"/>
    <x v="7"/>
    <s v="English"/>
    <n v="100"/>
    <n v="20566327"/>
    <n v="15000000"/>
  </r>
  <r>
    <n v="6.3"/>
    <s v="Country Strong"/>
    <s v="Shana Feste"/>
    <x v="12"/>
    <s v="English"/>
    <n v="117"/>
    <n v="20218921"/>
    <n v="15000000"/>
  </r>
  <r>
    <n v="6.3"/>
    <s v="Country Strong"/>
    <s v="Shana Feste"/>
    <x v="19"/>
    <s v="English"/>
    <n v="117"/>
    <n v="20218921"/>
    <n v="15000000"/>
  </r>
  <r>
    <n v="5.5"/>
    <s v="Disturbing Behavior"/>
    <s v="David Nutter"/>
    <x v="16"/>
    <s v="English"/>
    <n v="84"/>
    <n v="17411331"/>
    <n v="15000000"/>
  </r>
  <r>
    <n v="5.5"/>
    <s v="Disturbing Behavior"/>
    <s v="David Nutter"/>
    <x v="10"/>
    <s v="English"/>
    <n v="84"/>
    <n v="17411331"/>
    <n v="15000000"/>
  </r>
  <r>
    <n v="5.5"/>
    <s v="Disturbing Behavior"/>
    <s v="David Nutter"/>
    <x v="3"/>
    <s v="English"/>
    <n v="84"/>
    <n v="17411331"/>
    <n v="15000000"/>
  </r>
  <r>
    <n v="5.5"/>
    <s v="Disturbing Behavior"/>
    <s v="David Nutter"/>
    <x v="4"/>
    <s v="English"/>
    <n v="84"/>
    <n v="17411331"/>
    <n v="15000000"/>
  </r>
  <r>
    <n v="7.3"/>
    <s v="The Place Beyond the Pines"/>
    <s v="Derek Cianfrance"/>
    <x v="15"/>
    <s v="English"/>
    <n v="140"/>
    <n v="21383298"/>
    <n v="15000000"/>
  </r>
  <r>
    <n v="7.3"/>
    <s v="The Place Beyond the Pines"/>
    <s v="Derek Cianfrance"/>
    <x v="12"/>
    <s v="English"/>
    <n v="140"/>
    <n v="21383298"/>
    <n v="15000000"/>
  </r>
  <r>
    <n v="7.3"/>
    <s v="The Place Beyond the Pines"/>
    <s v="Derek Cianfrance"/>
    <x v="4"/>
    <s v="English"/>
    <n v="140"/>
    <n v="21383298"/>
    <n v="15000000"/>
  </r>
  <r>
    <n v="6.3"/>
    <s v="The November Man"/>
    <s v="Roger Donaldson"/>
    <x v="0"/>
    <s v="English"/>
    <n v="108"/>
    <n v="24984868"/>
    <n v="15000000"/>
  </r>
  <r>
    <n v="6.3"/>
    <s v="The November Man"/>
    <s v="Roger Donaldson"/>
    <x v="15"/>
    <s v="English"/>
    <n v="108"/>
    <n v="24984868"/>
    <n v="15000000"/>
  </r>
  <r>
    <n v="6.3"/>
    <s v="The November Man"/>
    <s v="Roger Donaldson"/>
    <x v="4"/>
    <s v="English"/>
    <n v="108"/>
    <n v="24984868"/>
    <n v="15000000"/>
  </r>
  <r>
    <n v="4.9000000000000004"/>
    <s v="Eye of the Beholder"/>
    <s v="Stephan Elliott"/>
    <x v="12"/>
    <s v="English"/>
    <n v="109"/>
    <n v="16459004"/>
    <n v="15000000"/>
  </r>
  <r>
    <n v="4.9000000000000004"/>
    <s v="Eye of the Beholder"/>
    <s v="Stephan Elliott"/>
    <x v="10"/>
    <s v="English"/>
    <n v="109"/>
    <n v="16459004"/>
    <n v="15000000"/>
  </r>
  <r>
    <n v="4.9000000000000004"/>
    <s v="Eye of the Beholder"/>
    <s v="Stephan Elliott"/>
    <x v="4"/>
    <s v="English"/>
    <n v="109"/>
    <n v="16459004"/>
    <n v="15000000"/>
  </r>
  <r>
    <n v="7.6"/>
    <s v="The Hurt Locker"/>
    <s v="Kathryn Bigelow"/>
    <x v="12"/>
    <s v="English"/>
    <n v="131"/>
    <n v="15700000"/>
    <n v="15000000"/>
  </r>
  <r>
    <n v="7.6"/>
    <s v="The Hurt Locker"/>
    <s v="Kathryn Bigelow"/>
    <x v="13"/>
    <s v="English"/>
    <n v="131"/>
    <n v="15700000"/>
    <n v="15000000"/>
  </r>
  <r>
    <n v="7.6"/>
    <s v="The Hurt Locker"/>
    <s v="Kathryn Bigelow"/>
    <x v="4"/>
    <s v="English"/>
    <n v="131"/>
    <n v="15700000"/>
    <n v="15000000"/>
  </r>
  <r>
    <n v="7.6"/>
    <s v="The Hurt Locker"/>
    <s v="Kathryn Bigelow"/>
    <x v="17"/>
    <s v="English"/>
    <n v="131"/>
    <n v="15700000"/>
    <n v="15000000"/>
  </r>
  <r>
    <n v="6"/>
    <s v="Firestarter"/>
    <s v="Mark L. Lester"/>
    <x v="0"/>
    <s v="English"/>
    <n v="114"/>
    <n v="15100000"/>
    <n v="15000000"/>
  </r>
  <r>
    <n v="6"/>
    <s v="Firestarter"/>
    <s v="Mark L. Lester"/>
    <x v="16"/>
    <s v="English"/>
    <n v="114"/>
    <n v="15100000"/>
    <n v="15000000"/>
  </r>
  <r>
    <n v="6"/>
    <s v="Firestarter"/>
    <s v="Mark L. Lester"/>
    <x v="3"/>
    <s v="English"/>
    <n v="114"/>
    <n v="15100000"/>
    <n v="15000000"/>
  </r>
  <r>
    <n v="6"/>
    <s v="Firestarter"/>
    <s v="Mark L. Lester"/>
    <x v="4"/>
    <s v="English"/>
    <n v="114"/>
    <n v="15100000"/>
    <n v="15000000"/>
  </r>
  <r>
    <n v="6.2"/>
    <s v="Killing Them Softly"/>
    <s v="Andrew Dominik"/>
    <x v="15"/>
    <s v="English"/>
    <n v="97"/>
    <n v="14938570"/>
    <n v="15000000"/>
  </r>
  <r>
    <n v="6.2"/>
    <s v="Killing Them Softly"/>
    <s v="Andrew Dominik"/>
    <x v="4"/>
    <s v="English"/>
    <n v="97"/>
    <n v="14938570"/>
    <n v="15000000"/>
  </r>
  <r>
    <n v="6.8"/>
    <s v="A Most Wanted Man"/>
    <s v="Anton Corbijn"/>
    <x v="15"/>
    <s v="English"/>
    <n v="122"/>
    <n v="17237244"/>
    <n v="15000000"/>
  </r>
  <r>
    <n v="6.8"/>
    <s v="A Most Wanted Man"/>
    <s v="Anton Corbijn"/>
    <x v="12"/>
    <s v="English"/>
    <n v="122"/>
    <n v="17237244"/>
    <n v="15000000"/>
  </r>
  <r>
    <n v="6.8"/>
    <s v="A Most Wanted Man"/>
    <s v="Anton Corbijn"/>
    <x v="4"/>
    <s v="English"/>
    <n v="122"/>
    <n v="17237244"/>
    <n v="15000000"/>
  </r>
  <r>
    <n v="4.5"/>
    <s v="Freddy Got Fingered"/>
    <s v="Tom Green"/>
    <x v="7"/>
    <s v="English"/>
    <n v="87"/>
    <n v="14249005"/>
    <n v="15000000"/>
  </r>
  <r>
    <n v="5.7"/>
    <s v="The Pirates Who Don't Do Anything: A VeggieTales Movie"/>
    <s v="Mike Nawrocki"/>
    <x v="1"/>
    <s v="English"/>
    <n v="85"/>
    <n v="12701880"/>
    <n v="15000000"/>
  </r>
  <r>
    <n v="5.7"/>
    <s v="The Pirates Who Don't Do Anything: A VeggieTales Movie"/>
    <s v="Mike Nawrocki"/>
    <x v="6"/>
    <s v="English"/>
    <n v="85"/>
    <n v="12701880"/>
    <n v="15000000"/>
  </r>
  <r>
    <n v="5.7"/>
    <s v="The Pirates Who Don't Do Anything: A VeggieTales Movie"/>
    <s v="Mike Nawrocki"/>
    <x v="7"/>
    <s v="English"/>
    <n v="85"/>
    <n v="12701880"/>
    <n v="15000000"/>
  </r>
  <r>
    <n v="5.7"/>
    <s v="The Pirates Who Don't Do Anything: A VeggieTales Movie"/>
    <s v="Mike Nawrocki"/>
    <x v="8"/>
    <s v="English"/>
    <n v="85"/>
    <n v="12701880"/>
    <n v="15000000"/>
  </r>
  <r>
    <n v="4.5999999999999996"/>
    <s v="Highlander: Endgame"/>
    <s v="Douglas Aarniokoski"/>
    <x v="0"/>
    <s v="English"/>
    <n v="101"/>
    <n v="12801190"/>
    <n v="15000000"/>
  </r>
  <r>
    <n v="4.5999999999999996"/>
    <s v="Highlander: Endgame"/>
    <s v="Douglas Aarniokoski"/>
    <x v="1"/>
    <s v="English"/>
    <n v="101"/>
    <n v="12801190"/>
    <n v="15000000"/>
  </r>
  <r>
    <n v="4.5999999999999996"/>
    <s v="Highlander: Endgame"/>
    <s v="Douglas Aarniokoski"/>
    <x v="2"/>
    <s v="English"/>
    <n v="101"/>
    <n v="12801190"/>
    <n v="15000000"/>
  </r>
  <r>
    <n v="4.5999999999999996"/>
    <s v="Highlander: Endgame"/>
    <s v="Douglas Aarniokoski"/>
    <x v="3"/>
    <s v="English"/>
    <n v="101"/>
    <n v="12801190"/>
    <n v="15000000"/>
  </r>
  <r>
    <n v="6.2"/>
    <s v="Idlewild"/>
    <s v="Bryan Barber"/>
    <x v="15"/>
    <s v="English"/>
    <n v="121"/>
    <n v="12549485"/>
    <n v="15000000"/>
  </r>
  <r>
    <n v="6.2"/>
    <s v="Idlewild"/>
    <s v="Bryan Barber"/>
    <x v="12"/>
    <s v="English"/>
    <n v="121"/>
    <n v="12549485"/>
    <n v="15000000"/>
  </r>
  <r>
    <n v="6.2"/>
    <s v="Idlewild"/>
    <s v="Bryan Barber"/>
    <x v="9"/>
    <s v="English"/>
    <n v="121"/>
    <n v="12549485"/>
    <n v="15000000"/>
  </r>
  <r>
    <n v="6.2"/>
    <s v="Idlewild"/>
    <s v="Bryan Barber"/>
    <x v="5"/>
    <s v="English"/>
    <n v="121"/>
    <n v="12549485"/>
    <n v="15000000"/>
  </r>
  <r>
    <n v="7"/>
    <s v="One Day"/>
    <s v="Lone Scherfig"/>
    <x v="12"/>
    <s v="English"/>
    <n v="107"/>
    <n v="13766014"/>
    <n v="15000000"/>
  </r>
  <r>
    <n v="7"/>
    <s v="One Day"/>
    <s v="Lone Scherfig"/>
    <x v="5"/>
    <s v="English"/>
    <n v="107"/>
    <n v="13766014"/>
    <n v="15000000"/>
  </r>
  <r>
    <n v="6.9"/>
    <s v="Whip It"/>
    <s v="Drew Barrymore"/>
    <x v="12"/>
    <s v="English"/>
    <n v="111"/>
    <n v="13034417"/>
    <n v="15000000"/>
  </r>
  <r>
    <n v="6.9"/>
    <s v="Whip It"/>
    <s v="Drew Barrymore"/>
    <x v="14"/>
    <s v="English"/>
    <n v="111"/>
    <n v="13034417"/>
    <n v="15000000"/>
  </r>
  <r>
    <n v="6.7"/>
    <s v="Confidence"/>
    <s v="James Foley"/>
    <x v="15"/>
    <s v="English"/>
    <n v="97"/>
    <n v="12212417"/>
    <n v="15000000"/>
  </r>
  <r>
    <n v="6.7"/>
    <s v="Confidence"/>
    <s v="James Foley"/>
    <x v="4"/>
    <s v="English"/>
    <n v="97"/>
    <n v="12212417"/>
    <n v="15000000"/>
  </r>
  <r>
    <n v="5.6"/>
    <s v="The Muse"/>
    <s v="Albert Brooks"/>
    <x v="7"/>
    <s v="English"/>
    <n v="97"/>
    <n v="11614236"/>
    <n v="15000000"/>
  </r>
  <r>
    <n v="6.6"/>
    <s v="De-Lovely"/>
    <s v="Irwin Winkler"/>
    <x v="18"/>
    <s v="English"/>
    <n v="125"/>
    <n v="13337299"/>
    <n v="20000000"/>
  </r>
  <r>
    <n v="6.6"/>
    <s v="De-Lovely"/>
    <s v="Irwin Winkler"/>
    <x v="12"/>
    <s v="English"/>
    <n v="125"/>
    <n v="13337299"/>
    <n v="20000000"/>
  </r>
  <r>
    <n v="6.6"/>
    <s v="De-Lovely"/>
    <s v="Irwin Winkler"/>
    <x v="19"/>
    <s v="English"/>
    <n v="125"/>
    <n v="13337299"/>
    <n v="20000000"/>
  </r>
  <r>
    <n v="6.6"/>
    <s v="De-Lovely"/>
    <s v="Irwin Winkler"/>
    <x v="9"/>
    <s v="English"/>
    <n v="125"/>
    <n v="13337299"/>
    <n v="20000000"/>
  </r>
  <r>
    <n v="6.4"/>
    <s v="New York Stories"/>
    <s v="Woody Allen"/>
    <x v="7"/>
    <s v="English"/>
    <n v="124"/>
    <n v="10763469"/>
    <n v="15000000"/>
  </r>
  <r>
    <n v="6.4"/>
    <s v="New York Stories"/>
    <s v="Woody Allen"/>
    <x v="12"/>
    <s v="English"/>
    <n v="124"/>
    <n v="10763469"/>
    <n v="15000000"/>
  </r>
  <r>
    <n v="6.4"/>
    <s v="New York Stories"/>
    <s v="Woody Allen"/>
    <x v="5"/>
    <s v="English"/>
    <n v="124"/>
    <n v="10763469"/>
    <n v="15000000"/>
  </r>
  <r>
    <n v="2.8"/>
    <s v="Barney's Great Adventure"/>
    <s v="Steve Gomer"/>
    <x v="1"/>
    <s v="English"/>
    <n v="76"/>
    <n v="11144518"/>
    <n v="15000000"/>
  </r>
  <r>
    <n v="2.8"/>
    <s v="Barney's Great Adventure"/>
    <s v="Steve Gomer"/>
    <x v="8"/>
    <s v="English"/>
    <n v="76"/>
    <n v="11144518"/>
    <n v="15000000"/>
  </r>
  <r>
    <n v="5.4"/>
    <s v="The Man with the Iron Fists"/>
    <s v="RZA"/>
    <x v="0"/>
    <s v="English"/>
    <n v="107"/>
    <n v="15608545"/>
    <n v="15000000"/>
  </r>
  <r>
    <n v="5"/>
    <s v="Home Fries"/>
    <s v="Dean Parisot"/>
    <x v="7"/>
    <s v="English"/>
    <n v="91"/>
    <n v="10443316"/>
    <n v="15000000"/>
  </r>
  <r>
    <n v="5"/>
    <s v="Home Fries"/>
    <s v="Dean Parisot"/>
    <x v="12"/>
    <s v="English"/>
    <n v="91"/>
    <n v="10443316"/>
    <n v="15000000"/>
  </r>
  <r>
    <n v="5"/>
    <s v="Home Fries"/>
    <s v="Dean Parisot"/>
    <x v="5"/>
    <s v="English"/>
    <n v="91"/>
    <n v="10443316"/>
    <n v="15000000"/>
  </r>
  <r>
    <n v="5.0999999999999996"/>
    <s v="Here on Earth"/>
    <s v="Mark Piznarski"/>
    <x v="12"/>
    <s v="English"/>
    <n v="96"/>
    <n v="10494147"/>
    <n v="15000000"/>
  </r>
  <r>
    <n v="5.0999999999999996"/>
    <s v="Here on Earth"/>
    <s v="Mark Piznarski"/>
    <x v="5"/>
    <s v="English"/>
    <n v="96"/>
    <n v="10494147"/>
    <n v="15000000"/>
  </r>
  <r>
    <n v="8"/>
    <s v="Brazil"/>
    <s v="Terry Gilliam"/>
    <x v="12"/>
    <s v="English"/>
    <n v="142"/>
    <n v="9929000"/>
    <n v="15000000"/>
  </r>
  <r>
    <n v="8"/>
    <s v="Brazil"/>
    <s v="Terry Gilliam"/>
    <x v="3"/>
    <s v="English"/>
    <n v="142"/>
    <n v="9929000"/>
    <n v="15000000"/>
  </r>
  <r>
    <n v="5.9"/>
    <s v="Raise Your Voice"/>
    <s v="Sean McNamara"/>
    <x v="8"/>
    <s v="English"/>
    <n v="103"/>
    <n v="10411980"/>
    <n v="15000000"/>
  </r>
  <r>
    <n v="5.9"/>
    <s v="Raise Your Voice"/>
    <s v="Sean McNamara"/>
    <x v="19"/>
    <s v="English"/>
    <n v="103"/>
    <n v="10411980"/>
    <n v="15000000"/>
  </r>
  <r>
    <n v="5.9"/>
    <s v="Raise Your Voice"/>
    <s v="Sean McNamara"/>
    <x v="5"/>
    <s v="English"/>
    <n v="103"/>
    <n v="10411980"/>
    <n v="15000000"/>
  </r>
  <r>
    <n v="8.1999999999999993"/>
    <s v="The Big Lebowski"/>
    <s v="Joel Coen"/>
    <x v="7"/>
    <s v="English"/>
    <n v="117"/>
    <n v="17439163"/>
    <n v="15000000"/>
  </r>
  <r>
    <n v="8.1999999999999993"/>
    <s v="The Big Lebowski"/>
    <s v="Joel Coen"/>
    <x v="15"/>
    <s v="English"/>
    <n v="117"/>
    <n v="17439163"/>
    <n v="15000000"/>
  </r>
  <r>
    <n v="7"/>
    <s v="Black Snake Moan"/>
    <s v="Craig Brewer"/>
    <x v="12"/>
    <s v="English"/>
    <n v="116"/>
    <n v="9396487"/>
    <n v="15000000"/>
  </r>
  <r>
    <n v="7"/>
    <s v="Black Snake Moan"/>
    <s v="Craig Brewer"/>
    <x v="19"/>
    <s v="English"/>
    <n v="116"/>
    <n v="9396487"/>
    <n v="15000000"/>
  </r>
  <r>
    <n v="6.6"/>
    <s v="Dark Blue"/>
    <s v="Ron Shelton"/>
    <x v="15"/>
    <s v="English"/>
    <n v="118"/>
    <n v="9059588"/>
    <n v="15000000"/>
  </r>
  <r>
    <n v="6.6"/>
    <s v="Dark Blue"/>
    <s v="Ron Shelton"/>
    <x v="12"/>
    <s v="English"/>
    <n v="118"/>
    <n v="9059588"/>
    <n v="15000000"/>
  </r>
  <r>
    <n v="6.6"/>
    <s v="Dark Blue"/>
    <s v="Ron Shelton"/>
    <x v="5"/>
    <s v="English"/>
    <n v="118"/>
    <n v="9059588"/>
    <n v="15000000"/>
  </r>
  <r>
    <n v="6.6"/>
    <s v="Dark Blue"/>
    <s v="Ron Shelton"/>
    <x v="4"/>
    <s v="English"/>
    <n v="118"/>
    <n v="9059588"/>
    <n v="15000000"/>
  </r>
  <r>
    <n v="6.7"/>
    <s v="A Mighty Heart"/>
    <s v="Michael Winterbottom"/>
    <x v="18"/>
    <s v="English"/>
    <n v="108"/>
    <n v="9172810"/>
    <n v="16000000"/>
  </r>
  <r>
    <n v="6.7"/>
    <s v="A Mighty Heart"/>
    <s v="Michael Winterbottom"/>
    <x v="12"/>
    <s v="English"/>
    <n v="108"/>
    <n v="9172810"/>
    <n v="16000000"/>
  </r>
  <r>
    <n v="6.7"/>
    <s v="A Mighty Heart"/>
    <s v="Michael Winterbottom"/>
    <x v="13"/>
    <s v="English"/>
    <n v="108"/>
    <n v="9172810"/>
    <n v="16000000"/>
  </r>
  <r>
    <n v="6.7"/>
    <s v="A Mighty Heart"/>
    <s v="Michael Winterbottom"/>
    <x v="4"/>
    <s v="English"/>
    <n v="108"/>
    <n v="9172810"/>
    <n v="16000000"/>
  </r>
  <r>
    <n v="6.7"/>
    <s v="A Mighty Heart"/>
    <s v="Michael Winterbottom"/>
    <x v="17"/>
    <s v="English"/>
    <n v="108"/>
    <n v="9172810"/>
    <n v="16000000"/>
  </r>
  <r>
    <n v="5.5"/>
    <s v="Whatever It Takes"/>
    <s v="David Raynr"/>
    <x v="7"/>
    <s v="English"/>
    <n v="94"/>
    <n v="8735529"/>
    <n v="15000000"/>
  </r>
  <r>
    <n v="5.5"/>
    <s v="Whatever It Takes"/>
    <s v="David Raynr"/>
    <x v="12"/>
    <s v="English"/>
    <n v="94"/>
    <n v="8735529"/>
    <n v="15000000"/>
  </r>
  <r>
    <n v="5.5"/>
    <s v="Whatever It Takes"/>
    <s v="David Raynr"/>
    <x v="5"/>
    <s v="English"/>
    <n v="94"/>
    <n v="8735529"/>
    <n v="15000000"/>
  </r>
  <r>
    <n v="4.9000000000000004"/>
    <s v="Boat Trip"/>
    <s v="Mort Nathan"/>
    <x v="7"/>
    <s v="English"/>
    <n v="97"/>
    <n v="8586376"/>
    <n v="20000000"/>
  </r>
  <r>
    <n v="6.9"/>
    <s v="The Importance of Being Earnest"/>
    <s v="Oliver Parker"/>
    <x v="7"/>
    <s v="English"/>
    <n v="97"/>
    <n v="8378141"/>
    <n v="15000000"/>
  </r>
  <r>
    <n v="6.9"/>
    <s v="The Importance of Being Earnest"/>
    <s v="Oliver Parker"/>
    <x v="12"/>
    <s v="English"/>
    <n v="97"/>
    <n v="8378141"/>
    <n v="15000000"/>
  </r>
  <r>
    <n v="6.9"/>
    <s v="The Importance of Being Earnest"/>
    <s v="Oliver Parker"/>
    <x v="5"/>
    <s v="English"/>
    <n v="97"/>
    <n v="8378141"/>
    <n v="15000000"/>
  </r>
  <r>
    <n v="5.6"/>
    <s v="Hoot"/>
    <s v="Wil Shriner"/>
    <x v="1"/>
    <s v="English"/>
    <n v="91"/>
    <n v="8080116"/>
    <n v="15000000"/>
  </r>
  <r>
    <n v="5.6"/>
    <s v="Hoot"/>
    <s v="Wil Shriner"/>
    <x v="7"/>
    <s v="English"/>
    <n v="91"/>
    <n v="8080116"/>
    <n v="15000000"/>
  </r>
  <r>
    <n v="5.6"/>
    <s v="Hoot"/>
    <s v="Wil Shriner"/>
    <x v="8"/>
    <s v="English"/>
    <n v="91"/>
    <n v="8080116"/>
    <n v="15000000"/>
  </r>
  <r>
    <n v="8"/>
    <s v="In Bruges"/>
    <s v="Martin McDonagh"/>
    <x v="7"/>
    <s v="English"/>
    <n v="107"/>
    <n v="7757130"/>
    <n v="15000000"/>
  </r>
  <r>
    <n v="8"/>
    <s v="In Bruges"/>
    <s v="Martin McDonagh"/>
    <x v="15"/>
    <s v="English"/>
    <n v="107"/>
    <n v="7757130"/>
    <n v="15000000"/>
  </r>
  <r>
    <n v="8"/>
    <s v="In Bruges"/>
    <s v="Martin McDonagh"/>
    <x v="12"/>
    <s v="English"/>
    <n v="107"/>
    <n v="7757130"/>
    <n v="15000000"/>
  </r>
  <r>
    <n v="5.3"/>
    <s v="Peeples"/>
    <s v="Tina Gordon Chism"/>
    <x v="7"/>
    <s v="English"/>
    <n v="95"/>
    <n v="9123834"/>
    <n v="15000000"/>
  </r>
  <r>
    <n v="5.3"/>
    <s v="Peeples"/>
    <s v="Tina Gordon Chism"/>
    <x v="5"/>
    <s v="English"/>
    <n v="95"/>
    <n v="9123834"/>
    <n v="15000000"/>
  </r>
  <r>
    <n v="6.2"/>
    <s v="The Rocker"/>
    <s v="Peter Cattaneo"/>
    <x v="7"/>
    <s v="English"/>
    <n v="102"/>
    <n v="6409206"/>
    <n v="15000000"/>
  </r>
  <r>
    <n v="6.2"/>
    <s v="The Rocker"/>
    <s v="Peter Cattaneo"/>
    <x v="19"/>
    <s v="English"/>
    <n v="102"/>
    <n v="6409206"/>
    <n v="15000000"/>
  </r>
  <r>
    <n v="5.3"/>
    <s v="Post Grad"/>
    <s v="Vicky Jenson"/>
    <x v="7"/>
    <s v="English"/>
    <n v="88"/>
    <n v="6373693"/>
    <n v="15000000"/>
  </r>
  <r>
    <n v="5.3"/>
    <s v="Post Grad"/>
    <s v="Vicky Jenson"/>
    <x v="5"/>
    <s v="English"/>
    <n v="88"/>
    <n v="6373693"/>
    <n v="15000000"/>
  </r>
  <r>
    <n v="6.6"/>
    <s v="Promised Land"/>
    <s v="Gus Van Sant"/>
    <x v="12"/>
    <s v="English"/>
    <n v="106"/>
    <n v="7556708"/>
    <n v="15000000"/>
  </r>
  <r>
    <n v="7.2"/>
    <s v="Whatever Works"/>
    <s v="Woody Allen"/>
    <x v="7"/>
    <s v="English"/>
    <n v="92"/>
    <n v="5306447"/>
    <n v="15000000"/>
  </r>
  <r>
    <n v="7.2"/>
    <s v="Whatever Works"/>
    <s v="Woody Allen"/>
    <x v="5"/>
    <s v="English"/>
    <n v="92"/>
    <n v="5306447"/>
    <n v="15000000"/>
  </r>
  <r>
    <n v="4.5999999999999996"/>
    <s v="The In Crowd"/>
    <s v="Mary Lambert"/>
    <x v="12"/>
    <s v="English"/>
    <n v="105"/>
    <n v="5217498"/>
    <n v="15000000"/>
  </r>
  <r>
    <n v="4.5999999999999996"/>
    <s v="The In Crowd"/>
    <s v="Mary Lambert"/>
    <x v="10"/>
    <s v="English"/>
    <n v="105"/>
    <n v="5217498"/>
    <n v="15000000"/>
  </r>
  <r>
    <n v="4.5999999999999996"/>
    <s v="The In Crowd"/>
    <s v="Mary Lambert"/>
    <x v="4"/>
    <s v="English"/>
    <n v="105"/>
    <n v="5217498"/>
    <n v="15000000"/>
  </r>
  <r>
    <n v="7.5"/>
    <s v="Three Burials"/>
    <s v="Tommy Lee Jones"/>
    <x v="1"/>
    <s v="English"/>
    <n v="107"/>
    <n v="5023275"/>
    <n v="15000000"/>
  </r>
  <r>
    <n v="7.5"/>
    <s v="Three Burials"/>
    <s v="Tommy Lee Jones"/>
    <x v="15"/>
    <s v="English"/>
    <n v="107"/>
    <n v="5023275"/>
    <n v="15000000"/>
  </r>
  <r>
    <n v="7.5"/>
    <s v="Three Burials"/>
    <s v="Tommy Lee Jones"/>
    <x v="12"/>
    <s v="English"/>
    <n v="107"/>
    <n v="5023275"/>
    <n v="15000000"/>
  </r>
  <r>
    <n v="7.5"/>
    <s v="Three Burials"/>
    <s v="Tommy Lee Jones"/>
    <x v="10"/>
    <s v="English"/>
    <n v="107"/>
    <n v="5023275"/>
    <n v="15000000"/>
  </r>
  <r>
    <n v="7.5"/>
    <s v="Three Burials"/>
    <s v="Tommy Lee Jones"/>
    <x v="11"/>
    <s v="English"/>
    <n v="107"/>
    <n v="5023275"/>
    <n v="15000000"/>
  </r>
  <r>
    <n v="6.5"/>
    <s v="Jakob the Liar"/>
    <s v="Peter Kassovitz"/>
    <x v="12"/>
    <s v="English"/>
    <n v="120"/>
    <n v="4956401"/>
    <n v="15000000"/>
  </r>
  <r>
    <n v="6.5"/>
    <s v="Jakob the Liar"/>
    <s v="Peter Kassovitz"/>
    <x v="17"/>
    <s v="English"/>
    <n v="120"/>
    <n v="4956401"/>
    <n v="15000000"/>
  </r>
  <r>
    <n v="7.6"/>
    <s v="Kiss Kiss Bang Bang"/>
    <s v="Shane Black"/>
    <x v="7"/>
    <s v="English"/>
    <n v="103"/>
    <n v="4235837"/>
    <n v="15000000"/>
  </r>
  <r>
    <n v="7.6"/>
    <s v="Kiss Kiss Bang Bang"/>
    <s v="Shane Black"/>
    <x v="15"/>
    <s v="English"/>
    <n v="103"/>
    <n v="4235837"/>
    <n v="15000000"/>
  </r>
  <r>
    <n v="7.6"/>
    <s v="Kiss Kiss Bang Bang"/>
    <s v="Shane Black"/>
    <x v="10"/>
    <s v="English"/>
    <n v="103"/>
    <n v="4235837"/>
    <n v="15000000"/>
  </r>
  <r>
    <n v="6.2"/>
    <s v="Idle Hands"/>
    <s v="Rodman Flender"/>
    <x v="7"/>
    <s v="English"/>
    <n v="92"/>
    <n v="4002955"/>
    <n v="20000000"/>
  </r>
  <r>
    <n v="6.2"/>
    <s v="Idle Hands"/>
    <s v="Rodman Flender"/>
    <x v="2"/>
    <s v="English"/>
    <n v="92"/>
    <n v="4002955"/>
    <n v="20000000"/>
  </r>
  <r>
    <n v="6.2"/>
    <s v="Idle Hands"/>
    <s v="Rodman Flender"/>
    <x v="16"/>
    <s v="English"/>
    <n v="92"/>
    <n v="4002955"/>
    <n v="20000000"/>
  </r>
  <r>
    <n v="6.2"/>
    <s v="Idle Hands"/>
    <s v="Rodman Flender"/>
    <x v="4"/>
    <s v="English"/>
    <n v="92"/>
    <n v="4002955"/>
    <n v="20000000"/>
  </r>
  <r>
    <n v="8"/>
    <s v="Mulholland Drive"/>
    <s v="David Lynch"/>
    <x v="12"/>
    <s v="English"/>
    <n v="147"/>
    <n v="7219578"/>
    <n v="15000000"/>
  </r>
  <r>
    <n v="8"/>
    <s v="Mulholland Drive"/>
    <s v="David Lynch"/>
    <x v="10"/>
    <s v="English"/>
    <n v="147"/>
    <n v="7219578"/>
    <n v="15000000"/>
  </r>
  <r>
    <n v="8"/>
    <s v="Mulholland Drive"/>
    <s v="David Lynch"/>
    <x v="4"/>
    <s v="English"/>
    <n v="147"/>
    <n v="7219578"/>
    <n v="15000000"/>
  </r>
  <r>
    <n v="6.3"/>
    <s v="You Will Meet a Tall Dark Stranger"/>
    <s v="Woody Allen"/>
    <x v="7"/>
    <s v="English"/>
    <n v="98"/>
    <n v="3247816"/>
    <n v="22000000"/>
  </r>
  <r>
    <n v="6.3"/>
    <s v="You Will Meet a Tall Dark Stranger"/>
    <s v="Woody Allen"/>
    <x v="12"/>
    <s v="English"/>
    <n v="98"/>
    <n v="3247816"/>
    <n v="22000000"/>
  </r>
  <r>
    <n v="6.3"/>
    <s v="You Will Meet a Tall Dark Stranger"/>
    <s v="Woody Allen"/>
    <x v="5"/>
    <s v="English"/>
    <n v="98"/>
    <n v="3247816"/>
    <n v="22000000"/>
  </r>
  <r>
    <n v="7.2"/>
    <s v="Never Let Me Go"/>
    <s v="Mark Romanek"/>
    <x v="12"/>
    <s v="English"/>
    <n v="103"/>
    <n v="2412045"/>
    <n v="15000000"/>
  </r>
  <r>
    <n v="7.2"/>
    <s v="Never Let Me Go"/>
    <s v="Mark Romanek"/>
    <x v="5"/>
    <s v="English"/>
    <n v="103"/>
    <n v="2412045"/>
    <n v="15000000"/>
  </r>
  <r>
    <n v="7.2"/>
    <s v="Never Let Me Go"/>
    <s v="Mark Romanek"/>
    <x v="3"/>
    <s v="English"/>
    <n v="103"/>
    <n v="2412045"/>
    <n v="15000000"/>
  </r>
  <r>
    <n v="6.7"/>
    <s v="Transsiberian"/>
    <s v="Brad Anderson"/>
    <x v="15"/>
    <s v="English"/>
    <n v="111"/>
    <n v="2203641"/>
    <n v="15000000"/>
  </r>
  <r>
    <n v="6.7"/>
    <s v="Transsiberian"/>
    <s v="Brad Anderson"/>
    <x v="12"/>
    <s v="English"/>
    <n v="111"/>
    <n v="2203641"/>
    <n v="15000000"/>
  </r>
  <r>
    <n v="6.7"/>
    <s v="Transsiberian"/>
    <s v="Brad Anderson"/>
    <x v="10"/>
    <s v="English"/>
    <n v="111"/>
    <n v="2203641"/>
    <n v="15000000"/>
  </r>
  <r>
    <n v="6.7"/>
    <s v="Transsiberian"/>
    <s v="Brad Anderson"/>
    <x v="4"/>
    <s v="English"/>
    <n v="111"/>
    <n v="2203641"/>
    <n v="15000000"/>
  </r>
  <r>
    <n v="5.3"/>
    <s v="The Clan of the Cave Bear"/>
    <s v="Michael Chapman"/>
    <x v="1"/>
    <s v="English"/>
    <n v="98"/>
    <n v="1953732"/>
    <n v="15000000"/>
  </r>
  <r>
    <n v="5.3"/>
    <s v="The Clan of the Cave Bear"/>
    <s v="Michael Chapman"/>
    <x v="12"/>
    <s v="English"/>
    <n v="98"/>
    <n v="1953732"/>
    <n v="15000000"/>
  </r>
  <r>
    <n v="5.3"/>
    <s v="The Clan of the Cave Bear"/>
    <s v="Michael Chapman"/>
    <x v="2"/>
    <s v="English"/>
    <n v="98"/>
    <n v="1953732"/>
    <n v="15000000"/>
  </r>
  <r>
    <n v="6.3"/>
    <s v="Crazy in Alabama"/>
    <s v="Antonio Banderas"/>
    <x v="7"/>
    <s v="English"/>
    <n v="111"/>
    <n v="1954202"/>
    <n v="15000000"/>
  </r>
  <r>
    <n v="6.3"/>
    <s v="Crazy in Alabama"/>
    <s v="Antonio Banderas"/>
    <x v="15"/>
    <s v="English"/>
    <n v="111"/>
    <n v="1954202"/>
    <n v="15000000"/>
  </r>
  <r>
    <n v="6.3"/>
    <s v="Crazy in Alabama"/>
    <s v="Antonio Banderas"/>
    <x v="12"/>
    <s v="English"/>
    <n v="111"/>
    <n v="1954202"/>
    <n v="15000000"/>
  </r>
  <r>
    <n v="6.5"/>
    <s v="Funny Games"/>
    <s v="Michael Haneke"/>
    <x v="15"/>
    <s v="English"/>
    <n v="111"/>
    <n v="1294640"/>
    <n v="15000000"/>
  </r>
  <r>
    <n v="6.5"/>
    <s v="Funny Games"/>
    <s v="Michael Haneke"/>
    <x v="12"/>
    <s v="English"/>
    <n v="111"/>
    <n v="1294640"/>
    <n v="15000000"/>
  </r>
  <r>
    <n v="6.5"/>
    <s v="Funny Games"/>
    <s v="Michael Haneke"/>
    <x v="16"/>
    <s v="English"/>
    <n v="111"/>
    <n v="1294640"/>
    <n v="15000000"/>
  </r>
  <r>
    <n v="6.5"/>
    <s v="Funny Games"/>
    <s v="Michael Haneke"/>
    <x v="4"/>
    <s v="English"/>
    <n v="111"/>
    <n v="1294640"/>
    <n v="15000000"/>
  </r>
  <r>
    <n v="8.3000000000000007"/>
    <s v="Metropolis"/>
    <s v="Fritz Lang"/>
    <x v="12"/>
    <s v="German"/>
    <n v="145"/>
    <n v="26435"/>
    <n v="6000000"/>
  </r>
  <r>
    <n v="8.3000000000000007"/>
    <s v="Metropolis"/>
    <s v="Fritz Lang"/>
    <x v="3"/>
    <s v="German"/>
    <n v="145"/>
    <n v="26435"/>
    <n v="6000000"/>
  </r>
  <r>
    <n v="7.2"/>
    <s v="District B13"/>
    <s v="Pierre Morel"/>
    <x v="0"/>
    <s v="French"/>
    <n v="84"/>
    <n v="1197786"/>
    <n v="12000000"/>
  </r>
  <r>
    <n v="7.2"/>
    <s v="District B13"/>
    <s v="Pierre Morel"/>
    <x v="15"/>
    <s v="French"/>
    <n v="84"/>
    <n v="1197786"/>
    <n v="12000000"/>
  </r>
  <r>
    <n v="7.2"/>
    <s v="District B13"/>
    <s v="Pierre Morel"/>
    <x v="4"/>
    <s v="French"/>
    <n v="84"/>
    <n v="1197786"/>
    <n v="12000000"/>
  </r>
  <r>
    <n v="6.8"/>
    <s v="Things to Do in Denver When You're Dead"/>
    <s v="Gary Fleder"/>
    <x v="15"/>
    <s v="English"/>
    <n v="115"/>
    <n v="529766"/>
    <n v="7000000"/>
  </r>
  <r>
    <n v="6.8"/>
    <s v="Things to Do in Denver When You're Dead"/>
    <s v="Gary Fleder"/>
    <x v="12"/>
    <s v="English"/>
    <n v="115"/>
    <n v="529766"/>
    <n v="7000000"/>
  </r>
  <r>
    <n v="6.4"/>
    <s v="The Assassin"/>
    <s v="Hsiao-Hsien Hou"/>
    <x v="0"/>
    <s v="Mandarin"/>
    <n v="105"/>
    <n v="613556"/>
    <n v="15000000"/>
  </r>
  <r>
    <n v="6.4"/>
    <s v="The Assassin"/>
    <s v="Hsiao-Hsien Hou"/>
    <x v="12"/>
    <s v="Mandarin"/>
    <n v="105"/>
    <n v="613556"/>
    <n v="15000000"/>
  </r>
  <r>
    <n v="6.9"/>
    <s v="Buffalo Soldiers"/>
    <s v="Gregor Jordan"/>
    <x v="7"/>
    <s v="English"/>
    <n v="98"/>
    <n v="353743"/>
    <n v="15000000"/>
  </r>
  <r>
    <n v="6.9"/>
    <s v="Buffalo Soldiers"/>
    <s v="Gregor Jordan"/>
    <x v="15"/>
    <s v="English"/>
    <n v="98"/>
    <n v="353743"/>
    <n v="15000000"/>
  </r>
  <r>
    <n v="6.9"/>
    <s v="Buffalo Soldiers"/>
    <s v="Gregor Jordan"/>
    <x v="12"/>
    <s v="English"/>
    <n v="98"/>
    <n v="353743"/>
    <n v="15000000"/>
  </r>
  <r>
    <n v="6.9"/>
    <s v="Buffalo Soldiers"/>
    <s v="Gregor Jordan"/>
    <x v="4"/>
    <s v="English"/>
    <n v="98"/>
    <n v="353743"/>
    <n v="15000000"/>
  </r>
  <r>
    <n v="6.9"/>
    <s v="Buffalo Soldiers"/>
    <s v="Gregor Jordan"/>
    <x v="17"/>
    <s v="English"/>
    <n v="98"/>
    <n v="353743"/>
    <n v="15000000"/>
  </r>
  <r>
    <n v="6.2"/>
    <s v="Ong-bak 2"/>
    <s v="Tony Jaa"/>
    <x v="0"/>
    <s v="Thai"/>
    <n v="110"/>
    <n v="102055"/>
    <n v="300000000"/>
  </r>
  <r>
    <n v="6.1"/>
    <s v="The Midnight Meat Train"/>
    <s v="RyÃ»hei Kitamura"/>
    <x v="2"/>
    <s v="English"/>
    <n v="103"/>
    <n v="73548"/>
    <n v="15000000"/>
  </r>
  <r>
    <n v="6.1"/>
    <s v="The Midnight Meat Train"/>
    <s v="RyÃ»hei Kitamura"/>
    <x v="16"/>
    <s v="English"/>
    <n v="103"/>
    <n v="73548"/>
    <n v="15000000"/>
  </r>
  <r>
    <n v="6.1"/>
    <s v="The Midnight Meat Train"/>
    <s v="RyÃ»hei Kitamura"/>
    <x v="10"/>
    <s v="English"/>
    <n v="103"/>
    <n v="73548"/>
    <n v="15000000"/>
  </r>
  <r>
    <n v="5.0999999999999996"/>
    <s v="The Son of No One"/>
    <s v="Dito Montiel"/>
    <x v="15"/>
    <s v="English"/>
    <n v="90"/>
    <n v="28870"/>
    <n v="15000000"/>
  </r>
  <r>
    <n v="5.0999999999999996"/>
    <s v="The Son of No One"/>
    <s v="Dito Montiel"/>
    <x v="12"/>
    <s v="English"/>
    <n v="90"/>
    <n v="28870"/>
    <n v="15000000"/>
  </r>
  <r>
    <n v="5.0999999999999996"/>
    <s v="The Son of No One"/>
    <s v="Dito Montiel"/>
    <x v="4"/>
    <s v="English"/>
    <n v="90"/>
    <n v="28870"/>
    <n v="15000000"/>
  </r>
  <r>
    <n v="4.5"/>
    <s v="All the Queen's Men"/>
    <s v="Stefan Ruzowitzky"/>
    <x v="0"/>
    <s v="English"/>
    <n v="105"/>
    <n v="22723"/>
    <n v="25000000"/>
  </r>
  <r>
    <n v="4.5"/>
    <s v="All the Queen's Men"/>
    <s v="Stefan Ruzowitzky"/>
    <x v="7"/>
    <s v="English"/>
    <n v="105"/>
    <n v="22723"/>
    <n v="25000000"/>
  </r>
  <r>
    <n v="4.5"/>
    <s v="All the Queen's Men"/>
    <s v="Stefan Ruzowitzky"/>
    <x v="12"/>
    <s v="English"/>
    <n v="105"/>
    <n v="22723"/>
    <n v="25000000"/>
  </r>
  <r>
    <n v="4.5"/>
    <s v="All the Queen's Men"/>
    <s v="Stefan Ruzowitzky"/>
    <x v="17"/>
    <s v="English"/>
    <n v="105"/>
    <n v="22723"/>
    <n v="25000000"/>
  </r>
  <r>
    <n v="5.9"/>
    <s v="The Good Night"/>
    <s v="Jake Paltrow"/>
    <x v="7"/>
    <s v="English"/>
    <n v="93"/>
    <n v="20380"/>
    <n v="15000000"/>
  </r>
  <r>
    <n v="5.9"/>
    <s v="The Good Night"/>
    <s v="Jake Paltrow"/>
    <x v="12"/>
    <s v="English"/>
    <n v="93"/>
    <n v="20380"/>
    <n v="15000000"/>
  </r>
  <r>
    <n v="5.9"/>
    <s v="The Good Night"/>
    <s v="Jake Paltrow"/>
    <x v="2"/>
    <s v="English"/>
    <n v="93"/>
    <n v="20380"/>
    <n v="15000000"/>
  </r>
  <r>
    <n v="5.9"/>
    <s v="The Good Night"/>
    <s v="Jake Paltrow"/>
    <x v="19"/>
    <s v="English"/>
    <n v="93"/>
    <n v="20380"/>
    <n v="15000000"/>
  </r>
  <r>
    <n v="5.9"/>
    <s v="The Good Night"/>
    <s v="Jake Paltrow"/>
    <x v="5"/>
    <s v="English"/>
    <n v="93"/>
    <n v="20380"/>
    <n v="15000000"/>
  </r>
  <r>
    <n v="8.1"/>
    <s v="Groundhog Day"/>
    <s v="Harold Ramis"/>
    <x v="7"/>
    <s v="English"/>
    <n v="101"/>
    <n v="70906973"/>
    <n v="14600000"/>
  </r>
  <r>
    <n v="8.1"/>
    <s v="Groundhog Day"/>
    <s v="Harold Ramis"/>
    <x v="2"/>
    <s v="English"/>
    <n v="101"/>
    <n v="70906973"/>
    <n v="14600000"/>
  </r>
  <r>
    <n v="8.1"/>
    <s v="Groundhog Day"/>
    <s v="Harold Ramis"/>
    <x v="5"/>
    <s v="English"/>
    <n v="101"/>
    <n v="70906973"/>
    <n v="14600000"/>
  </r>
  <r>
    <n v="5.7"/>
    <s v="Magic Mike XXL"/>
    <s v="Gregory Jacobs"/>
    <x v="7"/>
    <s v="English"/>
    <n v="115"/>
    <n v="66009973"/>
    <n v="14800000"/>
  </r>
  <r>
    <n v="5.7"/>
    <s v="Magic Mike XXL"/>
    <s v="Gregory Jacobs"/>
    <x v="12"/>
    <s v="English"/>
    <n v="115"/>
    <n v="66009973"/>
    <n v="14800000"/>
  </r>
  <r>
    <n v="5.7"/>
    <s v="Magic Mike XXL"/>
    <s v="Gregory Jacobs"/>
    <x v="19"/>
    <s v="English"/>
    <n v="115"/>
    <n v="66009973"/>
    <n v="14800000"/>
  </r>
  <r>
    <n v="6.8"/>
    <s v="Romeo + Juliet"/>
    <s v="Baz Luhrmann"/>
    <x v="12"/>
    <s v="English"/>
    <n v="120"/>
    <n v="46338728"/>
    <n v="14500000"/>
  </r>
  <r>
    <n v="6.8"/>
    <s v="Romeo + Juliet"/>
    <s v="Baz Luhrmann"/>
    <x v="5"/>
    <s v="English"/>
    <n v="120"/>
    <n v="46338728"/>
    <n v="14500000"/>
  </r>
  <r>
    <n v="7.5"/>
    <s v="Sarah's Key"/>
    <s v="Gilles Paquet-Brenner"/>
    <x v="12"/>
    <s v="French"/>
    <n v="111"/>
    <n v="7691700"/>
    <n v="10000000"/>
  </r>
  <r>
    <n v="7.5"/>
    <s v="Sarah's Key"/>
    <s v="Gilles Paquet-Brenner"/>
    <x v="17"/>
    <s v="French"/>
    <n v="111"/>
    <n v="7691700"/>
    <n v="10000000"/>
  </r>
  <r>
    <n v="8.3000000000000007"/>
    <s v="Unforgiven"/>
    <s v="Clint Eastwood"/>
    <x v="12"/>
    <s v="English"/>
    <n v="131"/>
    <n v="101157447"/>
    <n v="14400000"/>
  </r>
  <r>
    <n v="8.3000000000000007"/>
    <s v="Unforgiven"/>
    <s v="Clint Eastwood"/>
    <x v="11"/>
    <s v="English"/>
    <n v="131"/>
    <n v="101157447"/>
    <n v="14400000"/>
  </r>
  <r>
    <n v="7.4"/>
    <s v="Manderlay"/>
    <s v="Lars von Trier"/>
    <x v="12"/>
    <s v="English"/>
    <n v="139"/>
    <n v="74205"/>
    <n v="14200000"/>
  </r>
  <r>
    <n v="8"/>
    <s v="Slumdog Millionaire"/>
    <s v="Danny Boyle"/>
    <x v="12"/>
    <s v="English"/>
    <n v="120"/>
    <n v="141319195"/>
    <n v="15000000"/>
  </r>
  <r>
    <n v="8"/>
    <s v="Slumdog Millionaire"/>
    <s v="Danny Boyle"/>
    <x v="5"/>
    <s v="English"/>
    <n v="120"/>
    <n v="141319195"/>
    <n v="15000000"/>
  </r>
  <r>
    <n v="6.9"/>
    <s v="Fatal Attraction"/>
    <s v="Adrian Lyne"/>
    <x v="12"/>
    <s v="English"/>
    <n v="119"/>
    <n v="156645693"/>
    <n v="14000000"/>
  </r>
  <r>
    <n v="6.9"/>
    <s v="Fatal Attraction"/>
    <s v="Adrian Lyne"/>
    <x v="5"/>
    <s v="English"/>
    <n v="119"/>
    <n v="156645693"/>
    <n v="14000000"/>
  </r>
  <r>
    <n v="6.9"/>
    <s v="Fatal Attraction"/>
    <s v="Adrian Lyne"/>
    <x v="4"/>
    <s v="English"/>
    <n v="119"/>
    <n v="156645693"/>
    <n v="14000000"/>
  </r>
  <r>
    <n v="6.9"/>
    <s v="Pretty Woman"/>
    <s v="Garry Marshall"/>
    <x v="7"/>
    <s v="English"/>
    <n v="125"/>
    <n v="178406268"/>
    <n v="14000000"/>
  </r>
  <r>
    <n v="6.9"/>
    <s v="Pretty Woman"/>
    <s v="Garry Marshall"/>
    <x v="5"/>
    <s v="English"/>
    <n v="125"/>
    <n v="178406268"/>
    <n v="14000000"/>
  </r>
  <r>
    <n v="5.5"/>
    <s v="Crocodile Dundee II"/>
    <s v="John Cornell"/>
    <x v="0"/>
    <s v="English"/>
    <n v="108"/>
    <n v="109306210"/>
    <n v="15800000"/>
  </r>
  <r>
    <n v="5.5"/>
    <s v="Crocodile Dundee II"/>
    <s v="John Cornell"/>
    <x v="1"/>
    <s v="English"/>
    <n v="108"/>
    <n v="109306210"/>
    <n v="15800000"/>
  </r>
  <r>
    <n v="5.5"/>
    <s v="Crocodile Dundee II"/>
    <s v="John Cornell"/>
    <x v="7"/>
    <s v="English"/>
    <n v="108"/>
    <n v="109306210"/>
    <n v="15800000"/>
  </r>
  <r>
    <n v="7.2"/>
    <s v="Born on the Fourth of July"/>
    <s v="Oliver Stone"/>
    <x v="18"/>
    <s v="English"/>
    <n v="145"/>
    <n v="70001698"/>
    <n v="14000000"/>
  </r>
  <r>
    <n v="7.2"/>
    <s v="Born on the Fourth of July"/>
    <s v="Oliver Stone"/>
    <x v="12"/>
    <s v="English"/>
    <n v="145"/>
    <n v="70001698"/>
    <n v="14000000"/>
  </r>
  <r>
    <n v="7.2"/>
    <s v="Born on the Fourth of July"/>
    <s v="Oliver Stone"/>
    <x v="17"/>
    <s v="English"/>
    <n v="145"/>
    <n v="70001698"/>
    <n v="14000000"/>
  </r>
  <r>
    <n v="6.9"/>
    <s v="Cool Runnings"/>
    <s v="Jon Turteltaub"/>
    <x v="1"/>
    <s v="English"/>
    <n v="98"/>
    <n v="68856263"/>
    <n v="15000000"/>
  </r>
  <r>
    <n v="6.9"/>
    <s v="Cool Runnings"/>
    <s v="Jon Turteltaub"/>
    <x v="7"/>
    <s v="English"/>
    <n v="98"/>
    <n v="68856263"/>
    <n v="15000000"/>
  </r>
  <r>
    <n v="6.9"/>
    <s v="Cool Runnings"/>
    <s v="Jon Turteltaub"/>
    <x v="8"/>
    <s v="English"/>
    <n v="98"/>
    <n v="68856263"/>
    <n v="15000000"/>
  </r>
  <r>
    <n v="6.9"/>
    <s v="Cool Runnings"/>
    <s v="Jon Turteltaub"/>
    <x v="14"/>
    <s v="English"/>
    <n v="98"/>
    <n v="68856263"/>
    <n v="15000000"/>
  </r>
  <r>
    <n v="5.5"/>
    <s v="My Bloody Valentine"/>
    <s v="Patrick Lussier"/>
    <x v="16"/>
    <s v="English"/>
    <n v="101"/>
    <n v="51527787"/>
    <n v="15000000"/>
  </r>
  <r>
    <n v="5.5"/>
    <s v="My Bloody Valentine"/>
    <s v="Patrick Lussier"/>
    <x v="4"/>
    <s v="English"/>
    <n v="101"/>
    <n v="51527787"/>
    <n v="15000000"/>
  </r>
  <r>
    <n v="5.2"/>
    <s v="Stomp the Yard"/>
    <s v="Sylvain White"/>
    <x v="12"/>
    <s v="English"/>
    <n v="109"/>
    <n v="61356221"/>
    <n v="14000000"/>
  </r>
  <r>
    <n v="5.2"/>
    <s v="Stomp the Yard"/>
    <s v="Sylvain White"/>
    <x v="19"/>
    <s v="English"/>
    <n v="109"/>
    <n v="61356221"/>
    <n v="14000000"/>
  </r>
  <r>
    <n v="5.2"/>
    <s v="Stomp the Yard"/>
    <s v="Sylvain White"/>
    <x v="5"/>
    <s v="English"/>
    <n v="109"/>
    <n v="61356221"/>
    <n v="14000000"/>
  </r>
  <r>
    <n v="7.1"/>
    <s v="The Spy Who Loved Me"/>
    <s v="Lewis Gilbert"/>
    <x v="0"/>
    <s v="English"/>
    <n v="123"/>
    <n v="46800000"/>
    <n v="14000000"/>
  </r>
  <r>
    <n v="7.1"/>
    <s v="The Spy Who Loved Me"/>
    <s v="Lewis Gilbert"/>
    <x v="1"/>
    <s v="English"/>
    <n v="123"/>
    <n v="46800000"/>
    <n v="14000000"/>
  </r>
  <r>
    <n v="7.1"/>
    <s v="The Spy Who Loved Me"/>
    <s v="Lewis Gilbert"/>
    <x v="3"/>
    <s v="English"/>
    <n v="123"/>
    <n v="46800000"/>
    <n v="14000000"/>
  </r>
  <r>
    <n v="7.1"/>
    <s v="The Spy Who Loved Me"/>
    <s v="Lewis Gilbert"/>
    <x v="4"/>
    <s v="English"/>
    <n v="123"/>
    <n v="46800000"/>
    <n v="14000000"/>
  </r>
  <r>
    <n v="5.5"/>
    <s v="Urban Legend"/>
    <s v="Jamie Blanks"/>
    <x v="16"/>
    <s v="English"/>
    <n v="99"/>
    <n v="38048637"/>
    <n v="14000000"/>
  </r>
  <r>
    <n v="5.5"/>
    <s v="Urban Legend"/>
    <s v="Jamie Blanks"/>
    <x v="10"/>
    <s v="English"/>
    <n v="99"/>
    <n v="38048637"/>
    <n v="14000000"/>
  </r>
  <r>
    <n v="5.5"/>
    <s v="Urban Legend"/>
    <s v="Jamie Blanks"/>
    <x v="4"/>
    <s v="English"/>
    <n v="99"/>
    <n v="38048637"/>
    <n v="14000000"/>
  </r>
  <r>
    <n v="6.7"/>
    <s v="White Fang"/>
    <s v="Randal Kleiser"/>
    <x v="1"/>
    <s v="English"/>
    <n v="107"/>
    <n v="34793160"/>
    <n v="14000000"/>
  </r>
  <r>
    <n v="6.7"/>
    <s v="White Fang"/>
    <s v="Randal Kleiser"/>
    <x v="12"/>
    <s v="English"/>
    <n v="107"/>
    <n v="34793160"/>
    <n v="14000000"/>
  </r>
  <r>
    <n v="5"/>
    <s v="Superstar"/>
    <s v="Bruce McCulloch"/>
    <x v="7"/>
    <s v="English"/>
    <n v="81"/>
    <n v="30628981"/>
    <n v="14000000"/>
  </r>
  <r>
    <n v="5"/>
    <s v="Superstar"/>
    <s v="Bruce McCulloch"/>
    <x v="5"/>
    <s v="English"/>
    <n v="81"/>
    <n v="30628981"/>
    <n v="14000000"/>
  </r>
  <r>
    <n v="6.4"/>
    <s v="The Iron Lady"/>
    <s v="Phyllida Lloyd"/>
    <x v="18"/>
    <s v="English"/>
    <n v="105"/>
    <n v="29959436"/>
    <n v="13000000"/>
  </r>
  <r>
    <n v="6.4"/>
    <s v="The Iron Lady"/>
    <s v="Phyllida Lloyd"/>
    <x v="12"/>
    <s v="English"/>
    <n v="105"/>
    <n v="29959436"/>
    <n v="13000000"/>
  </r>
  <r>
    <n v="6.4"/>
    <s v="The Iron Lady"/>
    <s v="Phyllida Lloyd"/>
    <x v="13"/>
    <s v="English"/>
    <n v="105"/>
    <n v="29959436"/>
    <n v="13000000"/>
  </r>
  <r>
    <n v="6.6"/>
    <s v="Jonah: A VeggieTales Movie"/>
    <s v="Mike Nawrocki"/>
    <x v="1"/>
    <s v="English"/>
    <n v="82"/>
    <n v="25571351"/>
    <n v="14000000"/>
  </r>
  <r>
    <n v="6.6"/>
    <s v="Jonah: A VeggieTales Movie"/>
    <s v="Mike Nawrocki"/>
    <x v="6"/>
    <s v="English"/>
    <n v="82"/>
    <n v="25571351"/>
    <n v="14000000"/>
  </r>
  <r>
    <n v="6.6"/>
    <s v="Jonah: A VeggieTales Movie"/>
    <s v="Mike Nawrocki"/>
    <x v="7"/>
    <s v="English"/>
    <n v="82"/>
    <n v="25571351"/>
    <n v="14000000"/>
  </r>
  <r>
    <n v="6.6"/>
    <s v="Jonah: A VeggieTales Movie"/>
    <s v="Mike Nawrocki"/>
    <x v="12"/>
    <s v="English"/>
    <n v="82"/>
    <n v="25571351"/>
    <n v="14000000"/>
  </r>
  <r>
    <n v="6.6"/>
    <s v="Jonah: A VeggieTales Movie"/>
    <s v="Mike Nawrocki"/>
    <x v="8"/>
    <s v="English"/>
    <n v="82"/>
    <n v="25571351"/>
    <n v="14000000"/>
  </r>
  <r>
    <n v="6.6"/>
    <s v="Jonah: A VeggieTales Movie"/>
    <s v="Mike Nawrocki"/>
    <x v="9"/>
    <s v="English"/>
    <n v="82"/>
    <n v="25571351"/>
    <n v="14000000"/>
  </r>
  <r>
    <n v="5.9"/>
    <s v="Poetic Justice"/>
    <s v="John Singleton"/>
    <x v="12"/>
    <s v="English"/>
    <n v="109"/>
    <n v="27515786"/>
    <n v="14000000"/>
  </r>
  <r>
    <n v="5.9"/>
    <s v="Poetic Justice"/>
    <s v="John Singleton"/>
    <x v="5"/>
    <s v="English"/>
    <n v="109"/>
    <n v="27515786"/>
    <n v="14000000"/>
  </r>
  <r>
    <n v="5.7"/>
    <s v="All About the Benjamins"/>
    <s v="Kevin Bray"/>
    <x v="0"/>
    <s v="English"/>
    <n v="95"/>
    <n v="25482931"/>
    <n v="14000000"/>
  </r>
  <r>
    <n v="5.7"/>
    <s v="All About the Benjamins"/>
    <s v="Kevin Bray"/>
    <x v="7"/>
    <s v="English"/>
    <n v="95"/>
    <n v="25482931"/>
    <n v="14000000"/>
  </r>
  <r>
    <n v="5.7"/>
    <s v="All About the Benjamins"/>
    <s v="Kevin Bray"/>
    <x v="15"/>
    <s v="English"/>
    <n v="95"/>
    <n v="25482931"/>
    <n v="14000000"/>
  </r>
  <r>
    <n v="5.7"/>
    <s v="All About the Benjamins"/>
    <s v="Kevin Bray"/>
    <x v="4"/>
    <s v="English"/>
    <n v="95"/>
    <n v="25482931"/>
    <n v="14000000"/>
  </r>
  <r>
    <n v="4.5"/>
    <s v="Vampire in Brooklyn"/>
    <s v="Wes Craven"/>
    <x v="7"/>
    <s v="English"/>
    <n v="100"/>
    <n v="19900000"/>
    <n v="20000000"/>
  </r>
  <r>
    <n v="4.5"/>
    <s v="Vampire in Brooklyn"/>
    <s v="Wes Craven"/>
    <x v="2"/>
    <s v="English"/>
    <n v="100"/>
    <n v="19900000"/>
    <n v="20000000"/>
  </r>
  <r>
    <n v="4.5"/>
    <s v="Vampire in Brooklyn"/>
    <s v="Wes Craven"/>
    <x v="16"/>
    <s v="English"/>
    <n v="100"/>
    <n v="19900000"/>
    <n v="20000000"/>
  </r>
  <r>
    <n v="4.5"/>
    <s v="Vampire in Brooklyn"/>
    <s v="Wes Craven"/>
    <x v="5"/>
    <s v="English"/>
    <n v="100"/>
    <n v="19900000"/>
    <n v="20000000"/>
  </r>
  <r>
    <n v="5"/>
    <s v="An American Haunting"/>
    <s v="Courtney Solomon"/>
    <x v="16"/>
    <s v="English"/>
    <n v="91"/>
    <n v="16298046"/>
    <n v="14000000"/>
  </r>
  <r>
    <n v="5"/>
    <s v="An American Haunting"/>
    <s v="Courtney Solomon"/>
    <x v="10"/>
    <s v="English"/>
    <n v="91"/>
    <n v="16298046"/>
    <n v="14000000"/>
  </r>
  <r>
    <n v="5"/>
    <s v="An American Haunting"/>
    <s v="Courtney Solomon"/>
    <x v="4"/>
    <s v="English"/>
    <n v="91"/>
    <n v="16298046"/>
    <n v="14000000"/>
  </r>
  <r>
    <n v="4.5999999999999996"/>
    <s v="My Boss's Daughter"/>
    <s v="David Zucker"/>
    <x v="7"/>
    <s v="English"/>
    <n v="90"/>
    <n v="15549702"/>
    <n v="14000000"/>
  </r>
  <r>
    <n v="4.5999999999999996"/>
    <s v="My Boss's Daughter"/>
    <s v="David Zucker"/>
    <x v="5"/>
    <s v="English"/>
    <n v="90"/>
    <n v="15549702"/>
    <n v="14000000"/>
  </r>
  <r>
    <n v="6.5"/>
    <s v="A Perfect Getaway"/>
    <s v="David Twohy"/>
    <x v="1"/>
    <s v="English"/>
    <n v="108"/>
    <n v="15483540"/>
    <n v="14000000"/>
  </r>
  <r>
    <n v="6.5"/>
    <s v="A Perfect Getaway"/>
    <s v="David Twohy"/>
    <x v="10"/>
    <s v="English"/>
    <n v="108"/>
    <n v="15483540"/>
    <n v="14000000"/>
  </r>
  <r>
    <n v="6.5"/>
    <s v="A Perfect Getaway"/>
    <s v="David Twohy"/>
    <x v="4"/>
    <s v="English"/>
    <n v="108"/>
    <n v="15483540"/>
    <n v="14000000"/>
  </r>
  <r>
    <n v="4.9000000000000004"/>
    <s v="Our Family Wedding"/>
    <s v="Rick Famuyiwa"/>
    <x v="7"/>
    <s v="English"/>
    <n v="103"/>
    <n v="20246959"/>
    <n v="14000000"/>
  </r>
  <r>
    <n v="4.9000000000000004"/>
    <s v="Our Family Wedding"/>
    <s v="Rick Famuyiwa"/>
    <x v="5"/>
    <s v="English"/>
    <n v="103"/>
    <n v="20246959"/>
    <n v="14000000"/>
  </r>
  <r>
    <n v="6"/>
    <s v="Dead Man on Campus"/>
    <s v="Alan Cohn"/>
    <x v="7"/>
    <s v="English"/>
    <n v="96"/>
    <n v="15062898"/>
    <n v="14000000"/>
  </r>
  <r>
    <n v="6.9"/>
    <s v="Tea with Mussolini"/>
    <s v="Franco Zeffirelli"/>
    <x v="7"/>
    <s v="English"/>
    <n v="117"/>
    <n v="14348123"/>
    <n v="12000000"/>
  </r>
  <r>
    <n v="6.9"/>
    <s v="Tea with Mussolini"/>
    <s v="Franco Zeffirelli"/>
    <x v="12"/>
    <s v="English"/>
    <n v="117"/>
    <n v="14348123"/>
    <n v="12000000"/>
  </r>
  <r>
    <n v="6.9"/>
    <s v="Tea with Mussolini"/>
    <s v="Franco Zeffirelli"/>
    <x v="17"/>
    <s v="English"/>
    <n v="117"/>
    <n v="14348123"/>
    <n v="12000000"/>
  </r>
  <r>
    <n v="5.7"/>
    <s v="Thinner"/>
    <s v="Tom Holland"/>
    <x v="2"/>
    <s v="English"/>
    <n v="93"/>
    <n v="15171475"/>
    <n v="8500000"/>
  </r>
  <r>
    <n v="5.7"/>
    <s v="Thinner"/>
    <s v="Tom Holland"/>
    <x v="16"/>
    <s v="English"/>
    <n v="93"/>
    <n v="15171475"/>
    <n v="8500000"/>
  </r>
  <r>
    <n v="6.9"/>
    <s v="Crooklyn"/>
    <s v="Spike Lee"/>
    <x v="7"/>
    <s v="English"/>
    <n v="115"/>
    <n v="13640000"/>
    <n v="14000000"/>
  </r>
  <r>
    <n v="6.9"/>
    <s v="Crooklyn"/>
    <s v="Spike Lee"/>
    <x v="12"/>
    <s v="English"/>
    <n v="115"/>
    <n v="13640000"/>
    <n v="14000000"/>
  </r>
  <r>
    <n v="4.4000000000000004"/>
    <s v="Jason X"/>
    <s v="James Isaac"/>
    <x v="0"/>
    <s v="English"/>
    <n v="85"/>
    <n v="12610731"/>
    <n v="11000000"/>
  </r>
  <r>
    <n v="4.4000000000000004"/>
    <s v="Jason X"/>
    <s v="James Isaac"/>
    <x v="16"/>
    <s v="English"/>
    <n v="85"/>
    <n v="12610731"/>
    <n v="11000000"/>
  </r>
  <r>
    <n v="4.4000000000000004"/>
    <s v="Jason X"/>
    <s v="James Isaac"/>
    <x v="3"/>
    <s v="English"/>
    <n v="85"/>
    <n v="12610731"/>
    <n v="11000000"/>
  </r>
  <r>
    <n v="4.4000000000000004"/>
    <s v="Jason X"/>
    <s v="James Isaac"/>
    <x v="4"/>
    <s v="English"/>
    <n v="85"/>
    <n v="12610731"/>
    <n v="11000000"/>
  </r>
  <r>
    <n v="7"/>
    <s v="Bobby"/>
    <s v="Emilio Estevez"/>
    <x v="12"/>
    <s v="English"/>
    <n v="112"/>
    <n v="11204499"/>
    <n v="14000000"/>
  </r>
  <r>
    <n v="7"/>
    <s v="Bobby"/>
    <s v="Emilio Estevez"/>
    <x v="13"/>
    <s v="English"/>
    <n v="112"/>
    <n v="11204499"/>
    <n v="14000000"/>
  </r>
  <r>
    <n v="5.4"/>
    <s v="Head Over Heels"/>
    <s v="Mark Waters"/>
    <x v="7"/>
    <s v="English"/>
    <n v="86"/>
    <n v="10397365"/>
    <n v="14000000"/>
  </r>
  <r>
    <n v="5.4"/>
    <s v="Head Over Heels"/>
    <s v="Mark Waters"/>
    <x v="10"/>
    <s v="English"/>
    <n v="86"/>
    <n v="10397365"/>
    <n v="14000000"/>
  </r>
  <r>
    <n v="5.4"/>
    <s v="Head Over Heels"/>
    <s v="Mark Waters"/>
    <x v="5"/>
    <s v="English"/>
    <n v="86"/>
    <n v="10397365"/>
    <n v="14000000"/>
  </r>
  <r>
    <n v="5.4"/>
    <s v="Fun Size"/>
    <s v="Josh Schwartz"/>
    <x v="1"/>
    <s v="English"/>
    <n v="86"/>
    <n v="9402410"/>
    <n v="14000000"/>
  </r>
  <r>
    <n v="5.4"/>
    <s v="Fun Size"/>
    <s v="Josh Schwartz"/>
    <x v="7"/>
    <s v="English"/>
    <n v="86"/>
    <n v="9402410"/>
    <n v="14000000"/>
  </r>
  <r>
    <n v="7.6"/>
    <s v="Little Children"/>
    <s v="Todd Field"/>
    <x v="12"/>
    <s v="English"/>
    <n v="137"/>
    <n v="5459824"/>
    <n v="26000000"/>
  </r>
  <r>
    <n v="7.6"/>
    <s v="Little Children"/>
    <s v="Todd Field"/>
    <x v="5"/>
    <s v="English"/>
    <n v="137"/>
    <n v="5459824"/>
    <n v="26000000"/>
  </r>
  <r>
    <n v="5.9"/>
    <s v="Gossip"/>
    <s v="Davis Guggenheim"/>
    <x v="12"/>
    <s v="English"/>
    <n v="90"/>
    <n v="5108820"/>
    <n v="24000000"/>
  </r>
  <r>
    <n v="5.9"/>
    <s v="Gossip"/>
    <s v="Davis Guggenheim"/>
    <x v="10"/>
    <s v="English"/>
    <n v="90"/>
    <n v="5108820"/>
    <n v="24000000"/>
  </r>
  <r>
    <n v="5.9"/>
    <s v="Gossip"/>
    <s v="Davis Guggenheim"/>
    <x v="4"/>
    <s v="English"/>
    <n v="90"/>
    <n v="5108820"/>
    <n v="24000000"/>
  </r>
  <r>
    <n v="6.6"/>
    <s v="A Walk on the Moon"/>
    <s v="Tony Goldwyn"/>
    <x v="12"/>
    <s v="English"/>
    <n v="107"/>
    <n v="4741987"/>
    <n v="14000000"/>
  </r>
  <r>
    <n v="6.7"/>
    <s v="Catch a Fire"/>
    <s v="Phillip Noyce"/>
    <x v="18"/>
    <s v="English"/>
    <n v="98"/>
    <n v="4291965"/>
    <n v="14000000"/>
  </r>
  <r>
    <n v="6.7"/>
    <s v="Catch a Fire"/>
    <s v="Phillip Noyce"/>
    <x v="12"/>
    <s v="English"/>
    <n v="98"/>
    <n v="4291965"/>
    <n v="14000000"/>
  </r>
  <r>
    <n v="6.7"/>
    <s v="Catch a Fire"/>
    <s v="Phillip Noyce"/>
    <x v="13"/>
    <s v="English"/>
    <n v="98"/>
    <n v="4291965"/>
    <n v="14000000"/>
  </r>
  <r>
    <n v="3.9"/>
    <s v="Soul Survivors"/>
    <s v="Stephen Carpenter"/>
    <x v="12"/>
    <s v="English"/>
    <n v="84"/>
    <n v="3100650"/>
    <n v="14000000"/>
  </r>
  <r>
    <n v="3.9"/>
    <s v="Soul Survivors"/>
    <s v="Stephen Carpenter"/>
    <x v="16"/>
    <s v="English"/>
    <n v="84"/>
    <n v="3100650"/>
    <n v="14000000"/>
  </r>
  <r>
    <n v="3.9"/>
    <s v="Soul Survivors"/>
    <s v="Stephen Carpenter"/>
    <x v="10"/>
    <s v="English"/>
    <n v="84"/>
    <n v="3100650"/>
    <n v="14000000"/>
  </r>
  <r>
    <n v="3.9"/>
    <s v="Soul Survivors"/>
    <s v="Stephen Carpenter"/>
    <x v="4"/>
    <s v="English"/>
    <n v="84"/>
    <n v="3100650"/>
    <n v="14000000"/>
  </r>
  <r>
    <n v="5.7"/>
    <s v="Jefferson in Paris"/>
    <s v="James Ivory"/>
    <x v="18"/>
    <s v="English"/>
    <n v="139"/>
    <n v="2474000"/>
    <n v="14000000"/>
  </r>
  <r>
    <n v="5.7"/>
    <s v="Jefferson in Paris"/>
    <s v="James Ivory"/>
    <x v="12"/>
    <s v="English"/>
    <n v="139"/>
    <n v="2474000"/>
    <n v="14000000"/>
  </r>
  <r>
    <n v="5.7"/>
    <s v="Jefferson in Paris"/>
    <s v="James Ivory"/>
    <x v="13"/>
    <s v="English"/>
    <n v="139"/>
    <n v="2474000"/>
    <n v="14000000"/>
  </r>
  <r>
    <n v="5.7"/>
    <s v="Jefferson in Paris"/>
    <s v="James Ivory"/>
    <x v="5"/>
    <s v="English"/>
    <n v="139"/>
    <n v="2474000"/>
    <n v="14000000"/>
  </r>
  <r>
    <n v="6.5"/>
    <s v="Caravans"/>
    <s v="James Fargo"/>
    <x v="0"/>
    <s v="English"/>
    <n v="127"/>
    <n v="1000000"/>
    <n v="14000000"/>
  </r>
  <r>
    <n v="6.5"/>
    <s v="Caravans"/>
    <s v="James Fargo"/>
    <x v="1"/>
    <s v="English"/>
    <n v="127"/>
    <n v="1000000"/>
    <n v="14000000"/>
  </r>
  <r>
    <n v="6.5"/>
    <s v="Caravans"/>
    <s v="James Fargo"/>
    <x v="13"/>
    <s v="English"/>
    <n v="127"/>
    <n v="1000000"/>
    <n v="14000000"/>
  </r>
  <r>
    <n v="6.8"/>
    <s v="Mr. Turner"/>
    <s v="Mike Leigh"/>
    <x v="18"/>
    <s v="English"/>
    <n v="150"/>
    <n v="3958500"/>
    <n v="8200000"/>
  </r>
  <r>
    <n v="6.8"/>
    <s v="Mr. Turner"/>
    <s v="Mike Leigh"/>
    <x v="12"/>
    <s v="English"/>
    <n v="150"/>
    <n v="3958500"/>
    <n v="8200000"/>
  </r>
  <r>
    <n v="6.8"/>
    <s v="Mr. Turner"/>
    <s v="Mike Leigh"/>
    <x v="13"/>
    <s v="English"/>
    <n v="150"/>
    <n v="3958500"/>
    <n v="8200000"/>
  </r>
  <r>
    <n v="7.3"/>
    <s v="Amen."/>
    <s v="Costa-Gavras"/>
    <x v="18"/>
    <s v="English"/>
    <n v="132"/>
    <n v="274299"/>
    <n v="103000000"/>
  </r>
  <r>
    <n v="7.3"/>
    <s v="Amen."/>
    <s v="Costa-Gavras"/>
    <x v="15"/>
    <s v="English"/>
    <n v="132"/>
    <n v="274299"/>
    <n v="103000000"/>
  </r>
  <r>
    <n v="7.3"/>
    <s v="Amen."/>
    <s v="Costa-Gavras"/>
    <x v="12"/>
    <s v="English"/>
    <n v="132"/>
    <n v="274299"/>
    <n v="103000000"/>
  </r>
  <r>
    <n v="7.3"/>
    <s v="Amen."/>
    <s v="Costa-Gavras"/>
    <x v="17"/>
    <s v="English"/>
    <n v="132"/>
    <n v="274299"/>
    <n v="103000000"/>
  </r>
  <r>
    <n v="7"/>
    <s v="The Lucky Ones"/>
    <s v="Neil Burger"/>
    <x v="7"/>
    <s v="English"/>
    <n v="115"/>
    <n v="183088"/>
    <n v="15000000"/>
  </r>
  <r>
    <n v="7"/>
    <s v="The Lucky Ones"/>
    <s v="Neil Burger"/>
    <x v="12"/>
    <s v="English"/>
    <n v="115"/>
    <n v="183088"/>
    <n v="15000000"/>
  </r>
  <r>
    <n v="7"/>
    <s v="The Lucky Ones"/>
    <s v="Neil Burger"/>
    <x v="17"/>
    <s v="English"/>
    <n v="115"/>
    <n v="183088"/>
    <n v="15000000"/>
  </r>
  <r>
    <n v="6.5"/>
    <s v="Margaret"/>
    <s v="Kenneth Lonergan"/>
    <x v="12"/>
    <s v="English"/>
    <n v="186"/>
    <n v="46495"/>
    <n v="14000000"/>
  </r>
  <r>
    <n v="7.7"/>
    <s v="Flipped"/>
    <s v="Rob Reiner"/>
    <x v="7"/>
    <s v="English"/>
    <n v="90"/>
    <n v="1752214"/>
    <n v="14000000"/>
  </r>
  <r>
    <n v="7.7"/>
    <s v="Flipped"/>
    <s v="Rob Reiner"/>
    <x v="12"/>
    <s v="English"/>
    <n v="90"/>
    <n v="1752214"/>
    <n v="14000000"/>
  </r>
  <r>
    <n v="7.7"/>
    <s v="Flipped"/>
    <s v="Rob Reiner"/>
    <x v="5"/>
    <s v="English"/>
    <n v="90"/>
    <n v="1752214"/>
    <n v="14000000"/>
  </r>
  <r>
    <n v="7.7"/>
    <s v="Brokeback Mountain"/>
    <s v="Ang Lee"/>
    <x v="12"/>
    <s v="English"/>
    <n v="134"/>
    <n v="83025853"/>
    <n v="14000000"/>
  </r>
  <r>
    <n v="7.7"/>
    <s v="Brokeback Mountain"/>
    <s v="Ang Lee"/>
    <x v="5"/>
    <s v="English"/>
    <n v="134"/>
    <n v="83025853"/>
    <n v="14000000"/>
  </r>
  <r>
    <n v="6.8"/>
    <s v="Clueless"/>
    <s v="Amy Heckerling"/>
    <x v="7"/>
    <s v="English"/>
    <n v="97"/>
    <n v="56631572"/>
    <n v="12000000"/>
  </r>
  <r>
    <n v="6.8"/>
    <s v="Clueless"/>
    <s v="Amy Heckerling"/>
    <x v="5"/>
    <s v="English"/>
    <n v="97"/>
    <n v="56631572"/>
    <n v="12000000"/>
  </r>
  <r>
    <n v="7.4"/>
    <s v="Far from Heaven"/>
    <s v="Todd Haynes"/>
    <x v="12"/>
    <s v="English"/>
    <n v="107"/>
    <n v="15854988"/>
    <n v="13500000"/>
  </r>
  <r>
    <n v="7.4"/>
    <s v="Far from Heaven"/>
    <s v="Todd Haynes"/>
    <x v="5"/>
    <s v="English"/>
    <n v="107"/>
    <n v="15854988"/>
    <n v="13500000"/>
  </r>
  <r>
    <n v="5.0999999999999996"/>
    <s v="Hot Tub Time Machine 2"/>
    <s v="Steve Pink"/>
    <x v="7"/>
    <s v="English"/>
    <n v="99"/>
    <n v="12282677"/>
    <n v="14000000"/>
  </r>
  <r>
    <n v="5.0999999999999996"/>
    <s v="Hot Tub Time Machine 2"/>
    <s v="Steve Pink"/>
    <x v="3"/>
    <s v="English"/>
    <n v="99"/>
    <n v="12282677"/>
    <n v="14000000"/>
  </r>
  <r>
    <n v="7.4"/>
    <s v="Quills"/>
    <s v="Philip Kaufman"/>
    <x v="18"/>
    <s v="English"/>
    <n v="124"/>
    <n v="7060876"/>
    <n v="13500000"/>
  </r>
  <r>
    <n v="7.4"/>
    <s v="Quills"/>
    <s v="Philip Kaufman"/>
    <x v="12"/>
    <s v="English"/>
    <n v="124"/>
    <n v="7060876"/>
    <n v="13500000"/>
  </r>
  <r>
    <n v="7.2"/>
    <s v="Seven Psychopaths"/>
    <s v="Martin McDonagh"/>
    <x v="7"/>
    <s v="English"/>
    <n v="110"/>
    <n v="14989761"/>
    <n v="15000000"/>
  </r>
  <r>
    <n v="7.2"/>
    <s v="Seven Psychopaths"/>
    <s v="Martin McDonagh"/>
    <x v="15"/>
    <s v="English"/>
    <n v="110"/>
    <n v="14989761"/>
    <n v="15000000"/>
  </r>
  <r>
    <n v="8.3000000000000007"/>
    <s v="Downfall"/>
    <s v="Oliver Hirschbiegel"/>
    <x v="18"/>
    <s v="German"/>
    <n v="178"/>
    <n v="5501940"/>
    <n v="13500000"/>
  </r>
  <r>
    <n v="8.3000000000000007"/>
    <s v="Downfall"/>
    <s v="Oliver Hirschbiegel"/>
    <x v="12"/>
    <s v="German"/>
    <n v="178"/>
    <n v="5501940"/>
    <n v="13500000"/>
  </r>
  <r>
    <n v="8.3000000000000007"/>
    <s v="Downfall"/>
    <s v="Oliver Hirschbiegel"/>
    <x v="13"/>
    <s v="German"/>
    <n v="178"/>
    <n v="5501940"/>
    <n v="13500000"/>
  </r>
  <r>
    <n v="8.3000000000000007"/>
    <s v="Downfall"/>
    <s v="Oliver Hirschbiegel"/>
    <x v="17"/>
    <s v="German"/>
    <n v="178"/>
    <n v="5501940"/>
    <n v="13500000"/>
  </r>
  <r>
    <n v="8.1"/>
    <s v="The Sea Inside"/>
    <s v="Alejandro AmenÃ¡bar"/>
    <x v="18"/>
    <s v="Spanish"/>
    <n v="125"/>
    <n v="2086345"/>
    <n v="10000000"/>
  </r>
  <r>
    <n v="8.1"/>
    <s v="The Sea Inside"/>
    <s v="Alejandro AmenÃ¡bar"/>
    <x v="12"/>
    <s v="Spanish"/>
    <n v="125"/>
    <n v="2086345"/>
    <n v="10000000"/>
  </r>
  <r>
    <n v="8.1"/>
    <s v="The Sea Inside"/>
    <s v="Alejandro AmenÃ¡bar"/>
    <x v="5"/>
    <s v="Spanish"/>
    <n v="125"/>
    <n v="2086345"/>
    <n v="10000000"/>
  </r>
  <r>
    <n v="7.3"/>
    <s v="Good Morning, Vietnam"/>
    <s v="Barry Levinson"/>
    <x v="18"/>
    <s v="English"/>
    <n v="121"/>
    <n v="123922370"/>
    <n v="13000000"/>
  </r>
  <r>
    <n v="7.3"/>
    <s v="Good Morning, Vietnam"/>
    <s v="Barry Levinson"/>
    <x v="7"/>
    <s v="English"/>
    <n v="121"/>
    <n v="123922370"/>
    <n v="13000000"/>
  </r>
  <r>
    <n v="7.3"/>
    <s v="Good Morning, Vietnam"/>
    <s v="Barry Levinson"/>
    <x v="12"/>
    <s v="English"/>
    <n v="121"/>
    <n v="123922370"/>
    <n v="13000000"/>
  </r>
  <r>
    <n v="7.3"/>
    <s v="Good Morning, Vietnam"/>
    <s v="Barry Levinson"/>
    <x v="17"/>
    <s v="English"/>
    <n v="121"/>
    <n v="123922370"/>
    <n v="13000000"/>
  </r>
  <r>
    <n v="3.6"/>
    <s v="The Last Godfather"/>
    <s v="Hyung-rae Shim"/>
    <x v="7"/>
    <s v="English"/>
    <n v="100"/>
    <n v="163591"/>
    <n v="13400000"/>
  </r>
  <r>
    <n v="1.6"/>
    <s v="Justin Bieber: Never Say Never"/>
    <s v="Jon M. Chu"/>
    <x v="20"/>
    <s v="English"/>
    <n v="115"/>
    <n v="73000942"/>
    <n v="13000000"/>
  </r>
  <r>
    <n v="1.6"/>
    <s v="Justin Bieber: Never Say Never"/>
    <s v="Jon M. Chu"/>
    <x v="19"/>
    <s v="English"/>
    <n v="115"/>
    <n v="73000942"/>
    <n v="13000000"/>
  </r>
  <r>
    <n v="8"/>
    <s v="Black Swan"/>
    <s v="Darren Aronofsky"/>
    <x v="12"/>
    <s v="English"/>
    <n v="108"/>
    <n v="106952327"/>
    <n v="13000000"/>
  </r>
  <r>
    <n v="8"/>
    <s v="Black Swan"/>
    <s v="Darren Aronofsky"/>
    <x v="4"/>
    <s v="English"/>
    <n v="108"/>
    <n v="106952327"/>
    <n v="13000000"/>
  </r>
  <r>
    <n v="9"/>
    <s v="The Godfather: Part II"/>
    <s v="Francis Ford Coppola"/>
    <x v="15"/>
    <s v="English"/>
    <n v="220"/>
    <n v="57300000"/>
    <n v="13000000"/>
  </r>
  <r>
    <n v="9"/>
    <s v="The Godfather: Part II"/>
    <s v="Francis Ford Coppola"/>
    <x v="12"/>
    <s v="English"/>
    <n v="220"/>
    <n v="57300000"/>
    <n v="13000000"/>
  </r>
  <r>
    <n v="6.1"/>
    <s v="Save the Last Dance"/>
    <s v="Thomas Carter"/>
    <x v="12"/>
    <s v="English"/>
    <n v="112"/>
    <n v="91038276"/>
    <n v="13000000"/>
  </r>
  <r>
    <n v="6.1"/>
    <s v="Save the Last Dance"/>
    <s v="Thomas Carter"/>
    <x v="19"/>
    <s v="English"/>
    <n v="112"/>
    <n v="91038276"/>
    <n v="13000000"/>
  </r>
  <r>
    <n v="6.1"/>
    <s v="Save the Last Dance"/>
    <s v="Thomas Carter"/>
    <x v="5"/>
    <s v="English"/>
    <n v="112"/>
    <n v="91038276"/>
    <n v="13000000"/>
  </r>
  <r>
    <n v="5.7"/>
    <s v="A Nightmare on Elm Street 4: The Dream Master"/>
    <s v="Renny Harlin"/>
    <x v="2"/>
    <s v="English"/>
    <n v="99"/>
    <n v="49369900"/>
    <n v="7000000"/>
  </r>
  <r>
    <n v="5.7"/>
    <s v="A Nightmare on Elm Street 4: The Dream Master"/>
    <s v="Renny Harlin"/>
    <x v="16"/>
    <s v="English"/>
    <n v="99"/>
    <n v="49369900"/>
    <n v="7000000"/>
  </r>
  <r>
    <n v="5.7"/>
    <s v="A Nightmare on Elm Street 4: The Dream Master"/>
    <s v="Renny Harlin"/>
    <x v="4"/>
    <s v="English"/>
    <n v="99"/>
    <n v="49369900"/>
    <n v="7000000"/>
  </r>
  <r>
    <n v="6.8"/>
    <s v="Miracles from Heaven"/>
    <s v="Patricia Riggen"/>
    <x v="12"/>
    <s v="English"/>
    <n v="109"/>
    <n v="61693523"/>
    <n v="13000000"/>
  </r>
  <r>
    <n v="5.5"/>
    <s v="Dude, Where's My Car?"/>
    <s v="Danny Leiner"/>
    <x v="7"/>
    <s v="English"/>
    <n v="83"/>
    <n v="46729374"/>
    <n v="13000000"/>
  </r>
  <r>
    <n v="5.5"/>
    <s v="Dude, Where's My Car?"/>
    <s v="Danny Leiner"/>
    <x v="10"/>
    <s v="English"/>
    <n v="83"/>
    <n v="46729374"/>
    <n v="13000000"/>
  </r>
  <r>
    <n v="6.8"/>
    <s v="Young Guns"/>
    <s v="Christopher Cain"/>
    <x v="0"/>
    <s v="English"/>
    <n v="107"/>
    <n v="44726644"/>
    <n v="13000000"/>
  </r>
  <r>
    <n v="6.8"/>
    <s v="Young Guns"/>
    <s v="Christopher Cain"/>
    <x v="15"/>
    <s v="English"/>
    <n v="107"/>
    <n v="44726644"/>
    <n v="13000000"/>
  </r>
  <r>
    <n v="6.8"/>
    <s v="Young Guns"/>
    <s v="Christopher Cain"/>
    <x v="12"/>
    <s v="English"/>
    <n v="107"/>
    <n v="44726644"/>
    <n v="13000000"/>
  </r>
  <r>
    <n v="6.8"/>
    <s v="Young Guns"/>
    <s v="Christopher Cain"/>
    <x v="4"/>
    <s v="English"/>
    <n v="107"/>
    <n v="44726644"/>
    <n v="13000000"/>
  </r>
  <r>
    <n v="6.8"/>
    <s v="Young Guns"/>
    <s v="Christopher Cain"/>
    <x v="11"/>
    <s v="English"/>
    <n v="107"/>
    <n v="44726644"/>
    <n v="13000000"/>
  </r>
  <r>
    <n v="7.3"/>
    <s v="St. Vincent"/>
    <s v="Theodore Melfi"/>
    <x v="7"/>
    <s v="English"/>
    <n v="102"/>
    <n v="44134898"/>
    <n v="13000000"/>
  </r>
  <r>
    <n v="7.3"/>
    <s v="St. Vincent"/>
    <s v="Theodore Melfi"/>
    <x v="12"/>
    <s v="English"/>
    <n v="102"/>
    <n v="44134898"/>
    <n v="13000000"/>
  </r>
  <r>
    <n v="6.1"/>
    <s v="About Last Night"/>
    <s v="Steve Pink"/>
    <x v="7"/>
    <s v="English"/>
    <n v="100"/>
    <n v="48637684"/>
    <n v="12500000"/>
  </r>
  <r>
    <n v="6.1"/>
    <s v="About Last Night"/>
    <s v="Steve Pink"/>
    <x v="5"/>
    <s v="English"/>
    <n v="100"/>
    <n v="48637684"/>
    <n v="12500000"/>
  </r>
  <r>
    <n v="7.2"/>
    <s v="10 Things I Hate About You"/>
    <s v="Gil Junger"/>
    <x v="7"/>
    <s v="English"/>
    <n v="97"/>
    <n v="38176108"/>
    <n v="16000000"/>
  </r>
  <r>
    <n v="7.2"/>
    <s v="10 Things I Hate About You"/>
    <s v="Gil Junger"/>
    <x v="12"/>
    <s v="English"/>
    <n v="97"/>
    <n v="38176108"/>
    <n v="16000000"/>
  </r>
  <r>
    <n v="7.2"/>
    <s v="10 Things I Hate About You"/>
    <s v="Gil Junger"/>
    <x v="5"/>
    <s v="English"/>
    <n v="97"/>
    <n v="38176108"/>
    <n v="16000000"/>
  </r>
  <r>
    <n v="5.9"/>
    <s v="The New Guy"/>
    <s v="Ed Decter"/>
    <x v="7"/>
    <s v="English"/>
    <n v="92"/>
    <n v="28972187"/>
    <n v="13000000"/>
  </r>
  <r>
    <n v="6.1"/>
    <s v="Loaded Weapon 1"/>
    <s v="Gene Quintano"/>
    <x v="0"/>
    <s v="English"/>
    <n v="84"/>
    <n v="27979400"/>
    <n v="8200000"/>
  </r>
  <r>
    <n v="6.1"/>
    <s v="Loaded Weapon 1"/>
    <s v="Gene Quintano"/>
    <x v="7"/>
    <s v="English"/>
    <n v="84"/>
    <n v="27979400"/>
    <n v="8200000"/>
  </r>
  <r>
    <n v="6.1"/>
    <s v="Loaded Weapon 1"/>
    <s v="Gene Quintano"/>
    <x v="15"/>
    <s v="English"/>
    <n v="84"/>
    <n v="27979400"/>
    <n v="8200000"/>
  </r>
  <r>
    <n v="6.8"/>
    <s v="The Shallows"/>
    <s v="Jaume Collet-Serra"/>
    <x v="12"/>
    <s v="English"/>
    <n v="86"/>
    <n v="54257433"/>
    <n v="17000000"/>
  </r>
  <r>
    <n v="6.8"/>
    <s v="The Shallows"/>
    <s v="Jaume Collet-Serra"/>
    <x v="16"/>
    <s v="English"/>
    <n v="86"/>
    <n v="54257433"/>
    <n v="17000000"/>
  </r>
  <r>
    <n v="6.8"/>
    <s v="The Shallows"/>
    <s v="Jaume Collet-Serra"/>
    <x v="4"/>
    <s v="English"/>
    <n v="86"/>
    <n v="54257433"/>
    <n v="17000000"/>
  </r>
  <r>
    <n v="7.7"/>
    <s v="The Butterfly Effect"/>
    <s v="Eric Bress"/>
    <x v="3"/>
    <s v="English"/>
    <n v="120"/>
    <n v="23947"/>
    <n v="13000000"/>
  </r>
  <r>
    <n v="7.7"/>
    <s v="The Butterfly Effect"/>
    <s v="Eric Bress"/>
    <x v="4"/>
    <s v="English"/>
    <n v="120"/>
    <n v="23947"/>
    <n v="13000000"/>
  </r>
  <r>
    <n v="4.9000000000000004"/>
    <s v="Snow Day"/>
    <s v="Chris Koch"/>
    <x v="1"/>
    <s v="English"/>
    <n v="89"/>
    <n v="60008303"/>
    <n v="13000000"/>
  </r>
  <r>
    <n v="4.9000000000000004"/>
    <s v="Snow Day"/>
    <s v="Chris Koch"/>
    <x v="7"/>
    <s v="English"/>
    <n v="89"/>
    <n v="60008303"/>
    <n v="13000000"/>
  </r>
  <r>
    <n v="4.9000000000000004"/>
    <s v="Snow Day"/>
    <s v="Chris Koch"/>
    <x v="8"/>
    <s v="English"/>
    <n v="89"/>
    <n v="60008303"/>
    <n v="13000000"/>
  </r>
  <r>
    <n v="6.1"/>
    <s v="This Christmas"/>
    <s v="Preston A. Whitmore II"/>
    <x v="7"/>
    <s v="English"/>
    <n v="117"/>
    <n v="49121934"/>
    <n v="13000000"/>
  </r>
  <r>
    <n v="6.1"/>
    <s v="This Christmas"/>
    <s v="Preston A. Whitmore II"/>
    <x v="12"/>
    <s v="English"/>
    <n v="117"/>
    <n v="49121934"/>
    <n v="13000000"/>
  </r>
  <r>
    <n v="6.1"/>
    <s v="This Christmas"/>
    <s v="Preston A. Whitmore II"/>
    <x v="5"/>
    <s v="English"/>
    <n v="117"/>
    <n v="49121934"/>
    <n v="13000000"/>
  </r>
  <r>
    <n v="2.5"/>
    <s v="Baby Geniuses"/>
    <s v="Bob Clark"/>
    <x v="7"/>
    <s v="English"/>
    <n v="97"/>
    <n v="27141959"/>
    <n v="18000000"/>
  </r>
  <r>
    <n v="2.5"/>
    <s v="Baby Geniuses"/>
    <s v="Bob Clark"/>
    <x v="15"/>
    <s v="English"/>
    <n v="97"/>
    <n v="27141959"/>
    <n v="18000000"/>
  </r>
  <r>
    <n v="2.5"/>
    <s v="Baby Geniuses"/>
    <s v="Bob Clark"/>
    <x v="8"/>
    <s v="English"/>
    <n v="97"/>
    <n v="27141959"/>
    <n v="18000000"/>
  </r>
  <r>
    <n v="2.5"/>
    <s v="Baby Geniuses"/>
    <s v="Bob Clark"/>
    <x v="3"/>
    <s v="English"/>
    <n v="97"/>
    <n v="27141959"/>
    <n v="18000000"/>
  </r>
  <r>
    <n v="6.1"/>
    <s v="The Big Hit"/>
    <s v="Kirk Wong"/>
    <x v="0"/>
    <s v="English"/>
    <n v="91"/>
    <n v="27052167"/>
    <n v="13000000"/>
  </r>
  <r>
    <n v="6.1"/>
    <s v="The Big Hit"/>
    <s v="Kirk Wong"/>
    <x v="7"/>
    <s v="English"/>
    <n v="91"/>
    <n v="27052167"/>
    <n v="13000000"/>
  </r>
  <r>
    <n v="6.1"/>
    <s v="The Big Hit"/>
    <s v="Kirk Wong"/>
    <x v="15"/>
    <s v="English"/>
    <n v="91"/>
    <n v="27052167"/>
    <n v="13000000"/>
  </r>
  <r>
    <n v="6.1"/>
    <s v="The Big Hit"/>
    <s v="Kirk Wong"/>
    <x v="4"/>
    <s v="English"/>
    <n v="91"/>
    <n v="27052167"/>
    <n v="13000000"/>
  </r>
  <r>
    <n v="5.9"/>
    <s v="Harriet the Spy"/>
    <s v="Bronwen Hughes"/>
    <x v="7"/>
    <s v="English"/>
    <n v="100"/>
    <n v="26539321"/>
    <n v="13000000"/>
  </r>
  <r>
    <n v="5.9"/>
    <s v="Harriet the Spy"/>
    <s v="Bronwen Hughes"/>
    <x v="12"/>
    <s v="English"/>
    <n v="100"/>
    <n v="26539321"/>
    <n v="13000000"/>
  </r>
  <r>
    <n v="5.9"/>
    <s v="Harriet the Spy"/>
    <s v="Bronwen Hughes"/>
    <x v="8"/>
    <s v="English"/>
    <n v="100"/>
    <n v="26539321"/>
    <n v="13000000"/>
  </r>
  <r>
    <n v="5.7"/>
    <s v="Child's Play 2"/>
    <s v="John Lafia"/>
    <x v="2"/>
    <s v="English"/>
    <n v="72"/>
    <n v="28501605"/>
    <n v="13000000"/>
  </r>
  <r>
    <n v="5.7"/>
    <s v="Child's Play 2"/>
    <s v="John Lafia"/>
    <x v="16"/>
    <s v="English"/>
    <n v="72"/>
    <n v="28501605"/>
    <n v="13000000"/>
  </r>
  <r>
    <n v="5.6"/>
    <s v="No Good Deed"/>
    <s v="Sam Miller"/>
    <x v="15"/>
    <s v="English"/>
    <n v="84"/>
    <n v="52543632"/>
    <n v="13200000"/>
  </r>
  <r>
    <n v="5.6"/>
    <s v="No Good Deed"/>
    <s v="Sam Miller"/>
    <x v="4"/>
    <s v="English"/>
    <n v="84"/>
    <n v="52543632"/>
    <n v="13200000"/>
  </r>
  <r>
    <n v="7.2"/>
    <s v="The Mist"/>
    <s v="Frank Darabont"/>
    <x v="16"/>
    <s v="English"/>
    <n v="126"/>
    <n v="25592632"/>
    <n v="18000000"/>
  </r>
  <r>
    <n v="7.7"/>
    <s v="Ex Machina"/>
    <s v="Alex Garland"/>
    <x v="12"/>
    <s v="English"/>
    <n v="108"/>
    <n v="25440971"/>
    <n v="15000000"/>
  </r>
  <r>
    <n v="7.7"/>
    <s v="Ex Machina"/>
    <s v="Alex Garland"/>
    <x v="10"/>
    <s v="English"/>
    <n v="108"/>
    <n v="25440971"/>
    <n v="15000000"/>
  </r>
  <r>
    <n v="7.7"/>
    <s v="Ex Machina"/>
    <s v="Alex Garland"/>
    <x v="3"/>
    <s v="English"/>
    <n v="108"/>
    <n v="25440971"/>
    <n v="15000000"/>
  </r>
  <r>
    <n v="7.7"/>
    <s v="Ex Machina"/>
    <s v="Alex Garland"/>
    <x v="4"/>
    <s v="English"/>
    <n v="108"/>
    <n v="25440971"/>
    <n v="15000000"/>
  </r>
  <r>
    <n v="7.8"/>
    <s v="Being John Malkovich"/>
    <s v="Spike Jonze"/>
    <x v="7"/>
    <s v="English"/>
    <n v="112"/>
    <n v="22858926"/>
    <n v="13000000"/>
  </r>
  <r>
    <n v="7.8"/>
    <s v="Being John Malkovich"/>
    <s v="Spike Jonze"/>
    <x v="12"/>
    <s v="English"/>
    <n v="112"/>
    <n v="22858926"/>
    <n v="13000000"/>
  </r>
  <r>
    <n v="7.8"/>
    <s v="Being John Malkovich"/>
    <s v="Spike Jonze"/>
    <x v="2"/>
    <s v="English"/>
    <n v="112"/>
    <n v="22858926"/>
    <n v="13000000"/>
  </r>
  <r>
    <n v="6.1"/>
    <s v="Two Can Play That Game"/>
    <s v="Mark Brown"/>
    <x v="7"/>
    <s v="English"/>
    <n v="90"/>
    <n v="22235901"/>
    <n v="6000000"/>
  </r>
  <r>
    <n v="6.1"/>
    <s v="Two Can Play That Game"/>
    <s v="Mark Brown"/>
    <x v="5"/>
    <s v="English"/>
    <n v="90"/>
    <n v="22235901"/>
    <n v="6000000"/>
  </r>
  <r>
    <n v="5.8"/>
    <s v="Earth to Echo"/>
    <s v="Dave Green"/>
    <x v="1"/>
    <s v="English"/>
    <n v="91"/>
    <n v="38916903"/>
    <n v="13000000"/>
  </r>
  <r>
    <n v="5.8"/>
    <s v="Earth to Echo"/>
    <s v="Dave Green"/>
    <x v="8"/>
    <s v="English"/>
    <n v="91"/>
    <n v="38916903"/>
    <n v="13000000"/>
  </r>
  <r>
    <n v="5.8"/>
    <s v="Earth to Echo"/>
    <s v="Dave Green"/>
    <x v="3"/>
    <s v="English"/>
    <n v="91"/>
    <n v="38916903"/>
    <n v="13000000"/>
  </r>
  <r>
    <n v="6.5"/>
    <s v="Crazy/Beautiful"/>
    <s v="John Stockwell"/>
    <x v="12"/>
    <s v="English"/>
    <n v="135"/>
    <n v="16929123"/>
    <n v="14000000"/>
  </r>
  <r>
    <n v="6.5"/>
    <s v="Crazy/Beautiful"/>
    <s v="John Stockwell"/>
    <x v="5"/>
    <s v="English"/>
    <n v="135"/>
    <n v="16929123"/>
    <n v="14000000"/>
  </r>
  <r>
    <n v="7.9"/>
    <s v="Letters from Iwo Jima"/>
    <s v="Clint Eastwood"/>
    <x v="12"/>
    <s v="Japanese"/>
    <n v="141"/>
    <n v="13753931"/>
    <n v="19000000"/>
  </r>
  <r>
    <n v="7.9"/>
    <s v="Letters from Iwo Jima"/>
    <s v="Clint Eastwood"/>
    <x v="13"/>
    <s v="Japanese"/>
    <n v="141"/>
    <n v="13753931"/>
    <n v="19000000"/>
  </r>
  <r>
    <n v="7.9"/>
    <s v="Letters from Iwo Jima"/>
    <s v="Clint Eastwood"/>
    <x v="17"/>
    <s v="Japanese"/>
    <n v="141"/>
    <n v="13753931"/>
    <n v="19000000"/>
  </r>
  <r>
    <n v="6.3"/>
    <s v="The Astronaut Farmer"/>
    <s v="Michael Polish"/>
    <x v="1"/>
    <s v="English"/>
    <n v="104"/>
    <n v="10996440"/>
    <n v="13000000"/>
  </r>
  <r>
    <n v="6.3"/>
    <s v="The Astronaut Farmer"/>
    <s v="Michael Polish"/>
    <x v="12"/>
    <s v="English"/>
    <n v="104"/>
    <n v="10996440"/>
    <n v="13000000"/>
  </r>
  <r>
    <n v="6.3"/>
    <s v="The Astronaut Farmer"/>
    <s v="Michael Polish"/>
    <x v="3"/>
    <s v="English"/>
    <n v="104"/>
    <n v="10996440"/>
    <n v="13000000"/>
  </r>
  <r>
    <n v="3.8"/>
    <s v="Woo"/>
    <s v="Daisy von Scherler Mayer"/>
    <x v="7"/>
    <s v="English"/>
    <n v="84"/>
    <n v="8026971"/>
    <n v="13000000"/>
  </r>
  <r>
    <n v="3.8"/>
    <s v="Woo"/>
    <s v="Daisy von Scherler Mayer"/>
    <x v="5"/>
    <s v="English"/>
    <n v="84"/>
    <n v="8026971"/>
    <n v="13000000"/>
  </r>
  <r>
    <n v="8.3000000000000007"/>
    <s v="Room"/>
    <s v="Lenny Abrahamson"/>
    <x v="12"/>
    <s v="English"/>
    <n v="118"/>
    <n v="14677654"/>
    <n v="13000000"/>
  </r>
  <r>
    <n v="6.4"/>
    <s v="Dirty Work"/>
    <s v="Bob Saget"/>
    <x v="7"/>
    <s v="English"/>
    <n v="82"/>
    <n v="9975684"/>
    <n v="13000000"/>
  </r>
  <r>
    <n v="6.7"/>
    <s v="Serial Mom"/>
    <s v="John Waters"/>
    <x v="7"/>
    <s v="English"/>
    <n v="95"/>
    <n v="7881335"/>
    <n v="13000000"/>
  </r>
  <r>
    <n v="6.7"/>
    <s v="Serial Mom"/>
    <s v="John Waters"/>
    <x v="15"/>
    <s v="English"/>
    <n v="95"/>
    <n v="7881335"/>
    <n v="13000000"/>
  </r>
  <r>
    <n v="6.7"/>
    <s v="Serial Mom"/>
    <s v="John Waters"/>
    <x v="4"/>
    <s v="English"/>
    <n v="95"/>
    <n v="7881335"/>
    <n v="13000000"/>
  </r>
  <r>
    <n v="6.1"/>
    <s v="Dick"/>
    <s v="Andrew Fleming"/>
    <x v="7"/>
    <s v="English"/>
    <n v="94"/>
    <n v="6241697"/>
    <n v="13000000"/>
  </r>
  <r>
    <n v="6"/>
    <s v="Light It Up"/>
    <s v="Craig Bolotin"/>
    <x v="12"/>
    <s v="English"/>
    <n v="99"/>
    <n v="5871603"/>
    <n v="13000000"/>
  </r>
  <r>
    <n v="6"/>
    <s v="Light It Up"/>
    <s v="Craig Bolotin"/>
    <x v="4"/>
    <s v="English"/>
    <n v="99"/>
    <n v="5871603"/>
    <n v="13000000"/>
  </r>
  <r>
    <n v="5.8"/>
    <n v="54"/>
    <s v="Mark Christopher"/>
    <x v="12"/>
    <s v="English"/>
    <n v="121"/>
    <n v="16574731"/>
    <n v="13000000"/>
  </r>
  <r>
    <n v="5.8"/>
    <n v="54"/>
    <s v="Mark Christopher"/>
    <x v="19"/>
    <s v="English"/>
    <n v="121"/>
    <n v="16574731"/>
    <n v="13000000"/>
  </r>
  <r>
    <n v="5.6"/>
    <s v="Bubble Boy"/>
    <s v="Blair Hayes"/>
    <x v="1"/>
    <s v="English"/>
    <n v="84"/>
    <n v="5002310"/>
    <n v="13000000"/>
  </r>
  <r>
    <n v="5.6"/>
    <s v="Bubble Boy"/>
    <s v="Blair Hayes"/>
    <x v="7"/>
    <s v="English"/>
    <n v="84"/>
    <n v="5002310"/>
    <n v="13000000"/>
  </r>
  <r>
    <n v="5.6"/>
    <s v="Bubble Boy"/>
    <s v="Blair Hayes"/>
    <x v="5"/>
    <s v="English"/>
    <n v="84"/>
    <n v="5002310"/>
    <n v="13000000"/>
  </r>
  <r>
    <n v="5.6"/>
    <s v="Bubble Boy"/>
    <s v="Blair Hayes"/>
    <x v="3"/>
    <s v="English"/>
    <n v="84"/>
    <n v="5002310"/>
    <n v="13000000"/>
  </r>
  <r>
    <n v="6.1"/>
    <s v="Birthday Girl"/>
    <s v="Jez Butterworth"/>
    <x v="7"/>
    <s v="English"/>
    <n v="93"/>
    <n v="4919896"/>
    <n v="13000000"/>
  </r>
  <r>
    <n v="6.1"/>
    <s v="Birthday Girl"/>
    <s v="Jez Butterworth"/>
    <x v="15"/>
    <s v="English"/>
    <n v="93"/>
    <n v="4919896"/>
    <n v="13000000"/>
  </r>
  <r>
    <n v="6.1"/>
    <s v="Birthday Girl"/>
    <s v="Jez Butterworth"/>
    <x v="4"/>
    <s v="English"/>
    <n v="93"/>
    <n v="4919896"/>
    <n v="13000000"/>
  </r>
  <r>
    <n v="5.9"/>
    <s v="21 &amp; Over"/>
    <s v="Jon Lucas"/>
    <x v="7"/>
    <s v="English"/>
    <n v="93"/>
    <n v="25675765"/>
    <n v="13000000"/>
  </r>
  <r>
    <n v="7.3"/>
    <s v="Paris, je t'aime"/>
    <s v="Olivier Assayas"/>
    <x v="7"/>
    <s v="French"/>
    <n v="120"/>
    <n v="4857376"/>
    <n v="13000000"/>
  </r>
  <r>
    <n v="7.3"/>
    <s v="Paris, je t'aime"/>
    <s v="Olivier Assayas"/>
    <x v="12"/>
    <s v="French"/>
    <n v="120"/>
    <n v="4857376"/>
    <n v="13000000"/>
  </r>
  <r>
    <n v="7.3"/>
    <s v="Paris, je t'aime"/>
    <s v="Olivier Assayas"/>
    <x v="5"/>
    <s v="French"/>
    <n v="120"/>
    <n v="4857376"/>
    <n v="13000000"/>
  </r>
  <r>
    <n v="6.8"/>
    <s v="Resurrecting the Champ"/>
    <s v="Rod Lurie"/>
    <x v="12"/>
    <s v="English"/>
    <n v="112"/>
    <n v="3169424"/>
    <n v="13000000"/>
  </r>
  <r>
    <n v="6.8"/>
    <s v="Resurrecting the Champ"/>
    <s v="Rod Lurie"/>
    <x v="14"/>
    <s v="English"/>
    <n v="112"/>
    <n v="3169424"/>
    <n v="13000000"/>
  </r>
  <r>
    <n v="5.7"/>
    <s v="Admission"/>
    <s v="Paul Weitz"/>
    <x v="7"/>
    <s v="English"/>
    <n v="107"/>
    <n v="18004225"/>
    <n v="13000000"/>
  </r>
  <r>
    <n v="5.7"/>
    <s v="Admission"/>
    <s v="Paul Weitz"/>
    <x v="12"/>
    <s v="English"/>
    <n v="107"/>
    <n v="18004225"/>
    <n v="13000000"/>
  </r>
  <r>
    <n v="5.7"/>
    <s v="Admission"/>
    <s v="Paul Weitz"/>
    <x v="5"/>
    <s v="English"/>
    <n v="107"/>
    <n v="18004225"/>
    <n v="13000000"/>
  </r>
  <r>
    <n v="7.3"/>
    <s v="The Widow of Saint-Pierre"/>
    <s v="Patrice Leconte"/>
    <x v="12"/>
    <s v="French"/>
    <n v="112"/>
    <n v="3058380"/>
    <n v="100000000"/>
  </r>
  <r>
    <n v="7.3"/>
    <s v="The Widow of Saint-Pierre"/>
    <s v="Patrice Leconte"/>
    <x v="5"/>
    <s v="French"/>
    <n v="112"/>
    <n v="3058380"/>
    <n v="100000000"/>
  </r>
  <r>
    <n v="6.3"/>
    <s v="Chloe"/>
    <s v="Atom Egoyan"/>
    <x v="12"/>
    <s v="English"/>
    <n v="96"/>
    <n v="3074838"/>
    <n v="11000000"/>
  </r>
  <r>
    <n v="6.3"/>
    <s v="Chloe"/>
    <s v="Atom Egoyan"/>
    <x v="10"/>
    <s v="English"/>
    <n v="96"/>
    <n v="3074838"/>
    <n v="11000000"/>
  </r>
  <r>
    <n v="6.3"/>
    <s v="Chloe"/>
    <s v="Atom Egoyan"/>
    <x v="5"/>
    <s v="English"/>
    <n v="96"/>
    <n v="3074838"/>
    <n v="11000000"/>
  </r>
  <r>
    <n v="6.3"/>
    <s v="Chloe"/>
    <s v="Atom Egoyan"/>
    <x v="4"/>
    <s v="English"/>
    <n v="96"/>
    <n v="3074838"/>
    <n v="11000000"/>
  </r>
  <r>
    <n v="5.9"/>
    <s v="Faithful"/>
    <s v="Paul Mazursky"/>
    <x v="7"/>
    <s v="English"/>
    <n v="91"/>
    <n v="2104000"/>
    <n v="13000000"/>
  </r>
  <r>
    <n v="5.9"/>
    <s v="Faithful"/>
    <s v="Paul Mazursky"/>
    <x v="15"/>
    <s v="English"/>
    <n v="91"/>
    <n v="2104000"/>
    <n v="13000000"/>
  </r>
  <r>
    <n v="5.9"/>
    <s v="Faithful"/>
    <s v="Paul Mazursky"/>
    <x v="12"/>
    <s v="English"/>
    <n v="91"/>
    <n v="2104000"/>
    <n v="13000000"/>
  </r>
  <r>
    <n v="7.1"/>
    <s v="Find Me Guilty"/>
    <s v="Sidney Lumet"/>
    <x v="18"/>
    <s v="English"/>
    <n v="125"/>
    <n v="1172769"/>
    <n v="13000000"/>
  </r>
  <r>
    <n v="7.1"/>
    <s v="Find Me Guilty"/>
    <s v="Sidney Lumet"/>
    <x v="7"/>
    <s v="English"/>
    <n v="125"/>
    <n v="1172769"/>
    <n v="13000000"/>
  </r>
  <r>
    <n v="7.1"/>
    <s v="Find Me Guilty"/>
    <s v="Sidney Lumet"/>
    <x v="15"/>
    <s v="English"/>
    <n v="125"/>
    <n v="1172769"/>
    <n v="13000000"/>
  </r>
  <r>
    <n v="7.1"/>
    <s v="Find Me Guilty"/>
    <s v="Sidney Lumet"/>
    <x v="12"/>
    <s v="English"/>
    <n v="125"/>
    <n v="1172769"/>
    <n v="13000000"/>
  </r>
  <r>
    <n v="8"/>
    <s v="The Perks of Being a Wallflower"/>
    <s v="Stephen Chbosky"/>
    <x v="12"/>
    <s v="English"/>
    <n v="102"/>
    <n v="17738570"/>
    <n v="13000000"/>
  </r>
  <r>
    <n v="8"/>
    <s v="The Perks of Being a Wallflower"/>
    <s v="Stephen Chbosky"/>
    <x v="5"/>
    <s v="English"/>
    <n v="102"/>
    <n v="17738570"/>
    <n v="13000000"/>
  </r>
  <r>
    <n v="5.0999999999999996"/>
    <s v="Excessive Force"/>
    <s v="Jon Hess"/>
    <x v="0"/>
    <s v="English"/>
    <n v="87"/>
    <n v="1200000"/>
    <n v="3000000"/>
  </r>
  <r>
    <n v="7.1"/>
    <s v="Infamous"/>
    <s v="Douglas McGrath"/>
    <x v="18"/>
    <s v="English"/>
    <n v="118"/>
    <n v="1150403"/>
    <n v="13000000"/>
  </r>
  <r>
    <n v="7.1"/>
    <s v="Infamous"/>
    <s v="Douglas McGrath"/>
    <x v="15"/>
    <s v="English"/>
    <n v="118"/>
    <n v="1150403"/>
    <n v="13000000"/>
  </r>
  <r>
    <n v="7.1"/>
    <s v="Infamous"/>
    <s v="Douglas McGrath"/>
    <x v="12"/>
    <s v="English"/>
    <n v="118"/>
    <n v="1150403"/>
    <n v="13000000"/>
  </r>
  <r>
    <n v="6.5"/>
    <s v="The Claim"/>
    <s v="Michael Winterbottom"/>
    <x v="12"/>
    <s v="English"/>
    <n v="115"/>
    <n v="403932"/>
    <n v="20000000"/>
  </r>
  <r>
    <n v="6.5"/>
    <s v="The Claim"/>
    <s v="Michael Winterbottom"/>
    <x v="5"/>
    <s v="English"/>
    <n v="115"/>
    <n v="403932"/>
    <n v="20000000"/>
  </r>
  <r>
    <n v="6.5"/>
    <s v="The Claim"/>
    <s v="Michael Winterbottom"/>
    <x v="11"/>
    <s v="English"/>
    <n v="115"/>
    <n v="403932"/>
    <n v="20000000"/>
  </r>
  <r>
    <n v="4.5"/>
    <s v="The Vatican Tapes"/>
    <s v="Mark Neveldine"/>
    <x v="16"/>
    <s v="English"/>
    <n v="91"/>
    <n v="1712111"/>
    <n v="8495000"/>
  </r>
  <r>
    <n v="4.5"/>
    <s v="The Vatican Tapes"/>
    <s v="Mark Neveldine"/>
    <x v="4"/>
    <s v="English"/>
    <n v="91"/>
    <n v="1712111"/>
    <n v="8495000"/>
  </r>
  <r>
    <n v="6.6"/>
    <s v="Attack the Block"/>
    <s v="Joe Cornish"/>
    <x v="0"/>
    <s v="English"/>
    <n v="88"/>
    <n v="1024175"/>
    <n v="13000000"/>
  </r>
  <r>
    <n v="6.6"/>
    <s v="Attack the Block"/>
    <s v="Joe Cornish"/>
    <x v="7"/>
    <s v="English"/>
    <n v="88"/>
    <n v="1024175"/>
    <n v="13000000"/>
  </r>
  <r>
    <n v="6.6"/>
    <s v="Attack the Block"/>
    <s v="Joe Cornish"/>
    <x v="3"/>
    <s v="English"/>
    <n v="88"/>
    <n v="1024175"/>
    <n v="13000000"/>
  </r>
  <r>
    <n v="6.6"/>
    <s v="Attack the Block"/>
    <s v="Joe Cornish"/>
    <x v="4"/>
    <s v="English"/>
    <n v="88"/>
    <n v="1024175"/>
    <n v="13000000"/>
  </r>
  <r>
    <n v="4.3"/>
    <s v="In the Land of Blood and Honey"/>
    <s v="Angelina Jolie Pitt"/>
    <x v="12"/>
    <s v="Bosnian"/>
    <n v="127"/>
    <n v="301305"/>
    <n v="13000000"/>
  </r>
  <r>
    <n v="4.3"/>
    <s v="In the Land of Blood and Honey"/>
    <s v="Angelina Jolie Pitt"/>
    <x v="5"/>
    <s v="Bosnian"/>
    <n v="127"/>
    <n v="301305"/>
    <n v="13000000"/>
  </r>
  <r>
    <n v="4.3"/>
    <s v="In the Land of Blood and Honey"/>
    <s v="Angelina Jolie Pitt"/>
    <x v="17"/>
    <s v="Bosnian"/>
    <n v="127"/>
    <n v="301305"/>
    <n v="13000000"/>
  </r>
  <r>
    <n v="6.7"/>
    <s v="The Call"/>
    <s v="Brad Anderson"/>
    <x v="15"/>
    <s v="English"/>
    <n v="94"/>
    <n v="51872378"/>
    <n v="13000000"/>
  </r>
  <r>
    <n v="6.7"/>
    <s v="The Call"/>
    <s v="Brad Anderson"/>
    <x v="4"/>
    <s v="English"/>
    <n v="94"/>
    <n v="51872378"/>
    <n v="13000000"/>
  </r>
  <r>
    <n v="6.8"/>
    <s v="Operation Chromite"/>
    <s v="John H. Lee"/>
    <x v="0"/>
    <s v="English"/>
    <n v="115"/>
    <n v="31662"/>
    <n v="12620000"/>
  </r>
  <r>
    <n v="6.8"/>
    <s v="Operation Chromite"/>
    <s v="John H. Lee"/>
    <x v="12"/>
    <s v="English"/>
    <n v="115"/>
    <n v="31662"/>
    <n v="12620000"/>
  </r>
  <r>
    <n v="6.8"/>
    <s v="Operation Chromite"/>
    <s v="John H. Lee"/>
    <x v="13"/>
    <s v="English"/>
    <n v="115"/>
    <n v="31662"/>
    <n v="12620000"/>
  </r>
  <r>
    <n v="6.8"/>
    <s v="Operation Chromite"/>
    <s v="John H. Lee"/>
    <x v="17"/>
    <s v="English"/>
    <n v="115"/>
    <n v="31662"/>
    <n v="12620000"/>
  </r>
  <r>
    <n v="5.4"/>
    <s v="The Crocodile Hunter: Collision Course"/>
    <s v="John Stainton"/>
    <x v="0"/>
    <s v="English"/>
    <n v="90"/>
    <n v="28399192"/>
    <n v="13000000"/>
  </r>
  <r>
    <n v="5.4"/>
    <s v="The Crocodile Hunter: Collision Course"/>
    <s v="John Stainton"/>
    <x v="1"/>
    <s v="English"/>
    <n v="90"/>
    <n v="28399192"/>
    <n v="13000000"/>
  </r>
  <r>
    <n v="5.4"/>
    <s v="The Crocodile Hunter: Collision Course"/>
    <s v="John Stainton"/>
    <x v="7"/>
    <s v="English"/>
    <n v="90"/>
    <n v="28399192"/>
    <n v="13000000"/>
  </r>
  <r>
    <n v="5.4"/>
    <s v="The Crocodile Hunter: Collision Course"/>
    <s v="John Stainton"/>
    <x v="8"/>
    <s v="English"/>
    <n v="90"/>
    <n v="28399192"/>
    <n v="13000000"/>
  </r>
  <r>
    <n v="6.6"/>
    <s v="I Love You Phillip Morris"/>
    <s v="Glenn Ficarra"/>
    <x v="18"/>
    <s v="English"/>
    <n v="102"/>
    <n v="2035566"/>
    <n v="13000000"/>
  </r>
  <r>
    <n v="6.6"/>
    <s v="I Love You Phillip Morris"/>
    <s v="Glenn Ficarra"/>
    <x v="7"/>
    <s v="English"/>
    <n v="102"/>
    <n v="2035566"/>
    <n v="13000000"/>
  </r>
  <r>
    <n v="6.6"/>
    <s v="I Love You Phillip Morris"/>
    <s v="Glenn Ficarra"/>
    <x v="15"/>
    <s v="English"/>
    <n v="102"/>
    <n v="2035566"/>
    <n v="13000000"/>
  </r>
  <r>
    <n v="6.6"/>
    <s v="I Love You Phillip Morris"/>
    <s v="Glenn Ficarra"/>
    <x v="12"/>
    <s v="English"/>
    <n v="102"/>
    <n v="2035566"/>
    <n v="13000000"/>
  </r>
  <r>
    <n v="6.6"/>
    <s v="I Love You Phillip Morris"/>
    <s v="Glenn Ficarra"/>
    <x v="5"/>
    <s v="English"/>
    <n v="102"/>
    <n v="2035566"/>
    <n v="13000000"/>
  </r>
  <r>
    <n v="7.3"/>
    <s v="Antwone Fisher"/>
    <s v="Denzel Washington"/>
    <x v="18"/>
    <s v="English"/>
    <n v="117"/>
    <n v="21078145"/>
    <n v="12500000"/>
  </r>
  <r>
    <n v="7.3"/>
    <s v="Antwone Fisher"/>
    <s v="Denzel Washington"/>
    <x v="12"/>
    <s v="English"/>
    <n v="117"/>
    <n v="21078145"/>
    <n v="12500000"/>
  </r>
  <r>
    <n v="6.9"/>
    <s v="The Emperor's Club"/>
    <s v="Michael Hoffman"/>
    <x v="12"/>
    <s v="English"/>
    <n v="109"/>
    <n v="14060950"/>
    <n v="12500000"/>
  </r>
  <r>
    <n v="8"/>
    <s v="True Romance"/>
    <s v="Tony Scott"/>
    <x v="0"/>
    <s v="English"/>
    <n v="121"/>
    <n v="12281500"/>
    <n v="13000000"/>
  </r>
  <r>
    <n v="8"/>
    <s v="True Romance"/>
    <s v="Tony Scott"/>
    <x v="15"/>
    <s v="English"/>
    <n v="121"/>
    <n v="12281500"/>
    <n v="13000000"/>
  </r>
  <r>
    <n v="8"/>
    <s v="True Romance"/>
    <s v="Tony Scott"/>
    <x v="12"/>
    <s v="English"/>
    <n v="121"/>
    <n v="12281500"/>
    <n v="13000000"/>
  </r>
  <r>
    <n v="8"/>
    <s v="True Romance"/>
    <s v="Tony Scott"/>
    <x v="5"/>
    <s v="English"/>
    <n v="121"/>
    <n v="12281500"/>
    <n v="13000000"/>
  </r>
  <r>
    <n v="8"/>
    <s v="True Romance"/>
    <s v="Tony Scott"/>
    <x v="4"/>
    <s v="English"/>
    <n v="121"/>
    <n v="12281500"/>
    <n v="13000000"/>
  </r>
  <r>
    <n v="7.8"/>
    <s v="Glengarry Glen Ross"/>
    <s v="James Foley"/>
    <x v="15"/>
    <s v="English"/>
    <n v="100"/>
    <n v="10725228"/>
    <n v="12500000"/>
  </r>
  <r>
    <n v="7.8"/>
    <s v="Glengarry Glen Ross"/>
    <s v="James Foley"/>
    <x v="12"/>
    <s v="English"/>
    <n v="100"/>
    <n v="10725228"/>
    <n v="12500000"/>
  </r>
  <r>
    <n v="7.8"/>
    <s v="Glengarry Glen Ross"/>
    <s v="James Foley"/>
    <x v="10"/>
    <s v="English"/>
    <n v="100"/>
    <n v="10725228"/>
    <n v="12500000"/>
  </r>
  <r>
    <n v="6.1"/>
    <s v="The Killer Inside Me"/>
    <s v="Michael Winterbottom"/>
    <x v="15"/>
    <s v="English"/>
    <n v="109"/>
    <n v="214966"/>
    <n v="13000000"/>
  </r>
  <r>
    <n v="6.1"/>
    <s v="The Killer Inside Me"/>
    <s v="Michael Winterbottom"/>
    <x v="12"/>
    <s v="English"/>
    <n v="109"/>
    <n v="214966"/>
    <n v="13000000"/>
  </r>
  <r>
    <n v="6.1"/>
    <s v="The Killer Inside Me"/>
    <s v="Michael Winterbottom"/>
    <x v="4"/>
    <s v="English"/>
    <n v="109"/>
    <n v="214966"/>
    <n v="13000000"/>
  </r>
  <r>
    <n v="5.0999999999999996"/>
    <s v="Sorority Row"/>
    <s v="Stewart Hendler"/>
    <x v="16"/>
    <s v="English"/>
    <n v="101"/>
    <n v="11956207"/>
    <n v="16000000"/>
  </r>
  <r>
    <n v="5.0999999999999996"/>
    <s v="Sorority Row"/>
    <s v="Stewart Hendler"/>
    <x v="10"/>
    <s v="English"/>
    <n v="101"/>
    <n v="11956207"/>
    <n v="16000000"/>
  </r>
  <r>
    <n v="7.4"/>
    <s v="Lars and the Real Girl"/>
    <s v="Craig Gillespie"/>
    <x v="7"/>
    <s v="English"/>
    <n v="106"/>
    <n v="5949693"/>
    <n v="12000000"/>
  </r>
  <r>
    <n v="7.4"/>
    <s v="Lars and the Real Girl"/>
    <s v="Craig Gillespie"/>
    <x v="12"/>
    <s v="English"/>
    <n v="106"/>
    <n v="5949693"/>
    <n v="12000000"/>
  </r>
  <r>
    <n v="7.4"/>
    <s v="Lars and the Real Girl"/>
    <s v="Craig Gillespie"/>
    <x v="5"/>
    <s v="English"/>
    <n v="106"/>
    <n v="5949693"/>
    <n v="12000000"/>
  </r>
  <r>
    <n v="7.8"/>
    <s v="The Boy in the Striped Pajamas"/>
    <s v="Mark Herman"/>
    <x v="12"/>
    <s v="English"/>
    <n v="94"/>
    <n v="9030581"/>
    <n v="12500000"/>
  </r>
  <r>
    <n v="7.8"/>
    <s v="The Boy in the Striped Pajamas"/>
    <s v="Mark Herman"/>
    <x v="17"/>
    <s v="English"/>
    <n v="94"/>
    <n v="9030581"/>
    <n v="12500000"/>
  </r>
  <r>
    <n v="8"/>
    <s v="Dancer in the Dark"/>
    <s v="Lars von Trier"/>
    <x v="15"/>
    <s v="English"/>
    <n v="140"/>
    <n v="4157491"/>
    <n v="12800000"/>
  </r>
  <r>
    <n v="8"/>
    <s v="Dancer in the Dark"/>
    <s v="Lars von Trier"/>
    <x v="12"/>
    <s v="English"/>
    <n v="140"/>
    <n v="4157491"/>
    <n v="12800000"/>
  </r>
  <r>
    <n v="8"/>
    <s v="Dancer in the Dark"/>
    <s v="Lars von Trier"/>
    <x v="9"/>
    <s v="English"/>
    <n v="140"/>
    <n v="4157491"/>
    <n v="12800000"/>
  </r>
  <r>
    <n v="6.7"/>
    <s v="Oscar and Lucinda"/>
    <s v="Gillian Armstrong"/>
    <x v="12"/>
    <s v="English"/>
    <n v="132"/>
    <n v="1508689"/>
    <n v="16000000"/>
  </r>
  <r>
    <n v="6.7"/>
    <s v="Oscar and Lucinda"/>
    <s v="Gillian Armstrong"/>
    <x v="5"/>
    <s v="English"/>
    <n v="132"/>
    <n v="1508689"/>
    <n v="16000000"/>
  </r>
  <r>
    <n v="6.6"/>
    <s v="The Funeral"/>
    <s v="Abel Ferrara"/>
    <x v="15"/>
    <s v="English"/>
    <n v="99"/>
    <n v="1227324"/>
    <n v="12500000"/>
  </r>
  <r>
    <n v="6.6"/>
    <s v="The Funeral"/>
    <s v="Abel Ferrara"/>
    <x v="12"/>
    <s v="English"/>
    <n v="99"/>
    <n v="1227324"/>
    <n v="12500000"/>
  </r>
  <r>
    <n v="6.4"/>
    <s v="Solitary Man"/>
    <s v="Brian Koppelman"/>
    <x v="7"/>
    <s v="English"/>
    <n v="90"/>
    <n v="4360548"/>
    <n v="15000000"/>
  </r>
  <r>
    <n v="6.4"/>
    <s v="Solitary Man"/>
    <s v="Brian Koppelman"/>
    <x v="12"/>
    <s v="English"/>
    <n v="90"/>
    <n v="4360548"/>
    <n v="15000000"/>
  </r>
  <r>
    <n v="6.4"/>
    <s v="Solitary Man"/>
    <s v="Brian Koppelman"/>
    <x v="5"/>
    <s v="English"/>
    <n v="90"/>
    <n v="4360548"/>
    <n v="15000000"/>
  </r>
  <r>
    <n v="6.7"/>
    <s v="Machete"/>
    <s v="Ethan Maniquis"/>
    <x v="0"/>
    <s v="English"/>
    <n v="105"/>
    <n v="26589953"/>
    <n v="10500000"/>
  </r>
  <r>
    <n v="6.7"/>
    <s v="Machete"/>
    <s v="Ethan Maniquis"/>
    <x v="15"/>
    <s v="English"/>
    <n v="105"/>
    <n v="26589953"/>
    <n v="10500000"/>
  </r>
  <r>
    <n v="6.7"/>
    <s v="Machete"/>
    <s v="Ethan Maniquis"/>
    <x v="4"/>
    <s v="English"/>
    <n v="105"/>
    <n v="26589953"/>
    <n v="10500000"/>
  </r>
  <r>
    <n v="6.2"/>
    <s v="Casino Jack"/>
    <s v="George Hickenlooper"/>
    <x v="18"/>
    <s v="English"/>
    <n v="108"/>
    <n v="1039869"/>
    <n v="15000000"/>
  </r>
  <r>
    <n v="6.2"/>
    <s v="Casino Jack"/>
    <s v="George Hickenlooper"/>
    <x v="7"/>
    <s v="English"/>
    <n v="108"/>
    <n v="1039869"/>
    <n v="15000000"/>
  </r>
  <r>
    <n v="6.2"/>
    <s v="Casino Jack"/>
    <s v="George Hickenlooper"/>
    <x v="15"/>
    <s v="English"/>
    <n v="108"/>
    <n v="1039869"/>
    <n v="15000000"/>
  </r>
  <r>
    <n v="6.2"/>
    <s v="Casino Jack"/>
    <s v="George Hickenlooper"/>
    <x v="12"/>
    <s v="English"/>
    <n v="108"/>
    <n v="1039869"/>
    <n v="15000000"/>
  </r>
  <r>
    <n v="7.3"/>
    <s v="The Land Before Time"/>
    <s v="Don Bluth"/>
    <x v="1"/>
    <s v="English"/>
    <n v="69"/>
    <n v="48092846"/>
    <n v="12500000"/>
  </r>
  <r>
    <n v="7.3"/>
    <s v="The Land Before Time"/>
    <s v="Don Bluth"/>
    <x v="6"/>
    <s v="English"/>
    <n v="69"/>
    <n v="48092846"/>
    <n v="12500000"/>
  </r>
  <r>
    <n v="7.3"/>
    <s v="The Land Before Time"/>
    <s v="Don Bluth"/>
    <x v="8"/>
    <s v="English"/>
    <n v="69"/>
    <n v="48092846"/>
    <n v="12500000"/>
  </r>
  <r>
    <n v="8.1"/>
    <s v="Tae Guk Gi: The Brotherhood of War"/>
    <s v="Je-kyu Kang"/>
    <x v="0"/>
    <s v="Korean"/>
    <n v="148"/>
    <n v="1110186"/>
    <n v="12800000"/>
  </r>
  <r>
    <n v="8.1"/>
    <s v="Tae Guk Gi: The Brotherhood of War"/>
    <s v="Je-kyu Kang"/>
    <x v="12"/>
    <s v="Korean"/>
    <n v="148"/>
    <n v="1110186"/>
    <n v="12800000"/>
  </r>
  <r>
    <n v="8.1"/>
    <s v="Tae Guk Gi: The Brotherhood of War"/>
    <s v="Je-kyu Kang"/>
    <x v="17"/>
    <s v="Korean"/>
    <n v="148"/>
    <n v="1110186"/>
    <n v="12800000"/>
  </r>
  <r>
    <n v="7"/>
    <s v="The Perfect Game"/>
    <s v="William Dear"/>
    <x v="7"/>
    <s v="English"/>
    <n v="118"/>
    <n v="1089445"/>
    <n v="12500000"/>
  </r>
  <r>
    <n v="7"/>
    <s v="The Perfect Game"/>
    <s v="William Dear"/>
    <x v="12"/>
    <s v="English"/>
    <n v="118"/>
    <n v="1089445"/>
    <n v="12500000"/>
  </r>
  <r>
    <n v="7"/>
    <s v="The Perfect Game"/>
    <s v="William Dear"/>
    <x v="8"/>
    <s v="English"/>
    <n v="118"/>
    <n v="1089445"/>
    <n v="12500000"/>
  </r>
  <r>
    <n v="7"/>
    <s v="The Perfect Game"/>
    <s v="William Dear"/>
    <x v="14"/>
    <s v="English"/>
    <n v="118"/>
    <n v="1089445"/>
    <n v="12500000"/>
  </r>
  <r>
    <n v="8"/>
    <s v="The Exorcist"/>
    <s v="William Friedkin"/>
    <x v="16"/>
    <s v="English"/>
    <n v="132"/>
    <n v="204565000"/>
    <n v="8000000"/>
  </r>
  <r>
    <n v="8"/>
    <s v="Jaws"/>
    <s v="Steven Spielberg"/>
    <x v="1"/>
    <s v="English"/>
    <n v="130"/>
    <n v="260000000"/>
    <n v="8000000"/>
  </r>
  <r>
    <n v="8"/>
    <s v="Jaws"/>
    <s v="Steven Spielberg"/>
    <x v="12"/>
    <s v="English"/>
    <n v="130"/>
    <n v="260000000"/>
    <n v="8000000"/>
  </r>
  <r>
    <n v="8"/>
    <s v="Jaws"/>
    <s v="Steven Spielberg"/>
    <x v="4"/>
    <s v="English"/>
    <n v="130"/>
    <n v="260000000"/>
    <n v="8000000"/>
  </r>
  <r>
    <n v="7"/>
    <s v="American Pie"/>
    <s v="Paul Weitz"/>
    <x v="7"/>
    <s v="English"/>
    <n v="95"/>
    <n v="101736215"/>
    <n v="11000000"/>
  </r>
  <r>
    <n v="7.9"/>
    <s v="Ernest &amp; Celestine"/>
    <s v="StÃ©phane Aubier"/>
    <x v="6"/>
    <s v="French"/>
    <n v="80"/>
    <n v="71442"/>
    <n v="9600000"/>
  </r>
  <r>
    <n v="7.9"/>
    <s v="Ernest &amp; Celestine"/>
    <s v="StÃ©phane Aubier"/>
    <x v="7"/>
    <s v="French"/>
    <n v="80"/>
    <n v="71442"/>
    <n v="9600000"/>
  </r>
  <r>
    <n v="7.9"/>
    <s v="Ernest &amp; Celestine"/>
    <s v="StÃ©phane Aubier"/>
    <x v="15"/>
    <s v="French"/>
    <n v="80"/>
    <n v="71442"/>
    <n v="9600000"/>
  </r>
  <r>
    <n v="7.9"/>
    <s v="Ernest &amp; Celestine"/>
    <s v="StÃ©phane Aubier"/>
    <x v="12"/>
    <s v="French"/>
    <n v="80"/>
    <n v="71442"/>
    <n v="9600000"/>
  </r>
  <r>
    <n v="7.9"/>
    <s v="Ernest &amp; Celestine"/>
    <s v="StÃ©phane Aubier"/>
    <x v="8"/>
    <s v="French"/>
    <n v="80"/>
    <n v="71442"/>
    <n v="9600000"/>
  </r>
  <r>
    <n v="5.9"/>
    <s v="The Golden Child"/>
    <s v="Michael Ritchie"/>
    <x v="0"/>
    <s v="English"/>
    <n v="94"/>
    <n v="79817937"/>
    <n v="25000000"/>
  </r>
  <r>
    <n v="5.9"/>
    <s v="The Golden Child"/>
    <s v="Michael Ritchie"/>
    <x v="1"/>
    <s v="English"/>
    <n v="94"/>
    <n v="79817937"/>
    <n v="25000000"/>
  </r>
  <r>
    <n v="5.9"/>
    <s v="The Golden Child"/>
    <s v="Michael Ritchie"/>
    <x v="7"/>
    <s v="English"/>
    <n v="94"/>
    <n v="79817937"/>
    <n v="25000000"/>
  </r>
  <r>
    <n v="5.9"/>
    <s v="The Golden Child"/>
    <s v="Michael Ritchie"/>
    <x v="2"/>
    <s v="English"/>
    <n v="94"/>
    <n v="79817937"/>
    <n v="25000000"/>
  </r>
  <r>
    <n v="5.9"/>
    <s v="The Golden Child"/>
    <s v="Michael Ritchie"/>
    <x v="10"/>
    <s v="English"/>
    <n v="94"/>
    <n v="79817937"/>
    <n v="25000000"/>
  </r>
  <r>
    <n v="6.6"/>
    <s v="Think Like a Man"/>
    <s v="Tim Story"/>
    <x v="7"/>
    <s v="English"/>
    <n v="122"/>
    <n v="91547205"/>
    <n v="12000000"/>
  </r>
  <r>
    <n v="6.6"/>
    <s v="Think Like a Man"/>
    <s v="Tim Story"/>
    <x v="5"/>
    <s v="English"/>
    <n v="122"/>
    <n v="91547205"/>
    <n v="12000000"/>
  </r>
  <r>
    <n v="6.3"/>
    <s v="Barbershop"/>
    <s v="Tim Story"/>
    <x v="7"/>
    <s v="English"/>
    <n v="102"/>
    <n v="75074950"/>
    <n v="12000000"/>
  </r>
  <r>
    <n v="6.3"/>
    <s v="Barbershop"/>
    <s v="Tim Story"/>
    <x v="12"/>
    <s v="English"/>
    <n v="102"/>
    <n v="75074950"/>
    <n v="12000000"/>
  </r>
  <r>
    <n v="7.7"/>
    <s v="Star Trek II: The Wrath of Khan"/>
    <s v="Nicholas Meyer"/>
    <x v="0"/>
    <s v="English"/>
    <n v="116"/>
    <n v="78900000"/>
    <n v="11000000"/>
  </r>
  <r>
    <n v="7.7"/>
    <s v="Star Trek II: The Wrath of Khan"/>
    <s v="Nicholas Meyer"/>
    <x v="1"/>
    <s v="English"/>
    <n v="116"/>
    <n v="78900000"/>
    <n v="11000000"/>
  </r>
  <r>
    <n v="7.7"/>
    <s v="Star Trek II: The Wrath of Khan"/>
    <s v="Nicholas Meyer"/>
    <x v="3"/>
    <s v="English"/>
    <n v="116"/>
    <n v="78900000"/>
    <n v="11000000"/>
  </r>
  <r>
    <n v="6.9"/>
    <s v="Ace Ventura: Pet Detective"/>
    <s v="Tom Shadyac"/>
    <x v="7"/>
    <s v="English"/>
    <n v="78"/>
    <n v="72217000"/>
    <n v="12000000"/>
  </r>
  <r>
    <n v="7.1"/>
    <s v="WarGames"/>
    <s v="John Badham"/>
    <x v="3"/>
    <s v="English"/>
    <n v="114"/>
    <n v="79568000"/>
    <n v="12000000"/>
  </r>
  <r>
    <n v="7.1"/>
    <s v="WarGames"/>
    <s v="John Badham"/>
    <x v="4"/>
    <s v="English"/>
    <n v="114"/>
    <n v="79568000"/>
    <n v="12000000"/>
  </r>
  <r>
    <n v="7.4"/>
    <s v="Witness"/>
    <s v="Peter Weir"/>
    <x v="15"/>
    <s v="English"/>
    <n v="112"/>
    <n v="65500000"/>
    <n v="12000000"/>
  </r>
  <r>
    <n v="7.4"/>
    <s v="Witness"/>
    <s v="Peter Weir"/>
    <x v="12"/>
    <s v="English"/>
    <n v="112"/>
    <n v="65500000"/>
    <n v="12000000"/>
  </r>
  <r>
    <n v="7.4"/>
    <s v="Witness"/>
    <s v="Peter Weir"/>
    <x v="5"/>
    <s v="English"/>
    <n v="112"/>
    <n v="65500000"/>
    <n v="12000000"/>
  </r>
  <r>
    <n v="7.4"/>
    <s v="Witness"/>
    <s v="Peter Weir"/>
    <x v="4"/>
    <s v="English"/>
    <n v="112"/>
    <n v="65500000"/>
    <n v="12000000"/>
  </r>
  <r>
    <n v="6.5"/>
    <s v="Act of Valor"/>
    <s v="Mike McCoy"/>
    <x v="0"/>
    <s v="English"/>
    <n v="110"/>
    <n v="70011073"/>
    <n v="12000000"/>
  </r>
  <r>
    <n v="6.5"/>
    <s v="Act of Valor"/>
    <s v="Mike McCoy"/>
    <x v="1"/>
    <s v="English"/>
    <n v="110"/>
    <n v="70011073"/>
    <n v="12000000"/>
  </r>
  <r>
    <n v="6.5"/>
    <s v="Act of Valor"/>
    <s v="Mike McCoy"/>
    <x v="12"/>
    <s v="English"/>
    <n v="110"/>
    <n v="70011073"/>
    <n v="12000000"/>
  </r>
  <r>
    <n v="6.5"/>
    <s v="Act of Valor"/>
    <s v="Mike McCoy"/>
    <x v="4"/>
    <s v="English"/>
    <n v="110"/>
    <n v="70011073"/>
    <n v="12000000"/>
  </r>
  <r>
    <n v="6.5"/>
    <s v="Act of Valor"/>
    <s v="Mike McCoy"/>
    <x v="17"/>
    <s v="English"/>
    <n v="110"/>
    <n v="70011073"/>
    <n v="12000000"/>
  </r>
  <r>
    <n v="6.5"/>
    <s v="Step Up"/>
    <s v="Anne Fletcher"/>
    <x v="15"/>
    <s v="English"/>
    <n v="104"/>
    <n v="65269010"/>
    <n v="12000000"/>
  </r>
  <r>
    <n v="6.5"/>
    <s v="Step Up"/>
    <s v="Anne Fletcher"/>
    <x v="12"/>
    <s v="English"/>
    <n v="104"/>
    <n v="65269010"/>
    <n v="12000000"/>
  </r>
  <r>
    <n v="6.5"/>
    <s v="Step Up"/>
    <s v="Anne Fletcher"/>
    <x v="19"/>
    <s v="English"/>
    <n v="104"/>
    <n v="65269010"/>
    <n v="12000000"/>
  </r>
  <r>
    <n v="6.5"/>
    <s v="Step Up"/>
    <s v="Anne Fletcher"/>
    <x v="5"/>
    <s v="English"/>
    <n v="104"/>
    <n v="65269010"/>
    <n v="12000000"/>
  </r>
  <r>
    <n v="6.8"/>
    <s v="Beavis and Butt-Head Do America"/>
    <s v="Mike Judge"/>
    <x v="1"/>
    <s v="English"/>
    <n v="81"/>
    <n v="63071133"/>
    <n v="12000000"/>
  </r>
  <r>
    <n v="6.8"/>
    <s v="Beavis and Butt-Head Do America"/>
    <s v="Mike Judge"/>
    <x v="6"/>
    <s v="English"/>
    <n v="81"/>
    <n v="63071133"/>
    <n v="12000000"/>
  </r>
  <r>
    <n v="6.8"/>
    <s v="Beavis and Butt-Head Do America"/>
    <s v="Mike Judge"/>
    <x v="7"/>
    <s v="English"/>
    <n v="81"/>
    <n v="63071133"/>
    <n v="12000000"/>
  </r>
  <r>
    <n v="6.8"/>
    <s v="Beavis and Butt-Head Do America"/>
    <s v="Mike Judge"/>
    <x v="15"/>
    <s v="English"/>
    <n v="81"/>
    <n v="63071133"/>
    <n v="12000000"/>
  </r>
  <r>
    <n v="7.5"/>
    <s v="Jackie Brown"/>
    <s v="Quentin Tarantino"/>
    <x v="15"/>
    <s v="English"/>
    <n v="154"/>
    <n v="39647595"/>
    <n v="12000000"/>
  </r>
  <r>
    <n v="7.5"/>
    <s v="Jackie Brown"/>
    <s v="Quentin Tarantino"/>
    <x v="4"/>
    <s v="English"/>
    <n v="154"/>
    <n v="39647595"/>
    <n v="12000000"/>
  </r>
  <r>
    <n v="6.6"/>
    <s v="Harold &amp; Kumar Escape from Guantanamo Bay"/>
    <s v="Jon Hurwitz"/>
    <x v="1"/>
    <s v="English"/>
    <n v="102"/>
    <n v="38087366"/>
    <n v="12000000"/>
  </r>
  <r>
    <n v="6.6"/>
    <s v="Harold &amp; Kumar Escape from Guantanamo Bay"/>
    <s v="Jon Hurwitz"/>
    <x v="7"/>
    <s v="English"/>
    <n v="102"/>
    <n v="38087366"/>
    <n v="12000000"/>
  </r>
  <r>
    <n v="7.1"/>
    <s v="Chronicle"/>
    <s v="Josh Trank"/>
    <x v="12"/>
    <s v="English"/>
    <n v="89"/>
    <n v="64572496"/>
    <n v="12000000"/>
  </r>
  <r>
    <n v="7.1"/>
    <s v="Chronicle"/>
    <s v="Josh Trank"/>
    <x v="3"/>
    <s v="English"/>
    <n v="89"/>
    <n v="64572496"/>
    <n v="12000000"/>
  </r>
  <r>
    <n v="7.1"/>
    <s v="Chronicle"/>
    <s v="Josh Trank"/>
    <x v="4"/>
    <s v="English"/>
    <n v="89"/>
    <n v="64572496"/>
    <n v="12000000"/>
  </r>
  <r>
    <n v="6.6"/>
    <s v="Yentl"/>
    <s v="Barbra Streisand"/>
    <x v="12"/>
    <s v="English"/>
    <n v="132"/>
    <n v="30400000"/>
    <n v="12000000"/>
  </r>
  <r>
    <n v="6.6"/>
    <s v="Yentl"/>
    <s v="Barbra Streisand"/>
    <x v="9"/>
    <s v="English"/>
    <n v="132"/>
    <n v="30400000"/>
    <n v="12000000"/>
  </r>
  <r>
    <n v="6.6"/>
    <s v="Yentl"/>
    <s v="Barbra Streisand"/>
    <x v="5"/>
    <s v="English"/>
    <n v="132"/>
    <n v="30400000"/>
    <n v="12000000"/>
  </r>
  <r>
    <n v="7"/>
    <s v="Time Bandits"/>
    <s v="Terry Gilliam"/>
    <x v="1"/>
    <s v="English"/>
    <n v="103"/>
    <n v="42365600"/>
    <n v="5000000"/>
  </r>
  <r>
    <n v="7"/>
    <s v="Time Bandits"/>
    <s v="Terry Gilliam"/>
    <x v="7"/>
    <s v="English"/>
    <n v="103"/>
    <n v="42365600"/>
    <n v="5000000"/>
  </r>
  <r>
    <n v="7"/>
    <s v="Time Bandits"/>
    <s v="Terry Gilliam"/>
    <x v="2"/>
    <s v="English"/>
    <n v="103"/>
    <n v="42365600"/>
    <n v="5000000"/>
  </r>
  <r>
    <n v="7"/>
    <s v="Time Bandits"/>
    <s v="Terry Gilliam"/>
    <x v="3"/>
    <s v="English"/>
    <n v="103"/>
    <n v="42365600"/>
    <n v="5000000"/>
  </r>
  <r>
    <n v="3.3"/>
    <s v="Crossroads"/>
    <s v="Tamra Davis"/>
    <x v="7"/>
    <s v="English"/>
    <n v="93"/>
    <n v="37188667"/>
    <n v="12000000"/>
  </r>
  <r>
    <n v="3.3"/>
    <s v="Crossroads"/>
    <s v="Tamra Davis"/>
    <x v="12"/>
    <s v="English"/>
    <n v="93"/>
    <n v="37188667"/>
    <n v="12000000"/>
  </r>
  <r>
    <n v="6.7"/>
    <s v="Project X"/>
    <s v="Nima Nourizadeh"/>
    <x v="7"/>
    <s v="English"/>
    <n v="93"/>
    <n v="54724272"/>
    <n v="12000000"/>
  </r>
  <r>
    <n v="6.7"/>
    <s v="Project X"/>
    <s v="Nima Nourizadeh"/>
    <x v="15"/>
    <s v="English"/>
    <n v="93"/>
    <n v="54724272"/>
    <n v="12000000"/>
  </r>
  <r>
    <n v="6.8"/>
    <s v="One Hour Photo"/>
    <s v="Mark Romanek"/>
    <x v="12"/>
    <s v="English"/>
    <n v="96"/>
    <n v="31597131"/>
    <n v="12000000"/>
  </r>
  <r>
    <n v="6.8"/>
    <s v="One Hour Photo"/>
    <s v="Mark Romanek"/>
    <x v="4"/>
    <s v="English"/>
    <n v="96"/>
    <n v="31597131"/>
    <n v="12000000"/>
  </r>
  <r>
    <n v="6"/>
    <s v="Quarantine"/>
    <s v="John Erick Dowdle"/>
    <x v="16"/>
    <s v="English"/>
    <n v="89"/>
    <n v="31691811"/>
    <n v="12000000"/>
  </r>
  <r>
    <n v="6"/>
    <s v="Quarantine"/>
    <s v="John Erick Dowdle"/>
    <x v="3"/>
    <s v="English"/>
    <n v="89"/>
    <n v="31691811"/>
    <n v="12000000"/>
  </r>
  <r>
    <n v="6"/>
    <s v="Quarantine"/>
    <s v="John Erick Dowdle"/>
    <x v="4"/>
    <s v="English"/>
    <n v="89"/>
    <n v="31691811"/>
    <n v="12000000"/>
  </r>
  <r>
    <n v="5.4"/>
    <s v="The Eye"/>
    <s v="David Moreau"/>
    <x v="16"/>
    <s v="English"/>
    <n v="92"/>
    <n v="31397498"/>
    <n v="12000000"/>
  </r>
  <r>
    <n v="5.4"/>
    <s v="The Eye"/>
    <s v="David Moreau"/>
    <x v="10"/>
    <s v="English"/>
    <n v="92"/>
    <n v="31397498"/>
    <n v="12000000"/>
  </r>
  <r>
    <n v="4.3"/>
    <s v="Johnson Family Vacation"/>
    <s v="Christopher Erskin"/>
    <x v="7"/>
    <s v="English"/>
    <n v="97"/>
    <n v="31179516"/>
    <n v="12000000"/>
  </r>
  <r>
    <n v="6.2"/>
    <s v="How High"/>
    <s v="Jesse Dylan"/>
    <x v="7"/>
    <s v="English"/>
    <n v="93"/>
    <n v="31155435"/>
    <n v="12000000"/>
  </r>
  <r>
    <n v="6.2"/>
    <s v="How High"/>
    <s v="Jesse Dylan"/>
    <x v="2"/>
    <s v="English"/>
    <n v="93"/>
    <n v="31155435"/>
    <n v="12000000"/>
  </r>
  <r>
    <n v="7.7"/>
    <s v="The Muppet Christmas Carol"/>
    <s v="Brian Henson"/>
    <x v="7"/>
    <s v="English"/>
    <n v="89"/>
    <n v="27281507"/>
    <n v="12000000"/>
  </r>
  <r>
    <n v="7.7"/>
    <s v="The Muppet Christmas Carol"/>
    <s v="Brian Henson"/>
    <x v="12"/>
    <s v="English"/>
    <n v="89"/>
    <n v="27281507"/>
    <n v="12000000"/>
  </r>
  <r>
    <n v="7.7"/>
    <s v="The Muppet Christmas Carol"/>
    <s v="Brian Henson"/>
    <x v="8"/>
    <s v="English"/>
    <n v="89"/>
    <n v="27281507"/>
    <n v="12000000"/>
  </r>
  <r>
    <n v="7.7"/>
    <s v="The Muppet Christmas Carol"/>
    <s v="Brian Henson"/>
    <x v="2"/>
    <s v="English"/>
    <n v="89"/>
    <n v="27281507"/>
    <n v="12000000"/>
  </r>
  <r>
    <n v="7.7"/>
    <s v="The Muppet Christmas Carol"/>
    <s v="Brian Henson"/>
    <x v="9"/>
    <s v="English"/>
    <n v="89"/>
    <n v="27281507"/>
    <n v="12000000"/>
  </r>
  <r>
    <n v="7.4"/>
    <s v="Frida"/>
    <s v="Julie Taymor"/>
    <x v="18"/>
    <s v="English"/>
    <n v="123"/>
    <n v="25776062"/>
    <n v="12000000"/>
  </r>
  <r>
    <n v="7.4"/>
    <s v="Frida"/>
    <s v="Julie Taymor"/>
    <x v="12"/>
    <s v="English"/>
    <n v="123"/>
    <n v="25776062"/>
    <n v="12000000"/>
  </r>
  <r>
    <n v="7.4"/>
    <s v="Frida"/>
    <s v="Julie Taymor"/>
    <x v="5"/>
    <s v="English"/>
    <n v="123"/>
    <n v="25776062"/>
    <n v="12000000"/>
  </r>
  <r>
    <n v="5.9"/>
    <s v="Katy Perry: Part of Me"/>
    <s v="Dan Cutforth"/>
    <x v="20"/>
    <s v="English"/>
    <n v="93"/>
    <n v="25240988"/>
    <n v="12000000"/>
  </r>
  <r>
    <n v="5.9"/>
    <s v="Katy Perry: Part of Me"/>
    <s v="Dan Cutforth"/>
    <x v="19"/>
    <s v="English"/>
    <n v="93"/>
    <n v="25240988"/>
    <n v="12000000"/>
  </r>
  <r>
    <n v="7.8"/>
    <s v="The Fault in Our Stars"/>
    <s v="Josh Boone"/>
    <x v="12"/>
    <s v="English"/>
    <n v="133"/>
    <n v="124868837"/>
    <n v="12000000"/>
  </r>
  <r>
    <n v="7.8"/>
    <s v="The Fault in Our Stars"/>
    <s v="Josh Boone"/>
    <x v="5"/>
    <s v="English"/>
    <n v="133"/>
    <n v="124868837"/>
    <n v="12000000"/>
  </r>
  <r>
    <n v="7.4"/>
    <s v="Rounders"/>
    <s v="John Dahl"/>
    <x v="15"/>
    <s v="English"/>
    <n v="121"/>
    <n v="22905674"/>
    <n v="12000000"/>
  </r>
  <r>
    <n v="7.4"/>
    <s v="Rounders"/>
    <s v="John Dahl"/>
    <x v="12"/>
    <s v="English"/>
    <n v="121"/>
    <n v="22905674"/>
    <n v="12000000"/>
  </r>
  <r>
    <n v="6.5"/>
    <s v="Top Five"/>
    <s v="Chris Rock"/>
    <x v="7"/>
    <s v="English"/>
    <n v="102"/>
    <n v="25277561"/>
    <n v="12000000"/>
  </r>
  <r>
    <n v="6.5"/>
    <s v="Top Five"/>
    <s v="Chris Rock"/>
    <x v="5"/>
    <s v="English"/>
    <n v="102"/>
    <n v="25277561"/>
    <n v="12000000"/>
  </r>
  <r>
    <n v="7"/>
    <s v="Stir of Echoes"/>
    <s v="David Koepp"/>
    <x v="16"/>
    <s v="English"/>
    <n v="99"/>
    <n v="21133087"/>
    <n v="12000000"/>
  </r>
  <r>
    <n v="7"/>
    <s v="Stir of Echoes"/>
    <s v="David Koepp"/>
    <x v="10"/>
    <s v="English"/>
    <n v="99"/>
    <n v="21133087"/>
    <n v="12000000"/>
  </r>
  <r>
    <n v="7"/>
    <s v="Stir of Echoes"/>
    <s v="David Koepp"/>
    <x v="4"/>
    <s v="English"/>
    <n v="99"/>
    <n v="21133087"/>
    <n v="12000000"/>
  </r>
  <r>
    <n v="7.6"/>
    <s v="Philomena"/>
    <s v="Stephen Frears"/>
    <x v="18"/>
    <s v="English"/>
    <n v="98"/>
    <n v="37707719"/>
    <n v="12000000"/>
  </r>
  <r>
    <n v="7.6"/>
    <s v="Philomena"/>
    <s v="Stephen Frears"/>
    <x v="12"/>
    <s v="English"/>
    <n v="98"/>
    <n v="37707719"/>
    <n v="12000000"/>
  </r>
  <r>
    <n v="6.9"/>
    <s v="The Upside of Anger"/>
    <s v="Mike Binder"/>
    <x v="7"/>
    <s v="English"/>
    <n v="118"/>
    <n v="18761993"/>
    <n v="9000000"/>
  </r>
  <r>
    <n v="6.9"/>
    <s v="The Upside of Anger"/>
    <s v="Mike Binder"/>
    <x v="12"/>
    <s v="English"/>
    <n v="118"/>
    <n v="18761993"/>
    <n v="9000000"/>
  </r>
  <r>
    <n v="5.3"/>
    <s v="Aquamarine"/>
    <s v="Elizabeth Allen Rosenbaum"/>
    <x v="7"/>
    <s v="English"/>
    <n v="104"/>
    <n v="18595716"/>
    <n v="12000000"/>
  </r>
  <r>
    <n v="5.3"/>
    <s v="Aquamarine"/>
    <s v="Elizabeth Allen Rosenbaum"/>
    <x v="8"/>
    <s v="English"/>
    <n v="104"/>
    <n v="18595716"/>
    <n v="12000000"/>
  </r>
  <r>
    <n v="5.3"/>
    <s v="Aquamarine"/>
    <s v="Elizabeth Allen Rosenbaum"/>
    <x v="2"/>
    <s v="English"/>
    <n v="104"/>
    <n v="18595716"/>
    <n v="12000000"/>
  </r>
  <r>
    <n v="5.3"/>
    <s v="Aquamarine"/>
    <s v="Elizabeth Allen Rosenbaum"/>
    <x v="5"/>
    <s v="English"/>
    <n v="104"/>
    <n v="18595716"/>
    <n v="12000000"/>
  </r>
  <r>
    <n v="6.4"/>
    <s v="Paper Towns"/>
    <s v="Jake Schreier"/>
    <x v="12"/>
    <s v="English"/>
    <n v="109"/>
    <n v="31990064"/>
    <n v="12000000"/>
  </r>
  <r>
    <n v="6.4"/>
    <s v="Paper Towns"/>
    <s v="Jake Schreier"/>
    <x v="10"/>
    <s v="English"/>
    <n v="109"/>
    <n v="31990064"/>
    <n v="12000000"/>
  </r>
  <r>
    <n v="6.4"/>
    <s v="Paper Towns"/>
    <s v="Jake Schreier"/>
    <x v="5"/>
    <s v="English"/>
    <n v="109"/>
    <n v="31990064"/>
    <n v="12000000"/>
  </r>
  <r>
    <n v="7.8"/>
    <s v="Nebraska"/>
    <s v="Alexander Payne"/>
    <x v="1"/>
    <s v="English"/>
    <n v="115"/>
    <n v="17613460"/>
    <n v="12000000"/>
  </r>
  <r>
    <n v="7.8"/>
    <s v="Nebraska"/>
    <s v="Alexander Payne"/>
    <x v="7"/>
    <s v="English"/>
    <n v="115"/>
    <n v="17613460"/>
    <n v="12000000"/>
  </r>
  <r>
    <n v="7.8"/>
    <s v="Nebraska"/>
    <s v="Alexander Payne"/>
    <x v="12"/>
    <s v="English"/>
    <n v="115"/>
    <n v="17613460"/>
    <n v="12000000"/>
  </r>
  <r>
    <n v="6.7"/>
    <s v="Tales from the Crypt: Demon Knight"/>
    <s v="Ernest R. Dickerson"/>
    <x v="0"/>
    <s v="English"/>
    <n v="92"/>
    <n v="21088568"/>
    <n v="13000000"/>
  </r>
  <r>
    <n v="6.7"/>
    <s v="Tales from the Crypt: Demon Knight"/>
    <s v="Ernest R. Dickerson"/>
    <x v="2"/>
    <s v="English"/>
    <n v="92"/>
    <n v="21088568"/>
    <n v="13000000"/>
  </r>
  <r>
    <n v="6.7"/>
    <s v="Tales from the Crypt: Demon Knight"/>
    <s v="Ernest R. Dickerson"/>
    <x v="16"/>
    <s v="English"/>
    <n v="92"/>
    <n v="21088568"/>
    <n v="13000000"/>
  </r>
  <r>
    <n v="6.7"/>
    <s v="Tales from the Crypt: Demon Knight"/>
    <s v="Ernest R. Dickerson"/>
    <x v="4"/>
    <s v="English"/>
    <n v="92"/>
    <n v="21088568"/>
    <n v="13000000"/>
  </r>
  <r>
    <n v="5.3"/>
    <s v="Max Keeble's Big Move"/>
    <s v="Tim Hill"/>
    <x v="7"/>
    <s v="English"/>
    <n v="91"/>
    <n v="17292381"/>
    <n v="12000000"/>
  </r>
  <r>
    <n v="5.3"/>
    <s v="Max Keeble's Big Move"/>
    <s v="Tim Hill"/>
    <x v="15"/>
    <s v="English"/>
    <n v="91"/>
    <n v="17292381"/>
    <n v="12000000"/>
  </r>
  <r>
    <n v="5.3"/>
    <s v="Max Keeble's Big Move"/>
    <s v="Tim Hill"/>
    <x v="8"/>
    <s v="English"/>
    <n v="91"/>
    <n v="17292381"/>
    <n v="12000000"/>
  </r>
  <r>
    <n v="6.3"/>
    <s v="Young Adult"/>
    <s v="Jason Reitman"/>
    <x v="7"/>
    <s v="English"/>
    <n v="94"/>
    <n v="16300302"/>
    <n v="12000000"/>
  </r>
  <r>
    <n v="6.3"/>
    <s v="Young Adult"/>
    <s v="Jason Reitman"/>
    <x v="12"/>
    <s v="English"/>
    <n v="94"/>
    <n v="16300302"/>
    <n v="12000000"/>
  </r>
  <r>
    <n v="7"/>
    <s v="Crank"/>
    <s v="Mark Neveldine"/>
    <x v="0"/>
    <s v="English"/>
    <n v="93"/>
    <n v="27829874"/>
    <n v="12000000"/>
  </r>
  <r>
    <n v="7"/>
    <s v="Crank"/>
    <s v="Mark Neveldine"/>
    <x v="15"/>
    <s v="English"/>
    <n v="93"/>
    <n v="27829874"/>
    <n v="12000000"/>
  </r>
  <r>
    <n v="7"/>
    <s v="Crank"/>
    <s v="Mark Neveldine"/>
    <x v="4"/>
    <s v="English"/>
    <n v="93"/>
    <n v="27829874"/>
    <n v="12000000"/>
  </r>
  <r>
    <n v="6.6"/>
    <s v="Living Out Loud"/>
    <s v="Richard LaGravenese"/>
    <x v="7"/>
    <s v="English"/>
    <n v="100"/>
    <n v="12902790"/>
    <n v="12000000"/>
  </r>
  <r>
    <n v="6.6"/>
    <s v="Living Out Loud"/>
    <s v="Richard LaGravenese"/>
    <x v="12"/>
    <s v="English"/>
    <n v="100"/>
    <n v="12902790"/>
    <n v="12000000"/>
  </r>
  <r>
    <n v="6.6"/>
    <s v="Living Out Loud"/>
    <s v="Richard LaGravenese"/>
    <x v="5"/>
    <s v="English"/>
    <n v="100"/>
    <n v="12902790"/>
    <n v="12000000"/>
  </r>
  <r>
    <n v="8.4"/>
    <s v="Das Boot"/>
    <s v="Wolfgang Petersen"/>
    <x v="1"/>
    <s v="German"/>
    <n v="293"/>
    <n v="11433134"/>
    <n v="14000000"/>
  </r>
  <r>
    <n v="8.4"/>
    <s v="Das Boot"/>
    <s v="Wolfgang Petersen"/>
    <x v="12"/>
    <s v="German"/>
    <n v="293"/>
    <n v="11433134"/>
    <n v="14000000"/>
  </r>
  <r>
    <n v="8.4"/>
    <s v="Das Boot"/>
    <s v="Wolfgang Petersen"/>
    <x v="4"/>
    <s v="German"/>
    <n v="293"/>
    <n v="11433134"/>
    <n v="14000000"/>
  </r>
  <r>
    <n v="8.4"/>
    <s v="Das Boot"/>
    <s v="Wolfgang Petersen"/>
    <x v="17"/>
    <s v="German"/>
    <n v="293"/>
    <n v="11433134"/>
    <n v="14000000"/>
  </r>
  <r>
    <n v="5.4"/>
    <s v="Sorority Boys"/>
    <s v="Wallace Wolodarsky"/>
    <x v="7"/>
    <s v="English"/>
    <n v="93"/>
    <n v="10198766"/>
    <n v="12000000"/>
  </r>
  <r>
    <n v="7.8"/>
    <s v="About Time"/>
    <s v="Richard Curtis"/>
    <x v="12"/>
    <s v="English"/>
    <n v="123"/>
    <n v="15294553"/>
    <n v="12000000"/>
  </r>
  <r>
    <n v="7.8"/>
    <s v="About Time"/>
    <s v="Richard Curtis"/>
    <x v="2"/>
    <s v="English"/>
    <n v="123"/>
    <n v="15294553"/>
    <n v="12000000"/>
  </r>
  <r>
    <n v="7.8"/>
    <s v="About Time"/>
    <s v="Richard Curtis"/>
    <x v="5"/>
    <s v="English"/>
    <n v="123"/>
    <n v="15294553"/>
    <n v="12000000"/>
  </r>
  <r>
    <n v="7.6"/>
    <s v="House of Flying Daggers"/>
    <s v="Yimou Zhang"/>
    <x v="0"/>
    <s v="Mandarin"/>
    <n v="119"/>
    <n v="11041228"/>
    <n v="100000000"/>
  </r>
  <r>
    <n v="7.6"/>
    <s v="House of Flying Daggers"/>
    <s v="Yimou Zhang"/>
    <x v="1"/>
    <s v="Mandarin"/>
    <n v="119"/>
    <n v="11041228"/>
    <n v="100000000"/>
  </r>
  <r>
    <n v="7.6"/>
    <s v="House of Flying Daggers"/>
    <s v="Yimou Zhang"/>
    <x v="12"/>
    <s v="Mandarin"/>
    <n v="119"/>
    <n v="11041228"/>
    <n v="100000000"/>
  </r>
  <r>
    <n v="7.6"/>
    <s v="House of Flying Daggers"/>
    <s v="Yimou Zhang"/>
    <x v="5"/>
    <s v="Mandarin"/>
    <n v="119"/>
    <n v="11041228"/>
    <n v="100000000"/>
  </r>
  <r>
    <n v="6.6"/>
    <s v="Arbitrage"/>
    <s v="Nicholas Jarecki"/>
    <x v="12"/>
    <s v="English"/>
    <n v="107"/>
    <n v="7918283"/>
    <n v="12000000"/>
  </r>
  <r>
    <n v="6.6"/>
    <s v="Arbitrage"/>
    <s v="Nicholas Jarecki"/>
    <x v="4"/>
    <s v="English"/>
    <n v="107"/>
    <n v="7918283"/>
    <n v="12000000"/>
  </r>
  <r>
    <n v="6.4"/>
    <s v="Project Almanac"/>
    <s v="Dean Israelite"/>
    <x v="3"/>
    <s v="English"/>
    <n v="106"/>
    <n v="22331028"/>
    <n v="12000000"/>
  </r>
  <r>
    <n v="6.4"/>
    <s v="Project Almanac"/>
    <s v="Dean Israelite"/>
    <x v="4"/>
    <s v="English"/>
    <n v="106"/>
    <n v="22331028"/>
    <n v="12000000"/>
  </r>
  <r>
    <n v="7"/>
    <s v="Cadillac Records"/>
    <s v="Darnell Martin"/>
    <x v="18"/>
    <s v="English"/>
    <n v="109"/>
    <n v="8134217"/>
    <n v="12000000"/>
  </r>
  <r>
    <n v="7"/>
    <s v="Cadillac Records"/>
    <s v="Darnell Martin"/>
    <x v="12"/>
    <s v="English"/>
    <n v="109"/>
    <n v="8134217"/>
    <n v="12000000"/>
  </r>
  <r>
    <n v="7"/>
    <s v="Cadillac Records"/>
    <s v="Darnell Martin"/>
    <x v="19"/>
    <s v="English"/>
    <n v="109"/>
    <n v="8134217"/>
    <n v="12000000"/>
  </r>
  <r>
    <n v="5.7"/>
    <s v="Screwed"/>
    <s v="Scott Alexander"/>
    <x v="7"/>
    <s v="English"/>
    <n v="81"/>
    <n v="6982680"/>
    <n v="10000000"/>
  </r>
  <r>
    <n v="5.7"/>
    <s v="Screwed"/>
    <s v="Scott Alexander"/>
    <x v="15"/>
    <s v="English"/>
    <n v="81"/>
    <n v="6982680"/>
    <n v="10000000"/>
  </r>
  <r>
    <n v="5.9"/>
    <s v="Fortress"/>
    <s v="Stuart Gordon"/>
    <x v="0"/>
    <s v="English"/>
    <n v="95"/>
    <n v="6739141"/>
    <n v="8000000"/>
  </r>
  <r>
    <n v="5.9"/>
    <s v="Fortress"/>
    <s v="Stuart Gordon"/>
    <x v="15"/>
    <s v="English"/>
    <n v="95"/>
    <n v="6739141"/>
    <n v="8000000"/>
  </r>
  <r>
    <n v="5.9"/>
    <s v="Fortress"/>
    <s v="Stuart Gordon"/>
    <x v="3"/>
    <s v="English"/>
    <n v="95"/>
    <n v="6739141"/>
    <n v="8000000"/>
  </r>
  <r>
    <n v="5.9"/>
    <s v="Fortress"/>
    <s v="Stuart Gordon"/>
    <x v="4"/>
    <s v="English"/>
    <n v="95"/>
    <n v="6739141"/>
    <n v="8000000"/>
  </r>
  <r>
    <n v="6.3"/>
    <s v="For Your Consideration"/>
    <s v="Christopher Guest"/>
    <x v="7"/>
    <s v="English"/>
    <n v="86"/>
    <n v="5542025"/>
    <n v="12000000"/>
  </r>
  <r>
    <n v="6.3"/>
    <s v="Celebrity"/>
    <s v="Woody Allen"/>
    <x v="7"/>
    <s v="English"/>
    <n v="113"/>
    <n v="5032496"/>
    <n v="12000000"/>
  </r>
  <r>
    <n v="6.3"/>
    <s v="Celebrity"/>
    <s v="Woody Allen"/>
    <x v="12"/>
    <s v="English"/>
    <n v="113"/>
    <n v="5032496"/>
    <n v="12000000"/>
  </r>
  <r>
    <n v="6.2"/>
    <s v="Running with Scissors"/>
    <s v="Ryan Murphy"/>
    <x v="7"/>
    <s v="English"/>
    <n v="122"/>
    <n v="6754898"/>
    <n v="12000000"/>
  </r>
  <r>
    <n v="6.2"/>
    <s v="Running with Scissors"/>
    <s v="Ryan Murphy"/>
    <x v="12"/>
    <s v="English"/>
    <n v="122"/>
    <n v="6754898"/>
    <n v="12000000"/>
  </r>
  <r>
    <n v="2.1"/>
    <s v="From Justin to Kelly"/>
    <s v="Robert Iscove"/>
    <x v="7"/>
    <s v="English"/>
    <n v="90"/>
    <n v="4922166"/>
    <n v="12000000"/>
  </r>
  <r>
    <n v="2.1"/>
    <s v="From Justin to Kelly"/>
    <s v="Robert Iscove"/>
    <x v="9"/>
    <s v="English"/>
    <n v="90"/>
    <n v="4922166"/>
    <n v="12000000"/>
  </r>
  <r>
    <n v="2.1"/>
    <s v="From Justin to Kelly"/>
    <s v="Robert Iscove"/>
    <x v="5"/>
    <s v="English"/>
    <n v="90"/>
    <n v="4922166"/>
    <n v="12000000"/>
  </r>
  <r>
    <n v="5"/>
    <s v="Girl 6"/>
    <s v="Spike Lee"/>
    <x v="7"/>
    <s v="English"/>
    <n v="108"/>
    <n v="4903000"/>
    <n v="12000000"/>
  </r>
  <r>
    <n v="5"/>
    <s v="Girl 6"/>
    <s v="Spike Lee"/>
    <x v="12"/>
    <s v="English"/>
    <n v="108"/>
    <n v="4903000"/>
    <n v="12000000"/>
  </r>
  <r>
    <n v="5.3"/>
    <s v="In the Cut"/>
    <s v="Jane Campion"/>
    <x v="10"/>
    <s v="English"/>
    <n v="113"/>
    <n v="4717455"/>
    <n v="12000000"/>
  </r>
  <r>
    <n v="5.3"/>
    <s v="In the Cut"/>
    <s v="Jane Campion"/>
    <x v="4"/>
    <s v="English"/>
    <n v="113"/>
    <n v="4717455"/>
    <n v="12000000"/>
  </r>
  <r>
    <n v="7.1"/>
    <s v="Two Lovers"/>
    <s v="James Gray"/>
    <x v="12"/>
    <s v="English"/>
    <n v="110"/>
    <n v="3148482"/>
    <n v="12000000"/>
  </r>
  <r>
    <n v="7.1"/>
    <s v="Two Lovers"/>
    <s v="James Gray"/>
    <x v="5"/>
    <s v="English"/>
    <n v="110"/>
    <n v="3148482"/>
    <n v="12000000"/>
  </r>
  <r>
    <n v="7"/>
    <s v="Last Orders"/>
    <s v="Fred Schepisi"/>
    <x v="12"/>
    <s v="English"/>
    <n v="109"/>
    <n v="2326407"/>
    <n v="12000000"/>
  </r>
  <r>
    <n v="7"/>
    <s v="The Host"/>
    <s v="Joon-ho Bong"/>
    <x v="7"/>
    <s v="Korean"/>
    <n v="110"/>
    <n v="2201412"/>
    <n v="12215500000"/>
  </r>
  <r>
    <n v="7"/>
    <s v="The Host"/>
    <s v="Joon-ho Bong"/>
    <x v="12"/>
    <s v="Korean"/>
    <n v="110"/>
    <n v="2201412"/>
    <n v="12215500000"/>
  </r>
  <r>
    <n v="7"/>
    <s v="The Host"/>
    <s v="Joon-ho Bong"/>
    <x v="16"/>
    <s v="Korean"/>
    <n v="110"/>
    <n v="2201412"/>
    <n v="12215500000"/>
  </r>
  <r>
    <n v="7"/>
    <s v="The Host"/>
    <s v="Joon-ho Bong"/>
    <x v="3"/>
    <s v="Korean"/>
    <n v="110"/>
    <n v="2201412"/>
    <n v="12215500000"/>
  </r>
  <r>
    <n v="7.1"/>
    <s v="Ravenous"/>
    <s v="Antonia Bird"/>
    <x v="2"/>
    <s v="English"/>
    <n v="101"/>
    <n v="2060953"/>
    <n v="12000000"/>
  </r>
  <r>
    <n v="7.1"/>
    <s v="Ravenous"/>
    <s v="Antonia Bird"/>
    <x v="16"/>
    <s v="English"/>
    <n v="101"/>
    <n v="2060953"/>
    <n v="12000000"/>
  </r>
  <r>
    <n v="7.1"/>
    <s v="Ravenous"/>
    <s v="Antonia Bird"/>
    <x v="4"/>
    <s v="English"/>
    <n v="101"/>
    <n v="2060953"/>
    <n v="12000000"/>
  </r>
  <r>
    <n v="7"/>
    <s v="Charlie Bartlett"/>
    <s v="Jon Poll"/>
    <x v="7"/>
    <s v="English"/>
    <n v="97"/>
    <n v="3950294"/>
    <n v="12000000"/>
  </r>
  <r>
    <n v="7"/>
    <s v="Charlie Bartlett"/>
    <s v="Jon Poll"/>
    <x v="12"/>
    <s v="English"/>
    <n v="97"/>
    <n v="3950294"/>
    <n v="12000000"/>
  </r>
  <r>
    <n v="7"/>
    <s v="Charlie Bartlett"/>
    <s v="Jon Poll"/>
    <x v="5"/>
    <s v="English"/>
    <n v="97"/>
    <n v="3950294"/>
    <n v="12000000"/>
  </r>
  <r>
    <n v="7.7"/>
    <s v="The Great Beauty"/>
    <s v="Paolo Sorrentino"/>
    <x v="12"/>
    <s v="Italian"/>
    <n v="172"/>
    <n v="2835886"/>
    <n v="9200000"/>
  </r>
  <r>
    <n v="7.1"/>
    <s v="The Dangerous Lives of Altar Boys"/>
    <s v="Peter Care"/>
    <x v="7"/>
    <s v="English"/>
    <n v="104"/>
    <n v="1779284"/>
    <n v="12000000"/>
  </r>
  <r>
    <n v="7.1"/>
    <s v="The Dangerous Lives of Altar Boys"/>
    <s v="Peter Care"/>
    <x v="12"/>
    <s v="English"/>
    <n v="104"/>
    <n v="1779284"/>
    <n v="12000000"/>
  </r>
  <r>
    <n v="6.8"/>
    <s v="Stoker"/>
    <s v="Chan-wook Park"/>
    <x v="12"/>
    <s v="English"/>
    <n v="99"/>
    <n v="1702277"/>
    <n v="12000000"/>
  </r>
  <r>
    <n v="6.8"/>
    <s v="Stoker"/>
    <s v="Chan-wook Park"/>
    <x v="4"/>
    <s v="English"/>
    <n v="99"/>
    <n v="1702277"/>
    <n v="12000000"/>
  </r>
  <r>
    <n v="7.5"/>
    <n v="2046"/>
    <s v="Kar-Wai Wong"/>
    <x v="12"/>
    <s v="Cantonese"/>
    <n v="129"/>
    <n v="261481"/>
    <n v="12000000"/>
  </r>
  <r>
    <n v="7.5"/>
    <n v="2046"/>
    <s v="Kar-Wai Wong"/>
    <x v="5"/>
    <s v="Cantonese"/>
    <n v="129"/>
    <n v="261481"/>
    <n v="12000000"/>
  </r>
  <r>
    <n v="7.5"/>
    <n v="2046"/>
    <s v="Kar-Wai Wong"/>
    <x v="3"/>
    <s v="Cantonese"/>
    <n v="129"/>
    <n v="261481"/>
    <n v="12000000"/>
  </r>
  <r>
    <n v="6.3"/>
    <s v="Married Life"/>
    <s v="Ira Sachs"/>
    <x v="15"/>
    <s v="English"/>
    <n v="91"/>
    <n v="1506998"/>
    <n v="12000000"/>
  </r>
  <r>
    <n v="6.3"/>
    <s v="Married Life"/>
    <s v="Ira Sachs"/>
    <x v="12"/>
    <s v="English"/>
    <n v="91"/>
    <n v="1506998"/>
    <n v="12000000"/>
  </r>
  <r>
    <n v="6.3"/>
    <s v="Married Life"/>
    <s v="Ira Sachs"/>
    <x v="5"/>
    <s v="English"/>
    <n v="91"/>
    <n v="1506998"/>
    <n v="12000000"/>
  </r>
  <r>
    <n v="7.3"/>
    <s v="Duma"/>
    <s v="Carroll Ballard"/>
    <x v="1"/>
    <s v="English"/>
    <n v="100"/>
    <n v="860002"/>
    <n v="12000000"/>
  </r>
  <r>
    <n v="7.3"/>
    <s v="Duma"/>
    <s v="Carroll Ballard"/>
    <x v="12"/>
    <s v="English"/>
    <n v="100"/>
    <n v="860002"/>
    <n v="12000000"/>
  </r>
  <r>
    <n v="7.3"/>
    <s v="Duma"/>
    <s v="Carroll Ballard"/>
    <x v="8"/>
    <s v="English"/>
    <n v="100"/>
    <n v="860002"/>
    <n v="12000000"/>
  </r>
  <r>
    <n v="6.8"/>
    <s v="Ondine"/>
    <s v="Neil Jordan"/>
    <x v="12"/>
    <s v="English"/>
    <n v="111"/>
    <n v="548934"/>
    <n v="12000000"/>
  </r>
  <r>
    <n v="6.8"/>
    <s v="Ondine"/>
    <s v="Neil Jordan"/>
    <x v="10"/>
    <s v="English"/>
    <n v="111"/>
    <n v="548934"/>
    <n v="12000000"/>
  </r>
  <r>
    <n v="6.8"/>
    <s v="Ondine"/>
    <s v="Neil Jordan"/>
    <x v="5"/>
    <s v="English"/>
    <n v="111"/>
    <n v="548934"/>
    <n v="12000000"/>
  </r>
  <r>
    <n v="7.2"/>
    <s v="Brother"/>
    <s v="Takeshi Kitano"/>
    <x v="15"/>
    <s v="English"/>
    <n v="114"/>
    <n v="447750"/>
    <n v="10000000"/>
  </r>
  <r>
    <n v="7.2"/>
    <s v="Brother"/>
    <s v="Takeshi Kitano"/>
    <x v="12"/>
    <s v="English"/>
    <n v="114"/>
    <n v="447750"/>
    <n v="10000000"/>
  </r>
  <r>
    <n v="7.2"/>
    <s v="Brother"/>
    <s v="Takeshi Kitano"/>
    <x v="4"/>
    <s v="English"/>
    <n v="114"/>
    <n v="447750"/>
    <n v="10000000"/>
  </r>
  <r>
    <n v="6.4"/>
    <s v="Welcome to Collinwood"/>
    <s v="Anthony Russo"/>
    <x v="7"/>
    <s v="English"/>
    <n v="86"/>
    <n v="333976"/>
    <n v="12000000"/>
  </r>
  <r>
    <n v="6.4"/>
    <s v="Welcome to Collinwood"/>
    <s v="Anthony Russo"/>
    <x v="15"/>
    <s v="English"/>
    <n v="86"/>
    <n v="333976"/>
    <n v="12000000"/>
  </r>
  <r>
    <n v="6"/>
    <s v="Critical Care"/>
    <s v="Sidney Lumet"/>
    <x v="7"/>
    <s v="English"/>
    <n v="107"/>
    <n v="141853"/>
    <n v="12000000"/>
  </r>
  <r>
    <n v="6"/>
    <s v="Critical Care"/>
    <s v="Sidney Lumet"/>
    <x v="12"/>
    <s v="English"/>
    <n v="107"/>
    <n v="141853"/>
    <n v="12000000"/>
  </r>
  <r>
    <n v="6.4"/>
    <s v="The Life Before Her Eyes"/>
    <s v="Vadim Perelman"/>
    <x v="12"/>
    <s v="English"/>
    <n v="90"/>
    <n v="303439"/>
    <n v="8000000"/>
  </r>
  <r>
    <n v="6.4"/>
    <s v="The Life Before Her Eyes"/>
    <s v="Vadim Perelman"/>
    <x v="10"/>
    <s v="English"/>
    <n v="90"/>
    <n v="303439"/>
    <n v="8000000"/>
  </r>
  <r>
    <n v="6.4"/>
    <s v="The Life Before Her Eyes"/>
    <s v="Vadim Perelman"/>
    <x v="4"/>
    <s v="English"/>
    <n v="90"/>
    <n v="303439"/>
    <n v="8000000"/>
  </r>
  <r>
    <n v="7.5"/>
    <s v="Trade"/>
    <s v="Marco Kreuzpaintner"/>
    <x v="15"/>
    <s v="English"/>
    <n v="120"/>
    <n v="214202"/>
    <n v="12000000"/>
  </r>
  <r>
    <n v="7.5"/>
    <s v="Trade"/>
    <s v="Marco Kreuzpaintner"/>
    <x v="12"/>
    <s v="English"/>
    <n v="120"/>
    <n v="214202"/>
    <n v="12000000"/>
  </r>
  <r>
    <n v="7.5"/>
    <s v="Trade"/>
    <s v="Marco Kreuzpaintner"/>
    <x v="4"/>
    <s v="English"/>
    <n v="120"/>
    <n v="214202"/>
    <n v="12000000"/>
  </r>
  <r>
    <n v="7.1"/>
    <s v="Fateless"/>
    <s v="Lajos Koltai"/>
    <x v="12"/>
    <s v="Hungarian"/>
    <n v="134"/>
    <n v="195888"/>
    <n v="2500000000"/>
  </r>
  <r>
    <n v="7.1"/>
    <s v="Fateless"/>
    <s v="Lajos Koltai"/>
    <x v="5"/>
    <s v="Hungarian"/>
    <n v="134"/>
    <n v="195888"/>
    <n v="2500000000"/>
  </r>
  <r>
    <n v="7.1"/>
    <s v="Fateless"/>
    <s v="Lajos Koltai"/>
    <x v="17"/>
    <s v="Hungarian"/>
    <n v="134"/>
    <n v="195888"/>
    <n v="2500000000"/>
  </r>
  <r>
    <n v="4.5999999999999996"/>
    <s v="Breakfast of Champions"/>
    <s v="Alan Rudolph"/>
    <x v="7"/>
    <s v="English"/>
    <n v="110"/>
    <n v="175370"/>
    <n v="12000000"/>
  </r>
  <r>
    <n v="7.7"/>
    <s v="City of Life and Death"/>
    <s v="Chuan Lu"/>
    <x v="12"/>
    <s v="Mandarin"/>
    <n v="132"/>
    <n v="119922"/>
    <n v="12000000"/>
  </r>
  <r>
    <n v="7.7"/>
    <s v="City of Life and Death"/>
    <s v="Chuan Lu"/>
    <x v="13"/>
    <s v="Mandarin"/>
    <n v="132"/>
    <n v="119922"/>
    <n v="12000000"/>
  </r>
  <r>
    <n v="7.7"/>
    <s v="City of Life and Death"/>
    <s v="Chuan Lu"/>
    <x v="17"/>
    <s v="Mandarin"/>
    <n v="132"/>
    <n v="119922"/>
    <n v="12000000"/>
  </r>
  <r>
    <n v="5.6"/>
    <s v="5 Days of War"/>
    <s v="Renny Harlin"/>
    <x v="0"/>
    <s v="English"/>
    <n v="113"/>
    <n v="17149"/>
    <n v="20000000"/>
  </r>
  <r>
    <n v="5.6"/>
    <s v="5 Days of War"/>
    <s v="Renny Harlin"/>
    <x v="12"/>
    <s v="English"/>
    <n v="113"/>
    <n v="17149"/>
    <n v="20000000"/>
  </r>
  <r>
    <n v="5.6"/>
    <s v="5 Days of War"/>
    <s v="Renny Harlin"/>
    <x v="17"/>
    <s v="English"/>
    <n v="113"/>
    <n v="17149"/>
    <n v="20000000"/>
  </r>
  <r>
    <n v="7.5"/>
    <s v="10 Days in a Madhouse"/>
    <s v="Timothy Hines"/>
    <x v="12"/>
    <s v="English"/>
    <n v="111"/>
    <n v="14616"/>
    <n v="12000000"/>
  </r>
  <r>
    <n v="5.8"/>
    <s v="Heaven Is for Real"/>
    <s v="Randall Wallace"/>
    <x v="18"/>
    <s v="English"/>
    <n v="99"/>
    <n v="91443253"/>
    <n v="12000000"/>
  </r>
  <r>
    <n v="5.8"/>
    <s v="Heaven Is for Real"/>
    <s v="Randall Wallace"/>
    <x v="12"/>
    <s v="English"/>
    <n v="99"/>
    <n v="91443253"/>
    <n v="12000000"/>
  </r>
  <r>
    <n v="8.3000000000000007"/>
    <s v="Snatch"/>
    <s v="Guy Ritchie"/>
    <x v="7"/>
    <s v="English"/>
    <n v="104"/>
    <n v="30093107"/>
    <n v="6000000"/>
  </r>
  <r>
    <n v="8.3000000000000007"/>
    <s v="Snatch"/>
    <s v="Guy Ritchie"/>
    <x v="15"/>
    <s v="English"/>
    <n v="104"/>
    <n v="30093107"/>
    <n v="6000000"/>
  </r>
  <r>
    <n v="6.6"/>
    <s v="Pet Sematary"/>
    <s v="Mary Lambert"/>
    <x v="2"/>
    <s v="English"/>
    <n v="103"/>
    <n v="57469179"/>
    <n v="11500000"/>
  </r>
  <r>
    <n v="6.6"/>
    <s v="Pet Sematary"/>
    <s v="Mary Lambert"/>
    <x v="16"/>
    <s v="English"/>
    <n v="103"/>
    <n v="57469179"/>
    <n v="11500000"/>
  </r>
  <r>
    <n v="7.5"/>
    <s v="Madadayo"/>
    <s v="Akira Kurosawa"/>
    <x v="12"/>
    <s v="Japanese"/>
    <n v="134"/>
    <n v="48856"/>
    <n v="11900000"/>
  </r>
  <r>
    <n v="7.2"/>
    <s v="Gremlins"/>
    <s v="Joe Dante"/>
    <x v="7"/>
    <s v="English"/>
    <n v="106"/>
    <n v="148170000"/>
    <n v="11000000"/>
  </r>
  <r>
    <n v="7.2"/>
    <s v="Gremlins"/>
    <s v="Joe Dante"/>
    <x v="2"/>
    <s v="English"/>
    <n v="106"/>
    <n v="148170000"/>
    <n v="11000000"/>
  </r>
  <r>
    <n v="7.2"/>
    <s v="Gremlins"/>
    <s v="Joe Dante"/>
    <x v="16"/>
    <s v="English"/>
    <n v="106"/>
    <n v="148170000"/>
    <n v="11000000"/>
  </r>
  <r>
    <n v="8.6999999999999993"/>
    <s v="Star Wars: Episode IV - A New Hope"/>
    <s v="George Lucas"/>
    <x v="0"/>
    <s v="English"/>
    <n v="125"/>
    <n v="460935665"/>
    <n v="11000000"/>
  </r>
  <r>
    <n v="8.6999999999999993"/>
    <s v="Star Wars: Episode IV - A New Hope"/>
    <s v="George Lucas"/>
    <x v="1"/>
    <s v="English"/>
    <n v="125"/>
    <n v="460935665"/>
    <n v="11000000"/>
  </r>
  <r>
    <n v="8.6999999999999993"/>
    <s v="Star Wars: Episode IV - A New Hope"/>
    <s v="George Lucas"/>
    <x v="2"/>
    <s v="English"/>
    <n v="125"/>
    <n v="460935665"/>
    <n v="11000000"/>
  </r>
  <r>
    <n v="8.6999999999999993"/>
    <s v="Star Wars: Episode IV - A New Hope"/>
    <s v="George Lucas"/>
    <x v="3"/>
    <s v="English"/>
    <n v="125"/>
    <n v="460935665"/>
    <n v="11000000"/>
  </r>
  <r>
    <n v="6"/>
    <s v="Dirty Grandpa"/>
    <s v="Dan Mazer"/>
    <x v="7"/>
    <s v="English"/>
    <n v="109"/>
    <n v="35537564"/>
    <n v="11500000"/>
  </r>
  <r>
    <n v="8"/>
    <s v="Doctor Zhivago"/>
    <s v="David Lean"/>
    <x v="12"/>
    <s v="English"/>
    <n v="200"/>
    <n v="111722000"/>
    <n v="11000000"/>
  </r>
  <r>
    <n v="8"/>
    <s v="Doctor Zhivago"/>
    <s v="David Lean"/>
    <x v="5"/>
    <s v="English"/>
    <n v="200"/>
    <n v="111722000"/>
    <n v="11000000"/>
  </r>
  <r>
    <n v="8"/>
    <s v="Doctor Zhivago"/>
    <s v="David Lean"/>
    <x v="17"/>
    <s v="English"/>
    <n v="200"/>
    <n v="111722000"/>
    <n v="11000000"/>
  </r>
  <r>
    <n v="4.5"/>
    <s v="High School Musical 3: Senior Year"/>
    <s v="Kenny Ortega"/>
    <x v="7"/>
    <s v="English"/>
    <n v="112"/>
    <n v="90556401"/>
    <n v="11000000"/>
  </r>
  <r>
    <n v="4.5"/>
    <s v="High School Musical 3: Senior Year"/>
    <s v="Kenny Ortega"/>
    <x v="12"/>
    <s v="English"/>
    <n v="112"/>
    <n v="90556401"/>
    <n v="11000000"/>
  </r>
  <r>
    <n v="4.5"/>
    <s v="High School Musical 3: Senior Year"/>
    <s v="Kenny Ortega"/>
    <x v="8"/>
    <s v="English"/>
    <n v="112"/>
    <n v="90556401"/>
    <n v="11000000"/>
  </r>
  <r>
    <n v="4.5"/>
    <s v="High School Musical 3: Senior Year"/>
    <s v="Kenny Ortega"/>
    <x v="19"/>
    <s v="English"/>
    <n v="112"/>
    <n v="90556401"/>
    <n v="11000000"/>
  </r>
  <r>
    <n v="4.5"/>
    <s v="High School Musical 3: Senior Year"/>
    <s v="Kenny Ortega"/>
    <x v="9"/>
    <s v="English"/>
    <n v="112"/>
    <n v="90556401"/>
    <n v="11000000"/>
  </r>
  <r>
    <n v="4.5"/>
    <s v="High School Musical 3: Senior Year"/>
    <s v="Kenny Ortega"/>
    <x v="5"/>
    <s v="English"/>
    <n v="112"/>
    <n v="90556401"/>
    <n v="11000000"/>
  </r>
  <r>
    <n v="7.9"/>
    <s v="The Fighter"/>
    <s v="David O. Russell"/>
    <x v="18"/>
    <s v="English"/>
    <n v="116"/>
    <n v="93571803"/>
    <n v="25000000"/>
  </r>
  <r>
    <n v="7.9"/>
    <s v="The Fighter"/>
    <s v="David O. Russell"/>
    <x v="12"/>
    <s v="English"/>
    <n v="116"/>
    <n v="93571803"/>
    <n v="25000000"/>
  </r>
  <r>
    <n v="7.9"/>
    <s v="The Fighter"/>
    <s v="David O. Russell"/>
    <x v="14"/>
    <s v="English"/>
    <n v="116"/>
    <n v="93571803"/>
    <n v="25000000"/>
  </r>
  <r>
    <n v="7.5"/>
    <s v="My Cousin Vinny"/>
    <s v="Jonathan Lynn"/>
    <x v="7"/>
    <s v="English"/>
    <n v="120"/>
    <n v="52929168"/>
    <n v="11000000"/>
  </r>
  <r>
    <n v="7.5"/>
    <s v="My Cousin Vinny"/>
    <s v="Jonathan Lynn"/>
    <x v="15"/>
    <s v="English"/>
    <n v="120"/>
    <n v="52929168"/>
    <n v="11000000"/>
  </r>
  <r>
    <n v="6.8"/>
    <s v="If I Stay"/>
    <s v="R.J. Cutler"/>
    <x v="12"/>
    <s v="English"/>
    <n v="107"/>
    <n v="50461335"/>
    <n v="11000000"/>
  </r>
  <r>
    <n v="6.8"/>
    <s v="If I Stay"/>
    <s v="R.J. Cutler"/>
    <x v="2"/>
    <s v="English"/>
    <n v="107"/>
    <n v="50461335"/>
    <n v="11000000"/>
  </r>
  <r>
    <n v="6.8"/>
    <s v="If I Stay"/>
    <s v="R.J. Cutler"/>
    <x v="19"/>
    <s v="English"/>
    <n v="107"/>
    <n v="50461335"/>
    <n v="11000000"/>
  </r>
  <r>
    <n v="6.8"/>
    <s v="If I Stay"/>
    <s v="R.J. Cutler"/>
    <x v="5"/>
    <s v="English"/>
    <n v="107"/>
    <n v="50461335"/>
    <n v="11000000"/>
  </r>
  <r>
    <n v="7.2"/>
    <s v="Major League"/>
    <s v="David S. Ward"/>
    <x v="7"/>
    <s v="English"/>
    <n v="107"/>
    <n v="49797148"/>
    <n v="11000000"/>
  </r>
  <r>
    <n v="7.2"/>
    <s v="Major League"/>
    <s v="David S. Ward"/>
    <x v="14"/>
    <s v="English"/>
    <n v="107"/>
    <n v="49797148"/>
    <n v="11000000"/>
  </r>
  <r>
    <n v="7.1"/>
    <s v="Phone Booth"/>
    <s v="Joel Schumacher"/>
    <x v="15"/>
    <s v="English"/>
    <n v="81"/>
    <n v="46563158"/>
    <n v="13000000"/>
  </r>
  <r>
    <n v="7.1"/>
    <s v="Phone Booth"/>
    <s v="Joel Schumacher"/>
    <x v="4"/>
    <s v="English"/>
    <n v="81"/>
    <n v="46563158"/>
    <n v="13000000"/>
  </r>
  <r>
    <n v="7.4"/>
    <s v="A Walk to Remember"/>
    <s v="Adam Shankman"/>
    <x v="12"/>
    <s v="English"/>
    <n v="101"/>
    <n v="41227069"/>
    <n v="11000000"/>
  </r>
  <r>
    <n v="7.4"/>
    <s v="A Walk to Remember"/>
    <s v="Adam Shankman"/>
    <x v="5"/>
    <s v="English"/>
    <n v="101"/>
    <n v="41227069"/>
    <n v="11000000"/>
  </r>
  <r>
    <n v="7.6"/>
    <s v="Dead Man Walking"/>
    <s v="Tim Robbins"/>
    <x v="15"/>
    <s v="English"/>
    <n v="122"/>
    <n v="39025000"/>
    <n v="11000000"/>
  </r>
  <r>
    <n v="7.6"/>
    <s v="Dead Man Walking"/>
    <s v="Tim Robbins"/>
    <x v="12"/>
    <s v="English"/>
    <n v="122"/>
    <n v="39025000"/>
    <n v="11000000"/>
  </r>
  <r>
    <n v="6.9"/>
    <s v="Cruel Intentions"/>
    <s v="Roger Kumble"/>
    <x v="12"/>
    <s v="English"/>
    <n v="97"/>
    <n v="38201895"/>
    <n v="10500000"/>
  </r>
  <r>
    <n v="6.9"/>
    <s v="Cruel Intentions"/>
    <s v="Roger Kumble"/>
    <x v="5"/>
    <s v="English"/>
    <n v="97"/>
    <n v="38201895"/>
    <n v="10500000"/>
  </r>
  <r>
    <n v="6"/>
    <s v="Saw VI"/>
    <s v="Kevin Greutert"/>
    <x v="16"/>
    <s v="English"/>
    <n v="92"/>
    <n v="27669413"/>
    <n v="11000000"/>
  </r>
  <r>
    <n v="6"/>
    <s v="Saw VI"/>
    <s v="Kevin Greutert"/>
    <x v="10"/>
    <s v="English"/>
    <n v="92"/>
    <n v="27669413"/>
    <n v="11000000"/>
  </r>
  <r>
    <n v="7.3"/>
    <s v="The Secret Life of Bees"/>
    <s v="Gina Prince-Bythewood"/>
    <x v="12"/>
    <s v="English"/>
    <n v="110"/>
    <n v="37766350"/>
    <n v="11000000"/>
  </r>
  <r>
    <n v="4.5999999999999996"/>
    <s v="Corky Romano"/>
    <s v="Rob Pritts"/>
    <x v="7"/>
    <s v="English"/>
    <n v="86"/>
    <n v="23978402"/>
    <n v="11000000"/>
  </r>
  <r>
    <n v="4.5999999999999996"/>
    <s v="Corky Romano"/>
    <s v="Rob Pritts"/>
    <x v="15"/>
    <s v="English"/>
    <n v="86"/>
    <n v="23978402"/>
    <n v="11000000"/>
  </r>
  <r>
    <n v="6"/>
    <s v="Raising Cain"/>
    <s v="Brian De Palma"/>
    <x v="15"/>
    <s v="English"/>
    <n v="91"/>
    <n v="21370057"/>
    <n v="12000000"/>
  </r>
  <r>
    <n v="6"/>
    <s v="Raising Cain"/>
    <s v="Brian De Palma"/>
    <x v="12"/>
    <s v="English"/>
    <n v="91"/>
    <n v="21370057"/>
    <n v="12000000"/>
  </r>
  <r>
    <n v="6"/>
    <s v="Raising Cain"/>
    <s v="Brian De Palma"/>
    <x v="4"/>
    <s v="English"/>
    <n v="91"/>
    <n v="21370057"/>
    <n v="12000000"/>
  </r>
  <r>
    <n v="5.5"/>
    <s v="Invaders from Mars"/>
    <s v="Tobe Hooper"/>
    <x v="16"/>
    <s v="English"/>
    <n v="100"/>
    <n v="4884663"/>
    <n v="12000000"/>
  </r>
  <r>
    <n v="5.5"/>
    <s v="Invaders from Mars"/>
    <s v="Tobe Hooper"/>
    <x v="3"/>
    <s v="English"/>
    <n v="100"/>
    <n v="4884663"/>
    <n v="12000000"/>
  </r>
  <r>
    <n v="7.5"/>
    <s v="Brooklyn"/>
    <s v="John Crowley"/>
    <x v="12"/>
    <s v="English"/>
    <n v="111"/>
    <n v="38317535"/>
    <n v="11000000"/>
  </r>
  <r>
    <n v="7.5"/>
    <s v="Brooklyn"/>
    <s v="John Crowley"/>
    <x v="5"/>
    <s v="English"/>
    <n v="111"/>
    <n v="38317535"/>
    <n v="11000000"/>
  </r>
  <r>
    <n v="6.3"/>
    <s v="Out Cold"/>
    <s v="Brendan Malloy"/>
    <x v="7"/>
    <s v="English"/>
    <n v="89"/>
    <n v="13903262"/>
    <n v="11000000"/>
  </r>
  <r>
    <n v="6.3"/>
    <s v="Out Cold"/>
    <s v="Brendan Malloy"/>
    <x v="14"/>
    <s v="English"/>
    <n v="89"/>
    <n v="13903262"/>
    <n v="11000000"/>
  </r>
  <r>
    <n v="5.0999999999999996"/>
    <s v="The Ladies Man"/>
    <s v="Reginald Hudlin"/>
    <x v="7"/>
    <s v="English"/>
    <n v="84"/>
    <n v="13592872"/>
    <n v="11000000"/>
  </r>
  <r>
    <n v="6.8"/>
    <s v="Quartet"/>
    <s v="Dustin Hoffman"/>
    <x v="7"/>
    <s v="English"/>
    <n v="98"/>
    <n v="18381787"/>
    <n v="11000000"/>
  </r>
  <r>
    <n v="6.8"/>
    <s v="Quartet"/>
    <s v="Dustin Hoffman"/>
    <x v="12"/>
    <s v="English"/>
    <n v="98"/>
    <n v="18381787"/>
    <n v="11000000"/>
  </r>
  <r>
    <n v="5.3"/>
    <s v="Tomcats"/>
    <s v="Gregory Poirier"/>
    <x v="7"/>
    <s v="English"/>
    <n v="95"/>
    <n v="13558739"/>
    <n v="11000000"/>
  </r>
  <r>
    <n v="7.3"/>
    <s v="Frailty"/>
    <s v="Bill Paxton"/>
    <x v="15"/>
    <s v="English"/>
    <n v="100"/>
    <n v="13103828"/>
    <n v="11000000"/>
  </r>
  <r>
    <n v="7.3"/>
    <s v="Frailty"/>
    <s v="Bill Paxton"/>
    <x v="12"/>
    <s v="English"/>
    <n v="100"/>
    <n v="13103828"/>
    <n v="11000000"/>
  </r>
  <r>
    <n v="7.3"/>
    <s v="Frailty"/>
    <s v="Bill Paxton"/>
    <x v="4"/>
    <s v="English"/>
    <n v="100"/>
    <n v="13103828"/>
    <n v="11000000"/>
  </r>
  <r>
    <n v="7.3"/>
    <s v="Woman in Gold"/>
    <s v="Simon Curtis"/>
    <x v="18"/>
    <s v="English"/>
    <n v="109"/>
    <n v="33305037"/>
    <n v="11000000"/>
  </r>
  <r>
    <n v="7.3"/>
    <s v="Woman in Gold"/>
    <s v="Simon Curtis"/>
    <x v="12"/>
    <s v="English"/>
    <n v="109"/>
    <n v="33305037"/>
    <n v="11000000"/>
  </r>
  <r>
    <n v="7.3"/>
    <s v="Woman in Gold"/>
    <s v="Simon Curtis"/>
    <x v="13"/>
    <s v="English"/>
    <n v="109"/>
    <n v="33305037"/>
    <n v="11000000"/>
  </r>
  <r>
    <n v="7.1"/>
    <s v="Kinsey"/>
    <s v="Bill Condon"/>
    <x v="18"/>
    <s v="English"/>
    <n v="118"/>
    <n v="10214647"/>
    <n v="11000000"/>
  </r>
  <r>
    <n v="7.1"/>
    <s v="Kinsey"/>
    <s v="Bill Condon"/>
    <x v="12"/>
    <s v="English"/>
    <n v="118"/>
    <n v="10214647"/>
    <n v="11000000"/>
  </r>
  <r>
    <n v="7.6"/>
    <s v="Army of Darkness"/>
    <s v="Sam Raimi"/>
    <x v="7"/>
    <s v="English"/>
    <n v="88"/>
    <n v="11501093"/>
    <n v="13000000"/>
  </r>
  <r>
    <n v="7.6"/>
    <s v="Army of Darkness"/>
    <s v="Sam Raimi"/>
    <x v="2"/>
    <s v="English"/>
    <n v="88"/>
    <n v="11501093"/>
    <n v="13000000"/>
  </r>
  <r>
    <n v="7.6"/>
    <s v="Army of Darkness"/>
    <s v="Sam Raimi"/>
    <x v="16"/>
    <s v="English"/>
    <n v="88"/>
    <n v="11501093"/>
    <n v="13000000"/>
  </r>
  <r>
    <n v="5.3"/>
    <s v="Slackers"/>
    <s v="Dewey Nicks"/>
    <x v="7"/>
    <s v="English"/>
    <n v="86"/>
    <n v="4814244"/>
    <n v="11000000"/>
  </r>
  <r>
    <n v="5.3"/>
    <s v="Slackers"/>
    <s v="Dewey Nicks"/>
    <x v="5"/>
    <s v="English"/>
    <n v="86"/>
    <n v="4814244"/>
    <n v="11000000"/>
  </r>
  <r>
    <n v="7.8"/>
    <s v="What's Eating Gilbert Grape"/>
    <s v="Lasse HallstrÃ¶m"/>
    <x v="12"/>
    <s v="English"/>
    <n v="118"/>
    <n v="9170214"/>
    <n v="11000000"/>
  </r>
  <r>
    <n v="7.8"/>
    <s v="What's Eating Gilbert Grape"/>
    <s v="Lasse HallstrÃ¶m"/>
    <x v="5"/>
    <s v="English"/>
    <n v="118"/>
    <n v="9170214"/>
    <n v="11000000"/>
  </r>
  <r>
    <n v="7.7"/>
    <s v="The Visual Bible: The Gospel of John"/>
    <s v="Philip Saville"/>
    <x v="18"/>
    <s v="English"/>
    <n v="125"/>
    <n v="4068087"/>
    <n v="17000000"/>
  </r>
  <r>
    <n v="7.7"/>
    <s v="The Visual Bible: The Gospel of John"/>
    <s v="Philip Saville"/>
    <x v="12"/>
    <s v="English"/>
    <n v="125"/>
    <n v="4068087"/>
    <n v="17000000"/>
  </r>
  <r>
    <n v="7.7"/>
    <s v="The Visual Bible: The Gospel of John"/>
    <s v="Philip Saville"/>
    <x v="13"/>
    <s v="English"/>
    <n v="125"/>
    <n v="4068087"/>
    <n v="17000000"/>
  </r>
  <r>
    <n v="7.7"/>
    <s v="Vera Drake"/>
    <s v="Mike Leigh"/>
    <x v="15"/>
    <s v="English"/>
    <n v="125"/>
    <n v="3753806"/>
    <n v="11000000"/>
  </r>
  <r>
    <n v="7.7"/>
    <s v="Vera Drake"/>
    <s v="Mike Leigh"/>
    <x v="12"/>
    <s v="English"/>
    <n v="125"/>
    <n v="3753806"/>
    <n v="11000000"/>
  </r>
  <r>
    <n v="5.4"/>
    <s v="The Guru"/>
    <s v="Daisy von Scherler Mayer"/>
    <x v="7"/>
    <s v="English"/>
    <n v="94"/>
    <n v="3034181"/>
    <n v="11000000"/>
  </r>
  <r>
    <n v="5.4"/>
    <s v="The Guru"/>
    <s v="Daisy von Scherler Mayer"/>
    <x v="19"/>
    <s v="English"/>
    <n v="94"/>
    <n v="3034181"/>
    <n v="11000000"/>
  </r>
  <r>
    <n v="5.4"/>
    <s v="The Guru"/>
    <s v="Daisy von Scherler Mayer"/>
    <x v="5"/>
    <s v="English"/>
    <n v="94"/>
    <n v="3034181"/>
    <n v="11000000"/>
  </r>
  <r>
    <n v="6.2"/>
    <s v="The Perez Family"/>
    <s v="Mira Nair"/>
    <x v="7"/>
    <s v="English"/>
    <n v="113"/>
    <n v="2832826"/>
    <n v="11000000"/>
  </r>
  <r>
    <n v="6.2"/>
    <s v="The Perez Family"/>
    <s v="Mira Nair"/>
    <x v="12"/>
    <s v="English"/>
    <n v="113"/>
    <n v="2832826"/>
    <n v="11000000"/>
  </r>
  <r>
    <n v="6.2"/>
    <s v="The Perez Family"/>
    <s v="Mira Nair"/>
    <x v="5"/>
    <s v="English"/>
    <n v="113"/>
    <n v="2832826"/>
    <n v="11000000"/>
  </r>
  <r>
    <n v="7.4"/>
    <s v="Inside Llewyn Davis"/>
    <s v="Ethan Coen"/>
    <x v="12"/>
    <s v="English"/>
    <n v="104"/>
    <n v="13214255"/>
    <n v="11000000"/>
  </r>
  <r>
    <n v="7.4"/>
    <s v="Inside Llewyn Davis"/>
    <s v="Ethan Coen"/>
    <x v="19"/>
    <s v="English"/>
    <n v="104"/>
    <n v="13214255"/>
    <n v="11000000"/>
  </r>
  <r>
    <n v="6.2"/>
    <s v="O"/>
    <s v="Tim Blake Nelson"/>
    <x v="12"/>
    <s v="English"/>
    <n v="95"/>
    <n v="16017403"/>
    <n v="5000000"/>
  </r>
  <r>
    <n v="6.2"/>
    <s v="O"/>
    <s v="Tim Blake Nelson"/>
    <x v="5"/>
    <s v="English"/>
    <n v="95"/>
    <n v="16017403"/>
    <n v="5000000"/>
  </r>
  <r>
    <n v="6.2"/>
    <s v="O"/>
    <s v="Tim Blake Nelson"/>
    <x v="4"/>
    <s v="English"/>
    <n v="95"/>
    <n v="16017403"/>
    <n v="5000000"/>
  </r>
  <r>
    <n v="5.0999999999999996"/>
    <s v="Return to the Blue Lagoon"/>
    <s v="William A. Graham"/>
    <x v="1"/>
    <s v="English"/>
    <n v="102"/>
    <n v="2807854"/>
    <n v="11000000"/>
  </r>
  <r>
    <n v="5.0999999999999996"/>
    <s v="Return to the Blue Lagoon"/>
    <s v="William A. Graham"/>
    <x v="12"/>
    <s v="English"/>
    <n v="102"/>
    <n v="2807854"/>
    <n v="11000000"/>
  </r>
  <r>
    <n v="5.0999999999999996"/>
    <s v="Return to the Blue Lagoon"/>
    <s v="William A. Graham"/>
    <x v="5"/>
    <s v="English"/>
    <n v="102"/>
    <n v="2807854"/>
    <n v="11000000"/>
  </r>
  <r>
    <n v="6.8"/>
    <s v="Copying Beethoven"/>
    <s v="Agnieszka Holland"/>
    <x v="18"/>
    <s v="English"/>
    <n v="104"/>
    <n v="352786"/>
    <n v="11000000"/>
  </r>
  <r>
    <n v="6.8"/>
    <s v="Copying Beethoven"/>
    <s v="Agnieszka Holland"/>
    <x v="12"/>
    <s v="English"/>
    <n v="104"/>
    <n v="352786"/>
    <n v="11000000"/>
  </r>
  <r>
    <n v="6.8"/>
    <s v="Copying Beethoven"/>
    <s v="Agnieszka Holland"/>
    <x v="19"/>
    <s v="English"/>
    <n v="104"/>
    <n v="352786"/>
    <n v="11000000"/>
  </r>
  <r>
    <n v="5.8"/>
    <s v="Saw V"/>
    <s v="David Hackl"/>
    <x v="16"/>
    <s v="English"/>
    <n v="95"/>
    <n v="56729973"/>
    <n v="10800000"/>
  </r>
  <r>
    <n v="5.8"/>
    <s v="Saw V"/>
    <s v="David Hackl"/>
    <x v="10"/>
    <s v="English"/>
    <n v="95"/>
    <n v="56729973"/>
    <n v="10800000"/>
  </r>
  <r>
    <n v="6.4"/>
    <s v="Jindabyne"/>
    <s v="Ray Lawrence"/>
    <x v="15"/>
    <s v="English"/>
    <n v="118"/>
    <n v="399879"/>
    <n v="15000000"/>
  </r>
  <r>
    <n v="6.4"/>
    <s v="Jindabyne"/>
    <s v="Ray Lawrence"/>
    <x v="12"/>
    <s v="English"/>
    <n v="118"/>
    <n v="399879"/>
    <n v="15000000"/>
  </r>
  <r>
    <n v="6.4"/>
    <s v="Jindabyne"/>
    <s v="Ray Lawrence"/>
    <x v="10"/>
    <s v="English"/>
    <n v="118"/>
    <n v="399879"/>
    <n v="15000000"/>
  </r>
  <r>
    <n v="6.4"/>
    <s v="Jindabyne"/>
    <s v="Ray Lawrence"/>
    <x v="4"/>
    <s v="English"/>
    <n v="118"/>
    <n v="399879"/>
    <n v="15000000"/>
  </r>
  <r>
    <n v="6"/>
    <s v="Kabhi Alvida Naa Kehna"/>
    <s v="Karan Johar"/>
    <x v="12"/>
    <s v="Hindi"/>
    <n v="193"/>
    <n v="3275443"/>
    <n v="700000000"/>
  </r>
  <r>
    <n v="6.9"/>
    <s v="An Ideal Husband"/>
    <s v="Oliver Parker"/>
    <x v="7"/>
    <s v="English"/>
    <n v="97"/>
    <n v="18535191"/>
    <n v="14000000"/>
  </r>
  <r>
    <n v="6.9"/>
    <s v="An Ideal Husband"/>
    <s v="Oliver Parker"/>
    <x v="5"/>
    <s v="English"/>
    <n v="97"/>
    <n v="18535191"/>
    <n v="14000000"/>
  </r>
  <r>
    <n v="5.5"/>
    <s v="The Last Days on Mars"/>
    <s v="Ruairi Robinson"/>
    <x v="16"/>
    <s v="English"/>
    <n v="98"/>
    <n v="23838"/>
    <n v="7000000"/>
  </r>
  <r>
    <n v="5.5"/>
    <s v="The Last Days on Mars"/>
    <s v="Ruairi Robinson"/>
    <x v="3"/>
    <s v="English"/>
    <n v="98"/>
    <n v="23838"/>
    <n v="7000000"/>
  </r>
  <r>
    <n v="5.5"/>
    <s v="The Last Days on Mars"/>
    <s v="Ruairi Robinson"/>
    <x v="4"/>
    <s v="English"/>
    <n v="98"/>
    <n v="23838"/>
    <n v="7000000"/>
  </r>
  <r>
    <n v="5.4"/>
    <s v="Darkness"/>
    <s v="Jaume BalaguerÃ³"/>
    <x v="16"/>
    <s v="English"/>
    <n v="103"/>
    <n v="22160085"/>
    <n v="10600000"/>
  </r>
  <r>
    <n v="8.3000000000000007"/>
    <s v="2001: A Space Odyssey"/>
    <s v="Stanley Kubrick"/>
    <x v="1"/>
    <s v="English"/>
    <n v="161"/>
    <n v="56715371"/>
    <n v="12000000"/>
  </r>
  <r>
    <n v="8.3000000000000007"/>
    <s v="2001: A Space Odyssey"/>
    <s v="Stanley Kubrick"/>
    <x v="10"/>
    <s v="English"/>
    <n v="161"/>
    <n v="56715371"/>
    <n v="12000000"/>
  </r>
  <r>
    <n v="8.3000000000000007"/>
    <s v="2001: A Space Odyssey"/>
    <s v="Stanley Kubrick"/>
    <x v="3"/>
    <s v="English"/>
    <n v="161"/>
    <n v="56715371"/>
    <n v="12000000"/>
  </r>
  <r>
    <n v="7.9"/>
    <s v="E.T. the Extra-Terrestrial"/>
    <s v="Steven Spielberg"/>
    <x v="8"/>
    <s v="English"/>
    <n v="120"/>
    <n v="434949459"/>
    <n v="10500000"/>
  </r>
  <r>
    <n v="7.9"/>
    <s v="E.T. the Extra-Terrestrial"/>
    <s v="Steven Spielberg"/>
    <x v="3"/>
    <s v="English"/>
    <n v="120"/>
    <n v="434949459"/>
    <n v="10500000"/>
  </r>
  <r>
    <n v="6.5"/>
    <s v="In the Land of Women"/>
    <s v="Jon Kasdan"/>
    <x v="7"/>
    <s v="English"/>
    <n v="97"/>
    <n v="11043445"/>
    <n v="10000000"/>
  </r>
  <r>
    <n v="6.5"/>
    <s v="In the Land of Women"/>
    <s v="Jon Kasdan"/>
    <x v="12"/>
    <s v="English"/>
    <n v="97"/>
    <n v="11043445"/>
    <n v="10000000"/>
  </r>
  <r>
    <n v="6.5"/>
    <s v="In the Land of Women"/>
    <s v="Jon Kasdan"/>
    <x v="5"/>
    <s v="English"/>
    <n v="97"/>
    <n v="11043445"/>
    <n v="10000000"/>
  </r>
  <r>
    <n v="6.4"/>
    <s v="There Goes My Baby"/>
    <s v="Floyd Mutrux"/>
    <x v="7"/>
    <s v="English"/>
    <n v="99"/>
    <n v="125169"/>
    <n v="10500000"/>
  </r>
  <r>
    <n v="6.4"/>
    <s v="There Goes My Baby"/>
    <s v="Floyd Mutrux"/>
    <x v="12"/>
    <s v="English"/>
    <n v="99"/>
    <n v="125169"/>
    <n v="10500000"/>
  </r>
  <r>
    <n v="5.8"/>
    <s v="September Dawn"/>
    <s v="Christopher Cain"/>
    <x v="12"/>
    <s v="English"/>
    <n v="111"/>
    <n v="1066555"/>
    <n v="11000000"/>
  </r>
  <r>
    <n v="5.8"/>
    <s v="September Dawn"/>
    <s v="Christopher Cain"/>
    <x v="13"/>
    <s v="English"/>
    <n v="111"/>
    <n v="1066555"/>
    <n v="11000000"/>
  </r>
  <r>
    <n v="5.8"/>
    <s v="September Dawn"/>
    <s v="Christopher Cain"/>
    <x v="5"/>
    <s v="English"/>
    <n v="111"/>
    <n v="1066555"/>
    <n v="11000000"/>
  </r>
  <r>
    <n v="5.8"/>
    <s v="September Dawn"/>
    <s v="Christopher Cain"/>
    <x v="11"/>
    <s v="English"/>
    <n v="111"/>
    <n v="1066555"/>
    <n v="11000000"/>
  </r>
  <r>
    <n v="6.6"/>
    <s v="For Greater Glory: The True Story of Cristiada"/>
    <s v="Dean Wright"/>
    <x v="12"/>
    <s v="Spanish"/>
    <n v="145"/>
    <n v="5669081"/>
    <n v="10818775"/>
  </r>
  <r>
    <n v="6.6"/>
    <s v="For Greater Glory: The True Story of Cristiada"/>
    <s v="Dean Wright"/>
    <x v="13"/>
    <s v="Spanish"/>
    <n v="145"/>
    <n v="5669081"/>
    <n v="10818775"/>
  </r>
  <r>
    <n v="6.6"/>
    <s v="For Greater Glory: The True Story of Cristiada"/>
    <s v="Dean Wright"/>
    <x v="17"/>
    <s v="Spanish"/>
    <n v="145"/>
    <n v="5669081"/>
    <n v="10818775"/>
  </r>
  <r>
    <n v="8.3000000000000007"/>
    <s v="Good Will Hunting"/>
    <s v="Gus Van Sant"/>
    <x v="12"/>
    <s v="English"/>
    <n v="126"/>
    <n v="138339411"/>
    <n v="10000000"/>
  </r>
  <r>
    <n v="6.2"/>
    <s v="Saw III"/>
    <s v="Darren Lynn Bousman"/>
    <x v="16"/>
    <s v="English"/>
    <n v="121"/>
    <n v="80150343"/>
    <n v="10000000"/>
  </r>
  <r>
    <n v="6.2"/>
    <s v="Saw III"/>
    <s v="Darren Lynn Bousman"/>
    <x v="10"/>
    <s v="English"/>
    <n v="121"/>
    <n v="80150343"/>
    <n v="10000000"/>
  </r>
  <r>
    <n v="6.9"/>
    <s v="Stripes"/>
    <s v="Ivan Reitman"/>
    <x v="0"/>
    <s v="English"/>
    <n v="117"/>
    <n v="85300000"/>
    <n v="10000000"/>
  </r>
  <r>
    <n v="6.9"/>
    <s v="Stripes"/>
    <s v="Ivan Reitman"/>
    <x v="7"/>
    <s v="English"/>
    <n v="117"/>
    <n v="85300000"/>
    <n v="10000000"/>
  </r>
  <r>
    <n v="6.9"/>
    <s v="Stripes"/>
    <s v="Ivan Reitman"/>
    <x v="17"/>
    <s v="English"/>
    <n v="117"/>
    <n v="85300000"/>
    <n v="10000000"/>
  </r>
  <r>
    <n v="5.9"/>
    <s v="Bring It On"/>
    <s v="Peyton Reed"/>
    <x v="7"/>
    <s v="English"/>
    <n v="98"/>
    <n v="68353550"/>
    <n v="10000000"/>
  </r>
  <r>
    <n v="5.9"/>
    <s v="Bring It On"/>
    <s v="Peyton Reed"/>
    <x v="14"/>
    <s v="English"/>
    <n v="98"/>
    <n v="68353550"/>
    <n v="10000000"/>
  </r>
  <r>
    <n v="6.1"/>
    <s v="The Purge: Election Year"/>
    <s v="James DeMonaco"/>
    <x v="0"/>
    <s v="English"/>
    <n v="109"/>
    <n v="78845130"/>
    <n v="10000000"/>
  </r>
  <r>
    <n v="6.1"/>
    <s v="The Purge: Election Year"/>
    <s v="James DeMonaco"/>
    <x v="16"/>
    <s v="English"/>
    <n v="109"/>
    <n v="78845130"/>
    <n v="10000000"/>
  </r>
  <r>
    <n v="6.1"/>
    <s v="The Purge: Election Year"/>
    <s v="James DeMonaco"/>
    <x v="3"/>
    <s v="English"/>
    <n v="109"/>
    <n v="78845130"/>
    <n v="10000000"/>
  </r>
  <r>
    <n v="6.1"/>
    <s v="The Purge: Election Year"/>
    <s v="James DeMonaco"/>
    <x v="4"/>
    <s v="English"/>
    <n v="109"/>
    <n v="78845130"/>
    <n v="10000000"/>
  </r>
  <r>
    <n v="5.8"/>
    <s v="She's All That"/>
    <s v="Robert Iscove"/>
    <x v="7"/>
    <s v="English"/>
    <n v="95"/>
    <n v="63319509"/>
    <n v="10000000"/>
  </r>
  <r>
    <n v="5.8"/>
    <s v="She's All That"/>
    <s v="Robert Iscove"/>
    <x v="5"/>
    <s v="English"/>
    <n v="95"/>
    <n v="63319509"/>
    <n v="10000000"/>
  </r>
  <r>
    <n v="5.9"/>
    <s v="Saw IV"/>
    <s v="Darren Lynn Bousman"/>
    <x v="16"/>
    <s v="English"/>
    <n v="96"/>
    <n v="63270259"/>
    <n v="10000000"/>
  </r>
  <r>
    <n v="5.9"/>
    <s v="Saw IV"/>
    <s v="Darren Lynn Bousman"/>
    <x v="10"/>
    <s v="English"/>
    <n v="96"/>
    <n v="63270259"/>
    <n v="10000000"/>
  </r>
  <r>
    <n v="5.5"/>
    <s v="White Noise"/>
    <s v="Geoffrey Sax"/>
    <x v="12"/>
    <s v="English"/>
    <n v="101"/>
    <n v="55865715"/>
    <n v="10000000"/>
  </r>
  <r>
    <n v="5.5"/>
    <s v="White Noise"/>
    <s v="Geoffrey Sax"/>
    <x v="16"/>
    <s v="English"/>
    <n v="101"/>
    <n v="55865715"/>
    <n v="10000000"/>
  </r>
  <r>
    <n v="5.5"/>
    <s v="White Noise"/>
    <s v="Geoffrey Sax"/>
    <x v="10"/>
    <s v="English"/>
    <n v="101"/>
    <n v="55865715"/>
    <n v="10000000"/>
  </r>
  <r>
    <n v="5.5"/>
    <s v="White Noise"/>
    <s v="Geoffrey Sax"/>
    <x v="4"/>
    <s v="English"/>
    <n v="101"/>
    <n v="55865715"/>
    <n v="10000000"/>
  </r>
  <r>
    <n v="5"/>
    <s v="Madea's Family Reunion"/>
    <s v="Tyler Perry"/>
    <x v="7"/>
    <s v="English"/>
    <n v="107"/>
    <n v="63231524"/>
    <n v="6000000"/>
  </r>
  <r>
    <n v="5"/>
    <s v="Madea's Family Reunion"/>
    <s v="Tyler Perry"/>
    <x v="12"/>
    <s v="English"/>
    <n v="107"/>
    <n v="63231524"/>
    <n v="6000000"/>
  </r>
  <r>
    <n v="5"/>
    <s v="Madea's Family Reunion"/>
    <s v="Tyler Perry"/>
    <x v="5"/>
    <s v="English"/>
    <n v="107"/>
    <n v="63231524"/>
    <n v="6000000"/>
  </r>
  <r>
    <n v="7"/>
    <s v="The Color of Money"/>
    <s v="Martin Scorsese"/>
    <x v="12"/>
    <s v="English"/>
    <n v="119"/>
    <n v="52293982"/>
    <n v="13800000"/>
  </r>
  <r>
    <n v="7"/>
    <s v="The Color of Money"/>
    <s v="Martin Scorsese"/>
    <x v="14"/>
    <s v="English"/>
    <n v="119"/>
    <n v="52293982"/>
    <n v="13800000"/>
  </r>
  <r>
    <n v="6.4"/>
    <s v="The Mighty Ducks"/>
    <s v="Stephen Herek"/>
    <x v="7"/>
    <s v="English"/>
    <n v="100"/>
    <n v="50752337"/>
    <n v="10000000"/>
  </r>
  <r>
    <n v="6.4"/>
    <s v="The Mighty Ducks"/>
    <s v="Stephen Herek"/>
    <x v="12"/>
    <s v="English"/>
    <n v="100"/>
    <n v="50752337"/>
    <n v="10000000"/>
  </r>
  <r>
    <n v="6.4"/>
    <s v="The Mighty Ducks"/>
    <s v="Stephen Herek"/>
    <x v="8"/>
    <s v="English"/>
    <n v="100"/>
    <n v="50752337"/>
    <n v="10000000"/>
  </r>
  <r>
    <n v="6.4"/>
    <s v="The Mighty Ducks"/>
    <s v="Stephen Herek"/>
    <x v="14"/>
    <s v="English"/>
    <n v="100"/>
    <n v="50752337"/>
    <n v="10000000"/>
  </r>
  <r>
    <n v="5.9"/>
    <s v="The Grudge"/>
    <s v="Takashi Shimizu"/>
    <x v="16"/>
    <s v="English"/>
    <n v="98"/>
    <n v="110175871"/>
    <n v="10000000"/>
  </r>
  <r>
    <n v="5.9"/>
    <s v="The Grudge"/>
    <s v="Takashi Shimizu"/>
    <x v="10"/>
    <s v="English"/>
    <n v="98"/>
    <n v="110175871"/>
    <n v="10000000"/>
  </r>
  <r>
    <n v="5.9"/>
    <s v="The Grudge"/>
    <s v="Takashi Shimizu"/>
    <x v="4"/>
    <s v="English"/>
    <n v="98"/>
    <n v="110175871"/>
    <n v="10000000"/>
  </r>
  <r>
    <n v="7"/>
    <s v="Happy Gilmore"/>
    <s v="Dennis Dugan"/>
    <x v="7"/>
    <s v="English"/>
    <n v="92"/>
    <n v="38624000"/>
    <n v="12000000"/>
  </r>
  <r>
    <n v="7"/>
    <s v="Happy Gilmore"/>
    <s v="Dennis Dugan"/>
    <x v="14"/>
    <s v="English"/>
    <n v="92"/>
    <n v="38624000"/>
    <n v="12000000"/>
  </r>
  <r>
    <n v="6.1"/>
    <s v="Jeepers Creepers"/>
    <s v="Victor Salva"/>
    <x v="16"/>
    <s v="English"/>
    <n v="90"/>
    <n v="37470017"/>
    <n v="10000000"/>
  </r>
  <r>
    <n v="6.1"/>
    <s v="Jeepers Creepers"/>
    <s v="Victor Salva"/>
    <x v="10"/>
    <s v="English"/>
    <n v="90"/>
    <n v="37470017"/>
    <n v="10000000"/>
  </r>
  <r>
    <n v="6.9"/>
    <s v="Bill &amp; Ted's Excellent Adventure"/>
    <s v="Stephen Herek"/>
    <x v="1"/>
    <s v="English"/>
    <n v="90"/>
    <n v="40485039"/>
    <n v="10000000"/>
  </r>
  <r>
    <n v="6.9"/>
    <s v="Bill &amp; Ted's Excellent Adventure"/>
    <s v="Stephen Herek"/>
    <x v="7"/>
    <s v="English"/>
    <n v="90"/>
    <n v="40485039"/>
    <n v="10000000"/>
  </r>
  <r>
    <n v="6.9"/>
    <s v="Bill &amp; Ted's Excellent Adventure"/>
    <s v="Stephen Herek"/>
    <x v="19"/>
    <s v="English"/>
    <n v="90"/>
    <n v="40485039"/>
    <n v="10000000"/>
  </r>
  <r>
    <n v="6.9"/>
    <s v="Bill &amp; Ted's Excellent Adventure"/>
    <s v="Stephen Herek"/>
    <x v="3"/>
    <s v="English"/>
    <n v="90"/>
    <n v="40485039"/>
    <n v="10000000"/>
  </r>
  <r>
    <n v="7.5"/>
    <s v="Oliver!"/>
    <s v="Carol Reed"/>
    <x v="12"/>
    <s v="English"/>
    <n v="153"/>
    <n v="16800000"/>
    <n v="10000000"/>
  </r>
  <r>
    <n v="7.5"/>
    <s v="Oliver!"/>
    <s v="Carol Reed"/>
    <x v="8"/>
    <s v="English"/>
    <n v="153"/>
    <n v="16800000"/>
    <n v="10000000"/>
  </r>
  <r>
    <n v="7.5"/>
    <s v="Oliver!"/>
    <s v="Carol Reed"/>
    <x v="9"/>
    <s v="English"/>
    <n v="153"/>
    <n v="16800000"/>
    <n v="10000000"/>
  </r>
  <r>
    <n v="7.3"/>
    <s v="The Best Exotic Marigold Hotel"/>
    <s v="John Madden"/>
    <x v="7"/>
    <s v="English"/>
    <n v="124"/>
    <n v="46377022"/>
    <n v="10000000"/>
  </r>
  <r>
    <n v="7.3"/>
    <s v="The Best Exotic Marigold Hotel"/>
    <s v="John Madden"/>
    <x v="12"/>
    <s v="English"/>
    <n v="124"/>
    <n v="46377022"/>
    <n v="10000000"/>
  </r>
  <r>
    <n v="6.5"/>
    <s v="Recess: School's Out"/>
    <s v="Chuck Sheetz"/>
    <x v="6"/>
    <s v="English"/>
    <n v="82"/>
    <n v="36696761"/>
    <n v="23000000"/>
  </r>
  <r>
    <n v="6.5"/>
    <s v="Recess: School's Out"/>
    <s v="Chuck Sheetz"/>
    <x v="7"/>
    <s v="English"/>
    <n v="82"/>
    <n v="36696761"/>
    <n v="23000000"/>
  </r>
  <r>
    <n v="6.5"/>
    <s v="Recess: School's Out"/>
    <s v="Chuck Sheetz"/>
    <x v="8"/>
    <s v="English"/>
    <n v="82"/>
    <n v="36696761"/>
    <n v="23000000"/>
  </r>
  <r>
    <n v="6.5"/>
    <s v="Recess: School's Out"/>
    <s v="Chuck Sheetz"/>
    <x v="10"/>
    <s v="English"/>
    <n v="82"/>
    <n v="36696761"/>
    <n v="23000000"/>
  </r>
  <r>
    <n v="6.5"/>
    <s v="Recess: School's Out"/>
    <s v="Chuck Sheetz"/>
    <x v="3"/>
    <s v="English"/>
    <n v="82"/>
    <n v="36696761"/>
    <n v="23000000"/>
  </r>
  <r>
    <n v="6.2"/>
    <s v="Mad Max Beyond Thunderdome"/>
    <s v="George Miller"/>
    <x v="0"/>
    <s v="English"/>
    <n v="107"/>
    <n v="36200000"/>
    <n v="12305523"/>
  </r>
  <r>
    <n v="6.2"/>
    <s v="Mad Max Beyond Thunderdome"/>
    <s v="George Miller"/>
    <x v="1"/>
    <s v="English"/>
    <n v="107"/>
    <n v="36200000"/>
    <n v="12305523"/>
  </r>
  <r>
    <n v="6.2"/>
    <s v="Mad Max Beyond Thunderdome"/>
    <s v="George Miller"/>
    <x v="3"/>
    <s v="English"/>
    <n v="107"/>
    <n v="36200000"/>
    <n v="12305523"/>
  </r>
  <r>
    <n v="6.2"/>
    <s v="Mad Max Beyond Thunderdome"/>
    <s v="George Miller"/>
    <x v="4"/>
    <s v="English"/>
    <n v="107"/>
    <n v="36200000"/>
    <n v="12305523"/>
  </r>
  <r>
    <n v="6"/>
    <s v="The Boy"/>
    <s v="William Brent Bell"/>
    <x v="16"/>
    <s v="English"/>
    <n v="97"/>
    <n v="35794166"/>
    <n v="10000000"/>
  </r>
  <r>
    <n v="6"/>
    <s v="The Boy"/>
    <s v="William Brent Bell"/>
    <x v="10"/>
    <s v="English"/>
    <n v="97"/>
    <n v="35794166"/>
    <n v="10000000"/>
  </r>
  <r>
    <n v="6"/>
    <s v="The Boy"/>
    <s v="William Brent Bell"/>
    <x v="4"/>
    <s v="English"/>
    <n v="97"/>
    <n v="35794166"/>
    <n v="10000000"/>
  </r>
  <r>
    <n v="6.3"/>
    <s v="Devil"/>
    <s v="John Erick Dowdle"/>
    <x v="16"/>
    <s v="English"/>
    <n v="80"/>
    <n v="33583175"/>
    <n v="10000000"/>
  </r>
  <r>
    <n v="6.3"/>
    <s v="Devil"/>
    <s v="John Erick Dowdle"/>
    <x v="10"/>
    <s v="English"/>
    <n v="80"/>
    <n v="33583175"/>
    <n v="10000000"/>
  </r>
  <r>
    <n v="6.3"/>
    <s v="Devil"/>
    <s v="John Erick Dowdle"/>
    <x v="4"/>
    <s v="English"/>
    <n v="80"/>
    <n v="33583175"/>
    <n v="10000000"/>
  </r>
  <r>
    <n v="5.8"/>
    <s v="Friday After Next"/>
    <s v="Marcus Raboy"/>
    <x v="7"/>
    <s v="English"/>
    <n v="85"/>
    <n v="32983713"/>
    <n v="20000000"/>
  </r>
  <r>
    <n v="5.8"/>
    <s v="Friday After Next"/>
    <s v="Marcus Raboy"/>
    <x v="12"/>
    <s v="English"/>
    <n v="85"/>
    <n v="32983713"/>
    <n v="20000000"/>
  </r>
  <r>
    <n v="6.1"/>
    <s v="Insidious: Chapter 3"/>
    <s v="Leigh Whannell"/>
    <x v="2"/>
    <s v="English"/>
    <n v="97"/>
    <n v="52200504"/>
    <n v="10000000"/>
  </r>
  <r>
    <n v="6.1"/>
    <s v="Insidious: Chapter 3"/>
    <s v="Leigh Whannell"/>
    <x v="16"/>
    <s v="English"/>
    <n v="97"/>
    <n v="52200504"/>
    <n v="10000000"/>
  </r>
  <r>
    <n v="6.1"/>
    <s v="Insidious: Chapter 3"/>
    <s v="Leigh Whannell"/>
    <x v="4"/>
    <s v="English"/>
    <n v="97"/>
    <n v="52200504"/>
    <n v="10000000"/>
  </r>
  <r>
    <n v="6.9"/>
    <s v="The Last Dragon"/>
    <s v="Michael Schultz"/>
    <x v="0"/>
    <s v="English"/>
    <n v="109"/>
    <n v="33000000"/>
    <n v="10000000"/>
  </r>
  <r>
    <n v="6.9"/>
    <s v="The Last Dragon"/>
    <s v="Michael Schultz"/>
    <x v="7"/>
    <s v="English"/>
    <n v="109"/>
    <n v="33000000"/>
    <n v="10000000"/>
  </r>
  <r>
    <n v="6.9"/>
    <s v="The Last Dragon"/>
    <s v="Michael Schultz"/>
    <x v="12"/>
    <s v="English"/>
    <n v="109"/>
    <n v="33000000"/>
    <n v="10000000"/>
  </r>
  <r>
    <n v="6.9"/>
    <s v="The Last Dragon"/>
    <s v="Michael Schultz"/>
    <x v="19"/>
    <s v="English"/>
    <n v="109"/>
    <n v="33000000"/>
    <n v="10000000"/>
  </r>
  <r>
    <n v="5.4"/>
    <s v="The Lawnmower Man"/>
    <s v="Brett Leonard"/>
    <x v="16"/>
    <s v="English"/>
    <n v="140"/>
    <n v="32101000"/>
    <n v="10000000"/>
  </r>
  <r>
    <n v="5.4"/>
    <s v="The Lawnmower Man"/>
    <s v="Brett Leonard"/>
    <x v="3"/>
    <s v="English"/>
    <n v="140"/>
    <n v="32101000"/>
    <n v="10000000"/>
  </r>
  <r>
    <n v="6.7"/>
    <s v="Nick and Norah's Infinite Playlist"/>
    <s v="Peter Sollett"/>
    <x v="7"/>
    <s v="English"/>
    <n v="90"/>
    <n v="31487293"/>
    <n v="9000000"/>
  </r>
  <r>
    <n v="6.7"/>
    <s v="Nick and Norah's Infinite Playlist"/>
    <s v="Peter Sollett"/>
    <x v="12"/>
    <s v="English"/>
    <n v="90"/>
    <n v="31487293"/>
    <n v="9000000"/>
  </r>
  <r>
    <n v="6.7"/>
    <s v="Nick and Norah's Infinite Playlist"/>
    <s v="Peter Sollett"/>
    <x v="19"/>
    <s v="English"/>
    <n v="90"/>
    <n v="31487293"/>
    <n v="9000000"/>
  </r>
  <r>
    <n v="6.7"/>
    <s v="Nick and Norah's Infinite Playlist"/>
    <s v="Peter Sollett"/>
    <x v="5"/>
    <s v="English"/>
    <n v="90"/>
    <n v="31487293"/>
    <n v="9000000"/>
  </r>
  <r>
    <n v="7.4"/>
    <s v="Dogma"/>
    <s v="Kevin Smith"/>
    <x v="1"/>
    <s v="English"/>
    <n v="130"/>
    <n v="30651422"/>
    <n v="10000000"/>
  </r>
  <r>
    <n v="7.4"/>
    <s v="Dogma"/>
    <s v="Kevin Smith"/>
    <x v="7"/>
    <s v="English"/>
    <n v="130"/>
    <n v="30651422"/>
    <n v="10000000"/>
  </r>
  <r>
    <n v="7.4"/>
    <s v="Dogma"/>
    <s v="Kevin Smith"/>
    <x v="12"/>
    <s v="English"/>
    <n v="130"/>
    <n v="30651422"/>
    <n v="10000000"/>
  </r>
  <r>
    <n v="7.4"/>
    <s v="Dogma"/>
    <s v="Kevin Smith"/>
    <x v="2"/>
    <s v="English"/>
    <n v="130"/>
    <n v="30651422"/>
    <n v="10000000"/>
  </r>
  <r>
    <n v="5.6"/>
    <s v="The Banger Sisters"/>
    <s v="Bob Dolman"/>
    <x v="7"/>
    <s v="English"/>
    <n v="98"/>
    <n v="30306281"/>
    <n v="10000000"/>
  </r>
  <r>
    <n v="5.6"/>
    <s v="The Banger Sisters"/>
    <s v="Bob Dolman"/>
    <x v="12"/>
    <s v="English"/>
    <n v="98"/>
    <n v="30306281"/>
    <n v="10000000"/>
  </r>
  <r>
    <n v="6.5"/>
    <s v="Twilight Zone: The Movie"/>
    <s v="Joe Dante"/>
    <x v="2"/>
    <s v="English"/>
    <n v="101"/>
    <n v="29500000"/>
    <n v="10000000"/>
  </r>
  <r>
    <n v="6.5"/>
    <s v="Twilight Zone: The Movie"/>
    <s v="Joe Dante"/>
    <x v="16"/>
    <s v="English"/>
    <n v="101"/>
    <n v="29500000"/>
    <n v="10000000"/>
  </r>
  <r>
    <n v="6.5"/>
    <s v="Twilight Zone: The Movie"/>
    <s v="Joe Dante"/>
    <x v="3"/>
    <s v="English"/>
    <n v="101"/>
    <n v="29500000"/>
    <n v="10000000"/>
  </r>
  <r>
    <n v="6.5"/>
    <s v="Road House"/>
    <s v="Rowdy Herrington"/>
    <x v="0"/>
    <s v="English"/>
    <n v="114"/>
    <n v="30050028"/>
    <n v="17000000"/>
  </r>
  <r>
    <n v="6.5"/>
    <s v="Road House"/>
    <s v="Rowdy Herrington"/>
    <x v="4"/>
    <s v="English"/>
    <n v="114"/>
    <n v="30050028"/>
    <n v="17000000"/>
  </r>
  <r>
    <n v="5.8"/>
    <s v="A Low Down Dirty Shame"/>
    <s v="Keenen Ivory Wayans"/>
    <x v="0"/>
    <s v="English"/>
    <n v="100"/>
    <n v="29392418"/>
    <n v="10000000"/>
  </r>
  <r>
    <n v="5.8"/>
    <s v="A Low Down Dirty Shame"/>
    <s v="Keenen Ivory Wayans"/>
    <x v="7"/>
    <s v="English"/>
    <n v="100"/>
    <n v="29392418"/>
    <n v="10000000"/>
  </r>
  <r>
    <n v="5.8"/>
    <s v="A Low Down Dirty Shame"/>
    <s v="Keenen Ivory Wayans"/>
    <x v="15"/>
    <s v="English"/>
    <n v="100"/>
    <n v="29392418"/>
    <n v="10000000"/>
  </r>
  <r>
    <n v="5"/>
    <s v="Swimfan"/>
    <s v="John Polson"/>
    <x v="12"/>
    <s v="English"/>
    <n v="85"/>
    <n v="28563926"/>
    <n v="8500000"/>
  </r>
  <r>
    <n v="5"/>
    <s v="Swimfan"/>
    <s v="John Polson"/>
    <x v="4"/>
    <s v="English"/>
    <n v="85"/>
    <n v="28563926"/>
    <n v="8500000"/>
  </r>
  <r>
    <n v="5.5"/>
    <s v="Employee of the Month"/>
    <s v="Greg Coolidge"/>
    <x v="7"/>
    <s v="English"/>
    <n v="103"/>
    <n v="28435406"/>
    <n v="12000000"/>
  </r>
  <r>
    <n v="5.5"/>
    <s v="Employee of the Month"/>
    <s v="Greg Coolidge"/>
    <x v="5"/>
    <s v="English"/>
    <n v="103"/>
    <n v="28435406"/>
    <n v="12000000"/>
  </r>
  <r>
    <n v="6.5"/>
    <s v="Can't Hardly Wait"/>
    <s v="Harry Elfont"/>
    <x v="7"/>
    <s v="English"/>
    <n v="100"/>
    <n v="25339117"/>
    <n v="10000000"/>
  </r>
  <r>
    <n v="6.5"/>
    <s v="Can't Hardly Wait"/>
    <s v="Harry Elfont"/>
    <x v="5"/>
    <s v="English"/>
    <n v="100"/>
    <n v="25339117"/>
    <n v="10000000"/>
  </r>
  <r>
    <n v="7.2"/>
    <s v="The Outsiders"/>
    <s v="Francis Ford Coppola"/>
    <x v="15"/>
    <s v="English"/>
    <n v="114"/>
    <n v="25600000"/>
    <n v="10000000"/>
  </r>
  <r>
    <n v="7.2"/>
    <s v="The Outsiders"/>
    <s v="Francis Ford Coppola"/>
    <x v="12"/>
    <s v="English"/>
    <n v="114"/>
    <n v="25600000"/>
    <n v="10000000"/>
  </r>
  <r>
    <n v="5.2"/>
    <s v="Sinister 2"/>
    <s v="CiarÃ¡n Foy"/>
    <x v="16"/>
    <s v="English"/>
    <n v="97"/>
    <n v="27736779"/>
    <n v="10000000"/>
  </r>
  <r>
    <n v="5.2"/>
    <s v="Sinister 2"/>
    <s v="CiarÃ¡n Foy"/>
    <x v="10"/>
    <s v="English"/>
    <n v="97"/>
    <n v="27736779"/>
    <n v="10000000"/>
  </r>
  <r>
    <n v="5.2"/>
    <s v="Sinister 2"/>
    <s v="CiarÃ¡n Foy"/>
    <x v="4"/>
    <s v="English"/>
    <n v="97"/>
    <n v="27736779"/>
    <n v="10000000"/>
  </r>
  <r>
    <n v="5.7"/>
    <s v="Sparkle"/>
    <s v="Salim Akil"/>
    <x v="12"/>
    <s v="English"/>
    <n v="116"/>
    <n v="24397469"/>
    <n v="17000000"/>
  </r>
  <r>
    <n v="5.7"/>
    <s v="Sparkle"/>
    <s v="Salim Akil"/>
    <x v="19"/>
    <s v="English"/>
    <n v="116"/>
    <n v="24397469"/>
    <n v="17000000"/>
  </r>
  <r>
    <n v="4.7"/>
    <s v="Valentine"/>
    <s v="Jamie Blanks"/>
    <x v="16"/>
    <s v="English"/>
    <n v="96"/>
    <n v="20384136"/>
    <n v="10000000"/>
  </r>
  <r>
    <n v="4.7"/>
    <s v="Valentine"/>
    <s v="Jamie Blanks"/>
    <x v="10"/>
    <s v="English"/>
    <n v="96"/>
    <n v="20384136"/>
    <n v="10000000"/>
  </r>
  <r>
    <n v="4.7"/>
    <s v="Valentine"/>
    <s v="Jamie Blanks"/>
    <x v="4"/>
    <s v="English"/>
    <n v="96"/>
    <n v="20384136"/>
    <n v="10000000"/>
  </r>
  <r>
    <n v="5.9"/>
    <s v="The Fourth Kind"/>
    <s v="Olatunde Osunsanmi"/>
    <x v="10"/>
    <s v="English"/>
    <n v="98"/>
    <n v="25464480"/>
    <n v="10000000"/>
  </r>
  <r>
    <n v="5.9"/>
    <s v="The Fourth Kind"/>
    <s v="Olatunde Osunsanmi"/>
    <x v="3"/>
    <s v="English"/>
    <n v="98"/>
    <n v="25464480"/>
    <n v="10000000"/>
  </r>
  <r>
    <n v="5.9"/>
    <s v="The Fourth Kind"/>
    <s v="Olatunde Osunsanmi"/>
    <x v="4"/>
    <s v="English"/>
    <n v="98"/>
    <n v="25464480"/>
    <n v="10000000"/>
  </r>
  <r>
    <n v="6.8"/>
    <s v="A Prairie Home Companion"/>
    <s v="Robert Altman"/>
    <x v="7"/>
    <s v="English"/>
    <n v="105"/>
    <n v="20338609"/>
    <n v="10000000"/>
  </r>
  <r>
    <n v="6.8"/>
    <s v="A Prairie Home Companion"/>
    <s v="Robert Altman"/>
    <x v="12"/>
    <s v="English"/>
    <n v="105"/>
    <n v="20338609"/>
    <n v="10000000"/>
  </r>
  <r>
    <n v="6.8"/>
    <s v="A Prairie Home Companion"/>
    <s v="Robert Altman"/>
    <x v="19"/>
    <s v="English"/>
    <n v="105"/>
    <n v="20338609"/>
    <n v="10000000"/>
  </r>
  <r>
    <n v="5.9"/>
    <s v="Sugar Hill"/>
    <s v="Leon Ichaso"/>
    <x v="12"/>
    <s v="English"/>
    <n v="123"/>
    <n v="18272447"/>
    <n v="10000000"/>
  </r>
  <r>
    <n v="5.9"/>
    <s v="Sugar Hill"/>
    <s v="Leon Ichaso"/>
    <x v="4"/>
    <s v="English"/>
    <n v="123"/>
    <n v="18272447"/>
    <n v="10000000"/>
  </r>
  <r>
    <n v="7.7"/>
    <s v="Rushmore"/>
    <s v="Wes Anderson"/>
    <x v="7"/>
    <s v="English"/>
    <n v="93"/>
    <n v="17096053"/>
    <n v="9000000"/>
  </r>
  <r>
    <n v="7.7"/>
    <s v="Rushmore"/>
    <s v="Wes Anderson"/>
    <x v="12"/>
    <s v="English"/>
    <n v="93"/>
    <n v="17096053"/>
    <n v="9000000"/>
  </r>
  <r>
    <n v="4.4000000000000004"/>
    <s v="Skyline"/>
    <s v="Colin Strause"/>
    <x v="0"/>
    <s v="English"/>
    <n v="97"/>
    <n v="21371425"/>
    <n v="10000000"/>
  </r>
  <r>
    <n v="4.4000000000000004"/>
    <s v="Skyline"/>
    <s v="Colin Strause"/>
    <x v="3"/>
    <s v="English"/>
    <n v="97"/>
    <n v="21371425"/>
    <n v="10000000"/>
  </r>
  <r>
    <n v="4.4000000000000004"/>
    <s v="Skyline"/>
    <s v="Colin Strause"/>
    <x v="4"/>
    <s v="English"/>
    <n v="97"/>
    <n v="21371425"/>
    <n v="10000000"/>
  </r>
  <r>
    <n v="6.6"/>
    <s v="The Second Best Exotic Marigold Hotel"/>
    <s v="John Madden"/>
    <x v="7"/>
    <s v="English"/>
    <n v="122"/>
    <n v="33071558"/>
    <n v="10000000"/>
  </r>
  <r>
    <n v="6.6"/>
    <s v="The Second Best Exotic Marigold Hotel"/>
    <s v="John Madden"/>
    <x v="12"/>
    <s v="English"/>
    <n v="122"/>
    <n v="33071558"/>
    <n v="10000000"/>
  </r>
  <r>
    <n v="6.7"/>
    <s v="Kit Kittredge: An American Girl"/>
    <s v="Patricia Rozema"/>
    <x v="12"/>
    <s v="English"/>
    <n v="101"/>
    <n v="17655201"/>
    <n v="10000000"/>
  </r>
  <r>
    <n v="6.7"/>
    <s v="Kit Kittredge: An American Girl"/>
    <s v="Patricia Rozema"/>
    <x v="8"/>
    <s v="English"/>
    <n v="101"/>
    <n v="17655201"/>
    <n v="10000000"/>
  </r>
  <r>
    <n v="5.5"/>
    <s v="The Perfect Man"/>
    <s v="Mark Rosman"/>
    <x v="7"/>
    <s v="English"/>
    <n v="100"/>
    <n v="16247775"/>
    <n v="25000000"/>
  </r>
  <r>
    <n v="5.5"/>
    <s v="The Perfect Man"/>
    <s v="Mark Rosman"/>
    <x v="8"/>
    <s v="English"/>
    <n v="100"/>
    <n v="16247775"/>
    <n v="25000000"/>
  </r>
  <r>
    <n v="5.5"/>
    <s v="The Perfect Man"/>
    <s v="Mark Rosman"/>
    <x v="5"/>
    <s v="English"/>
    <n v="100"/>
    <n v="16247775"/>
    <n v="25000000"/>
  </r>
  <r>
    <n v="6.5"/>
    <s v="Mo' Better Blues"/>
    <s v="Spike Lee"/>
    <x v="12"/>
    <s v="English"/>
    <n v="129"/>
    <n v="16153600"/>
    <n v="10000000"/>
  </r>
  <r>
    <n v="6.5"/>
    <s v="Mo' Better Blues"/>
    <s v="Spike Lee"/>
    <x v="19"/>
    <s v="English"/>
    <n v="129"/>
    <n v="16153600"/>
    <n v="10000000"/>
  </r>
  <r>
    <n v="6.5"/>
    <s v="Mo' Better Blues"/>
    <s v="Spike Lee"/>
    <x v="5"/>
    <s v="English"/>
    <n v="129"/>
    <n v="16153600"/>
    <n v="10000000"/>
  </r>
  <r>
    <n v="6.2"/>
    <s v="Kung Pow: Enter the Fist"/>
    <s v="Steve Oedekerk"/>
    <x v="0"/>
    <s v="English"/>
    <n v="81"/>
    <n v="16033556"/>
    <n v="10000000"/>
  </r>
  <r>
    <n v="6.2"/>
    <s v="Kung Pow: Enter the Fist"/>
    <s v="Steve Oedekerk"/>
    <x v="7"/>
    <s v="English"/>
    <n v="81"/>
    <n v="16033556"/>
    <n v="10000000"/>
  </r>
  <r>
    <n v="7.1"/>
    <s v="Tremors"/>
    <s v="Ron Underwood"/>
    <x v="7"/>
    <s v="English"/>
    <n v="96"/>
    <n v="16667084"/>
    <n v="11000000"/>
  </r>
  <r>
    <n v="7.1"/>
    <s v="Tremors"/>
    <s v="Ron Underwood"/>
    <x v="16"/>
    <s v="English"/>
    <n v="96"/>
    <n v="16667084"/>
    <n v="11000000"/>
  </r>
  <r>
    <n v="7.1"/>
    <s v="Tremors"/>
    <s v="Ron Underwood"/>
    <x v="3"/>
    <s v="English"/>
    <n v="96"/>
    <n v="16667084"/>
    <n v="11000000"/>
  </r>
  <r>
    <n v="6.1"/>
    <s v="Wrong Turn"/>
    <s v="Rob Schmidt"/>
    <x v="16"/>
    <s v="English"/>
    <n v="84"/>
    <n v="15417771"/>
    <n v="12600000"/>
  </r>
  <r>
    <n v="6.1"/>
    <s v="Wrong Turn"/>
    <s v="Rob Schmidt"/>
    <x v="4"/>
    <s v="English"/>
    <n v="84"/>
    <n v="15417771"/>
    <n v="12600000"/>
  </r>
  <r>
    <n v="6"/>
    <s v="The Corruptor"/>
    <s v="James Foley"/>
    <x v="0"/>
    <s v="English"/>
    <n v="110"/>
    <n v="15156200"/>
    <n v="30000000"/>
  </r>
  <r>
    <n v="6"/>
    <s v="The Corruptor"/>
    <s v="James Foley"/>
    <x v="15"/>
    <s v="English"/>
    <n v="110"/>
    <n v="15156200"/>
    <n v="30000000"/>
  </r>
  <r>
    <n v="6"/>
    <s v="The Corruptor"/>
    <s v="James Foley"/>
    <x v="12"/>
    <s v="English"/>
    <n v="110"/>
    <n v="15156200"/>
    <n v="30000000"/>
  </r>
  <r>
    <n v="6"/>
    <s v="The Corruptor"/>
    <s v="James Foley"/>
    <x v="10"/>
    <s v="English"/>
    <n v="110"/>
    <n v="15156200"/>
    <n v="30000000"/>
  </r>
  <r>
    <n v="6"/>
    <s v="The Corruptor"/>
    <s v="James Foley"/>
    <x v="4"/>
    <s v="English"/>
    <n v="110"/>
    <n v="15156200"/>
    <n v="30000000"/>
  </r>
  <r>
    <n v="7.4"/>
    <s v="Mud"/>
    <s v="Jeff Nichols"/>
    <x v="12"/>
    <s v="English"/>
    <n v="130"/>
    <n v="21589307"/>
    <n v="10000000"/>
  </r>
  <r>
    <n v="5.9"/>
    <s v="Reno 911!: Miami"/>
    <s v="Robert Ben Garant"/>
    <x v="7"/>
    <s v="English"/>
    <n v="84"/>
    <n v="20339754"/>
    <n v="10000000"/>
  </r>
  <r>
    <n v="5.9"/>
    <s v="Reno 911!: Miami"/>
    <s v="Robert Ben Garant"/>
    <x v="15"/>
    <s v="English"/>
    <n v="84"/>
    <n v="20339754"/>
    <n v="10000000"/>
  </r>
  <r>
    <n v="4.0999999999999996"/>
    <s v="One Direction: This Is Us"/>
    <s v="Morgan Spurlock"/>
    <x v="20"/>
    <s v="English"/>
    <n v="106"/>
    <n v="28873374"/>
    <n v="10000000"/>
  </r>
  <r>
    <n v="4.0999999999999996"/>
    <s v="One Direction: This Is Us"/>
    <s v="Morgan Spurlock"/>
    <x v="19"/>
    <s v="English"/>
    <n v="106"/>
    <n v="28873374"/>
    <n v="10000000"/>
  </r>
  <r>
    <n v="5.9"/>
    <s v="Hey Arnold! The Movie"/>
    <s v="Tuck Tucker"/>
    <x v="1"/>
    <s v="English"/>
    <n v="76"/>
    <n v="13684949"/>
    <n v="3000000"/>
  </r>
  <r>
    <n v="5.9"/>
    <s v="Hey Arnold! The Movie"/>
    <s v="Tuck Tucker"/>
    <x v="6"/>
    <s v="English"/>
    <n v="76"/>
    <n v="13684949"/>
    <n v="3000000"/>
  </r>
  <r>
    <n v="5.9"/>
    <s v="Hey Arnold! The Movie"/>
    <s v="Tuck Tucker"/>
    <x v="7"/>
    <s v="English"/>
    <n v="76"/>
    <n v="13684949"/>
    <n v="3000000"/>
  </r>
  <r>
    <n v="5.9"/>
    <s v="Hey Arnold! The Movie"/>
    <s v="Tuck Tucker"/>
    <x v="8"/>
    <s v="English"/>
    <n v="76"/>
    <n v="13684949"/>
    <n v="3000000"/>
  </r>
  <r>
    <n v="7"/>
    <s v="My Week with Marilyn"/>
    <s v="Simon Curtis"/>
    <x v="18"/>
    <s v="English"/>
    <n v="99"/>
    <n v="14597405"/>
    <n v="6400000"/>
  </r>
  <r>
    <n v="7"/>
    <s v="My Week with Marilyn"/>
    <s v="Simon Curtis"/>
    <x v="12"/>
    <s v="English"/>
    <n v="99"/>
    <n v="14597405"/>
    <n v="6400000"/>
  </r>
  <r>
    <n v="6.8"/>
    <s v="The Matador"/>
    <s v="Richard Shepard"/>
    <x v="7"/>
    <s v="English"/>
    <n v="96"/>
    <n v="12570442"/>
    <n v="10000000"/>
  </r>
  <r>
    <n v="6.8"/>
    <s v="The Matador"/>
    <s v="Richard Shepard"/>
    <x v="15"/>
    <s v="English"/>
    <n v="96"/>
    <n v="12570442"/>
    <n v="10000000"/>
  </r>
  <r>
    <n v="6.8"/>
    <s v="The Matador"/>
    <s v="Richard Shepard"/>
    <x v="12"/>
    <s v="English"/>
    <n v="96"/>
    <n v="12570442"/>
    <n v="10000000"/>
  </r>
  <r>
    <n v="6.8"/>
    <s v="The Matador"/>
    <s v="Richard Shepard"/>
    <x v="4"/>
    <s v="English"/>
    <n v="96"/>
    <n v="12570442"/>
    <n v="10000000"/>
  </r>
  <r>
    <n v="7.4"/>
    <s v="Love Jones"/>
    <s v="Theodore Witcher"/>
    <x v="12"/>
    <s v="English"/>
    <n v="104"/>
    <n v="12514138"/>
    <n v="10000000"/>
  </r>
  <r>
    <n v="7.4"/>
    <s v="Love Jones"/>
    <s v="Theodore Witcher"/>
    <x v="5"/>
    <s v="English"/>
    <n v="104"/>
    <n v="12514138"/>
    <n v="10000000"/>
  </r>
  <r>
    <n v="7.1"/>
    <s v="The Gift"/>
    <s v="Joel Edgerton"/>
    <x v="10"/>
    <s v="English"/>
    <n v="108"/>
    <n v="43771291"/>
    <n v="5000000"/>
  </r>
  <r>
    <n v="7.1"/>
    <s v="The Gift"/>
    <s v="Joel Edgerton"/>
    <x v="4"/>
    <s v="English"/>
    <n v="108"/>
    <n v="43771291"/>
    <n v="5000000"/>
  </r>
  <r>
    <n v="7"/>
    <s v="End of the Spear"/>
    <s v="Jim Hanon"/>
    <x v="1"/>
    <s v="English"/>
    <n v="108"/>
    <n v="11703287"/>
    <n v="10000000"/>
  </r>
  <r>
    <n v="7"/>
    <s v="End of the Spear"/>
    <s v="Jim Hanon"/>
    <x v="12"/>
    <s v="English"/>
    <n v="108"/>
    <n v="11703287"/>
    <n v="10000000"/>
  </r>
  <r>
    <n v="5.8"/>
    <s v="Get Over It"/>
    <s v="Tommy O'Haver"/>
    <x v="7"/>
    <s v="English"/>
    <n v="87"/>
    <n v="11560259"/>
    <n v="22000000"/>
  </r>
  <r>
    <n v="5.8"/>
    <s v="Get Over It"/>
    <s v="Tommy O'Haver"/>
    <x v="5"/>
    <s v="English"/>
    <n v="87"/>
    <n v="11560259"/>
    <n v="22000000"/>
  </r>
  <r>
    <n v="7.8"/>
    <s v="Office Space"/>
    <s v="Mike Judge"/>
    <x v="7"/>
    <s v="English"/>
    <n v="89"/>
    <n v="10824921"/>
    <n v="10000000"/>
  </r>
  <r>
    <n v="6.5"/>
    <s v="Drop Dead Gorgeous"/>
    <s v="Michael Patrick Jann"/>
    <x v="7"/>
    <s v="English"/>
    <n v="97"/>
    <n v="10561238"/>
    <n v="10000000"/>
  </r>
  <r>
    <n v="6.5"/>
    <s v="Drop Dead Gorgeous"/>
    <s v="Michael Patrick Jann"/>
    <x v="5"/>
    <s v="English"/>
    <n v="97"/>
    <n v="10561238"/>
    <n v="10000000"/>
  </r>
  <r>
    <n v="6.5"/>
    <s v="Drop Dead Gorgeous"/>
    <s v="Michael Patrick Jann"/>
    <x v="4"/>
    <s v="English"/>
    <n v="97"/>
    <n v="10561238"/>
    <n v="10000000"/>
  </r>
  <r>
    <n v="7"/>
    <s v="Big Eyes"/>
    <s v="Tim Burton"/>
    <x v="18"/>
    <s v="English"/>
    <n v="106"/>
    <n v="14479776"/>
    <n v="10000000"/>
  </r>
  <r>
    <n v="7"/>
    <s v="Big Eyes"/>
    <s v="Tim Burton"/>
    <x v="15"/>
    <s v="English"/>
    <n v="106"/>
    <n v="14479776"/>
    <n v="10000000"/>
  </r>
  <r>
    <n v="7"/>
    <s v="Big Eyes"/>
    <s v="Tim Burton"/>
    <x v="12"/>
    <s v="English"/>
    <n v="106"/>
    <n v="14479776"/>
    <n v="10000000"/>
  </r>
  <r>
    <n v="7"/>
    <s v="Big Eyes"/>
    <s v="Tim Burton"/>
    <x v="5"/>
    <s v="English"/>
    <n v="106"/>
    <n v="14479776"/>
    <n v="10000000"/>
  </r>
  <r>
    <n v="6.3"/>
    <s v="Very Bad Things"/>
    <s v="Peter Berg"/>
    <x v="7"/>
    <s v="English"/>
    <n v="100"/>
    <n v="9801782"/>
    <n v="10000000"/>
  </r>
  <r>
    <n v="6.3"/>
    <s v="Very Bad Things"/>
    <s v="Peter Berg"/>
    <x v="15"/>
    <s v="English"/>
    <n v="100"/>
    <n v="9801782"/>
    <n v="10000000"/>
  </r>
  <r>
    <n v="6.3"/>
    <s v="Very Bad Things"/>
    <s v="Peter Berg"/>
    <x v="4"/>
    <s v="English"/>
    <n v="100"/>
    <n v="9801782"/>
    <n v="10000000"/>
  </r>
  <r>
    <n v="5.3"/>
    <s v="Sleepover"/>
    <s v="Joe Nussbaum"/>
    <x v="7"/>
    <s v="English"/>
    <n v="89"/>
    <n v="8070311"/>
    <n v="10000000"/>
  </r>
  <r>
    <n v="5.3"/>
    <s v="Sleepover"/>
    <s v="Joe Nussbaum"/>
    <x v="5"/>
    <s v="English"/>
    <n v="89"/>
    <n v="8070311"/>
    <n v="10000000"/>
  </r>
  <r>
    <n v="5.5"/>
    <s v="MacGruber"/>
    <s v="Jorma Taccone"/>
    <x v="0"/>
    <s v="English"/>
    <n v="95"/>
    <n v="8460995"/>
    <n v="10000000"/>
  </r>
  <r>
    <n v="5.5"/>
    <s v="MacGruber"/>
    <s v="Jorma Taccone"/>
    <x v="7"/>
    <s v="English"/>
    <n v="95"/>
    <n v="8460995"/>
    <n v="10000000"/>
  </r>
  <r>
    <n v="5.5"/>
    <s v="MacGruber"/>
    <s v="Jorma Taccone"/>
    <x v="5"/>
    <s v="English"/>
    <n v="95"/>
    <n v="8460995"/>
    <n v="10000000"/>
  </r>
  <r>
    <n v="7.4"/>
    <s v="Dirty Pretty Things"/>
    <s v="Stephen Frears"/>
    <x v="15"/>
    <s v="English"/>
    <n v="97"/>
    <n v="8111360"/>
    <n v="10000000"/>
  </r>
  <r>
    <n v="7.4"/>
    <s v="Dirty Pretty Things"/>
    <s v="Stephen Frears"/>
    <x v="12"/>
    <s v="English"/>
    <n v="97"/>
    <n v="8111360"/>
    <n v="10000000"/>
  </r>
  <r>
    <n v="7.4"/>
    <s v="Dirty Pretty Things"/>
    <s v="Stephen Frears"/>
    <x v="4"/>
    <s v="English"/>
    <n v="97"/>
    <n v="8111360"/>
    <n v="10000000"/>
  </r>
  <r>
    <n v="4.3"/>
    <s v="Movie 43"/>
    <s v="Elizabeth Banks"/>
    <x v="7"/>
    <s v="English"/>
    <n v="94"/>
    <n v="8828771"/>
    <n v="6000000"/>
  </r>
  <r>
    <n v="5.2"/>
    <s v="Over Her Dead Body"/>
    <s v="Jeff Lowell"/>
    <x v="7"/>
    <s v="English"/>
    <n v="95"/>
    <n v="7563670"/>
    <n v="10000000"/>
  </r>
  <r>
    <n v="5.2"/>
    <s v="Over Her Dead Body"/>
    <s v="Jeff Lowell"/>
    <x v="2"/>
    <s v="English"/>
    <n v="95"/>
    <n v="7563670"/>
    <n v="10000000"/>
  </r>
  <r>
    <n v="5.2"/>
    <s v="Over Her Dead Body"/>
    <s v="Jeff Lowell"/>
    <x v="5"/>
    <s v="English"/>
    <n v="95"/>
    <n v="7563670"/>
    <n v="10000000"/>
  </r>
  <r>
    <n v="6.7"/>
    <s v="Seeking a Friend for the End of the World"/>
    <s v="Lorene Scafaria"/>
    <x v="1"/>
    <s v="English"/>
    <n v="101"/>
    <n v="6619173"/>
    <n v="10000000"/>
  </r>
  <r>
    <n v="6.7"/>
    <s v="Seeking a Friend for the End of the World"/>
    <s v="Lorene Scafaria"/>
    <x v="7"/>
    <s v="English"/>
    <n v="101"/>
    <n v="6619173"/>
    <n v="10000000"/>
  </r>
  <r>
    <n v="6.7"/>
    <s v="Seeking a Friend for the End of the World"/>
    <s v="Lorene Scafaria"/>
    <x v="12"/>
    <s v="English"/>
    <n v="101"/>
    <n v="6619173"/>
    <n v="10000000"/>
  </r>
  <r>
    <n v="6.7"/>
    <s v="Seeking a Friend for the End of the World"/>
    <s v="Lorene Scafaria"/>
    <x v="5"/>
    <s v="English"/>
    <n v="101"/>
    <n v="6619173"/>
    <n v="10000000"/>
  </r>
  <r>
    <n v="6.7"/>
    <s v="Seeking a Friend for the End of the World"/>
    <s v="Lorene Scafaria"/>
    <x v="3"/>
    <s v="English"/>
    <n v="101"/>
    <n v="6619173"/>
    <n v="10000000"/>
  </r>
  <r>
    <n v="8.6"/>
    <s v="American History X"/>
    <s v="Tony Kaye"/>
    <x v="15"/>
    <s v="English"/>
    <n v="101"/>
    <n v="6712241"/>
    <n v="7500000"/>
  </r>
  <r>
    <n v="8.6"/>
    <s v="American History X"/>
    <s v="Tony Kaye"/>
    <x v="12"/>
    <s v="English"/>
    <n v="101"/>
    <n v="6712241"/>
    <n v="7500000"/>
  </r>
  <r>
    <n v="6.1"/>
    <s v="The Collection"/>
    <s v="Marcus Dunstan"/>
    <x v="0"/>
    <s v="English"/>
    <n v="82"/>
    <n v="6842058"/>
    <n v="10000000"/>
  </r>
  <r>
    <n v="6.1"/>
    <s v="The Collection"/>
    <s v="Marcus Dunstan"/>
    <x v="16"/>
    <s v="English"/>
    <n v="82"/>
    <n v="6842058"/>
    <n v="10000000"/>
  </r>
  <r>
    <n v="6.1"/>
    <s v="The Collection"/>
    <s v="Marcus Dunstan"/>
    <x v="4"/>
    <s v="English"/>
    <n v="82"/>
    <n v="6842058"/>
    <n v="10000000"/>
  </r>
  <r>
    <n v="5.8"/>
    <s v="Teacher's Pet"/>
    <s v="Timothy BjÃ¶rklund"/>
    <x v="6"/>
    <s v="English"/>
    <n v="74"/>
    <n v="6491350"/>
    <n v="10000000"/>
  </r>
  <r>
    <n v="5.8"/>
    <s v="Teacher's Pet"/>
    <s v="Timothy BjÃ¶rklund"/>
    <x v="7"/>
    <s v="English"/>
    <n v="74"/>
    <n v="6491350"/>
    <n v="10000000"/>
  </r>
  <r>
    <n v="5.8"/>
    <s v="Teacher's Pet"/>
    <s v="Timothy BjÃ¶rklund"/>
    <x v="8"/>
    <s v="English"/>
    <n v="74"/>
    <n v="6491350"/>
    <n v="10000000"/>
  </r>
  <r>
    <n v="5.8"/>
    <s v="Teacher's Pet"/>
    <s v="Timothy BjÃ¶rklund"/>
    <x v="2"/>
    <s v="English"/>
    <n v="74"/>
    <n v="6491350"/>
    <n v="10000000"/>
  </r>
  <r>
    <n v="5.8"/>
    <s v="Teacher's Pet"/>
    <s v="Timothy BjÃ¶rklund"/>
    <x v="9"/>
    <s v="English"/>
    <n v="74"/>
    <n v="6491350"/>
    <n v="10000000"/>
  </r>
  <r>
    <n v="7.7"/>
    <s v="The Red Violin"/>
    <s v="FranÃ§ois Girard"/>
    <x v="12"/>
    <s v="French"/>
    <n v="130"/>
    <n v="9473382"/>
    <n v="10000000"/>
  </r>
  <r>
    <n v="7.7"/>
    <s v="The Red Violin"/>
    <s v="FranÃ§ois Girard"/>
    <x v="19"/>
    <s v="French"/>
    <n v="130"/>
    <n v="9473382"/>
    <n v="10000000"/>
  </r>
  <r>
    <n v="7.7"/>
    <s v="The Red Violin"/>
    <s v="FranÃ§ois Girard"/>
    <x v="10"/>
    <s v="French"/>
    <n v="130"/>
    <n v="9473382"/>
    <n v="10000000"/>
  </r>
  <r>
    <n v="7.7"/>
    <s v="The Red Violin"/>
    <s v="FranÃ§ois Girard"/>
    <x v="5"/>
    <s v="French"/>
    <n v="130"/>
    <n v="9473382"/>
    <n v="10000000"/>
  </r>
  <r>
    <n v="8"/>
    <s v="The Straight Story"/>
    <s v="David Lynch"/>
    <x v="18"/>
    <s v="English"/>
    <n v="112"/>
    <n v="6197866"/>
    <n v="10000000"/>
  </r>
  <r>
    <n v="8"/>
    <s v="The Straight Story"/>
    <s v="David Lynch"/>
    <x v="12"/>
    <s v="English"/>
    <n v="112"/>
    <n v="6197866"/>
    <n v="10000000"/>
  </r>
  <r>
    <n v="5.6"/>
    <s v="Deuces Wild"/>
    <s v="Scott Kalvert"/>
    <x v="0"/>
    <s v="English"/>
    <n v="96"/>
    <n v="6044618"/>
    <n v="10000000"/>
  </r>
  <r>
    <n v="5.6"/>
    <s v="Deuces Wild"/>
    <s v="Scott Kalvert"/>
    <x v="15"/>
    <s v="English"/>
    <n v="96"/>
    <n v="6044618"/>
    <n v="10000000"/>
  </r>
  <r>
    <n v="5.6"/>
    <s v="Deuces Wild"/>
    <s v="Scott Kalvert"/>
    <x v="12"/>
    <s v="English"/>
    <n v="96"/>
    <n v="6044618"/>
    <n v="10000000"/>
  </r>
  <r>
    <n v="6.7"/>
    <s v="Bad Words"/>
    <s v="Jason Bateman"/>
    <x v="7"/>
    <s v="English"/>
    <n v="89"/>
    <n v="7764027"/>
    <n v="10000000"/>
  </r>
  <r>
    <n v="6.7"/>
    <s v="Bad Words"/>
    <s v="Jason Bateman"/>
    <x v="12"/>
    <s v="English"/>
    <n v="89"/>
    <n v="7764027"/>
    <n v="10000000"/>
  </r>
  <r>
    <n v="6.6"/>
    <s v="Black or White"/>
    <s v="Mike Binder"/>
    <x v="12"/>
    <s v="English"/>
    <n v="121"/>
    <n v="21569041"/>
    <n v="9000000"/>
  </r>
  <r>
    <n v="4.0999999999999996"/>
    <s v="On the Line"/>
    <s v="Eric Bross"/>
    <x v="7"/>
    <s v="English"/>
    <n v="85"/>
    <n v="4356743"/>
    <n v="16000000"/>
  </r>
  <r>
    <n v="4.0999999999999996"/>
    <s v="On the Line"/>
    <s v="Eric Bross"/>
    <x v="8"/>
    <s v="English"/>
    <n v="85"/>
    <n v="4356743"/>
    <n v="16000000"/>
  </r>
  <r>
    <n v="4.0999999999999996"/>
    <s v="On the Line"/>
    <s v="Eric Bross"/>
    <x v="5"/>
    <s v="English"/>
    <n v="85"/>
    <n v="4356743"/>
    <n v="16000000"/>
  </r>
  <r>
    <n v="7.3"/>
    <s v="Rescue Dawn"/>
    <s v="Werner Herzog"/>
    <x v="1"/>
    <s v="English"/>
    <n v="120"/>
    <n v="5484375"/>
    <n v="10000000"/>
  </r>
  <r>
    <n v="7.3"/>
    <s v="Rescue Dawn"/>
    <s v="Werner Herzog"/>
    <x v="18"/>
    <s v="English"/>
    <n v="120"/>
    <n v="5484375"/>
    <n v="10000000"/>
  </r>
  <r>
    <n v="7.3"/>
    <s v="Rescue Dawn"/>
    <s v="Werner Herzog"/>
    <x v="12"/>
    <s v="English"/>
    <n v="120"/>
    <n v="5484375"/>
    <n v="10000000"/>
  </r>
  <r>
    <n v="7.3"/>
    <s v="Rescue Dawn"/>
    <s v="Werner Herzog"/>
    <x v="17"/>
    <s v="English"/>
    <n v="120"/>
    <n v="5484375"/>
    <n v="10000000"/>
  </r>
  <r>
    <n v="7.1"/>
    <s v="Danny Collins"/>
    <s v="Dan Fogelman"/>
    <x v="7"/>
    <s v="English"/>
    <n v="106"/>
    <n v="5348317"/>
    <n v="10000000"/>
  </r>
  <r>
    <n v="7.1"/>
    <s v="Danny Collins"/>
    <s v="Dan Fogelman"/>
    <x v="12"/>
    <s v="English"/>
    <n v="106"/>
    <n v="5348317"/>
    <n v="10000000"/>
  </r>
  <r>
    <n v="7.1"/>
    <s v="Danny Collins"/>
    <s v="Dan Fogelman"/>
    <x v="19"/>
    <s v="English"/>
    <n v="106"/>
    <n v="5348317"/>
    <n v="10000000"/>
  </r>
  <r>
    <n v="6.5"/>
    <s v="Jeff, Who Lives at Home"/>
    <s v="Jay Duplass"/>
    <x v="7"/>
    <s v="English"/>
    <n v="83"/>
    <n v="4244155"/>
    <n v="10000000"/>
  </r>
  <r>
    <n v="6.5"/>
    <s v="Jeff, Who Lives at Home"/>
    <s v="Jay Duplass"/>
    <x v="12"/>
    <s v="English"/>
    <n v="83"/>
    <n v="4244155"/>
    <n v="10000000"/>
  </r>
  <r>
    <n v="7"/>
    <s v="I Am Love"/>
    <s v="Luca Guadagnino"/>
    <x v="12"/>
    <s v="Italian"/>
    <n v="120"/>
    <n v="5004648"/>
    <n v="10000000"/>
  </r>
  <r>
    <n v="7"/>
    <s v="I Am Love"/>
    <s v="Luca Guadagnino"/>
    <x v="5"/>
    <s v="Italian"/>
    <n v="120"/>
    <n v="5004648"/>
    <n v="10000000"/>
  </r>
  <r>
    <n v="5.5"/>
    <s v="Atlas Shrugged II: The Strike"/>
    <s v="John Putch"/>
    <x v="12"/>
    <s v="English"/>
    <n v="111"/>
    <n v="3333823"/>
    <n v="10000000"/>
  </r>
  <r>
    <n v="5.5"/>
    <s v="Atlas Shrugged II: The Strike"/>
    <s v="John Putch"/>
    <x v="10"/>
    <s v="English"/>
    <n v="111"/>
    <n v="3333823"/>
    <n v="10000000"/>
  </r>
  <r>
    <n v="5.5"/>
    <s v="Atlas Shrugged II: The Strike"/>
    <s v="John Putch"/>
    <x v="3"/>
    <s v="English"/>
    <n v="111"/>
    <n v="3333823"/>
    <n v="10000000"/>
  </r>
  <r>
    <n v="6.6"/>
    <s v="Romeo Is Bleeding"/>
    <s v="Peter Medak"/>
    <x v="0"/>
    <s v="English"/>
    <n v="100"/>
    <n v="3275585"/>
    <n v="11500000"/>
  </r>
  <r>
    <n v="6.6"/>
    <s v="Romeo Is Bleeding"/>
    <s v="Peter Medak"/>
    <x v="15"/>
    <s v="English"/>
    <n v="100"/>
    <n v="3275585"/>
    <n v="11500000"/>
  </r>
  <r>
    <n v="6.6"/>
    <s v="Romeo Is Bleeding"/>
    <s v="Peter Medak"/>
    <x v="12"/>
    <s v="English"/>
    <n v="100"/>
    <n v="3275585"/>
    <n v="11500000"/>
  </r>
  <r>
    <n v="6.6"/>
    <s v="Romeo Is Bleeding"/>
    <s v="Peter Medak"/>
    <x v="4"/>
    <s v="English"/>
    <n v="100"/>
    <n v="3275585"/>
    <n v="11500000"/>
  </r>
  <r>
    <n v="7.1"/>
    <s v="The Limey"/>
    <s v="Steven Soderbergh"/>
    <x v="15"/>
    <s v="English"/>
    <n v="89"/>
    <n v="3193102"/>
    <n v="9000000"/>
  </r>
  <r>
    <n v="7.1"/>
    <s v="The Limey"/>
    <s v="Steven Soderbergh"/>
    <x v="12"/>
    <s v="English"/>
    <n v="89"/>
    <n v="3193102"/>
    <n v="9000000"/>
  </r>
  <r>
    <n v="7.1"/>
    <s v="The Limey"/>
    <s v="Steven Soderbergh"/>
    <x v="10"/>
    <s v="English"/>
    <n v="89"/>
    <n v="3193102"/>
    <n v="9000000"/>
  </r>
  <r>
    <n v="7.1"/>
    <s v="The Limey"/>
    <s v="Steven Soderbergh"/>
    <x v="4"/>
    <s v="English"/>
    <n v="89"/>
    <n v="3193102"/>
    <n v="9000000"/>
  </r>
  <r>
    <n v="7.9"/>
    <s v="Crash"/>
    <s v="Paul Haggis"/>
    <x v="15"/>
    <s v="English"/>
    <n v="115"/>
    <n v="54557348"/>
    <n v="6500000"/>
  </r>
  <r>
    <n v="7.9"/>
    <s v="Crash"/>
    <s v="Paul Haggis"/>
    <x v="12"/>
    <s v="English"/>
    <n v="115"/>
    <n v="54557348"/>
    <n v="6500000"/>
  </r>
  <r>
    <n v="7.9"/>
    <s v="Crash"/>
    <s v="Paul Haggis"/>
    <x v="4"/>
    <s v="English"/>
    <n v="115"/>
    <n v="54557348"/>
    <n v="6500000"/>
  </r>
  <r>
    <n v="7.1"/>
    <s v="The House of Mirth"/>
    <s v="Terence Davies"/>
    <x v="12"/>
    <s v="English"/>
    <n v="135"/>
    <n v="3041803"/>
    <n v="10000000"/>
  </r>
  <r>
    <n v="7.1"/>
    <s v="The House of Mirth"/>
    <s v="Terence Davies"/>
    <x v="5"/>
    <s v="English"/>
    <n v="135"/>
    <n v="3041803"/>
    <n v="10000000"/>
  </r>
  <r>
    <n v="5.6"/>
    <s v="Malone"/>
    <s v="Harley Cokeliss"/>
    <x v="0"/>
    <s v="English"/>
    <n v="92"/>
    <n v="3060858"/>
    <n v="10000000"/>
  </r>
  <r>
    <n v="5.6"/>
    <s v="Malone"/>
    <s v="Harley Cokeliss"/>
    <x v="12"/>
    <s v="English"/>
    <n v="92"/>
    <n v="3060858"/>
    <n v="10000000"/>
  </r>
  <r>
    <n v="5.6"/>
    <s v="Malone"/>
    <s v="Harley Cokeliss"/>
    <x v="4"/>
    <s v="English"/>
    <n v="92"/>
    <n v="3060858"/>
    <n v="10000000"/>
  </r>
  <r>
    <n v="7.3"/>
    <s v="Peaceful Warrior"/>
    <s v="Victor Salva"/>
    <x v="12"/>
    <s v="English"/>
    <n v="120"/>
    <n v="1055654"/>
    <n v="10000000"/>
  </r>
  <r>
    <n v="7.3"/>
    <s v="Peaceful Warrior"/>
    <s v="Victor Salva"/>
    <x v="5"/>
    <s v="English"/>
    <n v="120"/>
    <n v="1055654"/>
    <n v="10000000"/>
  </r>
  <r>
    <n v="7.3"/>
    <s v="Peaceful Warrior"/>
    <s v="Victor Salva"/>
    <x v="14"/>
    <s v="English"/>
    <n v="120"/>
    <n v="1055654"/>
    <n v="10000000"/>
  </r>
  <r>
    <n v="3.3"/>
    <s v="Bucky Larson: Born to Be a Star"/>
    <s v="Tom Brady"/>
    <x v="7"/>
    <s v="English"/>
    <n v="97"/>
    <n v="2331318"/>
    <n v="10000000"/>
  </r>
  <r>
    <n v="6.5"/>
    <s v="Bamboozled"/>
    <s v="Spike Lee"/>
    <x v="7"/>
    <s v="English"/>
    <n v="135"/>
    <n v="2185266"/>
    <n v="10000000"/>
  </r>
  <r>
    <n v="6.5"/>
    <s v="Bamboozled"/>
    <s v="Spike Lee"/>
    <x v="12"/>
    <s v="English"/>
    <n v="135"/>
    <n v="2185266"/>
    <n v="10000000"/>
  </r>
  <r>
    <n v="6.5"/>
    <s v="Bamboozled"/>
    <s v="Spike Lee"/>
    <x v="19"/>
    <s v="English"/>
    <n v="135"/>
    <n v="2185266"/>
    <n v="10000000"/>
  </r>
  <r>
    <n v="4.8"/>
    <s v="The Forest"/>
    <s v="Jason Zada"/>
    <x v="16"/>
    <s v="English"/>
    <n v="93"/>
    <n v="26583369"/>
    <n v="10000000"/>
  </r>
  <r>
    <n v="4.8"/>
    <s v="The Forest"/>
    <s v="Jason Zada"/>
    <x v="10"/>
    <s v="English"/>
    <n v="93"/>
    <n v="26583369"/>
    <n v="10000000"/>
  </r>
  <r>
    <n v="4.8"/>
    <s v="The Forest"/>
    <s v="Jason Zada"/>
    <x v="4"/>
    <s v="English"/>
    <n v="93"/>
    <n v="26583369"/>
    <n v="10000000"/>
  </r>
  <r>
    <n v="5.2"/>
    <s v="Sphinx"/>
    <s v="Franklin J. Schaffner"/>
    <x v="1"/>
    <s v="English"/>
    <n v="118"/>
    <n v="800000"/>
    <n v="14000000"/>
  </r>
  <r>
    <n v="5.2"/>
    <s v="Sphinx"/>
    <s v="Franklin J. Schaffner"/>
    <x v="10"/>
    <s v="English"/>
    <n v="118"/>
    <n v="800000"/>
    <n v="14000000"/>
  </r>
  <r>
    <n v="5.2"/>
    <s v="Sphinx"/>
    <s v="Franklin J. Schaffner"/>
    <x v="4"/>
    <s v="English"/>
    <n v="118"/>
    <n v="800000"/>
    <n v="14000000"/>
  </r>
  <r>
    <n v="6.3"/>
    <s v="While We're Young"/>
    <s v="Noah Baumbach"/>
    <x v="7"/>
    <s v="English"/>
    <n v="97"/>
    <n v="7574066"/>
    <n v="10000000"/>
  </r>
  <r>
    <n v="6.3"/>
    <s v="While We're Young"/>
    <s v="Noah Baumbach"/>
    <x v="12"/>
    <s v="English"/>
    <n v="97"/>
    <n v="7574066"/>
    <n v="10000000"/>
  </r>
  <r>
    <n v="7.2"/>
    <s v="A Better Life"/>
    <s v="Chris Weitz"/>
    <x v="12"/>
    <s v="English"/>
    <n v="98"/>
    <n v="1754319"/>
    <n v="10000000"/>
  </r>
  <r>
    <n v="7.2"/>
    <s v="A Better Life"/>
    <s v="Chris Weitz"/>
    <x v="5"/>
    <s v="English"/>
    <n v="98"/>
    <n v="1754319"/>
    <n v="10000000"/>
  </r>
  <r>
    <n v="6.8"/>
    <s v="Spider"/>
    <s v="David Cronenberg"/>
    <x v="12"/>
    <s v="English"/>
    <n v="98"/>
    <n v="1641788"/>
    <n v="8000000"/>
  </r>
  <r>
    <n v="6.8"/>
    <s v="Spider"/>
    <s v="David Cronenberg"/>
    <x v="10"/>
    <s v="English"/>
    <n v="98"/>
    <n v="1641788"/>
    <n v="8000000"/>
  </r>
  <r>
    <n v="6.8"/>
    <s v="Spider"/>
    <s v="David Cronenberg"/>
    <x v="4"/>
    <s v="English"/>
    <n v="98"/>
    <n v="1641788"/>
    <n v="8000000"/>
  </r>
  <r>
    <n v="5.7"/>
    <s v="Gun Shy"/>
    <s v="Eric Blakeney"/>
    <x v="7"/>
    <s v="English"/>
    <n v="101"/>
    <n v="1631839"/>
    <n v="10000000"/>
  </r>
  <r>
    <n v="5.7"/>
    <s v="Gun Shy"/>
    <s v="Eric Blakeney"/>
    <x v="15"/>
    <s v="English"/>
    <n v="101"/>
    <n v="1631839"/>
    <n v="10000000"/>
  </r>
  <r>
    <n v="5.7"/>
    <s v="Gun Shy"/>
    <s v="Eric Blakeney"/>
    <x v="5"/>
    <s v="English"/>
    <n v="101"/>
    <n v="1631839"/>
    <n v="10000000"/>
  </r>
  <r>
    <n v="7.2"/>
    <s v="Nicholas Nickleby"/>
    <s v="Douglas McGrath"/>
    <x v="12"/>
    <s v="English"/>
    <n v="132"/>
    <n v="1309849"/>
    <n v="10000000"/>
  </r>
  <r>
    <n v="7.2"/>
    <s v="Nicholas Nickleby"/>
    <s v="Douglas McGrath"/>
    <x v="5"/>
    <s v="English"/>
    <n v="132"/>
    <n v="1309849"/>
    <n v="10000000"/>
  </r>
  <r>
    <n v="6.9"/>
    <s v="The Iceman"/>
    <s v="Ariel Vromen"/>
    <x v="18"/>
    <s v="English"/>
    <n v="106"/>
    <n v="1939441"/>
    <n v="10000000"/>
  </r>
  <r>
    <n v="6.9"/>
    <s v="The Iceman"/>
    <s v="Ariel Vromen"/>
    <x v="15"/>
    <s v="English"/>
    <n v="106"/>
    <n v="1939441"/>
    <n v="10000000"/>
  </r>
  <r>
    <n v="6.9"/>
    <s v="The Iceman"/>
    <s v="Ariel Vromen"/>
    <x v="12"/>
    <s v="English"/>
    <n v="106"/>
    <n v="1939441"/>
    <n v="10000000"/>
  </r>
  <r>
    <n v="6.2"/>
    <s v="Cecil B. DeMented"/>
    <s v="John Waters"/>
    <x v="7"/>
    <s v="English"/>
    <n v="87"/>
    <n v="1276984"/>
    <n v="10000000"/>
  </r>
  <r>
    <n v="6.2"/>
    <s v="Cecil B. DeMented"/>
    <s v="John Waters"/>
    <x v="15"/>
    <s v="English"/>
    <n v="87"/>
    <n v="1276984"/>
    <n v="10000000"/>
  </r>
  <r>
    <n v="6.2"/>
    <s v="Cecil B. DeMented"/>
    <s v="John Waters"/>
    <x v="4"/>
    <s v="English"/>
    <n v="87"/>
    <n v="1276984"/>
    <n v="10000000"/>
  </r>
  <r>
    <n v="6.7"/>
    <s v="Killer Joe"/>
    <s v="William Friedkin"/>
    <x v="15"/>
    <s v="English"/>
    <n v="98"/>
    <n v="1987762"/>
    <n v="11000000"/>
  </r>
  <r>
    <n v="6.7"/>
    <s v="Killer Joe"/>
    <s v="William Friedkin"/>
    <x v="12"/>
    <s v="English"/>
    <n v="98"/>
    <n v="1987762"/>
    <n v="11000000"/>
  </r>
  <r>
    <n v="6.7"/>
    <s v="Killer Joe"/>
    <s v="William Friedkin"/>
    <x v="5"/>
    <s v="English"/>
    <n v="98"/>
    <n v="1987762"/>
    <n v="11000000"/>
  </r>
  <r>
    <n v="6.7"/>
    <s v="Killer Joe"/>
    <s v="William Friedkin"/>
    <x v="4"/>
    <s v="English"/>
    <n v="98"/>
    <n v="1987762"/>
    <n v="11000000"/>
  </r>
  <r>
    <n v="6.5"/>
    <s v="The Joneses"/>
    <s v="Derrick Borte"/>
    <x v="7"/>
    <s v="English"/>
    <n v="96"/>
    <n v="1474508"/>
    <n v="5000000"/>
  </r>
  <r>
    <n v="6.5"/>
    <s v="The Joneses"/>
    <s v="Derrick Borte"/>
    <x v="12"/>
    <s v="English"/>
    <n v="96"/>
    <n v="1474508"/>
    <n v="5000000"/>
  </r>
  <r>
    <n v="7.2"/>
    <s v="Owning Mahowny"/>
    <s v="Richard Kwietniowski"/>
    <x v="15"/>
    <s v="English"/>
    <n v="104"/>
    <n v="1011054"/>
    <n v="10000000"/>
  </r>
  <r>
    <n v="7.2"/>
    <s v="Owning Mahowny"/>
    <s v="Richard Kwietniowski"/>
    <x v="12"/>
    <s v="English"/>
    <n v="104"/>
    <n v="1011054"/>
    <n v="10000000"/>
  </r>
  <r>
    <n v="7.2"/>
    <s v="Owning Mahowny"/>
    <s v="Richard Kwietniowski"/>
    <x v="4"/>
    <s v="English"/>
    <n v="104"/>
    <n v="1011054"/>
    <n v="10000000"/>
  </r>
  <r>
    <n v="5.3"/>
    <s v="The Brothers Solomon"/>
    <s v="Bob Odenkirk"/>
    <x v="7"/>
    <s v="English"/>
    <n v="93"/>
    <n v="900926"/>
    <n v="10000000"/>
  </r>
  <r>
    <n v="6.7"/>
    <s v="My Blueberry Nights"/>
    <s v="Kar-Wai Wong"/>
    <x v="12"/>
    <s v="English"/>
    <n v="95"/>
    <n v="866778"/>
    <n v="10000000"/>
  </r>
  <r>
    <n v="6.7"/>
    <s v="My Blueberry Nights"/>
    <s v="Kar-Wai Wong"/>
    <x v="5"/>
    <s v="English"/>
    <n v="95"/>
    <n v="866778"/>
    <n v="10000000"/>
  </r>
  <r>
    <n v="3.6"/>
    <s v="Swept Away"/>
    <s v="Guy Ritchie"/>
    <x v="7"/>
    <s v="English"/>
    <n v="89"/>
    <n v="598645"/>
    <n v="10000000"/>
  </r>
  <r>
    <n v="3.6"/>
    <s v="Swept Away"/>
    <s v="Guy Ritchie"/>
    <x v="5"/>
    <s v="English"/>
    <n v="89"/>
    <n v="598645"/>
    <n v="10000000"/>
  </r>
  <r>
    <n v="5.7"/>
    <s v="War, Inc."/>
    <s v="Joshua Seftel"/>
    <x v="0"/>
    <s v="English"/>
    <n v="107"/>
    <n v="578527"/>
    <n v="10000000"/>
  </r>
  <r>
    <n v="5.7"/>
    <s v="War, Inc."/>
    <s v="Joshua Seftel"/>
    <x v="7"/>
    <s v="English"/>
    <n v="107"/>
    <n v="578527"/>
    <n v="10000000"/>
  </r>
  <r>
    <n v="5.7"/>
    <s v="War, Inc."/>
    <s v="Joshua Seftel"/>
    <x v="4"/>
    <s v="English"/>
    <n v="107"/>
    <n v="578527"/>
    <n v="10000000"/>
  </r>
  <r>
    <n v="7.3"/>
    <s v="Shaolin Soccer"/>
    <s v="Stephen Chow"/>
    <x v="0"/>
    <s v="Cantonese"/>
    <n v="85"/>
    <n v="488872"/>
    <n v="10000000"/>
  </r>
  <r>
    <n v="7.3"/>
    <s v="Shaolin Soccer"/>
    <s v="Stephen Chow"/>
    <x v="7"/>
    <s v="Cantonese"/>
    <n v="85"/>
    <n v="488872"/>
    <n v="10000000"/>
  </r>
  <r>
    <n v="7.3"/>
    <s v="Shaolin Soccer"/>
    <s v="Stephen Chow"/>
    <x v="14"/>
    <s v="Cantonese"/>
    <n v="85"/>
    <n v="488872"/>
    <n v="10000000"/>
  </r>
  <r>
    <n v="5"/>
    <s v="The Brown Bunny"/>
    <s v="Vincent Gallo"/>
    <x v="12"/>
    <s v="English"/>
    <n v="93"/>
    <n v="365734"/>
    <n v="10000000"/>
  </r>
  <r>
    <n v="6.6"/>
    <s v="The Swindle"/>
    <s v="Claude Chabrol"/>
    <x v="7"/>
    <s v="French"/>
    <n v="101"/>
    <n v="231417"/>
    <n v="60000000"/>
  </r>
  <r>
    <n v="6.6"/>
    <s v="The Swindle"/>
    <s v="Claude Chabrol"/>
    <x v="15"/>
    <s v="French"/>
    <n v="101"/>
    <n v="231417"/>
    <n v="60000000"/>
  </r>
  <r>
    <n v="6.6"/>
    <s v="The Swindle"/>
    <s v="Claude Chabrol"/>
    <x v="4"/>
    <s v="French"/>
    <n v="101"/>
    <n v="231417"/>
    <n v="60000000"/>
  </r>
  <r>
    <n v="6.6"/>
    <s v="Rosewater"/>
    <s v="Jon Stewart"/>
    <x v="18"/>
    <s v="English"/>
    <n v="103"/>
    <n v="3093491"/>
    <n v="5000000"/>
  </r>
  <r>
    <n v="6.6"/>
    <s v="Rosewater"/>
    <s v="Jon Stewart"/>
    <x v="12"/>
    <s v="English"/>
    <n v="103"/>
    <n v="3093491"/>
    <n v="5000000"/>
  </r>
  <r>
    <n v="7.3"/>
    <s v="Imaginary Heroes"/>
    <s v="Dan Harris"/>
    <x v="7"/>
    <s v="English"/>
    <n v="111"/>
    <n v="228524"/>
    <n v="4000000"/>
  </r>
  <r>
    <n v="7.3"/>
    <s v="Imaginary Heroes"/>
    <s v="Dan Harris"/>
    <x v="12"/>
    <s v="English"/>
    <n v="111"/>
    <n v="228524"/>
    <n v="4000000"/>
  </r>
  <r>
    <n v="6.2"/>
    <s v="High Heels and Low Lifes"/>
    <s v="Mel Smith"/>
    <x v="0"/>
    <s v="English"/>
    <n v="86"/>
    <n v="226792"/>
    <n v="10000000"/>
  </r>
  <r>
    <n v="6.2"/>
    <s v="High Heels and Low Lifes"/>
    <s v="Mel Smith"/>
    <x v="7"/>
    <s v="English"/>
    <n v="86"/>
    <n v="226792"/>
    <n v="10000000"/>
  </r>
  <r>
    <n v="6.2"/>
    <s v="High Heels and Low Lifes"/>
    <s v="Mel Smith"/>
    <x v="12"/>
    <s v="English"/>
    <n v="86"/>
    <n v="226792"/>
    <n v="10000000"/>
  </r>
  <r>
    <n v="6.6"/>
    <s v="Severance"/>
    <s v="Christopher Smith"/>
    <x v="7"/>
    <s v="English"/>
    <n v="90"/>
    <n v="136432"/>
    <n v="5000000"/>
  </r>
  <r>
    <n v="6.6"/>
    <s v="Severance"/>
    <s v="Christopher Smith"/>
    <x v="16"/>
    <s v="English"/>
    <n v="90"/>
    <n v="136432"/>
    <n v="5000000"/>
  </r>
  <r>
    <n v="6.6"/>
    <s v="Severance"/>
    <s v="Christopher Smith"/>
    <x v="4"/>
    <s v="English"/>
    <n v="90"/>
    <n v="136432"/>
    <n v="5000000"/>
  </r>
  <r>
    <n v="6.3"/>
    <s v="Edmond"/>
    <s v="Stuart Gordon"/>
    <x v="12"/>
    <s v="English"/>
    <n v="82"/>
    <n v="131617"/>
    <n v="10000000"/>
  </r>
  <r>
    <n v="6.3"/>
    <s v="Edmond"/>
    <s v="Stuart Gordon"/>
    <x v="4"/>
    <s v="English"/>
    <n v="82"/>
    <n v="131617"/>
    <n v="10000000"/>
  </r>
  <r>
    <n v="3.3"/>
    <s v="Police Academy: Mission to Moscow"/>
    <s v="Alan Metter"/>
    <x v="7"/>
    <s v="English"/>
    <n v="83"/>
    <n v="126247"/>
    <n v="6200000"/>
  </r>
  <r>
    <n v="3.3"/>
    <s v="Police Academy: Mission to Moscow"/>
    <s v="Alan Metter"/>
    <x v="15"/>
    <s v="English"/>
    <n v="83"/>
    <n v="126247"/>
    <n v="6200000"/>
  </r>
  <r>
    <n v="6.2"/>
    <s v="Cinco de Mayo, La Batalla"/>
    <s v="Rafa Lara"/>
    <x v="12"/>
    <s v="Spanish"/>
    <n v="125"/>
    <n v="169379"/>
    <n v="10000000"/>
  </r>
  <r>
    <n v="6.2"/>
    <s v="Cinco de Mayo, La Batalla"/>
    <s v="Rafa Lara"/>
    <x v="13"/>
    <s v="Spanish"/>
    <n v="125"/>
    <n v="169379"/>
    <n v="10000000"/>
  </r>
  <r>
    <n v="6.2"/>
    <s v="Cinco de Mayo, La Batalla"/>
    <s v="Rafa Lara"/>
    <x v="17"/>
    <s v="Spanish"/>
    <n v="125"/>
    <n v="169379"/>
    <n v="10000000"/>
  </r>
  <r>
    <n v="3.5"/>
    <s v="An Alan Smithee Film: Burn Hollywood Burn"/>
    <s v="Arthur Hiller"/>
    <x v="7"/>
    <s v="English"/>
    <n v="86"/>
    <n v="15447"/>
    <n v="10000000"/>
  </r>
  <r>
    <n v="5.5"/>
    <s v="The Open Road"/>
    <s v="Michael Meredith"/>
    <x v="7"/>
    <s v="English"/>
    <n v="91"/>
    <n v="19348"/>
    <n v="10000000"/>
  </r>
  <r>
    <n v="5.5"/>
    <s v="The Open Road"/>
    <s v="Michael Meredith"/>
    <x v="12"/>
    <s v="English"/>
    <n v="91"/>
    <n v="19348"/>
    <n v="10000000"/>
  </r>
  <r>
    <n v="5.9"/>
    <s v="The Good Guy"/>
    <s v="Julio DePietro"/>
    <x v="7"/>
    <s v="English"/>
    <n v="90"/>
    <n v="100503"/>
    <n v="8000000"/>
  </r>
  <r>
    <n v="5.9"/>
    <s v="The Good Guy"/>
    <s v="Julio DePietro"/>
    <x v="5"/>
    <s v="English"/>
    <n v="90"/>
    <n v="100503"/>
    <n v="8000000"/>
  </r>
  <r>
    <n v="4.7"/>
    <s v="Motherhood"/>
    <s v="Katherine Dieckmann"/>
    <x v="7"/>
    <s v="English"/>
    <n v="90"/>
    <n v="92900"/>
    <n v="5000000"/>
  </r>
  <r>
    <n v="4.7"/>
    <s v="Motherhood"/>
    <s v="Katherine Dieckmann"/>
    <x v="12"/>
    <s v="English"/>
    <n v="90"/>
    <n v="92900"/>
    <n v="5000000"/>
  </r>
  <r>
    <n v="3.9"/>
    <s v="Blonde Ambition"/>
    <s v="Scott Marshall"/>
    <x v="7"/>
    <s v="English"/>
    <n v="93"/>
    <n v="5561"/>
    <n v="10000000"/>
  </r>
  <r>
    <n v="3.9"/>
    <s v="Blonde Ambition"/>
    <s v="Scott Marshall"/>
    <x v="5"/>
    <s v="English"/>
    <n v="93"/>
    <n v="5561"/>
    <n v="10000000"/>
  </r>
  <r>
    <n v="6.1"/>
    <s v="The Oxford Murders"/>
    <s v="Ãlex de la Iglesia"/>
    <x v="15"/>
    <s v="English"/>
    <n v="104"/>
    <n v="3607"/>
    <n v="10000000"/>
  </r>
  <r>
    <n v="6.1"/>
    <s v="The Oxford Murders"/>
    <s v="Ãlex de la Iglesia"/>
    <x v="10"/>
    <s v="English"/>
    <n v="104"/>
    <n v="3607"/>
    <n v="10000000"/>
  </r>
  <r>
    <n v="6.1"/>
    <s v="The Oxford Murders"/>
    <s v="Ãlex de la Iglesia"/>
    <x v="4"/>
    <s v="English"/>
    <n v="104"/>
    <n v="3607"/>
    <n v="10000000"/>
  </r>
  <r>
    <n v="6.7"/>
    <s v="Eulogy"/>
    <s v="Michael Clancy"/>
    <x v="7"/>
    <s v="English"/>
    <n v="85"/>
    <n v="70527"/>
    <n v="6500000"/>
  </r>
  <r>
    <n v="6.7"/>
    <s v="Eulogy"/>
    <s v="Michael Clancy"/>
    <x v="12"/>
    <s v="English"/>
    <n v="85"/>
    <n v="70527"/>
    <n v="6500000"/>
  </r>
  <r>
    <n v="6.9"/>
    <s v="Of Horses and Men"/>
    <s v="Benedikt Erlingsson"/>
    <x v="7"/>
    <s v="Icelandic"/>
    <n v="81"/>
    <n v="11835"/>
    <n v="10000000"/>
  </r>
  <r>
    <n v="6.9"/>
    <s v="Of Horses and Men"/>
    <s v="Benedikt Erlingsson"/>
    <x v="12"/>
    <s v="Icelandic"/>
    <n v="81"/>
    <n v="11835"/>
    <n v="10000000"/>
  </r>
  <r>
    <n v="6.9"/>
    <s v="Of Horses and Men"/>
    <s v="Benedikt Erlingsson"/>
    <x v="5"/>
    <s v="Icelandic"/>
    <n v="81"/>
    <n v="11835"/>
    <n v="10000000"/>
  </r>
  <r>
    <n v="7.3"/>
    <s v="The Good, the Bad, the Weird"/>
    <s v="Jee-woon Kim"/>
    <x v="0"/>
    <s v="Korean"/>
    <n v="135"/>
    <n v="128486"/>
    <n v="10000000"/>
  </r>
  <r>
    <n v="7.3"/>
    <s v="The Good, the Bad, the Weird"/>
    <s v="Jee-woon Kim"/>
    <x v="1"/>
    <s v="Korean"/>
    <n v="135"/>
    <n v="128486"/>
    <n v="10000000"/>
  </r>
  <r>
    <n v="7.3"/>
    <s v="The Good, the Bad, the Weird"/>
    <s v="Jee-woon Kim"/>
    <x v="7"/>
    <s v="Korean"/>
    <n v="135"/>
    <n v="128486"/>
    <n v="10000000"/>
  </r>
  <r>
    <n v="7.3"/>
    <s v="The Good, the Bad, the Weird"/>
    <s v="Jee-woon Kim"/>
    <x v="11"/>
    <s v="Korean"/>
    <n v="135"/>
    <n v="128486"/>
    <n v="10000000"/>
  </r>
  <r>
    <n v="6.7"/>
    <s v="The Lost City"/>
    <s v="Andy Garcia"/>
    <x v="12"/>
    <s v="English"/>
    <n v="144"/>
    <n v="2483955"/>
    <n v="9600000"/>
  </r>
  <r>
    <n v="6.7"/>
    <s v="The Lost City"/>
    <s v="Andy Garcia"/>
    <x v="5"/>
    <s v="English"/>
    <n v="144"/>
    <n v="2483955"/>
    <n v="9600000"/>
  </r>
  <r>
    <n v="6.1"/>
    <s v="Next Friday"/>
    <s v="Steve Carr"/>
    <x v="7"/>
    <s v="English"/>
    <n v="98"/>
    <n v="57176582"/>
    <n v="9500000"/>
  </r>
  <r>
    <n v="6.9"/>
    <s v="You Only Live Twice"/>
    <s v="Lewis Gilbert"/>
    <x v="0"/>
    <s v="English"/>
    <n v="117"/>
    <n v="43100000"/>
    <n v="9500000"/>
  </r>
  <r>
    <n v="6.9"/>
    <s v="You Only Live Twice"/>
    <s v="Lewis Gilbert"/>
    <x v="1"/>
    <s v="English"/>
    <n v="117"/>
    <n v="43100000"/>
    <n v="9500000"/>
  </r>
  <r>
    <n v="6.9"/>
    <s v="You Only Live Twice"/>
    <s v="Lewis Gilbert"/>
    <x v="4"/>
    <s v="English"/>
    <n v="117"/>
    <n v="43100000"/>
    <n v="9500000"/>
  </r>
  <r>
    <n v="7.9"/>
    <s v="Amour"/>
    <s v="Michael Haneke"/>
    <x v="12"/>
    <s v="French"/>
    <n v="127"/>
    <n v="225377"/>
    <n v="8900000"/>
  </r>
  <r>
    <n v="7.9"/>
    <s v="Amour"/>
    <s v="Michael Haneke"/>
    <x v="5"/>
    <s v="French"/>
    <n v="127"/>
    <n v="225377"/>
    <n v="8900000"/>
  </r>
  <r>
    <n v="4.5"/>
    <s v="Poltergeist III"/>
    <s v="Gary Sherman"/>
    <x v="16"/>
    <s v="English"/>
    <n v="98"/>
    <n v="14114488"/>
    <n v="10500000"/>
  </r>
  <r>
    <n v="4.5"/>
    <s v="Poltergeist III"/>
    <s v="Gary Sherman"/>
    <x v="4"/>
    <s v="English"/>
    <n v="98"/>
    <n v="14114488"/>
    <n v="10500000"/>
  </r>
  <r>
    <n v="7.6"/>
    <s v="It's a Mad, Mad, Mad, Mad World"/>
    <s v="Stanley Kramer"/>
    <x v="0"/>
    <s v="English"/>
    <n v="197"/>
    <n v="46300000"/>
    <n v="9400000"/>
  </r>
  <r>
    <n v="7.6"/>
    <s v="It's a Mad, Mad, Mad, Mad World"/>
    <s v="Stanley Kramer"/>
    <x v="1"/>
    <s v="English"/>
    <n v="197"/>
    <n v="46300000"/>
    <n v="9400000"/>
  </r>
  <r>
    <n v="7.6"/>
    <s v="It's a Mad, Mad, Mad, Mad World"/>
    <s v="Stanley Kramer"/>
    <x v="7"/>
    <s v="English"/>
    <n v="197"/>
    <n v="46300000"/>
    <n v="9400000"/>
  </r>
  <r>
    <n v="7.6"/>
    <s v="It's a Mad, Mad, Mad, Mad World"/>
    <s v="Stanley Kramer"/>
    <x v="15"/>
    <s v="English"/>
    <n v="197"/>
    <n v="46300000"/>
    <n v="9400000"/>
  </r>
  <r>
    <n v="7.5"/>
    <s v="Richard III"/>
    <s v="Richard Loncraine"/>
    <x v="12"/>
    <s v="English"/>
    <n v="104"/>
    <n v="2600000"/>
    <n v="6000000"/>
  </r>
  <r>
    <n v="7.5"/>
    <s v="Richard III"/>
    <s v="Richard Loncraine"/>
    <x v="17"/>
    <s v="English"/>
    <n v="104"/>
    <n v="2600000"/>
    <n v="6000000"/>
  </r>
  <r>
    <n v="6"/>
    <s v="Kites"/>
    <s v="Anurag Basu"/>
    <x v="0"/>
    <s v="English"/>
    <n v="90"/>
    <n v="1602466"/>
    <n v="600000000"/>
  </r>
  <r>
    <n v="6"/>
    <s v="Kites"/>
    <s v="Anurag Basu"/>
    <x v="12"/>
    <s v="English"/>
    <n v="90"/>
    <n v="1602466"/>
    <n v="600000000"/>
  </r>
  <r>
    <n v="6"/>
    <s v="Kites"/>
    <s v="Anurag Basu"/>
    <x v="5"/>
    <s v="English"/>
    <n v="90"/>
    <n v="1602466"/>
    <n v="600000000"/>
  </r>
  <r>
    <n v="6"/>
    <s v="Kites"/>
    <s v="Anurag Basu"/>
    <x v="4"/>
    <s v="English"/>
    <n v="90"/>
    <n v="1602466"/>
    <n v="600000000"/>
  </r>
  <r>
    <n v="7.1"/>
    <s v="Melancholia"/>
    <s v="Lars von Trier"/>
    <x v="12"/>
    <s v="English"/>
    <n v="130"/>
    <n v="3029870"/>
    <n v="7400000"/>
  </r>
  <r>
    <n v="7.1"/>
    <s v="Melancholia"/>
    <s v="Lars von Trier"/>
    <x v="3"/>
    <s v="English"/>
    <n v="130"/>
    <n v="3029870"/>
    <n v="7400000"/>
  </r>
  <r>
    <n v="6.9"/>
    <s v="Jab Tak Hai Jaan"/>
    <s v="Yash Chopra"/>
    <x v="12"/>
    <s v="Hindi"/>
    <n v="176"/>
    <n v="3047539"/>
    <n v="7217600"/>
  </r>
  <r>
    <n v="6.9"/>
    <s v="Jab Tak Hai Jaan"/>
    <s v="Yash Chopra"/>
    <x v="5"/>
    <s v="Hindi"/>
    <n v="176"/>
    <n v="3047539"/>
    <n v="7217600"/>
  </r>
  <r>
    <n v="8.5"/>
    <s v="Alien"/>
    <s v="Ridley Scott"/>
    <x v="16"/>
    <s v="English"/>
    <n v="116"/>
    <n v="78900000"/>
    <n v="11000000"/>
  </r>
  <r>
    <n v="8.5"/>
    <s v="Alien"/>
    <s v="Ridley Scott"/>
    <x v="3"/>
    <s v="English"/>
    <n v="116"/>
    <n v="78900000"/>
    <n v="11000000"/>
  </r>
  <r>
    <n v="7.5"/>
    <s v="The Texas Chain Saw Massacre"/>
    <s v="Tobe Hooper"/>
    <x v="16"/>
    <s v="English"/>
    <n v="88"/>
    <n v="30859000"/>
    <n v="83532"/>
  </r>
  <r>
    <n v="7.5"/>
    <s v="The Texas Chain Saw Massacre"/>
    <s v="Tobe Hooper"/>
    <x v="4"/>
    <s v="English"/>
    <n v="88"/>
    <n v="30859000"/>
    <n v="83532"/>
  </r>
  <r>
    <n v="6.6"/>
    <s v="The Runaways"/>
    <s v="Floria Sigismondi"/>
    <x v="18"/>
    <s v="English"/>
    <n v="106"/>
    <n v="3571735"/>
    <n v="10000000"/>
  </r>
  <r>
    <n v="6.6"/>
    <s v="The Runaways"/>
    <s v="Floria Sigismondi"/>
    <x v="12"/>
    <s v="English"/>
    <n v="106"/>
    <n v="3571735"/>
    <n v="10000000"/>
  </r>
  <r>
    <n v="6.6"/>
    <s v="The Runaways"/>
    <s v="Floria Sigismondi"/>
    <x v="19"/>
    <s v="English"/>
    <n v="106"/>
    <n v="3571735"/>
    <n v="10000000"/>
  </r>
  <r>
    <n v="8"/>
    <s v="Fiddler on the Roof"/>
    <s v="Norman Jewison"/>
    <x v="12"/>
    <s v="English"/>
    <n v="181"/>
    <n v="50000000"/>
    <n v="9000000"/>
  </r>
  <r>
    <n v="8"/>
    <s v="Fiddler on the Roof"/>
    <s v="Norman Jewison"/>
    <x v="8"/>
    <s v="English"/>
    <n v="181"/>
    <n v="50000000"/>
    <n v="9000000"/>
  </r>
  <r>
    <n v="8"/>
    <s v="Fiddler on the Roof"/>
    <s v="Norman Jewison"/>
    <x v="9"/>
    <s v="English"/>
    <n v="181"/>
    <n v="50000000"/>
    <n v="9000000"/>
  </r>
  <r>
    <n v="8"/>
    <s v="Fiddler on the Roof"/>
    <s v="Norman Jewison"/>
    <x v="5"/>
    <s v="English"/>
    <n v="181"/>
    <n v="50000000"/>
    <n v="9000000"/>
  </r>
  <r>
    <n v="7"/>
    <s v="Thunderball"/>
    <s v="Terence Young"/>
    <x v="0"/>
    <s v="English"/>
    <n v="130"/>
    <n v="63600000"/>
    <n v="9000000"/>
  </r>
  <r>
    <n v="7"/>
    <s v="Thunderball"/>
    <s v="Terence Young"/>
    <x v="1"/>
    <s v="English"/>
    <n v="130"/>
    <n v="63600000"/>
    <n v="9000000"/>
  </r>
  <r>
    <n v="7"/>
    <s v="Thunderball"/>
    <s v="Terence Young"/>
    <x v="4"/>
    <s v="English"/>
    <n v="130"/>
    <n v="63600000"/>
    <n v="9000000"/>
  </r>
  <r>
    <n v="6.8"/>
    <s v="Set It Off"/>
    <s v="F. Gary Gray"/>
    <x v="0"/>
    <s v="English"/>
    <n v="123"/>
    <n v="36049108"/>
    <n v="9000000"/>
  </r>
  <r>
    <n v="6.8"/>
    <s v="Set It Off"/>
    <s v="F. Gary Gray"/>
    <x v="15"/>
    <s v="English"/>
    <n v="123"/>
    <n v="36049108"/>
    <n v="9000000"/>
  </r>
  <r>
    <n v="6.8"/>
    <s v="Set It Off"/>
    <s v="F. Gary Gray"/>
    <x v="12"/>
    <s v="English"/>
    <n v="123"/>
    <n v="36049108"/>
    <n v="9000000"/>
  </r>
  <r>
    <n v="6.8"/>
    <s v="Set It Off"/>
    <s v="F. Gary Gray"/>
    <x v="5"/>
    <s v="English"/>
    <n v="123"/>
    <n v="36049108"/>
    <n v="9000000"/>
  </r>
  <r>
    <n v="6.8"/>
    <s v="Set It Off"/>
    <s v="F. Gary Gray"/>
    <x v="4"/>
    <s v="English"/>
    <n v="123"/>
    <n v="36049108"/>
    <n v="9000000"/>
  </r>
  <r>
    <n v="6.7"/>
    <s v="The Best Man"/>
    <s v="Malcolm D. Lee"/>
    <x v="7"/>
    <s v="English"/>
    <n v="120"/>
    <n v="34074895"/>
    <n v="9000000"/>
  </r>
  <r>
    <n v="6.7"/>
    <s v="The Best Man"/>
    <s v="Malcolm D. Lee"/>
    <x v="12"/>
    <s v="English"/>
    <n v="120"/>
    <n v="34074895"/>
    <n v="9000000"/>
  </r>
  <r>
    <n v="6.5"/>
    <s v="Child's Play"/>
    <s v="Tom Holland"/>
    <x v="2"/>
    <s v="English"/>
    <n v="87"/>
    <n v="33244684"/>
    <n v="9000000"/>
  </r>
  <r>
    <n v="6.5"/>
    <s v="Child's Play"/>
    <s v="Tom Holland"/>
    <x v="16"/>
    <s v="English"/>
    <n v="87"/>
    <n v="33244684"/>
    <n v="9000000"/>
  </r>
  <r>
    <n v="8"/>
    <s v="Sicko"/>
    <s v="Michael Moore"/>
    <x v="20"/>
    <s v="English"/>
    <n v="123"/>
    <n v="24530513"/>
    <n v="9000000"/>
  </r>
  <r>
    <n v="8"/>
    <s v="Sicko"/>
    <s v="Michael Moore"/>
    <x v="12"/>
    <s v="English"/>
    <n v="123"/>
    <n v="24530513"/>
    <n v="9000000"/>
  </r>
  <r>
    <n v="6.5"/>
    <s v="The Purge: Anarchy"/>
    <s v="James DeMonaco"/>
    <x v="0"/>
    <s v="English"/>
    <n v="103"/>
    <n v="71519230"/>
    <n v="9000000"/>
  </r>
  <r>
    <n v="6.5"/>
    <s v="The Purge: Anarchy"/>
    <s v="James DeMonaco"/>
    <x v="16"/>
    <s v="English"/>
    <n v="103"/>
    <n v="71519230"/>
    <n v="9000000"/>
  </r>
  <r>
    <n v="6.5"/>
    <s v="The Purge: Anarchy"/>
    <s v="James DeMonaco"/>
    <x v="3"/>
    <s v="English"/>
    <n v="103"/>
    <n v="71519230"/>
    <n v="9000000"/>
  </r>
  <r>
    <n v="6.5"/>
    <s v="The Purge: Anarchy"/>
    <s v="James DeMonaco"/>
    <x v="4"/>
    <s v="English"/>
    <n v="103"/>
    <n v="71519230"/>
    <n v="9000000"/>
  </r>
  <r>
    <n v="4.9000000000000004"/>
    <s v="Down to You"/>
    <s v="Kris Isacsson"/>
    <x v="7"/>
    <s v="English"/>
    <n v="91"/>
    <n v="20035310"/>
    <n v="9000000"/>
  </r>
  <r>
    <n v="4.9000000000000004"/>
    <s v="Down to You"/>
    <s v="Kris Isacsson"/>
    <x v="12"/>
    <s v="English"/>
    <n v="91"/>
    <n v="20035310"/>
    <n v="9000000"/>
  </r>
  <r>
    <n v="4.9000000000000004"/>
    <s v="Down to You"/>
    <s v="Kris Isacsson"/>
    <x v="5"/>
    <s v="English"/>
    <n v="91"/>
    <n v="20035310"/>
    <n v="9000000"/>
  </r>
  <r>
    <n v="7.1"/>
    <s v="Harold &amp; Kumar Go to White Castle"/>
    <s v="Danny Leiner"/>
    <x v="1"/>
    <s v="English"/>
    <n v="88"/>
    <n v="18225165"/>
    <n v="9000000"/>
  </r>
  <r>
    <n v="7.1"/>
    <s v="Harold &amp; Kumar Go to White Castle"/>
    <s v="Danny Leiner"/>
    <x v="7"/>
    <s v="English"/>
    <n v="88"/>
    <n v="18225165"/>
    <n v="9000000"/>
  </r>
  <r>
    <n v="7"/>
    <s v="The Contender"/>
    <s v="Rod Lurie"/>
    <x v="12"/>
    <s v="English"/>
    <n v="126"/>
    <n v="17804273"/>
    <n v="20000000"/>
  </r>
  <r>
    <n v="7"/>
    <s v="The Contender"/>
    <s v="Rod Lurie"/>
    <x v="4"/>
    <s v="English"/>
    <n v="126"/>
    <n v="17804273"/>
    <n v="20000000"/>
  </r>
  <r>
    <n v="7"/>
    <s v="Boiler Room"/>
    <s v="Ben Younger"/>
    <x v="15"/>
    <s v="English"/>
    <n v="120"/>
    <n v="16938179"/>
    <n v="8000000"/>
  </r>
  <r>
    <n v="7"/>
    <s v="Boiler Room"/>
    <s v="Ben Younger"/>
    <x v="12"/>
    <s v="English"/>
    <n v="120"/>
    <n v="16938179"/>
    <n v="8000000"/>
  </r>
  <r>
    <n v="7"/>
    <s v="Boiler Room"/>
    <s v="Ben Younger"/>
    <x v="4"/>
    <s v="English"/>
    <n v="120"/>
    <n v="16938179"/>
    <n v="8000000"/>
  </r>
  <r>
    <n v="4.5"/>
    <s v="Black Christmas"/>
    <s v="Glen Morgan"/>
    <x v="16"/>
    <s v="English"/>
    <n v="94"/>
    <n v="16235293"/>
    <n v="9000000"/>
  </r>
  <r>
    <n v="7.7"/>
    <s v="Henry V"/>
    <s v="Kenneth Branagh"/>
    <x v="0"/>
    <s v="English"/>
    <n v="137"/>
    <n v="10161099"/>
    <n v="9000000"/>
  </r>
  <r>
    <n v="7.7"/>
    <s v="Henry V"/>
    <s v="Kenneth Branagh"/>
    <x v="18"/>
    <s v="English"/>
    <n v="137"/>
    <n v="10161099"/>
    <n v="9000000"/>
  </r>
  <r>
    <n v="7.7"/>
    <s v="Henry V"/>
    <s v="Kenneth Branagh"/>
    <x v="12"/>
    <s v="English"/>
    <n v="137"/>
    <n v="10161099"/>
    <n v="9000000"/>
  </r>
  <r>
    <n v="7.7"/>
    <s v="Henry V"/>
    <s v="Kenneth Branagh"/>
    <x v="13"/>
    <s v="English"/>
    <n v="137"/>
    <n v="10161099"/>
    <n v="9000000"/>
  </r>
  <r>
    <n v="7.7"/>
    <s v="Henry V"/>
    <s v="Kenneth Branagh"/>
    <x v="5"/>
    <s v="English"/>
    <n v="137"/>
    <n v="10161099"/>
    <n v="9000000"/>
  </r>
  <r>
    <n v="7.7"/>
    <s v="Henry V"/>
    <s v="Kenneth Branagh"/>
    <x v="17"/>
    <s v="English"/>
    <n v="137"/>
    <n v="10161099"/>
    <n v="9000000"/>
  </r>
  <r>
    <n v="6.7"/>
    <s v="The Way of the Gun"/>
    <s v="Christopher McQuarrie"/>
    <x v="0"/>
    <s v="English"/>
    <n v="119"/>
    <n v="6047856"/>
    <n v="8500000"/>
  </r>
  <r>
    <n v="6.7"/>
    <s v="The Way of the Gun"/>
    <s v="Christopher McQuarrie"/>
    <x v="15"/>
    <s v="English"/>
    <n v="119"/>
    <n v="6047856"/>
    <n v="8500000"/>
  </r>
  <r>
    <n v="6.7"/>
    <s v="The Way of the Gun"/>
    <s v="Christopher McQuarrie"/>
    <x v="12"/>
    <s v="English"/>
    <n v="119"/>
    <n v="6047856"/>
    <n v="8500000"/>
  </r>
  <r>
    <n v="6.7"/>
    <s v="The Way of the Gun"/>
    <s v="Christopher McQuarrie"/>
    <x v="4"/>
    <s v="English"/>
    <n v="119"/>
    <n v="6047856"/>
    <n v="8500000"/>
  </r>
  <r>
    <n v="7"/>
    <s v="Igby Goes Down"/>
    <s v="Burr Steers"/>
    <x v="7"/>
    <s v="English"/>
    <n v="99"/>
    <n v="4681503"/>
    <n v="9000000"/>
  </r>
  <r>
    <n v="7"/>
    <s v="Igby Goes Down"/>
    <s v="Burr Steers"/>
    <x v="12"/>
    <s v="English"/>
    <n v="99"/>
    <n v="4681503"/>
    <n v="9000000"/>
  </r>
  <r>
    <n v="6.5"/>
    <s v="PCU"/>
    <s v="Hart Bochner"/>
    <x v="7"/>
    <s v="English"/>
    <n v="79"/>
    <n v="4350774"/>
    <n v="8000000"/>
  </r>
  <r>
    <n v="6.2"/>
    <s v="Gracie"/>
    <s v="Davis Guggenheim"/>
    <x v="18"/>
    <s v="English"/>
    <n v="95"/>
    <n v="2955039"/>
    <n v="9000000"/>
  </r>
  <r>
    <n v="6.2"/>
    <s v="Gracie"/>
    <s v="Davis Guggenheim"/>
    <x v="12"/>
    <s v="English"/>
    <n v="95"/>
    <n v="2955039"/>
    <n v="9000000"/>
  </r>
  <r>
    <n v="6.2"/>
    <s v="Gracie"/>
    <s v="Davis Guggenheim"/>
    <x v="14"/>
    <s v="English"/>
    <n v="95"/>
    <n v="2955039"/>
    <n v="9000000"/>
  </r>
  <r>
    <n v="5.7"/>
    <s v="Trust the Man"/>
    <s v="Bart Freundlich"/>
    <x v="7"/>
    <s v="English"/>
    <n v="103"/>
    <n v="1530535"/>
    <n v="9000000"/>
  </r>
  <r>
    <n v="5.7"/>
    <s v="Trust the Man"/>
    <s v="Bart Freundlich"/>
    <x v="12"/>
    <s v="English"/>
    <n v="103"/>
    <n v="1530535"/>
    <n v="9000000"/>
  </r>
  <r>
    <n v="5.7"/>
    <s v="Trust the Man"/>
    <s v="Bart Freundlich"/>
    <x v="5"/>
    <s v="English"/>
    <n v="103"/>
    <n v="1530535"/>
    <n v="9000000"/>
  </r>
  <r>
    <n v="6.4"/>
    <s v="Hamlet 2"/>
    <s v="Andrew Fleming"/>
    <x v="7"/>
    <s v="English"/>
    <n v="92"/>
    <n v="4881867"/>
    <n v="9000000"/>
  </r>
  <r>
    <n v="6.4"/>
    <s v="Hamlet 2"/>
    <s v="Andrew Fleming"/>
    <x v="19"/>
    <s v="English"/>
    <n v="92"/>
    <n v="4881867"/>
    <n v="9000000"/>
  </r>
  <r>
    <n v="5.4"/>
    <s v="Glee: The 3D Concert Movie"/>
    <s v="Kevin Tancharoen"/>
    <x v="20"/>
    <s v="English"/>
    <n v="84"/>
    <n v="11860839"/>
    <n v="9000000"/>
  </r>
  <r>
    <n v="5.4"/>
    <s v="Glee: The 3D Concert Movie"/>
    <s v="Kevin Tancharoen"/>
    <x v="19"/>
    <s v="English"/>
    <n v="84"/>
    <n v="11860839"/>
    <n v="9000000"/>
  </r>
  <r>
    <n v="6.6"/>
    <s v="The Legend of Suriyothai"/>
    <s v="Chatrichalerm Yukol"/>
    <x v="0"/>
    <s v="Thai"/>
    <n v="300"/>
    <n v="454255"/>
    <n v="400000000"/>
  </r>
  <r>
    <n v="6.6"/>
    <s v="The Legend of Suriyothai"/>
    <s v="Chatrichalerm Yukol"/>
    <x v="1"/>
    <s v="Thai"/>
    <n v="300"/>
    <n v="454255"/>
    <n v="400000000"/>
  </r>
  <r>
    <n v="6.6"/>
    <s v="The Legend of Suriyothai"/>
    <s v="Chatrichalerm Yukol"/>
    <x v="12"/>
    <s v="Thai"/>
    <n v="300"/>
    <n v="454255"/>
    <n v="400000000"/>
  </r>
  <r>
    <n v="6.6"/>
    <s v="The Legend of Suriyothai"/>
    <s v="Chatrichalerm Yukol"/>
    <x v="13"/>
    <s v="Thai"/>
    <n v="300"/>
    <n v="454255"/>
    <n v="400000000"/>
  </r>
  <r>
    <n v="6.6"/>
    <s v="The Legend of Suriyothai"/>
    <s v="Chatrichalerm Yukol"/>
    <x v="17"/>
    <s v="Thai"/>
    <n v="300"/>
    <n v="454255"/>
    <n v="400000000"/>
  </r>
  <r>
    <n v="6.1"/>
    <s v="Two Evil Eyes"/>
    <s v="Dario Argento"/>
    <x v="16"/>
    <s v="English"/>
    <n v="120"/>
    <n v="349618"/>
    <n v="9000000"/>
  </r>
  <r>
    <n v="7.6"/>
    <s v="All or Nothing"/>
    <s v="Mike Leigh"/>
    <x v="12"/>
    <s v="English"/>
    <n v="121"/>
    <n v="112935"/>
    <n v="9000000"/>
  </r>
  <r>
    <n v="6.2"/>
    <s v="Princess Kaiulani"/>
    <s v="Marc Forby"/>
    <x v="12"/>
    <s v="English"/>
    <n v="97"/>
    <n v="883887"/>
    <n v="9000000"/>
  </r>
  <r>
    <n v="6.6"/>
    <s v="Opal Dream"/>
    <s v="Peter Cattaneo"/>
    <x v="12"/>
    <s v="English"/>
    <n v="86"/>
    <n v="13751"/>
    <n v="11400000"/>
  </r>
  <r>
    <n v="6.6"/>
    <s v="Opal Dream"/>
    <s v="Peter Cattaneo"/>
    <x v="8"/>
    <s v="English"/>
    <n v="86"/>
    <n v="13751"/>
    <n v="11400000"/>
  </r>
  <r>
    <n v="7.3"/>
    <s v="Flame and Citron"/>
    <s v="Ole Christian Madsen"/>
    <x v="12"/>
    <s v="Danish"/>
    <n v="45"/>
    <n v="145109"/>
    <n v="45000000"/>
  </r>
  <r>
    <n v="7.3"/>
    <s v="Flame and Citron"/>
    <s v="Ole Christian Madsen"/>
    <x v="13"/>
    <s v="Danish"/>
    <n v="45"/>
    <n v="145109"/>
    <n v="45000000"/>
  </r>
  <r>
    <n v="7.3"/>
    <s v="Flame and Citron"/>
    <s v="Ole Christian Madsen"/>
    <x v="4"/>
    <s v="Danish"/>
    <n v="45"/>
    <n v="145109"/>
    <n v="45000000"/>
  </r>
  <r>
    <n v="7.3"/>
    <s v="Flame and Citron"/>
    <s v="Ole Christian Madsen"/>
    <x v="17"/>
    <s v="Danish"/>
    <n v="45"/>
    <n v="145109"/>
    <n v="45000000"/>
  </r>
  <r>
    <n v="4.2"/>
    <s v="Undiscovered"/>
    <s v="Meiert Avis"/>
    <x v="7"/>
    <s v="English"/>
    <n v="97"/>
    <n v="1046166"/>
    <n v="9000000"/>
  </r>
  <r>
    <n v="4.2"/>
    <s v="Undiscovered"/>
    <s v="Meiert Avis"/>
    <x v="19"/>
    <s v="English"/>
    <n v="97"/>
    <n v="1046166"/>
    <n v="9000000"/>
  </r>
  <r>
    <n v="4.2"/>
    <s v="Undiscovered"/>
    <s v="Meiert Avis"/>
    <x v="5"/>
    <s v="English"/>
    <n v="97"/>
    <n v="1046166"/>
    <n v="9000000"/>
  </r>
  <r>
    <n v="6.5"/>
    <s v="Crocodile Dundee"/>
    <s v="Peter Faiman"/>
    <x v="1"/>
    <s v="English"/>
    <n v="93"/>
    <n v="174635000"/>
    <n v="8800000"/>
  </r>
  <r>
    <n v="6.5"/>
    <s v="Crocodile Dundee"/>
    <s v="Peter Faiman"/>
    <x v="7"/>
    <s v="English"/>
    <n v="93"/>
    <n v="174635000"/>
    <n v="8800000"/>
  </r>
  <r>
    <n v="6.5"/>
    <s v="Awake"/>
    <s v="Joby Harold"/>
    <x v="15"/>
    <s v="English"/>
    <n v="84"/>
    <n v="14373825"/>
    <n v="8600000"/>
  </r>
  <r>
    <n v="6.5"/>
    <s v="Awake"/>
    <s v="Joby Harold"/>
    <x v="10"/>
    <s v="English"/>
    <n v="84"/>
    <n v="14373825"/>
    <n v="8600000"/>
  </r>
  <r>
    <n v="6.5"/>
    <s v="Awake"/>
    <s v="Joby Harold"/>
    <x v="4"/>
    <s v="English"/>
    <n v="84"/>
    <n v="14373825"/>
    <n v="8600000"/>
  </r>
  <r>
    <n v="5.7"/>
    <s v="Skin Trade"/>
    <s v="Ekachai Uekrongtham"/>
    <x v="0"/>
    <s v="English"/>
    <n v="96"/>
    <n v="162"/>
    <n v="9000000"/>
  </r>
  <r>
    <n v="5.7"/>
    <s v="Skin Trade"/>
    <s v="Ekachai Uekrongtham"/>
    <x v="15"/>
    <s v="English"/>
    <n v="96"/>
    <n v="162"/>
    <n v="9000000"/>
  </r>
  <r>
    <n v="5.7"/>
    <s v="Skin Trade"/>
    <s v="Ekachai Uekrongtham"/>
    <x v="4"/>
    <s v="English"/>
    <n v="96"/>
    <n v="162"/>
    <n v="9000000"/>
  </r>
  <r>
    <n v="7.3"/>
    <s v="Crazy Heart"/>
    <s v="Scott Cooper"/>
    <x v="12"/>
    <s v="English"/>
    <n v="112"/>
    <n v="39462438"/>
    <n v="7000000"/>
  </r>
  <r>
    <n v="7.3"/>
    <s v="Crazy Heart"/>
    <s v="Scott Cooper"/>
    <x v="19"/>
    <s v="English"/>
    <n v="112"/>
    <n v="39462438"/>
    <n v="7000000"/>
  </r>
  <r>
    <n v="7.3"/>
    <s v="Crazy Heart"/>
    <s v="Scott Cooper"/>
    <x v="5"/>
    <s v="English"/>
    <n v="112"/>
    <n v="39462438"/>
    <n v="7000000"/>
  </r>
  <r>
    <n v="6.9"/>
    <s v="The Rose"/>
    <s v="Mark Rydell"/>
    <x v="12"/>
    <s v="English"/>
    <n v="125"/>
    <n v="29200000"/>
    <n v="8500000"/>
  </r>
  <r>
    <n v="6.9"/>
    <s v="The Rose"/>
    <s v="Mark Rydell"/>
    <x v="19"/>
    <s v="English"/>
    <n v="125"/>
    <n v="29200000"/>
    <n v="8500000"/>
  </r>
  <r>
    <n v="6.9"/>
    <s v="The Rose"/>
    <s v="Mark Rydell"/>
    <x v="5"/>
    <s v="English"/>
    <n v="125"/>
    <n v="29200000"/>
    <n v="8500000"/>
  </r>
  <r>
    <n v="5"/>
    <s v="Baggage Claim"/>
    <s v="David E. Talbert"/>
    <x v="7"/>
    <s v="English"/>
    <n v="96"/>
    <n v="21564616"/>
    <n v="8500000"/>
  </r>
  <r>
    <n v="7.3"/>
    <s v="Election"/>
    <s v="Alexander Payne"/>
    <x v="7"/>
    <s v="English"/>
    <n v="103"/>
    <n v="14879556"/>
    <n v="8000000"/>
  </r>
  <r>
    <n v="7.3"/>
    <s v="Election"/>
    <s v="Alexander Payne"/>
    <x v="12"/>
    <s v="English"/>
    <n v="103"/>
    <n v="14879556"/>
    <n v="8000000"/>
  </r>
  <r>
    <n v="6.5"/>
    <s v="The DUFF"/>
    <s v="Ari Sandel"/>
    <x v="7"/>
    <s v="English"/>
    <n v="101"/>
    <n v="34017854"/>
    <n v="8500000"/>
  </r>
  <r>
    <n v="2.1"/>
    <s v="Glitter"/>
    <s v="Vondie Curtis-Hall"/>
    <x v="12"/>
    <s v="English"/>
    <n v="104"/>
    <n v="4273372"/>
    <n v="22000000"/>
  </r>
  <r>
    <n v="2.1"/>
    <s v="Glitter"/>
    <s v="Vondie Curtis-Hall"/>
    <x v="19"/>
    <s v="English"/>
    <n v="104"/>
    <n v="4273372"/>
    <n v="22000000"/>
  </r>
  <r>
    <n v="2.1"/>
    <s v="Glitter"/>
    <s v="Vondie Curtis-Hall"/>
    <x v="5"/>
    <s v="English"/>
    <n v="104"/>
    <n v="4273372"/>
    <n v="22000000"/>
  </r>
  <r>
    <n v="7"/>
    <s v="Bright Star"/>
    <s v="Jane Campion"/>
    <x v="18"/>
    <s v="English"/>
    <n v="119"/>
    <n v="4440055"/>
    <n v="8500000"/>
  </r>
  <r>
    <n v="7"/>
    <s v="Bright Star"/>
    <s v="Jane Campion"/>
    <x v="12"/>
    <s v="English"/>
    <n v="119"/>
    <n v="4440055"/>
    <n v="8500000"/>
  </r>
  <r>
    <n v="7"/>
    <s v="Bright Star"/>
    <s v="Jane Campion"/>
    <x v="5"/>
    <s v="English"/>
    <n v="119"/>
    <n v="4440055"/>
    <n v="8500000"/>
  </r>
  <r>
    <n v="8"/>
    <s v="My Name Is Khan"/>
    <s v="Karan Johar"/>
    <x v="1"/>
    <s v="Hindi"/>
    <n v="128"/>
    <n v="4018695"/>
    <n v="12000000"/>
  </r>
  <r>
    <n v="8"/>
    <s v="My Name Is Khan"/>
    <s v="Karan Johar"/>
    <x v="12"/>
    <s v="Hindi"/>
    <n v="128"/>
    <n v="4018695"/>
    <n v="12000000"/>
  </r>
  <r>
    <n v="8"/>
    <s v="My Name Is Khan"/>
    <s v="Karan Johar"/>
    <x v="4"/>
    <s v="Hindi"/>
    <n v="128"/>
    <n v="4018695"/>
    <n v="12000000"/>
  </r>
  <r>
    <n v="6.9"/>
    <s v="All Is Lost"/>
    <s v="J.C. Chandor"/>
    <x v="0"/>
    <s v="English"/>
    <n v="106"/>
    <n v="6262942"/>
    <n v="9000000"/>
  </r>
  <r>
    <n v="6.9"/>
    <s v="All Is Lost"/>
    <s v="J.C. Chandor"/>
    <x v="1"/>
    <s v="English"/>
    <n v="106"/>
    <n v="6262942"/>
    <n v="9000000"/>
  </r>
  <r>
    <n v="6.9"/>
    <s v="All Is Lost"/>
    <s v="J.C. Chandor"/>
    <x v="12"/>
    <s v="English"/>
    <n v="106"/>
    <n v="6262942"/>
    <n v="9000000"/>
  </r>
  <r>
    <n v="7.1"/>
    <s v="Limbo"/>
    <s v="John Sayles"/>
    <x v="1"/>
    <s v="English"/>
    <n v="126"/>
    <n v="1997807"/>
    <n v="8000000"/>
  </r>
  <r>
    <n v="7.1"/>
    <s v="Limbo"/>
    <s v="John Sayles"/>
    <x v="12"/>
    <s v="English"/>
    <n v="126"/>
    <n v="1997807"/>
    <n v="8000000"/>
  </r>
  <r>
    <n v="7.1"/>
    <s v="Limbo"/>
    <s v="John Sayles"/>
    <x v="4"/>
    <s v="English"/>
    <n v="126"/>
    <n v="1997807"/>
    <n v="8000000"/>
  </r>
  <r>
    <n v="6.7"/>
    <s v="Repo! The Genetic Opera"/>
    <s v="Darren Lynn Bousman"/>
    <x v="16"/>
    <s v="English"/>
    <n v="150"/>
    <n v="140244"/>
    <n v="8500000"/>
  </r>
  <r>
    <n v="6.7"/>
    <s v="Repo! The Genetic Opera"/>
    <s v="Darren Lynn Bousman"/>
    <x v="9"/>
    <s v="English"/>
    <n v="150"/>
    <n v="140244"/>
    <n v="8500000"/>
  </r>
  <r>
    <n v="6.7"/>
    <s v="Repo! The Genetic Opera"/>
    <s v="Darren Lynn Bousman"/>
    <x v="3"/>
    <s v="English"/>
    <n v="150"/>
    <n v="140244"/>
    <n v="8500000"/>
  </r>
  <r>
    <n v="8.9"/>
    <s v="Pulp Fiction"/>
    <s v="Quentin Tarantino"/>
    <x v="15"/>
    <s v="English"/>
    <n v="178"/>
    <n v="107930000"/>
    <n v="8000000"/>
  </r>
  <r>
    <n v="8.9"/>
    <s v="Pulp Fiction"/>
    <s v="Quentin Tarantino"/>
    <x v="12"/>
    <s v="English"/>
    <n v="178"/>
    <n v="107930000"/>
    <n v="8000000"/>
  </r>
  <r>
    <n v="7.9"/>
    <s v="Nightcrawler"/>
    <s v="Dan Gilroy"/>
    <x v="15"/>
    <s v="English"/>
    <n v="117"/>
    <n v="32279955"/>
    <n v="8500000"/>
  </r>
  <r>
    <n v="7.9"/>
    <s v="Nightcrawler"/>
    <s v="Dan Gilroy"/>
    <x v="12"/>
    <s v="English"/>
    <n v="117"/>
    <n v="32279955"/>
    <n v="8500000"/>
  </r>
  <r>
    <n v="7.9"/>
    <s v="Nightcrawler"/>
    <s v="Dan Gilroy"/>
    <x v="4"/>
    <s v="English"/>
    <n v="117"/>
    <n v="32279955"/>
    <n v="8500000"/>
  </r>
  <r>
    <n v="5.6"/>
    <s v="Club Dread"/>
    <s v="Jay Chandrasekhar"/>
    <x v="7"/>
    <s v="English"/>
    <n v="119"/>
    <n v="4992159"/>
    <n v="8550000"/>
  </r>
  <r>
    <n v="5.6"/>
    <s v="Club Dread"/>
    <s v="Jay Chandrasekhar"/>
    <x v="16"/>
    <s v="English"/>
    <n v="119"/>
    <n v="4992159"/>
    <n v="8550000"/>
  </r>
  <r>
    <n v="5.6"/>
    <s v="Club Dread"/>
    <s v="Jay Chandrasekhar"/>
    <x v="4"/>
    <s v="English"/>
    <n v="119"/>
    <n v="4992159"/>
    <n v="8550000"/>
  </r>
  <r>
    <n v="8"/>
    <s v="The Sound of Music"/>
    <s v="Robert Wise"/>
    <x v="18"/>
    <s v="English"/>
    <n v="174"/>
    <n v="163214286"/>
    <n v="8200000"/>
  </r>
  <r>
    <n v="8"/>
    <s v="The Sound of Music"/>
    <s v="Robert Wise"/>
    <x v="12"/>
    <s v="English"/>
    <n v="174"/>
    <n v="163214286"/>
    <n v="8200000"/>
  </r>
  <r>
    <n v="8"/>
    <s v="The Sound of Music"/>
    <s v="Robert Wise"/>
    <x v="8"/>
    <s v="English"/>
    <n v="174"/>
    <n v="163214286"/>
    <n v="8200000"/>
  </r>
  <r>
    <n v="8"/>
    <s v="The Sound of Music"/>
    <s v="Robert Wise"/>
    <x v="9"/>
    <s v="English"/>
    <n v="174"/>
    <n v="163214286"/>
    <n v="8200000"/>
  </r>
  <r>
    <n v="8"/>
    <s v="The Sound of Music"/>
    <s v="Robert Wise"/>
    <x v="5"/>
    <s v="English"/>
    <n v="174"/>
    <n v="163214286"/>
    <n v="8200000"/>
  </r>
  <r>
    <n v="6.2"/>
    <s v="Splash"/>
    <s v="Ron Howard"/>
    <x v="7"/>
    <s v="English"/>
    <n v="111"/>
    <n v="69800000"/>
    <n v="8000000"/>
  </r>
  <r>
    <n v="6.2"/>
    <s v="Splash"/>
    <s v="Ron Howard"/>
    <x v="2"/>
    <s v="English"/>
    <n v="111"/>
    <n v="69800000"/>
    <n v="8000000"/>
  </r>
  <r>
    <n v="6.2"/>
    <s v="Splash"/>
    <s v="Ron Howard"/>
    <x v="5"/>
    <s v="English"/>
    <n v="111"/>
    <n v="69800000"/>
    <n v="8000000"/>
  </r>
  <r>
    <n v="7.9"/>
    <s v="Little Miss Sunshine"/>
    <s v="Jonathan Dayton"/>
    <x v="7"/>
    <s v="English"/>
    <n v="101"/>
    <n v="59889948"/>
    <n v="8000000"/>
  </r>
  <r>
    <n v="7.9"/>
    <s v="Little Miss Sunshine"/>
    <s v="Jonathan Dayton"/>
    <x v="12"/>
    <s v="English"/>
    <n v="101"/>
    <n v="59889948"/>
    <n v="8000000"/>
  </r>
  <r>
    <n v="8.1"/>
    <s v="Stand by Me"/>
    <s v="Rob Reiner"/>
    <x v="1"/>
    <s v="English"/>
    <n v="89"/>
    <n v="52287414"/>
    <n v="8000000"/>
  </r>
  <r>
    <n v="8.1"/>
    <s v="Stand by Me"/>
    <s v="Rob Reiner"/>
    <x v="12"/>
    <s v="English"/>
    <n v="89"/>
    <n v="52287414"/>
    <n v="8000000"/>
  </r>
  <r>
    <n v="7.6"/>
    <s v="28 Days Later..."/>
    <s v="Danny Boyle"/>
    <x v="12"/>
    <s v="English"/>
    <n v="113"/>
    <n v="45063889"/>
    <n v="8000000"/>
  </r>
  <r>
    <n v="7.6"/>
    <s v="28 Days Later..."/>
    <s v="Danny Boyle"/>
    <x v="16"/>
    <s v="English"/>
    <n v="113"/>
    <n v="45063889"/>
    <n v="8000000"/>
  </r>
  <r>
    <n v="7.6"/>
    <s v="28 Days Later..."/>
    <s v="Danny Boyle"/>
    <x v="3"/>
    <s v="English"/>
    <n v="113"/>
    <n v="45063889"/>
    <n v="8000000"/>
  </r>
  <r>
    <n v="7.6"/>
    <s v="28 Days Later..."/>
    <s v="Danny Boyle"/>
    <x v="4"/>
    <s v="English"/>
    <n v="113"/>
    <n v="45063889"/>
    <n v="8000000"/>
  </r>
  <r>
    <n v="3.5"/>
    <s v="You Got Served"/>
    <s v="Chris Stokes"/>
    <x v="12"/>
    <s v="English"/>
    <n v="95"/>
    <n v="40066497"/>
    <n v="8000000"/>
  </r>
  <r>
    <n v="3.5"/>
    <s v="You Got Served"/>
    <s v="Chris Stokes"/>
    <x v="19"/>
    <s v="English"/>
    <n v="95"/>
    <n v="40066497"/>
    <n v="8000000"/>
  </r>
  <r>
    <n v="7.6"/>
    <s v="Escape from Alcatraz"/>
    <s v="Don Siegel"/>
    <x v="18"/>
    <s v="English"/>
    <n v="112"/>
    <n v="36500000"/>
    <n v="8000000"/>
  </r>
  <r>
    <n v="7.6"/>
    <s v="Escape from Alcatraz"/>
    <s v="Don Siegel"/>
    <x v="15"/>
    <s v="English"/>
    <n v="112"/>
    <n v="36500000"/>
    <n v="8000000"/>
  </r>
  <r>
    <n v="7.6"/>
    <s v="Escape from Alcatraz"/>
    <s v="Don Siegel"/>
    <x v="12"/>
    <s v="English"/>
    <n v="112"/>
    <n v="36500000"/>
    <n v="8000000"/>
  </r>
  <r>
    <n v="6.5"/>
    <s v="Brown Sugar"/>
    <s v="Rick Famuyiwa"/>
    <x v="7"/>
    <s v="English"/>
    <n v="109"/>
    <n v="27362712"/>
    <n v="8000000"/>
  </r>
  <r>
    <n v="6.5"/>
    <s v="Brown Sugar"/>
    <s v="Rick Famuyiwa"/>
    <x v="12"/>
    <s v="English"/>
    <n v="109"/>
    <n v="27362712"/>
    <n v="8000000"/>
  </r>
  <r>
    <n v="6.5"/>
    <s v="Brown Sugar"/>
    <s v="Rick Famuyiwa"/>
    <x v="19"/>
    <s v="English"/>
    <n v="109"/>
    <n v="27362712"/>
    <n v="8000000"/>
  </r>
  <r>
    <n v="6.5"/>
    <s v="Brown Sugar"/>
    <s v="Rick Famuyiwa"/>
    <x v="5"/>
    <s v="English"/>
    <n v="109"/>
    <n v="27362712"/>
    <n v="8000000"/>
  </r>
  <r>
    <n v="5.6"/>
    <s v="A Thin Line Between Love and Hate"/>
    <s v="Martin Lawrence"/>
    <x v="7"/>
    <s v="English"/>
    <n v="108"/>
    <n v="34746109"/>
    <n v="8000000"/>
  </r>
  <r>
    <n v="5.6"/>
    <s v="A Thin Line Between Love and Hate"/>
    <s v="Martin Lawrence"/>
    <x v="15"/>
    <s v="English"/>
    <n v="108"/>
    <n v="34746109"/>
    <n v="8000000"/>
  </r>
  <r>
    <n v="5.6"/>
    <s v="A Thin Line Between Love and Hate"/>
    <s v="Martin Lawrence"/>
    <x v="12"/>
    <s v="English"/>
    <n v="108"/>
    <n v="34746109"/>
    <n v="8000000"/>
  </r>
  <r>
    <n v="5.6"/>
    <s v="A Thin Line Between Love and Hate"/>
    <s v="Martin Lawrence"/>
    <x v="5"/>
    <s v="English"/>
    <n v="108"/>
    <n v="34746109"/>
    <n v="8000000"/>
  </r>
  <r>
    <n v="5.6"/>
    <s v="A Thin Line Between Love and Hate"/>
    <s v="Martin Lawrence"/>
    <x v="4"/>
    <s v="English"/>
    <n v="108"/>
    <n v="34746109"/>
    <n v="8000000"/>
  </r>
  <r>
    <n v="7.7"/>
    <s v="50/50"/>
    <s v="Jonathan Levine"/>
    <x v="7"/>
    <s v="English"/>
    <n v="100"/>
    <n v="34963967"/>
    <n v="8000000"/>
  </r>
  <r>
    <n v="7.7"/>
    <s v="50/50"/>
    <s v="Jonathan Levine"/>
    <x v="12"/>
    <s v="English"/>
    <n v="100"/>
    <n v="34963967"/>
    <n v="8000000"/>
  </r>
  <r>
    <n v="7.7"/>
    <s v="50/50"/>
    <s v="Jonathan Levine"/>
    <x v="5"/>
    <s v="English"/>
    <n v="100"/>
    <n v="34963967"/>
    <n v="8000000"/>
  </r>
  <r>
    <n v="5.2"/>
    <s v="Shutter"/>
    <s v="Masayuki Ochiai"/>
    <x v="16"/>
    <s v="English"/>
    <n v="90"/>
    <n v="25926543"/>
    <n v="8000000"/>
  </r>
  <r>
    <n v="5.2"/>
    <s v="Shutter"/>
    <s v="Masayuki Ochiai"/>
    <x v="10"/>
    <s v="English"/>
    <n v="90"/>
    <n v="25926543"/>
    <n v="8000000"/>
  </r>
  <r>
    <n v="5.2"/>
    <s v="Shutter"/>
    <s v="Masayuki Ochiai"/>
    <x v="4"/>
    <s v="English"/>
    <n v="90"/>
    <n v="25926543"/>
    <n v="8000000"/>
  </r>
  <r>
    <n v="6.1"/>
    <s v="That Awkward Moment"/>
    <s v="Tom Gormican"/>
    <x v="7"/>
    <s v="English"/>
    <n v="94"/>
    <n v="26049082"/>
    <n v="8000000"/>
  </r>
  <r>
    <n v="6.1"/>
    <s v="That Awkward Moment"/>
    <s v="Tom Gormican"/>
    <x v="5"/>
    <s v="English"/>
    <n v="94"/>
    <n v="26049082"/>
    <n v="8000000"/>
  </r>
  <r>
    <n v="7.4"/>
    <s v="Much Ado About Nothing"/>
    <s v="Kenneth Branagh"/>
    <x v="7"/>
    <s v="English"/>
    <n v="111"/>
    <n v="22551000"/>
    <n v="8000000"/>
  </r>
  <r>
    <n v="7.4"/>
    <s v="Much Ado About Nothing"/>
    <s v="Kenneth Branagh"/>
    <x v="12"/>
    <s v="English"/>
    <n v="111"/>
    <n v="22551000"/>
    <n v="8000000"/>
  </r>
  <r>
    <n v="7.4"/>
    <s v="Much Ado About Nothing"/>
    <s v="Kenneth Branagh"/>
    <x v="5"/>
    <s v="English"/>
    <n v="111"/>
    <n v="22551000"/>
    <n v="8000000"/>
  </r>
  <r>
    <n v="6.8"/>
    <s v="On Her Majesty's Secret Service"/>
    <s v="Peter R. Hunt"/>
    <x v="0"/>
    <s v="English"/>
    <n v="142"/>
    <n v="22800000"/>
    <n v="7000000"/>
  </r>
  <r>
    <n v="6.8"/>
    <s v="On Her Majesty's Secret Service"/>
    <s v="Peter R. Hunt"/>
    <x v="1"/>
    <s v="English"/>
    <n v="142"/>
    <n v="22800000"/>
    <n v="7000000"/>
  </r>
  <r>
    <n v="6.8"/>
    <s v="On Her Majesty's Secret Service"/>
    <s v="Peter R. Hunt"/>
    <x v="4"/>
    <s v="English"/>
    <n v="142"/>
    <n v="22800000"/>
    <n v="7000000"/>
  </r>
  <r>
    <n v="6.4"/>
    <s v="New Nightmare"/>
    <s v="Wes Craven"/>
    <x v="2"/>
    <s v="English"/>
    <n v="107"/>
    <n v="18090181"/>
    <n v="8000000"/>
  </r>
  <r>
    <n v="6.4"/>
    <s v="New Nightmare"/>
    <s v="Wes Craven"/>
    <x v="16"/>
    <s v="English"/>
    <n v="107"/>
    <n v="18090181"/>
    <n v="8000000"/>
  </r>
  <r>
    <n v="6.4"/>
    <s v="New Nightmare"/>
    <s v="Wes Craven"/>
    <x v="10"/>
    <s v="English"/>
    <n v="107"/>
    <n v="18090181"/>
    <n v="8000000"/>
  </r>
  <r>
    <n v="6.4"/>
    <s v="New Nightmare"/>
    <s v="Wes Craven"/>
    <x v="4"/>
    <s v="English"/>
    <n v="107"/>
    <n v="18090181"/>
    <n v="8000000"/>
  </r>
  <r>
    <n v="5.7"/>
    <s v="Drive Me Crazy"/>
    <s v="John Schultz"/>
    <x v="7"/>
    <s v="English"/>
    <n v="91"/>
    <n v="17843379"/>
    <n v="8000000"/>
  </r>
  <r>
    <n v="5.7"/>
    <s v="Drive Me Crazy"/>
    <s v="John Schultz"/>
    <x v="12"/>
    <s v="English"/>
    <n v="91"/>
    <n v="17843379"/>
    <n v="8000000"/>
  </r>
  <r>
    <n v="5.7"/>
    <s v="Drive Me Crazy"/>
    <s v="John Schultz"/>
    <x v="5"/>
    <s v="English"/>
    <n v="91"/>
    <n v="17843379"/>
    <n v="8000000"/>
  </r>
  <r>
    <n v="6.7"/>
    <s v="Half Baked"/>
    <s v="Tamra Davis"/>
    <x v="7"/>
    <s v="English"/>
    <n v="82"/>
    <n v="17278980"/>
    <n v="8000000"/>
  </r>
  <r>
    <n v="6.7"/>
    <s v="Half Baked"/>
    <s v="Tamra Davis"/>
    <x v="15"/>
    <s v="English"/>
    <n v="82"/>
    <n v="17278980"/>
    <n v="8000000"/>
  </r>
  <r>
    <n v="5.6"/>
    <s v="New in Town"/>
    <s v="Jonas Elmer"/>
    <x v="7"/>
    <s v="English"/>
    <n v="97"/>
    <n v="16699684"/>
    <n v="8000000"/>
  </r>
  <r>
    <n v="5.6"/>
    <s v="New in Town"/>
    <s v="Jonas Elmer"/>
    <x v="5"/>
    <s v="English"/>
    <n v="97"/>
    <n v="16699684"/>
    <n v="8000000"/>
  </r>
  <r>
    <n v="7.6"/>
    <s v="American Psycho"/>
    <s v="Mary Harron"/>
    <x v="15"/>
    <s v="English"/>
    <n v="102"/>
    <n v="15047419"/>
    <n v="7000000"/>
  </r>
  <r>
    <n v="7.6"/>
    <s v="American Psycho"/>
    <s v="Mary Harron"/>
    <x v="12"/>
    <s v="English"/>
    <n v="102"/>
    <n v="15047419"/>
    <n v="7000000"/>
  </r>
  <r>
    <n v="6.5"/>
    <s v="The Good Girl"/>
    <s v="Miguel Arteta"/>
    <x v="12"/>
    <s v="English"/>
    <n v="93"/>
    <n v="14015786"/>
    <n v="5000000"/>
  </r>
  <r>
    <n v="6.5"/>
    <s v="The Good Girl"/>
    <s v="Miguel Arteta"/>
    <x v="5"/>
    <s v="English"/>
    <n v="93"/>
    <n v="14015786"/>
    <n v="5000000"/>
  </r>
  <r>
    <n v="6.3"/>
    <s v="The Boondock Saints II: All Saints Day"/>
    <s v="Troy Duffy"/>
    <x v="0"/>
    <s v="English"/>
    <n v="138"/>
    <n v="10269307"/>
    <n v="8000000"/>
  </r>
  <r>
    <n v="6.3"/>
    <s v="The Boondock Saints II: All Saints Day"/>
    <s v="Troy Duffy"/>
    <x v="15"/>
    <s v="English"/>
    <n v="138"/>
    <n v="10269307"/>
    <n v="8000000"/>
  </r>
  <r>
    <n v="6.3"/>
    <s v="The Boondock Saints II: All Saints Day"/>
    <s v="Troy Duffy"/>
    <x v="4"/>
    <s v="English"/>
    <n v="138"/>
    <n v="10269307"/>
    <n v="8000000"/>
  </r>
  <r>
    <n v="7.1"/>
    <s v="Enough Said"/>
    <s v="Nicole Holofcener"/>
    <x v="7"/>
    <s v="English"/>
    <n v="93"/>
    <n v="17536788"/>
    <n v="8000000"/>
  </r>
  <r>
    <n v="7.1"/>
    <s v="Enough Said"/>
    <s v="Nicole Holofcener"/>
    <x v="12"/>
    <s v="English"/>
    <n v="93"/>
    <n v="17536788"/>
    <n v="8000000"/>
  </r>
  <r>
    <n v="7.1"/>
    <s v="Enough Said"/>
    <s v="Nicole Holofcener"/>
    <x v="5"/>
    <s v="English"/>
    <n v="93"/>
    <n v="17536788"/>
    <n v="8000000"/>
  </r>
  <r>
    <n v="7.1"/>
    <s v="Easy A"/>
    <s v="Will Gluck"/>
    <x v="7"/>
    <s v="English"/>
    <n v="92"/>
    <n v="58401464"/>
    <n v="8000000"/>
  </r>
  <r>
    <n v="7.1"/>
    <s v="Easy A"/>
    <s v="Will Gluck"/>
    <x v="5"/>
    <s v="English"/>
    <n v="92"/>
    <n v="58401464"/>
    <n v="8000000"/>
  </r>
  <r>
    <n v="6.9"/>
    <s v="Shadow of the Vampire"/>
    <s v="E. Elias Merhige"/>
    <x v="12"/>
    <s v="English"/>
    <n v="92"/>
    <n v="8279017"/>
    <n v="8000000"/>
  </r>
  <r>
    <n v="6.9"/>
    <s v="Shadow of the Vampire"/>
    <s v="E. Elias Merhige"/>
    <x v="16"/>
    <s v="English"/>
    <n v="92"/>
    <n v="8279017"/>
    <n v="8000000"/>
  </r>
  <r>
    <n v="5.4"/>
    <s v="Prom"/>
    <s v="Joe Nussbaum"/>
    <x v="7"/>
    <s v="English"/>
    <n v="104"/>
    <n v="10106233"/>
    <n v="8000000"/>
  </r>
  <r>
    <n v="5.4"/>
    <s v="Prom"/>
    <s v="Joe Nussbaum"/>
    <x v="12"/>
    <s v="English"/>
    <n v="104"/>
    <n v="10106233"/>
    <n v="8000000"/>
  </r>
  <r>
    <n v="5.0999999999999996"/>
    <s v="Held Up"/>
    <s v="Steve Rash"/>
    <x v="7"/>
    <s v="English"/>
    <n v="89"/>
    <n v="4692814"/>
    <n v="8000000"/>
  </r>
  <r>
    <n v="5.3"/>
    <s v="Woman on Top"/>
    <s v="Fina Torres"/>
    <x v="7"/>
    <s v="English"/>
    <n v="92"/>
    <n v="5018450"/>
    <n v="8000000"/>
  </r>
  <r>
    <n v="5.3"/>
    <s v="Woman on Top"/>
    <s v="Fina Torres"/>
    <x v="2"/>
    <s v="English"/>
    <n v="92"/>
    <n v="5018450"/>
    <n v="8000000"/>
  </r>
  <r>
    <n v="5.3"/>
    <s v="Woman on Top"/>
    <s v="Fina Torres"/>
    <x v="5"/>
    <s v="English"/>
    <n v="92"/>
    <n v="5018450"/>
    <n v="8000000"/>
  </r>
  <r>
    <n v="7.3"/>
    <s v="Anomalisa"/>
    <s v="Duke Johnson"/>
    <x v="6"/>
    <s v="English"/>
    <n v="90"/>
    <n v="3442820"/>
    <n v="8000000"/>
  </r>
  <r>
    <n v="7.3"/>
    <s v="Anomalisa"/>
    <s v="Duke Johnson"/>
    <x v="7"/>
    <s v="English"/>
    <n v="90"/>
    <n v="3442820"/>
    <n v="8000000"/>
  </r>
  <r>
    <n v="7.3"/>
    <s v="Anomalisa"/>
    <s v="Duke Johnson"/>
    <x v="12"/>
    <s v="English"/>
    <n v="90"/>
    <n v="3442820"/>
    <n v="8000000"/>
  </r>
  <r>
    <n v="7.3"/>
    <s v="Anomalisa"/>
    <s v="Duke Johnson"/>
    <x v="5"/>
    <s v="English"/>
    <n v="90"/>
    <n v="3442820"/>
    <n v="8000000"/>
  </r>
  <r>
    <n v="7.3"/>
    <s v="Another Year"/>
    <s v="Mike Leigh"/>
    <x v="7"/>
    <s v="English"/>
    <n v="129"/>
    <n v="3205244"/>
    <n v="10000000"/>
  </r>
  <r>
    <n v="7.3"/>
    <s v="Another Year"/>
    <s v="Mike Leigh"/>
    <x v="12"/>
    <s v="English"/>
    <n v="129"/>
    <n v="3205244"/>
    <n v="10000000"/>
  </r>
  <r>
    <n v="7.1"/>
    <s v="8 Women"/>
    <s v="FranÃ§ois Ozon"/>
    <x v="7"/>
    <s v="French"/>
    <n v="111"/>
    <n v="3076425"/>
    <n v="8000000"/>
  </r>
  <r>
    <n v="7.1"/>
    <s v="8 Women"/>
    <s v="FranÃ§ois Ozon"/>
    <x v="15"/>
    <s v="French"/>
    <n v="111"/>
    <n v="3076425"/>
    <n v="8000000"/>
  </r>
  <r>
    <n v="7.1"/>
    <s v="8 Women"/>
    <s v="FranÃ§ois Ozon"/>
    <x v="9"/>
    <s v="French"/>
    <n v="111"/>
    <n v="3076425"/>
    <n v="8000000"/>
  </r>
  <r>
    <n v="7.1"/>
    <s v="8 Women"/>
    <s v="FranÃ§ois Ozon"/>
    <x v="5"/>
    <s v="French"/>
    <n v="111"/>
    <n v="3076425"/>
    <n v="8000000"/>
  </r>
  <r>
    <n v="6"/>
    <s v="Showdown in Little Tokyo"/>
    <s v="Mark L. Lester"/>
    <x v="0"/>
    <s v="English"/>
    <n v="79"/>
    <n v="2275557"/>
    <n v="8000000"/>
  </r>
  <r>
    <n v="6"/>
    <s v="Showdown in Little Tokyo"/>
    <s v="Mark L. Lester"/>
    <x v="7"/>
    <s v="English"/>
    <n v="79"/>
    <n v="2275557"/>
    <n v="8000000"/>
  </r>
  <r>
    <n v="6"/>
    <s v="Showdown in Little Tokyo"/>
    <s v="Mark L. Lester"/>
    <x v="15"/>
    <s v="English"/>
    <n v="79"/>
    <n v="2275557"/>
    <n v="8000000"/>
  </r>
  <r>
    <n v="6"/>
    <s v="Showdown in Little Tokyo"/>
    <s v="Mark L. Lester"/>
    <x v="4"/>
    <s v="English"/>
    <n v="79"/>
    <n v="2275557"/>
    <n v="8000000"/>
  </r>
  <r>
    <n v="6.6"/>
    <s v="Clay Pigeons"/>
    <s v="David Dobkin"/>
    <x v="7"/>
    <s v="English"/>
    <n v="104"/>
    <n v="1789892"/>
    <n v="8000000"/>
  </r>
  <r>
    <n v="6.6"/>
    <s v="Clay Pigeons"/>
    <s v="David Dobkin"/>
    <x v="15"/>
    <s v="English"/>
    <n v="104"/>
    <n v="1789892"/>
    <n v="8000000"/>
  </r>
  <r>
    <n v="7.2"/>
    <s v="It's Kind of a Funny Story"/>
    <s v="Anna Boden"/>
    <x v="7"/>
    <s v="English"/>
    <n v="101"/>
    <n v="6350058"/>
    <n v="8000000"/>
  </r>
  <r>
    <n v="7.2"/>
    <s v="It's Kind of a Funny Story"/>
    <s v="Anna Boden"/>
    <x v="12"/>
    <s v="English"/>
    <n v="101"/>
    <n v="6350058"/>
    <n v="8000000"/>
  </r>
  <r>
    <n v="7.2"/>
    <s v="It's Kind of a Funny Story"/>
    <s v="Anna Boden"/>
    <x v="5"/>
    <s v="English"/>
    <n v="101"/>
    <n v="6350058"/>
    <n v="8000000"/>
  </r>
  <r>
    <n v="7.2"/>
    <s v="Made in Dagenham"/>
    <s v="Nigel Cole"/>
    <x v="18"/>
    <s v="English"/>
    <n v="113"/>
    <n v="1094798"/>
    <n v="7200000"/>
  </r>
  <r>
    <n v="7.2"/>
    <s v="Made in Dagenham"/>
    <s v="Nigel Cole"/>
    <x v="7"/>
    <s v="English"/>
    <n v="113"/>
    <n v="1094798"/>
    <n v="7200000"/>
  </r>
  <r>
    <n v="7.2"/>
    <s v="Made in Dagenham"/>
    <s v="Nigel Cole"/>
    <x v="12"/>
    <s v="English"/>
    <n v="113"/>
    <n v="1094798"/>
    <n v="7200000"/>
  </r>
  <r>
    <n v="7.2"/>
    <s v="Made in Dagenham"/>
    <s v="Nigel Cole"/>
    <x v="13"/>
    <s v="English"/>
    <n v="113"/>
    <n v="1094798"/>
    <n v="7200000"/>
  </r>
  <r>
    <n v="6.9"/>
    <s v="When Did You Last See Your Father?"/>
    <s v="Anand Tucker"/>
    <x v="18"/>
    <s v="English"/>
    <n v="92"/>
    <n v="1071240"/>
    <n v="8000000"/>
  </r>
  <r>
    <n v="6.9"/>
    <s v="When Did You Last See Your Father?"/>
    <s v="Anand Tucker"/>
    <x v="12"/>
    <s v="English"/>
    <n v="92"/>
    <n v="1071240"/>
    <n v="8000000"/>
  </r>
  <r>
    <n v="6.8"/>
    <s v="Prefontaine"/>
    <s v="Steve James"/>
    <x v="18"/>
    <s v="English"/>
    <n v="106"/>
    <n v="532190"/>
    <n v="8000000"/>
  </r>
  <r>
    <n v="6.8"/>
    <s v="Prefontaine"/>
    <s v="Steve James"/>
    <x v="12"/>
    <s v="English"/>
    <n v="106"/>
    <n v="532190"/>
    <n v="8000000"/>
  </r>
  <r>
    <n v="6.8"/>
    <s v="Prefontaine"/>
    <s v="Steve James"/>
    <x v="5"/>
    <s v="English"/>
    <n v="106"/>
    <n v="532190"/>
    <n v="8000000"/>
  </r>
  <r>
    <n v="6.8"/>
    <s v="Prefontaine"/>
    <s v="Steve James"/>
    <x v="14"/>
    <s v="English"/>
    <n v="106"/>
    <n v="532190"/>
    <n v="8000000"/>
  </r>
  <r>
    <n v="7.7"/>
    <s v="The Secret of Kells"/>
    <s v="Tomm Moore"/>
    <x v="1"/>
    <s v="English"/>
    <n v="75"/>
    <n v="686383"/>
    <n v="6500000"/>
  </r>
  <r>
    <n v="7.7"/>
    <s v="The Secret of Kells"/>
    <s v="Tomm Moore"/>
    <x v="6"/>
    <s v="English"/>
    <n v="75"/>
    <n v="686383"/>
    <n v="6500000"/>
  </r>
  <r>
    <n v="7.7"/>
    <s v="The Secret of Kells"/>
    <s v="Tomm Moore"/>
    <x v="8"/>
    <s v="English"/>
    <n v="75"/>
    <n v="686383"/>
    <n v="6500000"/>
  </r>
  <r>
    <n v="7.7"/>
    <s v="The Secret of Kells"/>
    <s v="Tomm Moore"/>
    <x v="2"/>
    <s v="English"/>
    <n v="75"/>
    <n v="686383"/>
    <n v="6500000"/>
  </r>
  <r>
    <n v="7.4"/>
    <s v="Begin Again"/>
    <s v="John Carney"/>
    <x v="12"/>
    <s v="English"/>
    <n v="104"/>
    <n v="16168741"/>
    <n v="8000000"/>
  </r>
  <r>
    <n v="7.4"/>
    <s v="Begin Again"/>
    <s v="John Carney"/>
    <x v="19"/>
    <s v="English"/>
    <n v="104"/>
    <n v="16168741"/>
    <n v="8000000"/>
  </r>
  <r>
    <n v="6.5"/>
    <s v="Down in the Valley"/>
    <s v="David Jacobson"/>
    <x v="12"/>
    <s v="English"/>
    <n v="108"/>
    <n v="568695"/>
    <n v="8000000"/>
  </r>
  <r>
    <n v="6.5"/>
    <s v="Down in the Valley"/>
    <s v="David Jacobson"/>
    <x v="5"/>
    <s v="English"/>
    <n v="108"/>
    <n v="568695"/>
    <n v="8000000"/>
  </r>
  <r>
    <n v="6.5"/>
    <s v="Down in the Valley"/>
    <s v="David Jacobson"/>
    <x v="4"/>
    <s v="English"/>
    <n v="108"/>
    <n v="568695"/>
    <n v="8000000"/>
  </r>
  <r>
    <n v="6.4"/>
    <s v="Brooklyn Rules"/>
    <s v="Michael Corrente"/>
    <x v="15"/>
    <s v="English"/>
    <n v="99"/>
    <n v="398420"/>
    <n v="8000000"/>
  </r>
  <r>
    <n v="6.4"/>
    <s v="Brooklyn Rules"/>
    <s v="Michael Corrente"/>
    <x v="12"/>
    <s v="English"/>
    <n v="99"/>
    <n v="398420"/>
    <n v="8000000"/>
  </r>
  <r>
    <n v="5.6"/>
    <s v="The Singing Detective"/>
    <s v="Keith Gordon"/>
    <x v="7"/>
    <s v="English"/>
    <n v="109"/>
    <n v="336456"/>
    <n v="8000000"/>
  </r>
  <r>
    <n v="5.6"/>
    <s v="The Singing Detective"/>
    <s v="Keith Gordon"/>
    <x v="15"/>
    <s v="English"/>
    <n v="109"/>
    <n v="336456"/>
    <n v="8000000"/>
  </r>
  <r>
    <n v="5.6"/>
    <s v="The Singing Detective"/>
    <s v="Keith Gordon"/>
    <x v="9"/>
    <s v="English"/>
    <n v="109"/>
    <n v="336456"/>
    <n v="8000000"/>
  </r>
  <r>
    <n v="5.6"/>
    <s v="The Singing Detective"/>
    <s v="Keith Gordon"/>
    <x v="10"/>
    <s v="English"/>
    <n v="109"/>
    <n v="336456"/>
    <n v="8000000"/>
  </r>
  <r>
    <n v="6.8"/>
    <s v="Fido"/>
    <s v="Andrew Currie"/>
    <x v="7"/>
    <s v="English"/>
    <n v="93"/>
    <n v="298110"/>
    <n v="8000000"/>
  </r>
  <r>
    <n v="6.8"/>
    <s v="Fido"/>
    <s v="Andrew Currie"/>
    <x v="12"/>
    <s v="English"/>
    <n v="93"/>
    <n v="298110"/>
    <n v="8000000"/>
  </r>
  <r>
    <n v="6.8"/>
    <s v="Fido"/>
    <s v="Andrew Currie"/>
    <x v="16"/>
    <s v="English"/>
    <n v="93"/>
    <n v="298110"/>
    <n v="8000000"/>
  </r>
  <r>
    <n v="6.8"/>
    <s v="Fido"/>
    <s v="Andrew Currie"/>
    <x v="3"/>
    <s v="English"/>
    <n v="93"/>
    <n v="298110"/>
    <n v="8000000"/>
  </r>
  <r>
    <n v="5.5"/>
    <s v="The Wendell Baker Story"/>
    <s v="Andrew Wilson"/>
    <x v="7"/>
    <s v="English"/>
    <n v="99"/>
    <n v="127144"/>
    <n v="8000000"/>
  </r>
  <r>
    <n v="5.5"/>
    <s v="The Wendell Baker Story"/>
    <s v="Andrew Wilson"/>
    <x v="12"/>
    <s v="English"/>
    <n v="99"/>
    <n v="127144"/>
    <n v="8000000"/>
  </r>
  <r>
    <n v="5.5"/>
    <s v="The Wendell Baker Story"/>
    <s v="Andrew Wilson"/>
    <x v="5"/>
    <s v="English"/>
    <n v="99"/>
    <n v="127144"/>
    <n v="8000000"/>
  </r>
  <r>
    <n v="6.9"/>
    <s v="Wild Target"/>
    <s v="Jonathan Lynn"/>
    <x v="0"/>
    <s v="English"/>
    <n v="98"/>
    <n v="117190"/>
    <n v="8000000"/>
  </r>
  <r>
    <n v="6.9"/>
    <s v="Wild Target"/>
    <s v="Jonathan Lynn"/>
    <x v="7"/>
    <s v="English"/>
    <n v="98"/>
    <n v="117190"/>
    <n v="8000000"/>
  </r>
  <r>
    <n v="6.9"/>
    <s v="Wild Target"/>
    <s v="Jonathan Lynn"/>
    <x v="15"/>
    <s v="English"/>
    <n v="98"/>
    <n v="117190"/>
    <n v="8000000"/>
  </r>
  <r>
    <n v="6"/>
    <s v="Pathology"/>
    <s v="Marc SchÃ¶lermann"/>
    <x v="15"/>
    <s v="English"/>
    <n v="95"/>
    <n v="108662"/>
    <n v="8000000"/>
  </r>
  <r>
    <n v="6"/>
    <s v="Pathology"/>
    <s v="Marc SchÃ¶lermann"/>
    <x v="16"/>
    <s v="English"/>
    <n v="95"/>
    <n v="108662"/>
    <n v="8000000"/>
  </r>
  <r>
    <n v="6"/>
    <s v="Pathology"/>
    <s v="Marc SchÃ¶lermann"/>
    <x v="4"/>
    <s v="English"/>
    <n v="95"/>
    <n v="108662"/>
    <n v="8000000"/>
  </r>
  <r>
    <n v="6.4"/>
    <s v="10th &amp; Wolf"/>
    <s v="Robert Moresco"/>
    <x v="15"/>
    <s v="English"/>
    <n v="107"/>
    <n v="53481"/>
    <n v="8000000"/>
  </r>
  <r>
    <n v="6.4"/>
    <s v="10th &amp; Wolf"/>
    <s v="Robert Moresco"/>
    <x v="12"/>
    <s v="English"/>
    <n v="107"/>
    <n v="53481"/>
    <n v="8000000"/>
  </r>
  <r>
    <n v="6.4"/>
    <s v="10th &amp; Wolf"/>
    <s v="Robert Moresco"/>
    <x v="4"/>
    <s v="English"/>
    <n v="107"/>
    <n v="53481"/>
    <n v="8000000"/>
  </r>
  <r>
    <n v="6.6"/>
    <s v="Dear Wendy"/>
    <s v="Thomas Vinterberg"/>
    <x v="7"/>
    <s v="English"/>
    <n v="102"/>
    <n v="23106"/>
    <n v="50000000"/>
  </r>
  <r>
    <n v="6.6"/>
    <s v="Dear Wendy"/>
    <s v="Thomas Vinterberg"/>
    <x v="15"/>
    <s v="English"/>
    <n v="102"/>
    <n v="23106"/>
    <n v="50000000"/>
  </r>
  <r>
    <n v="6.6"/>
    <s v="Dear Wendy"/>
    <s v="Thomas Vinterberg"/>
    <x v="12"/>
    <s v="English"/>
    <n v="102"/>
    <n v="23106"/>
    <n v="50000000"/>
  </r>
  <r>
    <n v="6.6"/>
    <s v="Dear Wendy"/>
    <s v="Thomas Vinterberg"/>
    <x v="5"/>
    <s v="English"/>
    <n v="102"/>
    <n v="23106"/>
    <n v="50000000"/>
  </r>
  <r>
    <n v="5.3"/>
    <s v="Aloft"/>
    <s v="Claudia Llosa"/>
    <x v="12"/>
    <s v="English"/>
    <n v="97"/>
    <n v="52961"/>
    <n v="8000000"/>
  </r>
  <r>
    <n v="8.1"/>
    <s v="Akira"/>
    <s v="Katsuhiro Ã”tomo"/>
    <x v="0"/>
    <s v="Japanese"/>
    <n v="124"/>
    <n v="439162"/>
    <n v="1100000000"/>
  </r>
  <r>
    <n v="8.1"/>
    <s v="Akira"/>
    <s v="Katsuhiro Ã”tomo"/>
    <x v="6"/>
    <s v="Japanese"/>
    <n v="124"/>
    <n v="439162"/>
    <n v="1100000000"/>
  </r>
  <r>
    <n v="8.1"/>
    <s v="Akira"/>
    <s v="Katsuhiro Ã”tomo"/>
    <x v="3"/>
    <s v="Japanese"/>
    <n v="124"/>
    <n v="439162"/>
    <n v="1100000000"/>
  </r>
  <r>
    <n v="6.9"/>
    <s v="Imagine Me &amp; You"/>
    <s v="Ol Parker"/>
    <x v="7"/>
    <s v="English"/>
    <n v="90"/>
    <n v="671240"/>
    <n v="7900000"/>
  </r>
  <r>
    <n v="6.9"/>
    <s v="Imagine Me &amp; You"/>
    <s v="Ol Parker"/>
    <x v="12"/>
    <s v="English"/>
    <n v="90"/>
    <n v="671240"/>
    <n v="7900000"/>
  </r>
  <r>
    <n v="6.9"/>
    <s v="Imagine Me &amp; You"/>
    <s v="Ol Parker"/>
    <x v="5"/>
    <s v="English"/>
    <n v="90"/>
    <n v="671240"/>
    <n v="7900000"/>
  </r>
  <r>
    <n v="6.5"/>
    <s v="The Blood of Heroes"/>
    <s v="David Webb Peoples"/>
    <x v="0"/>
    <s v="English"/>
    <n v="90"/>
    <n v="882290"/>
    <n v="10000000"/>
  </r>
  <r>
    <n v="6.5"/>
    <s v="The Blood of Heroes"/>
    <s v="David Webb Peoples"/>
    <x v="3"/>
    <s v="English"/>
    <n v="90"/>
    <n v="882290"/>
    <n v="10000000"/>
  </r>
  <r>
    <n v="6.5"/>
    <s v="The Blood of Heroes"/>
    <s v="David Webb Peoples"/>
    <x v="14"/>
    <s v="English"/>
    <n v="90"/>
    <n v="882290"/>
    <n v="10000000"/>
  </r>
  <r>
    <n v="7.4"/>
    <s v="Driving Miss Daisy"/>
    <s v="Bruce Beresford"/>
    <x v="7"/>
    <s v="English"/>
    <n v="99"/>
    <n v="106593296"/>
    <n v="7500000"/>
  </r>
  <r>
    <n v="7.4"/>
    <s v="Driving Miss Daisy"/>
    <s v="Bruce Beresford"/>
    <x v="12"/>
    <s v="English"/>
    <n v="99"/>
    <n v="106593296"/>
    <n v="7500000"/>
  </r>
  <r>
    <n v="7.4"/>
    <s v="Driving Miss Daisy"/>
    <s v="Bruce Beresford"/>
    <x v="8"/>
    <s v="English"/>
    <n v="99"/>
    <n v="106593296"/>
    <n v="7500000"/>
  </r>
  <r>
    <n v="6.9"/>
    <s v="Soul Food"/>
    <s v="George Tillman Jr."/>
    <x v="7"/>
    <s v="English"/>
    <n v="115"/>
    <n v="43490057"/>
    <n v="7500000"/>
  </r>
  <r>
    <n v="6.9"/>
    <s v="Soul Food"/>
    <s v="George Tillman Jr."/>
    <x v="12"/>
    <s v="English"/>
    <n v="115"/>
    <n v="43490057"/>
    <n v="7500000"/>
  </r>
  <r>
    <n v="6.7"/>
    <s v="Rumble in the Bronx"/>
    <s v="Stanley Tong"/>
    <x v="0"/>
    <s v="Cantonese"/>
    <n v="89"/>
    <n v="32333860"/>
    <n v="7500000"/>
  </r>
  <r>
    <n v="6.7"/>
    <s v="Rumble in the Bronx"/>
    <s v="Stanley Tong"/>
    <x v="7"/>
    <s v="Cantonese"/>
    <n v="89"/>
    <n v="32333860"/>
    <n v="7500000"/>
  </r>
  <r>
    <n v="7.6"/>
    <s v="Thank You for Smoking"/>
    <s v="Jason Reitman"/>
    <x v="7"/>
    <s v="English"/>
    <n v="92"/>
    <n v="24792061"/>
    <n v="6500000"/>
  </r>
  <r>
    <n v="7.6"/>
    <s v="Thank You for Smoking"/>
    <s v="Jason Reitman"/>
    <x v="12"/>
    <s v="English"/>
    <n v="92"/>
    <n v="24792061"/>
    <n v="6500000"/>
  </r>
  <r>
    <n v="5.4"/>
    <s v="Hostel: Part II"/>
    <s v="Eli Roth"/>
    <x v="16"/>
    <s v="English"/>
    <n v="94"/>
    <n v="17544812"/>
    <n v="10000000"/>
  </r>
  <r>
    <n v="7.3"/>
    <s v="An Education"/>
    <s v="Lone Scherfig"/>
    <x v="12"/>
    <s v="English"/>
    <n v="100"/>
    <n v="12574715"/>
    <n v="4500000"/>
  </r>
  <r>
    <n v="6"/>
    <s v="The Hotel New Hampshire"/>
    <s v="Tony Richardson"/>
    <x v="7"/>
    <s v="English"/>
    <n v="109"/>
    <n v="5100000"/>
    <n v="7500000"/>
  </r>
  <r>
    <n v="6"/>
    <s v="The Hotel New Hampshire"/>
    <s v="Tony Richardson"/>
    <x v="12"/>
    <s v="English"/>
    <n v="109"/>
    <n v="5100000"/>
    <n v="7500000"/>
  </r>
  <r>
    <n v="6"/>
    <s v="The Hotel New Hampshire"/>
    <s v="Tony Richardson"/>
    <x v="5"/>
    <s v="English"/>
    <n v="109"/>
    <n v="5100000"/>
    <n v="7500000"/>
  </r>
  <r>
    <n v="7.2"/>
    <s v="Narc"/>
    <s v="Joe Carnahan"/>
    <x v="15"/>
    <s v="English"/>
    <n v="105"/>
    <n v="10460089"/>
    <n v="7500000"/>
  </r>
  <r>
    <n v="7.2"/>
    <s v="Narc"/>
    <s v="Joe Carnahan"/>
    <x v="12"/>
    <s v="English"/>
    <n v="105"/>
    <n v="10460089"/>
    <n v="7500000"/>
  </r>
  <r>
    <n v="7.2"/>
    <s v="Narc"/>
    <s v="Joe Carnahan"/>
    <x v="10"/>
    <s v="English"/>
    <n v="105"/>
    <n v="10460089"/>
    <n v="7500000"/>
  </r>
  <r>
    <n v="7.2"/>
    <s v="Narc"/>
    <s v="Joe Carnahan"/>
    <x v="4"/>
    <s v="English"/>
    <n v="105"/>
    <n v="10460089"/>
    <n v="7500000"/>
  </r>
  <r>
    <n v="6"/>
    <s v="Men with Brooms"/>
    <s v="Paul Gross"/>
    <x v="7"/>
    <s v="English"/>
    <n v="102"/>
    <n v="4239767"/>
    <n v="7500000"/>
  </r>
  <r>
    <n v="6"/>
    <s v="Men with Brooms"/>
    <s v="Paul Gross"/>
    <x v="12"/>
    <s v="English"/>
    <n v="102"/>
    <n v="4239767"/>
    <n v="7500000"/>
  </r>
  <r>
    <n v="6"/>
    <s v="Men with Brooms"/>
    <s v="Paul Gross"/>
    <x v="5"/>
    <s v="English"/>
    <n v="102"/>
    <n v="4239767"/>
    <n v="7500000"/>
  </r>
  <r>
    <n v="6"/>
    <s v="Men with Brooms"/>
    <s v="Paul Gross"/>
    <x v="14"/>
    <s v="English"/>
    <n v="102"/>
    <n v="4239767"/>
    <n v="7500000"/>
  </r>
  <r>
    <n v="3.1"/>
    <s v="Witless Protection"/>
    <s v="Charles Robert Carner"/>
    <x v="7"/>
    <s v="English"/>
    <n v="97"/>
    <n v="4131640"/>
    <n v="7500000"/>
  </r>
  <r>
    <n v="3.1"/>
    <s v="Witless Protection"/>
    <s v="Charles Robert Carner"/>
    <x v="15"/>
    <s v="English"/>
    <n v="97"/>
    <n v="4131640"/>
    <n v="7500000"/>
  </r>
  <r>
    <n v="6.9"/>
    <s v="The Work and the Glory"/>
    <s v="Russell Holt"/>
    <x v="12"/>
    <s v="English"/>
    <n v="118"/>
    <n v="3347439"/>
    <n v="7500000"/>
  </r>
  <r>
    <n v="6.9"/>
    <s v="The Work and the Glory"/>
    <s v="Russell Holt"/>
    <x v="5"/>
    <s v="English"/>
    <n v="118"/>
    <n v="3347439"/>
    <n v="7500000"/>
  </r>
  <r>
    <n v="6.2"/>
    <s v="Extract"/>
    <s v="Mike Judge"/>
    <x v="7"/>
    <s v="English"/>
    <n v="92"/>
    <n v="10814185"/>
    <n v="8000000"/>
  </r>
  <r>
    <n v="6.2"/>
    <s v="Extract"/>
    <s v="Mike Judge"/>
    <x v="15"/>
    <s v="English"/>
    <n v="92"/>
    <n v="10814185"/>
    <n v="8000000"/>
  </r>
  <r>
    <n v="6.2"/>
    <s v="Extract"/>
    <s v="Mike Judge"/>
    <x v="5"/>
    <s v="English"/>
    <n v="92"/>
    <n v="10814185"/>
    <n v="8000000"/>
  </r>
  <r>
    <n v="6.9"/>
    <s v="Alias Betty"/>
    <s v="Claude Miller"/>
    <x v="7"/>
    <s v="French"/>
    <n v="103"/>
    <n v="206400"/>
    <n v="50000000"/>
  </r>
  <r>
    <n v="6.9"/>
    <s v="Alias Betty"/>
    <s v="Claude Miller"/>
    <x v="15"/>
    <s v="French"/>
    <n v="103"/>
    <n v="206400"/>
    <n v="50000000"/>
  </r>
  <r>
    <n v="6.9"/>
    <s v="Alias Betty"/>
    <s v="Claude Miller"/>
    <x v="12"/>
    <s v="French"/>
    <n v="103"/>
    <n v="206400"/>
    <n v="50000000"/>
  </r>
  <r>
    <n v="6.9"/>
    <s v="Alias Betty"/>
    <s v="Claude Miller"/>
    <x v="5"/>
    <s v="French"/>
    <n v="103"/>
    <n v="206400"/>
    <n v="50000000"/>
  </r>
  <r>
    <n v="6.9"/>
    <s v="Alias Betty"/>
    <s v="Claude Miller"/>
    <x v="4"/>
    <s v="French"/>
    <n v="103"/>
    <n v="206400"/>
    <n v="50000000"/>
  </r>
  <r>
    <n v="6.3"/>
    <s v="Code 46"/>
    <s v="Michael Winterbottom"/>
    <x v="12"/>
    <s v="English"/>
    <n v="93"/>
    <n v="197148"/>
    <n v="7500000"/>
  </r>
  <r>
    <n v="6.3"/>
    <s v="Code 46"/>
    <s v="Michael Winterbottom"/>
    <x v="5"/>
    <s v="English"/>
    <n v="93"/>
    <n v="197148"/>
    <n v="7500000"/>
  </r>
  <r>
    <n v="6.3"/>
    <s v="Code 46"/>
    <s v="Michael Winterbottom"/>
    <x v="3"/>
    <s v="English"/>
    <n v="93"/>
    <n v="197148"/>
    <n v="7500000"/>
  </r>
  <r>
    <n v="6.3"/>
    <s v="Code 46"/>
    <s v="Michael Winterbottom"/>
    <x v="4"/>
    <s v="English"/>
    <n v="93"/>
    <n v="197148"/>
    <n v="7500000"/>
  </r>
  <r>
    <n v="6.7"/>
    <s v="Albert Nobbs"/>
    <s v="Rodrigo GarcÃ­a"/>
    <x v="12"/>
    <s v="English"/>
    <n v="113"/>
    <n v="3014541"/>
    <n v="8000000"/>
  </r>
  <r>
    <n v="5.4"/>
    <s v="Ta Ra Rum Pum"/>
    <s v="Siddharth Anand"/>
    <x v="7"/>
    <s v="Hindi"/>
    <n v="153"/>
    <n v="872643"/>
    <n v="6000000"/>
  </r>
  <r>
    <n v="5.4"/>
    <s v="Ta Ra Rum Pum"/>
    <s v="Siddharth Anand"/>
    <x v="8"/>
    <s v="Hindi"/>
    <n v="153"/>
    <n v="872643"/>
    <n v="6000000"/>
  </r>
  <r>
    <n v="5.4"/>
    <s v="Ta Ra Rum Pum"/>
    <s v="Siddharth Anand"/>
    <x v="5"/>
    <s v="Hindi"/>
    <n v="153"/>
    <n v="872643"/>
    <n v="6000000"/>
  </r>
  <r>
    <n v="8"/>
    <s v="Persepolis"/>
    <s v="Vincent Paronnaud"/>
    <x v="6"/>
    <s v="French"/>
    <n v="89"/>
    <n v="4443403"/>
    <n v="7300000"/>
  </r>
  <r>
    <n v="8"/>
    <s v="Persepolis"/>
    <s v="Vincent Paronnaud"/>
    <x v="18"/>
    <s v="French"/>
    <n v="89"/>
    <n v="4443403"/>
    <n v="7300000"/>
  </r>
  <r>
    <n v="8"/>
    <s v="Persepolis"/>
    <s v="Vincent Paronnaud"/>
    <x v="12"/>
    <s v="French"/>
    <n v="89"/>
    <n v="4443403"/>
    <n v="7300000"/>
  </r>
  <r>
    <n v="8"/>
    <s v="Persepolis"/>
    <s v="Vincent Paronnaud"/>
    <x v="17"/>
    <s v="French"/>
    <n v="89"/>
    <n v="4443403"/>
    <n v="7300000"/>
  </r>
  <r>
    <n v="7"/>
    <s v="The Neon Demon"/>
    <s v="Nicolas Winding Refn"/>
    <x v="16"/>
    <s v="English"/>
    <n v="118"/>
    <n v="1330827"/>
    <n v="7000000"/>
  </r>
  <r>
    <n v="7"/>
    <s v="The Neon Demon"/>
    <s v="Nicolas Winding Refn"/>
    <x v="4"/>
    <s v="English"/>
    <n v="118"/>
    <n v="1330827"/>
    <n v="7000000"/>
  </r>
  <r>
    <n v="7.2"/>
    <s v="Harry Brown"/>
    <s v="Daniel Barber"/>
    <x v="0"/>
    <s v="English"/>
    <n v="97"/>
    <n v="1818681"/>
    <n v="7300000"/>
  </r>
  <r>
    <n v="7.2"/>
    <s v="Harry Brown"/>
    <s v="Daniel Barber"/>
    <x v="15"/>
    <s v="English"/>
    <n v="97"/>
    <n v="1818681"/>
    <n v="7300000"/>
  </r>
  <r>
    <n v="7.2"/>
    <s v="Harry Brown"/>
    <s v="Daniel Barber"/>
    <x v="12"/>
    <s v="English"/>
    <n v="97"/>
    <n v="1818681"/>
    <n v="7300000"/>
  </r>
  <r>
    <n v="7.2"/>
    <s v="Harry Brown"/>
    <s v="Daniel Barber"/>
    <x v="4"/>
    <s v="English"/>
    <n v="97"/>
    <n v="1818681"/>
    <n v="7300000"/>
  </r>
  <r>
    <n v="3.5"/>
    <s v="The Omega Code"/>
    <s v="Robert Marcarelli"/>
    <x v="0"/>
    <s v="English"/>
    <n v="100"/>
    <n v="12610552"/>
    <n v="7500000"/>
  </r>
  <r>
    <n v="3.5"/>
    <s v="The Omega Code"/>
    <s v="Robert Marcarelli"/>
    <x v="1"/>
    <s v="English"/>
    <n v="100"/>
    <n v="12610552"/>
    <n v="7500000"/>
  </r>
  <r>
    <n v="3.5"/>
    <s v="The Omega Code"/>
    <s v="Robert Marcarelli"/>
    <x v="2"/>
    <s v="English"/>
    <n v="100"/>
    <n v="12610552"/>
    <n v="7500000"/>
  </r>
  <r>
    <n v="3.5"/>
    <s v="The Omega Code"/>
    <s v="Robert Marcarelli"/>
    <x v="3"/>
    <s v="English"/>
    <n v="100"/>
    <n v="12610552"/>
    <n v="7500000"/>
  </r>
  <r>
    <n v="3.5"/>
    <s v="The Omega Code"/>
    <s v="Robert Marcarelli"/>
    <x v="4"/>
    <s v="English"/>
    <n v="100"/>
    <n v="12610552"/>
    <n v="7500000"/>
  </r>
  <r>
    <n v="7.5"/>
    <s v="Juno"/>
    <s v="Jason Reitman"/>
    <x v="7"/>
    <s v="English"/>
    <n v="96"/>
    <n v="143492840"/>
    <n v="7500000"/>
  </r>
  <r>
    <n v="7.5"/>
    <s v="Juno"/>
    <s v="Jason Reitman"/>
    <x v="12"/>
    <s v="English"/>
    <n v="96"/>
    <n v="143492840"/>
    <n v="7500000"/>
  </r>
  <r>
    <n v="7.5"/>
    <s v="Juno"/>
    <s v="Jason Reitman"/>
    <x v="5"/>
    <s v="English"/>
    <n v="96"/>
    <n v="143492840"/>
    <n v="7500000"/>
  </r>
  <r>
    <n v="6.7"/>
    <s v="Diamonds Are Forever"/>
    <s v="Guy Hamilton"/>
    <x v="0"/>
    <s v="English"/>
    <n v="120"/>
    <n v="43800000"/>
    <n v="7200000"/>
  </r>
  <r>
    <n v="6.7"/>
    <s v="Diamonds Are Forever"/>
    <s v="Guy Hamilton"/>
    <x v="1"/>
    <s v="English"/>
    <n v="120"/>
    <n v="43800000"/>
    <n v="7200000"/>
  </r>
  <r>
    <n v="6.7"/>
    <s v="Diamonds Are Forever"/>
    <s v="Guy Hamilton"/>
    <x v="4"/>
    <s v="English"/>
    <n v="120"/>
    <n v="43800000"/>
    <n v="7200000"/>
  </r>
  <r>
    <n v="9.1999999999999993"/>
    <s v="The Godfather"/>
    <s v="Francis Ford Coppola"/>
    <x v="15"/>
    <s v="English"/>
    <n v="175"/>
    <n v="134821952"/>
    <n v="6000000"/>
  </r>
  <r>
    <n v="9.1999999999999993"/>
    <s v="The Godfather"/>
    <s v="Francis Ford Coppola"/>
    <x v="12"/>
    <s v="English"/>
    <n v="175"/>
    <n v="134821952"/>
    <n v="6000000"/>
  </r>
  <r>
    <n v="6.1"/>
    <s v="Flashdance"/>
    <s v="Adrian Lyne"/>
    <x v="12"/>
    <s v="English"/>
    <n v="95"/>
    <n v="94900000"/>
    <n v="4000000"/>
  </r>
  <r>
    <n v="6.1"/>
    <s v="Flashdance"/>
    <s v="Adrian Lyne"/>
    <x v="19"/>
    <s v="English"/>
    <n v="95"/>
    <n v="94900000"/>
    <n v="4000000"/>
  </r>
  <r>
    <n v="6.1"/>
    <s v="Flashdance"/>
    <s v="Adrian Lyne"/>
    <x v="5"/>
    <s v="English"/>
    <n v="95"/>
    <n v="94900000"/>
    <n v="4000000"/>
  </r>
  <r>
    <n v="7.7"/>
    <s v="500 Days of Summer"/>
    <s v="Marc Webb"/>
    <x v="7"/>
    <s v="English"/>
    <n v="95"/>
    <n v="32391374"/>
    <n v="7500000"/>
  </r>
  <r>
    <n v="7.7"/>
    <s v="500 Days of Summer"/>
    <s v="Marc Webb"/>
    <x v="12"/>
    <s v="English"/>
    <n v="95"/>
    <n v="32391374"/>
    <n v="7500000"/>
  </r>
  <r>
    <n v="7.7"/>
    <s v="500 Days of Summer"/>
    <s v="Marc Webb"/>
    <x v="5"/>
    <s v="English"/>
    <n v="95"/>
    <n v="32391374"/>
    <n v="7500000"/>
  </r>
  <r>
    <n v="7.6"/>
    <s v="The Piano"/>
    <s v="Jane Campion"/>
    <x v="12"/>
    <s v="English"/>
    <n v="121"/>
    <n v="40158000"/>
    <n v="7000000"/>
  </r>
  <r>
    <n v="7.6"/>
    <s v="The Piano"/>
    <s v="Jane Campion"/>
    <x v="19"/>
    <s v="English"/>
    <n v="121"/>
    <n v="40158000"/>
    <n v="7000000"/>
  </r>
  <r>
    <n v="7.6"/>
    <s v="The Piano"/>
    <s v="Jane Campion"/>
    <x v="5"/>
    <s v="English"/>
    <n v="121"/>
    <n v="40158000"/>
    <n v="7000000"/>
  </r>
  <r>
    <n v="6.1"/>
    <s v="Magic Mike"/>
    <s v="Steven Soderbergh"/>
    <x v="7"/>
    <s v="English"/>
    <n v="110"/>
    <n v="113709992"/>
    <n v="7000000"/>
  </r>
  <r>
    <n v="6.1"/>
    <s v="Magic Mike"/>
    <s v="Steven Soderbergh"/>
    <x v="12"/>
    <s v="English"/>
    <n v="110"/>
    <n v="113709992"/>
    <n v="7000000"/>
  </r>
  <r>
    <n v="4.9000000000000004"/>
    <s v="Darkness Falls"/>
    <s v="Jonathan Liebesman"/>
    <x v="16"/>
    <s v="English"/>
    <n v="96"/>
    <n v="32131483"/>
    <n v="11000000"/>
  </r>
  <r>
    <n v="4.9000000000000004"/>
    <s v="Darkness Falls"/>
    <s v="Jonathan Liebesman"/>
    <x v="10"/>
    <s v="English"/>
    <n v="96"/>
    <n v="32131483"/>
    <n v="11000000"/>
  </r>
  <r>
    <n v="4.9000000000000004"/>
    <s v="Darkness Falls"/>
    <s v="Jonathan Liebesman"/>
    <x v="4"/>
    <s v="English"/>
    <n v="96"/>
    <n v="32131483"/>
    <n v="11000000"/>
  </r>
  <r>
    <n v="6.8"/>
    <s v="Live and Let Die"/>
    <s v="Guy Hamilton"/>
    <x v="0"/>
    <s v="English"/>
    <n v="121"/>
    <n v="35400000"/>
    <n v="7000000"/>
  </r>
  <r>
    <n v="6.8"/>
    <s v="Live and Let Die"/>
    <s v="Guy Hamilton"/>
    <x v="1"/>
    <s v="English"/>
    <n v="121"/>
    <n v="35400000"/>
    <n v="7000000"/>
  </r>
  <r>
    <n v="6.8"/>
    <s v="Live and Let Die"/>
    <s v="Guy Hamilton"/>
    <x v="4"/>
    <s v="English"/>
    <n v="121"/>
    <n v="35400000"/>
    <n v="7000000"/>
  </r>
  <r>
    <n v="7"/>
    <s v="My Dog Skip"/>
    <s v="Jay Russell"/>
    <x v="12"/>
    <s v="English"/>
    <n v="95"/>
    <n v="34099640"/>
    <n v="5000000"/>
  </r>
  <r>
    <n v="7"/>
    <s v="My Dog Skip"/>
    <s v="Jay Russell"/>
    <x v="8"/>
    <s v="English"/>
    <n v="95"/>
    <n v="34099640"/>
    <n v="5000000"/>
  </r>
  <r>
    <n v="7"/>
    <s v="My Dog Skip"/>
    <s v="Jay Russell"/>
    <x v="14"/>
    <s v="English"/>
    <n v="95"/>
    <n v="34099640"/>
    <n v="5000000"/>
  </r>
  <r>
    <n v="5.7"/>
    <s v="Jumping the Broom"/>
    <s v="Salim Akil"/>
    <x v="7"/>
    <s v="English"/>
    <n v="112"/>
    <n v="37295394"/>
    <n v="6600000"/>
  </r>
  <r>
    <n v="5.7"/>
    <s v="Jumping the Broom"/>
    <s v="Salim Akil"/>
    <x v="12"/>
    <s v="English"/>
    <n v="112"/>
    <n v="37295394"/>
    <n v="6600000"/>
  </r>
  <r>
    <n v="7.5"/>
    <s v="Good Night, and Good Luck."/>
    <s v="George Clooney"/>
    <x v="18"/>
    <s v="English"/>
    <n v="93"/>
    <n v="31501218"/>
    <n v="7500000"/>
  </r>
  <r>
    <n v="7.5"/>
    <s v="Good Night, and Good Luck."/>
    <s v="George Clooney"/>
    <x v="12"/>
    <s v="English"/>
    <n v="93"/>
    <n v="31501218"/>
    <n v="7500000"/>
  </r>
  <r>
    <n v="7.5"/>
    <s v="Good Night, and Good Luck."/>
    <s v="George Clooney"/>
    <x v="13"/>
    <s v="English"/>
    <n v="93"/>
    <n v="31501218"/>
    <n v="7500000"/>
  </r>
  <r>
    <n v="7.4"/>
    <s v="Capote"/>
    <s v="Bennett Miller"/>
    <x v="18"/>
    <s v="English"/>
    <n v="110"/>
    <n v="28747570"/>
    <n v="7000000"/>
  </r>
  <r>
    <n v="7.4"/>
    <s v="Capote"/>
    <s v="Bennett Miller"/>
    <x v="15"/>
    <s v="English"/>
    <n v="110"/>
    <n v="28747570"/>
    <n v="7000000"/>
  </r>
  <r>
    <n v="7.4"/>
    <s v="Capote"/>
    <s v="Bennett Miller"/>
    <x v="12"/>
    <s v="English"/>
    <n v="110"/>
    <n v="28747570"/>
    <n v="7000000"/>
  </r>
  <r>
    <n v="7.2"/>
    <s v="Desperado"/>
    <s v="Robert Rodriguez"/>
    <x v="0"/>
    <s v="English"/>
    <n v="104"/>
    <n v="25625110"/>
    <n v="7000000"/>
  </r>
  <r>
    <n v="7.2"/>
    <s v="Desperado"/>
    <s v="Robert Rodriguez"/>
    <x v="15"/>
    <s v="English"/>
    <n v="104"/>
    <n v="25625110"/>
    <n v="7000000"/>
  </r>
  <r>
    <n v="7.2"/>
    <s v="Desperado"/>
    <s v="Robert Rodriguez"/>
    <x v="4"/>
    <s v="English"/>
    <n v="104"/>
    <n v="25625110"/>
    <n v="7000000"/>
  </r>
  <r>
    <n v="6.8"/>
    <s v="Logan's Run"/>
    <s v="Michael Anderson"/>
    <x v="0"/>
    <s v="English"/>
    <n v="119"/>
    <n v="25000000"/>
    <n v="9000000"/>
  </r>
  <r>
    <n v="6.8"/>
    <s v="Logan's Run"/>
    <s v="Michael Anderson"/>
    <x v="1"/>
    <s v="English"/>
    <n v="119"/>
    <n v="25000000"/>
    <n v="9000000"/>
  </r>
  <r>
    <n v="6.8"/>
    <s v="Logan's Run"/>
    <s v="Michael Anderson"/>
    <x v="3"/>
    <s v="English"/>
    <n v="119"/>
    <n v="25000000"/>
    <n v="9000000"/>
  </r>
  <r>
    <n v="6.8"/>
    <s v="The Man with the Golden Gun"/>
    <s v="Guy Hamilton"/>
    <x v="0"/>
    <s v="English"/>
    <n v="125"/>
    <n v="21000000"/>
    <n v="13000000"/>
  </r>
  <r>
    <n v="6.8"/>
    <s v="The Man with the Golden Gun"/>
    <s v="Guy Hamilton"/>
    <x v="1"/>
    <s v="English"/>
    <n v="125"/>
    <n v="21000000"/>
    <n v="13000000"/>
  </r>
  <r>
    <n v="6.8"/>
    <s v="The Man with the Golden Gun"/>
    <s v="Guy Hamilton"/>
    <x v="4"/>
    <s v="English"/>
    <n v="125"/>
    <n v="21000000"/>
    <n v="13000000"/>
  </r>
  <r>
    <n v="5.2"/>
    <s v="Action Jackson"/>
    <s v="Craig R. Baxley"/>
    <x v="0"/>
    <s v="English"/>
    <n v="96"/>
    <n v="20257000"/>
    <n v="7000000"/>
  </r>
  <r>
    <n v="5.2"/>
    <s v="Action Jackson"/>
    <s v="Craig R. Baxley"/>
    <x v="7"/>
    <s v="English"/>
    <n v="96"/>
    <n v="20257000"/>
    <n v="7000000"/>
  </r>
  <r>
    <n v="5.2"/>
    <s v="Action Jackson"/>
    <s v="Craig R. Baxley"/>
    <x v="15"/>
    <s v="English"/>
    <n v="96"/>
    <n v="20257000"/>
    <n v="7000000"/>
  </r>
  <r>
    <n v="5.2"/>
    <s v="Action Jackson"/>
    <s v="Craig R. Baxley"/>
    <x v="4"/>
    <s v="English"/>
    <n v="96"/>
    <n v="20257000"/>
    <n v="7000000"/>
  </r>
  <r>
    <n v="7.2"/>
    <s v="The Descent"/>
    <s v="Neil Marshall"/>
    <x v="1"/>
    <s v="English"/>
    <n v="100"/>
    <n v="26005908"/>
    <n v="3500000"/>
  </r>
  <r>
    <n v="7.2"/>
    <s v="The Descent"/>
    <s v="Neil Marshall"/>
    <x v="16"/>
    <s v="English"/>
    <n v="100"/>
    <n v="26005908"/>
    <n v="3500000"/>
  </r>
  <r>
    <n v="7.2"/>
    <s v="The Descent"/>
    <s v="Neil Marshall"/>
    <x v="4"/>
    <s v="English"/>
    <n v="100"/>
    <n v="26005908"/>
    <n v="3500000"/>
  </r>
  <r>
    <n v="4"/>
    <s v="Devil's Due"/>
    <s v="Matt Bettinelli-Olpin"/>
    <x v="16"/>
    <s v="English"/>
    <n v="89"/>
    <n v="15818967"/>
    <n v="7000000"/>
  </r>
  <r>
    <n v="4"/>
    <s v="Devil's Due"/>
    <s v="Matt Bettinelli-Olpin"/>
    <x v="10"/>
    <s v="English"/>
    <n v="89"/>
    <n v="15818967"/>
    <n v="7000000"/>
  </r>
  <r>
    <n v="6.8"/>
    <s v="Flirting with Disaster"/>
    <s v="David O. Russell"/>
    <x v="7"/>
    <s v="English"/>
    <n v="92"/>
    <n v="14891000"/>
    <n v="7000000"/>
  </r>
  <r>
    <n v="6.9"/>
    <s v="The Devil's Rejects"/>
    <s v="Rob Zombie"/>
    <x v="15"/>
    <s v="English"/>
    <n v="109"/>
    <n v="16901126"/>
    <n v="7000000"/>
  </r>
  <r>
    <n v="6.9"/>
    <s v="The Devil's Rejects"/>
    <s v="Rob Zombie"/>
    <x v="16"/>
    <s v="English"/>
    <n v="109"/>
    <n v="16901126"/>
    <n v="7000000"/>
  </r>
  <r>
    <n v="7.3"/>
    <s v="Dope"/>
    <s v="Rick Famuyiwa"/>
    <x v="7"/>
    <s v="English"/>
    <n v="103"/>
    <n v="17474107"/>
    <n v="7000000"/>
  </r>
  <r>
    <n v="7.3"/>
    <s v="Dope"/>
    <s v="Rick Famuyiwa"/>
    <x v="15"/>
    <s v="English"/>
    <n v="103"/>
    <n v="17474107"/>
    <n v="7000000"/>
  </r>
  <r>
    <n v="7.3"/>
    <s v="Dope"/>
    <s v="Rick Famuyiwa"/>
    <x v="12"/>
    <s v="English"/>
    <n v="103"/>
    <n v="17474107"/>
    <n v="7000000"/>
  </r>
  <r>
    <n v="6.1"/>
    <s v="In Too Deep"/>
    <s v="Michael Rymer"/>
    <x v="15"/>
    <s v="English"/>
    <n v="95"/>
    <n v="14003141"/>
    <n v="7000000"/>
  </r>
  <r>
    <n v="6.1"/>
    <s v="In Too Deep"/>
    <s v="Michael Rymer"/>
    <x v="12"/>
    <s v="English"/>
    <n v="95"/>
    <n v="14003141"/>
    <n v="7000000"/>
  </r>
  <r>
    <n v="6.1"/>
    <s v="In Too Deep"/>
    <s v="Michael Rymer"/>
    <x v="4"/>
    <s v="English"/>
    <n v="95"/>
    <n v="14003141"/>
    <n v="7000000"/>
  </r>
  <r>
    <n v="6"/>
    <s v="House of 1000 Corpses"/>
    <s v="Rob Zombie"/>
    <x v="16"/>
    <s v="English"/>
    <n v="105"/>
    <n v="12583510"/>
    <n v="7000000"/>
  </r>
  <r>
    <n v="7"/>
    <s v="A Serious Man"/>
    <s v="Ethan Coen"/>
    <x v="7"/>
    <s v="English"/>
    <n v="106"/>
    <n v="9190525"/>
    <n v="7000000"/>
  </r>
  <r>
    <n v="7"/>
    <s v="A Serious Man"/>
    <s v="Ethan Coen"/>
    <x v="12"/>
    <s v="English"/>
    <n v="106"/>
    <n v="9190525"/>
    <n v="7000000"/>
  </r>
  <r>
    <n v="7.1"/>
    <s v="Get Low"/>
    <s v="Aaron Schneider"/>
    <x v="12"/>
    <s v="English"/>
    <n v="100"/>
    <n v="9176553"/>
    <n v="7500000"/>
  </r>
  <r>
    <n v="7.1"/>
    <s v="Get Low"/>
    <s v="Aaron Schneider"/>
    <x v="10"/>
    <s v="English"/>
    <n v="100"/>
    <n v="9176553"/>
    <n v="7500000"/>
  </r>
  <r>
    <n v="6.2"/>
    <s v="Warlock"/>
    <s v="Steve Miner"/>
    <x v="0"/>
    <s v="English"/>
    <n v="103"/>
    <n v="9094451"/>
    <n v="7000000"/>
  </r>
  <r>
    <n v="6.2"/>
    <s v="Warlock"/>
    <s v="Steve Miner"/>
    <x v="2"/>
    <s v="English"/>
    <n v="103"/>
    <n v="9094451"/>
    <n v="7000000"/>
  </r>
  <r>
    <n v="6.2"/>
    <s v="Warlock"/>
    <s v="Steve Miner"/>
    <x v="16"/>
    <s v="English"/>
    <n v="103"/>
    <n v="9094451"/>
    <n v="7000000"/>
  </r>
  <r>
    <n v="6.2"/>
    <s v="Warlock"/>
    <s v="Steve Miner"/>
    <x v="4"/>
    <s v="English"/>
    <n v="103"/>
    <n v="9094451"/>
    <n v="7000000"/>
  </r>
  <r>
    <n v="6.9"/>
    <s v="Beyond the Lights"/>
    <s v="Gina Prince-Bythewood"/>
    <x v="12"/>
    <s v="English"/>
    <n v="116"/>
    <n v="14612840"/>
    <n v="7000000"/>
  </r>
  <r>
    <n v="6.9"/>
    <s v="Beyond the Lights"/>
    <s v="Gina Prince-Bythewood"/>
    <x v="19"/>
    <s v="English"/>
    <n v="116"/>
    <n v="14612840"/>
    <n v="7000000"/>
  </r>
  <r>
    <n v="7.6"/>
    <s v="A Single Man"/>
    <s v="Tom Ford"/>
    <x v="12"/>
    <s v="English"/>
    <n v="99"/>
    <n v="9166863"/>
    <n v="7000000"/>
  </r>
  <r>
    <n v="7.6"/>
    <s v="A Single Man"/>
    <s v="Tom Ford"/>
    <x v="5"/>
    <s v="English"/>
    <n v="99"/>
    <n v="9166863"/>
    <n v="7000000"/>
  </r>
  <r>
    <n v="7.6"/>
    <s v="The Last Temptation of Christ"/>
    <s v="Martin Scorsese"/>
    <x v="12"/>
    <s v="English"/>
    <n v="164"/>
    <n v="8373585"/>
    <n v="7000000"/>
  </r>
  <r>
    <n v="6.4"/>
    <s v="Outside Providence"/>
    <s v="Michael Corrente"/>
    <x v="7"/>
    <s v="English"/>
    <n v="96"/>
    <n v="7292175"/>
    <n v="7000000"/>
  </r>
  <r>
    <n v="6.4"/>
    <s v="Outside Providence"/>
    <s v="Michael Corrente"/>
    <x v="12"/>
    <s v="English"/>
    <n v="96"/>
    <n v="7292175"/>
    <n v="7000000"/>
  </r>
  <r>
    <n v="6.4"/>
    <s v="Outside Providence"/>
    <s v="Michael Corrente"/>
    <x v="5"/>
    <s v="English"/>
    <n v="96"/>
    <n v="7292175"/>
    <n v="7000000"/>
  </r>
  <r>
    <n v="6.2"/>
    <s v="Bride &amp; Prejudice"/>
    <s v="Gurinder Chadha"/>
    <x v="7"/>
    <s v="English"/>
    <n v="122"/>
    <n v="6601079"/>
    <n v="7000000"/>
  </r>
  <r>
    <n v="6.2"/>
    <s v="Bride &amp; Prejudice"/>
    <s v="Gurinder Chadha"/>
    <x v="12"/>
    <s v="English"/>
    <n v="122"/>
    <n v="6601079"/>
    <n v="7000000"/>
  </r>
  <r>
    <n v="6.2"/>
    <s v="Bride &amp; Prejudice"/>
    <s v="Gurinder Chadha"/>
    <x v="9"/>
    <s v="English"/>
    <n v="122"/>
    <n v="6601079"/>
    <n v="7000000"/>
  </r>
  <r>
    <n v="6.2"/>
    <s v="Bride &amp; Prejudice"/>
    <s v="Gurinder Chadha"/>
    <x v="5"/>
    <s v="English"/>
    <n v="122"/>
    <n v="6601079"/>
    <n v="7000000"/>
  </r>
  <r>
    <n v="7.5"/>
    <s v="Rabbit-Proof Fence"/>
    <s v="Phillip Noyce"/>
    <x v="1"/>
    <s v="Aboriginal"/>
    <n v="94"/>
    <n v="6165429"/>
    <n v="6000000"/>
  </r>
  <r>
    <n v="7.5"/>
    <s v="Rabbit-Proof Fence"/>
    <s v="Phillip Noyce"/>
    <x v="18"/>
    <s v="Aboriginal"/>
    <n v="94"/>
    <n v="6165429"/>
    <n v="6000000"/>
  </r>
  <r>
    <n v="7.5"/>
    <s v="Rabbit-Proof Fence"/>
    <s v="Phillip Noyce"/>
    <x v="12"/>
    <s v="Aboriginal"/>
    <n v="94"/>
    <n v="6165429"/>
    <n v="6000000"/>
  </r>
  <r>
    <n v="7.5"/>
    <s v="Rabbit-Proof Fence"/>
    <s v="Phillip Noyce"/>
    <x v="13"/>
    <s v="Aboriginal"/>
    <n v="94"/>
    <n v="6165429"/>
    <n v="6000000"/>
  </r>
  <r>
    <n v="2"/>
    <s v="Who's Your Caddy?"/>
    <s v="Don Michael Paul"/>
    <x v="7"/>
    <s v="English"/>
    <n v="93"/>
    <n v="5694308"/>
    <n v="7000000"/>
  </r>
  <r>
    <n v="2"/>
    <s v="Who's Your Caddy?"/>
    <s v="Don Michael Paul"/>
    <x v="14"/>
    <s v="English"/>
    <n v="93"/>
    <n v="5694308"/>
    <n v="7000000"/>
  </r>
  <r>
    <n v="6.2"/>
    <s v="Split Second"/>
    <s v="Tony Maylam"/>
    <x v="0"/>
    <s v="English"/>
    <n v="96"/>
    <n v="5430822"/>
    <n v="7000000"/>
  </r>
  <r>
    <n v="6.2"/>
    <s v="Split Second"/>
    <s v="Tony Maylam"/>
    <x v="15"/>
    <s v="English"/>
    <n v="96"/>
    <n v="5430822"/>
    <n v="7000000"/>
  </r>
  <r>
    <n v="6.2"/>
    <s v="Split Second"/>
    <s v="Tony Maylam"/>
    <x v="16"/>
    <s v="English"/>
    <n v="96"/>
    <n v="5430822"/>
    <n v="7000000"/>
  </r>
  <r>
    <n v="6.2"/>
    <s v="Split Second"/>
    <s v="Tony Maylam"/>
    <x v="3"/>
    <s v="English"/>
    <n v="96"/>
    <n v="5430822"/>
    <n v="7000000"/>
  </r>
  <r>
    <n v="6.2"/>
    <s v="Split Second"/>
    <s v="Tony Maylam"/>
    <x v="4"/>
    <s v="English"/>
    <n v="96"/>
    <n v="5430822"/>
    <n v="7000000"/>
  </r>
  <r>
    <n v="6.5"/>
    <s v="The Other Side of Heaven"/>
    <s v="Mitch Davis"/>
    <x v="1"/>
    <s v="English"/>
    <n v="113"/>
    <n v="4720371"/>
    <n v="7000000"/>
  </r>
  <r>
    <n v="6.5"/>
    <s v="The Other Side of Heaven"/>
    <s v="Mitch Davis"/>
    <x v="18"/>
    <s v="English"/>
    <n v="113"/>
    <n v="4720371"/>
    <n v="7000000"/>
  </r>
  <r>
    <n v="6.5"/>
    <s v="The Other Side of Heaven"/>
    <s v="Mitch Davis"/>
    <x v="12"/>
    <s v="English"/>
    <n v="113"/>
    <n v="4720371"/>
    <n v="7000000"/>
  </r>
  <r>
    <n v="7.9"/>
    <s v="Veer-Zaara"/>
    <s v="Yash Chopra"/>
    <x v="12"/>
    <s v="Hindi"/>
    <n v="192"/>
    <n v="2921738"/>
    <n v="7000000"/>
  </r>
  <r>
    <n v="7.9"/>
    <s v="Veer-Zaara"/>
    <s v="Yash Chopra"/>
    <x v="9"/>
    <s v="Hindi"/>
    <n v="192"/>
    <n v="2921738"/>
    <n v="7000000"/>
  </r>
  <r>
    <n v="7.9"/>
    <s v="Veer-Zaara"/>
    <s v="Yash Chopra"/>
    <x v="5"/>
    <s v="Hindi"/>
    <n v="192"/>
    <n v="2921738"/>
    <n v="7000000"/>
  </r>
  <r>
    <n v="6.8"/>
    <s v="Redbelt"/>
    <s v="David Mamet"/>
    <x v="12"/>
    <s v="English"/>
    <n v="99"/>
    <n v="2344847"/>
    <n v="7000000"/>
  </r>
  <r>
    <n v="6.8"/>
    <s v="Redbelt"/>
    <s v="David Mamet"/>
    <x v="14"/>
    <s v="English"/>
    <n v="99"/>
    <n v="2344847"/>
    <n v="7000000"/>
  </r>
  <r>
    <n v="6.3"/>
    <s v="Cyrus"/>
    <s v="Jay Duplass"/>
    <x v="7"/>
    <s v="English"/>
    <n v="91"/>
    <n v="7455447"/>
    <n v="7000000"/>
  </r>
  <r>
    <n v="6.3"/>
    <s v="Cyrus"/>
    <s v="Jay Duplass"/>
    <x v="12"/>
    <s v="English"/>
    <n v="91"/>
    <n v="7455447"/>
    <n v="7000000"/>
  </r>
  <r>
    <n v="6.3"/>
    <s v="Cyrus"/>
    <s v="Jay Duplass"/>
    <x v="5"/>
    <s v="English"/>
    <n v="91"/>
    <n v="7455447"/>
    <n v="7000000"/>
  </r>
  <r>
    <n v="6.3"/>
    <s v="A Dog of Flanders"/>
    <s v="Kevin Brodie"/>
    <x v="12"/>
    <s v="English"/>
    <n v="100"/>
    <n v="2148212"/>
    <n v="7000000"/>
  </r>
  <r>
    <n v="6.3"/>
    <s v="A Dog of Flanders"/>
    <s v="Kevin Brodie"/>
    <x v="8"/>
    <s v="English"/>
    <n v="100"/>
    <n v="2148212"/>
    <n v="7000000"/>
  </r>
  <r>
    <n v="6.6"/>
    <s v="Auto Focus"/>
    <s v="Paul Schrader"/>
    <x v="18"/>
    <s v="English"/>
    <n v="105"/>
    <n v="2062066"/>
    <n v="7000000"/>
  </r>
  <r>
    <n v="6.6"/>
    <s v="Auto Focus"/>
    <s v="Paul Schrader"/>
    <x v="15"/>
    <s v="English"/>
    <n v="105"/>
    <n v="2062066"/>
    <n v="7000000"/>
  </r>
  <r>
    <n v="6.6"/>
    <s v="Auto Focus"/>
    <s v="Paul Schrader"/>
    <x v="12"/>
    <s v="English"/>
    <n v="105"/>
    <n v="2062066"/>
    <n v="7000000"/>
  </r>
  <r>
    <n v="6.4"/>
    <s v="Factory Girl"/>
    <s v="George Hickenlooper"/>
    <x v="18"/>
    <s v="English"/>
    <n v="99"/>
    <n v="1654367"/>
    <n v="7000000"/>
  </r>
  <r>
    <n v="6.4"/>
    <s v="Factory Girl"/>
    <s v="George Hickenlooper"/>
    <x v="12"/>
    <s v="English"/>
    <n v="99"/>
    <n v="1654367"/>
    <n v="7000000"/>
  </r>
  <r>
    <n v="7.5"/>
    <s v="We Need to Talk About Kevin"/>
    <s v="Lynne Ramsay"/>
    <x v="12"/>
    <s v="English"/>
    <n v="112"/>
    <n v="1738692"/>
    <n v="7000000"/>
  </r>
  <r>
    <n v="7.5"/>
    <s v="We Need to Talk About Kevin"/>
    <s v="Lynne Ramsay"/>
    <x v="4"/>
    <s v="English"/>
    <n v="112"/>
    <n v="1738692"/>
    <n v="7000000"/>
  </r>
  <r>
    <n v="6.5"/>
    <s v="The Mighty Macs"/>
    <s v="Tim Chambers"/>
    <x v="12"/>
    <s v="English"/>
    <n v="99"/>
    <n v="1889522"/>
    <n v="7000000"/>
  </r>
  <r>
    <n v="6.5"/>
    <s v="The Mighty Macs"/>
    <s v="Tim Chambers"/>
    <x v="14"/>
    <s v="English"/>
    <n v="99"/>
    <n v="1889522"/>
    <n v="7000000"/>
  </r>
  <r>
    <n v="7.2"/>
    <s v="Mother and Child"/>
    <s v="Rodrigo GarcÃ­a"/>
    <x v="12"/>
    <s v="English"/>
    <n v="125"/>
    <n v="1110286"/>
    <n v="4825000"/>
  </r>
  <r>
    <n v="7.2"/>
    <s v="Mother and Child"/>
    <s v="Rodrigo GarcÃ­a"/>
    <x v="5"/>
    <s v="English"/>
    <n v="125"/>
    <n v="1110286"/>
    <n v="4825000"/>
  </r>
  <r>
    <n v="6.3"/>
    <s v="March or Die"/>
    <s v="Dick Richards"/>
    <x v="1"/>
    <s v="English"/>
    <n v="107"/>
    <n v="1000000"/>
    <n v="9000000"/>
  </r>
  <r>
    <n v="6.3"/>
    <s v="March or Die"/>
    <s v="Dick Richards"/>
    <x v="12"/>
    <s v="English"/>
    <n v="107"/>
    <n v="1000000"/>
    <n v="9000000"/>
  </r>
  <r>
    <n v="6.3"/>
    <s v="March or Die"/>
    <s v="Dick Richards"/>
    <x v="5"/>
    <s v="English"/>
    <n v="107"/>
    <n v="1000000"/>
    <n v="9000000"/>
  </r>
  <r>
    <n v="6.3"/>
    <s v="March or Die"/>
    <s v="Dick Richards"/>
    <x v="17"/>
    <s v="English"/>
    <n v="107"/>
    <n v="1000000"/>
    <n v="9000000"/>
  </r>
  <r>
    <n v="7"/>
    <s v="Les visiteurs"/>
    <s v="Jean-Marie PoirÃ©"/>
    <x v="7"/>
    <s v="French"/>
    <n v="107"/>
    <n v="700000"/>
    <n v="50000000"/>
  </r>
  <r>
    <n v="7"/>
    <s v="Les visiteurs"/>
    <s v="Jean-Marie PoirÃ©"/>
    <x v="2"/>
    <s v="French"/>
    <n v="107"/>
    <n v="700000"/>
    <n v="50000000"/>
  </r>
  <r>
    <n v="7"/>
    <s v="Les visiteurs"/>
    <s v="Jean-Marie PoirÃ©"/>
    <x v="3"/>
    <s v="French"/>
    <n v="107"/>
    <n v="700000"/>
    <n v="50000000"/>
  </r>
  <r>
    <n v="6.3"/>
    <s v="Somewhere"/>
    <s v="Sofia Coppola"/>
    <x v="7"/>
    <s v="English"/>
    <n v="97"/>
    <n v="1768416"/>
    <n v="7000000"/>
  </r>
  <r>
    <n v="6.3"/>
    <s v="Somewhere"/>
    <s v="Sofia Coppola"/>
    <x v="12"/>
    <s v="English"/>
    <n v="97"/>
    <n v="1768416"/>
    <n v="7000000"/>
  </r>
  <r>
    <n v="2.2999999999999998"/>
    <s v="Chairman of the Board"/>
    <s v="Alex Zamm"/>
    <x v="7"/>
    <s v="English"/>
    <n v="95"/>
    <n v="306715"/>
    <n v="10000000"/>
  </r>
  <r>
    <n v="7.1"/>
    <s v="Hesher"/>
    <s v="Spencer Susser"/>
    <x v="12"/>
    <s v="English"/>
    <n v="106"/>
    <n v="382946"/>
    <n v="7000000"/>
  </r>
  <r>
    <n v="6.2"/>
    <s v="Gerry"/>
    <s v="Gus Van Sant"/>
    <x v="1"/>
    <s v="English"/>
    <n v="103"/>
    <n v="236266"/>
    <n v="3500000"/>
  </r>
  <r>
    <n v="6.2"/>
    <s v="Gerry"/>
    <s v="Gus Van Sant"/>
    <x v="12"/>
    <s v="English"/>
    <n v="103"/>
    <n v="236266"/>
    <n v="3500000"/>
  </r>
  <r>
    <n v="6.2"/>
    <s v="Gerry"/>
    <s v="Gus Van Sant"/>
    <x v="10"/>
    <s v="English"/>
    <n v="103"/>
    <n v="236266"/>
    <n v="3500000"/>
  </r>
  <r>
    <n v="6.7"/>
    <s v="The Heart of Me"/>
    <s v="Thaddeus O'Sullivan"/>
    <x v="12"/>
    <s v="English"/>
    <n v="96"/>
    <n v="196067"/>
    <n v="7000000"/>
  </r>
  <r>
    <n v="6.7"/>
    <s v="The Heart of Me"/>
    <s v="Thaddeus O'Sullivan"/>
    <x v="5"/>
    <s v="English"/>
    <n v="96"/>
    <n v="196067"/>
    <n v="7000000"/>
  </r>
  <r>
    <n v="6.5"/>
    <s v="Freeheld"/>
    <s v="Peter Sollett"/>
    <x v="18"/>
    <s v="English"/>
    <n v="103"/>
    <n v="532988"/>
    <n v="7000000"/>
  </r>
  <r>
    <n v="6.5"/>
    <s v="Freeheld"/>
    <s v="Peter Sollett"/>
    <x v="12"/>
    <s v="English"/>
    <n v="103"/>
    <n v="532988"/>
    <n v="7000000"/>
  </r>
  <r>
    <n v="6.5"/>
    <s v="Freeheld"/>
    <s v="Peter Sollett"/>
    <x v="5"/>
    <s v="English"/>
    <n v="103"/>
    <n v="532988"/>
    <n v="7000000"/>
  </r>
  <r>
    <n v="5.9"/>
    <s v="The Extra Man"/>
    <s v="Shari Springer Berman"/>
    <x v="7"/>
    <s v="English"/>
    <n v="108"/>
    <n v="453079"/>
    <n v="7000000"/>
  </r>
  <r>
    <n v="6"/>
    <s v="Ca$h"/>
    <s v="Stephen Milburn Anderson"/>
    <x v="7"/>
    <s v="English"/>
    <n v="118"/>
    <n v="46451"/>
    <n v="7000000"/>
  </r>
  <r>
    <n v="6"/>
    <s v="Ca$h"/>
    <s v="Stephen Milburn Anderson"/>
    <x v="15"/>
    <s v="English"/>
    <n v="118"/>
    <n v="46451"/>
    <n v="7000000"/>
  </r>
  <r>
    <n v="6"/>
    <s v="Ca$h"/>
    <s v="Stephen Milburn Anderson"/>
    <x v="4"/>
    <s v="English"/>
    <n v="118"/>
    <n v="46451"/>
    <n v="7000000"/>
  </r>
  <r>
    <n v="6.9"/>
    <s v="Wah-Wah"/>
    <s v="Richard E. Grant"/>
    <x v="12"/>
    <s v="English"/>
    <n v="97"/>
    <n v="233103"/>
    <n v="7000000"/>
  </r>
  <r>
    <n v="7.3"/>
    <s v="Pale Rider"/>
    <s v="Clint Eastwood"/>
    <x v="11"/>
    <s v="English"/>
    <n v="115"/>
    <n v="41400000"/>
    <n v="6900000"/>
  </r>
  <r>
    <n v="7.7"/>
    <s v="Dazed and Confused"/>
    <s v="Richard Linklater"/>
    <x v="7"/>
    <s v="English"/>
    <n v="102"/>
    <n v="7993039"/>
    <n v="6900000"/>
  </r>
  <r>
    <n v="7.3"/>
    <s v="Aimee &amp; Jaguar"/>
    <s v="Max FÃ¤rberbÃ¶ck"/>
    <x v="18"/>
    <s v="German"/>
    <n v="125"/>
    <n v="927107"/>
    <n v="15000000"/>
  </r>
  <r>
    <n v="7.3"/>
    <s v="Aimee &amp; Jaguar"/>
    <s v="Max FÃ¤rberbÃ¶ck"/>
    <x v="12"/>
    <s v="German"/>
    <n v="125"/>
    <n v="927107"/>
    <n v="15000000"/>
  </r>
  <r>
    <n v="7.3"/>
    <s v="Aimee &amp; Jaguar"/>
    <s v="Max FÃ¤rberbÃ¶ck"/>
    <x v="5"/>
    <s v="German"/>
    <n v="125"/>
    <n v="927107"/>
    <n v="15000000"/>
  </r>
  <r>
    <n v="7.3"/>
    <s v="Aimee &amp; Jaguar"/>
    <s v="Max FÃ¤rberbÃ¶ck"/>
    <x v="17"/>
    <s v="German"/>
    <n v="125"/>
    <n v="927107"/>
    <n v="15000000"/>
  </r>
  <r>
    <n v="7"/>
    <s v="The Chumscrubber"/>
    <s v="Arie Posin"/>
    <x v="7"/>
    <s v="English"/>
    <n v="108"/>
    <n v="49526"/>
    <n v="6800000"/>
  </r>
  <r>
    <n v="7"/>
    <s v="The Chumscrubber"/>
    <s v="Arie Posin"/>
    <x v="12"/>
    <s v="English"/>
    <n v="108"/>
    <n v="49526"/>
    <n v="6800000"/>
  </r>
  <r>
    <n v="6.4"/>
    <s v="Shade"/>
    <s v="Damian Nieman"/>
    <x v="15"/>
    <s v="English"/>
    <n v="101"/>
    <n v="10696"/>
    <n v="6800000"/>
  </r>
  <r>
    <n v="6.4"/>
    <s v="Shade"/>
    <s v="Damian Nieman"/>
    <x v="4"/>
    <s v="English"/>
    <n v="101"/>
    <n v="10696"/>
    <n v="6800000"/>
  </r>
  <r>
    <n v="5.6"/>
    <s v="House at the End of the Street"/>
    <s v="Mark Tonderai"/>
    <x v="12"/>
    <s v="English"/>
    <n v="101"/>
    <n v="31607598"/>
    <n v="6900000"/>
  </r>
  <r>
    <n v="5.6"/>
    <s v="House at the End of the Street"/>
    <s v="Mark Tonderai"/>
    <x v="16"/>
    <s v="English"/>
    <n v="101"/>
    <n v="31607598"/>
    <n v="6900000"/>
  </r>
  <r>
    <n v="5.6"/>
    <s v="House at the End of the Street"/>
    <s v="Mark Tonderai"/>
    <x v="4"/>
    <s v="English"/>
    <n v="101"/>
    <n v="31607598"/>
    <n v="6900000"/>
  </r>
  <r>
    <n v="8.1999999999999993"/>
    <s v="Incendies"/>
    <s v="Denis Villeneuve"/>
    <x v="12"/>
    <s v="French"/>
    <n v="139"/>
    <n v="6857096"/>
    <n v="6800000"/>
  </r>
  <r>
    <n v="8.1999999999999993"/>
    <s v="Incendies"/>
    <s v="Denis Villeneuve"/>
    <x v="10"/>
    <s v="French"/>
    <n v="139"/>
    <n v="6857096"/>
    <n v="6800000"/>
  </r>
  <r>
    <n v="8.1999999999999993"/>
    <s v="Incendies"/>
    <s v="Denis Villeneuve"/>
    <x v="17"/>
    <s v="French"/>
    <n v="139"/>
    <n v="6857096"/>
    <n v="6800000"/>
  </r>
  <r>
    <n v="6.5"/>
    <s v="Remember Me, My Love"/>
    <s v="Gabriele Muccino"/>
    <x v="7"/>
    <s v="Italian"/>
    <n v="125"/>
    <n v="223878"/>
    <n v="5000000"/>
  </r>
  <r>
    <n v="6.5"/>
    <s v="Remember Me, My Love"/>
    <s v="Gabriele Muccino"/>
    <x v="12"/>
    <s v="Italian"/>
    <n v="125"/>
    <n v="223878"/>
    <n v="5000000"/>
  </r>
  <r>
    <n v="6.5"/>
    <s v="Remember Me, My Love"/>
    <s v="Gabriele Muccino"/>
    <x v="5"/>
    <s v="Italian"/>
    <n v="125"/>
    <n v="223878"/>
    <n v="5000000"/>
  </r>
  <r>
    <n v="8.1"/>
    <s v="Elite Squad"/>
    <s v="JosÃ© Padilha"/>
    <x v="0"/>
    <s v="Portuguese"/>
    <n v="115"/>
    <n v="8060"/>
    <n v="4000000"/>
  </r>
  <r>
    <n v="8.1"/>
    <s v="Elite Squad"/>
    <s v="JosÃ© Padilha"/>
    <x v="15"/>
    <s v="Portuguese"/>
    <n v="115"/>
    <n v="8060"/>
    <n v="4000000"/>
  </r>
  <r>
    <n v="8.1"/>
    <s v="Elite Squad"/>
    <s v="JosÃ© Padilha"/>
    <x v="12"/>
    <s v="Portuguese"/>
    <n v="115"/>
    <n v="8060"/>
    <n v="4000000"/>
  </r>
  <r>
    <n v="8.1"/>
    <s v="Elite Squad"/>
    <s v="JosÃ© Padilha"/>
    <x v="4"/>
    <s v="Portuguese"/>
    <n v="115"/>
    <n v="8060"/>
    <n v="4000000"/>
  </r>
  <r>
    <n v="5.4"/>
    <s v="Annabelle"/>
    <s v="John R. Leonetti"/>
    <x v="16"/>
    <s v="English"/>
    <n v="99"/>
    <n v="84263837"/>
    <n v="6500000"/>
  </r>
  <r>
    <n v="5.4"/>
    <s v="Annabelle"/>
    <s v="John R. Leonetti"/>
    <x v="10"/>
    <s v="English"/>
    <n v="99"/>
    <n v="84263837"/>
    <n v="6500000"/>
  </r>
  <r>
    <n v="6.3"/>
    <s v="Bran Nue Dae"/>
    <s v="Rachel Perkins"/>
    <x v="7"/>
    <s v="English"/>
    <n v="88"/>
    <n v="110029"/>
    <n v="6500000"/>
  </r>
  <r>
    <n v="6.3"/>
    <s v="Bran Nue Dae"/>
    <s v="Rachel Perkins"/>
    <x v="12"/>
    <s v="English"/>
    <n v="88"/>
    <n v="110029"/>
    <n v="6500000"/>
  </r>
  <r>
    <n v="6.3"/>
    <s v="Bran Nue Dae"/>
    <s v="Rachel Perkins"/>
    <x v="9"/>
    <s v="English"/>
    <n v="88"/>
    <n v="110029"/>
    <n v="6500000"/>
  </r>
  <r>
    <n v="7.8"/>
    <s v="Boyz n the Hood"/>
    <s v="John Singleton"/>
    <x v="15"/>
    <s v="English"/>
    <n v="112"/>
    <n v="57504069"/>
    <n v="6000000"/>
  </r>
  <r>
    <n v="7.8"/>
    <s v="Boyz n the Hood"/>
    <s v="John Singleton"/>
    <x v="12"/>
    <s v="English"/>
    <n v="112"/>
    <n v="57504069"/>
    <n v="6000000"/>
  </r>
  <r>
    <n v="6.8"/>
    <s v="La Bamba"/>
    <s v="Luis Valdez"/>
    <x v="18"/>
    <s v="English"/>
    <n v="108"/>
    <n v="54215416"/>
    <n v="6500000"/>
  </r>
  <r>
    <n v="6.8"/>
    <s v="La Bamba"/>
    <s v="Luis Valdez"/>
    <x v="12"/>
    <s v="English"/>
    <n v="108"/>
    <n v="54215416"/>
    <n v="6500000"/>
  </r>
  <r>
    <n v="6.8"/>
    <s v="La Bamba"/>
    <s v="Luis Valdez"/>
    <x v="19"/>
    <s v="English"/>
    <n v="108"/>
    <n v="54215416"/>
    <n v="6500000"/>
  </r>
  <r>
    <n v="7.1"/>
    <s v="Dressed to Kill"/>
    <s v="Brian De Palma"/>
    <x v="10"/>
    <s v="English"/>
    <n v="104"/>
    <n v="31899000"/>
    <n v="6500000"/>
  </r>
  <r>
    <n v="7.1"/>
    <s v="Dressed to Kill"/>
    <s v="Brian De Palma"/>
    <x v="5"/>
    <s v="English"/>
    <n v="104"/>
    <n v="31899000"/>
    <n v="6500000"/>
  </r>
  <r>
    <n v="7.1"/>
    <s v="Dressed to Kill"/>
    <s v="Brian De Palma"/>
    <x v="4"/>
    <s v="English"/>
    <n v="104"/>
    <n v="31899000"/>
    <n v="6500000"/>
  </r>
  <r>
    <n v="6.2"/>
    <s v="The Adventures of Huck Finn"/>
    <s v="Stephen Sommers"/>
    <x v="1"/>
    <s v="English"/>
    <n v="108"/>
    <n v="24103594"/>
    <n v="6500000"/>
  </r>
  <r>
    <n v="6.2"/>
    <s v="The Adventures of Huck Finn"/>
    <s v="Stephen Sommers"/>
    <x v="7"/>
    <s v="English"/>
    <n v="108"/>
    <n v="24103594"/>
    <n v="6500000"/>
  </r>
  <r>
    <n v="6.2"/>
    <s v="The Adventures of Huck Finn"/>
    <s v="Stephen Sommers"/>
    <x v="12"/>
    <s v="English"/>
    <n v="108"/>
    <n v="24103594"/>
    <n v="6500000"/>
  </r>
  <r>
    <n v="6.2"/>
    <s v="The Adventures of Huck Finn"/>
    <s v="Stephen Sommers"/>
    <x v="8"/>
    <s v="English"/>
    <n v="108"/>
    <n v="24103594"/>
    <n v="6500000"/>
  </r>
  <r>
    <n v="7.3"/>
    <s v="Go"/>
    <s v="Doug Liman"/>
    <x v="7"/>
    <s v="English"/>
    <n v="102"/>
    <n v="16842303"/>
    <n v="6500000"/>
  </r>
  <r>
    <n v="7.3"/>
    <s v="Go"/>
    <s v="Doug Liman"/>
    <x v="15"/>
    <s v="English"/>
    <n v="102"/>
    <n v="16842303"/>
    <n v="6500000"/>
  </r>
  <r>
    <n v="5.9"/>
    <s v="Friends with Money"/>
    <s v="Nicole Holofcener"/>
    <x v="7"/>
    <s v="English"/>
    <n v="88"/>
    <n v="13367101"/>
    <n v="6500000"/>
  </r>
  <r>
    <n v="5.9"/>
    <s v="Friends with Money"/>
    <s v="Nicole Holofcener"/>
    <x v="12"/>
    <s v="English"/>
    <n v="88"/>
    <n v="13367101"/>
    <n v="6500000"/>
  </r>
  <r>
    <n v="5.9"/>
    <s v="Friends with Money"/>
    <s v="Nicole Holofcener"/>
    <x v="5"/>
    <s v="English"/>
    <n v="88"/>
    <n v="13367101"/>
    <n v="6500000"/>
  </r>
  <r>
    <n v="3.6"/>
    <s v="Bats"/>
    <s v="Louis Morneau"/>
    <x v="16"/>
    <s v="English"/>
    <n v="91"/>
    <n v="10149779"/>
    <n v="6500000"/>
  </r>
  <r>
    <n v="3.6"/>
    <s v="Bats"/>
    <s v="Louis Morneau"/>
    <x v="3"/>
    <s v="English"/>
    <n v="91"/>
    <n v="10149779"/>
    <n v="6500000"/>
  </r>
  <r>
    <n v="3.6"/>
    <s v="Bats"/>
    <s v="Louis Morneau"/>
    <x v="4"/>
    <s v="English"/>
    <n v="91"/>
    <n v="10149779"/>
    <n v="6500000"/>
  </r>
  <r>
    <n v="7.7"/>
    <s v="Nowhere in Africa"/>
    <s v="Caroline Link"/>
    <x v="18"/>
    <s v="English"/>
    <n v="141"/>
    <n v="6173485"/>
    <n v="7000000"/>
  </r>
  <r>
    <n v="7.7"/>
    <s v="Nowhere in Africa"/>
    <s v="Caroline Link"/>
    <x v="12"/>
    <s v="English"/>
    <n v="141"/>
    <n v="6173485"/>
    <n v="7000000"/>
  </r>
  <r>
    <n v="7.3"/>
    <s v="Shame"/>
    <s v="Steve McQueen"/>
    <x v="12"/>
    <s v="English"/>
    <n v="101"/>
    <n v="4000304"/>
    <n v="6500000"/>
  </r>
  <r>
    <n v="7.4"/>
    <s v="Layer Cake"/>
    <s v="Matthew Vaughn"/>
    <x v="15"/>
    <s v="English"/>
    <n v="105"/>
    <n v="2338695"/>
    <n v="4000000"/>
  </r>
  <r>
    <n v="7.4"/>
    <s v="Layer Cake"/>
    <s v="Matthew Vaughn"/>
    <x v="12"/>
    <s v="English"/>
    <n v="105"/>
    <n v="2338695"/>
    <n v="4000000"/>
  </r>
  <r>
    <n v="7.4"/>
    <s v="Layer Cake"/>
    <s v="Matthew Vaughn"/>
    <x v="4"/>
    <s v="English"/>
    <n v="105"/>
    <n v="2338695"/>
    <n v="4000000"/>
  </r>
  <r>
    <n v="6.6"/>
    <s v="The Work and the Glory II: American Zion"/>
    <s v="Sterling Van Wagenen"/>
    <x v="12"/>
    <s v="English"/>
    <n v="100"/>
    <n v="2024854"/>
    <n v="6500000"/>
  </r>
  <r>
    <n v="6.6"/>
    <s v="The Work and the Glory II: American Zion"/>
    <s v="Sterling Van Wagenen"/>
    <x v="11"/>
    <s v="English"/>
    <n v="100"/>
    <n v="2024854"/>
    <n v="6500000"/>
  </r>
  <r>
    <n v="6.9"/>
    <s v="The East"/>
    <s v="Zal Batmanglij"/>
    <x v="12"/>
    <s v="English"/>
    <n v="116"/>
    <n v="2268296"/>
    <n v="6500000"/>
  </r>
  <r>
    <n v="6.9"/>
    <s v="The East"/>
    <s v="Zal Batmanglij"/>
    <x v="4"/>
    <s v="English"/>
    <n v="116"/>
    <n v="2268296"/>
    <n v="6500000"/>
  </r>
  <r>
    <n v="6.8"/>
    <s v="A Home at the End of the World"/>
    <s v="Michael Mayer"/>
    <x v="12"/>
    <s v="English"/>
    <n v="97"/>
    <n v="1029017"/>
    <n v="6500000"/>
  </r>
  <r>
    <n v="6.8"/>
    <s v="A Home at the End of the World"/>
    <s v="Michael Mayer"/>
    <x v="5"/>
    <s v="English"/>
    <n v="97"/>
    <n v="1029017"/>
    <n v="6500000"/>
  </r>
  <r>
    <n v="7.3"/>
    <s v="Aberdeen"/>
    <s v="Hans Petter Moland"/>
    <x v="12"/>
    <s v="English"/>
    <n v="106"/>
    <n v="64148"/>
    <n v="6500000"/>
  </r>
  <r>
    <n v="7.2"/>
    <s v="The Messenger"/>
    <s v="Oren Moverman"/>
    <x v="12"/>
    <s v="English"/>
    <n v="105"/>
    <n v="66637"/>
    <n v="6500000"/>
  </r>
  <r>
    <n v="7.2"/>
    <s v="The Messenger"/>
    <s v="Oren Moverman"/>
    <x v="5"/>
    <s v="English"/>
    <n v="105"/>
    <n v="66637"/>
    <n v="6500000"/>
  </r>
  <r>
    <n v="7.2"/>
    <s v="The Messenger"/>
    <s v="Oren Moverman"/>
    <x v="17"/>
    <s v="English"/>
    <n v="105"/>
    <n v="66637"/>
    <n v="6500000"/>
  </r>
  <r>
    <n v="7.7"/>
    <s v="Control"/>
    <s v="Anton Corbijn"/>
    <x v="18"/>
    <s v="English"/>
    <n v="122"/>
    <n v="871577"/>
    <n v="4500000"/>
  </r>
  <r>
    <n v="7.7"/>
    <s v="Control"/>
    <s v="Anton Corbijn"/>
    <x v="12"/>
    <s v="English"/>
    <n v="122"/>
    <n v="871577"/>
    <n v="4500000"/>
  </r>
  <r>
    <n v="7.7"/>
    <s v="Control"/>
    <s v="Anton Corbijn"/>
    <x v="19"/>
    <s v="English"/>
    <n v="122"/>
    <n v="871577"/>
    <n v="4500000"/>
  </r>
  <r>
    <n v="8.1"/>
    <s v="The Terminator"/>
    <s v="James Cameron"/>
    <x v="0"/>
    <s v="English"/>
    <n v="107"/>
    <n v="38400000"/>
    <n v="6500000"/>
  </r>
  <r>
    <n v="8.1"/>
    <s v="The Terminator"/>
    <s v="James Cameron"/>
    <x v="3"/>
    <s v="English"/>
    <n v="107"/>
    <n v="38400000"/>
    <n v="6500000"/>
  </r>
  <r>
    <n v="7.7"/>
    <s v="Good Bye Lenin!"/>
    <s v="Wolfgang Becker"/>
    <x v="12"/>
    <s v="German"/>
    <n v="121"/>
    <n v="4063859"/>
    <n v="4800000"/>
  </r>
  <r>
    <n v="7.7"/>
    <s v="Good Bye Lenin!"/>
    <s v="Wolfgang Becker"/>
    <x v="5"/>
    <s v="German"/>
    <n v="121"/>
    <n v="4063859"/>
    <n v="4800000"/>
  </r>
  <r>
    <n v="7.6"/>
    <s v="The Damned United"/>
    <s v="Tom Hooper"/>
    <x v="18"/>
    <s v="English"/>
    <n v="98"/>
    <n v="449558"/>
    <n v="10000000"/>
  </r>
  <r>
    <n v="7.6"/>
    <s v="The Damned United"/>
    <s v="Tom Hooper"/>
    <x v="12"/>
    <s v="English"/>
    <n v="98"/>
    <n v="449558"/>
    <n v="10000000"/>
  </r>
  <r>
    <n v="7.6"/>
    <s v="The Damned United"/>
    <s v="Tom Hooper"/>
    <x v="14"/>
    <s v="English"/>
    <n v="98"/>
    <n v="449558"/>
    <n v="10000000"/>
  </r>
  <r>
    <n v="7.2"/>
    <s v="Mallrats"/>
    <s v="Kevin Smith"/>
    <x v="7"/>
    <s v="English"/>
    <n v="123"/>
    <n v="2122561"/>
    <n v="6000000"/>
  </r>
  <r>
    <n v="7.2"/>
    <s v="Mallrats"/>
    <s v="Kevin Smith"/>
    <x v="5"/>
    <s v="English"/>
    <n v="123"/>
    <n v="2122561"/>
    <n v="6000000"/>
  </r>
  <r>
    <n v="7.2"/>
    <s v="Grease"/>
    <s v="Randal Kleiser"/>
    <x v="9"/>
    <s v="English"/>
    <n v="110"/>
    <n v="181360000"/>
    <n v="6000000"/>
  </r>
  <r>
    <n v="7.2"/>
    <s v="Grease"/>
    <s v="Randal Kleiser"/>
    <x v="5"/>
    <s v="English"/>
    <n v="110"/>
    <n v="181360000"/>
    <n v="6000000"/>
  </r>
  <r>
    <n v="8.1"/>
    <s v="Platoon"/>
    <s v="Oliver Stone"/>
    <x v="12"/>
    <s v="English"/>
    <n v="120"/>
    <n v="137963328"/>
    <n v="6000000"/>
  </r>
  <r>
    <n v="8.1"/>
    <s v="Platoon"/>
    <s v="Oliver Stone"/>
    <x v="17"/>
    <s v="English"/>
    <n v="120"/>
    <n v="137963328"/>
    <n v="6000000"/>
  </r>
  <r>
    <n v="7.5"/>
    <s v="Fahrenheit 9/11"/>
    <s v="Michael Moore"/>
    <x v="20"/>
    <s v="English"/>
    <n v="122"/>
    <n v="119078393"/>
    <n v="6000000"/>
  </r>
  <r>
    <n v="7.5"/>
    <s v="Fahrenheit 9/11"/>
    <s v="Michael Moore"/>
    <x v="12"/>
    <s v="English"/>
    <n v="122"/>
    <n v="119078393"/>
    <n v="6000000"/>
  </r>
  <r>
    <n v="7.5"/>
    <s v="Fahrenheit 9/11"/>
    <s v="Michael Moore"/>
    <x v="17"/>
    <s v="English"/>
    <n v="122"/>
    <n v="119078393"/>
    <n v="6000000"/>
  </r>
  <r>
    <n v="8.1"/>
    <s v="Butch Cassidy and the Sundance Kid"/>
    <s v="George Roy Hill"/>
    <x v="18"/>
    <s v="English"/>
    <n v="110"/>
    <n v="102308900"/>
    <n v="6000000"/>
  </r>
  <r>
    <n v="8.1"/>
    <s v="Butch Cassidy and the Sundance Kid"/>
    <s v="George Roy Hill"/>
    <x v="15"/>
    <s v="English"/>
    <n v="110"/>
    <n v="102308900"/>
    <n v="6000000"/>
  </r>
  <r>
    <n v="8.1"/>
    <s v="Butch Cassidy and the Sundance Kid"/>
    <s v="George Roy Hill"/>
    <x v="12"/>
    <s v="English"/>
    <n v="110"/>
    <n v="102308900"/>
    <n v="6000000"/>
  </r>
  <r>
    <n v="8.1"/>
    <s v="Butch Cassidy and the Sundance Kid"/>
    <s v="George Roy Hill"/>
    <x v="11"/>
    <s v="English"/>
    <n v="110"/>
    <n v="102308900"/>
    <n v="6000000"/>
  </r>
  <r>
    <n v="7.8"/>
    <s v="Mary Poppins"/>
    <s v="Robert Stevenson"/>
    <x v="7"/>
    <s v="English"/>
    <n v="139"/>
    <n v="102300000"/>
    <n v="6000000"/>
  </r>
  <r>
    <n v="7.8"/>
    <s v="Mary Poppins"/>
    <s v="Robert Stevenson"/>
    <x v="8"/>
    <s v="English"/>
    <n v="139"/>
    <n v="102300000"/>
    <n v="6000000"/>
  </r>
  <r>
    <n v="7.8"/>
    <s v="Mary Poppins"/>
    <s v="Robert Stevenson"/>
    <x v="2"/>
    <s v="English"/>
    <n v="139"/>
    <n v="102300000"/>
    <n v="6000000"/>
  </r>
  <r>
    <n v="7.8"/>
    <s v="Mary Poppins"/>
    <s v="Robert Stevenson"/>
    <x v="9"/>
    <s v="English"/>
    <n v="139"/>
    <n v="102300000"/>
    <n v="6000000"/>
  </r>
  <r>
    <n v="7.8"/>
    <s v="Ordinary People"/>
    <s v="Robert Redford"/>
    <x v="12"/>
    <s v="English"/>
    <n v="124"/>
    <n v="54800000"/>
    <n v="6000000"/>
  </r>
  <r>
    <n v="7.6"/>
    <s v="West Side Story"/>
    <s v="Jerome Robbins"/>
    <x v="15"/>
    <s v="English"/>
    <n v="152"/>
    <n v="43650000"/>
    <n v="6000000"/>
  </r>
  <r>
    <n v="7.6"/>
    <s v="West Side Story"/>
    <s v="Jerome Robbins"/>
    <x v="12"/>
    <s v="English"/>
    <n v="152"/>
    <n v="43650000"/>
    <n v="6000000"/>
  </r>
  <r>
    <n v="7.6"/>
    <s v="West Side Story"/>
    <s v="Jerome Robbins"/>
    <x v="9"/>
    <s v="English"/>
    <n v="152"/>
    <n v="43650000"/>
    <n v="6000000"/>
  </r>
  <r>
    <n v="7.6"/>
    <s v="West Side Story"/>
    <s v="Jerome Robbins"/>
    <x v="5"/>
    <s v="English"/>
    <n v="152"/>
    <n v="43650000"/>
    <n v="6000000"/>
  </r>
  <r>
    <n v="7.6"/>
    <s v="West Side Story"/>
    <s v="Jerome Robbins"/>
    <x v="4"/>
    <s v="English"/>
    <n v="152"/>
    <n v="43650000"/>
    <n v="6000000"/>
  </r>
  <r>
    <n v="7.4"/>
    <s v="Caddyshack"/>
    <s v="Harold Ramis"/>
    <x v="7"/>
    <s v="English"/>
    <n v="98"/>
    <n v="39800000"/>
    <n v="6000000"/>
  </r>
  <r>
    <n v="7.4"/>
    <s v="Caddyshack"/>
    <s v="Harold Ramis"/>
    <x v="14"/>
    <s v="English"/>
    <n v="98"/>
    <n v="39800000"/>
    <n v="6000000"/>
  </r>
  <r>
    <n v="6.3"/>
    <s v="The Brothers"/>
    <s v="Gary Hardwick"/>
    <x v="7"/>
    <s v="English"/>
    <n v="106"/>
    <n v="27457409"/>
    <n v="6000000"/>
  </r>
  <r>
    <n v="6.3"/>
    <s v="The Brothers"/>
    <s v="Gary Hardwick"/>
    <x v="12"/>
    <s v="English"/>
    <n v="106"/>
    <n v="27457409"/>
    <n v="6000000"/>
  </r>
  <r>
    <n v="6.9"/>
    <s v="The Wood"/>
    <s v="Rick Famuyiwa"/>
    <x v="7"/>
    <s v="English"/>
    <n v="106"/>
    <n v="25047631"/>
    <n v="6000000"/>
  </r>
  <r>
    <n v="6.9"/>
    <s v="The Wood"/>
    <s v="Rick Famuyiwa"/>
    <x v="12"/>
    <s v="English"/>
    <n v="106"/>
    <n v="25047631"/>
    <n v="6000000"/>
  </r>
  <r>
    <n v="6.9"/>
    <s v="The Wood"/>
    <s v="Rick Famuyiwa"/>
    <x v="5"/>
    <s v="English"/>
    <n v="106"/>
    <n v="25047631"/>
    <n v="6000000"/>
  </r>
  <r>
    <n v="8.6"/>
    <s v="The Usual Suspects"/>
    <s v="Bryan Singer"/>
    <x v="15"/>
    <s v="English"/>
    <n v="106"/>
    <n v="23272306"/>
    <n v="6000000"/>
  </r>
  <r>
    <n v="8.6"/>
    <s v="The Usual Suspects"/>
    <s v="Bryan Singer"/>
    <x v="12"/>
    <s v="English"/>
    <n v="106"/>
    <n v="23272306"/>
    <n v="6000000"/>
  </r>
  <r>
    <n v="8.6"/>
    <s v="The Usual Suspects"/>
    <s v="Bryan Singer"/>
    <x v="10"/>
    <s v="English"/>
    <n v="106"/>
    <n v="23272306"/>
    <n v="6000000"/>
  </r>
  <r>
    <n v="8.6"/>
    <s v="The Usual Suspects"/>
    <s v="Bryan Singer"/>
    <x v="4"/>
    <s v="English"/>
    <n v="106"/>
    <n v="23272306"/>
    <n v="6000000"/>
  </r>
  <r>
    <n v="5.0999999999999996"/>
    <s v="A Nightmare on Elm Street 5: The Dream Child"/>
    <s v="Stephen Hopkins"/>
    <x v="2"/>
    <s v="English"/>
    <n v="89"/>
    <n v="22168359"/>
    <n v="8000000"/>
  </r>
  <r>
    <n v="5.0999999999999996"/>
    <s v="A Nightmare on Elm Street 5: The Dream Child"/>
    <s v="Stephen Hopkins"/>
    <x v="16"/>
    <s v="English"/>
    <n v="89"/>
    <n v="22168359"/>
    <n v="8000000"/>
  </r>
  <r>
    <n v="5.0999999999999996"/>
    <s v="A Nightmare on Elm Street 5: The Dream Child"/>
    <s v="Stephen Hopkins"/>
    <x v="5"/>
    <s v="English"/>
    <n v="89"/>
    <n v="22168359"/>
    <n v="8000000"/>
  </r>
  <r>
    <n v="5.0999999999999996"/>
    <s v="A Nightmare on Elm Street 5: The Dream Child"/>
    <s v="Stephen Hopkins"/>
    <x v="4"/>
    <s v="English"/>
    <n v="89"/>
    <n v="22168359"/>
    <n v="8000000"/>
  </r>
  <r>
    <n v="6.4"/>
    <s v="Van Wilder: Party Liaison"/>
    <s v="Walt Becker"/>
    <x v="7"/>
    <s v="English"/>
    <n v="94"/>
    <n v="21005329"/>
    <n v="6000000"/>
  </r>
  <r>
    <n v="6.4"/>
    <s v="Van Wilder: Party Liaison"/>
    <s v="Walt Becker"/>
    <x v="5"/>
    <s v="English"/>
    <n v="94"/>
    <n v="21005329"/>
    <n v="6000000"/>
  </r>
  <r>
    <n v="7.9"/>
    <s v="The Wrestler"/>
    <s v="Darren Aronofsky"/>
    <x v="12"/>
    <s v="English"/>
    <n v="109"/>
    <n v="26236603"/>
    <n v="6000000"/>
  </r>
  <r>
    <n v="7.9"/>
    <s v="The Wrestler"/>
    <s v="Darren Aronofsky"/>
    <x v="14"/>
    <s v="English"/>
    <n v="109"/>
    <n v="26236603"/>
    <n v="6000000"/>
  </r>
  <r>
    <n v="6.9"/>
    <s v="Duel in the Sun"/>
    <s v="King Vidor"/>
    <x v="12"/>
    <s v="English"/>
    <n v="144"/>
    <n v="20400000"/>
    <n v="8000000"/>
  </r>
  <r>
    <n v="6.9"/>
    <s v="Duel in the Sun"/>
    <s v="King Vidor"/>
    <x v="5"/>
    <s v="English"/>
    <n v="144"/>
    <n v="20400000"/>
    <n v="8000000"/>
  </r>
  <r>
    <n v="6.9"/>
    <s v="Duel in the Sun"/>
    <s v="King Vidor"/>
    <x v="11"/>
    <s v="English"/>
    <n v="144"/>
    <n v="20400000"/>
    <n v="8000000"/>
  </r>
  <r>
    <n v="7.5"/>
    <s v="Best in Show"/>
    <s v="Christopher Guest"/>
    <x v="7"/>
    <s v="English"/>
    <n v="90"/>
    <n v="18621249"/>
    <n v="6000000"/>
  </r>
  <r>
    <n v="7.2"/>
    <s v="Escape from New York"/>
    <s v="John Carpenter"/>
    <x v="0"/>
    <s v="English"/>
    <n v="106"/>
    <n v="25244700"/>
    <n v="6000000"/>
  </r>
  <r>
    <n v="7.2"/>
    <s v="Escape from New York"/>
    <s v="John Carpenter"/>
    <x v="3"/>
    <s v="English"/>
    <n v="106"/>
    <n v="25244700"/>
    <n v="6000000"/>
  </r>
  <r>
    <n v="5.8"/>
    <s v="School Daze"/>
    <s v="Spike Lee"/>
    <x v="7"/>
    <s v="English"/>
    <n v="121"/>
    <n v="14545844"/>
    <n v="6500000"/>
  </r>
  <r>
    <n v="5.8"/>
    <s v="School Daze"/>
    <s v="Spike Lee"/>
    <x v="12"/>
    <s v="English"/>
    <n v="121"/>
    <n v="14545844"/>
    <n v="6500000"/>
  </r>
  <r>
    <n v="5.8"/>
    <s v="School Daze"/>
    <s v="Spike Lee"/>
    <x v="9"/>
    <s v="English"/>
    <n v="121"/>
    <n v="14545844"/>
    <n v="6500000"/>
  </r>
  <r>
    <n v="2.9"/>
    <s v="Daddy Day Camp"/>
    <s v="Fred Savage"/>
    <x v="7"/>
    <s v="English"/>
    <n v="89"/>
    <n v="13235267"/>
    <n v="6000000"/>
  </r>
  <r>
    <n v="2.9"/>
    <s v="Daddy Day Camp"/>
    <s v="Fred Savage"/>
    <x v="8"/>
    <s v="English"/>
    <n v="89"/>
    <n v="13235267"/>
    <n v="6000000"/>
  </r>
  <r>
    <n v="6.2"/>
    <s v="Mystic Pizza"/>
    <s v="Donald Petrie"/>
    <x v="7"/>
    <s v="English"/>
    <n v="104"/>
    <n v="12793213"/>
    <n v="6000000"/>
  </r>
  <r>
    <n v="6.2"/>
    <s v="Mystic Pizza"/>
    <s v="Donald Petrie"/>
    <x v="12"/>
    <s v="English"/>
    <n v="104"/>
    <n v="12793213"/>
    <n v="6000000"/>
  </r>
  <r>
    <n v="6.2"/>
    <s v="Mystic Pizza"/>
    <s v="Donald Petrie"/>
    <x v="5"/>
    <s v="English"/>
    <n v="104"/>
    <n v="12793213"/>
    <n v="6000000"/>
  </r>
  <r>
    <n v="6.8"/>
    <s v="Sliding Doors"/>
    <s v="Peter Howitt"/>
    <x v="7"/>
    <s v="English"/>
    <n v="99"/>
    <n v="11883495"/>
    <n v="9000000"/>
  </r>
  <r>
    <n v="6.8"/>
    <s v="Sliding Doors"/>
    <s v="Peter Howitt"/>
    <x v="12"/>
    <s v="English"/>
    <n v="99"/>
    <n v="11883495"/>
    <n v="9000000"/>
  </r>
  <r>
    <n v="6.8"/>
    <s v="Sliding Doors"/>
    <s v="Peter Howitt"/>
    <x v="2"/>
    <s v="English"/>
    <n v="99"/>
    <n v="11883495"/>
    <n v="9000000"/>
  </r>
  <r>
    <n v="6.8"/>
    <s v="Sliding Doors"/>
    <s v="Peter Howitt"/>
    <x v="5"/>
    <s v="English"/>
    <n v="99"/>
    <n v="11883495"/>
    <n v="9000000"/>
  </r>
  <r>
    <n v="6.1"/>
    <s v="Tales from the Hood"/>
    <s v="Rusty Cundieff"/>
    <x v="7"/>
    <s v="English"/>
    <n v="98"/>
    <n v="11797927"/>
    <n v="6000000"/>
  </r>
  <r>
    <n v="6.1"/>
    <s v="Tales from the Hood"/>
    <s v="Rusty Cundieff"/>
    <x v="16"/>
    <s v="English"/>
    <n v="98"/>
    <n v="11797927"/>
    <n v="6000000"/>
  </r>
  <r>
    <n v="6.1"/>
    <s v="Tales from the Hood"/>
    <s v="Rusty Cundieff"/>
    <x v="4"/>
    <s v="English"/>
    <n v="98"/>
    <n v="11797927"/>
    <n v="6000000"/>
  </r>
  <r>
    <n v="7.7"/>
    <s v="The Last King of Scotland"/>
    <s v="Kevin Macdonald"/>
    <x v="18"/>
    <s v="English"/>
    <n v="121"/>
    <n v="17605861"/>
    <n v="6000000"/>
  </r>
  <r>
    <n v="7.7"/>
    <s v="The Last King of Scotland"/>
    <s v="Kevin Macdonald"/>
    <x v="12"/>
    <s v="English"/>
    <n v="121"/>
    <n v="17605861"/>
    <n v="6000000"/>
  </r>
  <r>
    <n v="7.7"/>
    <s v="The Last King of Scotland"/>
    <s v="Kevin Macdonald"/>
    <x v="13"/>
    <s v="English"/>
    <n v="121"/>
    <n v="17605861"/>
    <n v="6000000"/>
  </r>
  <r>
    <n v="7.7"/>
    <s v="The Last King of Scotland"/>
    <s v="Kevin Macdonald"/>
    <x v="4"/>
    <s v="English"/>
    <n v="121"/>
    <n v="17605861"/>
    <n v="6000000"/>
  </r>
  <r>
    <n v="5.2"/>
    <s v="Halloween 5"/>
    <s v="Dominique Othenin-Girard"/>
    <x v="16"/>
    <s v="English"/>
    <n v="96"/>
    <n v="11642254"/>
    <n v="3000000"/>
  </r>
  <r>
    <n v="5.2"/>
    <s v="Halloween 5"/>
    <s v="Dominique Othenin-Girard"/>
    <x v="4"/>
    <s v="English"/>
    <n v="96"/>
    <n v="11642254"/>
    <n v="3000000"/>
  </r>
  <r>
    <n v="6.8"/>
    <s v="Bernie"/>
    <s v="Richard Linklater"/>
    <x v="7"/>
    <s v="English"/>
    <n v="99"/>
    <n v="9203192"/>
    <n v="5000000"/>
  </r>
  <r>
    <n v="6.8"/>
    <s v="Bernie"/>
    <s v="Richard Linklater"/>
    <x v="15"/>
    <s v="English"/>
    <n v="99"/>
    <n v="9203192"/>
    <n v="5000000"/>
  </r>
  <r>
    <n v="6.8"/>
    <s v="Bernie"/>
    <s v="Richard Linklater"/>
    <x v="12"/>
    <s v="English"/>
    <n v="99"/>
    <n v="9203192"/>
    <n v="5000000"/>
  </r>
  <r>
    <n v="6.5"/>
    <s v="Dolphins and Whales 3D: Tribes of the Ocean"/>
    <s v="Jean-Jacques Mantello"/>
    <x v="1"/>
    <s v="English"/>
    <n v="42"/>
    <n v="7518876"/>
    <n v="6000000"/>
  </r>
  <r>
    <n v="6.5"/>
    <s v="Dolphins and Whales 3D: Tribes of the Ocean"/>
    <s v="Jean-Jacques Mantello"/>
    <x v="20"/>
    <s v="English"/>
    <n v="42"/>
    <n v="7518876"/>
    <n v="6000000"/>
  </r>
  <r>
    <n v="6.5"/>
    <s v="Dolphins and Whales 3D: Tribes of the Ocean"/>
    <s v="Jean-Jacques Mantello"/>
    <x v="21"/>
    <s v="English"/>
    <n v="42"/>
    <n v="7518876"/>
    <n v="6000000"/>
  </r>
  <r>
    <n v="7"/>
    <s v="Pollock"/>
    <s v="Ed Harris"/>
    <x v="18"/>
    <s v="English"/>
    <n v="122"/>
    <n v="8596914"/>
    <n v="6000000"/>
  </r>
  <r>
    <n v="7"/>
    <s v="Pollock"/>
    <s v="Ed Harris"/>
    <x v="12"/>
    <s v="English"/>
    <n v="122"/>
    <n v="8596914"/>
    <n v="6000000"/>
  </r>
  <r>
    <n v="5.9"/>
    <s v="200 Cigarettes"/>
    <s v="Risa Bramon Garcia"/>
    <x v="7"/>
    <s v="English"/>
    <n v="101"/>
    <n v="6851636"/>
    <n v="6000000"/>
  </r>
  <r>
    <n v="5.9"/>
    <s v="200 Cigarettes"/>
    <s v="Risa Bramon Garcia"/>
    <x v="12"/>
    <s v="English"/>
    <n v="101"/>
    <n v="6851636"/>
    <n v="6000000"/>
  </r>
  <r>
    <n v="5.9"/>
    <s v="200 Cigarettes"/>
    <s v="Risa Bramon Garcia"/>
    <x v="5"/>
    <s v="English"/>
    <n v="101"/>
    <n v="6851636"/>
    <n v="6000000"/>
  </r>
  <r>
    <n v="7.1"/>
    <s v="The Words"/>
    <s v="Brian Klugman"/>
    <x v="12"/>
    <s v="English"/>
    <n v="102"/>
    <n v="11434867"/>
    <n v="6000000"/>
  </r>
  <r>
    <n v="7.1"/>
    <s v="The Words"/>
    <s v="Brian Klugman"/>
    <x v="10"/>
    <s v="English"/>
    <n v="102"/>
    <n v="11434867"/>
    <n v="6000000"/>
  </r>
  <r>
    <n v="7.1"/>
    <s v="The Words"/>
    <s v="Brian Klugman"/>
    <x v="5"/>
    <s v="English"/>
    <n v="102"/>
    <n v="11434867"/>
    <n v="6000000"/>
  </r>
  <r>
    <n v="7.1"/>
    <s v="The Words"/>
    <s v="Brian Klugman"/>
    <x v="4"/>
    <s v="English"/>
    <n v="102"/>
    <n v="11434867"/>
    <n v="6000000"/>
  </r>
  <r>
    <n v="5.5"/>
    <s v="Casa de mi Padre"/>
    <s v="Matt Piedmont"/>
    <x v="7"/>
    <s v="Spanish"/>
    <n v="84"/>
    <n v="5895238"/>
    <n v="6000000"/>
  </r>
  <r>
    <n v="5.5"/>
    <s v="Casa de mi Padre"/>
    <s v="Matt Piedmont"/>
    <x v="11"/>
    <s v="Spanish"/>
    <n v="84"/>
    <n v="5895238"/>
    <n v="6000000"/>
  </r>
  <r>
    <n v="7.4"/>
    <s v="City Island"/>
    <s v="Raymond De Felitta"/>
    <x v="7"/>
    <s v="English"/>
    <n v="104"/>
    <n v="6670712"/>
    <n v="6000000"/>
  </r>
  <r>
    <n v="7.4"/>
    <s v="City Island"/>
    <s v="Raymond De Felitta"/>
    <x v="12"/>
    <s v="English"/>
    <n v="104"/>
    <n v="6670712"/>
    <n v="6000000"/>
  </r>
  <r>
    <n v="7.3"/>
    <s v="The Guard"/>
    <s v="John Michael McDonagh"/>
    <x v="7"/>
    <s v="English"/>
    <n v="96"/>
    <n v="5359774"/>
    <n v="6000000"/>
  </r>
  <r>
    <n v="7.3"/>
    <s v="The Guard"/>
    <s v="John Michael McDonagh"/>
    <x v="15"/>
    <s v="English"/>
    <n v="96"/>
    <n v="5359774"/>
    <n v="6000000"/>
  </r>
  <r>
    <n v="7.3"/>
    <s v="The Guard"/>
    <s v="John Michael McDonagh"/>
    <x v="4"/>
    <s v="English"/>
    <n v="96"/>
    <n v="5359774"/>
    <n v="6000000"/>
  </r>
  <r>
    <n v="4.5999999999999996"/>
    <s v="College"/>
    <s v="Deb Hagan"/>
    <x v="7"/>
    <s v="English"/>
    <n v="94"/>
    <n v="4693919"/>
    <n v="6500000"/>
  </r>
  <r>
    <n v="7.2"/>
    <s v="The Virgin Suicides"/>
    <s v="Sofia Coppola"/>
    <x v="12"/>
    <s v="English"/>
    <n v="90"/>
    <n v="4859475"/>
    <n v="6000000"/>
  </r>
  <r>
    <n v="7.2"/>
    <s v="The Virgin Suicides"/>
    <s v="Sofia Coppola"/>
    <x v="5"/>
    <s v="English"/>
    <n v="90"/>
    <n v="4859475"/>
    <n v="6000000"/>
  </r>
  <r>
    <n v="5.0999999999999996"/>
    <s v="Miss March"/>
    <s v="Zach Cregger"/>
    <x v="7"/>
    <s v="English"/>
    <n v="90"/>
    <n v="4542775"/>
    <n v="6000000"/>
  </r>
  <r>
    <n v="5.0999999999999996"/>
    <s v="Miss March"/>
    <s v="Zach Cregger"/>
    <x v="5"/>
    <s v="English"/>
    <n v="90"/>
    <n v="4542775"/>
    <n v="6000000"/>
  </r>
  <r>
    <n v="6.7"/>
    <s v="Wish I Was Here"/>
    <s v="Zach Braff"/>
    <x v="7"/>
    <s v="English"/>
    <n v="106"/>
    <n v="3588432"/>
    <n v="6000000"/>
  </r>
  <r>
    <n v="6.7"/>
    <s v="Wish I Was Here"/>
    <s v="Zach Braff"/>
    <x v="12"/>
    <s v="English"/>
    <n v="106"/>
    <n v="3588432"/>
    <n v="6000000"/>
  </r>
  <r>
    <n v="5.3"/>
    <s v="Simply Irresistible"/>
    <s v="Mark Tarlov"/>
    <x v="7"/>
    <s v="English"/>
    <n v="96"/>
    <n v="4394936"/>
    <n v="6000000"/>
  </r>
  <r>
    <n v="5.3"/>
    <s v="Simply Irresistible"/>
    <s v="Mark Tarlov"/>
    <x v="12"/>
    <s v="English"/>
    <n v="96"/>
    <n v="4394936"/>
    <n v="6000000"/>
  </r>
  <r>
    <n v="5.3"/>
    <s v="Simply Irresistible"/>
    <s v="Mark Tarlov"/>
    <x v="2"/>
    <s v="English"/>
    <n v="96"/>
    <n v="4394936"/>
    <n v="6000000"/>
  </r>
  <r>
    <n v="5.3"/>
    <s v="Simply Irresistible"/>
    <s v="Mark Tarlov"/>
    <x v="5"/>
    <s v="English"/>
    <n v="96"/>
    <n v="4394936"/>
    <n v="6000000"/>
  </r>
  <r>
    <n v="7.8"/>
    <s v="Hedwig and the Angry Inch"/>
    <s v="John Cameron Mitchell"/>
    <x v="7"/>
    <s v="English"/>
    <n v="95"/>
    <n v="3029081"/>
    <n v="6000000"/>
  </r>
  <r>
    <n v="7.8"/>
    <s v="Hedwig and the Angry Inch"/>
    <s v="John Cameron Mitchell"/>
    <x v="12"/>
    <s v="English"/>
    <n v="95"/>
    <n v="3029081"/>
    <n v="6000000"/>
  </r>
  <r>
    <n v="7.8"/>
    <s v="Hedwig and the Angry Inch"/>
    <s v="John Cameron Mitchell"/>
    <x v="19"/>
    <s v="English"/>
    <n v="95"/>
    <n v="3029081"/>
    <n v="6000000"/>
  </r>
  <r>
    <n v="7.8"/>
    <s v="Hedwig and the Angry Inch"/>
    <s v="John Cameron Mitchell"/>
    <x v="9"/>
    <s v="English"/>
    <n v="95"/>
    <n v="3029081"/>
    <n v="6000000"/>
  </r>
  <r>
    <n v="6.7"/>
    <s v="Only the Strong"/>
    <s v="Sheldon Lettich"/>
    <x v="0"/>
    <s v="English"/>
    <n v="99"/>
    <n v="3273588"/>
    <n v="6000000"/>
  </r>
  <r>
    <n v="6.7"/>
    <s v="Only the Strong"/>
    <s v="Sheldon Lettich"/>
    <x v="12"/>
    <s v="English"/>
    <n v="99"/>
    <n v="3273588"/>
    <n v="6000000"/>
  </r>
  <r>
    <n v="7.2"/>
    <s v="Shattered Glass"/>
    <s v="Billy Ray"/>
    <x v="12"/>
    <s v="English"/>
    <n v="99"/>
    <n v="2207975"/>
    <n v="6000000"/>
  </r>
  <r>
    <n v="7.2"/>
    <s v="Shattered Glass"/>
    <s v="Billy Ray"/>
    <x v="13"/>
    <s v="English"/>
    <n v="99"/>
    <n v="2207975"/>
    <n v="6000000"/>
  </r>
  <r>
    <n v="5.8"/>
    <s v="Novocaine"/>
    <s v="David Atkins"/>
    <x v="7"/>
    <s v="English"/>
    <n v="95"/>
    <n v="2025238"/>
    <n v="6000000"/>
  </r>
  <r>
    <n v="5.8"/>
    <s v="Novocaine"/>
    <s v="David Atkins"/>
    <x v="15"/>
    <s v="English"/>
    <n v="95"/>
    <n v="2025238"/>
    <n v="6000000"/>
  </r>
  <r>
    <n v="5.8"/>
    <s v="Novocaine"/>
    <s v="David Atkins"/>
    <x v="12"/>
    <s v="English"/>
    <n v="95"/>
    <n v="2025238"/>
    <n v="6000000"/>
  </r>
  <r>
    <n v="5.8"/>
    <s v="Novocaine"/>
    <s v="David Atkins"/>
    <x v="4"/>
    <s v="English"/>
    <n v="95"/>
    <n v="2025238"/>
    <n v="6000000"/>
  </r>
  <r>
    <n v="7"/>
    <s v="The Wackness"/>
    <s v="Jonathan Levine"/>
    <x v="7"/>
    <s v="English"/>
    <n v="99"/>
    <n v="2077046"/>
    <n v="6000000"/>
  </r>
  <r>
    <n v="7"/>
    <s v="The Wackness"/>
    <s v="Jonathan Levine"/>
    <x v="12"/>
    <s v="English"/>
    <n v="99"/>
    <n v="2077046"/>
    <n v="6000000"/>
  </r>
  <r>
    <n v="7"/>
    <s v="The Wackness"/>
    <s v="Jonathan Levine"/>
    <x v="5"/>
    <s v="English"/>
    <n v="99"/>
    <n v="2077046"/>
    <n v="6000000"/>
  </r>
  <r>
    <n v="3.8"/>
    <s v="Beastmaster 2: Through the Portal of Time"/>
    <s v="Sylvio Tabet"/>
    <x v="0"/>
    <s v="English"/>
    <n v="107"/>
    <n v="869325"/>
    <n v="6000000"/>
  </r>
  <r>
    <n v="3.8"/>
    <s v="Beastmaster 2: Through the Portal of Time"/>
    <s v="Sylvio Tabet"/>
    <x v="1"/>
    <s v="English"/>
    <n v="107"/>
    <n v="869325"/>
    <n v="6000000"/>
  </r>
  <r>
    <n v="3.8"/>
    <s v="Beastmaster 2: Through the Portal of Time"/>
    <s v="Sylvio Tabet"/>
    <x v="2"/>
    <s v="English"/>
    <n v="107"/>
    <n v="869325"/>
    <n v="6000000"/>
  </r>
  <r>
    <n v="3.8"/>
    <s v="Beastmaster 2: Through the Portal of Time"/>
    <s v="Sylvio Tabet"/>
    <x v="3"/>
    <s v="English"/>
    <n v="107"/>
    <n v="869325"/>
    <n v="6000000"/>
  </r>
  <r>
    <n v="5.7"/>
    <s v="The 5th Quarter"/>
    <s v="Rick Bieber"/>
    <x v="18"/>
    <s v="English"/>
    <n v="90"/>
    <n v="399611"/>
    <n v="6000000"/>
  </r>
  <r>
    <n v="5.7"/>
    <s v="The 5th Quarter"/>
    <s v="Rick Bieber"/>
    <x v="12"/>
    <s v="English"/>
    <n v="90"/>
    <n v="399611"/>
    <n v="6000000"/>
  </r>
  <r>
    <n v="5.7"/>
    <s v="The 5th Quarter"/>
    <s v="Rick Bieber"/>
    <x v="14"/>
    <s v="English"/>
    <n v="90"/>
    <n v="399611"/>
    <n v="6000000"/>
  </r>
  <r>
    <n v="6.7"/>
    <s v="The Greatest"/>
    <s v="Shana Feste"/>
    <x v="12"/>
    <s v="English"/>
    <n v="96"/>
    <n v="115862"/>
    <n v="6000000"/>
  </r>
  <r>
    <n v="6.7"/>
    <s v="The Greatest"/>
    <s v="Shana Feste"/>
    <x v="5"/>
    <s v="English"/>
    <n v="96"/>
    <n v="115862"/>
    <n v="6000000"/>
  </r>
  <r>
    <n v="6.1"/>
    <s v="Snow Flower and the Secret Fan"/>
    <s v="Wayne Wang"/>
    <x v="12"/>
    <s v="English"/>
    <n v="104"/>
    <n v="1346503"/>
    <n v="6000000"/>
  </r>
  <r>
    <n v="6.1"/>
    <s v="Snow Flower and the Secret Fan"/>
    <s v="Wayne Wang"/>
    <x v="13"/>
    <s v="English"/>
    <n v="104"/>
    <n v="1346503"/>
    <n v="6000000"/>
  </r>
  <r>
    <n v="6.2"/>
    <s v="Come Early Morning"/>
    <s v="Joey Lauren Adams"/>
    <x v="12"/>
    <s v="English"/>
    <n v="97"/>
    <n v="117560"/>
    <n v="6000000"/>
  </r>
  <r>
    <n v="6.2"/>
    <s v="Come Early Morning"/>
    <s v="Joey Lauren Adams"/>
    <x v="5"/>
    <s v="English"/>
    <n v="97"/>
    <n v="117560"/>
    <n v="6000000"/>
  </r>
  <r>
    <n v="6.2"/>
    <s v="Lucky Break"/>
    <s v="Peter Cattaneo"/>
    <x v="7"/>
    <s v="English"/>
    <n v="107"/>
    <n v="54606"/>
    <n v="6000000"/>
  </r>
  <r>
    <n v="6.2"/>
    <s v="Lucky Break"/>
    <s v="Peter Cattaneo"/>
    <x v="15"/>
    <s v="English"/>
    <n v="107"/>
    <n v="54606"/>
    <n v="6000000"/>
  </r>
  <r>
    <n v="6.2"/>
    <s v="Lucky Break"/>
    <s v="Peter Cattaneo"/>
    <x v="5"/>
    <s v="English"/>
    <n v="107"/>
    <n v="54606"/>
    <n v="6000000"/>
  </r>
  <r>
    <n v="4.7"/>
    <s v="Surfer, Dude"/>
    <s v="S.R. Bindler"/>
    <x v="7"/>
    <s v="English"/>
    <n v="85"/>
    <n v="36497"/>
    <n v="6000000"/>
  </r>
  <r>
    <n v="6.3"/>
    <s v="Deadfall"/>
    <s v="Stefan Ruzowitzky"/>
    <x v="15"/>
    <s v="English"/>
    <n v="95"/>
    <n v="65804"/>
    <n v="12000000"/>
  </r>
  <r>
    <n v="6.3"/>
    <s v="Deadfall"/>
    <s v="Stefan Ruzowitzky"/>
    <x v="12"/>
    <s v="English"/>
    <n v="95"/>
    <n v="65804"/>
    <n v="12000000"/>
  </r>
  <r>
    <n v="6.3"/>
    <s v="Deadfall"/>
    <s v="Stefan Ruzowitzky"/>
    <x v="4"/>
    <s v="English"/>
    <n v="95"/>
    <n v="65804"/>
    <n v="12000000"/>
  </r>
  <r>
    <n v="7.3"/>
    <s v="L'auberge espagnole"/>
    <s v="CÃ©dric Klapisch"/>
    <x v="7"/>
    <s v="French"/>
    <n v="111"/>
    <n v="3895664"/>
    <n v="5300000"/>
  </r>
  <r>
    <n v="7.3"/>
    <s v="L'auberge espagnole"/>
    <s v="CÃ©dric Klapisch"/>
    <x v="12"/>
    <s v="French"/>
    <n v="111"/>
    <n v="3895664"/>
    <n v="5300000"/>
  </r>
  <r>
    <n v="5.8"/>
    <s v="Song One"/>
    <s v="Kate Barker-Froyland"/>
    <x v="12"/>
    <s v="English"/>
    <n v="86"/>
    <n v="20200"/>
    <n v="6000000"/>
  </r>
  <r>
    <n v="5.8"/>
    <s v="Song One"/>
    <s v="Kate Barker-Froyland"/>
    <x v="19"/>
    <s v="English"/>
    <n v="86"/>
    <n v="20200"/>
    <n v="6000000"/>
  </r>
  <r>
    <n v="7.1"/>
    <s v="Winter in Wartime"/>
    <s v="Martin Koolhoven"/>
    <x v="12"/>
    <s v="Dutch"/>
    <n v="103"/>
    <n v="542860"/>
    <n v="4000000"/>
  </r>
  <r>
    <n v="7.1"/>
    <s v="Winter in Wartime"/>
    <s v="Martin Koolhoven"/>
    <x v="13"/>
    <s v="Dutch"/>
    <n v="103"/>
    <n v="542860"/>
    <n v="4000000"/>
  </r>
  <r>
    <n v="7.1"/>
    <s v="Winter in Wartime"/>
    <s v="Martin Koolhoven"/>
    <x v="17"/>
    <s v="Dutch"/>
    <n v="103"/>
    <n v="542860"/>
    <n v="4000000"/>
  </r>
  <r>
    <n v="7.1"/>
    <s v="The Protector"/>
    <s v="Prachya Pinkaew"/>
    <x v="0"/>
    <s v="Thai"/>
    <n v="111"/>
    <n v="11905519"/>
    <n v="200000000"/>
  </r>
  <r>
    <n v="7.1"/>
    <s v="The Protector"/>
    <s v="Prachya Pinkaew"/>
    <x v="15"/>
    <s v="Thai"/>
    <n v="111"/>
    <n v="11905519"/>
    <n v="200000000"/>
  </r>
  <r>
    <n v="7.1"/>
    <s v="The Protector"/>
    <s v="Prachya Pinkaew"/>
    <x v="12"/>
    <s v="Thai"/>
    <n v="111"/>
    <n v="11905519"/>
    <n v="200000000"/>
  </r>
  <r>
    <n v="7.1"/>
    <s v="The Protector"/>
    <s v="Prachya Pinkaew"/>
    <x v="4"/>
    <s v="Thai"/>
    <n v="111"/>
    <n v="11905519"/>
    <n v="200000000"/>
  </r>
  <r>
    <n v="6.7"/>
    <s v="Bend It Like Beckham"/>
    <s v="Gurinder Chadha"/>
    <x v="7"/>
    <s v="English"/>
    <n v="112"/>
    <n v="32541719"/>
    <n v="3500159"/>
  </r>
  <r>
    <n v="6.7"/>
    <s v="Bend It Like Beckham"/>
    <s v="Gurinder Chadha"/>
    <x v="12"/>
    <s v="English"/>
    <n v="112"/>
    <n v="32541719"/>
    <n v="3500159"/>
  </r>
  <r>
    <n v="6.7"/>
    <s v="Bend It Like Beckham"/>
    <s v="Gurinder Chadha"/>
    <x v="5"/>
    <s v="English"/>
    <n v="112"/>
    <n v="32541719"/>
    <n v="3500159"/>
  </r>
  <r>
    <n v="6.7"/>
    <s v="Bend It Like Beckham"/>
    <s v="Gurinder Chadha"/>
    <x v="14"/>
    <s v="English"/>
    <n v="112"/>
    <n v="32541719"/>
    <n v="3500159"/>
  </r>
  <r>
    <n v="6.9"/>
    <s v="Sunshine State"/>
    <s v="John Sayles"/>
    <x v="12"/>
    <s v="English"/>
    <n v="141"/>
    <n v="3064356"/>
    <n v="5600000"/>
  </r>
  <r>
    <n v="6.9"/>
    <s v="Sunshine State"/>
    <s v="John Sayles"/>
    <x v="5"/>
    <s v="English"/>
    <n v="141"/>
    <n v="3064356"/>
    <n v="5600000"/>
  </r>
  <r>
    <n v="2.1"/>
    <s v="Crossover"/>
    <s v="Preston A. Whitmore II"/>
    <x v="0"/>
    <s v="English"/>
    <n v="95"/>
    <n v="7009668"/>
    <n v="5600000"/>
  </r>
  <r>
    <n v="2.1"/>
    <s v="Crossover"/>
    <s v="Preston A. Whitmore II"/>
    <x v="14"/>
    <s v="English"/>
    <n v="95"/>
    <n v="7009668"/>
    <n v="5600000"/>
  </r>
  <r>
    <n v="6.6"/>
    <s v="[Rec] 2"/>
    <s v="Jaume BalaguerÃ³"/>
    <x v="16"/>
    <s v="Spanish"/>
    <n v="85"/>
    <n v="27024"/>
    <n v="5600000"/>
  </r>
  <r>
    <n v="8.3000000000000007"/>
    <s v="The Sting"/>
    <s v="George Roy Hill"/>
    <x v="7"/>
    <s v="English"/>
    <n v="129"/>
    <n v="159600000"/>
    <n v="5500000"/>
  </r>
  <r>
    <n v="8.3000000000000007"/>
    <s v="The Sting"/>
    <s v="George Roy Hill"/>
    <x v="15"/>
    <s v="English"/>
    <n v="129"/>
    <n v="159600000"/>
    <n v="5500000"/>
  </r>
  <r>
    <n v="8.3000000000000007"/>
    <s v="The Sting"/>
    <s v="George Roy Hill"/>
    <x v="12"/>
    <s v="English"/>
    <n v="129"/>
    <n v="159600000"/>
    <n v="5500000"/>
  </r>
  <r>
    <n v="7.2"/>
    <s v="Chariots of Fire"/>
    <s v="Hugh Hudson"/>
    <x v="18"/>
    <s v="English"/>
    <n v="125"/>
    <n v="58800000"/>
    <n v="5500000"/>
  </r>
  <r>
    <n v="7.2"/>
    <s v="Chariots of Fire"/>
    <s v="Hugh Hudson"/>
    <x v="12"/>
    <s v="English"/>
    <n v="125"/>
    <n v="58800000"/>
    <n v="5500000"/>
  </r>
  <r>
    <n v="7.2"/>
    <s v="Chariots of Fire"/>
    <s v="Hugh Hudson"/>
    <x v="14"/>
    <s v="English"/>
    <n v="125"/>
    <n v="58800000"/>
    <n v="5500000"/>
  </r>
  <r>
    <n v="5.6"/>
    <s v="Diary of a Mad Black Woman"/>
    <s v="Darren Grant"/>
    <x v="7"/>
    <s v="English"/>
    <n v="116"/>
    <n v="50382128"/>
    <n v="5500000"/>
  </r>
  <r>
    <n v="5.6"/>
    <s v="Diary of a Mad Black Woman"/>
    <s v="Darren Grant"/>
    <x v="12"/>
    <s v="English"/>
    <n v="116"/>
    <n v="50382128"/>
    <n v="5500000"/>
  </r>
  <r>
    <n v="5.6"/>
    <s v="Diary of a Mad Black Woman"/>
    <s v="Darren Grant"/>
    <x v="5"/>
    <s v="English"/>
    <n v="116"/>
    <n v="50382128"/>
    <n v="5500000"/>
  </r>
  <r>
    <n v="7.7"/>
    <s v="Shine"/>
    <s v="Scott Hicks"/>
    <x v="18"/>
    <s v="English"/>
    <n v="105"/>
    <n v="35811509"/>
    <n v="5500000"/>
  </r>
  <r>
    <n v="7.7"/>
    <s v="Shine"/>
    <s v="Scott Hicks"/>
    <x v="12"/>
    <s v="English"/>
    <n v="105"/>
    <n v="35811509"/>
    <n v="5500000"/>
  </r>
  <r>
    <n v="7.7"/>
    <s v="Shine"/>
    <s v="Scott Hicks"/>
    <x v="19"/>
    <s v="English"/>
    <n v="105"/>
    <n v="35811509"/>
    <n v="5500000"/>
  </r>
  <r>
    <n v="7.7"/>
    <s v="Shine"/>
    <s v="Scott Hicks"/>
    <x v="5"/>
    <s v="English"/>
    <n v="105"/>
    <n v="35811509"/>
    <n v="5500000"/>
  </r>
  <r>
    <n v="6.6"/>
    <s v="Don Jon"/>
    <s v="Joseph Gordon-Levitt"/>
    <x v="7"/>
    <s v="English"/>
    <n v="90"/>
    <n v="24475193"/>
    <n v="3000000"/>
  </r>
  <r>
    <n v="6.6"/>
    <s v="Don Jon"/>
    <s v="Joseph Gordon-Levitt"/>
    <x v="12"/>
    <s v="English"/>
    <n v="90"/>
    <n v="24475193"/>
    <n v="3000000"/>
  </r>
  <r>
    <n v="6.6"/>
    <s v="Don Jon"/>
    <s v="Joseph Gordon-Levitt"/>
    <x v="5"/>
    <s v="English"/>
    <n v="90"/>
    <n v="24475193"/>
    <n v="3000000"/>
  </r>
  <r>
    <n v="7.4"/>
    <s v="Ghost World"/>
    <s v="Terry Zwigoff"/>
    <x v="7"/>
    <s v="English"/>
    <n v="111"/>
    <n v="6200756"/>
    <n v="7000000"/>
  </r>
  <r>
    <n v="7.4"/>
    <s v="Ghost World"/>
    <s v="Terry Zwigoff"/>
    <x v="12"/>
    <s v="English"/>
    <n v="111"/>
    <n v="6200756"/>
    <n v="7000000"/>
  </r>
  <r>
    <n v="7.1"/>
    <s v="Iris"/>
    <s v="Richard Eyre"/>
    <x v="18"/>
    <s v="English"/>
    <n v="91"/>
    <n v="1292119"/>
    <n v="5500000"/>
  </r>
  <r>
    <n v="7.1"/>
    <s v="Iris"/>
    <s v="Richard Eyre"/>
    <x v="12"/>
    <s v="English"/>
    <n v="91"/>
    <n v="1292119"/>
    <n v="5500000"/>
  </r>
  <r>
    <n v="7.1"/>
    <s v="Iris"/>
    <s v="Richard Eyre"/>
    <x v="5"/>
    <s v="English"/>
    <n v="91"/>
    <n v="1292119"/>
    <n v="5500000"/>
  </r>
  <r>
    <n v="7.9"/>
    <s v="The Chorus"/>
    <s v="Christophe Barratier"/>
    <x v="12"/>
    <s v="French"/>
    <n v="97"/>
    <n v="3629758"/>
    <n v="5500000"/>
  </r>
  <r>
    <n v="7.9"/>
    <s v="The Chorus"/>
    <s v="Christophe Barratier"/>
    <x v="19"/>
    <s v="French"/>
    <n v="97"/>
    <n v="3629758"/>
    <n v="5500000"/>
  </r>
  <r>
    <n v="6.7"/>
    <s v="Mambo Italiano"/>
    <s v="Ã‰mile Gaudreault"/>
    <x v="7"/>
    <s v="English"/>
    <n v="92"/>
    <n v="6239558"/>
    <n v="5000000"/>
  </r>
  <r>
    <n v="6.7"/>
    <s v="Mambo Italiano"/>
    <s v="Ã‰mile Gaudreault"/>
    <x v="12"/>
    <s v="English"/>
    <n v="92"/>
    <n v="6239558"/>
    <n v="5000000"/>
  </r>
  <r>
    <n v="6.6"/>
    <s v="Wonderland"/>
    <s v="James Cox"/>
    <x v="15"/>
    <s v="English"/>
    <n v="104"/>
    <n v="1056102"/>
    <n v="5000000"/>
  </r>
  <r>
    <n v="6.6"/>
    <s v="Wonderland"/>
    <s v="James Cox"/>
    <x v="12"/>
    <s v="English"/>
    <n v="104"/>
    <n v="1056102"/>
    <n v="5000000"/>
  </r>
  <r>
    <n v="6.6"/>
    <s v="Wonderland"/>
    <s v="James Cox"/>
    <x v="10"/>
    <s v="English"/>
    <n v="104"/>
    <n v="1056102"/>
    <n v="5000000"/>
  </r>
  <r>
    <n v="6.6"/>
    <s v="Wonderland"/>
    <s v="James Cox"/>
    <x v="4"/>
    <s v="English"/>
    <n v="104"/>
    <n v="1056102"/>
    <n v="5000000"/>
  </r>
  <r>
    <n v="7.9"/>
    <s v="Do the Right Thing"/>
    <s v="Spike Lee"/>
    <x v="12"/>
    <s v="English"/>
    <n v="120"/>
    <n v="27545445"/>
    <n v="6500000"/>
  </r>
  <r>
    <n v="4.9000000000000004"/>
    <s v="Harvard Man"/>
    <s v="James Toback"/>
    <x v="7"/>
    <s v="English"/>
    <n v="99"/>
    <n v="56007"/>
    <n v="5500000"/>
  </r>
  <r>
    <n v="4.9000000000000004"/>
    <s v="Harvard Man"/>
    <s v="James Toback"/>
    <x v="15"/>
    <s v="English"/>
    <n v="99"/>
    <n v="56007"/>
    <n v="5500000"/>
  </r>
  <r>
    <n v="4.9000000000000004"/>
    <s v="Harvard Man"/>
    <s v="James Toback"/>
    <x v="12"/>
    <s v="English"/>
    <n v="99"/>
    <n v="56007"/>
    <n v="5500000"/>
  </r>
  <r>
    <n v="4.9000000000000004"/>
    <s v="Harvard Man"/>
    <s v="James Toback"/>
    <x v="5"/>
    <s v="English"/>
    <n v="99"/>
    <n v="56007"/>
    <n v="5500000"/>
  </r>
  <r>
    <n v="4.9000000000000004"/>
    <s v="Harvard Man"/>
    <s v="James Toback"/>
    <x v="4"/>
    <s v="English"/>
    <n v="99"/>
    <n v="56007"/>
    <n v="5500000"/>
  </r>
  <r>
    <n v="7.2"/>
    <s v="Le Havre"/>
    <s v="Aki KaurismÃ¤ki"/>
    <x v="7"/>
    <s v="French"/>
    <n v="93"/>
    <n v="611709"/>
    <n v="3850000"/>
  </r>
  <r>
    <n v="7.2"/>
    <s v="Le Havre"/>
    <s v="Aki KaurismÃ¤ki"/>
    <x v="12"/>
    <s v="French"/>
    <n v="93"/>
    <n v="611709"/>
    <n v="3850000"/>
  </r>
  <r>
    <n v="6.1"/>
    <s v="R100"/>
    <s v="Hitoshi Matsumoto"/>
    <x v="7"/>
    <s v="Japanese"/>
    <n v="99"/>
    <n v="22770"/>
    <n v="5500000"/>
  </r>
  <r>
    <n v="6.1"/>
    <s v="R100"/>
    <s v="Hitoshi Matsumoto"/>
    <x v="12"/>
    <s v="Japanese"/>
    <n v="99"/>
    <n v="22770"/>
    <n v="5500000"/>
  </r>
  <r>
    <n v="5.3"/>
    <s v="Salvation Boulevard"/>
    <s v="George Ratliff"/>
    <x v="0"/>
    <s v="English"/>
    <n v="96"/>
    <n v="27445"/>
    <n v="9000000"/>
  </r>
  <r>
    <n v="5.3"/>
    <s v="Salvation Boulevard"/>
    <s v="George Ratliff"/>
    <x v="7"/>
    <s v="English"/>
    <n v="96"/>
    <n v="27445"/>
    <n v="9000000"/>
  </r>
  <r>
    <n v="5.3"/>
    <s v="Salvation Boulevard"/>
    <s v="George Ratliff"/>
    <x v="12"/>
    <s v="English"/>
    <n v="96"/>
    <n v="27445"/>
    <n v="9000000"/>
  </r>
  <r>
    <n v="5.3"/>
    <s v="Salvation Boulevard"/>
    <s v="George Ratliff"/>
    <x v="4"/>
    <s v="English"/>
    <n v="96"/>
    <n v="27445"/>
    <n v="9000000"/>
  </r>
  <r>
    <n v="5"/>
    <s v="The Ten"/>
    <s v="David Wain"/>
    <x v="7"/>
    <s v="English"/>
    <n v="96"/>
    <n v="766487"/>
    <n v="5250000"/>
  </r>
  <r>
    <n v="5"/>
    <s v="The Ten"/>
    <s v="David Wain"/>
    <x v="5"/>
    <s v="English"/>
    <n v="96"/>
    <n v="766487"/>
    <n v="5250000"/>
  </r>
  <r>
    <n v="7.6"/>
    <s v="Headhunters"/>
    <s v="Morten Tyldum"/>
    <x v="15"/>
    <s v="Norwegian"/>
    <n v="100"/>
    <n v="1196752"/>
    <n v="30300000"/>
  </r>
  <r>
    <n v="7.6"/>
    <s v="Headhunters"/>
    <s v="Morten Tyldum"/>
    <x v="12"/>
    <s v="Norwegian"/>
    <n v="100"/>
    <n v="1196752"/>
    <n v="30300000"/>
  </r>
  <r>
    <n v="7.6"/>
    <s v="Headhunters"/>
    <s v="Morten Tyldum"/>
    <x v="4"/>
    <s v="Norwegian"/>
    <n v="100"/>
    <n v="1196752"/>
    <n v="30300000"/>
  </r>
  <r>
    <n v="7.6"/>
    <s v="Saint Ralph"/>
    <s v="Michael McGowan"/>
    <x v="7"/>
    <s v="English"/>
    <n v="98"/>
    <n v="795126"/>
    <n v="6000000"/>
  </r>
  <r>
    <n v="7.6"/>
    <s v="Saint Ralph"/>
    <s v="Michael McGowan"/>
    <x v="12"/>
    <s v="English"/>
    <n v="98"/>
    <n v="795126"/>
    <n v="6000000"/>
  </r>
  <r>
    <n v="7.6"/>
    <s v="Saint Ralph"/>
    <s v="Michael McGowan"/>
    <x v="14"/>
    <s v="English"/>
    <n v="98"/>
    <n v="795126"/>
    <n v="6000000"/>
  </r>
  <r>
    <n v="6.6"/>
    <s v="Insidious: Chapter 2"/>
    <s v="James Wan"/>
    <x v="2"/>
    <s v="English"/>
    <n v="106"/>
    <n v="83574831"/>
    <n v="5000000"/>
  </r>
  <r>
    <n v="6.6"/>
    <s v="Insidious: Chapter 2"/>
    <s v="James Wan"/>
    <x v="16"/>
    <s v="English"/>
    <n v="106"/>
    <n v="83574831"/>
    <n v="5000000"/>
  </r>
  <r>
    <n v="6.6"/>
    <s v="Insidious: Chapter 2"/>
    <s v="James Wan"/>
    <x v="4"/>
    <s v="English"/>
    <n v="106"/>
    <n v="83574831"/>
    <n v="5000000"/>
  </r>
  <r>
    <n v="6.6"/>
    <s v="Saw II"/>
    <s v="Darren Lynn Bousman"/>
    <x v="16"/>
    <s v="English"/>
    <n v="95"/>
    <n v="87025093"/>
    <n v="4000000"/>
  </r>
  <r>
    <n v="6.6"/>
    <s v="Saw II"/>
    <s v="Darren Lynn Bousman"/>
    <x v="10"/>
    <s v="English"/>
    <n v="95"/>
    <n v="87025093"/>
    <n v="4000000"/>
  </r>
  <r>
    <n v="7.3"/>
    <s v="10 Cloverfield Lane"/>
    <s v="Dan Trachtenberg"/>
    <x v="12"/>
    <s v="English"/>
    <n v="104"/>
    <n v="71897215"/>
    <n v="15000000"/>
  </r>
  <r>
    <n v="7.3"/>
    <s v="10 Cloverfield Lane"/>
    <s v="Dan Trachtenberg"/>
    <x v="16"/>
    <s v="English"/>
    <n v="104"/>
    <n v="71897215"/>
    <n v="15000000"/>
  </r>
  <r>
    <n v="7.3"/>
    <s v="10 Cloverfield Lane"/>
    <s v="Dan Trachtenberg"/>
    <x v="10"/>
    <s v="English"/>
    <n v="104"/>
    <n v="71897215"/>
    <n v="15000000"/>
  </r>
  <r>
    <n v="7.3"/>
    <s v="10 Cloverfield Lane"/>
    <s v="Dan Trachtenberg"/>
    <x v="3"/>
    <s v="English"/>
    <n v="104"/>
    <n v="71897215"/>
    <n v="15000000"/>
  </r>
  <r>
    <n v="7.3"/>
    <s v="10 Cloverfield Lane"/>
    <s v="Dan Trachtenberg"/>
    <x v="4"/>
    <s v="English"/>
    <n v="104"/>
    <n v="71897215"/>
    <n v="15000000"/>
  </r>
  <r>
    <n v="6.6"/>
    <s v="Jackass: The Movie"/>
    <s v="Jeff Tremaine"/>
    <x v="7"/>
    <s v="English"/>
    <n v="87"/>
    <n v="64267897"/>
    <n v="5000000"/>
  </r>
  <r>
    <n v="6.6"/>
    <s v="Jackass: The Movie"/>
    <s v="Jeff Tremaine"/>
    <x v="20"/>
    <s v="English"/>
    <n v="87"/>
    <n v="64267897"/>
    <n v="5000000"/>
  </r>
  <r>
    <n v="6.9"/>
    <s v="Lights Out"/>
    <s v="David F. Sandberg"/>
    <x v="16"/>
    <s v="English"/>
    <n v="81"/>
    <n v="56536016"/>
    <n v="4900000"/>
  </r>
  <r>
    <n v="5.8"/>
    <s v="Paranormal Activity 3"/>
    <s v="Henry Joost"/>
    <x v="16"/>
    <s v="English"/>
    <n v="94"/>
    <n v="104007828"/>
    <n v="5000000"/>
  </r>
  <r>
    <n v="4.4000000000000004"/>
    <s v="Ouija"/>
    <s v="Stiles White"/>
    <x v="2"/>
    <s v="English"/>
    <n v="89"/>
    <n v="50820940"/>
    <n v="5000000"/>
  </r>
  <r>
    <n v="4.4000000000000004"/>
    <s v="Ouija"/>
    <s v="Stiles White"/>
    <x v="16"/>
    <s v="English"/>
    <n v="89"/>
    <n v="50820940"/>
    <n v="5000000"/>
  </r>
  <r>
    <n v="6.6"/>
    <s v="A Nightmare on Elm Street 3: Dream Warriors"/>
    <s v="Chuck Russell"/>
    <x v="0"/>
    <s v="English"/>
    <n v="88"/>
    <n v="44793200"/>
    <n v="4500000"/>
  </r>
  <r>
    <n v="6.6"/>
    <s v="A Nightmare on Elm Street 3: Dream Warriors"/>
    <s v="Chuck Russell"/>
    <x v="2"/>
    <s v="English"/>
    <n v="88"/>
    <n v="44793200"/>
    <n v="4500000"/>
  </r>
  <r>
    <n v="6.6"/>
    <s v="A Nightmare on Elm Street 3: Dream Warriors"/>
    <s v="Chuck Russell"/>
    <x v="16"/>
    <s v="English"/>
    <n v="88"/>
    <n v="44793200"/>
    <n v="4500000"/>
  </r>
  <r>
    <n v="6.6"/>
    <s v="A Nightmare on Elm Street 3: Dream Warriors"/>
    <s v="Chuck Russell"/>
    <x v="4"/>
    <s v="English"/>
    <n v="88"/>
    <n v="44793200"/>
    <n v="4500000"/>
  </r>
  <r>
    <n v="7.6"/>
    <s v="Instructions Not Included"/>
    <s v="Eugenio Derbez"/>
    <x v="7"/>
    <s v="Spanish"/>
    <n v="115"/>
    <n v="44456509"/>
    <n v="5000000"/>
  </r>
  <r>
    <n v="7.6"/>
    <s v="Instructions Not Included"/>
    <s v="Eugenio Derbez"/>
    <x v="12"/>
    <s v="Spanish"/>
    <n v="115"/>
    <n v="44456509"/>
    <n v="5000000"/>
  </r>
  <r>
    <n v="4.5999999999999996"/>
    <s v="Paranormal Activity 4"/>
    <s v="Henry Joost"/>
    <x v="16"/>
    <s v="English"/>
    <n v="96"/>
    <n v="53884821"/>
    <n v="5000000"/>
  </r>
  <r>
    <n v="6.8"/>
    <s v="The Robe"/>
    <s v="Henry Koster"/>
    <x v="12"/>
    <s v="English"/>
    <n v="135"/>
    <n v="36000000"/>
    <n v="5000000"/>
  </r>
  <r>
    <n v="6.8"/>
    <s v="The Robe"/>
    <s v="Henry Koster"/>
    <x v="13"/>
    <s v="English"/>
    <n v="135"/>
    <n v="36000000"/>
    <n v="5000000"/>
  </r>
  <r>
    <n v="4.9000000000000004"/>
    <s v="Freddy's Dead: The Final Nightmare"/>
    <s v="Rachel Talalay"/>
    <x v="7"/>
    <s v="English"/>
    <n v="93"/>
    <n v="34872293"/>
    <n v="8500000"/>
  </r>
  <r>
    <n v="4.9000000000000004"/>
    <s v="Freddy's Dead: The Final Nightmare"/>
    <s v="Rachel Talalay"/>
    <x v="2"/>
    <s v="English"/>
    <n v="93"/>
    <n v="34872293"/>
    <n v="8500000"/>
  </r>
  <r>
    <n v="4.9000000000000004"/>
    <s v="Freddy's Dead: The Final Nightmare"/>
    <s v="Rachel Talalay"/>
    <x v="16"/>
    <s v="English"/>
    <n v="93"/>
    <n v="34872293"/>
    <n v="8500000"/>
  </r>
  <r>
    <n v="4.9000000000000004"/>
    <s v="Freddy's Dead: The Final Nightmare"/>
    <s v="Rachel Talalay"/>
    <x v="4"/>
    <s v="English"/>
    <n v="93"/>
    <n v="34872293"/>
    <n v="8500000"/>
  </r>
  <r>
    <n v="7.3"/>
    <s v="Monster"/>
    <s v="Patty Jenkins"/>
    <x v="18"/>
    <s v="English"/>
    <n v="109"/>
    <n v="34468224"/>
    <n v="4500000"/>
  </r>
  <r>
    <n v="7.3"/>
    <s v="Monster"/>
    <s v="Patty Jenkins"/>
    <x v="15"/>
    <s v="English"/>
    <n v="109"/>
    <n v="34468224"/>
    <n v="4500000"/>
  </r>
  <r>
    <n v="7.3"/>
    <s v="Monster"/>
    <s v="Patty Jenkins"/>
    <x v="12"/>
    <s v="English"/>
    <n v="109"/>
    <n v="34468224"/>
    <n v="4500000"/>
  </r>
  <r>
    <n v="7.3"/>
    <s v="Monster"/>
    <s v="Patty Jenkins"/>
    <x v="4"/>
    <s v="English"/>
    <n v="109"/>
    <n v="34468224"/>
    <n v="4500000"/>
  </r>
  <r>
    <n v="5"/>
    <s v="Paranormal Activity: The Marked Ones"/>
    <s v="Christopher Landon"/>
    <x v="2"/>
    <s v="English"/>
    <n v="101"/>
    <n v="32453345"/>
    <n v="5000000"/>
  </r>
  <r>
    <n v="5"/>
    <s v="Paranormal Activity: The Marked Ones"/>
    <s v="Christopher Landon"/>
    <x v="16"/>
    <s v="English"/>
    <n v="101"/>
    <n v="32453345"/>
    <n v="5000000"/>
  </r>
  <r>
    <n v="5"/>
    <s v="Paranormal Activity: The Marked Ones"/>
    <s v="Christopher Landon"/>
    <x v="4"/>
    <s v="English"/>
    <n v="101"/>
    <n v="32453345"/>
    <n v="5000000"/>
  </r>
  <r>
    <n v="8"/>
    <s v="Dallas Buyers Club"/>
    <s v="Jean-Marc VallÃ©e"/>
    <x v="18"/>
    <s v="English"/>
    <n v="117"/>
    <n v="27296514"/>
    <n v="5000000"/>
  </r>
  <r>
    <n v="8"/>
    <s v="Dallas Buyers Club"/>
    <s v="Jean-Marc VallÃ©e"/>
    <x v="12"/>
    <s v="English"/>
    <n v="117"/>
    <n v="27296514"/>
    <n v="5000000"/>
  </r>
  <r>
    <n v="5.2"/>
    <s v="The Lazarus Effect"/>
    <s v="David Gelb"/>
    <x v="16"/>
    <s v="English"/>
    <n v="83"/>
    <n v="25799043"/>
    <n v="3300000"/>
  </r>
  <r>
    <n v="5.2"/>
    <s v="The Lazarus Effect"/>
    <s v="David Gelb"/>
    <x v="3"/>
    <s v="English"/>
    <n v="83"/>
    <n v="25799043"/>
    <n v="3300000"/>
  </r>
  <r>
    <n v="5.2"/>
    <s v="The Lazarus Effect"/>
    <s v="David Gelb"/>
    <x v="4"/>
    <s v="English"/>
    <n v="83"/>
    <n v="25799043"/>
    <n v="3300000"/>
  </r>
  <r>
    <n v="8.5"/>
    <s v="Memento"/>
    <s v="Christopher Nolan"/>
    <x v="10"/>
    <s v="English"/>
    <n v="113"/>
    <n v="25530884"/>
    <n v="9000000"/>
  </r>
  <r>
    <n v="8.5"/>
    <s v="Memento"/>
    <s v="Christopher Nolan"/>
    <x v="4"/>
    <s v="English"/>
    <n v="113"/>
    <n v="25530884"/>
    <n v="9000000"/>
  </r>
  <r>
    <n v="6.5"/>
    <s v="Oculus"/>
    <s v="Mike Flanagan"/>
    <x v="16"/>
    <s v="English"/>
    <n v="104"/>
    <n v="27689474"/>
    <n v="5000000"/>
  </r>
  <r>
    <n v="6.5"/>
    <s v="Oculus"/>
    <s v="Mike Flanagan"/>
    <x v="10"/>
    <s v="English"/>
    <n v="104"/>
    <n v="27689474"/>
    <n v="5000000"/>
  </r>
  <r>
    <n v="7.4"/>
    <s v="Clerks II"/>
    <s v="Kevin Smith"/>
    <x v="7"/>
    <s v="English"/>
    <n v="97"/>
    <n v="24138847"/>
    <n v="5000000"/>
  </r>
  <r>
    <n v="7.7"/>
    <s v="Billy Elliot"/>
    <s v="Stephen Daldry"/>
    <x v="12"/>
    <s v="English"/>
    <n v="110"/>
    <n v="21994911"/>
    <n v="5000000"/>
  </r>
  <r>
    <n v="7.7"/>
    <s v="Billy Elliot"/>
    <s v="Stephen Daldry"/>
    <x v="19"/>
    <s v="English"/>
    <n v="110"/>
    <n v="21994911"/>
    <n v="5000000"/>
  </r>
  <r>
    <n v="7.4"/>
    <s v="The Way Way Back"/>
    <s v="Nat Faxon"/>
    <x v="7"/>
    <s v="English"/>
    <n v="103"/>
    <n v="21501098"/>
    <n v="5000000"/>
  </r>
  <r>
    <n v="7.4"/>
    <s v="The Way Way Back"/>
    <s v="Nat Faxon"/>
    <x v="12"/>
    <s v="English"/>
    <n v="103"/>
    <n v="21501098"/>
    <n v="5000000"/>
  </r>
  <r>
    <n v="5.0999999999999996"/>
    <s v="House Party 2"/>
    <s v="George Jackson"/>
    <x v="7"/>
    <s v="English"/>
    <n v="94"/>
    <n v="19281235"/>
    <n v="5000000"/>
  </r>
  <r>
    <n v="5.0999999999999996"/>
    <s v="House Party 2"/>
    <s v="George Jackson"/>
    <x v="12"/>
    <s v="English"/>
    <n v="94"/>
    <n v="19281235"/>
    <n v="5000000"/>
  </r>
  <r>
    <n v="5.0999999999999996"/>
    <s v="House Party 2"/>
    <s v="George Jackson"/>
    <x v="19"/>
    <s v="English"/>
    <n v="94"/>
    <n v="19281235"/>
    <n v="5000000"/>
  </r>
  <r>
    <n v="5.0999999999999996"/>
    <s v="House Party 2"/>
    <s v="George Jackson"/>
    <x v="5"/>
    <s v="English"/>
    <n v="94"/>
    <n v="19281235"/>
    <n v="5000000"/>
  </r>
  <r>
    <n v="5"/>
    <s v="Doug's 1st Movie"/>
    <s v="Maurice Joyce"/>
    <x v="6"/>
    <s v="English"/>
    <n v="77"/>
    <n v="19421271"/>
    <n v="5000000"/>
  </r>
  <r>
    <n v="5"/>
    <s v="Doug's 1st Movie"/>
    <s v="Maurice Joyce"/>
    <x v="7"/>
    <s v="English"/>
    <n v="77"/>
    <n v="19421271"/>
    <n v="5000000"/>
  </r>
  <r>
    <n v="5"/>
    <s v="Doug's 1st Movie"/>
    <s v="Maurice Joyce"/>
    <x v="8"/>
    <s v="English"/>
    <n v="77"/>
    <n v="19421271"/>
    <n v="5000000"/>
  </r>
  <r>
    <n v="7.2"/>
    <s v="The Apostle"/>
    <s v="Robert Duvall"/>
    <x v="12"/>
    <s v="English"/>
    <n v="134"/>
    <n v="20733485"/>
    <n v="5000000"/>
  </r>
  <r>
    <n v="6.4"/>
    <s v="Our Idiot Brother"/>
    <s v="Jesse Peretz"/>
    <x v="7"/>
    <s v="English"/>
    <n v="90"/>
    <n v="24809547"/>
    <n v="5000000"/>
  </r>
  <r>
    <n v="6.4"/>
    <s v="Our Idiot Brother"/>
    <s v="Jesse Peretz"/>
    <x v="12"/>
    <s v="English"/>
    <n v="90"/>
    <n v="24809547"/>
    <n v="5000000"/>
  </r>
  <r>
    <n v="5.6"/>
    <s v="The Players Club"/>
    <s v="Ice Cube"/>
    <x v="7"/>
    <s v="English"/>
    <n v="104"/>
    <n v="23031390"/>
    <n v="4500000"/>
  </r>
  <r>
    <n v="5.6"/>
    <s v="The Players Club"/>
    <s v="Ice Cube"/>
    <x v="12"/>
    <s v="English"/>
    <n v="104"/>
    <n v="23031390"/>
    <n v="4500000"/>
  </r>
  <r>
    <n v="6.1"/>
    <s v="As Above, So Below"/>
    <s v="John Erick Dowdle"/>
    <x v="16"/>
    <s v="English"/>
    <n v="93"/>
    <n v="21197315"/>
    <n v="5000000"/>
  </r>
  <r>
    <n v="6.1"/>
    <s v="As Above, So Below"/>
    <s v="John Erick Dowdle"/>
    <x v="10"/>
    <s v="English"/>
    <n v="93"/>
    <n v="21197315"/>
    <n v="5000000"/>
  </r>
  <r>
    <n v="6.1"/>
    <s v="As Above, So Below"/>
    <s v="John Erick Dowdle"/>
    <x v="4"/>
    <s v="English"/>
    <n v="93"/>
    <n v="21197315"/>
    <n v="5000000"/>
  </r>
  <r>
    <n v="5.2"/>
    <s v="Addicted"/>
    <s v="Bille Woodruff"/>
    <x v="12"/>
    <s v="Spanish"/>
    <n v="106"/>
    <n v="17382982"/>
    <n v="5000000"/>
  </r>
  <r>
    <n v="5.2"/>
    <s v="Addicted"/>
    <s v="Bille Woodruff"/>
    <x v="4"/>
    <s v="Spanish"/>
    <n v="106"/>
    <n v="17382982"/>
    <n v="5000000"/>
  </r>
  <r>
    <n v="7.3"/>
    <s v="Eve's Bayou"/>
    <s v="Kasi Lemmons"/>
    <x v="12"/>
    <s v="English"/>
    <n v="109"/>
    <n v="14821531"/>
    <n v="6000000"/>
  </r>
  <r>
    <n v="7.5"/>
    <s v="Still Alice"/>
    <s v="Richard Glatzer"/>
    <x v="12"/>
    <s v="English"/>
    <n v="101"/>
    <n v="18656400"/>
    <n v="5000000"/>
  </r>
  <r>
    <n v="4.5"/>
    <s v="Friday the 13th Part VIII: Jason Takes Manhattan"/>
    <s v="Rob Hedden"/>
    <x v="1"/>
    <s v="English"/>
    <n v="100"/>
    <n v="14343976"/>
    <n v="5000000"/>
  </r>
  <r>
    <n v="4.5"/>
    <s v="Friday the 13th Part VIII: Jason Takes Manhattan"/>
    <s v="Rob Hedden"/>
    <x v="16"/>
    <s v="English"/>
    <n v="100"/>
    <n v="14343976"/>
    <n v="5000000"/>
  </r>
  <r>
    <n v="6.6"/>
    <s v="My Big Fat Greek Wedding"/>
    <s v="Joel Zwick"/>
    <x v="7"/>
    <s v="English"/>
    <n v="95"/>
    <n v="241437427"/>
    <n v="5000000"/>
  </r>
  <r>
    <n v="6.6"/>
    <s v="My Big Fat Greek Wedding"/>
    <s v="Joel Zwick"/>
    <x v="8"/>
    <s v="English"/>
    <n v="95"/>
    <n v="241437427"/>
    <n v="5000000"/>
  </r>
  <r>
    <n v="6.6"/>
    <s v="My Big Fat Greek Wedding"/>
    <s v="Joel Zwick"/>
    <x v="5"/>
    <s v="English"/>
    <n v="95"/>
    <n v="241437427"/>
    <n v="5000000"/>
  </r>
  <r>
    <n v="5.3"/>
    <s v="Spring Breakers"/>
    <s v="Harmony Korine"/>
    <x v="15"/>
    <s v="English"/>
    <n v="94"/>
    <n v="14123773"/>
    <n v="5000000"/>
  </r>
  <r>
    <n v="5.3"/>
    <s v="Spring Breakers"/>
    <s v="Harmony Korine"/>
    <x v="12"/>
    <s v="English"/>
    <n v="94"/>
    <n v="14123773"/>
    <n v="5000000"/>
  </r>
  <r>
    <n v="4.9000000000000004"/>
    <s v="Halloween: The Curse of Michael Myers"/>
    <s v="Joe Chappelle"/>
    <x v="16"/>
    <s v="English"/>
    <n v="93"/>
    <n v="15126948"/>
    <n v="5000000"/>
  </r>
  <r>
    <n v="4.9000000000000004"/>
    <s v="Halloween: The Curse of Michael Myers"/>
    <s v="Joe Chappelle"/>
    <x v="4"/>
    <s v="English"/>
    <n v="93"/>
    <n v="15126948"/>
    <n v="5000000"/>
  </r>
  <r>
    <n v="7.7"/>
    <s v="Y Tu MamÃ¡ TambiÃ©n"/>
    <s v="Alfonso CuarÃ³n"/>
    <x v="1"/>
    <s v="Spanish"/>
    <n v="106"/>
    <n v="13622333"/>
    <n v="2000000"/>
  </r>
  <r>
    <n v="7.7"/>
    <s v="Y Tu MamÃ¡ TambiÃ©n"/>
    <s v="Alfonso CuarÃ³n"/>
    <x v="7"/>
    <s v="Spanish"/>
    <n v="106"/>
    <n v="13622333"/>
    <n v="2000000"/>
  </r>
  <r>
    <n v="7.7"/>
    <s v="Y Tu MamÃ¡ TambiÃ©n"/>
    <s v="Alfonso CuarÃ³n"/>
    <x v="12"/>
    <s v="Spanish"/>
    <n v="106"/>
    <n v="13622333"/>
    <n v="2000000"/>
  </r>
  <r>
    <n v="7.7"/>
    <s v="Y Tu MamÃ¡ TambiÃ©n"/>
    <s v="Alfonso CuarÃ³n"/>
    <x v="5"/>
    <s v="Spanish"/>
    <n v="106"/>
    <n v="13622333"/>
    <n v="2000000"/>
  </r>
  <r>
    <n v="8"/>
    <s v="Shaun of the Dead"/>
    <s v="Edgar Wright"/>
    <x v="7"/>
    <s v="English"/>
    <n v="99"/>
    <n v="13464388"/>
    <n v="4000000"/>
  </r>
  <r>
    <n v="8"/>
    <s v="Shaun of the Dead"/>
    <s v="Edgar Wright"/>
    <x v="16"/>
    <s v="English"/>
    <n v="99"/>
    <n v="13464388"/>
    <n v="4000000"/>
  </r>
  <r>
    <n v="3.8"/>
    <s v="The Haunting of Molly Hartley"/>
    <s v="Mickey Liddell"/>
    <x v="12"/>
    <s v="English"/>
    <n v="82"/>
    <n v="13350177"/>
    <n v="5000000"/>
  </r>
  <r>
    <n v="3.8"/>
    <s v="The Haunting of Molly Hartley"/>
    <s v="Mickey Liddell"/>
    <x v="16"/>
    <s v="English"/>
    <n v="82"/>
    <n v="13350177"/>
    <n v="5000000"/>
  </r>
  <r>
    <n v="3.8"/>
    <s v="The Haunting of Molly Hartley"/>
    <s v="Mickey Liddell"/>
    <x v="4"/>
    <s v="English"/>
    <n v="82"/>
    <n v="13350177"/>
    <n v="5000000"/>
  </r>
  <r>
    <n v="7.6"/>
    <s v="Lone Star"/>
    <s v="John Sayles"/>
    <x v="12"/>
    <s v="English"/>
    <n v="135"/>
    <n v="13269963"/>
    <n v="5000000"/>
  </r>
  <r>
    <n v="7.6"/>
    <s v="Lone Star"/>
    <s v="John Sayles"/>
    <x v="10"/>
    <s v="English"/>
    <n v="135"/>
    <n v="13269963"/>
    <n v="5000000"/>
  </r>
  <r>
    <n v="5.9"/>
    <s v="Halloween 4: The Return of Michael Myers"/>
    <s v="Dwight H. Little"/>
    <x v="16"/>
    <s v="English"/>
    <n v="88"/>
    <n v="17768000"/>
    <n v="5000000"/>
  </r>
  <r>
    <n v="5.9"/>
    <s v="Halloween 4: The Return of Michael Myers"/>
    <s v="Dwight H. Little"/>
    <x v="4"/>
    <s v="English"/>
    <n v="88"/>
    <n v="17768000"/>
    <n v="5000000"/>
  </r>
  <r>
    <n v="6.2"/>
    <s v="April Fool's Day"/>
    <s v="Fred Walton"/>
    <x v="16"/>
    <s v="English"/>
    <n v="89"/>
    <n v="12947763"/>
    <n v="5000000"/>
  </r>
  <r>
    <n v="6.2"/>
    <s v="April Fool's Day"/>
    <s v="Fred Walton"/>
    <x v="10"/>
    <s v="English"/>
    <n v="89"/>
    <n v="12947763"/>
    <n v="5000000"/>
  </r>
  <r>
    <n v="7.2"/>
    <s v="Diner"/>
    <s v="Barry Levinson"/>
    <x v="7"/>
    <s v="English"/>
    <n v="110"/>
    <n v="14100000"/>
    <n v="5000000"/>
  </r>
  <r>
    <n v="7.2"/>
    <s v="Diner"/>
    <s v="Barry Levinson"/>
    <x v="12"/>
    <s v="English"/>
    <n v="110"/>
    <n v="14100000"/>
    <n v="5000000"/>
  </r>
  <r>
    <n v="6.3"/>
    <s v="Lone Wolf McQuade"/>
    <s v="Steve Carver"/>
    <x v="0"/>
    <s v="English"/>
    <n v="107"/>
    <n v="12200000"/>
    <n v="5000000"/>
  </r>
  <r>
    <n v="6.3"/>
    <s v="Lone Wolf McQuade"/>
    <s v="Steve Carver"/>
    <x v="15"/>
    <s v="English"/>
    <n v="107"/>
    <n v="12200000"/>
    <n v="5000000"/>
  </r>
  <r>
    <n v="6.3"/>
    <s v="Lone Wolf McQuade"/>
    <s v="Steve Carver"/>
    <x v="12"/>
    <s v="English"/>
    <n v="107"/>
    <n v="12200000"/>
    <n v="5000000"/>
  </r>
  <r>
    <n v="6.3"/>
    <s v="Lone Wolf McQuade"/>
    <s v="Steve Carver"/>
    <x v="4"/>
    <s v="English"/>
    <n v="107"/>
    <n v="12200000"/>
    <n v="5000000"/>
  </r>
  <r>
    <n v="6.3"/>
    <s v="Lone Wolf McQuade"/>
    <s v="Steve Carver"/>
    <x v="11"/>
    <s v="English"/>
    <n v="107"/>
    <n v="12200000"/>
    <n v="5000000"/>
  </r>
  <r>
    <n v="5.2"/>
    <s v="Apollo 18"/>
    <s v="Gonzalo LÃ³pez-Gallego"/>
    <x v="16"/>
    <s v="English"/>
    <n v="86"/>
    <n v="17683670"/>
    <n v="5000000"/>
  </r>
  <r>
    <n v="5.2"/>
    <s v="Apollo 18"/>
    <s v="Gonzalo LÃ³pez-Gallego"/>
    <x v="10"/>
    <s v="English"/>
    <n v="86"/>
    <n v="17683670"/>
    <n v="5000000"/>
  </r>
  <r>
    <n v="5.2"/>
    <s v="Apollo 18"/>
    <s v="Gonzalo LÃ³pez-Gallego"/>
    <x v="3"/>
    <s v="English"/>
    <n v="86"/>
    <n v="17683670"/>
    <n v="5000000"/>
  </r>
  <r>
    <n v="5.2"/>
    <s v="Apollo 18"/>
    <s v="Gonzalo LÃ³pez-Gallego"/>
    <x v="4"/>
    <s v="English"/>
    <n v="86"/>
    <n v="17683670"/>
    <n v="5000000"/>
  </r>
  <r>
    <n v="6.9"/>
    <s v="Sunshine Cleaning"/>
    <s v="Christine Jeffs"/>
    <x v="7"/>
    <s v="English"/>
    <n v="91"/>
    <n v="12055108"/>
    <n v="8000000"/>
  </r>
  <r>
    <n v="6.9"/>
    <s v="Sunshine Cleaning"/>
    <s v="Christine Jeffs"/>
    <x v="12"/>
    <s v="English"/>
    <n v="91"/>
    <n v="12055108"/>
    <n v="8000000"/>
  </r>
  <r>
    <n v="6.8"/>
    <s v="No Escape"/>
    <s v="John Erick Dowdle"/>
    <x v="0"/>
    <s v="English"/>
    <n v="103"/>
    <n v="27285953"/>
    <n v="5000000"/>
  </r>
  <r>
    <n v="6.8"/>
    <s v="No Escape"/>
    <s v="John Erick Dowdle"/>
    <x v="4"/>
    <s v="English"/>
    <n v="103"/>
    <n v="27285953"/>
    <n v="5000000"/>
  </r>
  <r>
    <n v="3.5"/>
    <s v="Fifty Shades of Black"/>
    <s v="Michael Tiddes"/>
    <x v="7"/>
    <s v="English"/>
    <n v="92"/>
    <n v="11675178"/>
    <n v="5000000"/>
  </r>
  <r>
    <n v="6.1"/>
    <s v="Not Easily Broken"/>
    <s v="Bill Duke"/>
    <x v="12"/>
    <s v="English"/>
    <n v="99"/>
    <n v="10572742"/>
    <n v="8000000"/>
  </r>
  <r>
    <n v="6.1"/>
    <s v="Not Easily Broken"/>
    <s v="Bill Duke"/>
    <x v="5"/>
    <s v="English"/>
    <n v="99"/>
    <n v="10572742"/>
    <n v="8000000"/>
  </r>
  <r>
    <n v="4.5"/>
    <s v="The Perfect Match"/>
    <s v="Bille Woodruff"/>
    <x v="7"/>
    <s v="English"/>
    <n v="96"/>
    <n v="9658370"/>
    <n v="5000000"/>
  </r>
  <r>
    <n v="4.5"/>
    <s v="The Perfect Match"/>
    <s v="Bille Woodruff"/>
    <x v="5"/>
    <s v="English"/>
    <n v="96"/>
    <n v="9658370"/>
    <n v="5000000"/>
  </r>
  <r>
    <n v="5.9"/>
    <s v="Digimon: The Movie"/>
    <s v="Mamoru Hosoda"/>
    <x v="0"/>
    <s v="English"/>
    <n v="82"/>
    <n v="9628751"/>
    <n v="5000000"/>
  </r>
  <r>
    <n v="5.9"/>
    <s v="Digimon: The Movie"/>
    <s v="Mamoru Hosoda"/>
    <x v="1"/>
    <s v="English"/>
    <n v="82"/>
    <n v="9628751"/>
    <n v="5000000"/>
  </r>
  <r>
    <n v="5.9"/>
    <s v="Digimon: The Movie"/>
    <s v="Mamoru Hosoda"/>
    <x v="6"/>
    <s v="English"/>
    <n v="82"/>
    <n v="9628751"/>
    <n v="5000000"/>
  </r>
  <r>
    <n v="5.9"/>
    <s v="Digimon: The Movie"/>
    <s v="Mamoru Hosoda"/>
    <x v="8"/>
    <s v="English"/>
    <n v="82"/>
    <n v="9628751"/>
    <n v="5000000"/>
  </r>
  <r>
    <n v="5.9"/>
    <s v="Digimon: The Movie"/>
    <s v="Mamoru Hosoda"/>
    <x v="3"/>
    <s v="English"/>
    <n v="82"/>
    <n v="9628751"/>
    <n v="5000000"/>
  </r>
  <r>
    <n v="6.9"/>
    <s v="Saved!"/>
    <s v="Brian Dannelly"/>
    <x v="7"/>
    <s v="English"/>
    <n v="92"/>
    <n v="8786715"/>
    <n v="5000000"/>
  </r>
  <r>
    <n v="6.9"/>
    <s v="Saved!"/>
    <s v="Brian Dannelly"/>
    <x v="12"/>
    <s v="English"/>
    <n v="92"/>
    <n v="8786715"/>
    <n v="5000000"/>
  </r>
  <r>
    <n v="7.7"/>
    <s v="The Barbarian Invasions"/>
    <s v="Denys Arcand"/>
    <x v="7"/>
    <s v="French"/>
    <n v="112"/>
    <n v="3432342"/>
    <n v="6000000"/>
  </r>
  <r>
    <n v="7.7"/>
    <s v="The Barbarian Invasions"/>
    <s v="Denys Arcand"/>
    <x v="15"/>
    <s v="French"/>
    <n v="112"/>
    <n v="3432342"/>
    <n v="6000000"/>
  </r>
  <r>
    <n v="7.7"/>
    <s v="The Barbarian Invasions"/>
    <s v="Denys Arcand"/>
    <x v="12"/>
    <s v="French"/>
    <n v="112"/>
    <n v="3432342"/>
    <n v="6000000"/>
  </r>
  <r>
    <n v="7.7"/>
    <s v="The Barbarian Invasions"/>
    <s v="Denys Arcand"/>
    <x v="10"/>
    <s v="French"/>
    <n v="112"/>
    <n v="3432342"/>
    <n v="6000000"/>
  </r>
  <r>
    <n v="7.7"/>
    <s v="The Barbarian Invasions"/>
    <s v="Denys Arcand"/>
    <x v="5"/>
    <s v="French"/>
    <n v="112"/>
    <n v="3432342"/>
    <n v="6000000"/>
  </r>
  <r>
    <n v="5.3"/>
    <s v="The Forsaken"/>
    <s v="J.S. Cardone"/>
    <x v="16"/>
    <s v="English"/>
    <n v="90"/>
    <n v="6755271"/>
    <n v="5000000"/>
  </r>
  <r>
    <n v="5.3"/>
    <s v="The Forsaken"/>
    <s v="J.S. Cardone"/>
    <x v="4"/>
    <s v="English"/>
    <n v="90"/>
    <n v="6755271"/>
    <n v="5000000"/>
  </r>
  <r>
    <n v="7"/>
    <s v="UHF"/>
    <s v="Jay Levey"/>
    <x v="7"/>
    <s v="English"/>
    <n v="150"/>
    <n v="6157157"/>
    <n v="5000000"/>
  </r>
  <r>
    <n v="7"/>
    <s v="UHF"/>
    <s v="Jay Levey"/>
    <x v="12"/>
    <s v="English"/>
    <n v="150"/>
    <n v="6157157"/>
    <n v="5000000"/>
  </r>
  <r>
    <n v="6.6"/>
    <s v="Slums of Beverly Hills"/>
    <s v="Tamara Jenkins"/>
    <x v="7"/>
    <s v="English"/>
    <n v="91"/>
    <n v="5480318"/>
    <n v="5000000"/>
  </r>
  <r>
    <n v="6.6"/>
    <s v="Slums of Beverly Hills"/>
    <s v="Tamara Jenkins"/>
    <x v="12"/>
    <s v="English"/>
    <n v="91"/>
    <n v="5480318"/>
    <n v="5000000"/>
  </r>
  <r>
    <n v="6.4"/>
    <s v="Made"/>
    <s v="Jon Favreau"/>
    <x v="7"/>
    <s v="English"/>
    <n v="95"/>
    <n v="5308707"/>
    <n v="5000000"/>
  </r>
  <r>
    <n v="6.4"/>
    <s v="Made"/>
    <s v="Jon Favreau"/>
    <x v="15"/>
    <s v="English"/>
    <n v="95"/>
    <n v="5308707"/>
    <n v="5000000"/>
  </r>
  <r>
    <n v="6.4"/>
    <s v="Made"/>
    <s v="Jon Favreau"/>
    <x v="12"/>
    <s v="English"/>
    <n v="95"/>
    <n v="5308707"/>
    <n v="5000000"/>
  </r>
  <r>
    <n v="6.4"/>
    <s v="Made"/>
    <s v="Jon Favreau"/>
    <x v="4"/>
    <s v="English"/>
    <n v="95"/>
    <n v="5308707"/>
    <n v="5000000"/>
  </r>
  <r>
    <n v="7.9"/>
    <s v="Moon"/>
    <s v="Duncan Jones"/>
    <x v="12"/>
    <s v="English"/>
    <n v="97"/>
    <n v="5009677"/>
    <n v="5000000"/>
  </r>
  <r>
    <n v="7.9"/>
    <s v="Moon"/>
    <s v="Duncan Jones"/>
    <x v="10"/>
    <s v="English"/>
    <n v="97"/>
    <n v="5009677"/>
    <n v="5000000"/>
  </r>
  <r>
    <n v="7.9"/>
    <s v="Moon"/>
    <s v="Duncan Jones"/>
    <x v="3"/>
    <s v="English"/>
    <n v="97"/>
    <n v="5009677"/>
    <n v="5000000"/>
  </r>
  <r>
    <n v="6.9"/>
    <s v="Sea Rex 3D: Journey to a Prehistoric World"/>
    <s v="Ronan Chapalain"/>
    <x v="20"/>
    <s v="English"/>
    <n v="41"/>
    <n v="4074023"/>
    <n v="5000000"/>
  </r>
  <r>
    <n v="7.7"/>
    <s v="The Sweet Hereafter"/>
    <s v="Atom Egoyan"/>
    <x v="12"/>
    <s v="English"/>
    <n v="112"/>
    <n v="4306697"/>
    <n v="5000000"/>
  </r>
  <r>
    <n v="7.2"/>
    <s v="Of Gods and Men"/>
    <s v="Xavier Beauvois"/>
    <x v="12"/>
    <s v="French"/>
    <n v="122"/>
    <n v="3950029"/>
    <n v="4000000"/>
  </r>
  <r>
    <n v="6.8"/>
    <s v="Bottle Shock"/>
    <s v="Randall Miller"/>
    <x v="7"/>
    <s v="English"/>
    <n v="110"/>
    <n v="4040588"/>
    <n v="5000000"/>
  </r>
  <r>
    <n v="6.8"/>
    <s v="Bottle Shock"/>
    <s v="Randall Miller"/>
    <x v="12"/>
    <s v="English"/>
    <n v="110"/>
    <n v="4040588"/>
    <n v="5000000"/>
  </r>
  <r>
    <n v="7.4"/>
    <s v="Heavenly Creatures"/>
    <s v="Peter Jackson"/>
    <x v="18"/>
    <s v="English"/>
    <n v="108"/>
    <n v="3049135"/>
    <n v="5000000"/>
  </r>
  <r>
    <n v="7.4"/>
    <s v="Heavenly Creatures"/>
    <s v="Peter Jackson"/>
    <x v="15"/>
    <s v="English"/>
    <n v="108"/>
    <n v="3049135"/>
    <n v="5000000"/>
  </r>
  <r>
    <n v="7.4"/>
    <s v="Heavenly Creatures"/>
    <s v="Peter Jackson"/>
    <x v="12"/>
    <s v="English"/>
    <n v="108"/>
    <n v="3049135"/>
    <n v="5000000"/>
  </r>
  <r>
    <n v="7.4"/>
    <s v="Heavenly Creatures"/>
    <s v="Peter Jackson"/>
    <x v="5"/>
    <s v="English"/>
    <n v="108"/>
    <n v="3049135"/>
    <n v="5000000"/>
  </r>
  <r>
    <n v="7.4"/>
    <s v="Heavenly Creatures"/>
    <s v="Peter Jackson"/>
    <x v="4"/>
    <s v="English"/>
    <n v="108"/>
    <n v="3049135"/>
    <n v="5000000"/>
  </r>
  <r>
    <n v="4.5999999999999996"/>
    <s v="90 Minutes in Heaven"/>
    <s v="Michael Polish"/>
    <x v="12"/>
    <s v="English"/>
    <n v="121"/>
    <n v="4700361"/>
    <n v="5000000"/>
  </r>
  <r>
    <n v="6.4"/>
    <s v="Everything Must Go"/>
    <s v="Dan Rush"/>
    <x v="7"/>
    <s v="English"/>
    <n v="97"/>
    <n v="2711210"/>
    <n v="5000000"/>
  </r>
  <r>
    <n v="6.4"/>
    <s v="Everything Must Go"/>
    <s v="Dan Rush"/>
    <x v="12"/>
    <s v="English"/>
    <n v="97"/>
    <n v="2711210"/>
    <n v="5000000"/>
  </r>
  <r>
    <n v="7"/>
    <s v="Zero Effect"/>
    <s v="Jake Kasdan"/>
    <x v="7"/>
    <s v="English"/>
    <n v="116"/>
    <n v="1980338"/>
    <n v="5000000"/>
  </r>
  <r>
    <n v="7"/>
    <s v="Zero Effect"/>
    <s v="Jake Kasdan"/>
    <x v="15"/>
    <s v="English"/>
    <n v="116"/>
    <n v="1980338"/>
    <n v="5000000"/>
  </r>
  <r>
    <n v="7"/>
    <s v="Zero Effect"/>
    <s v="Jake Kasdan"/>
    <x v="12"/>
    <s v="English"/>
    <n v="116"/>
    <n v="1980338"/>
    <n v="5000000"/>
  </r>
  <r>
    <n v="7"/>
    <s v="Zero Effect"/>
    <s v="Jake Kasdan"/>
    <x v="10"/>
    <s v="English"/>
    <n v="116"/>
    <n v="1980338"/>
    <n v="5000000"/>
  </r>
  <r>
    <n v="7"/>
    <s v="Zero Effect"/>
    <s v="Jake Kasdan"/>
    <x v="4"/>
    <s v="English"/>
    <n v="116"/>
    <n v="1980338"/>
    <n v="5000000"/>
  </r>
  <r>
    <n v="7.7"/>
    <s v="The Machinist"/>
    <s v="Brad Anderson"/>
    <x v="12"/>
    <s v="English"/>
    <n v="94"/>
    <n v="1082044"/>
    <n v="5000000"/>
  </r>
  <r>
    <n v="7.7"/>
    <s v="The Machinist"/>
    <s v="Brad Anderson"/>
    <x v="4"/>
    <s v="English"/>
    <n v="94"/>
    <n v="1082044"/>
    <n v="5000000"/>
  </r>
  <r>
    <n v="6.8"/>
    <s v="Light Sleeper"/>
    <s v="Paul Schrader"/>
    <x v="15"/>
    <s v="English"/>
    <n v="103"/>
    <n v="1100000"/>
    <n v="5000000"/>
  </r>
  <r>
    <n v="6.8"/>
    <s v="Light Sleeper"/>
    <s v="Paul Schrader"/>
    <x v="12"/>
    <s v="English"/>
    <n v="103"/>
    <n v="1100000"/>
    <n v="5000000"/>
  </r>
  <r>
    <n v="7"/>
    <s v="Kill the Messenger"/>
    <s v="Michael Cuesta"/>
    <x v="18"/>
    <s v="English"/>
    <n v="112"/>
    <n v="2445646"/>
    <n v="5000000"/>
  </r>
  <r>
    <n v="7"/>
    <s v="Kill the Messenger"/>
    <s v="Michael Cuesta"/>
    <x v="15"/>
    <s v="English"/>
    <n v="112"/>
    <n v="2445646"/>
    <n v="5000000"/>
  </r>
  <r>
    <n v="7"/>
    <s v="Kill the Messenger"/>
    <s v="Michael Cuesta"/>
    <x v="12"/>
    <s v="English"/>
    <n v="112"/>
    <n v="2445646"/>
    <n v="5000000"/>
  </r>
  <r>
    <n v="7"/>
    <s v="Kill the Messenger"/>
    <s v="Michael Cuesta"/>
    <x v="10"/>
    <s v="English"/>
    <n v="112"/>
    <n v="2445646"/>
    <n v="5000000"/>
  </r>
  <r>
    <n v="7"/>
    <s v="Kill the Messenger"/>
    <s v="Michael Cuesta"/>
    <x v="4"/>
    <s v="English"/>
    <n v="112"/>
    <n v="2445646"/>
    <n v="5000000"/>
  </r>
  <r>
    <n v="7"/>
    <s v="Rabbit Hole"/>
    <s v="John Cameron Mitchell"/>
    <x v="12"/>
    <s v="English"/>
    <n v="91"/>
    <n v="2221809"/>
    <n v="5000000"/>
  </r>
  <r>
    <n v="6.3"/>
    <s v="Party Monster"/>
    <s v="Fenton Bailey"/>
    <x v="18"/>
    <s v="English"/>
    <n v="98"/>
    <n v="296665"/>
    <n v="5000000"/>
  </r>
  <r>
    <n v="6.3"/>
    <s v="Party Monster"/>
    <s v="Fenton Bailey"/>
    <x v="15"/>
    <s v="English"/>
    <n v="98"/>
    <n v="296665"/>
    <n v="5000000"/>
  </r>
  <r>
    <n v="6.3"/>
    <s v="Party Monster"/>
    <s v="Fenton Bailey"/>
    <x v="12"/>
    <s v="English"/>
    <n v="98"/>
    <n v="296665"/>
    <n v="5000000"/>
  </r>
  <r>
    <n v="6.3"/>
    <s v="Party Monster"/>
    <s v="Fenton Bailey"/>
    <x v="4"/>
    <s v="English"/>
    <n v="98"/>
    <n v="296665"/>
    <n v="5000000"/>
  </r>
  <r>
    <n v="7.1"/>
    <s v="Green Room"/>
    <s v="Jeremy Saulnier"/>
    <x v="15"/>
    <s v="English"/>
    <n v="95"/>
    <n v="3219029"/>
    <n v="5000000"/>
  </r>
  <r>
    <n v="7.1"/>
    <s v="Green Room"/>
    <s v="Jeremy Saulnier"/>
    <x v="16"/>
    <s v="English"/>
    <n v="95"/>
    <n v="3219029"/>
    <n v="5000000"/>
  </r>
  <r>
    <n v="7.1"/>
    <s v="Green Room"/>
    <s v="Jeremy Saulnier"/>
    <x v="19"/>
    <s v="English"/>
    <n v="95"/>
    <n v="3219029"/>
    <n v="5000000"/>
  </r>
  <r>
    <n v="7.1"/>
    <s v="Green Room"/>
    <s v="Jeremy Saulnier"/>
    <x v="4"/>
    <s v="English"/>
    <n v="95"/>
    <n v="3219029"/>
    <n v="5000000"/>
  </r>
  <r>
    <n v="4.4000000000000004"/>
    <s v="Atlas Shrugged: Who Is John Galt?"/>
    <s v="James Manera"/>
    <x v="12"/>
    <s v="English"/>
    <n v="99"/>
    <n v="830210"/>
    <n v="5000000"/>
  </r>
  <r>
    <n v="4.4000000000000004"/>
    <s v="Atlas Shrugged: Who Is John Galt?"/>
    <s v="James Manera"/>
    <x v="10"/>
    <s v="English"/>
    <n v="99"/>
    <n v="830210"/>
    <n v="5000000"/>
  </r>
  <r>
    <n v="4.4000000000000004"/>
    <s v="Atlas Shrugged: Who Is John Galt?"/>
    <s v="James Manera"/>
    <x v="3"/>
    <s v="English"/>
    <n v="99"/>
    <n v="830210"/>
    <n v="5000000"/>
  </r>
  <r>
    <n v="7.1"/>
    <s v="Bottle Rocket"/>
    <s v="Wes Anderson"/>
    <x v="7"/>
    <s v="English"/>
    <n v="91"/>
    <n v="1040879"/>
    <n v="7000000"/>
  </r>
  <r>
    <n v="7.1"/>
    <s v="Bottle Rocket"/>
    <s v="Wes Anderson"/>
    <x v="15"/>
    <s v="English"/>
    <n v="91"/>
    <n v="1040879"/>
    <n v="7000000"/>
  </r>
  <r>
    <n v="7.1"/>
    <s v="Bottle Rocket"/>
    <s v="Wes Anderson"/>
    <x v="12"/>
    <s v="English"/>
    <n v="91"/>
    <n v="1040879"/>
    <n v="7000000"/>
  </r>
  <r>
    <n v="6.1"/>
    <s v="Albino Alligator"/>
    <s v="Kevin Spacey"/>
    <x v="15"/>
    <s v="English"/>
    <n v="97"/>
    <n v="326308"/>
    <n v="5000000"/>
  </r>
  <r>
    <n v="6.1"/>
    <s v="Albino Alligator"/>
    <s v="Kevin Spacey"/>
    <x v="12"/>
    <s v="English"/>
    <n v="97"/>
    <n v="326308"/>
    <n v="5000000"/>
  </r>
  <r>
    <n v="6.1"/>
    <s v="Albino Alligator"/>
    <s v="Kevin Spacey"/>
    <x v="4"/>
    <s v="English"/>
    <n v="97"/>
    <n v="326308"/>
    <n v="5000000"/>
  </r>
  <r>
    <n v="7.3"/>
    <s v="Lovely, Still"/>
    <s v="Nicholas Fackler"/>
    <x v="12"/>
    <s v="English"/>
    <n v="90"/>
    <n v="124720"/>
    <n v="5000000"/>
  </r>
  <r>
    <n v="7.3"/>
    <s v="Lovely, Still"/>
    <s v="Nicholas Fackler"/>
    <x v="5"/>
    <s v="English"/>
    <n v="90"/>
    <n v="124720"/>
    <n v="5000000"/>
  </r>
  <r>
    <n v="6.2"/>
    <s v="Desert Blue"/>
    <s v="Morgan J. Freeman"/>
    <x v="12"/>
    <s v="English"/>
    <n v="90"/>
    <n v="99147"/>
    <n v="2000000"/>
  </r>
  <r>
    <n v="6.2"/>
    <s v="The Visit"/>
    <s v="M. Night Shyamalan"/>
    <x v="16"/>
    <s v="English"/>
    <n v="94"/>
    <n v="65069140"/>
    <n v="5000000"/>
  </r>
  <r>
    <n v="6.2"/>
    <s v="The Visit"/>
    <s v="M. Night Shyamalan"/>
    <x v="4"/>
    <s v="English"/>
    <n v="94"/>
    <n v="65069140"/>
    <n v="5000000"/>
  </r>
  <r>
    <n v="6.2"/>
    <s v="Redacted"/>
    <s v="Brian De Palma"/>
    <x v="15"/>
    <s v="English"/>
    <n v="90"/>
    <n v="65087"/>
    <n v="5000000"/>
  </r>
  <r>
    <n v="6.2"/>
    <s v="Redacted"/>
    <s v="Brian De Palma"/>
    <x v="4"/>
    <s v="English"/>
    <n v="90"/>
    <n v="65087"/>
    <n v="5000000"/>
  </r>
  <r>
    <n v="6.2"/>
    <s v="Redacted"/>
    <s v="Brian De Palma"/>
    <x v="17"/>
    <s v="English"/>
    <n v="90"/>
    <n v="65087"/>
    <n v="5000000"/>
  </r>
  <r>
    <n v="3.3"/>
    <s v="Fascination"/>
    <s v="Klaus Menzel"/>
    <x v="10"/>
    <s v="English"/>
    <n v="103"/>
    <n v="16066"/>
    <n v="5000000"/>
  </r>
  <r>
    <n v="3.3"/>
    <s v="Fascination"/>
    <s v="Klaus Menzel"/>
    <x v="5"/>
    <s v="English"/>
    <n v="103"/>
    <n v="16066"/>
    <n v="5000000"/>
  </r>
  <r>
    <n v="3.3"/>
    <s v="Fascination"/>
    <s v="Klaus Menzel"/>
    <x v="4"/>
    <s v="English"/>
    <n v="103"/>
    <n v="16066"/>
    <n v="5000000"/>
  </r>
  <r>
    <n v="7.5"/>
    <s v="Rudderless"/>
    <s v="William H. Macy"/>
    <x v="7"/>
    <s v="English"/>
    <n v="105"/>
    <n v="37440"/>
    <n v="5000000"/>
  </r>
  <r>
    <n v="7.5"/>
    <s v="Rudderless"/>
    <s v="William H. Macy"/>
    <x v="12"/>
    <s v="English"/>
    <n v="105"/>
    <n v="37440"/>
    <n v="5000000"/>
  </r>
  <r>
    <n v="7.5"/>
    <s v="Rudderless"/>
    <s v="William H. Macy"/>
    <x v="19"/>
    <s v="English"/>
    <n v="105"/>
    <n v="37440"/>
    <n v="5000000"/>
  </r>
  <r>
    <n v="7.4"/>
    <s v="I Served the King of England"/>
    <s v="JirÃ­ Menzel"/>
    <x v="7"/>
    <s v="Czech"/>
    <n v="113"/>
    <n v="617228"/>
    <n v="84450000"/>
  </r>
  <r>
    <n v="7.4"/>
    <s v="I Served the King of England"/>
    <s v="JirÃ­ Menzel"/>
    <x v="12"/>
    <s v="Czech"/>
    <n v="113"/>
    <n v="617228"/>
    <n v="84450000"/>
  </r>
  <r>
    <n v="7.4"/>
    <s v="I Served the King of England"/>
    <s v="JirÃ­ Menzel"/>
    <x v="5"/>
    <s v="Czech"/>
    <n v="113"/>
    <n v="617228"/>
    <n v="84450000"/>
  </r>
  <r>
    <n v="7.4"/>
    <s v="I Served the King of England"/>
    <s v="JirÃ­ Menzel"/>
    <x v="17"/>
    <s v="Czech"/>
    <n v="113"/>
    <n v="617228"/>
    <n v="84450000"/>
  </r>
  <r>
    <n v="7.3"/>
    <s v="Soul Kitchen"/>
    <s v="Fatih Akin"/>
    <x v="7"/>
    <s v="German"/>
    <n v="99"/>
    <n v="274385"/>
    <n v="4000000"/>
  </r>
  <r>
    <n v="7.3"/>
    <s v="Soul Kitchen"/>
    <s v="Fatih Akin"/>
    <x v="12"/>
    <s v="German"/>
    <n v="99"/>
    <n v="274385"/>
    <n v="4000000"/>
  </r>
  <r>
    <n v="8"/>
    <s v="Sling Blade"/>
    <s v="Billy Bob Thornton"/>
    <x v="12"/>
    <s v="English"/>
    <n v="148"/>
    <n v="24475416"/>
    <n v="890000"/>
  </r>
  <r>
    <n v="5.9"/>
    <s v="Hostel"/>
    <s v="Eli Roth"/>
    <x v="16"/>
    <s v="English"/>
    <n v="93"/>
    <n v="47277326"/>
    <n v="4800000"/>
  </r>
  <r>
    <n v="6.8"/>
    <s v="Tristram Shandy: A Cock and Bull Story"/>
    <s v="Michael Winterbottom"/>
    <x v="7"/>
    <s v="English"/>
    <n v="94"/>
    <n v="1247453"/>
    <n v="2800000"/>
  </r>
  <r>
    <n v="6.8"/>
    <s v="Tristram Shandy: A Cock and Bull Story"/>
    <s v="Michael Winterbottom"/>
    <x v="12"/>
    <s v="English"/>
    <n v="94"/>
    <n v="1247453"/>
    <n v="2800000"/>
  </r>
  <r>
    <n v="7.4"/>
    <s v="Take Shelter"/>
    <s v="Jeff Nichols"/>
    <x v="12"/>
    <s v="English"/>
    <n v="121"/>
    <n v="1729969"/>
    <n v="5000000"/>
  </r>
  <r>
    <n v="7.4"/>
    <s v="Take Shelter"/>
    <s v="Jeff Nichols"/>
    <x v="4"/>
    <s v="English"/>
    <n v="121"/>
    <n v="1729969"/>
    <n v="5000000"/>
  </r>
  <r>
    <n v="6.7"/>
    <s v="Lady in White"/>
    <s v="Frank LaLoggia"/>
    <x v="2"/>
    <s v="English"/>
    <n v="118"/>
    <n v="1705139"/>
    <n v="4700000"/>
  </r>
  <r>
    <n v="6.7"/>
    <s v="Lady in White"/>
    <s v="Frank LaLoggia"/>
    <x v="16"/>
    <s v="English"/>
    <n v="118"/>
    <n v="1705139"/>
    <n v="4700000"/>
  </r>
  <r>
    <n v="6.7"/>
    <s v="Lady in White"/>
    <s v="Frank LaLoggia"/>
    <x v="10"/>
    <s v="English"/>
    <n v="118"/>
    <n v="1705139"/>
    <n v="4700000"/>
  </r>
  <r>
    <n v="6.7"/>
    <s v="Lady in White"/>
    <s v="Frank LaLoggia"/>
    <x v="4"/>
    <s v="English"/>
    <n v="118"/>
    <n v="1705139"/>
    <n v="4700000"/>
  </r>
  <r>
    <n v="5.5"/>
    <s v="The Texas Chainsaw Massacre 2"/>
    <s v="Tobe Hooper"/>
    <x v="7"/>
    <s v="English"/>
    <n v="101"/>
    <n v="8025872"/>
    <n v="4700000"/>
  </r>
  <r>
    <n v="5.5"/>
    <s v="The Texas Chainsaw Massacre 2"/>
    <s v="Tobe Hooper"/>
    <x v="16"/>
    <s v="English"/>
    <n v="101"/>
    <n v="8025872"/>
    <n v="4700000"/>
  </r>
  <r>
    <n v="5.7"/>
    <s v="Only God Forgives"/>
    <s v="Nicolas Winding Refn"/>
    <x v="15"/>
    <s v="English"/>
    <n v="90"/>
    <n v="778565"/>
    <n v="4800000"/>
  </r>
  <r>
    <n v="5.7"/>
    <s v="Only God Forgives"/>
    <s v="Nicolas Winding Refn"/>
    <x v="12"/>
    <s v="English"/>
    <n v="90"/>
    <n v="778565"/>
    <n v="4800000"/>
  </r>
  <r>
    <n v="7.2"/>
    <s v="The Names of Love"/>
    <s v="Michel Leclerc"/>
    <x v="7"/>
    <s v="French"/>
    <n v="100"/>
    <n v="513836"/>
    <n v="4600000"/>
  </r>
  <r>
    <n v="7.2"/>
    <s v="The Names of Love"/>
    <s v="Michel Leclerc"/>
    <x v="12"/>
    <s v="French"/>
    <n v="100"/>
    <n v="513836"/>
    <n v="4600000"/>
  </r>
  <r>
    <n v="7.2"/>
    <s v="The Names of Love"/>
    <s v="Michel Leclerc"/>
    <x v="5"/>
    <s v="French"/>
    <n v="100"/>
    <n v="513836"/>
    <n v="4600000"/>
  </r>
  <r>
    <n v="5.9"/>
    <s v="Savage Grace"/>
    <s v="Tom Kalin"/>
    <x v="12"/>
    <s v="English"/>
    <n v="97"/>
    <n v="434417"/>
    <n v="4600000"/>
  </r>
  <r>
    <n v="6.7"/>
    <s v="Police Academy"/>
    <s v="Hugh Wilson"/>
    <x v="7"/>
    <s v="English"/>
    <n v="96"/>
    <n v="81200000"/>
    <n v="4500000"/>
  </r>
  <r>
    <n v="7.1"/>
    <s v="Four Weddings and a Funeral"/>
    <s v="Mike Newell"/>
    <x v="7"/>
    <s v="English"/>
    <n v="117"/>
    <n v="52700832"/>
    <n v="4500000"/>
  </r>
  <r>
    <n v="7.1"/>
    <s v="Four Weddings and a Funeral"/>
    <s v="Mike Newell"/>
    <x v="12"/>
    <s v="English"/>
    <n v="117"/>
    <n v="52700832"/>
    <n v="4500000"/>
  </r>
  <r>
    <n v="7.1"/>
    <s v="Four Weddings and a Funeral"/>
    <s v="Mike Newell"/>
    <x v="5"/>
    <s v="English"/>
    <n v="117"/>
    <n v="52700832"/>
    <n v="4500000"/>
  </r>
  <r>
    <n v="7.7"/>
    <s v="25th Hour"/>
    <s v="Spike Lee"/>
    <x v="12"/>
    <s v="English"/>
    <n v="108"/>
    <n v="13060843"/>
    <n v="15000000"/>
  </r>
  <r>
    <n v="7.4"/>
    <s v="Bound"/>
    <s v="Lana Wachowski"/>
    <x v="15"/>
    <s v="English"/>
    <n v="109"/>
    <n v="3798532"/>
    <n v="4500000"/>
  </r>
  <r>
    <n v="7.4"/>
    <s v="Bound"/>
    <s v="Lana Wachowski"/>
    <x v="12"/>
    <s v="English"/>
    <n v="109"/>
    <n v="3798532"/>
    <n v="4500000"/>
  </r>
  <r>
    <n v="7.4"/>
    <s v="Bound"/>
    <s v="Lana Wachowski"/>
    <x v="5"/>
    <s v="English"/>
    <n v="109"/>
    <n v="3798532"/>
    <n v="4500000"/>
  </r>
  <r>
    <n v="7.4"/>
    <s v="Bound"/>
    <s v="Lana Wachowski"/>
    <x v="4"/>
    <s v="English"/>
    <n v="109"/>
    <n v="3798532"/>
    <n v="4500000"/>
  </r>
  <r>
    <n v="8.4"/>
    <s v="Requiem for a Dream"/>
    <s v="Darren Aronofsky"/>
    <x v="12"/>
    <s v="English"/>
    <n v="102"/>
    <n v="3609278"/>
    <n v="4500000"/>
  </r>
  <r>
    <n v="7.2"/>
    <s v="Tango"/>
    <s v="Carlos Saura"/>
    <x v="12"/>
    <s v="Spanish"/>
    <n v="115"/>
    <n v="1687311"/>
    <n v="700000000"/>
  </r>
  <r>
    <n v="7.2"/>
    <s v="Tango"/>
    <s v="Carlos Saura"/>
    <x v="9"/>
    <s v="Spanish"/>
    <n v="115"/>
    <n v="1687311"/>
    <n v="700000000"/>
  </r>
  <r>
    <n v="5.4"/>
    <s v="Moms' Night Out"/>
    <s v="Andrew Erwin"/>
    <x v="7"/>
    <s v="English"/>
    <n v="98"/>
    <n v="10429707"/>
    <n v="5000000"/>
  </r>
  <r>
    <n v="8.1"/>
    <s v="Donnie Darko"/>
    <s v="Richard Kelly"/>
    <x v="12"/>
    <s v="English"/>
    <n v="133"/>
    <n v="727883"/>
    <n v="4500000"/>
  </r>
  <r>
    <n v="8.1"/>
    <s v="Donnie Darko"/>
    <s v="Richard Kelly"/>
    <x v="3"/>
    <s v="English"/>
    <n v="133"/>
    <n v="727883"/>
    <n v="4500000"/>
  </r>
  <r>
    <n v="8.1"/>
    <s v="Donnie Darko"/>
    <s v="Richard Kelly"/>
    <x v="4"/>
    <s v="English"/>
    <n v="133"/>
    <n v="727883"/>
    <n v="4500000"/>
  </r>
  <r>
    <n v="7.8"/>
    <s v="Character"/>
    <s v="Mike van Diem"/>
    <x v="15"/>
    <s v="Dutch"/>
    <n v="122"/>
    <n v="713413"/>
    <n v="4500000"/>
  </r>
  <r>
    <n v="7.8"/>
    <s v="Character"/>
    <s v="Mike van Diem"/>
    <x v="12"/>
    <s v="Dutch"/>
    <n v="122"/>
    <n v="713413"/>
    <n v="4500000"/>
  </r>
  <r>
    <n v="7.8"/>
    <s v="Character"/>
    <s v="Mike van Diem"/>
    <x v="10"/>
    <s v="Dutch"/>
    <n v="122"/>
    <n v="713413"/>
    <n v="4500000"/>
  </r>
  <r>
    <n v="6.8"/>
    <s v="Spun"/>
    <s v="Jonas Ã…kerlund"/>
    <x v="7"/>
    <s v="English"/>
    <n v="106"/>
    <n v="410241"/>
    <n v="2000000"/>
  </r>
  <r>
    <n v="6.8"/>
    <s v="Spun"/>
    <s v="Jonas Ã…kerlund"/>
    <x v="15"/>
    <s v="English"/>
    <n v="106"/>
    <n v="410241"/>
    <n v="2000000"/>
  </r>
  <r>
    <n v="6.8"/>
    <s v="Spun"/>
    <s v="Jonas Ã…kerlund"/>
    <x v="12"/>
    <s v="English"/>
    <n v="106"/>
    <n v="410241"/>
    <n v="2000000"/>
  </r>
  <r>
    <n v="7.7"/>
    <s v="Lady Vengeance"/>
    <s v="Chan-wook Park"/>
    <x v="15"/>
    <s v="Korean"/>
    <n v="112"/>
    <n v="211667"/>
    <n v="4200000000"/>
  </r>
  <r>
    <n v="7.7"/>
    <s v="Lady Vengeance"/>
    <s v="Chan-wook Park"/>
    <x v="12"/>
    <s v="Korean"/>
    <n v="112"/>
    <n v="211667"/>
    <n v="4200000000"/>
  </r>
  <r>
    <n v="6.5"/>
    <s v="Mean Machine"/>
    <s v="Barry Skolnick"/>
    <x v="7"/>
    <s v="English"/>
    <n v="99"/>
    <n v="92191"/>
    <n v="2500000"/>
  </r>
  <r>
    <n v="6.5"/>
    <s v="Mean Machine"/>
    <s v="Barry Skolnick"/>
    <x v="12"/>
    <s v="English"/>
    <n v="99"/>
    <n v="92191"/>
    <n v="2500000"/>
  </r>
  <r>
    <n v="6.5"/>
    <s v="Mean Machine"/>
    <s v="Barry Skolnick"/>
    <x v="14"/>
    <s v="English"/>
    <n v="99"/>
    <n v="92191"/>
    <n v="2500000"/>
  </r>
  <r>
    <n v="7.3"/>
    <s v="Exiled"/>
    <s v="Johnnie To"/>
    <x v="0"/>
    <s v="Cantonese"/>
    <n v="110"/>
    <n v="49413"/>
    <n v="35000000"/>
  </r>
  <r>
    <n v="7.3"/>
    <s v="Exiled"/>
    <s v="Johnnie To"/>
    <x v="15"/>
    <s v="Cantonese"/>
    <n v="110"/>
    <n v="49413"/>
    <n v="35000000"/>
  </r>
  <r>
    <n v="7.3"/>
    <s v="Exiled"/>
    <s v="Johnnie To"/>
    <x v="4"/>
    <s v="Cantonese"/>
    <n v="110"/>
    <n v="49413"/>
    <n v="35000000"/>
  </r>
  <r>
    <n v="5.9"/>
    <s v="After.Life"/>
    <s v="Agnieszka Wojtowicz-Vosloo"/>
    <x v="12"/>
    <s v="English"/>
    <n v="104"/>
    <n v="108229"/>
    <n v="4500000"/>
  </r>
  <r>
    <n v="5.9"/>
    <s v="After.Life"/>
    <s v="Agnieszka Wojtowicz-Vosloo"/>
    <x v="16"/>
    <s v="English"/>
    <n v="104"/>
    <n v="108229"/>
    <n v="4500000"/>
  </r>
  <r>
    <n v="5.9"/>
    <s v="After.Life"/>
    <s v="Agnieszka Wojtowicz-Vosloo"/>
    <x v="10"/>
    <s v="English"/>
    <n v="104"/>
    <n v="108229"/>
    <n v="4500000"/>
  </r>
  <r>
    <n v="5.9"/>
    <s v="After.Life"/>
    <s v="Agnieszka Wojtowicz-Vosloo"/>
    <x v="4"/>
    <s v="English"/>
    <n v="104"/>
    <n v="108229"/>
    <n v="4500000"/>
  </r>
  <r>
    <n v="8.6999999999999993"/>
    <s v="One Flew Over the Cuckoo's Nest"/>
    <s v="Milos Forman"/>
    <x v="12"/>
    <s v="English"/>
    <n v="133"/>
    <n v="112000000"/>
    <n v="4400000"/>
  </r>
  <r>
    <n v="5.8"/>
    <s v="Falcon Rising"/>
    <s v="Ernie Barbarash"/>
    <x v="0"/>
    <s v="English"/>
    <n v="103"/>
    <n v="8691"/>
    <n v="4500000"/>
  </r>
  <r>
    <n v="5.8"/>
    <s v="Falcon Rising"/>
    <s v="Ernie Barbarash"/>
    <x v="1"/>
    <s v="English"/>
    <n v="103"/>
    <n v="8691"/>
    <n v="4500000"/>
  </r>
  <r>
    <n v="6.1"/>
    <s v="The Sweeney"/>
    <s v="Nick Love"/>
    <x v="0"/>
    <s v="English"/>
    <n v="112"/>
    <n v="26345"/>
    <n v="3000000"/>
  </r>
  <r>
    <n v="6.1"/>
    <s v="The Sweeney"/>
    <s v="Nick Love"/>
    <x v="15"/>
    <s v="English"/>
    <n v="112"/>
    <n v="26345"/>
    <n v="3000000"/>
  </r>
  <r>
    <n v="6.1"/>
    <s v="The Sweeney"/>
    <s v="Nick Love"/>
    <x v="12"/>
    <s v="English"/>
    <n v="112"/>
    <n v="26345"/>
    <n v="3000000"/>
  </r>
  <r>
    <n v="7.6"/>
    <s v="Whale Rider"/>
    <s v="Niki Caro"/>
    <x v="12"/>
    <s v="English"/>
    <n v="101"/>
    <n v="20772796"/>
    <n v="6000000"/>
  </r>
  <r>
    <n v="7.6"/>
    <s v="Whale Rider"/>
    <s v="Niki Caro"/>
    <x v="8"/>
    <s v="English"/>
    <n v="101"/>
    <n v="20772796"/>
    <n v="6000000"/>
  </r>
  <r>
    <n v="7.2"/>
    <s v="Paa"/>
    <s v="R. Balki"/>
    <x v="7"/>
    <s v="Hindi"/>
    <n v="133"/>
    <n v="199228"/>
    <n v="150000000"/>
  </r>
  <r>
    <n v="7.2"/>
    <s v="Paa"/>
    <s v="R. Balki"/>
    <x v="12"/>
    <s v="Hindi"/>
    <n v="133"/>
    <n v="199228"/>
    <n v="150000000"/>
  </r>
  <r>
    <n v="6.5"/>
    <s v="Night Watch"/>
    <s v="Timur Bekmambetov"/>
    <x v="2"/>
    <s v="Russian"/>
    <n v="104"/>
    <n v="1487477"/>
    <n v="4200000"/>
  </r>
  <r>
    <n v="6.5"/>
    <s v="Night Watch"/>
    <s v="Timur Bekmambetov"/>
    <x v="4"/>
    <s v="Russian"/>
    <n v="104"/>
    <n v="1487477"/>
    <n v="4200000"/>
  </r>
  <r>
    <n v="7.3"/>
    <s v="The Crying Game"/>
    <s v="Neil Jordan"/>
    <x v="15"/>
    <s v="English"/>
    <n v="112"/>
    <n v="62549000"/>
    <n v="2300000"/>
  </r>
  <r>
    <n v="7.3"/>
    <s v="The Crying Game"/>
    <s v="Neil Jordan"/>
    <x v="12"/>
    <s v="English"/>
    <n v="112"/>
    <n v="62549000"/>
    <n v="2300000"/>
  </r>
  <r>
    <n v="7.3"/>
    <s v="The Crying Game"/>
    <s v="Neil Jordan"/>
    <x v="5"/>
    <s v="English"/>
    <n v="112"/>
    <n v="62549000"/>
    <n v="2300000"/>
  </r>
  <r>
    <n v="7.3"/>
    <s v="The Crying Game"/>
    <s v="Neil Jordan"/>
    <x v="4"/>
    <s v="English"/>
    <n v="112"/>
    <n v="62549000"/>
    <n v="2300000"/>
  </r>
  <r>
    <n v="6.2"/>
    <s v="Porky's"/>
    <s v="Bob Clark"/>
    <x v="7"/>
    <s v="English"/>
    <n v="94"/>
    <n v="105500000"/>
    <n v="4000000"/>
  </r>
  <r>
    <n v="5"/>
    <s v="Survival of the Dead"/>
    <s v="George A. Romero"/>
    <x v="16"/>
    <s v="English"/>
    <n v="90"/>
    <n v="101055"/>
    <n v="4000000"/>
  </r>
  <r>
    <n v="7.8"/>
    <s v="Lost in Translation"/>
    <s v="Sofia Coppola"/>
    <x v="12"/>
    <s v="English"/>
    <n v="101"/>
    <n v="44566004"/>
    <n v="4000000"/>
  </r>
  <r>
    <n v="8.1"/>
    <s v="Annie Hall"/>
    <s v="Woody Allen"/>
    <x v="7"/>
    <s v="English"/>
    <n v="93"/>
    <n v="39200000"/>
    <n v="4000000"/>
  </r>
  <r>
    <n v="8.1"/>
    <s v="Annie Hall"/>
    <s v="Woody Allen"/>
    <x v="5"/>
    <s v="English"/>
    <n v="93"/>
    <n v="39200000"/>
    <n v="4000000"/>
  </r>
  <r>
    <n v="6.7"/>
    <s v="The Greatest Show on Earth"/>
    <s v="Cecil B. DeMille"/>
    <x v="12"/>
    <s v="English"/>
    <n v="152"/>
    <n v="36000000"/>
    <n v="4000000"/>
  </r>
  <r>
    <n v="6.7"/>
    <s v="The Greatest Show on Earth"/>
    <s v="Cecil B. DeMille"/>
    <x v="8"/>
    <s v="English"/>
    <n v="152"/>
    <n v="36000000"/>
    <n v="4000000"/>
  </r>
  <r>
    <n v="6.7"/>
    <s v="The Greatest Show on Earth"/>
    <s v="Cecil B. DeMille"/>
    <x v="5"/>
    <s v="English"/>
    <n v="152"/>
    <n v="36000000"/>
    <n v="4000000"/>
  </r>
  <r>
    <n v="7.1"/>
    <s v="Monster's Ball"/>
    <s v="Marc Forster"/>
    <x v="12"/>
    <s v="English"/>
    <n v="112"/>
    <n v="31252964"/>
    <n v="4000000"/>
  </r>
  <r>
    <n v="7.1"/>
    <s v="Monster's Ball"/>
    <s v="Marc Forster"/>
    <x v="5"/>
    <s v="English"/>
    <n v="112"/>
    <n v="31252964"/>
    <n v="4000000"/>
  </r>
  <r>
    <n v="5.6"/>
    <s v="Maggie"/>
    <s v="Henry Hobson"/>
    <x v="12"/>
    <s v="English"/>
    <n v="95"/>
    <n v="131175"/>
    <n v="8500000"/>
  </r>
  <r>
    <n v="5.6"/>
    <s v="Maggie"/>
    <s v="Henry Hobson"/>
    <x v="16"/>
    <s v="English"/>
    <n v="95"/>
    <n v="131175"/>
    <n v="8500000"/>
  </r>
  <r>
    <n v="7.6"/>
    <s v="Leaving Las Vegas"/>
    <s v="Mike Figgis"/>
    <x v="12"/>
    <s v="English"/>
    <n v="111"/>
    <n v="31968347"/>
    <n v="3600000"/>
  </r>
  <r>
    <n v="7.6"/>
    <s v="Leaving Las Vegas"/>
    <s v="Mike Figgis"/>
    <x v="5"/>
    <s v="English"/>
    <n v="111"/>
    <n v="31968347"/>
    <n v="3600000"/>
  </r>
  <r>
    <n v="4.5999999999999996"/>
    <s v="The Boy Next Door"/>
    <s v="Rob Cohen"/>
    <x v="10"/>
    <s v="English"/>
    <n v="91"/>
    <n v="35385560"/>
    <n v="4000000"/>
  </r>
  <r>
    <n v="4.5999999999999996"/>
    <s v="The Boy Next Door"/>
    <s v="Rob Cohen"/>
    <x v="4"/>
    <s v="English"/>
    <n v="91"/>
    <n v="35385560"/>
    <n v="4000000"/>
  </r>
  <r>
    <n v="7.1"/>
    <s v="The Kids Are All Right"/>
    <s v="Lisa Cholodenko"/>
    <x v="7"/>
    <s v="English"/>
    <n v="106"/>
    <n v="20803237"/>
    <n v="3500000"/>
  </r>
  <r>
    <n v="7.1"/>
    <s v="The Kids Are All Right"/>
    <s v="Lisa Cholodenko"/>
    <x v="12"/>
    <s v="English"/>
    <n v="106"/>
    <n v="20803237"/>
    <n v="3500000"/>
  </r>
  <r>
    <n v="7.3"/>
    <s v="They Live"/>
    <s v="John Carpenter"/>
    <x v="16"/>
    <s v="English"/>
    <n v="93"/>
    <n v="13008928"/>
    <n v="4000000"/>
  </r>
  <r>
    <n v="7.3"/>
    <s v="They Live"/>
    <s v="John Carpenter"/>
    <x v="3"/>
    <s v="English"/>
    <n v="93"/>
    <n v="13008928"/>
    <n v="4000000"/>
  </r>
  <r>
    <n v="7.3"/>
    <s v="They Live"/>
    <s v="John Carpenter"/>
    <x v="4"/>
    <s v="English"/>
    <n v="93"/>
    <n v="13008928"/>
    <n v="4000000"/>
  </r>
  <r>
    <n v="4"/>
    <s v="The Last Exorcism Part II"/>
    <s v="Ed Gass-Donnelly"/>
    <x v="12"/>
    <s v="English"/>
    <n v="93"/>
    <n v="15152879"/>
    <n v="5000000"/>
  </r>
  <r>
    <n v="4"/>
    <s v="The Last Exorcism Part II"/>
    <s v="Ed Gass-Donnelly"/>
    <x v="16"/>
    <s v="English"/>
    <n v="93"/>
    <n v="15152879"/>
    <n v="5000000"/>
  </r>
  <r>
    <n v="4"/>
    <s v="The Last Exorcism Part II"/>
    <s v="Ed Gass-Donnelly"/>
    <x v="4"/>
    <s v="English"/>
    <n v="93"/>
    <n v="15152879"/>
    <n v="5000000"/>
  </r>
  <r>
    <n v="8"/>
    <s v="Boyhood"/>
    <s v="Richard Linklater"/>
    <x v="12"/>
    <s v="English"/>
    <n v="165"/>
    <n v="25359200"/>
    <n v="4000000"/>
  </r>
  <r>
    <n v="6.7"/>
    <s v="Scoop"/>
    <s v="Woody Allen"/>
    <x v="7"/>
    <s v="English"/>
    <n v="96"/>
    <n v="10515579"/>
    <n v="4000000"/>
  </r>
  <r>
    <n v="6.7"/>
    <s v="Scoop"/>
    <s v="Woody Allen"/>
    <x v="15"/>
    <s v="English"/>
    <n v="96"/>
    <n v="10515579"/>
    <n v="4000000"/>
  </r>
  <r>
    <n v="6.7"/>
    <s v="Scoop"/>
    <s v="Woody Allen"/>
    <x v="10"/>
    <s v="English"/>
    <n v="96"/>
    <n v="10515579"/>
    <n v="4000000"/>
  </r>
  <r>
    <n v="4.5999999999999996"/>
    <s v="The Wash"/>
    <s v="DJ Pooh"/>
    <x v="7"/>
    <s v="English"/>
    <n v="93"/>
    <n v="10097096"/>
    <n v="4000000"/>
  </r>
  <r>
    <n v="4"/>
    <s v="3 Strikes"/>
    <s v="DJ Pooh"/>
    <x v="7"/>
    <s v="English"/>
    <n v="82"/>
    <n v="9821335"/>
    <n v="6000000"/>
  </r>
  <r>
    <n v="7"/>
    <s v="The Cooler"/>
    <s v="Wayne Kramer"/>
    <x v="15"/>
    <s v="English"/>
    <n v="101"/>
    <n v="8243880"/>
    <n v="3200000"/>
  </r>
  <r>
    <n v="7"/>
    <s v="The Cooler"/>
    <s v="Wayne Kramer"/>
    <x v="12"/>
    <s v="English"/>
    <n v="101"/>
    <n v="8243880"/>
    <n v="3200000"/>
  </r>
  <r>
    <n v="7"/>
    <s v="The Cooler"/>
    <s v="Wayne Kramer"/>
    <x v="2"/>
    <s v="English"/>
    <n v="101"/>
    <n v="8243880"/>
    <n v="3200000"/>
  </r>
  <r>
    <n v="7"/>
    <s v="The Cooler"/>
    <s v="Wayne Kramer"/>
    <x v="5"/>
    <s v="English"/>
    <n v="101"/>
    <n v="8243880"/>
    <n v="3200000"/>
  </r>
  <r>
    <n v="5.9"/>
    <s v="The Night Listener"/>
    <s v="Patrick Stettner"/>
    <x v="15"/>
    <s v="English"/>
    <n v="81"/>
    <n v="7825820"/>
    <n v="4000000"/>
  </r>
  <r>
    <n v="5.9"/>
    <s v="The Night Listener"/>
    <s v="Patrick Stettner"/>
    <x v="10"/>
    <s v="English"/>
    <n v="81"/>
    <n v="7825820"/>
    <n v="4000000"/>
  </r>
  <r>
    <n v="5.9"/>
    <s v="The Night Listener"/>
    <s v="Patrick Stettner"/>
    <x v="4"/>
    <s v="English"/>
    <n v="81"/>
    <n v="7825820"/>
    <n v="4000000"/>
  </r>
  <r>
    <n v="7.5"/>
    <s v="The Orphanage"/>
    <s v="J.A. Bayona"/>
    <x v="12"/>
    <s v="Spanish"/>
    <n v="105"/>
    <n v="7159147"/>
    <n v="3400000"/>
  </r>
  <r>
    <n v="7.5"/>
    <s v="The Orphanage"/>
    <s v="J.A. Bayona"/>
    <x v="10"/>
    <s v="Spanish"/>
    <n v="105"/>
    <n v="7159147"/>
    <n v="3400000"/>
  </r>
  <r>
    <n v="7.5"/>
    <s v="The Orphanage"/>
    <s v="J.A. Bayona"/>
    <x v="4"/>
    <s v="Spanish"/>
    <n v="105"/>
    <n v="7159147"/>
    <n v="3400000"/>
  </r>
  <r>
    <n v="4.7"/>
    <s v="A Haunted House 2"/>
    <s v="Michael Tiddes"/>
    <x v="7"/>
    <s v="English"/>
    <n v="86"/>
    <n v="17314483"/>
    <n v="4000000"/>
  </r>
  <r>
    <n v="4.7"/>
    <s v="A Haunted House 2"/>
    <s v="Michael Tiddes"/>
    <x v="2"/>
    <s v="English"/>
    <n v="86"/>
    <n v="17314483"/>
    <n v="4000000"/>
  </r>
  <r>
    <n v="6.7"/>
    <s v="The Rules of Attraction"/>
    <s v="Roger Avary"/>
    <x v="7"/>
    <s v="English"/>
    <n v="110"/>
    <n v="6525762"/>
    <n v="4000000"/>
  </r>
  <r>
    <n v="6.7"/>
    <s v="The Rules of Attraction"/>
    <s v="Roger Avary"/>
    <x v="12"/>
    <s v="English"/>
    <n v="110"/>
    <n v="6525762"/>
    <n v="4000000"/>
  </r>
  <r>
    <n v="6.7"/>
    <s v="The Rules of Attraction"/>
    <s v="Roger Avary"/>
    <x v="5"/>
    <s v="English"/>
    <n v="110"/>
    <n v="6525762"/>
    <n v="4000000"/>
  </r>
  <r>
    <n v="6.7"/>
    <s v="Four Rooms"/>
    <s v="Allison Anders"/>
    <x v="7"/>
    <s v="English"/>
    <n v="110"/>
    <n v="4301331"/>
    <n v="4000000"/>
  </r>
  <r>
    <n v="6.7"/>
    <s v="Four Rooms"/>
    <s v="Allison Anders"/>
    <x v="2"/>
    <s v="English"/>
    <n v="110"/>
    <n v="4301331"/>
    <n v="4000000"/>
  </r>
  <r>
    <n v="7.1"/>
    <s v="Secretary"/>
    <s v="Steven Shainberg"/>
    <x v="7"/>
    <s v="English"/>
    <n v="104"/>
    <n v="4046737"/>
    <n v="4000000"/>
  </r>
  <r>
    <n v="7.1"/>
    <s v="Secretary"/>
    <s v="Steven Shainberg"/>
    <x v="12"/>
    <s v="English"/>
    <n v="104"/>
    <n v="4046737"/>
    <n v="4000000"/>
  </r>
  <r>
    <n v="7.1"/>
    <s v="Secretary"/>
    <s v="Steven Shainberg"/>
    <x v="5"/>
    <s v="English"/>
    <n v="104"/>
    <n v="4046737"/>
    <n v="4000000"/>
  </r>
  <r>
    <n v="2.7"/>
    <s v="The Real Cancun"/>
    <s v="Rick de Oliveira"/>
    <x v="20"/>
    <s v="English"/>
    <n v="96"/>
    <n v="3713002"/>
    <n v="8000000"/>
  </r>
  <r>
    <n v="7.3"/>
    <s v="Talk Radio"/>
    <s v="Oliver Stone"/>
    <x v="12"/>
    <s v="English"/>
    <n v="110"/>
    <n v="3468572"/>
    <n v="4000000"/>
  </r>
  <r>
    <n v="7.6"/>
    <s v="Waiting for Guffman"/>
    <s v="Christopher Guest"/>
    <x v="7"/>
    <s v="English"/>
    <n v="84"/>
    <n v="2892582"/>
    <n v="4000000"/>
  </r>
  <r>
    <n v="5.8"/>
    <s v="Love Stinks"/>
    <s v="Jeff Franklin"/>
    <x v="7"/>
    <s v="English"/>
    <n v="94"/>
    <n v="2800000"/>
    <n v="4000000"/>
  </r>
  <r>
    <n v="6.5"/>
    <s v="You Kill Me"/>
    <s v="John Dahl"/>
    <x v="7"/>
    <s v="English"/>
    <n v="93"/>
    <n v="2426851"/>
    <n v="4000000"/>
  </r>
  <r>
    <n v="6.5"/>
    <s v="You Kill Me"/>
    <s v="John Dahl"/>
    <x v="15"/>
    <s v="English"/>
    <n v="93"/>
    <n v="2426851"/>
    <n v="4000000"/>
  </r>
  <r>
    <n v="6.5"/>
    <s v="You Kill Me"/>
    <s v="John Dahl"/>
    <x v="5"/>
    <s v="English"/>
    <n v="93"/>
    <n v="2426851"/>
    <n v="4000000"/>
  </r>
  <r>
    <n v="6.5"/>
    <s v="You Kill Me"/>
    <s v="John Dahl"/>
    <x v="4"/>
    <s v="English"/>
    <n v="93"/>
    <n v="2426851"/>
    <n v="4000000"/>
  </r>
  <r>
    <n v="6.6"/>
    <s v="Thumbsucker"/>
    <s v="Mike Mills"/>
    <x v="7"/>
    <s v="English"/>
    <n v="96"/>
    <n v="1325073"/>
    <n v="4000000"/>
  </r>
  <r>
    <n v="6.6"/>
    <s v="Thumbsucker"/>
    <s v="Mike Mills"/>
    <x v="12"/>
    <s v="English"/>
    <n v="96"/>
    <n v="1325073"/>
    <n v="4000000"/>
  </r>
  <r>
    <n v="6.9"/>
    <s v="Mirrormask"/>
    <s v="Dave McKean"/>
    <x v="1"/>
    <s v="English"/>
    <n v="101"/>
    <n v="864959"/>
    <n v="4000000"/>
  </r>
  <r>
    <n v="6.9"/>
    <s v="Mirrormask"/>
    <s v="Dave McKean"/>
    <x v="2"/>
    <s v="English"/>
    <n v="101"/>
    <n v="864959"/>
    <n v="4000000"/>
  </r>
  <r>
    <n v="8.5"/>
    <s v="Samsara"/>
    <s v="Ron Fricke"/>
    <x v="20"/>
    <s v="None"/>
    <n v="102"/>
    <n v="2601847"/>
    <n v="4000000"/>
  </r>
  <r>
    <n v="8.5"/>
    <s v="Samsara"/>
    <s v="Ron Fricke"/>
    <x v="19"/>
    <s v="None"/>
    <n v="102"/>
    <n v="2601847"/>
    <n v="4000000"/>
  </r>
  <r>
    <n v="4.8"/>
    <s v="The Barbarians"/>
    <s v="Ruggero Deodato"/>
    <x v="1"/>
    <s v="English"/>
    <n v="87"/>
    <n v="800000"/>
    <n v="4000000"/>
  </r>
  <r>
    <n v="4.8"/>
    <s v="The Barbarians"/>
    <s v="Ruggero Deodato"/>
    <x v="2"/>
    <s v="English"/>
    <n v="87"/>
    <n v="800000"/>
    <n v="4000000"/>
  </r>
  <r>
    <n v="7"/>
    <s v="Poolhall Junkies"/>
    <s v="Mars Callahan"/>
    <x v="12"/>
    <s v="English"/>
    <n v="99"/>
    <n v="562059"/>
    <n v="4000000"/>
  </r>
  <r>
    <n v="7"/>
    <s v="Poolhall Junkies"/>
    <s v="Mars Callahan"/>
    <x v="4"/>
    <s v="English"/>
    <n v="99"/>
    <n v="562059"/>
    <n v="4000000"/>
  </r>
  <r>
    <n v="5.4"/>
    <s v="The Loss of Sexual Innocence"/>
    <s v="Mike Figgis"/>
    <x v="12"/>
    <s v="English"/>
    <n v="106"/>
    <n v="399793"/>
    <n v="4000000"/>
  </r>
  <r>
    <n v="6.9"/>
    <s v="Joe"/>
    <s v="David Gordon Green"/>
    <x v="12"/>
    <s v="English"/>
    <n v="117"/>
    <n v="371897"/>
    <n v="4000000"/>
  </r>
  <r>
    <n v="6.6"/>
    <s v="Shooting Fish"/>
    <s v="Stefan Schwartz"/>
    <x v="7"/>
    <s v="English"/>
    <n v="99"/>
    <n v="302204"/>
    <n v="3000000"/>
  </r>
  <r>
    <n v="6.6"/>
    <s v="Shooting Fish"/>
    <s v="Stefan Schwartz"/>
    <x v="15"/>
    <s v="English"/>
    <n v="99"/>
    <n v="302204"/>
    <n v="3000000"/>
  </r>
  <r>
    <n v="6.6"/>
    <s v="Shooting Fish"/>
    <s v="Stefan Schwartz"/>
    <x v="5"/>
    <s v="English"/>
    <n v="99"/>
    <n v="302204"/>
    <n v="3000000"/>
  </r>
  <r>
    <n v="5.9"/>
    <s v="Prison"/>
    <s v="Renny Harlin"/>
    <x v="15"/>
    <s v="English"/>
    <n v="102"/>
    <n v="354704"/>
    <n v="1300000"/>
  </r>
  <r>
    <n v="5.9"/>
    <s v="Prison"/>
    <s v="Renny Harlin"/>
    <x v="12"/>
    <s v="English"/>
    <n v="102"/>
    <n v="354704"/>
    <n v="1300000"/>
  </r>
  <r>
    <n v="5.9"/>
    <s v="Prison"/>
    <s v="Renny Harlin"/>
    <x v="16"/>
    <s v="English"/>
    <n v="102"/>
    <n v="354704"/>
    <n v="1300000"/>
  </r>
  <r>
    <n v="5.9"/>
    <s v="Prison"/>
    <s v="Renny Harlin"/>
    <x v="4"/>
    <s v="English"/>
    <n v="102"/>
    <n v="354704"/>
    <n v="1300000"/>
  </r>
  <r>
    <n v="6.3"/>
    <s v="Psycho Beach Party"/>
    <s v="Robert Lee King"/>
    <x v="7"/>
    <s v="English"/>
    <n v="85"/>
    <n v="265107"/>
    <n v="1500000"/>
  </r>
  <r>
    <n v="6.3"/>
    <s v="Psycho Beach Party"/>
    <s v="Robert Lee King"/>
    <x v="16"/>
    <s v="English"/>
    <n v="85"/>
    <n v="265107"/>
    <n v="1500000"/>
  </r>
  <r>
    <n v="6.3"/>
    <s v="Psycho Beach Party"/>
    <s v="Robert Lee King"/>
    <x v="10"/>
    <s v="English"/>
    <n v="85"/>
    <n v="265107"/>
    <n v="1500000"/>
  </r>
  <r>
    <n v="6.3"/>
    <s v="The Big Tease"/>
    <s v="Kevin Allen"/>
    <x v="7"/>
    <s v="English"/>
    <n v="86"/>
    <n v="185577"/>
    <n v="4000000"/>
  </r>
  <r>
    <n v="7.7"/>
    <s v="Buen DÃ­a, RamÃ³n"/>
    <s v="Jorge RamÃ­rez SuÃ¡rez"/>
    <x v="12"/>
    <s v="German"/>
    <n v="120"/>
    <n v="100412"/>
    <n v="4000000"/>
  </r>
  <r>
    <n v="7"/>
    <s v="Trust"/>
    <s v="David Schwimmer"/>
    <x v="15"/>
    <s v="English"/>
    <n v="106"/>
    <n v="58214"/>
    <n v="9500000"/>
  </r>
  <r>
    <n v="7"/>
    <s v="Trust"/>
    <s v="David Schwimmer"/>
    <x v="12"/>
    <s v="English"/>
    <n v="106"/>
    <n v="58214"/>
    <n v="9500000"/>
  </r>
  <r>
    <n v="7"/>
    <s v="Trust"/>
    <s v="David Schwimmer"/>
    <x v="4"/>
    <s v="English"/>
    <n v="106"/>
    <n v="58214"/>
    <n v="9500000"/>
  </r>
  <r>
    <n v="6.3"/>
    <s v="An Everlasting Piece"/>
    <s v="Barry Levinson"/>
    <x v="7"/>
    <s v="English"/>
    <n v="103"/>
    <n v="75078"/>
    <n v="14000000"/>
  </r>
  <r>
    <n v="5.9"/>
    <s v="Among Giants"/>
    <s v="Sam Miller"/>
    <x v="7"/>
    <s v="English"/>
    <n v="93"/>
    <n v="64359"/>
    <n v="2500000"/>
  </r>
  <r>
    <n v="5.9"/>
    <s v="Among Giants"/>
    <s v="Sam Miller"/>
    <x v="5"/>
    <s v="English"/>
    <n v="93"/>
    <n v="64359"/>
    <n v="2500000"/>
  </r>
  <r>
    <n v="6.2"/>
    <s v="Adore"/>
    <s v="Anne Fontaine"/>
    <x v="12"/>
    <s v="English"/>
    <n v="112"/>
    <n v="317125"/>
    <n v="16000000"/>
  </r>
  <r>
    <n v="6.2"/>
    <s v="Adore"/>
    <s v="Anne Fontaine"/>
    <x v="5"/>
    <s v="English"/>
    <n v="112"/>
    <n v="317125"/>
    <n v="16000000"/>
  </r>
  <r>
    <n v="7.7"/>
    <s v="Mondays in the Sun"/>
    <s v="Fernando LeÃ³n de Aranoa"/>
    <x v="7"/>
    <s v="Spanish"/>
    <n v="113"/>
    <n v="146402"/>
    <n v="4000000"/>
  </r>
  <r>
    <n v="7.7"/>
    <s v="Mondays in the Sun"/>
    <s v="Fernando LeÃ³n de Aranoa"/>
    <x v="12"/>
    <s v="Spanish"/>
    <n v="113"/>
    <n v="146402"/>
    <n v="4000000"/>
  </r>
  <r>
    <n v="6.5"/>
    <s v="Stake Land"/>
    <s v="Jim Mickle"/>
    <x v="12"/>
    <s v="English"/>
    <n v="98"/>
    <n v="18469"/>
    <n v="650000"/>
  </r>
  <r>
    <n v="6.5"/>
    <s v="Stake Land"/>
    <s v="Jim Mickle"/>
    <x v="16"/>
    <s v="English"/>
    <n v="98"/>
    <n v="18469"/>
    <n v="650000"/>
  </r>
  <r>
    <n v="6.5"/>
    <s v="Stake Land"/>
    <s v="Jim Mickle"/>
    <x v="3"/>
    <s v="English"/>
    <n v="98"/>
    <n v="18469"/>
    <n v="650000"/>
  </r>
  <r>
    <n v="5.8"/>
    <s v="The Last Time I Committed Suicide"/>
    <s v="Stephen Kay"/>
    <x v="18"/>
    <s v="English"/>
    <n v="92"/>
    <n v="12836"/>
    <n v="4000000"/>
  </r>
  <r>
    <n v="5.8"/>
    <s v="The Last Time I Committed Suicide"/>
    <s v="Stephen Kay"/>
    <x v="12"/>
    <s v="English"/>
    <n v="92"/>
    <n v="12836"/>
    <n v="4000000"/>
  </r>
  <r>
    <n v="6.1"/>
    <s v="Futuro Beach"/>
    <s v="Karim AÃ¯nouz"/>
    <x v="12"/>
    <s v="Portuguese"/>
    <n v="106"/>
    <n v="20262"/>
    <n v="4000000"/>
  </r>
  <r>
    <n v="5.2"/>
    <s v="Inescapable"/>
    <s v="Ruba Nadda"/>
    <x v="12"/>
    <s v="English"/>
    <n v="93"/>
    <n v="4063"/>
    <n v="4000000"/>
  </r>
  <r>
    <n v="5.2"/>
    <s v="Inescapable"/>
    <s v="Ruba Nadda"/>
    <x v="10"/>
    <s v="English"/>
    <n v="93"/>
    <n v="4063"/>
    <n v="4000000"/>
  </r>
  <r>
    <n v="5.2"/>
    <s v="Inescapable"/>
    <s v="Ruba Nadda"/>
    <x v="5"/>
    <s v="English"/>
    <n v="93"/>
    <n v="4063"/>
    <n v="4000000"/>
  </r>
  <r>
    <n v="5.2"/>
    <s v="Inescapable"/>
    <s v="Ruba Nadda"/>
    <x v="4"/>
    <s v="English"/>
    <n v="93"/>
    <n v="4063"/>
    <n v="4000000"/>
  </r>
  <r>
    <n v="8.1999999999999993"/>
    <s v="Gone with the Wind"/>
    <s v="Victor Fleming"/>
    <x v="12"/>
    <s v="English"/>
    <n v="226"/>
    <n v="198655278"/>
    <n v="3977000"/>
  </r>
  <r>
    <n v="8.1999999999999993"/>
    <s v="Gone with the Wind"/>
    <s v="Victor Fleming"/>
    <x v="13"/>
    <s v="English"/>
    <n v="226"/>
    <n v="198655278"/>
    <n v="3977000"/>
  </r>
  <r>
    <n v="8.1999999999999993"/>
    <s v="Gone with the Wind"/>
    <s v="Victor Fleming"/>
    <x v="5"/>
    <s v="English"/>
    <n v="226"/>
    <n v="198655278"/>
    <n v="3977000"/>
  </r>
  <r>
    <n v="8.1999999999999993"/>
    <s v="Gone with the Wind"/>
    <s v="Victor Fleming"/>
    <x v="17"/>
    <s v="English"/>
    <n v="226"/>
    <n v="198655278"/>
    <n v="3977000"/>
  </r>
  <r>
    <n v="6"/>
    <s v="Desert Dancer"/>
    <s v="Richard Raymond"/>
    <x v="18"/>
    <s v="English"/>
    <n v="104"/>
    <n v="143653"/>
    <n v="4000000"/>
  </r>
  <r>
    <n v="6"/>
    <s v="Desert Dancer"/>
    <s v="Richard Raymond"/>
    <x v="12"/>
    <s v="English"/>
    <n v="104"/>
    <n v="143653"/>
    <n v="4000000"/>
  </r>
  <r>
    <n v="6.8"/>
    <s v="Major Dundee"/>
    <s v="Sam Peckinpah"/>
    <x v="1"/>
    <s v="English"/>
    <n v="152"/>
    <n v="14873"/>
    <n v="3800000"/>
  </r>
  <r>
    <n v="6.8"/>
    <s v="Major Dundee"/>
    <s v="Sam Peckinpah"/>
    <x v="17"/>
    <s v="English"/>
    <n v="152"/>
    <n v="14873"/>
    <n v="3800000"/>
  </r>
  <r>
    <n v="6.8"/>
    <s v="Major Dundee"/>
    <s v="Sam Peckinpah"/>
    <x v="11"/>
    <s v="English"/>
    <n v="152"/>
    <n v="14873"/>
    <n v="3800000"/>
  </r>
  <r>
    <n v="7"/>
    <s v="Annie Get Your Gun"/>
    <s v="George Sidney"/>
    <x v="18"/>
    <s v="English"/>
    <n v="107"/>
    <n v="8000000"/>
    <n v="3768785"/>
  </r>
  <r>
    <n v="7"/>
    <s v="Annie Get Your Gun"/>
    <s v="George Sidney"/>
    <x v="7"/>
    <s v="English"/>
    <n v="107"/>
    <n v="8000000"/>
    <n v="3768785"/>
  </r>
  <r>
    <n v="7"/>
    <s v="Annie Get Your Gun"/>
    <s v="George Sidney"/>
    <x v="9"/>
    <s v="English"/>
    <n v="107"/>
    <n v="8000000"/>
    <n v="3768785"/>
  </r>
  <r>
    <n v="7"/>
    <s v="Annie Get Your Gun"/>
    <s v="George Sidney"/>
    <x v="5"/>
    <s v="English"/>
    <n v="107"/>
    <n v="8000000"/>
    <n v="3768785"/>
  </r>
  <r>
    <n v="7"/>
    <s v="Annie Get Your Gun"/>
    <s v="George Sidney"/>
    <x v="11"/>
    <s v="English"/>
    <n v="107"/>
    <n v="8000000"/>
    <n v="3768785"/>
  </r>
  <r>
    <n v="6.8"/>
    <s v="Defendor"/>
    <s v="Peter Stebbings"/>
    <x v="7"/>
    <s v="English"/>
    <n v="95"/>
    <n v="37606"/>
    <n v="3500000"/>
  </r>
  <r>
    <n v="6.8"/>
    <s v="Defendor"/>
    <s v="Peter Stebbings"/>
    <x v="15"/>
    <s v="English"/>
    <n v="95"/>
    <n v="37606"/>
    <n v="3500000"/>
  </r>
  <r>
    <n v="6.8"/>
    <s v="Defendor"/>
    <s v="Peter Stebbings"/>
    <x v="12"/>
    <s v="English"/>
    <n v="95"/>
    <n v="37606"/>
    <n v="3500000"/>
  </r>
  <r>
    <n v="7.1"/>
    <s v="The Pirate"/>
    <s v="Vincente Minnelli"/>
    <x v="1"/>
    <s v="English"/>
    <n v="102"/>
    <n v="2956000"/>
    <n v="3700000"/>
  </r>
  <r>
    <n v="7.1"/>
    <s v="The Pirate"/>
    <s v="Vincente Minnelli"/>
    <x v="7"/>
    <s v="English"/>
    <n v="102"/>
    <n v="2956000"/>
    <n v="3700000"/>
  </r>
  <r>
    <n v="7.1"/>
    <s v="The Pirate"/>
    <s v="Vincente Minnelli"/>
    <x v="9"/>
    <s v="English"/>
    <n v="102"/>
    <n v="2956000"/>
    <n v="3700000"/>
  </r>
  <r>
    <n v="7.1"/>
    <s v="The Pirate"/>
    <s v="Vincente Minnelli"/>
    <x v="5"/>
    <s v="English"/>
    <n v="102"/>
    <n v="2956000"/>
    <n v="3700000"/>
  </r>
  <r>
    <n v="6.9"/>
    <s v="The Good Heart"/>
    <s v="Dagur KÃ¡ri"/>
    <x v="12"/>
    <s v="English"/>
    <n v="99"/>
    <n v="19959"/>
    <n v="3800000"/>
  </r>
  <r>
    <n v="6.9"/>
    <s v="The History Boys"/>
    <s v="Nicholas Hytner"/>
    <x v="7"/>
    <s v="English"/>
    <n v="109"/>
    <n v="2706659"/>
    <n v="2000000"/>
  </r>
  <r>
    <n v="6.9"/>
    <s v="The History Boys"/>
    <s v="Nicholas Hytner"/>
    <x v="12"/>
    <s v="English"/>
    <n v="109"/>
    <n v="2706659"/>
    <n v="2000000"/>
  </r>
  <r>
    <n v="7.2"/>
    <s v="The Full Monty"/>
    <s v="Peter Cattaneo"/>
    <x v="7"/>
    <s v="English"/>
    <n v="91"/>
    <n v="45857453"/>
    <n v="3500000"/>
  </r>
  <r>
    <n v="7.2"/>
    <s v="The Full Monty"/>
    <s v="Peter Cattaneo"/>
    <x v="12"/>
    <s v="English"/>
    <n v="91"/>
    <n v="45857453"/>
    <n v="3500000"/>
  </r>
  <r>
    <n v="7.2"/>
    <s v="The Full Monty"/>
    <s v="Peter Cattaneo"/>
    <x v="19"/>
    <s v="English"/>
    <n v="91"/>
    <n v="45857453"/>
    <n v="3500000"/>
  </r>
  <r>
    <n v="7.8"/>
    <s v="Airplane!"/>
    <s v="Jim Abrahams"/>
    <x v="7"/>
    <s v="English"/>
    <n v="88"/>
    <n v="83400000"/>
    <n v="3500000"/>
  </r>
  <r>
    <n v="7.3"/>
    <s v="Friday"/>
    <s v="F. Gary Gray"/>
    <x v="7"/>
    <s v="English"/>
    <n v="97"/>
    <n v="27900000"/>
    <n v="3500000"/>
  </r>
  <r>
    <n v="7.3"/>
    <s v="Friday"/>
    <s v="F. Gary Gray"/>
    <x v="12"/>
    <s v="English"/>
    <n v="97"/>
    <n v="27900000"/>
    <n v="3500000"/>
  </r>
  <r>
    <n v="7.5"/>
    <s v="Menace II Society"/>
    <s v="Albert Hughes"/>
    <x v="15"/>
    <s v="English"/>
    <n v="97"/>
    <n v="27900000"/>
    <n v="3500000"/>
  </r>
  <r>
    <n v="7.5"/>
    <s v="Menace II Society"/>
    <s v="Albert Hughes"/>
    <x v="12"/>
    <s v="English"/>
    <n v="97"/>
    <n v="27900000"/>
    <n v="3500000"/>
  </r>
  <r>
    <n v="7.5"/>
    <s v="Menace II Society"/>
    <s v="Albert Hughes"/>
    <x v="4"/>
    <s v="English"/>
    <n v="97"/>
    <n v="27900000"/>
    <n v="3500000"/>
  </r>
  <r>
    <n v="6"/>
    <s v="Creepshow 2"/>
    <s v="Michael Gornick"/>
    <x v="7"/>
    <s v="English"/>
    <n v="85"/>
    <n v="14000000"/>
    <n v="3500000"/>
  </r>
  <r>
    <n v="6"/>
    <s v="Creepshow 2"/>
    <s v="Michael Gornick"/>
    <x v="2"/>
    <s v="English"/>
    <n v="85"/>
    <n v="14000000"/>
    <n v="3500000"/>
  </r>
  <r>
    <n v="6"/>
    <s v="Creepshow 2"/>
    <s v="Michael Gornick"/>
    <x v="16"/>
    <s v="English"/>
    <n v="85"/>
    <n v="14000000"/>
    <n v="3500000"/>
  </r>
  <r>
    <n v="6"/>
    <s v="Creepshow 2"/>
    <s v="Michael Gornick"/>
    <x v="4"/>
    <s v="English"/>
    <n v="85"/>
    <n v="14000000"/>
    <n v="3500000"/>
  </r>
  <r>
    <n v="6.8"/>
    <s v="The Witch"/>
    <s v="Robert Eggers"/>
    <x v="16"/>
    <s v="English"/>
    <n v="92"/>
    <n v="25138292"/>
    <n v="3500000"/>
  </r>
  <r>
    <n v="6.8"/>
    <s v="The Witch"/>
    <s v="Robert Eggers"/>
    <x v="10"/>
    <s v="English"/>
    <n v="92"/>
    <n v="25138292"/>
    <n v="3500000"/>
  </r>
  <r>
    <n v="3.9"/>
    <s v="I Got the Hook Up"/>
    <s v="Michael Martin"/>
    <x v="7"/>
    <s v="English"/>
    <n v="93"/>
    <n v="10305534"/>
    <n v="3500000"/>
  </r>
  <r>
    <n v="6.1"/>
    <s v="She's the One"/>
    <s v="Edward Burns"/>
    <x v="7"/>
    <s v="English"/>
    <n v="96"/>
    <n v="9449219"/>
    <n v="3500000"/>
  </r>
  <r>
    <n v="6.1"/>
    <s v="She's the One"/>
    <s v="Edward Burns"/>
    <x v="12"/>
    <s v="English"/>
    <n v="96"/>
    <n v="9449219"/>
    <n v="3500000"/>
  </r>
  <r>
    <n v="6.1"/>
    <s v="She's the One"/>
    <s v="Edward Burns"/>
    <x v="5"/>
    <s v="English"/>
    <n v="96"/>
    <n v="9449219"/>
    <n v="3500000"/>
  </r>
  <r>
    <n v="7.5"/>
    <s v="Gods and Monsters"/>
    <s v="Bill Condon"/>
    <x v="18"/>
    <s v="English"/>
    <n v="105"/>
    <n v="6390032"/>
    <n v="3500000"/>
  </r>
  <r>
    <n v="7.5"/>
    <s v="Gods and Monsters"/>
    <s v="Bill Condon"/>
    <x v="12"/>
    <s v="English"/>
    <n v="105"/>
    <n v="6390032"/>
    <n v="3500000"/>
  </r>
  <r>
    <n v="8.1999999999999993"/>
    <s v="The Secret in Their Eyes"/>
    <s v="Juan JosÃ© Campanella"/>
    <x v="12"/>
    <s v="Spanish"/>
    <n v="129"/>
    <n v="20167424"/>
    <n v="2000000"/>
  </r>
  <r>
    <n v="8.1999999999999993"/>
    <s v="The Secret in Their Eyes"/>
    <s v="Juan JosÃ© Campanella"/>
    <x v="10"/>
    <s v="Spanish"/>
    <n v="129"/>
    <n v="20167424"/>
    <n v="2000000"/>
  </r>
  <r>
    <n v="8.1999999999999993"/>
    <s v="The Secret in Their Eyes"/>
    <s v="Juan JosÃ© Campanella"/>
    <x v="4"/>
    <s v="Spanish"/>
    <n v="129"/>
    <n v="20167424"/>
    <n v="2000000"/>
  </r>
  <r>
    <n v="7.8"/>
    <s v="Evil Dead II"/>
    <s v="Sam Raimi"/>
    <x v="7"/>
    <s v="English"/>
    <n v="37"/>
    <n v="5923044"/>
    <n v="3600000"/>
  </r>
  <r>
    <n v="7.8"/>
    <s v="Evil Dead II"/>
    <s v="Sam Raimi"/>
    <x v="2"/>
    <s v="English"/>
    <n v="37"/>
    <n v="5923044"/>
    <n v="3600000"/>
  </r>
  <r>
    <n v="7.8"/>
    <s v="Evil Dead II"/>
    <s v="Sam Raimi"/>
    <x v="16"/>
    <s v="English"/>
    <n v="37"/>
    <n v="5923044"/>
    <n v="3600000"/>
  </r>
  <r>
    <n v="7.8"/>
    <s v="Evil Dead II"/>
    <s v="Sam Raimi"/>
    <x v="4"/>
    <s v="English"/>
    <n v="37"/>
    <n v="5923044"/>
    <n v="3600000"/>
  </r>
  <r>
    <n v="5.2"/>
    <s v="Pootie Tang"/>
    <s v="Louis C.K."/>
    <x v="0"/>
    <s v="English"/>
    <n v="81"/>
    <n v="3293258"/>
    <n v="3000000"/>
  </r>
  <r>
    <n v="5.2"/>
    <s v="Pootie Tang"/>
    <s v="Louis C.K."/>
    <x v="1"/>
    <s v="English"/>
    <n v="81"/>
    <n v="3293258"/>
    <n v="3000000"/>
  </r>
  <r>
    <n v="5.2"/>
    <s v="Pootie Tang"/>
    <s v="Louis C.K."/>
    <x v="7"/>
    <s v="English"/>
    <n v="81"/>
    <n v="3293258"/>
    <n v="3000000"/>
  </r>
  <r>
    <n v="5.2"/>
    <s v="Pootie Tang"/>
    <s v="Louis C.K."/>
    <x v="9"/>
    <s v="English"/>
    <n v="81"/>
    <n v="3293258"/>
    <n v="3000000"/>
  </r>
  <r>
    <n v="6.8"/>
    <s v="La otra conquista"/>
    <s v="Salvador Carrasco"/>
    <x v="12"/>
    <s v="Spanish"/>
    <n v="106"/>
    <n v="886410"/>
    <n v="3500000"/>
  </r>
  <r>
    <n v="6.8"/>
    <s v="La otra conquista"/>
    <s v="Salvador Carrasco"/>
    <x v="13"/>
    <s v="Spanish"/>
    <n v="106"/>
    <n v="886410"/>
    <n v="3500000"/>
  </r>
  <r>
    <n v="7"/>
    <s v="Trollhunter"/>
    <s v="AndrÃ© Ã˜vredal"/>
    <x v="7"/>
    <s v="Norwegian"/>
    <n v="103"/>
    <n v="252652"/>
    <n v="19900000"/>
  </r>
  <r>
    <n v="7"/>
    <s v="Trollhunter"/>
    <s v="AndrÃ© Ã˜vredal"/>
    <x v="12"/>
    <s v="Norwegian"/>
    <n v="103"/>
    <n v="252652"/>
    <n v="19900000"/>
  </r>
  <r>
    <n v="7"/>
    <s v="Trollhunter"/>
    <s v="AndrÃ© Ã˜vredal"/>
    <x v="2"/>
    <s v="Norwegian"/>
    <n v="103"/>
    <n v="252652"/>
    <n v="19900000"/>
  </r>
  <r>
    <n v="7"/>
    <s v="Trollhunter"/>
    <s v="AndrÃ© Ã˜vredal"/>
    <x v="16"/>
    <s v="Norwegian"/>
    <n v="103"/>
    <n v="252652"/>
    <n v="19900000"/>
  </r>
  <r>
    <n v="6.5"/>
    <s v="Ira &amp; Abby"/>
    <s v="Robert Cary"/>
    <x v="7"/>
    <s v="English"/>
    <n v="101"/>
    <n v="220234"/>
    <n v="3500000"/>
  </r>
  <r>
    <n v="6.5"/>
    <s v="Ira &amp; Abby"/>
    <s v="Robert Cary"/>
    <x v="5"/>
    <s v="English"/>
    <n v="101"/>
    <n v="220234"/>
    <n v="3500000"/>
  </r>
  <r>
    <n v="6.4"/>
    <s v="Winter Passing"/>
    <s v="Adam Rapp"/>
    <x v="7"/>
    <s v="English"/>
    <n v="98"/>
    <n v="101228"/>
    <n v="3500000"/>
  </r>
  <r>
    <n v="6.4"/>
    <s v="Winter Passing"/>
    <s v="Adam Rapp"/>
    <x v="12"/>
    <s v="English"/>
    <n v="98"/>
    <n v="101228"/>
    <n v="3500000"/>
  </r>
  <r>
    <n v="5.3"/>
    <s v="D.E.B.S."/>
    <s v="Angela Robinson"/>
    <x v="0"/>
    <s v="English"/>
    <n v="91"/>
    <n v="96793"/>
    <n v="3500000"/>
  </r>
  <r>
    <n v="5.3"/>
    <s v="D.E.B.S."/>
    <s v="Angela Robinson"/>
    <x v="7"/>
    <s v="English"/>
    <n v="91"/>
    <n v="96793"/>
    <n v="3500000"/>
  </r>
  <r>
    <n v="5.3"/>
    <s v="D.E.B.S."/>
    <s v="Angela Robinson"/>
    <x v="5"/>
    <s v="English"/>
    <n v="91"/>
    <n v="96793"/>
    <n v="3500000"/>
  </r>
  <r>
    <n v="4.7"/>
    <s v="The Masked Saint"/>
    <s v="Warren P. Sonoda"/>
    <x v="0"/>
    <s v="English"/>
    <n v="105"/>
    <n v="123777"/>
    <n v="3500000"/>
  </r>
  <r>
    <n v="4.7"/>
    <s v="The Masked Saint"/>
    <s v="Warren P. Sonoda"/>
    <x v="18"/>
    <s v="English"/>
    <n v="105"/>
    <n v="123777"/>
    <n v="3500000"/>
  </r>
  <r>
    <n v="4.7"/>
    <s v="The Masked Saint"/>
    <s v="Warren P. Sonoda"/>
    <x v="15"/>
    <s v="English"/>
    <n v="105"/>
    <n v="123777"/>
    <n v="3500000"/>
  </r>
  <r>
    <n v="4.7"/>
    <s v="The Masked Saint"/>
    <s v="Warren P. Sonoda"/>
    <x v="12"/>
    <s v="English"/>
    <n v="105"/>
    <n v="123777"/>
    <n v="3500000"/>
  </r>
  <r>
    <n v="4.7"/>
    <s v="The Masked Saint"/>
    <s v="Warren P. Sonoda"/>
    <x v="8"/>
    <s v="English"/>
    <n v="105"/>
    <n v="123777"/>
    <n v="3500000"/>
  </r>
  <r>
    <n v="4.7"/>
    <s v="The Masked Saint"/>
    <s v="Warren P. Sonoda"/>
    <x v="2"/>
    <s v="English"/>
    <n v="105"/>
    <n v="123777"/>
    <n v="3500000"/>
  </r>
  <r>
    <n v="7"/>
    <s v="Time to Choose"/>
    <s v="Charles Ferguson"/>
    <x v="20"/>
    <s v="English"/>
    <n v="100"/>
    <n v="29233"/>
    <n v="3500000"/>
  </r>
  <r>
    <n v="7.6"/>
    <s v="March of the Penguins"/>
    <s v="Luc Jacquet"/>
    <x v="20"/>
    <s v="French"/>
    <n v="80"/>
    <n v="77413017"/>
    <n v="8000000"/>
  </r>
  <r>
    <n v="7.1"/>
    <s v="Margin Call"/>
    <s v="J.C. Chandor"/>
    <x v="18"/>
    <s v="English"/>
    <n v="107"/>
    <n v="5354039"/>
    <n v="3500000"/>
  </r>
  <r>
    <n v="7.1"/>
    <s v="Margin Call"/>
    <s v="J.C. Chandor"/>
    <x v="12"/>
    <s v="English"/>
    <n v="107"/>
    <n v="5354039"/>
    <n v="3500000"/>
  </r>
  <r>
    <n v="7.1"/>
    <s v="Margin Call"/>
    <s v="J.C. Chandor"/>
    <x v="4"/>
    <s v="English"/>
    <n v="107"/>
    <n v="5354039"/>
    <n v="3500000"/>
  </r>
  <r>
    <n v="6.5"/>
    <s v="Choke"/>
    <s v="Clark Gregg"/>
    <x v="7"/>
    <s v="English"/>
    <n v="92"/>
    <n v="2926565"/>
    <n v="3000000"/>
  </r>
  <r>
    <n v="6.5"/>
    <s v="Choke"/>
    <s v="Clark Gregg"/>
    <x v="12"/>
    <s v="English"/>
    <n v="92"/>
    <n v="2926565"/>
    <n v="3000000"/>
  </r>
  <r>
    <n v="8.5"/>
    <s v="Whiplash"/>
    <s v="Damien Chazelle"/>
    <x v="12"/>
    <s v="English"/>
    <n v="107"/>
    <n v="13092000"/>
    <n v="3300000"/>
  </r>
  <r>
    <n v="8.5"/>
    <s v="Whiplash"/>
    <s v="Damien Chazelle"/>
    <x v="19"/>
    <s v="English"/>
    <n v="107"/>
    <n v="13092000"/>
    <n v="3300000"/>
  </r>
  <r>
    <n v="8.6999999999999993"/>
    <s v="City of God"/>
    <s v="Fernando Meirelles"/>
    <x v="15"/>
    <s v="Portuguese"/>
    <n v="135"/>
    <n v="7563397"/>
    <n v="3300000"/>
  </r>
  <r>
    <n v="8.6999999999999993"/>
    <s v="City of God"/>
    <s v="Fernando Meirelles"/>
    <x v="12"/>
    <s v="Portuguese"/>
    <n v="135"/>
    <n v="7563397"/>
    <n v="3300000"/>
  </r>
  <r>
    <n v="7.1"/>
    <s v="Human Traffic"/>
    <s v="Justin Kerrigan"/>
    <x v="7"/>
    <s v="English"/>
    <n v="99"/>
    <n v="104257"/>
    <n v="2200000"/>
  </r>
  <r>
    <n v="7.1"/>
    <s v="Human Traffic"/>
    <s v="Justin Kerrigan"/>
    <x v="19"/>
    <s v="English"/>
    <n v="99"/>
    <n v="104257"/>
    <n v="2200000"/>
  </r>
  <r>
    <n v="8.3000000000000007"/>
    <s v="The Hunt"/>
    <s v="Thomas Vinterberg"/>
    <x v="12"/>
    <s v="Danish"/>
    <n v="115"/>
    <n v="610968"/>
    <n v="3800000"/>
  </r>
  <r>
    <n v="7.4"/>
    <s v="Bella"/>
    <s v="Alejandro Monteverde"/>
    <x v="12"/>
    <s v="English"/>
    <n v="91"/>
    <n v="8108247"/>
    <n v="3300000"/>
  </r>
  <r>
    <n v="7.4"/>
    <s v="Bella"/>
    <s v="Alejandro Monteverde"/>
    <x v="5"/>
    <s v="English"/>
    <n v="91"/>
    <n v="8108247"/>
    <n v="3300000"/>
  </r>
  <r>
    <n v="6.4"/>
    <s v="Dreaming of Joseph Lees"/>
    <s v="Eric Styles"/>
    <x v="12"/>
    <s v="English"/>
    <n v="92"/>
    <n v="7680"/>
    <n v="2000000"/>
  </r>
  <r>
    <n v="6.4"/>
    <s v="Dreaming of Joseph Lees"/>
    <s v="Eric Styles"/>
    <x v="5"/>
    <s v="English"/>
    <n v="92"/>
    <n v="7680"/>
    <n v="2000000"/>
  </r>
  <r>
    <n v="7.5"/>
    <s v="Maria Full of Grace"/>
    <s v="Joshua Marston"/>
    <x v="15"/>
    <s v="Spanish"/>
    <n v="101"/>
    <n v="6517198"/>
    <n v="3000000"/>
  </r>
  <r>
    <n v="7.5"/>
    <s v="Maria Full of Grace"/>
    <s v="Joshua Marston"/>
    <x v="12"/>
    <s v="Spanish"/>
    <n v="101"/>
    <n v="6517198"/>
    <n v="3000000"/>
  </r>
  <r>
    <n v="7.2"/>
    <s v="Beginners"/>
    <s v="Mike Mills"/>
    <x v="7"/>
    <s v="English"/>
    <n v="105"/>
    <n v="5776314"/>
    <n v="3200000"/>
  </r>
  <r>
    <n v="7.2"/>
    <s v="Beginners"/>
    <s v="Mike Mills"/>
    <x v="12"/>
    <s v="English"/>
    <n v="105"/>
    <n v="5776314"/>
    <n v="3200000"/>
  </r>
  <r>
    <n v="7.2"/>
    <s v="Beginners"/>
    <s v="Mike Mills"/>
    <x v="5"/>
    <s v="English"/>
    <n v="105"/>
    <n v="5776314"/>
    <n v="3200000"/>
  </r>
  <r>
    <n v="7.6"/>
    <s v="Animal House"/>
    <s v="John Landis"/>
    <x v="7"/>
    <s v="English"/>
    <n v="109"/>
    <n v="141600000"/>
    <n v="3000000"/>
  </r>
  <r>
    <n v="7.8"/>
    <s v="Goldfinger"/>
    <s v="Guy Hamilton"/>
    <x v="0"/>
    <s v="English"/>
    <n v="110"/>
    <n v="51100000"/>
    <n v="3000000"/>
  </r>
  <r>
    <n v="7.8"/>
    <s v="Goldfinger"/>
    <s v="Guy Hamilton"/>
    <x v="1"/>
    <s v="English"/>
    <n v="110"/>
    <n v="51100000"/>
    <n v="3000000"/>
  </r>
  <r>
    <n v="7.8"/>
    <s v="Goldfinger"/>
    <s v="Guy Hamilton"/>
    <x v="4"/>
    <s v="English"/>
    <n v="110"/>
    <n v="51100000"/>
    <n v="3000000"/>
  </r>
  <r>
    <n v="8.1999999999999993"/>
    <s v="Trainspotting"/>
    <s v="Danny Boyle"/>
    <x v="12"/>
    <s v="English"/>
    <n v="94"/>
    <n v="16501785"/>
    <n v="3500000"/>
  </r>
  <r>
    <n v="6.6"/>
    <s v="The Original Kings of Comedy"/>
    <s v="Spike Lee"/>
    <x v="7"/>
    <s v="English"/>
    <n v="115"/>
    <n v="38168022"/>
    <n v="3000000"/>
  </r>
  <r>
    <n v="6.6"/>
    <s v="The Original Kings of Comedy"/>
    <s v="Spike Lee"/>
    <x v="20"/>
    <s v="English"/>
    <n v="115"/>
    <n v="38168022"/>
    <n v="3000000"/>
  </r>
  <r>
    <n v="5.7"/>
    <s v="Paranormal Activity 2"/>
    <s v="Tod Williams"/>
    <x v="16"/>
    <s v="English"/>
    <n v="98"/>
    <n v="84749884"/>
    <n v="3000000"/>
  </r>
  <r>
    <n v="7.4"/>
    <s v="Waking Ned Devine"/>
    <s v="Kirk Jones"/>
    <x v="7"/>
    <s v="English"/>
    <n v="91"/>
    <n v="24788807"/>
    <n v="3000000"/>
  </r>
  <r>
    <n v="8"/>
    <s v="Bowling for Columbine"/>
    <s v="Michael Moore"/>
    <x v="15"/>
    <s v="English"/>
    <n v="120"/>
    <n v="21244913"/>
    <n v="4000000"/>
  </r>
  <r>
    <n v="8"/>
    <s v="Bowling for Columbine"/>
    <s v="Michael Moore"/>
    <x v="20"/>
    <s v="English"/>
    <n v="120"/>
    <n v="21244913"/>
    <n v="4000000"/>
  </r>
  <r>
    <n v="8"/>
    <s v="Bowling for Columbine"/>
    <s v="Michael Moore"/>
    <x v="12"/>
    <s v="English"/>
    <n v="120"/>
    <n v="21244913"/>
    <n v="4000000"/>
  </r>
  <r>
    <n v="5.4"/>
    <s v="A Nightmare on Elm Street 2: Freddy's Revenge"/>
    <s v="Jack Sholder"/>
    <x v="2"/>
    <s v="English"/>
    <n v="87"/>
    <n v="30000000"/>
    <n v="2200000"/>
  </r>
  <r>
    <n v="5.4"/>
    <s v="A Nightmare on Elm Street 2: Freddy's Revenge"/>
    <s v="Jack Sholder"/>
    <x v="16"/>
    <s v="English"/>
    <n v="87"/>
    <n v="30000000"/>
    <n v="2200000"/>
  </r>
  <r>
    <n v="7.4"/>
    <s v="A Room with a View"/>
    <s v="James Ivory"/>
    <x v="12"/>
    <s v="English"/>
    <n v="117"/>
    <n v="20966644"/>
    <n v="3000000"/>
  </r>
  <r>
    <n v="7.4"/>
    <s v="A Room with a View"/>
    <s v="James Ivory"/>
    <x v="5"/>
    <s v="English"/>
    <n v="117"/>
    <n v="20966644"/>
    <n v="3000000"/>
  </r>
  <r>
    <n v="5.7"/>
    <s v="The Purge"/>
    <s v="James DeMonaco"/>
    <x v="16"/>
    <s v="English"/>
    <n v="85"/>
    <n v="64423650"/>
    <n v="3000000"/>
  </r>
  <r>
    <n v="5.7"/>
    <s v="The Purge"/>
    <s v="James DeMonaco"/>
    <x v="3"/>
    <s v="English"/>
    <n v="85"/>
    <n v="64423650"/>
    <n v="3000000"/>
  </r>
  <r>
    <n v="5.7"/>
    <s v="The Purge"/>
    <s v="James DeMonaco"/>
    <x v="4"/>
    <s v="English"/>
    <n v="85"/>
    <n v="64423650"/>
    <n v="3000000"/>
  </r>
  <r>
    <n v="6.8"/>
    <s v="Sinister"/>
    <s v="Scott Derrickson"/>
    <x v="16"/>
    <s v="English"/>
    <n v="110"/>
    <n v="48056940"/>
    <n v="3000000"/>
  </r>
  <r>
    <n v="6.8"/>
    <s v="Sinister"/>
    <s v="Scott Derrickson"/>
    <x v="10"/>
    <s v="English"/>
    <n v="110"/>
    <n v="48056940"/>
    <n v="3000000"/>
  </r>
  <r>
    <n v="5.4"/>
    <s v="Martin Lawrence Live: Runteldat"/>
    <s v="David Raynr"/>
    <x v="18"/>
    <s v="English"/>
    <n v="113"/>
    <n v="19184015"/>
    <n v="3000000"/>
  </r>
  <r>
    <n v="5.4"/>
    <s v="Martin Lawrence Live: Runteldat"/>
    <s v="David Raynr"/>
    <x v="7"/>
    <s v="English"/>
    <n v="113"/>
    <n v="19184015"/>
    <n v="3000000"/>
  </r>
  <r>
    <n v="5.4"/>
    <s v="Martin Lawrence Live: Runteldat"/>
    <s v="David Raynr"/>
    <x v="20"/>
    <s v="English"/>
    <n v="113"/>
    <n v="19184015"/>
    <n v="3000000"/>
  </r>
  <r>
    <n v="5.0999999999999996"/>
    <s v="Air Bud"/>
    <s v="Charles Martin Smith"/>
    <x v="7"/>
    <s v="English"/>
    <n v="98"/>
    <n v="24629916"/>
    <n v="3000000"/>
  </r>
  <r>
    <n v="5.0999999999999996"/>
    <s v="Air Bud"/>
    <s v="Charles Martin Smith"/>
    <x v="12"/>
    <s v="English"/>
    <n v="98"/>
    <n v="24629916"/>
    <n v="3000000"/>
  </r>
  <r>
    <n v="5.0999999999999996"/>
    <s v="Air Bud"/>
    <s v="Charles Martin Smith"/>
    <x v="8"/>
    <s v="English"/>
    <n v="98"/>
    <n v="24629916"/>
    <n v="3000000"/>
  </r>
  <r>
    <n v="5.0999999999999996"/>
    <s v="Air Bud"/>
    <s v="Charles Martin Smith"/>
    <x v="14"/>
    <s v="English"/>
    <n v="98"/>
    <n v="24629916"/>
    <n v="3000000"/>
  </r>
  <r>
    <n v="5.9"/>
    <s v="Jason Lives: Friday the 13th Part VI"/>
    <s v="Tom McLoughlin"/>
    <x v="16"/>
    <s v="English"/>
    <n v="86"/>
    <n v="19472057"/>
    <n v="3000000"/>
  </r>
  <r>
    <n v="5.9"/>
    <s v="Jason Lives: Friday the 13th Part VI"/>
    <s v="Tom McLoughlin"/>
    <x v="4"/>
    <s v="English"/>
    <n v="86"/>
    <n v="19472057"/>
    <n v="3000000"/>
  </r>
  <r>
    <n v="8.1999999999999993"/>
    <s v="The Bridge on the River Kwai"/>
    <s v="David Lean"/>
    <x v="1"/>
    <s v="English"/>
    <n v="161"/>
    <n v="27200000"/>
    <n v="3000000"/>
  </r>
  <r>
    <n v="8.1999999999999993"/>
    <s v="The Bridge on the River Kwai"/>
    <s v="David Lean"/>
    <x v="12"/>
    <s v="English"/>
    <n v="161"/>
    <n v="27200000"/>
    <n v="3000000"/>
  </r>
  <r>
    <n v="8.1999999999999993"/>
    <s v="The Bridge on the River Kwai"/>
    <s v="David Lean"/>
    <x v="17"/>
    <s v="English"/>
    <n v="161"/>
    <n v="27200000"/>
    <n v="3000000"/>
  </r>
  <r>
    <n v="5.3"/>
    <s v="Spaced Invaders"/>
    <s v="Patrick Read Johnson"/>
    <x v="1"/>
    <s v="English"/>
    <n v="100"/>
    <n v="15369573"/>
    <n v="3000000"/>
  </r>
  <r>
    <n v="5.3"/>
    <s v="Spaced Invaders"/>
    <s v="Patrick Read Johnson"/>
    <x v="7"/>
    <s v="English"/>
    <n v="100"/>
    <n v="15369573"/>
    <n v="3000000"/>
  </r>
  <r>
    <n v="5.3"/>
    <s v="Spaced Invaders"/>
    <s v="Patrick Read Johnson"/>
    <x v="3"/>
    <s v="English"/>
    <n v="100"/>
    <n v="15369573"/>
    <n v="3000000"/>
  </r>
  <r>
    <n v="4.3"/>
    <s v="Jason Goes to Hell: The Final Friday"/>
    <s v="Adam Marcus"/>
    <x v="2"/>
    <s v="English"/>
    <n v="91"/>
    <n v="15935068"/>
    <n v="2500000"/>
  </r>
  <r>
    <n v="4.3"/>
    <s v="Jason Goes to Hell: The Final Friday"/>
    <s v="Adam Marcus"/>
    <x v="16"/>
    <s v="English"/>
    <n v="91"/>
    <n v="15935068"/>
    <n v="2500000"/>
  </r>
  <r>
    <n v="4.3"/>
    <s v="Jason Goes to Hell: The Final Friday"/>
    <s v="Adam Marcus"/>
    <x v="4"/>
    <s v="English"/>
    <n v="91"/>
    <n v="15935068"/>
    <n v="2500000"/>
  </r>
  <r>
    <n v="7.2"/>
    <s v="Dave Chappelle's Block Party"/>
    <s v="Michel Gondry"/>
    <x v="7"/>
    <s v="English"/>
    <n v="100"/>
    <n v="11694528"/>
    <n v="3000000"/>
  </r>
  <r>
    <n v="7.2"/>
    <s v="Dave Chappelle's Block Party"/>
    <s v="Michel Gondry"/>
    <x v="20"/>
    <s v="English"/>
    <n v="100"/>
    <n v="11694528"/>
    <n v="3000000"/>
  </r>
  <r>
    <n v="7.2"/>
    <s v="Dave Chappelle's Block Party"/>
    <s v="Michel Gondry"/>
    <x v="19"/>
    <s v="English"/>
    <n v="100"/>
    <n v="11694528"/>
    <n v="3000000"/>
  </r>
  <r>
    <n v="5.9"/>
    <s v="Next Day Air"/>
    <s v="Benny Boom"/>
    <x v="0"/>
    <s v="English"/>
    <n v="84"/>
    <n v="10017041"/>
    <n v="3000000"/>
  </r>
  <r>
    <n v="5.9"/>
    <s v="Next Day Air"/>
    <s v="Benny Boom"/>
    <x v="7"/>
    <s v="English"/>
    <n v="84"/>
    <n v="10017041"/>
    <n v="3000000"/>
  </r>
  <r>
    <n v="5.9"/>
    <s v="Next Day Air"/>
    <s v="Benny Boom"/>
    <x v="15"/>
    <s v="English"/>
    <n v="84"/>
    <n v="10017041"/>
    <n v="3000000"/>
  </r>
  <r>
    <n v="3"/>
    <s v="Phat Girlz"/>
    <s v="Nnegest LikkÃ©"/>
    <x v="7"/>
    <s v="English"/>
    <n v="99"/>
    <n v="7059537"/>
    <n v="3000000"/>
  </r>
  <r>
    <n v="7.9"/>
    <s v="Before Midnight"/>
    <s v="Richard Linklater"/>
    <x v="12"/>
    <s v="English"/>
    <n v="109"/>
    <n v="8114507"/>
    <n v="3000000"/>
  </r>
  <r>
    <n v="7.9"/>
    <s v="Before Midnight"/>
    <s v="Richard Linklater"/>
    <x v="5"/>
    <s v="English"/>
    <n v="109"/>
    <n v="8114507"/>
    <n v="3000000"/>
  </r>
  <r>
    <n v="3.2"/>
    <s v="Teen Wolf Too"/>
    <s v="Christopher Leitch"/>
    <x v="7"/>
    <s v="English"/>
    <n v="95"/>
    <n v="7888703"/>
    <n v="3000000"/>
  </r>
  <r>
    <n v="3.2"/>
    <s v="Teen Wolf Too"/>
    <s v="Christopher Leitch"/>
    <x v="2"/>
    <s v="English"/>
    <n v="95"/>
    <n v="7888703"/>
    <n v="3000000"/>
  </r>
  <r>
    <n v="6.5"/>
    <s v="Phantasm II"/>
    <s v="Don Coscarelli"/>
    <x v="0"/>
    <s v="English"/>
    <n v="97"/>
    <n v="7282851"/>
    <n v="3000000"/>
  </r>
  <r>
    <n v="6.5"/>
    <s v="Phantasm II"/>
    <s v="Don Coscarelli"/>
    <x v="2"/>
    <s v="English"/>
    <n v="97"/>
    <n v="7282851"/>
    <n v="3000000"/>
  </r>
  <r>
    <n v="6.5"/>
    <s v="Phantasm II"/>
    <s v="Don Coscarelli"/>
    <x v="16"/>
    <s v="English"/>
    <n v="97"/>
    <n v="7282851"/>
    <n v="3000000"/>
  </r>
  <r>
    <n v="6.5"/>
    <s v="Phantasm II"/>
    <s v="Don Coscarelli"/>
    <x v="3"/>
    <s v="English"/>
    <n v="97"/>
    <n v="7282851"/>
    <n v="3000000"/>
  </r>
  <r>
    <n v="6.5"/>
    <s v="Phantasm II"/>
    <s v="Don Coscarelli"/>
    <x v="4"/>
    <s v="English"/>
    <n v="97"/>
    <n v="7282851"/>
    <n v="3000000"/>
  </r>
  <r>
    <n v="7"/>
    <s v="Real Women Have Curves"/>
    <s v="Patricia Cardoso"/>
    <x v="7"/>
    <s v="English"/>
    <n v="90"/>
    <n v="5844929"/>
    <n v="3000000"/>
  </r>
  <r>
    <n v="7"/>
    <s v="Real Women Have Curves"/>
    <s v="Patricia Cardoso"/>
    <x v="12"/>
    <s v="English"/>
    <n v="90"/>
    <n v="5844929"/>
    <n v="3000000"/>
  </r>
  <r>
    <n v="6.9"/>
    <s v="East Is East"/>
    <s v="Damien O'Donnell"/>
    <x v="7"/>
    <s v="English"/>
    <n v="96"/>
    <n v="4170647"/>
    <n v="1900000"/>
  </r>
  <r>
    <n v="6.9"/>
    <s v="East Is East"/>
    <s v="Damien O'Donnell"/>
    <x v="12"/>
    <s v="English"/>
    <n v="96"/>
    <n v="4170647"/>
    <n v="1900000"/>
  </r>
  <r>
    <n v="4.4000000000000004"/>
    <s v="Whipped"/>
    <s v="Peter M. Cohen"/>
    <x v="7"/>
    <s v="English"/>
    <n v="82"/>
    <n v="4142507"/>
    <n v="3000000"/>
  </r>
  <r>
    <n v="4.4000000000000004"/>
    <s v="Whipped"/>
    <s v="Peter M. Cohen"/>
    <x v="5"/>
    <s v="English"/>
    <n v="82"/>
    <n v="4142507"/>
    <n v="3000000"/>
  </r>
  <r>
    <n v="6"/>
    <s v="Kama Sutra: A Tale of Love"/>
    <s v="Mira Nair"/>
    <x v="15"/>
    <s v="English"/>
    <n v="109"/>
    <n v="4109095"/>
    <n v="3000000"/>
  </r>
  <r>
    <n v="6"/>
    <s v="Kama Sutra: A Tale of Love"/>
    <s v="Mira Nair"/>
    <x v="12"/>
    <s v="English"/>
    <n v="109"/>
    <n v="4109095"/>
    <n v="3000000"/>
  </r>
  <r>
    <n v="6"/>
    <s v="Kama Sutra: A Tale of Love"/>
    <s v="Mira Nair"/>
    <x v="13"/>
    <s v="English"/>
    <n v="109"/>
    <n v="4109095"/>
    <n v="3000000"/>
  </r>
  <r>
    <n v="6"/>
    <s v="Kama Sutra: A Tale of Love"/>
    <s v="Mira Nair"/>
    <x v="5"/>
    <s v="English"/>
    <n v="109"/>
    <n v="4109095"/>
    <n v="3000000"/>
  </r>
  <r>
    <n v="5.3"/>
    <s v="Warlock: The Armageddon"/>
    <s v="Anthony Hickox"/>
    <x v="2"/>
    <s v="English"/>
    <n v="98"/>
    <n v="3902679"/>
    <n v="3000000"/>
  </r>
  <r>
    <n v="5.3"/>
    <s v="Warlock: The Armageddon"/>
    <s v="Anthony Hickox"/>
    <x v="16"/>
    <s v="English"/>
    <n v="98"/>
    <n v="3902679"/>
    <n v="3000000"/>
  </r>
  <r>
    <n v="5.3"/>
    <s v="8 Heads in a Duffel Bag"/>
    <s v="Tom Schulman"/>
    <x v="7"/>
    <s v="English"/>
    <n v="95"/>
    <n v="3559990"/>
    <n v="3000000"/>
  </r>
  <r>
    <n v="5.3"/>
    <s v="8 Heads in a Duffel Bag"/>
    <s v="Tom Schulman"/>
    <x v="15"/>
    <s v="English"/>
    <n v="95"/>
    <n v="3559990"/>
    <n v="3000000"/>
  </r>
  <r>
    <n v="7.1"/>
    <s v="Thirteen Conversations About One Thing"/>
    <s v="Jill Sprecher"/>
    <x v="12"/>
    <s v="English"/>
    <n v="104"/>
    <n v="3287435"/>
    <n v="4500000"/>
  </r>
  <r>
    <n v="5.4"/>
    <s v="Jawbreaker"/>
    <s v="Darren Stein"/>
    <x v="7"/>
    <s v="English"/>
    <n v="87"/>
    <n v="3071947"/>
    <n v="3500000"/>
  </r>
  <r>
    <n v="5.4"/>
    <s v="Jawbreaker"/>
    <s v="Darren Stein"/>
    <x v="15"/>
    <s v="English"/>
    <n v="87"/>
    <n v="3071947"/>
    <n v="3500000"/>
  </r>
  <r>
    <n v="5.4"/>
    <s v="Jawbreaker"/>
    <s v="Darren Stein"/>
    <x v="4"/>
    <s v="English"/>
    <n v="87"/>
    <n v="3071947"/>
    <n v="3500000"/>
  </r>
  <r>
    <n v="6.9"/>
    <s v="Basquiat"/>
    <s v="Julian Schnabel"/>
    <x v="18"/>
    <s v="English"/>
    <n v="108"/>
    <n v="2961991"/>
    <n v="3300000"/>
  </r>
  <r>
    <n v="6.9"/>
    <s v="Basquiat"/>
    <s v="Julian Schnabel"/>
    <x v="12"/>
    <s v="English"/>
    <n v="108"/>
    <n v="2961991"/>
    <n v="3300000"/>
  </r>
  <r>
    <n v="7.3"/>
    <s v="Tsotsi"/>
    <s v="Gavin Hood"/>
    <x v="15"/>
    <s v="Zulu"/>
    <n v="94"/>
    <n v="2912363"/>
    <n v="3000000"/>
  </r>
  <r>
    <n v="7.3"/>
    <s v="Tsotsi"/>
    <s v="Gavin Hood"/>
    <x v="12"/>
    <s v="Zulu"/>
    <n v="94"/>
    <n v="2912363"/>
    <n v="3000000"/>
  </r>
  <r>
    <n v="7.8"/>
    <s v="Happiness"/>
    <s v="Todd Solondz"/>
    <x v="7"/>
    <s v="English"/>
    <n v="134"/>
    <n v="3000000"/>
    <n v="3000000"/>
  </r>
  <r>
    <n v="7.8"/>
    <s v="Happiness"/>
    <s v="Todd Solondz"/>
    <x v="12"/>
    <s v="English"/>
    <n v="134"/>
    <n v="3000000"/>
    <n v="3000000"/>
  </r>
  <r>
    <n v="6.6"/>
    <s v="DysFunktional Family"/>
    <s v="George Gallo"/>
    <x v="7"/>
    <s v="English"/>
    <n v="89"/>
    <n v="2223990"/>
    <n v="3000000"/>
  </r>
  <r>
    <n v="6.6"/>
    <s v="DysFunktional Family"/>
    <s v="George Gallo"/>
    <x v="20"/>
    <s v="English"/>
    <n v="89"/>
    <n v="2223990"/>
    <n v="3000000"/>
  </r>
  <r>
    <n v="5.4"/>
    <s v="Tusk"/>
    <s v="Kevin Smith"/>
    <x v="7"/>
    <s v="English"/>
    <n v="102"/>
    <n v="1821983"/>
    <n v="3000000"/>
  </r>
  <r>
    <n v="5.4"/>
    <s v="Tusk"/>
    <s v="Kevin Smith"/>
    <x v="12"/>
    <s v="English"/>
    <n v="102"/>
    <n v="1821983"/>
    <n v="3000000"/>
  </r>
  <r>
    <n v="5.4"/>
    <s v="Tusk"/>
    <s v="Kevin Smith"/>
    <x v="16"/>
    <s v="English"/>
    <n v="102"/>
    <n v="1821983"/>
    <n v="3000000"/>
  </r>
  <r>
    <n v="8.4"/>
    <s v="Oldboy"/>
    <s v="Chan-wook Park"/>
    <x v="12"/>
    <s v="Korean"/>
    <n v="120"/>
    <n v="2181290"/>
    <n v="3000000"/>
  </r>
  <r>
    <n v="8.4"/>
    <s v="Oldboy"/>
    <s v="Chan-wook Park"/>
    <x v="10"/>
    <s v="Korean"/>
    <n v="120"/>
    <n v="2181290"/>
    <n v="3000000"/>
  </r>
  <r>
    <n v="8.4"/>
    <s v="Oldboy"/>
    <s v="Chan-wook Park"/>
    <x v="4"/>
    <s v="Korean"/>
    <n v="120"/>
    <n v="2181290"/>
    <n v="3000000"/>
  </r>
  <r>
    <n v="6.3"/>
    <s v="Letters to God"/>
    <s v="David Nixon"/>
    <x v="12"/>
    <s v="English"/>
    <n v="110"/>
    <n v="2848578"/>
    <n v="3500000"/>
  </r>
  <r>
    <n v="6.3"/>
    <s v="Letters to God"/>
    <s v="David Nixon"/>
    <x v="8"/>
    <s v="English"/>
    <n v="110"/>
    <n v="2848578"/>
    <n v="3500000"/>
  </r>
  <r>
    <n v="6.1"/>
    <s v="Hobo with a Shotgun"/>
    <s v="Jason Eisener"/>
    <x v="0"/>
    <s v="English"/>
    <n v="86"/>
    <n v="703002"/>
    <n v="3000000"/>
  </r>
  <r>
    <n v="6.1"/>
    <s v="Hobo with a Shotgun"/>
    <s v="Jason Eisener"/>
    <x v="7"/>
    <s v="English"/>
    <n v="86"/>
    <n v="703002"/>
    <n v="3000000"/>
  </r>
  <r>
    <n v="6.1"/>
    <s v="Hobo with a Shotgun"/>
    <s v="Jason Eisener"/>
    <x v="4"/>
    <s v="English"/>
    <n v="86"/>
    <n v="703002"/>
    <n v="3000000"/>
  </r>
  <r>
    <n v="5"/>
    <s v="Compadres"/>
    <s v="Enrique Begne"/>
    <x v="0"/>
    <s v="English"/>
    <n v="101"/>
    <n v="3105269"/>
    <n v="3000000"/>
  </r>
  <r>
    <n v="5"/>
    <s v="Compadres"/>
    <s v="Enrique Begne"/>
    <x v="7"/>
    <s v="English"/>
    <n v="101"/>
    <n v="3105269"/>
    <n v="3000000"/>
  </r>
  <r>
    <n v="7.2"/>
    <s v="Love's Abiding Joy"/>
    <s v="Michael Landon Jr."/>
    <x v="12"/>
    <s v="English"/>
    <n v="87"/>
    <n v="252726"/>
    <n v="3000000"/>
  </r>
  <r>
    <n v="7.2"/>
    <s v="Love's Abiding Joy"/>
    <s v="Michael Landon Jr."/>
    <x v="8"/>
    <s v="English"/>
    <n v="87"/>
    <n v="252726"/>
    <n v="3000000"/>
  </r>
  <r>
    <n v="7.2"/>
    <s v="Love's Abiding Joy"/>
    <s v="Michael Landon Jr."/>
    <x v="11"/>
    <s v="English"/>
    <n v="87"/>
    <n v="252726"/>
    <n v="3000000"/>
  </r>
  <r>
    <n v="5.3"/>
    <s v="Bachelorette"/>
    <s v="Leslye Headland"/>
    <x v="7"/>
    <s v="English"/>
    <n v="87"/>
    <n v="418268"/>
    <n v="3000000"/>
  </r>
  <r>
    <n v="5.3"/>
    <s v="Bachelorette"/>
    <s v="Leslye Headland"/>
    <x v="5"/>
    <s v="English"/>
    <n v="87"/>
    <n v="418268"/>
    <n v="3000000"/>
  </r>
  <r>
    <n v="5.3"/>
    <s v="Tim and Eric's Billion Dollar Movie"/>
    <s v="Tim Heidecker"/>
    <x v="7"/>
    <s v="English"/>
    <n v="93"/>
    <n v="200803"/>
    <n v="3000000"/>
  </r>
  <r>
    <n v="7.4"/>
    <s v="Summer Storm"/>
    <s v="Marco Kreuzpaintner"/>
    <x v="7"/>
    <s v="German"/>
    <n v="98"/>
    <n v="95016"/>
    <n v="2700000"/>
  </r>
  <r>
    <n v="7.4"/>
    <s v="Summer Storm"/>
    <s v="Marco Kreuzpaintner"/>
    <x v="12"/>
    <s v="German"/>
    <n v="98"/>
    <n v="95016"/>
    <n v="2700000"/>
  </r>
  <r>
    <n v="7.4"/>
    <s v="Summer Storm"/>
    <s v="Marco Kreuzpaintner"/>
    <x v="5"/>
    <s v="German"/>
    <n v="98"/>
    <n v="95016"/>
    <n v="2700000"/>
  </r>
  <r>
    <n v="7.4"/>
    <s v="Summer Storm"/>
    <s v="Marco Kreuzpaintner"/>
    <x v="14"/>
    <s v="German"/>
    <n v="98"/>
    <n v="95016"/>
    <n v="2700000"/>
  </r>
  <r>
    <n v="5.9"/>
    <s v="Fort McCoy"/>
    <s v="Kate Connor"/>
    <x v="12"/>
    <s v="English"/>
    <n v="100"/>
    <n v="73678"/>
    <n v="3000000"/>
  </r>
  <r>
    <n v="5.9"/>
    <s v="Fort McCoy"/>
    <s v="Kate Connor"/>
    <x v="13"/>
    <s v="English"/>
    <n v="100"/>
    <n v="73678"/>
    <n v="3000000"/>
  </r>
  <r>
    <n v="5.9"/>
    <s v="Fort McCoy"/>
    <s v="Kate Connor"/>
    <x v="17"/>
    <s v="English"/>
    <n v="100"/>
    <n v="73678"/>
    <n v="3000000"/>
  </r>
  <r>
    <n v="4.0999999999999996"/>
    <s v="Chain Letter"/>
    <s v="Deon Taylor"/>
    <x v="16"/>
    <s v="English"/>
    <n v="88"/>
    <n v="143000"/>
    <n v="5000000"/>
  </r>
  <r>
    <n v="4.0999999999999996"/>
    <s v="Chain Letter"/>
    <s v="Deon Taylor"/>
    <x v="4"/>
    <s v="English"/>
    <n v="88"/>
    <n v="143000"/>
    <n v="5000000"/>
  </r>
  <r>
    <n v="6.7"/>
    <s v="Just Looking"/>
    <s v="Jason Alexander"/>
    <x v="7"/>
    <s v="English"/>
    <n v="97"/>
    <n v="39852"/>
    <n v="3000000"/>
  </r>
  <r>
    <n v="6.7"/>
    <s v="Just Looking"/>
    <s v="Jason Alexander"/>
    <x v="12"/>
    <s v="English"/>
    <n v="97"/>
    <n v="39852"/>
    <n v="3000000"/>
  </r>
  <r>
    <n v="5.8"/>
    <s v="The Divide"/>
    <s v="Xavier Gens"/>
    <x v="12"/>
    <s v="English"/>
    <n v="122"/>
    <n v="22000"/>
    <n v="3000000"/>
  </r>
  <r>
    <n v="5.8"/>
    <s v="The Divide"/>
    <s v="Xavier Gens"/>
    <x v="3"/>
    <s v="English"/>
    <n v="122"/>
    <n v="22000"/>
    <n v="3000000"/>
  </r>
  <r>
    <n v="5.8"/>
    <s v="The Divide"/>
    <s v="Xavier Gens"/>
    <x v="4"/>
    <s v="English"/>
    <n v="122"/>
    <n v="22000"/>
    <n v="3000000"/>
  </r>
  <r>
    <n v="5.9"/>
    <s v="Tanner Hall"/>
    <s v="Francesca Gregorini"/>
    <x v="12"/>
    <s v="English"/>
    <n v="96"/>
    <n v="5005"/>
    <n v="3000000"/>
  </r>
  <r>
    <n v="8"/>
    <s v="Central Station"/>
    <s v="Walter Salles"/>
    <x v="12"/>
    <s v="Portuguese"/>
    <n v="113"/>
    <n v="5595428"/>
    <n v="2900000"/>
  </r>
  <r>
    <n v="6.5"/>
    <s v="Boynton Beach Club"/>
    <s v="Susan Seidelman"/>
    <x v="7"/>
    <s v="English"/>
    <n v="105"/>
    <n v="3123749"/>
    <n v="1500000"/>
  </r>
  <r>
    <n v="6.5"/>
    <s v="Boynton Beach Club"/>
    <s v="Susan Seidelman"/>
    <x v="5"/>
    <s v="English"/>
    <n v="105"/>
    <n v="3123749"/>
    <n v="1500000"/>
  </r>
  <r>
    <n v="6.4"/>
    <s v="Freakonomics"/>
    <s v="Heidi Ewing"/>
    <x v="20"/>
    <s v="English"/>
    <n v="93"/>
    <n v="100675"/>
    <n v="3000000"/>
  </r>
  <r>
    <n v="6.8"/>
    <s v="High Tension"/>
    <s v="Alexandre Aja"/>
    <x v="16"/>
    <s v="French"/>
    <n v="89"/>
    <n v="3645438"/>
    <n v="2200000"/>
  </r>
  <r>
    <n v="7.4"/>
    <s v="Hustle &amp; Flow"/>
    <s v="Craig Brewer"/>
    <x v="15"/>
    <s v="English"/>
    <n v="116"/>
    <n v="22201636"/>
    <n v="8000000"/>
  </r>
  <r>
    <n v="7.4"/>
    <s v="Hustle &amp; Flow"/>
    <s v="Craig Brewer"/>
    <x v="12"/>
    <s v="English"/>
    <n v="116"/>
    <n v="22201636"/>
    <n v="8000000"/>
  </r>
  <r>
    <n v="7.4"/>
    <s v="Hustle &amp; Flow"/>
    <s v="Craig Brewer"/>
    <x v="19"/>
    <s v="English"/>
    <n v="116"/>
    <n v="22201636"/>
    <n v="8000000"/>
  </r>
  <r>
    <n v="8.3000000000000007"/>
    <s v="Some Like It Hot"/>
    <s v="Billy Wilder"/>
    <x v="7"/>
    <s v="English"/>
    <n v="120"/>
    <n v="25000000"/>
    <n v="2883848"/>
  </r>
  <r>
    <n v="8.3000000000000007"/>
    <s v="Some Like It Hot"/>
    <s v="Billy Wilder"/>
    <x v="19"/>
    <s v="English"/>
    <n v="120"/>
    <n v="25000000"/>
    <n v="2883848"/>
  </r>
  <r>
    <n v="8.3000000000000007"/>
    <s v="Some Like It Hot"/>
    <s v="Billy Wilder"/>
    <x v="5"/>
    <s v="English"/>
    <n v="120"/>
    <n v="25000000"/>
    <n v="2883848"/>
  </r>
  <r>
    <n v="5.3"/>
    <s v="Friday the 13th Part VII: The New Blood"/>
    <s v="John Carl Buechler"/>
    <x v="16"/>
    <s v="English"/>
    <n v="88"/>
    <n v="19170001"/>
    <n v="2800000"/>
  </r>
  <r>
    <n v="8.1"/>
    <s v="The Wizard of Oz"/>
    <s v="Victor Fleming"/>
    <x v="1"/>
    <s v="English"/>
    <n v="102"/>
    <n v="22202612"/>
    <n v="2800000"/>
  </r>
  <r>
    <n v="8.1"/>
    <s v="The Wizard of Oz"/>
    <s v="Victor Fleming"/>
    <x v="8"/>
    <s v="English"/>
    <n v="102"/>
    <n v="22202612"/>
    <n v="2800000"/>
  </r>
  <r>
    <n v="8.1"/>
    <s v="The Wizard of Oz"/>
    <s v="Victor Fleming"/>
    <x v="2"/>
    <s v="English"/>
    <n v="102"/>
    <n v="22202612"/>
    <n v="2800000"/>
  </r>
  <r>
    <n v="8.1"/>
    <s v="The Wizard of Oz"/>
    <s v="Victor Fleming"/>
    <x v="9"/>
    <s v="English"/>
    <n v="102"/>
    <n v="22202612"/>
    <n v="2800000"/>
  </r>
  <r>
    <n v="8"/>
    <s v="Young Frankenstein"/>
    <s v="Mel Brooks"/>
    <x v="7"/>
    <s v="English"/>
    <n v="106"/>
    <n v="86300000"/>
    <n v="2800000"/>
  </r>
  <r>
    <n v="5.7"/>
    <s v="Diary of the Dead"/>
    <s v="George A. Romero"/>
    <x v="16"/>
    <s v="English"/>
    <n v="95"/>
    <n v="952620"/>
    <n v="2000000"/>
  </r>
  <r>
    <n v="7.1"/>
    <s v="Ulee's Gold"/>
    <s v="Victor Nunez"/>
    <x v="12"/>
    <s v="English"/>
    <n v="113"/>
    <n v="9054736"/>
    <n v="2700000"/>
  </r>
  <r>
    <n v="7.8"/>
    <s v="Blazing Saddles"/>
    <s v="Mel Brooks"/>
    <x v="7"/>
    <s v="English"/>
    <n v="93"/>
    <n v="119500000"/>
    <n v="2600000"/>
  </r>
  <r>
    <n v="7.8"/>
    <s v="Blazing Saddles"/>
    <s v="Mel Brooks"/>
    <x v="11"/>
    <s v="English"/>
    <n v="93"/>
    <n v="119500000"/>
    <n v="2600000"/>
  </r>
  <r>
    <n v="5.9"/>
    <s v="Friday the 13th: The Final Chapter"/>
    <s v="Joseph Zito"/>
    <x v="16"/>
    <s v="English"/>
    <n v="97"/>
    <n v="32600000"/>
    <n v="1800000"/>
  </r>
  <r>
    <n v="5.9"/>
    <s v="Friday the 13th: The Final Chapter"/>
    <s v="Joseph Zito"/>
    <x v="4"/>
    <s v="English"/>
    <n v="97"/>
    <n v="32600000"/>
    <n v="1800000"/>
  </r>
  <r>
    <n v="7.8"/>
    <s v="Maurice"/>
    <s v="James Ivory"/>
    <x v="12"/>
    <s v="English"/>
    <n v="140"/>
    <n v="3130592"/>
    <n v="2600000"/>
  </r>
  <r>
    <n v="7.8"/>
    <s v="Maurice"/>
    <s v="James Ivory"/>
    <x v="5"/>
    <s v="English"/>
    <n v="140"/>
    <n v="3130592"/>
    <n v="2600000"/>
  </r>
  <r>
    <n v="6"/>
    <s v="Beer League"/>
    <s v="Frank Sebastiano"/>
    <x v="7"/>
    <s v="English"/>
    <n v="86"/>
    <n v="475000"/>
    <n v="2800000"/>
  </r>
  <r>
    <n v="6"/>
    <s v="Beer League"/>
    <s v="Frank Sebastiano"/>
    <x v="14"/>
    <s v="English"/>
    <n v="86"/>
    <n v="475000"/>
    <n v="2800000"/>
  </r>
  <r>
    <n v="7.2"/>
    <s v="Timecrimes"/>
    <s v="Nacho Vigalondo"/>
    <x v="16"/>
    <s v="Spanish"/>
    <n v="66"/>
    <n v="38108"/>
    <n v="2600000"/>
  </r>
  <r>
    <n v="7.2"/>
    <s v="Timecrimes"/>
    <s v="Nacho Vigalondo"/>
    <x v="10"/>
    <s v="Spanish"/>
    <n v="66"/>
    <n v="38108"/>
    <n v="2600000"/>
  </r>
  <r>
    <n v="7.2"/>
    <s v="Timecrimes"/>
    <s v="Nacho Vigalondo"/>
    <x v="3"/>
    <s v="Spanish"/>
    <n v="66"/>
    <n v="38108"/>
    <n v="2600000"/>
  </r>
  <r>
    <n v="7.2"/>
    <s v="Timecrimes"/>
    <s v="Nacho Vigalondo"/>
    <x v="4"/>
    <s v="Spanish"/>
    <n v="66"/>
    <n v="38108"/>
    <n v="2600000"/>
  </r>
  <r>
    <n v="5.0999999999999996"/>
    <s v="A Haunted House"/>
    <s v="Michael Tiddes"/>
    <x v="7"/>
    <s v="English"/>
    <n v="86"/>
    <n v="40041683"/>
    <n v="2500000"/>
  </r>
  <r>
    <n v="5.0999999999999996"/>
    <s v="A Haunted House"/>
    <s v="Michael Tiddes"/>
    <x v="2"/>
    <s v="English"/>
    <n v="86"/>
    <n v="40041683"/>
    <n v="2500000"/>
  </r>
  <r>
    <n v="5.0999999999999996"/>
    <s v="2016: Obama's America"/>
    <s v="Dinesh D'Souza"/>
    <x v="20"/>
    <s v="English"/>
    <n v="87"/>
    <n v="33349949"/>
    <n v="2500000"/>
  </r>
  <r>
    <n v="6.9"/>
    <s v="That Thing You Do!"/>
    <s v="Tom Hanks"/>
    <x v="7"/>
    <s v="English"/>
    <n v="149"/>
    <n v="25809813"/>
    <n v="26000000"/>
  </r>
  <r>
    <n v="6.9"/>
    <s v="That Thing You Do!"/>
    <s v="Tom Hanks"/>
    <x v="12"/>
    <s v="English"/>
    <n v="149"/>
    <n v="25809813"/>
    <n v="26000000"/>
  </r>
  <r>
    <n v="6.9"/>
    <s v="That Thing You Do!"/>
    <s v="Tom Hanks"/>
    <x v="19"/>
    <s v="English"/>
    <n v="149"/>
    <n v="25809813"/>
    <n v="26000000"/>
  </r>
  <r>
    <n v="4.5999999999999996"/>
    <s v="Halloween III: Season of the Witch"/>
    <s v="Tommy Lee Wallace"/>
    <x v="16"/>
    <s v="English"/>
    <n v="98"/>
    <n v="14400000"/>
    <n v="2500000"/>
  </r>
  <r>
    <n v="4.5999999999999996"/>
    <s v="Halloween III: Season of the Witch"/>
    <s v="Tommy Lee Wallace"/>
    <x v="10"/>
    <s v="English"/>
    <n v="98"/>
    <n v="14400000"/>
    <n v="2500000"/>
  </r>
  <r>
    <n v="4.5999999999999996"/>
    <s v="Halloween III: Season of the Witch"/>
    <s v="Tommy Lee Wallace"/>
    <x v="3"/>
    <s v="English"/>
    <n v="98"/>
    <n v="14400000"/>
    <n v="2500000"/>
  </r>
  <r>
    <n v="6.7"/>
    <s v="Kevin Hart: Let Me Explain"/>
    <s v="Leslie Small"/>
    <x v="7"/>
    <s v="English"/>
    <n v="75"/>
    <n v="32230907"/>
    <n v="2500000"/>
  </r>
  <r>
    <n v="6.7"/>
    <s v="Kevin Hart: Let Me Explain"/>
    <s v="Leslie Small"/>
    <x v="20"/>
    <s v="English"/>
    <n v="75"/>
    <n v="32230907"/>
    <n v="2500000"/>
  </r>
  <r>
    <n v="7.1"/>
    <s v="My Own Private Idaho"/>
    <s v="Gus Van Sant"/>
    <x v="12"/>
    <s v="English"/>
    <n v="104"/>
    <n v="6401336"/>
    <n v="2500000"/>
  </r>
  <r>
    <n v="7.6"/>
    <s v="Garden State"/>
    <s v="Zach Braff"/>
    <x v="7"/>
    <s v="English"/>
    <n v="102"/>
    <n v="26781723"/>
    <n v="2500000"/>
  </r>
  <r>
    <n v="7.6"/>
    <s v="Garden State"/>
    <s v="Zach Braff"/>
    <x v="12"/>
    <s v="English"/>
    <n v="102"/>
    <n v="26781723"/>
    <n v="2500000"/>
  </r>
  <r>
    <n v="7.6"/>
    <s v="Garden State"/>
    <s v="Zach Braff"/>
    <x v="5"/>
    <s v="English"/>
    <n v="102"/>
    <n v="26781723"/>
    <n v="2500000"/>
  </r>
  <r>
    <n v="8.1"/>
    <s v="Before Sunrise"/>
    <s v="Richard Linklater"/>
    <x v="12"/>
    <s v="English"/>
    <n v="105"/>
    <n v="5400000"/>
    <n v="2500000"/>
  </r>
  <r>
    <n v="8.1"/>
    <s v="Before Sunrise"/>
    <s v="Richard Linklater"/>
    <x v="5"/>
    <s v="English"/>
    <n v="105"/>
    <n v="5400000"/>
    <n v="2500000"/>
  </r>
  <r>
    <n v="7"/>
    <s v="Jesus' Son"/>
    <s v="Alison Maclean"/>
    <x v="12"/>
    <s v="English"/>
    <n v="107"/>
    <n v="1282084"/>
    <n v="2500000"/>
  </r>
  <r>
    <n v="7.1"/>
    <s v="Robot &amp; Frank"/>
    <s v="Jake Schreier"/>
    <x v="7"/>
    <s v="English"/>
    <n v="89"/>
    <n v="3325638"/>
    <n v="2500000"/>
  </r>
  <r>
    <n v="7.1"/>
    <s v="Robot &amp; Frank"/>
    <s v="Jake Schreier"/>
    <x v="15"/>
    <s v="English"/>
    <n v="89"/>
    <n v="3325638"/>
    <n v="2500000"/>
  </r>
  <r>
    <n v="7.1"/>
    <s v="Robot &amp; Frank"/>
    <s v="Jake Schreier"/>
    <x v="12"/>
    <s v="English"/>
    <n v="89"/>
    <n v="3325638"/>
    <n v="2500000"/>
  </r>
  <r>
    <n v="7.1"/>
    <s v="Robot &amp; Frank"/>
    <s v="Jake Schreier"/>
    <x v="3"/>
    <s v="English"/>
    <n v="89"/>
    <n v="3325638"/>
    <n v="2500000"/>
  </r>
  <r>
    <n v="7.6"/>
    <s v="My Life Without Me"/>
    <s v="Isabel Coixet"/>
    <x v="12"/>
    <s v="English"/>
    <n v="106"/>
    <n v="395592"/>
    <n v="2000000"/>
  </r>
  <r>
    <n v="7.6"/>
    <s v="My Life Without Me"/>
    <s v="Isabel Coixet"/>
    <x v="5"/>
    <s v="English"/>
    <n v="106"/>
    <n v="395592"/>
    <n v="2000000"/>
  </r>
  <r>
    <n v="7.1"/>
    <s v="The Spectacular Now"/>
    <s v="James Ponsoldt"/>
    <x v="7"/>
    <s v="English"/>
    <n v="95"/>
    <n v="6851969"/>
    <n v="2500000"/>
  </r>
  <r>
    <n v="7.1"/>
    <s v="The Spectacular Now"/>
    <s v="James Ponsoldt"/>
    <x v="12"/>
    <s v="English"/>
    <n v="95"/>
    <n v="6851969"/>
    <n v="2500000"/>
  </r>
  <r>
    <n v="7.1"/>
    <s v="The Spectacular Now"/>
    <s v="James Ponsoldt"/>
    <x v="5"/>
    <s v="English"/>
    <n v="95"/>
    <n v="6851969"/>
    <n v="2500000"/>
  </r>
  <r>
    <n v="7.1"/>
    <s v="Marilyn Hotchkiss' Ballroom Dancing and Charm School"/>
    <s v="Randall Miller"/>
    <x v="7"/>
    <s v="English"/>
    <n v="34"/>
    <n v="333658"/>
    <n v="34000"/>
  </r>
  <r>
    <n v="7.1"/>
    <s v="Marilyn Hotchkiss' Ballroom Dancing and Charm School"/>
    <s v="Randall Miller"/>
    <x v="8"/>
    <s v="English"/>
    <n v="34"/>
    <n v="333658"/>
    <n v="34000"/>
  </r>
  <r>
    <n v="7.1"/>
    <s v="Marilyn Hotchkiss' Ballroom Dancing and Charm School"/>
    <s v="Randall Miller"/>
    <x v="9"/>
    <s v="English"/>
    <n v="34"/>
    <n v="333658"/>
    <n v="34000"/>
  </r>
  <r>
    <n v="7.1"/>
    <s v="Marilyn Hotchkiss' Ballroom Dancing and Charm School"/>
    <s v="Randall Miller"/>
    <x v="5"/>
    <s v="English"/>
    <n v="34"/>
    <n v="333658"/>
    <n v="34000"/>
  </r>
  <r>
    <n v="7.1"/>
    <s v="Marilyn Hotchkiss' Ballroom Dancing and Charm School"/>
    <s v="Randall Miller"/>
    <x v="21"/>
    <s v="English"/>
    <n v="34"/>
    <n v="333658"/>
    <n v="34000"/>
  </r>
  <r>
    <n v="7.7"/>
    <s v="Religulous"/>
    <s v="Larry Charles"/>
    <x v="7"/>
    <s v="English"/>
    <n v="101"/>
    <n v="12995673"/>
    <n v="2500000"/>
  </r>
  <r>
    <n v="7.7"/>
    <s v="Religulous"/>
    <s v="Larry Charles"/>
    <x v="20"/>
    <s v="English"/>
    <n v="101"/>
    <n v="12995673"/>
    <n v="2500000"/>
  </r>
  <r>
    <n v="7.7"/>
    <s v="Religulous"/>
    <s v="Larry Charles"/>
    <x v="17"/>
    <s v="English"/>
    <n v="101"/>
    <n v="12995673"/>
    <n v="2500000"/>
  </r>
  <r>
    <n v="7.6"/>
    <s v="Fuel"/>
    <s v="Joshua Tickell"/>
    <x v="20"/>
    <s v="English"/>
    <n v="112"/>
    <n v="173783"/>
    <n v="2500000"/>
  </r>
  <r>
    <n v="6.6"/>
    <s v="Valley of the Heart's Delight"/>
    <s v="Tim Boxell"/>
    <x v="12"/>
    <s v="English"/>
    <n v="100"/>
    <n v="118666"/>
    <n v="2500000"/>
  </r>
  <r>
    <n v="5.7"/>
    <s v="Eye of the Dolphin"/>
    <s v="Michael D. Sellers"/>
    <x v="7"/>
    <s v="English"/>
    <n v="100"/>
    <n v="71904"/>
    <n v="2500000"/>
  </r>
  <r>
    <n v="5.7"/>
    <s v="Eye of the Dolphin"/>
    <s v="Michael D. Sellers"/>
    <x v="12"/>
    <s v="English"/>
    <n v="100"/>
    <n v="71904"/>
    <n v="2500000"/>
  </r>
  <r>
    <n v="5.7"/>
    <s v="Eye of the Dolphin"/>
    <s v="Michael D. Sellers"/>
    <x v="8"/>
    <s v="English"/>
    <n v="100"/>
    <n v="71904"/>
    <n v="2500000"/>
  </r>
  <r>
    <n v="7.1"/>
    <s v="8: The Mormon Proposition"/>
    <s v="Reed Cowan"/>
    <x v="20"/>
    <s v="English"/>
    <n v="80"/>
    <n v="99851"/>
    <n v="2500000"/>
  </r>
  <r>
    <n v="6.2"/>
    <s v="The Other End of the Line"/>
    <s v="James Dodson"/>
    <x v="7"/>
    <s v="English"/>
    <n v="106"/>
    <n v="115504"/>
    <n v="14000000"/>
  </r>
  <r>
    <n v="6.2"/>
    <s v="The Other End of the Line"/>
    <s v="James Dodson"/>
    <x v="12"/>
    <s v="English"/>
    <n v="106"/>
    <n v="115504"/>
    <n v="14000000"/>
  </r>
  <r>
    <n v="6.2"/>
    <s v="The Other End of the Line"/>
    <s v="James Dodson"/>
    <x v="5"/>
    <s v="English"/>
    <n v="106"/>
    <n v="115504"/>
    <n v="14000000"/>
  </r>
  <r>
    <n v="6.1"/>
    <s v="Anatomy"/>
    <s v="Stefan Ruzowitzky"/>
    <x v="16"/>
    <s v="German"/>
    <n v="103"/>
    <n v="5725"/>
    <n v="8400000"/>
  </r>
  <r>
    <n v="6.1"/>
    <s v="Anatomy"/>
    <s v="Stefan Ruzowitzky"/>
    <x v="4"/>
    <s v="German"/>
    <n v="103"/>
    <n v="5725"/>
    <n v="8400000"/>
  </r>
  <r>
    <n v="5.9"/>
    <s v="Sleep Dealer"/>
    <s v="Alex Rivera"/>
    <x v="12"/>
    <s v="Spanish"/>
    <n v="90"/>
    <n v="75727"/>
    <n v="2500000"/>
  </r>
  <r>
    <n v="5.9"/>
    <s v="Sleep Dealer"/>
    <s v="Alex Rivera"/>
    <x v="5"/>
    <s v="Spanish"/>
    <n v="90"/>
    <n v="75727"/>
    <n v="2500000"/>
  </r>
  <r>
    <n v="5.9"/>
    <s v="Sleep Dealer"/>
    <s v="Alex Rivera"/>
    <x v="3"/>
    <s v="Spanish"/>
    <n v="90"/>
    <n v="75727"/>
    <n v="2500000"/>
  </r>
  <r>
    <n v="5.9"/>
    <s v="Sleep Dealer"/>
    <s v="Alex Rivera"/>
    <x v="4"/>
    <s v="Spanish"/>
    <n v="90"/>
    <n v="75727"/>
    <n v="2500000"/>
  </r>
  <r>
    <n v="6.8"/>
    <s v="Super"/>
    <s v="James Gunn"/>
    <x v="7"/>
    <s v="English"/>
    <n v="96"/>
    <n v="322157"/>
    <n v="2500000"/>
  </r>
  <r>
    <n v="6.8"/>
    <s v="Super"/>
    <s v="James Gunn"/>
    <x v="15"/>
    <s v="English"/>
    <n v="96"/>
    <n v="322157"/>
    <n v="2500000"/>
  </r>
  <r>
    <n v="6.8"/>
    <s v="Super"/>
    <s v="James Gunn"/>
    <x v="12"/>
    <s v="English"/>
    <n v="96"/>
    <n v="322157"/>
    <n v="2500000"/>
  </r>
  <r>
    <n v="6.8"/>
    <s v="Get on the Bus"/>
    <s v="Spike Lee"/>
    <x v="12"/>
    <s v="English"/>
    <n v="120"/>
    <n v="5731103"/>
    <n v="2400000"/>
  </r>
  <r>
    <n v="6.8"/>
    <s v="Get on the Bus"/>
    <s v="Spike Lee"/>
    <x v="13"/>
    <s v="English"/>
    <n v="120"/>
    <n v="5731103"/>
    <n v="2400000"/>
  </r>
  <r>
    <n v="5.0999999999999996"/>
    <s v="Thr3e"/>
    <s v="Robby Henson"/>
    <x v="12"/>
    <s v="English"/>
    <n v="101"/>
    <n v="978908"/>
    <n v="2400000"/>
  </r>
  <r>
    <n v="5.0999999999999996"/>
    <s v="Thr3e"/>
    <s v="Robby Henson"/>
    <x v="16"/>
    <s v="English"/>
    <n v="101"/>
    <n v="978908"/>
    <n v="2400000"/>
  </r>
  <r>
    <n v="5.0999999999999996"/>
    <s v="Thr3e"/>
    <s v="Robby Henson"/>
    <x v="10"/>
    <s v="English"/>
    <n v="101"/>
    <n v="978908"/>
    <n v="2400000"/>
  </r>
  <r>
    <n v="5.0999999999999996"/>
    <s v="Thr3e"/>
    <s v="Robby Henson"/>
    <x v="4"/>
    <s v="English"/>
    <n v="101"/>
    <n v="978908"/>
    <n v="2400000"/>
  </r>
  <r>
    <n v="7.7"/>
    <s v="This Is England"/>
    <s v="Shane Meadows"/>
    <x v="15"/>
    <s v="English"/>
    <n v="101"/>
    <n v="327919"/>
    <n v="1500000"/>
  </r>
  <r>
    <n v="7.7"/>
    <s v="This Is England"/>
    <s v="Shane Meadows"/>
    <x v="12"/>
    <s v="English"/>
    <n v="101"/>
    <n v="327919"/>
    <n v="1500000"/>
  </r>
  <r>
    <n v="3.9"/>
    <s v="Go for It!"/>
    <s v="Carmen Marron"/>
    <x v="12"/>
    <s v="English"/>
    <n v="105"/>
    <n v="178739"/>
    <n v="2450000"/>
  </r>
  <r>
    <n v="3.9"/>
    <s v="Go for It!"/>
    <s v="Carmen Marron"/>
    <x v="9"/>
    <s v="English"/>
    <n v="105"/>
    <n v="178739"/>
    <n v="2450000"/>
  </r>
  <r>
    <n v="7.8"/>
    <s v="Fantasia"/>
    <s v="James Algar"/>
    <x v="6"/>
    <s v="English"/>
    <n v="120"/>
    <n v="76400000"/>
    <n v="2280000"/>
  </r>
  <r>
    <n v="7.8"/>
    <s v="Fantasia"/>
    <s v="James Algar"/>
    <x v="8"/>
    <s v="English"/>
    <n v="120"/>
    <n v="76400000"/>
    <n v="2280000"/>
  </r>
  <r>
    <n v="7.8"/>
    <s v="Fantasia"/>
    <s v="James Algar"/>
    <x v="2"/>
    <s v="English"/>
    <n v="120"/>
    <n v="76400000"/>
    <n v="2280000"/>
  </r>
  <r>
    <n v="7.8"/>
    <s v="Fantasia"/>
    <s v="James Algar"/>
    <x v="19"/>
    <s v="English"/>
    <n v="120"/>
    <n v="76400000"/>
    <n v="2280000"/>
  </r>
  <r>
    <n v="5.7"/>
    <s v="Friday the 13th Part III"/>
    <s v="Steve Miner"/>
    <x v="16"/>
    <s v="English"/>
    <n v="91"/>
    <n v="36200000"/>
    <n v="4000000"/>
  </r>
  <r>
    <n v="5.7"/>
    <s v="Friday the 13th Part III"/>
    <s v="Steve Miner"/>
    <x v="4"/>
    <s v="English"/>
    <n v="91"/>
    <n v="36200000"/>
    <n v="4000000"/>
  </r>
  <r>
    <n v="4.7"/>
    <s v="Friday the 13th: A New Beginning"/>
    <s v="Danny Steinmann"/>
    <x v="16"/>
    <s v="English"/>
    <n v="92"/>
    <n v="21300000"/>
    <n v="2200000"/>
  </r>
  <r>
    <n v="4.7"/>
    <s v="Friday the 13th: A New Beginning"/>
    <s v="Danny Steinmann"/>
    <x v="10"/>
    <s v="English"/>
    <n v="92"/>
    <n v="21300000"/>
    <n v="2200000"/>
  </r>
  <r>
    <n v="4.7"/>
    <s v="Friday the 13th: A New Beginning"/>
    <s v="Danny Steinmann"/>
    <x v="4"/>
    <s v="English"/>
    <n v="92"/>
    <n v="21300000"/>
    <n v="2200000"/>
  </r>
  <r>
    <n v="5.9"/>
    <s v="The Last Sin Eater"/>
    <s v="Michael Landon Jr."/>
    <x v="12"/>
    <s v="English"/>
    <n v="117"/>
    <n v="379643"/>
    <n v="2200000"/>
  </r>
  <r>
    <n v="5.9"/>
    <s v="Do You Believe?"/>
    <s v="Jon Gunn"/>
    <x v="12"/>
    <s v="English"/>
    <n v="120"/>
    <n v="12985267"/>
    <n v="2300000"/>
  </r>
  <r>
    <n v="8.1"/>
    <s v="The Best Years of Our Lives"/>
    <s v="William Wyler"/>
    <x v="12"/>
    <s v="English"/>
    <n v="172"/>
    <n v="23650000"/>
    <n v="2100000"/>
  </r>
  <r>
    <n v="8.1"/>
    <s v="The Best Years of Our Lives"/>
    <s v="William Wyler"/>
    <x v="5"/>
    <s v="English"/>
    <n v="172"/>
    <n v="23650000"/>
    <n v="2100000"/>
  </r>
  <r>
    <n v="8.1"/>
    <s v="The Best Years of Our Lives"/>
    <s v="William Wyler"/>
    <x v="17"/>
    <s v="English"/>
    <n v="172"/>
    <n v="23650000"/>
    <n v="2100000"/>
  </r>
  <r>
    <n v="7.6"/>
    <s v="Elling"/>
    <s v="Petter NÃ¦ss"/>
    <x v="7"/>
    <s v="Norwegian"/>
    <n v="89"/>
    <n v="313436"/>
    <n v="15500000"/>
  </r>
  <r>
    <n v="7.6"/>
    <s v="Elling"/>
    <s v="Petter NÃ¦ss"/>
    <x v="12"/>
    <s v="Norwegian"/>
    <n v="89"/>
    <n v="313436"/>
    <n v="15500000"/>
  </r>
  <r>
    <n v="7.2"/>
    <s v="Mi America"/>
    <s v="Robert Fontaine"/>
    <x v="15"/>
    <s v="English"/>
    <n v="125"/>
    <n v="3330"/>
    <n v="2100000"/>
  </r>
  <r>
    <n v="7.2"/>
    <s v="Mi America"/>
    <s v="Robert Fontaine"/>
    <x v="12"/>
    <s v="English"/>
    <n v="125"/>
    <n v="3330"/>
    <n v="2100000"/>
  </r>
  <r>
    <n v="7.5"/>
    <s v="From Russia with Love"/>
    <s v="Terence Young"/>
    <x v="0"/>
    <s v="English"/>
    <n v="115"/>
    <n v="24800000"/>
    <n v="2000000"/>
  </r>
  <r>
    <n v="7.5"/>
    <s v="From Russia with Love"/>
    <s v="Terence Young"/>
    <x v="1"/>
    <s v="English"/>
    <n v="115"/>
    <n v="24800000"/>
    <n v="2000000"/>
  </r>
  <r>
    <n v="7.5"/>
    <s v="From Russia with Love"/>
    <s v="Terence Young"/>
    <x v="4"/>
    <s v="English"/>
    <n v="115"/>
    <n v="24800000"/>
    <n v="2000000"/>
  </r>
  <r>
    <n v="5.0999999999999996"/>
    <s v="The Toxic Avenger Part II"/>
    <s v="Michael Herz"/>
    <x v="0"/>
    <s v="English"/>
    <n v="96"/>
    <n v="792966"/>
    <n v="2300000"/>
  </r>
  <r>
    <n v="5.0999999999999996"/>
    <s v="The Toxic Avenger Part II"/>
    <s v="Michael Herz"/>
    <x v="7"/>
    <s v="English"/>
    <n v="96"/>
    <n v="792966"/>
    <n v="2300000"/>
  </r>
  <r>
    <n v="5.0999999999999996"/>
    <s v="The Toxic Avenger Part II"/>
    <s v="Michael Herz"/>
    <x v="16"/>
    <s v="English"/>
    <n v="96"/>
    <n v="792966"/>
    <n v="2300000"/>
  </r>
  <r>
    <n v="5.0999999999999996"/>
    <s v="The Toxic Avenger Part II"/>
    <s v="Michael Herz"/>
    <x v="3"/>
    <s v="English"/>
    <n v="96"/>
    <n v="792966"/>
    <n v="2300000"/>
  </r>
  <r>
    <n v="6.9"/>
    <s v="It Follows"/>
    <s v="David Robert Mitchell"/>
    <x v="16"/>
    <s v="English"/>
    <n v="100"/>
    <n v="14673301"/>
    <n v="2000000"/>
  </r>
  <r>
    <n v="6.9"/>
    <s v="It Follows"/>
    <s v="David Robert Mitchell"/>
    <x v="10"/>
    <s v="English"/>
    <n v="100"/>
    <n v="14673301"/>
    <n v="2000000"/>
  </r>
  <r>
    <n v="7.6"/>
    <s v="Mad Max 2: The Road Warrior"/>
    <s v="George Miller"/>
    <x v="0"/>
    <s v="English"/>
    <n v="87"/>
    <n v="9003011"/>
    <n v="2000000"/>
  </r>
  <r>
    <n v="7.6"/>
    <s v="Mad Max 2: The Road Warrior"/>
    <s v="George Miller"/>
    <x v="1"/>
    <s v="English"/>
    <n v="87"/>
    <n v="9003011"/>
    <n v="2000000"/>
  </r>
  <r>
    <n v="7.6"/>
    <s v="Mad Max 2: The Road Warrior"/>
    <s v="George Miller"/>
    <x v="3"/>
    <s v="English"/>
    <n v="87"/>
    <n v="9003011"/>
    <n v="2000000"/>
  </r>
  <r>
    <n v="7.6"/>
    <s v="Mad Max 2: The Road Warrior"/>
    <s v="George Miller"/>
    <x v="4"/>
    <s v="English"/>
    <n v="87"/>
    <n v="9003011"/>
    <n v="2000000"/>
  </r>
  <r>
    <n v="7.6"/>
    <s v="The Legend of Drunken Master"/>
    <s v="Chia-Liang Liu"/>
    <x v="0"/>
    <s v="Cantonese"/>
    <n v="102"/>
    <n v="11546543"/>
    <n v="2000000"/>
  </r>
  <r>
    <n v="7.6"/>
    <s v="The Legend of Drunken Master"/>
    <s v="Chia-Liang Liu"/>
    <x v="7"/>
    <s v="Cantonese"/>
    <n v="102"/>
    <n v="11546543"/>
    <n v="2000000"/>
  </r>
  <r>
    <n v="7.6"/>
    <s v="Boys Don't Cry"/>
    <s v="Kimberly Peirce"/>
    <x v="18"/>
    <s v="English"/>
    <n v="118"/>
    <n v="11533945"/>
    <n v="2000000"/>
  </r>
  <r>
    <n v="7.6"/>
    <s v="Boys Don't Cry"/>
    <s v="Kimberly Peirce"/>
    <x v="15"/>
    <s v="English"/>
    <n v="118"/>
    <n v="11533945"/>
    <n v="2000000"/>
  </r>
  <r>
    <n v="7.6"/>
    <s v="Boys Don't Cry"/>
    <s v="Kimberly Peirce"/>
    <x v="12"/>
    <s v="English"/>
    <n v="118"/>
    <n v="11533945"/>
    <n v="2000000"/>
  </r>
  <r>
    <n v="7.6"/>
    <s v="Boys Don't Cry"/>
    <s v="Kimberly Peirce"/>
    <x v="5"/>
    <s v="English"/>
    <n v="118"/>
    <n v="11533945"/>
    <n v="2000000"/>
  </r>
  <r>
    <n v="5.3"/>
    <s v="Silent House"/>
    <s v="Chris Kentis"/>
    <x v="12"/>
    <s v="English"/>
    <n v="86"/>
    <n v="12555230"/>
    <n v="2000000"/>
  </r>
  <r>
    <n v="5.3"/>
    <s v="Silent House"/>
    <s v="Chris Kentis"/>
    <x v="16"/>
    <s v="English"/>
    <n v="86"/>
    <n v="12555230"/>
    <n v="2000000"/>
  </r>
  <r>
    <n v="5.3"/>
    <s v="Silent House"/>
    <s v="Chris Kentis"/>
    <x v="10"/>
    <s v="English"/>
    <n v="86"/>
    <n v="12555230"/>
    <n v="2000000"/>
  </r>
  <r>
    <n v="5.3"/>
    <s v="Silent House"/>
    <s v="Chris Kentis"/>
    <x v="4"/>
    <s v="English"/>
    <n v="86"/>
    <n v="12555230"/>
    <n v="2000000"/>
  </r>
  <r>
    <n v="8.5"/>
    <s v="The Lives of Others"/>
    <s v="Florian Henckel von Donnersmarck"/>
    <x v="12"/>
    <s v="German"/>
    <n v="137"/>
    <n v="11284657"/>
    <n v="2000000"/>
  </r>
  <r>
    <n v="8.5"/>
    <s v="The Lives of Others"/>
    <s v="Florian Henckel von Donnersmarck"/>
    <x v="4"/>
    <s v="German"/>
    <n v="137"/>
    <n v="11284657"/>
    <n v="2000000"/>
  </r>
  <r>
    <n v="7"/>
    <s v="Courageous"/>
    <s v="Alex Kendrick"/>
    <x v="12"/>
    <s v="English"/>
    <n v="129"/>
    <n v="34522221"/>
    <n v="2000000"/>
  </r>
  <r>
    <n v="7.8"/>
    <s v="The Triplets of Belleville"/>
    <s v="Sylvain Chomet"/>
    <x v="6"/>
    <s v="French"/>
    <n v="80"/>
    <n v="7002255"/>
    <n v="9500000"/>
  </r>
  <r>
    <n v="7.8"/>
    <s v="The Triplets of Belleville"/>
    <s v="Sylvain Chomet"/>
    <x v="7"/>
    <s v="French"/>
    <n v="80"/>
    <n v="7002255"/>
    <n v="9500000"/>
  </r>
  <r>
    <n v="7.8"/>
    <s v="The Triplets of Belleville"/>
    <s v="Sylvain Chomet"/>
    <x v="12"/>
    <s v="French"/>
    <n v="80"/>
    <n v="7002255"/>
    <n v="9500000"/>
  </r>
  <r>
    <n v="7.2"/>
    <s v="Smoke Signals"/>
    <s v="Chris Eyre"/>
    <x v="7"/>
    <s v="English"/>
    <n v="89"/>
    <n v="6719300"/>
    <n v="2000000"/>
  </r>
  <r>
    <n v="7.2"/>
    <s v="Smoke Signals"/>
    <s v="Chris Eyre"/>
    <x v="12"/>
    <s v="English"/>
    <n v="89"/>
    <n v="6719300"/>
    <n v="2000000"/>
  </r>
  <r>
    <n v="8"/>
    <s v="Before Sunset"/>
    <s v="Richard Linklater"/>
    <x v="12"/>
    <s v="English"/>
    <n v="80"/>
    <n v="5792822"/>
    <n v="2700000"/>
  </r>
  <r>
    <n v="8"/>
    <s v="Before Sunset"/>
    <s v="Richard Linklater"/>
    <x v="5"/>
    <s v="English"/>
    <n v="80"/>
    <n v="5792822"/>
    <n v="2700000"/>
  </r>
  <r>
    <n v="8.1"/>
    <s v="Amores Perros"/>
    <s v="Alejandro G. IÃ±Ã¡rritu"/>
    <x v="12"/>
    <s v="Spanish"/>
    <n v="115"/>
    <n v="5383834"/>
    <n v="2000000"/>
  </r>
  <r>
    <n v="8.1"/>
    <s v="Amores Perros"/>
    <s v="Alejandro G. IÃ±Ã¡rritu"/>
    <x v="4"/>
    <s v="Spanish"/>
    <n v="115"/>
    <n v="5383834"/>
    <n v="2000000"/>
  </r>
  <r>
    <n v="6.8"/>
    <s v="Thirteen"/>
    <s v="Catherine Hardwicke"/>
    <x v="12"/>
    <s v="English"/>
    <n v="100"/>
    <n v="4599680"/>
    <n v="1500000"/>
  </r>
  <r>
    <n v="7.2"/>
    <s v="Winter's Bone"/>
    <s v="Debra Granik"/>
    <x v="12"/>
    <s v="English"/>
    <n v="100"/>
    <n v="6531491"/>
    <n v="2000000"/>
  </r>
  <r>
    <n v="7.4"/>
    <s v="Me and You and Everyone We Know"/>
    <s v="Miranda July"/>
    <x v="7"/>
    <s v="English"/>
    <n v="91"/>
    <n v="3885134"/>
    <n v="2000000"/>
  </r>
  <r>
    <n v="7.4"/>
    <s v="Me and You and Everyone We Know"/>
    <s v="Miranda July"/>
    <x v="12"/>
    <s v="English"/>
    <n v="91"/>
    <n v="3885134"/>
    <n v="2000000"/>
  </r>
  <r>
    <n v="6.1"/>
    <s v="We Are Your Friends"/>
    <s v="Max Joseph"/>
    <x v="12"/>
    <s v="English"/>
    <n v="96"/>
    <n v="3590010"/>
    <n v="2000000"/>
  </r>
  <r>
    <n v="6.1"/>
    <s v="We Are Your Friends"/>
    <s v="Max Joseph"/>
    <x v="19"/>
    <s v="English"/>
    <n v="96"/>
    <n v="3590010"/>
    <n v="2000000"/>
  </r>
  <r>
    <n v="6.1"/>
    <s v="We Are Your Friends"/>
    <s v="Max Joseph"/>
    <x v="5"/>
    <s v="English"/>
    <n v="96"/>
    <n v="3590010"/>
    <n v="2000000"/>
  </r>
  <r>
    <n v="7"/>
    <s v="Harsh Times"/>
    <s v="David Ayer"/>
    <x v="0"/>
    <s v="English"/>
    <n v="116"/>
    <n v="3335839"/>
    <n v="2000000"/>
  </r>
  <r>
    <n v="7"/>
    <s v="Harsh Times"/>
    <s v="David Ayer"/>
    <x v="15"/>
    <s v="English"/>
    <n v="116"/>
    <n v="3335839"/>
    <n v="2000000"/>
  </r>
  <r>
    <n v="7"/>
    <s v="Harsh Times"/>
    <s v="David Ayer"/>
    <x v="12"/>
    <s v="English"/>
    <n v="116"/>
    <n v="3335839"/>
    <n v="2000000"/>
  </r>
  <r>
    <n v="7"/>
    <s v="Harsh Times"/>
    <s v="David Ayer"/>
    <x v="4"/>
    <s v="English"/>
    <n v="116"/>
    <n v="3335839"/>
    <n v="2000000"/>
  </r>
  <r>
    <n v="5.3"/>
    <s v="Captive"/>
    <s v="Jerry Jameson"/>
    <x v="15"/>
    <s v="English"/>
    <n v="97"/>
    <n v="2557668"/>
    <n v="2000000"/>
  </r>
  <r>
    <n v="5.3"/>
    <s v="Captive"/>
    <s v="Jerry Jameson"/>
    <x v="12"/>
    <s v="English"/>
    <n v="97"/>
    <n v="2557668"/>
    <n v="2000000"/>
  </r>
  <r>
    <n v="5.3"/>
    <s v="Captive"/>
    <s v="Jerry Jameson"/>
    <x v="4"/>
    <s v="English"/>
    <n v="97"/>
    <n v="2557668"/>
    <n v="2000000"/>
  </r>
  <r>
    <n v="4.7"/>
    <s v="Full Frontal"/>
    <s v="Steven Soderbergh"/>
    <x v="7"/>
    <s v="English"/>
    <n v="101"/>
    <n v="2506446"/>
    <n v="2000000"/>
  </r>
  <r>
    <n v="4.7"/>
    <s v="Full Frontal"/>
    <s v="Steven Soderbergh"/>
    <x v="5"/>
    <s v="English"/>
    <n v="101"/>
    <n v="2506446"/>
    <n v="2000000"/>
  </r>
  <r>
    <n v="5.7"/>
    <s v="Witchboard"/>
    <s v="Kevin Tenney"/>
    <x v="16"/>
    <s v="English"/>
    <n v="98"/>
    <n v="7369373"/>
    <n v="2000000"/>
  </r>
  <r>
    <n v="5.7"/>
    <s v="Witchboard"/>
    <s v="Kevin Tenney"/>
    <x v="10"/>
    <s v="English"/>
    <n v="98"/>
    <n v="7369373"/>
    <n v="2000000"/>
  </r>
  <r>
    <n v="5.7"/>
    <s v="Witchboard"/>
    <s v="Kevin Tenney"/>
    <x v="4"/>
    <s v="English"/>
    <n v="98"/>
    <n v="7369373"/>
    <n v="2000000"/>
  </r>
  <r>
    <n v="6.5"/>
    <s v="Shortbus"/>
    <s v="John Cameron Mitchell"/>
    <x v="7"/>
    <s v="English"/>
    <n v="101"/>
    <n v="1984378"/>
    <n v="2000000"/>
  </r>
  <r>
    <n v="6.5"/>
    <s v="Shortbus"/>
    <s v="John Cameron Mitchell"/>
    <x v="12"/>
    <s v="English"/>
    <n v="101"/>
    <n v="1984378"/>
    <n v="2000000"/>
  </r>
  <r>
    <n v="6.5"/>
    <s v="Shortbus"/>
    <s v="John Cameron Mitchell"/>
    <x v="5"/>
    <s v="English"/>
    <n v="101"/>
    <n v="1984378"/>
    <n v="2000000"/>
  </r>
  <r>
    <n v="8"/>
    <s v="Waltz with Bashir"/>
    <s v="Ari Folman"/>
    <x v="6"/>
    <s v="Hebrew"/>
    <n v="90"/>
    <n v="2283276"/>
    <n v="1500000"/>
  </r>
  <r>
    <n v="8"/>
    <s v="Waltz with Bashir"/>
    <s v="Ari Folman"/>
    <x v="18"/>
    <s v="Hebrew"/>
    <n v="90"/>
    <n v="2283276"/>
    <n v="1500000"/>
  </r>
  <r>
    <n v="8"/>
    <s v="Waltz with Bashir"/>
    <s v="Ari Folman"/>
    <x v="20"/>
    <s v="Hebrew"/>
    <n v="90"/>
    <n v="2283276"/>
    <n v="1500000"/>
  </r>
  <r>
    <n v="8"/>
    <s v="Waltz with Bashir"/>
    <s v="Ari Folman"/>
    <x v="12"/>
    <s v="Hebrew"/>
    <n v="90"/>
    <n v="2283276"/>
    <n v="1500000"/>
  </r>
  <r>
    <n v="8"/>
    <s v="Waltz with Bashir"/>
    <s v="Ari Folman"/>
    <x v="13"/>
    <s v="Hebrew"/>
    <n v="90"/>
    <n v="2283276"/>
    <n v="1500000"/>
  </r>
  <r>
    <n v="8"/>
    <s v="Waltz with Bashir"/>
    <s v="Ari Folman"/>
    <x v="17"/>
    <s v="Hebrew"/>
    <n v="90"/>
    <n v="2283276"/>
    <n v="1500000"/>
  </r>
  <r>
    <n v="3.3"/>
    <s v="The Book of Mormon Movie, Volume 1: The Journey"/>
    <s v="Gary Rogers"/>
    <x v="1"/>
    <s v="English"/>
    <n v="120"/>
    <n v="1098224"/>
    <n v="2000000"/>
  </r>
  <r>
    <n v="8.3000000000000007"/>
    <s v="No End in Sight"/>
    <s v="Charles Ferguson"/>
    <x v="20"/>
    <s v="English"/>
    <n v="102"/>
    <n v="1430185"/>
    <n v="2000000"/>
  </r>
  <r>
    <n v="8.3000000000000007"/>
    <s v="No End in Sight"/>
    <s v="Charles Ferguson"/>
    <x v="17"/>
    <s v="English"/>
    <n v="102"/>
    <n v="1430185"/>
    <n v="2000000"/>
  </r>
  <r>
    <n v="6.9"/>
    <s v="The Diary of a Teenage Girl"/>
    <s v="Marielle Heller"/>
    <x v="12"/>
    <s v="English"/>
    <n v="102"/>
    <n v="1477002"/>
    <n v="2000000"/>
  </r>
  <r>
    <n v="6.9"/>
    <s v="The Diary of a Teenage Girl"/>
    <s v="Marielle Heller"/>
    <x v="5"/>
    <s v="English"/>
    <n v="102"/>
    <n v="1477002"/>
    <n v="2000000"/>
  </r>
  <r>
    <n v="8.1"/>
    <s v="In the Shadow of the Moon"/>
    <s v="David Sington"/>
    <x v="20"/>
    <s v="English"/>
    <n v="100"/>
    <n v="1134049"/>
    <n v="2000000"/>
  </r>
  <r>
    <n v="8.1"/>
    <s v="In the Shadow of the Moon"/>
    <s v="David Sington"/>
    <x v="13"/>
    <s v="English"/>
    <n v="100"/>
    <n v="1134049"/>
    <n v="2000000"/>
  </r>
  <r>
    <n v="6.8"/>
    <s v="Inside Deep Throat"/>
    <s v="Fenton Bailey"/>
    <x v="18"/>
    <s v="English"/>
    <n v="89"/>
    <n v="653621"/>
    <n v="2000000"/>
  </r>
  <r>
    <n v="6.8"/>
    <s v="Inside Deep Throat"/>
    <s v="Fenton Bailey"/>
    <x v="20"/>
    <s v="English"/>
    <n v="89"/>
    <n v="653621"/>
    <n v="2000000"/>
  </r>
  <r>
    <n v="6.8"/>
    <s v="Inside Deep Throat"/>
    <s v="Fenton Bailey"/>
    <x v="13"/>
    <s v="English"/>
    <n v="89"/>
    <n v="653621"/>
    <n v="2000000"/>
  </r>
  <r>
    <n v="4.5999999999999996"/>
    <s v="The Virginity Hit"/>
    <s v="Huck Botko"/>
    <x v="7"/>
    <s v="English"/>
    <n v="86"/>
    <n v="535249"/>
    <n v="3400000"/>
  </r>
  <r>
    <n v="7"/>
    <s v="House of D"/>
    <s v="David Duchovny"/>
    <x v="7"/>
    <s v="English"/>
    <n v="96"/>
    <n v="371081"/>
    <n v="6000000"/>
  </r>
  <r>
    <n v="7"/>
    <s v="House of D"/>
    <s v="David Duchovny"/>
    <x v="12"/>
    <s v="English"/>
    <n v="96"/>
    <n v="371081"/>
    <n v="6000000"/>
  </r>
  <r>
    <n v="6.7"/>
    <s v="Six-String Samurai"/>
    <s v="Lance Mungia"/>
    <x v="0"/>
    <s v="English"/>
    <n v="91"/>
    <n v="124494"/>
    <n v="2000000"/>
  </r>
  <r>
    <n v="6.7"/>
    <s v="Six-String Samurai"/>
    <s v="Lance Mungia"/>
    <x v="1"/>
    <s v="English"/>
    <n v="91"/>
    <n v="124494"/>
    <n v="2000000"/>
  </r>
  <r>
    <n v="6.7"/>
    <s v="Six-String Samurai"/>
    <s v="Lance Mungia"/>
    <x v="7"/>
    <s v="English"/>
    <n v="91"/>
    <n v="124494"/>
    <n v="2000000"/>
  </r>
  <r>
    <n v="6.7"/>
    <s v="Six-String Samurai"/>
    <s v="Lance Mungia"/>
    <x v="12"/>
    <s v="English"/>
    <n v="91"/>
    <n v="124494"/>
    <n v="2000000"/>
  </r>
  <r>
    <n v="6.7"/>
    <s v="Six-String Samurai"/>
    <s v="Lance Mungia"/>
    <x v="19"/>
    <s v="English"/>
    <n v="91"/>
    <n v="124494"/>
    <n v="2000000"/>
  </r>
  <r>
    <n v="6.7"/>
    <s v="Six-String Samurai"/>
    <s v="Lance Mungia"/>
    <x v="3"/>
    <s v="English"/>
    <n v="91"/>
    <n v="124494"/>
    <n v="2000000"/>
  </r>
  <r>
    <n v="5.8"/>
    <s v="Saint John of Las Vegas"/>
    <s v="Hue Rhodes"/>
    <x v="7"/>
    <s v="English"/>
    <n v="85"/>
    <n v="100669"/>
    <n v="3800000"/>
  </r>
  <r>
    <n v="5.8"/>
    <s v="Saint John of Las Vegas"/>
    <s v="Hue Rhodes"/>
    <x v="12"/>
    <s v="English"/>
    <n v="85"/>
    <n v="100669"/>
    <n v="3800000"/>
  </r>
  <r>
    <n v="4.5"/>
    <s v="Stonewall"/>
    <s v="Roland Emmerich"/>
    <x v="12"/>
    <s v="English"/>
    <n v="129"/>
    <n v="186354"/>
    <n v="13500000"/>
  </r>
  <r>
    <n v="6.2"/>
    <s v="The Missing Person"/>
    <s v="Noah Buschel"/>
    <x v="12"/>
    <s v="English"/>
    <n v="95"/>
    <n v="17580"/>
    <n v="1500000"/>
  </r>
  <r>
    <n v="6.6"/>
    <s v="London"/>
    <s v="Hunter Richards"/>
    <x v="12"/>
    <s v="English"/>
    <n v="92"/>
    <n v="12667"/>
    <n v="14000"/>
  </r>
  <r>
    <n v="6.6"/>
    <s v="London"/>
    <s v="Hunter Richards"/>
    <x v="5"/>
    <s v="English"/>
    <n v="92"/>
    <n v="12667"/>
    <n v="14000"/>
  </r>
  <r>
    <n v="6.6"/>
    <s v="Sherrybaby"/>
    <s v="Laurie Collyer"/>
    <x v="12"/>
    <s v="English"/>
    <n v="96"/>
    <n v="198407"/>
    <n v="2000000"/>
  </r>
  <r>
    <n v="7.8"/>
    <s v="Gangster's Paradise: Jerusalema"/>
    <s v="Ralph Ziman"/>
    <x v="0"/>
    <s v="English"/>
    <n v="119"/>
    <n v="4958"/>
    <n v="2000000"/>
  </r>
  <r>
    <n v="7.8"/>
    <s v="Gangster's Paradise: Jerusalema"/>
    <s v="Ralph Ziman"/>
    <x v="15"/>
    <s v="English"/>
    <n v="119"/>
    <n v="4958"/>
    <n v="2000000"/>
  </r>
  <r>
    <n v="7.8"/>
    <s v="Gangster's Paradise: Jerusalema"/>
    <s v="Ralph Ziman"/>
    <x v="12"/>
    <s v="English"/>
    <n v="119"/>
    <n v="4958"/>
    <n v="2000000"/>
  </r>
  <r>
    <n v="7.7"/>
    <s v="The Lady from Shanghai"/>
    <s v="Orson Welles"/>
    <x v="15"/>
    <s v="English"/>
    <n v="92"/>
    <n v="7927"/>
    <n v="2300000"/>
  </r>
  <r>
    <n v="7.7"/>
    <s v="The Lady from Shanghai"/>
    <s v="Orson Welles"/>
    <x v="12"/>
    <s v="English"/>
    <n v="92"/>
    <n v="7927"/>
    <n v="2300000"/>
  </r>
  <r>
    <n v="7.7"/>
    <s v="The Lady from Shanghai"/>
    <s v="Orson Welles"/>
    <x v="22"/>
    <s v="English"/>
    <n v="92"/>
    <n v="7927"/>
    <n v="2300000"/>
  </r>
  <r>
    <n v="7.7"/>
    <s v="The Lady from Shanghai"/>
    <s v="Orson Welles"/>
    <x v="10"/>
    <s v="English"/>
    <n v="92"/>
    <n v="7927"/>
    <n v="2300000"/>
  </r>
  <r>
    <n v="7.7"/>
    <s v="The Lady from Shanghai"/>
    <s v="Orson Welles"/>
    <x v="4"/>
    <s v="English"/>
    <n v="92"/>
    <n v="7927"/>
    <n v="2300000"/>
  </r>
  <r>
    <n v="5.7"/>
    <s v="The Ghastly Love of Johnny X"/>
    <s v="Paul Bunnell"/>
    <x v="7"/>
    <s v="English"/>
    <n v="106"/>
    <n v="2436"/>
    <n v="2000000"/>
  </r>
  <r>
    <n v="5.7"/>
    <s v="The Ghastly Love of Johnny X"/>
    <s v="Paul Bunnell"/>
    <x v="2"/>
    <s v="English"/>
    <n v="106"/>
    <n v="2436"/>
    <n v="2000000"/>
  </r>
  <r>
    <n v="5.7"/>
    <s v="The Ghastly Love of Johnny X"/>
    <s v="Paul Bunnell"/>
    <x v="9"/>
    <s v="English"/>
    <n v="106"/>
    <n v="2436"/>
    <n v="2000000"/>
  </r>
  <r>
    <n v="5.7"/>
    <s v="The Ghastly Love of Johnny X"/>
    <s v="Paul Bunnell"/>
    <x v="3"/>
    <s v="English"/>
    <n v="106"/>
    <n v="2436"/>
    <n v="2000000"/>
  </r>
  <r>
    <n v="7.1"/>
    <s v="River's Edge"/>
    <s v="Tim Hunter"/>
    <x v="15"/>
    <s v="English"/>
    <n v="99"/>
    <n v="4600000"/>
    <n v="1900000"/>
  </r>
  <r>
    <n v="7.1"/>
    <s v="River's Edge"/>
    <s v="Tim Hunter"/>
    <x v="12"/>
    <s v="English"/>
    <n v="99"/>
    <n v="4600000"/>
    <n v="1900000"/>
  </r>
  <r>
    <n v="6.4"/>
    <s v="Northfork"/>
    <s v="Michael Polish"/>
    <x v="12"/>
    <s v="English"/>
    <n v="103"/>
    <n v="1420578"/>
    <n v="1900000"/>
  </r>
  <r>
    <n v="6.4"/>
    <s v="Northfork"/>
    <s v="Michael Polish"/>
    <x v="2"/>
    <s v="English"/>
    <n v="103"/>
    <n v="1420578"/>
    <n v="1900000"/>
  </r>
  <r>
    <n v="7"/>
    <s v="Buried"/>
    <s v="Rodrigo CortÃ©s"/>
    <x v="12"/>
    <s v="English"/>
    <n v="95"/>
    <n v="1028658"/>
    <n v="3000000"/>
  </r>
  <r>
    <n v="7"/>
    <s v="Buried"/>
    <s v="Rodrigo CortÃ©s"/>
    <x v="10"/>
    <s v="English"/>
    <n v="95"/>
    <n v="1028658"/>
    <n v="3000000"/>
  </r>
  <r>
    <n v="7"/>
    <s v="Buried"/>
    <s v="Rodrigo CortÃ©s"/>
    <x v="4"/>
    <s v="English"/>
    <n v="95"/>
    <n v="1028658"/>
    <n v="3000000"/>
  </r>
  <r>
    <n v="5.8"/>
    <s v="One to Another"/>
    <s v="Pascal Arnold"/>
    <x v="12"/>
    <s v="French"/>
    <n v="95"/>
    <n v="18435"/>
    <n v="1400000"/>
  </r>
  <r>
    <n v="7.8"/>
    <s v="Man on Wire"/>
    <s v="James Marsh"/>
    <x v="18"/>
    <s v="English"/>
    <n v="90"/>
    <n v="2957978"/>
    <n v="1000000"/>
  </r>
  <r>
    <n v="7.8"/>
    <s v="Man on Wire"/>
    <s v="James Marsh"/>
    <x v="15"/>
    <s v="English"/>
    <n v="90"/>
    <n v="2957978"/>
    <n v="1000000"/>
  </r>
  <r>
    <n v="7.8"/>
    <s v="Man on Wire"/>
    <s v="James Marsh"/>
    <x v="20"/>
    <s v="English"/>
    <n v="90"/>
    <n v="2957978"/>
    <n v="1000000"/>
  </r>
  <r>
    <n v="7.8"/>
    <s v="Man on Wire"/>
    <s v="James Marsh"/>
    <x v="13"/>
    <s v="English"/>
    <n v="90"/>
    <n v="2957978"/>
    <n v="1000000"/>
  </r>
  <r>
    <n v="7.8"/>
    <s v="Man on Wire"/>
    <s v="James Marsh"/>
    <x v="4"/>
    <s v="English"/>
    <n v="90"/>
    <n v="2957978"/>
    <n v="1000000"/>
  </r>
  <r>
    <n v="7.2"/>
    <s v="Brotherly Love"/>
    <s v="Jamal Hill"/>
    <x v="12"/>
    <s v="English"/>
    <n v="89"/>
    <n v="444044"/>
    <n v="1900000"/>
  </r>
  <r>
    <n v="5.6"/>
    <s v="The Last Exorcism"/>
    <s v="Daniel Stamm"/>
    <x v="12"/>
    <s v="English"/>
    <n v="87"/>
    <n v="40990055"/>
    <n v="1800000"/>
  </r>
  <r>
    <n v="5.6"/>
    <s v="The Last Exorcism"/>
    <s v="Daniel Stamm"/>
    <x v="16"/>
    <s v="English"/>
    <n v="87"/>
    <n v="40990055"/>
    <n v="1800000"/>
  </r>
  <r>
    <n v="5.6"/>
    <s v="The Last Exorcism"/>
    <s v="Daniel Stamm"/>
    <x v="4"/>
    <s v="English"/>
    <n v="87"/>
    <n v="40990055"/>
    <n v="1800000"/>
  </r>
  <r>
    <n v="6.8"/>
    <s v="El crimen del padre Amaro"/>
    <s v="Carlos Carrera"/>
    <x v="12"/>
    <s v="Spanish"/>
    <n v="118"/>
    <n v="5709616"/>
    <n v="1800000"/>
  </r>
  <r>
    <n v="6.8"/>
    <s v="El crimen del padre Amaro"/>
    <s v="Carlos Carrera"/>
    <x v="5"/>
    <s v="Spanish"/>
    <n v="118"/>
    <n v="5709616"/>
    <n v="1800000"/>
  </r>
  <r>
    <n v="7.3"/>
    <s v="Beasts of the Southern Wild"/>
    <s v="Benh Zeitlin"/>
    <x v="12"/>
    <s v="English"/>
    <n v="93"/>
    <n v="12784397"/>
    <n v="1800000"/>
  </r>
  <r>
    <n v="7.3"/>
    <s v="Beasts of the Southern Wild"/>
    <s v="Benh Zeitlin"/>
    <x v="2"/>
    <s v="English"/>
    <n v="93"/>
    <n v="12784397"/>
    <n v="1800000"/>
  </r>
  <r>
    <n v="7.3"/>
    <s v="Songcatcher"/>
    <s v="Maggie Greenwald"/>
    <x v="12"/>
    <s v="English"/>
    <n v="109"/>
    <n v="3050934"/>
    <n v="1800000"/>
  </r>
  <r>
    <n v="7.3"/>
    <s v="Songcatcher"/>
    <s v="Maggie Greenwald"/>
    <x v="19"/>
    <s v="English"/>
    <n v="109"/>
    <n v="3050934"/>
    <n v="1800000"/>
  </r>
  <r>
    <n v="6.6"/>
    <s v="The Greatest Movie Ever Sold"/>
    <s v="Morgan Spurlock"/>
    <x v="7"/>
    <s v="English"/>
    <n v="90"/>
    <n v="638476"/>
    <n v="1500000"/>
  </r>
  <r>
    <n v="6.6"/>
    <s v="The Greatest Movie Ever Sold"/>
    <s v="Morgan Spurlock"/>
    <x v="20"/>
    <s v="English"/>
    <n v="90"/>
    <n v="638476"/>
    <n v="1500000"/>
  </r>
  <r>
    <n v="7.5"/>
    <s v="Travelers and Magicians"/>
    <s v="Khyentse Norbu"/>
    <x v="1"/>
    <s v="Dzongkha"/>
    <n v="108"/>
    <n v="505295"/>
    <n v="1800000"/>
  </r>
  <r>
    <n v="7.5"/>
    <s v="Travelers and Magicians"/>
    <s v="Khyentse Norbu"/>
    <x v="12"/>
    <s v="Dzongkha"/>
    <n v="108"/>
    <n v="505295"/>
    <n v="1800000"/>
  </r>
  <r>
    <n v="7.8"/>
    <s v="Run Lola Run"/>
    <s v="Tom Tykwer"/>
    <x v="15"/>
    <s v="German"/>
    <n v="81"/>
    <n v="7267324"/>
    <n v="3500000"/>
  </r>
  <r>
    <n v="7.8"/>
    <s v="Run Lola Run"/>
    <s v="Tom Tykwer"/>
    <x v="12"/>
    <s v="German"/>
    <n v="81"/>
    <n v="7267324"/>
    <n v="3500000"/>
  </r>
  <r>
    <n v="6.7"/>
    <s v="May"/>
    <s v="Lucky McKee"/>
    <x v="12"/>
    <s v="English"/>
    <n v="93"/>
    <n v="145540"/>
    <n v="500000"/>
  </r>
  <r>
    <n v="6.7"/>
    <s v="May"/>
    <s v="Lucky McKee"/>
    <x v="16"/>
    <s v="English"/>
    <n v="93"/>
    <n v="145540"/>
    <n v="500000"/>
  </r>
  <r>
    <n v="7.5"/>
    <s v="In the Bedroom"/>
    <s v="Todd Field"/>
    <x v="15"/>
    <s v="English"/>
    <n v="138"/>
    <n v="35918429"/>
    <n v="1700000"/>
  </r>
  <r>
    <n v="7.5"/>
    <s v="In the Bedroom"/>
    <s v="Todd Field"/>
    <x v="12"/>
    <s v="English"/>
    <n v="138"/>
    <n v="35918429"/>
    <n v="1700000"/>
  </r>
  <r>
    <n v="6.3"/>
    <s v="I Spit on Your Grave"/>
    <s v="Steven R. Monroe"/>
    <x v="16"/>
    <s v="English"/>
    <n v="105"/>
    <n v="92401"/>
    <n v="2000000"/>
  </r>
  <r>
    <n v="6.3"/>
    <s v="I Spit on Your Grave"/>
    <s v="Steven R. Monroe"/>
    <x v="4"/>
    <s v="English"/>
    <n v="105"/>
    <n v="92401"/>
    <n v="2000000"/>
  </r>
  <r>
    <n v="6.3"/>
    <s v="Happy, Texas"/>
    <s v="Mark Illsley"/>
    <x v="7"/>
    <s v="English"/>
    <n v="98"/>
    <n v="1943649"/>
    <n v="1700000"/>
  </r>
  <r>
    <n v="6.3"/>
    <s v="Happy, Texas"/>
    <s v="Mark Illsley"/>
    <x v="15"/>
    <s v="English"/>
    <n v="98"/>
    <n v="1943649"/>
    <n v="1700000"/>
  </r>
  <r>
    <n v="6.3"/>
    <s v="Happy, Texas"/>
    <s v="Mark Illsley"/>
    <x v="5"/>
    <s v="English"/>
    <n v="98"/>
    <n v="1943649"/>
    <n v="1700000"/>
  </r>
  <r>
    <n v="6.8"/>
    <s v="My Summer of Love"/>
    <s v="Pawel Pawlikowski"/>
    <x v="12"/>
    <s v="English"/>
    <n v="86"/>
    <n v="992238"/>
    <n v="1700000"/>
  </r>
  <r>
    <n v="6.8"/>
    <s v="My Summer of Love"/>
    <s v="Pawel Pawlikowski"/>
    <x v="5"/>
    <s v="English"/>
    <n v="86"/>
    <n v="992238"/>
    <n v="1700000"/>
  </r>
  <r>
    <n v="7.8"/>
    <s v="The Lunchbox"/>
    <s v="Ritesh Batra"/>
    <x v="12"/>
    <s v="Hindi"/>
    <n v="104"/>
    <n v="4231500"/>
    <n v="1000000"/>
  </r>
  <r>
    <n v="7.8"/>
    <s v="The Lunchbox"/>
    <s v="Ritesh Batra"/>
    <x v="5"/>
    <s v="Hindi"/>
    <n v="104"/>
    <n v="4231500"/>
    <n v="1000000"/>
  </r>
  <r>
    <n v="6.9"/>
    <s v="Yes"/>
    <s v="Sally Potter"/>
    <x v="12"/>
    <s v="English"/>
    <n v="100"/>
    <n v="396035"/>
    <n v="1000000"/>
  </r>
  <r>
    <n v="6.9"/>
    <s v="Yes"/>
    <s v="Sally Potter"/>
    <x v="5"/>
    <s v="English"/>
    <n v="100"/>
    <n v="396035"/>
    <n v="1000000"/>
  </r>
  <r>
    <n v="4.3"/>
    <s v="Foolish"/>
    <s v="Dave Meyers"/>
    <x v="7"/>
    <s v="English"/>
    <n v="84"/>
    <n v="6026908"/>
    <n v="2000000"/>
  </r>
  <r>
    <n v="4.3"/>
    <s v="Foolish"/>
    <s v="Dave Meyers"/>
    <x v="12"/>
    <s v="English"/>
    <n v="84"/>
    <n v="6026908"/>
    <n v="2000000"/>
  </r>
  <r>
    <n v="7.2"/>
    <s v="Caramel"/>
    <s v="Nadine Labaki"/>
    <x v="7"/>
    <s v="Arabic"/>
    <n v="95"/>
    <n v="1060591"/>
    <n v="1300000"/>
  </r>
  <r>
    <n v="7.2"/>
    <s v="Caramel"/>
    <s v="Nadine Labaki"/>
    <x v="12"/>
    <s v="Arabic"/>
    <n v="95"/>
    <n v="1060591"/>
    <n v="1300000"/>
  </r>
  <r>
    <n v="7.2"/>
    <s v="Caramel"/>
    <s v="Nadine Labaki"/>
    <x v="5"/>
    <s v="Arabic"/>
    <n v="95"/>
    <n v="1060591"/>
    <n v="1300000"/>
  </r>
  <r>
    <n v="7.3"/>
    <s v="The Bubble"/>
    <s v="Eytan Fox"/>
    <x v="7"/>
    <s v="Hebrew"/>
    <n v="90"/>
    <n v="155972"/>
    <n v="1500000"/>
  </r>
  <r>
    <n v="7.3"/>
    <s v="The Bubble"/>
    <s v="Eytan Fox"/>
    <x v="12"/>
    <s v="Hebrew"/>
    <n v="90"/>
    <n v="155972"/>
    <n v="1500000"/>
  </r>
  <r>
    <n v="7.3"/>
    <s v="The Bubble"/>
    <s v="Eytan Fox"/>
    <x v="5"/>
    <s v="Hebrew"/>
    <n v="90"/>
    <n v="155972"/>
    <n v="1500000"/>
  </r>
  <r>
    <n v="7.2"/>
    <s v="Mississippi Mermaid"/>
    <s v="FranÃ§ois Truffaut"/>
    <x v="15"/>
    <s v="French"/>
    <n v="123"/>
    <n v="26893"/>
    <n v="1600000"/>
  </r>
  <r>
    <n v="7.2"/>
    <s v="Mississippi Mermaid"/>
    <s v="FranÃ§ois Truffaut"/>
    <x v="12"/>
    <s v="French"/>
    <n v="123"/>
    <n v="26893"/>
    <n v="1600000"/>
  </r>
  <r>
    <n v="7.2"/>
    <s v="Mississippi Mermaid"/>
    <s v="FranÃ§ois Truffaut"/>
    <x v="5"/>
    <s v="French"/>
    <n v="123"/>
    <n v="26893"/>
    <n v="1600000"/>
  </r>
  <r>
    <n v="5.4"/>
    <s v="I Love Your Work"/>
    <s v="Adam Goldberg"/>
    <x v="12"/>
    <s v="English"/>
    <n v="111"/>
    <n v="2580"/>
    <n v="1650000"/>
  </r>
  <r>
    <n v="5.4"/>
    <s v="I Love Your Work"/>
    <s v="Adam Goldberg"/>
    <x v="10"/>
    <s v="English"/>
    <n v="111"/>
    <n v="2580"/>
    <n v="1650000"/>
  </r>
  <r>
    <n v="7.1"/>
    <s v="Waitress"/>
    <s v="Adrienne Shelly"/>
    <x v="7"/>
    <s v="English"/>
    <n v="108"/>
    <n v="19067631"/>
    <n v="2000000"/>
  </r>
  <r>
    <n v="7.1"/>
    <s v="Waitress"/>
    <s v="Adrienne Shelly"/>
    <x v="12"/>
    <s v="English"/>
    <n v="108"/>
    <n v="19067631"/>
    <n v="2000000"/>
  </r>
  <r>
    <n v="7.1"/>
    <s v="Waitress"/>
    <s v="Adrienne Shelly"/>
    <x v="5"/>
    <s v="English"/>
    <n v="108"/>
    <n v="19067631"/>
    <n v="2000000"/>
  </r>
  <r>
    <n v="6.8"/>
    <s v="Bloodsport"/>
    <s v="Newt Arnold"/>
    <x v="0"/>
    <s v="English"/>
    <n v="92"/>
    <n v="11806119"/>
    <n v="1100000"/>
  </r>
  <r>
    <n v="6.8"/>
    <s v="Bloodsport"/>
    <s v="Newt Arnold"/>
    <x v="18"/>
    <s v="English"/>
    <n v="92"/>
    <n v="11806119"/>
    <n v="1100000"/>
  </r>
  <r>
    <n v="6.8"/>
    <s v="Bloodsport"/>
    <s v="Newt Arnold"/>
    <x v="12"/>
    <s v="English"/>
    <n v="92"/>
    <n v="11806119"/>
    <n v="1100000"/>
  </r>
  <r>
    <n v="6.8"/>
    <s v="Bloodsport"/>
    <s v="Newt Arnold"/>
    <x v="14"/>
    <s v="English"/>
    <n v="92"/>
    <n v="11806119"/>
    <n v="1100000"/>
  </r>
  <r>
    <n v="7"/>
    <s v="Kids"/>
    <s v="Larry Clark"/>
    <x v="12"/>
    <s v="English"/>
    <n v="91"/>
    <n v="7417210"/>
    <n v="1500000"/>
  </r>
  <r>
    <n v="7.4"/>
    <s v="The Squid and the Whale"/>
    <s v="Noah Baumbach"/>
    <x v="7"/>
    <s v="English"/>
    <n v="88"/>
    <n v="7362100"/>
    <n v="1500000"/>
  </r>
  <r>
    <n v="7.4"/>
    <s v="The Squid and the Whale"/>
    <s v="Noah Baumbach"/>
    <x v="12"/>
    <s v="English"/>
    <n v="88"/>
    <n v="7362100"/>
    <n v="1500000"/>
  </r>
  <r>
    <n v="6.7"/>
    <s v="Kissing Jessica Stein"/>
    <s v="Charles Herman-Wurmfeld"/>
    <x v="7"/>
    <s v="English"/>
    <n v="97"/>
    <n v="7022940"/>
    <n v="1000000"/>
  </r>
  <r>
    <n v="6.7"/>
    <s v="Kissing Jessica Stein"/>
    <s v="Charles Herman-Wurmfeld"/>
    <x v="12"/>
    <s v="English"/>
    <n v="97"/>
    <n v="7022940"/>
    <n v="1000000"/>
  </r>
  <r>
    <n v="6.7"/>
    <s v="Kissing Jessica Stein"/>
    <s v="Charles Herman-Wurmfeld"/>
    <x v="5"/>
    <s v="English"/>
    <n v="97"/>
    <n v="7022940"/>
    <n v="1000000"/>
  </r>
  <r>
    <n v="7.2"/>
    <s v="Exotica"/>
    <s v="Atom Egoyan"/>
    <x v="12"/>
    <s v="English"/>
    <n v="103"/>
    <n v="5132222"/>
    <n v="2000000"/>
  </r>
  <r>
    <n v="7.2"/>
    <s v="Exotica"/>
    <s v="Atom Egoyan"/>
    <x v="10"/>
    <s v="English"/>
    <n v="103"/>
    <n v="5132222"/>
    <n v="2000000"/>
  </r>
  <r>
    <n v="7.2"/>
    <s v="Exotica"/>
    <s v="Atom Egoyan"/>
    <x v="5"/>
    <s v="English"/>
    <n v="103"/>
    <n v="5132222"/>
    <n v="2000000"/>
  </r>
  <r>
    <n v="7.5"/>
    <s v="Buffalo '66"/>
    <s v="Vincent Gallo"/>
    <x v="7"/>
    <s v="English"/>
    <n v="110"/>
    <n v="2365931"/>
    <n v="1500000"/>
  </r>
  <r>
    <n v="7.5"/>
    <s v="Buffalo '66"/>
    <s v="Vincent Gallo"/>
    <x v="15"/>
    <s v="English"/>
    <n v="110"/>
    <n v="2365931"/>
    <n v="1500000"/>
  </r>
  <r>
    <n v="7.5"/>
    <s v="Buffalo '66"/>
    <s v="Vincent Gallo"/>
    <x v="12"/>
    <s v="English"/>
    <n v="110"/>
    <n v="2365931"/>
    <n v="1500000"/>
  </r>
  <r>
    <n v="7.5"/>
    <s v="Buffalo '66"/>
    <s v="Vincent Gallo"/>
    <x v="5"/>
    <s v="English"/>
    <n v="110"/>
    <n v="2365931"/>
    <n v="1500000"/>
  </r>
  <r>
    <n v="6.8"/>
    <s v="Insidious"/>
    <s v="James Wan"/>
    <x v="2"/>
    <s v="English"/>
    <n v="103"/>
    <n v="53991137"/>
    <n v="1500000"/>
  </r>
  <r>
    <n v="6.8"/>
    <s v="Insidious"/>
    <s v="James Wan"/>
    <x v="16"/>
    <s v="English"/>
    <n v="103"/>
    <n v="53991137"/>
    <n v="1500000"/>
  </r>
  <r>
    <n v="6.8"/>
    <s v="Insidious"/>
    <s v="James Wan"/>
    <x v="10"/>
    <s v="English"/>
    <n v="103"/>
    <n v="53991137"/>
    <n v="1500000"/>
  </r>
  <r>
    <n v="6.8"/>
    <s v="Insidious"/>
    <s v="James Wan"/>
    <x v="4"/>
    <s v="English"/>
    <n v="103"/>
    <n v="53991137"/>
    <n v="1500000"/>
  </r>
  <r>
    <n v="7.9"/>
    <s v="Nine Queens"/>
    <s v="FabiÃ¡n Bielinsky"/>
    <x v="15"/>
    <s v="Spanish"/>
    <n v="114"/>
    <n v="1221261"/>
    <n v="1500000"/>
  </r>
  <r>
    <n v="7.9"/>
    <s v="Nine Queens"/>
    <s v="FabiÃ¡n Bielinsky"/>
    <x v="12"/>
    <s v="Spanish"/>
    <n v="114"/>
    <n v="1221261"/>
    <n v="1500000"/>
  </r>
  <r>
    <n v="7.9"/>
    <s v="Nine Queens"/>
    <s v="FabiÃ¡n Bielinsky"/>
    <x v="4"/>
    <s v="Spanish"/>
    <n v="114"/>
    <n v="1221261"/>
    <n v="1500000"/>
  </r>
  <r>
    <n v="6.7"/>
    <s v="The Ballad of Jack and Rose"/>
    <s v="Rebecca Miller"/>
    <x v="12"/>
    <s v="English"/>
    <n v="112"/>
    <n v="712294"/>
    <n v="1500000"/>
  </r>
  <r>
    <n v="5.8"/>
    <s v="The To Do List"/>
    <s v="Maggie Carey"/>
    <x v="7"/>
    <s v="English"/>
    <n v="104"/>
    <n v="3447339"/>
    <n v="1500000"/>
  </r>
  <r>
    <n v="5.8"/>
    <s v="The To Do List"/>
    <s v="Maggie Carey"/>
    <x v="5"/>
    <s v="English"/>
    <n v="104"/>
    <n v="3447339"/>
    <n v="1500000"/>
  </r>
  <r>
    <n v="6.5"/>
    <s v="Killing Zoe"/>
    <s v="Roger Avary"/>
    <x v="15"/>
    <s v="English"/>
    <n v="99"/>
    <n v="418953"/>
    <n v="1500000"/>
  </r>
  <r>
    <n v="6.5"/>
    <s v="Killing Zoe"/>
    <s v="Roger Avary"/>
    <x v="12"/>
    <s v="English"/>
    <n v="99"/>
    <n v="418953"/>
    <n v="1500000"/>
  </r>
  <r>
    <n v="6.5"/>
    <s v="Killing Zoe"/>
    <s v="Roger Avary"/>
    <x v="4"/>
    <s v="English"/>
    <n v="99"/>
    <n v="418953"/>
    <n v="1500000"/>
  </r>
  <r>
    <n v="7.2"/>
    <s v="The Believer"/>
    <s v="Henry Bean"/>
    <x v="12"/>
    <s v="English"/>
    <n v="98"/>
    <n v="406035"/>
    <n v="1500000"/>
  </r>
  <r>
    <n v="6.5"/>
    <s v="Session 9"/>
    <s v="Brad Anderson"/>
    <x v="16"/>
    <s v="English"/>
    <n v="100"/>
    <n v="373967"/>
    <n v="1500000"/>
  </r>
  <r>
    <n v="6.5"/>
    <s v="Session 9"/>
    <s v="Brad Anderson"/>
    <x v="10"/>
    <s v="English"/>
    <n v="100"/>
    <n v="373967"/>
    <n v="1500000"/>
  </r>
  <r>
    <n v="6.2"/>
    <s v="I Want Someone to Eat Cheese With"/>
    <s v="Jeff Garlin"/>
    <x v="7"/>
    <s v="English"/>
    <n v="80"/>
    <n v="194568"/>
    <n v="1500000"/>
  </r>
  <r>
    <n v="6.2"/>
    <s v="I Want Someone to Eat Cheese With"/>
    <s v="Jeff Garlin"/>
    <x v="5"/>
    <s v="English"/>
    <n v="80"/>
    <n v="194568"/>
    <n v="1500000"/>
  </r>
  <r>
    <n v="8.6"/>
    <s v="Modern Times"/>
    <s v="Charles Chaplin"/>
    <x v="7"/>
    <s v="English"/>
    <n v="87"/>
    <n v="163245"/>
    <n v="1500000"/>
  </r>
  <r>
    <n v="8.6"/>
    <s v="Modern Times"/>
    <s v="Charles Chaplin"/>
    <x v="12"/>
    <s v="English"/>
    <n v="87"/>
    <n v="163245"/>
    <n v="1500000"/>
  </r>
  <r>
    <n v="8.6"/>
    <s v="Modern Times"/>
    <s v="Charles Chaplin"/>
    <x v="8"/>
    <s v="English"/>
    <n v="87"/>
    <n v="163245"/>
    <n v="1500000"/>
  </r>
  <r>
    <n v="6.5"/>
    <s v="Stolen Summer"/>
    <s v="Pete Jones"/>
    <x v="12"/>
    <s v="English"/>
    <n v="91"/>
    <n v="119841"/>
    <n v="1500000"/>
  </r>
  <r>
    <n v="6.3"/>
    <s v="My Name Is Bruce"/>
    <s v="Bruce Campbell"/>
    <x v="7"/>
    <s v="English"/>
    <n v="84"/>
    <n v="173066"/>
    <n v="1500000"/>
  </r>
  <r>
    <n v="6.3"/>
    <s v="My Name Is Bruce"/>
    <s v="Bruce Campbell"/>
    <x v="2"/>
    <s v="English"/>
    <n v="84"/>
    <n v="173066"/>
    <n v="1500000"/>
  </r>
  <r>
    <n v="4.3"/>
    <s v="The Salon"/>
    <s v="Mark Brown"/>
    <x v="7"/>
    <s v="English"/>
    <n v="90"/>
    <n v="92362"/>
    <n v="1500000"/>
  </r>
  <r>
    <n v="4.3"/>
    <s v="The Salon"/>
    <s v="Mark Brown"/>
    <x v="12"/>
    <s v="English"/>
    <n v="90"/>
    <n v="92362"/>
    <n v="1500000"/>
  </r>
  <r>
    <n v="6.1"/>
    <s v="Road Hard"/>
    <s v="Adam Carolla"/>
    <x v="7"/>
    <s v="English"/>
    <n v="98"/>
    <n v="105943"/>
    <n v="1500000"/>
  </r>
  <r>
    <n v="5.8"/>
    <s v="Amigo"/>
    <s v="John Sayles"/>
    <x v="12"/>
    <s v="English"/>
    <n v="124"/>
    <n v="183490"/>
    <n v="1700000"/>
  </r>
  <r>
    <n v="5.8"/>
    <s v="Amigo"/>
    <s v="John Sayles"/>
    <x v="17"/>
    <s v="English"/>
    <n v="124"/>
    <n v="183490"/>
    <n v="1700000"/>
  </r>
  <r>
    <n v="6.7"/>
    <s v="Pontypool"/>
    <s v="Bruce McDonald"/>
    <x v="2"/>
    <s v="English"/>
    <n v="95"/>
    <n v="3478"/>
    <n v="1500000"/>
  </r>
  <r>
    <n v="6.7"/>
    <s v="Pontypool"/>
    <s v="Bruce McDonald"/>
    <x v="16"/>
    <s v="English"/>
    <n v="95"/>
    <n v="3478"/>
    <n v="1500000"/>
  </r>
  <r>
    <n v="6.7"/>
    <s v="Trucker"/>
    <s v="James Mottern"/>
    <x v="12"/>
    <s v="English"/>
    <n v="90"/>
    <n v="52166"/>
    <n v="2000000"/>
  </r>
  <r>
    <n v="5.0999999999999996"/>
    <s v="The Lords of Salem"/>
    <s v="Rob Zombie"/>
    <x v="12"/>
    <s v="English"/>
    <n v="101"/>
    <n v="1163508"/>
    <n v="2500000"/>
  </r>
  <r>
    <n v="5.0999999999999996"/>
    <s v="The Lords of Salem"/>
    <s v="Rob Zombie"/>
    <x v="2"/>
    <s v="English"/>
    <n v="101"/>
    <n v="1163508"/>
    <n v="2500000"/>
  </r>
  <r>
    <n v="5.0999999999999996"/>
    <s v="The Lords of Salem"/>
    <s v="Rob Zombie"/>
    <x v="16"/>
    <s v="English"/>
    <n v="101"/>
    <n v="1163508"/>
    <n v="2500000"/>
  </r>
  <r>
    <n v="5.0999999999999996"/>
    <s v="The Lords of Salem"/>
    <s v="Rob Zombie"/>
    <x v="4"/>
    <s v="English"/>
    <n v="101"/>
    <n v="1163508"/>
    <n v="2500000"/>
  </r>
  <r>
    <n v="7.7"/>
    <s v="Snow White and the Seven Dwarfs"/>
    <s v="William Cottrell"/>
    <x v="6"/>
    <s v="English"/>
    <n v="83"/>
    <n v="184925485"/>
    <n v="2000000"/>
  </r>
  <r>
    <n v="7.7"/>
    <s v="Snow White and the Seven Dwarfs"/>
    <s v="William Cottrell"/>
    <x v="8"/>
    <s v="English"/>
    <n v="83"/>
    <n v="184925485"/>
    <n v="2000000"/>
  </r>
  <r>
    <n v="7.7"/>
    <s v="Snow White and the Seven Dwarfs"/>
    <s v="William Cottrell"/>
    <x v="2"/>
    <s v="English"/>
    <n v="83"/>
    <n v="184925485"/>
    <n v="2000000"/>
  </r>
  <r>
    <n v="7.7"/>
    <s v="Snow White and the Seven Dwarfs"/>
    <s v="William Cottrell"/>
    <x v="9"/>
    <s v="English"/>
    <n v="83"/>
    <n v="184925485"/>
    <n v="2000000"/>
  </r>
  <r>
    <n v="6.7"/>
    <s v="The Holy Girl"/>
    <s v="Lucrecia Martel"/>
    <x v="12"/>
    <s v="Spanish"/>
    <n v="106"/>
    <n v="304124"/>
    <n v="1400000"/>
  </r>
  <r>
    <n v="6.6"/>
    <s v="Incident at Loch Ness"/>
    <s v="Zak Penn"/>
    <x v="1"/>
    <s v="English"/>
    <n v="94"/>
    <n v="36830"/>
    <n v="1400000"/>
  </r>
  <r>
    <n v="6.6"/>
    <s v="Incident at Loch Ness"/>
    <s v="Zak Penn"/>
    <x v="7"/>
    <s v="English"/>
    <n v="94"/>
    <n v="36830"/>
    <n v="1400000"/>
  </r>
  <r>
    <n v="6.6"/>
    <s v="Incident at Loch Ness"/>
    <s v="Zak Penn"/>
    <x v="16"/>
    <s v="English"/>
    <n v="94"/>
    <n v="36830"/>
    <n v="1400000"/>
  </r>
  <r>
    <n v="8.1999999999999993"/>
    <s v="Lock, Stock and Two Smoking Barrels"/>
    <s v="Guy Ritchie"/>
    <x v="7"/>
    <s v="English"/>
    <n v="120"/>
    <n v="3650677"/>
    <n v="960000"/>
  </r>
  <r>
    <n v="8.1999999999999993"/>
    <s v="Lock, Stock and Two Smoking Barrels"/>
    <s v="Guy Ritchie"/>
    <x v="15"/>
    <s v="English"/>
    <n v="120"/>
    <n v="3650677"/>
    <n v="960000"/>
  </r>
  <r>
    <n v="8.1"/>
    <s v="The Celebration"/>
    <s v="Thomas Vinterberg"/>
    <x v="12"/>
    <s v="Danish"/>
    <n v="105"/>
    <n v="1647780"/>
    <n v="1300000"/>
  </r>
  <r>
    <n v="7.2"/>
    <s v="Trees Lounge"/>
    <s v="Steve Buscemi"/>
    <x v="7"/>
    <s v="English"/>
    <n v="95"/>
    <n v="695229"/>
    <n v="1300000"/>
  </r>
  <r>
    <n v="7.2"/>
    <s v="Trees Lounge"/>
    <s v="Steve Buscemi"/>
    <x v="12"/>
    <s v="English"/>
    <n v="95"/>
    <n v="695229"/>
    <n v="1300000"/>
  </r>
  <r>
    <n v="7.4"/>
    <s v="Journey from the Fall"/>
    <s v="Ham Tran"/>
    <x v="12"/>
    <s v="Vietnamese"/>
    <n v="135"/>
    <n v="638951"/>
    <n v="1592000"/>
  </r>
  <r>
    <n v="6.5"/>
    <s v="The Basket"/>
    <s v="Rich Cowan"/>
    <x v="12"/>
    <s v="English"/>
    <n v="105"/>
    <n v="609042"/>
    <n v="1300000"/>
  </r>
  <r>
    <n v="5.7"/>
    <s v="Eddie: The Sleepwalking Cannibal"/>
    <s v="Boris Rodriguez"/>
    <x v="7"/>
    <s v="English"/>
    <n v="83"/>
    <n v="1521"/>
    <n v="1500000"/>
  </r>
  <r>
    <n v="5.7"/>
    <s v="Eddie: The Sleepwalking Cannibal"/>
    <s v="Boris Rodriguez"/>
    <x v="16"/>
    <s v="English"/>
    <n v="83"/>
    <n v="1521"/>
    <n v="1500000"/>
  </r>
  <r>
    <n v="6.2"/>
    <s v="The Hebrew Hammer"/>
    <s v="Jonathan Kesselman"/>
    <x v="7"/>
    <s v="English"/>
    <n v="87"/>
    <n v="19539"/>
    <n v="1000000"/>
  </r>
  <r>
    <n v="3.3"/>
    <s v="Neal 'N' Nikki"/>
    <s v="Arjun Sablok"/>
    <x v="7"/>
    <s v="English"/>
    <n v="97"/>
    <n v="100358"/>
    <n v="1500000"/>
  </r>
  <r>
    <n v="3.3"/>
    <s v="Neal 'N' Nikki"/>
    <s v="Arjun Sablok"/>
    <x v="9"/>
    <s v="English"/>
    <n v="97"/>
    <n v="100358"/>
    <n v="1500000"/>
  </r>
  <r>
    <n v="3.3"/>
    <s v="Neal 'N' Nikki"/>
    <s v="Arjun Sablok"/>
    <x v="5"/>
    <s v="English"/>
    <n v="97"/>
    <n v="100358"/>
    <n v="1500000"/>
  </r>
  <r>
    <n v="6.1"/>
    <s v="Friday the 13th Part 2"/>
    <s v="Steve Miner"/>
    <x v="16"/>
    <s v="English"/>
    <n v="87"/>
    <n v="19100000"/>
    <n v="1250000"/>
  </r>
  <r>
    <n v="6.1"/>
    <s v="Friday the 13th Part 2"/>
    <s v="Steve Miner"/>
    <x v="10"/>
    <s v="English"/>
    <n v="87"/>
    <n v="19100000"/>
    <n v="1250000"/>
  </r>
  <r>
    <n v="6.1"/>
    <s v="Friday the 13th Part 2"/>
    <s v="Steve Miner"/>
    <x v="4"/>
    <s v="English"/>
    <n v="87"/>
    <n v="19100000"/>
    <n v="1250000"/>
  </r>
  <r>
    <n v="5.7"/>
    <s v="Filly Brown"/>
    <s v="Youssef Delara"/>
    <x v="12"/>
    <s v="English"/>
    <n v="80"/>
    <n v="2833383"/>
    <n v="427000"/>
  </r>
  <r>
    <n v="5.7"/>
    <s v="Filly Brown"/>
    <s v="Youssef Delara"/>
    <x v="19"/>
    <s v="English"/>
    <n v="80"/>
    <n v="2833383"/>
    <n v="427000"/>
  </r>
  <r>
    <n v="7.2"/>
    <s v="Sex, Lies, and Videotape"/>
    <s v="Steven Soderbergh"/>
    <x v="12"/>
    <s v="English"/>
    <n v="100"/>
    <n v="24741700"/>
    <n v="1200000"/>
  </r>
  <r>
    <n v="7.7"/>
    <s v="Saw"/>
    <s v="James Wan"/>
    <x v="16"/>
    <s v="English"/>
    <n v="103"/>
    <n v="55153403"/>
    <n v="1200000"/>
  </r>
  <r>
    <n v="7.7"/>
    <s v="Saw"/>
    <s v="James Wan"/>
    <x v="10"/>
    <s v="English"/>
    <n v="103"/>
    <n v="55153403"/>
    <n v="1200000"/>
  </r>
  <r>
    <n v="7.7"/>
    <s v="Saw"/>
    <s v="James Wan"/>
    <x v="4"/>
    <s v="English"/>
    <n v="103"/>
    <n v="55153403"/>
    <n v="1200000"/>
  </r>
  <r>
    <n v="7.1"/>
    <s v="Super Troopers"/>
    <s v="Jay Chandrasekhar"/>
    <x v="7"/>
    <s v="English"/>
    <n v="100"/>
    <n v="18488314"/>
    <n v="1200000"/>
  </r>
  <r>
    <n v="7.1"/>
    <s v="Super Troopers"/>
    <s v="Jay Chandrasekhar"/>
    <x v="15"/>
    <s v="English"/>
    <n v="100"/>
    <n v="18488314"/>
    <n v="1200000"/>
  </r>
  <r>
    <n v="7.1"/>
    <s v="Super Troopers"/>
    <s v="Jay Chandrasekhar"/>
    <x v="10"/>
    <s v="English"/>
    <n v="100"/>
    <n v="18488314"/>
    <n v="1200000"/>
  </r>
  <r>
    <n v="7"/>
    <s v="The Amazing Catfish"/>
    <s v="Claudia Sainte-Luce"/>
    <x v="7"/>
    <s v="Spanish"/>
    <n v="89"/>
    <n v="11278"/>
    <n v="1300000"/>
  </r>
  <r>
    <n v="7"/>
    <s v="The Amazing Catfish"/>
    <s v="Claudia Sainte-Luce"/>
    <x v="12"/>
    <s v="Spanish"/>
    <n v="89"/>
    <n v="11278"/>
    <n v="1300000"/>
  </r>
  <r>
    <n v="7.4"/>
    <s v="Monsoon Wedding"/>
    <s v="Mira Nair"/>
    <x v="7"/>
    <s v="Hindi"/>
    <n v="114"/>
    <n v="13876974"/>
    <n v="7000000"/>
  </r>
  <r>
    <n v="7.4"/>
    <s v="Monsoon Wedding"/>
    <s v="Mira Nair"/>
    <x v="12"/>
    <s v="Hindi"/>
    <n v="114"/>
    <n v="13876974"/>
    <n v="7000000"/>
  </r>
  <r>
    <n v="7.4"/>
    <s v="Monsoon Wedding"/>
    <s v="Mira Nair"/>
    <x v="5"/>
    <s v="Hindi"/>
    <n v="114"/>
    <n v="13876974"/>
    <n v="7000000"/>
  </r>
  <r>
    <n v="7.7"/>
    <s v="You Can Count on Me"/>
    <s v="Kenneth Lonergan"/>
    <x v="12"/>
    <s v="English"/>
    <n v="111"/>
    <n v="9180275"/>
    <n v="1200000"/>
  </r>
  <r>
    <n v="6.6"/>
    <s v="But I'm a Cheerleader"/>
    <s v="Jamie Babbit"/>
    <x v="7"/>
    <s v="English"/>
    <n v="85"/>
    <n v="2199853"/>
    <n v="1200000"/>
  </r>
  <r>
    <n v="6.6"/>
    <s v="But I'm a Cheerleader"/>
    <s v="Jamie Babbit"/>
    <x v="12"/>
    <s v="English"/>
    <n v="85"/>
    <n v="2199853"/>
    <n v="1200000"/>
  </r>
  <r>
    <n v="6"/>
    <s v="Home Run"/>
    <s v="David Boyd"/>
    <x v="12"/>
    <s v="English"/>
    <n v="113"/>
    <n v="2859955"/>
    <n v="1200000"/>
  </r>
  <r>
    <n v="6"/>
    <s v="Home Run"/>
    <s v="David Boyd"/>
    <x v="14"/>
    <s v="English"/>
    <n v="113"/>
    <n v="2859955"/>
    <n v="1200000"/>
  </r>
  <r>
    <n v="8.4"/>
    <s v="Reservoir Dogs"/>
    <s v="Quentin Tarantino"/>
    <x v="15"/>
    <s v="English"/>
    <n v="99"/>
    <n v="2812029"/>
    <n v="1200000"/>
  </r>
  <r>
    <n v="8.4"/>
    <s v="Reservoir Dogs"/>
    <s v="Quentin Tarantino"/>
    <x v="12"/>
    <s v="English"/>
    <n v="99"/>
    <n v="2812029"/>
    <n v="1200000"/>
  </r>
  <r>
    <n v="8.4"/>
    <s v="Reservoir Dogs"/>
    <s v="Quentin Tarantino"/>
    <x v="4"/>
    <s v="English"/>
    <n v="99"/>
    <n v="2812029"/>
    <n v="1200000"/>
  </r>
  <r>
    <n v="8.9"/>
    <s v="The Good, the Bad and the Ugly"/>
    <s v="Sergio Leone"/>
    <x v="11"/>
    <s v="Italian"/>
    <n v="142"/>
    <n v="6100000"/>
    <n v="1200000"/>
  </r>
  <r>
    <n v="7.9"/>
    <s v="The Second Mother"/>
    <s v="Anna Muylaert"/>
    <x v="7"/>
    <s v="Portuguese"/>
    <n v="112"/>
    <n v="375723"/>
    <n v="4000000"/>
  </r>
  <r>
    <n v="7.9"/>
    <s v="The Second Mother"/>
    <s v="Anna Muylaert"/>
    <x v="12"/>
    <s v="Portuguese"/>
    <n v="112"/>
    <n v="375723"/>
    <n v="4000000"/>
  </r>
  <r>
    <n v="6"/>
    <s v="Blue Like Jazz"/>
    <s v="Steve Taylor"/>
    <x v="7"/>
    <s v="English"/>
    <n v="108"/>
    <n v="594904"/>
    <n v="1200000"/>
  </r>
  <r>
    <n v="6"/>
    <s v="Blue Like Jazz"/>
    <s v="Steve Taylor"/>
    <x v="12"/>
    <s v="English"/>
    <n v="108"/>
    <n v="594904"/>
    <n v="1200000"/>
  </r>
  <r>
    <n v="6.1"/>
    <s v="Down and Out with the Dolls"/>
    <s v="Kurt Voss"/>
    <x v="7"/>
    <s v="English"/>
    <n v="88"/>
    <n v="58936"/>
    <n v="1200000"/>
  </r>
  <r>
    <n v="6.1"/>
    <s v="Down and Out with the Dolls"/>
    <s v="Kurt Voss"/>
    <x v="19"/>
    <s v="English"/>
    <n v="88"/>
    <n v="58936"/>
    <n v="1200000"/>
  </r>
  <r>
    <n v="7.4"/>
    <s v="Pink Ribbons, Inc."/>
    <s v="LÃ©a Pool"/>
    <x v="20"/>
    <s v="English"/>
    <n v="97"/>
    <n v="24784"/>
    <n v="1200000"/>
  </r>
  <r>
    <n v="6.2"/>
    <s v="Certifiably Jonathan"/>
    <s v="James David Pasternak"/>
    <x v="7"/>
    <s v="English"/>
    <n v="85"/>
    <n v="7826"/>
    <n v="1200000"/>
  </r>
  <r>
    <n v="6.2"/>
    <s v="Certifiably Jonathan"/>
    <s v="James David Pasternak"/>
    <x v="20"/>
    <s v="English"/>
    <n v="85"/>
    <n v="7826"/>
    <n v="1200000"/>
  </r>
  <r>
    <n v="7.2"/>
    <s v="The Knife of Don Juan"/>
    <s v="Tom Sanchez"/>
    <x v="7"/>
    <s v="Spanish"/>
    <n v="110"/>
    <n v="3830"/>
    <n v="1200000"/>
  </r>
  <r>
    <n v="7.2"/>
    <s v="The Knife of Don Juan"/>
    <s v="Tom Sanchez"/>
    <x v="12"/>
    <s v="Spanish"/>
    <n v="110"/>
    <n v="3830"/>
    <n v="1200000"/>
  </r>
  <r>
    <n v="6.2"/>
    <s v="Airborne"/>
    <s v="Rob Bowman"/>
    <x v="1"/>
    <s v="English"/>
    <n v="91"/>
    <n v="2850263"/>
    <n v="2600000"/>
  </r>
  <r>
    <n v="6.2"/>
    <s v="Airborne"/>
    <s v="Rob Bowman"/>
    <x v="7"/>
    <s v="English"/>
    <n v="91"/>
    <n v="2850263"/>
    <n v="2600000"/>
  </r>
  <r>
    <n v="6.2"/>
    <s v="Airborne"/>
    <s v="Rob Bowman"/>
    <x v="14"/>
    <s v="English"/>
    <n v="91"/>
    <n v="2850263"/>
    <n v="2600000"/>
  </r>
  <r>
    <n v="6.8"/>
    <s v="Waiting..."/>
    <s v="Rob McKittrick"/>
    <x v="7"/>
    <s v="English"/>
    <n v="94"/>
    <n v="16101109"/>
    <n v="3000000"/>
  </r>
  <r>
    <n v="7.7"/>
    <s v="Dead Man's Shoes"/>
    <s v="Shane Meadows"/>
    <x v="15"/>
    <s v="English"/>
    <n v="90"/>
    <n v="6013"/>
    <n v="695393"/>
  </r>
  <r>
    <n v="7.7"/>
    <s v="Dead Man's Shoes"/>
    <s v="Shane Meadows"/>
    <x v="12"/>
    <s v="English"/>
    <n v="90"/>
    <n v="6013"/>
    <n v="695393"/>
  </r>
  <r>
    <n v="7.7"/>
    <s v="Dead Man's Shoes"/>
    <s v="Shane Meadows"/>
    <x v="4"/>
    <s v="English"/>
    <n v="90"/>
    <n v="6013"/>
    <n v="695393"/>
  </r>
  <r>
    <n v="5.9"/>
    <s v="From a Whisper to a Scream"/>
    <s v="Jeff Burr"/>
    <x v="0"/>
    <s v="English"/>
    <n v="92"/>
    <n v="1400000"/>
    <n v="1100000"/>
  </r>
  <r>
    <n v="5.9"/>
    <s v="From a Whisper to a Scream"/>
    <s v="Jeff Burr"/>
    <x v="12"/>
    <s v="English"/>
    <n v="92"/>
    <n v="1400000"/>
    <n v="1100000"/>
  </r>
  <r>
    <n v="5.9"/>
    <s v="From a Whisper to a Scream"/>
    <s v="Jeff Burr"/>
    <x v="16"/>
    <s v="English"/>
    <n v="92"/>
    <n v="1400000"/>
    <n v="1100000"/>
  </r>
  <r>
    <n v="5.9"/>
    <s v="From a Whisper to a Scream"/>
    <s v="Jeff Burr"/>
    <x v="4"/>
    <s v="English"/>
    <n v="92"/>
    <n v="1400000"/>
    <n v="1100000"/>
  </r>
  <r>
    <n v="7"/>
    <s v="Dracula: Pages from a Virgin's Diary"/>
    <s v="Guy Maddin"/>
    <x v="7"/>
    <s v="English"/>
    <n v="73"/>
    <n v="39659"/>
    <n v="1600000"/>
  </r>
  <r>
    <n v="7"/>
    <s v="Dracula: Pages from a Virgin's Diary"/>
    <s v="Guy Maddin"/>
    <x v="16"/>
    <s v="English"/>
    <n v="73"/>
    <n v="39659"/>
    <n v="1600000"/>
  </r>
  <r>
    <n v="7"/>
    <s v="Dracula: Pages from a Virgin's Diary"/>
    <s v="Guy Maddin"/>
    <x v="9"/>
    <s v="English"/>
    <n v="73"/>
    <n v="39659"/>
    <n v="1600000"/>
  </r>
  <r>
    <n v="6.1"/>
    <s v="Beyond the Black Rainbow"/>
    <s v="Panos Cosmatos"/>
    <x v="3"/>
    <s v="English"/>
    <n v="110"/>
    <n v="56129"/>
    <n v="1100000"/>
  </r>
  <r>
    <n v="6.1"/>
    <s v="Beyond the Black Rainbow"/>
    <s v="Panos Cosmatos"/>
    <x v="4"/>
    <s v="English"/>
    <n v="110"/>
    <n v="56129"/>
    <n v="1100000"/>
  </r>
  <r>
    <n v="7.6"/>
    <s v="The Raid: Redemption"/>
    <s v="Gareth Evans"/>
    <x v="0"/>
    <s v="Indonesian"/>
    <n v="102"/>
    <n v="4105123"/>
    <n v="1100000"/>
  </r>
  <r>
    <n v="7.6"/>
    <s v="The Raid: Redemption"/>
    <s v="Gareth Evans"/>
    <x v="15"/>
    <s v="Indonesian"/>
    <n v="102"/>
    <n v="4105123"/>
    <n v="1100000"/>
  </r>
  <r>
    <n v="7.6"/>
    <s v="The Raid: Redemption"/>
    <s v="Gareth Evans"/>
    <x v="4"/>
    <s v="Indonesian"/>
    <n v="102"/>
    <n v="4105123"/>
    <n v="1100000"/>
  </r>
  <r>
    <n v="8.1"/>
    <s v="Rocky"/>
    <s v="John G. Avildsen"/>
    <x v="12"/>
    <s v="English"/>
    <n v="145"/>
    <n v="117235247"/>
    <n v="960000"/>
  </r>
  <r>
    <n v="8.1"/>
    <s v="Rocky"/>
    <s v="John G. Avildsen"/>
    <x v="14"/>
    <s v="English"/>
    <n v="145"/>
    <n v="117235247"/>
    <n v="960000"/>
  </r>
  <r>
    <n v="5.7"/>
    <s v="Unfriended"/>
    <s v="Levan Gabriadze"/>
    <x v="16"/>
    <s v="English"/>
    <n v="83"/>
    <n v="31537320"/>
    <n v="1000000"/>
  </r>
  <r>
    <n v="5.7"/>
    <s v="Unfriended"/>
    <s v="Levan Gabriadze"/>
    <x v="10"/>
    <s v="English"/>
    <n v="83"/>
    <n v="31537320"/>
    <n v="1000000"/>
  </r>
  <r>
    <n v="5.7"/>
    <s v="Unfriended"/>
    <s v="Levan Gabriadze"/>
    <x v="4"/>
    <s v="English"/>
    <n v="83"/>
    <n v="31537320"/>
    <n v="1000000"/>
  </r>
  <r>
    <n v="6.6"/>
    <s v="The Howling"/>
    <s v="Joe Dante"/>
    <x v="16"/>
    <s v="English"/>
    <n v="91"/>
    <n v="17986000"/>
    <n v="1000000"/>
  </r>
  <r>
    <n v="7.3"/>
    <s v="Dr. No"/>
    <s v="Terence Young"/>
    <x v="0"/>
    <s v="English"/>
    <n v="110"/>
    <n v="16067035"/>
    <n v="1100000"/>
  </r>
  <r>
    <n v="7.3"/>
    <s v="Dr. No"/>
    <s v="Terence Young"/>
    <x v="1"/>
    <s v="English"/>
    <n v="110"/>
    <n v="16067035"/>
    <n v="1100000"/>
  </r>
  <r>
    <n v="7.3"/>
    <s v="Dr. No"/>
    <s v="Terence Young"/>
    <x v="4"/>
    <s v="English"/>
    <n v="110"/>
    <n v="16067035"/>
    <n v="1100000"/>
  </r>
  <r>
    <n v="5"/>
    <s v="Chernobyl Diaries"/>
    <s v="Bradley Parker"/>
    <x v="16"/>
    <s v="English"/>
    <n v="86"/>
    <n v="18112929"/>
    <n v="1000000"/>
  </r>
  <r>
    <n v="5"/>
    <s v="Chernobyl Diaries"/>
    <s v="Bradley Parker"/>
    <x v="10"/>
    <s v="English"/>
    <n v="86"/>
    <n v="18112929"/>
    <n v="1000000"/>
  </r>
  <r>
    <n v="5"/>
    <s v="Chernobyl Diaries"/>
    <s v="Bradley Parker"/>
    <x v="3"/>
    <s v="English"/>
    <n v="86"/>
    <n v="18112929"/>
    <n v="1000000"/>
  </r>
  <r>
    <n v="5"/>
    <s v="Chernobyl Diaries"/>
    <s v="Bradley Parker"/>
    <x v="4"/>
    <s v="English"/>
    <n v="86"/>
    <n v="18112929"/>
    <n v="1000000"/>
  </r>
  <r>
    <n v="7"/>
    <s v="Hellraiser"/>
    <s v="Clive Barker"/>
    <x v="2"/>
    <s v="English"/>
    <n v="86"/>
    <n v="14564027"/>
    <n v="1000000"/>
  </r>
  <r>
    <n v="7"/>
    <s v="Hellraiser"/>
    <s v="Clive Barker"/>
    <x v="16"/>
    <s v="English"/>
    <n v="86"/>
    <n v="14564027"/>
    <n v="1000000"/>
  </r>
  <r>
    <n v="3.4"/>
    <s v="God's Not Dead 2"/>
    <s v="Harold Cronk"/>
    <x v="12"/>
    <s v="English"/>
    <n v="120"/>
    <n v="20773070"/>
    <n v="5000000"/>
  </r>
  <r>
    <n v="5.9"/>
    <s v="Cry_Wolf"/>
    <s v="Jeff Wadlow"/>
    <x v="12"/>
    <s v="English"/>
    <n v="90"/>
    <n v="10042266"/>
    <n v="1000000"/>
  </r>
  <r>
    <n v="5.9"/>
    <s v="Cry_Wolf"/>
    <s v="Jeff Wadlow"/>
    <x v="16"/>
    <s v="English"/>
    <n v="90"/>
    <n v="10042266"/>
    <n v="1000000"/>
  </r>
  <r>
    <n v="5.9"/>
    <s v="Cry_Wolf"/>
    <s v="Jeff Wadlow"/>
    <x v="10"/>
    <s v="English"/>
    <n v="90"/>
    <n v="10042266"/>
    <n v="1000000"/>
  </r>
  <r>
    <n v="5.9"/>
    <s v="Cry_Wolf"/>
    <s v="Jeff Wadlow"/>
    <x v="4"/>
    <s v="English"/>
    <n v="90"/>
    <n v="10042266"/>
    <n v="1000000"/>
  </r>
  <r>
    <n v="6"/>
    <s v="Godzilla 2000"/>
    <s v="Takao Okawara"/>
    <x v="0"/>
    <s v="Japanese"/>
    <n v="99"/>
    <n v="10037390"/>
    <n v="1000000000"/>
  </r>
  <r>
    <n v="6"/>
    <s v="Godzilla 2000"/>
    <s v="Takao Okawara"/>
    <x v="1"/>
    <s v="Japanese"/>
    <n v="99"/>
    <n v="10037390"/>
    <n v="1000000000"/>
  </r>
  <r>
    <n v="6"/>
    <s v="Godzilla 2000"/>
    <s v="Takao Okawara"/>
    <x v="12"/>
    <s v="Japanese"/>
    <n v="99"/>
    <n v="10037390"/>
    <n v="1000000000"/>
  </r>
  <r>
    <n v="6"/>
    <s v="Godzilla 2000"/>
    <s v="Takao Okawara"/>
    <x v="3"/>
    <s v="Japanese"/>
    <n v="99"/>
    <n v="10037390"/>
    <n v="1000000000"/>
  </r>
  <r>
    <n v="6"/>
    <s v="Godzilla 2000"/>
    <s v="Takao Okawara"/>
    <x v="4"/>
    <s v="Japanese"/>
    <n v="99"/>
    <n v="10037390"/>
    <n v="1000000000"/>
  </r>
  <r>
    <n v="7.4"/>
    <s v="Blue Valentine"/>
    <s v="Derek Cianfrance"/>
    <x v="12"/>
    <s v="English"/>
    <n v="112"/>
    <n v="9701559"/>
    <n v="3500000"/>
  </r>
  <r>
    <n v="7.4"/>
    <s v="Blue Valentine"/>
    <s v="Derek Cianfrance"/>
    <x v="5"/>
    <s v="English"/>
    <n v="112"/>
    <n v="9701559"/>
    <n v="3500000"/>
  </r>
  <r>
    <n v="7.4"/>
    <s v="Transamerica"/>
    <s v="Duncan Tucker"/>
    <x v="1"/>
    <s v="English"/>
    <n v="103"/>
    <n v="9013113"/>
    <n v="1000000"/>
  </r>
  <r>
    <n v="7.4"/>
    <s v="Transamerica"/>
    <s v="Duncan Tucker"/>
    <x v="7"/>
    <s v="English"/>
    <n v="103"/>
    <n v="9013113"/>
    <n v="1000000"/>
  </r>
  <r>
    <n v="7.4"/>
    <s v="Transamerica"/>
    <s v="Duncan Tucker"/>
    <x v="12"/>
    <s v="English"/>
    <n v="103"/>
    <n v="9013113"/>
    <n v="1000000"/>
  </r>
  <r>
    <n v="4.2"/>
    <s v="The Devil Inside"/>
    <s v="William Brent Bell"/>
    <x v="16"/>
    <s v="English"/>
    <n v="83"/>
    <n v="53245055"/>
    <n v="1000000"/>
  </r>
  <r>
    <n v="6.2"/>
    <s v="Beyond the Valley of the Dolls"/>
    <s v="Russ Meyer"/>
    <x v="7"/>
    <s v="English"/>
    <n v="109"/>
    <n v="9000000"/>
    <n v="900000"/>
  </r>
  <r>
    <n v="6.2"/>
    <s v="Beyond the Valley of the Dolls"/>
    <s v="Russ Meyer"/>
    <x v="12"/>
    <s v="English"/>
    <n v="109"/>
    <n v="9000000"/>
    <n v="900000"/>
  </r>
  <r>
    <n v="6.2"/>
    <s v="Beyond the Valley of the Dolls"/>
    <s v="Russ Meyer"/>
    <x v="19"/>
    <s v="English"/>
    <n v="109"/>
    <n v="9000000"/>
    <n v="900000"/>
  </r>
  <r>
    <n v="5.4"/>
    <s v="The Green Inferno"/>
    <s v="Eli Roth"/>
    <x v="1"/>
    <s v="English"/>
    <n v="100"/>
    <n v="7186670"/>
    <n v="6000000"/>
  </r>
  <r>
    <n v="5.4"/>
    <s v="The Green Inferno"/>
    <s v="Eli Roth"/>
    <x v="16"/>
    <s v="English"/>
    <n v="100"/>
    <n v="7186670"/>
    <n v="6000000"/>
  </r>
  <r>
    <n v="7.2"/>
    <s v="The Sessions"/>
    <s v="Ben Lewin"/>
    <x v="18"/>
    <s v="English"/>
    <n v="95"/>
    <n v="5997134"/>
    <n v="1000000"/>
  </r>
  <r>
    <n v="7.2"/>
    <s v="The Sessions"/>
    <s v="Ben Lewin"/>
    <x v="7"/>
    <s v="English"/>
    <n v="95"/>
    <n v="5997134"/>
    <n v="1000000"/>
  </r>
  <r>
    <n v="7.2"/>
    <s v="The Sessions"/>
    <s v="Ben Lewin"/>
    <x v="12"/>
    <s v="English"/>
    <n v="95"/>
    <n v="5997134"/>
    <n v="1000000"/>
  </r>
  <r>
    <n v="7.2"/>
    <s v="The Sessions"/>
    <s v="Ben Lewin"/>
    <x v="5"/>
    <s v="English"/>
    <n v="95"/>
    <n v="5997134"/>
    <n v="1000000"/>
  </r>
  <r>
    <n v="6.7"/>
    <s v="Next Stop Wonderland"/>
    <s v="Brad Anderson"/>
    <x v="7"/>
    <s v="English"/>
    <n v="104"/>
    <n v="3386698"/>
    <n v="1000000"/>
  </r>
  <r>
    <n v="6.7"/>
    <s v="Next Stop Wonderland"/>
    <s v="Brad Anderson"/>
    <x v="12"/>
    <s v="English"/>
    <n v="104"/>
    <n v="3386698"/>
    <n v="1000000"/>
  </r>
  <r>
    <n v="6.7"/>
    <s v="Next Stop Wonderland"/>
    <s v="Brad Anderson"/>
    <x v="5"/>
    <s v="English"/>
    <n v="104"/>
    <n v="3386698"/>
    <n v="1000000"/>
  </r>
  <r>
    <n v="7.2"/>
    <s v="Frozen River"/>
    <s v="Courtney Hunt"/>
    <x v="15"/>
    <s v="English"/>
    <n v="97"/>
    <n v="2508841"/>
    <n v="1000000"/>
  </r>
  <r>
    <n v="7.2"/>
    <s v="Frozen River"/>
    <s v="Courtney Hunt"/>
    <x v="12"/>
    <s v="English"/>
    <n v="97"/>
    <n v="2508841"/>
    <n v="1000000"/>
  </r>
  <r>
    <n v="7.4"/>
    <s v="20 Feet from Stardom"/>
    <s v="Morgan Neville"/>
    <x v="20"/>
    <s v="English"/>
    <n v="91"/>
    <n v="4946250"/>
    <n v="1000000"/>
  </r>
  <r>
    <n v="7.4"/>
    <s v="20 Feet from Stardom"/>
    <s v="Morgan Neville"/>
    <x v="19"/>
    <s v="English"/>
    <n v="91"/>
    <n v="4946250"/>
    <n v="1000000"/>
  </r>
  <r>
    <n v="5.6"/>
    <s v="Two Girls and a Guy"/>
    <s v="James Toback"/>
    <x v="7"/>
    <s v="English"/>
    <n v="84"/>
    <n v="1950218"/>
    <n v="1000000"/>
  </r>
  <r>
    <n v="5.6"/>
    <s v="Two Girls and a Guy"/>
    <s v="James Toback"/>
    <x v="12"/>
    <s v="English"/>
    <n v="84"/>
    <n v="1950218"/>
    <n v="1000000"/>
  </r>
  <r>
    <n v="6.8"/>
    <s v="Walking and Talking"/>
    <s v="Nicole Holofcener"/>
    <x v="7"/>
    <s v="English"/>
    <n v="86"/>
    <n v="1277257"/>
    <n v="1000000"/>
  </r>
  <r>
    <n v="6.8"/>
    <s v="Walking and Talking"/>
    <s v="Nicole Holofcener"/>
    <x v="12"/>
    <s v="English"/>
    <n v="86"/>
    <n v="1277257"/>
    <n v="1000000"/>
  </r>
  <r>
    <n v="6.8"/>
    <s v="Walking and Talking"/>
    <s v="Nicole Holofcener"/>
    <x v="5"/>
    <s v="English"/>
    <n v="86"/>
    <n v="1277257"/>
    <n v="1000000"/>
  </r>
  <r>
    <n v="7.7"/>
    <s v="Who Killed the Electric Car?"/>
    <s v="Chris Paine"/>
    <x v="20"/>
    <s v="English"/>
    <n v="92"/>
    <n v="1677838"/>
    <n v="1000000"/>
  </r>
  <r>
    <n v="7"/>
    <s v="The Broken Hearts Club: A Romantic Comedy"/>
    <s v="Greg Berlanti"/>
    <x v="7"/>
    <s v="English"/>
    <n v="94"/>
    <n v="1744858"/>
    <n v="1000000"/>
  </r>
  <r>
    <n v="7"/>
    <s v="The Broken Hearts Club: A Romantic Comedy"/>
    <s v="Greg Berlanti"/>
    <x v="12"/>
    <s v="English"/>
    <n v="94"/>
    <n v="1744858"/>
    <n v="1000000"/>
  </r>
  <r>
    <n v="7"/>
    <s v="The Broken Hearts Club: A Romantic Comedy"/>
    <s v="Greg Berlanti"/>
    <x v="5"/>
    <s v="English"/>
    <n v="94"/>
    <n v="1744858"/>
    <n v="1000000"/>
  </r>
  <r>
    <n v="7"/>
    <s v="The Broken Hearts Club: A Romantic Comedy"/>
    <s v="Greg Berlanti"/>
    <x v="14"/>
    <s v="English"/>
    <n v="94"/>
    <n v="1744858"/>
    <n v="1000000"/>
  </r>
  <r>
    <n v="7.2"/>
    <s v="Slam"/>
    <s v="Marc Levin"/>
    <x v="12"/>
    <s v="English"/>
    <n v="100"/>
    <n v="982214"/>
    <n v="1000000"/>
  </r>
  <r>
    <n v="7.2"/>
    <s v="Brigham City"/>
    <s v="Richard Dutcher"/>
    <x v="15"/>
    <s v="English"/>
    <n v="119"/>
    <n v="798341"/>
    <n v="1000000"/>
  </r>
  <r>
    <n v="7.2"/>
    <s v="Brigham City"/>
    <s v="Richard Dutcher"/>
    <x v="12"/>
    <s v="English"/>
    <n v="119"/>
    <n v="798341"/>
    <n v="1000000"/>
  </r>
  <r>
    <n v="7.2"/>
    <s v="Brigham City"/>
    <s v="Richard Dutcher"/>
    <x v="10"/>
    <s v="English"/>
    <n v="119"/>
    <n v="798341"/>
    <n v="1000000"/>
  </r>
  <r>
    <n v="6.2"/>
    <s v="Fiza"/>
    <s v="Khalid Mohamed"/>
    <x v="12"/>
    <s v="Hindi"/>
    <n v="167"/>
    <n v="610991"/>
    <n v="1000000"/>
  </r>
  <r>
    <n v="6.2"/>
    <s v="Fiza"/>
    <s v="Khalid Mohamed"/>
    <x v="5"/>
    <s v="Hindi"/>
    <n v="167"/>
    <n v="610991"/>
    <n v="1000000"/>
  </r>
  <r>
    <n v="6.2"/>
    <s v="Orgazmo"/>
    <s v="Trey Parker"/>
    <x v="7"/>
    <s v="English"/>
    <n v="92"/>
    <n v="582024"/>
    <n v="1000000"/>
  </r>
  <r>
    <n v="6.2"/>
    <s v="Orgazmo"/>
    <s v="Trey Parker"/>
    <x v="3"/>
    <s v="English"/>
    <n v="92"/>
    <n v="582024"/>
    <n v="1000000"/>
  </r>
  <r>
    <n v="6.9"/>
    <s v="All the Real Girls"/>
    <s v="David Gordon Green"/>
    <x v="12"/>
    <s v="English"/>
    <n v="108"/>
    <n v="548712"/>
    <n v="2500000"/>
  </r>
  <r>
    <n v="6.9"/>
    <s v="All the Real Girls"/>
    <s v="David Gordon Green"/>
    <x v="5"/>
    <s v="English"/>
    <n v="108"/>
    <n v="548712"/>
    <n v="2500000"/>
  </r>
  <r>
    <n v="7"/>
    <s v="Dream with the Fishes"/>
    <s v="Finn Taylor"/>
    <x v="7"/>
    <s v="English"/>
    <n v="97"/>
    <n v="464655"/>
    <n v="1000000"/>
  </r>
  <r>
    <n v="7"/>
    <s v="Dream with the Fishes"/>
    <s v="Finn Taylor"/>
    <x v="12"/>
    <s v="English"/>
    <n v="97"/>
    <n v="464655"/>
    <n v="1000000"/>
  </r>
  <r>
    <n v="6.7"/>
    <s v="Blue Car"/>
    <s v="Karen Moncrieff"/>
    <x v="12"/>
    <s v="English"/>
    <n v="88"/>
    <n v="464126"/>
    <n v="1000000"/>
  </r>
  <r>
    <n v="3.6"/>
    <s v="Luminarias"/>
    <s v="JosÃ© Luis Valenzuela"/>
    <x v="7"/>
    <s v="English"/>
    <n v="100"/>
    <n v="428535"/>
    <n v="1000000"/>
  </r>
  <r>
    <n v="3.6"/>
    <s v="Luminarias"/>
    <s v="JosÃ© Luis Valenzuela"/>
    <x v="5"/>
    <s v="English"/>
    <n v="100"/>
    <n v="428535"/>
    <n v="1000000"/>
  </r>
  <r>
    <n v="7.4"/>
    <s v="Wristcutters: A Love Story"/>
    <s v="Goran Dukic"/>
    <x v="7"/>
    <s v="English"/>
    <n v="88"/>
    <n v="104077"/>
    <n v="1000000"/>
  </r>
  <r>
    <n v="7.4"/>
    <s v="Wristcutters: A Love Story"/>
    <s v="Goran Dukic"/>
    <x v="12"/>
    <s v="English"/>
    <n v="88"/>
    <n v="104077"/>
    <n v="1000000"/>
  </r>
  <r>
    <n v="7.4"/>
    <s v="Wristcutters: A Love Story"/>
    <s v="Goran Dukic"/>
    <x v="2"/>
    <s v="English"/>
    <n v="88"/>
    <n v="104077"/>
    <n v="1000000"/>
  </r>
  <r>
    <n v="7.4"/>
    <s v="Wristcutters: A Love Story"/>
    <s v="Goran Dukic"/>
    <x v="5"/>
    <s v="English"/>
    <n v="88"/>
    <n v="104077"/>
    <n v="1000000"/>
  </r>
  <r>
    <n v="6.1"/>
    <s v="The Battle of Shaker Heights"/>
    <s v="Efram Potelle"/>
    <x v="7"/>
    <s v="English"/>
    <n v="79"/>
    <n v="279282"/>
    <n v="1000000"/>
  </r>
  <r>
    <n v="6.1"/>
    <s v="The Battle of Shaker Heights"/>
    <s v="Efram Potelle"/>
    <x v="12"/>
    <s v="English"/>
    <n v="79"/>
    <n v="279282"/>
    <n v="1000000"/>
  </r>
  <r>
    <n v="6.1"/>
    <s v="The Battle of Shaker Heights"/>
    <s v="Efram Potelle"/>
    <x v="5"/>
    <s v="English"/>
    <n v="79"/>
    <n v="279282"/>
    <n v="1000000"/>
  </r>
  <r>
    <n v="8.1999999999999993"/>
    <s v="The Act of Killing"/>
    <s v="Joshua Oppenheimer"/>
    <x v="18"/>
    <s v="Indonesian"/>
    <n v="96"/>
    <n v="484221"/>
    <n v="1000000"/>
  </r>
  <r>
    <n v="8.1999999999999993"/>
    <s v="The Act of Killing"/>
    <s v="Joshua Oppenheimer"/>
    <x v="15"/>
    <s v="Indonesian"/>
    <n v="96"/>
    <n v="484221"/>
    <n v="1000000"/>
  </r>
  <r>
    <n v="8.1999999999999993"/>
    <s v="The Act of Killing"/>
    <s v="Joshua Oppenheimer"/>
    <x v="20"/>
    <s v="Indonesian"/>
    <n v="96"/>
    <n v="484221"/>
    <n v="1000000"/>
  </r>
  <r>
    <n v="8.1999999999999993"/>
    <s v="The Act of Killing"/>
    <s v="Joshua Oppenheimer"/>
    <x v="13"/>
    <s v="Indonesian"/>
    <n v="96"/>
    <n v="484221"/>
    <n v="1000000"/>
  </r>
  <r>
    <n v="7.7"/>
    <s v="Taxi to the Dark Side"/>
    <s v="Alex Gibney"/>
    <x v="15"/>
    <s v="English"/>
    <n v="53"/>
    <n v="274661"/>
    <n v="1000000"/>
  </r>
  <r>
    <n v="7.7"/>
    <s v="Taxi to the Dark Side"/>
    <s v="Alex Gibney"/>
    <x v="20"/>
    <s v="English"/>
    <n v="53"/>
    <n v="274661"/>
    <n v="1000000"/>
  </r>
  <r>
    <n v="7.7"/>
    <s v="Taxi to the Dark Side"/>
    <s v="Alex Gibney"/>
    <x v="17"/>
    <s v="English"/>
    <n v="53"/>
    <n v="274661"/>
    <n v="1000000"/>
  </r>
  <r>
    <n v="7.3"/>
    <s v="Once in a Lifetime: The Extraordinary Story of the New York Cosmos"/>
    <s v="Paul Crowder"/>
    <x v="20"/>
    <s v="English"/>
    <n v="97"/>
    <n v="144431"/>
    <n v="1000000"/>
  </r>
  <r>
    <n v="7.3"/>
    <s v="Once in a Lifetime: The Extraordinary Story of the New York Cosmos"/>
    <s v="Paul Crowder"/>
    <x v="14"/>
    <s v="English"/>
    <n v="97"/>
    <n v="144431"/>
    <n v="1000000"/>
  </r>
  <r>
    <n v="7.6"/>
    <s v="Antarctica: A Year on Ice"/>
    <s v="Anthony Powell"/>
    <x v="1"/>
    <s v="English"/>
    <n v="91"/>
    <n v="287761"/>
    <n v="1000000"/>
  </r>
  <r>
    <n v="7.6"/>
    <s v="Antarctica: A Year on Ice"/>
    <s v="Anthony Powell"/>
    <x v="18"/>
    <s v="English"/>
    <n v="91"/>
    <n v="287761"/>
    <n v="1000000"/>
  </r>
  <r>
    <n v="7.6"/>
    <s v="Antarctica: A Year on Ice"/>
    <s v="Anthony Powell"/>
    <x v="20"/>
    <s v="English"/>
    <n v="91"/>
    <n v="287761"/>
    <n v="1000000"/>
  </r>
  <r>
    <n v="7.6"/>
    <s v="Antarctica: A Year on Ice"/>
    <s v="Anthony Powell"/>
    <x v="12"/>
    <s v="English"/>
    <n v="91"/>
    <n v="287761"/>
    <n v="1000000"/>
  </r>
  <r>
    <n v="6.8"/>
    <s v="A Lego Brickumentary"/>
    <s v="Kief Davidson"/>
    <x v="20"/>
    <s v="English"/>
    <n v="93"/>
    <n v="100240"/>
    <n v="1000000"/>
  </r>
  <r>
    <n v="5.6"/>
    <s v="Hardflip"/>
    <s v="Johnny Remo"/>
    <x v="0"/>
    <s v="English"/>
    <n v="112"/>
    <n v="96734"/>
    <n v="1000000"/>
  </r>
  <r>
    <n v="5.6"/>
    <s v="Hardflip"/>
    <s v="Johnny Remo"/>
    <x v="12"/>
    <s v="English"/>
    <n v="112"/>
    <n v="96734"/>
    <n v="1000000"/>
  </r>
  <r>
    <n v="4.8"/>
    <s v="Chocolate: Deep Dark Secrets"/>
    <s v="Vivek Agnihotri"/>
    <x v="4"/>
    <s v="Hindi"/>
    <n v="160"/>
    <n v="49000"/>
    <n v="1500000"/>
  </r>
  <r>
    <n v="6.4"/>
    <s v="The House of the Devil"/>
    <s v="Ti West"/>
    <x v="16"/>
    <s v="English"/>
    <n v="95"/>
    <n v="100659"/>
    <n v="900000"/>
  </r>
  <r>
    <n v="6.8"/>
    <s v="The Perfect Host"/>
    <s v="Nick Tomnay"/>
    <x v="7"/>
    <s v="English"/>
    <n v="93"/>
    <n v="48430"/>
    <n v="500000"/>
  </r>
  <r>
    <n v="6.8"/>
    <s v="The Perfect Host"/>
    <s v="Nick Tomnay"/>
    <x v="15"/>
    <s v="English"/>
    <n v="93"/>
    <n v="48430"/>
    <n v="500000"/>
  </r>
  <r>
    <n v="6.8"/>
    <s v="The Perfect Host"/>
    <s v="Nick Tomnay"/>
    <x v="4"/>
    <s v="English"/>
    <n v="93"/>
    <n v="48430"/>
    <n v="500000"/>
  </r>
  <r>
    <n v="6.1"/>
    <s v="Safe Men"/>
    <s v="John Hamburg"/>
    <x v="7"/>
    <s v="English"/>
    <n v="88"/>
    <n v="21210"/>
    <n v="1000000"/>
  </r>
  <r>
    <n v="6.1"/>
    <s v="Safe Men"/>
    <s v="John Hamburg"/>
    <x v="15"/>
    <s v="English"/>
    <n v="88"/>
    <n v="21210"/>
    <n v="1000000"/>
  </r>
  <r>
    <n v="6"/>
    <s v="The Specials"/>
    <s v="Craig Mazin"/>
    <x v="0"/>
    <s v="English"/>
    <n v="82"/>
    <n v="12996"/>
    <n v="1000000"/>
  </r>
  <r>
    <n v="6"/>
    <s v="The Specials"/>
    <s v="Craig Mazin"/>
    <x v="7"/>
    <s v="English"/>
    <n v="82"/>
    <n v="12996"/>
    <n v="1000000"/>
  </r>
  <r>
    <n v="6"/>
    <s v="The Specials"/>
    <s v="Craig Mazin"/>
    <x v="2"/>
    <s v="English"/>
    <n v="82"/>
    <n v="12996"/>
    <n v="1000000"/>
  </r>
  <r>
    <n v="6"/>
    <s v="The Specials"/>
    <s v="Craig Mazin"/>
    <x v="3"/>
    <s v="English"/>
    <n v="82"/>
    <n v="12996"/>
    <n v="1000000"/>
  </r>
  <r>
    <n v="6.1"/>
    <s v="Alone with Her"/>
    <s v="Eric Nicholas"/>
    <x v="15"/>
    <s v="English"/>
    <n v="78"/>
    <n v="10018"/>
    <n v="1000000"/>
  </r>
  <r>
    <n v="6.1"/>
    <s v="Alone with Her"/>
    <s v="Eric Nicholas"/>
    <x v="12"/>
    <s v="English"/>
    <n v="78"/>
    <n v="10018"/>
    <n v="1000000"/>
  </r>
  <r>
    <n v="6.1"/>
    <s v="Alone with Her"/>
    <s v="Eric Nicholas"/>
    <x v="4"/>
    <s v="English"/>
    <n v="78"/>
    <n v="10018"/>
    <n v="1000000"/>
  </r>
  <r>
    <n v="5.5"/>
    <s v="Creative Control"/>
    <s v="Benjamin Dickinson"/>
    <x v="12"/>
    <s v="English"/>
    <n v="97"/>
    <n v="62480"/>
    <n v="1000000"/>
  </r>
  <r>
    <n v="5.5"/>
    <s v="Creative Control"/>
    <s v="Benjamin Dickinson"/>
    <x v="3"/>
    <s v="English"/>
    <n v="97"/>
    <n v="62480"/>
    <n v="1000000"/>
  </r>
  <r>
    <n v="6.9"/>
    <s v="Special"/>
    <s v="Hal Haberman"/>
    <x v="7"/>
    <s v="English"/>
    <n v="81"/>
    <n v="6387"/>
    <n v="1000000"/>
  </r>
  <r>
    <n v="6.9"/>
    <s v="Special"/>
    <s v="Hal Haberman"/>
    <x v="12"/>
    <s v="English"/>
    <n v="81"/>
    <n v="6387"/>
    <n v="1000000"/>
  </r>
  <r>
    <n v="6.9"/>
    <s v="Special"/>
    <s v="Hal Haberman"/>
    <x v="3"/>
    <s v="English"/>
    <n v="81"/>
    <n v="6387"/>
    <n v="1000000"/>
  </r>
  <r>
    <n v="4.0999999999999996"/>
    <s v="In Her Line of Fire"/>
    <s v="Brian Trenchard-Smith"/>
    <x v="0"/>
    <s v="English"/>
    <n v="88"/>
    <n v="721"/>
    <n v="1000000"/>
  </r>
  <r>
    <n v="4.0999999999999996"/>
    <s v="In Her Line of Fire"/>
    <s v="Brian Trenchard-Smith"/>
    <x v="12"/>
    <s v="English"/>
    <n v="88"/>
    <n v="721"/>
    <n v="1000000"/>
  </r>
  <r>
    <n v="5.4"/>
    <s v="The Jimmy Show"/>
    <s v="Frank Whaley"/>
    <x v="7"/>
    <s v="English"/>
    <n v="96"/>
    <n v="703"/>
    <n v="1500000"/>
  </r>
  <r>
    <n v="5.4"/>
    <s v="The Jimmy Show"/>
    <s v="Frank Whaley"/>
    <x v="12"/>
    <s v="English"/>
    <n v="96"/>
    <n v="703"/>
    <n v="1500000"/>
  </r>
  <r>
    <n v="8.1999999999999993"/>
    <s v="On the Waterfront"/>
    <s v="Elia Kazan"/>
    <x v="15"/>
    <s v="English"/>
    <n v="108"/>
    <n v="9600000"/>
    <n v="910000"/>
  </r>
  <r>
    <n v="8.1999999999999993"/>
    <s v="On the Waterfront"/>
    <s v="Elia Kazan"/>
    <x v="12"/>
    <s v="English"/>
    <n v="108"/>
    <n v="9600000"/>
    <n v="910000"/>
  </r>
  <r>
    <n v="8.1999999999999993"/>
    <s v="On the Waterfront"/>
    <s v="Elia Kazan"/>
    <x v="5"/>
    <s v="English"/>
    <n v="108"/>
    <n v="9600000"/>
    <n v="910000"/>
  </r>
  <r>
    <n v="5.7"/>
    <s v="L!fe Happens"/>
    <s v="Kat Coiro"/>
    <x v="7"/>
    <s v="English"/>
    <n v="100"/>
    <n v="20186"/>
    <n v="930000"/>
  </r>
  <r>
    <n v="7.9"/>
    <s v="4 Months, 3 Weeks and 2 Days"/>
    <s v="Cristian Mungiu"/>
    <x v="12"/>
    <s v="Romanian"/>
    <n v="113"/>
    <n v="1185783"/>
    <n v="590000"/>
  </r>
  <r>
    <n v="7.1"/>
    <s v="Hard Candy"/>
    <s v="David Slade"/>
    <x v="15"/>
    <s v="English"/>
    <n v="104"/>
    <n v="1007962"/>
    <n v="950000"/>
  </r>
  <r>
    <n v="7.1"/>
    <s v="Hard Candy"/>
    <s v="David Slade"/>
    <x v="12"/>
    <s v="English"/>
    <n v="104"/>
    <n v="1007962"/>
    <n v="950000"/>
  </r>
  <r>
    <n v="7.1"/>
    <s v="Hard Candy"/>
    <s v="David Slade"/>
    <x v="4"/>
    <s v="English"/>
    <n v="104"/>
    <n v="1007962"/>
    <n v="950000"/>
  </r>
  <r>
    <n v="6.4"/>
    <s v="The Quiet"/>
    <s v="Jamie Babbit"/>
    <x v="12"/>
    <s v="English"/>
    <n v="91"/>
    <n v="381186"/>
    <n v="900000"/>
  </r>
  <r>
    <n v="6.4"/>
    <s v="The Quiet"/>
    <s v="Jamie Babbit"/>
    <x v="4"/>
    <s v="English"/>
    <n v="91"/>
    <n v="381186"/>
    <n v="900000"/>
  </r>
  <r>
    <n v="7.5"/>
    <s v="Fruitvale Station"/>
    <s v="Ryan Coogler"/>
    <x v="18"/>
    <s v="English"/>
    <n v="85"/>
    <n v="16097842"/>
    <n v="900000"/>
  </r>
  <r>
    <n v="7.5"/>
    <s v="Fruitvale Station"/>
    <s v="Ryan Coogler"/>
    <x v="12"/>
    <s v="English"/>
    <n v="85"/>
    <n v="16097842"/>
    <n v="900000"/>
  </r>
  <r>
    <n v="7.5"/>
    <s v="Fruitvale Station"/>
    <s v="Ryan Coogler"/>
    <x v="5"/>
    <s v="English"/>
    <n v="85"/>
    <n v="16097842"/>
    <n v="900000"/>
  </r>
  <r>
    <n v="6.4"/>
    <s v="The Brass Teapot"/>
    <s v="Ramaa Mosley"/>
    <x v="7"/>
    <s v="English"/>
    <n v="101"/>
    <n v="6643"/>
    <n v="900000"/>
  </r>
  <r>
    <n v="6.4"/>
    <s v="The Brass Teapot"/>
    <s v="Ramaa Mosley"/>
    <x v="2"/>
    <s v="English"/>
    <n v="101"/>
    <n v="6643"/>
    <n v="900000"/>
  </r>
  <r>
    <n v="6.4"/>
    <s v="The Brass Teapot"/>
    <s v="Ramaa Mosley"/>
    <x v="4"/>
    <s v="English"/>
    <n v="101"/>
    <n v="6643"/>
    <n v="900000"/>
  </r>
  <r>
    <n v="7.3"/>
    <s v="The Hammer"/>
    <s v="Charles Herman-Wurmfeld"/>
    <x v="7"/>
    <s v="English"/>
    <n v="88"/>
    <n v="442638"/>
    <n v="850000"/>
  </r>
  <r>
    <n v="7.3"/>
    <s v="The Hammer"/>
    <s v="Charles Herman-Wurmfeld"/>
    <x v="5"/>
    <s v="English"/>
    <n v="88"/>
    <n v="442638"/>
    <n v="850000"/>
  </r>
  <r>
    <n v="7.3"/>
    <s v="The Hammer"/>
    <s v="Charles Herman-Wurmfeld"/>
    <x v="14"/>
    <s v="English"/>
    <n v="88"/>
    <n v="442638"/>
    <n v="850000"/>
  </r>
  <r>
    <n v="7.2"/>
    <s v="Latter Days"/>
    <s v="C. Jay Cox"/>
    <x v="7"/>
    <s v="English"/>
    <n v="107"/>
    <n v="819939"/>
    <n v="850000"/>
  </r>
  <r>
    <n v="7.2"/>
    <s v="Latter Days"/>
    <s v="C. Jay Cox"/>
    <x v="12"/>
    <s v="English"/>
    <n v="107"/>
    <n v="819939"/>
    <n v="850000"/>
  </r>
  <r>
    <n v="7.2"/>
    <s v="Latter Days"/>
    <s v="C. Jay Cox"/>
    <x v="5"/>
    <s v="English"/>
    <n v="107"/>
    <n v="819939"/>
    <n v="850000"/>
  </r>
  <r>
    <n v="6"/>
    <s v="For a Good Time, Call..."/>
    <s v="Jamie Travis"/>
    <x v="7"/>
    <s v="English"/>
    <n v="88"/>
    <n v="1243961"/>
    <n v="850000"/>
  </r>
  <r>
    <n v="5.6"/>
    <s v="Time Changer"/>
    <s v="Rich Christiano"/>
    <x v="12"/>
    <s v="English"/>
    <n v="95"/>
    <n v="15278"/>
    <n v="825000"/>
  </r>
  <r>
    <n v="5.6"/>
    <s v="Time Changer"/>
    <s v="Rich Christiano"/>
    <x v="2"/>
    <s v="English"/>
    <n v="95"/>
    <n v="15278"/>
    <n v="825000"/>
  </r>
  <r>
    <n v="5.6"/>
    <s v="Time Changer"/>
    <s v="Rich Christiano"/>
    <x v="3"/>
    <s v="English"/>
    <n v="95"/>
    <n v="15278"/>
    <n v="825000"/>
  </r>
  <r>
    <n v="8.4"/>
    <s v="A Separation"/>
    <s v="Asghar Farhadi"/>
    <x v="12"/>
    <s v="Persian"/>
    <n v="123"/>
    <n v="7098492"/>
    <n v="500000"/>
  </r>
  <r>
    <n v="8.4"/>
    <s v="A Separation"/>
    <s v="Asghar Farhadi"/>
    <x v="10"/>
    <s v="Persian"/>
    <n v="123"/>
    <n v="7098492"/>
    <n v="500000"/>
  </r>
  <r>
    <n v="7.5"/>
    <s v="Welcome to the Dollhouse"/>
    <s v="Todd Solondz"/>
    <x v="7"/>
    <s v="English"/>
    <n v="88"/>
    <n v="4771000"/>
    <n v="800000"/>
  </r>
  <r>
    <n v="7.5"/>
    <s v="Welcome to the Dollhouse"/>
    <s v="Todd Solondz"/>
    <x v="12"/>
    <s v="English"/>
    <n v="88"/>
    <n v="4771000"/>
    <n v="800000"/>
  </r>
  <r>
    <n v="7.2"/>
    <s v="Ruby in Paradise"/>
    <s v="Victor Nunez"/>
    <x v="12"/>
    <s v="English"/>
    <n v="114"/>
    <n v="1001437"/>
    <n v="800000"/>
  </r>
  <r>
    <n v="7.2"/>
    <s v="Ruby in Paradise"/>
    <s v="Victor Nunez"/>
    <x v="5"/>
    <s v="English"/>
    <n v="114"/>
    <n v="1001437"/>
    <n v="800000"/>
  </r>
  <r>
    <n v="7.2"/>
    <s v="Raising Victor Vargas"/>
    <s v="Peter Sollett"/>
    <x v="12"/>
    <s v="English"/>
    <n v="88"/>
    <n v="2073984"/>
    <n v="800000"/>
  </r>
  <r>
    <n v="7.2"/>
    <s v="Raising Victor Vargas"/>
    <s v="Peter Sollett"/>
    <x v="5"/>
    <s v="English"/>
    <n v="88"/>
    <n v="2073984"/>
    <n v="800000"/>
  </r>
  <r>
    <n v="6.5"/>
    <s v="Deterrence"/>
    <s v="Rod Lurie"/>
    <x v="12"/>
    <s v="English"/>
    <n v="104"/>
    <n v="144583"/>
    <n v="800000"/>
  </r>
  <r>
    <n v="6.5"/>
    <s v="Deterrence"/>
    <s v="Rod Lurie"/>
    <x v="4"/>
    <s v="English"/>
    <n v="104"/>
    <n v="144583"/>
    <n v="800000"/>
  </r>
  <r>
    <n v="5.0999999999999996"/>
    <s v="Not Cool"/>
    <s v="Shane Dawson"/>
    <x v="7"/>
    <s v="English"/>
    <n v="93"/>
    <n v="35688"/>
    <n v="600000"/>
  </r>
  <r>
    <n v="6.4"/>
    <s v="Dead Snow"/>
    <s v="Tommy Wirkola"/>
    <x v="7"/>
    <s v="Norwegian"/>
    <n v="91"/>
    <n v="41709"/>
    <n v="800000"/>
  </r>
  <r>
    <n v="6.4"/>
    <s v="Dead Snow"/>
    <s v="Tommy Wirkola"/>
    <x v="16"/>
    <s v="Norwegian"/>
    <n v="91"/>
    <n v="41709"/>
    <n v="800000"/>
  </r>
  <r>
    <n v="6.8"/>
    <s v="Saints and Soldiers"/>
    <s v="Ryan Little"/>
    <x v="0"/>
    <s v="English"/>
    <n v="90"/>
    <n v="1310270"/>
    <n v="780000"/>
  </r>
  <r>
    <n v="6.8"/>
    <s v="Saints and Soldiers"/>
    <s v="Ryan Little"/>
    <x v="1"/>
    <s v="English"/>
    <n v="90"/>
    <n v="1310270"/>
    <n v="780000"/>
  </r>
  <r>
    <n v="6.8"/>
    <s v="Saints and Soldiers"/>
    <s v="Ryan Little"/>
    <x v="12"/>
    <s v="English"/>
    <n v="90"/>
    <n v="1310270"/>
    <n v="780000"/>
  </r>
  <r>
    <n v="6.8"/>
    <s v="Saints and Soldiers"/>
    <s v="Ryan Little"/>
    <x v="17"/>
    <s v="English"/>
    <n v="90"/>
    <n v="1310270"/>
    <n v="780000"/>
  </r>
  <r>
    <n v="7.5"/>
    <s v="American Graffiti"/>
    <s v="George Lucas"/>
    <x v="7"/>
    <s v="English"/>
    <n v="112"/>
    <n v="115000000"/>
    <n v="777000"/>
  </r>
  <r>
    <n v="7.5"/>
    <s v="American Graffiti"/>
    <s v="George Lucas"/>
    <x v="12"/>
    <s v="English"/>
    <n v="112"/>
    <n v="115000000"/>
    <n v="777000"/>
  </r>
  <r>
    <n v="7.5"/>
    <s v="American Graffiti"/>
    <s v="George Lucas"/>
    <x v="19"/>
    <s v="English"/>
    <n v="112"/>
    <n v="115000000"/>
    <n v="777000"/>
  </r>
  <r>
    <n v="6.9"/>
    <s v="Aqua Teen Hunger Force Colon Movie Film for Theaters"/>
    <s v="Matt Maiellaro"/>
    <x v="0"/>
    <s v="English"/>
    <n v="86"/>
    <n v="5518918"/>
    <n v="750000"/>
  </r>
  <r>
    <n v="6.9"/>
    <s v="Aqua Teen Hunger Force Colon Movie Film for Theaters"/>
    <s v="Matt Maiellaro"/>
    <x v="1"/>
    <s v="English"/>
    <n v="86"/>
    <n v="5518918"/>
    <n v="750000"/>
  </r>
  <r>
    <n v="6.9"/>
    <s v="Aqua Teen Hunger Force Colon Movie Film for Theaters"/>
    <s v="Matt Maiellaro"/>
    <x v="6"/>
    <s v="English"/>
    <n v="86"/>
    <n v="5518918"/>
    <n v="750000"/>
  </r>
  <r>
    <n v="6.9"/>
    <s v="Aqua Teen Hunger Force Colon Movie Film for Theaters"/>
    <s v="Matt Maiellaro"/>
    <x v="7"/>
    <s v="English"/>
    <n v="86"/>
    <n v="5518918"/>
    <n v="750000"/>
  </r>
  <r>
    <n v="6.9"/>
    <s v="Aqua Teen Hunger Force Colon Movie Film for Theaters"/>
    <s v="Matt Maiellaro"/>
    <x v="2"/>
    <s v="English"/>
    <n v="86"/>
    <n v="5518918"/>
    <n v="750000"/>
  </r>
  <r>
    <n v="6.9"/>
    <s v="Aqua Teen Hunger Force Colon Movie Film for Theaters"/>
    <s v="Matt Maiellaro"/>
    <x v="3"/>
    <s v="English"/>
    <n v="86"/>
    <n v="5518918"/>
    <n v="750000"/>
  </r>
  <r>
    <n v="7"/>
    <s v="Safety Not Guaranteed"/>
    <s v="Colin Trevorrow"/>
    <x v="7"/>
    <s v="English"/>
    <n v="86"/>
    <n v="4007792"/>
    <n v="750000"/>
  </r>
  <r>
    <n v="7"/>
    <s v="Safety Not Guaranteed"/>
    <s v="Colin Trevorrow"/>
    <x v="12"/>
    <s v="English"/>
    <n v="86"/>
    <n v="4007792"/>
    <n v="750000"/>
  </r>
  <r>
    <n v="7"/>
    <s v="Safety Not Guaranteed"/>
    <s v="Colin Trevorrow"/>
    <x v="5"/>
    <s v="English"/>
    <n v="86"/>
    <n v="4007792"/>
    <n v="750000"/>
  </r>
  <r>
    <n v="6.3"/>
    <s v="Kill List"/>
    <s v="Ben Wheatley"/>
    <x v="15"/>
    <s v="English"/>
    <n v="95"/>
    <n v="26297"/>
    <n v="500000"/>
  </r>
  <r>
    <n v="6.3"/>
    <s v="Kill List"/>
    <s v="Ben Wheatley"/>
    <x v="16"/>
    <s v="English"/>
    <n v="95"/>
    <n v="26297"/>
    <n v="500000"/>
  </r>
  <r>
    <n v="6.3"/>
    <s v="Kill List"/>
    <s v="Ben Wheatley"/>
    <x v="4"/>
    <s v="English"/>
    <n v="95"/>
    <n v="26297"/>
    <n v="500000"/>
  </r>
  <r>
    <n v="5.5"/>
    <s v="The Innkeepers"/>
    <s v="Ti West"/>
    <x v="16"/>
    <s v="English"/>
    <n v="101"/>
    <n v="77501"/>
    <n v="750000"/>
  </r>
  <r>
    <n v="6.6"/>
    <s v="Interview with the Assassin"/>
    <s v="Neil Burger"/>
    <x v="12"/>
    <s v="English"/>
    <n v="88"/>
    <n v="47329"/>
    <n v="750000"/>
  </r>
  <r>
    <n v="5.2"/>
    <s v="Donkey Punch"/>
    <s v="Oliver Blackburn"/>
    <x v="15"/>
    <s v="English"/>
    <n v="99"/>
    <n v="18378"/>
    <n v="900000"/>
  </r>
  <r>
    <n v="5.2"/>
    <s v="Donkey Punch"/>
    <s v="Oliver Blackburn"/>
    <x v="12"/>
    <s v="English"/>
    <n v="99"/>
    <n v="18378"/>
    <n v="900000"/>
  </r>
  <r>
    <n v="5.2"/>
    <s v="Donkey Punch"/>
    <s v="Oliver Blackburn"/>
    <x v="16"/>
    <s v="English"/>
    <n v="99"/>
    <n v="18378"/>
    <n v="900000"/>
  </r>
  <r>
    <n v="5.2"/>
    <s v="Donkey Punch"/>
    <s v="Oliver Blackburn"/>
    <x v="4"/>
    <s v="English"/>
    <n v="99"/>
    <n v="18378"/>
    <n v="900000"/>
  </r>
  <r>
    <n v="8.3000000000000007"/>
    <s v="Hoop Dreams"/>
    <s v="Steve James"/>
    <x v="20"/>
    <s v="English"/>
    <n v="170"/>
    <n v="7830611"/>
    <n v="700000"/>
  </r>
  <r>
    <n v="8.3000000000000007"/>
    <s v="Hoop Dreams"/>
    <s v="Steve James"/>
    <x v="12"/>
    <s v="English"/>
    <n v="170"/>
    <n v="7830611"/>
    <n v="700000"/>
  </r>
  <r>
    <n v="8.3000000000000007"/>
    <s v="Hoop Dreams"/>
    <s v="Steve James"/>
    <x v="14"/>
    <s v="English"/>
    <n v="170"/>
    <n v="7830611"/>
    <n v="700000"/>
  </r>
  <r>
    <n v="7.2"/>
    <s v="L.I.E."/>
    <s v="Michael Cuesta"/>
    <x v="15"/>
    <s v="English"/>
    <n v="97"/>
    <n v="1141829"/>
    <n v="700000"/>
  </r>
  <r>
    <n v="7.2"/>
    <s v="L.I.E."/>
    <s v="Michael Cuesta"/>
    <x v="12"/>
    <s v="English"/>
    <n v="97"/>
    <n v="1141829"/>
    <n v="700000"/>
  </r>
  <r>
    <n v="7.2"/>
    <s v="Half Nelson"/>
    <s v="Ryan Fleck"/>
    <x v="12"/>
    <s v="English"/>
    <n v="106"/>
    <n v="2694973"/>
    <n v="700000"/>
  </r>
  <r>
    <n v="6.5"/>
    <s v="Naturally Native"/>
    <s v="Jennifer Wynne Farmer"/>
    <x v="12"/>
    <s v="English"/>
    <n v="107"/>
    <n v="10508"/>
    <n v="700000"/>
  </r>
  <r>
    <n v="6.5"/>
    <s v="Hav Plenty"/>
    <s v="Christopher Scott Cherot"/>
    <x v="7"/>
    <s v="English"/>
    <n v="84"/>
    <n v="2301777"/>
    <n v="650000"/>
  </r>
  <r>
    <n v="7.8"/>
    <s v="Top Hat"/>
    <s v="Mark Sandrich"/>
    <x v="7"/>
    <s v="English"/>
    <n v="81"/>
    <n v="3000000"/>
    <n v="609000"/>
  </r>
  <r>
    <n v="7.8"/>
    <s v="Top Hat"/>
    <s v="Mark Sandrich"/>
    <x v="9"/>
    <s v="English"/>
    <n v="81"/>
    <n v="3000000"/>
    <n v="609000"/>
  </r>
  <r>
    <n v="7.8"/>
    <s v="Top Hat"/>
    <s v="Mark Sandrich"/>
    <x v="5"/>
    <s v="English"/>
    <n v="81"/>
    <n v="3000000"/>
    <n v="609000"/>
  </r>
  <r>
    <n v="6.4"/>
    <s v="The Blair Witch Project"/>
    <s v="Daniel Myrick"/>
    <x v="16"/>
    <s v="English"/>
    <n v="81"/>
    <n v="140530114"/>
    <n v="60000"/>
  </r>
  <r>
    <n v="8.1"/>
    <s v="Woodstock"/>
    <s v="Michael Wadleigh"/>
    <x v="20"/>
    <s v="English"/>
    <n v="215"/>
    <n v="13300000"/>
    <n v="600000"/>
  </r>
  <r>
    <n v="8.1"/>
    <s v="Woodstock"/>
    <s v="Michael Wadleigh"/>
    <x v="13"/>
    <s v="English"/>
    <n v="215"/>
    <n v="13300000"/>
    <n v="600000"/>
  </r>
  <r>
    <n v="8.1"/>
    <s v="Woodstock"/>
    <s v="Michael Wadleigh"/>
    <x v="19"/>
    <s v="English"/>
    <n v="215"/>
    <n v="13300000"/>
    <n v="600000"/>
  </r>
  <r>
    <n v="5.6"/>
    <s v="Mercy Streets"/>
    <s v="Jon Gunn"/>
    <x v="0"/>
    <s v="English"/>
    <n v="106"/>
    <n v="171988"/>
    <n v="600000"/>
  </r>
  <r>
    <n v="5.6"/>
    <s v="Mercy Streets"/>
    <s v="Jon Gunn"/>
    <x v="15"/>
    <s v="English"/>
    <n v="106"/>
    <n v="171988"/>
    <n v="600000"/>
  </r>
  <r>
    <n v="5.6"/>
    <s v="Mercy Streets"/>
    <s v="Jon Gunn"/>
    <x v="12"/>
    <s v="English"/>
    <n v="106"/>
    <n v="171988"/>
    <n v="600000"/>
  </r>
  <r>
    <n v="5.6"/>
    <s v="Arnolds Park"/>
    <s v="Gene Teigland"/>
    <x v="10"/>
    <s v="English"/>
    <n v="103"/>
    <n v="23616"/>
    <n v="600000"/>
  </r>
  <r>
    <n v="5.6"/>
    <s v="Arnolds Park"/>
    <s v="Gene Teigland"/>
    <x v="4"/>
    <s v="English"/>
    <n v="103"/>
    <n v="23616"/>
    <n v="600000"/>
  </r>
  <r>
    <n v="6.6"/>
    <s v="Broken Vessels"/>
    <s v="Scott Ziehl"/>
    <x v="12"/>
    <s v="English"/>
    <n v="90"/>
    <n v="13493"/>
    <n v="600000"/>
  </r>
  <r>
    <n v="7.7"/>
    <s v="A Hard Day's Night"/>
    <s v="Richard Lester"/>
    <x v="7"/>
    <s v="English"/>
    <n v="87"/>
    <n v="515005"/>
    <n v="560000"/>
  </r>
  <r>
    <n v="7.7"/>
    <s v="A Hard Day's Night"/>
    <s v="Richard Lester"/>
    <x v="9"/>
    <s v="English"/>
    <n v="87"/>
    <n v="515005"/>
    <n v="560000"/>
  </r>
  <r>
    <n v="7.2"/>
    <s v="The Harvest/La Cosecha"/>
    <s v="U. Roberto Romano"/>
    <x v="20"/>
    <s v="English"/>
    <n v="80"/>
    <n v="2245"/>
    <n v="560000"/>
  </r>
  <r>
    <n v="6.5"/>
    <s v="Fireproof"/>
    <s v="Alex Kendrick"/>
    <x v="12"/>
    <s v="English"/>
    <n v="122"/>
    <n v="33451479"/>
    <n v="500000"/>
  </r>
  <r>
    <n v="6.5"/>
    <s v="Fireproof"/>
    <s v="Alex Kendrick"/>
    <x v="5"/>
    <s v="English"/>
    <n v="122"/>
    <n v="33451479"/>
    <n v="500000"/>
  </r>
  <r>
    <n v="6.1"/>
    <s v="Benji"/>
    <s v="Joe Camp"/>
    <x v="1"/>
    <s v="English"/>
    <n v="86"/>
    <n v="39552600"/>
    <n v="500000"/>
  </r>
  <r>
    <n v="6.1"/>
    <s v="Benji"/>
    <s v="Joe Camp"/>
    <x v="8"/>
    <s v="English"/>
    <n v="86"/>
    <n v="39552600"/>
    <n v="500000"/>
  </r>
  <r>
    <n v="6.1"/>
    <s v="Benji"/>
    <s v="Joe Camp"/>
    <x v="5"/>
    <s v="English"/>
    <n v="86"/>
    <n v="39552600"/>
    <n v="500000"/>
  </r>
  <r>
    <n v="5.7"/>
    <s v="Open Water"/>
    <s v="Chris Kentis"/>
    <x v="1"/>
    <s v="English"/>
    <n v="79"/>
    <n v="30500882"/>
    <n v="500000"/>
  </r>
  <r>
    <n v="5.7"/>
    <s v="Open Water"/>
    <s v="Chris Kentis"/>
    <x v="18"/>
    <s v="English"/>
    <n v="79"/>
    <n v="30500882"/>
    <n v="500000"/>
  </r>
  <r>
    <n v="5.7"/>
    <s v="Open Water"/>
    <s v="Chris Kentis"/>
    <x v="12"/>
    <s v="English"/>
    <n v="79"/>
    <n v="30500882"/>
    <n v="500000"/>
  </r>
  <r>
    <n v="5.7"/>
    <s v="Open Water"/>
    <s v="Chris Kentis"/>
    <x v="16"/>
    <s v="English"/>
    <n v="79"/>
    <n v="30500882"/>
    <n v="500000"/>
  </r>
  <r>
    <n v="5.7"/>
    <s v="Open Water"/>
    <s v="Chris Kentis"/>
    <x v="4"/>
    <s v="English"/>
    <n v="79"/>
    <n v="30500882"/>
    <n v="500000"/>
  </r>
  <r>
    <n v="5.9"/>
    <s v="Kingdom of the Spiders"/>
    <s v="John 'Bud' Cardos"/>
    <x v="16"/>
    <s v="English"/>
    <n v="97"/>
    <n v="17000000"/>
    <n v="500000"/>
  </r>
  <r>
    <n v="5.9"/>
    <s v="Kingdom of the Spiders"/>
    <s v="John 'Bud' Cardos"/>
    <x v="3"/>
    <s v="English"/>
    <n v="97"/>
    <n v="17000000"/>
    <n v="500000"/>
  </r>
  <r>
    <n v="7.7"/>
    <s v="The Station Agent"/>
    <s v="Tom McCarthy"/>
    <x v="7"/>
    <s v="English"/>
    <n v="89"/>
    <n v="5739376"/>
    <n v="500000"/>
  </r>
  <r>
    <n v="7.7"/>
    <s v="The Station Agent"/>
    <s v="Tom McCarthy"/>
    <x v="12"/>
    <s v="English"/>
    <n v="89"/>
    <n v="5739376"/>
    <n v="500000"/>
  </r>
  <r>
    <n v="7.1"/>
    <s v="To Save a Life"/>
    <s v="Brian Baugh"/>
    <x v="12"/>
    <s v="English"/>
    <n v="120"/>
    <n v="3773863"/>
    <n v="1000000"/>
  </r>
  <r>
    <n v="7.6"/>
    <s v="Beyond the Mat"/>
    <s v="Barry W. Blaustein"/>
    <x v="18"/>
    <s v="English"/>
    <n v="108"/>
    <n v="2047570"/>
    <n v="500000"/>
  </r>
  <r>
    <n v="7.6"/>
    <s v="Beyond the Mat"/>
    <s v="Barry W. Blaustein"/>
    <x v="20"/>
    <s v="English"/>
    <n v="108"/>
    <n v="2047570"/>
    <n v="500000"/>
  </r>
  <r>
    <n v="7.6"/>
    <s v="Beyond the Mat"/>
    <s v="Barry W. Blaustein"/>
    <x v="14"/>
    <s v="English"/>
    <n v="108"/>
    <n v="2047570"/>
    <n v="500000"/>
  </r>
  <r>
    <n v="6.4"/>
    <s v="The Singles Ward"/>
    <s v="Kurt Hale"/>
    <x v="7"/>
    <s v="English"/>
    <n v="102"/>
    <n v="1250798"/>
    <n v="500000"/>
  </r>
  <r>
    <n v="6.4"/>
    <s v="The Singles Ward"/>
    <s v="Kurt Hale"/>
    <x v="12"/>
    <s v="English"/>
    <n v="102"/>
    <n v="1250798"/>
    <n v="500000"/>
  </r>
  <r>
    <n v="6.4"/>
    <s v="The Singles Ward"/>
    <s v="Kurt Hale"/>
    <x v="5"/>
    <s v="English"/>
    <n v="102"/>
    <n v="1250798"/>
    <n v="500000"/>
  </r>
  <r>
    <n v="7.4"/>
    <s v="Osama"/>
    <s v="Siddiq Barmak"/>
    <x v="12"/>
    <s v="Dari"/>
    <n v="83"/>
    <n v="1127331"/>
    <n v="46000"/>
  </r>
  <r>
    <n v="6.8"/>
    <s v="Sholem Aleichem: Laughing in the Darkness"/>
    <s v="Joseph Dorman"/>
    <x v="20"/>
    <s v="English"/>
    <n v="93"/>
    <n v="906666"/>
    <n v="500000"/>
  </r>
  <r>
    <n v="6.5"/>
    <s v="Groove"/>
    <s v="Greg Harrison"/>
    <x v="12"/>
    <s v="English"/>
    <n v="86"/>
    <n v="1114943"/>
    <n v="500000"/>
  </r>
  <r>
    <n v="6.5"/>
    <s v="Groove"/>
    <s v="Greg Harrison"/>
    <x v="19"/>
    <s v="English"/>
    <n v="86"/>
    <n v="1114943"/>
    <n v="500000"/>
  </r>
  <r>
    <n v="6"/>
    <s v="The R.M."/>
    <s v="Kurt Hale"/>
    <x v="7"/>
    <s v="English"/>
    <n v="101"/>
    <n v="1111615"/>
    <n v="500000"/>
  </r>
  <r>
    <n v="6"/>
    <s v="The R.M."/>
    <s v="Kurt Hale"/>
    <x v="15"/>
    <s v="English"/>
    <n v="101"/>
    <n v="1111615"/>
    <n v="500000"/>
  </r>
  <r>
    <n v="6"/>
    <s v="The R.M."/>
    <s v="Kurt Hale"/>
    <x v="8"/>
    <s v="English"/>
    <n v="101"/>
    <n v="1111615"/>
    <n v="500000"/>
  </r>
  <r>
    <n v="7.3"/>
    <s v="Twin Falls Idaho"/>
    <s v="Michael Polish"/>
    <x v="12"/>
    <s v="English"/>
    <n v="111"/>
    <n v="985341"/>
    <n v="500000"/>
  </r>
  <r>
    <n v="7.3"/>
    <s v="Mean Creek"/>
    <s v="Jacob Aaron Estes"/>
    <x v="15"/>
    <s v="English"/>
    <n v="90"/>
    <n v="603943"/>
    <n v="500000"/>
  </r>
  <r>
    <n v="7.3"/>
    <s v="Mean Creek"/>
    <s v="Jacob Aaron Estes"/>
    <x v="12"/>
    <s v="English"/>
    <n v="90"/>
    <n v="603943"/>
    <n v="500000"/>
  </r>
  <r>
    <n v="6.5"/>
    <s v="Hurricane Streets"/>
    <s v="Morgan J. Freeman"/>
    <x v="15"/>
    <s v="English"/>
    <n v="86"/>
    <n v="334041"/>
    <n v="500000"/>
  </r>
  <r>
    <n v="6.5"/>
    <s v="Hurricane Streets"/>
    <s v="Morgan J. Freeman"/>
    <x v="12"/>
    <s v="English"/>
    <n v="86"/>
    <n v="334041"/>
    <n v="500000"/>
  </r>
  <r>
    <n v="6.5"/>
    <s v="Hurricane Streets"/>
    <s v="Morgan J. Freeman"/>
    <x v="5"/>
    <s v="English"/>
    <n v="86"/>
    <n v="334041"/>
    <n v="500000"/>
  </r>
  <r>
    <n v="6"/>
    <s v="Never Again"/>
    <s v="Eric Schaeffer"/>
    <x v="7"/>
    <s v="English"/>
    <n v="98"/>
    <n v="295468"/>
    <n v="500000"/>
  </r>
  <r>
    <n v="6"/>
    <s v="Never Again"/>
    <s v="Eric Schaeffer"/>
    <x v="5"/>
    <s v="English"/>
    <n v="98"/>
    <n v="295468"/>
    <n v="500000"/>
  </r>
  <r>
    <n v="5.3"/>
    <s v="Civil Brand"/>
    <s v="Neema Barnette"/>
    <x v="15"/>
    <s v="English"/>
    <n v="91"/>
    <n v="243347"/>
    <n v="500000"/>
  </r>
  <r>
    <n v="5.3"/>
    <s v="Civil Brand"/>
    <s v="Neema Barnette"/>
    <x v="12"/>
    <s v="English"/>
    <n v="91"/>
    <n v="243347"/>
    <n v="500000"/>
  </r>
  <r>
    <n v="5.3"/>
    <s v="Civil Brand"/>
    <s v="Neema Barnette"/>
    <x v="4"/>
    <s v="English"/>
    <n v="91"/>
    <n v="243347"/>
    <n v="500000"/>
  </r>
  <r>
    <n v="6.6"/>
    <s v="Lonesome Jim"/>
    <s v="Steve Buscemi"/>
    <x v="7"/>
    <s v="English"/>
    <n v="91"/>
    <n v="154077"/>
    <n v="500000"/>
  </r>
  <r>
    <n v="6.6"/>
    <s v="Lonesome Jim"/>
    <s v="Steve Buscemi"/>
    <x v="12"/>
    <s v="English"/>
    <n v="91"/>
    <n v="154077"/>
    <n v="500000"/>
  </r>
  <r>
    <n v="7.1"/>
    <s v="Deceptive Practice: The Mysteries and Mentors of Ricky Jay"/>
    <s v="Molly Bernstein"/>
    <x v="20"/>
    <s v="English"/>
    <n v="88"/>
    <n v="151389"/>
    <n v="500000"/>
  </r>
  <r>
    <n v="8.6999999999999993"/>
    <s v="Seven Samurai"/>
    <s v="Akira Kurosawa"/>
    <x v="0"/>
    <s v="Japanese"/>
    <n v="202"/>
    <n v="269061"/>
    <n v="2000000"/>
  </r>
  <r>
    <n v="8.6999999999999993"/>
    <s v="Seven Samurai"/>
    <s v="Akira Kurosawa"/>
    <x v="1"/>
    <s v="Japanese"/>
    <n v="202"/>
    <n v="269061"/>
    <n v="2000000"/>
  </r>
  <r>
    <n v="8.6999999999999993"/>
    <s v="Seven Samurai"/>
    <s v="Akira Kurosawa"/>
    <x v="12"/>
    <s v="Japanese"/>
    <n v="202"/>
    <n v="269061"/>
    <n v="2000000"/>
  </r>
  <r>
    <n v="8.4"/>
    <s v="The Other Dream Team"/>
    <s v="Marius A. Markevicius"/>
    <x v="20"/>
    <s v="English"/>
    <n v="89"/>
    <n v="133778"/>
    <n v="500000"/>
  </r>
  <r>
    <n v="8.4"/>
    <s v="The Other Dream Team"/>
    <s v="Marius A. Markevicius"/>
    <x v="14"/>
    <s v="English"/>
    <n v="89"/>
    <n v="133778"/>
    <n v="500000"/>
  </r>
  <r>
    <n v="6.2"/>
    <s v="Finishing the Game: The Search for a New Bruce Lee"/>
    <s v="Justin Lin"/>
    <x v="7"/>
    <s v="English"/>
    <n v="84"/>
    <n v="52850"/>
    <n v="500000"/>
  </r>
  <r>
    <n v="5.8"/>
    <s v="Rubber"/>
    <s v="Quentin Dupieux"/>
    <x v="7"/>
    <s v="English"/>
    <n v="82"/>
    <n v="98017"/>
    <n v="500000"/>
  </r>
  <r>
    <n v="5.8"/>
    <s v="Rubber"/>
    <s v="Quentin Dupieux"/>
    <x v="2"/>
    <s v="English"/>
    <n v="82"/>
    <n v="98017"/>
    <n v="500000"/>
  </r>
  <r>
    <n v="5.8"/>
    <s v="Rubber"/>
    <s v="Quentin Dupieux"/>
    <x v="16"/>
    <s v="English"/>
    <n v="82"/>
    <n v="98017"/>
    <n v="500000"/>
  </r>
  <r>
    <n v="5.7"/>
    <s v="Kiss the Bride"/>
    <s v="C. Jay Cox"/>
    <x v="7"/>
    <s v="English"/>
    <n v="100"/>
    <n v="31937"/>
    <n v="500000"/>
  </r>
  <r>
    <n v="5.7"/>
    <s v="Kiss the Bride"/>
    <s v="C. Jay Cox"/>
    <x v="5"/>
    <s v="English"/>
    <n v="100"/>
    <n v="31937"/>
    <n v="500000"/>
  </r>
  <r>
    <n v="6.1"/>
    <s v="The Slaughter Rule"/>
    <s v="Alex Smith"/>
    <x v="12"/>
    <s v="English"/>
    <n v="112"/>
    <n v="13134"/>
    <n v="500000"/>
  </r>
  <r>
    <n v="6.1"/>
    <s v="The Slaughter Rule"/>
    <s v="Alex Smith"/>
    <x v="14"/>
    <s v="English"/>
    <n v="112"/>
    <n v="13134"/>
    <n v="500000"/>
  </r>
  <r>
    <n v="6.4"/>
    <s v="Monsters"/>
    <s v="Gareth Edwards"/>
    <x v="12"/>
    <s v="English"/>
    <n v="94"/>
    <n v="237301"/>
    <n v="500000"/>
  </r>
  <r>
    <n v="6.4"/>
    <s v="Monsters"/>
    <s v="Gareth Edwards"/>
    <x v="3"/>
    <s v="English"/>
    <n v="94"/>
    <n v="237301"/>
    <n v="500000"/>
  </r>
  <r>
    <n v="6.4"/>
    <s v="Monsters"/>
    <s v="Gareth Edwards"/>
    <x v="4"/>
    <s v="English"/>
    <n v="94"/>
    <n v="237301"/>
    <n v="500000"/>
  </r>
  <r>
    <n v="6.5"/>
    <s v="The Living Wake"/>
    <s v="Sol Tryon"/>
    <x v="7"/>
    <s v="English"/>
    <n v="91"/>
    <n v="12055"/>
    <n v="500000"/>
  </r>
  <r>
    <n v="4.5999999999999996"/>
    <s v="Detention of the Dead"/>
    <s v="Alex Craig Mann"/>
    <x v="7"/>
    <s v="English"/>
    <n v="87"/>
    <n v="1332"/>
    <n v="500000"/>
  </r>
  <r>
    <n v="4.5999999999999996"/>
    <s v="Detention of the Dead"/>
    <s v="Alex Craig Mann"/>
    <x v="16"/>
    <s v="English"/>
    <n v="87"/>
    <n v="1332"/>
    <n v="500000"/>
  </r>
  <r>
    <n v="6.8"/>
    <s v="Born to Fly: Elizabeth Streb vs. Gravity"/>
    <s v="Catherine Gund"/>
    <x v="0"/>
    <s v="English"/>
    <n v="82"/>
    <n v="21199"/>
    <n v="500000"/>
  </r>
  <r>
    <n v="6.8"/>
    <s v="Born to Fly: Elizabeth Streb vs. Gravity"/>
    <s v="Catherine Gund"/>
    <x v="18"/>
    <s v="English"/>
    <n v="82"/>
    <n v="21199"/>
    <n v="500000"/>
  </r>
  <r>
    <n v="6.8"/>
    <s v="Born to Fly: Elizabeth Streb vs. Gravity"/>
    <s v="Catherine Gund"/>
    <x v="20"/>
    <s v="English"/>
    <n v="82"/>
    <n v="21199"/>
    <n v="500000"/>
  </r>
  <r>
    <n v="6.8"/>
    <s v="Born to Fly: Elizabeth Streb vs. Gravity"/>
    <s v="Catherine Gund"/>
    <x v="14"/>
    <s v="English"/>
    <n v="82"/>
    <n v="21199"/>
    <n v="500000"/>
  </r>
  <r>
    <n v="5.9"/>
    <s v="Straight Out of Brooklyn"/>
    <s v="Matty Rich"/>
    <x v="15"/>
    <s v="English"/>
    <n v="91"/>
    <n v="2712293"/>
    <n v="450000"/>
  </r>
  <r>
    <n v="5.9"/>
    <s v="Straight Out of Brooklyn"/>
    <s v="Matty Rich"/>
    <x v="12"/>
    <s v="English"/>
    <n v="91"/>
    <n v="2712293"/>
    <n v="450000"/>
  </r>
  <r>
    <n v="7.7"/>
    <s v="Bloody Sunday"/>
    <s v="Paul Greengrass"/>
    <x v="12"/>
    <s v="English"/>
    <n v="107"/>
    <n v="768045"/>
    <n v="2000000"/>
  </r>
  <r>
    <n v="7.7"/>
    <s v="Bloody Sunday"/>
    <s v="Paul Greengrass"/>
    <x v="13"/>
    <s v="English"/>
    <n v="107"/>
    <n v="768045"/>
    <n v="2000000"/>
  </r>
  <r>
    <n v="7.7"/>
    <s v="Bloody Sunday"/>
    <s v="Paul Greengrass"/>
    <x v="17"/>
    <s v="English"/>
    <n v="107"/>
    <n v="768045"/>
    <n v="2000000"/>
  </r>
  <r>
    <n v="7.1"/>
    <s v="Conversations with Other Women"/>
    <s v="Hans Canosa"/>
    <x v="7"/>
    <s v="English"/>
    <n v="84"/>
    <n v="379122"/>
    <n v="450000"/>
  </r>
  <r>
    <n v="7.1"/>
    <s v="Conversations with Other Women"/>
    <s v="Hans Canosa"/>
    <x v="12"/>
    <s v="English"/>
    <n v="84"/>
    <n v="379122"/>
    <n v="450000"/>
  </r>
  <r>
    <n v="7.1"/>
    <s v="Conversations with Other Women"/>
    <s v="Hans Canosa"/>
    <x v="5"/>
    <s v="English"/>
    <n v="84"/>
    <n v="379122"/>
    <n v="450000"/>
  </r>
  <r>
    <n v="6.2"/>
    <s v="Poultrygeist: Night of the Chicken Dead"/>
    <s v="Lloyd Kaufman"/>
    <x v="7"/>
    <s v="English"/>
    <n v="103"/>
    <n v="23000"/>
    <n v="500000"/>
  </r>
  <r>
    <n v="6.2"/>
    <s v="Poultrygeist: Night of the Chicken Dead"/>
    <s v="Lloyd Kaufman"/>
    <x v="16"/>
    <s v="English"/>
    <n v="103"/>
    <n v="23000"/>
    <n v="500000"/>
  </r>
  <r>
    <n v="6.2"/>
    <s v="Poultrygeist: Night of the Chicken Dead"/>
    <s v="Lloyd Kaufman"/>
    <x v="9"/>
    <s v="English"/>
    <n v="103"/>
    <n v="23000"/>
    <n v="500000"/>
  </r>
  <r>
    <n v="7.7"/>
    <s v="42nd Street"/>
    <s v="Lloyd Bacon"/>
    <x v="7"/>
    <s v="English"/>
    <n v="89"/>
    <n v="2300000"/>
    <n v="439000"/>
  </r>
  <r>
    <n v="7.7"/>
    <s v="42nd Street"/>
    <s v="Lloyd Bacon"/>
    <x v="9"/>
    <s v="English"/>
    <n v="89"/>
    <n v="2300000"/>
    <n v="439000"/>
  </r>
  <r>
    <n v="7.7"/>
    <s v="42nd Street"/>
    <s v="Lloyd Bacon"/>
    <x v="5"/>
    <s v="English"/>
    <n v="89"/>
    <n v="2300000"/>
    <n v="439000"/>
  </r>
  <r>
    <n v="7.5"/>
    <s v="Metropolitan"/>
    <s v="Whit Stillman"/>
    <x v="7"/>
    <s v="English"/>
    <n v="98"/>
    <n v="2938208"/>
    <n v="225000"/>
  </r>
  <r>
    <n v="7.5"/>
    <s v="Metropolitan"/>
    <s v="Whit Stillman"/>
    <x v="12"/>
    <s v="English"/>
    <n v="98"/>
    <n v="2938208"/>
    <n v="225000"/>
  </r>
  <r>
    <n v="7.5"/>
    <s v="Metropolitan"/>
    <s v="Whit Stillman"/>
    <x v="5"/>
    <s v="English"/>
    <n v="98"/>
    <n v="2938208"/>
    <n v="225000"/>
  </r>
  <r>
    <n v="7.6"/>
    <s v="As It Is in Heaven"/>
    <s v="Kay Pollak"/>
    <x v="7"/>
    <s v="Swedish"/>
    <n v="133"/>
    <n v="9910"/>
    <n v="25000000"/>
  </r>
  <r>
    <n v="7.6"/>
    <s v="As It Is in Heaven"/>
    <s v="Kay Pollak"/>
    <x v="12"/>
    <s v="Swedish"/>
    <n v="133"/>
    <n v="9910"/>
    <n v="25000000"/>
  </r>
  <r>
    <n v="7.6"/>
    <s v="As It Is in Heaven"/>
    <s v="Kay Pollak"/>
    <x v="19"/>
    <s v="Swedish"/>
    <n v="133"/>
    <n v="9910"/>
    <n v="25000000"/>
  </r>
  <r>
    <n v="7.6"/>
    <s v="As It Is in Heaven"/>
    <s v="Kay Pollak"/>
    <x v="5"/>
    <s v="Swedish"/>
    <n v="133"/>
    <n v="9910"/>
    <n v="25000000"/>
  </r>
  <r>
    <n v="6.9"/>
    <s v="Napoleon Dynamite"/>
    <s v="Jared Hess"/>
    <x v="7"/>
    <s v="English"/>
    <n v="92"/>
    <n v="44540956"/>
    <n v="400000"/>
  </r>
  <r>
    <n v="7.1"/>
    <s v="Blue Ruin"/>
    <s v="Jeremy Saulnier"/>
    <x v="15"/>
    <s v="English"/>
    <n v="90"/>
    <n v="258113"/>
    <n v="1066167"/>
  </r>
  <r>
    <n v="7.1"/>
    <s v="Blue Ruin"/>
    <s v="Jeremy Saulnier"/>
    <x v="12"/>
    <s v="English"/>
    <n v="90"/>
    <n v="258113"/>
    <n v="1066167"/>
  </r>
  <r>
    <n v="7.1"/>
    <s v="Blue Ruin"/>
    <s v="Jeremy Saulnier"/>
    <x v="4"/>
    <s v="English"/>
    <n v="90"/>
    <n v="258113"/>
    <n v="1066167"/>
  </r>
  <r>
    <n v="6.3"/>
    <s v="Paranormal Activity"/>
    <s v="Oren Peli"/>
    <x v="16"/>
    <s v="English"/>
    <n v="84"/>
    <n v="107917283"/>
    <n v="15000"/>
  </r>
  <r>
    <n v="8.3000000000000007"/>
    <s v="Monty Python and the Holy Grail"/>
    <s v="Terry Gilliam"/>
    <x v="1"/>
    <s v="English"/>
    <n v="91"/>
    <n v="1229197"/>
    <n v="229575"/>
  </r>
  <r>
    <n v="8.3000000000000007"/>
    <s v="Monty Python and the Holy Grail"/>
    <s v="Terry Gilliam"/>
    <x v="7"/>
    <s v="English"/>
    <n v="91"/>
    <n v="1229197"/>
    <n v="229575"/>
  </r>
  <r>
    <n v="8.3000000000000007"/>
    <s v="Monty Python and the Holy Grail"/>
    <s v="Terry Gilliam"/>
    <x v="2"/>
    <s v="English"/>
    <n v="91"/>
    <n v="1229197"/>
    <n v="229575"/>
  </r>
  <r>
    <n v="7.1"/>
    <s v="QuinceaÃ±era"/>
    <s v="Richard Glatzer"/>
    <x v="12"/>
    <s v="Spanish"/>
    <n v="90"/>
    <n v="1689999"/>
    <n v="400000"/>
  </r>
  <r>
    <n v="4.7"/>
    <s v="Gory Gory Hallelujah"/>
    <s v="Sue Corcoran"/>
    <x v="7"/>
    <s v="English"/>
    <n v="96"/>
    <n v="11798"/>
    <n v="100000"/>
  </r>
  <r>
    <n v="4.7"/>
    <s v="Gory Gory Hallelujah"/>
    <s v="Sue Corcoran"/>
    <x v="2"/>
    <s v="English"/>
    <n v="96"/>
    <n v="11798"/>
    <n v="100000"/>
  </r>
  <r>
    <n v="4.7"/>
    <s v="Gory Gory Hallelujah"/>
    <s v="Sue Corcoran"/>
    <x v="16"/>
    <s v="English"/>
    <n v="96"/>
    <n v="11798"/>
    <n v="100000"/>
  </r>
  <r>
    <n v="4.7"/>
    <s v="Gory Gory Hallelujah"/>
    <s v="Sue Corcoran"/>
    <x v="9"/>
    <s v="English"/>
    <n v="96"/>
    <n v="11798"/>
    <n v="100000"/>
  </r>
  <r>
    <n v="7.2"/>
    <s v="Tarnation"/>
    <s v="Jonathan Caouette"/>
    <x v="18"/>
    <s v="English"/>
    <n v="88"/>
    <n v="592014"/>
    <n v="218"/>
  </r>
  <r>
    <n v="7.2"/>
    <s v="Tarnation"/>
    <s v="Jonathan Caouette"/>
    <x v="20"/>
    <s v="English"/>
    <n v="88"/>
    <n v="592014"/>
    <n v="218"/>
  </r>
  <r>
    <n v="5.0999999999999996"/>
    <s v="I Want Your Money"/>
    <s v="Ray Griggs"/>
    <x v="20"/>
    <s v="English"/>
    <n v="92"/>
    <n v="425899"/>
    <n v="400000"/>
  </r>
  <r>
    <n v="6.9"/>
    <s v="The Beyond"/>
    <s v="Lucio Fulci"/>
    <x v="16"/>
    <s v="Italian"/>
    <n v="82"/>
    <n v="126387"/>
    <n v="400000"/>
  </r>
  <r>
    <n v="6.1"/>
    <s v="What Happens in Vegas"/>
    <s v="Tom Vaughan"/>
    <x v="7"/>
    <s v="English"/>
    <n v="101"/>
    <n v="80276912"/>
    <n v="35000000"/>
  </r>
  <r>
    <n v="6.1"/>
    <s v="What Happens in Vegas"/>
    <s v="Tom Vaughan"/>
    <x v="5"/>
    <s v="English"/>
    <n v="101"/>
    <n v="80276912"/>
    <n v="35000000"/>
  </r>
  <r>
    <n v="7"/>
    <s v="Trekkies"/>
    <s v="Roger Nygard"/>
    <x v="20"/>
    <s v="English"/>
    <n v="86"/>
    <n v="617172"/>
    <n v="375000"/>
  </r>
  <r>
    <n v="6.3"/>
    <s v="The Broadway Melody"/>
    <s v="Harry Beaumont"/>
    <x v="9"/>
    <s v="English"/>
    <n v="100"/>
    <n v="2808000"/>
    <n v="379000"/>
  </r>
  <r>
    <n v="6.3"/>
    <s v="The Broadway Melody"/>
    <s v="Harry Beaumont"/>
    <x v="5"/>
    <s v="English"/>
    <n v="100"/>
    <n v="2808000"/>
    <n v="379000"/>
  </r>
  <r>
    <n v="6.1"/>
    <s v="Maniac"/>
    <s v="Franck Khalfoun"/>
    <x v="16"/>
    <s v="English"/>
    <n v="89"/>
    <n v="12843"/>
    <n v="6000000"/>
  </r>
  <r>
    <n v="6.1"/>
    <s v="Maniac"/>
    <s v="Franck Khalfoun"/>
    <x v="4"/>
    <s v="English"/>
    <n v="89"/>
    <n v="12843"/>
    <n v="6000000"/>
  </r>
  <r>
    <n v="7.2"/>
    <s v="Censored Voices"/>
    <s v="Mor Loushy"/>
    <x v="20"/>
    <s v="Hebrew"/>
    <n v="84"/>
    <n v="34151"/>
    <n v="450000"/>
  </r>
  <r>
    <n v="7.2"/>
    <s v="Censored Voices"/>
    <s v="Mor Loushy"/>
    <x v="13"/>
    <s v="Hebrew"/>
    <n v="84"/>
    <n v="34151"/>
    <n v="450000"/>
  </r>
  <r>
    <n v="7.8"/>
    <s v="Murderball"/>
    <s v="Henry Alex Rubin"/>
    <x v="20"/>
    <s v="English"/>
    <n v="88"/>
    <n v="1523883"/>
    <n v="1750211"/>
  </r>
  <r>
    <n v="7.8"/>
    <s v="Murderball"/>
    <s v="Henry Alex Rubin"/>
    <x v="14"/>
    <s v="English"/>
    <n v="88"/>
    <n v="1523883"/>
    <n v="1750211"/>
  </r>
  <r>
    <n v="4.7"/>
    <s v="American Ninja 2: The Confrontation"/>
    <s v="Sam Firstenberg"/>
    <x v="0"/>
    <s v="English"/>
    <n v="90"/>
    <n v="4000000"/>
    <n v="350000"/>
  </r>
  <r>
    <n v="4.7"/>
    <s v="American Ninja 2: The Confrontation"/>
    <s v="Sam Firstenberg"/>
    <x v="12"/>
    <s v="English"/>
    <n v="90"/>
    <n v="4000000"/>
    <n v="350000"/>
  </r>
  <r>
    <n v="6.7"/>
    <s v="Tumbleweeds"/>
    <s v="Gavin O'Connor"/>
    <x v="7"/>
    <s v="English"/>
    <n v="102"/>
    <n v="1281176"/>
    <n v="312000"/>
  </r>
  <r>
    <n v="6.7"/>
    <s v="Tumbleweeds"/>
    <s v="Gavin O'Connor"/>
    <x v="12"/>
    <s v="English"/>
    <n v="102"/>
    <n v="1281176"/>
    <n v="312000"/>
  </r>
  <r>
    <n v="6.6"/>
    <s v="The Prophecy"/>
    <s v="Gregory Widen"/>
    <x v="0"/>
    <s v="English"/>
    <n v="98"/>
    <n v="16115878"/>
    <n v="8000000"/>
  </r>
  <r>
    <n v="6.6"/>
    <s v="The Prophecy"/>
    <s v="Gregory Widen"/>
    <x v="2"/>
    <s v="English"/>
    <n v="98"/>
    <n v="16115878"/>
    <n v="8000000"/>
  </r>
  <r>
    <n v="6.6"/>
    <s v="The Prophecy"/>
    <s v="Gregory Widen"/>
    <x v="16"/>
    <s v="English"/>
    <n v="98"/>
    <n v="16115878"/>
    <n v="8000000"/>
  </r>
  <r>
    <n v="6.6"/>
    <s v="The Prophecy"/>
    <s v="Gregory Widen"/>
    <x v="10"/>
    <s v="English"/>
    <n v="98"/>
    <n v="16115878"/>
    <n v="8000000"/>
  </r>
  <r>
    <n v="6.6"/>
    <s v="The Prophecy"/>
    <s v="Gregory Widen"/>
    <x v="4"/>
    <s v="English"/>
    <n v="98"/>
    <n v="16115878"/>
    <n v="8000000"/>
  </r>
  <r>
    <n v="6.9"/>
    <s v="When the Cat's Away"/>
    <s v="CÃ©dric Klapisch"/>
    <x v="7"/>
    <s v="French"/>
    <n v="91"/>
    <n v="1652472"/>
    <n v="300000"/>
  </r>
  <r>
    <n v="6.9"/>
    <s v="When the Cat's Away"/>
    <s v="CÃ©dric Klapisch"/>
    <x v="5"/>
    <s v="French"/>
    <n v="91"/>
    <n v="1652472"/>
    <n v="300000"/>
  </r>
  <r>
    <n v="7.1"/>
    <s v="Pieces of April"/>
    <s v="Peter Hedges"/>
    <x v="7"/>
    <s v="English"/>
    <n v="80"/>
    <n v="2360184"/>
    <n v="300000"/>
  </r>
  <r>
    <n v="7.1"/>
    <s v="Pieces of April"/>
    <s v="Peter Hedges"/>
    <x v="12"/>
    <s v="English"/>
    <n v="80"/>
    <n v="2360184"/>
    <n v="300000"/>
  </r>
  <r>
    <n v="6.7"/>
    <s v="Old Joy"/>
    <s v="Kelly Reichardt"/>
    <x v="12"/>
    <s v="English"/>
    <n v="76"/>
    <n v="255352"/>
    <n v="300000"/>
  </r>
  <r>
    <n v="7.1"/>
    <s v="Wendy and Lucy"/>
    <s v="Kelly Reichardt"/>
    <x v="12"/>
    <s v="English"/>
    <n v="80"/>
    <n v="856942"/>
    <n v="200000"/>
  </r>
  <r>
    <n v="7.6"/>
    <s v="Ayurveda: Art of Being"/>
    <s v="Pan Nalin"/>
    <x v="20"/>
    <s v="English"/>
    <n v="102"/>
    <n v="16892"/>
    <n v="300000"/>
  </r>
  <r>
    <n v="8.1"/>
    <s v="Nothing But a Man"/>
    <s v="Michael Roemer"/>
    <x v="12"/>
    <s v="English"/>
    <n v="95"/>
    <n v="12438"/>
    <n v="160000"/>
  </r>
  <r>
    <n v="8.1"/>
    <s v="Nothing But a Man"/>
    <s v="Michael Roemer"/>
    <x v="5"/>
    <s v="English"/>
    <n v="95"/>
    <n v="12438"/>
    <n v="160000"/>
  </r>
  <r>
    <n v="5.5"/>
    <s v="First Love, Last Rites"/>
    <s v="Jesse Peretz"/>
    <x v="12"/>
    <s v="English"/>
    <n v="94"/>
    <n v="40542"/>
    <n v="300000"/>
  </r>
  <r>
    <n v="5.5"/>
    <s v="First Love, Last Rites"/>
    <s v="Jesse Peretz"/>
    <x v="5"/>
    <s v="English"/>
    <n v="94"/>
    <n v="40542"/>
    <n v="300000"/>
  </r>
  <r>
    <n v="6.6"/>
    <s v="Fighting Tommy Riley"/>
    <s v="Eddie O'Flaherty"/>
    <x v="12"/>
    <s v="English"/>
    <n v="109"/>
    <n v="5199"/>
    <n v="200000"/>
  </r>
  <r>
    <n v="6.6"/>
    <s v="Fighting Tommy Riley"/>
    <s v="Eddie O'Flaherty"/>
    <x v="14"/>
    <s v="English"/>
    <n v="109"/>
    <n v="5199"/>
    <n v="200000"/>
  </r>
  <r>
    <n v="4.8"/>
    <s v="Locker 13"/>
    <s v="Bruce Dellis"/>
    <x v="4"/>
    <s v="English"/>
    <n v="95"/>
    <n v="2468"/>
    <n v="300000"/>
  </r>
  <r>
    <n v="6.4"/>
    <s v="Compliance"/>
    <s v="Craig Zobel"/>
    <x v="18"/>
    <s v="English"/>
    <n v="90"/>
    <n v="318622"/>
    <n v="270000"/>
  </r>
  <r>
    <n v="6.4"/>
    <s v="Compliance"/>
    <s v="Craig Zobel"/>
    <x v="15"/>
    <s v="English"/>
    <n v="90"/>
    <n v="318622"/>
    <n v="270000"/>
  </r>
  <r>
    <n v="6.4"/>
    <s v="Compliance"/>
    <s v="Craig Zobel"/>
    <x v="12"/>
    <s v="English"/>
    <n v="90"/>
    <n v="318622"/>
    <n v="270000"/>
  </r>
  <r>
    <n v="6.4"/>
    <s v="Compliance"/>
    <s v="Craig Zobel"/>
    <x v="4"/>
    <s v="English"/>
    <n v="90"/>
    <n v="318622"/>
    <n v="270000"/>
  </r>
  <r>
    <n v="7.3"/>
    <s v="Chasing Amy"/>
    <s v="Kevin Smith"/>
    <x v="7"/>
    <s v="English"/>
    <n v="113"/>
    <n v="12006514"/>
    <n v="250000"/>
  </r>
  <r>
    <n v="7.3"/>
    <s v="Chasing Amy"/>
    <s v="Kevin Smith"/>
    <x v="12"/>
    <s v="English"/>
    <n v="113"/>
    <n v="12006514"/>
    <n v="250000"/>
  </r>
  <r>
    <n v="7.3"/>
    <s v="Chasing Amy"/>
    <s v="Kevin Smith"/>
    <x v="5"/>
    <s v="English"/>
    <n v="113"/>
    <n v="12006514"/>
    <n v="250000"/>
  </r>
  <r>
    <n v="6.9"/>
    <s v="Lovely &amp; Amazing"/>
    <s v="Nicole Holofcener"/>
    <x v="7"/>
    <s v="English"/>
    <n v="91"/>
    <n v="4186931"/>
    <n v="250000"/>
  </r>
  <r>
    <n v="6.9"/>
    <s v="Lovely &amp; Amazing"/>
    <s v="Nicole Holofcener"/>
    <x v="12"/>
    <s v="English"/>
    <n v="91"/>
    <n v="4186931"/>
    <n v="250000"/>
  </r>
  <r>
    <n v="6.9"/>
    <s v="Lovely &amp; Amazing"/>
    <s v="Nicole Holofcener"/>
    <x v="5"/>
    <s v="English"/>
    <n v="91"/>
    <n v="4186931"/>
    <n v="250000"/>
  </r>
  <r>
    <n v="7.2"/>
    <s v="Better Luck Tomorrow"/>
    <s v="Justin Lin"/>
    <x v="15"/>
    <s v="English"/>
    <n v="98"/>
    <n v="3799339"/>
    <n v="250000"/>
  </r>
  <r>
    <n v="7.2"/>
    <s v="Better Luck Tomorrow"/>
    <s v="Justin Lin"/>
    <x v="12"/>
    <s v="English"/>
    <n v="98"/>
    <n v="3799339"/>
    <n v="250000"/>
  </r>
  <r>
    <n v="7.2"/>
    <s v="Better Luck Tomorrow"/>
    <s v="Justin Lin"/>
    <x v="5"/>
    <s v="English"/>
    <n v="98"/>
    <n v="3799339"/>
    <n v="250000"/>
  </r>
  <r>
    <n v="6.5"/>
    <s v="The Incredibly True Adventure of Two Girls in Love"/>
    <s v="Maria Maggenti"/>
    <x v="7"/>
    <s v="English"/>
    <n v="94"/>
    <n v="1977544"/>
    <n v="250000"/>
  </r>
  <r>
    <n v="6.5"/>
    <s v="The Incredibly True Adventure of Two Girls in Love"/>
    <s v="Maria Maggenti"/>
    <x v="12"/>
    <s v="English"/>
    <n v="94"/>
    <n v="1977544"/>
    <n v="250000"/>
  </r>
  <r>
    <n v="6.5"/>
    <s v="The Incredibly True Adventure of Two Girls in Love"/>
    <s v="Maria Maggenti"/>
    <x v="5"/>
    <s v="English"/>
    <n v="94"/>
    <n v="1977544"/>
    <n v="250000"/>
  </r>
  <r>
    <n v="6.6"/>
    <s v="Chuck &amp; Buck"/>
    <s v="Miguel Arteta"/>
    <x v="7"/>
    <s v="English"/>
    <n v="96"/>
    <n v="1050600"/>
    <n v="250000"/>
  </r>
  <r>
    <n v="6.6"/>
    <s v="Chuck &amp; Buck"/>
    <s v="Miguel Arteta"/>
    <x v="12"/>
    <s v="English"/>
    <n v="96"/>
    <n v="1050600"/>
    <n v="250000"/>
  </r>
  <r>
    <n v="6.7"/>
    <s v="American Desi"/>
    <s v="Piyush Dinker Pandya"/>
    <x v="7"/>
    <s v="English"/>
    <n v="100"/>
    <n v="902835"/>
    <n v="250000"/>
  </r>
  <r>
    <n v="6.7"/>
    <s v="American Desi"/>
    <s v="Piyush Dinker Pandya"/>
    <x v="12"/>
    <s v="English"/>
    <n v="100"/>
    <n v="902835"/>
    <n v="250000"/>
  </r>
  <r>
    <n v="6.7"/>
    <s v="American Desi"/>
    <s v="Piyush Dinker Pandya"/>
    <x v="5"/>
    <s v="English"/>
    <n v="100"/>
    <n v="902835"/>
    <n v="250000"/>
  </r>
  <r>
    <n v="7.3"/>
    <s v="Cube"/>
    <s v="Vincenzo Natali"/>
    <x v="10"/>
    <s v="English"/>
    <n v="90"/>
    <n v="489220"/>
    <n v="365000"/>
  </r>
  <r>
    <n v="7.3"/>
    <s v="Cube"/>
    <s v="Vincenzo Natali"/>
    <x v="3"/>
    <s v="English"/>
    <n v="90"/>
    <n v="489220"/>
    <n v="365000"/>
  </r>
  <r>
    <n v="7.3"/>
    <s v="Cube"/>
    <s v="Vincenzo Natali"/>
    <x v="4"/>
    <s v="English"/>
    <n v="90"/>
    <n v="489220"/>
    <n v="365000"/>
  </r>
  <r>
    <n v="6.4"/>
    <s v="Love and Other Catastrophes"/>
    <s v="Emma-Kate Croghan"/>
    <x v="7"/>
    <s v="English"/>
    <n v="76"/>
    <n v="212285"/>
    <n v="250000"/>
  </r>
  <r>
    <n v="6.4"/>
    <s v="Love and Other Catastrophes"/>
    <s v="Emma-Kate Croghan"/>
    <x v="5"/>
    <s v="English"/>
    <n v="76"/>
    <n v="212285"/>
    <n v="250000"/>
  </r>
  <r>
    <n v="7"/>
    <s v="I Married a Strange Person!"/>
    <s v="Bill Plympton"/>
    <x v="6"/>
    <s v="English"/>
    <n v="75"/>
    <n v="203134"/>
    <n v="250000"/>
  </r>
  <r>
    <n v="7"/>
    <s v="I Married a Strange Person!"/>
    <s v="Bill Plympton"/>
    <x v="7"/>
    <s v="English"/>
    <n v="75"/>
    <n v="203134"/>
    <n v="250000"/>
  </r>
  <r>
    <n v="7"/>
    <s v="I Married a Strange Person!"/>
    <s v="Bill Plympton"/>
    <x v="12"/>
    <s v="English"/>
    <n v="75"/>
    <n v="203134"/>
    <n v="250000"/>
  </r>
  <r>
    <n v="7"/>
    <s v="I Married a Strange Person!"/>
    <s v="Bill Plympton"/>
    <x v="2"/>
    <s v="English"/>
    <n v="75"/>
    <n v="203134"/>
    <n v="250000"/>
  </r>
  <r>
    <n v="7"/>
    <s v="I Married a Strange Person!"/>
    <s v="Bill Plympton"/>
    <x v="3"/>
    <s v="English"/>
    <n v="75"/>
    <n v="203134"/>
    <n v="250000"/>
  </r>
  <r>
    <n v="5.5"/>
    <s v="November"/>
    <s v="Greg Harrison"/>
    <x v="12"/>
    <s v="English"/>
    <n v="78"/>
    <n v="191309"/>
    <n v="150000"/>
  </r>
  <r>
    <n v="5.5"/>
    <s v="November"/>
    <s v="Greg Harrison"/>
    <x v="10"/>
    <s v="English"/>
    <n v="78"/>
    <n v="191309"/>
    <n v="150000"/>
  </r>
  <r>
    <n v="5.5"/>
    <s v="November"/>
    <s v="Greg Harrison"/>
    <x v="4"/>
    <s v="English"/>
    <n v="78"/>
    <n v="191309"/>
    <n v="150000"/>
  </r>
  <r>
    <n v="6.7"/>
    <s v="Like Crazy"/>
    <s v="Drake Doremus"/>
    <x v="12"/>
    <s v="English"/>
    <n v="90"/>
    <n v="3388210"/>
    <n v="250000"/>
  </r>
  <r>
    <n v="6.7"/>
    <s v="Like Crazy"/>
    <s v="Drake Doremus"/>
    <x v="5"/>
    <s v="English"/>
    <n v="90"/>
    <n v="3388210"/>
    <n v="250000"/>
  </r>
  <r>
    <n v="6.1"/>
    <s v="Sugar Town"/>
    <s v="Allison Anders"/>
    <x v="7"/>
    <s v="English"/>
    <n v="92"/>
    <n v="177840"/>
    <n v="250000"/>
  </r>
  <r>
    <n v="6.1"/>
    <s v="Sugar Town"/>
    <s v="Allison Anders"/>
    <x v="19"/>
    <s v="English"/>
    <n v="92"/>
    <n v="177840"/>
    <n v="250000"/>
  </r>
  <r>
    <n v="3.9"/>
    <s v="The Canyons"/>
    <s v="Paul Schrader"/>
    <x v="12"/>
    <s v="English"/>
    <n v="99"/>
    <n v="49494"/>
    <n v="250000"/>
  </r>
  <r>
    <n v="3.9"/>
    <s v="The Canyons"/>
    <s v="Paul Schrader"/>
    <x v="4"/>
    <s v="English"/>
    <n v="99"/>
    <n v="49494"/>
    <n v="250000"/>
  </r>
  <r>
    <n v="6.3"/>
    <s v="The Sticky Fingers of Time"/>
    <s v="Hilary Brougher"/>
    <x v="3"/>
    <s v="English"/>
    <n v="81"/>
    <n v="18195"/>
    <n v="250000"/>
  </r>
  <r>
    <n v="7.5"/>
    <s v="Burn"/>
    <s v="Tom Putnam"/>
    <x v="20"/>
    <s v="English"/>
    <n v="86"/>
    <n v="111300"/>
    <n v="225000"/>
  </r>
  <r>
    <n v="7"/>
    <s v="Urbania"/>
    <s v="Jon Shear"/>
    <x v="12"/>
    <s v="English"/>
    <n v="106"/>
    <n v="1027119"/>
    <n v="225000"/>
  </r>
  <r>
    <n v="6.7"/>
    <s v="The Beast from 20,000 Fathoms"/>
    <s v="EugÃ¨ne LouriÃ©"/>
    <x v="1"/>
    <s v="English"/>
    <n v="80"/>
    <n v="5000000"/>
    <n v="210000"/>
  </r>
  <r>
    <n v="6.7"/>
    <s v="The Beast from 20,000 Fathoms"/>
    <s v="EugÃ¨ne LouriÃ©"/>
    <x v="16"/>
    <s v="English"/>
    <n v="80"/>
    <n v="5000000"/>
    <n v="210000"/>
  </r>
  <r>
    <n v="6.7"/>
    <s v="The Beast from 20,000 Fathoms"/>
    <s v="EugÃ¨ne LouriÃ©"/>
    <x v="3"/>
    <s v="English"/>
    <n v="80"/>
    <n v="5000000"/>
    <n v="210000"/>
  </r>
  <r>
    <n v="7.4"/>
    <s v="Swingers"/>
    <s v="Doug Liman"/>
    <x v="7"/>
    <s v="English"/>
    <n v="96"/>
    <n v="4505922"/>
    <n v="200000"/>
  </r>
  <r>
    <n v="7.4"/>
    <s v="Swingers"/>
    <s v="Doug Liman"/>
    <x v="12"/>
    <s v="English"/>
    <n v="96"/>
    <n v="4505922"/>
    <n v="200000"/>
  </r>
  <r>
    <n v="8"/>
    <s v="A Fistful of Dollars"/>
    <s v="Sergio Leone"/>
    <x v="0"/>
    <s v="Italian"/>
    <n v="99"/>
    <n v="3500000"/>
    <n v="200000"/>
  </r>
  <r>
    <n v="8"/>
    <s v="A Fistful of Dollars"/>
    <s v="Sergio Leone"/>
    <x v="12"/>
    <s v="Italian"/>
    <n v="99"/>
    <n v="3500000"/>
    <n v="200000"/>
  </r>
  <r>
    <n v="8"/>
    <s v="A Fistful of Dollars"/>
    <s v="Sergio Leone"/>
    <x v="11"/>
    <s v="Italian"/>
    <n v="99"/>
    <n v="3500000"/>
    <n v="200000"/>
  </r>
  <r>
    <n v="7.2"/>
    <s v="Short Cut to Nirvana: Kumbh Mela"/>
    <s v="Maurizio Benazzo"/>
    <x v="20"/>
    <s v="English"/>
    <n v="85"/>
    <n v="381225"/>
    <n v="200000"/>
  </r>
  <r>
    <n v="6.4"/>
    <s v="The Grace Card"/>
    <s v="David G. Evans"/>
    <x v="12"/>
    <s v="English"/>
    <n v="101"/>
    <n v="2428241"/>
    <n v="200000"/>
  </r>
  <r>
    <n v="6.5"/>
    <s v="Middle of Nowhere"/>
    <s v="Ava DuVernay"/>
    <x v="12"/>
    <s v="English"/>
    <n v="97"/>
    <n v="78030"/>
    <n v="200000"/>
  </r>
  <r>
    <n v="6.9"/>
    <s v="The Business of Fancydancing"/>
    <s v="Sherman Alexie"/>
    <x v="12"/>
    <s v="English"/>
    <n v="103"/>
    <n v="174682"/>
    <n v="200000"/>
  </r>
  <r>
    <n v="6.9"/>
    <s v="The Business of Fancydancing"/>
    <s v="Sherman Alexie"/>
    <x v="19"/>
    <s v="English"/>
    <n v="103"/>
    <n v="174682"/>
    <n v="200000"/>
  </r>
  <r>
    <n v="7.5"/>
    <s v="Call + Response"/>
    <s v="Justin Dillon"/>
    <x v="20"/>
    <s v="English"/>
    <n v="86"/>
    <n v="215185"/>
    <n v="200000"/>
  </r>
  <r>
    <n v="7.5"/>
    <s v="Call + Response"/>
    <s v="Justin Dillon"/>
    <x v="13"/>
    <s v="English"/>
    <n v="86"/>
    <n v="215185"/>
    <n v="200000"/>
  </r>
  <r>
    <n v="7.5"/>
    <s v="Call + Response"/>
    <s v="Justin Dillon"/>
    <x v="19"/>
    <s v="English"/>
    <n v="86"/>
    <n v="215185"/>
    <n v="200000"/>
  </r>
  <r>
    <n v="7.7"/>
    <s v="The Trials of Darryl Hunt"/>
    <s v="Ricki Stern"/>
    <x v="15"/>
    <s v="English"/>
    <n v="106"/>
    <n v="1111"/>
    <n v="200000"/>
  </r>
  <r>
    <n v="7.7"/>
    <s v="The Trials of Darryl Hunt"/>
    <s v="Ricki Stern"/>
    <x v="20"/>
    <s v="English"/>
    <n v="106"/>
    <n v="1111"/>
    <n v="200000"/>
  </r>
  <r>
    <n v="8.5"/>
    <s v="Children of Heaven"/>
    <s v="Majid Majidi"/>
    <x v="12"/>
    <s v="Persian"/>
    <n v="89"/>
    <n v="925402"/>
    <n v="180000"/>
  </r>
  <r>
    <n v="8.5"/>
    <s v="Children of Heaven"/>
    <s v="Majid Majidi"/>
    <x v="8"/>
    <s v="Persian"/>
    <n v="89"/>
    <n v="925402"/>
    <n v="180000"/>
  </r>
  <r>
    <n v="7.7"/>
    <s v="Weekend"/>
    <s v="Andrew Haigh"/>
    <x v="12"/>
    <s v="English"/>
    <n v="97"/>
    <n v="469947"/>
    <n v="120000"/>
  </r>
  <r>
    <n v="7.7"/>
    <s v="Weekend"/>
    <s v="Andrew Haigh"/>
    <x v="5"/>
    <s v="English"/>
    <n v="97"/>
    <n v="469947"/>
    <n v="120000"/>
  </r>
  <r>
    <n v="6.5"/>
    <s v="She's Gotta Have It"/>
    <s v="Spike Lee"/>
    <x v="7"/>
    <s v="English"/>
    <n v="88"/>
    <n v="7137502"/>
    <n v="175000"/>
  </r>
  <r>
    <n v="6.5"/>
    <s v="She's Gotta Have It"/>
    <s v="Spike Lee"/>
    <x v="5"/>
    <s v="English"/>
    <n v="88"/>
    <n v="7137502"/>
    <n v="175000"/>
  </r>
  <r>
    <n v="7"/>
    <s v="Another Earth"/>
    <s v="Mike Cahill"/>
    <x v="12"/>
    <s v="English"/>
    <n v="92"/>
    <n v="1316074"/>
    <n v="100000"/>
  </r>
  <r>
    <n v="7"/>
    <s v="Another Earth"/>
    <s v="Mike Cahill"/>
    <x v="5"/>
    <s v="English"/>
    <n v="92"/>
    <n v="1316074"/>
    <n v="100000"/>
  </r>
  <r>
    <n v="7"/>
    <s v="Another Earth"/>
    <s v="Mike Cahill"/>
    <x v="3"/>
    <s v="English"/>
    <n v="92"/>
    <n v="1316074"/>
    <n v="100000"/>
  </r>
  <r>
    <n v="5.5"/>
    <s v="Sweet Sweetback's Baadasssss Song"/>
    <s v="Melvin Van Peebles"/>
    <x v="15"/>
    <s v="English"/>
    <n v="97"/>
    <n v="15180000"/>
    <n v="500000"/>
  </r>
  <r>
    <n v="5.5"/>
    <s v="Sweet Sweetback's Baadasssss Song"/>
    <s v="Melvin Van Peebles"/>
    <x v="12"/>
    <s v="English"/>
    <n v="97"/>
    <n v="15180000"/>
    <n v="500000"/>
  </r>
  <r>
    <n v="5.5"/>
    <s v="Sweet Sweetback's Baadasssss Song"/>
    <s v="Melvin Van Peebles"/>
    <x v="4"/>
    <s v="English"/>
    <n v="97"/>
    <n v="15180000"/>
    <n v="500000"/>
  </r>
  <r>
    <n v="6.3"/>
    <s v="Tadpole"/>
    <s v="Gary Winick"/>
    <x v="7"/>
    <s v="English"/>
    <n v="78"/>
    <n v="2882062"/>
    <n v="150000"/>
  </r>
  <r>
    <n v="6.3"/>
    <s v="Tadpole"/>
    <s v="Gary Winick"/>
    <x v="12"/>
    <s v="English"/>
    <n v="78"/>
    <n v="2882062"/>
    <n v="150000"/>
  </r>
  <r>
    <n v="6.3"/>
    <s v="Tadpole"/>
    <s v="Gary Winick"/>
    <x v="5"/>
    <s v="English"/>
    <n v="78"/>
    <n v="2882062"/>
    <n v="150000"/>
  </r>
  <r>
    <n v="7.9"/>
    <s v="Once"/>
    <s v="John Carney"/>
    <x v="12"/>
    <s v="English"/>
    <n v="85"/>
    <n v="9437933"/>
    <n v="180000"/>
  </r>
  <r>
    <n v="7.9"/>
    <s v="Once"/>
    <s v="John Carney"/>
    <x v="19"/>
    <s v="English"/>
    <n v="85"/>
    <n v="9437933"/>
    <n v="180000"/>
  </r>
  <r>
    <n v="7.9"/>
    <s v="Once"/>
    <s v="John Carney"/>
    <x v="5"/>
    <s v="English"/>
    <n v="85"/>
    <n v="9437933"/>
    <n v="180000"/>
  </r>
  <r>
    <n v="7.3"/>
    <s v="The Woman Chaser"/>
    <s v="Robinson Devor"/>
    <x v="7"/>
    <s v="English"/>
    <n v="88"/>
    <n v="110720"/>
    <n v="1200000"/>
  </r>
  <r>
    <n v="7.4"/>
    <s v="The Horse Boy"/>
    <s v="Michel Orion Scott"/>
    <x v="20"/>
    <s v="English"/>
    <n v="93"/>
    <n v="155984"/>
    <n v="160000"/>
  </r>
  <r>
    <n v="7"/>
    <s v="Antarctic Edge: 70Â° South"/>
    <s v="Dena Seidel"/>
    <x v="1"/>
    <s v="English"/>
    <n v="72"/>
    <n v="4914"/>
    <n v="150000"/>
  </r>
  <r>
    <n v="7"/>
    <s v="Antarctic Edge: 70Â° South"/>
    <s v="Dena Seidel"/>
    <x v="20"/>
    <s v="English"/>
    <n v="72"/>
    <n v="4914"/>
    <n v="150000"/>
  </r>
  <r>
    <n v="7.1"/>
    <s v="Top Spin"/>
    <s v="Sara Newens"/>
    <x v="20"/>
    <s v="English"/>
    <n v="80"/>
    <n v="5858"/>
    <n v="150000"/>
  </r>
  <r>
    <n v="7.5"/>
    <s v="Roger &amp; Me"/>
    <s v="Michael Moore"/>
    <x v="20"/>
    <s v="English"/>
    <n v="91"/>
    <n v="6706368"/>
    <n v="160000"/>
  </r>
  <r>
    <n v="6.7"/>
    <s v="Your Sister's Sister"/>
    <s v="Lynn Shelton"/>
    <x v="7"/>
    <s v="English"/>
    <n v="90"/>
    <n v="1573712"/>
    <n v="125000"/>
  </r>
  <r>
    <n v="6.7"/>
    <s v="Your Sister's Sister"/>
    <s v="Lynn Shelton"/>
    <x v="12"/>
    <s v="English"/>
    <n v="90"/>
    <n v="1573712"/>
    <n v="125000"/>
  </r>
  <r>
    <n v="6.7"/>
    <s v="Facing the Giants"/>
    <s v="Alex Kendrick"/>
    <x v="12"/>
    <s v="English"/>
    <n v="111"/>
    <n v="10174663"/>
    <n v="100000"/>
  </r>
  <r>
    <n v="6.7"/>
    <s v="Facing the Giants"/>
    <s v="Alex Kendrick"/>
    <x v="14"/>
    <s v="English"/>
    <n v="111"/>
    <n v="10174663"/>
    <n v="100000"/>
  </r>
  <r>
    <n v="4.2"/>
    <s v="The Gallows"/>
    <s v="Travis Cluff"/>
    <x v="16"/>
    <s v="English"/>
    <n v="81"/>
    <n v="22757819"/>
    <n v="100000"/>
  </r>
  <r>
    <n v="4.2"/>
    <s v="The Gallows"/>
    <s v="Travis Cluff"/>
    <x v="4"/>
    <s v="English"/>
    <n v="81"/>
    <n v="22757819"/>
    <n v="100000"/>
  </r>
  <r>
    <n v="4.8"/>
    <s v="Over the Hill to the Poorhouse"/>
    <s v="Harry F. Millarde"/>
    <x v="15"/>
    <s v="English"/>
    <n v="110"/>
    <n v="3000000"/>
    <n v="100000"/>
  </r>
  <r>
    <n v="4.8"/>
    <s v="Over the Hill to the Poorhouse"/>
    <s v="Harry F. Millarde"/>
    <x v="12"/>
    <s v="English"/>
    <n v="110"/>
    <n v="3000000"/>
    <n v="100000"/>
  </r>
  <r>
    <n v="7"/>
    <s v="Hollywood Shuffle"/>
    <s v="Robert Townsend"/>
    <x v="7"/>
    <s v="English"/>
    <n v="81"/>
    <n v="5228617"/>
    <n v="100000"/>
  </r>
  <r>
    <n v="7"/>
    <s v="The Lost Skeleton of Cadavra"/>
    <s v="Larry Blamire"/>
    <x v="7"/>
    <s v="English"/>
    <n v="90"/>
    <n v="110536"/>
    <n v="40000"/>
  </r>
  <r>
    <n v="7"/>
    <s v="The Lost Skeleton of Cadavra"/>
    <s v="Larry Blamire"/>
    <x v="16"/>
    <s v="English"/>
    <n v="90"/>
    <n v="110536"/>
    <n v="40000"/>
  </r>
  <r>
    <n v="7"/>
    <s v="The Lost Skeleton of Cadavra"/>
    <s v="Larry Blamire"/>
    <x v="3"/>
    <s v="English"/>
    <n v="90"/>
    <n v="110536"/>
    <n v="40000"/>
  </r>
  <r>
    <n v="6.8"/>
    <s v="Cheap Thrills"/>
    <s v="E.L. Katz"/>
    <x v="7"/>
    <s v="English"/>
    <n v="88"/>
    <n v="59379"/>
    <n v="200000"/>
  </r>
  <r>
    <n v="6.8"/>
    <s v="Cheap Thrills"/>
    <s v="E.L. Katz"/>
    <x v="15"/>
    <s v="English"/>
    <n v="88"/>
    <n v="59379"/>
    <n v="200000"/>
  </r>
  <r>
    <n v="6.8"/>
    <s v="Cheap Thrills"/>
    <s v="E.L. Katz"/>
    <x v="12"/>
    <s v="English"/>
    <n v="88"/>
    <n v="59379"/>
    <n v="200000"/>
  </r>
  <r>
    <n v="6.8"/>
    <s v="Cheap Thrills"/>
    <s v="E.L. Katz"/>
    <x v="16"/>
    <s v="English"/>
    <n v="88"/>
    <n v="59379"/>
    <n v="200000"/>
  </r>
  <r>
    <n v="6.8"/>
    <s v="Cheap Thrills"/>
    <s v="E.L. Katz"/>
    <x v="4"/>
    <s v="English"/>
    <n v="88"/>
    <n v="59379"/>
    <n v="200000"/>
  </r>
  <r>
    <n v="7.5"/>
    <s v="Pi"/>
    <s v="Darren Aronofsky"/>
    <x v="12"/>
    <s v="English"/>
    <n v="84"/>
    <n v="3216970"/>
    <n v="60000"/>
  </r>
  <r>
    <n v="7.5"/>
    <s v="Pi"/>
    <s v="Darren Aronofsky"/>
    <x v="10"/>
    <s v="English"/>
    <n v="84"/>
    <n v="3216970"/>
    <n v="60000"/>
  </r>
  <r>
    <n v="7.5"/>
    <s v="Pi"/>
    <s v="Darren Aronofsky"/>
    <x v="4"/>
    <s v="English"/>
    <n v="84"/>
    <n v="3216970"/>
    <n v="60000"/>
  </r>
  <r>
    <n v="5.3"/>
    <s v="20 Dates"/>
    <s v="Myles Berkowitz"/>
    <x v="18"/>
    <s v="English"/>
    <n v="87"/>
    <n v="536767"/>
    <n v="60000"/>
  </r>
  <r>
    <n v="5.3"/>
    <s v="20 Dates"/>
    <s v="Myles Berkowitz"/>
    <x v="7"/>
    <s v="English"/>
    <n v="87"/>
    <n v="536767"/>
    <n v="60000"/>
  </r>
  <r>
    <n v="5.3"/>
    <s v="20 Dates"/>
    <s v="Myles Berkowitz"/>
    <x v="5"/>
    <s v="English"/>
    <n v="87"/>
    <n v="536767"/>
    <n v="60000"/>
  </r>
  <r>
    <n v="7.3"/>
    <s v="Super Size Me"/>
    <s v="Morgan Spurlock"/>
    <x v="7"/>
    <s v="English"/>
    <n v="100"/>
    <n v="11529368"/>
    <n v="65000"/>
  </r>
  <r>
    <n v="7.3"/>
    <s v="Super Size Me"/>
    <s v="Morgan Spurlock"/>
    <x v="20"/>
    <s v="English"/>
    <n v="100"/>
    <n v="11529368"/>
    <n v="65000"/>
  </r>
  <r>
    <n v="7.3"/>
    <s v="Super Size Me"/>
    <s v="Morgan Spurlock"/>
    <x v="12"/>
    <s v="English"/>
    <n v="100"/>
    <n v="11529368"/>
    <n v="65000"/>
  </r>
  <r>
    <n v="5.6"/>
    <s v="The FP"/>
    <s v="Brandon Trost"/>
    <x v="7"/>
    <s v="English"/>
    <n v="82"/>
    <n v="40557"/>
    <n v="60000"/>
  </r>
  <r>
    <n v="5.6"/>
    <s v="Happy Christmas"/>
    <s v="Joe Swanberg"/>
    <x v="7"/>
    <s v="English"/>
    <n v="82"/>
    <n v="30084"/>
    <n v="70000"/>
  </r>
  <r>
    <n v="5.6"/>
    <s v="Happy Christmas"/>
    <s v="Joe Swanberg"/>
    <x v="12"/>
    <s v="English"/>
    <n v="82"/>
    <n v="30084"/>
    <n v="70000"/>
  </r>
  <r>
    <n v="6.6"/>
    <s v="The Brothers McMullen"/>
    <s v="Edward Burns"/>
    <x v="7"/>
    <s v="English"/>
    <n v="98"/>
    <n v="10246600"/>
    <n v="25000"/>
  </r>
  <r>
    <n v="6.6"/>
    <s v="The Brothers McMullen"/>
    <s v="Edward Burns"/>
    <x v="12"/>
    <s v="English"/>
    <n v="98"/>
    <n v="10246600"/>
    <n v="25000"/>
  </r>
  <r>
    <n v="6.6"/>
    <s v="The Brothers McMullen"/>
    <s v="Edward Burns"/>
    <x v="5"/>
    <s v="English"/>
    <n v="98"/>
    <n v="10246600"/>
    <n v="25000"/>
  </r>
  <r>
    <n v="6.3"/>
    <s v="Tiny Furniture"/>
    <s v="Lena Dunham"/>
    <x v="7"/>
    <s v="English"/>
    <n v="98"/>
    <n v="389804"/>
    <n v="65000"/>
  </r>
  <r>
    <n v="6.3"/>
    <s v="Tiny Furniture"/>
    <s v="Lena Dunham"/>
    <x v="12"/>
    <s v="English"/>
    <n v="98"/>
    <n v="389804"/>
    <n v="65000"/>
  </r>
  <r>
    <n v="6.3"/>
    <s v="Tiny Furniture"/>
    <s v="Lena Dunham"/>
    <x v="5"/>
    <s v="English"/>
    <n v="98"/>
    <n v="389804"/>
    <n v="65000"/>
  </r>
  <r>
    <n v="7.5"/>
    <s v="George Washington"/>
    <s v="David Gordon Green"/>
    <x v="12"/>
    <s v="English"/>
    <n v="90"/>
    <n v="241816"/>
    <n v="42000"/>
  </r>
  <r>
    <n v="7.6"/>
    <s v="Smiling Fish &amp; Goat on Fire"/>
    <s v="Kevin Jordan"/>
    <x v="7"/>
    <s v="English"/>
    <n v="90"/>
    <n v="277233"/>
    <n v="40000"/>
  </r>
  <r>
    <n v="7.6"/>
    <s v="Smiling Fish &amp; Goat on Fire"/>
    <s v="Kevin Jordan"/>
    <x v="5"/>
    <s v="English"/>
    <n v="90"/>
    <n v="277233"/>
    <n v="40000"/>
  </r>
  <r>
    <n v="4.0999999999999996"/>
    <s v="The Legend of God's Gun"/>
    <s v="Mike Bruce"/>
    <x v="11"/>
    <s v="English"/>
    <n v="78"/>
    <n v="243768"/>
    <n v="30000"/>
  </r>
  <r>
    <n v="7.8"/>
    <s v="Clerks"/>
    <s v="Kevin Smith"/>
    <x v="7"/>
    <s v="English"/>
    <n v="102"/>
    <n v="3151130"/>
    <n v="230000"/>
  </r>
  <r>
    <n v="6.7"/>
    <s v="Pink Narcissus"/>
    <s v="James Bidgood"/>
    <x v="12"/>
    <s v="English"/>
    <n v="65"/>
    <n v="8231"/>
    <n v="27000"/>
  </r>
  <r>
    <n v="6.7"/>
    <s v="Pink Narcissus"/>
    <s v="James Bidgood"/>
    <x v="2"/>
    <s v="English"/>
    <n v="65"/>
    <n v="8231"/>
    <n v="27000"/>
  </r>
  <r>
    <n v="7.3"/>
    <s v="In the Company of Men"/>
    <s v="Neil LaBute"/>
    <x v="7"/>
    <s v="English"/>
    <n v="97"/>
    <n v="2856622"/>
    <n v="25000"/>
  </r>
  <r>
    <n v="7.3"/>
    <s v="In the Company of Men"/>
    <s v="Neil LaBute"/>
    <x v="12"/>
    <s v="English"/>
    <n v="97"/>
    <n v="2856622"/>
    <n v="25000"/>
  </r>
  <r>
    <n v="7.1"/>
    <s v="Slacker"/>
    <s v="Richard Linklater"/>
    <x v="7"/>
    <s v="English"/>
    <n v="100"/>
    <n v="1227508"/>
    <n v="23000"/>
  </r>
  <r>
    <n v="7.1"/>
    <s v="Slacker"/>
    <s v="Richard Linklater"/>
    <x v="12"/>
    <s v="English"/>
    <n v="100"/>
    <n v="1227508"/>
    <n v="23000"/>
  </r>
  <r>
    <n v="6.6"/>
    <s v="The Puffy Chair"/>
    <s v="Jay Duplass"/>
    <x v="7"/>
    <s v="English"/>
    <n v="85"/>
    <n v="192467"/>
    <n v="15000"/>
  </r>
  <r>
    <n v="6.6"/>
    <s v="The Puffy Chair"/>
    <s v="Jay Duplass"/>
    <x v="12"/>
    <s v="English"/>
    <n v="85"/>
    <n v="192467"/>
    <n v="15000"/>
  </r>
  <r>
    <n v="6.6"/>
    <s v="The Puffy Chair"/>
    <s v="Jay Duplass"/>
    <x v="5"/>
    <s v="English"/>
    <n v="85"/>
    <n v="192467"/>
    <n v="15000"/>
  </r>
  <r>
    <n v="6.2"/>
    <s v="Breaking Upwards"/>
    <s v="Daryl Wein"/>
    <x v="5"/>
    <s v="English"/>
    <n v="88"/>
    <n v="76382"/>
    <n v="15000"/>
  </r>
  <r>
    <n v="6.1"/>
    <s v="Pink Flamingos"/>
    <s v="John Waters"/>
    <x v="7"/>
    <s v="English"/>
    <n v="108"/>
    <n v="180483"/>
    <n v="10000"/>
  </r>
  <r>
    <n v="6.1"/>
    <s v="Pink Flamingos"/>
    <s v="John Waters"/>
    <x v="15"/>
    <s v="English"/>
    <n v="108"/>
    <n v="180483"/>
    <n v="10000"/>
  </r>
  <r>
    <n v="6.1"/>
    <s v="Pink Flamingos"/>
    <s v="John Waters"/>
    <x v="16"/>
    <s v="English"/>
    <n v="108"/>
    <n v="180483"/>
    <n v="10000"/>
  </r>
  <r>
    <n v="6.9"/>
    <s v="Clean"/>
    <s v="Olivier Assayas"/>
    <x v="12"/>
    <s v="French"/>
    <n v="110"/>
    <n v="136007"/>
    <n v="4500"/>
  </r>
  <r>
    <n v="6.9"/>
    <s v="Clean"/>
    <s v="Olivier Assayas"/>
    <x v="19"/>
    <s v="French"/>
    <n v="110"/>
    <n v="136007"/>
    <n v="4500"/>
  </r>
  <r>
    <n v="6.9"/>
    <s v="Clean"/>
    <s v="Olivier Assayas"/>
    <x v="5"/>
    <s v="French"/>
    <n v="110"/>
    <n v="136007"/>
    <n v="4500"/>
  </r>
  <r>
    <n v="7.5"/>
    <s v="The Circle"/>
    <s v="Jafar Panahi"/>
    <x v="12"/>
    <s v="Persian"/>
    <n v="90"/>
    <n v="673780"/>
    <n v="10000"/>
  </r>
  <r>
    <n v="7.4"/>
    <s v="The Cure"/>
    <s v="Kiyoshi Kurosawa"/>
    <x v="15"/>
    <s v="Japanese"/>
    <n v="111"/>
    <n v="94596"/>
    <n v="1000000"/>
  </r>
  <r>
    <n v="7.4"/>
    <s v="The Cure"/>
    <s v="Kiyoshi Kurosawa"/>
    <x v="16"/>
    <s v="Japanese"/>
    <n v="111"/>
    <n v="94596"/>
    <n v="1000000"/>
  </r>
  <r>
    <n v="7.4"/>
    <s v="The Cure"/>
    <s v="Kiyoshi Kurosawa"/>
    <x v="10"/>
    <s v="Japanese"/>
    <n v="111"/>
    <n v="94596"/>
    <n v="1000000"/>
  </r>
  <r>
    <n v="7.4"/>
    <s v="The Cure"/>
    <s v="Kiyoshi Kurosawa"/>
    <x v="4"/>
    <s v="Japanese"/>
    <n v="111"/>
    <n v="94596"/>
    <n v="1000000"/>
  </r>
  <r>
    <n v="7"/>
    <s v="Primer"/>
    <s v="Shane Carruth"/>
    <x v="12"/>
    <s v="English"/>
    <n v="77"/>
    <n v="424760"/>
    <n v="7000"/>
  </r>
  <r>
    <n v="7"/>
    <s v="Primer"/>
    <s v="Shane Carruth"/>
    <x v="3"/>
    <s v="English"/>
    <n v="77"/>
    <n v="424760"/>
    <n v="7000"/>
  </r>
  <r>
    <n v="7"/>
    <s v="Primer"/>
    <s v="Shane Carruth"/>
    <x v="4"/>
    <s v="English"/>
    <n v="77"/>
    <n v="424760"/>
    <n v="7000"/>
  </r>
  <r>
    <n v="6.3"/>
    <s v="Cavite"/>
    <s v="Neill Dela Llana"/>
    <x v="4"/>
    <s v="English"/>
    <n v="80"/>
    <n v="70071"/>
    <n v="7000"/>
  </r>
  <r>
    <n v="6.9"/>
    <s v="El Mariachi"/>
    <s v="Robert Rodriguez"/>
    <x v="0"/>
    <s v="Spanish"/>
    <n v="81"/>
    <n v="2040920"/>
    <n v="7000"/>
  </r>
  <r>
    <n v="6.9"/>
    <s v="El Mariachi"/>
    <s v="Robert Rodriguez"/>
    <x v="15"/>
    <s v="Spanish"/>
    <n v="81"/>
    <n v="2040920"/>
    <n v="7000"/>
  </r>
  <r>
    <n v="6.9"/>
    <s v="El Mariachi"/>
    <s v="Robert Rodriguez"/>
    <x v="12"/>
    <s v="Spanish"/>
    <n v="81"/>
    <n v="2040920"/>
    <n v="7000"/>
  </r>
  <r>
    <n v="6.9"/>
    <s v="El Mariachi"/>
    <s v="Robert Rodriguez"/>
    <x v="5"/>
    <s v="Spanish"/>
    <n v="81"/>
    <n v="2040920"/>
    <n v="7000"/>
  </r>
  <r>
    <n v="6.9"/>
    <s v="El Mariachi"/>
    <s v="Robert Rodriguez"/>
    <x v="4"/>
    <s v="Spanish"/>
    <n v="81"/>
    <n v="2040920"/>
    <n v="7000"/>
  </r>
  <r>
    <n v="6.4"/>
    <s v="Newlyweds"/>
    <s v="Edward Burns"/>
    <x v="7"/>
    <s v="English"/>
    <n v="95"/>
    <n v="4584"/>
    <n v="9000"/>
  </r>
  <r>
    <n v="6.4"/>
    <s v="Newlyweds"/>
    <s v="Edward Burns"/>
    <x v="12"/>
    <s v="English"/>
    <n v="95"/>
    <n v="4584"/>
    <n v="9000"/>
  </r>
  <r>
    <n v="6.6"/>
    <s v="My Date with Drew"/>
    <s v="Jon Gunn"/>
    <x v="20"/>
    <s v="English"/>
    <n v="90"/>
    <n v="85222"/>
    <n v="1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76F63-62FA-47CE-9706-A7D52CDDFB7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P27" firstHeaderRow="0" firstDataRow="1" firstDataCol="1"/>
  <pivotFields count="8">
    <pivotField dataField="1" showAll="0"/>
    <pivotField showAll="0"/>
    <pivotField showAll="0"/>
    <pivotField axis="axisRow" dataField="1" showAll="0">
      <items count="24">
        <item x="0"/>
        <item x="1"/>
        <item x="6"/>
        <item x="18"/>
        <item x="7"/>
        <item x="15"/>
        <item x="20"/>
        <item x="12"/>
        <item x="8"/>
        <item x="2"/>
        <item x="22"/>
        <item x="13"/>
        <item x="16"/>
        <item x="19"/>
        <item x="9"/>
        <item x="10"/>
        <item x="5"/>
        <item x="3"/>
        <item x="21"/>
        <item x="14"/>
        <item x="4"/>
        <item x="17"/>
        <item x="11"/>
        <item t="default"/>
      </items>
    </pivotField>
    <pivotField showAll="0"/>
    <pivotField showAll="0"/>
    <pivotField numFmtId="164" showAll="0"/>
    <pivotField numFmtId="164" showAll="0"/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genres" fld="3" subtotal="count" baseField="0" baseItem="0"/>
    <dataField name="Mean imdb_score" fld="0" subtotal="average" baseField="3" baseItem="0" numFmtId="4"/>
    <dataField name="StdDevp of imdb_score" fld="0" subtotal="stdDevp" baseField="3" baseItem="0" numFmtId="4"/>
  </dataFields>
  <formats count="1">
    <format dxfId="28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28131AA-F06D-42D6-9F25-7FA884C49C4D}" autoFormatId="16" applyNumberFormats="0" applyBorderFormats="0" applyFontFormats="0" applyPatternFormats="0" applyAlignmentFormats="0" applyWidthHeightFormats="0">
  <queryTableRefresh nextId="13">
    <queryTableFields count="8">
      <queryTableField id="8" name="imdb_score" tableColumnId="8"/>
      <queryTableField id="5" name="movie_title" tableColumnId="5"/>
      <queryTableField id="1" name="director_name" tableColumnId="1"/>
      <queryTableField id="4" name="genres" tableColumnId="4"/>
      <queryTableField id="6" name="language" tableColumnId="6"/>
      <queryTableField id="2" name="duration" tableColumnId="2"/>
      <queryTableField id="3" name="gross" tableColumnId="3"/>
      <queryTableField id="7" name="budget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B25FFE9-C244-49F0-9E01-93541A32EBAA}" autoFormatId="16" applyNumberFormats="0" applyBorderFormats="0" applyFontFormats="0" applyPatternFormats="0" applyAlignmentFormats="0" applyWidthHeightFormats="0">
  <queryTableRefresh nextId="9">
    <queryTableFields count="8">
      <queryTableField id="1" name="imdb_score" tableColumnId="1"/>
      <queryTableField id="2" name="movie_title" tableColumnId="2"/>
      <queryTableField id="3" name="director_name" tableColumnId="3"/>
      <queryTableField id="4" name="genres" tableColumnId="4"/>
      <queryTableField id="5" name="language" tableColumnId="5"/>
      <queryTableField id="6" name="duration" tableColumnId="6"/>
      <queryTableField id="7" name="gross" tableColumnId="7"/>
      <queryTableField id="8" name="budge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CDA35D-BC67-4023-AB46-314C60579207}" name="IMDB_Movies" displayName="IMDB_Movies" ref="A1:H11232" tableType="queryTable" totalsRowShown="0">
  <autoFilter ref="A1:H11232" xr:uid="{06CDA35D-BC67-4023-AB46-314C60579207}"/>
  <tableColumns count="8">
    <tableColumn id="8" xr3:uid="{174E92AE-269A-427E-A615-84A0C239ED02}" uniqueName="8" name="imdb_score" queryTableFieldId="8" dataDxfId="40"/>
    <tableColumn id="5" xr3:uid="{0CB492AD-08A6-4987-9386-E30CA6ECD541}" uniqueName="5" name="movie_title" queryTableFieldId="5" dataDxfId="39"/>
    <tableColumn id="1" xr3:uid="{1D3733F1-1A2C-436D-B8C2-DBADD425BAE7}" uniqueName="1" name="director_name" queryTableFieldId="1" dataDxfId="38"/>
    <tableColumn id="4" xr3:uid="{76912B26-B383-4481-AC40-36EDA6E0E64F}" uniqueName="4" name="genres" queryTableFieldId="4" dataDxfId="37"/>
    <tableColumn id="6" xr3:uid="{8B959FDE-F3A1-467D-AE18-0F2320D93253}" uniqueName="6" name="language" queryTableFieldId="6" dataDxfId="36"/>
    <tableColumn id="2" xr3:uid="{BA9A1C41-5BBA-45EE-98C3-ECAAD06F9D0A}" uniqueName="2" name="duration" queryTableFieldId="2" dataDxfId="35"/>
    <tableColumn id="3" xr3:uid="{BE2040A5-1593-4C1F-8346-B398F362E2B7}" uniqueName="3" name="gross" queryTableFieldId="3" dataDxfId="34"/>
    <tableColumn id="7" xr3:uid="{C77B3125-C2A6-432E-8D4D-9CC688483878}" uniqueName="7" name="budget" queryTableFieldId="7" dataDxfId="3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63DB5A-0F0B-49A4-B48F-6C81E56F9031}" name="IMDB_Movies_2" displayName="IMDB_Movies_2" ref="A1:H3789" tableType="queryTable" totalsRowShown="0">
  <autoFilter ref="A1:H3789" xr:uid="{2363DB5A-0F0B-49A4-B48F-6C81E56F9031}"/>
  <tableColumns count="8">
    <tableColumn id="1" xr3:uid="{002E1467-8F39-489B-9640-AE804A5B8588}" uniqueName="1" name="imdb_score" queryTableFieldId="1"/>
    <tableColumn id="2" xr3:uid="{BCF6BF02-FD35-4795-86FE-8E62027B15A4}" uniqueName="2" name="movie_title" queryTableFieldId="2" dataDxfId="32"/>
    <tableColumn id="3" xr3:uid="{1A655419-774C-4F33-9C35-AFA0CC8E1A1D}" uniqueName="3" name="director_name" queryTableFieldId="3" dataDxfId="31"/>
    <tableColumn id="4" xr3:uid="{8467C561-8ACE-4CC1-AF2D-BE526537AF69}" uniqueName="4" name="genres" queryTableFieldId="4" dataDxfId="30"/>
    <tableColumn id="5" xr3:uid="{53CECAC6-A115-4E12-8B85-B7E9F6C6567E}" uniqueName="5" name="language" queryTableFieldId="5" dataDxfId="29"/>
    <tableColumn id="6" xr3:uid="{EBAD14A8-4D2C-4EE9-8255-193A4558DAC4}" uniqueName="6" name="duration" queryTableFieldId="6"/>
    <tableColumn id="7" xr3:uid="{EF61808C-E9B8-4072-A794-41B26733C705}" uniqueName="7" name="gross" queryTableFieldId="7"/>
    <tableColumn id="8" xr3:uid="{FE20DE03-CD3A-4B37-9811-48D03E272C13}" uniqueName="8" name="budget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>
      <selection activeCell="B1" sqref="B1:B1048576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0.44140625" bestFit="1" customWidth="1"/>
    <col min="4" max="4" width="7.88671875" bestFit="1" customWidth="1"/>
    <col min="5" max="5" width="20.88671875" bestFit="1" customWidth="1"/>
    <col min="6" max="6" width="20.77734375" bestFit="1" customWidth="1"/>
    <col min="7" max="7" width="27.44140625" bestFit="1" customWidth="1"/>
    <col min="8" max="8" width="20.7773437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5.5546875" bestFit="1" customWidth="1"/>
    <col min="14" max="14" width="22.77734375" bestFit="1" customWidth="1"/>
    <col min="15" max="15" width="28.88671875" bestFit="1" customWidth="1"/>
    <col min="16" max="16" width="19.6640625" bestFit="1" customWidth="1"/>
    <col min="17" max="17" width="126.21875" bestFit="1" customWidth="1"/>
    <col min="18" max="18" width="47.88671875" bestFit="1" customWidth="1"/>
    <col min="19" max="19" width="19.88671875" bestFit="1" customWidth="1"/>
    <col min="20" max="20" width="10.5546875" bestFit="1" customWidth="1"/>
    <col min="21" max="21" width="18.44140625" bestFit="1" customWidth="1"/>
    <col min="22" max="22" width="13.109375" bestFit="1" customWidth="1"/>
    <col min="23" max="23" width="12" bestFit="1" customWidth="1"/>
    <col min="24" max="24" width="8.77734375" bestFit="1" customWidth="1"/>
    <col min="25" max="25" width="20.77734375" bestFit="1" customWidth="1"/>
    <col min="26" max="26" width="10.44140625" bestFit="1" customWidth="1"/>
    <col min="27" max="27" width="11.21875" bestFit="1" customWidth="1"/>
    <col min="28" max="28" width="19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 t="s">
        <v>20</v>
      </c>
      <c r="V6" t="s">
        <v>21</v>
      </c>
      <c r="W6" t="s">
        <v>22</v>
      </c>
      <c r="X6" t="s">
        <v>23</v>
      </c>
      <c r="Y6" t="s">
        <v>24</v>
      </c>
      <c r="Z6" t="s">
        <v>25</v>
      </c>
      <c r="AA6" t="s">
        <v>26</v>
      </c>
      <c r="AB6" t="s">
        <v>27</v>
      </c>
    </row>
    <row r="7" spans="1:28" x14ac:dyDescent="0.3">
      <c r="A7" t="s">
        <v>28</v>
      </c>
      <c r="B7" t="s">
        <v>29</v>
      </c>
      <c r="C7">
        <v>752.5</v>
      </c>
      <c r="D7">
        <v>149</v>
      </c>
      <c r="E7">
        <v>22000</v>
      </c>
      <c r="F7">
        <v>22653</v>
      </c>
      <c r="G7" t="s">
        <v>30</v>
      </c>
      <c r="H7">
        <v>32000</v>
      </c>
      <c r="I7">
        <v>167914806</v>
      </c>
      <c r="J7" t="s">
        <v>31</v>
      </c>
      <c r="K7" t="s">
        <v>32</v>
      </c>
      <c r="L7" t="s">
        <v>33</v>
      </c>
      <c r="M7">
        <v>839169</v>
      </c>
      <c r="N7">
        <v>110192</v>
      </c>
      <c r="O7" t="s">
        <v>34</v>
      </c>
      <c r="P7">
        <v>0.5</v>
      </c>
      <c r="Q7" t="s">
        <v>35</v>
      </c>
      <c r="R7" t="s">
        <v>25746</v>
      </c>
      <c r="S7">
        <v>1671</v>
      </c>
      <c r="T7" t="s">
        <v>37</v>
      </c>
      <c r="U7" t="s">
        <v>38</v>
      </c>
      <c r="V7" t="s">
        <v>39</v>
      </c>
      <c r="W7">
        <v>254000000</v>
      </c>
      <c r="X7">
        <v>2015</v>
      </c>
      <c r="Y7">
        <v>22728.5</v>
      </c>
      <c r="Z7">
        <v>7.95</v>
      </c>
      <c r="AA7">
        <v>2.6349999999999998</v>
      </c>
      <c r="AB7">
        <v>190000</v>
      </c>
    </row>
    <row r="8" spans="1:28" x14ac:dyDescent="0.3">
      <c r="A8" t="s">
        <v>28</v>
      </c>
      <c r="B8" t="s">
        <v>40</v>
      </c>
      <c r="C8">
        <v>809.5</v>
      </c>
      <c r="D8">
        <v>142.69999999999999</v>
      </c>
      <c r="E8">
        <v>28543.7</v>
      </c>
      <c r="F8">
        <v>29212.6</v>
      </c>
      <c r="G8" t="s">
        <v>41</v>
      </c>
      <c r="H8">
        <v>36900</v>
      </c>
      <c r="I8">
        <v>63269246.799999997</v>
      </c>
      <c r="J8" t="s">
        <v>42</v>
      </c>
      <c r="K8" t="s">
        <v>43</v>
      </c>
      <c r="L8" t="s">
        <v>44</v>
      </c>
      <c r="M8">
        <v>897073.7</v>
      </c>
      <c r="N8">
        <v>137104.5</v>
      </c>
      <c r="O8" t="s">
        <v>45</v>
      </c>
      <c r="P8">
        <v>0.6</v>
      </c>
      <c r="Q8" t="s">
        <v>46</v>
      </c>
      <c r="R8" t="s">
        <v>25747</v>
      </c>
      <c r="S8">
        <v>1540.7</v>
      </c>
      <c r="T8" t="s">
        <v>37</v>
      </c>
      <c r="U8" t="s">
        <v>38</v>
      </c>
      <c r="V8" t="s">
        <v>39</v>
      </c>
      <c r="W8">
        <v>252400000</v>
      </c>
      <c r="X8">
        <v>2016.7</v>
      </c>
      <c r="Y8">
        <v>28887</v>
      </c>
      <c r="Z8">
        <v>8.1</v>
      </c>
      <c r="AA8">
        <v>2.806</v>
      </c>
      <c r="AB8">
        <v>237800</v>
      </c>
    </row>
    <row r="9" spans="1:28" x14ac:dyDescent="0.3">
      <c r="A9" t="s">
        <v>28</v>
      </c>
      <c r="B9" t="s">
        <v>48</v>
      </c>
      <c r="C9">
        <v>866.5</v>
      </c>
      <c r="D9">
        <v>136.4</v>
      </c>
      <c r="E9">
        <v>35087.4</v>
      </c>
      <c r="F9">
        <v>35772.199999999997</v>
      </c>
      <c r="G9" t="s">
        <v>49</v>
      </c>
      <c r="H9">
        <v>41800</v>
      </c>
      <c r="I9">
        <v>-41376312.400000103</v>
      </c>
      <c r="J9" t="s">
        <v>50</v>
      </c>
      <c r="K9" t="s">
        <v>51</v>
      </c>
      <c r="L9" t="s">
        <v>52</v>
      </c>
      <c r="M9">
        <v>954978.4</v>
      </c>
      <c r="N9">
        <v>164017</v>
      </c>
      <c r="O9" t="s">
        <v>53</v>
      </c>
      <c r="P9">
        <v>0.7</v>
      </c>
      <c r="Q9" t="s">
        <v>54</v>
      </c>
      <c r="R9" t="s">
        <v>25748</v>
      </c>
      <c r="S9">
        <v>1410.4</v>
      </c>
      <c r="T9" t="s">
        <v>37</v>
      </c>
      <c r="U9" t="s">
        <v>56</v>
      </c>
      <c r="V9" t="s">
        <v>39</v>
      </c>
      <c r="W9">
        <v>250800000</v>
      </c>
      <c r="X9">
        <v>2018.4</v>
      </c>
      <c r="Y9">
        <v>35045.5</v>
      </c>
      <c r="Z9">
        <v>8.25</v>
      </c>
      <c r="AA9">
        <v>2.9769999999999999</v>
      </c>
      <c r="AB9">
        <v>285600</v>
      </c>
    </row>
    <row r="10" spans="1:28" x14ac:dyDescent="0.3">
      <c r="A10" t="s">
        <v>28</v>
      </c>
      <c r="B10" t="s">
        <v>57</v>
      </c>
      <c r="C10">
        <v>923.5</v>
      </c>
      <c r="D10">
        <v>130.1</v>
      </c>
      <c r="E10">
        <v>41631.1</v>
      </c>
      <c r="F10">
        <v>42331.8</v>
      </c>
      <c r="G10" t="s">
        <v>58</v>
      </c>
      <c r="H10">
        <v>46700</v>
      </c>
      <c r="I10">
        <v>-146021871.59999999</v>
      </c>
      <c r="J10" t="s">
        <v>59</v>
      </c>
      <c r="K10" t="s">
        <v>60</v>
      </c>
      <c r="L10" t="s">
        <v>61</v>
      </c>
      <c r="M10">
        <v>1012883.1</v>
      </c>
      <c r="N10">
        <v>190929.5</v>
      </c>
      <c r="O10" t="s">
        <v>62</v>
      </c>
      <c r="P10">
        <v>0.8</v>
      </c>
      <c r="Q10" t="s">
        <v>63</v>
      </c>
      <c r="R10" t="s">
        <v>25749</v>
      </c>
      <c r="S10">
        <v>1280.0999999999999</v>
      </c>
      <c r="T10" t="s">
        <v>37</v>
      </c>
      <c r="U10" t="s">
        <v>38</v>
      </c>
      <c r="V10" t="s">
        <v>39</v>
      </c>
      <c r="W10">
        <v>249200000</v>
      </c>
      <c r="X10">
        <v>2020.1</v>
      </c>
      <c r="Y10">
        <v>41204</v>
      </c>
      <c r="Z10">
        <v>8.4</v>
      </c>
      <c r="AA10">
        <v>3.1480000000000001</v>
      </c>
      <c r="AB10">
        <v>333400</v>
      </c>
    </row>
    <row r="11" spans="1:28" x14ac:dyDescent="0.3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24</v>
      </c>
      <c r="Z11" t="s">
        <v>25</v>
      </c>
      <c r="AA11" t="s">
        <v>26</v>
      </c>
      <c r="AB11" t="s">
        <v>27</v>
      </c>
    </row>
    <row r="12" spans="1:28" x14ac:dyDescent="0.3">
      <c r="A12" t="s">
        <v>28</v>
      </c>
      <c r="B12" t="s">
        <v>29</v>
      </c>
      <c r="C12">
        <v>980.5</v>
      </c>
      <c r="D12">
        <v>123.8</v>
      </c>
      <c r="E12">
        <v>48174.8</v>
      </c>
      <c r="F12">
        <v>48891.4</v>
      </c>
      <c r="G12" t="s">
        <v>30</v>
      </c>
      <c r="H12">
        <v>51600</v>
      </c>
      <c r="I12">
        <v>-250667430.80000001</v>
      </c>
      <c r="J12" t="s">
        <v>31</v>
      </c>
      <c r="K12" t="s">
        <v>32</v>
      </c>
      <c r="L12" t="s">
        <v>33</v>
      </c>
      <c r="M12">
        <v>1070787.8</v>
      </c>
      <c r="N12">
        <v>217842</v>
      </c>
      <c r="O12" t="s">
        <v>34</v>
      </c>
      <c r="P12">
        <v>0.9</v>
      </c>
      <c r="Q12" t="s">
        <v>35</v>
      </c>
      <c r="R12" t="s">
        <v>25750</v>
      </c>
      <c r="S12">
        <v>1149.8</v>
      </c>
      <c r="T12" t="s">
        <v>37</v>
      </c>
      <c r="U12" t="s">
        <v>38</v>
      </c>
      <c r="V12" t="s">
        <v>39</v>
      </c>
      <c r="W12">
        <v>247600000</v>
      </c>
      <c r="X12">
        <v>2021.8</v>
      </c>
      <c r="Y12">
        <v>47362.5</v>
      </c>
      <c r="Z12">
        <v>8.5500000000000007</v>
      </c>
      <c r="AA12">
        <v>3.319</v>
      </c>
      <c r="AB12">
        <v>381200</v>
      </c>
    </row>
    <row r="13" spans="1:28" x14ac:dyDescent="0.3">
      <c r="A13" t="s">
        <v>28</v>
      </c>
      <c r="B13" t="s">
        <v>40</v>
      </c>
      <c r="C13">
        <v>1037.5</v>
      </c>
      <c r="D13">
        <v>117.5</v>
      </c>
      <c r="E13">
        <v>54718.5</v>
      </c>
      <c r="F13">
        <v>55451</v>
      </c>
      <c r="G13" t="s">
        <v>41</v>
      </c>
      <c r="H13">
        <v>56500</v>
      </c>
      <c r="I13">
        <v>-355312990</v>
      </c>
      <c r="J13" t="s">
        <v>42</v>
      </c>
      <c r="K13" t="s">
        <v>43</v>
      </c>
      <c r="L13" t="s">
        <v>44</v>
      </c>
      <c r="M13">
        <v>1128692.5</v>
      </c>
      <c r="N13">
        <v>244754.5</v>
      </c>
      <c r="O13" t="s">
        <v>45</v>
      </c>
      <c r="P13">
        <v>1</v>
      </c>
      <c r="Q13" t="s">
        <v>46</v>
      </c>
      <c r="R13" t="s">
        <v>25751</v>
      </c>
      <c r="S13">
        <v>1019.5</v>
      </c>
      <c r="T13" t="s">
        <v>37</v>
      </c>
      <c r="U13" t="s">
        <v>38</v>
      </c>
      <c r="V13" t="s">
        <v>39</v>
      </c>
      <c r="W13">
        <v>246000000</v>
      </c>
      <c r="X13">
        <v>2023.5</v>
      </c>
      <c r="Y13">
        <v>53521</v>
      </c>
      <c r="Z13">
        <v>8.6999999999999993</v>
      </c>
      <c r="AA13">
        <v>3.49</v>
      </c>
      <c r="AB13">
        <v>429000</v>
      </c>
    </row>
    <row r="14" spans="1:28" x14ac:dyDescent="0.3">
      <c r="A14" t="s">
        <v>28</v>
      </c>
      <c r="B14" t="s">
        <v>48</v>
      </c>
      <c r="C14">
        <v>1094.5</v>
      </c>
      <c r="D14">
        <v>111.2</v>
      </c>
      <c r="E14">
        <v>61262.2</v>
      </c>
      <c r="F14">
        <v>62010.6</v>
      </c>
      <c r="G14" t="s">
        <v>49</v>
      </c>
      <c r="H14">
        <v>61400</v>
      </c>
      <c r="I14">
        <v>-459958549.19999999</v>
      </c>
      <c r="J14" t="s">
        <v>50</v>
      </c>
      <c r="K14" t="s">
        <v>51</v>
      </c>
      <c r="L14" t="s">
        <v>52</v>
      </c>
      <c r="M14">
        <v>1186597.2</v>
      </c>
      <c r="N14">
        <v>271667</v>
      </c>
      <c r="O14" t="s">
        <v>53</v>
      </c>
      <c r="P14">
        <v>1.1000000000000001</v>
      </c>
      <c r="Q14" t="s">
        <v>54</v>
      </c>
      <c r="R14" t="s">
        <v>25752</v>
      </c>
      <c r="S14">
        <v>889.2</v>
      </c>
      <c r="T14" t="s">
        <v>37</v>
      </c>
      <c r="U14" t="s">
        <v>56</v>
      </c>
      <c r="V14" t="s">
        <v>39</v>
      </c>
      <c r="W14">
        <v>244400000</v>
      </c>
      <c r="X14">
        <v>2025.2</v>
      </c>
      <c r="Y14">
        <v>59679.5</v>
      </c>
      <c r="Z14">
        <v>8.85</v>
      </c>
      <c r="AA14">
        <v>3.661</v>
      </c>
      <c r="AB14">
        <v>476800</v>
      </c>
    </row>
    <row r="15" spans="1:28" x14ac:dyDescent="0.3">
      <c r="A15" t="s">
        <v>28</v>
      </c>
      <c r="B15" t="s">
        <v>57</v>
      </c>
      <c r="C15">
        <v>1151.5</v>
      </c>
      <c r="D15">
        <v>104.9</v>
      </c>
      <c r="E15">
        <v>67805.899999999994</v>
      </c>
      <c r="F15">
        <v>68570.2</v>
      </c>
      <c r="G15" t="s">
        <v>58</v>
      </c>
      <c r="H15">
        <v>66300</v>
      </c>
      <c r="I15">
        <v>-564604108.39999998</v>
      </c>
      <c r="J15" t="s">
        <v>59</v>
      </c>
      <c r="K15" t="s">
        <v>60</v>
      </c>
      <c r="L15" t="s">
        <v>61</v>
      </c>
      <c r="M15">
        <v>1244501.8999999999</v>
      </c>
      <c r="N15">
        <v>298579.5</v>
      </c>
      <c r="O15" t="s">
        <v>62</v>
      </c>
      <c r="P15">
        <v>1.2</v>
      </c>
      <c r="Q15" t="s">
        <v>63</v>
      </c>
      <c r="R15" t="s">
        <v>25753</v>
      </c>
      <c r="S15">
        <v>758.9</v>
      </c>
      <c r="T15" t="s">
        <v>37</v>
      </c>
      <c r="U15" t="s">
        <v>38</v>
      </c>
      <c r="V15" t="s">
        <v>39</v>
      </c>
      <c r="W15">
        <v>242800000</v>
      </c>
      <c r="X15">
        <v>2026.9</v>
      </c>
      <c r="Y15">
        <v>65838</v>
      </c>
      <c r="Z15">
        <v>9</v>
      </c>
      <c r="AA15">
        <v>3.8319999999999999</v>
      </c>
      <c r="AB15">
        <v>524600</v>
      </c>
    </row>
    <row r="16" spans="1:28" x14ac:dyDescent="0.3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  <c r="T16" t="s">
        <v>19</v>
      </c>
      <c r="U16" t="s">
        <v>20</v>
      </c>
      <c r="V16" t="s">
        <v>21</v>
      </c>
      <c r="W16" t="s">
        <v>22</v>
      </c>
      <c r="X16" t="s">
        <v>23</v>
      </c>
      <c r="Y16" t="s">
        <v>24</v>
      </c>
      <c r="Z16" t="s">
        <v>25</v>
      </c>
      <c r="AA16" t="s">
        <v>26</v>
      </c>
      <c r="AB16" t="s">
        <v>27</v>
      </c>
    </row>
    <row r="17" spans="1:28" x14ac:dyDescent="0.3">
      <c r="A17" t="s">
        <v>28</v>
      </c>
      <c r="B17" t="s">
        <v>29</v>
      </c>
      <c r="C17">
        <v>1208.5</v>
      </c>
      <c r="D17">
        <v>98.6</v>
      </c>
      <c r="E17">
        <v>74349.600000000006</v>
      </c>
      <c r="F17">
        <v>75129.8</v>
      </c>
      <c r="G17" t="s">
        <v>30</v>
      </c>
      <c r="H17">
        <v>71200</v>
      </c>
      <c r="I17">
        <v>-669249667.60000002</v>
      </c>
      <c r="J17" t="s">
        <v>31</v>
      </c>
      <c r="K17" t="s">
        <v>32</v>
      </c>
      <c r="L17" t="s">
        <v>33</v>
      </c>
      <c r="M17">
        <v>1302406.6000000001</v>
      </c>
      <c r="N17">
        <v>325492</v>
      </c>
      <c r="O17" t="s">
        <v>34</v>
      </c>
      <c r="P17">
        <v>1.3</v>
      </c>
      <c r="Q17" t="s">
        <v>35</v>
      </c>
      <c r="R17" t="s">
        <v>25754</v>
      </c>
      <c r="S17">
        <v>628.6</v>
      </c>
      <c r="T17" t="s">
        <v>37</v>
      </c>
      <c r="U17" t="s">
        <v>38</v>
      </c>
      <c r="V17" t="s">
        <v>39</v>
      </c>
      <c r="W17">
        <v>241200000</v>
      </c>
      <c r="X17">
        <v>2028.6</v>
      </c>
      <c r="Y17">
        <v>71996.5</v>
      </c>
      <c r="Z17">
        <v>9.15</v>
      </c>
      <c r="AA17">
        <v>4.0030000000000001</v>
      </c>
      <c r="AB17">
        <v>572400</v>
      </c>
    </row>
    <row r="18" spans="1:28" x14ac:dyDescent="0.3">
      <c r="A18" t="s">
        <v>28</v>
      </c>
      <c r="B18" t="s">
        <v>40</v>
      </c>
      <c r="C18">
        <v>1265.5</v>
      </c>
      <c r="D18">
        <v>92.3</v>
      </c>
      <c r="E18">
        <v>80893.3</v>
      </c>
      <c r="F18">
        <v>81689.399999999994</v>
      </c>
      <c r="G18" t="s">
        <v>41</v>
      </c>
      <c r="H18">
        <v>76100</v>
      </c>
      <c r="I18">
        <v>-773895226.79999995</v>
      </c>
      <c r="J18" t="s">
        <v>42</v>
      </c>
      <c r="K18" t="s">
        <v>43</v>
      </c>
      <c r="L18" t="s">
        <v>44</v>
      </c>
      <c r="M18">
        <v>1360311.3</v>
      </c>
      <c r="N18">
        <v>352404.5</v>
      </c>
      <c r="O18" t="s">
        <v>45</v>
      </c>
      <c r="P18">
        <v>1.4</v>
      </c>
      <c r="Q18" t="s">
        <v>46</v>
      </c>
      <c r="R18" t="s">
        <v>25755</v>
      </c>
      <c r="S18">
        <v>498.3</v>
      </c>
      <c r="T18" t="s">
        <v>37</v>
      </c>
      <c r="U18" t="s">
        <v>38</v>
      </c>
      <c r="V18" t="s">
        <v>39</v>
      </c>
      <c r="W18">
        <v>239600000</v>
      </c>
      <c r="X18">
        <v>2030.3</v>
      </c>
      <c r="Y18">
        <v>78155</v>
      </c>
      <c r="Z18">
        <v>9.3000000000000007</v>
      </c>
      <c r="AA18">
        <v>4.1740000000000004</v>
      </c>
      <c r="AB18">
        <v>620200</v>
      </c>
    </row>
    <row r="19" spans="1:28" x14ac:dyDescent="0.3">
      <c r="A19" t="s">
        <v>28</v>
      </c>
      <c r="B19" t="s">
        <v>48</v>
      </c>
      <c r="C19">
        <v>1322.5</v>
      </c>
      <c r="D19">
        <v>86</v>
      </c>
      <c r="E19">
        <v>87437</v>
      </c>
      <c r="F19">
        <v>88249</v>
      </c>
      <c r="G19" t="s">
        <v>49</v>
      </c>
      <c r="H19">
        <v>81000</v>
      </c>
      <c r="I19">
        <v>-878540786</v>
      </c>
      <c r="J19" t="s">
        <v>50</v>
      </c>
      <c r="K19" t="s">
        <v>51</v>
      </c>
      <c r="L19" t="s">
        <v>52</v>
      </c>
      <c r="M19">
        <v>1418216</v>
      </c>
      <c r="N19">
        <v>379317</v>
      </c>
      <c r="O19" t="s">
        <v>53</v>
      </c>
      <c r="P19">
        <v>1.5</v>
      </c>
      <c r="Q19" t="s">
        <v>54</v>
      </c>
      <c r="R19" t="s">
        <v>25756</v>
      </c>
      <c r="S19">
        <v>368</v>
      </c>
      <c r="T19" t="s">
        <v>37</v>
      </c>
      <c r="U19" t="s">
        <v>56</v>
      </c>
      <c r="V19" t="s">
        <v>39</v>
      </c>
      <c r="W19">
        <v>238000000</v>
      </c>
      <c r="X19">
        <v>2032</v>
      </c>
      <c r="Y19">
        <v>84313.5</v>
      </c>
      <c r="Z19">
        <v>9.4499999999999993</v>
      </c>
      <c r="AA19">
        <v>4.3449999999999998</v>
      </c>
      <c r="AB19">
        <v>668000</v>
      </c>
    </row>
    <row r="20" spans="1:28" x14ac:dyDescent="0.3">
      <c r="A20" t="s">
        <v>28</v>
      </c>
      <c r="B20" t="s">
        <v>57</v>
      </c>
      <c r="C20">
        <v>1379.5</v>
      </c>
      <c r="D20">
        <v>79.7</v>
      </c>
      <c r="E20">
        <v>93980.7</v>
      </c>
      <c r="F20">
        <v>94808.6</v>
      </c>
      <c r="G20" t="s">
        <v>58</v>
      </c>
      <c r="H20">
        <v>85900</v>
      </c>
      <c r="I20">
        <v>-983186345.20000005</v>
      </c>
      <c r="J20" t="s">
        <v>59</v>
      </c>
      <c r="K20" t="s">
        <v>60</v>
      </c>
      <c r="L20" t="s">
        <v>61</v>
      </c>
      <c r="M20">
        <v>1476120.7</v>
      </c>
      <c r="N20">
        <v>406229.5</v>
      </c>
      <c r="O20" t="s">
        <v>62</v>
      </c>
      <c r="P20">
        <v>1.6</v>
      </c>
      <c r="Q20" t="s">
        <v>63</v>
      </c>
      <c r="R20" t="s">
        <v>25757</v>
      </c>
      <c r="S20">
        <v>237.7</v>
      </c>
      <c r="T20" t="s">
        <v>37</v>
      </c>
      <c r="U20" t="s">
        <v>38</v>
      </c>
      <c r="V20" t="s">
        <v>39</v>
      </c>
      <c r="W20">
        <v>236400000</v>
      </c>
      <c r="X20">
        <v>2033.7</v>
      </c>
      <c r="Y20">
        <v>90472</v>
      </c>
      <c r="Z20">
        <v>9.6</v>
      </c>
      <c r="AA20">
        <v>4.516</v>
      </c>
      <c r="AB20">
        <v>715800</v>
      </c>
    </row>
    <row r="21" spans="1:28" x14ac:dyDescent="0.3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  <c r="N21" t="s">
        <v>13</v>
      </c>
      <c r="O21" t="s">
        <v>14</v>
      </c>
      <c r="P21" t="s">
        <v>15</v>
      </c>
      <c r="Q21" t="s">
        <v>16</v>
      </c>
      <c r="R21" t="s">
        <v>17</v>
      </c>
      <c r="S21" t="s">
        <v>18</v>
      </c>
      <c r="T21" t="s">
        <v>19</v>
      </c>
      <c r="U21" t="s">
        <v>20</v>
      </c>
      <c r="V21" t="s">
        <v>21</v>
      </c>
      <c r="W21" t="s">
        <v>22</v>
      </c>
      <c r="X21" t="s">
        <v>23</v>
      </c>
      <c r="Y21" t="s">
        <v>24</v>
      </c>
      <c r="Z21" t="s">
        <v>25</v>
      </c>
      <c r="AA21" t="s">
        <v>26</v>
      </c>
      <c r="AB21" t="s">
        <v>27</v>
      </c>
    </row>
    <row r="22" spans="1:28" x14ac:dyDescent="0.3">
      <c r="A22" t="s">
        <v>28</v>
      </c>
      <c r="B22" t="s">
        <v>29</v>
      </c>
      <c r="C22">
        <v>1436.5</v>
      </c>
      <c r="D22">
        <v>73.400000000000006</v>
      </c>
      <c r="E22">
        <v>100524.4</v>
      </c>
      <c r="F22">
        <v>101368.2</v>
      </c>
      <c r="G22" t="s">
        <v>30</v>
      </c>
      <c r="H22">
        <v>90800</v>
      </c>
      <c r="I22">
        <v>-1087831904.4000001</v>
      </c>
      <c r="J22" t="s">
        <v>31</v>
      </c>
      <c r="K22" t="s">
        <v>32</v>
      </c>
      <c r="L22" t="s">
        <v>33</v>
      </c>
      <c r="M22">
        <v>1534025.4</v>
      </c>
      <c r="N22">
        <v>433142</v>
      </c>
      <c r="O22" t="s">
        <v>34</v>
      </c>
      <c r="P22">
        <v>1.7</v>
      </c>
      <c r="Q22" t="s">
        <v>35</v>
      </c>
      <c r="R22" t="s">
        <v>25758</v>
      </c>
      <c r="S22">
        <v>107.4</v>
      </c>
      <c r="T22" t="s">
        <v>37</v>
      </c>
      <c r="U22" t="s">
        <v>38</v>
      </c>
      <c r="V22" t="s">
        <v>39</v>
      </c>
      <c r="W22">
        <v>234800000</v>
      </c>
      <c r="X22">
        <v>2035.4</v>
      </c>
      <c r="Y22">
        <v>96630.5</v>
      </c>
      <c r="Z22">
        <v>9.75</v>
      </c>
      <c r="AA22">
        <v>4.6870000000000003</v>
      </c>
      <c r="AB22">
        <v>763600</v>
      </c>
    </row>
    <row r="23" spans="1:28" x14ac:dyDescent="0.3">
      <c r="A23" t="s">
        <v>28</v>
      </c>
      <c r="B23" t="s">
        <v>40</v>
      </c>
      <c r="C23">
        <v>1493.5</v>
      </c>
      <c r="D23">
        <v>67.099999999999994</v>
      </c>
      <c r="E23">
        <v>107068.1</v>
      </c>
      <c r="F23">
        <v>107927.8</v>
      </c>
      <c r="G23" t="s">
        <v>41</v>
      </c>
      <c r="H23">
        <v>95700</v>
      </c>
      <c r="I23">
        <v>-1192477463.5999999</v>
      </c>
      <c r="J23" t="s">
        <v>42</v>
      </c>
      <c r="K23" t="s">
        <v>43</v>
      </c>
      <c r="L23" t="s">
        <v>44</v>
      </c>
      <c r="M23">
        <v>1591930.1</v>
      </c>
      <c r="N23">
        <v>460054.5</v>
      </c>
      <c r="O23" t="s">
        <v>45</v>
      </c>
      <c r="P23">
        <v>1.8</v>
      </c>
      <c r="Q23" t="s">
        <v>46</v>
      </c>
      <c r="R23" t="s">
        <v>25759</v>
      </c>
      <c r="S23">
        <v>-22.899999999999601</v>
      </c>
      <c r="T23" t="s">
        <v>37</v>
      </c>
      <c r="U23" t="s">
        <v>38</v>
      </c>
      <c r="V23" t="s">
        <v>39</v>
      </c>
      <c r="W23">
        <v>233200000</v>
      </c>
      <c r="X23">
        <v>2037.1</v>
      </c>
      <c r="Y23">
        <v>102789</v>
      </c>
      <c r="Z23">
        <v>9.9</v>
      </c>
      <c r="AA23">
        <v>4.8579999999999997</v>
      </c>
      <c r="AB23">
        <v>811400</v>
      </c>
    </row>
    <row r="24" spans="1:28" x14ac:dyDescent="0.3">
      <c r="A24" t="s">
        <v>28</v>
      </c>
      <c r="B24" t="s">
        <v>48</v>
      </c>
      <c r="C24">
        <v>1550.5</v>
      </c>
      <c r="D24">
        <v>60.8</v>
      </c>
      <c r="E24">
        <v>113611.8</v>
      </c>
      <c r="F24">
        <v>114487.4</v>
      </c>
      <c r="G24" t="s">
        <v>49</v>
      </c>
      <c r="H24">
        <v>100600</v>
      </c>
      <c r="I24">
        <v>-1297123022.8</v>
      </c>
      <c r="J24" t="s">
        <v>50</v>
      </c>
      <c r="K24" t="s">
        <v>51</v>
      </c>
      <c r="L24" t="s">
        <v>52</v>
      </c>
      <c r="M24">
        <v>1649834.8</v>
      </c>
      <c r="N24">
        <v>486967</v>
      </c>
      <c r="O24" t="s">
        <v>53</v>
      </c>
      <c r="P24">
        <v>1.9</v>
      </c>
      <c r="Q24" t="s">
        <v>54</v>
      </c>
      <c r="R24" t="s">
        <v>25760</v>
      </c>
      <c r="S24">
        <v>-153.19999999999999</v>
      </c>
      <c r="T24" t="s">
        <v>37</v>
      </c>
      <c r="U24" t="s">
        <v>56</v>
      </c>
      <c r="V24" t="s">
        <v>39</v>
      </c>
      <c r="W24">
        <v>231600000</v>
      </c>
      <c r="X24">
        <v>2038.8</v>
      </c>
      <c r="Y24">
        <v>108947.5</v>
      </c>
      <c r="Z24">
        <v>10.050000000000001</v>
      </c>
      <c r="AA24">
        <v>5.0289999999999999</v>
      </c>
      <c r="AB24">
        <v>859200</v>
      </c>
    </row>
    <row r="25" spans="1:28" x14ac:dyDescent="0.3">
      <c r="A25" t="s">
        <v>28</v>
      </c>
      <c r="B25" t="s">
        <v>57</v>
      </c>
      <c r="C25">
        <v>1607.5</v>
      </c>
      <c r="D25">
        <v>54.5</v>
      </c>
      <c r="E25">
        <v>120155.5</v>
      </c>
      <c r="F25">
        <v>121047</v>
      </c>
      <c r="G25" t="s">
        <v>58</v>
      </c>
      <c r="H25">
        <v>105500</v>
      </c>
      <c r="I25">
        <v>-1401768582</v>
      </c>
      <c r="J25" t="s">
        <v>59</v>
      </c>
      <c r="K25" t="s">
        <v>60</v>
      </c>
      <c r="L25" t="s">
        <v>61</v>
      </c>
      <c r="M25">
        <v>1707739.5</v>
      </c>
      <c r="N25">
        <v>513879.5</v>
      </c>
      <c r="O25" t="s">
        <v>62</v>
      </c>
      <c r="P25">
        <v>2</v>
      </c>
      <c r="Q25" t="s">
        <v>63</v>
      </c>
      <c r="R25" t="s">
        <v>25761</v>
      </c>
      <c r="S25">
        <v>-283.5</v>
      </c>
      <c r="T25" t="s">
        <v>37</v>
      </c>
      <c r="U25" t="s">
        <v>38</v>
      </c>
      <c r="V25" t="s">
        <v>39</v>
      </c>
      <c r="W25">
        <v>230000000</v>
      </c>
      <c r="X25">
        <v>2040.5</v>
      </c>
      <c r="Y25">
        <v>115106</v>
      </c>
      <c r="Z25">
        <v>10.199999999999999</v>
      </c>
      <c r="AA25">
        <v>5.2</v>
      </c>
      <c r="AB25">
        <v>907000</v>
      </c>
    </row>
    <row r="26" spans="1:28" x14ac:dyDescent="0.3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20</v>
      </c>
      <c r="V26" t="s">
        <v>21</v>
      </c>
      <c r="W26" t="s">
        <v>22</v>
      </c>
      <c r="X26" t="s">
        <v>23</v>
      </c>
      <c r="Y26" t="s">
        <v>24</v>
      </c>
      <c r="Z26" t="s">
        <v>25</v>
      </c>
      <c r="AA26" t="s">
        <v>26</v>
      </c>
      <c r="AB26" t="s">
        <v>27</v>
      </c>
    </row>
    <row r="27" spans="1:28" x14ac:dyDescent="0.3">
      <c r="A27" t="s">
        <v>28</v>
      </c>
      <c r="B27" t="s">
        <v>29</v>
      </c>
      <c r="C27">
        <v>1664.5</v>
      </c>
      <c r="D27">
        <v>48.2</v>
      </c>
      <c r="E27">
        <v>126699.2</v>
      </c>
      <c r="F27">
        <v>127606.6</v>
      </c>
      <c r="G27" t="s">
        <v>30</v>
      </c>
      <c r="H27">
        <v>110400</v>
      </c>
      <c r="I27">
        <v>-1506414141.2</v>
      </c>
      <c r="J27" t="s">
        <v>31</v>
      </c>
      <c r="K27" t="s">
        <v>32</v>
      </c>
      <c r="L27" t="s">
        <v>33</v>
      </c>
      <c r="M27">
        <v>1765644.2</v>
      </c>
      <c r="N27">
        <v>540792</v>
      </c>
      <c r="O27" t="s">
        <v>34</v>
      </c>
      <c r="P27">
        <v>2.1</v>
      </c>
      <c r="Q27" t="s">
        <v>35</v>
      </c>
      <c r="R27" t="s">
        <v>25762</v>
      </c>
      <c r="S27">
        <v>-413.8</v>
      </c>
      <c r="T27" t="s">
        <v>37</v>
      </c>
      <c r="U27" t="s">
        <v>38</v>
      </c>
      <c r="V27" t="s">
        <v>39</v>
      </c>
      <c r="W27">
        <v>228400000</v>
      </c>
      <c r="X27">
        <v>2042.2</v>
      </c>
      <c r="Y27">
        <v>121264.5</v>
      </c>
      <c r="Z27">
        <v>10.35</v>
      </c>
      <c r="AA27">
        <v>5.3710000000000004</v>
      </c>
      <c r="AB27">
        <v>954800</v>
      </c>
    </row>
    <row r="28" spans="1:28" x14ac:dyDescent="0.3">
      <c r="A28" t="s">
        <v>28</v>
      </c>
      <c r="B28" t="s">
        <v>40</v>
      </c>
      <c r="C28">
        <v>1721.5</v>
      </c>
      <c r="D28">
        <v>41.9</v>
      </c>
      <c r="E28">
        <v>133242.9</v>
      </c>
      <c r="F28">
        <v>134166.20000000001</v>
      </c>
      <c r="G28" t="s">
        <v>41</v>
      </c>
      <c r="H28">
        <v>115300</v>
      </c>
      <c r="I28">
        <v>-1611059700.4000001</v>
      </c>
      <c r="J28" t="s">
        <v>42</v>
      </c>
      <c r="K28" t="s">
        <v>43</v>
      </c>
      <c r="L28" t="s">
        <v>44</v>
      </c>
      <c r="M28">
        <v>1823548.9</v>
      </c>
      <c r="N28">
        <v>567704.5</v>
      </c>
      <c r="O28" t="s">
        <v>45</v>
      </c>
      <c r="P28">
        <v>2.2000000000000002</v>
      </c>
      <c r="Q28" t="s">
        <v>46</v>
      </c>
      <c r="R28" t="s">
        <v>25763</v>
      </c>
      <c r="S28">
        <v>-544.1</v>
      </c>
      <c r="T28" t="s">
        <v>37</v>
      </c>
      <c r="U28" t="s">
        <v>38</v>
      </c>
      <c r="V28" t="s">
        <v>39</v>
      </c>
      <c r="W28">
        <v>226800000</v>
      </c>
      <c r="X28">
        <v>2043.9</v>
      </c>
      <c r="Y28">
        <v>127423</v>
      </c>
      <c r="Z28">
        <v>10.5</v>
      </c>
      <c r="AA28">
        <v>5.5419999999999998</v>
      </c>
      <c r="AB28">
        <v>1002600</v>
      </c>
    </row>
    <row r="29" spans="1:28" x14ac:dyDescent="0.3">
      <c r="A29" t="s">
        <v>28</v>
      </c>
      <c r="B29" t="s">
        <v>48</v>
      </c>
      <c r="C29">
        <v>1778.5</v>
      </c>
      <c r="D29">
        <v>35.6</v>
      </c>
      <c r="E29">
        <v>139786.6</v>
      </c>
      <c r="F29">
        <v>140725.79999999999</v>
      </c>
      <c r="G29" t="s">
        <v>49</v>
      </c>
      <c r="H29">
        <v>120200</v>
      </c>
      <c r="I29">
        <v>-1715705259.5999999</v>
      </c>
      <c r="J29" t="s">
        <v>50</v>
      </c>
      <c r="K29" t="s">
        <v>51</v>
      </c>
      <c r="L29" t="s">
        <v>52</v>
      </c>
      <c r="M29">
        <v>1881453.6</v>
      </c>
      <c r="N29">
        <v>594617</v>
      </c>
      <c r="O29" t="s">
        <v>53</v>
      </c>
      <c r="P29">
        <v>2.2999999999999998</v>
      </c>
      <c r="Q29" t="s">
        <v>54</v>
      </c>
      <c r="R29" t="s">
        <v>25764</v>
      </c>
      <c r="S29">
        <v>-674.4</v>
      </c>
      <c r="T29" t="s">
        <v>37</v>
      </c>
      <c r="U29" t="s">
        <v>56</v>
      </c>
      <c r="V29" t="s">
        <v>39</v>
      </c>
      <c r="W29">
        <v>225200000</v>
      </c>
      <c r="X29">
        <v>2045.6</v>
      </c>
      <c r="Y29">
        <v>133581.5</v>
      </c>
      <c r="Z29">
        <v>10.65</v>
      </c>
      <c r="AA29">
        <v>5.7130000000000001</v>
      </c>
      <c r="AB29">
        <v>1050400</v>
      </c>
    </row>
    <row r="30" spans="1:28" x14ac:dyDescent="0.3">
      <c r="A30" t="s">
        <v>28</v>
      </c>
      <c r="B30" t="s">
        <v>57</v>
      </c>
      <c r="C30">
        <v>1835.5</v>
      </c>
      <c r="D30">
        <v>29.3</v>
      </c>
      <c r="E30">
        <v>146330.29999999999</v>
      </c>
      <c r="F30">
        <v>147285.4</v>
      </c>
      <c r="G30" t="s">
        <v>58</v>
      </c>
      <c r="H30">
        <v>125100</v>
      </c>
      <c r="I30">
        <v>-1820350818.8</v>
      </c>
      <c r="J30" t="s">
        <v>59</v>
      </c>
      <c r="K30" t="s">
        <v>60</v>
      </c>
      <c r="L30" t="s">
        <v>61</v>
      </c>
      <c r="M30">
        <v>1939358.3</v>
      </c>
      <c r="N30">
        <v>621529.5</v>
      </c>
      <c r="O30" t="s">
        <v>62</v>
      </c>
      <c r="P30">
        <v>2.4</v>
      </c>
      <c r="Q30" t="s">
        <v>63</v>
      </c>
      <c r="R30" t="s">
        <v>25765</v>
      </c>
      <c r="S30">
        <v>-804.7</v>
      </c>
      <c r="T30" t="s">
        <v>37</v>
      </c>
      <c r="U30" t="s">
        <v>38</v>
      </c>
      <c r="V30" t="s">
        <v>39</v>
      </c>
      <c r="W30">
        <v>223600000</v>
      </c>
      <c r="X30">
        <v>2047.3</v>
      </c>
      <c r="Y30">
        <v>139740</v>
      </c>
      <c r="Z30">
        <v>10.8</v>
      </c>
      <c r="AA30">
        <v>5.8840000000000003</v>
      </c>
      <c r="AB30">
        <v>1098200</v>
      </c>
    </row>
    <row r="31" spans="1:28" x14ac:dyDescent="0.3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20</v>
      </c>
      <c r="V31" t="s">
        <v>21</v>
      </c>
      <c r="W31" t="s">
        <v>22</v>
      </c>
      <c r="X31" t="s">
        <v>23</v>
      </c>
      <c r="Y31" t="s">
        <v>24</v>
      </c>
      <c r="Z31" t="s">
        <v>25</v>
      </c>
      <c r="AA31" t="s">
        <v>26</v>
      </c>
      <c r="AB31" t="s">
        <v>27</v>
      </c>
    </row>
    <row r="32" spans="1:28" x14ac:dyDescent="0.3">
      <c r="A32" t="s">
        <v>28</v>
      </c>
      <c r="B32" t="s">
        <v>29</v>
      </c>
      <c r="C32">
        <v>1892.5</v>
      </c>
      <c r="D32">
        <v>23</v>
      </c>
      <c r="E32">
        <v>152874</v>
      </c>
      <c r="F32">
        <v>153845</v>
      </c>
      <c r="G32" t="s">
        <v>30</v>
      </c>
      <c r="H32">
        <v>130000</v>
      </c>
      <c r="I32">
        <v>-1924996378</v>
      </c>
      <c r="J32" t="s">
        <v>31</v>
      </c>
      <c r="K32" t="s">
        <v>32</v>
      </c>
      <c r="L32" t="s">
        <v>33</v>
      </c>
      <c r="M32">
        <v>1997263</v>
      </c>
      <c r="N32">
        <v>648442</v>
      </c>
      <c r="O32" t="s">
        <v>34</v>
      </c>
      <c r="P32">
        <v>2.5</v>
      </c>
      <c r="Q32" t="s">
        <v>35</v>
      </c>
      <c r="R32" t="s">
        <v>25766</v>
      </c>
      <c r="S32">
        <v>-935</v>
      </c>
      <c r="T32" t="s">
        <v>37</v>
      </c>
      <c r="U32" t="s">
        <v>38</v>
      </c>
      <c r="V32" t="s">
        <v>39</v>
      </c>
      <c r="W32">
        <v>222000000</v>
      </c>
      <c r="X32">
        <v>2049</v>
      </c>
      <c r="Y32">
        <v>145898.5</v>
      </c>
      <c r="Z32">
        <v>10.95</v>
      </c>
      <c r="AA32">
        <v>6.0549999999999997</v>
      </c>
      <c r="AB32">
        <v>1146000</v>
      </c>
    </row>
    <row r="33" spans="1:28" x14ac:dyDescent="0.3">
      <c r="A33" t="s">
        <v>28</v>
      </c>
      <c r="B33" t="s">
        <v>40</v>
      </c>
      <c r="C33">
        <v>1949.5</v>
      </c>
      <c r="D33">
        <v>16.7</v>
      </c>
      <c r="E33">
        <v>159417.70000000001</v>
      </c>
      <c r="F33">
        <v>160404.6</v>
      </c>
      <c r="G33" t="s">
        <v>41</v>
      </c>
      <c r="H33">
        <v>134900</v>
      </c>
      <c r="I33">
        <v>-2029641937.2</v>
      </c>
      <c r="J33" t="s">
        <v>42</v>
      </c>
      <c r="K33" t="s">
        <v>43</v>
      </c>
      <c r="L33" t="s">
        <v>44</v>
      </c>
      <c r="M33">
        <v>2055167.7</v>
      </c>
      <c r="N33">
        <v>675354.5</v>
      </c>
      <c r="O33" t="s">
        <v>45</v>
      </c>
      <c r="P33">
        <v>2.6</v>
      </c>
      <c r="Q33" t="s">
        <v>46</v>
      </c>
      <c r="R33" t="s">
        <v>25767</v>
      </c>
      <c r="S33">
        <v>-1065.3</v>
      </c>
      <c r="T33" t="s">
        <v>37</v>
      </c>
      <c r="U33" t="s">
        <v>38</v>
      </c>
      <c r="V33" t="s">
        <v>39</v>
      </c>
      <c r="W33">
        <v>220400000</v>
      </c>
      <c r="X33">
        <v>2050.6999999999998</v>
      </c>
      <c r="Y33">
        <v>152057</v>
      </c>
      <c r="Z33">
        <v>11.1</v>
      </c>
      <c r="AA33">
        <v>6.226</v>
      </c>
      <c r="AB33">
        <v>1193800</v>
      </c>
    </row>
    <row r="34" spans="1:28" x14ac:dyDescent="0.3">
      <c r="A34" t="s">
        <v>28</v>
      </c>
      <c r="B34" t="s">
        <v>48</v>
      </c>
      <c r="C34">
        <v>2006.5</v>
      </c>
      <c r="D34">
        <v>10.4</v>
      </c>
      <c r="E34">
        <v>165961.4</v>
      </c>
      <c r="F34">
        <v>166964.20000000001</v>
      </c>
      <c r="G34" t="s">
        <v>49</v>
      </c>
      <c r="H34">
        <v>139800</v>
      </c>
      <c r="I34">
        <v>-2134287496.4000001</v>
      </c>
      <c r="J34" t="s">
        <v>50</v>
      </c>
      <c r="K34" t="s">
        <v>51</v>
      </c>
      <c r="L34" t="s">
        <v>52</v>
      </c>
      <c r="M34">
        <v>2113072.4</v>
      </c>
      <c r="N34">
        <v>702267</v>
      </c>
      <c r="O34" t="s">
        <v>53</v>
      </c>
      <c r="P34">
        <v>2.7</v>
      </c>
      <c r="Q34" t="s">
        <v>54</v>
      </c>
      <c r="R34" t="s">
        <v>25768</v>
      </c>
      <c r="S34">
        <v>-1195.5999999999999</v>
      </c>
      <c r="T34" t="s">
        <v>37</v>
      </c>
      <c r="U34" t="s">
        <v>56</v>
      </c>
      <c r="V34" t="s">
        <v>39</v>
      </c>
      <c r="W34">
        <v>218800000</v>
      </c>
      <c r="X34">
        <v>2052.4</v>
      </c>
      <c r="Y34">
        <v>158215.5</v>
      </c>
      <c r="Z34">
        <v>11.25</v>
      </c>
      <c r="AA34">
        <v>6.3970000000000002</v>
      </c>
      <c r="AB34">
        <v>1241600</v>
      </c>
    </row>
    <row r="35" spans="1:28" x14ac:dyDescent="0.3">
      <c r="A35" t="s">
        <v>28</v>
      </c>
      <c r="B35" t="s">
        <v>57</v>
      </c>
      <c r="C35">
        <v>2063.5</v>
      </c>
      <c r="D35">
        <v>4.0999999999999899</v>
      </c>
      <c r="E35">
        <v>172505.1</v>
      </c>
      <c r="F35">
        <v>173523.8</v>
      </c>
      <c r="G35" t="s">
        <v>58</v>
      </c>
      <c r="H35">
        <v>144700</v>
      </c>
      <c r="I35">
        <v>-2238933055.5999999</v>
      </c>
      <c r="J35" t="s">
        <v>59</v>
      </c>
      <c r="K35" t="s">
        <v>60</v>
      </c>
      <c r="L35" t="s">
        <v>61</v>
      </c>
      <c r="M35">
        <v>2170977.1</v>
      </c>
      <c r="N35">
        <v>729179.5</v>
      </c>
      <c r="O35" t="s">
        <v>62</v>
      </c>
      <c r="P35">
        <v>2.8</v>
      </c>
      <c r="Q35" t="s">
        <v>63</v>
      </c>
      <c r="R35" t="s">
        <v>25769</v>
      </c>
      <c r="S35">
        <v>-1325.9</v>
      </c>
      <c r="T35" t="s">
        <v>37</v>
      </c>
      <c r="U35" t="s">
        <v>38</v>
      </c>
      <c r="V35" t="s">
        <v>39</v>
      </c>
      <c r="W35">
        <v>217200000</v>
      </c>
      <c r="X35">
        <v>2054.1</v>
      </c>
      <c r="Y35">
        <v>164374</v>
      </c>
      <c r="Z35">
        <v>11.4</v>
      </c>
      <c r="AA35">
        <v>6.5679999999999996</v>
      </c>
      <c r="AB35">
        <v>1289400</v>
      </c>
    </row>
    <row r="36" spans="1:28" x14ac:dyDescent="0.3">
      <c r="A36" t="s">
        <v>0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8</v>
      </c>
      <c r="J36" t="s">
        <v>9</v>
      </c>
      <c r="K36" t="s">
        <v>10</v>
      </c>
      <c r="L36" t="s">
        <v>11</v>
      </c>
      <c r="M36" t="s">
        <v>12</v>
      </c>
      <c r="N36" t="s">
        <v>13</v>
      </c>
      <c r="O36" t="s">
        <v>14</v>
      </c>
      <c r="P36" t="s">
        <v>15</v>
      </c>
      <c r="Q36" t="s">
        <v>16</v>
      </c>
      <c r="R36" t="s">
        <v>17</v>
      </c>
      <c r="S36" t="s">
        <v>18</v>
      </c>
      <c r="T36" t="s">
        <v>19</v>
      </c>
      <c r="U36" t="s">
        <v>20</v>
      </c>
      <c r="V36" t="s">
        <v>21</v>
      </c>
      <c r="W36" t="s">
        <v>22</v>
      </c>
      <c r="X36" t="s">
        <v>23</v>
      </c>
      <c r="Y36" t="s">
        <v>24</v>
      </c>
      <c r="Z36" t="s">
        <v>25</v>
      </c>
      <c r="AA36" t="s">
        <v>26</v>
      </c>
      <c r="AB36" t="s">
        <v>27</v>
      </c>
    </row>
    <row r="37" spans="1:28" x14ac:dyDescent="0.3">
      <c r="A37" t="s">
        <v>28</v>
      </c>
      <c r="B37" t="s">
        <v>29</v>
      </c>
      <c r="C37">
        <v>2120.5</v>
      </c>
      <c r="D37">
        <v>-2.2000000000000202</v>
      </c>
      <c r="E37">
        <v>179048.8</v>
      </c>
      <c r="F37">
        <v>180083.4</v>
      </c>
      <c r="G37" t="s">
        <v>30</v>
      </c>
      <c r="H37">
        <v>149600</v>
      </c>
      <c r="I37">
        <v>-2343578614.8000002</v>
      </c>
      <c r="J37" t="s">
        <v>31</v>
      </c>
      <c r="K37" t="s">
        <v>32</v>
      </c>
      <c r="L37" t="s">
        <v>33</v>
      </c>
      <c r="M37">
        <v>2228881.7999999998</v>
      </c>
      <c r="N37">
        <v>756092</v>
      </c>
      <c r="O37" t="s">
        <v>34</v>
      </c>
      <c r="P37">
        <v>2.9</v>
      </c>
      <c r="Q37" t="s">
        <v>35</v>
      </c>
      <c r="R37" t="s">
        <v>25770</v>
      </c>
      <c r="S37">
        <v>-1456.2</v>
      </c>
      <c r="T37" t="s">
        <v>37</v>
      </c>
      <c r="U37" t="s">
        <v>38</v>
      </c>
      <c r="V37" t="s">
        <v>39</v>
      </c>
      <c r="W37">
        <v>215600000</v>
      </c>
      <c r="X37">
        <v>2055.8000000000002</v>
      </c>
      <c r="Y37">
        <v>170532.5</v>
      </c>
      <c r="Z37">
        <v>11.55</v>
      </c>
      <c r="AA37">
        <v>6.7389999999999999</v>
      </c>
      <c r="AB37">
        <v>1337200</v>
      </c>
    </row>
    <row r="38" spans="1:28" x14ac:dyDescent="0.3">
      <c r="A38" t="s">
        <v>28</v>
      </c>
      <c r="B38" t="s">
        <v>40</v>
      </c>
      <c r="C38">
        <v>2177.5</v>
      </c>
      <c r="D38">
        <v>-8.5</v>
      </c>
      <c r="E38">
        <v>185592.5</v>
      </c>
      <c r="F38">
        <v>186643</v>
      </c>
      <c r="G38" t="s">
        <v>41</v>
      </c>
      <c r="H38">
        <v>154500</v>
      </c>
      <c r="I38">
        <v>-2448224174</v>
      </c>
      <c r="J38" t="s">
        <v>42</v>
      </c>
      <c r="K38" t="s">
        <v>43</v>
      </c>
      <c r="L38" t="s">
        <v>44</v>
      </c>
      <c r="M38">
        <v>2286786.5</v>
      </c>
      <c r="N38">
        <v>783004.5</v>
      </c>
      <c r="O38" t="s">
        <v>45</v>
      </c>
      <c r="P38">
        <v>3</v>
      </c>
      <c r="Q38" t="s">
        <v>46</v>
      </c>
      <c r="R38" t="s">
        <v>25771</v>
      </c>
      <c r="S38">
        <v>-1586.5</v>
      </c>
      <c r="T38" t="s">
        <v>37</v>
      </c>
      <c r="U38" t="s">
        <v>38</v>
      </c>
      <c r="V38" t="s">
        <v>39</v>
      </c>
      <c r="W38">
        <v>214000000</v>
      </c>
      <c r="X38">
        <v>2057.5</v>
      </c>
      <c r="Y38">
        <v>176691</v>
      </c>
      <c r="Z38">
        <v>11.7</v>
      </c>
      <c r="AA38">
        <v>6.91</v>
      </c>
      <c r="AB38">
        <v>1385000</v>
      </c>
    </row>
    <row r="39" spans="1:28" x14ac:dyDescent="0.3">
      <c r="A39" t="s">
        <v>28</v>
      </c>
      <c r="B39" t="s">
        <v>48</v>
      </c>
      <c r="C39">
        <v>2234.5</v>
      </c>
      <c r="D39">
        <v>-14.8</v>
      </c>
      <c r="E39">
        <v>192136.2</v>
      </c>
      <c r="F39">
        <v>193202.6</v>
      </c>
      <c r="G39" t="s">
        <v>49</v>
      </c>
      <c r="H39">
        <v>159400</v>
      </c>
      <c r="I39">
        <v>-2552869733.1999998</v>
      </c>
      <c r="J39" t="s">
        <v>50</v>
      </c>
      <c r="K39" t="s">
        <v>51</v>
      </c>
      <c r="L39" t="s">
        <v>52</v>
      </c>
      <c r="M39">
        <v>2344691.2000000002</v>
      </c>
      <c r="N39">
        <v>809917</v>
      </c>
      <c r="O39" t="s">
        <v>53</v>
      </c>
      <c r="P39">
        <v>3.1</v>
      </c>
      <c r="Q39" t="s">
        <v>54</v>
      </c>
      <c r="R39" t="s">
        <v>25772</v>
      </c>
      <c r="S39">
        <v>-1716.8</v>
      </c>
      <c r="T39" t="s">
        <v>37</v>
      </c>
      <c r="U39" t="s">
        <v>56</v>
      </c>
      <c r="V39" t="s">
        <v>39</v>
      </c>
      <c r="W39">
        <v>212400000</v>
      </c>
      <c r="X39">
        <v>2059.1999999999998</v>
      </c>
      <c r="Y39">
        <v>182849.5</v>
      </c>
      <c r="Z39">
        <v>11.85</v>
      </c>
      <c r="AA39">
        <v>7.0810000000000004</v>
      </c>
      <c r="AB39">
        <v>1432800</v>
      </c>
    </row>
    <row r="40" spans="1:28" x14ac:dyDescent="0.3">
      <c r="A40" t="s">
        <v>28</v>
      </c>
      <c r="B40" t="s">
        <v>57</v>
      </c>
      <c r="C40">
        <v>2291.5</v>
      </c>
      <c r="D40">
        <v>-21.1</v>
      </c>
      <c r="E40">
        <v>198679.9</v>
      </c>
      <c r="F40">
        <v>199762.2</v>
      </c>
      <c r="G40" t="s">
        <v>58</v>
      </c>
      <c r="H40">
        <v>164300</v>
      </c>
      <c r="I40">
        <v>-2657515292.4000001</v>
      </c>
      <c r="J40" t="s">
        <v>59</v>
      </c>
      <c r="K40" t="s">
        <v>60</v>
      </c>
      <c r="L40" t="s">
        <v>61</v>
      </c>
      <c r="M40">
        <v>2402595.9</v>
      </c>
      <c r="N40">
        <v>836829.5</v>
      </c>
      <c r="O40" t="s">
        <v>62</v>
      </c>
      <c r="P40">
        <v>3.2</v>
      </c>
      <c r="Q40" t="s">
        <v>63</v>
      </c>
      <c r="R40" t="s">
        <v>25773</v>
      </c>
      <c r="S40">
        <v>-1847.1</v>
      </c>
      <c r="T40" t="s">
        <v>37</v>
      </c>
      <c r="U40" t="s">
        <v>38</v>
      </c>
      <c r="V40" t="s">
        <v>39</v>
      </c>
      <c r="W40">
        <v>210800000</v>
      </c>
      <c r="X40">
        <v>2060.9</v>
      </c>
      <c r="Y40">
        <v>189008</v>
      </c>
      <c r="Z40">
        <v>12</v>
      </c>
      <c r="AA40">
        <v>7.2519999999999998</v>
      </c>
      <c r="AB40">
        <v>1480600</v>
      </c>
    </row>
    <row r="41" spans="1:28" x14ac:dyDescent="0.3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20</v>
      </c>
      <c r="V41" t="s">
        <v>21</v>
      </c>
      <c r="W41" t="s">
        <v>22</v>
      </c>
      <c r="X41" t="s">
        <v>23</v>
      </c>
      <c r="Y41" t="s">
        <v>24</v>
      </c>
      <c r="Z41" t="s">
        <v>25</v>
      </c>
      <c r="AA41" t="s">
        <v>26</v>
      </c>
      <c r="AB41" t="s">
        <v>27</v>
      </c>
    </row>
    <row r="42" spans="1:28" x14ac:dyDescent="0.3">
      <c r="A42" t="s">
        <v>28</v>
      </c>
      <c r="B42" t="s">
        <v>29</v>
      </c>
      <c r="C42">
        <v>2348.5</v>
      </c>
      <c r="D42">
        <v>-27.4</v>
      </c>
      <c r="E42">
        <v>205223.6</v>
      </c>
      <c r="F42">
        <v>206321.8</v>
      </c>
      <c r="G42" t="s">
        <v>30</v>
      </c>
      <c r="H42">
        <v>169200</v>
      </c>
      <c r="I42">
        <v>-2762160851.5999999</v>
      </c>
      <c r="J42" t="s">
        <v>31</v>
      </c>
      <c r="K42" t="s">
        <v>32</v>
      </c>
      <c r="L42" t="s">
        <v>33</v>
      </c>
      <c r="M42">
        <v>2460500.6</v>
      </c>
      <c r="N42">
        <v>863742</v>
      </c>
      <c r="O42" t="s">
        <v>34</v>
      </c>
      <c r="P42">
        <v>3.3</v>
      </c>
      <c r="Q42" t="s">
        <v>35</v>
      </c>
      <c r="R42" t="s">
        <v>25774</v>
      </c>
      <c r="S42">
        <v>-1977.4</v>
      </c>
      <c r="T42" t="s">
        <v>37</v>
      </c>
      <c r="U42" t="s">
        <v>38</v>
      </c>
      <c r="V42" t="s">
        <v>39</v>
      </c>
      <c r="W42">
        <v>209200000</v>
      </c>
      <c r="X42">
        <v>2062.6</v>
      </c>
      <c r="Y42">
        <v>195166.5</v>
      </c>
      <c r="Z42">
        <v>12.15</v>
      </c>
      <c r="AA42">
        <v>7.423</v>
      </c>
      <c r="AB42">
        <v>1528400</v>
      </c>
    </row>
    <row r="43" spans="1:28" x14ac:dyDescent="0.3">
      <c r="A43" t="s">
        <v>28</v>
      </c>
      <c r="B43" t="s">
        <v>40</v>
      </c>
      <c r="C43">
        <v>2405.5</v>
      </c>
      <c r="D43">
        <v>-33.700000000000003</v>
      </c>
      <c r="E43">
        <v>211767.3</v>
      </c>
      <c r="F43">
        <v>212881.4</v>
      </c>
      <c r="G43" t="s">
        <v>41</v>
      </c>
      <c r="H43">
        <v>174100</v>
      </c>
      <c r="I43">
        <v>-2866806410.8000002</v>
      </c>
      <c r="J43" t="s">
        <v>42</v>
      </c>
      <c r="K43" t="s">
        <v>43</v>
      </c>
      <c r="L43" t="s">
        <v>44</v>
      </c>
      <c r="M43">
        <v>2518405.2999999998</v>
      </c>
      <c r="N43">
        <v>890654.5</v>
      </c>
      <c r="O43" t="s">
        <v>45</v>
      </c>
      <c r="P43">
        <v>3.4</v>
      </c>
      <c r="Q43" t="s">
        <v>46</v>
      </c>
      <c r="R43" t="s">
        <v>25775</v>
      </c>
      <c r="S43">
        <v>-2107.6999999999998</v>
      </c>
      <c r="T43" t="s">
        <v>37</v>
      </c>
      <c r="U43" t="s">
        <v>38</v>
      </c>
      <c r="V43" t="s">
        <v>39</v>
      </c>
      <c r="W43">
        <v>207600000</v>
      </c>
      <c r="X43">
        <v>2064.3000000000002</v>
      </c>
      <c r="Y43">
        <v>201325</v>
      </c>
      <c r="Z43">
        <v>12.3</v>
      </c>
      <c r="AA43">
        <v>7.5940000000000003</v>
      </c>
      <c r="AB43">
        <v>1576200</v>
      </c>
    </row>
    <row r="44" spans="1:28" x14ac:dyDescent="0.3">
      <c r="A44" t="s">
        <v>28</v>
      </c>
      <c r="B44" t="s">
        <v>48</v>
      </c>
      <c r="C44">
        <v>2462.5</v>
      </c>
      <c r="D44">
        <v>-40</v>
      </c>
      <c r="E44">
        <v>218311</v>
      </c>
      <c r="F44">
        <v>219441</v>
      </c>
      <c r="G44" t="s">
        <v>49</v>
      </c>
      <c r="H44">
        <v>179000</v>
      </c>
      <c r="I44">
        <v>-2971451970</v>
      </c>
      <c r="J44" t="s">
        <v>50</v>
      </c>
      <c r="K44" t="s">
        <v>51</v>
      </c>
      <c r="L44" t="s">
        <v>52</v>
      </c>
      <c r="M44">
        <v>2576310</v>
      </c>
      <c r="N44">
        <v>917567</v>
      </c>
      <c r="O44" t="s">
        <v>53</v>
      </c>
      <c r="P44">
        <v>3.5</v>
      </c>
      <c r="Q44" t="s">
        <v>54</v>
      </c>
      <c r="R44" t="s">
        <v>25776</v>
      </c>
      <c r="S44">
        <v>-2238</v>
      </c>
      <c r="T44" t="s">
        <v>37</v>
      </c>
      <c r="U44" t="s">
        <v>56</v>
      </c>
      <c r="V44" t="s">
        <v>39</v>
      </c>
      <c r="W44">
        <v>206000000</v>
      </c>
      <c r="X44">
        <v>2066</v>
      </c>
      <c r="Y44">
        <v>207483.5</v>
      </c>
      <c r="Z44">
        <v>12.45</v>
      </c>
      <c r="AA44">
        <v>7.7649999999999997</v>
      </c>
      <c r="AB44">
        <v>1624000</v>
      </c>
    </row>
    <row r="45" spans="1:28" x14ac:dyDescent="0.3">
      <c r="A45" t="s">
        <v>28</v>
      </c>
      <c r="B45" t="s">
        <v>57</v>
      </c>
      <c r="C45">
        <v>2519.5</v>
      </c>
      <c r="D45">
        <v>-46.3</v>
      </c>
      <c r="E45">
        <v>224854.7</v>
      </c>
      <c r="F45">
        <v>226000.6</v>
      </c>
      <c r="G45" t="s">
        <v>58</v>
      </c>
      <c r="H45">
        <v>183900</v>
      </c>
      <c r="I45">
        <v>-3076097529.1999998</v>
      </c>
      <c r="J45" t="s">
        <v>59</v>
      </c>
      <c r="K45" t="s">
        <v>60</v>
      </c>
      <c r="L45" t="s">
        <v>61</v>
      </c>
      <c r="M45">
        <v>2634214.7000000002</v>
      </c>
      <c r="N45">
        <v>944479.5</v>
      </c>
      <c r="O45" t="s">
        <v>62</v>
      </c>
      <c r="P45">
        <v>3.6</v>
      </c>
      <c r="Q45" t="s">
        <v>63</v>
      </c>
      <c r="R45" t="s">
        <v>25777</v>
      </c>
      <c r="S45">
        <v>-2368.3000000000002</v>
      </c>
      <c r="T45" t="s">
        <v>37</v>
      </c>
      <c r="U45" t="s">
        <v>38</v>
      </c>
      <c r="V45" t="s">
        <v>39</v>
      </c>
      <c r="W45">
        <v>204400000</v>
      </c>
      <c r="X45">
        <v>2067.6999999999998</v>
      </c>
      <c r="Y45">
        <v>213642</v>
      </c>
      <c r="Z45">
        <v>12.6</v>
      </c>
      <c r="AA45">
        <v>7.9359999999999999</v>
      </c>
      <c r="AB45">
        <v>1671800</v>
      </c>
    </row>
    <row r="46" spans="1:28" x14ac:dyDescent="0.3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8</v>
      </c>
      <c r="J46" t="s">
        <v>9</v>
      </c>
      <c r="K46" t="s">
        <v>10</v>
      </c>
      <c r="L46" t="s">
        <v>11</v>
      </c>
      <c r="M46" t="s">
        <v>12</v>
      </c>
      <c r="N46" t="s">
        <v>13</v>
      </c>
      <c r="O46" t="s">
        <v>14</v>
      </c>
      <c r="P46" t="s">
        <v>15</v>
      </c>
      <c r="Q46" t="s">
        <v>16</v>
      </c>
      <c r="R46" t="s">
        <v>17</v>
      </c>
      <c r="S46" t="s">
        <v>18</v>
      </c>
      <c r="T46" t="s">
        <v>19</v>
      </c>
      <c r="U46" t="s">
        <v>20</v>
      </c>
      <c r="V46" t="s">
        <v>21</v>
      </c>
      <c r="W46" t="s">
        <v>22</v>
      </c>
      <c r="X46" t="s">
        <v>23</v>
      </c>
      <c r="Y46" t="s">
        <v>24</v>
      </c>
      <c r="Z46" t="s">
        <v>25</v>
      </c>
      <c r="AA46" t="s">
        <v>26</v>
      </c>
      <c r="AB46" t="s">
        <v>27</v>
      </c>
    </row>
    <row r="47" spans="1:28" x14ac:dyDescent="0.3">
      <c r="A47" t="s">
        <v>28</v>
      </c>
      <c r="B47" t="s">
        <v>29</v>
      </c>
      <c r="C47">
        <v>2576.5</v>
      </c>
      <c r="D47">
        <v>-52.6</v>
      </c>
      <c r="E47">
        <v>231398.39999999999</v>
      </c>
      <c r="F47">
        <v>232560.2</v>
      </c>
      <c r="G47" t="s">
        <v>30</v>
      </c>
      <c r="H47">
        <v>188800</v>
      </c>
      <c r="I47">
        <v>-3180743088.4000001</v>
      </c>
      <c r="J47" t="s">
        <v>31</v>
      </c>
      <c r="K47" t="s">
        <v>32</v>
      </c>
      <c r="L47" t="s">
        <v>33</v>
      </c>
      <c r="M47">
        <v>2692119.4</v>
      </c>
      <c r="N47">
        <v>971392</v>
      </c>
      <c r="O47" t="s">
        <v>34</v>
      </c>
      <c r="P47">
        <v>3.7</v>
      </c>
      <c r="Q47" t="s">
        <v>35</v>
      </c>
      <c r="R47" t="s">
        <v>25778</v>
      </c>
      <c r="S47">
        <v>-2498.6</v>
      </c>
      <c r="T47" t="s">
        <v>37</v>
      </c>
      <c r="U47" t="s">
        <v>38</v>
      </c>
      <c r="V47" t="s">
        <v>39</v>
      </c>
      <c r="W47">
        <v>202800000</v>
      </c>
      <c r="X47">
        <v>2069.4</v>
      </c>
      <c r="Y47">
        <v>219800.5</v>
      </c>
      <c r="Z47">
        <v>12.75</v>
      </c>
      <c r="AA47">
        <v>8.1069999999999993</v>
      </c>
      <c r="AB47">
        <v>1719600</v>
      </c>
    </row>
    <row r="48" spans="1:28" x14ac:dyDescent="0.3">
      <c r="A48" t="s">
        <v>28</v>
      </c>
      <c r="B48" t="s">
        <v>40</v>
      </c>
      <c r="C48">
        <v>2633.5</v>
      </c>
      <c r="D48">
        <v>-58.9</v>
      </c>
      <c r="E48">
        <v>237942.1</v>
      </c>
      <c r="F48">
        <v>239119.8</v>
      </c>
      <c r="G48" t="s">
        <v>41</v>
      </c>
      <c r="H48">
        <v>193700</v>
      </c>
      <c r="I48">
        <v>-3285388647.5999999</v>
      </c>
      <c r="J48" t="s">
        <v>42</v>
      </c>
      <c r="K48" t="s">
        <v>43</v>
      </c>
      <c r="L48" t="s">
        <v>44</v>
      </c>
      <c r="M48">
        <v>2750024.1</v>
      </c>
      <c r="N48">
        <v>998304.5</v>
      </c>
      <c r="O48" t="s">
        <v>45</v>
      </c>
      <c r="P48">
        <v>3.8</v>
      </c>
      <c r="Q48" t="s">
        <v>46</v>
      </c>
      <c r="R48" t="s">
        <v>25779</v>
      </c>
      <c r="S48">
        <v>-2628.9</v>
      </c>
      <c r="T48" t="s">
        <v>37</v>
      </c>
      <c r="U48" t="s">
        <v>38</v>
      </c>
      <c r="V48" t="s">
        <v>39</v>
      </c>
      <c r="W48">
        <v>201200000</v>
      </c>
      <c r="X48">
        <v>2071.1</v>
      </c>
      <c r="Y48">
        <v>225959</v>
      </c>
      <c r="Z48">
        <v>12.9</v>
      </c>
      <c r="AA48">
        <v>8.2780000000000005</v>
      </c>
      <c r="AB48">
        <v>1767400</v>
      </c>
    </row>
    <row r="49" spans="1:28" x14ac:dyDescent="0.3">
      <c r="A49" t="s">
        <v>28</v>
      </c>
      <c r="B49" t="s">
        <v>48</v>
      </c>
      <c r="C49">
        <v>2690.5</v>
      </c>
      <c r="D49">
        <v>-65.2</v>
      </c>
      <c r="E49">
        <v>244485.8</v>
      </c>
      <c r="F49">
        <v>245679.4</v>
      </c>
      <c r="G49" t="s">
        <v>49</v>
      </c>
      <c r="H49">
        <v>198600</v>
      </c>
      <c r="I49">
        <v>-3390034206.8000002</v>
      </c>
      <c r="J49" t="s">
        <v>50</v>
      </c>
      <c r="K49" t="s">
        <v>51</v>
      </c>
      <c r="L49" t="s">
        <v>52</v>
      </c>
      <c r="M49">
        <v>2807928.8</v>
      </c>
      <c r="N49">
        <v>1025217</v>
      </c>
      <c r="O49" t="s">
        <v>53</v>
      </c>
      <c r="P49">
        <v>3.9</v>
      </c>
      <c r="Q49" t="s">
        <v>54</v>
      </c>
      <c r="R49" t="s">
        <v>25780</v>
      </c>
      <c r="S49">
        <v>-2759.2</v>
      </c>
      <c r="T49" t="s">
        <v>37</v>
      </c>
      <c r="U49" t="s">
        <v>56</v>
      </c>
      <c r="V49" t="s">
        <v>39</v>
      </c>
      <c r="W49">
        <v>199600000</v>
      </c>
      <c r="X49">
        <v>2072.8000000000002</v>
      </c>
      <c r="Y49">
        <v>232117.5</v>
      </c>
      <c r="Z49">
        <v>13.05</v>
      </c>
      <c r="AA49">
        <v>8.4489999999999998</v>
      </c>
      <c r="AB49">
        <v>1815200</v>
      </c>
    </row>
    <row r="50" spans="1:28" x14ac:dyDescent="0.3">
      <c r="A50" t="s">
        <v>28</v>
      </c>
      <c r="B50" t="s">
        <v>57</v>
      </c>
      <c r="C50">
        <v>2747.5</v>
      </c>
      <c r="D50">
        <v>-71.5</v>
      </c>
      <c r="E50">
        <v>251029.5</v>
      </c>
      <c r="F50">
        <v>252239</v>
      </c>
      <c r="G50" t="s">
        <v>58</v>
      </c>
      <c r="H50">
        <v>203500</v>
      </c>
      <c r="I50">
        <v>-3494679766</v>
      </c>
      <c r="J50" t="s">
        <v>59</v>
      </c>
      <c r="K50" t="s">
        <v>60</v>
      </c>
      <c r="L50" t="s">
        <v>61</v>
      </c>
      <c r="M50">
        <v>2865833.5</v>
      </c>
      <c r="N50">
        <v>1052129.5</v>
      </c>
      <c r="O50" t="s">
        <v>62</v>
      </c>
      <c r="P50">
        <v>4</v>
      </c>
      <c r="Q50" t="s">
        <v>63</v>
      </c>
      <c r="R50" t="s">
        <v>25781</v>
      </c>
      <c r="S50">
        <v>-2889.5</v>
      </c>
      <c r="T50" t="s">
        <v>37</v>
      </c>
      <c r="U50" t="s">
        <v>38</v>
      </c>
      <c r="V50" t="s">
        <v>39</v>
      </c>
      <c r="W50">
        <v>198000000</v>
      </c>
      <c r="X50">
        <v>2074.5</v>
      </c>
      <c r="Y50">
        <v>238276</v>
      </c>
      <c r="Z50">
        <v>13.2</v>
      </c>
      <c r="AA50">
        <v>8.6199999999999992</v>
      </c>
      <c r="AB50">
        <v>1863000</v>
      </c>
    </row>
    <row r="51" spans="1:28" x14ac:dyDescent="0.3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</row>
    <row r="52" spans="1:28" x14ac:dyDescent="0.3">
      <c r="A52" t="s">
        <v>28</v>
      </c>
      <c r="B52" t="s">
        <v>29</v>
      </c>
      <c r="C52">
        <v>2804.5</v>
      </c>
      <c r="D52">
        <v>-77.8</v>
      </c>
      <c r="E52">
        <v>257573.2</v>
      </c>
      <c r="F52">
        <v>258798.6</v>
      </c>
      <c r="G52" t="s">
        <v>30</v>
      </c>
      <c r="H52">
        <v>208400</v>
      </c>
      <c r="I52">
        <v>-3599325325.1999998</v>
      </c>
      <c r="J52" t="s">
        <v>31</v>
      </c>
      <c r="K52" t="s">
        <v>32</v>
      </c>
      <c r="L52" t="s">
        <v>33</v>
      </c>
      <c r="M52">
        <v>2923738.2</v>
      </c>
      <c r="N52">
        <v>1079042</v>
      </c>
      <c r="O52" t="s">
        <v>34</v>
      </c>
      <c r="P52">
        <v>4.0999999999999996</v>
      </c>
      <c r="Q52" t="s">
        <v>35</v>
      </c>
      <c r="R52" t="s">
        <v>25782</v>
      </c>
      <c r="S52">
        <v>-3019.8</v>
      </c>
      <c r="T52" t="s">
        <v>37</v>
      </c>
      <c r="U52" t="s">
        <v>38</v>
      </c>
      <c r="V52" t="s">
        <v>39</v>
      </c>
      <c r="W52">
        <v>196400000</v>
      </c>
      <c r="X52">
        <v>2076.1999999999998</v>
      </c>
      <c r="Y52">
        <v>244434.5</v>
      </c>
      <c r="Z52">
        <v>13.35</v>
      </c>
      <c r="AA52">
        <v>8.7910000000000004</v>
      </c>
      <c r="AB52">
        <v>1910800</v>
      </c>
    </row>
    <row r="53" spans="1:28" x14ac:dyDescent="0.3">
      <c r="A53" t="s">
        <v>28</v>
      </c>
      <c r="B53" t="s">
        <v>40</v>
      </c>
      <c r="C53">
        <v>2861.5</v>
      </c>
      <c r="D53">
        <v>-84.1</v>
      </c>
      <c r="E53">
        <v>264116.90000000002</v>
      </c>
      <c r="F53">
        <v>265358.2</v>
      </c>
      <c r="G53" t="s">
        <v>41</v>
      </c>
      <c r="H53">
        <v>213300</v>
      </c>
      <c r="I53">
        <v>-3703970884.4000001</v>
      </c>
      <c r="J53" t="s">
        <v>42</v>
      </c>
      <c r="K53" t="s">
        <v>43</v>
      </c>
      <c r="L53" t="s">
        <v>44</v>
      </c>
      <c r="M53">
        <v>2981642.9</v>
      </c>
      <c r="N53">
        <v>1105954.5</v>
      </c>
      <c r="O53" t="s">
        <v>45</v>
      </c>
      <c r="P53">
        <v>4.2</v>
      </c>
      <c r="Q53" t="s">
        <v>46</v>
      </c>
      <c r="R53" t="s">
        <v>25783</v>
      </c>
      <c r="S53">
        <v>-3150.1</v>
      </c>
      <c r="T53" t="s">
        <v>37</v>
      </c>
      <c r="U53" t="s">
        <v>38</v>
      </c>
      <c r="V53" t="s">
        <v>39</v>
      </c>
      <c r="W53">
        <v>194800000</v>
      </c>
      <c r="X53">
        <v>2077.9</v>
      </c>
      <c r="Y53">
        <v>250593</v>
      </c>
      <c r="Z53">
        <v>13.5</v>
      </c>
      <c r="AA53">
        <v>8.9619999999999997</v>
      </c>
      <c r="AB53">
        <v>1958600</v>
      </c>
    </row>
    <row r="54" spans="1:28" x14ac:dyDescent="0.3">
      <c r="A54" t="s">
        <v>28</v>
      </c>
      <c r="B54" t="s">
        <v>48</v>
      </c>
      <c r="C54">
        <v>2918.5</v>
      </c>
      <c r="D54">
        <v>-90.4</v>
      </c>
      <c r="E54">
        <v>270660.59999999998</v>
      </c>
      <c r="F54">
        <v>271917.8</v>
      </c>
      <c r="G54" t="s">
        <v>49</v>
      </c>
      <c r="H54">
        <v>218200</v>
      </c>
      <c r="I54">
        <v>-3808616443.5999999</v>
      </c>
      <c r="J54" t="s">
        <v>50</v>
      </c>
      <c r="K54" t="s">
        <v>51</v>
      </c>
      <c r="L54" t="s">
        <v>52</v>
      </c>
      <c r="M54">
        <v>3039547.6</v>
      </c>
      <c r="N54">
        <v>1132867</v>
      </c>
      <c r="O54" t="s">
        <v>53</v>
      </c>
      <c r="P54">
        <v>4.3</v>
      </c>
      <c r="Q54" t="s">
        <v>54</v>
      </c>
      <c r="R54" t="s">
        <v>25784</v>
      </c>
      <c r="S54">
        <v>-3280.4</v>
      </c>
      <c r="T54" t="s">
        <v>37</v>
      </c>
      <c r="U54" t="s">
        <v>56</v>
      </c>
      <c r="V54" t="s">
        <v>39</v>
      </c>
      <c r="W54">
        <v>193200000</v>
      </c>
      <c r="X54">
        <v>2079.6</v>
      </c>
      <c r="Y54">
        <v>256751.5</v>
      </c>
      <c r="Z54">
        <v>13.65</v>
      </c>
      <c r="AA54">
        <v>9.1329999999999991</v>
      </c>
      <c r="AB54">
        <v>2006400</v>
      </c>
    </row>
    <row r="55" spans="1:28" x14ac:dyDescent="0.3">
      <c r="A55" t="s">
        <v>28</v>
      </c>
      <c r="B55" t="s">
        <v>57</v>
      </c>
      <c r="C55">
        <v>2975.5</v>
      </c>
      <c r="D55">
        <v>-96.7</v>
      </c>
      <c r="E55">
        <v>277204.3</v>
      </c>
      <c r="F55">
        <v>278477.40000000002</v>
      </c>
      <c r="G55" t="s">
        <v>58</v>
      </c>
      <c r="H55">
        <v>223100</v>
      </c>
      <c r="I55">
        <v>-3913262002.8000002</v>
      </c>
      <c r="J55" t="s">
        <v>59</v>
      </c>
      <c r="K55" t="s">
        <v>60</v>
      </c>
      <c r="L55" t="s">
        <v>61</v>
      </c>
      <c r="M55">
        <v>3097452.3</v>
      </c>
      <c r="N55">
        <v>1159779.5</v>
      </c>
      <c r="O55" t="s">
        <v>62</v>
      </c>
      <c r="P55">
        <v>4.4000000000000004</v>
      </c>
      <c r="Q55" t="s">
        <v>63</v>
      </c>
      <c r="R55" t="s">
        <v>25785</v>
      </c>
      <c r="S55">
        <v>-3410.7</v>
      </c>
      <c r="T55" t="s">
        <v>37</v>
      </c>
      <c r="U55" t="s">
        <v>38</v>
      </c>
      <c r="V55" t="s">
        <v>39</v>
      </c>
      <c r="W55">
        <v>191600000</v>
      </c>
      <c r="X55">
        <v>2081.3000000000002</v>
      </c>
      <c r="Y55">
        <v>262910</v>
      </c>
      <c r="Z55">
        <v>13.8</v>
      </c>
      <c r="AA55">
        <v>9.3040000000000003</v>
      </c>
      <c r="AB55">
        <v>2054200</v>
      </c>
    </row>
    <row r="56" spans="1:28" x14ac:dyDescent="0.3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 t="s">
        <v>11</v>
      </c>
      <c r="M56" t="s">
        <v>12</v>
      </c>
      <c r="N56" t="s">
        <v>13</v>
      </c>
      <c r="O56" t="s">
        <v>14</v>
      </c>
      <c r="P56" t="s">
        <v>15</v>
      </c>
      <c r="Q56" t="s">
        <v>16</v>
      </c>
      <c r="R56" t="s">
        <v>17</v>
      </c>
      <c r="S56" t="s">
        <v>18</v>
      </c>
      <c r="T56" t="s">
        <v>19</v>
      </c>
      <c r="U56" t="s">
        <v>20</v>
      </c>
      <c r="V56" t="s">
        <v>21</v>
      </c>
      <c r="W56" t="s">
        <v>22</v>
      </c>
      <c r="X56" t="s">
        <v>23</v>
      </c>
      <c r="Y56" t="s">
        <v>24</v>
      </c>
      <c r="Z56" t="s">
        <v>25</v>
      </c>
      <c r="AA56" t="s">
        <v>26</v>
      </c>
      <c r="AB56" t="s">
        <v>27</v>
      </c>
    </row>
    <row r="57" spans="1:28" x14ac:dyDescent="0.3">
      <c r="A57" t="s">
        <v>28</v>
      </c>
      <c r="B57" t="s">
        <v>29</v>
      </c>
      <c r="C57">
        <v>3032.5</v>
      </c>
      <c r="D57">
        <v>-103</v>
      </c>
      <c r="E57">
        <v>283748</v>
      </c>
      <c r="F57">
        <v>285037</v>
      </c>
      <c r="G57" t="s">
        <v>30</v>
      </c>
      <c r="H57">
        <v>228000</v>
      </c>
      <c r="I57">
        <v>-4017907562</v>
      </c>
      <c r="J57" t="s">
        <v>31</v>
      </c>
      <c r="K57" t="s">
        <v>32</v>
      </c>
      <c r="L57" t="s">
        <v>33</v>
      </c>
      <c r="M57">
        <v>3155357</v>
      </c>
      <c r="N57">
        <v>1186692</v>
      </c>
      <c r="O57" t="s">
        <v>34</v>
      </c>
      <c r="P57">
        <v>4.5</v>
      </c>
      <c r="Q57" t="s">
        <v>35</v>
      </c>
      <c r="R57" t="s">
        <v>25786</v>
      </c>
      <c r="S57">
        <v>-3541</v>
      </c>
      <c r="T57" t="s">
        <v>37</v>
      </c>
      <c r="U57" t="s">
        <v>38</v>
      </c>
      <c r="V57" t="s">
        <v>39</v>
      </c>
      <c r="W57">
        <v>190000000</v>
      </c>
      <c r="X57">
        <v>2083</v>
      </c>
      <c r="Y57">
        <v>269068.5</v>
      </c>
      <c r="Z57">
        <v>13.95</v>
      </c>
      <c r="AA57">
        <v>9.4749999999999996</v>
      </c>
      <c r="AB57">
        <v>2102000</v>
      </c>
    </row>
    <row r="58" spans="1:28" x14ac:dyDescent="0.3">
      <c r="A58" t="s">
        <v>28</v>
      </c>
      <c r="B58" t="s">
        <v>40</v>
      </c>
      <c r="C58">
        <v>3089.5</v>
      </c>
      <c r="D58">
        <v>-109.3</v>
      </c>
      <c r="E58">
        <v>290291.7</v>
      </c>
      <c r="F58">
        <v>291596.59999999998</v>
      </c>
      <c r="G58" t="s">
        <v>41</v>
      </c>
      <c r="H58">
        <v>232900</v>
      </c>
      <c r="I58">
        <v>-4122553121.1999998</v>
      </c>
      <c r="J58" t="s">
        <v>42</v>
      </c>
      <c r="K58" t="s">
        <v>43</v>
      </c>
      <c r="L58" t="s">
        <v>44</v>
      </c>
      <c r="M58">
        <v>3213261.7</v>
      </c>
      <c r="N58">
        <v>1213604.5</v>
      </c>
      <c r="O58" t="s">
        <v>45</v>
      </c>
      <c r="P58">
        <v>4.5999999999999996</v>
      </c>
      <c r="Q58" t="s">
        <v>46</v>
      </c>
      <c r="R58" t="s">
        <v>25787</v>
      </c>
      <c r="S58">
        <v>-3671.3</v>
      </c>
      <c r="T58" t="s">
        <v>37</v>
      </c>
      <c r="U58" t="s">
        <v>38</v>
      </c>
      <c r="V58" t="s">
        <v>39</v>
      </c>
      <c r="W58">
        <v>188400000</v>
      </c>
      <c r="X58">
        <v>2084.6999999999998</v>
      </c>
      <c r="Y58">
        <v>275227</v>
      </c>
      <c r="Z58">
        <v>14.1</v>
      </c>
      <c r="AA58">
        <v>9.6460000000000008</v>
      </c>
      <c r="AB58">
        <v>2149800</v>
      </c>
    </row>
    <row r="59" spans="1:28" x14ac:dyDescent="0.3">
      <c r="A59" t="s">
        <v>28</v>
      </c>
      <c r="B59" t="s">
        <v>48</v>
      </c>
      <c r="C59">
        <v>3146.5</v>
      </c>
      <c r="D59">
        <v>-115.6</v>
      </c>
      <c r="E59">
        <v>296835.40000000002</v>
      </c>
      <c r="F59">
        <v>298156.2</v>
      </c>
      <c r="G59" t="s">
        <v>49</v>
      </c>
      <c r="H59">
        <v>237800</v>
      </c>
      <c r="I59">
        <v>-4227198680.4000001</v>
      </c>
      <c r="J59" t="s">
        <v>50</v>
      </c>
      <c r="K59" t="s">
        <v>51</v>
      </c>
      <c r="L59" t="s">
        <v>52</v>
      </c>
      <c r="M59">
        <v>3271166.4</v>
      </c>
      <c r="N59">
        <v>1240517</v>
      </c>
      <c r="O59" t="s">
        <v>53</v>
      </c>
      <c r="P59">
        <v>4.7</v>
      </c>
      <c r="Q59" t="s">
        <v>54</v>
      </c>
      <c r="R59" t="s">
        <v>25788</v>
      </c>
      <c r="S59">
        <v>-3801.6</v>
      </c>
      <c r="T59" t="s">
        <v>37</v>
      </c>
      <c r="U59" t="s">
        <v>56</v>
      </c>
      <c r="V59" t="s">
        <v>39</v>
      </c>
      <c r="W59">
        <v>186800000</v>
      </c>
      <c r="X59">
        <v>2086.4</v>
      </c>
      <c r="Y59">
        <v>281385.5</v>
      </c>
      <c r="Z59">
        <v>14.25</v>
      </c>
      <c r="AA59">
        <v>9.8170000000000002</v>
      </c>
      <c r="AB59">
        <v>2197600</v>
      </c>
    </row>
    <row r="60" spans="1:28" x14ac:dyDescent="0.3">
      <c r="A60" t="s">
        <v>28</v>
      </c>
      <c r="B60" t="s">
        <v>57</v>
      </c>
      <c r="C60">
        <v>3203.5</v>
      </c>
      <c r="D60">
        <v>-121.9</v>
      </c>
      <c r="E60">
        <v>303379.09999999998</v>
      </c>
      <c r="F60">
        <v>304715.8</v>
      </c>
      <c r="G60" t="s">
        <v>58</v>
      </c>
      <c r="H60">
        <v>242700</v>
      </c>
      <c r="I60">
        <v>-4331844239.6000004</v>
      </c>
      <c r="J60" t="s">
        <v>59</v>
      </c>
      <c r="K60" t="s">
        <v>60</v>
      </c>
      <c r="L60" t="s">
        <v>61</v>
      </c>
      <c r="M60">
        <v>3329071.1</v>
      </c>
      <c r="N60">
        <v>1267429.5</v>
      </c>
      <c r="O60" t="s">
        <v>62</v>
      </c>
      <c r="P60">
        <v>4.8</v>
      </c>
      <c r="Q60" t="s">
        <v>63</v>
      </c>
      <c r="R60" t="s">
        <v>25789</v>
      </c>
      <c r="S60">
        <v>-3931.8999999999901</v>
      </c>
      <c r="T60" t="s">
        <v>37</v>
      </c>
      <c r="U60" t="s">
        <v>38</v>
      </c>
      <c r="V60" t="s">
        <v>39</v>
      </c>
      <c r="W60">
        <v>185200000</v>
      </c>
      <c r="X60">
        <v>2088.1</v>
      </c>
      <c r="Y60">
        <v>287544</v>
      </c>
      <c r="Z60">
        <v>14.4</v>
      </c>
      <c r="AA60">
        <v>9.9879999999999995</v>
      </c>
      <c r="AB60">
        <v>2245400</v>
      </c>
    </row>
    <row r="61" spans="1:28" x14ac:dyDescent="0.3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S61" t="s">
        <v>18</v>
      </c>
      <c r="T61" t="s">
        <v>19</v>
      </c>
      <c r="U61" t="s">
        <v>20</v>
      </c>
      <c r="V61" t="s">
        <v>21</v>
      </c>
      <c r="W61" t="s">
        <v>22</v>
      </c>
      <c r="X61" t="s">
        <v>23</v>
      </c>
      <c r="Y61" t="s">
        <v>24</v>
      </c>
      <c r="Z61" t="s">
        <v>25</v>
      </c>
      <c r="AA61" t="s">
        <v>26</v>
      </c>
      <c r="AB61" t="s">
        <v>27</v>
      </c>
    </row>
    <row r="62" spans="1:28" x14ac:dyDescent="0.3">
      <c r="A62" t="s">
        <v>28</v>
      </c>
      <c r="B62" t="s">
        <v>29</v>
      </c>
      <c r="C62">
        <v>3260.5</v>
      </c>
      <c r="D62">
        <v>-128.19999999999999</v>
      </c>
      <c r="E62">
        <v>309922.8</v>
      </c>
      <c r="F62">
        <v>311275.40000000002</v>
      </c>
      <c r="G62" t="s">
        <v>30</v>
      </c>
      <c r="H62">
        <v>247600</v>
      </c>
      <c r="I62">
        <v>-4436489798.8000002</v>
      </c>
      <c r="J62" t="s">
        <v>31</v>
      </c>
      <c r="K62" t="s">
        <v>32</v>
      </c>
      <c r="L62" t="s">
        <v>33</v>
      </c>
      <c r="M62">
        <v>3386975.8</v>
      </c>
      <c r="N62">
        <v>1294342</v>
      </c>
      <c r="O62" t="s">
        <v>34</v>
      </c>
      <c r="P62">
        <v>4.9000000000000004</v>
      </c>
      <c r="Q62" t="s">
        <v>35</v>
      </c>
      <c r="R62" t="s">
        <v>25790</v>
      </c>
      <c r="S62">
        <v>-4062.2</v>
      </c>
      <c r="T62" t="s">
        <v>37</v>
      </c>
      <c r="U62" t="s">
        <v>38</v>
      </c>
      <c r="V62" t="s">
        <v>39</v>
      </c>
      <c r="W62">
        <v>183600000</v>
      </c>
      <c r="X62">
        <v>2089.8000000000002</v>
      </c>
      <c r="Y62">
        <v>293702.5</v>
      </c>
      <c r="Z62">
        <v>14.55</v>
      </c>
      <c r="AA62">
        <v>10.159000000000001</v>
      </c>
      <c r="AB62">
        <v>2293200</v>
      </c>
    </row>
    <row r="63" spans="1:28" x14ac:dyDescent="0.3">
      <c r="A63" t="s">
        <v>28</v>
      </c>
      <c r="B63" t="s">
        <v>40</v>
      </c>
      <c r="C63">
        <v>3317.5</v>
      </c>
      <c r="D63">
        <v>-134.5</v>
      </c>
      <c r="E63">
        <v>316466.5</v>
      </c>
      <c r="F63">
        <v>317835</v>
      </c>
      <c r="G63" t="s">
        <v>41</v>
      </c>
      <c r="H63">
        <v>252500</v>
      </c>
      <c r="I63">
        <v>-4541135358</v>
      </c>
      <c r="J63" t="s">
        <v>42</v>
      </c>
      <c r="K63" t="s">
        <v>43</v>
      </c>
      <c r="L63" t="s">
        <v>44</v>
      </c>
      <c r="M63">
        <v>3444880.5</v>
      </c>
      <c r="N63">
        <v>1321254.5</v>
      </c>
      <c r="O63" t="s">
        <v>45</v>
      </c>
      <c r="P63">
        <v>5</v>
      </c>
      <c r="Q63" t="s">
        <v>46</v>
      </c>
      <c r="R63" t="s">
        <v>25791</v>
      </c>
      <c r="S63">
        <v>-4192.5</v>
      </c>
      <c r="T63" t="s">
        <v>37</v>
      </c>
      <c r="U63" t="s">
        <v>38</v>
      </c>
      <c r="V63" t="s">
        <v>39</v>
      </c>
      <c r="W63">
        <v>182000000</v>
      </c>
      <c r="X63">
        <v>2091.5</v>
      </c>
      <c r="Y63">
        <v>299861</v>
      </c>
      <c r="Z63">
        <v>14.7</v>
      </c>
      <c r="AA63">
        <v>10.33</v>
      </c>
      <c r="AB63">
        <v>2341000</v>
      </c>
    </row>
    <row r="64" spans="1:28" x14ac:dyDescent="0.3">
      <c r="A64" t="s">
        <v>28</v>
      </c>
      <c r="B64" t="s">
        <v>48</v>
      </c>
      <c r="C64">
        <v>3374.5</v>
      </c>
      <c r="D64">
        <v>-140.80000000000001</v>
      </c>
      <c r="E64">
        <v>323010.2</v>
      </c>
      <c r="F64">
        <v>324394.59999999998</v>
      </c>
      <c r="G64" t="s">
        <v>49</v>
      </c>
      <c r="H64">
        <v>257400</v>
      </c>
      <c r="I64">
        <v>-4645780917.1999998</v>
      </c>
      <c r="J64" t="s">
        <v>50</v>
      </c>
      <c r="K64" t="s">
        <v>51</v>
      </c>
      <c r="L64" t="s">
        <v>52</v>
      </c>
      <c r="M64">
        <v>3502785.2</v>
      </c>
      <c r="N64">
        <v>1348167</v>
      </c>
      <c r="O64" t="s">
        <v>53</v>
      </c>
      <c r="P64">
        <v>5.0999999999999996</v>
      </c>
      <c r="Q64" t="s">
        <v>54</v>
      </c>
      <c r="R64" t="s">
        <v>25792</v>
      </c>
      <c r="S64">
        <v>-4322.7999999999902</v>
      </c>
      <c r="T64" t="s">
        <v>37</v>
      </c>
      <c r="U64" t="s">
        <v>56</v>
      </c>
      <c r="V64" t="s">
        <v>39</v>
      </c>
      <c r="W64">
        <v>180400000</v>
      </c>
      <c r="X64">
        <v>2093.1999999999998</v>
      </c>
      <c r="Y64">
        <v>306019.5</v>
      </c>
      <c r="Z64">
        <v>14.85</v>
      </c>
      <c r="AA64">
        <v>10.500999999999999</v>
      </c>
      <c r="AB64">
        <v>2388800</v>
      </c>
    </row>
    <row r="65" spans="1:28" x14ac:dyDescent="0.3">
      <c r="A65" t="s">
        <v>28</v>
      </c>
      <c r="B65" t="s">
        <v>57</v>
      </c>
      <c r="C65">
        <v>3431.5</v>
      </c>
      <c r="D65">
        <v>-147.1</v>
      </c>
      <c r="E65">
        <v>329553.90000000002</v>
      </c>
      <c r="F65">
        <v>330954.2</v>
      </c>
      <c r="G65" t="s">
        <v>58</v>
      </c>
      <c r="H65">
        <v>262300</v>
      </c>
      <c r="I65">
        <v>-4750426476.3999996</v>
      </c>
      <c r="J65" t="s">
        <v>59</v>
      </c>
      <c r="K65" t="s">
        <v>60</v>
      </c>
      <c r="L65" t="s">
        <v>61</v>
      </c>
      <c r="M65">
        <v>3560689.9</v>
      </c>
      <c r="N65">
        <v>1375079.5</v>
      </c>
      <c r="O65" t="s">
        <v>62</v>
      </c>
      <c r="P65">
        <v>5.2</v>
      </c>
      <c r="Q65" t="s">
        <v>63</v>
      </c>
      <c r="R65" t="s">
        <v>25793</v>
      </c>
      <c r="S65">
        <v>-4453.0999999999904</v>
      </c>
      <c r="T65" t="s">
        <v>37</v>
      </c>
      <c r="U65" t="s">
        <v>38</v>
      </c>
      <c r="V65" t="s">
        <v>39</v>
      </c>
      <c r="W65">
        <v>178800000</v>
      </c>
      <c r="X65">
        <v>2094.9</v>
      </c>
      <c r="Y65">
        <v>312178</v>
      </c>
      <c r="Z65">
        <v>15</v>
      </c>
      <c r="AA65">
        <v>10.672000000000001</v>
      </c>
      <c r="AB65">
        <v>2436600</v>
      </c>
    </row>
    <row r="66" spans="1:28" x14ac:dyDescent="0.3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10</v>
      </c>
      <c r="L66" t="s">
        <v>11</v>
      </c>
      <c r="M66" t="s">
        <v>12</v>
      </c>
      <c r="N66" t="s">
        <v>13</v>
      </c>
      <c r="O66" t="s">
        <v>14</v>
      </c>
      <c r="P66" t="s">
        <v>15</v>
      </c>
      <c r="Q66" t="s">
        <v>16</v>
      </c>
      <c r="R66" t="s">
        <v>17</v>
      </c>
      <c r="S66" t="s">
        <v>18</v>
      </c>
      <c r="T66" t="s">
        <v>19</v>
      </c>
      <c r="U66" t="s">
        <v>20</v>
      </c>
      <c r="V66" t="s">
        <v>21</v>
      </c>
      <c r="W66" t="s">
        <v>22</v>
      </c>
      <c r="X66" t="s">
        <v>23</v>
      </c>
      <c r="Y66" t="s">
        <v>24</v>
      </c>
      <c r="Z66" t="s">
        <v>25</v>
      </c>
      <c r="AA66" t="s">
        <v>26</v>
      </c>
      <c r="AB66" t="s">
        <v>27</v>
      </c>
    </row>
    <row r="67" spans="1:28" x14ac:dyDescent="0.3">
      <c r="A67" t="s">
        <v>28</v>
      </c>
      <c r="B67" t="s">
        <v>29</v>
      </c>
      <c r="C67">
        <v>3488.5</v>
      </c>
      <c r="D67">
        <v>-153.4</v>
      </c>
      <c r="E67">
        <v>336097.6</v>
      </c>
      <c r="F67">
        <v>337513.8</v>
      </c>
      <c r="G67" t="s">
        <v>30</v>
      </c>
      <c r="H67">
        <v>267200</v>
      </c>
      <c r="I67">
        <v>-4855072035.6000004</v>
      </c>
      <c r="J67" t="s">
        <v>31</v>
      </c>
      <c r="K67" t="s">
        <v>32</v>
      </c>
      <c r="L67" t="s">
        <v>33</v>
      </c>
      <c r="M67">
        <v>3618594.6</v>
      </c>
      <c r="N67">
        <v>1401992</v>
      </c>
      <c r="O67" t="s">
        <v>34</v>
      </c>
      <c r="P67">
        <v>5.3</v>
      </c>
      <c r="Q67" t="s">
        <v>35</v>
      </c>
      <c r="R67" t="s">
        <v>25794</v>
      </c>
      <c r="S67">
        <v>-4583.3999999999896</v>
      </c>
      <c r="T67" t="s">
        <v>37</v>
      </c>
      <c r="U67" t="s">
        <v>38</v>
      </c>
      <c r="V67" t="s">
        <v>39</v>
      </c>
      <c r="W67">
        <v>177200000</v>
      </c>
      <c r="X67">
        <v>2096.6</v>
      </c>
      <c r="Y67">
        <v>318336.5</v>
      </c>
      <c r="Z67">
        <v>15.15</v>
      </c>
      <c r="AA67">
        <v>10.843</v>
      </c>
      <c r="AB67">
        <v>2484400</v>
      </c>
    </row>
    <row r="68" spans="1:28" x14ac:dyDescent="0.3">
      <c r="A68" t="s">
        <v>28</v>
      </c>
      <c r="B68" t="s">
        <v>40</v>
      </c>
      <c r="C68">
        <v>3545.5</v>
      </c>
      <c r="D68">
        <v>-159.69999999999999</v>
      </c>
      <c r="E68">
        <v>342641.3</v>
      </c>
      <c r="F68">
        <v>344073.4</v>
      </c>
      <c r="G68" t="s">
        <v>41</v>
      </c>
      <c r="H68">
        <v>272100</v>
      </c>
      <c r="I68">
        <v>-4959717594.8000002</v>
      </c>
      <c r="J68" t="s">
        <v>42</v>
      </c>
      <c r="K68" t="s">
        <v>43</v>
      </c>
      <c r="L68" t="s">
        <v>44</v>
      </c>
      <c r="M68">
        <v>3676499.3</v>
      </c>
      <c r="N68">
        <v>1428904.5</v>
      </c>
      <c r="O68" t="s">
        <v>45</v>
      </c>
      <c r="P68">
        <v>5.4</v>
      </c>
      <c r="Q68" t="s">
        <v>46</v>
      </c>
      <c r="R68" t="s">
        <v>25795</v>
      </c>
      <c r="S68">
        <v>-4713.6999999999898</v>
      </c>
      <c r="T68" t="s">
        <v>37</v>
      </c>
      <c r="U68" t="s">
        <v>38</v>
      </c>
      <c r="V68" t="s">
        <v>39</v>
      </c>
      <c r="W68">
        <v>175600000</v>
      </c>
      <c r="X68">
        <v>2098.3000000000002</v>
      </c>
      <c r="Y68">
        <v>324495</v>
      </c>
      <c r="Z68">
        <v>15.3</v>
      </c>
      <c r="AA68">
        <v>11.013999999999999</v>
      </c>
      <c r="AB68">
        <v>2532200</v>
      </c>
    </row>
    <row r="69" spans="1:28" x14ac:dyDescent="0.3">
      <c r="A69" t="s">
        <v>28</v>
      </c>
      <c r="B69" t="s">
        <v>48</v>
      </c>
      <c r="C69">
        <v>3602.5</v>
      </c>
      <c r="D69">
        <v>-166</v>
      </c>
      <c r="E69">
        <v>349185</v>
      </c>
      <c r="F69">
        <v>350633</v>
      </c>
      <c r="G69" t="s">
        <v>49</v>
      </c>
      <c r="H69">
        <v>277000</v>
      </c>
      <c r="I69">
        <v>-5064363154</v>
      </c>
      <c r="J69" t="s">
        <v>50</v>
      </c>
      <c r="K69" t="s">
        <v>51</v>
      </c>
      <c r="L69" t="s">
        <v>52</v>
      </c>
      <c r="M69">
        <v>3734404</v>
      </c>
      <c r="N69">
        <v>1455817</v>
      </c>
      <c r="O69" t="s">
        <v>53</v>
      </c>
      <c r="P69">
        <v>5.5</v>
      </c>
      <c r="Q69" t="s">
        <v>54</v>
      </c>
      <c r="R69" t="s">
        <v>25796</v>
      </c>
      <c r="S69">
        <v>-4843.99999999999</v>
      </c>
      <c r="T69" t="s">
        <v>37</v>
      </c>
      <c r="U69" t="s">
        <v>56</v>
      </c>
      <c r="V69" t="s">
        <v>39</v>
      </c>
      <c r="W69">
        <v>174000000</v>
      </c>
      <c r="X69">
        <v>2100</v>
      </c>
      <c r="Y69">
        <v>330653.5</v>
      </c>
      <c r="Z69">
        <v>15.45</v>
      </c>
      <c r="AA69">
        <v>11.185</v>
      </c>
      <c r="AB69">
        <v>2580000</v>
      </c>
    </row>
    <row r="70" spans="1:28" x14ac:dyDescent="0.3">
      <c r="A70" t="s">
        <v>28</v>
      </c>
      <c r="B70" t="s">
        <v>57</v>
      </c>
      <c r="C70">
        <v>3659.5</v>
      </c>
      <c r="D70">
        <v>-172.3</v>
      </c>
      <c r="E70">
        <v>355728.7</v>
      </c>
      <c r="F70">
        <v>357192.6</v>
      </c>
      <c r="G70" t="s">
        <v>58</v>
      </c>
      <c r="H70">
        <v>281900</v>
      </c>
      <c r="I70">
        <v>-5169008713.1999998</v>
      </c>
      <c r="J70" t="s">
        <v>59</v>
      </c>
      <c r="K70" t="s">
        <v>60</v>
      </c>
      <c r="L70" t="s">
        <v>61</v>
      </c>
      <c r="M70">
        <v>3792308.7</v>
      </c>
      <c r="N70">
        <v>1482729.5</v>
      </c>
      <c r="O70" t="s">
        <v>62</v>
      </c>
      <c r="P70">
        <v>5.6</v>
      </c>
      <c r="Q70" t="s">
        <v>63</v>
      </c>
      <c r="R70" t="s">
        <v>25797</v>
      </c>
      <c r="S70">
        <v>-4974.2999999999902</v>
      </c>
      <c r="T70" t="s">
        <v>37</v>
      </c>
      <c r="U70" t="s">
        <v>38</v>
      </c>
      <c r="V70" t="s">
        <v>39</v>
      </c>
      <c r="W70">
        <v>172400000</v>
      </c>
      <c r="X70">
        <v>2101.6999999999998</v>
      </c>
      <c r="Y70">
        <v>336812</v>
      </c>
      <c r="Z70">
        <v>15.6</v>
      </c>
      <c r="AA70">
        <v>11.356</v>
      </c>
      <c r="AB70">
        <v>2627800</v>
      </c>
    </row>
    <row r="71" spans="1:28" x14ac:dyDescent="0.3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</row>
    <row r="72" spans="1:28" x14ac:dyDescent="0.3">
      <c r="A72" t="s">
        <v>28</v>
      </c>
      <c r="B72" t="s">
        <v>29</v>
      </c>
      <c r="C72">
        <v>3716.5</v>
      </c>
      <c r="D72">
        <v>-178.6</v>
      </c>
      <c r="E72">
        <v>362272.4</v>
      </c>
      <c r="F72">
        <v>363752.2</v>
      </c>
      <c r="G72" t="s">
        <v>30</v>
      </c>
      <c r="H72">
        <v>286800</v>
      </c>
      <c r="I72">
        <v>-5273654272.3999996</v>
      </c>
      <c r="J72" t="s">
        <v>31</v>
      </c>
      <c r="K72" t="s">
        <v>32</v>
      </c>
      <c r="L72" t="s">
        <v>33</v>
      </c>
      <c r="M72">
        <v>3850213.4</v>
      </c>
      <c r="N72">
        <v>1509642</v>
      </c>
      <c r="O72" t="s">
        <v>34</v>
      </c>
      <c r="P72">
        <v>5.7</v>
      </c>
      <c r="Q72" t="s">
        <v>35</v>
      </c>
      <c r="R72" t="s">
        <v>25798</v>
      </c>
      <c r="S72">
        <v>-5104.5999999999904</v>
      </c>
      <c r="T72" t="s">
        <v>37</v>
      </c>
      <c r="U72" t="s">
        <v>38</v>
      </c>
      <c r="V72" t="s">
        <v>39</v>
      </c>
      <c r="W72">
        <v>170800000</v>
      </c>
      <c r="X72">
        <v>2103.4</v>
      </c>
      <c r="Y72">
        <v>342970.5</v>
      </c>
      <c r="Z72">
        <v>15.75</v>
      </c>
      <c r="AA72">
        <v>11.526999999999999</v>
      </c>
      <c r="AB72">
        <v>2675600</v>
      </c>
    </row>
    <row r="73" spans="1:28" x14ac:dyDescent="0.3">
      <c r="A73" t="s">
        <v>28</v>
      </c>
      <c r="B73" t="s">
        <v>40</v>
      </c>
      <c r="C73">
        <v>3773.5</v>
      </c>
      <c r="D73">
        <v>-184.9</v>
      </c>
      <c r="E73">
        <v>368816.1</v>
      </c>
      <c r="F73">
        <v>370311.8</v>
      </c>
      <c r="G73" t="s">
        <v>41</v>
      </c>
      <c r="H73">
        <v>291700</v>
      </c>
      <c r="I73">
        <v>-5378299831.6000004</v>
      </c>
      <c r="J73" t="s">
        <v>42</v>
      </c>
      <c r="K73" t="s">
        <v>43</v>
      </c>
      <c r="L73" t="s">
        <v>44</v>
      </c>
      <c r="M73">
        <v>3908118.1</v>
      </c>
      <c r="N73">
        <v>1536554.5</v>
      </c>
      <c r="O73" t="s">
        <v>45</v>
      </c>
      <c r="P73">
        <v>5.8</v>
      </c>
      <c r="Q73" t="s">
        <v>46</v>
      </c>
      <c r="R73" t="s">
        <v>25799</v>
      </c>
      <c r="S73">
        <v>-5234.8999999999896</v>
      </c>
      <c r="T73" t="s">
        <v>37</v>
      </c>
      <c r="U73" t="s">
        <v>38</v>
      </c>
      <c r="V73" t="s">
        <v>39</v>
      </c>
      <c r="W73">
        <v>169200000</v>
      </c>
      <c r="X73">
        <v>2105.1</v>
      </c>
      <c r="Y73">
        <v>349129</v>
      </c>
      <c r="Z73">
        <v>15.9</v>
      </c>
      <c r="AA73">
        <v>11.698</v>
      </c>
      <c r="AB73">
        <v>2723400</v>
      </c>
    </row>
    <row r="74" spans="1:28" x14ac:dyDescent="0.3">
      <c r="A74" t="s">
        <v>28</v>
      </c>
      <c r="B74" t="s">
        <v>48</v>
      </c>
      <c r="C74">
        <v>3830.5</v>
      </c>
      <c r="D74">
        <v>-191.2</v>
      </c>
      <c r="E74">
        <v>375359.8</v>
      </c>
      <c r="F74">
        <v>376871.4</v>
      </c>
      <c r="G74" t="s">
        <v>49</v>
      </c>
      <c r="H74">
        <v>296600</v>
      </c>
      <c r="I74">
        <v>-5482945390.8000002</v>
      </c>
      <c r="J74" t="s">
        <v>50</v>
      </c>
      <c r="K74" t="s">
        <v>51</v>
      </c>
      <c r="L74" t="s">
        <v>52</v>
      </c>
      <c r="M74">
        <v>3966022.8</v>
      </c>
      <c r="N74">
        <v>1563467</v>
      </c>
      <c r="O74" t="s">
        <v>53</v>
      </c>
      <c r="P74">
        <v>5.9</v>
      </c>
      <c r="Q74" t="s">
        <v>54</v>
      </c>
      <c r="R74" t="s">
        <v>25800</v>
      </c>
      <c r="S74">
        <v>-5365.1999999999898</v>
      </c>
      <c r="T74" t="s">
        <v>37</v>
      </c>
      <c r="U74" t="s">
        <v>56</v>
      </c>
      <c r="V74" t="s">
        <v>39</v>
      </c>
      <c r="W74">
        <v>167600000</v>
      </c>
      <c r="X74">
        <v>2106.8000000000002</v>
      </c>
      <c r="Y74">
        <v>355287.5</v>
      </c>
      <c r="Z74">
        <v>16.05</v>
      </c>
      <c r="AA74">
        <v>11.869</v>
      </c>
      <c r="AB74">
        <v>2771200</v>
      </c>
    </row>
    <row r="75" spans="1:28" x14ac:dyDescent="0.3">
      <c r="A75" t="s">
        <v>28</v>
      </c>
      <c r="B75" t="s">
        <v>57</v>
      </c>
      <c r="C75">
        <v>3887.5</v>
      </c>
      <c r="D75">
        <v>-197.5</v>
      </c>
      <c r="E75">
        <v>381903.5</v>
      </c>
      <c r="F75">
        <v>383431</v>
      </c>
      <c r="G75" t="s">
        <v>58</v>
      </c>
      <c r="H75">
        <v>301500</v>
      </c>
      <c r="I75">
        <v>-5587590950</v>
      </c>
      <c r="J75" t="s">
        <v>59</v>
      </c>
      <c r="K75" t="s">
        <v>60</v>
      </c>
      <c r="L75" t="s">
        <v>61</v>
      </c>
      <c r="M75">
        <v>4023927.5</v>
      </c>
      <c r="N75">
        <v>1590379.5</v>
      </c>
      <c r="O75" t="s">
        <v>62</v>
      </c>
      <c r="P75">
        <v>6</v>
      </c>
      <c r="Q75" t="s">
        <v>63</v>
      </c>
      <c r="R75" t="s">
        <v>25801</v>
      </c>
      <c r="S75">
        <v>-5495.49999999999</v>
      </c>
      <c r="T75" t="s">
        <v>37</v>
      </c>
      <c r="U75" t="s">
        <v>38</v>
      </c>
      <c r="V75" t="s">
        <v>39</v>
      </c>
      <c r="W75">
        <v>166000000</v>
      </c>
      <c r="X75">
        <v>2108.5</v>
      </c>
      <c r="Y75">
        <v>361446</v>
      </c>
      <c r="Z75">
        <v>16.2</v>
      </c>
      <c r="AA75">
        <v>12.04</v>
      </c>
      <c r="AB75">
        <v>2819000</v>
      </c>
    </row>
    <row r="76" spans="1:28" x14ac:dyDescent="0.3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</v>
      </c>
      <c r="J76" t="s">
        <v>9</v>
      </c>
      <c r="K76" t="s">
        <v>10</v>
      </c>
      <c r="L76" t="s">
        <v>11</v>
      </c>
      <c r="M76" t="s">
        <v>12</v>
      </c>
      <c r="N76" t="s">
        <v>13</v>
      </c>
      <c r="O76" t="s">
        <v>14</v>
      </c>
      <c r="P76" t="s">
        <v>15</v>
      </c>
      <c r="Q76" t="s">
        <v>16</v>
      </c>
      <c r="R76" t="s">
        <v>17</v>
      </c>
      <c r="S76" t="s">
        <v>18</v>
      </c>
      <c r="T76" t="s">
        <v>19</v>
      </c>
      <c r="U76" t="s">
        <v>20</v>
      </c>
      <c r="V76" t="s">
        <v>21</v>
      </c>
      <c r="W76" t="s">
        <v>22</v>
      </c>
      <c r="X76" t="s">
        <v>23</v>
      </c>
      <c r="Y76" t="s">
        <v>24</v>
      </c>
      <c r="Z76" t="s">
        <v>25</v>
      </c>
      <c r="AA76" t="s">
        <v>26</v>
      </c>
      <c r="AB76" t="s">
        <v>27</v>
      </c>
    </row>
    <row r="77" spans="1:28" x14ac:dyDescent="0.3">
      <c r="A77" t="s">
        <v>28</v>
      </c>
      <c r="B77" t="s">
        <v>29</v>
      </c>
      <c r="C77">
        <v>3944.5</v>
      </c>
      <c r="D77">
        <v>-203.8</v>
      </c>
      <c r="E77">
        <v>388447.2</v>
      </c>
      <c r="F77">
        <v>389990.6</v>
      </c>
      <c r="G77" t="s">
        <v>30</v>
      </c>
      <c r="H77">
        <v>306400</v>
      </c>
      <c r="I77">
        <v>-5692236509.1999998</v>
      </c>
      <c r="J77" t="s">
        <v>31</v>
      </c>
      <c r="K77" t="s">
        <v>32</v>
      </c>
      <c r="L77" t="s">
        <v>33</v>
      </c>
      <c r="M77">
        <v>4081832.2</v>
      </c>
      <c r="N77">
        <v>1617292</v>
      </c>
      <c r="O77" t="s">
        <v>34</v>
      </c>
      <c r="P77">
        <v>6.1</v>
      </c>
      <c r="Q77" t="s">
        <v>35</v>
      </c>
      <c r="R77" t="s">
        <v>25802</v>
      </c>
      <c r="S77">
        <v>-5625.7999999999902</v>
      </c>
      <c r="T77" t="s">
        <v>37</v>
      </c>
      <c r="U77" t="s">
        <v>38</v>
      </c>
      <c r="V77" t="s">
        <v>39</v>
      </c>
      <c r="W77">
        <v>164400000</v>
      </c>
      <c r="X77">
        <v>2110.1999999999998</v>
      </c>
      <c r="Y77">
        <v>367604.5</v>
      </c>
      <c r="Z77">
        <v>16.350000000000001</v>
      </c>
      <c r="AA77">
        <v>12.211</v>
      </c>
      <c r="AB77">
        <v>2866800</v>
      </c>
    </row>
    <row r="78" spans="1:28" x14ac:dyDescent="0.3">
      <c r="A78" t="s">
        <v>28</v>
      </c>
      <c r="B78" t="s">
        <v>40</v>
      </c>
      <c r="C78">
        <v>4001.5</v>
      </c>
      <c r="D78">
        <v>-210.1</v>
      </c>
      <c r="E78">
        <v>394990.9</v>
      </c>
      <c r="F78">
        <v>396550.2</v>
      </c>
      <c r="G78" t="s">
        <v>41</v>
      </c>
      <c r="H78">
        <v>311300</v>
      </c>
      <c r="I78">
        <v>-5796882068.3999996</v>
      </c>
      <c r="J78" t="s">
        <v>42</v>
      </c>
      <c r="K78" t="s">
        <v>43</v>
      </c>
      <c r="L78" t="s">
        <v>44</v>
      </c>
      <c r="M78">
        <v>4139736.9</v>
      </c>
      <c r="N78">
        <v>1644204.5</v>
      </c>
      <c r="O78" t="s">
        <v>45</v>
      </c>
      <c r="P78">
        <v>6.2</v>
      </c>
      <c r="Q78" t="s">
        <v>46</v>
      </c>
      <c r="R78" t="s">
        <v>25803</v>
      </c>
      <c r="S78">
        <v>-5756.0999999999904</v>
      </c>
      <c r="T78" t="s">
        <v>37</v>
      </c>
      <c r="U78" t="s">
        <v>38</v>
      </c>
      <c r="V78" t="s">
        <v>39</v>
      </c>
      <c r="W78">
        <v>162800000</v>
      </c>
      <c r="X78">
        <v>2111.9</v>
      </c>
      <c r="Y78">
        <v>373763</v>
      </c>
      <c r="Z78">
        <v>16.5</v>
      </c>
      <c r="AA78">
        <v>12.382</v>
      </c>
      <c r="AB78">
        <v>2914600</v>
      </c>
    </row>
    <row r="79" spans="1:28" x14ac:dyDescent="0.3">
      <c r="A79" t="s">
        <v>28</v>
      </c>
      <c r="B79" t="s">
        <v>48</v>
      </c>
      <c r="C79">
        <v>4058.5</v>
      </c>
      <c r="D79">
        <v>-216.4</v>
      </c>
      <c r="E79">
        <v>401534.6</v>
      </c>
      <c r="F79">
        <v>403109.8</v>
      </c>
      <c r="G79" t="s">
        <v>49</v>
      </c>
      <c r="H79">
        <v>316200</v>
      </c>
      <c r="I79">
        <v>-5901527627.6000004</v>
      </c>
      <c r="J79" t="s">
        <v>50</v>
      </c>
      <c r="K79" t="s">
        <v>51</v>
      </c>
      <c r="L79" t="s">
        <v>52</v>
      </c>
      <c r="M79">
        <v>4197641.5999999996</v>
      </c>
      <c r="N79">
        <v>1671117</v>
      </c>
      <c r="O79" t="s">
        <v>53</v>
      </c>
      <c r="P79">
        <v>6.3</v>
      </c>
      <c r="Q79" t="s">
        <v>54</v>
      </c>
      <c r="R79" t="s">
        <v>25804</v>
      </c>
      <c r="S79">
        <v>-5886.3999999999896</v>
      </c>
      <c r="T79" t="s">
        <v>37</v>
      </c>
      <c r="U79" t="s">
        <v>56</v>
      </c>
      <c r="V79" t="s">
        <v>39</v>
      </c>
      <c r="W79">
        <v>161200000</v>
      </c>
      <c r="X79">
        <v>2113.6</v>
      </c>
      <c r="Y79">
        <v>379921.5</v>
      </c>
      <c r="Z79">
        <v>16.649999999999999</v>
      </c>
      <c r="AA79">
        <v>12.553000000000001</v>
      </c>
      <c r="AB79">
        <v>2962400</v>
      </c>
    </row>
    <row r="80" spans="1:28" x14ac:dyDescent="0.3">
      <c r="A80" t="s">
        <v>28</v>
      </c>
      <c r="B80" t="s">
        <v>57</v>
      </c>
      <c r="C80">
        <v>4115.5</v>
      </c>
      <c r="D80">
        <v>-222.7</v>
      </c>
      <c r="E80">
        <v>408078.3</v>
      </c>
      <c r="F80">
        <v>409669.4</v>
      </c>
      <c r="G80" t="s">
        <v>58</v>
      </c>
      <c r="H80">
        <v>321100</v>
      </c>
      <c r="I80">
        <v>-6006173186.8000002</v>
      </c>
      <c r="J80" t="s">
        <v>59</v>
      </c>
      <c r="K80" t="s">
        <v>60</v>
      </c>
      <c r="L80" t="s">
        <v>61</v>
      </c>
      <c r="M80">
        <v>4255546.3</v>
      </c>
      <c r="N80">
        <v>1698029.5</v>
      </c>
      <c r="O80" t="s">
        <v>62</v>
      </c>
      <c r="P80">
        <v>6.4</v>
      </c>
      <c r="Q80" t="s">
        <v>63</v>
      </c>
      <c r="R80" t="s">
        <v>25805</v>
      </c>
      <c r="S80">
        <v>-6016.6999999999898</v>
      </c>
      <c r="T80" t="s">
        <v>37</v>
      </c>
      <c r="U80" t="s">
        <v>38</v>
      </c>
      <c r="V80" t="s">
        <v>39</v>
      </c>
      <c r="W80">
        <v>159600000</v>
      </c>
      <c r="X80">
        <v>2115.3000000000002</v>
      </c>
      <c r="Y80">
        <v>386080</v>
      </c>
      <c r="Z80">
        <v>16.8</v>
      </c>
      <c r="AA80">
        <v>12.724</v>
      </c>
      <c r="AB80">
        <v>3010200</v>
      </c>
    </row>
    <row r="81" spans="1:28" x14ac:dyDescent="0.3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8</v>
      </c>
      <c r="J81" t="s">
        <v>9</v>
      </c>
      <c r="K81" t="s">
        <v>10</v>
      </c>
      <c r="L81" t="s">
        <v>11</v>
      </c>
      <c r="M81" t="s">
        <v>12</v>
      </c>
      <c r="N81" t="s">
        <v>13</v>
      </c>
      <c r="O81" t="s">
        <v>14</v>
      </c>
      <c r="P81" t="s">
        <v>15</v>
      </c>
      <c r="Q81" t="s">
        <v>16</v>
      </c>
      <c r="R81" t="s">
        <v>17</v>
      </c>
      <c r="S81" t="s">
        <v>18</v>
      </c>
      <c r="T81" t="s">
        <v>19</v>
      </c>
      <c r="U81" t="s">
        <v>20</v>
      </c>
      <c r="V81" t="s">
        <v>21</v>
      </c>
      <c r="W81" t="s">
        <v>22</v>
      </c>
      <c r="X81" t="s">
        <v>23</v>
      </c>
      <c r="Y81" t="s">
        <v>24</v>
      </c>
      <c r="Z81" t="s">
        <v>25</v>
      </c>
      <c r="AA81" t="s">
        <v>26</v>
      </c>
      <c r="AB81" t="s">
        <v>27</v>
      </c>
    </row>
    <row r="82" spans="1:28" x14ac:dyDescent="0.3">
      <c r="A82" t="s">
        <v>28</v>
      </c>
      <c r="B82" t="s">
        <v>29</v>
      </c>
      <c r="C82">
        <v>4172.5</v>
      </c>
      <c r="D82">
        <v>-229</v>
      </c>
      <c r="E82">
        <v>414622</v>
      </c>
      <c r="F82">
        <v>416229</v>
      </c>
      <c r="G82" t="s">
        <v>30</v>
      </c>
      <c r="H82">
        <v>326000</v>
      </c>
      <c r="I82">
        <v>-6110818746</v>
      </c>
      <c r="J82" t="s">
        <v>31</v>
      </c>
      <c r="K82" t="s">
        <v>32</v>
      </c>
      <c r="L82" t="s">
        <v>33</v>
      </c>
      <c r="M82">
        <v>4313451</v>
      </c>
      <c r="N82">
        <v>1724942</v>
      </c>
      <c r="O82" t="s">
        <v>34</v>
      </c>
      <c r="P82">
        <v>6.5</v>
      </c>
      <c r="Q82" t="s">
        <v>35</v>
      </c>
      <c r="R82" t="s">
        <v>25806</v>
      </c>
      <c r="S82">
        <v>-6146.99999999999</v>
      </c>
      <c r="T82" t="s">
        <v>37</v>
      </c>
      <c r="U82" t="s">
        <v>38</v>
      </c>
      <c r="V82" t="s">
        <v>39</v>
      </c>
      <c r="W82">
        <v>158000000</v>
      </c>
      <c r="X82">
        <v>2117</v>
      </c>
      <c r="Y82">
        <v>392238.5</v>
      </c>
      <c r="Z82">
        <v>16.95</v>
      </c>
      <c r="AA82">
        <v>12.895</v>
      </c>
      <c r="AB82">
        <v>3058000</v>
      </c>
    </row>
    <row r="83" spans="1:28" x14ac:dyDescent="0.3">
      <c r="A83" t="s">
        <v>28</v>
      </c>
      <c r="B83" t="s">
        <v>40</v>
      </c>
      <c r="C83">
        <v>4229.5</v>
      </c>
      <c r="D83">
        <v>-235.3</v>
      </c>
      <c r="E83">
        <v>421165.7</v>
      </c>
      <c r="F83">
        <v>422788.6</v>
      </c>
      <c r="G83" t="s">
        <v>41</v>
      </c>
      <c r="H83">
        <v>330900</v>
      </c>
      <c r="I83">
        <v>-6215464305.1999998</v>
      </c>
      <c r="J83" t="s">
        <v>42</v>
      </c>
      <c r="K83" t="s">
        <v>43</v>
      </c>
      <c r="L83" t="s">
        <v>44</v>
      </c>
      <c r="M83">
        <v>4371355.7</v>
      </c>
      <c r="N83">
        <v>1751854.5</v>
      </c>
      <c r="O83" t="s">
        <v>45</v>
      </c>
      <c r="P83">
        <v>6.6</v>
      </c>
      <c r="Q83" t="s">
        <v>46</v>
      </c>
      <c r="R83" t="s">
        <v>25807</v>
      </c>
      <c r="S83">
        <v>-6277.2999999999902</v>
      </c>
      <c r="T83" t="s">
        <v>37</v>
      </c>
      <c r="U83" t="s">
        <v>38</v>
      </c>
      <c r="V83" t="s">
        <v>39</v>
      </c>
      <c r="W83">
        <v>156400000</v>
      </c>
      <c r="X83">
        <v>2118.6999999999998</v>
      </c>
      <c r="Y83">
        <v>398397</v>
      </c>
      <c r="Z83">
        <v>17.100000000000001</v>
      </c>
      <c r="AA83">
        <v>13.066000000000001</v>
      </c>
      <c r="AB83">
        <v>3105800</v>
      </c>
    </row>
    <row r="84" spans="1:28" x14ac:dyDescent="0.3">
      <c r="A84" t="s">
        <v>28</v>
      </c>
      <c r="B84" t="s">
        <v>48</v>
      </c>
      <c r="C84">
        <v>4286.5</v>
      </c>
      <c r="D84">
        <v>-241.6</v>
      </c>
      <c r="E84">
        <v>427709.4</v>
      </c>
      <c r="F84">
        <v>429348.2</v>
      </c>
      <c r="G84" t="s">
        <v>49</v>
      </c>
      <c r="H84">
        <v>335800</v>
      </c>
      <c r="I84">
        <v>-6320109864.3999996</v>
      </c>
      <c r="J84" t="s">
        <v>50</v>
      </c>
      <c r="K84" t="s">
        <v>51</v>
      </c>
      <c r="L84" t="s">
        <v>52</v>
      </c>
      <c r="M84">
        <v>4429260.4000000004</v>
      </c>
      <c r="N84">
        <v>1778767</v>
      </c>
      <c r="O84" t="s">
        <v>53</v>
      </c>
      <c r="P84">
        <v>6.7</v>
      </c>
      <c r="Q84" t="s">
        <v>54</v>
      </c>
      <c r="R84" t="s">
        <v>25808</v>
      </c>
      <c r="S84">
        <v>-6407.5999999999904</v>
      </c>
      <c r="T84" t="s">
        <v>37</v>
      </c>
      <c r="U84" t="s">
        <v>56</v>
      </c>
      <c r="V84" t="s">
        <v>39</v>
      </c>
      <c r="W84">
        <v>154800000</v>
      </c>
      <c r="X84">
        <v>2120.4</v>
      </c>
      <c r="Y84">
        <v>404555.5</v>
      </c>
      <c r="Z84">
        <v>17.25</v>
      </c>
      <c r="AA84">
        <v>13.237</v>
      </c>
      <c r="AB84">
        <v>3153600</v>
      </c>
    </row>
    <row r="85" spans="1:28" x14ac:dyDescent="0.3">
      <c r="A85" t="s">
        <v>28</v>
      </c>
      <c r="B85" t="s">
        <v>57</v>
      </c>
      <c r="C85">
        <v>4343.5</v>
      </c>
      <c r="D85">
        <v>-247.9</v>
      </c>
      <c r="E85">
        <v>434253.1</v>
      </c>
      <c r="F85">
        <v>435907.8</v>
      </c>
      <c r="G85" t="s">
        <v>58</v>
      </c>
      <c r="H85">
        <v>340700</v>
      </c>
      <c r="I85">
        <v>-6424755423.6000004</v>
      </c>
      <c r="J85" t="s">
        <v>59</v>
      </c>
      <c r="K85" t="s">
        <v>60</v>
      </c>
      <c r="L85" t="s">
        <v>61</v>
      </c>
      <c r="M85">
        <v>4487165.0999999996</v>
      </c>
      <c r="N85">
        <v>1805679.5</v>
      </c>
      <c r="O85" t="s">
        <v>62</v>
      </c>
      <c r="P85">
        <v>6.8</v>
      </c>
      <c r="Q85" t="s">
        <v>63</v>
      </c>
      <c r="R85" t="s">
        <v>25809</v>
      </c>
      <c r="S85">
        <v>-6537.8999999999896</v>
      </c>
      <c r="T85" t="s">
        <v>37</v>
      </c>
      <c r="U85" t="s">
        <v>38</v>
      </c>
      <c r="V85" t="s">
        <v>39</v>
      </c>
      <c r="W85">
        <v>153200000</v>
      </c>
      <c r="X85">
        <v>2122.1</v>
      </c>
      <c r="Y85">
        <v>410714</v>
      </c>
      <c r="Z85">
        <v>17.399999999999999</v>
      </c>
      <c r="AA85">
        <v>13.407999999999999</v>
      </c>
      <c r="AB85">
        <v>3201400</v>
      </c>
    </row>
    <row r="86" spans="1:28" x14ac:dyDescent="0.3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8</v>
      </c>
      <c r="J86" t="s">
        <v>9</v>
      </c>
      <c r="K86" t="s">
        <v>10</v>
      </c>
      <c r="L86" t="s">
        <v>11</v>
      </c>
      <c r="M86" t="s">
        <v>12</v>
      </c>
      <c r="N86" t="s">
        <v>13</v>
      </c>
      <c r="O86" t="s">
        <v>14</v>
      </c>
      <c r="P86" t="s">
        <v>15</v>
      </c>
      <c r="Q86" t="s">
        <v>16</v>
      </c>
      <c r="R86" t="s">
        <v>17</v>
      </c>
      <c r="S86" t="s">
        <v>18</v>
      </c>
      <c r="T86" t="s">
        <v>19</v>
      </c>
      <c r="U86" t="s">
        <v>20</v>
      </c>
      <c r="V86" t="s">
        <v>21</v>
      </c>
      <c r="W86" t="s">
        <v>22</v>
      </c>
      <c r="X86" t="s">
        <v>23</v>
      </c>
      <c r="Y86" t="s">
        <v>24</v>
      </c>
      <c r="Z86" t="s">
        <v>25</v>
      </c>
      <c r="AA86" t="s">
        <v>26</v>
      </c>
      <c r="AB86" t="s">
        <v>27</v>
      </c>
    </row>
    <row r="87" spans="1:28" x14ac:dyDescent="0.3">
      <c r="A87" t="s">
        <v>28</v>
      </c>
      <c r="B87" t="s">
        <v>29</v>
      </c>
      <c r="C87">
        <v>4400.5</v>
      </c>
      <c r="D87">
        <v>-254.2</v>
      </c>
      <c r="E87">
        <v>440796.8</v>
      </c>
      <c r="F87">
        <v>442467.4</v>
      </c>
      <c r="G87" t="s">
        <v>30</v>
      </c>
      <c r="H87">
        <v>345600</v>
      </c>
      <c r="I87">
        <v>-6529400982.8000002</v>
      </c>
      <c r="J87" t="s">
        <v>31</v>
      </c>
      <c r="K87" t="s">
        <v>32</v>
      </c>
      <c r="L87" t="s">
        <v>33</v>
      </c>
      <c r="M87">
        <v>4545069.8</v>
      </c>
      <c r="N87">
        <v>1832592</v>
      </c>
      <c r="O87" t="s">
        <v>34</v>
      </c>
      <c r="P87">
        <v>6.9</v>
      </c>
      <c r="Q87" t="s">
        <v>35</v>
      </c>
      <c r="R87" t="s">
        <v>25810</v>
      </c>
      <c r="S87">
        <v>-6668.1999999999898</v>
      </c>
      <c r="T87" t="s">
        <v>37</v>
      </c>
      <c r="U87" t="s">
        <v>38</v>
      </c>
      <c r="V87" t="s">
        <v>39</v>
      </c>
      <c r="W87">
        <v>151600000</v>
      </c>
      <c r="X87">
        <v>2123.8000000000002</v>
      </c>
      <c r="Y87">
        <v>416872.5</v>
      </c>
      <c r="Z87">
        <v>17.55</v>
      </c>
      <c r="AA87">
        <v>13.579000000000001</v>
      </c>
      <c r="AB87">
        <v>3249200</v>
      </c>
    </row>
    <row r="88" spans="1:28" x14ac:dyDescent="0.3">
      <c r="A88" t="s">
        <v>28</v>
      </c>
      <c r="B88" t="s">
        <v>40</v>
      </c>
      <c r="C88">
        <v>4457.5</v>
      </c>
      <c r="D88">
        <v>-260.5</v>
      </c>
      <c r="E88">
        <v>447340.5</v>
      </c>
      <c r="F88">
        <v>449027</v>
      </c>
      <c r="G88" t="s">
        <v>41</v>
      </c>
      <c r="H88">
        <v>350500</v>
      </c>
      <c r="I88">
        <v>-6634046542</v>
      </c>
      <c r="J88" t="s">
        <v>42</v>
      </c>
      <c r="K88" t="s">
        <v>43</v>
      </c>
      <c r="L88" t="s">
        <v>44</v>
      </c>
      <c r="M88">
        <v>4602974.5</v>
      </c>
      <c r="N88">
        <v>1859504.5</v>
      </c>
      <c r="O88" t="s">
        <v>45</v>
      </c>
      <c r="P88">
        <v>7</v>
      </c>
      <c r="Q88" t="s">
        <v>46</v>
      </c>
      <c r="R88" t="s">
        <v>25811</v>
      </c>
      <c r="S88">
        <v>-6798.49999999999</v>
      </c>
      <c r="T88" t="s">
        <v>37</v>
      </c>
      <c r="U88" t="s">
        <v>38</v>
      </c>
      <c r="V88" t="s">
        <v>39</v>
      </c>
      <c r="W88">
        <v>150000000</v>
      </c>
      <c r="X88">
        <v>2125.5</v>
      </c>
      <c r="Y88">
        <v>423031</v>
      </c>
      <c r="Z88">
        <v>17.7</v>
      </c>
      <c r="AA88">
        <v>13.75</v>
      </c>
      <c r="AB88">
        <v>3297000</v>
      </c>
    </row>
    <row r="89" spans="1:28" x14ac:dyDescent="0.3">
      <c r="A89" t="s">
        <v>28</v>
      </c>
      <c r="B89" t="s">
        <v>48</v>
      </c>
      <c r="C89">
        <v>4514.5</v>
      </c>
      <c r="D89">
        <v>-266.8</v>
      </c>
      <c r="E89">
        <v>453884.2</v>
      </c>
      <c r="F89">
        <v>455586.6</v>
      </c>
      <c r="G89" t="s">
        <v>49</v>
      </c>
      <c r="H89">
        <v>355400</v>
      </c>
      <c r="I89">
        <v>-6738692101.1999998</v>
      </c>
      <c r="J89" t="s">
        <v>50</v>
      </c>
      <c r="K89" t="s">
        <v>51</v>
      </c>
      <c r="L89" t="s">
        <v>52</v>
      </c>
      <c r="M89">
        <v>4660879.2</v>
      </c>
      <c r="N89">
        <v>1886417</v>
      </c>
      <c r="O89" t="s">
        <v>53</v>
      </c>
      <c r="P89">
        <v>7.1</v>
      </c>
      <c r="Q89" t="s">
        <v>54</v>
      </c>
      <c r="R89" t="s">
        <v>25812</v>
      </c>
      <c r="S89">
        <v>-6928.7999999999902</v>
      </c>
      <c r="T89" t="s">
        <v>37</v>
      </c>
      <c r="U89" t="s">
        <v>56</v>
      </c>
      <c r="V89" t="s">
        <v>39</v>
      </c>
      <c r="W89">
        <v>148400000</v>
      </c>
      <c r="X89">
        <v>2127.1999999999998</v>
      </c>
      <c r="Y89">
        <v>429189.5</v>
      </c>
      <c r="Z89">
        <v>17.850000000000001</v>
      </c>
      <c r="AA89">
        <v>13.920999999999999</v>
      </c>
      <c r="AB89">
        <v>3344800</v>
      </c>
    </row>
    <row r="90" spans="1:28" x14ac:dyDescent="0.3">
      <c r="A90" t="s">
        <v>28</v>
      </c>
      <c r="B90" t="s">
        <v>57</v>
      </c>
      <c r="C90">
        <v>4571.5</v>
      </c>
      <c r="D90">
        <v>-273.10000000000002</v>
      </c>
      <c r="E90">
        <v>460427.9</v>
      </c>
      <c r="F90">
        <v>462146.2</v>
      </c>
      <c r="G90" t="s">
        <v>58</v>
      </c>
      <c r="H90">
        <v>360300</v>
      </c>
      <c r="I90">
        <v>-6843337660.3999996</v>
      </c>
      <c r="J90" t="s">
        <v>59</v>
      </c>
      <c r="K90" t="s">
        <v>60</v>
      </c>
      <c r="L90" t="s">
        <v>61</v>
      </c>
      <c r="M90">
        <v>4718783.9000000004</v>
      </c>
      <c r="N90">
        <v>1913329.5</v>
      </c>
      <c r="O90" t="s">
        <v>62</v>
      </c>
      <c r="P90">
        <v>7.2</v>
      </c>
      <c r="Q90" t="s">
        <v>63</v>
      </c>
      <c r="R90" t="s">
        <v>25813</v>
      </c>
      <c r="S90">
        <v>-7059.0999999999904</v>
      </c>
      <c r="T90" t="s">
        <v>37</v>
      </c>
      <c r="U90" t="s">
        <v>38</v>
      </c>
      <c r="V90" t="s">
        <v>39</v>
      </c>
      <c r="W90">
        <v>146800000</v>
      </c>
      <c r="X90">
        <v>2128.9</v>
      </c>
      <c r="Y90">
        <v>435348</v>
      </c>
      <c r="Z90">
        <v>18</v>
      </c>
      <c r="AA90">
        <v>14.092000000000001</v>
      </c>
      <c r="AB90">
        <v>3392600</v>
      </c>
    </row>
    <row r="91" spans="1:28" x14ac:dyDescent="0.3">
      <c r="A91" t="s">
        <v>0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8</v>
      </c>
      <c r="J91" t="s">
        <v>9</v>
      </c>
      <c r="K91" t="s">
        <v>10</v>
      </c>
      <c r="L91" t="s">
        <v>11</v>
      </c>
      <c r="M91" t="s">
        <v>12</v>
      </c>
      <c r="N91" t="s">
        <v>13</v>
      </c>
      <c r="O91" t="s">
        <v>14</v>
      </c>
      <c r="P91" t="s">
        <v>15</v>
      </c>
      <c r="Q91" t="s">
        <v>16</v>
      </c>
      <c r="R91" t="s">
        <v>17</v>
      </c>
      <c r="S91" t="s">
        <v>18</v>
      </c>
      <c r="T91" t="s">
        <v>19</v>
      </c>
      <c r="U91" t="s">
        <v>20</v>
      </c>
      <c r="V91" t="s">
        <v>21</v>
      </c>
      <c r="W91" t="s">
        <v>22</v>
      </c>
      <c r="X91" t="s">
        <v>23</v>
      </c>
      <c r="Y91" t="s">
        <v>24</v>
      </c>
      <c r="Z91" t="s">
        <v>25</v>
      </c>
      <c r="AA91" t="s">
        <v>26</v>
      </c>
      <c r="AB91" t="s">
        <v>27</v>
      </c>
    </row>
    <row r="92" spans="1:28" x14ac:dyDescent="0.3">
      <c r="A92" t="s">
        <v>28</v>
      </c>
      <c r="B92" t="s">
        <v>29</v>
      </c>
      <c r="C92">
        <v>4628.5</v>
      </c>
      <c r="D92">
        <v>-279.39999999999998</v>
      </c>
      <c r="E92">
        <v>466971.6</v>
      </c>
      <c r="F92">
        <v>468705.8</v>
      </c>
      <c r="G92" t="s">
        <v>30</v>
      </c>
      <c r="H92">
        <v>365200</v>
      </c>
      <c r="I92">
        <v>-6947983219.6000004</v>
      </c>
      <c r="J92" t="s">
        <v>31</v>
      </c>
      <c r="K92" t="s">
        <v>32</v>
      </c>
      <c r="L92" t="s">
        <v>33</v>
      </c>
      <c r="M92">
        <v>4776688.5999999996</v>
      </c>
      <c r="N92">
        <v>1940242</v>
      </c>
      <c r="O92" t="s">
        <v>34</v>
      </c>
      <c r="P92">
        <v>7.3</v>
      </c>
      <c r="Q92" t="s">
        <v>35</v>
      </c>
      <c r="R92" t="s">
        <v>25814</v>
      </c>
      <c r="S92">
        <v>-7189.3999999999896</v>
      </c>
      <c r="T92" t="s">
        <v>37</v>
      </c>
      <c r="U92" t="s">
        <v>38</v>
      </c>
      <c r="V92" t="s">
        <v>39</v>
      </c>
      <c r="W92">
        <v>145200000</v>
      </c>
      <c r="X92">
        <v>2130.6</v>
      </c>
      <c r="Y92">
        <v>441506.5</v>
      </c>
      <c r="Z92">
        <v>18.149999999999999</v>
      </c>
      <c r="AA92">
        <v>14.263</v>
      </c>
      <c r="AB92">
        <v>3440400</v>
      </c>
    </row>
    <row r="93" spans="1:28" x14ac:dyDescent="0.3">
      <c r="A93" t="s">
        <v>28</v>
      </c>
      <c r="B93" t="s">
        <v>40</v>
      </c>
      <c r="C93">
        <v>4685.5</v>
      </c>
      <c r="D93">
        <v>-285.7</v>
      </c>
      <c r="E93">
        <v>473515.3</v>
      </c>
      <c r="F93">
        <v>475265.4</v>
      </c>
      <c r="G93" t="s">
        <v>41</v>
      </c>
      <c r="H93">
        <v>370100</v>
      </c>
      <c r="I93">
        <v>-7052628778.8000002</v>
      </c>
      <c r="J93" t="s">
        <v>42</v>
      </c>
      <c r="K93" t="s">
        <v>43</v>
      </c>
      <c r="L93" t="s">
        <v>44</v>
      </c>
      <c r="M93">
        <v>4834593.3</v>
      </c>
      <c r="N93">
        <v>1967154.5</v>
      </c>
      <c r="O93" t="s">
        <v>45</v>
      </c>
      <c r="P93">
        <v>7.4</v>
      </c>
      <c r="Q93" t="s">
        <v>46</v>
      </c>
      <c r="R93" t="s">
        <v>25815</v>
      </c>
      <c r="S93">
        <v>-7319.6999999999898</v>
      </c>
      <c r="T93" t="s">
        <v>37</v>
      </c>
      <c r="U93" t="s">
        <v>38</v>
      </c>
      <c r="V93" t="s">
        <v>39</v>
      </c>
      <c r="W93">
        <v>143600000</v>
      </c>
      <c r="X93">
        <v>2132.3000000000002</v>
      </c>
      <c r="Y93">
        <v>447665</v>
      </c>
      <c r="Z93">
        <v>18.3</v>
      </c>
      <c r="AA93">
        <v>14.433999999999999</v>
      </c>
      <c r="AB93">
        <v>3488200</v>
      </c>
    </row>
    <row r="94" spans="1:28" x14ac:dyDescent="0.3">
      <c r="A94" t="s">
        <v>28</v>
      </c>
      <c r="B94" t="s">
        <v>48</v>
      </c>
      <c r="C94">
        <v>4742.5</v>
      </c>
      <c r="D94">
        <v>-292</v>
      </c>
      <c r="E94">
        <v>480059</v>
      </c>
      <c r="F94">
        <v>481825</v>
      </c>
      <c r="G94" t="s">
        <v>49</v>
      </c>
      <c r="H94">
        <v>375000</v>
      </c>
      <c r="I94">
        <v>-7157274338</v>
      </c>
      <c r="J94" t="s">
        <v>50</v>
      </c>
      <c r="K94" t="s">
        <v>51</v>
      </c>
      <c r="L94" t="s">
        <v>52</v>
      </c>
      <c r="M94">
        <v>4892498</v>
      </c>
      <c r="N94">
        <v>1994067</v>
      </c>
      <c r="O94" t="s">
        <v>53</v>
      </c>
      <c r="P94">
        <v>7.5</v>
      </c>
      <c r="Q94" t="s">
        <v>54</v>
      </c>
      <c r="R94" t="s">
        <v>25816</v>
      </c>
      <c r="S94">
        <v>-7449.99999999999</v>
      </c>
      <c r="T94" t="s">
        <v>37</v>
      </c>
      <c r="U94" t="s">
        <v>56</v>
      </c>
      <c r="V94" t="s">
        <v>39</v>
      </c>
      <c r="W94">
        <v>142000000</v>
      </c>
      <c r="X94">
        <v>2134</v>
      </c>
      <c r="Y94">
        <v>453823.5</v>
      </c>
      <c r="Z94">
        <v>18.45</v>
      </c>
      <c r="AA94">
        <v>14.605</v>
      </c>
      <c r="AB94">
        <v>3536000</v>
      </c>
    </row>
    <row r="95" spans="1:28" x14ac:dyDescent="0.3">
      <c r="A95" t="s">
        <v>28</v>
      </c>
      <c r="B95" t="s">
        <v>57</v>
      </c>
      <c r="C95">
        <v>4799.5</v>
      </c>
      <c r="D95">
        <v>-298.3</v>
      </c>
      <c r="E95">
        <v>486602.7</v>
      </c>
      <c r="F95">
        <v>488384.6</v>
      </c>
      <c r="G95" t="s">
        <v>58</v>
      </c>
      <c r="H95">
        <v>379900</v>
      </c>
      <c r="I95">
        <v>-7261919897.1999998</v>
      </c>
      <c r="J95" t="s">
        <v>59</v>
      </c>
      <c r="K95" t="s">
        <v>60</v>
      </c>
      <c r="L95" t="s">
        <v>61</v>
      </c>
      <c r="M95">
        <v>4950402.7</v>
      </c>
      <c r="N95">
        <v>2020979.5</v>
      </c>
      <c r="O95" t="s">
        <v>62</v>
      </c>
      <c r="P95">
        <v>7.6</v>
      </c>
      <c r="Q95" t="s">
        <v>63</v>
      </c>
      <c r="R95" t="s">
        <v>25817</v>
      </c>
      <c r="S95">
        <v>-7580.2999999999902</v>
      </c>
      <c r="T95" t="s">
        <v>37</v>
      </c>
      <c r="U95" t="s">
        <v>38</v>
      </c>
      <c r="V95" t="s">
        <v>39</v>
      </c>
      <c r="W95">
        <v>140400000</v>
      </c>
      <c r="X95">
        <v>2135.6999999999998</v>
      </c>
      <c r="Y95">
        <v>459982</v>
      </c>
      <c r="Z95">
        <v>18.600000000000001</v>
      </c>
      <c r="AA95">
        <v>14.776</v>
      </c>
      <c r="AB95">
        <v>3583800</v>
      </c>
    </row>
    <row r="96" spans="1:28" x14ac:dyDescent="0.3">
      <c r="A96" t="s">
        <v>0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8</v>
      </c>
      <c r="J96" t="s">
        <v>9</v>
      </c>
      <c r="K96" t="s">
        <v>10</v>
      </c>
      <c r="L96" t="s">
        <v>11</v>
      </c>
      <c r="M96" t="s">
        <v>12</v>
      </c>
      <c r="N96" t="s">
        <v>13</v>
      </c>
      <c r="O96" t="s">
        <v>14</v>
      </c>
      <c r="P96" t="s">
        <v>15</v>
      </c>
      <c r="Q96" t="s">
        <v>16</v>
      </c>
      <c r="R96" t="s">
        <v>17</v>
      </c>
      <c r="S96" t="s">
        <v>18</v>
      </c>
      <c r="T96" t="s">
        <v>19</v>
      </c>
      <c r="U96" t="s">
        <v>20</v>
      </c>
      <c r="V96" t="s">
        <v>21</v>
      </c>
      <c r="W96" t="s">
        <v>22</v>
      </c>
      <c r="X96" t="s">
        <v>23</v>
      </c>
      <c r="Y96" t="s">
        <v>24</v>
      </c>
      <c r="Z96" t="s">
        <v>25</v>
      </c>
      <c r="AA96" t="s">
        <v>26</v>
      </c>
      <c r="AB96" t="s">
        <v>27</v>
      </c>
    </row>
    <row r="97" spans="1:28" x14ac:dyDescent="0.3">
      <c r="A97" t="s">
        <v>28</v>
      </c>
      <c r="B97" t="s">
        <v>29</v>
      </c>
      <c r="C97">
        <v>4856.5</v>
      </c>
      <c r="D97">
        <v>-304.60000000000002</v>
      </c>
      <c r="E97">
        <v>493146.4</v>
      </c>
      <c r="F97">
        <v>494944.2</v>
      </c>
      <c r="G97" t="s">
        <v>30</v>
      </c>
      <c r="H97">
        <v>384800</v>
      </c>
      <c r="I97">
        <v>-7366565456.3999996</v>
      </c>
      <c r="J97" t="s">
        <v>31</v>
      </c>
      <c r="K97" t="s">
        <v>32</v>
      </c>
      <c r="L97" t="s">
        <v>33</v>
      </c>
      <c r="M97">
        <v>5008307.4000000004</v>
      </c>
      <c r="N97">
        <v>2047892</v>
      </c>
      <c r="O97" t="s">
        <v>34</v>
      </c>
      <c r="P97">
        <v>7.7</v>
      </c>
      <c r="Q97" t="s">
        <v>35</v>
      </c>
      <c r="R97" t="s">
        <v>25818</v>
      </c>
      <c r="S97">
        <v>-7710.5999999999904</v>
      </c>
      <c r="T97" t="s">
        <v>37</v>
      </c>
      <c r="U97" t="s">
        <v>38</v>
      </c>
      <c r="V97" t="s">
        <v>39</v>
      </c>
      <c r="W97">
        <v>138800000</v>
      </c>
      <c r="X97">
        <v>2137.4</v>
      </c>
      <c r="Y97">
        <v>466140.5</v>
      </c>
      <c r="Z97">
        <v>18.75</v>
      </c>
      <c r="AA97">
        <v>14.946999999999999</v>
      </c>
      <c r="AB97">
        <v>3631600</v>
      </c>
    </row>
    <row r="98" spans="1:28" x14ac:dyDescent="0.3">
      <c r="A98" t="s">
        <v>28</v>
      </c>
      <c r="B98" t="s">
        <v>40</v>
      </c>
      <c r="C98">
        <v>4913.5</v>
      </c>
      <c r="D98">
        <v>-310.89999999999998</v>
      </c>
      <c r="E98">
        <v>499690.1</v>
      </c>
      <c r="F98">
        <v>501503.8</v>
      </c>
      <c r="G98" t="s">
        <v>41</v>
      </c>
      <c r="H98">
        <v>389700</v>
      </c>
      <c r="I98">
        <v>-7471211015.6000004</v>
      </c>
      <c r="J98" t="s">
        <v>42</v>
      </c>
      <c r="K98" t="s">
        <v>43</v>
      </c>
      <c r="L98" t="s">
        <v>44</v>
      </c>
      <c r="M98">
        <v>5066212.0999999996</v>
      </c>
      <c r="N98">
        <v>2074804.5</v>
      </c>
      <c r="O98" t="s">
        <v>45</v>
      </c>
      <c r="P98">
        <v>7.8</v>
      </c>
      <c r="Q98" t="s">
        <v>46</v>
      </c>
      <c r="R98" t="s">
        <v>25819</v>
      </c>
      <c r="S98">
        <v>-7840.9</v>
      </c>
      <c r="T98" t="s">
        <v>37</v>
      </c>
      <c r="U98" t="s">
        <v>38</v>
      </c>
      <c r="V98" t="s">
        <v>39</v>
      </c>
      <c r="W98">
        <v>137200000</v>
      </c>
      <c r="X98">
        <v>2139.1</v>
      </c>
      <c r="Y98">
        <v>472299</v>
      </c>
      <c r="Z98">
        <v>18.899999999999999</v>
      </c>
      <c r="AA98">
        <v>15.118</v>
      </c>
      <c r="AB98">
        <v>3679400</v>
      </c>
    </row>
    <row r="99" spans="1:28" x14ac:dyDescent="0.3">
      <c r="A99" t="s">
        <v>28</v>
      </c>
      <c r="B99" t="s">
        <v>48</v>
      </c>
      <c r="C99">
        <v>4970.5</v>
      </c>
      <c r="D99">
        <v>-317.2</v>
      </c>
      <c r="E99">
        <v>506233.8</v>
      </c>
      <c r="F99">
        <v>508063.4</v>
      </c>
      <c r="G99" t="s">
        <v>49</v>
      </c>
      <c r="H99">
        <v>394600</v>
      </c>
      <c r="I99">
        <v>-7575856574.8000002</v>
      </c>
      <c r="J99" t="s">
        <v>50</v>
      </c>
      <c r="K99" t="s">
        <v>51</v>
      </c>
      <c r="L99" t="s">
        <v>52</v>
      </c>
      <c r="M99">
        <v>5124116.8</v>
      </c>
      <c r="N99">
        <v>2101717</v>
      </c>
      <c r="O99" t="s">
        <v>53</v>
      </c>
      <c r="P99">
        <v>7.9</v>
      </c>
      <c r="Q99" t="s">
        <v>54</v>
      </c>
      <c r="R99" t="s">
        <v>25820</v>
      </c>
      <c r="S99">
        <v>-7971.2</v>
      </c>
      <c r="T99" t="s">
        <v>37</v>
      </c>
      <c r="U99" t="s">
        <v>56</v>
      </c>
      <c r="V99" t="s">
        <v>39</v>
      </c>
      <c r="W99">
        <v>135600000</v>
      </c>
      <c r="X99">
        <v>2140.8000000000002</v>
      </c>
      <c r="Y99">
        <v>478457.5</v>
      </c>
      <c r="Z99">
        <v>19.05</v>
      </c>
      <c r="AA99">
        <v>15.289</v>
      </c>
      <c r="AB99">
        <v>3727200</v>
      </c>
    </row>
    <row r="100" spans="1:28" x14ac:dyDescent="0.3">
      <c r="A100" t="s">
        <v>28</v>
      </c>
      <c r="B100" t="s">
        <v>57</v>
      </c>
      <c r="C100">
        <v>5027.5</v>
      </c>
      <c r="D100">
        <v>-323.5</v>
      </c>
      <c r="E100">
        <v>512777.5</v>
      </c>
      <c r="F100">
        <v>514623</v>
      </c>
      <c r="G100" t="s">
        <v>58</v>
      </c>
      <c r="H100">
        <v>399500</v>
      </c>
      <c r="I100">
        <v>-7680502134</v>
      </c>
      <c r="J100" t="s">
        <v>59</v>
      </c>
      <c r="K100" t="s">
        <v>60</v>
      </c>
      <c r="L100" t="s">
        <v>61</v>
      </c>
      <c r="M100">
        <v>5182021.5</v>
      </c>
      <c r="N100">
        <v>2128629.5</v>
      </c>
      <c r="O100" t="s">
        <v>62</v>
      </c>
      <c r="P100">
        <v>8</v>
      </c>
      <c r="Q100" t="s">
        <v>63</v>
      </c>
      <c r="R100" t="s">
        <v>25821</v>
      </c>
      <c r="S100">
        <v>-8101.5</v>
      </c>
      <c r="T100" t="s">
        <v>37</v>
      </c>
      <c r="U100" t="s">
        <v>38</v>
      </c>
      <c r="V100" t="s">
        <v>39</v>
      </c>
      <c r="W100">
        <v>134000000</v>
      </c>
      <c r="X100">
        <v>2142.5</v>
      </c>
      <c r="Y100">
        <v>484616</v>
      </c>
      <c r="Z100">
        <v>19.2</v>
      </c>
      <c r="AA100">
        <v>15.46</v>
      </c>
      <c r="AB100">
        <v>3775000</v>
      </c>
    </row>
    <row r="101" spans="1:28" x14ac:dyDescent="0.3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  <c r="N101" t="s">
        <v>13</v>
      </c>
      <c r="O101" t="s">
        <v>14</v>
      </c>
      <c r="P101" t="s">
        <v>15</v>
      </c>
      <c r="Q101" t="s">
        <v>16</v>
      </c>
      <c r="R101" t="s">
        <v>17</v>
      </c>
      <c r="S101" t="s">
        <v>18</v>
      </c>
      <c r="T101" t="s">
        <v>19</v>
      </c>
      <c r="U101" t="s">
        <v>20</v>
      </c>
      <c r="V101" t="s">
        <v>21</v>
      </c>
      <c r="W101" t="s">
        <v>22</v>
      </c>
      <c r="X101" t="s">
        <v>23</v>
      </c>
      <c r="Y101" t="s">
        <v>24</v>
      </c>
      <c r="Z101" t="s">
        <v>25</v>
      </c>
      <c r="AA101" t="s">
        <v>26</v>
      </c>
      <c r="AB101" t="s">
        <v>27</v>
      </c>
    </row>
    <row r="102" spans="1:28" x14ac:dyDescent="0.3">
      <c r="A102" t="s">
        <v>28</v>
      </c>
      <c r="B102" t="s">
        <v>29</v>
      </c>
      <c r="C102">
        <v>5084.5</v>
      </c>
      <c r="D102">
        <v>-329.8</v>
      </c>
      <c r="E102">
        <v>519321.2</v>
      </c>
      <c r="F102">
        <v>521182.6</v>
      </c>
      <c r="G102" t="s">
        <v>30</v>
      </c>
      <c r="H102">
        <v>404400</v>
      </c>
      <c r="I102">
        <v>-7785147693.1999998</v>
      </c>
      <c r="J102" t="s">
        <v>31</v>
      </c>
      <c r="K102" t="s">
        <v>32</v>
      </c>
      <c r="L102" t="s">
        <v>33</v>
      </c>
      <c r="M102">
        <v>5239926.2</v>
      </c>
      <c r="N102">
        <v>2155542</v>
      </c>
      <c r="O102" t="s">
        <v>34</v>
      </c>
      <c r="P102">
        <v>8.1</v>
      </c>
      <c r="Q102" t="s">
        <v>35</v>
      </c>
      <c r="R102" t="s">
        <v>25822</v>
      </c>
      <c r="S102">
        <v>-8231.7999999999993</v>
      </c>
      <c r="T102" t="s">
        <v>37</v>
      </c>
      <c r="U102" t="s">
        <v>38</v>
      </c>
      <c r="V102" t="s">
        <v>39</v>
      </c>
      <c r="W102">
        <v>132400000</v>
      </c>
      <c r="X102">
        <v>2144.1999999999998</v>
      </c>
      <c r="Y102">
        <v>490774.5</v>
      </c>
      <c r="Z102">
        <v>19.350000000000001</v>
      </c>
      <c r="AA102">
        <v>15.631</v>
      </c>
      <c r="AB102">
        <v>3822800</v>
      </c>
    </row>
    <row r="103" spans="1:28" x14ac:dyDescent="0.3">
      <c r="A103" t="s">
        <v>28</v>
      </c>
      <c r="B103" t="s">
        <v>40</v>
      </c>
      <c r="C103">
        <v>5141.5</v>
      </c>
      <c r="D103">
        <v>-336.1</v>
      </c>
      <c r="E103">
        <v>525864.9</v>
      </c>
      <c r="F103">
        <v>527742.19999999995</v>
      </c>
      <c r="G103" t="s">
        <v>41</v>
      </c>
      <c r="H103">
        <v>409300</v>
      </c>
      <c r="I103">
        <v>-7889793252.3999996</v>
      </c>
      <c r="J103" t="s">
        <v>42</v>
      </c>
      <c r="K103" t="s">
        <v>43</v>
      </c>
      <c r="L103" t="s">
        <v>44</v>
      </c>
      <c r="M103">
        <v>5297830.9000000004</v>
      </c>
      <c r="N103">
        <v>2182454.5</v>
      </c>
      <c r="O103" t="s">
        <v>45</v>
      </c>
      <c r="P103">
        <v>8.1999999999999993</v>
      </c>
      <c r="Q103" t="s">
        <v>46</v>
      </c>
      <c r="R103" t="s">
        <v>25823</v>
      </c>
      <c r="S103">
        <v>-8362.1</v>
      </c>
      <c r="T103" t="s">
        <v>37</v>
      </c>
      <c r="U103" t="s">
        <v>38</v>
      </c>
      <c r="V103" t="s">
        <v>39</v>
      </c>
      <c r="W103">
        <v>130800000</v>
      </c>
      <c r="X103">
        <v>2145.9</v>
      </c>
      <c r="Y103">
        <v>496933</v>
      </c>
      <c r="Z103">
        <v>19.5</v>
      </c>
      <c r="AA103">
        <v>15.802</v>
      </c>
      <c r="AB103">
        <v>3870600</v>
      </c>
    </row>
    <row r="104" spans="1:28" x14ac:dyDescent="0.3">
      <c r="A104" t="s">
        <v>28</v>
      </c>
      <c r="B104" t="s">
        <v>48</v>
      </c>
      <c r="C104">
        <v>5198.5</v>
      </c>
      <c r="D104">
        <v>-342.4</v>
      </c>
      <c r="E104">
        <v>532408.6</v>
      </c>
      <c r="F104">
        <v>534301.80000000005</v>
      </c>
      <c r="G104" t="s">
        <v>49</v>
      </c>
      <c r="H104">
        <v>414200</v>
      </c>
      <c r="I104">
        <v>-7994438811.6000004</v>
      </c>
      <c r="J104" t="s">
        <v>50</v>
      </c>
      <c r="K104" t="s">
        <v>51</v>
      </c>
      <c r="L104" t="s">
        <v>52</v>
      </c>
      <c r="M104">
        <v>5355735.5999999996</v>
      </c>
      <c r="N104">
        <v>2209367</v>
      </c>
      <c r="O104" t="s">
        <v>53</v>
      </c>
      <c r="P104">
        <v>8.3000000000000007</v>
      </c>
      <c r="Q104" t="s">
        <v>54</v>
      </c>
      <c r="R104" t="s">
        <v>25824</v>
      </c>
      <c r="S104">
        <v>-8492.4</v>
      </c>
      <c r="T104" t="s">
        <v>37</v>
      </c>
      <c r="U104" t="s">
        <v>56</v>
      </c>
      <c r="V104" t="s">
        <v>39</v>
      </c>
      <c r="W104">
        <v>129200000</v>
      </c>
      <c r="X104">
        <v>2147.6</v>
      </c>
      <c r="Y104">
        <v>503091.5</v>
      </c>
      <c r="Z104">
        <v>19.649999999999999</v>
      </c>
      <c r="AA104">
        <v>15.973000000000001</v>
      </c>
      <c r="AB104">
        <v>3918400</v>
      </c>
    </row>
    <row r="105" spans="1:28" x14ac:dyDescent="0.3">
      <c r="A105" t="s">
        <v>28</v>
      </c>
      <c r="B105" t="s">
        <v>57</v>
      </c>
      <c r="C105">
        <v>5255.5</v>
      </c>
      <c r="D105">
        <v>-348.7</v>
      </c>
      <c r="E105">
        <v>538952.30000000005</v>
      </c>
      <c r="F105">
        <v>540861.4</v>
      </c>
      <c r="G105" t="s">
        <v>58</v>
      </c>
      <c r="H105">
        <v>419100</v>
      </c>
      <c r="I105">
        <v>-8099084370.8000002</v>
      </c>
      <c r="J105" t="s">
        <v>59</v>
      </c>
      <c r="K105" t="s">
        <v>60</v>
      </c>
      <c r="L105" t="s">
        <v>61</v>
      </c>
      <c r="M105">
        <v>5413640.2999999998</v>
      </c>
      <c r="N105">
        <v>2236279.5</v>
      </c>
      <c r="O105" t="s">
        <v>62</v>
      </c>
      <c r="P105">
        <v>8.4</v>
      </c>
      <c r="Q105" t="s">
        <v>63</v>
      </c>
      <c r="R105" t="s">
        <v>25825</v>
      </c>
      <c r="S105">
        <v>-8622.7000000000007</v>
      </c>
      <c r="T105" t="s">
        <v>37</v>
      </c>
      <c r="U105" t="s">
        <v>38</v>
      </c>
      <c r="V105" t="s">
        <v>39</v>
      </c>
      <c r="W105">
        <v>127600000</v>
      </c>
      <c r="X105">
        <v>2149.3000000000002</v>
      </c>
      <c r="Y105">
        <v>509250</v>
      </c>
      <c r="Z105">
        <v>19.8</v>
      </c>
      <c r="AA105">
        <v>16.143999999999998</v>
      </c>
      <c r="AB105">
        <v>3966200</v>
      </c>
    </row>
    <row r="106" spans="1:28" x14ac:dyDescent="0.3">
      <c r="A106" t="s">
        <v>0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7</v>
      </c>
      <c r="I106" t="s">
        <v>8</v>
      </c>
      <c r="J106" t="s">
        <v>9</v>
      </c>
      <c r="K106" t="s">
        <v>10</v>
      </c>
      <c r="L106" t="s">
        <v>11</v>
      </c>
      <c r="M106" t="s">
        <v>12</v>
      </c>
      <c r="N106" t="s">
        <v>13</v>
      </c>
      <c r="O106" t="s">
        <v>14</v>
      </c>
      <c r="P106" t="s">
        <v>15</v>
      </c>
      <c r="Q106" t="s">
        <v>16</v>
      </c>
      <c r="R106" t="s">
        <v>17</v>
      </c>
      <c r="S106" t="s">
        <v>18</v>
      </c>
      <c r="T106" t="s">
        <v>19</v>
      </c>
      <c r="U106" t="s">
        <v>20</v>
      </c>
      <c r="V106" t="s">
        <v>21</v>
      </c>
      <c r="W106" t="s">
        <v>22</v>
      </c>
      <c r="X106" t="s">
        <v>23</v>
      </c>
      <c r="Y106" t="s">
        <v>24</v>
      </c>
      <c r="Z106" t="s">
        <v>25</v>
      </c>
      <c r="AA106" t="s">
        <v>26</v>
      </c>
      <c r="AB106" t="s">
        <v>27</v>
      </c>
    </row>
    <row r="107" spans="1:28" x14ac:dyDescent="0.3">
      <c r="A107" t="s">
        <v>28</v>
      </c>
      <c r="B107" t="s">
        <v>29</v>
      </c>
      <c r="C107">
        <v>5312.5</v>
      </c>
      <c r="D107">
        <v>-355</v>
      </c>
      <c r="E107">
        <v>545496</v>
      </c>
      <c r="F107">
        <v>547421</v>
      </c>
      <c r="G107" t="s">
        <v>30</v>
      </c>
      <c r="H107">
        <v>424000</v>
      </c>
      <c r="I107">
        <v>-8203729930</v>
      </c>
      <c r="J107" t="s">
        <v>31</v>
      </c>
      <c r="K107" t="s">
        <v>32</v>
      </c>
      <c r="L107" t="s">
        <v>33</v>
      </c>
      <c r="M107">
        <v>5471545</v>
      </c>
      <c r="N107">
        <v>2263192</v>
      </c>
      <c r="O107" t="s">
        <v>34</v>
      </c>
      <c r="P107">
        <v>8.5</v>
      </c>
      <c r="Q107" t="s">
        <v>35</v>
      </c>
      <c r="R107" t="s">
        <v>25826</v>
      </c>
      <c r="S107">
        <v>-8753</v>
      </c>
      <c r="T107" t="s">
        <v>37</v>
      </c>
      <c r="U107" t="s">
        <v>38</v>
      </c>
      <c r="V107" t="s">
        <v>39</v>
      </c>
      <c r="W107">
        <v>126000000</v>
      </c>
      <c r="X107">
        <v>2151</v>
      </c>
      <c r="Y107">
        <v>515408.5</v>
      </c>
      <c r="Z107">
        <v>19.95</v>
      </c>
      <c r="AA107">
        <v>16.315000000000001</v>
      </c>
      <c r="AB107">
        <v>4014000</v>
      </c>
    </row>
    <row r="108" spans="1:28" x14ac:dyDescent="0.3">
      <c r="A108" t="s">
        <v>28</v>
      </c>
      <c r="B108" t="s">
        <v>40</v>
      </c>
      <c r="C108">
        <v>5369.5</v>
      </c>
      <c r="D108">
        <v>-361.3</v>
      </c>
      <c r="E108">
        <v>552039.69999999995</v>
      </c>
      <c r="F108">
        <v>553980.6</v>
      </c>
      <c r="G108" t="s">
        <v>41</v>
      </c>
      <c r="H108">
        <v>428900</v>
      </c>
      <c r="I108">
        <v>-8308375489.1999998</v>
      </c>
      <c r="J108" t="s">
        <v>42</v>
      </c>
      <c r="K108" t="s">
        <v>43</v>
      </c>
      <c r="L108" t="s">
        <v>44</v>
      </c>
      <c r="M108">
        <v>5529449.7000000002</v>
      </c>
      <c r="N108">
        <v>2290104.5</v>
      </c>
      <c r="O108" t="s">
        <v>45</v>
      </c>
      <c r="P108">
        <v>8.6</v>
      </c>
      <c r="Q108" t="s">
        <v>46</v>
      </c>
      <c r="R108" t="s">
        <v>25827</v>
      </c>
      <c r="S108">
        <v>-8883.2999999999993</v>
      </c>
      <c r="T108" t="s">
        <v>37</v>
      </c>
      <c r="U108" t="s">
        <v>38</v>
      </c>
      <c r="V108" t="s">
        <v>39</v>
      </c>
      <c r="W108">
        <v>124400000</v>
      </c>
      <c r="X108">
        <v>2152.6999999999998</v>
      </c>
      <c r="Y108">
        <v>521567</v>
      </c>
      <c r="Z108">
        <v>20.100000000000001</v>
      </c>
      <c r="AA108">
        <v>16.486000000000001</v>
      </c>
      <c r="AB108">
        <v>4061800</v>
      </c>
    </row>
    <row r="109" spans="1:28" x14ac:dyDescent="0.3">
      <c r="A109" t="s">
        <v>28</v>
      </c>
      <c r="B109" t="s">
        <v>48</v>
      </c>
      <c r="C109">
        <v>5426.5</v>
      </c>
      <c r="D109">
        <v>-367.6</v>
      </c>
      <c r="E109">
        <v>558583.4</v>
      </c>
      <c r="F109">
        <v>560540.19999999995</v>
      </c>
      <c r="G109" t="s">
        <v>49</v>
      </c>
      <c r="H109">
        <v>433800</v>
      </c>
      <c r="I109">
        <v>-8413021048.3999996</v>
      </c>
      <c r="J109" t="s">
        <v>50</v>
      </c>
      <c r="K109" t="s">
        <v>51</v>
      </c>
      <c r="L109" t="s">
        <v>52</v>
      </c>
      <c r="M109">
        <v>5587354.4000000004</v>
      </c>
      <c r="N109">
        <v>2317017</v>
      </c>
      <c r="O109" t="s">
        <v>53</v>
      </c>
      <c r="P109">
        <v>8.6999999999999993</v>
      </c>
      <c r="Q109" t="s">
        <v>54</v>
      </c>
      <c r="R109" t="s">
        <v>25828</v>
      </c>
      <c r="S109">
        <v>-9013.6</v>
      </c>
      <c r="T109" t="s">
        <v>37</v>
      </c>
      <c r="U109" t="s">
        <v>56</v>
      </c>
      <c r="V109" t="s">
        <v>39</v>
      </c>
      <c r="W109">
        <v>122800000</v>
      </c>
      <c r="X109">
        <v>2154.4</v>
      </c>
      <c r="Y109">
        <v>527725.5</v>
      </c>
      <c r="Z109">
        <v>20.25</v>
      </c>
      <c r="AA109">
        <v>16.657</v>
      </c>
      <c r="AB109">
        <v>4109600</v>
      </c>
    </row>
    <row r="110" spans="1:28" x14ac:dyDescent="0.3">
      <c r="A110" t="s">
        <v>28</v>
      </c>
      <c r="B110" t="s">
        <v>57</v>
      </c>
      <c r="C110">
        <v>5483.5</v>
      </c>
      <c r="D110">
        <v>-373.9</v>
      </c>
      <c r="E110">
        <v>565127.1</v>
      </c>
      <c r="F110">
        <v>567099.80000000005</v>
      </c>
      <c r="G110" t="s">
        <v>58</v>
      </c>
      <c r="H110">
        <v>438700</v>
      </c>
      <c r="I110">
        <v>-8517666607.6000004</v>
      </c>
      <c r="J110" t="s">
        <v>59</v>
      </c>
      <c r="K110" t="s">
        <v>60</v>
      </c>
      <c r="L110" t="s">
        <v>61</v>
      </c>
      <c r="M110">
        <v>5645259.0999999996</v>
      </c>
      <c r="N110">
        <v>2343929.5</v>
      </c>
      <c r="O110" t="s">
        <v>62</v>
      </c>
      <c r="P110">
        <v>8.8000000000000007</v>
      </c>
      <c r="Q110" t="s">
        <v>63</v>
      </c>
      <c r="R110" t="s">
        <v>25829</v>
      </c>
      <c r="S110">
        <v>-9143.9</v>
      </c>
      <c r="T110" t="s">
        <v>37</v>
      </c>
      <c r="U110" t="s">
        <v>38</v>
      </c>
      <c r="V110" t="s">
        <v>39</v>
      </c>
      <c r="W110">
        <v>121200000</v>
      </c>
      <c r="X110">
        <v>2156.1</v>
      </c>
      <c r="Y110">
        <v>533884</v>
      </c>
      <c r="Z110">
        <v>20.399999999999999</v>
      </c>
      <c r="AA110">
        <v>16.827999999999999</v>
      </c>
      <c r="AB110">
        <v>4157400</v>
      </c>
    </row>
    <row r="111" spans="1:28" x14ac:dyDescent="0.3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8</v>
      </c>
      <c r="J111" t="s">
        <v>9</v>
      </c>
      <c r="K111" t="s">
        <v>10</v>
      </c>
      <c r="L111" t="s">
        <v>11</v>
      </c>
      <c r="M111" t="s">
        <v>12</v>
      </c>
      <c r="N111" t="s">
        <v>13</v>
      </c>
      <c r="O111" t="s">
        <v>14</v>
      </c>
      <c r="P111" t="s">
        <v>15</v>
      </c>
      <c r="Q111" t="s">
        <v>16</v>
      </c>
      <c r="R111" t="s">
        <v>17</v>
      </c>
      <c r="S111" t="s">
        <v>18</v>
      </c>
      <c r="T111" t="s">
        <v>19</v>
      </c>
      <c r="U111" t="s">
        <v>20</v>
      </c>
      <c r="V111" t="s">
        <v>21</v>
      </c>
      <c r="W111" t="s">
        <v>22</v>
      </c>
      <c r="X111" t="s">
        <v>23</v>
      </c>
      <c r="Y111" t="s">
        <v>24</v>
      </c>
      <c r="Z111" t="s">
        <v>25</v>
      </c>
      <c r="AA111" t="s">
        <v>26</v>
      </c>
      <c r="AB111" t="s">
        <v>27</v>
      </c>
    </row>
    <row r="112" spans="1:28" x14ac:dyDescent="0.3">
      <c r="A112" t="s">
        <v>28</v>
      </c>
      <c r="B112" t="s">
        <v>29</v>
      </c>
      <c r="C112">
        <v>5540.5</v>
      </c>
      <c r="D112">
        <v>-380.2</v>
      </c>
      <c r="E112">
        <v>571670.80000000005</v>
      </c>
      <c r="F112">
        <v>573659.4</v>
      </c>
      <c r="G112" t="s">
        <v>30</v>
      </c>
      <c r="H112">
        <v>443600</v>
      </c>
      <c r="I112">
        <v>-8622312166.7999992</v>
      </c>
      <c r="J112" t="s">
        <v>31</v>
      </c>
      <c r="K112" t="s">
        <v>32</v>
      </c>
      <c r="L112" t="s">
        <v>33</v>
      </c>
      <c r="M112">
        <v>5703163.7999999998</v>
      </c>
      <c r="N112">
        <v>2370842</v>
      </c>
      <c r="O112" t="s">
        <v>34</v>
      </c>
      <c r="P112">
        <v>8.9</v>
      </c>
      <c r="Q112" t="s">
        <v>35</v>
      </c>
      <c r="R112" t="s">
        <v>25830</v>
      </c>
      <c r="S112">
        <v>-9274.2000000000007</v>
      </c>
      <c r="T112" t="s">
        <v>37</v>
      </c>
      <c r="U112" t="s">
        <v>38</v>
      </c>
      <c r="V112" t="s">
        <v>39</v>
      </c>
      <c r="W112">
        <v>119600000</v>
      </c>
      <c r="X112">
        <v>2157.8000000000002</v>
      </c>
      <c r="Y112">
        <v>540042.5</v>
      </c>
      <c r="Z112">
        <v>20.55</v>
      </c>
      <c r="AA112">
        <v>16.998999999999999</v>
      </c>
      <c r="AB112">
        <v>4205200</v>
      </c>
    </row>
    <row r="113" spans="1:28" x14ac:dyDescent="0.3">
      <c r="A113" t="s">
        <v>28</v>
      </c>
      <c r="B113" t="s">
        <v>40</v>
      </c>
      <c r="C113">
        <v>5597.5</v>
      </c>
      <c r="D113">
        <v>-386.5</v>
      </c>
      <c r="E113">
        <v>578214.5</v>
      </c>
      <c r="F113">
        <v>580219</v>
      </c>
      <c r="G113" t="s">
        <v>41</v>
      </c>
      <c r="H113">
        <v>448500</v>
      </c>
      <c r="I113">
        <v>-8726957726</v>
      </c>
      <c r="J113" t="s">
        <v>42</v>
      </c>
      <c r="K113" t="s">
        <v>43</v>
      </c>
      <c r="L113" t="s">
        <v>44</v>
      </c>
      <c r="M113">
        <v>5761068.5</v>
      </c>
      <c r="N113">
        <v>2397754.5</v>
      </c>
      <c r="O113" t="s">
        <v>45</v>
      </c>
      <c r="P113">
        <v>9</v>
      </c>
      <c r="Q113" t="s">
        <v>46</v>
      </c>
      <c r="R113" t="s">
        <v>25831</v>
      </c>
      <c r="S113">
        <v>-9404.5</v>
      </c>
      <c r="T113" t="s">
        <v>37</v>
      </c>
      <c r="U113" t="s">
        <v>38</v>
      </c>
      <c r="V113" t="s">
        <v>39</v>
      </c>
      <c r="W113">
        <v>118000000</v>
      </c>
      <c r="X113">
        <v>2159.5</v>
      </c>
      <c r="Y113">
        <v>546201</v>
      </c>
      <c r="Z113">
        <v>20.7</v>
      </c>
      <c r="AA113">
        <v>17.170000000000002</v>
      </c>
      <c r="AB113">
        <v>4253000</v>
      </c>
    </row>
    <row r="114" spans="1:28" x14ac:dyDescent="0.3">
      <c r="A114" t="s">
        <v>28</v>
      </c>
      <c r="B114" t="s">
        <v>48</v>
      </c>
      <c r="C114">
        <v>5654.5</v>
      </c>
      <c r="D114">
        <v>-392.8</v>
      </c>
      <c r="E114">
        <v>584758.19999999995</v>
      </c>
      <c r="F114">
        <v>586778.6</v>
      </c>
      <c r="G114" t="s">
        <v>49</v>
      </c>
      <c r="H114">
        <v>453400</v>
      </c>
      <c r="I114">
        <v>-8831603285.2000008</v>
      </c>
      <c r="J114" t="s">
        <v>50</v>
      </c>
      <c r="K114" t="s">
        <v>51</v>
      </c>
      <c r="L114" t="s">
        <v>52</v>
      </c>
      <c r="M114">
        <v>5818973.2000000002</v>
      </c>
      <c r="N114">
        <v>2424667</v>
      </c>
      <c r="O114" t="s">
        <v>53</v>
      </c>
      <c r="P114">
        <v>9.1</v>
      </c>
      <c r="Q114" t="s">
        <v>54</v>
      </c>
      <c r="R114" t="s">
        <v>25832</v>
      </c>
      <c r="S114">
        <v>-9534.7999999999993</v>
      </c>
      <c r="T114" t="s">
        <v>37</v>
      </c>
      <c r="U114" t="s">
        <v>56</v>
      </c>
      <c r="V114" t="s">
        <v>39</v>
      </c>
      <c r="W114">
        <v>116400000</v>
      </c>
      <c r="X114">
        <v>2161.1999999999998</v>
      </c>
      <c r="Y114">
        <v>552359.5</v>
      </c>
      <c r="Z114">
        <v>20.85</v>
      </c>
      <c r="AA114">
        <v>17.341000000000001</v>
      </c>
      <c r="AB114">
        <v>4300800</v>
      </c>
    </row>
    <row r="115" spans="1:28" x14ac:dyDescent="0.3">
      <c r="A115" t="s">
        <v>28</v>
      </c>
      <c r="B115" t="s">
        <v>57</v>
      </c>
      <c r="C115">
        <v>5711.5</v>
      </c>
      <c r="D115">
        <v>-399.1</v>
      </c>
      <c r="E115">
        <v>591301.9</v>
      </c>
      <c r="F115">
        <v>593338.19999999995</v>
      </c>
      <c r="G115" t="s">
        <v>58</v>
      </c>
      <c r="H115">
        <v>458300</v>
      </c>
      <c r="I115">
        <v>-8936248844.3999996</v>
      </c>
      <c r="J115" t="s">
        <v>59</v>
      </c>
      <c r="K115" t="s">
        <v>60</v>
      </c>
      <c r="L115" t="s">
        <v>61</v>
      </c>
      <c r="M115">
        <v>5876877.9000000004</v>
      </c>
      <c r="N115">
        <v>2451579.5</v>
      </c>
      <c r="O115" t="s">
        <v>62</v>
      </c>
      <c r="P115">
        <v>9.1999999999999993</v>
      </c>
      <c r="Q115" t="s">
        <v>63</v>
      </c>
      <c r="R115" t="s">
        <v>25833</v>
      </c>
      <c r="S115">
        <v>-9665.1</v>
      </c>
      <c r="T115" t="s">
        <v>37</v>
      </c>
      <c r="U115" t="s">
        <v>38</v>
      </c>
      <c r="V115" t="s">
        <v>39</v>
      </c>
      <c r="W115">
        <v>114800000</v>
      </c>
      <c r="X115">
        <v>2162.9</v>
      </c>
      <c r="Y115">
        <v>558518</v>
      </c>
      <c r="Z115">
        <v>21</v>
      </c>
      <c r="AA115">
        <v>17.512</v>
      </c>
      <c r="AB115">
        <v>4348600</v>
      </c>
    </row>
    <row r="116" spans="1:28" x14ac:dyDescent="0.3">
      <c r="A116" t="s">
        <v>0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8</v>
      </c>
      <c r="J116" t="s">
        <v>9</v>
      </c>
      <c r="K116" t="s">
        <v>10</v>
      </c>
      <c r="L116" t="s">
        <v>11</v>
      </c>
      <c r="M116" t="s">
        <v>12</v>
      </c>
      <c r="N116" t="s">
        <v>13</v>
      </c>
      <c r="O116" t="s">
        <v>14</v>
      </c>
      <c r="P116" t="s">
        <v>15</v>
      </c>
      <c r="Q116" t="s">
        <v>16</v>
      </c>
      <c r="R116" t="s">
        <v>17</v>
      </c>
      <c r="S116" t="s">
        <v>18</v>
      </c>
      <c r="T116" t="s">
        <v>19</v>
      </c>
      <c r="U116" t="s">
        <v>20</v>
      </c>
      <c r="V116" t="s">
        <v>21</v>
      </c>
      <c r="W116" t="s">
        <v>22</v>
      </c>
      <c r="X116" t="s">
        <v>23</v>
      </c>
      <c r="Y116" t="s">
        <v>24</v>
      </c>
      <c r="Z116" t="s">
        <v>25</v>
      </c>
      <c r="AA116" t="s">
        <v>26</v>
      </c>
      <c r="AB116" t="s">
        <v>27</v>
      </c>
    </row>
    <row r="117" spans="1:28" x14ac:dyDescent="0.3">
      <c r="A117" t="s">
        <v>28</v>
      </c>
      <c r="B117" t="s">
        <v>29</v>
      </c>
      <c r="C117">
        <v>5768.5</v>
      </c>
      <c r="D117">
        <v>-405.4</v>
      </c>
      <c r="E117">
        <v>597845.6</v>
      </c>
      <c r="F117">
        <v>599897.80000000005</v>
      </c>
      <c r="G117" t="s">
        <v>30</v>
      </c>
      <c r="H117">
        <v>463200</v>
      </c>
      <c r="I117">
        <v>-9040894403.6000004</v>
      </c>
      <c r="J117" t="s">
        <v>31</v>
      </c>
      <c r="K117" t="s">
        <v>32</v>
      </c>
      <c r="L117" t="s">
        <v>33</v>
      </c>
      <c r="M117">
        <v>5934782.5999999996</v>
      </c>
      <c r="N117">
        <v>2478492</v>
      </c>
      <c r="O117" t="s">
        <v>34</v>
      </c>
      <c r="P117">
        <v>9.3000000000000007</v>
      </c>
      <c r="Q117" t="s">
        <v>35</v>
      </c>
      <c r="R117" t="s">
        <v>25834</v>
      </c>
      <c r="S117">
        <v>-9795.4</v>
      </c>
      <c r="T117" t="s">
        <v>37</v>
      </c>
      <c r="U117" t="s">
        <v>38</v>
      </c>
      <c r="V117" t="s">
        <v>39</v>
      </c>
      <c r="W117">
        <v>113200000</v>
      </c>
      <c r="X117">
        <v>2164.6</v>
      </c>
      <c r="Y117">
        <v>564676.5</v>
      </c>
      <c r="Z117">
        <v>21.15</v>
      </c>
      <c r="AA117">
        <v>17.683</v>
      </c>
      <c r="AB117">
        <v>4396400</v>
      </c>
    </row>
    <row r="118" spans="1:28" x14ac:dyDescent="0.3">
      <c r="A118" t="s">
        <v>28</v>
      </c>
      <c r="B118" t="s">
        <v>40</v>
      </c>
      <c r="C118">
        <v>5825.5</v>
      </c>
      <c r="D118">
        <v>-411.7</v>
      </c>
      <c r="E118">
        <v>604389.30000000005</v>
      </c>
      <c r="F118">
        <v>606457.4</v>
      </c>
      <c r="G118" t="s">
        <v>41</v>
      </c>
      <c r="H118">
        <v>468100</v>
      </c>
      <c r="I118">
        <v>-9145539962.7999992</v>
      </c>
      <c r="J118" t="s">
        <v>42</v>
      </c>
      <c r="K118" t="s">
        <v>43</v>
      </c>
      <c r="L118" t="s">
        <v>44</v>
      </c>
      <c r="M118">
        <v>5992687.2999999998</v>
      </c>
      <c r="N118">
        <v>2505404.5</v>
      </c>
      <c r="O118" t="s">
        <v>45</v>
      </c>
      <c r="P118">
        <v>9.4</v>
      </c>
      <c r="Q118" t="s">
        <v>46</v>
      </c>
      <c r="R118" t="s">
        <v>25835</v>
      </c>
      <c r="S118">
        <v>-9925.7000000000007</v>
      </c>
      <c r="T118" t="s">
        <v>37</v>
      </c>
      <c r="U118" t="s">
        <v>38</v>
      </c>
      <c r="V118" t="s">
        <v>39</v>
      </c>
      <c r="W118">
        <v>111600000</v>
      </c>
      <c r="X118">
        <v>2166.3000000000002</v>
      </c>
      <c r="Y118">
        <v>570835</v>
      </c>
      <c r="Z118">
        <v>21.3</v>
      </c>
      <c r="AA118">
        <v>17.853999999999999</v>
      </c>
      <c r="AB118">
        <v>4444200</v>
      </c>
    </row>
    <row r="119" spans="1:28" x14ac:dyDescent="0.3">
      <c r="A119" t="s">
        <v>28</v>
      </c>
      <c r="B119" t="s">
        <v>48</v>
      </c>
      <c r="C119">
        <v>5882.5</v>
      </c>
      <c r="D119">
        <v>-418</v>
      </c>
      <c r="E119">
        <v>610933</v>
      </c>
      <c r="F119">
        <v>613017</v>
      </c>
      <c r="G119" t="s">
        <v>49</v>
      </c>
      <c r="H119">
        <v>473000</v>
      </c>
      <c r="I119">
        <v>-9250185522</v>
      </c>
      <c r="J119" t="s">
        <v>50</v>
      </c>
      <c r="K119" t="s">
        <v>51</v>
      </c>
      <c r="L119" t="s">
        <v>52</v>
      </c>
      <c r="M119">
        <v>6050592</v>
      </c>
      <c r="N119">
        <v>2532317</v>
      </c>
      <c r="O119" t="s">
        <v>53</v>
      </c>
      <c r="P119">
        <v>9.5</v>
      </c>
      <c r="Q119" t="s">
        <v>54</v>
      </c>
      <c r="R119" t="s">
        <v>25836</v>
      </c>
      <c r="S119">
        <v>-10056</v>
      </c>
      <c r="T119" t="s">
        <v>37</v>
      </c>
      <c r="U119" t="s">
        <v>56</v>
      </c>
      <c r="V119" t="s">
        <v>39</v>
      </c>
      <c r="W119">
        <v>110000000</v>
      </c>
      <c r="X119">
        <v>2168</v>
      </c>
      <c r="Y119">
        <v>576993.5</v>
      </c>
      <c r="Z119">
        <v>21.45</v>
      </c>
      <c r="AA119">
        <v>18.024999999999999</v>
      </c>
      <c r="AB119">
        <v>4492000</v>
      </c>
    </row>
    <row r="120" spans="1:28" x14ac:dyDescent="0.3">
      <c r="A120" t="s">
        <v>28</v>
      </c>
      <c r="B120" t="s">
        <v>57</v>
      </c>
      <c r="C120">
        <v>5939.5</v>
      </c>
      <c r="D120">
        <v>-424.3</v>
      </c>
      <c r="E120">
        <v>617476.69999999995</v>
      </c>
      <c r="F120">
        <v>619576.6</v>
      </c>
      <c r="G120" t="s">
        <v>58</v>
      </c>
      <c r="H120">
        <v>477900</v>
      </c>
      <c r="I120">
        <v>-9354831081.2000008</v>
      </c>
      <c r="J120" t="s">
        <v>59</v>
      </c>
      <c r="K120" t="s">
        <v>60</v>
      </c>
      <c r="L120" t="s">
        <v>61</v>
      </c>
      <c r="M120">
        <v>6108496.7000000002</v>
      </c>
      <c r="N120">
        <v>2559229.5</v>
      </c>
      <c r="O120" t="s">
        <v>62</v>
      </c>
      <c r="P120">
        <v>9.6</v>
      </c>
      <c r="Q120" t="s">
        <v>63</v>
      </c>
      <c r="R120" t="s">
        <v>25837</v>
      </c>
      <c r="S120">
        <v>-10186.299999999999</v>
      </c>
      <c r="T120" t="s">
        <v>37</v>
      </c>
      <c r="U120" t="s">
        <v>38</v>
      </c>
      <c r="V120" t="s">
        <v>39</v>
      </c>
      <c r="W120">
        <v>108400000</v>
      </c>
      <c r="X120">
        <v>2169.6999999999998</v>
      </c>
      <c r="Y120">
        <v>583152</v>
      </c>
      <c r="Z120">
        <v>21.6</v>
      </c>
      <c r="AA120">
        <v>18.196000000000002</v>
      </c>
      <c r="AB120">
        <v>4539800</v>
      </c>
    </row>
    <row r="121" spans="1:28" x14ac:dyDescent="0.3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  <c r="J121" t="s">
        <v>9</v>
      </c>
      <c r="K121" t="s">
        <v>10</v>
      </c>
      <c r="L121" t="s">
        <v>11</v>
      </c>
      <c r="M121" t="s">
        <v>12</v>
      </c>
      <c r="N121" t="s">
        <v>13</v>
      </c>
      <c r="O121" t="s">
        <v>14</v>
      </c>
      <c r="P121" t="s">
        <v>15</v>
      </c>
      <c r="Q121" t="s">
        <v>16</v>
      </c>
      <c r="R121" t="s">
        <v>17</v>
      </c>
      <c r="S121" t="s">
        <v>18</v>
      </c>
      <c r="T121" t="s">
        <v>19</v>
      </c>
      <c r="U121" t="s">
        <v>20</v>
      </c>
      <c r="V121" t="s">
        <v>21</v>
      </c>
      <c r="W121" t="s">
        <v>22</v>
      </c>
      <c r="X121" t="s">
        <v>23</v>
      </c>
      <c r="Y121" t="s">
        <v>24</v>
      </c>
      <c r="Z121" t="s">
        <v>25</v>
      </c>
      <c r="AA121" t="s">
        <v>26</v>
      </c>
      <c r="AB121" t="s">
        <v>27</v>
      </c>
    </row>
    <row r="122" spans="1:28" x14ac:dyDescent="0.3">
      <c r="A122" t="s">
        <v>28</v>
      </c>
      <c r="B122" t="s">
        <v>29</v>
      </c>
      <c r="C122">
        <v>5996.5</v>
      </c>
      <c r="D122">
        <v>-430.6</v>
      </c>
      <c r="E122">
        <v>624020.4</v>
      </c>
      <c r="F122">
        <v>626136.19999999995</v>
      </c>
      <c r="G122" t="s">
        <v>30</v>
      </c>
      <c r="H122">
        <v>482800</v>
      </c>
      <c r="I122">
        <v>-9459476640.3999996</v>
      </c>
      <c r="J122" t="s">
        <v>31</v>
      </c>
      <c r="K122" t="s">
        <v>32</v>
      </c>
      <c r="L122" t="s">
        <v>33</v>
      </c>
      <c r="M122">
        <v>6166401.4000000004</v>
      </c>
      <c r="N122">
        <v>2586142</v>
      </c>
      <c r="O122" t="s">
        <v>34</v>
      </c>
      <c r="P122">
        <v>9.6999999999999993</v>
      </c>
      <c r="Q122" t="s">
        <v>35</v>
      </c>
      <c r="R122" t="s">
        <v>25838</v>
      </c>
      <c r="S122">
        <v>-10316.6</v>
      </c>
      <c r="T122" t="s">
        <v>37</v>
      </c>
      <c r="U122" t="s">
        <v>38</v>
      </c>
      <c r="V122" t="s">
        <v>39</v>
      </c>
      <c r="W122">
        <v>106800000</v>
      </c>
      <c r="X122">
        <v>2171.4</v>
      </c>
      <c r="Y122">
        <v>589310.5</v>
      </c>
      <c r="Z122">
        <v>21.75</v>
      </c>
      <c r="AA122">
        <v>18.367000000000001</v>
      </c>
      <c r="AB122">
        <v>4587600</v>
      </c>
    </row>
    <row r="123" spans="1:28" x14ac:dyDescent="0.3">
      <c r="A123" t="s">
        <v>28</v>
      </c>
      <c r="B123" t="s">
        <v>40</v>
      </c>
      <c r="C123">
        <v>6053.5</v>
      </c>
      <c r="D123">
        <v>-436.9</v>
      </c>
      <c r="E123">
        <v>630564.1</v>
      </c>
      <c r="F123">
        <v>632695.80000000005</v>
      </c>
      <c r="G123" t="s">
        <v>41</v>
      </c>
      <c r="H123">
        <v>487700</v>
      </c>
      <c r="I123">
        <v>-9564122199.6000004</v>
      </c>
      <c r="J123" t="s">
        <v>42</v>
      </c>
      <c r="K123" t="s">
        <v>43</v>
      </c>
      <c r="L123" t="s">
        <v>44</v>
      </c>
      <c r="M123">
        <v>6224306.0999999996</v>
      </c>
      <c r="N123">
        <v>2613054.5</v>
      </c>
      <c r="O123" t="s">
        <v>45</v>
      </c>
      <c r="P123">
        <v>9.8000000000000007</v>
      </c>
      <c r="Q123" t="s">
        <v>46</v>
      </c>
      <c r="R123" t="s">
        <v>25839</v>
      </c>
      <c r="S123">
        <v>-10446.9</v>
      </c>
      <c r="T123" t="s">
        <v>37</v>
      </c>
      <c r="U123" t="s">
        <v>38</v>
      </c>
      <c r="V123" t="s">
        <v>39</v>
      </c>
      <c r="W123">
        <v>105200000</v>
      </c>
      <c r="X123">
        <v>2173.1</v>
      </c>
      <c r="Y123">
        <v>595469</v>
      </c>
      <c r="Z123">
        <v>21.9</v>
      </c>
      <c r="AA123">
        <v>18.538</v>
      </c>
      <c r="AB123">
        <v>4635400</v>
      </c>
    </row>
    <row r="124" spans="1:28" x14ac:dyDescent="0.3">
      <c r="A124" t="s">
        <v>28</v>
      </c>
      <c r="B124" t="s">
        <v>48</v>
      </c>
      <c r="C124">
        <v>6110.5</v>
      </c>
      <c r="D124">
        <v>-443.2</v>
      </c>
      <c r="E124">
        <v>637107.80000000005</v>
      </c>
      <c r="F124">
        <v>639255.4</v>
      </c>
      <c r="G124" t="s">
        <v>49</v>
      </c>
      <c r="H124">
        <v>492600</v>
      </c>
      <c r="I124">
        <v>-9668767758.7999992</v>
      </c>
      <c r="J124" t="s">
        <v>50</v>
      </c>
      <c r="K124" t="s">
        <v>51</v>
      </c>
      <c r="L124" t="s">
        <v>52</v>
      </c>
      <c r="M124">
        <v>6282210.7999999998</v>
      </c>
      <c r="N124">
        <v>2639967</v>
      </c>
      <c r="O124" t="s">
        <v>53</v>
      </c>
      <c r="P124">
        <v>9.9</v>
      </c>
      <c r="Q124" t="s">
        <v>54</v>
      </c>
      <c r="R124" t="s">
        <v>25840</v>
      </c>
      <c r="S124">
        <v>-10577.2</v>
      </c>
      <c r="T124" t="s">
        <v>37</v>
      </c>
      <c r="U124" t="s">
        <v>56</v>
      </c>
      <c r="V124" t="s">
        <v>39</v>
      </c>
      <c r="W124">
        <v>103600000</v>
      </c>
      <c r="X124">
        <v>2174.8000000000002</v>
      </c>
      <c r="Y124">
        <v>601627.5</v>
      </c>
      <c r="Z124">
        <v>22.05</v>
      </c>
      <c r="AA124">
        <v>18.709</v>
      </c>
      <c r="AB124">
        <v>4683200</v>
      </c>
    </row>
    <row r="125" spans="1:28" x14ac:dyDescent="0.3">
      <c r="A125" t="s">
        <v>28</v>
      </c>
      <c r="B125" t="s">
        <v>57</v>
      </c>
      <c r="C125">
        <v>6167.5</v>
      </c>
      <c r="D125">
        <v>-449.5</v>
      </c>
      <c r="E125">
        <v>643651.5</v>
      </c>
      <c r="F125">
        <v>645815</v>
      </c>
      <c r="G125" t="s">
        <v>58</v>
      </c>
      <c r="H125">
        <v>497500</v>
      </c>
      <c r="I125">
        <v>-9773413318</v>
      </c>
      <c r="J125" t="s">
        <v>59</v>
      </c>
      <c r="K125" t="s">
        <v>60</v>
      </c>
      <c r="L125" t="s">
        <v>61</v>
      </c>
      <c r="M125">
        <v>6340115.5</v>
      </c>
      <c r="N125">
        <v>2666879.5</v>
      </c>
      <c r="O125" t="s">
        <v>62</v>
      </c>
      <c r="P125">
        <v>10</v>
      </c>
      <c r="Q125" t="s">
        <v>63</v>
      </c>
      <c r="R125" t="s">
        <v>25841</v>
      </c>
      <c r="S125">
        <v>-10707.5</v>
      </c>
      <c r="T125" t="s">
        <v>37</v>
      </c>
      <c r="U125" t="s">
        <v>38</v>
      </c>
      <c r="V125" t="s">
        <v>39</v>
      </c>
      <c r="W125">
        <v>102000000</v>
      </c>
      <c r="X125">
        <v>2176.5</v>
      </c>
      <c r="Y125">
        <v>607786</v>
      </c>
      <c r="Z125">
        <v>22.2</v>
      </c>
      <c r="AA125">
        <v>18.88</v>
      </c>
      <c r="AB125">
        <v>4731000</v>
      </c>
    </row>
    <row r="126" spans="1:28" x14ac:dyDescent="0.3">
      <c r="A126" t="s">
        <v>0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7</v>
      </c>
      <c r="I126" t="s">
        <v>8</v>
      </c>
      <c r="J126" t="s">
        <v>9</v>
      </c>
      <c r="K126" t="s">
        <v>10</v>
      </c>
      <c r="L126" t="s">
        <v>11</v>
      </c>
      <c r="M126" t="s">
        <v>12</v>
      </c>
      <c r="N126" t="s">
        <v>13</v>
      </c>
      <c r="O126" t="s">
        <v>14</v>
      </c>
      <c r="P126" t="s">
        <v>15</v>
      </c>
      <c r="Q126" t="s">
        <v>16</v>
      </c>
      <c r="R126" t="s">
        <v>17</v>
      </c>
      <c r="S126" t="s">
        <v>18</v>
      </c>
      <c r="T126" t="s">
        <v>19</v>
      </c>
      <c r="U126" t="s">
        <v>20</v>
      </c>
      <c r="V126" t="s">
        <v>21</v>
      </c>
      <c r="W126" t="s">
        <v>22</v>
      </c>
      <c r="X126" t="s">
        <v>23</v>
      </c>
      <c r="Y126" t="s">
        <v>24</v>
      </c>
      <c r="Z126" t="s">
        <v>25</v>
      </c>
      <c r="AA126" t="s">
        <v>26</v>
      </c>
      <c r="AB126" t="s">
        <v>27</v>
      </c>
    </row>
    <row r="127" spans="1:28" x14ac:dyDescent="0.3">
      <c r="A127" t="s">
        <v>28</v>
      </c>
      <c r="B127" t="s">
        <v>29</v>
      </c>
      <c r="C127">
        <v>6224.5</v>
      </c>
      <c r="D127">
        <v>-455.8</v>
      </c>
      <c r="E127">
        <v>650195.19999999995</v>
      </c>
      <c r="F127">
        <v>652374.6</v>
      </c>
      <c r="G127" t="s">
        <v>30</v>
      </c>
      <c r="H127">
        <v>502400</v>
      </c>
      <c r="I127">
        <v>-9878058877.2000008</v>
      </c>
      <c r="J127" t="s">
        <v>31</v>
      </c>
      <c r="K127" t="s">
        <v>32</v>
      </c>
      <c r="L127" t="s">
        <v>33</v>
      </c>
      <c r="M127">
        <v>6398020.2000000002</v>
      </c>
      <c r="N127">
        <v>2693792</v>
      </c>
      <c r="O127" t="s">
        <v>34</v>
      </c>
      <c r="P127">
        <v>10.1</v>
      </c>
      <c r="Q127" t="s">
        <v>35</v>
      </c>
      <c r="R127" t="s">
        <v>25842</v>
      </c>
      <c r="S127">
        <v>-10837.8</v>
      </c>
      <c r="T127" t="s">
        <v>37</v>
      </c>
      <c r="U127" t="s">
        <v>38</v>
      </c>
      <c r="V127" t="s">
        <v>39</v>
      </c>
      <c r="W127">
        <v>100400000</v>
      </c>
      <c r="X127">
        <v>2178.1999999999998</v>
      </c>
      <c r="Y127">
        <v>613944.5</v>
      </c>
      <c r="Z127">
        <v>22.35</v>
      </c>
      <c r="AA127">
        <v>19.050999999999998</v>
      </c>
      <c r="AB127">
        <v>4778800</v>
      </c>
    </row>
    <row r="128" spans="1:28" x14ac:dyDescent="0.3">
      <c r="A128" t="s">
        <v>28</v>
      </c>
      <c r="B128" t="s">
        <v>40</v>
      </c>
      <c r="C128">
        <v>6281.5</v>
      </c>
      <c r="D128">
        <v>-462.1</v>
      </c>
      <c r="E128">
        <v>656738.9</v>
      </c>
      <c r="F128">
        <v>658934.19999999995</v>
      </c>
      <c r="G128" t="s">
        <v>41</v>
      </c>
      <c r="H128">
        <v>507300</v>
      </c>
      <c r="I128">
        <v>-9982704436.3999996</v>
      </c>
      <c r="J128" t="s">
        <v>42</v>
      </c>
      <c r="K128" t="s">
        <v>43</v>
      </c>
      <c r="L128" t="s">
        <v>44</v>
      </c>
      <c r="M128">
        <v>6455924.9000000004</v>
      </c>
      <c r="N128">
        <v>2720704.5</v>
      </c>
      <c r="O128" t="s">
        <v>45</v>
      </c>
      <c r="P128">
        <v>10.199999999999999</v>
      </c>
      <c r="Q128" t="s">
        <v>46</v>
      </c>
      <c r="R128" t="s">
        <v>25843</v>
      </c>
      <c r="S128">
        <v>-10968.1</v>
      </c>
      <c r="T128" t="s">
        <v>37</v>
      </c>
      <c r="U128" t="s">
        <v>38</v>
      </c>
      <c r="V128" t="s">
        <v>39</v>
      </c>
      <c r="W128">
        <v>98800000</v>
      </c>
      <c r="X128">
        <v>2179.9</v>
      </c>
      <c r="Y128">
        <v>620103</v>
      </c>
      <c r="Z128">
        <v>22.5</v>
      </c>
      <c r="AA128">
        <v>19.222000000000001</v>
      </c>
      <c r="AB128">
        <v>4826600</v>
      </c>
    </row>
    <row r="129" spans="1:28" x14ac:dyDescent="0.3">
      <c r="A129" t="s">
        <v>28</v>
      </c>
      <c r="B129" t="s">
        <v>48</v>
      </c>
      <c r="C129">
        <v>6338.5</v>
      </c>
      <c r="D129">
        <v>-468.4</v>
      </c>
      <c r="E129">
        <v>663282.6</v>
      </c>
      <c r="F129">
        <v>665493.80000000005</v>
      </c>
      <c r="G129" t="s">
        <v>49</v>
      </c>
      <c r="H129">
        <v>512200</v>
      </c>
      <c r="I129">
        <v>-10087349995.6</v>
      </c>
      <c r="J129" t="s">
        <v>50</v>
      </c>
      <c r="K129" t="s">
        <v>51</v>
      </c>
      <c r="L129" t="s">
        <v>52</v>
      </c>
      <c r="M129">
        <v>6513829.5999999996</v>
      </c>
      <c r="N129">
        <v>2747617</v>
      </c>
      <c r="O129" t="s">
        <v>53</v>
      </c>
      <c r="P129">
        <v>10.3</v>
      </c>
      <c r="Q129" t="s">
        <v>54</v>
      </c>
      <c r="R129" t="s">
        <v>25844</v>
      </c>
      <c r="S129">
        <v>-11098.4</v>
      </c>
      <c r="T129" t="s">
        <v>37</v>
      </c>
      <c r="U129" t="s">
        <v>56</v>
      </c>
      <c r="V129" t="s">
        <v>39</v>
      </c>
      <c r="W129">
        <v>97200000</v>
      </c>
      <c r="X129">
        <v>2181.6</v>
      </c>
      <c r="Y129">
        <v>626261.5</v>
      </c>
      <c r="Z129">
        <v>22.65</v>
      </c>
      <c r="AA129">
        <v>19.393000000000001</v>
      </c>
      <c r="AB129">
        <v>4874400</v>
      </c>
    </row>
    <row r="130" spans="1:28" x14ac:dyDescent="0.3">
      <c r="A130" t="s">
        <v>28</v>
      </c>
      <c r="B130" t="s">
        <v>57</v>
      </c>
      <c r="C130">
        <v>6395.5</v>
      </c>
      <c r="D130">
        <v>-474.7</v>
      </c>
      <c r="E130">
        <v>669826.30000000005</v>
      </c>
      <c r="F130">
        <v>672053.4</v>
      </c>
      <c r="G130" t="s">
        <v>58</v>
      </c>
      <c r="H130">
        <v>517100</v>
      </c>
      <c r="I130">
        <v>-10191995554.799999</v>
      </c>
      <c r="J130" t="s">
        <v>59</v>
      </c>
      <c r="K130" t="s">
        <v>60</v>
      </c>
      <c r="L130" t="s">
        <v>61</v>
      </c>
      <c r="M130">
        <v>6571734.2999999998</v>
      </c>
      <c r="N130">
        <v>2774529.5</v>
      </c>
      <c r="O130" t="s">
        <v>62</v>
      </c>
      <c r="P130">
        <v>10.4</v>
      </c>
      <c r="Q130" t="s">
        <v>63</v>
      </c>
      <c r="R130" t="s">
        <v>25845</v>
      </c>
      <c r="S130">
        <v>-11228.7</v>
      </c>
      <c r="T130" t="s">
        <v>37</v>
      </c>
      <c r="U130" t="s">
        <v>38</v>
      </c>
      <c r="V130" t="s">
        <v>39</v>
      </c>
      <c r="W130">
        <v>95600000</v>
      </c>
      <c r="X130">
        <v>2183.3000000000002</v>
      </c>
      <c r="Y130">
        <v>632420</v>
      </c>
      <c r="Z130">
        <v>22.8</v>
      </c>
      <c r="AA130">
        <v>19.564</v>
      </c>
      <c r="AB130">
        <v>4922200</v>
      </c>
    </row>
    <row r="131" spans="1:28" x14ac:dyDescent="0.3">
      <c r="A131" t="s">
        <v>0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t="s">
        <v>11</v>
      </c>
      <c r="M131" t="s">
        <v>12</v>
      </c>
      <c r="N131" t="s">
        <v>13</v>
      </c>
      <c r="O131" t="s">
        <v>14</v>
      </c>
      <c r="P131" t="s">
        <v>15</v>
      </c>
      <c r="Q131" t="s">
        <v>16</v>
      </c>
      <c r="R131" t="s">
        <v>17</v>
      </c>
      <c r="S131" t="s">
        <v>18</v>
      </c>
      <c r="T131" t="s">
        <v>19</v>
      </c>
      <c r="U131" t="s">
        <v>20</v>
      </c>
      <c r="V131" t="s">
        <v>21</v>
      </c>
      <c r="W131" t="s">
        <v>22</v>
      </c>
      <c r="X131" t="s">
        <v>23</v>
      </c>
      <c r="Y131" t="s">
        <v>24</v>
      </c>
      <c r="Z131" t="s">
        <v>25</v>
      </c>
      <c r="AA131" t="s">
        <v>26</v>
      </c>
      <c r="AB131" t="s">
        <v>27</v>
      </c>
    </row>
    <row r="132" spans="1:28" x14ac:dyDescent="0.3">
      <c r="A132" t="s">
        <v>28</v>
      </c>
      <c r="B132" t="s">
        <v>29</v>
      </c>
      <c r="C132">
        <v>6452.5</v>
      </c>
      <c r="D132">
        <v>-481</v>
      </c>
      <c r="E132">
        <v>676370</v>
      </c>
      <c r="F132">
        <v>678613</v>
      </c>
      <c r="G132" t="s">
        <v>30</v>
      </c>
      <c r="H132">
        <v>522000</v>
      </c>
      <c r="I132">
        <v>-10296641114</v>
      </c>
      <c r="J132" t="s">
        <v>31</v>
      </c>
      <c r="K132" t="s">
        <v>32</v>
      </c>
      <c r="L132" t="s">
        <v>33</v>
      </c>
      <c r="M132">
        <v>6629639</v>
      </c>
      <c r="N132">
        <v>2801442</v>
      </c>
      <c r="O132" t="s">
        <v>34</v>
      </c>
      <c r="P132">
        <v>10.5</v>
      </c>
      <c r="Q132" t="s">
        <v>35</v>
      </c>
      <c r="R132" t="s">
        <v>25846</v>
      </c>
      <c r="S132">
        <v>-11359</v>
      </c>
      <c r="T132" t="s">
        <v>37</v>
      </c>
      <c r="U132" t="s">
        <v>38</v>
      </c>
      <c r="V132" t="s">
        <v>39</v>
      </c>
      <c r="W132">
        <v>94000000</v>
      </c>
      <c r="X132">
        <v>2185</v>
      </c>
      <c r="Y132">
        <v>638578.5</v>
      </c>
      <c r="Z132">
        <v>22.95</v>
      </c>
      <c r="AA132">
        <v>19.734999999999999</v>
      </c>
      <c r="AB132">
        <v>4970000</v>
      </c>
    </row>
    <row r="133" spans="1:28" x14ac:dyDescent="0.3">
      <c r="A133" t="s">
        <v>28</v>
      </c>
      <c r="B133" t="s">
        <v>40</v>
      </c>
      <c r="C133">
        <v>6509.5</v>
      </c>
      <c r="D133">
        <v>-487.3</v>
      </c>
      <c r="E133">
        <v>682913.7</v>
      </c>
      <c r="F133">
        <v>685172.6</v>
      </c>
      <c r="G133" t="s">
        <v>41</v>
      </c>
      <c r="H133">
        <v>526900</v>
      </c>
      <c r="I133">
        <v>-10401286673.200001</v>
      </c>
      <c r="J133" t="s">
        <v>42</v>
      </c>
      <c r="K133" t="s">
        <v>43</v>
      </c>
      <c r="L133" t="s">
        <v>44</v>
      </c>
      <c r="M133">
        <v>6687543.7000000002</v>
      </c>
      <c r="N133">
        <v>2828354.5</v>
      </c>
      <c r="O133" t="s">
        <v>45</v>
      </c>
      <c r="P133">
        <v>10.6</v>
      </c>
      <c r="Q133" t="s">
        <v>46</v>
      </c>
      <c r="R133" t="s">
        <v>25847</v>
      </c>
      <c r="S133">
        <v>-11489.3</v>
      </c>
      <c r="T133" t="s">
        <v>37</v>
      </c>
      <c r="U133" t="s">
        <v>38</v>
      </c>
      <c r="V133" t="s">
        <v>39</v>
      </c>
      <c r="W133">
        <v>92400000</v>
      </c>
      <c r="X133">
        <v>2186.6999999999998</v>
      </c>
      <c r="Y133">
        <v>644737</v>
      </c>
      <c r="Z133">
        <v>23.1</v>
      </c>
      <c r="AA133">
        <v>19.905999999999999</v>
      </c>
      <c r="AB133">
        <v>5017800</v>
      </c>
    </row>
    <row r="134" spans="1:28" x14ac:dyDescent="0.3">
      <c r="A134" t="s">
        <v>28</v>
      </c>
      <c r="B134" t="s">
        <v>48</v>
      </c>
      <c r="C134">
        <v>6566.5</v>
      </c>
      <c r="D134">
        <v>-493.6</v>
      </c>
      <c r="E134">
        <v>689457.4</v>
      </c>
      <c r="F134">
        <v>691732.2</v>
      </c>
      <c r="G134" t="s">
        <v>49</v>
      </c>
      <c r="H134">
        <v>531800</v>
      </c>
      <c r="I134">
        <v>-10505932232.4</v>
      </c>
      <c r="J134" t="s">
        <v>50</v>
      </c>
      <c r="K134" t="s">
        <v>51</v>
      </c>
      <c r="L134" t="s">
        <v>52</v>
      </c>
      <c r="M134">
        <v>6745448.4000000004</v>
      </c>
      <c r="N134">
        <v>2855267</v>
      </c>
      <c r="O134" t="s">
        <v>53</v>
      </c>
      <c r="P134">
        <v>10.7</v>
      </c>
      <c r="Q134" t="s">
        <v>54</v>
      </c>
      <c r="R134" t="s">
        <v>25848</v>
      </c>
      <c r="S134">
        <v>-11619.6</v>
      </c>
      <c r="T134" t="s">
        <v>37</v>
      </c>
      <c r="U134" t="s">
        <v>56</v>
      </c>
      <c r="V134" t="s">
        <v>39</v>
      </c>
      <c r="W134">
        <v>90800000</v>
      </c>
      <c r="X134">
        <v>2188.4</v>
      </c>
      <c r="Y134">
        <v>650895.5</v>
      </c>
      <c r="Z134">
        <v>23.25</v>
      </c>
      <c r="AA134">
        <v>20.077000000000002</v>
      </c>
      <c r="AB134">
        <v>5065600</v>
      </c>
    </row>
    <row r="135" spans="1:28" x14ac:dyDescent="0.3">
      <c r="A135" t="s">
        <v>28</v>
      </c>
      <c r="B135" t="s">
        <v>57</v>
      </c>
      <c r="C135">
        <v>6623.5</v>
      </c>
      <c r="D135">
        <v>-499.9</v>
      </c>
      <c r="E135">
        <v>696001.1</v>
      </c>
      <c r="F135">
        <v>698291.8</v>
      </c>
      <c r="G135" t="s">
        <v>58</v>
      </c>
      <c r="H135">
        <v>536700</v>
      </c>
      <c r="I135">
        <v>-10610577791.6</v>
      </c>
      <c r="J135" t="s">
        <v>59</v>
      </c>
      <c r="K135" t="s">
        <v>60</v>
      </c>
      <c r="L135" t="s">
        <v>61</v>
      </c>
      <c r="M135">
        <v>6803353.0999999996</v>
      </c>
      <c r="N135">
        <v>2882179.5</v>
      </c>
      <c r="O135" t="s">
        <v>62</v>
      </c>
      <c r="P135">
        <v>10.8</v>
      </c>
      <c r="Q135" t="s">
        <v>63</v>
      </c>
      <c r="R135" t="s">
        <v>25849</v>
      </c>
      <c r="S135">
        <v>-11749.9</v>
      </c>
      <c r="T135" t="s">
        <v>37</v>
      </c>
      <c r="U135" t="s">
        <v>38</v>
      </c>
      <c r="V135" t="s">
        <v>39</v>
      </c>
      <c r="W135">
        <v>89200000</v>
      </c>
      <c r="X135">
        <v>2190.1</v>
      </c>
      <c r="Y135">
        <v>657054</v>
      </c>
      <c r="Z135">
        <v>23.4</v>
      </c>
      <c r="AA135">
        <v>20.248000000000001</v>
      </c>
      <c r="AB135">
        <v>5113400</v>
      </c>
    </row>
    <row r="136" spans="1:28" x14ac:dyDescent="0.3">
      <c r="A136" t="s">
        <v>0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7</v>
      </c>
      <c r="I136" t="s">
        <v>8</v>
      </c>
      <c r="J136" t="s">
        <v>9</v>
      </c>
      <c r="K136" t="s">
        <v>10</v>
      </c>
      <c r="L136" t="s">
        <v>11</v>
      </c>
      <c r="M136" t="s">
        <v>12</v>
      </c>
      <c r="N136" t="s">
        <v>13</v>
      </c>
      <c r="O136" t="s">
        <v>14</v>
      </c>
      <c r="P136" t="s">
        <v>15</v>
      </c>
      <c r="Q136" t="s">
        <v>16</v>
      </c>
      <c r="R136" t="s">
        <v>17</v>
      </c>
      <c r="S136" t="s">
        <v>18</v>
      </c>
      <c r="T136" t="s">
        <v>19</v>
      </c>
      <c r="U136" t="s">
        <v>20</v>
      </c>
      <c r="V136" t="s">
        <v>21</v>
      </c>
      <c r="W136" t="s">
        <v>22</v>
      </c>
      <c r="X136" t="s">
        <v>23</v>
      </c>
      <c r="Y136" t="s">
        <v>24</v>
      </c>
      <c r="Z136" t="s">
        <v>25</v>
      </c>
      <c r="AA136" t="s">
        <v>26</v>
      </c>
      <c r="AB136" t="s">
        <v>27</v>
      </c>
    </row>
    <row r="137" spans="1:28" x14ac:dyDescent="0.3">
      <c r="A137" t="s">
        <v>28</v>
      </c>
      <c r="B137" t="s">
        <v>29</v>
      </c>
      <c r="C137">
        <v>6680.5</v>
      </c>
      <c r="D137">
        <v>-506.2</v>
      </c>
      <c r="E137">
        <v>702544.8</v>
      </c>
      <c r="F137">
        <v>704851.4</v>
      </c>
      <c r="G137" t="s">
        <v>30</v>
      </c>
      <c r="H137">
        <v>541600</v>
      </c>
      <c r="I137">
        <v>-10715223350.799999</v>
      </c>
      <c r="J137" t="s">
        <v>31</v>
      </c>
      <c r="K137" t="s">
        <v>32</v>
      </c>
      <c r="L137" t="s">
        <v>33</v>
      </c>
      <c r="M137">
        <v>6861257.7999999998</v>
      </c>
      <c r="N137">
        <v>2909092</v>
      </c>
      <c r="O137" t="s">
        <v>34</v>
      </c>
      <c r="P137">
        <v>10.9</v>
      </c>
      <c r="Q137" t="s">
        <v>35</v>
      </c>
      <c r="R137" t="s">
        <v>25850</v>
      </c>
      <c r="S137">
        <v>-11880.2</v>
      </c>
      <c r="T137" t="s">
        <v>37</v>
      </c>
      <c r="U137" t="s">
        <v>38</v>
      </c>
      <c r="V137" t="s">
        <v>39</v>
      </c>
      <c r="W137">
        <v>87600000</v>
      </c>
      <c r="X137">
        <v>2191.8000000000002</v>
      </c>
      <c r="Y137">
        <v>663212.5</v>
      </c>
      <c r="Z137">
        <v>23.55</v>
      </c>
      <c r="AA137">
        <v>20.419</v>
      </c>
      <c r="AB137">
        <v>5161200</v>
      </c>
    </row>
    <row r="138" spans="1:28" x14ac:dyDescent="0.3">
      <c r="A138" t="s">
        <v>28</v>
      </c>
      <c r="B138" t="s">
        <v>40</v>
      </c>
      <c r="C138">
        <v>6737.5</v>
      </c>
      <c r="D138">
        <v>-512.5</v>
      </c>
      <c r="E138">
        <v>709088.5</v>
      </c>
      <c r="F138">
        <v>711411</v>
      </c>
      <c r="G138" t="s">
        <v>41</v>
      </c>
      <c r="H138">
        <v>546500</v>
      </c>
      <c r="I138">
        <v>-10819868910</v>
      </c>
      <c r="J138" t="s">
        <v>42</v>
      </c>
      <c r="K138" t="s">
        <v>43</v>
      </c>
      <c r="L138" t="s">
        <v>44</v>
      </c>
      <c r="M138">
        <v>6919162.5</v>
      </c>
      <c r="N138">
        <v>2936004.5</v>
      </c>
      <c r="O138" t="s">
        <v>45</v>
      </c>
      <c r="P138">
        <v>11</v>
      </c>
      <c r="Q138" t="s">
        <v>46</v>
      </c>
      <c r="R138" t="s">
        <v>25851</v>
      </c>
      <c r="S138">
        <v>-12010.5</v>
      </c>
      <c r="T138" t="s">
        <v>37</v>
      </c>
      <c r="U138" t="s">
        <v>38</v>
      </c>
      <c r="V138" t="s">
        <v>39</v>
      </c>
      <c r="W138">
        <v>86000000</v>
      </c>
      <c r="X138">
        <v>2193.5</v>
      </c>
      <c r="Y138">
        <v>669371</v>
      </c>
      <c r="Z138">
        <v>23.7</v>
      </c>
      <c r="AA138">
        <v>20.59</v>
      </c>
      <c r="AB138">
        <v>5209000</v>
      </c>
    </row>
    <row r="139" spans="1:28" x14ac:dyDescent="0.3">
      <c r="A139" t="s">
        <v>28</v>
      </c>
      <c r="B139" t="s">
        <v>48</v>
      </c>
      <c r="C139">
        <v>6794.5</v>
      </c>
      <c r="D139">
        <v>-518.79999999999995</v>
      </c>
      <c r="E139">
        <v>715632.2</v>
      </c>
      <c r="F139">
        <v>717970.6</v>
      </c>
      <c r="G139" t="s">
        <v>49</v>
      </c>
      <c r="H139">
        <v>551400</v>
      </c>
      <c r="I139">
        <v>-10924514469.200001</v>
      </c>
      <c r="J139" t="s">
        <v>50</v>
      </c>
      <c r="K139" t="s">
        <v>51</v>
      </c>
      <c r="L139" t="s">
        <v>52</v>
      </c>
      <c r="M139">
        <v>6977067.2000000002</v>
      </c>
      <c r="N139">
        <v>2962917</v>
      </c>
      <c r="O139" t="s">
        <v>53</v>
      </c>
      <c r="P139">
        <v>11.1</v>
      </c>
      <c r="Q139" t="s">
        <v>54</v>
      </c>
      <c r="R139" t="s">
        <v>25852</v>
      </c>
      <c r="S139">
        <v>-12140.8</v>
      </c>
      <c r="T139" t="s">
        <v>37</v>
      </c>
      <c r="U139" t="s">
        <v>56</v>
      </c>
      <c r="V139" t="s">
        <v>39</v>
      </c>
      <c r="W139">
        <v>84400000</v>
      </c>
      <c r="X139">
        <v>2195.1999999999998</v>
      </c>
      <c r="Y139">
        <v>675529.5</v>
      </c>
      <c r="Z139">
        <v>23.85</v>
      </c>
      <c r="AA139">
        <v>20.760999999999999</v>
      </c>
      <c r="AB139">
        <v>5256800</v>
      </c>
    </row>
    <row r="140" spans="1:28" x14ac:dyDescent="0.3">
      <c r="A140" t="s">
        <v>28</v>
      </c>
      <c r="B140" t="s">
        <v>57</v>
      </c>
      <c r="C140">
        <v>6851.5</v>
      </c>
      <c r="D140">
        <v>-525.1</v>
      </c>
      <c r="E140">
        <v>722175.9</v>
      </c>
      <c r="F140">
        <v>724530.2</v>
      </c>
      <c r="G140" t="s">
        <v>58</v>
      </c>
      <c r="H140">
        <v>556300</v>
      </c>
      <c r="I140">
        <v>-11029160028.4</v>
      </c>
      <c r="J140" t="s">
        <v>59</v>
      </c>
      <c r="K140" t="s">
        <v>60</v>
      </c>
      <c r="L140" t="s">
        <v>61</v>
      </c>
      <c r="M140">
        <v>7034971.9000000004</v>
      </c>
      <c r="N140">
        <v>2989829.5</v>
      </c>
      <c r="O140" t="s">
        <v>62</v>
      </c>
      <c r="P140">
        <v>11.2</v>
      </c>
      <c r="Q140" t="s">
        <v>63</v>
      </c>
      <c r="R140" t="s">
        <v>25853</v>
      </c>
      <c r="S140">
        <v>-12271.1</v>
      </c>
      <c r="T140" t="s">
        <v>37</v>
      </c>
      <c r="U140" t="s">
        <v>38</v>
      </c>
      <c r="V140" t="s">
        <v>39</v>
      </c>
      <c r="W140">
        <v>82800000</v>
      </c>
      <c r="X140">
        <v>2196.9</v>
      </c>
      <c r="Y140">
        <v>681688</v>
      </c>
      <c r="Z140">
        <v>24</v>
      </c>
      <c r="AA140">
        <v>20.931999999999999</v>
      </c>
      <c r="AB140">
        <v>5304600</v>
      </c>
    </row>
    <row r="141" spans="1:28" x14ac:dyDescent="0.3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  <c r="N141" t="s">
        <v>13</v>
      </c>
      <c r="O141" t="s">
        <v>14</v>
      </c>
      <c r="P141" t="s">
        <v>15</v>
      </c>
      <c r="Q141" t="s">
        <v>16</v>
      </c>
      <c r="R141" t="s">
        <v>17</v>
      </c>
      <c r="S141" t="s">
        <v>18</v>
      </c>
      <c r="T141" t="s">
        <v>19</v>
      </c>
      <c r="U141" t="s">
        <v>20</v>
      </c>
      <c r="V141" t="s">
        <v>21</v>
      </c>
      <c r="W141" t="s">
        <v>22</v>
      </c>
      <c r="X141" t="s">
        <v>23</v>
      </c>
      <c r="Y141" t="s">
        <v>24</v>
      </c>
      <c r="Z141" t="s">
        <v>25</v>
      </c>
      <c r="AA141" t="s">
        <v>26</v>
      </c>
      <c r="AB141" t="s">
        <v>27</v>
      </c>
    </row>
    <row r="142" spans="1:28" x14ac:dyDescent="0.3">
      <c r="A142" t="s">
        <v>28</v>
      </c>
      <c r="B142" t="s">
        <v>29</v>
      </c>
      <c r="C142">
        <v>6908.5</v>
      </c>
      <c r="D142">
        <v>-531.4</v>
      </c>
      <c r="E142">
        <v>728719.6</v>
      </c>
      <c r="F142">
        <v>731089.8</v>
      </c>
      <c r="G142" t="s">
        <v>30</v>
      </c>
      <c r="H142">
        <v>561200</v>
      </c>
      <c r="I142">
        <v>-11133805587.6</v>
      </c>
      <c r="J142" t="s">
        <v>31</v>
      </c>
      <c r="K142" t="s">
        <v>32</v>
      </c>
      <c r="L142" t="s">
        <v>33</v>
      </c>
      <c r="M142">
        <v>7092876.5999999996</v>
      </c>
      <c r="N142">
        <v>3016742</v>
      </c>
      <c r="O142" t="s">
        <v>34</v>
      </c>
      <c r="P142">
        <v>11.3</v>
      </c>
      <c r="Q142" t="s">
        <v>35</v>
      </c>
      <c r="R142" t="s">
        <v>25854</v>
      </c>
      <c r="S142">
        <v>-12401.4</v>
      </c>
      <c r="T142" t="s">
        <v>37</v>
      </c>
      <c r="U142" t="s">
        <v>38</v>
      </c>
      <c r="V142" t="s">
        <v>39</v>
      </c>
      <c r="W142">
        <v>81200000</v>
      </c>
      <c r="X142">
        <v>2198.6</v>
      </c>
      <c r="Y142">
        <v>687846.5</v>
      </c>
      <c r="Z142">
        <v>24.15</v>
      </c>
      <c r="AA142">
        <v>21.103000000000002</v>
      </c>
      <c r="AB142">
        <v>5352400</v>
      </c>
    </row>
    <row r="143" spans="1:28" x14ac:dyDescent="0.3">
      <c r="A143" t="s">
        <v>28</v>
      </c>
      <c r="B143" t="s">
        <v>40</v>
      </c>
      <c r="C143">
        <v>6965.5</v>
      </c>
      <c r="D143">
        <v>-537.70000000000005</v>
      </c>
      <c r="E143">
        <v>735263.3</v>
      </c>
      <c r="F143">
        <v>737649.4</v>
      </c>
      <c r="G143" t="s">
        <v>41</v>
      </c>
      <c r="H143">
        <v>566100</v>
      </c>
      <c r="I143">
        <v>-11238451146.799999</v>
      </c>
      <c r="J143" t="s">
        <v>42</v>
      </c>
      <c r="K143" t="s">
        <v>43</v>
      </c>
      <c r="L143" t="s">
        <v>44</v>
      </c>
      <c r="M143">
        <v>7150781.2999999998</v>
      </c>
      <c r="N143">
        <v>3043654.5</v>
      </c>
      <c r="O143" t="s">
        <v>45</v>
      </c>
      <c r="P143">
        <v>11.4</v>
      </c>
      <c r="Q143" t="s">
        <v>46</v>
      </c>
      <c r="R143" t="s">
        <v>25855</v>
      </c>
      <c r="S143">
        <v>-12531.7</v>
      </c>
      <c r="T143" t="s">
        <v>37</v>
      </c>
      <c r="U143" t="s">
        <v>38</v>
      </c>
      <c r="V143" t="s">
        <v>39</v>
      </c>
      <c r="W143">
        <v>79600000</v>
      </c>
      <c r="X143">
        <v>2200.3000000000002</v>
      </c>
      <c r="Y143">
        <v>694005</v>
      </c>
      <c r="Z143">
        <v>24.3</v>
      </c>
      <c r="AA143">
        <v>21.274000000000001</v>
      </c>
      <c r="AB143">
        <v>5400200</v>
      </c>
    </row>
    <row r="144" spans="1:28" x14ac:dyDescent="0.3">
      <c r="A144" t="s">
        <v>28</v>
      </c>
      <c r="B144" t="s">
        <v>48</v>
      </c>
      <c r="C144">
        <v>7022.5</v>
      </c>
      <c r="D144">
        <v>-544</v>
      </c>
      <c r="E144">
        <v>741807</v>
      </c>
      <c r="F144">
        <v>744209</v>
      </c>
      <c r="G144" t="s">
        <v>49</v>
      </c>
      <c r="H144">
        <v>571000</v>
      </c>
      <c r="I144">
        <v>-11343096706</v>
      </c>
      <c r="J144" t="s">
        <v>50</v>
      </c>
      <c r="K144" t="s">
        <v>51</v>
      </c>
      <c r="L144" t="s">
        <v>52</v>
      </c>
      <c r="M144">
        <v>7208686</v>
      </c>
      <c r="N144">
        <v>3070567</v>
      </c>
      <c r="O144" t="s">
        <v>53</v>
      </c>
      <c r="P144">
        <v>11.5</v>
      </c>
      <c r="Q144" t="s">
        <v>54</v>
      </c>
      <c r="R144" t="s">
        <v>25856</v>
      </c>
      <c r="S144">
        <v>-12662</v>
      </c>
      <c r="T144" t="s">
        <v>37</v>
      </c>
      <c r="U144" t="s">
        <v>56</v>
      </c>
      <c r="V144" t="s">
        <v>39</v>
      </c>
      <c r="W144">
        <v>78000000</v>
      </c>
      <c r="X144">
        <v>2202</v>
      </c>
      <c r="Y144">
        <v>700163.5</v>
      </c>
      <c r="Z144">
        <v>24.45</v>
      </c>
      <c r="AA144">
        <v>21.445</v>
      </c>
      <c r="AB144">
        <v>5448000</v>
      </c>
    </row>
    <row r="145" spans="1:28" x14ac:dyDescent="0.3">
      <c r="A145" t="s">
        <v>28</v>
      </c>
      <c r="B145" t="s">
        <v>57</v>
      </c>
      <c r="C145">
        <v>7079.5</v>
      </c>
      <c r="D145">
        <v>-550.29999999999995</v>
      </c>
      <c r="E145">
        <v>748350.7</v>
      </c>
      <c r="F145">
        <v>750768.6</v>
      </c>
      <c r="G145" t="s">
        <v>58</v>
      </c>
      <c r="H145">
        <v>575900</v>
      </c>
      <c r="I145">
        <v>-11447742265.200001</v>
      </c>
      <c r="J145" t="s">
        <v>59</v>
      </c>
      <c r="K145" t="s">
        <v>60</v>
      </c>
      <c r="L145" t="s">
        <v>61</v>
      </c>
      <c r="M145">
        <v>7266590.7000000002</v>
      </c>
      <c r="N145">
        <v>3097479.5</v>
      </c>
      <c r="O145" t="s">
        <v>62</v>
      </c>
      <c r="P145">
        <v>11.6</v>
      </c>
      <c r="Q145" t="s">
        <v>63</v>
      </c>
      <c r="R145" t="s">
        <v>25857</v>
      </c>
      <c r="S145">
        <v>-12792.3</v>
      </c>
      <c r="T145" t="s">
        <v>37</v>
      </c>
      <c r="U145" t="s">
        <v>38</v>
      </c>
      <c r="V145" t="s">
        <v>39</v>
      </c>
      <c r="W145">
        <v>76400000</v>
      </c>
      <c r="X145">
        <v>2203.6999999999998</v>
      </c>
      <c r="Y145">
        <v>706322</v>
      </c>
      <c r="Z145">
        <v>24.6</v>
      </c>
      <c r="AA145">
        <v>21.616</v>
      </c>
      <c r="AB145">
        <v>5495800</v>
      </c>
    </row>
    <row r="146" spans="1:28" x14ac:dyDescent="0.3">
      <c r="A146" t="s">
        <v>0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8</v>
      </c>
      <c r="J146" t="s">
        <v>9</v>
      </c>
      <c r="K146" t="s">
        <v>10</v>
      </c>
      <c r="L146" t="s">
        <v>11</v>
      </c>
      <c r="M146" t="s">
        <v>12</v>
      </c>
      <c r="N146" t="s">
        <v>13</v>
      </c>
      <c r="O146" t="s">
        <v>14</v>
      </c>
      <c r="P146" t="s">
        <v>15</v>
      </c>
      <c r="Q146" t="s">
        <v>16</v>
      </c>
      <c r="R146" t="s">
        <v>17</v>
      </c>
      <c r="S146" t="s">
        <v>18</v>
      </c>
      <c r="T146" t="s">
        <v>19</v>
      </c>
      <c r="U146" t="s">
        <v>20</v>
      </c>
      <c r="V146" t="s">
        <v>21</v>
      </c>
      <c r="W146" t="s">
        <v>22</v>
      </c>
      <c r="X146" t="s">
        <v>23</v>
      </c>
      <c r="Y146" t="s">
        <v>24</v>
      </c>
      <c r="Z146" t="s">
        <v>25</v>
      </c>
      <c r="AA146" t="s">
        <v>26</v>
      </c>
      <c r="AB146" t="s">
        <v>27</v>
      </c>
    </row>
    <row r="147" spans="1:28" x14ac:dyDescent="0.3">
      <c r="A147" t="s">
        <v>28</v>
      </c>
      <c r="B147" t="s">
        <v>29</v>
      </c>
      <c r="C147">
        <v>7136.5</v>
      </c>
      <c r="D147">
        <v>-556.6</v>
      </c>
      <c r="E147">
        <v>754894.4</v>
      </c>
      <c r="F147">
        <v>757328.2</v>
      </c>
      <c r="G147" t="s">
        <v>30</v>
      </c>
      <c r="H147">
        <v>580800</v>
      </c>
      <c r="I147">
        <v>-11552387824.4</v>
      </c>
      <c r="J147" t="s">
        <v>31</v>
      </c>
      <c r="K147" t="s">
        <v>32</v>
      </c>
      <c r="L147" t="s">
        <v>33</v>
      </c>
      <c r="M147">
        <v>7324495.4000000004</v>
      </c>
      <c r="N147">
        <v>3124392</v>
      </c>
      <c r="O147" t="s">
        <v>34</v>
      </c>
      <c r="P147">
        <v>11.7</v>
      </c>
      <c r="Q147" t="s">
        <v>35</v>
      </c>
      <c r="R147" t="s">
        <v>25858</v>
      </c>
      <c r="S147">
        <v>-12922.6</v>
      </c>
      <c r="T147" t="s">
        <v>37</v>
      </c>
      <c r="U147" t="s">
        <v>38</v>
      </c>
      <c r="V147" t="s">
        <v>39</v>
      </c>
      <c r="W147">
        <v>74800000</v>
      </c>
      <c r="X147">
        <v>2205.4</v>
      </c>
      <c r="Y147">
        <v>712480.5</v>
      </c>
      <c r="Z147">
        <v>24.75</v>
      </c>
      <c r="AA147">
        <v>21.786999999999999</v>
      </c>
      <c r="AB147">
        <v>5543600</v>
      </c>
    </row>
    <row r="148" spans="1:28" x14ac:dyDescent="0.3">
      <c r="A148" t="s">
        <v>28</v>
      </c>
      <c r="B148" t="s">
        <v>40</v>
      </c>
      <c r="C148">
        <v>7193.5</v>
      </c>
      <c r="D148">
        <v>-562.9</v>
      </c>
      <c r="E148">
        <v>761438.1</v>
      </c>
      <c r="F148">
        <v>763887.8</v>
      </c>
      <c r="G148" t="s">
        <v>41</v>
      </c>
      <c r="H148">
        <v>585700</v>
      </c>
      <c r="I148">
        <v>-11657033383.6</v>
      </c>
      <c r="J148" t="s">
        <v>42</v>
      </c>
      <c r="K148" t="s">
        <v>43</v>
      </c>
      <c r="L148" t="s">
        <v>44</v>
      </c>
      <c r="M148">
        <v>7382400.0999999996</v>
      </c>
      <c r="N148">
        <v>3151304.5</v>
      </c>
      <c r="O148" t="s">
        <v>45</v>
      </c>
      <c r="P148">
        <v>11.8</v>
      </c>
      <c r="Q148" t="s">
        <v>46</v>
      </c>
      <c r="R148" t="s">
        <v>25859</v>
      </c>
      <c r="S148">
        <v>-13052.9</v>
      </c>
      <c r="T148" t="s">
        <v>37</v>
      </c>
      <c r="U148" t="s">
        <v>38</v>
      </c>
      <c r="V148" t="s">
        <v>39</v>
      </c>
      <c r="W148">
        <v>73200000</v>
      </c>
      <c r="X148">
        <v>2207.1</v>
      </c>
      <c r="Y148">
        <v>718639</v>
      </c>
      <c r="Z148">
        <v>24.9</v>
      </c>
      <c r="AA148">
        <v>21.957999999999998</v>
      </c>
      <c r="AB148">
        <v>5591400</v>
      </c>
    </row>
    <row r="149" spans="1:28" x14ac:dyDescent="0.3">
      <c r="A149" t="s">
        <v>28</v>
      </c>
      <c r="B149" t="s">
        <v>48</v>
      </c>
      <c r="C149">
        <v>7250.5</v>
      </c>
      <c r="D149">
        <v>-569.20000000000005</v>
      </c>
      <c r="E149">
        <v>767981.8</v>
      </c>
      <c r="F149">
        <v>770447.4</v>
      </c>
      <c r="G149" t="s">
        <v>49</v>
      </c>
      <c r="H149">
        <v>590600</v>
      </c>
      <c r="I149">
        <v>-11761678942.799999</v>
      </c>
      <c r="J149" t="s">
        <v>50</v>
      </c>
      <c r="K149" t="s">
        <v>51</v>
      </c>
      <c r="L149" t="s">
        <v>52</v>
      </c>
      <c r="M149">
        <v>7440304.7999999998</v>
      </c>
      <c r="N149">
        <v>3178217</v>
      </c>
      <c r="O149" t="s">
        <v>53</v>
      </c>
      <c r="P149">
        <v>11.9</v>
      </c>
      <c r="Q149" t="s">
        <v>54</v>
      </c>
      <c r="R149" t="s">
        <v>25860</v>
      </c>
      <c r="S149">
        <v>-13183.2</v>
      </c>
      <c r="T149" t="s">
        <v>37</v>
      </c>
      <c r="U149" t="s">
        <v>56</v>
      </c>
      <c r="V149" t="s">
        <v>39</v>
      </c>
      <c r="W149">
        <v>71600000</v>
      </c>
      <c r="X149">
        <v>2208.8000000000002</v>
      </c>
      <c r="Y149">
        <v>724797.5</v>
      </c>
      <c r="Z149">
        <v>25.05</v>
      </c>
      <c r="AA149">
        <v>22.129000000000001</v>
      </c>
      <c r="AB149">
        <v>5639200</v>
      </c>
    </row>
    <row r="150" spans="1:28" x14ac:dyDescent="0.3">
      <c r="A150" t="s">
        <v>28</v>
      </c>
      <c r="B150" t="s">
        <v>57</v>
      </c>
      <c r="C150">
        <v>7307.5</v>
      </c>
      <c r="D150">
        <v>-575.5</v>
      </c>
      <c r="E150">
        <v>774525.5</v>
      </c>
      <c r="F150">
        <v>777007</v>
      </c>
      <c r="G150" t="s">
        <v>58</v>
      </c>
      <c r="H150">
        <v>595500</v>
      </c>
      <c r="I150">
        <v>-11866324502</v>
      </c>
      <c r="J150" t="s">
        <v>59</v>
      </c>
      <c r="K150" t="s">
        <v>60</v>
      </c>
      <c r="L150" t="s">
        <v>61</v>
      </c>
      <c r="M150">
        <v>7498209.5</v>
      </c>
      <c r="N150">
        <v>3205129.5</v>
      </c>
      <c r="O150" t="s">
        <v>62</v>
      </c>
      <c r="P150">
        <v>12</v>
      </c>
      <c r="Q150" t="s">
        <v>63</v>
      </c>
      <c r="R150" t="s">
        <v>25861</v>
      </c>
      <c r="S150">
        <v>-13313.5</v>
      </c>
      <c r="T150" t="s">
        <v>37</v>
      </c>
      <c r="U150" t="s">
        <v>38</v>
      </c>
      <c r="V150" t="s">
        <v>39</v>
      </c>
      <c r="W150">
        <v>70000000</v>
      </c>
      <c r="X150">
        <v>2210.5</v>
      </c>
      <c r="Y150">
        <v>730956</v>
      </c>
      <c r="Z150">
        <v>25.2</v>
      </c>
      <c r="AA150">
        <v>22.3</v>
      </c>
      <c r="AB150">
        <v>5687000</v>
      </c>
    </row>
    <row r="151" spans="1:28" x14ac:dyDescent="0.3">
      <c r="A151" t="s">
        <v>0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8</v>
      </c>
      <c r="J151" t="s">
        <v>9</v>
      </c>
      <c r="K151" t="s">
        <v>10</v>
      </c>
      <c r="L151" t="s">
        <v>11</v>
      </c>
      <c r="M151" t="s">
        <v>12</v>
      </c>
      <c r="N151" t="s">
        <v>13</v>
      </c>
      <c r="O151" t="s">
        <v>14</v>
      </c>
      <c r="P151" t="s">
        <v>15</v>
      </c>
      <c r="Q151" t="s">
        <v>16</v>
      </c>
      <c r="R151" t="s">
        <v>17</v>
      </c>
      <c r="S151" t="s">
        <v>18</v>
      </c>
      <c r="T151" t="s">
        <v>19</v>
      </c>
      <c r="U151" t="s">
        <v>20</v>
      </c>
      <c r="V151" t="s">
        <v>21</v>
      </c>
      <c r="W151" t="s">
        <v>22</v>
      </c>
      <c r="X151" t="s">
        <v>23</v>
      </c>
      <c r="Y151" t="s">
        <v>24</v>
      </c>
      <c r="Z151" t="s">
        <v>25</v>
      </c>
      <c r="AA151" t="s">
        <v>26</v>
      </c>
      <c r="AB151" t="s">
        <v>27</v>
      </c>
    </row>
    <row r="152" spans="1:28" x14ac:dyDescent="0.3">
      <c r="A152" t="s">
        <v>28</v>
      </c>
      <c r="B152" t="s">
        <v>29</v>
      </c>
      <c r="C152">
        <v>7364.5</v>
      </c>
      <c r="D152">
        <v>-581.79999999999995</v>
      </c>
      <c r="E152">
        <v>781069.2</v>
      </c>
      <c r="F152">
        <v>783566.6</v>
      </c>
      <c r="G152" t="s">
        <v>30</v>
      </c>
      <c r="H152">
        <v>600400</v>
      </c>
      <c r="I152">
        <v>-11970970061.200001</v>
      </c>
      <c r="J152" t="s">
        <v>31</v>
      </c>
      <c r="K152" t="s">
        <v>32</v>
      </c>
      <c r="L152" t="s">
        <v>33</v>
      </c>
      <c r="M152">
        <v>7556114.2000000002</v>
      </c>
      <c r="N152">
        <v>3232042</v>
      </c>
      <c r="O152" t="s">
        <v>34</v>
      </c>
      <c r="P152">
        <v>12.1</v>
      </c>
      <c r="Q152" t="s">
        <v>35</v>
      </c>
      <c r="R152" t="s">
        <v>25862</v>
      </c>
      <c r="S152">
        <v>-13443.8</v>
      </c>
      <c r="T152" t="s">
        <v>37</v>
      </c>
      <c r="U152" t="s">
        <v>38</v>
      </c>
      <c r="V152" t="s">
        <v>39</v>
      </c>
      <c r="W152">
        <v>68400000</v>
      </c>
      <c r="X152">
        <v>2212.1999999999998</v>
      </c>
      <c r="Y152">
        <v>737114.5</v>
      </c>
      <c r="Z152">
        <v>25.35</v>
      </c>
      <c r="AA152">
        <v>22.471</v>
      </c>
      <c r="AB152">
        <v>5734800</v>
      </c>
    </row>
    <row r="153" spans="1:28" x14ac:dyDescent="0.3">
      <c r="A153" t="s">
        <v>28</v>
      </c>
      <c r="B153" t="s">
        <v>40</v>
      </c>
      <c r="C153">
        <v>7421.5</v>
      </c>
      <c r="D153">
        <v>-588.1</v>
      </c>
      <c r="E153">
        <v>787612.9</v>
      </c>
      <c r="F153">
        <v>790126.2</v>
      </c>
      <c r="G153" t="s">
        <v>41</v>
      </c>
      <c r="H153">
        <v>605300</v>
      </c>
      <c r="I153">
        <v>-12075615620.4</v>
      </c>
      <c r="J153" t="s">
        <v>42</v>
      </c>
      <c r="K153" t="s">
        <v>43</v>
      </c>
      <c r="L153" t="s">
        <v>44</v>
      </c>
      <c r="M153">
        <v>7614018.9000000004</v>
      </c>
      <c r="N153">
        <v>3258954.5</v>
      </c>
      <c r="O153" t="s">
        <v>45</v>
      </c>
      <c r="P153">
        <v>12.2</v>
      </c>
      <c r="Q153" t="s">
        <v>46</v>
      </c>
      <c r="R153" t="s">
        <v>25863</v>
      </c>
      <c r="S153">
        <v>-13574.1</v>
      </c>
      <c r="T153" t="s">
        <v>37</v>
      </c>
      <c r="U153" t="s">
        <v>38</v>
      </c>
      <c r="V153" t="s">
        <v>39</v>
      </c>
      <c r="W153">
        <v>66800000</v>
      </c>
      <c r="X153">
        <v>2213.9</v>
      </c>
      <c r="Y153">
        <v>743273</v>
      </c>
      <c r="Z153">
        <v>25.5</v>
      </c>
      <c r="AA153">
        <v>22.641999999999999</v>
      </c>
      <c r="AB153">
        <v>5782600</v>
      </c>
    </row>
    <row r="154" spans="1:28" x14ac:dyDescent="0.3">
      <c r="A154" t="s">
        <v>28</v>
      </c>
      <c r="B154" t="s">
        <v>48</v>
      </c>
      <c r="C154">
        <v>7478.5</v>
      </c>
      <c r="D154">
        <v>-594.4</v>
      </c>
      <c r="E154">
        <v>794156.6</v>
      </c>
      <c r="F154">
        <v>796685.8</v>
      </c>
      <c r="G154" t="s">
        <v>49</v>
      </c>
      <c r="H154">
        <v>610200</v>
      </c>
      <c r="I154">
        <v>-12180261179.6</v>
      </c>
      <c r="J154" t="s">
        <v>50</v>
      </c>
      <c r="K154" t="s">
        <v>51</v>
      </c>
      <c r="L154" t="s">
        <v>52</v>
      </c>
      <c r="M154">
        <v>7671923.5999999996</v>
      </c>
      <c r="N154">
        <v>3285867</v>
      </c>
      <c r="O154" t="s">
        <v>53</v>
      </c>
      <c r="P154">
        <v>12.3</v>
      </c>
      <c r="Q154" t="s">
        <v>54</v>
      </c>
      <c r="R154" t="s">
        <v>25864</v>
      </c>
      <c r="S154">
        <v>-13704.4</v>
      </c>
      <c r="T154" t="s">
        <v>37</v>
      </c>
      <c r="U154" t="s">
        <v>56</v>
      </c>
      <c r="V154" t="s">
        <v>39</v>
      </c>
      <c r="W154">
        <v>65200000</v>
      </c>
      <c r="X154">
        <v>2215.6</v>
      </c>
      <c r="Y154">
        <v>749431.5</v>
      </c>
      <c r="Z154">
        <v>25.65</v>
      </c>
      <c r="AA154">
        <v>22.812999999999999</v>
      </c>
      <c r="AB154">
        <v>5830400</v>
      </c>
    </row>
    <row r="155" spans="1:28" x14ac:dyDescent="0.3">
      <c r="A155" t="s">
        <v>28</v>
      </c>
      <c r="B155" t="s">
        <v>57</v>
      </c>
      <c r="C155">
        <v>7535.5</v>
      </c>
      <c r="D155">
        <v>-600.70000000000005</v>
      </c>
      <c r="E155">
        <v>800700.3</v>
      </c>
      <c r="F155">
        <v>803245.4</v>
      </c>
      <c r="G155" t="s">
        <v>58</v>
      </c>
      <c r="H155">
        <v>615100</v>
      </c>
      <c r="I155">
        <v>-12284906738.799999</v>
      </c>
      <c r="J155" t="s">
        <v>59</v>
      </c>
      <c r="K155" t="s">
        <v>60</v>
      </c>
      <c r="L155" t="s">
        <v>61</v>
      </c>
      <c r="M155">
        <v>7729828.2999999998</v>
      </c>
      <c r="N155">
        <v>3312779.5</v>
      </c>
      <c r="O155" t="s">
        <v>62</v>
      </c>
      <c r="P155">
        <v>12.4</v>
      </c>
      <c r="Q155" t="s">
        <v>63</v>
      </c>
      <c r="R155" t="s">
        <v>25865</v>
      </c>
      <c r="S155">
        <v>-13834.7</v>
      </c>
      <c r="T155" t="s">
        <v>37</v>
      </c>
      <c r="U155" t="s">
        <v>38</v>
      </c>
      <c r="V155" t="s">
        <v>39</v>
      </c>
      <c r="W155">
        <v>63600000</v>
      </c>
      <c r="X155">
        <v>2217.3000000000002</v>
      </c>
      <c r="Y155">
        <v>755590</v>
      </c>
      <c r="Z155">
        <v>25.8</v>
      </c>
      <c r="AA155">
        <v>22.984000000000002</v>
      </c>
      <c r="AB155">
        <v>5878200</v>
      </c>
    </row>
    <row r="156" spans="1:28" x14ac:dyDescent="0.3">
      <c r="A156" t="s">
        <v>0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7</v>
      </c>
      <c r="I156" t="s">
        <v>8</v>
      </c>
      <c r="J156" t="s">
        <v>9</v>
      </c>
      <c r="K156" t="s">
        <v>10</v>
      </c>
      <c r="L156" t="s">
        <v>11</v>
      </c>
      <c r="M156" t="s">
        <v>12</v>
      </c>
      <c r="N156" t="s">
        <v>13</v>
      </c>
      <c r="O156" t="s">
        <v>14</v>
      </c>
      <c r="P156" t="s">
        <v>15</v>
      </c>
      <c r="Q156" t="s">
        <v>16</v>
      </c>
      <c r="R156" t="s">
        <v>17</v>
      </c>
      <c r="S156" t="s">
        <v>18</v>
      </c>
      <c r="T156" t="s">
        <v>19</v>
      </c>
      <c r="U156" t="s">
        <v>20</v>
      </c>
      <c r="V156" t="s">
        <v>21</v>
      </c>
      <c r="W156" t="s">
        <v>22</v>
      </c>
      <c r="X156" t="s">
        <v>23</v>
      </c>
      <c r="Y156" t="s">
        <v>24</v>
      </c>
      <c r="Z156" t="s">
        <v>25</v>
      </c>
      <c r="AA156" t="s">
        <v>26</v>
      </c>
      <c r="AB156" t="s">
        <v>27</v>
      </c>
    </row>
    <row r="157" spans="1:28" x14ac:dyDescent="0.3">
      <c r="A157" t="s">
        <v>28</v>
      </c>
      <c r="B157" t="s">
        <v>29</v>
      </c>
      <c r="C157">
        <v>7592.5</v>
      </c>
      <c r="D157">
        <v>-607</v>
      </c>
      <c r="E157">
        <v>807244</v>
      </c>
      <c r="F157">
        <v>809805</v>
      </c>
      <c r="G157" t="s">
        <v>30</v>
      </c>
      <c r="H157">
        <v>620000</v>
      </c>
      <c r="I157">
        <v>-12389552298</v>
      </c>
      <c r="J157" t="s">
        <v>31</v>
      </c>
      <c r="K157" t="s">
        <v>32</v>
      </c>
      <c r="L157" t="s">
        <v>33</v>
      </c>
      <c r="M157">
        <v>7787733</v>
      </c>
      <c r="N157">
        <v>3339692</v>
      </c>
      <c r="O157" t="s">
        <v>34</v>
      </c>
      <c r="P157">
        <v>12.5</v>
      </c>
      <c r="Q157" t="s">
        <v>35</v>
      </c>
      <c r="R157" t="s">
        <v>25866</v>
      </c>
      <c r="S157">
        <v>-13965</v>
      </c>
      <c r="T157" t="s">
        <v>37</v>
      </c>
      <c r="U157" t="s">
        <v>38</v>
      </c>
      <c r="V157" t="s">
        <v>39</v>
      </c>
      <c r="W157">
        <v>62000000</v>
      </c>
      <c r="X157">
        <v>2219</v>
      </c>
      <c r="Y157">
        <v>761748.5</v>
      </c>
      <c r="Z157">
        <v>25.95</v>
      </c>
      <c r="AA157">
        <v>23.155000000000001</v>
      </c>
      <c r="AB157">
        <v>5926000</v>
      </c>
    </row>
    <row r="158" spans="1:28" x14ac:dyDescent="0.3">
      <c r="A158" t="s">
        <v>28</v>
      </c>
      <c r="B158" t="s">
        <v>40</v>
      </c>
      <c r="C158">
        <v>7649.5</v>
      </c>
      <c r="D158">
        <v>-613.29999999999995</v>
      </c>
      <c r="E158">
        <v>813787.7</v>
      </c>
      <c r="F158">
        <v>816364.6</v>
      </c>
      <c r="G158" t="s">
        <v>41</v>
      </c>
      <c r="H158">
        <v>624900</v>
      </c>
      <c r="I158">
        <v>-12494197857.200001</v>
      </c>
      <c r="J158" t="s">
        <v>42</v>
      </c>
      <c r="K158" t="s">
        <v>43</v>
      </c>
      <c r="L158" t="s">
        <v>44</v>
      </c>
      <c r="M158">
        <v>7845637.7000000002</v>
      </c>
      <c r="N158">
        <v>3366604.5</v>
      </c>
      <c r="O158" t="s">
        <v>45</v>
      </c>
      <c r="P158">
        <v>12.6</v>
      </c>
      <c r="Q158" t="s">
        <v>46</v>
      </c>
      <c r="R158" t="s">
        <v>25867</v>
      </c>
      <c r="S158">
        <v>-14095.3</v>
      </c>
      <c r="T158" t="s">
        <v>37</v>
      </c>
      <c r="U158" t="s">
        <v>38</v>
      </c>
      <c r="V158" t="s">
        <v>39</v>
      </c>
      <c r="W158">
        <v>60400000</v>
      </c>
      <c r="X158">
        <v>2220.6999999999998</v>
      </c>
      <c r="Y158">
        <v>767907</v>
      </c>
      <c r="Z158">
        <v>26.1</v>
      </c>
      <c r="AA158">
        <v>23.326000000000001</v>
      </c>
      <c r="AB158">
        <v>5973800</v>
      </c>
    </row>
    <row r="159" spans="1:28" x14ac:dyDescent="0.3">
      <c r="A159" t="s">
        <v>28</v>
      </c>
      <c r="B159" t="s">
        <v>48</v>
      </c>
      <c r="C159">
        <v>7706.5</v>
      </c>
      <c r="D159">
        <v>-619.6</v>
      </c>
      <c r="E159">
        <v>820331.4</v>
      </c>
      <c r="F159">
        <v>822924.2</v>
      </c>
      <c r="G159" t="s">
        <v>49</v>
      </c>
      <c r="H159">
        <v>629800</v>
      </c>
      <c r="I159">
        <v>-12598843416.4</v>
      </c>
      <c r="J159" t="s">
        <v>50</v>
      </c>
      <c r="K159" t="s">
        <v>51</v>
      </c>
      <c r="L159" t="s">
        <v>52</v>
      </c>
      <c r="M159">
        <v>7903542.4000000004</v>
      </c>
      <c r="N159">
        <v>3393517</v>
      </c>
      <c r="O159" t="s">
        <v>53</v>
      </c>
      <c r="P159">
        <v>12.7</v>
      </c>
      <c r="Q159" t="s">
        <v>54</v>
      </c>
      <c r="R159" t="s">
        <v>25868</v>
      </c>
      <c r="S159">
        <v>-14225.6</v>
      </c>
      <c r="T159" t="s">
        <v>37</v>
      </c>
      <c r="U159" t="s">
        <v>56</v>
      </c>
      <c r="V159" t="s">
        <v>39</v>
      </c>
      <c r="W159">
        <v>58800000</v>
      </c>
      <c r="X159">
        <v>2222.4</v>
      </c>
      <c r="Y159">
        <v>774065.5</v>
      </c>
      <c r="Z159">
        <v>26.25</v>
      </c>
      <c r="AA159">
        <v>23.497</v>
      </c>
      <c r="AB159">
        <v>6021600</v>
      </c>
    </row>
    <row r="160" spans="1:28" x14ac:dyDescent="0.3">
      <c r="A160" t="s">
        <v>28</v>
      </c>
      <c r="B160" t="s">
        <v>57</v>
      </c>
      <c r="C160">
        <v>7763.5</v>
      </c>
      <c r="D160">
        <v>-625.9</v>
      </c>
      <c r="E160">
        <v>826875.1</v>
      </c>
      <c r="F160">
        <v>829483.8</v>
      </c>
      <c r="G160" t="s">
        <v>58</v>
      </c>
      <c r="H160">
        <v>634700</v>
      </c>
      <c r="I160">
        <v>-12703488975.6</v>
      </c>
      <c r="J160" t="s">
        <v>59</v>
      </c>
      <c r="K160" t="s">
        <v>60</v>
      </c>
      <c r="L160" t="s">
        <v>61</v>
      </c>
      <c r="M160">
        <v>7961447.0999999996</v>
      </c>
      <c r="N160">
        <v>3420429.5</v>
      </c>
      <c r="O160" t="s">
        <v>62</v>
      </c>
      <c r="P160">
        <v>12.8</v>
      </c>
      <c r="Q160" t="s">
        <v>63</v>
      </c>
      <c r="R160" t="s">
        <v>25869</v>
      </c>
      <c r="S160">
        <v>-14355.9</v>
      </c>
      <c r="T160" t="s">
        <v>37</v>
      </c>
      <c r="U160" t="s">
        <v>38</v>
      </c>
      <c r="V160" t="s">
        <v>39</v>
      </c>
      <c r="W160">
        <v>57200000</v>
      </c>
      <c r="X160">
        <v>2224.1</v>
      </c>
      <c r="Y160">
        <v>780224</v>
      </c>
      <c r="Z160">
        <v>26.4</v>
      </c>
      <c r="AA160">
        <v>23.667999999999999</v>
      </c>
      <c r="AB160">
        <v>6069400</v>
      </c>
    </row>
    <row r="161" spans="1:28" x14ac:dyDescent="0.3">
      <c r="A161" t="s">
        <v>0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8</v>
      </c>
      <c r="J161" t="s">
        <v>9</v>
      </c>
      <c r="K161" t="s">
        <v>10</v>
      </c>
      <c r="L161" t="s">
        <v>11</v>
      </c>
      <c r="M161" t="s">
        <v>12</v>
      </c>
      <c r="N161" t="s">
        <v>13</v>
      </c>
      <c r="O161" t="s">
        <v>14</v>
      </c>
      <c r="P161" t="s">
        <v>15</v>
      </c>
      <c r="Q161" t="s">
        <v>16</v>
      </c>
      <c r="R161" t="s">
        <v>17</v>
      </c>
      <c r="S161" t="s">
        <v>18</v>
      </c>
      <c r="T161" t="s">
        <v>19</v>
      </c>
      <c r="U161" t="s">
        <v>20</v>
      </c>
      <c r="V161" t="s">
        <v>21</v>
      </c>
      <c r="W161" t="s">
        <v>22</v>
      </c>
      <c r="X161" t="s">
        <v>23</v>
      </c>
      <c r="Y161" t="s">
        <v>24</v>
      </c>
      <c r="Z161" t="s">
        <v>25</v>
      </c>
      <c r="AA161" t="s">
        <v>26</v>
      </c>
      <c r="AB161" t="s">
        <v>27</v>
      </c>
    </row>
    <row r="162" spans="1:28" x14ac:dyDescent="0.3">
      <c r="A162" t="s">
        <v>28</v>
      </c>
      <c r="B162" t="s">
        <v>29</v>
      </c>
      <c r="C162">
        <v>7820.5</v>
      </c>
      <c r="D162">
        <v>-632.20000000000005</v>
      </c>
      <c r="E162">
        <v>833418.8</v>
      </c>
      <c r="F162">
        <v>836043.4</v>
      </c>
      <c r="G162" t="s">
        <v>30</v>
      </c>
      <c r="H162">
        <v>639600</v>
      </c>
      <c r="I162">
        <v>-12808134534.799999</v>
      </c>
      <c r="J162" t="s">
        <v>31</v>
      </c>
      <c r="K162" t="s">
        <v>32</v>
      </c>
      <c r="L162" t="s">
        <v>33</v>
      </c>
      <c r="M162">
        <v>8019351.7999999998</v>
      </c>
      <c r="N162">
        <v>3447342</v>
      </c>
      <c r="O162" t="s">
        <v>34</v>
      </c>
      <c r="P162">
        <v>12.9</v>
      </c>
      <c r="Q162" t="s">
        <v>35</v>
      </c>
      <c r="R162" t="s">
        <v>25870</v>
      </c>
      <c r="S162">
        <v>-14486.2</v>
      </c>
      <c r="T162" t="s">
        <v>37</v>
      </c>
      <c r="U162" t="s">
        <v>38</v>
      </c>
      <c r="V162" t="s">
        <v>39</v>
      </c>
      <c r="W162">
        <v>55600000</v>
      </c>
      <c r="X162">
        <v>2225.8000000000002</v>
      </c>
      <c r="Y162">
        <v>786382.5</v>
      </c>
      <c r="Z162">
        <v>26.55</v>
      </c>
      <c r="AA162">
        <v>23.838999999999999</v>
      </c>
      <c r="AB162">
        <v>6117200</v>
      </c>
    </row>
    <row r="163" spans="1:28" x14ac:dyDescent="0.3">
      <c r="A163" t="s">
        <v>28</v>
      </c>
      <c r="B163" t="s">
        <v>40</v>
      </c>
      <c r="C163">
        <v>7877.5</v>
      </c>
      <c r="D163">
        <v>-638.5</v>
      </c>
      <c r="E163">
        <v>839962.5</v>
      </c>
      <c r="F163">
        <v>842603</v>
      </c>
      <c r="G163" t="s">
        <v>41</v>
      </c>
      <c r="H163">
        <v>644500</v>
      </c>
      <c r="I163">
        <v>-12912780094</v>
      </c>
      <c r="J163" t="s">
        <v>42</v>
      </c>
      <c r="K163" t="s">
        <v>43</v>
      </c>
      <c r="L163" t="s">
        <v>44</v>
      </c>
      <c r="M163">
        <v>8077256.5</v>
      </c>
      <c r="N163">
        <v>3474254.5</v>
      </c>
      <c r="O163" t="s">
        <v>45</v>
      </c>
      <c r="P163">
        <v>13</v>
      </c>
      <c r="Q163" t="s">
        <v>46</v>
      </c>
      <c r="R163" t="s">
        <v>25871</v>
      </c>
      <c r="S163">
        <v>-14616.5</v>
      </c>
      <c r="T163" t="s">
        <v>37</v>
      </c>
      <c r="U163" t="s">
        <v>38</v>
      </c>
      <c r="V163" t="s">
        <v>39</v>
      </c>
      <c r="W163">
        <v>54000000</v>
      </c>
      <c r="X163">
        <v>2227.5</v>
      </c>
      <c r="Y163">
        <v>792541</v>
      </c>
      <c r="Z163">
        <v>26.7</v>
      </c>
      <c r="AA163">
        <v>24.01</v>
      </c>
      <c r="AB163">
        <v>6165000</v>
      </c>
    </row>
    <row r="164" spans="1:28" x14ac:dyDescent="0.3">
      <c r="A164" t="s">
        <v>28</v>
      </c>
      <c r="B164" t="s">
        <v>48</v>
      </c>
      <c r="C164">
        <v>7934.5</v>
      </c>
      <c r="D164">
        <v>-644.79999999999995</v>
      </c>
      <c r="E164">
        <v>846506.2</v>
      </c>
      <c r="F164">
        <v>849162.6</v>
      </c>
      <c r="G164" t="s">
        <v>49</v>
      </c>
      <c r="H164">
        <v>649400</v>
      </c>
      <c r="I164">
        <v>-13017425653.200001</v>
      </c>
      <c r="J164" t="s">
        <v>50</v>
      </c>
      <c r="K164" t="s">
        <v>51</v>
      </c>
      <c r="L164" t="s">
        <v>52</v>
      </c>
      <c r="M164">
        <v>8135161.2000000002</v>
      </c>
      <c r="N164">
        <v>3501167</v>
      </c>
      <c r="O164" t="s">
        <v>53</v>
      </c>
      <c r="P164">
        <v>13.1</v>
      </c>
      <c r="Q164" t="s">
        <v>54</v>
      </c>
      <c r="R164" t="s">
        <v>25872</v>
      </c>
      <c r="S164">
        <v>-14746.8</v>
      </c>
      <c r="T164" t="s">
        <v>37</v>
      </c>
      <c r="U164" t="s">
        <v>56</v>
      </c>
      <c r="V164" t="s">
        <v>39</v>
      </c>
      <c r="W164">
        <v>52400000</v>
      </c>
      <c r="X164">
        <v>2229.1999999999998</v>
      </c>
      <c r="Y164">
        <v>798699.5</v>
      </c>
      <c r="Z164">
        <v>26.85</v>
      </c>
      <c r="AA164">
        <v>24.181000000000001</v>
      </c>
      <c r="AB164">
        <v>6212800</v>
      </c>
    </row>
    <row r="165" spans="1:28" x14ac:dyDescent="0.3">
      <c r="A165" t="s">
        <v>28</v>
      </c>
      <c r="B165" t="s">
        <v>57</v>
      </c>
      <c r="C165">
        <v>7991.5</v>
      </c>
      <c r="D165">
        <v>-651.1</v>
      </c>
      <c r="E165">
        <v>853049.9</v>
      </c>
      <c r="F165">
        <v>855722.2</v>
      </c>
      <c r="G165" t="s">
        <v>58</v>
      </c>
      <c r="H165">
        <v>654300</v>
      </c>
      <c r="I165">
        <v>-13122071212.4</v>
      </c>
      <c r="J165" t="s">
        <v>59</v>
      </c>
      <c r="K165" t="s">
        <v>60</v>
      </c>
      <c r="L165" t="s">
        <v>61</v>
      </c>
      <c r="M165">
        <v>8193065.9000000004</v>
      </c>
      <c r="N165">
        <v>3528079.5</v>
      </c>
      <c r="O165" t="s">
        <v>62</v>
      </c>
      <c r="P165">
        <v>13.2</v>
      </c>
      <c r="Q165" t="s">
        <v>63</v>
      </c>
      <c r="R165" t="s">
        <v>25873</v>
      </c>
      <c r="S165">
        <v>-14877.1</v>
      </c>
      <c r="T165" t="s">
        <v>37</v>
      </c>
      <c r="U165" t="s">
        <v>38</v>
      </c>
      <c r="V165" t="s">
        <v>39</v>
      </c>
      <c r="W165">
        <v>50800000</v>
      </c>
      <c r="X165">
        <v>2230.9</v>
      </c>
      <c r="Y165">
        <v>804858</v>
      </c>
      <c r="Z165">
        <v>27</v>
      </c>
      <c r="AA165">
        <v>24.352</v>
      </c>
      <c r="AB165">
        <v>6260600</v>
      </c>
    </row>
    <row r="166" spans="1:28" x14ac:dyDescent="0.3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8</v>
      </c>
      <c r="J166" t="s">
        <v>9</v>
      </c>
      <c r="K166" t="s">
        <v>10</v>
      </c>
      <c r="L166" t="s">
        <v>11</v>
      </c>
      <c r="M166" t="s">
        <v>12</v>
      </c>
      <c r="N166" t="s">
        <v>13</v>
      </c>
      <c r="O166" t="s">
        <v>14</v>
      </c>
      <c r="P166" t="s">
        <v>15</v>
      </c>
      <c r="Q166" t="s">
        <v>16</v>
      </c>
      <c r="R166" t="s">
        <v>17</v>
      </c>
      <c r="S166" t="s">
        <v>18</v>
      </c>
      <c r="T166" t="s">
        <v>19</v>
      </c>
      <c r="U166" t="s">
        <v>20</v>
      </c>
      <c r="V166" t="s">
        <v>21</v>
      </c>
      <c r="W166" t="s">
        <v>22</v>
      </c>
      <c r="X166" t="s">
        <v>23</v>
      </c>
      <c r="Y166" t="s">
        <v>24</v>
      </c>
      <c r="Z166" t="s">
        <v>25</v>
      </c>
      <c r="AA166" t="s">
        <v>26</v>
      </c>
      <c r="AB166" t="s">
        <v>27</v>
      </c>
    </row>
    <row r="167" spans="1:28" x14ac:dyDescent="0.3">
      <c r="A167" t="s">
        <v>28</v>
      </c>
      <c r="B167" t="s">
        <v>29</v>
      </c>
      <c r="C167">
        <v>8048.5</v>
      </c>
      <c r="D167">
        <v>-657.4</v>
      </c>
      <c r="E167">
        <v>859593.6</v>
      </c>
      <c r="F167">
        <v>862281.8</v>
      </c>
      <c r="G167" t="s">
        <v>30</v>
      </c>
      <c r="H167">
        <v>659200</v>
      </c>
      <c r="I167">
        <v>-13226716771.6</v>
      </c>
      <c r="J167" t="s">
        <v>31</v>
      </c>
      <c r="K167" t="s">
        <v>32</v>
      </c>
      <c r="L167" t="s">
        <v>33</v>
      </c>
      <c r="M167">
        <v>8250970.5999999996</v>
      </c>
      <c r="N167">
        <v>3554992</v>
      </c>
      <c r="O167" t="s">
        <v>34</v>
      </c>
      <c r="P167">
        <v>13.3</v>
      </c>
      <c r="Q167" t="s">
        <v>35</v>
      </c>
      <c r="R167" t="s">
        <v>25874</v>
      </c>
      <c r="S167">
        <v>-15007.4</v>
      </c>
      <c r="T167" t="s">
        <v>37</v>
      </c>
      <c r="U167" t="s">
        <v>38</v>
      </c>
      <c r="V167" t="s">
        <v>39</v>
      </c>
      <c r="W167">
        <v>49200000</v>
      </c>
      <c r="X167">
        <v>2232.6</v>
      </c>
      <c r="Y167">
        <v>811016.5</v>
      </c>
      <c r="Z167">
        <v>27.15</v>
      </c>
      <c r="AA167">
        <v>24.523</v>
      </c>
      <c r="AB167">
        <v>6308400</v>
      </c>
    </row>
    <row r="168" spans="1:28" x14ac:dyDescent="0.3">
      <c r="A168" t="s">
        <v>28</v>
      </c>
      <c r="B168" t="s">
        <v>40</v>
      </c>
      <c r="C168">
        <v>8105.5</v>
      </c>
      <c r="D168">
        <v>-663.7</v>
      </c>
      <c r="E168">
        <v>866137.3</v>
      </c>
      <c r="F168">
        <v>868841.4</v>
      </c>
      <c r="G168" t="s">
        <v>41</v>
      </c>
      <c r="H168">
        <v>664100</v>
      </c>
      <c r="I168">
        <v>-13331362330.799999</v>
      </c>
      <c r="J168" t="s">
        <v>42</v>
      </c>
      <c r="K168" t="s">
        <v>43</v>
      </c>
      <c r="L168" t="s">
        <v>44</v>
      </c>
      <c r="M168">
        <v>8308875.2999999998</v>
      </c>
      <c r="N168">
        <v>3581904.5</v>
      </c>
      <c r="O168" t="s">
        <v>45</v>
      </c>
      <c r="P168">
        <v>13.4</v>
      </c>
      <c r="Q168" t="s">
        <v>46</v>
      </c>
      <c r="R168" t="s">
        <v>25875</v>
      </c>
      <c r="S168">
        <v>-15137.7</v>
      </c>
      <c r="T168" t="s">
        <v>37</v>
      </c>
      <c r="U168" t="s">
        <v>38</v>
      </c>
      <c r="V168" t="s">
        <v>39</v>
      </c>
      <c r="W168">
        <v>47600000</v>
      </c>
      <c r="X168">
        <v>2234.3000000000002</v>
      </c>
      <c r="Y168">
        <v>817175</v>
      </c>
      <c r="Z168">
        <v>27.3</v>
      </c>
      <c r="AA168">
        <v>24.693999999999999</v>
      </c>
      <c r="AB168">
        <v>6356200</v>
      </c>
    </row>
    <row r="169" spans="1:28" x14ac:dyDescent="0.3">
      <c r="A169" t="s">
        <v>28</v>
      </c>
      <c r="B169" t="s">
        <v>48</v>
      </c>
      <c r="C169">
        <v>8162.5</v>
      </c>
      <c r="D169">
        <v>-670</v>
      </c>
      <c r="E169">
        <v>872681</v>
      </c>
      <c r="F169">
        <v>875401</v>
      </c>
      <c r="G169" t="s">
        <v>49</v>
      </c>
      <c r="H169">
        <v>669000</v>
      </c>
      <c r="I169">
        <v>-13436007890</v>
      </c>
      <c r="J169" t="s">
        <v>50</v>
      </c>
      <c r="K169" t="s">
        <v>51</v>
      </c>
      <c r="L169" t="s">
        <v>52</v>
      </c>
      <c r="M169">
        <v>8366780</v>
      </c>
      <c r="N169">
        <v>3608817</v>
      </c>
      <c r="O169" t="s">
        <v>53</v>
      </c>
      <c r="P169">
        <v>13.5</v>
      </c>
      <c r="Q169" t="s">
        <v>54</v>
      </c>
      <c r="R169" t="s">
        <v>25876</v>
      </c>
      <c r="S169">
        <v>-15268</v>
      </c>
      <c r="T169" t="s">
        <v>37</v>
      </c>
      <c r="U169" t="s">
        <v>56</v>
      </c>
      <c r="V169" t="s">
        <v>39</v>
      </c>
      <c r="W169">
        <v>46000000</v>
      </c>
      <c r="X169">
        <v>2236</v>
      </c>
      <c r="Y169">
        <v>823333.5</v>
      </c>
      <c r="Z169">
        <v>27.45</v>
      </c>
      <c r="AA169">
        <v>24.864999999999998</v>
      </c>
      <c r="AB169">
        <v>6404000</v>
      </c>
    </row>
    <row r="170" spans="1:28" x14ac:dyDescent="0.3">
      <c r="A170" t="s">
        <v>28</v>
      </c>
      <c r="B170" t="s">
        <v>57</v>
      </c>
      <c r="C170">
        <v>8219.5</v>
      </c>
      <c r="D170">
        <v>-676.3</v>
      </c>
      <c r="E170">
        <v>879224.7</v>
      </c>
      <c r="F170">
        <v>881960.6</v>
      </c>
      <c r="G170" t="s">
        <v>58</v>
      </c>
      <c r="H170">
        <v>673900</v>
      </c>
      <c r="I170">
        <v>-13540653449.200001</v>
      </c>
      <c r="J170" t="s">
        <v>59</v>
      </c>
      <c r="K170" t="s">
        <v>60</v>
      </c>
      <c r="L170" t="s">
        <v>61</v>
      </c>
      <c r="M170">
        <v>8424684.6999999993</v>
      </c>
      <c r="N170">
        <v>3635729.5</v>
      </c>
      <c r="O170" t="s">
        <v>62</v>
      </c>
      <c r="P170">
        <v>13.6</v>
      </c>
      <c r="Q170" t="s">
        <v>63</v>
      </c>
      <c r="R170" t="s">
        <v>25877</v>
      </c>
      <c r="S170">
        <v>-15398.3</v>
      </c>
      <c r="T170" t="s">
        <v>37</v>
      </c>
      <c r="U170" t="s">
        <v>38</v>
      </c>
      <c r="V170" t="s">
        <v>39</v>
      </c>
      <c r="W170">
        <v>44400000</v>
      </c>
      <c r="X170">
        <v>2237.6999999999998</v>
      </c>
      <c r="Y170">
        <v>829492</v>
      </c>
      <c r="Z170">
        <v>27.6</v>
      </c>
      <c r="AA170">
        <v>25.036000000000001</v>
      </c>
      <c r="AB170">
        <v>6451800</v>
      </c>
    </row>
    <row r="171" spans="1:28" x14ac:dyDescent="0.3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8</v>
      </c>
      <c r="J171" t="s">
        <v>9</v>
      </c>
      <c r="K171" t="s">
        <v>10</v>
      </c>
      <c r="L171" t="s">
        <v>11</v>
      </c>
      <c r="M171" t="s">
        <v>12</v>
      </c>
      <c r="N171" t="s">
        <v>13</v>
      </c>
      <c r="O171" t="s">
        <v>14</v>
      </c>
      <c r="P171" t="s">
        <v>15</v>
      </c>
      <c r="Q171" t="s">
        <v>16</v>
      </c>
      <c r="R171" t="s">
        <v>17</v>
      </c>
      <c r="S171" t="s">
        <v>18</v>
      </c>
      <c r="T171" t="s">
        <v>19</v>
      </c>
      <c r="U171" t="s">
        <v>20</v>
      </c>
      <c r="V171" t="s">
        <v>21</v>
      </c>
      <c r="W171" t="s">
        <v>22</v>
      </c>
      <c r="X171" t="s">
        <v>23</v>
      </c>
      <c r="Y171" t="s">
        <v>24</v>
      </c>
      <c r="Z171" t="s">
        <v>25</v>
      </c>
      <c r="AA171" t="s">
        <v>26</v>
      </c>
      <c r="AB171" t="s">
        <v>27</v>
      </c>
    </row>
    <row r="172" spans="1:28" x14ac:dyDescent="0.3">
      <c r="A172" t="s">
        <v>28</v>
      </c>
      <c r="B172" t="s">
        <v>29</v>
      </c>
      <c r="C172">
        <v>8276.5</v>
      </c>
      <c r="D172">
        <v>-682.6</v>
      </c>
      <c r="E172">
        <v>885768.4</v>
      </c>
      <c r="F172">
        <v>888520.2</v>
      </c>
      <c r="G172" t="s">
        <v>30</v>
      </c>
      <c r="H172">
        <v>678800</v>
      </c>
      <c r="I172">
        <v>-13645299008.4</v>
      </c>
      <c r="J172" t="s">
        <v>31</v>
      </c>
      <c r="K172" t="s">
        <v>32</v>
      </c>
      <c r="L172" t="s">
        <v>33</v>
      </c>
      <c r="M172">
        <v>8482589.4000000004</v>
      </c>
      <c r="N172">
        <v>3662642</v>
      </c>
      <c r="O172" t="s">
        <v>34</v>
      </c>
      <c r="P172">
        <v>13.7</v>
      </c>
      <c r="Q172" t="s">
        <v>35</v>
      </c>
      <c r="R172" t="s">
        <v>25878</v>
      </c>
      <c r="S172">
        <v>-15528.6</v>
      </c>
      <c r="T172" t="s">
        <v>37</v>
      </c>
      <c r="U172" t="s">
        <v>38</v>
      </c>
      <c r="V172" t="s">
        <v>39</v>
      </c>
      <c r="W172">
        <v>42800000</v>
      </c>
      <c r="X172">
        <v>2239.4</v>
      </c>
      <c r="Y172">
        <v>835650.5</v>
      </c>
      <c r="Z172">
        <v>27.75</v>
      </c>
      <c r="AA172">
        <v>25.207000000000001</v>
      </c>
      <c r="AB172">
        <v>6499600</v>
      </c>
    </row>
    <row r="173" spans="1:28" x14ac:dyDescent="0.3">
      <c r="A173" t="s">
        <v>28</v>
      </c>
      <c r="B173" t="s">
        <v>40</v>
      </c>
      <c r="C173">
        <v>8333.5</v>
      </c>
      <c r="D173">
        <v>-688.9</v>
      </c>
      <c r="E173">
        <v>892312.1</v>
      </c>
      <c r="F173">
        <v>895079.8</v>
      </c>
      <c r="G173" t="s">
        <v>41</v>
      </c>
      <c r="H173">
        <v>683700</v>
      </c>
      <c r="I173">
        <v>-13749944567.6</v>
      </c>
      <c r="J173" t="s">
        <v>42</v>
      </c>
      <c r="K173" t="s">
        <v>43</v>
      </c>
      <c r="L173" t="s">
        <v>44</v>
      </c>
      <c r="M173">
        <v>8540494.0999999996</v>
      </c>
      <c r="N173">
        <v>3689554.5</v>
      </c>
      <c r="O173" t="s">
        <v>45</v>
      </c>
      <c r="P173">
        <v>13.8</v>
      </c>
      <c r="Q173" t="s">
        <v>46</v>
      </c>
      <c r="R173" t="s">
        <v>25879</v>
      </c>
      <c r="S173">
        <v>-15658.9</v>
      </c>
      <c r="T173" t="s">
        <v>37</v>
      </c>
      <c r="U173" t="s">
        <v>38</v>
      </c>
      <c r="V173" t="s">
        <v>39</v>
      </c>
      <c r="W173">
        <v>41200000</v>
      </c>
      <c r="X173">
        <v>2241.1</v>
      </c>
      <c r="Y173">
        <v>841809</v>
      </c>
      <c r="Z173">
        <v>27.9</v>
      </c>
      <c r="AA173">
        <v>25.378</v>
      </c>
      <c r="AB173">
        <v>6547400</v>
      </c>
    </row>
    <row r="174" spans="1:28" x14ac:dyDescent="0.3">
      <c r="A174" t="s">
        <v>28</v>
      </c>
      <c r="B174" t="s">
        <v>48</v>
      </c>
      <c r="C174">
        <v>8390.5</v>
      </c>
      <c r="D174">
        <v>-695.2</v>
      </c>
      <c r="E174">
        <v>898855.8</v>
      </c>
      <c r="F174">
        <v>901639.4</v>
      </c>
      <c r="G174" t="s">
        <v>49</v>
      </c>
      <c r="H174">
        <v>688600</v>
      </c>
      <c r="I174">
        <v>-13854590126.799999</v>
      </c>
      <c r="J174" t="s">
        <v>50</v>
      </c>
      <c r="K174" t="s">
        <v>51</v>
      </c>
      <c r="L174" t="s">
        <v>52</v>
      </c>
      <c r="M174">
        <v>8598398.8000000007</v>
      </c>
      <c r="N174">
        <v>3716467</v>
      </c>
      <c r="O174" t="s">
        <v>53</v>
      </c>
      <c r="P174">
        <v>13.9</v>
      </c>
      <c r="Q174" t="s">
        <v>54</v>
      </c>
      <c r="R174" t="s">
        <v>25880</v>
      </c>
      <c r="S174">
        <v>-15789.2</v>
      </c>
      <c r="T174" t="s">
        <v>37</v>
      </c>
      <c r="U174" t="s">
        <v>56</v>
      </c>
      <c r="V174" t="s">
        <v>39</v>
      </c>
      <c r="W174">
        <v>39600000</v>
      </c>
      <c r="X174">
        <v>2242.8000000000002</v>
      </c>
      <c r="Y174">
        <v>847967.5</v>
      </c>
      <c r="Z174">
        <v>28.05</v>
      </c>
      <c r="AA174">
        <v>25.548999999999999</v>
      </c>
      <c r="AB174">
        <v>6595200</v>
      </c>
    </row>
    <row r="175" spans="1:28" x14ac:dyDescent="0.3">
      <c r="A175" t="s">
        <v>28</v>
      </c>
      <c r="B175" t="s">
        <v>57</v>
      </c>
      <c r="C175">
        <v>8447.5</v>
      </c>
      <c r="D175">
        <v>-701.5</v>
      </c>
      <c r="E175">
        <v>905399.5</v>
      </c>
      <c r="F175">
        <v>908199</v>
      </c>
      <c r="G175" t="s">
        <v>58</v>
      </c>
      <c r="H175">
        <v>693500</v>
      </c>
      <c r="I175">
        <v>-13959235686</v>
      </c>
      <c r="J175" t="s">
        <v>59</v>
      </c>
      <c r="K175" t="s">
        <v>60</v>
      </c>
      <c r="L175" t="s">
        <v>61</v>
      </c>
      <c r="M175">
        <v>8656303.5</v>
      </c>
      <c r="N175">
        <v>3743379.5</v>
      </c>
      <c r="O175" t="s">
        <v>62</v>
      </c>
      <c r="P175">
        <v>14</v>
      </c>
      <c r="Q175" t="s">
        <v>63</v>
      </c>
      <c r="R175" t="s">
        <v>25881</v>
      </c>
      <c r="S175">
        <v>-15919.5</v>
      </c>
      <c r="T175" t="s">
        <v>37</v>
      </c>
      <c r="U175" t="s">
        <v>38</v>
      </c>
      <c r="V175" t="s">
        <v>39</v>
      </c>
      <c r="W175">
        <v>38000000</v>
      </c>
      <c r="X175">
        <v>2244.5</v>
      </c>
      <c r="Y175">
        <v>854126</v>
      </c>
      <c r="Z175">
        <v>28.2</v>
      </c>
      <c r="AA175">
        <v>25.72</v>
      </c>
      <c r="AB175">
        <v>6643000</v>
      </c>
    </row>
    <row r="176" spans="1:28" x14ac:dyDescent="0.3">
      <c r="A176" t="s">
        <v>0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7</v>
      </c>
      <c r="I176" t="s">
        <v>8</v>
      </c>
      <c r="J176" t="s">
        <v>9</v>
      </c>
      <c r="K176" t="s">
        <v>10</v>
      </c>
      <c r="L176" t="s">
        <v>11</v>
      </c>
      <c r="M176" t="s">
        <v>12</v>
      </c>
      <c r="N176" t="s">
        <v>13</v>
      </c>
      <c r="O176" t="s">
        <v>14</v>
      </c>
      <c r="P176" t="s">
        <v>15</v>
      </c>
      <c r="Q176" t="s">
        <v>16</v>
      </c>
      <c r="R176" t="s">
        <v>17</v>
      </c>
      <c r="S176" t="s">
        <v>18</v>
      </c>
      <c r="T176" t="s">
        <v>19</v>
      </c>
      <c r="U176" t="s">
        <v>20</v>
      </c>
      <c r="V176" t="s">
        <v>21</v>
      </c>
      <c r="W176" t="s">
        <v>22</v>
      </c>
      <c r="X176" t="s">
        <v>23</v>
      </c>
      <c r="Y176" t="s">
        <v>24</v>
      </c>
      <c r="Z176" t="s">
        <v>25</v>
      </c>
      <c r="AA176" t="s">
        <v>26</v>
      </c>
      <c r="AB176" t="s">
        <v>27</v>
      </c>
    </row>
    <row r="177" spans="1:28" x14ac:dyDescent="0.3">
      <c r="A177" t="s">
        <v>28</v>
      </c>
      <c r="B177" t="s">
        <v>29</v>
      </c>
      <c r="C177">
        <v>8504.5</v>
      </c>
      <c r="D177">
        <v>-707.8</v>
      </c>
      <c r="E177">
        <v>911943.2</v>
      </c>
      <c r="F177">
        <v>914758.6</v>
      </c>
      <c r="G177" t="s">
        <v>30</v>
      </c>
      <c r="H177">
        <v>698400</v>
      </c>
      <c r="I177">
        <v>-14063881245.200001</v>
      </c>
      <c r="J177" t="s">
        <v>31</v>
      </c>
      <c r="K177" t="s">
        <v>32</v>
      </c>
      <c r="L177" t="s">
        <v>33</v>
      </c>
      <c r="M177">
        <v>8714208.1999999993</v>
      </c>
      <c r="N177">
        <v>3770292</v>
      </c>
      <c r="O177" t="s">
        <v>34</v>
      </c>
      <c r="P177">
        <v>14.1</v>
      </c>
      <c r="Q177" t="s">
        <v>35</v>
      </c>
      <c r="R177" t="s">
        <v>25882</v>
      </c>
      <c r="S177">
        <v>-16049.8</v>
      </c>
      <c r="T177" t="s">
        <v>37</v>
      </c>
      <c r="U177" t="s">
        <v>38</v>
      </c>
      <c r="V177" t="s">
        <v>39</v>
      </c>
      <c r="W177">
        <v>36400000</v>
      </c>
      <c r="X177">
        <v>2246.1999999999998</v>
      </c>
      <c r="Y177">
        <v>860284.5</v>
      </c>
      <c r="Z177">
        <v>28.35</v>
      </c>
      <c r="AA177">
        <v>25.890999999999998</v>
      </c>
      <c r="AB177">
        <v>6690800</v>
      </c>
    </row>
    <row r="178" spans="1:28" x14ac:dyDescent="0.3">
      <c r="A178" t="s">
        <v>28</v>
      </c>
      <c r="B178" t="s">
        <v>40</v>
      </c>
      <c r="C178">
        <v>8561.5</v>
      </c>
      <c r="D178">
        <v>-714.1</v>
      </c>
      <c r="E178">
        <v>918486.9</v>
      </c>
      <c r="F178">
        <v>921318.2</v>
      </c>
      <c r="G178" t="s">
        <v>41</v>
      </c>
      <c r="H178">
        <v>703300</v>
      </c>
      <c r="I178">
        <v>-14168526804.4</v>
      </c>
      <c r="J178" t="s">
        <v>42</v>
      </c>
      <c r="K178" t="s">
        <v>43</v>
      </c>
      <c r="L178" t="s">
        <v>44</v>
      </c>
      <c r="M178">
        <v>8772112.9000000004</v>
      </c>
      <c r="N178">
        <v>3797204.5</v>
      </c>
      <c r="O178" t="s">
        <v>45</v>
      </c>
      <c r="P178">
        <v>14.2</v>
      </c>
      <c r="Q178" t="s">
        <v>46</v>
      </c>
      <c r="R178" t="s">
        <v>25883</v>
      </c>
      <c r="S178">
        <v>-16180.1</v>
      </c>
      <c r="T178" t="s">
        <v>37</v>
      </c>
      <c r="U178" t="s">
        <v>38</v>
      </c>
      <c r="V178" t="s">
        <v>39</v>
      </c>
      <c r="W178">
        <v>34800000</v>
      </c>
      <c r="X178">
        <v>2247.9</v>
      </c>
      <c r="Y178">
        <v>866443</v>
      </c>
      <c r="Z178">
        <v>28.5</v>
      </c>
      <c r="AA178">
        <v>26.062000000000001</v>
      </c>
      <c r="AB178">
        <v>6738600</v>
      </c>
    </row>
    <row r="179" spans="1:28" x14ac:dyDescent="0.3">
      <c r="A179" t="s">
        <v>28</v>
      </c>
      <c r="B179" t="s">
        <v>48</v>
      </c>
      <c r="C179">
        <v>8618.5</v>
      </c>
      <c r="D179">
        <v>-720.4</v>
      </c>
      <c r="E179">
        <v>925030.6</v>
      </c>
      <c r="F179">
        <v>927877.8</v>
      </c>
      <c r="G179" t="s">
        <v>49</v>
      </c>
      <c r="H179">
        <v>708200</v>
      </c>
      <c r="I179">
        <v>-14273172363.6</v>
      </c>
      <c r="J179" t="s">
        <v>50</v>
      </c>
      <c r="K179" t="s">
        <v>51</v>
      </c>
      <c r="L179" t="s">
        <v>52</v>
      </c>
      <c r="M179">
        <v>8830017.5999999996</v>
      </c>
      <c r="N179">
        <v>3824117</v>
      </c>
      <c r="O179" t="s">
        <v>53</v>
      </c>
      <c r="P179">
        <v>14.3</v>
      </c>
      <c r="Q179" t="s">
        <v>54</v>
      </c>
      <c r="R179" t="s">
        <v>25884</v>
      </c>
      <c r="S179">
        <v>-16310.4</v>
      </c>
      <c r="T179" t="s">
        <v>37</v>
      </c>
      <c r="U179" t="s">
        <v>56</v>
      </c>
      <c r="V179" t="s">
        <v>39</v>
      </c>
      <c r="W179">
        <v>33200000</v>
      </c>
      <c r="X179">
        <v>2249.6</v>
      </c>
      <c r="Y179">
        <v>872601.5</v>
      </c>
      <c r="Z179">
        <v>28.65</v>
      </c>
      <c r="AA179">
        <v>26.233000000000001</v>
      </c>
      <c r="AB179">
        <v>6786400</v>
      </c>
    </row>
    <row r="180" spans="1:28" x14ac:dyDescent="0.3">
      <c r="A180" t="s">
        <v>28</v>
      </c>
      <c r="B180" t="s">
        <v>57</v>
      </c>
      <c r="C180">
        <v>8675.5</v>
      </c>
      <c r="D180">
        <v>-726.7</v>
      </c>
      <c r="E180">
        <v>931574.3</v>
      </c>
      <c r="F180">
        <v>934437.4</v>
      </c>
      <c r="G180" t="s">
        <v>58</v>
      </c>
      <c r="H180">
        <v>713100</v>
      </c>
      <c r="I180">
        <v>-14377817922.799999</v>
      </c>
      <c r="J180" t="s">
        <v>59</v>
      </c>
      <c r="K180" t="s">
        <v>60</v>
      </c>
      <c r="L180" t="s">
        <v>61</v>
      </c>
      <c r="M180">
        <v>8887922.3000000007</v>
      </c>
      <c r="N180">
        <v>3851029.5</v>
      </c>
      <c r="O180" t="s">
        <v>62</v>
      </c>
      <c r="P180">
        <v>14.4</v>
      </c>
      <c r="Q180" t="s">
        <v>63</v>
      </c>
      <c r="R180" t="s">
        <v>25885</v>
      </c>
      <c r="S180">
        <v>-16440.7</v>
      </c>
      <c r="T180" t="s">
        <v>37</v>
      </c>
      <c r="U180" t="s">
        <v>38</v>
      </c>
      <c r="V180" t="s">
        <v>39</v>
      </c>
      <c r="W180">
        <v>31600000</v>
      </c>
      <c r="X180">
        <v>2251.3000000000002</v>
      </c>
      <c r="Y180">
        <v>878760</v>
      </c>
      <c r="Z180">
        <v>28.8</v>
      </c>
      <c r="AA180">
        <v>26.404</v>
      </c>
      <c r="AB180">
        <v>6834200</v>
      </c>
    </row>
    <row r="181" spans="1:28" x14ac:dyDescent="0.3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  <c r="N181" t="s">
        <v>13</v>
      </c>
      <c r="O181" t="s">
        <v>14</v>
      </c>
      <c r="P181" t="s">
        <v>15</v>
      </c>
      <c r="Q181" t="s">
        <v>16</v>
      </c>
      <c r="R181" t="s">
        <v>17</v>
      </c>
      <c r="S181" t="s">
        <v>18</v>
      </c>
      <c r="T181" t="s">
        <v>19</v>
      </c>
      <c r="U181" t="s">
        <v>20</v>
      </c>
      <c r="V181" t="s">
        <v>21</v>
      </c>
      <c r="W181" t="s">
        <v>22</v>
      </c>
      <c r="X181" t="s">
        <v>23</v>
      </c>
      <c r="Y181" t="s">
        <v>24</v>
      </c>
      <c r="Z181" t="s">
        <v>25</v>
      </c>
      <c r="AA181" t="s">
        <v>26</v>
      </c>
      <c r="AB181" t="s">
        <v>27</v>
      </c>
    </row>
    <row r="182" spans="1:28" x14ac:dyDescent="0.3">
      <c r="A182" t="s">
        <v>28</v>
      </c>
      <c r="B182" t="s">
        <v>29</v>
      </c>
      <c r="C182">
        <v>8732.5</v>
      </c>
      <c r="D182">
        <v>-733</v>
      </c>
      <c r="E182">
        <v>938118</v>
      </c>
      <c r="F182">
        <v>940997</v>
      </c>
      <c r="G182" t="s">
        <v>30</v>
      </c>
      <c r="H182">
        <v>718000</v>
      </c>
      <c r="I182">
        <v>-14482463482</v>
      </c>
      <c r="J182" t="s">
        <v>31</v>
      </c>
      <c r="K182" t="s">
        <v>32</v>
      </c>
      <c r="L182" t="s">
        <v>33</v>
      </c>
      <c r="M182">
        <v>8945827</v>
      </c>
      <c r="N182">
        <v>3877942</v>
      </c>
      <c r="O182" t="s">
        <v>34</v>
      </c>
      <c r="P182">
        <v>14.5</v>
      </c>
      <c r="Q182" t="s">
        <v>35</v>
      </c>
      <c r="R182" t="s">
        <v>25886</v>
      </c>
      <c r="S182">
        <v>-16571</v>
      </c>
      <c r="T182" t="s">
        <v>37</v>
      </c>
      <c r="U182" t="s">
        <v>38</v>
      </c>
      <c r="V182" t="s">
        <v>39</v>
      </c>
      <c r="W182">
        <v>30000000</v>
      </c>
      <c r="X182">
        <v>2253</v>
      </c>
      <c r="Y182">
        <v>884918.5</v>
      </c>
      <c r="Z182">
        <v>28.95</v>
      </c>
      <c r="AA182">
        <v>26.574999999999999</v>
      </c>
      <c r="AB182">
        <v>6882000</v>
      </c>
    </row>
    <row r="183" spans="1:28" x14ac:dyDescent="0.3">
      <c r="A183" t="s">
        <v>28</v>
      </c>
      <c r="B183" t="s">
        <v>40</v>
      </c>
      <c r="C183">
        <v>8789.5</v>
      </c>
      <c r="D183">
        <v>-739.3</v>
      </c>
      <c r="E183">
        <v>944661.7</v>
      </c>
      <c r="F183">
        <v>947556.6</v>
      </c>
      <c r="G183" t="s">
        <v>41</v>
      </c>
      <c r="H183">
        <v>722900</v>
      </c>
      <c r="I183">
        <v>-14587109041.200001</v>
      </c>
      <c r="J183" t="s">
        <v>42</v>
      </c>
      <c r="K183" t="s">
        <v>43</v>
      </c>
      <c r="L183" t="s">
        <v>44</v>
      </c>
      <c r="M183">
        <v>9003731.6999999993</v>
      </c>
      <c r="N183">
        <v>3904854.5</v>
      </c>
      <c r="O183" t="s">
        <v>45</v>
      </c>
      <c r="P183">
        <v>14.6</v>
      </c>
      <c r="Q183" t="s">
        <v>46</v>
      </c>
      <c r="R183" t="s">
        <v>25887</v>
      </c>
      <c r="S183">
        <v>-16701.3</v>
      </c>
      <c r="T183" t="s">
        <v>37</v>
      </c>
      <c r="U183" t="s">
        <v>38</v>
      </c>
      <c r="V183" t="s">
        <v>39</v>
      </c>
      <c r="W183">
        <v>28400000</v>
      </c>
      <c r="X183">
        <v>2254.6999999999998</v>
      </c>
      <c r="Y183">
        <v>891077</v>
      </c>
      <c r="Z183">
        <v>29.1</v>
      </c>
      <c r="AA183">
        <v>26.745999999999999</v>
      </c>
      <c r="AB183">
        <v>6929800</v>
      </c>
    </row>
    <row r="184" spans="1:28" x14ac:dyDescent="0.3">
      <c r="A184" t="s">
        <v>28</v>
      </c>
      <c r="B184" t="s">
        <v>48</v>
      </c>
      <c r="C184">
        <v>8846.5</v>
      </c>
      <c r="D184">
        <v>-745.6</v>
      </c>
      <c r="E184">
        <v>951205.4</v>
      </c>
      <c r="F184">
        <v>954116.2</v>
      </c>
      <c r="G184" t="s">
        <v>49</v>
      </c>
      <c r="H184">
        <v>727800</v>
      </c>
      <c r="I184">
        <v>-14691754600.4</v>
      </c>
      <c r="J184" t="s">
        <v>50</v>
      </c>
      <c r="K184" t="s">
        <v>51</v>
      </c>
      <c r="L184" t="s">
        <v>52</v>
      </c>
      <c r="M184">
        <v>9061636.4000000004</v>
      </c>
      <c r="N184">
        <v>3931767</v>
      </c>
      <c r="O184" t="s">
        <v>53</v>
      </c>
      <c r="P184">
        <v>14.7</v>
      </c>
      <c r="Q184" t="s">
        <v>54</v>
      </c>
      <c r="R184" t="s">
        <v>25888</v>
      </c>
      <c r="S184">
        <v>-16831.599999999999</v>
      </c>
      <c r="T184" t="s">
        <v>37</v>
      </c>
      <c r="U184" t="s">
        <v>56</v>
      </c>
      <c r="V184" t="s">
        <v>39</v>
      </c>
      <c r="W184">
        <v>26800000</v>
      </c>
      <c r="X184">
        <v>2256.4</v>
      </c>
      <c r="Y184">
        <v>897235.5</v>
      </c>
      <c r="Z184">
        <v>29.25</v>
      </c>
      <c r="AA184">
        <v>26.917000000000002</v>
      </c>
      <c r="AB184">
        <v>6977600</v>
      </c>
    </row>
    <row r="185" spans="1:28" x14ac:dyDescent="0.3">
      <c r="A185" t="s">
        <v>28</v>
      </c>
      <c r="B185" t="s">
        <v>57</v>
      </c>
      <c r="C185">
        <v>8903.5</v>
      </c>
      <c r="D185">
        <v>-751.9</v>
      </c>
      <c r="E185">
        <v>957749.1</v>
      </c>
      <c r="F185">
        <v>960675.8</v>
      </c>
      <c r="G185" t="s">
        <v>58</v>
      </c>
      <c r="H185">
        <v>732700</v>
      </c>
      <c r="I185">
        <v>-14796400159.6</v>
      </c>
      <c r="J185" t="s">
        <v>59</v>
      </c>
      <c r="K185" t="s">
        <v>60</v>
      </c>
      <c r="L185" t="s">
        <v>61</v>
      </c>
      <c r="M185">
        <v>9119541.0999999996</v>
      </c>
      <c r="N185">
        <v>3958679.5</v>
      </c>
      <c r="O185" t="s">
        <v>62</v>
      </c>
      <c r="P185">
        <v>14.8</v>
      </c>
      <c r="Q185" t="s">
        <v>63</v>
      </c>
      <c r="R185" t="s">
        <v>25889</v>
      </c>
      <c r="S185">
        <v>-16961.900000000001</v>
      </c>
      <c r="T185" t="s">
        <v>37</v>
      </c>
      <c r="U185" t="s">
        <v>38</v>
      </c>
      <c r="V185" t="s">
        <v>39</v>
      </c>
      <c r="W185">
        <v>25200000</v>
      </c>
      <c r="X185">
        <v>2258.1</v>
      </c>
      <c r="Y185">
        <v>903394</v>
      </c>
      <c r="Z185">
        <v>29.4</v>
      </c>
      <c r="AA185">
        <v>27.088000000000001</v>
      </c>
      <c r="AB185">
        <v>7025400</v>
      </c>
    </row>
    <row r="186" spans="1:28" x14ac:dyDescent="0.3">
      <c r="A186" t="s">
        <v>0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7</v>
      </c>
      <c r="I186" t="s">
        <v>8</v>
      </c>
      <c r="J186" t="s">
        <v>9</v>
      </c>
      <c r="K186" t="s">
        <v>10</v>
      </c>
      <c r="L186" t="s">
        <v>11</v>
      </c>
      <c r="M186" t="s">
        <v>12</v>
      </c>
      <c r="N186" t="s">
        <v>13</v>
      </c>
      <c r="O186" t="s">
        <v>14</v>
      </c>
      <c r="P186" t="s">
        <v>15</v>
      </c>
      <c r="Q186" t="s">
        <v>16</v>
      </c>
      <c r="R186" t="s">
        <v>17</v>
      </c>
      <c r="S186" t="s">
        <v>18</v>
      </c>
      <c r="T186" t="s">
        <v>19</v>
      </c>
      <c r="U186" t="s">
        <v>20</v>
      </c>
      <c r="V186" t="s">
        <v>21</v>
      </c>
      <c r="W186" t="s">
        <v>22</v>
      </c>
      <c r="X186" t="s">
        <v>23</v>
      </c>
      <c r="Y186" t="s">
        <v>24</v>
      </c>
      <c r="Z186" t="s">
        <v>25</v>
      </c>
      <c r="AA186" t="s">
        <v>26</v>
      </c>
      <c r="AB186" t="s">
        <v>27</v>
      </c>
    </row>
    <row r="187" spans="1:28" x14ac:dyDescent="0.3">
      <c r="A187" t="s">
        <v>28</v>
      </c>
      <c r="B187" t="s">
        <v>29</v>
      </c>
      <c r="C187">
        <v>8960.5</v>
      </c>
      <c r="D187">
        <v>-758.2</v>
      </c>
      <c r="E187">
        <v>964292.8</v>
      </c>
      <c r="F187">
        <v>967235.4</v>
      </c>
      <c r="G187" t="s">
        <v>30</v>
      </c>
      <c r="H187">
        <v>737600</v>
      </c>
      <c r="I187">
        <v>-14901045718.799999</v>
      </c>
      <c r="J187" t="s">
        <v>31</v>
      </c>
      <c r="K187" t="s">
        <v>32</v>
      </c>
      <c r="L187" t="s">
        <v>33</v>
      </c>
      <c r="M187">
        <v>9177445.8000000007</v>
      </c>
      <c r="N187">
        <v>3985592</v>
      </c>
      <c r="O187" t="s">
        <v>34</v>
      </c>
      <c r="P187">
        <v>14.9</v>
      </c>
      <c r="Q187" t="s">
        <v>35</v>
      </c>
      <c r="R187" t="s">
        <v>25890</v>
      </c>
      <c r="S187">
        <v>-17092.2</v>
      </c>
      <c r="T187" t="s">
        <v>37</v>
      </c>
      <c r="U187" t="s">
        <v>38</v>
      </c>
      <c r="V187" t="s">
        <v>39</v>
      </c>
      <c r="W187">
        <v>23600000</v>
      </c>
      <c r="X187">
        <v>2259.8000000000002</v>
      </c>
      <c r="Y187">
        <v>909552.5</v>
      </c>
      <c r="Z187">
        <v>29.55</v>
      </c>
      <c r="AA187">
        <v>27.259</v>
      </c>
      <c r="AB187">
        <v>7073200</v>
      </c>
    </row>
    <row r="188" spans="1:28" x14ac:dyDescent="0.3">
      <c r="A188" t="s">
        <v>28</v>
      </c>
      <c r="B188" t="s">
        <v>40</v>
      </c>
      <c r="C188">
        <v>9017.5</v>
      </c>
      <c r="D188">
        <v>-764.5</v>
      </c>
      <c r="E188">
        <v>970836.5</v>
      </c>
      <c r="F188">
        <v>973795</v>
      </c>
      <c r="G188" t="s">
        <v>41</v>
      </c>
      <c r="H188">
        <v>742500</v>
      </c>
      <c r="I188">
        <v>-15005691278</v>
      </c>
      <c r="J188" t="s">
        <v>42</v>
      </c>
      <c r="K188" t="s">
        <v>43</v>
      </c>
      <c r="L188" t="s">
        <v>44</v>
      </c>
      <c r="M188">
        <v>9235350.5</v>
      </c>
      <c r="N188">
        <v>4012504.5</v>
      </c>
      <c r="O188" t="s">
        <v>45</v>
      </c>
      <c r="P188">
        <v>15</v>
      </c>
      <c r="Q188" t="s">
        <v>46</v>
      </c>
      <c r="R188" t="s">
        <v>25891</v>
      </c>
      <c r="S188">
        <v>-17222.5</v>
      </c>
      <c r="T188" t="s">
        <v>37</v>
      </c>
      <c r="U188" t="s">
        <v>38</v>
      </c>
      <c r="V188" t="s">
        <v>39</v>
      </c>
      <c r="W188">
        <v>22000000</v>
      </c>
      <c r="X188">
        <v>2261.5</v>
      </c>
      <c r="Y188">
        <v>915711</v>
      </c>
      <c r="Z188">
        <v>29.7</v>
      </c>
      <c r="AA188">
        <v>27.43</v>
      </c>
      <c r="AB188">
        <v>7121000</v>
      </c>
    </row>
    <row r="189" spans="1:28" x14ac:dyDescent="0.3">
      <c r="A189" t="s">
        <v>28</v>
      </c>
      <c r="B189" t="s">
        <v>48</v>
      </c>
      <c r="C189">
        <v>9074.5</v>
      </c>
      <c r="D189">
        <v>-770.8</v>
      </c>
      <c r="E189">
        <v>977380.2</v>
      </c>
      <c r="F189">
        <v>980354.6</v>
      </c>
      <c r="G189" t="s">
        <v>49</v>
      </c>
      <c r="H189">
        <v>747400</v>
      </c>
      <c r="I189">
        <v>-15110336837.200001</v>
      </c>
      <c r="J189" t="s">
        <v>50</v>
      </c>
      <c r="K189" t="s">
        <v>51</v>
      </c>
      <c r="L189" t="s">
        <v>52</v>
      </c>
      <c r="M189">
        <v>9293255.1999999993</v>
      </c>
      <c r="N189">
        <v>4039417</v>
      </c>
      <c r="O189" t="s">
        <v>53</v>
      </c>
      <c r="P189">
        <v>15.1</v>
      </c>
      <c r="Q189" t="s">
        <v>54</v>
      </c>
      <c r="R189" t="s">
        <v>25892</v>
      </c>
      <c r="S189">
        <v>-17352.8</v>
      </c>
      <c r="T189" t="s">
        <v>37</v>
      </c>
      <c r="U189" t="s">
        <v>56</v>
      </c>
      <c r="V189" t="s">
        <v>39</v>
      </c>
      <c r="W189">
        <v>20400000</v>
      </c>
      <c r="X189">
        <v>2263.1999999999998</v>
      </c>
      <c r="Y189">
        <v>921869.5</v>
      </c>
      <c r="Z189">
        <v>29.85</v>
      </c>
      <c r="AA189">
        <v>27.600999999999999</v>
      </c>
      <c r="AB189">
        <v>7168800</v>
      </c>
    </row>
    <row r="190" spans="1:28" x14ac:dyDescent="0.3">
      <c r="A190" t="s">
        <v>28</v>
      </c>
      <c r="B190" t="s">
        <v>57</v>
      </c>
      <c r="C190">
        <v>9131.5</v>
      </c>
      <c r="D190">
        <v>-777.1</v>
      </c>
      <c r="E190">
        <v>983923.9</v>
      </c>
      <c r="F190">
        <v>986914.2</v>
      </c>
      <c r="G190" t="s">
        <v>58</v>
      </c>
      <c r="H190">
        <v>752300</v>
      </c>
      <c r="I190">
        <v>-15214982396.4</v>
      </c>
      <c r="J190" t="s">
        <v>59</v>
      </c>
      <c r="K190" t="s">
        <v>60</v>
      </c>
      <c r="L190" t="s">
        <v>61</v>
      </c>
      <c r="M190">
        <v>9351159.9000000004</v>
      </c>
      <c r="N190">
        <v>4066329.5</v>
      </c>
      <c r="O190" t="s">
        <v>62</v>
      </c>
      <c r="P190">
        <v>15.2</v>
      </c>
      <c r="Q190" t="s">
        <v>63</v>
      </c>
      <c r="R190" t="s">
        <v>25893</v>
      </c>
      <c r="S190">
        <v>-17483.099999999999</v>
      </c>
      <c r="T190" t="s">
        <v>37</v>
      </c>
      <c r="U190" t="s">
        <v>38</v>
      </c>
      <c r="V190" t="s">
        <v>39</v>
      </c>
      <c r="W190">
        <v>18800000</v>
      </c>
      <c r="X190">
        <v>2264.9</v>
      </c>
      <c r="Y190">
        <v>928028</v>
      </c>
      <c r="Z190">
        <v>30</v>
      </c>
      <c r="AA190">
        <v>27.771999999999998</v>
      </c>
      <c r="AB190">
        <v>7216600</v>
      </c>
    </row>
    <row r="191" spans="1:28" x14ac:dyDescent="0.3">
      <c r="A191" t="s">
        <v>0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7</v>
      </c>
      <c r="I191" t="s">
        <v>8</v>
      </c>
      <c r="J191" t="s">
        <v>9</v>
      </c>
      <c r="K191" t="s">
        <v>10</v>
      </c>
      <c r="L191" t="s">
        <v>11</v>
      </c>
      <c r="M191" t="s">
        <v>12</v>
      </c>
      <c r="N191" t="s">
        <v>13</v>
      </c>
      <c r="O191" t="s">
        <v>14</v>
      </c>
      <c r="P191" t="s">
        <v>15</v>
      </c>
      <c r="Q191" t="s">
        <v>16</v>
      </c>
      <c r="R191" t="s">
        <v>17</v>
      </c>
      <c r="S191" t="s">
        <v>18</v>
      </c>
      <c r="T191" t="s">
        <v>19</v>
      </c>
      <c r="U191" t="s">
        <v>20</v>
      </c>
      <c r="V191" t="s">
        <v>21</v>
      </c>
      <c r="W191" t="s">
        <v>22</v>
      </c>
      <c r="X191" t="s">
        <v>23</v>
      </c>
      <c r="Y191" t="s">
        <v>24</v>
      </c>
      <c r="Z191" t="s">
        <v>25</v>
      </c>
      <c r="AA191" t="s">
        <v>26</v>
      </c>
      <c r="AB191" t="s">
        <v>27</v>
      </c>
    </row>
    <row r="192" spans="1:28" x14ac:dyDescent="0.3">
      <c r="A192" t="s">
        <v>28</v>
      </c>
      <c r="B192" t="s">
        <v>29</v>
      </c>
      <c r="C192">
        <v>9188.5</v>
      </c>
      <c r="D192">
        <v>-783.4</v>
      </c>
      <c r="E192">
        <v>990467.6</v>
      </c>
      <c r="F192">
        <v>993473.8</v>
      </c>
      <c r="G192" t="s">
        <v>30</v>
      </c>
      <c r="H192">
        <v>757200</v>
      </c>
      <c r="I192">
        <v>-15319627955.6</v>
      </c>
      <c r="J192" t="s">
        <v>31</v>
      </c>
      <c r="K192" t="s">
        <v>32</v>
      </c>
      <c r="L192" t="s">
        <v>33</v>
      </c>
      <c r="M192">
        <v>9409064.5999999996</v>
      </c>
      <c r="N192">
        <v>4093242</v>
      </c>
      <c r="O192" t="s">
        <v>34</v>
      </c>
      <c r="P192">
        <v>15.3</v>
      </c>
      <c r="Q192" t="s">
        <v>35</v>
      </c>
      <c r="R192" t="s">
        <v>25894</v>
      </c>
      <c r="S192">
        <v>-17613.400000000001</v>
      </c>
      <c r="T192" t="s">
        <v>37</v>
      </c>
      <c r="U192" t="s">
        <v>38</v>
      </c>
      <c r="V192" t="s">
        <v>39</v>
      </c>
      <c r="W192">
        <v>17200000</v>
      </c>
      <c r="X192">
        <v>2266.6</v>
      </c>
      <c r="Y192">
        <v>934186.5</v>
      </c>
      <c r="Z192">
        <v>30.15</v>
      </c>
      <c r="AA192">
        <v>27.943000000000001</v>
      </c>
      <c r="AB192">
        <v>7264400</v>
      </c>
    </row>
    <row r="193" spans="1:28" x14ac:dyDescent="0.3">
      <c r="A193" t="s">
        <v>28</v>
      </c>
      <c r="B193" t="s">
        <v>40</v>
      </c>
      <c r="C193">
        <v>9245.5</v>
      </c>
      <c r="D193">
        <v>-789.7</v>
      </c>
      <c r="E193">
        <v>997011.3</v>
      </c>
      <c r="F193">
        <v>1000033.4</v>
      </c>
      <c r="G193" t="s">
        <v>41</v>
      </c>
      <c r="H193">
        <v>762100</v>
      </c>
      <c r="I193">
        <v>-15424273514.799999</v>
      </c>
      <c r="J193" t="s">
        <v>42</v>
      </c>
      <c r="K193" t="s">
        <v>43</v>
      </c>
      <c r="L193" t="s">
        <v>44</v>
      </c>
      <c r="M193">
        <v>9466969.3000000007</v>
      </c>
      <c r="N193">
        <v>4120154.5</v>
      </c>
      <c r="O193" t="s">
        <v>45</v>
      </c>
      <c r="P193">
        <v>15.4</v>
      </c>
      <c r="Q193" t="s">
        <v>46</v>
      </c>
      <c r="R193" t="s">
        <v>25895</v>
      </c>
      <c r="S193">
        <v>-17743.7</v>
      </c>
      <c r="T193" t="s">
        <v>37</v>
      </c>
      <c r="U193" t="s">
        <v>38</v>
      </c>
      <c r="V193" t="s">
        <v>39</v>
      </c>
      <c r="W193">
        <v>15600000</v>
      </c>
      <c r="X193">
        <v>2268.3000000000002</v>
      </c>
      <c r="Y193">
        <v>940345</v>
      </c>
      <c r="Z193">
        <v>30.3</v>
      </c>
      <c r="AA193">
        <v>28.114000000000001</v>
      </c>
      <c r="AB193">
        <v>7312200</v>
      </c>
    </row>
    <row r="194" spans="1:28" x14ac:dyDescent="0.3">
      <c r="A194" t="s">
        <v>28</v>
      </c>
      <c r="B194" t="s">
        <v>48</v>
      </c>
      <c r="C194">
        <v>9302.5</v>
      </c>
      <c r="D194">
        <v>-796</v>
      </c>
      <c r="E194">
        <v>1003555</v>
      </c>
      <c r="F194">
        <v>1006593</v>
      </c>
      <c r="G194" t="s">
        <v>49</v>
      </c>
      <c r="H194">
        <v>767000</v>
      </c>
      <c r="I194">
        <v>-15528919074</v>
      </c>
      <c r="J194" t="s">
        <v>50</v>
      </c>
      <c r="K194" t="s">
        <v>51</v>
      </c>
      <c r="L194" t="s">
        <v>52</v>
      </c>
      <c r="M194">
        <v>9524874</v>
      </c>
      <c r="N194">
        <v>4147067</v>
      </c>
      <c r="O194" t="s">
        <v>53</v>
      </c>
      <c r="P194">
        <v>15.5</v>
      </c>
      <c r="Q194" t="s">
        <v>54</v>
      </c>
      <c r="R194" t="s">
        <v>25896</v>
      </c>
      <c r="S194">
        <v>-17874</v>
      </c>
      <c r="T194" t="s">
        <v>37</v>
      </c>
      <c r="U194" t="s">
        <v>56</v>
      </c>
      <c r="V194" t="s">
        <v>39</v>
      </c>
      <c r="W194">
        <v>14000000</v>
      </c>
      <c r="X194">
        <v>2270</v>
      </c>
      <c r="Y194">
        <v>946503.5</v>
      </c>
      <c r="Z194">
        <v>30.45</v>
      </c>
      <c r="AA194">
        <v>28.285</v>
      </c>
      <c r="AB194">
        <v>7360000</v>
      </c>
    </row>
    <row r="195" spans="1:28" x14ac:dyDescent="0.3">
      <c r="A195" t="s">
        <v>28</v>
      </c>
      <c r="B195" t="s">
        <v>57</v>
      </c>
      <c r="C195">
        <v>9359.5</v>
      </c>
      <c r="D195">
        <v>-802.3</v>
      </c>
      <c r="E195">
        <v>1010098.7</v>
      </c>
      <c r="F195">
        <v>1013152.6</v>
      </c>
      <c r="G195" t="s">
        <v>58</v>
      </c>
      <c r="H195">
        <v>771900</v>
      </c>
      <c r="I195">
        <v>-15633564633.200001</v>
      </c>
      <c r="J195" t="s">
        <v>59</v>
      </c>
      <c r="K195" t="s">
        <v>60</v>
      </c>
      <c r="L195" t="s">
        <v>61</v>
      </c>
      <c r="M195">
        <v>9582778.6999999993</v>
      </c>
      <c r="N195">
        <v>4173979.5</v>
      </c>
      <c r="O195" t="s">
        <v>62</v>
      </c>
      <c r="P195">
        <v>15.6</v>
      </c>
      <c r="Q195" t="s">
        <v>63</v>
      </c>
      <c r="R195" t="s">
        <v>25897</v>
      </c>
      <c r="S195">
        <v>-18004.3</v>
      </c>
      <c r="T195" t="s">
        <v>37</v>
      </c>
      <c r="U195" t="s">
        <v>38</v>
      </c>
      <c r="V195" t="s">
        <v>39</v>
      </c>
      <c r="W195">
        <v>12400000</v>
      </c>
      <c r="X195">
        <v>2271.6999999999998</v>
      </c>
      <c r="Y195">
        <v>952662</v>
      </c>
      <c r="Z195">
        <v>30.6</v>
      </c>
      <c r="AA195">
        <v>28.456</v>
      </c>
      <c r="AB195">
        <v>7407800</v>
      </c>
    </row>
    <row r="196" spans="1:28" x14ac:dyDescent="0.3">
      <c r="A196" t="s">
        <v>0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7</v>
      </c>
      <c r="I196" t="s">
        <v>8</v>
      </c>
      <c r="J196" t="s">
        <v>9</v>
      </c>
      <c r="K196" t="s">
        <v>10</v>
      </c>
      <c r="L196" t="s">
        <v>11</v>
      </c>
      <c r="M196" t="s">
        <v>12</v>
      </c>
      <c r="N196" t="s">
        <v>13</v>
      </c>
      <c r="O196" t="s">
        <v>14</v>
      </c>
      <c r="P196" t="s">
        <v>15</v>
      </c>
      <c r="Q196" t="s">
        <v>16</v>
      </c>
      <c r="R196" t="s">
        <v>17</v>
      </c>
      <c r="S196" t="s">
        <v>18</v>
      </c>
      <c r="T196" t="s">
        <v>19</v>
      </c>
      <c r="U196" t="s">
        <v>20</v>
      </c>
      <c r="V196" t="s">
        <v>21</v>
      </c>
      <c r="W196" t="s">
        <v>22</v>
      </c>
      <c r="X196" t="s">
        <v>23</v>
      </c>
      <c r="Y196" t="s">
        <v>24</v>
      </c>
      <c r="Z196" t="s">
        <v>25</v>
      </c>
      <c r="AA196" t="s">
        <v>26</v>
      </c>
      <c r="AB196" t="s">
        <v>27</v>
      </c>
    </row>
    <row r="197" spans="1:28" x14ac:dyDescent="0.3">
      <c r="A197" t="s">
        <v>28</v>
      </c>
      <c r="B197" t="s">
        <v>29</v>
      </c>
      <c r="C197">
        <v>9416.5</v>
      </c>
      <c r="D197">
        <v>-808.6</v>
      </c>
      <c r="E197">
        <v>1016642.4</v>
      </c>
      <c r="F197">
        <v>1019712.2</v>
      </c>
      <c r="G197" t="s">
        <v>30</v>
      </c>
      <c r="H197">
        <v>776800</v>
      </c>
      <c r="I197">
        <v>-15738210192.4</v>
      </c>
      <c r="J197" t="s">
        <v>31</v>
      </c>
      <c r="K197" t="s">
        <v>32</v>
      </c>
      <c r="L197" t="s">
        <v>33</v>
      </c>
      <c r="M197">
        <v>9640683.4000000004</v>
      </c>
      <c r="N197">
        <v>4200892</v>
      </c>
      <c r="O197" t="s">
        <v>34</v>
      </c>
      <c r="P197">
        <v>15.7</v>
      </c>
      <c r="Q197" t="s">
        <v>35</v>
      </c>
      <c r="R197" t="s">
        <v>25898</v>
      </c>
      <c r="S197">
        <v>-18134.599999999999</v>
      </c>
      <c r="T197" t="s">
        <v>37</v>
      </c>
      <c r="U197" t="s">
        <v>38</v>
      </c>
      <c r="V197" t="s">
        <v>39</v>
      </c>
      <c r="W197">
        <v>10800000</v>
      </c>
      <c r="X197">
        <v>2273.4</v>
      </c>
      <c r="Y197">
        <v>958820.5</v>
      </c>
      <c r="Z197">
        <v>30.75</v>
      </c>
      <c r="AA197">
        <v>28.626999999999999</v>
      </c>
      <c r="AB197">
        <v>7455600</v>
      </c>
    </row>
    <row r="198" spans="1:28" x14ac:dyDescent="0.3">
      <c r="A198" t="s">
        <v>28</v>
      </c>
      <c r="B198" t="s">
        <v>40</v>
      </c>
      <c r="C198">
        <v>9473.5</v>
      </c>
      <c r="D198">
        <v>-814.9</v>
      </c>
      <c r="E198">
        <v>1023186.1</v>
      </c>
      <c r="F198">
        <v>1026271.8</v>
      </c>
      <c r="G198" t="s">
        <v>41</v>
      </c>
      <c r="H198">
        <v>781700</v>
      </c>
      <c r="I198">
        <v>-15842855751.6</v>
      </c>
      <c r="J198" t="s">
        <v>42</v>
      </c>
      <c r="K198" t="s">
        <v>43</v>
      </c>
      <c r="L198" t="s">
        <v>44</v>
      </c>
      <c r="M198">
        <v>9698588.0999999996</v>
      </c>
      <c r="N198">
        <v>4227804.5</v>
      </c>
      <c r="O198" t="s">
        <v>45</v>
      </c>
      <c r="P198">
        <v>15.8</v>
      </c>
      <c r="Q198" t="s">
        <v>46</v>
      </c>
      <c r="R198" t="s">
        <v>25899</v>
      </c>
      <c r="S198">
        <v>-18264.900000000001</v>
      </c>
      <c r="T198" t="s">
        <v>37</v>
      </c>
      <c r="U198" t="s">
        <v>38</v>
      </c>
      <c r="V198" t="s">
        <v>39</v>
      </c>
      <c r="W198">
        <v>9200000</v>
      </c>
      <c r="X198">
        <v>2275.1</v>
      </c>
      <c r="Y198">
        <v>964979</v>
      </c>
      <c r="Z198">
        <v>30.9</v>
      </c>
      <c r="AA198">
        <v>28.797999999999998</v>
      </c>
      <c r="AB198">
        <v>7503400</v>
      </c>
    </row>
    <row r="199" spans="1:28" x14ac:dyDescent="0.3">
      <c r="A199" t="s">
        <v>28</v>
      </c>
      <c r="B199" t="s">
        <v>48</v>
      </c>
      <c r="C199">
        <v>9530.5</v>
      </c>
      <c r="D199">
        <v>-821.2</v>
      </c>
      <c r="E199">
        <v>1029729.8</v>
      </c>
      <c r="F199">
        <v>1032831.4</v>
      </c>
      <c r="G199" t="s">
        <v>49</v>
      </c>
      <c r="H199">
        <v>786600</v>
      </c>
      <c r="I199">
        <v>-15947501310.799999</v>
      </c>
      <c r="J199" t="s">
        <v>50</v>
      </c>
      <c r="K199" t="s">
        <v>51</v>
      </c>
      <c r="L199" t="s">
        <v>52</v>
      </c>
      <c r="M199">
        <v>9756492.8000000007</v>
      </c>
      <c r="N199">
        <v>4254717</v>
      </c>
      <c r="O199" t="s">
        <v>53</v>
      </c>
      <c r="P199">
        <v>15.9</v>
      </c>
      <c r="Q199" t="s">
        <v>54</v>
      </c>
      <c r="R199" t="s">
        <v>25900</v>
      </c>
      <c r="S199">
        <v>-18395.2</v>
      </c>
      <c r="T199" t="s">
        <v>37</v>
      </c>
      <c r="U199" t="s">
        <v>56</v>
      </c>
      <c r="V199" t="s">
        <v>39</v>
      </c>
      <c r="W199">
        <v>7600000</v>
      </c>
      <c r="X199">
        <v>2276.8000000000002</v>
      </c>
      <c r="Y199">
        <v>971137.5</v>
      </c>
      <c r="Z199">
        <v>31.05</v>
      </c>
      <c r="AA199">
        <v>28.969000000000001</v>
      </c>
      <c r="AB199">
        <v>7551200</v>
      </c>
    </row>
    <row r="200" spans="1:28" x14ac:dyDescent="0.3">
      <c r="A200" t="s">
        <v>28</v>
      </c>
      <c r="B200" t="s">
        <v>57</v>
      </c>
      <c r="C200">
        <v>9587.5</v>
      </c>
      <c r="D200">
        <v>-827.5</v>
      </c>
      <c r="E200">
        <v>1036273.5</v>
      </c>
      <c r="F200">
        <v>1039391</v>
      </c>
      <c r="G200" t="s">
        <v>58</v>
      </c>
      <c r="H200">
        <v>791500</v>
      </c>
      <c r="I200">
        <v>-16052146870</v>
      </c>
      <c r="J200" t="s">
        <v>59</v>
      </c>
      <c r="K200" t="s">
        <v>60</v>
      </c>
      <c r="L200" t="s">
        <v>61</v>
      </c>
      <c r="M200">
        <v>9814397.5</v>
      </c>
      <c r="N200">
        <v>4281629.5</v>
      </c>
      <c r="O200" t="s">
        <v>62</v>
      </c>
      <c r="P200">
        <v>16</v>
      </c>
      <c r="Q200" t="s">
        <v>63</v>
      </c>
      <c r="R200" t="s">
        <v>25901</v>
      </c>
      <c r="S200">
        <v>-18525.5</v>
      </c>
      <c r="T200" t="s">
        <v>37</v>
      </c>
      <c r="U200" t="s">
        <v>38</v>
      </c>
      <c r="V200" t="s">
        <v>39</v>
      </c>
      <c r="W200">
        <v>6000000</v>
      </c>
      <c r="X200">
        <v>2278.5</v>
      </c>
      <c r="Y200">
        <v>977296</v>
      </c>
      <c r="Z200">
        <v>31.2</v>
      </c>
      <c r="AA200">
        <v>29.14</v>
      </c>
      <c r="AB200">
        <v>7599000</v>
      </c>
    </row>
    <row r="201" spans="1:28" x14ac:dyDescent="0.3">
      <c r="A201" t="s">
        <v>0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8</v>
      </c>
      <c r="J201" t="s">
        <v>9</v>
      </c>
      <c r="K201" t="s">
        <v>10</v>
      </c>
      <c r="L201" t="s">
        <v>11</v>
      </c>
      <c r="M201" t="s">
        <v>12</v>
      </c>
      <c r="N201" t="s">
        <v>13</v>
      </c>
      <c r="O201" t="s">
        <v>14</v>
      </c>
      <c r="P201" t="s">
        <v>15</v>
      </c>
      <c r="Q201" t="s">
        <v>16</v>
      </c>
      <c r="R201" t="s">
        <v>17</v>
      </c>
      <c r="S201" t="s">
        <v>18</v>
      </c>
      <c r="T201" t="s">
        <v>19</v>
      </c>
      <c r="U201" t="s">
        <v>20</v>
      </c>
      <c r="V201" t="s">
        <v>21</v>
      </c>
      <c r="W201" t="s">
        <v>22</v>
      </c>
      <c r="X201" t="s">
        <v>23</v>
      </c>
      <c r="Y201" t="s">
        <v>24</v>
      </c>
      <c r="Z201" t="s">
        <v>25</v>
      </c>
      <c r="AA201" t="s">
        <v>26</v>
      </c>
      <c r="AB201" t="s">
        <v>27</v>
      </c>
    </row>
    <row r="202" spans="1:28" x14ac:dyDescent="0.3">
      <c r="A202" t="s">
        <v>28</v>
      </c>
      <c r="B202" t="s">
        <v>29</v>
      </c>
      <c r="C202">
        <v>9644.5</v>
      </c>
      <c r="D202">
        <v>-833.8</v>
      </c>
      <c r="E202">
        <v>1042817.2</v>
      </c>
      <c r="F202">
        <v>1045950.6</v>
      </c>
      <c r="G202" t="s">
        <v>30</v>
      </c>
      <c r="H202">
        <v>796400</v>
      </c>
      <c r="I202">
        <v>-16156792429.200001</v>
      </c>
      <c r="J202" t="s">
        <v>31</v>
      </c>
      <c r="K202" t="s">
        <v>32</v>
      </c>
      <c r="L202" t="s">
        <v>33</v>
      </c>
      <c r="M202">
        <v>9872302.1999999993</v>
      </c>
      <c r="N202">
        <v>4308542</v>
      </c>
      <c r="O202" t="s">
        <v>34</v>
      </c>
      <c r="P202">
        <v>16.100000000000001</v>
      </c>
      <c r="Q202" t="s">
        <v>35</v>
      </c>
      <c r="R202" t="s">
        <v>25902</v>
      </c>
      <c r="S202">
        <v>-18655.8</v>
      </c>
      <c r="T202" t="s">
        <v>37</v>
      </c>
      <c r="U202" t="s">
        <v>38</v>
      </c>
      <c r="V202" t="s">
        <v>39</v>
      </c>
      <c r="W202">
        <v>4400000</v>
      </c>
      <c r="X202">
        <v>2280.1999999999998</v>
      </c>
      <c r="Y202">
        <v>983454.5</v>
      </c>
      <c r="Z202">
        <v>31.35</v>
      </c>
      <c r="AA202">
        <v>29.311</v>
      </c>
      <c r="AB202">
        <v>7646800</v>
      </c>
    </row>
    <row r="203" spans="1:28" x14ac:dyDescent="0.3">
      <c r="A203" t="s">
        <v>28</v>
      </c>
      <c r="B203" t="s">
        <v>40</v>
      </c>
      <c r="C203">
        <v>9701.5000000000091</v>
      </c>
      <c r="D203">
        <v>-840.1</v>
      </c>
      <c r="E203">
        <v>1049360.8999999999</v>
      </c>
      <c r="F203">
        <v>1052510.2</v>
      </c>
      <c r="G203" t="s">
        <v>41</v>
      </c>
      <c r="H203">
        <v>801300</v>
      </c>
      <c r="I203">
        <v>-16261437988.4</v>
      </c>
      <c r="J203" t="s">
        <v>42</v>
      </c>
      <c r="K203" t="s">
        <v>43</v>
      </c>
      <c r="L203" t="s">
        <v>44</v>
      </c>
      <c r="M203">
        <v>9930206.9000000004</v>
      </c>
      <c r="N203">
        <v>4335454.5</v>
      </c>
      <c r="O203" t="s">
        <v>45</v>
      </c>
      <c r="P203">
        <v>16.2</v>
      </c>
      <c r="Q203" t="s">
        <v>46</v>
      </c>
      <c r="R203" t="s">
        <v>25903</v>
      </c>
      <c r="S203">
        <v>-18786.099999999999</v>
      </c>
      <c r="T203" t="s">
        <v>37</v>
      </c>
      <c r="U203" t="s">
        <v>38</v>
      </c>
      <c r="V203" t="s">
        <v>39</v>
      </c>
      <c r="W203">
        <v>2800000</v>
      </c>
      <c r="X203">
        <v>2281.9</v>
      </c>
      <c r="Y203">
        <v>989613</v>
      </c>
      <c r="Z203">
        <v>31.5</v>
      </c>
      <c r="AA203">
        <v>29.481999999999999</v>
      </c>
      <c r="AB203">
        <v>7694600</v>
      </c>
    </row>
    <row r="204" spans="1:28" x14ac:dyDescent="0.3">
      <c r="A204" t="s">
        <v>28</v>
      </c>
      <c r="B204" t="s">
        <v>48</v>
      </c>
      <c r="C204">
        <v>9758.5000000000091</v>
      </c>
      <c r="D204">
        <v>-846.4</v>
      </c>
      <c r="E204">
        <v>1055904.6000000001</v>
      </c>
      <c r="F204">
        <v>1059069.8</v>
      </c>
      <c r="G204" t="s">
        <v>49</v>
      </c>
      <c r="H204">
        <v>806200</v>
      </c>
      <c r="I204">
        <v>-16366083547.6</v>
      </c>
      <c r="J204" t="s">
        <v>50</v>
      </c>
      <c r="K204" t="s">
        <v>51</v>
      </c>
      <c r="L204" t="s">
        <v>52</v>
      </c>
      <c r="M204">
        <v>9988111.5999999996</v>
      </c>
      <c r="N204">
        <v>4362367</v>
      </c>
      <c r="O204" t="s">
        <v>53</v>
      </c>
      <c r="P204">
        <v>16.3</v>
      </c>
      <c r="Q204" t="s">
        <v>54</v>
      </c>
      <c r="R204" t="s">
        <v>25904</v>
      </c>
      <c r="S204">
        <v>-18916.400000000001</v>
      </c>
      <c r="T204" t="s">
        <v>37</v>
      </c>
      <c r="U204" t="s">
        <v>56</v>
      </c>
      <c r="V204" t="s">
        <v>39</v>
      </c>
      <c r="W204">
        <v>1200000</v>
      </c>
      <c r="X204">
        <v>2283.6</v>
      </c>
      <c r="Y204">
        <v>995771.5</v>
      </c>
      <c r="Z204">
        <v>31.65</v>
      </c>
      <c r="AA204">
        <v>29.652999999999999</v>
      </c>
      <c r="AB204">
        <v>7742400</v>
      </c>
    </row>
    <row r="205" spans="1:28" x14ac:dyDescent="0.3">
      <c r="A205" t="s">
        <v>28</v>
      </c>
      <c r="B205" t="s">
        <v>57</v>
      </c>
      <c r="C205">
        <v>9815.5000000000091</v>
      </c>
      <c r="D205">
        <v>-852.7</v>
      </c>
      <c r="E205">
        <v>1062448.3</v>
      </c>
      <c r="F205">
        <v>1065629.3999999999</v>
      </c>
      <c r="G205" t="s">
        <v>58</v>
      </c>
      <c r="H205">
        <v>811100</v>
      </c>
      <c r="I205">
        <v>-16470729106.799999</v>
      </c>
      <c r="J205" t="s">
        <v>59</v>
      </c>
      <c r="K205" t="s">
        <v>60</v>
      </c>
      <c r="L205" t="s">
        <v>61</v>
      </c>
      <c r="M205">
        <v>10046016.300000001</v>
      </c>
      <c r="N205">
        <v>4389279.5</v>
      </c>
      <c r="O205" t="s">
        <v>62</v>
      </c>
      <c r="P205">
        <v>16.399999999999999</v>
      </c>
      <c r="Q205" t="s">
        <v>63</v>
      </c>
      <c r="R205" t="s">
        <v>25905</v>
      </c>
      <c r="S205">
        <v>-19046.7</v>
      </c>
      <c r="T205" t="s">
        <v>37</v>
      </c>
      <c r="U205" t="s">
        <v>38</v>
      </c>
      <c r="V205" t="s">
        <v>39</v>
      </c>
      <c r="W205">
        <v>-400000</v>
      </c>
      <c r="X205">
        <v>2285.3000000000002</v>
      </c>
      <c r="Y205">
        <v>1001930</v>
      </c>
      <c r="Z205">
        <v>31.8</v>
      </c>
      <c r="AA205">
        <v>29.824000000000002</v>
      </c>
      <c r="AB205">
        <v>7790200</v>
      </c>
    </row>
    <row r="206" spans="1:28" x14ac:dyDescent="0.3">
      <c r="A206" t="s">
        <v>0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7</v>
      </c>
      <c r="I206" t="s">
        <v>8</v>
      </c>
      <c r="J206" t="s">
        <v>9</v>
      </c>
      <c r="K206" t="s">
        <v>10</v>
      </c>
      <c r="L206" t="s">
        <v>11</v>
      </c>
      <c r="M206" t="s">
        <v>12</v>
      </c>
      <c r="N206" t="s">
        <v>13</v>
      </c>
      <c r="O206" t="s">
        <v>14</v>
      </c>
      <c r="P206" t="s">
        <v>15</v>
      </c>
      <c r="Q206" t="s">
        <v>16</v>
      </c>
      <c r="R206" t="s">
        <v>17</v>
      </c>
      <c r="S206" t="s">
        <v>18</v>
      </c>
      <c r="T206" t="s">
        <v>19</v>
      </c>
      <c r="U206" t="s">
        <v>20</v>
      </c>
      <c r="V206" t="s">
        <v>21</v>
      </c>
      <c r="W206" t="s">
        <v>22</v>
      </c>
      <c r="X206" t="s">
        <v>23</v>
      </c>
      <c r="Y206" t="s">
        <v>24</v>
      </c>
      <c r="Z206" t="s">
        <v>25</v>
      </c>
      <c r="AA206" t="s">
        <v>26</v>
      </c>
      <c r="AB206" t="s">
        <v>27</v>
      </c>
    </row>
    <row r="207" spans="1:28" x14ac:dyDescent="0.3">
      <c r="A207" t="s">
        <v>28</v>
      </c>
      <c r="B207" t="s">
        <v>29</v>
      </c>
      <c r="C207">
        <v>9872.5000000000091</v>
      </c>
      <c r="D207">
        <v>-859</v>
      </c>
      <c r="E207">
        <v>1068992</v>
      </c>
      <c r="F207">
        <v>1072189</v>
      </c>
      <c r="G207" t="s">
        <v>30</v>
      </c>
      <c r="H207">
        <v>816000</v>
      </c>
      <c r="I207">
        <v>-16575374666</v>
      </c>
      <c r="J207" t="s">
        <v>31</v>
      </c>
      <c r="K207" t="s">
        <v>32</v>
      </c>
      <c r="L207" t="s">
        <v>33</v>
      </c>
      <c r="M207">
        <v>10103921</v>
      </c>
      <c r="N207">
        <v>4416192</v>
      </c>
      <c r="O207" t="s">
        <v>34</v>
      </c>
      <c r="P207">
        <v>16.5</v>
      </c>
      <c r="Q207" t="s">
        <v>35</v>
      </c>
      <c r="R207" t="s">
        <v>25906</v>
      </c>
      <c r="S207">
        <v>-19177</v>
      </c>
      <c r="T207" t="s">
        <v>37</v>
      </c>
      <c r="U207" t="s">
        <v>38</v>
      </c>
      <c r="V207" t="s">
        <v>39</v>
      </c>
      <c r="W207">
        <v>-2000000</v>
      </c>
      <c r="X207">
        <v>2287</v>
      </c>
      <c r="Y207">
        <v>1008088.5</v>
      </c>
      <c r="Z207">
        <v>31.95</v>
      </c>
      <c r="AA207">
        <v>29.995000000000001</v>
      </c>
      <c r="AB207">
        <v>7838000</v>
      </c>
    </row>
    <row r="208" spans="1:28" x14ac:dyDescent="0.3">
      <c r="A208" t="s">
        <v>28</v>
      </c>
      <c r="B208" t="s">
        <v>40</v>
      </c>
      <c r="C208">
        <v>9929.5000000000091</v>
      </c>
      <c r="D208">
        <v>-865.3</v>
      </c>
      <c r="E208">
        <v>1075535.7</v>
      </c>
      <c r="F208">
        <v>1078748.6000000001</v>
      </c>
      <c r="G208" t="s">
        <v>41</v>
      </c>
      <c r="H208">
        <v>820900</v>
      </c>
      <c r="I208">
        <v>-16680020225.200001</v>
      </c>
      <c r="J208" t="s">
        <v>42</v>
      </c>
      <c r="K208" t="s">
        <v>43</v>
      </c>
      <c r="L208" t="s">
        <v>44</v>
      </c>
      <c r="M208">
        <v>10161825.699999999</v>
      </c>
      <c r="N208">
        <v>4443104.5</v>
      </c>
      <c r="O208" t="s">
        <v>45</v>
      </c>
      <c r="P208">
        <v>16.600000000000001</v>
      </c>
      <c r="Q208" t="s">
        <v>46</v>
      </c>
      <c r="R208" t="s">
        <v>25907</v>
      </c>
      <c r="S208">
        <v>-19307.3</v>
      </c>
      <c r="T208" t="s">
        <v>37</v>
      </c>
      <c r="U208" t="s">
        <v>38</v>
      </c>
      <c r="V208" t="s">
        <v>39</v>
      </c>
      <c r="W208">
        <v>-3600000</v>
      </c>
      <c r="X208">
        <v>2288.6999999999998</v>
      </c>
      <c r="Y208">
        <v>1014247</v>
      </c>
      <c r="Z208">
        <v>32.1</v>
      </c>
      <c r="AA208">
        <v>30.166</v>
      </c>
      <c r="AB208">
        <v>7885800</v>
      </c>
    </row>
    <row r="209" spans="1:28" x14ac:dyDescent="0.3">
      <c r="A209" t="s">
        <v>28</v>
      </c>
      <c r="B209" t="s">
        <v>48</v>
      </c>
      <c r="C209">
        <v>9986.5000000000091</v>
      </c>
      <c r="D209">
        <v>-871.6</v>
      </c>
      <c r="E209">
        <v>1082079.3999999999</v>
      </c>
      <c r="F209">
        <v>1085308.2</v>
      </c>
      <c r="G209" t="s">
        <v>49</v>
      </c>
      <c r="H209">
        <v>825800</v>
      </c>
      <c r="I209">
        <v>-16784665784.4</v>
      </c>
      <c r="J209" t="s">
        <v>50</v>
      </c>
      <c r="K209" t="s">
        <v>51</v>
      </c>
      <c r="L209" t="s">
        <v>52</v>
      </c>
      <c r="M209">
        <v>10219730.4</v>
      </c>
      <c r="N209">
        <v>4470017</v>
      </c>
      <c r="O209" t="s">
        <v>53</v>
      </c>
      <c r="P209">
        <v>16.7</v>
      </c>
      <c r="Q209" t="s">
        <v>54</v>
      </c>
      <c r="R209" t="s">
        <v>25908</v>
      </c>
      <c r="S209">
        <v>-19437.599999999999</v>
      </c>
      <c r="T209" t="s">
        <v>37</v>
      </c>
      <c r="U209" t="s">
        <v>56</v>
      </c>
      <c r="V209" t="s">
        <v>39</v>
      </c>
      <c r="W209">
        <v>-5200000</v>
      </c>
      <c r="X209">
        <v>2290.4</v>
      </c>
      <c r="Y209">
        <v>1020405.5</v>
      </c>
      <c r="Z209">
        <v>32.25</v>
      </c>
      <c r="AA209">
        <v>30.337</v>
      </c>
      <c r="AB209">
        <v>7933600</v>
      </c>
    </row>
    <row r="210" spans="1:28" x14ac:dyDescent="0.3">
      <c r="A210" t="s">
        <v>28</v>
      </c>
      <c r="B210" t="s">
        <v>57</v>
      </c>
      <c r="C210">
        <v>10043.5</v>
      </c>
      <c r="D210">
        <v>-877.9</v>
      </c>
      <c r="E210">
        <v>1088623.1000000001</v>
      </c>
      <c r="F210">
        <v>1091867.8</v>
      </c>
      <c r="G210" t="s">
        <v>58</v>
      </c>
      <c r="H210">
        <v>830700</v>
      </c>
      <c r="I210">
        <v>-16889311343.6</v>
      </c>
      <c r="J210" t="s">
        <v>59</v>
      </c>
      <c r="K210" t="s">
        <v>60</v>
      </c>
      <c r="L210" t="s">
        <v>61</v>
      </c>
      <c r="M210">
        <v>10277635.1</v>
      </c>
      <c r="N210">
        <v>4496929.5</v>
      </c>
      <c r="O210" t="s">
        <v>62</v>
      </c>
      <c r="P210">
        <v>16.8</v>
      </c>
      <c r="Q210" t="s">
        <v>63</v>
      </c>
      <c r="R210" t="s">
        <v>25909</v>
      </c>
      <c r="S210">
        <v>-19567.900000000001</v>
      </c>
      <c r="T210" t="s">
        <v>37</v>
      </c>
      <c r="U210" t="s">
        <v>38</v>
      </c>
      <c r="V210" t="s">
        <v>39</v>
      </c>
      <c r="W210">
        <v>-6800000</v>
      </c>
      <c r="X210">
        <v>2292.1</v>
      </c>
      <c r="Y210">
        <v>1026564</v>
      </c>
      <c r="Z210">
        <v>32.4</v>
      </c>
      <c r="AA210">
        <v>30.507999999999999</v>
      </c>
      <c r="AB210">
        <v>7981400</v>
      </c>
    </row>
    <row r="211" spans="1:28" x14ac:dyDescent="0.3">
      <c r="A211" t="s">
        <v>0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7</v>
      </c>
      <c r="I211" t="s">
        <v>8</v>
      </c>
      <c r="J211" t="s">
        <v>9</v>
      </c>
      <c r="K211" t="s">
        <v>10</v>
      </c>
      <c r="L211" t="s">
        <v>11</v>
      </c>
      <c r="M211" t="s">
        <v>12</v>
      </c>
      <c r="N211" t="s">
        <v>13</v>
      </c>
      <c r="O211" t="s">
        <v>14</v>
      </c>
      <c r="P211" t="s">
        <v>15</v>
      </c>
      <c r="Q211" t="s">
        <v>16</v>
      </c>
      <c r="R211" t="s">
        <v>17</v>
      </c>
      <c r="S211" t="s">
        <v>18</v>
      </c>
      <c r="T211" t="s">
        <v>19</v>
      </c>
      <c r="U211" t="s">
        <v>20</v>
      </c>
      <c r="V211" t="s">
        <v>21</v>
      </c>
      <c r="W211" t="s">
        <v>22</v>
      </c>
      <c r="X211" t="s">
        <v>23</v>
      </c>
      <c r="Y211" t="s">
        <v>24</v>
      </c>
      <c r="Z211" t="s">
        <v>25</v>
      </c>
      <c r="AA211" t="s">
        <v>26</v>
      </c>
      <c r="AB211" t="s">
        <v>27</v>
      </c>
    </row>
    <row r="212" spans="1:28" x14ac:dyDescent="0.3">
      <c r="A212" t="s">
        <v>28</v>
      </c>
      <c r="B212" t="s">
        <v>29</v>
      </c>
      <c r="C212">
        <v>10100.5</v>
      </c>
      <c r="D212">
        <v>-884.2</v>
      </c>
      <c r="E212">
        <v>1095166.8</v>
      </c>
      <c r="F212">
        <v>1098427.3999999999</v>
      </c>
      <c r="G212" t="s">
        <v>30</v>
      </c>
      <c r="H212">
        <v>835600</v>
      </c>
      <c r="I212">
        <v>-16993956902.799999</v>
      </c>
      <c r="J212" t="s">
        <v>31</v>
      </c>
      <c r="K212" t="s">
        <v>32</v>
      </c>
      <c r="L212" t="s">
        <v>33</v>
      </c>
      <c r="M212">
        <v>10335539.800000001</v>
      </c>
      <c r="N212">
        <v>4523842</v>
      </c>
      <c r="O212" t="s">
        <v>34</v>
      </c>
      <c r="P212">
        <v>16.899999999999999</v>
      </c>
      <c r="Q212" t="s">
        <v>35</v>
      </c>
      <c r="R212" t="s">
        <v>25910</v>
      </c>
      <c r="S212">
        <v>-19698.2</v>
      </c>
      <c r="T212" t="s">
        <v>37</v>
      </c>
      <c r="U212" t="s">
        <v>38</v>
      </c>
      <c r="V212" t="s">
        <v>39</v>
      </c>
      <c r="W212">
        <v>-8400000</v>
      </c>
      <c r="X212">
        <v>2293.8000000000002</v>
      </c>
      <c r="Y212">
        <v>1032722.5</v>
      </c>
      <c r="Z212">
        <v>32.549999999999997</v>
      </c>
      <c r="AA212">
        <v>30.678999999999998</v>
      </c>
      <c r="AB212">
        <v>8029200</v>
      </c>
    </row>
    <row r="213" spans="1:28" x14ac:dyDescent="0.3">
      <c r="A213" t="s">
        <v>28</v>
      </c>
      <c r="B213" t="s">
        <v>40</v>
      </c>
      <c r="C213">
        <v>10157.5</v>
      </c>
      <c r="D213">
        <v>-890.5</v>
      </c>
      <c r="E213">
        <v>1101710.5</v>
      </c>
      <c r="F213">
        <v>1104987</v>
      </c>
      <c r="G213" t="s">
        <v>41</v>
      </c>
      <c r="H213">
        <v>840500</v>
      </c>
      <c r="I213">
        <v>-17098602462</v>
      </c>
      <c r="J213" t="s">
        <v>42</v>
      </c>
      <c r="K213" t="s">
        <v>43</v>
      </c>
      <c r="L213" t="s">
        <v>44</v>
      </c>
      <c r="M213">
        <v>10393444.5</v>
      </c>
      <c r="N213">
        <v>4550754.5</v>
      </c>
      <c r="O213" t="s">
        <v>45</v>
      </c>
      <c r="P213">
        <v>17</v>
      </c>
      <c r="Q213" t="s">
        <v>46</v>
      </c>
      <c r="R213" t="s">
        <v>25911</v>
      </c>
      <c r="S213">
        <v>-19828.5</v>
      </c>
      <c r="T213" t="s">
        <v>37</v>
      </c>
      <c r="U213" t="s">
        <v>38</v>
      </c>
      <c r="V213" t="s">
        <v>39</v>
      </c>
      <c r="W213">
        <v>-10000000</v>
      </c>
      <c r="X213">
        <v>2295.5</v>
      </c>
      <c r="Y213">
        <v>1038881</v>
      </c>
      <c r="Z213">
        <v>32.700000000000003</v>
      </c>
      <c r="AA213">
        <v>30.85</v>
      </c>
      <c r="AB213">
        <v>8077000</v>
      </c>
    </row>
    <row r="214" spans="1:28" x14ac:dyDescent="0.3">
      <c r="A214" t="s">
        <v>28</v>
      </c>
      <c r="B214" t="s">
        <v>48</v>
      </c>
      <c r="C214">
        <v>10214.5</v>
      </c>
      <c r="D214">
        <v>-896.8</v>
      </c>
      <c r="E214">
        <v>1108254.2</v>
      </c>
      <c r="F214">
        <v>1111546.6000000001</v>
      </c>
      <c r="G214" t="s">
        <v>49</v>
      </c>
      <c r="H214">
        <v>845400</v>
      </c>
      <c r="I214">
        <v>-17203248021.200001</v>
      </c>
      <c r="J214" t="s">
        <v>50</v>
      </c>
      <c r="K214" t="s">
        <v>51</v>
      </c>
      <c r="L214" t="s">
        <v>52</v>
      </c>
      <c r="M214">
        <v>10451349.199999999</v>
      </c>
      <c r="N214">
        <v>4577667</v>
      </c>
      <c r="O214" t="s">
        <v>53</v>
      </c>
      <c r="P214">
        <v>17.100000000000001</v>
      </c>
      <c r="Q214" t="s">
        <v>54</v>
      </c>
      <c r="R214" t="s">
        <v>25912</v>
      </c>
      <c r="S214">
        <v>-19958.8</v>
      </c>
      <c r="T214" t="s">
        <v>37</v>
      </c>
      <c r="U214" t="s">
        <v>56</v>
      </c>
      <c r="V214" t="s">
        <v>39</v>
      </c>
      <c r="W214">
        <v>-11600000</v>
      </c>
      <c r="X214">
        <v>2297.1999999999998</v>
      </c>
      <c r="Y214">
        <v>1045039.5</v>
      </c>
      <c r="Z214">
        <v>32.85</v>
      </c>
      <c r="AA214">
        <v>31.021000000000001</v>
      </c>
      <c r="AB214">
        <v>8124800</v>
      </c>
    </row>
    <row r="215" spans="1:28" x14ac:dyDescent="0.3">
      <c r="A215" t="s">
        <v>28</v>
      </c>
      <c r="B215" t="s">
        <v>57</v>
      </c>
      <c r="C215">
        <v>10271.5</v>
      </c>
      <c r="D215">
        <v>-903.1</v>
      </c>
      <c r="E215">
        <v>1114797.8999999999</v>
      </c>
      <c r="F215">
        <v>1118106.2</v>
      </c>
      <c r="G215" t="s">
        <v>58</v>
      </c>
      <c r="H215">
        <v>850300</v>
      </c>
      <c r="I215">
        <v>-17307893580.400002</v>
      </c>
      <c r="J215" t="s">
        <v>59</v>
      </c>
      <c r="K215" t="s">
        <v>60</v>
      </c>
      <c r="L215" t="s">
        <v>61</v>
      </c>
      <c r="M215">
        <v>10509253.9</v>
      </c>
      <c r="N215">
        <v>4604579.5</v>
      </c>
      <c r="O215" t="s">
        <v>62</v>
      </c>
      <c r="P215">
        <v>17.2</v>
      </c>
      <c r="Q215" t="s">
        <v>63</v>
      </c>
      <c r="R215" t="s">
        <v>25913</v>
      </c>
      <c r="S215">
        <v>-20089.099999999999</v>
      </c>
      <c r="T215" t="s">
        <v>37</v>
      </c>
      <c r="U215" t="s">
        <v>38</v>
      </c>
      <c r="V215" t="s">
        <v>39</v>
      </c>
      <c r="W215">
        <v>-13200000</v>
      </c>
      <c r="X215">
        <v>2298.9</v>
      </c>
      <c r="Y215">
        <v>1051198</v>
      </c>
      <c r="Z215">
        <v>33</v>
      </c>
      <c r="AA215">
        <v>31.192</v>
      </c>
      <c r="AB215">
        <v>8172600</v>
      </c>
    </row>
    <row r="216" spans="1:28" x14ac:dyDescent="0.3">
      <c r="A216" t="s">
        <v>0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8</v>
      </c>
      <c r="J216" t="s">
        <v>9</v>
      </c>
      <c r="K216" t="s">
        <v>10</v>
      </c>
      <c r="L216" t="s">
        <v>11</v>
      </c>
      <c r="M216" t="s">
        <v>12</v>
      </c>
      <c r="N216" t="s">
        <v>13</v>
      </c>
      <c r="O216" t="s">
        <v>14</v>
      </c>
      <c r="P216" t="s">
        <v>15</v>
      </c>
      <c r="Q216" t="s">
        <v>16</v>
      </c>
      <c r="R216" t="s">
        <v>17</v>
      </c>
      <c r="S216" t="s">
        <v>18</v>
      </c>
      <c r="T216" t="s">
        <v>19</v>
      </c>
      <c r="U216" t="s">
        <v>20</v>
      </c>
      <c r="V216" t="s">
        <v>21</v>
      </c>
      <c r="W216" t="s">
        <v>22</v>
      </c>
      <c r="X216" t="s">
        <v>23</v>
      </c>
      <c r="Y216" t="s">
        <v>24</v>
      </c>
      <c r="Z216" t="s">
        <v>25</v>
      </c>
      <c r="AA216" t="s">
        <v>26</v>
      </c>
      <c r="AB216" t="s">
        <v>27</v>
      </c>
    </row>
    <row r="217" spans="1:28" x14ac:dyDescent="0.3">
      <c r="A217" t="s">
        <v>28</v>
      </c>
      <c r="B217" t="s">
        <v>29</v>
      </c>
      <c r="C217">
        <v>10328.5</v>
      </c>
      <c r="D217">
        <v>-909.4</v>
      </c>
      <c r="E217">
        <v>1121341.6000000001</v>
      </c>
      <c r="F217">
        <v>1124665.8</v>
      </c>
      <c r="G217" t="s">
        <v>30</v>
      </c>
      <c r="H217">
        <v>855200</v>
      </c>
      <c r="I217">
        <v>-17412539139.599998</v>
      </c>
      <c r="J217" t="s">
        <v>31</v>
      </c>
      <c r="K217" t="s">
        <v>32</v>
      </c>
      <c r="L217" t="s">
        <v>33</v>
      </c>
      <c r="M217">
        <v>10567158.6</v>
      </c>
      <c r="N217">
        <v>4631492</v>
      </c>
      <c r="O217" t="s">
        <v>34</v>
      </c>
      <c r="P217">
        <v>17.3</v>
      </c>
      <c r="Q217" t="s">
        <v>35</v>
      </c>
      <c r="R217" t="s">
        <v>25914</v>
      </c>
      <c r="S217">
        <v>-20219.400000000001</v>
      </c>
      <c r="T217" t="s">
        <v>37</v>
      </c>
      <c r="U217" t="s">
        <v>38</v>
      </c>
      <c r="V217" t="s">
        <v>39</v>
      </c>
      <c r="W217">
        <v>-14800000</v>
      </c>
      <c r="X217">
        <v>2300.6</v>
      </c>
      <c r="Y217">
        <v>1057356.5</v>
      </c>
      <c r="Z217">
        <v>33.15</v>
      </c>
      <c r="AA217">
        <v>31.363</v>
      </c>
      <c r="AB217">
        <v>8220400</v>
      </c>
    </row>
    <row r="218" spans="1:28" x14ac:dyDescent="0.3">
      <c r="A218" t="s">
        <v>28</v>
      </c>
      <c r="B218" t="s">
        <v>40</v>
      </c>
      <c r="C218">
        <v>10385.5</v>
      </c>
      <c r="D218">
        <v>-915.7</v>
      </c>
      <c r="E218">
        <v>1127885.3</v>
      </c>
      <c r="F218">
        <v>1131225.3999999999</v>
      </c>
      <c r="G218" t="s">
        <v>41</v>
      </c>
      <c r="H218">
        <v>860100</v>
      </c>
      <c r="I218">
        <v>-17517184698.799999</v>
      </c>
      <c r="J218" t="s">
        <v>42</v>
      </c>
      <c r="K218" t="s">
        <v>43</v>
      </c>
      <c r="L218" t="s">
        <v>44</v>
      </c>
      <c r="M218">
        <v>10625063.300000001</v>
      </c>
      <c r="N218">
        <v>4658404.5</v>
      </c>
      <c r="O218" t="s">
        <v>45</v>
      </c>
      <c r="P218">
        <v>17.399999999999999</v>
      </c>
      <c r="Q218" t="s">
        <v>46</v>
      </c>
      <c r="R218" t="s">
        <v>25915</v>
      </c>
      <c r="S218">
        <v>-20349.7</v>
      </c>
      <c r="T218" t="s">
        <v>37</v>
      </c>
      <c r="U218" t="s">
        <v>38</v>
      </c>
      <c r="V218" t="s">
        <v>39</v>
      </c>
      <c r="W218">
        <v>-16400000</v>
      </c>
      <c r="X218">
        <v>2302.3000000000002</v>
      </c>
      <c r="Y218">
        <v>1063515</v>
      </c>
      <c r="Z218">
        <v>33.299999999999997</v>
      </c>
      <c r="AA218">
        <v>31.533999999999999</v>
      </c>
      <c r="AB218">
        <v>8268200</v>
      </c>
    </row>
    <row r="219" spans="1:28" x14ac:dyDescent="0.3">
      <c r="A219" t="s">
        <v>28</v>
      </c>
      <c r="B219" t="s">
        <v>48</v>
      </c>
      <c r="C219">
        <v>10442.5</v>
      </c>
      <c r="D219">
        <v>-922</v>
      </c>
      <c r="E219">
        <v>1134429</v>
      </c>
      <c r="F219">
        <v>1137785</v>
      </c>
      <c r="G219" t="s">
        <v>49</v>
      </c>
      <c r="H219">
        <v>865000</v>
      </c>
      <c r="I219">
        <v>-17621830258</v>
      </c>
      <c r="J219" t="s">
        <v>50</v>
      </c>
      <c r="K219" t="s">
        <v>51</v>
      </c>
      <c r="L219" t="s">
        <v>52</v>
      </c>
      <c r="M219">
        <v>10682968</v>
      </c>
      <c r="N219">
        <v>4685317</v>
      </c>
      <c r="O219" t="s">
        <v>53</v>
      </c>
      <c r="P219">
        <v>17.5</v>
      </c>
      <c r="Q219" t="s">
        <v>54</v>
      </c>
      <c r="R219" t="s">
        <v>25916</v>
      </c>
      <c r="S219">
        <v>-20480</v>
      </c>
      <c r="T219" t="s">
        <v>37</v>
      </c>
      <c r="U219" t="s">
        <v>56</v>
      </c>
      <c r="V219" t="s">
        <v>39</v>
      </c>
      <c r="W219">
        <v>-18000000</v>
      </c>
      <c r="X219">
        <v>2304</v>
      </c>
      <c r="Y219">
        <v>1069673.5</v>
      </c>
      <c r="Z219">
        <v>33.450000000000003</v>
      </c>
      <c r="AA219">
        <v>31.704999999999998</v>
      </c>
      <c r="AB219">
        <v>8316000</v>
      </c>
    </row>
    <row r="220" spans="1:28" x14ac:dyDescent="0.3">
      <c r="A220" t="s">
        <v>28</v>
      </c>
      <c r="B220" t="s">
        <v>57</v>
      </c>
      <c r="C220">
        <v>10499.5</v>
      </c>
      <c r="D220">
        <v>-928.3</v>
      </c>
      <c r="E220">
        <v>1140972.7</v>
      </c>
      <c r="F220">
        <v>1144344.6000000001</v>
      </c>
      <c r="G220" t="s">
        <v>58</v>
      </c>
      <c r="H220">
        <v>869900</v>
      </c>
      <c r="I220">
        <v>-17726475817.200001</v>
      </c>
      <c r="J220" t="s">
        <v>59</v>
      </c>
      <c r="K220" t="s">
        <v>60</v>
      </c>
      <c r="L220" t="s">
        <v>61</v>
      </c>
      <c r="M220">
        <v>10740872.699999999</v>
      </c>
      <c r="N220">
        <v>4712229.5</v>
      </c>
      <c r="O220" t="s">
        <v>62</v>
      </c>
      <c r="P220">
        <v>17.600000000000001</v>
      </c>
      <c r="Q220" t="s">
        <v>63</v>
      </c>
      <c r="R220" t="s">
        <v>25917</v>
      </c>
      <c r="S220">
        <v>-20610.3</v>
      </c>
      <c r="T220" t="s">
        <v>37</v>
      </c>
      <c r="U220" t="s">
        <v>38</v>
      </c>
      <c r="V220" t="s">
        <v>39</v>
      </c>
      <c r="W220">
        <v>-19600000</v>
      </c>
      <c r="X220">
        <v>2305.6999999999998</v>
      </c>
      <c r="Y220">
        <v>1075832</v>
      </c>
      <c r="Z220">
        <v>33.6</v>
      </c>
      <c r="AA220">
        <v>31.876000000000001</v>
      </c>
      <c r="AB220">
        <v>8363800</v>
      </c>
    </row>
    <row r="221" spans="1:28" x14ac:dyDescent="0.3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  <c r="N221" t="s">
        <v>13</v>
      </c>
      <c r="O221" t="s">
        <v>14</v>
      </c>
      <c r="P221" t="s">
        <v>15</v>
      </c>
      <c r="Q221" t="s">
        <v>16</v>
      </c>
      <c r="R221" t="s">
        <v>17</v>
      </c>
      <c r="S221" t="s">
        <v>18</v>
      </c>
      <c r="T221" t="s">
        <v>19</v>
      </c>
      <c r="U221" t="s">
        <v>20</v>
      </c>
      <c r="V221" t="s">
        <v>21</v>
      </c>
      <c r="W221" t="s">
        <v>22</v>
      </c>
      <c r="X221" t="s">
        <v>23</v>
      </c>
      <c r="Y221" t="s">
        <v>24</v>
      </c>
      <c r="Z221" t="s">
        <v>25</v>
      </c>
      <c r="AA221" t="s">
        <v>26</v>
      </c>
      <c r="AB221" t="s">
        <v>27</v>
      </c>
    </row>
    <row r="222" spans="1:28" x14ac:dyDescent="0.3">
      <c r="A222" t="s">
        <v>28</v>
      </c>
      <c r="B222" t="s">
        <v>29</v>
      </c>
      <c r="C222">
        <v>10556.5</v>
      </c>
      <c r="D222">
        <v>-934.6</v>
      </c>
      <c r="E222">
        <v>1147516.3999999999</v>
      </c>
      <c r="F222">
        <v>1150904.2</v>
      </c>
      <c r="G222" t="s">
        <v>30</v>
      </c>
      <c r="H222">
        <v>874800</v>
      </c>
      <c r="I222">
        <v>-17831121376.400002</v>
      </c>
      <c r="J222" t="s">
        <v>31</v>
      </c>
      <c r="K222" t="s">
        <v>32</v>
      </c>
      <c r="L222" t="s">
        <v>33</v>
      </c>
      <c r="M222">
        <v>10798777.4</v>
      </c>
      <c r="N222">
        <v>4739142</v>
      </c>
      <c r="O222" t="s">
        <v>34</v>
      </c>
      <c r="P222">
        <v>17.7</v>
      </c>
      <c r="Q222" t="s">
        <v>35</v>
      </c>
      <c r="R222" t="s">
        <v>25918</v>
      </c>
      <c r="S222">
        <v>-20740.599999999999</v>
      </c>
      <c r="T222" t="s">
        <v>37</v>
      </c>
      <c r="U222" t="s">
        <v>38</v>
      </c>
      <c r="V222" t="s">
        <v>39</v>
      </c>
      <c r="W222">
        <v>-21200000</v>
      </c>
      <c r="X222">
        <v>2307.4</v>
      </c>
      <c r="Y222">
        <v>1081990.5</v>
      </c>
      <c r="Z222">
        <v>33.75</v>
      </c>
      <c r="AA222">
        <v>32.046999999999997</v>
      </c>
      <c r="AB222">
        <v>8411600</v>
      </c>
    </row>
    <row r="223" spans="1:28" x14ac:dyDescent="0.3">
      <c r="A223" t="s">
        <v>28</v>
      </c>
      <c r="B223" t="s">
        <v>40</v>
      </c>
      <c r="C223">
        <v>10613.5</v>
      </c>
      <c r="D223">
        <v>-940.9</v>
      </c>
      <c r="E223">
        <v>1154060.1000000001</v>
      </c>
      <c r="F223">
        <v>1157463.8</v>
      </c>
      <c r="G223" t="s">
        <v>41</v>
      </c>
      <c r="H223">
        <v>879700</v>
      </c>
      <c r="I223">
        <v>-17935766935.599998</v>
      </c>
      <c r="J223" t="s">
        <v>42</v>
      </c>
      <c r="K223" t="s">
        <v>43</v>
      </c>
      <c r="L223" t="s">
        <v>44</v>
      </c>
      <c r="M223">
        <v>10856682.1</v>
      </c>
      <c r="N223">
        <v>4766054.5</v>
      </c>
      <c r="O223" t="s">
        <v>45</v>
      </c>
      <c r="P223">
        <v>17.8</v>
      </c>
      <c r="Q223" t="s">
        <v>46</v>
      </c>
      <c r="R223" t="s">
        <v>25919</v>
      </c>
      <c r="S223">
        <v>-20870.900000000001</v>
      </c>
      <c r="T223" t="s">
        <v>37</v>
      </c>
      <c r="U223" t="s">
        <v>38</v>
      </c>
      <c r="V223" t="s">
        <v>39</v>
      </c>
      <c r="W223">
        <v>-22800000</v>
      </c>
      <c r="X223">
        <v>2309.1</v>
      </c>
      <c r="Y223">
        <v>1088149</v>
      </c>
      <c r="Z223">
        <v>33.9</v>
      </c>
      <c r="AA223">
        <v>32.218000000000004</v>
      </c>
      <c r="AB223">
        <v>8459400</v>
      </c>
    </row>
    <row r="224" spans="1:28" x14ac:dyDescent="0.3">
      <c r="A224" t="s">
        <v>28</v>
      </c>
      <c r="B224" t="s">
        <v>48</v>
      </c>
      <c r="C224">
        <v>10670.5</v>
      </c>
      <c r="D224">
        <v>-947.2</v>
      </c>
      <c r="E224">
        <v>1160603.8</v>
      </c>
      <c r="F224">
        <v>1164023.3999999999</v>
      </c>
      <c r="G224" t="s">
        <v>49</v>
      </c>
      <c r="H224">
        <v>884600</v>
      </c>
      <c r="I224">
        <v>-18040412494.799999</v>
      </c>
      <c r="J224" t="s">
        <v>50</v>
      </c>
      <c r="K224" t="s">
        <v>51</v>
      </c>
      <c r="L224" t="s">
        <v>52</v>
      </c>
      <c r="M224">
        <v>10914586.800000001</v>
      </c>
      <c r="N224">
        <v>4792967</v>
      </c>
      <c r="O224" t="s">
        <v>53</v>
      </c>
      <c r="P224">
        <v>17.899999999999999</v>
      </c>
      <c r="Q224" t="s">
        <v>54</v>
      </c>
      <c r="R224" t="s">
        <v>25920</v>
      </c>
      <c r="S224">
        <v>-21001.200000000001</v>
      </c>
      <c r="T224" t="s">
        <v>37</v>
      </c>
      <c r="U224" t="s">
        <v>56</v>
      </c>
      <c r="V224" t="s">
        <v>39</v>
      </c>
      <c r="W224">
        <v>-24400000</v>
      </c>
      <c r="X224">
        <v>2310.8000000000002</v>
      </c>
      <c r="Y224">
        <v>1094307.5</v>
      </c>
      <c r="Z224">
        <v>34.049999999999997</v>
      </c>
      <c r="AA224">
        <v>32.389000000000003</v>
      </c>
      <c r="AB224">
        <v>8507200</v>
      </c>
    </row>
    <row r="225" spans="1:28" x14ac:dyDescent="0.3">
      <c r="A225" t="s">
        <v>28</v>
      </c>
      <c r="B225" t="s">
        <v>57</v>
      </c>
      <c r="C225">
        <v>10727.5</v>
      </c>
      <c r="D225">
        <v>-953.5</v>
      </c>
      <c r="E225">
        <v>1167147.5</v>
      </c>
      <c r="F225">
        <v>1170583</v>
      </c>
      <c r="G225" t="s">
        <v>58</v>
      </c>
      <c r="H225">
        <v>889500</v>
      </c>
      <c r="I225">
        <v>-18145058054</v>
      </c>
      <c r="J225" t="s">
        <v>59</v>
      </c>
      <c r="K225" t="s">
        <v>60</v>
      </c>
      <c r="L225" t="s">
        <v>61</v>
      </c>
      <c r="M225">
        <v>10972491.5</v>
      </c>
      <c r="N225">
        <v>4819879.5</v>
      </c>
      <c r="O225" t="s">
        <v>62</v>
      </c>
      <c r="P225">
        <v>18</v>
      </c>
      <c r="Q225" t="s">
        <v>63</v>
      </c>
      <c r="R225" t="s">
        <v>25921</v>
      </c>
      <c r="S225">
        <v>-21131.5</v>
      </c>
      <c r="T225" t="s">
        <v>37</v>
      </c>
      <c r="U225" t="s">
        <v>38</v>
      </c>
      <c r="V225" t="s">
        <v>39</v>
      </c>
      <c r="W225">
        <v>-26000000</v>
      </c>
      <c r="X225">
        <v>2312.5</v>
      </c>
      <c r="Y225">
        <v>1100466</v>
      </c>
      <c r="Z225">
        <v>34.200000000000003</v>
      </c>
      <c r="AA225">
        <v>32.56</v>
      </c>
      <c r="AB225">
        <v>8555000</v>
      </c>
    </row>
    <row r="226" spans="1:28" x14ac:dyDescent="0.3">
      <c r="A226" t="s">
        <v>0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7</v>
      </c>
      <c r="I226" t="s">
        <v>8</v>
      </c>
      <c r="J226" t="s">
        <v>9</v>
      </c>
      <c r="K226" t="s">
        <v>10</v>
      </c>
      <c r="L226" t="s">
        <v>11</v>
      </c>
      <c r="M226" t="s">
        <v>12</v>
      </c>
      <c r="N226" t="s">
        <v>13</v>
      </c>
      <c r="O226" t="s">
        <v>14</v>
      </c>
      <c r="P226" t="s">
        <v>15</v>
      </c>
      <c r="Q226" t="s">
        <v>16</v>
      </c>
      <c r="R226" t="s">
        <v>17</v>
      </c>
      <c r="S226" t="s">
        <v>18</v>
      </c>
      <c r="T226" t="s">
        <v>19</v>
      </c>
      <c r="U226" t="s">
        <v>20</v>
      </c>
      <c r="V226" t="s">
        <v>21</v>
      </c>
      <c r="W226" t="s">
        <v>22</v>
      </c>
      <c r="X226" t="s">
        <v>23</v>
      </c>
      <c r="Y226" t="s">
        <v>24</v>
      </c>
      <c r="Z226" t="s">
        <v>25</v>
      </c>
      <c r="AA226" t="s">
        <v>26</v>
      </c>
      <c r="AB226" t="s">
        <v>27</v>
      </c>
    </row>
    <row r="227" spans="1:28" x14ac:dyDescent="0.3">
      <c r="A227" t="s">
        <v>28</v>
      </c>
      <c r="B227" t="s">
        <v>29</v>
      </c>
      <c r="C227">
        <v>10784.5</v>
      </c>
      <c r="D227">
        <v>-959.8</v>
      </c>
      <c r="E227">
        <v>1173691.2</v>
      </c>
      <c r="F227">
        <v>1177142.6000000001</v>
      </c>
      <c r="G227" t="s">
        <v>30</v>
      </c>
      <c r="H227">
        <v>894400</v>
      </c>
      <c r="I227">
        <v>-18249703613.200001</v>
      </c>
      <c r="J227" t="s">
        <v>31</v>
      </c>
      <c r="K227" t="s">
        <v>32</v>
      </c>
      <c r="L227" t="s">
        <v>33</v>
      </c>
      <c r="M227">
        <v>11030396.199999999</v>
      </c>
      <c r="N227">
        <v>4846792</v>
      </c>
      <c r="O227" t="s">
        <v>34</v>
      </c>
      <c r="P227">
        <v>18.100000000000001</v>
      </c>
      <c r="Q227" t="s">
        <v>35</v>
      </c>
      <c r="R227" t="s">
        <v>25922</v>
      </c>
      <c r="S227">
        <v>-21261.8</v>
      </c>
      <c r="T227" t="s">
        <v>37</v>
      </c>
      <c r="U227" t="s">
        <v>38</v>
      </c>
      <c r="V227" t="s">
        <v>39</v>
      </c>
      <c r="W227">
        <v>-27600000</v>
      </c>
      <c r="X227">
        <v>2314.1999999999998</v>
      </c>
      <c r="Y227">
        <v>1106624.5</v>
      </c>
      <c r="Z227">
        <v>34.35</v>
      </c>
      <c r="AA227">
        <v>32.731000000000002</v>
      </c>
      <c r="AB227">
        <v>8602800</v>
      </c>
    </row>
    <row r="228" spans="1:28" x14ac:dyDescent="0.3">
      <c r="A228" t="s">
        <v>28</v>
      </c>
      <c r="B228" t="s">
        <v>40</v>
      </c>
      <c r="C228">
        <v>10841.5</v>
      </c>
      <c r="D228">
        <v>-966.1</v>
      </c>
      <c r="E228">
        <v>1180234.8999999999</v>
      </c>
      <c r="F228">
        <v>1183702.2</v>
      </c>
      <c r="G228" t="s">
        <v>41</v>
      </c>
      <c r="H228">
        <v>899300</v>
      </c>
      <c r="I228">
        <v>-18354349172.400002</v>
      </c>
      <c r="J228" t="s">
        <v>42</v>
      </c>
      <c r="K228" t="s">
        <v>43</v>
      </c>
      <c r="L228" t="s">
        <v>44</v>
      </c>
      <c r="M228">
        <v>11088300.9</v>
      </c>
      <c r="N228">
        <v>4873704.5</v>
      </c>
      <c r="O228" t="s">
        <v>45</v>
      </c>
      <c r="P228">
        <v>18.2</v>
      </c>
      <c r="Q228" t="s">
        <v>46</v>
      </c>
      <c r="R228" t="s">
        <v>25923</v>
      </c>
      <c r="S228">
        <v>-21392.1</v>
      </c>
      <c r="T228" t="s">
        <v>37</v>
      </c>
      <c r="U228" t="s">
        <v>38</v>
      </c>
      <c r="V228" t="s">
        <v>39</v>
      </c>
      <c r="W228">
        <v>-29200000</v>
      </c>
      <c r="X228">
        <v>2315.9</v>
      </c>
      <c r="Y228">
        <v>1112783</v>
      </c>
      <c r="Z228">
        <v>34.5</v>
      </c>
      <c r="AA228">
        <v>32.902000000000001</v>
      </c>
      <c r="AB228">
        <v>8650600</v>
      </c>
    </row>
    <row r="229" spans="1:28" x14ac:dyDescent="0.3">
      <c r="A229" t="s">
        <v>28</v>
      </c>
      <c r="B229" t="s">
        <v>48</v>
      </c>
      <c r="C229">
        <v>10898.5</v>
      </c>
      <c r="D229">
        <v>-972.4</v>
      </c>
      <c r="E229">
        <v>1186778.6000000001</v>
      </c>
      <c r="F229">
        <v>1190261.8</v>
      </c>
      <c r="G229" t="s">
        <v>49</v>
      </c>
      <c r="H229">
        <v>904200</v>
      </c>
      <c r="I229">
        <v>-18458994731.599998</v>
      </c>
      <c r="J229" t="s">
        <v>50</v>
      </c>
      <c r="K229" t="s">
        <v>51</v>
      </c>
      <c r="L229" t="s">
        <v>52</v>
      </c>
      <c r="M229">
        <v>11146205.6</v>
      </c>
      <c r="N229">
        <v>4900617</v>
      </c>
      <c r="O229" t="s">
        <v>53</v>
      </c>
      <c r="P229">
        <v>18.3</v>
      </c>
      <c r="Q229" t="s">
        <v>54</v>
      </c>
      <c r="R229" t="s">
        <v>25924</v>
      </c>
      <c r="S229">
        <v>-21522.400000000001</v>
      </c>
      <c r="T229" t="s">
        <v>37</v>
      </c>
      <c r="U229" t="s">
        <v>56</v>
      </c>
      <c r="V229" t="s">
        <v>39</v>
      </c>
      <c r="W229">
        <v>-30800000</v>
      </c>
      <c r="X229">
        <v>2317.6</v>
      </c>
      <c r="Y229">
        <v>1118941.5</v>
      </c>
      <c r="Z229">
        <v>34.65</v>
      </c>
      <c r="AA229">
        <v>33.073</v>
      </c>
      <c r="AB229">
        <v>8698400</v>
      </c>
    </row>
    <row r="230" spans="1:28" x14ac:dyDescent="0.3">
      <c r="A230" t="s">
        <v>28</v>
      </c>
      <c r="B230" t="s">
        <v>57</v>
      </c>
      <c r="C230">
        <v>10955.5</v>
      </c>
      <c r="D230">
        <v>-978.7</v>
      </c>
      <c r="E230">
        <v>1193322.3</v>
      </c>
      <c r="F230">
        <v>1196821.3999999999</v>
      </c>
      <c r="G230" t="s">
        <v>58</v>
      </c>
      <c r="H230">
        <v>909100</v>
      </c>
      <c r="I230">
        <v>-18563640290.799999</v>
      </c>
      <c r="J230" t="s">
        <v>59</v>
      </c>
      <c r="K230" t="s">
        <v>60</v>
      </c>
      <c r="L230" t="s">
        <v>61</v>
      </c>
      <c r="M230">
        <v>11204110.300000001</v>
      </c>
      <c r="N230">
        <v>4927529.5</v>
      </c>
      <c r="O230" t="s">
        <v>62</v>
      </c>
      <c r="P230">
        <v>18.399999999999999</v>
      </c>
      <c r="Q230" t="s">
        <v>63</v>
      </c>
      <c r="R230" t="s">
        <v>25925</v>
      </c>
      <c r="S230">
        <v>-21652.7</v>
      </c>
      <c r="T230" t="s">
        <v>37</v>
      </c>
      <c r="U230" t="s">
        <v>38</v>
      </c>
      <c r="V230" t="s">
        <v>39</v>
      </c>
      <c r="W230">
        <v>-32400000</v>
      </c>
      <c r="X230">
        <v>2319.3000000000002</v>
      </c>
      <c r="Y230">
        <v>1125100</v>
      </c>
      <c r="Z230">
        <v>34.799999999999997</v>
      </c>
      <c r="AA230">
        <v>33.244</v>
      </c>
      <c r="AB230">
        <v>8746200</v>
      </c>
    </row>
    <row r="231" spans="1:28" x14ac:dyDescent="0.3">
      <c r="A231" t="s">
        <v>0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8</v>
      </c>
      <c r="J231" t="s">
        <v>9</v>
      </c>
      <c r="K231" t="s">
        <v>10</v>
      </c>
      <c r="L231" t="s">
        <v>11</v>
      </c>
      <c r="M231" t="s">
        <v>12</v>
      </c>
      <c r="N231" t="s">
        <v>13</v>
      </c>
      <c r="O231" t="s">
        <v>14</v>
      </c>
      <c r="P231" t="s">
        <v>15</v>
      </c>
      <c r="Q231" t="s">
        <v>16</v>
      </c>
      <c r="R231" t="s">
        <v>17</v>
      </c>
      <c r="S231" t="s">
        <v>18</v>
      </c>
      <c r="T231" t="s">
        <v>19</v>
      </c>
      <c r="U231" t="s">
        <v>20</v>
      </c>
      <c r="V231" t="s">
        <v>21</v>
      </c>
      <c r="W231" t="s">
        <v>22</v>
      </c>
      <c r="X231" t="s">
        <v>23</v>
      </c>
      <c r="Y231" t="s">
        <v>24</v>
      </c>
      <c r="Z231" t="s">
        <v>25</v>
      </c>
      <c r="AA231" t="s">
        <v>26</v>
      </c>
      <c r="AB231" t="s">
        <v>27</v>
      </c>
    </row>
    <row r="232" spans="1:28" x14ac:dyDescent="0.3">
      <c r="A232" t="s">
        <v>28</v>
      </c>
      <c r="B232" t="s">
        <v>29</v>
      </c>
      <c r="C232">
        <v>11012.5</v>
      </c>
      <c r="D232">
        <v>-985</v>
      </c>
      <c r="E232">
        <v>1199866</v>
      </c>
      <c r="F232">
        <v>1203381</v>
      </c>
      <c r="G232" t="s">
        <v>30</v>
      </c>
      <c r="H232">
        <v>914000</v>
      </c>
      <c r="I232">
        <v>-18668285850</v>
      </c>
      <c r="J232" t="s">
        <v>31</v>
      </c>
      <c r="K232" t="s">
        <v>32</v>
      </c>
      <c r="L232" t="s">
        <v>33</v>
      </c>
      <c r="M232">
        <v>11262015</v>
      </c>
      <c r="N232">
        <v>4954442</v>
      </c>
      <c r="O232" t="s">
        <v>34</v>
      </c>
      <c r="P232">
        <v>18.5</v>
      </c>
      <c r="Q232" t="s">
        <v>35</v>
      </c>
      <c r="R232" t="s">
        <v>25926</v>
      </c>
      <c r="S232">
        <v>-21783</v>
      </c>
      <c r="T232" t="s">
        <v>37</v>
      </c>
      <c r="U232" t="s">
        <v>38</v>
      </c>
      <c r="V232" t="s">
        <v>39</v>
      </c>
      <c r="W232">
        <v>-34000000</v>
      </c>
      <c r="X232">
        <v>2321</v>
      </c>
      <c r="Y232">
        <v>1131258.5</v>
      </c>
      <c r="Z232">
        <v>34.950000000000003</v>
      </c>
      <c r="AA232">
        <v>33.414999999999999</v>
      </c>
      <c r="AB232">
        <v>8794000</v>
      </c>
    </row>
    <row r="233" spans="1:28" x14ac:dyDescent="0.3">
      <c r="A233" t="s">
        <v>28</v>
      </c>
      <c r="B233" t="s">
        <v>40</v>
      </c>
      <c r="C233">
        <v>11069.5</v>
      </c>
      <c r="D233">
        <v>-991.3</v>
      </c>
      <c r="E233">
        <v>1206409.7</v>
      </c>
      <c r="F233">
        <v>1209940.6000000001</v>
      </c>
      <c r="G233" t="s">
        <v>41</v>
      </c>
      <c r="H233">
        <v>918900</v>
      </c>
      <c r="I233">
        <v>-18772931409.200001</v>
      </c>
      <c r="J233" t="s">
        <v>42</v>
      </c>
      <c r="K233" t="s">
        <v>43</v>
      </c>
      <c r="L233" t="s">
        <v>44</v>
      </c>
      <c r="M233">
        <v>11319919.699999999</v>
      </c>
      <c r="N233">
        <v>4981354.5</v>
      </c>
      <c r="O233" t="s">
        <v>45</v>
      </c>
      <c r="P233">
        <v>18.600000000000001</v>
      </c>
      <c r="Q233" t="s">
        <v>46</v>
      </c>
      <c r="R233" t="s">
        <v>25927</v>
      </c>
      <c r="S233">
        <v>-21913.3</v>
      </c>
      <c r="T233" t="s">
        <v>37</v>
      </c>
      <c r="U233" t="s">
        <v>38</v>
      </c>
      <c r="V233" t="s">
        <v>39</v>
      </c>
      <c r="W233">
        <v>-35600000</v>
      </c>
      <c r="X233">
        <v>2322.6999999999998</v>
      </c>
      <c r="Y233">
        <v>1137417</v>
      </c>
      <c r="Z233">
        <v>35.1</v>
      </c>
      <c r="AA233">
        <v>33.585999999999999</v>
      </c>
      <c r="AB233">
        <v>8841800</v>
      </c>
    </row>
    <row r="234" spans="1:28" x14ac:dyDescent="0.3">
      <c r="A234" t="s">
        <v>28</v>
      </c>
      <c r="B234" t="s">
        <v>48</v>
      </c>
      <c r="C234">
        <v>11126.5</v>
      </c>
      <c r="D234">
        <v>-997.6</v>
      </c>
      <c r="E234">
        <v>1212953.3999999999</v>
      </c>
      <c r="F234">
        <v>1216500.2</v>
      </c>
      <c r="G234" t="s">
        <v>49</v>
      </c>
      <c r="H234">
        <v>923800</v>
      </c>
      <c r="I234">
        <v>-18877576968.400002</v>
      </c>
      <c r="J234" t="s">
        <v>50</v>
      </c>
      <c r="K234" t="s">
        <v>51</v>
      </c>
      <c r="L234" t="s">
        <v>52</v>
      </c>
      <c r="M234">
        <v>11377824.4</v>
      </c>
      <c r="N234">
        <v>5008267</v>
      </c>
      <c r="O234" t="s">
        <v>53</v>
      </c>
      <c r="P234">
        <v>18.7</v>
      </c>
      <c r="Q234" t="s">
        <v>54</v>
      </c>
      <c r="R234" t="s">
        <v>25928</v>
      </c>
      <c r="S234">
        <v>-22043.599999999999</v>
      </c>
      <c r="T234" t="s">
        <v>37</v>
      </c>
      <c r="U234" t="s">
        <v>56</v>
      </c>
      <c r="V234" t="s">
        <v>39</v>
      </c>
      <c r="W234">
        <v>-37200000</v>
      </c>
      <c r="X234">
        <v>2324.4</v>
      </c>
      <c r="Y234">
        <v>1143575.5</v>
      </c>
      <c r="Z234">
        <v>35.25</v>
      </c>
      <c r="AA234">
        <v>33.756999999999998</v>
      </c>
      <c r="AB234">
        <v>8889600</v>
      </c>
    </row>
    <row r="235" spans="1:28" x14ac:dyDescent="0.3">
      <c r="A235" t="s">
        <v>28</v>
      </c>
      <c r="B235" t="s">
        <v>57</v>
      </c>
      <c r="C235">
        <v>11183.5</v>
      </c>
      <c r="D235">
        <v>-1003.9</v>
      </c>
      <c r="E235">
        <v>1219497.1000000001</v>
      </c>
      <c r="F235">
        <v>1223059.8</v>
      </c>
      <c r="G235" t="s">
        <v>58</v>
      </c>
      <c r="H235">
        <v>928700</v>
      </c>
      <c r="I235">
        <v>-18982222527.599998</v>
      </c>
      <c r="J235" t="s">
        <v>59</v>
      </c>
      <c r="K235" t="s">
        <v>60</v>
      </c>
      <c r="L235" t="s">
        <v>61</v>
      </c>
      <c r="M235">
        <v>11435729.1</v>
      </c>
      <c r="N235">
        <v>5035179.5</v>
      </c>
      <c r="O235" t="s">
        <v>62</v>
      </c>
      <c r="P235">
        <v>18.8</v>
      </c>
      <c r="Q235" t="s">
        <v>63</v>
      </c>
      <c r="R235" t="s">
        <v>25929</v>
      </c>
      <c r="S235">
        <v>-22173.9</v>
      </c>
      <c r="T235" t="s">
        <v>37</v>
      </c>
      <c r="U235" t="s">
        <v>38</v>
      </c>
      <c r="V235" t="s">
        <v>39</v>
      </c>
      <c r="W235">
        <v>-38800000</v>
      </c>
      <c r="X235">
        <v>2326.1</v>
      </c>
      <c r="Y235">
        <v>1149734</v>
      </c>
      <c r="Z235">
        <v>35.4</v>
      </c>
      <c r="AA235">
        <v>33.927999999999997</v>
      </c>
      <c r="AB235">
        <v>8937400</v>
      </c>
    </row>
    <row r="236" spans="1:28" x14ac:dyDescent="0.3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8</v>
      </c>
      <c r="J236" t="s">
        <v>9</v>
      </c>
      <c r="K236" t="s">
        <v>10</v>
      </c>
      <c r="L236" t="s">
        <v>11</v>
      </c>
      <c r="M236" t="s">
        <v>12</v>
      </c>
      <c r="N236" t="s">
        <v>13</v>
      </c>
      <c r="O236" t="s">
        <v>14</v>
      </c>
      <c r="P236" t="s">
        <v>15</v>
      </c>
      <c r="Q236" t="s">
        <v>16</v>
      </c>
      <c r="R236" t="s">
        <v>17</v>
      </c>
      <c r="S236" t="s">
        <v>18</v>
      </c>
      <c r="T236" t="s">
        <v>19</v>
      </c>
      <c r="U236" t="s">
        <v>20</v>
      </c>
      <c r="V236" t="s">
        <v>21</v>
      </c>
      <c r="W236" t="s">
        <v>22</v>
      </c>
      <c r="X236" t="s">
        <v>23</v>
      </c>
      <c r="Y236" t="s">
        <v>24</v>
      </c>
      <c r="Z236" t="s">
        <v>25</v>
      </c>
      <c r="AA236" t="s">
        <v>26</v>
      </c>
      <c r="AB236" t="s">
        <v>27</v>
      </c>
    </row>
    <row r="237" spans="1:28" x14ac:dyDescent="0.3">
      <c r="A237" t="s">
        <v>28</v>
      </c>
      <c r="B237" t="s">
        <v>29</v>
      </c>
      <c r="C237">
        <v>11240.5</v>
      </c>
      <c r="D237">
        <v>-1010.2</v>
      </c>
      <c r="E237">
        <v>1226040.8</v>
      </c>
      <c r="F237">
        <v>1229619.3999999999</v>
      </c>
      <c r="G237" t="s">
        <v>30</v>
      </c>
      <c r="H237">
        <v>933600</v>
      </c>
      <c r="I237">
        <v>-19086868086.799999</v>
      </c>
      <c r="J237" t="s">
        <v>31</v>
      </c>
      <c r="K237" t="s">
        <v>32</v>
      </c>
      <c r="L237" t="s">
        <v>33</v>
      </c>
      <c r="M237">
        <v>11493633.800000001</v>
      </c>
      <c r="N237">
        <v>5062092</v>
      </c>
      <c r="O237" t="s">
        <v>34</v>
      </c>
      <c r="P237">
        <v>18.899999999999999</v>
      </c>
      <c r="Q237" t="s">
        <v>35</v>
      </c>
      <c r="R237" t="s">
        <v>25930</v>
      </c>
      <c r="S237">
        <v>-22304.2</v>
      </c>
      <c r="T237" t="s">
        <v>37</v>
      </c>
      <c r="U237" t="s">
        <v>38</v>
      </c>
      <c r="V237" t="s">
        <v>39</v>
      </c>
      <c r="W237">
        <v>-40400000</v>
      </c>
      <c r="X237">
        <v>2327.8000000000002</v>
      </c>
      <c r="Y237">
        <v>1155892.5</v>
      </c>
      <c r="Z237">
        <v>35.549999999999997</v>
      </c>
      <c r="AA237">
        <v>34.098999999999997</v>
      </c>
      <c r="AB237">
        <v>8985200</v>
      </c>
    </row>
    <row r="238" spans="1:28" x14ac:dyDescent="0.3">
      <c r="A238" t="s">
        <v>28</v>
      </c>
      <c r="B238" t="s">
        <v>40</v>
      </c>
      <c r="C238">
        <v>11297.5</v>
      </c>
      <c r="D238">
        <v>-1016.5</v>
      </c>
      <c r="E238">
        <v>1232584.5</v>
      </c>
      <c r="F238">
        <v>1236179</v>
      </c>
      <c r="G238" t="s">
        <v>41</v>
      </c>
      <c r="H238">
        <v>938500</v>
      </c>
      <c r="I238">
        <v>-19191513646</v>
      </c>
      <c r="J238" t="s">
        <v>42</v>
      </c>
      <c r="K238" t="s">
        <v>43</v>
      </c>
      <c r="L238" t="s">
        <v>44</v>
      </c>
      <c r="M238">
        <v>11551538.5</v>
      </c>
      <c r="N238">
        <v>5089004.5</v>
      </c>
      <c r="O238" t="s">
        <v>45</v>
      </c>
      <c r="P238">
        <v>19</v>
      </c>
      <c r="Q238" t="s">
        <v>46</v>
      </c>
      <c r="R238" t="s">
        <v>25931</v>
      </c>
      <c r="S238">
        <v>-22434.5</v>
      </c>
      <c r="T238" t="s">
        <v>37</v>
      </c>
      <c r="U238" t="s">
        <v>38</v>
      </c>
      <c r="V238" t="s">
        <v>39</v>
      </c>
      <c r="W238">
        <v>-42000000</v>
      </c>
      <c r="X238">
        <v>2329.5</v>
      </c>
      <c r="Y238">
        <v>1162051</v>
      </c>
      <c r="Z238">
        <v>35.700000000000003</v>
      </c>
      <c r="AA238">
        <v>34.270000000000003</v>
      </c>
      <c r="AB238">
        <v>9033000</v>
      </c>
    </row>
    <row r="239" spans="1:28" x14ac:dyDescent="0.3">
      <c r="A239" t="s">
        <v>28</v>
      </c>
      <c r="B239" t="s">
        <v>48</v>
      </c>
      <c r="C239">
        <v>11354.5</v>
      </c>
      <c r="D239">
        <v>-1022.8</v>
      </c>
      <c r="E239">
        <v>1239128.2</v>
      </c>
      <c r="F239">
        <v>1242738.6000000001</v>
      </c>
      <c r="G239" t="s">
        <v>49</v>
      </c>
      <c r="H239">
        <v>943400</v>
      </c>
      <c r="I239">
        <v>-19296159205.200001</v>
      </c>
      <c r="J239" t="s">
        <v>50</v>
      </c>
      <c r="K239" t="s">
        <v>51</v>
      </c>
      <c r="L239" t="s">
        <v>52</v>
      </c>
      <c r="M239">
        <v>11609443.199999999</v>
      </c>
      <c r="N239">
        <v>5115917</v>
      </c>
      <c r="O239" t="s">
        <v>53</v>
      </c>
      <c r="P239">
        <v>19.100000000000001</v>
      </c>
      <c r="Q239" t="s">
        <v>54</v>
      </c>
      <c r="R239" t="s">
        <v>25932</v>
      </c>
      <c r="S239">
        <v>-22564.799999999999</v>
      </c>
      <c r="T239" t="s">
        <v>37</v>
      </c>
      <c r="U239" t="s">
        <v>56</v>
      </c>
      <c r="V239" t="s">
        <v>39</v>
      </c>
      <c r="W239">
        <v>-43600000</v>
      </c>
      <c r="X239">
        <v>2331.1999999999998</v>
      </c>
      <c r="Y239">
        <v>1168209.5</v>
      </c>
      <c r="Z239">
        <v>35.85</v>
      </c>
      <c r="AA239">
        <v>34.441000000000003</v>
      </c>
      <c r="AB239">
        <v>9080800</v>
      </c>
    </row>
    <row r="240" spans="1:28" x14ac:dyDescent="0.3">
      <c r="A240" t="s">
        <v>28</v>
      </c>
      <c r="B240" t="s">
        <v>57</v>
      </c>
      <c r="C240">
        <v>11411.5</v>
      </c>
      <c r="D240">
        <v>-1029.0999999999999</v>
      </c>
      <c r="E240">
        <v>1245671.8999999999</v>
      </c>
      <c r="F240">
        <v>1249298.2</v>
      </c>
      <c r="G240" t="s">
        <v>58</v>
      </c>
      <c r="H240">
        <v>948300</v>
      </c>
      <c r="I240">
        <v>-19400804764.400002</v>
      </c>
      <c r="J240" t="s">
        <v>59</v>
      </c>
      <c r="K240" t="s">
        <v>60</v>
      </c>
      <c r="L240" t="s">
        <v>61</v>
      </c>
      <c r="M240">
        <v>11667347.9</v>
      </c>
      <c r="N240">
        <v>5142829.5</v>
      </c>
      <c r="O240" t="s">
        <v>62</v>
      </c>
      <c r="P240">
        <v>19.2</v>
      </c>
      <c r="Q240" t="s">
        <v>63</v>
      </c>
      <c r="R240" t="s">
        <v>25933</v>
      </c>
      <c r="S240">
        <v>-22695.1</v>
      </c>
      <c r="T240" t="s">
        <v>37</v>
      </c>
      <c r="U240" t="s">
        <v>38</v>
      </c>
      <c r="V240" t="s">
        <v>39</v>
      </c>
      <c r="W240">
        <v>-45200000</v>
      </c>
      <c r="X240">
        <v>2332.9</v>
      </c>
      <c r="Y240">
        <v>1174368</v>
      </c>
      <c r="Z240">
        <v>36</v>
      </c>
      <c r="AA240">
        <v>34.612000000000002</v>
      </c>
      <c r="AB240">
        <v>9128600</v>
      </c>
    </row>
    <row r="241" spans="1:28" x14ac:dyDescent="0.3">
      <c r="A241" t="s">
        <v>0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8</v>
      </c>
      <c r="J241" t="s">
        <v>9</v>
      </c>
      <c r="K241" t="s">
        <v>10</v>
      </c>
      <c r="L241" t="s">
        <v>11</v>
      </c>
      <c r="M241" t="s">
        <v>12</v>
      </c>
      <c r="N241" t="s">
        <v>13</v>
      </c>
      <c r="O241" t="s">
        <v>14</v>
      </c>
      <c r="P241" t="s">
        <v>15</v>
      </c>
      <c r="Q241" t="s">
        <v>16</v>
      </c>
      <c r="R241" t="s">
        <v>17</v>
      </c>
      <c r="S241" t="s">
        <v>18</v>
      </c>
      <c r="T241" t="s">
        <v>19</v>
      </c>
      <c r="U241" t="s">
        <v>20</v>
      </c>
      <c r="V241" t="s">
        <v>21</v>
      </c>
      <c r="W241" t="s">
        <v>22</v>
      </c>
      <c r="X241" t="s">
        <v>23</v>
      </c>
      <c r="Y241" t="s">
        <v>24</v>
      </c>
      <c r="Z241" t="s">
        <v>25</v>
      </c>
      <c r="AA241" t="s">
        <v>26</v>
      </c>
      <c r="AB241" t="s">
        <v>27</v>
      </c>
    </row>
    <row r="242" spans="1:28" x14ac:dyDescent="0.3">
      <c r="A242" t="s">
        <v>28</v>
      </c>
      <c r="B242" t="s">
        <v>29</v>
      </c>
      <c r="C242">
        <v>11468.5</v>
      </c>
      <c r="D242">
        <v>-1035.4000000000001</v>
      </c>
      <c r="E242">
        <v>1252215.6000000001</v>
      </c>
      <c r="F242">
        <v>1255857.8</v>
      </c>
      <c r="G242" t="s">
        <v>30</v>
      </c>
      <c r="H242">
        <v>953200</v>
      </c>
      <c r="I242">
        <v>-19505450323.599998</v>
      </c>
      <c r="J242" t="s">
        <v>31</v>
      </c>
      <c r="K242" t="s">
        <v>32</v>
      </c>
      <c r="L242" t="s">
        <v>33</v>
      </c>
      <c r="M242">
        <v>11725252.6</v>
      </c>
      <c r="N242">
        <v>5169742</v>
      </c>
      <c r="O242" t="s">
        <v>34</v>
      </c>
      <c r="P242">
        <v>19.3</v>
      </c>
      <c r="Q242" t="s">
        <v>35</v>
      </c>
      <c r="R242" t="s">
        <v>25934</v>
      </c>
      <c r="S242">
        <v>-22825.4</v>
      </c>
      <c r="T242" t="s">
        <v>37</v>
      </c>
      <c r="U242" t="s">
        <v>38</v>
      </c>
      <c r="V242" t="s">
        <v>39</v>
      </c>
      <c r="W242">
        <v>-46800000</v>
      </c>
      <c r="X242">
        <v>2334.6</v>
      </c>
      <c r="Y242">
        <v>1180526.5</v>
      </c>
      <c r="Z242">
        <v>36.15</v>
      </c>
      <c r="AA242">
        <v>34.783000000000001</v>
      </c>
      <c r="AB242">
        <v>9176400</v>
      </c>
    </row>
    <row r="243" spans="1:28" x14ac:dyDescent="0.3">
      <c r="A243" t="s">
        <v>28</v>
      </c>
      <c r="B243" t="s">
        <v>40</v>
      </c>
      <c r="C243">
        <v>11525.5</v>
      </c>
      <c r="D243">
        <v>-1041.7</v>
      </c>
      <c r="E243">
        <v>1258759.3</v>
      </c>
      <c r="F243">
        <v>1262417.3999999999</v>
      </c>
      <c r="G243" t="s">
        <v>41</v>
      </c>
      <c r="H243">
        <v>958100</v>
      </c>
      <c r="I243">
        <v>-19610095882.799999</v>
      </c>
      <c r="J243" t="s">
        <v>42</v>
      </c>
      <c r="K243" t="s">
        <v>43</v>
      </c>
      <c r="L243" t="s">
        <v>44</v>
      </c>
      <c r="M243">
        <v>11783157.300000001</v>
      </c>
      <c r="N243">
        <v>5196654.5</v>
      </c>
      <c r="O243" t="s">
        <v>45</v>
      </c>
      <c r="P243">
        <v>19.399999999999999</v>
      </c>
      <c r="Q243" t="s">
        <v>46</v>
      </c>
      <c r="R243" t="s">
        <v>25935</v>
      </c>
      <c r="S243">
        <v>-22955.7</v>
      </c>
      <c r="T243" t="s">
        <v>37</v>
      </c>
      <c r="U243" t="s">
        <v>38</v>
      </c>
      <c r="V243" t="s">
        <v>39</v>
      </c>
      <c r="W243">
        <v>-48400000</v>
      </c>
      <c r="X243">
        <v>2336.3000000000002</v>
      </c>
      <c r="Y243">
        <v>1186685</v>
      </c>
      <c r="Z243">
        <v>36.299999999999997</v>
      </c>
      <c r="AA243">
        <v>34.954000000000001</v>
      </c>
      <c r="AB243">
        <v>9224200</v>
      </c>
    </row>
    <row r="244" spans="1:28" x14ac:dyDescent="0.3">
      <c r="A244" t="s">
        <v>28</v>
      </c>
      <c r="B244" t="s">
        <v>48</v>
      </c>
      <c r="C244">
        <v>11582.5</v>
      </c>
      <c r="D244">
        <v>-1048</v>
      </c>
      <c r="E244">
        <v>1265303</v>
      </c>
      <c r="F244">
        <v>1268977</v>
      </c>
      <c r="G244" t="s">
        <v>49</v>
      </c>
      <c r="H244">
        <v>963000</v>
      </c>
      <c r="I244">
        <v>-19714741442</v>
      </c>
      <c r="J244" t="s">
        <v>50</v>
      </c>
      <c r="K244" t="s">
        <v>51</v>
      </c>
      <c r="L244" t="s">
        <v>52</v>
      </c>
      <c r="M244">
        <v>11841062</v>
      </c>
      <c r="N244">
        <v>5223567</v>
      </c>
      <c r="O244" t="s">
        <v>53</v>
      </c>
      <c r="P244">
        <v>19.5</v>
      </c>
      <c r="Q244" t="s">
        <v>54</v>
      </c>
      <c r="R244" t="s">
        <v>25936</v>
      </c>
      <c r="S244">
        <v>-23086</v>
      </c>
      <c r="T244" t="s">
        <v>37</v>
      </c>
      <c r="U244" t="s">
        <v>56</v>
      </c>
      <c r="V244" t="s">
        <v>39</v>
      </c>
      <c r="W244">
        <v>-50000000</v>
      </c>
      <c r="X244">
        <v>2338</v>
      </c>
      <c r="Y244">
        <v>1192843.5</v>
      </c>
      <c r="Z244">
        <v>36.450000000000003</v>
      </c>
      <c r="AA244">
        <v>35.125</v>
      </c>
      <c r="AB244">
        <v>9272000</v>
      </c>
    </row>
    <row r="245" spans="1:28" x14ac:dyDescent="0.3">
      <c r="A245" t="s">
        <v>28</v>
      </c>
      <c r="B245" t="s">
        <v>57</v>
      </c>
      <c r="C245">
        <v>11639.5</v>
      </c>
      <c r="D245">
        <v>-1054.3</v>
      </c>
      <c r="E245">
        <v>1271846.7</v>
      </c>
      <c r="F245">
        <v>1275536.6000000001</v>
      </c>
      <c r="G245" t="s">
        <v>58</v>
      </c>
      <c r="H245">
        <v>967900</v>
      </c>
      <c r="I245">
        <v>-19819387001.200001</v>
      </c>
      <c r="J245" t="s">
        <v>59</v>
      </c>
      <c r="K245" t="s">
        <v>60</v>
      </c>
      <c r="L245" t="s">
        <v>61</v>
      </c>
      <c r="M245">
        <v>11898966.699999999</v>
      </c>
      <c r="N245">
        <v>5250479.5</v>
      </c>
      <c r="O245" t="s">
        <v>62</v>
      </c>
      <c r="P245">
        <v>19.600000000000001</v>
      </c>
      <c r="Q245" t="s">
        <v>63</v>
      </c>
      <c r="R245" t="s">
        <v>25937</v>
      </c>
      <c r="S245">
        <v>-23216.3</v>
      </c>
      <c r="T245" t="s">
        <v>37</v>
      </c>
      <c r="U245" t="s">
        <v>38</v>
      </c>
      <c r="V245" t="s">
        <v>39</v>
      </c>
      <c r="W245">
        <v>-51600000</v>
      </c>
      <c r="X245">
        <v>2339.6999999999998</v>
      </c>
      <c r="Y245">
        <v>1199002</v>
      </c>
      <c r="Z245">
        <v>36.6</v>
      </c>
      <c r="AA245">
        <v>35.295999999999999</v>
      </c>
      <c r="AB245">
        <v>9319800</v>
      </c>
    </row>
    <row r="246" spans="1:28" x14ac:dyDescent="0.3">
      <c r="A246" t="s">
        <v>0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7</v>
      </c>
      <c r="I246" t="s">
        <v>8</v>
      </c>
      <c r="J246" t="s">
        <v>9</v>
      </c>
      <c r="K246" t="s">
        <v>10</v>
      </c>
      <c r="L246" t="s">
        <v>11</v>
      </c>
      <c r="M246" t="s">
        <v>12</v>
      </c>
      <c r="N246" t="s">
        <v>13</v>
      </c>
      <c r="O246" t="s">
        <v>14</v>
      </c>
      <c r="P246" t="s">
        <v>15</v>
      </c>
      <c r="Q246" t="s">
        <v>16</v>
      </c>
      <c r="R246" t="s">
        <v>17</v>
      </c>
      <c r="S246" t="s">
        <v>18</v>
      </c>
      <c r="T246" t="s">
        <v>19</v>
      </c>
      <c r="U246" t="s">
        <v>20</v>
      </c>
      <c r="V246" t="s">
        <v>21</v>
      </c>
      <c r="W246" t="s">
        <v>22</v>
      </c>
      <c r="X246" t="s">
        <v>23</v>
      </c>
      <c r="Y246" t="s">
        <v>24</v>
      </c>
      <c r="Z246" t="s">
        <v>25</v>
      </c>
      <c r="AA246" t="s">
        <v>26</v>
      </c>
      <c r="AB246" t="s">
        <v>27</v>
      </c>
    </row>
    <row r="247" spans="1:28" x14ac:dyDescent="0.3">
      <c r="A247" t="s">
        <v>28</v>
      </c>
      <c r="B247" t="s">
        <v>29</v>
      </c>
      <c r="C247">
        <v>11696.5</v>
      </c>
      <c r="D247">
        <v>-1060.5999999999999</v>
      </c>
      <c r="E247">
        <v>1278390.3999999999</v>
      </c>
      <c r="F247">
        <v>1282096.2</v>
      </c>
      <c r="G247" t="s">
        <v>30</v>
      </c>
      <c r="H247">
        <v>972800</v>
      </c>
      <c r="I247">
        <v>-19924032560.400002</v>
      </c>
      <c r="J247" t="s">
        <v>31</v>
      </c>
      <c r="K247" t="s">
        <v>32</v>
      </c>
      <c r="L247" t="s">
        <v>33</v>
      </c>
      <c r="M247">
        <v>11956871.4</v>
      </c>
      <c r="N247">
        <v>5277392</v>
      </c>
      <c r="O247" t="s">
        <v>34</v>
      </c>
      <c r="P247">
        <v>19.7</v>
      </c>
      <c r="Q247" t="s">
        <v>35</v>
      </c>
      <c r="R247" t="s">
        <v>25938</v>
      </c>
      <c r="S247">
        <v>-23346.6</v>
      </c>
      <c r="T247" t="s">
        <v>37</v>
      </c>
      <c r="U247" t="s">
        <v>38</v>
      </c>
      <c r="V247" t="s">
        <v>39</v>
      </c>
      <c r="W247">
        <v>-53200000</v>
      </c>
      <c r="X247">
        <v>2341.4</v>
      </c>
      <c r="Y247">
        <v>1205160.5</v>
      </c>
      <c r="Z247">
        <v>36.75</v>
      </c>
      <c r="AA247">
        <v>35.466999999999999</v>
      </c>
      <c r="AB247">
        <v>9367600</v>
      </c>
    </row>
    <row r="248" spans="1:28" x14ac:dyDescent="0.3">
      <c r="A248" t="s">
        <v>28</v>
      </c>
      <c r="B248" t="s">
        <v>40</v>
      </c>
      <c r="C248">
        <v>11753.5</v>
      </c>
      <c r="D248">
        <v>-1066.9000000000001</v>
      </c>
      <c r="E248">
        <v>1284934.1000000001</v>
      </c>
      <c r="F248">
        <v>1288655.8</v>
      </c>
      <c r="G248" t="s">
        <v>41</v>
      </c>
      <c r="H248">
        <v>977700</v>
      </c>
      <c r="I248">
        <v>-20028678119.599998</v>
      </c>
      <c r="J248" t="s">
        <v>42</v>
      </c>
      <c r="K248" t="s">
        <v>43</v>
      </c>
      <c r="L248" t="s">
        <v>44</v>
      </c>
      <c r="M248">
        <v>12014776.1</v>
      </c>
      <c r="N248">
        <v>5304304.5</v>
      </c>
      <c r="O248" t="s">
        <v>45</v>
      </c>
      <c r="P248">
        <v>19.8</v>
      </c>
      <c r="Q248" t="s">
        <v>46</v>
      </c>
      <c r="R248" t="s">
        <v>25939</v>
      </c>
      <c r="S248">
        <v>-23476.9</v>
      </c>
      <c r="T248" t="s">
        <v>37</v>
      </c>
      <c r="U248" t="s">
        <v>38</v>
      </c>
      <c r="V248" t="s">
        <v>39</v>
      </c>
      <c r="W248">
        <v>-54800000</v>
      </c>
      <c r="X248">
        <v>2343.1</v>
      </c>
      <c r="Y248">
        <v>1211319</v>
      </c>
      <c r="Z248">
        <v>36.9</v>
      </c>
      <c r="AA248">
        <v>35.637999999999998</v>
      </c>
      <c r="AB248">
        <v>9415400</v>
      </c>
    </row>
    <row r="249" spans="1:28" x14ac:dyDescent="0.3">
      <c r="A249" t="s">
        <v>28</v>
      </c>
      <c r="B249" t="s">
        <v>48</v>
      </c>
      <c r="C249">
        <v>11810.5</v>
      </c>
      <c r="D249">
        <v>-1073.2</v>
      </c>
      <c r="E249">
        <v>1291477.8</v>
      </c>
      <c r="F249">
        <v>1295215.3999999999</v>
      </c>
      <c r="G249" t="s">
        <v>49</v>
      </c>
      <c r="H249">
        <v>982600</v>
      </c>
      <c r="I249">
        <v>-20133323678.799999</v>
      </c>
      <c r="J249" t="s">
        <v>50</v>
      </c>
      <c r="K249" t="s">
        <v>51</v>
      </c>
      <c r="L249" t="s">
        <v>52</v>
      </c>
      <c r="M249">
        <v>12072680.800000001</v>
      </c>
      <c r="N249">
        <v>5331217</v>
      </c>
      <c r="O249" t="s">
        <v>53</v>
      </c>
      <c r="P249">
        <v>19.899999999999999</v>
      </c>
      <c r="Q249" t="s">
        <v>54</v>
      </c>
      <c r="R249" t="s">
        <v>25940</v>
      </c>
      <c r="S249">
        <v>-23607.200000000001</v>
      </c>
      <c r="T249" t="s">
        <v>37</v>
      </c>
      <c r="U249" t="s">
        <v>56</v>
      </c>
      <c r="V249" t="s">
        <v>39</v>
      </c>
      <c r="W249">
        <v>-56400000</v>
      </c>
      <c r="X249">
        <v>2344.8000000000002</v>
      </c>
      <c r="Y249">
        <v>1217477.5</v>
      </c>
      <c r="Z249">
        <v>37.049999999999997</v>
      </c>
      <c r="AA249">
        <v>35.808999999999997</v>
      </c>
      <c r="AB249">
        <v>9463200</v>
      </c>
    </row>
    <row r="250" spans="1:28" x14ac:dyDescent="0.3">
      <c r="A250" t="s">
        <v>28</v>
      </c>
      <c r="B250" t="s">
        <v>57</v>
      </c>
      <c r="C250">
        <v>11867.5</v>
      </c>
      <c r="D250">
        <v>-1079.5</v>
      </c>
      <c r="E250">
        <v>1298021.5</v>
      </c>
      <c r="F250">
        <v>1301775</v>
      </c>
      <c r="G250" t="s">
        <v>58</v>
      </c>
      <c r="H250">
        <v>987500</v>
      </c>
      <c r="I250">
        <v>-20237969238</v>
      </c>
      <c r="J250" t="s">
        <v>59</v>
      </c>
      <c r="K250" t="s">
        <v>60</v>
      </c>
      <c r="L250" t="s">
        <v>61</v>
      </c>
      <c r="M250">
        <v>12130585.5</v>
      </c>
      <c r="N250">
        <v>5358129.5</v>
      </c>
      <c r="O250" t="s">
        <v>62</v>
      </c>
      <c r="P250">
        <v>20</v>
      </c>
      <c r="Q250" t="s">
        <v>63</v>
      </c>
      <c r="R250" t="s">
        <v>25941</v>
      </c>
      <c r="S250">
        <v>-23737.5</v>
      </c>
      <c r="T250" t="s">
        <v>37</v>
      </c>
      <c r="U250" t="s">
        <v>38</v>
      </c>
      <c r="V250" t="s">
        <v>39</v>
      </c>
      <c r="W250">
        <v>-58000000</v>
      </c>
      <c r="X250">
        <v>2346.5</v>
      </c>
      <c r="Y250">
        <v>1223636</v>
      </c>
      <c r="Z250">
        <v>37.200000000000003</v>
      </c>
      <c r="AA250">
        <v>35.979999999999997</v>
      </c>
      <c r="AB250">
        <v>9511000</v>
      </c>
    </row>
    <row r="251" spans="1:28" x14ac:dyDescent="0.3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8</v>
      </c>
      <c r="J251" t="s">
        <v>9</v>
      </c>
      <c r="K251" t="s">
        <v>10</v>
      </c>
      <c r="L251" t="s">
        <v>11</v>
      </c>
      <c r="M251" t="s">
        <v>12</v>
      </c>
      <c r="N251" t="s">
        <v>13</v>
      </c>
      <c r="O251" t="s">
        <v>14</v>
      </c>
      <c r="P251" t="s">
        <v>15</v>
      </c>
      <c r="Q251" t="s">
        <v>16</v>
      </c>
      <c r="R251" t="s">
        <v>17</v>
      </c>
      <c r="S251" t="s">
        <v>18</v>
      </c>
      <c r="T251" t="s">
        <v>19</v>
      </c>
      <c r="U251" t="s">
        <v>20</v>
      </c>
      <c r="V251" t="s">
        <v>21</v>
      </c>
      <c r="W251" t="s">
        <v>22</v>
      </c>
      <c r="X251" t="s">
        <v>23</v>
      </c>
      <c r="Y251" t="s">
        <v>24</v>
      </c>
      <c r="Z251" t="s">
        <v>25</v>
      </c>
      <c r="AA251" t="s">
        <v>26</v>
      </c>
      <c r="AB251" t="s">
        <v>27</v>
      </c>
    </row>
    <row r="252" spans="1:28" x14ac:dyDescent="0.3">
      <c r="A252" t="s">
        <v>28</v>
      </c>
      <c r="B252" t="s">
        <v>29</v>
      </c>
      <c r="C252">
        <v>11924.5</v>
      </c>
      <c r="D252">
        <v>-1085.8</v>
      </c>
      <c r="E252">
        <v>1304565.2</v>
      </c>
      <c r="F252">
        <v>1308334.6000000001</v>
      </c>
      <c r="G252" t="s">
        <v>30</v>
      </c>
      <c r="H252">
        <v>992400</v>
      </c>
      <c r="I252">
        <v>-20342614797.200001</v>
      </c>
      <c r="J252" t="s">
        <v>31</v>
      </c>
      <c r="K252" t="s">
        <v>32</v>
      </c>
      <c r="L252" t="s">
        <v>33</v>
      </c>
      <c r="M252">
        <v>12188490.199999999</v>
      </c>
      <c r="N252">
        <v>5385042</v>
      </c>
      <c r="O252" t="s">
        <v>34</v>
      </c>
      <c r="P252">
        <v>20.100000000000001</v>
      </c>
      <c r="Q252" t="s">
        <v>35</v>
      </c>
      <c r="R252" t="s">
        <v>25942</v>
      </c>
      <c r="S252">
        <v>-23867.8</v>
      </c>
      <c r="T252" t="s">
        <v>37</v>
      </c>
      <c r="U252" t="s">
        <v>38</v>
      </c>
      <c r="V252" t="s">
        <v>39</v>
      </c>
      <c r="W252">
        <v>-59600000</v>
      </c>
      <c r="X252">
        <v>2348.1999999999998</v>
      </c>
      <c r="Y252">
        <v>1229794.5</v>
      </c>
      <c r="Z252">
        <v>37.35</v>
      </c>
      <c r="AA252">
        <v>36.151000000000003</v>
      </c>
      <c r="AB252">
        <v>9558800</v>
      </c>
    </row>
    <row r="253" spans="1:28" x14ac:dyDescent="0.3">
      <c r="A253" t="s">
        <v>28</v>
      </c>
      <c r="B253" t="s">
        <v>40</v>
      </c>
      <c r="C253">
        <v>11981.5</v>
      </c>
      <c r="D253">
        <v>-1092.0999999999999</v>
      </c>
      <c r="E253">
        <v>1311108.8999999999</v>
      </c>
      <c r="F253">
        <v>1314894.2</v>
      </c>
      <c r="G253" t="s">
        <v>41</v>
      </c>
      <c r="H253">
        <v>997300</v>
      </c>
      <c r="I253">
        <v>-20447260356.400002</v>
      </c>
      <c r="J253" t="s">
        <v>42</v>
      </c>
      <c r="K253" t="s">
        <v>43</v>
      </c>
      <c r="L253" t="s">
        <v>44</v>
      </c>
      <c r="M253">
        <v>12246394.9</v>
      </c>
      <c r="N253">
        <v>5411954.5</v>
      </c>
      <c r="O253" t="s">
        <v>45</v>
      </c>
      <c r="P253">
        <v>20.2</v>
      </c>
      <c r="Q253" t="s">
        <v>46</v>
      </c>
      <c r="R253" t="s">
        <v>25943</v>
      </c>
      <c r="S253">
        <v>-23998.1</v>
      </c>
      <c r="T253" t="s">
        <v>37</v>
      </c>
      <c r="U253" t="s">
        <v>38</v>
      </c>
      <c r="V253" t="s">
        <v>39</v>
      </c>
      <c r="W253">
        <v>-61200000</v>
      </c>
      <c r="X253">
        <v>2349.9</v>
      </c>
      <c r="Y253">
        <v>1235953</v>
      </c>
      <c r="Z253">
        <v>37.5</v>
      </c>
      <c r="AA253">
        <v>36.322000000000003</v>
      </c>
      <c r="AB253">
        <v>9606600</v>
      </c>
    </row>
    <row r="254" spans="1:28" x14ac:dyDescent="0.3">
      <c r="A254" t="s">
        <v>28</v>
      </c>
      <c r="B254" t="s">
        <v>48</v>
      </c>
      <c r="C254">
        <v>12038.5</v>
      </c>
      <c r="D254">
        <v>-1098.4000000000001</v>
      </c>
      <c r="E254">
        <v>1317652.6000000001</v>
      </c>
      <c r="F254">
        <v>1321453.8</v>
      </c>
      <c r="G254" t="s">
        <v>49</v>
      </c>
      <c r="H254">
        <v>1002200</v>
      </c>
      <c r="I254">
        <v>-20551905915.599998</v>
      </c>
      <c r="J254" t="s">
        <v>50</v>
      </c>
      <c r="K254" t="s">
        <v>51</v>
      </c>
      <c r="L254" t="s">
        <v>52</v>
      </c>
      <c r="M254">
        <v>12304299.6</v>
      </c>
      <c r="N254">
        <v>5438867</v>
      </c>
      <c r="O254" t="s">
        <v>53</v>
      </c>
      <c r="P254">
        <v>20.3</v>
      </c>
      <c r="Q254" t="s">
        <v>54</v>
      </c>
      <c r="R254" t="s">
        <v>25944</v>
      </c>
      <c r="S254">
        <v>-24128.400000000001</v>
      </c>
      <c r="T254" t="s">
        <v>37</v>
      </c>
      <c r="U254" t="s">
        <v>56</v>
      </c>
      <c r="V254" t="s">
        <v>39</v>
      </c>
      <c r="W254">
        <v>-62800000</v>
      </c>
      <c r="X254">
        <v>2351.6</v>
      </c>
      <c r="Y254">
        <v>1242111.5</v>
      </c>
      <c r="Z254">
        <v>37.65</v>
      </c>
      <c r="AA254">
        <v>36.493000000000002</v>
      </c>
      <c r="AB254">
        <v>9654400</v>
      </c>
    </row>
    <row r="255" spans="1:28" x14ac:dyDescent="0.3">
      <c r="A255" t="s">
        <v>28</v>
      </c>
      <c r="B255" t="s">
        <v>57</v>
      </c>
      <c r="C255">
        <v>12095.5</v>
      </c>
      <c r="D255">
        <v>-1104.7</v>
      </c>
      <c r="E255">
        <v>1324196.3</v>
      </c>
      <c r="F255">
        <v>1328013.3999999999</v>
      </c>
      <c r="G255" t="s">
        <v>58</v>
      </c>
      <c r="H255">
        <v>1007100</v>
      </c>
      <c r="I255">
        <v>-20656551474.799999</v>
      </c>
      <c r="J255" t="s">
        <v>59</v>
      </c>
      <c r="K255" t="s">
        <v>60</v>
      </c>
      <c r="L255" t="s">
        <v>61</v>
      </c>
      <c r="M255">
        <v>12362204.300000001</v>
      </c>
      <c r="N255">
        <v>5465779.5</v>
      </c>
      <c r="O255" t="s">
        <v>62</v>
      </c>
      <c r="P255">
        <v>20.399999999999999</v>
      </c>
      <c r="Q255" t="s">
        <v>63</v>
      </c>
      <c r="R255" t="s">
        <v>25945</v>
      </c>
      <c r="S255">
        <v>-24258.7</v>
      </c>
      <c r="T255" t="s">
        <v>37</v>
      </c>
      <c r="U255" t="s">
        <v>38</v>
      </c>
      <c r="V255" t="s">
        <v>39</v>
      </c>
      <c r="W255">
        <v>-64400000</v>
      </c>
      <c r="X255">
        <v>2353.3000000000002</v>
      </c>
      <c r="Y255">
        <v>1248270</v>
      </c>
      <c r="Z255">
        <v>37.799999999999997</v>
      </c>
      <c r="AA255">
        <v>36.664000000000001</v>
      </c>
      <c r="AB255">
        <v>9702200</v>
      </c>
    </row>
    <row r="256" spans="1:28" x14ac:dyDescent="0.3">
      <c r="A256" t="s">
        <v>0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7</v>
      </c>
      <c r="I256" t="s">
        <v>8</v>
      </c>
      <c r="J256" t="s">
        <v>9</v>
      </c>
      <c r="K256" t="s">
        <v>10</v>
      </c>
      <c r="L256" t="s">
        <v>11</v>
      </c>
      <c r="M256" t="s">
        <v>12</v>
      </c>
      <c r="N256" t="s">
        <v>13</v>
      </c>
      <c r="O256" t="s">
        <v>14</v>
      </c>
      <c r="P256" t="s">
        <v>15</v>
      </c>
      <c r="Q256" t="s">
        <v>16</v>
      </c>
      <c r="R256" t="s">
        <v>17</v>
      </c>
      <c r="S256" t="s">
        <v>18</v>
      </c>
      <c r="T256" t="s">
        <v>19</v>
      </c>
      <c r="U256" t="s">
        <v>20</v>
      </c>
      <c r="V256" t="s">
        <v>21</v>
      </c>
      <c r="W256" t="s">
        <v>22</v>
      </c>
      <c r="X256" t="s">
        <v>23</v>
      </c>
      <c r="Y256" t="s">
        <v>24</v>
      </c>
      <c r="Z256" t="s">
        <v>25</v>
      </c>
      <c r="AA256" t="s">
        <v>26</v>
      </c>
      <c r="AB256" t="s">
        <v>27</v>
      </c>
    </row>
    <row r="257" spans="1:28" x14ac:dyDescent="0.3">
      <c r="A257" t="s">
        <v>28</v>
      </c>
      <c r="B257" t="s">
        <v>29</v>
      </c>
      <c r="C257">
        <v>12152.5</v>
      </c>
      <c r="D257">
        <v>-1111</v>
      </c>
      <c r="E257">
        <v>1330740</v>
      </c>
      <c r="F257">
        <v>1334573</v>
      </c>
      <c r="G257" t="s">
        <v>30</v>
      </c>
      <c r="H257">
        <v>1012000</v>
      </c>
      <c r="I257">
        <v>-20761197034</v>
      </c>
      <c r="J257" t="s">
        <v>31</v>
      </c>
      <c r="K257" t="s">
        <v>32</v>
      </c>
      <c r="L257" t="s">
        <v>33</v>
      </c>
      <c r="M257">
        <v>12420109</v>
      </c>
      <c r="N257">
        <v>5492692</v>
      </c>
      <c r="O257" t="s">
        <v>34</v>
      </c>
      <c r="P257">
        <v>20.5</v>
      </c>
      <c r="Q257" t="s">
        <v>35</v>
      </c>
      <c r="R257" t="s">
        <v>25946</v>
      </c>
      <c r="S257">
        <v>-24389</v>
      </c>
      <c r="T257" t="s">
        <v>37</v>
      </c>
      <c r="U257" t="s">
        <v>38</v>
      </c>
      <c r="V257" t="s">
        <v>39</v>
      </c>
      <c r="W257">
        <v>-66000000</v>
      </c>
      <c r="X257">
        <v>2355</v>
      </c>
      <c r="Y257">
        <v>1254428.5</v>
      </c>
      <c r="Z257">
        <v>37.950000000000003</v>
      </c>
      <c r="AA257">
        <v>36.835000000000001</v>
      </c>
      <c r="AB257">
        <v>9750000</v>
      </c>
    </row>
    <row r="258" spans="1:28" x14ac:dyDescent="0.3">
      <c r="A258" t="s">
        <v>28</v>
      </c>
      <c r="B258" t="s">
        <v>40</v>
      </c>
      <c r="C258">
        <v>12209.5</v>
      </c>
      <c r="D258">
        <v>-1117.3</v>
      </c>
      <c r="E258">
        <v>1337283.7</v>
      </c>
      <c r="F258">
        <v>1341132.6000000001</v>
      </c>
      <c r="G258" t="s">
        <v>41</v>
      </c>
      <c r="H258">
        <v>1016900</v>
      </c>
      <c r="I258">
        <v>-20865842593.200001</v>
      </c>
      <c r="J258" t="s">
        <v>42</v>
      </c>
      <c r="K258" t="s">
        <v>43</v>
      </c>
      <c r="L258" t="s">
        <v>44</v>
      </c>
      <c r="M258">
        <v>12478013.699999999</v>
      </c>
      <c r="N258">
        <v>5519604.5</v>
      </c>
      <c r="O258" t="s">
        <v>45</v>
      </c>
      <c r="P258">
        <v>20.6</v>
      </c>
      <c r="Q258" t="s">
        <v>46</v>
      </c>
      <c r="R258" t="s">
        <v>25947</v>
      </c>
      <c r="S258">
        <v>-24519.3</v>
      </c>
      <c r="T258" t="s">
        <v>37</v>
      </c>
      <c r="U258" t="s">
        <v>38</v>
      </c>
      <c r="V258" t="s">
        <v>39</v>
      </c>
      <c r="W258">
        <v>-67600000</v>
      </c>
      <c r="X258">
        <v>2356.6999999999998</v>
      </c>
      <c r="Y258">
        <v>1260587</v>
      </c>
      <c r="Z258">
        <v>38.1</v>
      </c>
      <c r="AA258">
        <v>37.006</v>
      </c>
      <c r="AB258">
        <v>9797800</v>
      </c>
    </row>
    <row r="259" spans="1:28" x14ac:dyDescent="0.3">
      <c r="A259" t="s">
        <v>28</v>
      </c>
      <c r="B259" t="s">
        <v>48</v>
      </c>
      <c r="C259">
        <v>12266.5</v>
      </c>
      <c r="D259">
        <v>-1123.5999999999999</v>
      </c>
      <c r="E259">
        <v>1343827.4</v>
      </c>
      <c r="F259">
        <v>1347692.2</v>
      </c>
      <c r="G259" t="s">
        <v>49</v>
      </c>
      <c r="H259">
        <v>1021800</v>
      </c>
      <c r="I259">
        <v>-20970488152.400002</v>
      </c>
      <c r="J259" t="s">
        <v>50</v>
      </c>
      <c r="K259" t="s">
        <v>51</v>
      </c>
      <c r="L259" t="s">
        <v>52</v>
      </c>
      <c r="M259">
        <v>12535918.4</v>
      </c>
      <c r="N259">
        <v>5546517</v>
      </c>
      <c r="O259" t="s">
        <v>53</v>
      </c>
      <c r="P259">
        <v>20.7</v>
      </c>
      <c r="Q259" t="s">
        <v>54</v>
      </c>
      <c r="R259" t="s">
        <v>25948</v>
      </c>
      <c r="S259">
        <v>-24649.599999999999</v>
      </c>
      <c r="T259" t="s">
        <v>37</v>
      </c>
      <c r="U259" t="s">
        <v>56</v>
      </c>
      <c r="V259" t="s">
        <v>39</v>
      </c>
      <c r="W259">
        <v>-69200000</v>
      </c>
      <c r="X259">
        <v>2358.4</v>
      </c>
      <c r="Y259">
        <v>1266745.5</v>
      </c>
      <c r="Z259">
        <v>38.25</v>
      </c>
      <c r="AA259">
        <v>37.177</v>
      </c>
      <c r="AB259">
        <v>9845600</v>
      </c>
    </row>
    <row r="260" spans="1:28" x14ac:dyDescent="0.3">
      <c r="A260" t="s">
        <v>28</v>
      </c>
      <c r="B260" t="s">
        <v>57</v>
      </c>
      <c r="C260">
        <v>12323.5</v>
      </c>
      <c r="D260">
        <v>-1129.9000000000001</v>
      </c>
      <c r="E260">
        <v>1350371.1</v>
      </c>
      <c r="F260">
        <v>1354251.8</v>
      </c>
      <c r="G260" t="s">
        <v>58</v>
      </c>
      <c r="H260">
        <v>1026700</v>
      </c>
      <c r="I260">
        <v>-21075133711.599998</v>
      </c>
      <c r="J260" t="s">
        <v>59</v>
      </c>
      <c r="K260" t="s">
        <v>60</v>
      </c>
      <c r="L260" t="s">
        <v>61</v>
      </c>
      <c r="M260">
        <v>12593823.1</v>
      </c>
      <c r="N260">
        <v>5573429.5</v>
      </c>
      <c r="O260" t="s">
        <v>62</v>
      </c>
      <c r="P260">
        <v>20.8</v>
      </c>
      <c r="Q260" t="s">
        <v>63</v>
      </c>
      <c r="R260" t="s">
        <v>25949</v>
      </c>
      <c r="S260">
        <v>-24779.9</v>
      </c>
      <c r="T260" t="s">
        <v>37</v>
      </c>
      <c r="U260" t="s">
        <v>38</v>
      </c>
      <c r="V260" t="s">
        <v>39</v>
      </c>
      <c r="W260">
        <v>-70800000</v>
      </c>
      <c r="X260">
        <v>2360.1</v>
      </c>
      <c r="Y260">
        <v>1272904</v>
      </c>
      <c r="Z260">
        <v>38.4</v>
      </c>
      <c r="AA260">
        <v>37.347999999999999</v>
      </c>
      <c r="AB260">
        <v>9893400</v>
      </c>
    </row>
    <row r="261" spans="1:28" x14ac:dyDescent="0.3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t="s">
        <v>11</v>
      </c>
      <c r="M261" t="s">
        <v>12</v>
      </c>
      <c r="N261" t="s">
        <v>13</v>
      </c>
      <c r="O261" t="s">
        <v>14</v>
      </c>
      <c r="P261" t="s">
        <v>15</v>
      </c>
      <c r="Q261" t="s">
        <v>16</v>
      </c>
      <c r="R261" t="s">
        <v>17</v>
      </c>
      <c r="S261" t="s">
        <v>18</v>
      </c>
      <c r="T261" t="s">
        <v>19</v>
      </c>
      <c r="U261" t="s">
        <v>20</v>
      </c>
      <c r="V261" t="s">
        <v>21</v>
      </c>
      <c r="W261" t="s">
        <v>22</v>
      </c>
      <c r="X261" t="s">
        <v>23</v>
      </c>
      <c r="Y261" t="s">
        <v>24</v>
      </c>
      <c r="Z261" t="s">
        <v>25</v>
      </c>
      <c r="AA261" t="s">
        <v>26</v>
      </c>
      <c r="AB261" t="s">
        <v>27</v>
      </c>
    </row>
    <row r="262" spans="1:28" x14ac:dyDescent="0.3">
      <c r="A262" t="s">
        <v>28</v>
      </c>
      <c r="B262" t="s">
        <v>29</v>
      </c>
      <c r="C262">
        <v>12380.5</v>
      </c>
      <c r="D262">
        <v>-1136.2</v>
      </c>
      <c r="E262">
        <v>1356914.8</v>
      </c>
      <c r="F262">
        <v>1360811.4</v>
      </c>
      <c r="G262" t="s">
        <v>30</v>
      </c>
      <c r="H262">
        <v>1031600</v>
      </c>
      <c r="I262">
        <v>-21179779270.799999</v>
      </c>
      <c r="J262" t="s">
        <v>31</v>
      </c>
      <c r="K262" t="s">
        <v>32</v>
      </c>
      <c r="L262" t="s">
        <v>33</v>
      </c>
      <c r="M262">
        <v>12651727.800000001</v>
      </c>
      <c r="N262">
        <v>5600342</v>
      </c>
      <c r="O262" t="s">
        <v>34</v>
      </c>
      <c r="P262">
        <v>20.9</v>
      </c>
      <c r="Q262" t="s">
        <v>35</v>
      </c>
      <c r="R262" t="s">
        <v>25950</v>
      </c>
      <c r="S262">
        <v>-24910.2</v>
      </c>
      <c r="T262" t="s">
        <v>37</v>
      </c>
      <c r="U262" t="s">
        <v>38</v>
      </c>
      <c r="V262" t="s">
        <v>39</v>
      </c>
      <c r="W262">
        <v>-72400000</v>
      </c>
      <c r="X262">
        <v>2361.8000000000002</v>
      </c>
      <c r="Y262">
        <v>1279062.5</v>
      </c>
      <c r="Z262">
        <v>38.549999999999997</v>
      </c>
      <c r="AA262">
        <v>37.518999999999998</v>
      </c>
      <c r="AB262">
        <v>9941200</v>
      </c>
    </row>
    <row r="263" spans="1:28" x14ac:dyDescent="0.3">
      <c r="A263" t="s">
        <v>28</v>
      </c>
      <c r="B263" t="s">
        <v>40</v>
      </c>
      <c r="C263">
        <v>12437.5</v>
      </c>
      <c r="D263">
        <v>-1142.5</v>
      </c>
      <c r="E263">
        <v>1363458.5</v>
      </c>
      <c r="F263">
        <v>1367371</v>
      </c>
      <c r="G263" t="s">
        <v>41</v>
      </c>
      <c r="H263">
        <v>1036500</v>
      </c>
      <c r="I263">
        <v>-21284424830</v>
      </c>
      <c r="J263" t="s">
        <v>42</v>
      </c>
      <c r="K263" t="s">
        <v>43</v>
      </c>
      <c r="L263" t="s">
        <v>44</v>
      </c>
      <c r="M263">
        <v>12709632.5</v>
      </c>
      <c r="N263">
        <v>5627254.5</v>
      </c>
      <c r="O263" t="s">
        <v>45</v>
      </c>
      <c r="P263">
        <v>21</v>
      </c>
      <c r="Q263" t="s">
        <v>46</v>
      </c>
      <c r="R263" t="s">
        <v>25951</v>
      </c>
      <c r="S263">
        <v>-25040.5</v>
      </c>
      <c r="T263" t="s">
        <v>37</v>
      </c>
      <c r="U263" t="s">
        <v>38</v>
      </c>
      <c r="V263" t="s">
        <v>39</v>
      </c>
      <c r="W263">
        <v>-74000000</v>
      </c>
      <c r="X263">
        <v>2363.5</v>
      </c>
      <c r="Y263">
        <v>1285221</v>
      </c>
      <c r="Z263">
        <v>38.700000000000003</v>
      </c>
      <c r="AA263">
        <v>37.69</v>
      </c>
      <c r="AB263">
        <v>9989000</v>
      </c>
    </row>
    <row r="264" spans="1:28" x14ac:dyDescent="0.3">
      <c r="A264" t="s">
        <v>28</v>
      </c>
      <c r="B264" t="s">
        <v>48</v>
      </c>
      <c r="C264">
        <v>12494.5</v>
      </c>
      <c r="D264">
        <v>-1148.8</v>
      </c>
      <c r="E264">
        <v>1370002.2</v>
      </c>
      <c r="F264">
        <v>1373930.6</v>
      </c>
      <c r="G264" t="s">
        <v>49</v>
      </c>
      <c r="H264">
        <v>1041400</v>
      </c>
      <c r="I264">
        <v>-21389070389.200001</v>
      </c>
      <c r="J264" t="s">
        <v>50</v>
      </c>
      <c r="K264" t="s">
        <v>51</v>
      </c>
      <c r="L264" t="s">
        <v>52</v>
      </c>
      <c r="M264">
        <v>12767537.199999999</v>
      </c>
      <c r="N264">
        <v>5654167</v>
      </c>
      <c r="O264" t="s">
        <v>53</v>
      </c>
      <c r="P264">
        <v>21.1</v>
      </c>
      <c r="Q264" t="s">
        <v>54</v>
      </c>
      <c r="R264" t="s">
        <v>25952</v>
      </c>
      <c r="S264">
        <v>-25170.799999999999</v>
      </c>
      <c r="T264" t="s">
        <v>37</v>
      </c>
      <c r="U264" t="s">
        <v>56</v>
      </c>
      <c r="V264" t="s">
        <v>39</v>
      </c>
      <c r="W264">
        <v>-75600000</v>
      </c>
      <c r="X264">
        <v>2365.1999999999998</v>
      </c>
      <c r="Y264">
        <v>1291379.5</v>
      </c>
      <c r="Z264">
        <v>38.85</v>
      </c>
      <c r="AA264">
        <v>37.860999999999997</v>
      </c>
      <c r="AB264">
        <v>10036800</v>
      </c>
    </row>
    <row r="265" spans="1:28" x14ac:dyDescent="0.3">
      <c r="A265" t="s">
        <v>28</v>
      </c>
      <c r="B265" t="s">
        <v>57</v>
      </c>
      <c r="C265">
        <v>12551.5</v>
      </c>
      <c r="D265">
        <v>-1155.0999999999999</v>
      </c>
      <c r="E265">
        <v>1376545.9</v>
      </c>
      <c r="F265">
        <v>1380490.2</v>
      </c>
      <c r="G265" t="s">
        <v>58</v>
      </c>
      <c r="H265">
        <v>1046300</v>
      </c>
      <c r="I265">
        <v>-21493715948.400002</v>
      </c>
      <c r="J265" t="s">
        <v>59</v>
      </c>
      <c r="K265" t="s">
        <v>60</v>
      </c>
      <c r="L265" t="s">
        <v>61</v>
      </c>
      <c r="M265">
        <v>12825441.9</v>
      </c>
      <c r="N265">
        <v>5681079.5</v>
      </c>
      <c r="O265" t="s">
        <v>62</v>
      </c>
      <c r="P265">
        <v>21.2</v>
      </c>
      <c r="Q265" t="s">
        <v>63</v>
      </c>
      <c r="R265" t="s">
        <v>25953</v>
      </c>
      <c r="S265">
        <v>-25301.1</v>
      </c>
      <c r="T265" t="s">
        <v>37</v>
      </c>
      <c r="U265" t="s">
        <v>38</v>
      </c>
      <c r="V265" t="s">
        <v>39</v>
      </c>
      <c r="W265">
        <v>-77200000</v>
      </c>
      <c r="X265">
        <v>2366.9</v>
      </c>
      <c r="Y265">
        <v>1297538</v>
      </c>
      <c r="Z265">
        <v>39</v>
      </c>
      <c r="AA265">
        <v>38.031999999999996</v>
      </c>
      <c r="AB265">
        <v>10084600</v>
      </c>
    </row>
    <row r="266" spans="1:28" x14ac:dyDescent="0.3">
      <c r="A266" t="s">
        <v>0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7</v>
      </c>
      <c r="I266" t="s">
        <v>8</v>
      </c>
      <c r="J266" t="s">
        <v>9</v>
      </c>
      <c r="K266" t="s">
        <v>10</v>
      </c>
      <c r="L266" t="s">
        <v>11</v>
      </c>
      <c r="M266" t="s">
        <v>12</v>
      </c>
      <c r="N266" t="s">
        <v>13</v>
      </c>
      <c r="O266" t="s">
        <v>14</v>
      </c>
      <c r="P266" t="s">
        <v>15</v>
      </c>
      <c r="Q266" t="s">
        <v>16</v>
      </c>
      <c r="R266" t="s">
        <v>17</v>
      </c>
      <c r="S266" t="s">
        <v>18</v>
      </c>
      <c r="T266" t="s">
        <v>19</v>
      </c>
      <c r="U266" t="s">
        <v>20</v>
      </c>
      <c r="V266" t="s">
        <v>21</v>
      </c>
      <c r="W266" t="s">
        <v>22</v>
      </c>
      <c r="X266" t="s">
        <v>23</v>
      </c>
      <c r="Y266" t="s">
        <v>24</v>
      </c>
      <c r="Z266" t="s">
        <v>25</v>
      </c>
      <c r="AA266" t="s">
        <v>26</v>
      </c>
      <c r="AB266" t="s">
        <v>27</v>
      </c>
    </row>
    <row r="267" spans="1:28" x14ac:dyDescent="0.3">
      <c r="A267" t="s">
        <v>28</v>
      </c>
      <c r="B267" t="s">
        <v>29</v>
      </c>
      <c r="C267">
        <v>12608.5</v>
      </c>
      <c r="D267">
        <v>-1161.4000000000001</v>
      </c>
      <c r="E267">
        <v>1383089.6</v>
      </c>
      <c r="F267">
        <v>1387049.8</v>
      </c>
      <c r="G267" t="s">
        <v>30</v>
      </c>
      <c r="H267">
        <v>1051200</v>
      </c>
      <c r="I267">
        <v>-21598361507.599998</v>
      </c>
      <c r="J267" t="s">
        <v>31</v>
      </c>
      <c r="K267" t="s">
        <v>32</v>
      </c>
      <c r="L267" t="s">
        <v>33</v>
      </c>
      <c r="M267">
        <v>12883346.6</v>
      </c>
      <c r="N267">
        <v>5707992</v>
      </c>
      <c r="O267" t="s">
        <v>34</v>
      </c>
      <c r="P267">
        <v>21.3</v>
      </c>
      <c r="Q267" t="s">
        <v>35</v>
      </c>
      <c r="R267" t="s">
        <v>25954</v>
      </c>
      <c r="S267">
        <v>-25431.4</v>
      </c>
      <c r="T267" t="s">
        <v>37</v>
      </c>
      <c r="U267" t="s">
        <v>38</v>
      </c>
      <c r="V267" t="s">
        <v>39</v>
      </c>
      <c r="W267">
        <v>-78800000</v>
      </c>
      <c r="X267">
        <v>2368.6</v>
      </c>
      <c r="Y267">
        <v>1303696.5</v>
      </c>
      <c r="Z267">
        <v>39.15</v>
      </c>
      <c r="AA267">
        <v>38.203000000000003</v>
      </c>
      <c r="AB267">
        <v>10132400</v>
      </c>
    </row>
    <row r="268" spans="1:28" x14ac:dyDescent="0.3">
      <c r="A268" t="s">
        <v>28</v>
      </c>
      <c r="B268" t="s">
        <v>40</v>
      </c>
      <c r="C268">
        <v>12665.5</v>
      </c>
      <c r="D268">
        <v>-1167.7</v>
      </c>
      <c r="E268">
        <v>1389633.3</v>
      </c>
      <c r="F268">
        <v>1393609.4</v>
      </c>
      <c r="G268" t="s">
        <v>41</v>
      </c>
      <c r="H268">
        <v>1056100</v>
      </c>
      <c r="I268">
        <v>-21703007066.799999</v>
      </c>
      <c r="J268" t="s">
        <v>42</v>
      </c>
      <c r="K268" t="s">
        <v>43</v>
      </c>
      <c r="L268" t="s">
        <v>44</v>
      </c>
      <c r="M268">
        <v>12941251.300000001</v>
      </c>
      <c r="N268">
        <v>5734904.5</v>
      </c>
      <c r="O268" t="s">
        <v>45</v>
      </c>
      <c r="P268">
        <v>21.4</v>
      </c>
      <c r="Q268" t="s">
        <v>46</v>
      </c>
      <c r="R268" t="s">
        <v>25955</v>
      </c>
      <c r="S268">
        <v>-25561.7</v>
      </c>
      <c r="T268" t="s">
        <v>37</v>
      </c>
      <c r="U268" t="s">
        <v>38</v>
      </c>
      <c r="V268" t="s">
        <v>39</v>
      </c>
      <c r="W268">
        <v>-80400000</v>
      </c>
      <c r="X268">
        <v>2370.3000000000002</v>
      </c>
      <c r="Y268">
        <v>1309855</v>
      </c>
      <c r="Z268">
        <v>39.299999999999997</v>
      </c>
      <c r="AA268">
        <v>38.374000000000002</v>
      </c>
      <c r="AB268">
        <v>10180200</v>
      </c>
    </row>
    <row r="269" spans="1:28" x14ac:dyDescent="0.3">
      <c r="A269" t="s">
        <v>28</v>
      </c>
      <c r="B269" t="s">
        <v>48</v>
      </c>
      <c r="C269">
        <v>12722.5</v>
      </c>
      <c r="D269">
        <v>-1174</v>
      </c>
      <c r="E269">
        <v>1396177</v>
      </c>
      <c r="F269">
        <v>1400169</v>
      </c>
      <c r="G269" t="s">
        <v>49</v>
      </c>
      <c r="H269">
        <v>1061000</v>
      </c>
      <c r="I269">
        <v>-21807652626</v>
      </c>
      <c r="J269" t="s">
        <v>50</v>
      </c>
      <c r="K269" t="s">
        <v>51</v>
      </c>
      <c r="L269" t="s">
        <v>52</v>
      </c>
      <c r="M269">
        <v>12999156</v>
      </c>
      <c r="N269">
        <v>5761817</v>
      </c>
      <c r="O269" t="s">
        <v>53</v>
      </c>
      <c r="P269">
        <v>21.5</v>
      </c>
      <c r="Q269" t="s">
        <v>54</v>
      </c>
      <c r="R269" t="s">
        <v>25956</v>
      </c>
      <c r="S269">
        <v>-25692</v>
      </c>
      <c r="T269" t="s">
        <v>37</v>
      </c>
      <c r="U269" t="s">
        <v>56</v>
      </c>
      <c r="V269" t="s">
        <v>39</v>
      </c>
      <c r="W269">
        <v>-82000000</v>
      </c>
      <c r="X269">
        <v>2372</v>
      </c>
      <c r="Y269">
        <v>1316013.5</v>
      </c>
      <c r="Z269">
        <v>39.450000000000003</v>
      </c>
      <c r="AA269">
        <v>38.545000000000002</v>
      </c>
      <c r="AB269">
        <v>10228000</v>
      </c>
    </row>
    <row r="270" spans="1:28" x14ac:dyDescent="0.3">
      <c r="A270" t="s">
        <v>28</v>
      </c>
      <c r="B270" t="s">
        <v>57</v>
      </c>
      <c r="C270">
        <v>12779.5</v>
      </c>
      <c r="D270">
        <v>-1180.3</v>
      </c>
      <c r="E270">
        <v>1402720.7</v>
      </c>
      <c r="F270">
        <v>1406728.6</v>
      </c>
      <c r="G270" t="s">
        <v>58</v>
      </c>
      <c r="H270">
        <v>1065900</v>
      </c>
      <c r="I270">
        <v>-21912298185.200001</v>
      </c>
      <c r="J270" t="s">
        <v>59</v>
      </c>
      <c r="K270" t="s">
        <v>60</v>
      </c>
      <c r="L270" t="s">
        <v>61</v>
      </c>
      <c r="M270">
        <v>13057060.699999999</v>
      </c>
      <c r="N270">
        <v>5788729.5</v>
      </c>
      <c r="O270" t="s">
        <v>62</v>
      </c>
      <c r="P270">
        <v>21.6</v>
      </c>
      <c r="Q270" t="s">
        <v>63</v>
      </c>
      <c r="R270" t="s">
        <v>25957</v>
      </c>
      <c r="S270">
        <v>-25822.3</v>
      </c>
      <c r="T270" t="s">
        <v>37</v>
      </c>
      <c r="U270" t="s">
        <v>38</v>
      </c>
      <c r="V270" t="s">
        <v>39</v>
      </c>
      <c r="W270">
        <v>-83600000</v>
      </c>
      <c r="X270">
        <v>2373.6999999999998</v>
      </c>
      <c r="Y270">
        <v>1322172</v>
      </c>
      <c r="Z270">
        <v>39.6</v>
      </c>
      <c r="AA270">
        <v>38.716000000000001</v>
      </c>
      <c r="AB270">
        <v>10275800</v>
      </c>
    </row>
    <row r="271" spans="1:28" x14ac:dyDescent="0.3">
      <c r="A271" t="s">
        <v>0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8</v>
      </c>
      <c r="J271" t="s">
        <v>9</v>
      </c>
      <c r="K271" t="s">
        <v>10</v>
      </c>
      <c r="L271" t="s">
        <v>11</v>
      </c>
      <c r="M271" t="s">
        <v>12</v>
      </c>
      <c r="N271" t="s">
        <v>13</v>
      </c>
      <c r="O271" t="s">
        <v>14</v>
      </c>
      <c r="P271" t="s">
        <v>15</v>
      </c>
      <c r="Q271" t="s">
        <v>16</v>
      </c>
      <c r="R271" t="s">
        <v>17</v>
      </c>
      <c r="S271" t="s">
        <v>18</v>
      </c>
      <c r="T271" t="s">
        <v>19</v>
      </c>
      <c r="U271" t="s">
        <v>20</v>
      </c>
      <c r="V271" t="s">
        <v>21</v>
      </c>
      <c r="W271" t="s">
        <v>22</v>
      </c>
      <c r="X271" t="s">
        <v>23</v>
      </c>
      <c r="Y271" t="s">
        <v>24</v>
      </c>
      <c r="Z271" t="s">
        <v>25</v>
      </c>
      <c r="AA271" t="s">
        <v>26</v>
      </c>
      <c r="AB271" t="s">
        <v>27</v>
      </c>
    </row>
    <row r="272" spans="1:28" x14ac:dyDescent="0.3">
      <c r="A272" t="s">
        <v>28</v>
      </c>
      <c r="B272" t="s">
        <v>29</v>
      </c>
      <c r="C272">
        <v>12836.5</v>
      </c>
      <c r="D272">
        <v>-1186.5999999999999</v>
      </c>
      <c r="E272">
        <v>1409264.4</v>
      </c>
      <c r="F272">
        <v>1413288.2</v>
      </c>
      <c r="G272" t="s">
        <v>30</v>
      </c>
      <c r="H272">
        <v>1070800</v>
      </c>
      <c r="I272">
        <v>-22016943744.400002</v>
      </c>
      <c r="J272" t="s">
        <v>31</v>
      </c>
      <c r="K272" t="s">
        <v>32</v>
      </c>
      <c r="L272" t="s">
        <v>33</v>
      </c>
      <c r="M272">
        <v>13114965.4</v>
      </c>
      <c r="N272">
        <v>5815642</v>
      </c>
      <c r="O272" t="s">
        <v>34</v>
      </c>
      <c r="P272">
        <v>21.7</v>
      </c>
      <c r="Q272" t="s">
        <v>35</v>
      </c>
      <c r="R272" t="s">
        <v>25958</v>
      </c>
      <c r="S272">
        <v>-25952.6</v>
      </c>
      <c r="T272" t="s">
        <v>37</v>
      </c>
      <c r="U272" t="s">
        <v>38</v>
      </c>
      <c r="V272" t="s">
        <v>39</v>
      </c>
      <c r="W272">
        <v>-85200000</v>
      </c>
      <c r="X272">
        <v>2375.4</v>
      </c>
      <c r="Y272">
        <v>1328330.5</v>
      </c>
      <c r="Z272">
        <v>39.75</v>
      </c>
      <c r="AA272">
        <v>38.887</v>
      </c>
      <c r="AB272">
        <v>10323600</v>
      </c>
    </row>
    <row r="273" spans="1:28" x14ac:dyDescent="0.3">
      <c r="A273" t="s">
        <v>28</v>
      </c>
      <c r="B273" t="s">
        <v>40</v>
      </c>
      <c r="C273">
        <v>12893.5</v>
      </c>
      <c r="D273">
        <v>-1192.9000000000001</v>
      </c>
      <c r="E273">
        <v>1415808.1</v>
      </c>
      <c r="F273">
        <v>1419847.8</v>
      </c>
      <c r="G273" t="s">
        <v>41</v>
      </c>
      <c r="H273">
        <v>1075700</v>
      </c>
      <c r="I273">
        <v>-22121589303.599998</v>
      </c>
      <c r="J273" t="s">
        <v>42</v>
      </c>
      <c r="K273" t="s">
        <v>43</v>
      </c>
      <c r="L273" t="s">
        <v>44</v>
      </c>
      <c r="M273">
        <v>13172870.1</v>
      </c>
      <c r="N273">
        <v>5842554.5</v>
      </c>
      <c r="O273" t="s">
        <v>45</v>
      </c>
      <c r="P273">
        <v>21.8</v>
      </c>
      <c r="Q273" t="s">
        <v>46</v>
      </c>
      <c r="R273" t="s">
        <v>25959</v>
      </c>
      <c r="S273">
        <v>-26082.9</v>
      </c>
      <c r="T273" t="s">
        <v>37</v>
      </c>
      <c r="U273" t="s">
        <v>38</v>
      </c>
      <c r="V273" t="s">
        <v>39</v>
      </c>
      <c r="W273">
        <v>-86800000</v>
      </c>
      <c r="X273">
        <v>2377.1</v>
      </c>
      <c r="Y273">
        <v>1334489</v>
      </c>
      <c r="Z273">
        <v>39.9</v>
      </c>
      <c r="AA273">
        <v>39.058</v>
      </c>
      <c r="AB273">
        <v>10371400</v>
      </c>
    </row>
    <row r="274" spans="1:28" x14ac:dyDescent="0.3">
      <c r="A274" t="s">
        <v>28</v>
      </c>
      <c r="B274" t="s">
        <v>48</v>
      </c>
      <c r="C274">
        <v>12950.5</v>
      </c>
      <c r="D274">
        <v>-1199.2</v>
      </c>
      <c r="E274">
        <v>1422351.8</v>
      </c>
      <c r="F274">
        <v>1426407.4</v>
      </c>
      <c r="G274" t="s">
        <v>49</v>
      </c>
      <c r="H274">
        <v>1080600</v>
      </c>
      <c r="I274">
        <v>-22226234862.799999</v>
      </c>
      <c r="J274" t="s">
        <v>50</v>
      </c>
      <c r="K274" t="s">
        <v>51</v>
      </c>
      <c r="L274" t="s">
        <v>52</v>
      </c>
      <c r="M274">
        <v>13230774.800000001</v>
      </c>
      <c r="N274">
        <v>5869467</v>
      </c>
      <c r="O274" t="s">
        <v>53</v>
      </c>
      <c r="P274">
        <v>21.9</v>
      </c>
      <c r="Q274" t="s">
        <v>54</v>
      </c>
      <c r="R274" t="s">
        <v>25960</v>
      </c>
      <c r="S274">
        <v>-26213.200000000001</v>
      </c>
      <c r="T274" t="s">
        <v>37</v>
      </c>
      <c r="U274" t="s">
        <v>56</v>
      </c>
      <c r="V274" t="s">
        <v>39</v>
      </c>
      <c r="W274">
        <v>-88400000</v>
      </c>
      <c r="X274">
        <v>2378.8000000000002</v>
      </c>
      <c r="Y274">
        <v>1340647.5</v>
      </c>
      <c r="Z274">
        <v>40.049999999999997</v>
      </c>
      <c r="AA274">
        <v>39.228999999999999</v>
      </c>
      <c r="AB274">
        <v>10419200</v>
      </c>
    </row>
    <row r="275" spans="1:28" x14ac:dyDescent="0.3">
      <c r="A275" t="s">
        <v>28</v>
      </c>
      <c r="B275" t="s">
        <v>57</v>
      </c>
      <c r="C275">
        <v>13007.5</v>
      </c>
      <c r="D275">
        <v>-1205.5</v>
      </c>
      <c r="E275">
        <v>1428895.5</v>
      </c>
      <c r="F275">
        <v>1432967</v>
      </c>
      <c r="G275" t="s">
        <v>58</v>
      </c>
      <c r="H275">
        <v>1085500</v>
      </c>
      <c r="I275">
        <v>-22330880422</v>
      </c>
      <c r="J275" t="s">
        <v>59</v>
      </c>
      <c r="K275" t="s">
        <v>60</v>
      </c>
      <c r="L275" t="s">
        <v>61</v>
      </c>
      <c r="M275">
        <v>13288679.5</v>
      </c>
      <c r="N275">
        <v>5896379.5</v>
      </c>
      <c r="O275" t="s">
        <v>62</v>
      </c>
      <c r="P275">
        <v>22</v>
      </c>
      <c r="Q275" t="s">
        <v>63</v>
      </c>
      <c r="R275" t="s">
        <v>25961</v>
      </c>
      <c r="S275">
        <v>-26343.5</v>
      </c>
      <c r="T275" t="s">
        <v>37</v>
      </c>
      <c r="U275" t="s">
        <v>38</v>
      </c>
      <c r="V275" t="s">
        <v>39</v>
      </c>
      <c r="W275">
        <v>-90000000</v>
      </c>
      <c r="X275">
        <v>2380.5</v>
      </c>
      <c r="Y275">
        <v>1346806</v>
      </c>
      <c r="Z275">
        <v>40.200000000000003</v>
      </c>
      <c r="AA275">
        <v>39.4</v>
      </c>
      <c r="AB275">
        <v>10467000</v>
      </c>
    </row>
    <row r="276" spans="1:28" x14ac:dyDescent="0.3">
      <c r="A276" t="s">
        <v>0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7</v>
      </c>
      <c r="I276" t="s">
        <v>8</v>
      </c>
      <c r="J276" t="s">
        <v>9</v>
      </c>
      <c r="K276" t="s">
        <v>10</v>
      </c>
      <c r="L276" t="s">
        <v>11</v>
      </c>
      <c r="M276" t="s">
        <v>12</v>
      </c>
      <c r="N276" t="s">
        <v>13</v>
      </c>
      <c r="O276" t="s">
        <v>14</v>
      </c>
      <c r="P276" t="s">
        <v>15</v>
      </c>
      <c r="Q276" t="s">
        <v>16</v>
      </c>
      <c r="R276" t="s">
        <v>17</v>
      </c>
      <c r="S276" t="s">
        <v>18</v>
      </c>
      <c r="T276" t="s">
        <v>19</v>
      </c>
      <c r="U276" t="s">
        <v>20</v>
      </c>
      <c r="V276" t="s">
        <v>21</v>
      </c>
      <c r="W276" t="s">
        <v>22</v>
      </c>
      <c r="X276" t="s">
        <v>23</v>
      </c>
      <c r="Y276" t="s">
        <v>24</v>
      </c>
      <c r="Z276" t="s">
        <v>25</v>
      </c>
      <c r="AA276" t="s">
        <v>26</v>
      </c>
      <c r="AB276" t="s">
        <v>27</v>
      </c>
    </row>
    <row r="277" spans="1:28" x14ac:dyDescent="0.3">
      <c r="A277" t="s">
        <v>28</v>
      </c>
      <c r="B277" t="s">
        <v>29</v>
      </c>
      <c r="C277">
        <v>13064.5</v>
      </c>
      <c r="D277">
        <v>-1211.8</v>
      </c>
      <c r="E277">
        <v>1435439.2</v>
      </c>
      <c r="F277">
        <v>1439526.6</v>
      </c>
      <c r="G277" t="s">
        <v>30</v>
      </c>
      <c r="H277">
        <v>1090400</v>
      </c>
      <c r="I277">
        <v>-22435525981.200001</v>
      </c>
      <c r="J277" t="s">
        <v>31</v>
      </c>
      <c r="K277" t="s">
        <v>32</v>
      </c>
      <c r="L277" t="s">
        <v>33</v>
      </c>
      <c r="M277">
        <v>13346584.199999999</v>
      </c>
      <c r="N277">
        <v>5923292</v>
      </c>
      <c r="O277" t="s">
        <v>34</v>
      </c>
      <c r="P277">
        <v>22.1</v>
      </c>
      <c r="Q277" t="s">
        <v>35</v>
      </c>
      <c r="R277" t="s">
        <v>25962</v>
      </c>
      <c r="S277">
        <v>-26473.8</v>
      </c>
      <c r="T277" t="s">
        <v>37</v>
      </c>
      <c r="U277" t="s">
        <v>38</v>
      </c>
      <c r="V277" t="s">
        <v>39</v>
      </c>
      <c r="W277">
        <v>-91600000</v>
      </c>
      <c r="X277">
        <v>2382.1999999999998</v>
      </c>
      <c r="Y277">
        <v>1352964.5</v>
      </c>
      <c r="Z277">
        <v>40.35</v>
      </c>
      <c r="AA277">
        <v>39.570999999999998</v>
      </c>
      <c r="AB277">
        <v>10514800</v>
      </c>
    </row>
    <row r="278" spans="1:28" x14ac:dyDescent="0.3">
      <c r="A278" t="s">
        <v>28</v>
      </c>
      <c r="B278" t="s">
        <v>40</v>
      </c>
      <c r="C278">
        <v>13121.5</v>
      </c>
      <c r="D278">
        <v>-1218.0999999999999</v>
      </c>
      <c r="E278">
        <v>1441982.9</v>
      </c>
      <c r="F278">
        <v>1446086.2</v>
      </c>
      <c r="G278" t="s">
        <v>41</v>
      </c>
      <c r="H278">
        <v>1095300</v>
      </c>
      <c r="I278">
        <v>-22540171540.400002</v>
      </c>
      <c r="J278" t="s">
        <v>42</v>
      </c>
      <c r="K278" t="s">
        <v>43</v>
      </c>
      <c r="L278" t="s">
        <v>44</v>
      </c>
      <c r="M278">
        <v>13404488.9</v>
      </c>
      <c r="N278">
        <v>5950204.5</v>
      </c>
      <c r="O278" t="s">
        <v>45</v>
      </c>
      <c r="P278">
        <v>22.2</v>
      </c>
      <c r="Q278" t="s">
        <v>46</v>
      </c>
      <c r="R278" t="s">
        <v>25963</v>
      </c>
      <c r="S278">
        <v>-26604.1</v>
      </c>
      <c r="T278" t="s">
        <v>37</v>
      </c>
      <c r="U278" t="s">
        <v>38</v>
      </c>
      <c r="V278" t="s">
        <v>39</v>
      </c>
      <c r="W278">
        <v>-93200000</v>
      </c>
      <c r="X278">
        <v>2383.9</v>
      </c>
      <c r="Y278">
        <v>1359123</v>
      </c>
      <c r="Z278">
        <v>40.5</v>
      </c>
      <c r="AA278">
        <v>39.741999999999997</v>
      </c>
      <c r="AB278">
        <v>10562600</v>
      </c>
    </row>
    <row r="279" spans="1:28" x14ac:dyDescent="0.3">
      <c r="A279" t="s">
        <v>28</v>
      </c>
      <c r="B279" t="s">
        <v>48</v>
      </c>
      <c r="C279">
        <v>13178.5</v>
      </c>
      <c r="D279">
        <v>-1224.4000000000001</v>
      </c>
      <c r="E279">
        <v>1448526.6</v>
      </c>
      <c r="F279">
        <v>1452645.8</v>
      </c>
      <c r="G279" t="s">
        <v>49</v>
      </c>
      <c r="H279">
        <v>1100200</v>
      </c>
      <c r="I279">
        <v>-22644817099.599998</v>
      </c>
      <c r="J279" t="s">
        <v>50</v>
      </c>
      <c r="K279" t="s">
        <v>51</v>
      </c>
      <c r="L279" t="s">
        <v>52</v>
      </c>
      <c r="M279">
        <v>13462393.6</v>
      </c>
      <c r="N279">
        <v>5977117</v>
      </c>
      <c r="O279" t="s">
        <v>53</v>
      </c>
      <c r="P279">
        <v>22.3</v>
      </c>
      <c r="Q279" t="s">
        <v>54</v>
      </c>
      <c r="R279" t="s">
        <v>25964</v>
      </c>
      <c r="S279">
        <v>-26734.400000000001</v>
      </c>
      <c r="T279" t="s">
        <v>37</v>
      </c>
      <c r="U279" t="s">
        <v>56</v>
      </c>
      <c r="V279" t="s">
        <v>39</v>
      </c>
      <c r="W279">
        <v>-94800000</v>
      </c>
      <c r="X279">
        <v>2385.6</v>
      </c>
      <c r="Y279">
        <v>1365281.5</v>
      </c>
      <c r="Z279">
        <v>40.65</v>
      </c>
      <c r="AA279">
        <v>39.912999999999997</v>
      </c>
      <c r="AB279">
        <v>10610400</v>
      </c>
    </row>
    <row r="280" spans="1:28" x14ac:dyDescent="0.3">
      <c r="A280" t="s">
        <v>28</v>
      </c>
      <c r="B280" t="s">
        <v>57</v>
      </c>
      <c r="C280">
        <v>13235.5</v>
      </c>
      <c r="D280">
        <v>-1230.7</v>
      </c>
      <c r="E280">
        <v>1455070.3</v>
      </c>
      <c r="F280">
        <v>1459205.4</v>
      </c>
      <c r="G280" t="s">
        <v>58</v>
      </c>
      <c r="H280">
        <v>1105100</v>
      </c>
      <c r="I280">
        <v>-22749462658.799999</v>
      </c>
      <c r="J280" t="s">
        <v>59</v>
      </c>
      <c r="K280" t="s">
        <v>60</v>
      </c>
      <c r="L280" t="s">
        <v>61</v>
      </c>
      <c r="M280">
        <v>13520298.300000001</v>
      </c>
      <c r="N280">
        <v>6004029.5</v>
      </c>
      <c r="O280" t="s">
        <v>62</v>
      </c>
      <c r="P280">
        <v>22.4</v>
      </c>
      <c r="Q280" t="s">
        <v>63</v>
      </c>
      <c r="R280" t="s">
        <v>25965</v>
      </c>
      <c r="S280">
        <v>-26864.7</v>
      </c>
      <c r="T280" t="s">
        <v>37</v>
      </c>
      <c r="U280" t="s">
        <v>38</v>
      </c>
      <c r="V280" t="s">
        <v>39</v>
      </c>
      <c r="W280">
        <v>-96400000</v>
      </c>
      <c r="X280">
        <v>2387.3000000000002</v>
      </c>
      <c r="Y280">
        <v>1371440</v>
      </c>
      <c r="Z280">
        <v>40.799999999999997</v>
      </c>
      <c r="AA280">
        <v>40.084000000000003</v>
      </c>
      <c r="AB280">
        <v>10658200</v>
      </c>
    </row>
    <row r="281" spans="1:28" x14ac:dyDescent="0.3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16</v>
      </c>
      <c r="R281" t="s">
        <v>17</v>
      </c>
      <c r="S281" t="s">
        <v>18</v>
      </c>
      <c r="T281" t="s">
        <v>19</v>
      </c>
      <c r="U281" t="s">
        <v>20</v>
      </c>
      <c r="V281" t="s">
        <v>21</v>
      </c>
      <c r="W281" t="s">
        <v>22</v>
      </c>
      <c r="X281" t="s">
        <v>23</v>
      </c>
      <c r="Y281" t="s">
        <v>24</v>
      </c>
      <c r="Z281" t="s">
        <v>25</v>
      </c>
      <c r="AA281" t="s">
        <v>26</v>
      </c>
      <c r="AB281" t="s">
        <v>27</v>
      </c>
    </row>
    <row r="282" spans="1:28" x14ac:dyDescent="0.3">
      <c r="A282" t="s">
        <v>28</v>
      </c>
      <c r="B282" t="s">
        <v>29</v>
      </c>
      <c r="C282">
        <v>13292.5</v>
      </c>
      <c r="D282">
        <v>-1237</v>
      </c>
      <c r="E282">
        <v>1461614</v>
      </c>
      <c r="F282">
        <v>1465765</v>
      </c>
      <c r="G282" t="s">
        <v>30</v>
      </c>
      <c r="H282">
        <v>1110000</v>
      </c>
      <c r="I282">
        <v>-22854108218</v>
      </c>
      <c r="J282" t="s">
        <v>31</v>
      </c>
      <c r="K282" t="s">
        <v>32</v>
      </c>
      <c r="L282" t="s">
        <v>33</v>
      </c>
      <c r="M282">
        <v>13578203</v>
      </c>
      <c r="N282">
        <v>6030942</v>
      </c>
      <c r="O282" t="s">
        <v>34</v>
      </c>
      <c r="P282">
        <v>22.5</v>
      </c>
      <c r="Q282" t="s">
        <v>35</v>
      </c>
      <c r="R282" t="s">
        <v>25966</v>
      </c>
      <c r="S282">
        <v>-26995</v>
      </c>
      <c r="T282" t="s">
        <v>37</v>
      </c>
      <c r="U282" t="s">
        <v>38</v>
      </c>
      <c r="V282" t="s">
        <v>39</v>
      </c>
      <c r="W282">
        <v>-98000000</v>
      </c>
      <c r="X282">
        <v>2389</v>
      </c>
      <c r="Y282">
        <v>1377598.5</v>
      </c>
      <c r="Z282">
        <v>40.950000000000003</v>
      </c>
      <c r="AA282">
        <v>40.255000000000003</v>
      </c>
      <c r="AB282">
        <v>10706000</v>
      </c>
    </row>
    <row r="283" spans="1:28" x14ac:dyDescent="0.3">
      <c r="A283" t="s">
        <v>28</v>
      </c>
      <c r="B283" t="s">
        <v>40</v>
      </c>
      <c r="C283">
        <v>13349.5</v>
      </c>
      <c r="D283">
        <v>-1243.3</v>
      </c>
      <c r="E283">
        <v>1468157.7</v>
      </c>
      <c r="F283">
        <v>1472324.6</v>
      </c>
      <c r="G283" t="s">
        <v>41</v>
      </c>
      <c r="H283">
        <v>1114900</v>
      </c>
      <c r="I283">
        <v>-22958753777.200001</v>
      </c>
      <c r="J283" t="s">
        <v>42</v>
      </c>
      <c r="K283" t="s">
        <v>43</v>
      </c>
      <c r="L283" t="s">
        <v>44</v>
      </c>
      <c r="M283">
        <v>13636107.699999999</v>
      </c>
      <c r="N283">
        <v>6057854.5</v>
      </c>
      <c r="O283" t="s">
        <v>45</v>
      </c>
      <c r="P283">
        <v>22.6</v>
      </c>
      <c r="Q283" t="s">
        <v>46</v>
      </c>
      <c r="R283" t="s">
        <v>25967</v>
      </c>
      <c r="S283">
        <v>-27125.3</v>
      </c>
      <c r="T283" t="s">
        <v>37</v>
      </c>
      <c r="U283" t="s">
        <v>38</v>
      </c>
      <c r="V283" t="s">
        <v>39</v>
      </c>
      <c r="W283">
        <v>-99600000</v>
      </c>
      <c r="X283">
        <v>2390.6999999999998</v>
      </c>
      <c r="Y283">
        <v>1383757</v>
      </c>
      <c r="Z283">
        <v>41.1</v>
      </c>
      <c r="AA283">
        <v>40.426000000000002</v>
      </c>
      <c r="AB283">
        <v>10753800</v>
      </c>
    </row>
    <row r="284" spans="1:28" x14ac:dyDescent="0.3">
      <c r="A284" t="s">
        <v>28</v>
      </c>
      <c r="B284" t="s">
        <v>48</v>
      </c>
      <c r="C284">
        <v>13406.5</v>
      </c>
      <c r="D284">
        <v>-1249.5999999999999</v>
      </c>
      <c r="E284">
        <v>1474701.4</v>
      </c>
      <c r="F284">
        <v>1478884.2</v>
      </c>
      <c r="G284" t="s">
        <v>49</v>
      </c>
      <c r="H284">
        <v>1119800</v>
      </c>
      <c r="I284">
        <v>-23063399336.400002</v>
      </c>
      <c r="J284" t="s">
        <v>50</v>
      </c>
      <c r="K284" t="s">
        <v>51</v>
      </c>
      <c r="L284" t="s">
        <v>52</v>
      </c>
      <c r="M284">
        <v>13694012.4</v>
      </c>
      <c r="N284">
        <v>6084767</v>
      </c>
      <c r="O284" t="s">
        <v>53</v>
      </c>
      <c r="P284">
        <v>22.7</v>
      </c>
      <c r="Q284" t="s">
        <v>54</v>
      </c>
      <c r="R284" t="s">
        <v>25968</v>
      </c>
      <c r="S284">
        <v>-27255.599999999999</v>
      </c>
      <c r="T284" t="s">
        <v>37</v>
      </c>
      <c r="U284" t="s">
        <v>56</v>
      </c>
      <c r="V284" t="s">
        <v>39</v>
      </c>
      <c r="W284">
        <v>-101200000</v>
      </c>
      <c r="X284">
        <v>2392.4</v>
      </c>
      <c r="Y284">
        <v>1389915.5</v>
      </c>
      <c r="Z284">
        <v>41.25</v>
      </c>
      <c r="AA284">
        <v>40.597000000000001</v>
      </c>
      <c r="AB284">
        <v>10801600</v>
      </c>
    </row>
    <row r="285" spans="1:28" x14ac:dyDescent="0.3">
      <c r="A285" t="s">
        <v>28</v>
      </c>
      <c r="B285" t="s">
        <v>57</v>
      </c>
      <c r="C285">
        <v>13463.5</v>
      </c>
      <c r="D285">
        <v>-1255.9000000000001</v>
      </c>
      <c r="E285">
        <v>1481245.1</v>
      </c>
      <c r="F285">
        <v>1485443.8</v>
      </c>
      <c r="G285" t="s">
        <v>58</v>
      </c>
      <c r="H285">
        <v>1124700</v>
      </c>
      <c r="I285">
        <v>-23168044895.599998</v>
      </c>
      <c r="J285" t="s">
        <v>59</v>
      </c>
      <c r="K285" t="s">
        <v>60</v>
      </c>
      <c r="L285" t="s">
        <v>61</v>
      </c>
      <c r="M285">
        <v>13751917.1</v>
      </c>
      <c r="N285">
        <v>6111679.5</v>
      </c>
      <c r="O285" t="s">
        <v>62</v>
      </c>
      <c r="P285">
        <v>22.8</v>
      </c>
      <c r="Q285" t="s">
        <v>63</v>
      </c>
      <c r="R285" t="s">
        <v>25969</v>
      </c>
      <c r="S285">
        <v>-27385.9</v>
      </c>
      <c r="T285" t="s">
        <v>37</v>
      </c>
      <c r="U285" t="s">
        <v>38</v>
      </c>
      <c r="V285" t="s">
        <v>39</v>
      </c>
      <c r="W285">
        <v>-102800000</v>
      </c>
      <c r="X285">
        <v>2394.1</v>
      </c>
      <c r="Y285">
        <v>1396074</v>
      </c>
      <c r="Z285">
        <v>41.4</v>
      </c>
      <c r="AA285">
        <v>40.768000000000001</v>
      </c>
      <c r="AB285">
        <v>10849400</v>
      </c>
    </row>
    <row r="286" spans="1:28" x14ac:dyDescent="0.3">
      <c r="A286" t="s">
        <v>0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7</v>
      </c>
      <c r="I286" t="s">
        <v>8</v>
      </c>
      <c r="J286" t="s">
        <v>9</v>
      </c>
      <c r="K286" t="s">
        <v>10</v>
      </c>
      <c r="L286" t="s">
        <v>11</v>
      </c>
      <c r="M286" t="s">
        <v>12</v>
      </c>
      <c r="N286" t="s">
        <v>13</v>
      </c>
      <c r="O286" t="s">
        <v>14</v>
      </c>
      <c r="P286" t="s">
        <v>15</v>
      </c>
      <c r="Q286" t="s">
        <v>16</v>
      </c>
      <c r="R286" t="s">
        <v>17</v>
      </c>
      <c r="S286" t="s">
        <v>18</v>
      </c>
      <c r="T286" t="s">
        <v>19</v>
      </c>
      <c r="U286" t="s">
        <v>20</v>
      </c>
      <c r="V286" t="s">
        <v>21</v>
      </c>
      <c r="W286" t="s">
        <v>22</v>
      </c>
      <c r="X286" t="s">
        <v>23</v>
      </c>
      <c r="Y286" t="s">
        <v>24</v>
      </c>
      <c r="Z286" t="s">
        <v>25</v>
      </c>
      <c r="AA286" t="s">
        <v>26</v>
      </c>
      <c r="AB286" t="s">
        <v>27</v>
      </c>
    </row>
    <row r="287" spans="1:28" x14ac:dyDescent="0.3">
      <c r="A287" t="s">
        <v>28</v>
      </c>
      <c r="B287" t="s">
        <v>29</v>
      </c>
      <c r="C287">
        <v>13520.5</v>
      </c>
      <c r="D287">
        <v>-1262.2</v>
      </c>
      <c r="E287">
        <v>1487788.8</v>
      </c>
      <c r="F287">
        <v>1492003.4</v>
      </c>
      <c r="G287" t="s">
        <v>30</v>
      </c>
      <c r="H287">
        <v>1129600</v>
      </c>
      <c r="I287">
        <v>-23272690454.799999</v>
      </c>
      <c r="J287" t="s">
        <v>31</v>
      </c>
      <c r="K287" t="s">
        <v>32</v>
      </c>
      <c r="L287" t="s">
        <v>33</v>
      </c>
      <c r="M287">
        <v>13809821.800000001</v>
      </c>
      <c r="N287">
        <v>6138592</v>
      </c>
      <c r="O287" t="s">
        <v>34</v>
      </c>
      <c r="P287">
        <v>22.9</v>
      </c>
      <c r="Q287" t="s">
        <v>35</v>
      </c>
      <c r="R287" t="s">
        <v>25970</v>
      </c>
      <c r="S287">
        <v>-27516.2</v>
      </c>
      <c r="T287" t="s">
        <v>37</v>
      </c>
      <c r="U287" t="s">
        <v>38</v>
      </c>
      <c r="V287" t="s">
        <v>39</v>
      </c>
      <c r="W287">
        <v>-104400000</v>
      </c>
      <c r="X287">
        <v>2395.8000000000002</v>
      </c>
      <c r="Y287">
        <v>1402232.5</v>
      </c>
      <c r="Z287">
        <v>41.55</v>
      </c>
      <c r="AA287">
        <v>40.939</v>
      </c>
      <c r="AB287">
        <v>10897200</v>
      </c>
    </row>
    <row r="288" spans="1:28" x14ac:dyDescent="0.3">
      <c r="A288" t="s">
        <v>28</v>
      </c>
      <c r="B288" t="s">
        <v>40</v>
      </c>
      <c r="C288">
        <v>13577.5</v>
      </c>
      <c r="D288">
        <v>-1268.5</v>
      </c>
      <c r="E288">
        <v>1494332.5</v>
      </c>
      <c r="F288">
        <v>1498563</v>
      </c>
      <c r="G288" t="s">
        <v>41</v>
      </c>
      <c r="H288">
        <v>1134500</v>
      </c>
      <c r="I288">
        <v>-23377336014</v>
      </c>
      <c r="J288" t="s">
        <v>42</v>
      </c>
      <c r="K288" t="s">
        <v>43</v>
      </c>
      <c r="L288" t="s">
        <v>44</v>
      </c>
      <c r="M288">
        <v>13867726.5</v>
      </c>
      <c r="N288">
        <v>6165504.5</v>
      </c>
      <c r="O288" t="s">
        <v>45</v>
      </c>
      <c r="P288">
        <v>23</v>
      </c>
      <c r="Q288" t="s">
        <v>46</v>
      </c>
      <c r="R288" t="s">
        <v>25971</v>
      </c>
      <c r="S288">
        <v>-27646.5</v>
      </c>
      <c r="T288" t="s">
        <v>37</v>
      </c>
      <c r="U288" t="s">
        <v>38</v>
      </c>
      <c r="V288" t="s">
        <v>39</v>
      </c>
      <c r="W288">
        <v>-106000000</v>
      </c>
      <c r="X288">
        <v>2397.5</v>
      </c>
      <c r="Y288">
        <v>1408391</v>
      </c>
      <c r="Z288">
        <v>41.7</v>
      </c>
      <c r="AA288">
        <v>41.11</v>
      </c>
      <c r="AB288">
        <v>10945000</v>
      </c>
    </row>
    <row r="289" spans="1:28" x14ac:dyDescent="0.3">
      <c r="A289" t="s">
        <v>28</v>
      </c>
      <c r="B289" t="s">
        <v>48</v>
      </c>
      <c r="C289">
        <v>13634.5</v>
      </c>
      <c r="D289">
        <v>-1274.8</v>
      </c>
      <c r="E289">
        <v>1500876.2</v>
      </c>
      <c r="F289">
        <v>1505122.6</v>
      </c>
      <c r="G289" t="s">
        <v>49</v>
      </c>
      <c r="H289">
        <v>1139400</v>
      </c>
      <c r="I289">
        <v>-23481981573.200001</v>
      </c>
      <c r="J289" t="s">
        <v>50</v>
      </c>
      <c r="K289" t="s">
        <v>51</v>
      </c>
      <c r="L289" t="s">
        <v>52</v>
      </c>
      <c r="M289">
        <v>13925631.199999999</v>
      </c>
      <c r="N289">
        <v>6192417</v>
      </c>
      <c r="O289" t="s">
        <v>53</v>
      </c>
      <c r="P289">
        <v>23.1</v>
      </c>
      <c r="Q289" t="s">
        <v>54</v>
      </c>
      <c r="R289" t="s">
        <v>25972</v>
      </c>
      <c r="S289">
        <v>-27776.799999999999</v>
      </c>
      <c r="T289" t="s">
        <v>37</v>
      </c>
      <c r="U289" t="s">
        <v>56</v>
      </c>
      <c r="V289" t="s">
        <v>39</v>
      </c>
      <c r="W289">
        <v>-107600000</v>
      </c>
      <c r="X289">
        <v>2399.1999999999998</v>
      </c>
      <c r="Y289">
        <v>1414549.5</v>
      </c>
      <c r="Z289">
        <v>41.85</v>
      </c>
      <c r="AA289">
        <v>41.280999999999999</v>
      </c>
      <c r="AB289">
        <v>10992800</v>
      </c>
    </row>
    <row r="290" spans="1:28" x14ac:dyDescent="0.3">
      <c r="A290" t="s">
        <v>28</v>
      </c>
      <c r="B290" t="s">
        <v>57</v>
      </c>
      <c r="C290">
        <v>13691.5</v>
      </c>
      <c r="D290">
        <v>-1281.0999999999999</v>
      </c>
      <c r="E290">
        <v>1507419.9</v>
      </c>
      <c r="F290">
        <v>1511682.2</v>
      </c>
      <c r="G290" t="s">
        <v>58</v>
      </c>
      <c r="H290">
        <v>1144300</v>
      </c>
      <c r="I290">
        <v>-23586627132.400002</v>
      </c>
      <c r="J290" t="s">
        <v>59</v>
      </c>
      <c r="K290" t="s">
        <v>60</v>
      </c>
      <c r="L290" t="s">
        <v>61</v>
      </c>
      <c r="M290">
        <v>13983535.9</v>
      </c>
      <c r="N290">
        <v>6219329.5</v>
      </c>
      <c r="O290" t="s">
        <v>62</v>
      </c>
      <c r="P290">
        <v>23.2</v>
      </c>
      <c r="Q290" t="s">
        <v>63</v>
      </c>
      <c r="R290" t="s">
        <v>25973</v>
      </c>
      <c r="S290">
        <v>-27907.1</v>
      </c>
      <c r="T290" t="s">
        <v>37</v>
      </c>
      <c r="U290" t="s">
        <v>38</v>
      </c>
      <c r="V290" t="s">
        <v>39</v>
      </c>
      <c r="W290">
        <v>-109200000</v>
      </c>
      <c r="X290">
        <v>2400.9</v>
      </c>
      <c r="Y290">
        <v>1420708</v>
      </c>
      <c r="Z290">
        <v>42</v>
      </c>
      <c r="AA290">
        <v>41.451999999999998</v>
      </c>
      <c r="AB290">
        <v>11040600</v>
      </c>
    </row>
    <row r="291" spans="1:28" x14ac:dyDescent="0.3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9</v>
      </c>
      <c r="K291" t="s">
        <v>10</v>
      </c>
      <c r="L291" t="s">
        <v>11</v>
      </c>
      <c r="M291" t="s">
        <v>12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 t="s">
        <v>20</v>
      </c>
      <c r="V291" t="s">
        <v>21</v>
      </c>
      <c r="W291" t="s">
        <v>22</v>
      </c>
      <c r="X291" t="s">
        <v>23</v>
      </c>
      <c r="Y291" t="s">
        <v>24</v>
      </c>
      <c r="Z291" t="s">
        <v>25</v>
      </c>
      <c r="AA291" t="s">
        <v>26</v>
      </c>
      <c r="AB291" t="s">
        <v>27</v>
      </c>
    </row>
    <row r="292" spans="1:28" x14ac:dyDescent="0.3">
      <c r="A292" t="s">
        <v>28</v>
      </c>
      <c r="B292" t="s">
        <v>29</v>
      </c>
      <c r="C292">
        <v>13748.5</v>
      </c>
      <c r="D292">
        <v>-1287.4000000000001</v>
      </c>
      <c r="E292">
        <v>1513963.6</v>
      </c>
      <c r="F292">
        <v>1518241.8</v>
      </c>
      <c r="G292" t="s">
        <v>30</v>
      </c>
      <c r="H292">
        <v>1149200</v>
      </c>
      <c r="I292">
        <v>-23691272691.599998</v>
      </c>
      <c r="J292" t="s">
        <v>31</v>
      </c>
      <c r="K292" t="s">
        <v>32</v>
      </c>
      <c r="L292" t="s">
        <v>33</v>
      </c>
      <c r="M292">
        <v>14041440.6</v>
      </c>
      <c r="N292">
        <v>6246242</v>
      </c>
      <c r="O292" t="s">
        <v>34</v>
      </c>
      <c r="P292">
        <v>23.3</v>
      </c>
      <c r="Q292" t="s">
        <v>35</v>
      </c>
      <c r="R292" t="s">
        <v>25974</v>
      </c>
      <c r="S292">
        <v>-28037.4</v>
      </c>
      <c r="T292" t="s">
        <v>37</v>
      </c>
      <c r="U292" t="s">
        <v>38</v>
      </c>
      <c r="V292" t="s">
        <v>39</v>
      </c>
      <c r="W292">
        <v>-110800000</v>
      </c>
      <c r="X292">
        <v>2402.6</v>
      </c>
      <c r="Y292">
        <v>1426866.5</v>
      </c>
      <c r="Z292">
        <v>42.15</v>
      </c>
      <c r="AA292">
        <v>41.622999999999998</v>
      </c>
      <c r="AB292">
        <v>11088400</v>
      </c>
    </row>
    <row r="293" spans="1:28" x14ac:dyDescent="0.3">
      <c r="A293" t="s">
        <v>28</v>
      </c>
      <c r="B293" t="s">
        <v>40</v>
      </c>
      <c r="C293">
        <v>13805.5</v>
      </c>
      <c r="D293">
        <v>-1293.7</v>
      </c>
      <c r="E293">
        <v>1520507.3</v>
      </c>
      <c r="F293">
        <v>1524801.4</v>
      </c>
      <c r="G293" t="s">
        <v>41</v>
      </c>
      <c r="H293">
        <v>1154100</v>
      </c>
      <c r="I293">
        <v>-23795918250.799999</v>
      </c>
      <c r="J293" t="s">
        <v>42</v>
      </c>
      <c r="K293" t="s">
        <v>43</v>
      </c>
      <c r="L293" t="s">
        <v>44</v>
      </c>
      <c r="M293">
        <v>14099345.300000001</v>
      </c>
      <c r="N293">
        <v>6273154.5</v>
      </c>
      <c r="O293" t="s">
        <v>45</v>
      </c>
      <c r="P293">
        <v>23.4</v>
      </c>
      <c r="Q293" t="s">
        <v>46</v>
      </c>
      <c r="R293" t="s">
        <v>25975</v>
      </c>
      <c r="S293">
        <v>-28167.7</v>
      </c>
      <c r="T293" t="s">
        <v>37</v>
      </c>
      <c r="U293" t="s">
        <v>38</v>
      </c>
      <c r="V293" t="s">
        <v>39</v>
      </c>
      <c r="W293">
        <v>-112400000</v>
      </c>
      <c r="X293">
        <v>2404.3000000000002</v>
      </c>
      <c r="Y293">
        <v>1433025</v>
      </c>
      <c r="Z293">
        <v>42.3</v>
      </c>
      <c r="AA293">
        <v>41.793999999999997</v>
      </c>
      <c r="AB293">
        <v>11136200</v>
      </c>
    </row>
    <row r="294" spans="1:28" x14ac:dyDescent="0.3">
      <c r="A294" t="s">
        <v>28</v>
      </c>
      <c r="B294" t="s">
        <v>48</v>
      </c>
      <c r="C294">
        <v>13862.5</v>
      </c>
      <c r="D294">
        <v>-1300</v>
      </c>
      <c r="E294">
        <v>1527051</v>
      </c>
      <c r="F294">
        <v>1531361</v>
      </c>
      <c r="G294" t="s">
        <v>49</v>
      </c>
      <c r="H294">
        <v>1159000</v>
      </c>
      <c r="I294">
        <v>-23900563810</v>
      </c>
      <c r="J294" t="s">
        <v>50</v>
      </c>
      <c r="K294" t="s">
        <v>51</v>
      </c>
      <c r="L294" t="s">
        <v>52</v>
      </c>
      <c r="M294">
        <v>14157250</v>
      </c>
      <c r="N294">
        <v>6300067</v>
      </c>
      <c r="O294" t="s">
        <v>53</v>
      </c>
      <c r="P294">
        <v>23.5</v>
      </c>
      <c r="Q294" t="s">
        <v>54</v>
      </c>
      <c r="R294" t="s">
        <v>25976</v>
      </c>
      <c r="S294">
        <v>-28298</v>
      </c>
      <c r="T294" t="s">
        <v>37</v>
      </c>
      <c r="U294" t="s">
        <v>56</v>
      </c>
      <c r="V294" t="s">
        <v>39</v>
      </c>
      <c r="W294">
        <v>-114000000</v>
      </c>
      <c r="X294">
        <v>2406</v>
      </c>
      <c r="Y294">
        <v>1439183.5</v>
      </c>
      <c r="Z294">
        <v>42.45</v>
      </c>
      <c r="AA294">
        <v>41.965000000000003</v>
      </c>
      <c r="AB294">
        <v>11184000</v>
      </c>
    </row>
    <row r="295" spans="1:28" x14ac:dyDescent="0.3">
      <c r="A295" t="s">
        <v>28</v>
      </c>
      <c r="B295" t="s">
        <v>57</v>
      </c>
      <c r="C295">
        <v>13919.5</v>
      </c>
      <c r="D295">
        <v>-1306.3</v>
      </c>
      <c r="E295">
        <v>1533594.7</v>
      </c>
      <c r="F295">
        <v>1537920.6</v>
      </c>
      <c r="G295" t="s">
        <v>58</v>
      </c>
      <c r="H295">
        <v>1163900</v>
      </c>
      <c r="I295">
        <v>-24005209369.200001</v>
      </c>
      <c r="J295" t="s">
        <v>59</v>
      </c>
      <c r="K295" t="s">
        <v>60</v>
      </c>
      <c r="L295" t="s">
        <v>61</v>
      </c>
      <c r="M295">
        <v>14215154.699999999</v>
      </c>
      <c r="N295">
        <v>6326979.5</v>
      </c>
      <c r="O295" t="s">
        <v>62</v>
      </c>
      <c r="P295">
        <v>23.6</v>
      </c>
      <c r="Q295" t="s">
        <v>63</v>
      </c>
      <c r="R295" t="s">
        <v>25977</v>
      </c>
      <c r="S295">
        <v>-28428.3</v>
      </c>
      <c r="T295" t="s">
        <v>37</v>
      </c>
      <c r="U295" t="s">
        <v>38</v>
      </c>
      <c r="V295" t="s">
        <v>39</v>
      </c>
      <c r="W295">
        <v>-115600000</v>
      </c>
      <c r="X295">
        <v>2407.6999999999998</v>
      </c>
      <c r="Y295">
        <v>1445342</v>
      </c>
      <c r="Z295">
        <v>42.6</v>
      </c>
      <c r="AA295">
        <v>42.136000000000003</v>
      </c>
      <c r="AB295">
        <v>11231800</v>
      </c>
    </row>
    <row r="296" spans="1:28" x14ac:dyDescent="0.3">
      <c r="A296" t="s">
        <v>0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8</v>
      </c>
      <c r="J296" t="s">
        <v>9</v>
      </c>
      <c r="K296" t="s">
        <v>10</v>
      </c>
      <c r="L296" t="s">
        <v>11</v>
      </c>
      <c r="M296" t="s">
        <v>12</v>
      </c>
      <c r="N296" t="s">
        <v>13</v>
      </c>
      <c r="O296" t="s">
        <v>14</v>
      </c>
      <c r="P296" t="s">
        <v>15</v>
      </c>
      <c r="Q296" t="s">
        <v>16</v>
      </c>
      <c r="R296" t="s">
        <v>17</v>
      </c>
      <c r="S296" t="s">
        <v>18</v>
      </c>
      <c r="T296" t="s">
        <v>19</v>
      </c>
      <c r="U296" t="s">
        <v>20</v>
      </c>
      <c r="V296" t="s">
        <v>21</v>
      </c>
      <c r="W296" t="s">
        <v>22</v>
      </c>
      <c r="X296" t="s">
        <v>23</v>
      </c>
      <c r="Y296" t="s">
        <v>24</v>
      </c>
      <c r="Z296" t="s">
        <v>25</v>
      </c>
      <c r="AA296" t="s">
        <v>26</v>
      </c>
      <c r="AB296" t="s">
        <v>27</v>
      </c>
    </row>
    <row r="297" spans="1:28" x14ac:dyDescent="0.3">
      <c r="A297" t="s">
        <v>28</v>
      </c>
      <c r="B297" t="s">
        <v>29</v>
      </c>
      <c r="C297">
        <v>13976.5</v>
      </c>
      <c r="D297">
        <v>-1312.6</v>
      </c>
      <c r="E297">
        <v>1540138.4</v>
      </c>
      <c r="F297">
        <v>1544480.2</v>
      </c>
      <c r="G297" t="s">
        <v>30</v>
      </c>
      <c r="H297">
        <v>1168800</v>
      </c>
      <c r="I297">
        <v>-24109854928.400002</v>
      </c>
      <c r="J297" t="s">
        <v>31</v>
      </c>
      <c r="K297" t="s">
        <v>32</v>
      </c>
      <c r="L297" t="s">
        <v>33</v>
      </c>
      <c r="M297">
        <v>14273059.4</v>
      </c>
      <c r="N297">
        <v>6353892</v>
      </c>
      <c r="O297" t="s">
        <v>34</v>
      </c>
      <c r="P297">
        <v>23.7</v>
      </c>
      <c r="Q297" t="s">
        <v>35</v>
      </c>
      <c r="R297" t="s">
        <v>25978</v>
      </c>
      <c r="S297">
        <v>-28558.6</v>
      </c>
      <c r="T297" t="s">
        <v>37</v>
      </c>
      <c r="U297" t="s">
        <v>38</v>
      </c>
      <c r="V297" t="s">
        <v>39</v>
      </c>
      <c r="W297">
        <v>-117200000</v>
      </c>
      <c r="X297">
        <v>2409.4</v>
      </c>
      <c r="Y297">
        <v>1451500.5</v>
      </c>
      <c r="Z297">
        <v>42.75</v>
      </c>
      <c r="AA297">
        <v>42.307000000000002</v>
      </c>
      <c r="AB297">
        <v>11279600</v>
      </c>
    </row>
    <row r="298" spans="1:28" x14ac:dyDescent="0.3">
      <c r="A298" t="s">
        <v>28</v>
      </c>
      <c r="B298" t="s">
        <v>40</v>
      </c>
      <c r="C298">
        <v>14033.5</v>
      </c>
      <c r="D298">
        <v>-1318.9</v>
      </c>
      <c r="E298">
        <v>1546682.1</v>
      </c>
      <c r="F298">
        <v>1551039.8</v>
      </c>
      <c r="G298" t="s">
        <v>41</v>
      </c>
      <c r="H298">
        <v>1173700</v>
      </c>
      <c r="I298">
        <v>-24214500487.599998</v>
      </c>
      <c r="J298" t="s">
        <v>42</v>
      </c>
      <c r="K298" t="s">
        <v>43</v>
      </c>
      <c r="L298" t="s">
        <v>44</v>
      </c>
      <c r="M298">
        <v>14330964.1</v>
      </c>
      <c r="N298">
        <v>6380804.5</v>
      </c>
      <c r="O298" t="s">
        <v>45</v>
      </c>
      <c r="P298">
        <v>23.8</v>
      </c>
      <c r="Q298" t="s">
        <v>46</v>
      </c>
      <c r="R298" t="s">
        <v>25979</v>
      </c>
      <c r="S298">
        <v>-28688.9</v>
      </c>
      <c r="T298" t="s">
        <v>37</v>
      </c>
      <c r="U298" t="s">
        <v>38</v>
      </c>
      <c r="V298" t="s">
        <v>39</v>
      </c>
      <c r="W298">
        <v>-118800000</v>
      </c>
      <c r="X298">
        <v>2411.1</v>
      </c>
      <c r="Y298">
        <v>1457659</v>
      </c>
      <c r="Z298">
        <v>42.9</v>
      </c>
      <c r="AA298">
        <v>42.478000000000002</v>
      </c>
      <c r="AB298">
        <v>11327400</v>
      </c>
    </row>
    <row r="299" spans="1:28" x14ac:dyDescent="0.3">
      <c r="A299" t="s">
        <v>28</v>
      </c>
      <c r="B299" t="s">
        <v>48</v>
      </c>
      <c r="C299">
        <v>14090.5</v>
      </c>
      <c r="D299">
        <v>-1325.2</v>
      </c>
      <c r="E299">
        <v>1553225.8</v>
      </c>
      <c r="F299">
        <v>1557599.4</v>
      </c>
      <c r="G299" t="s">
        <v>49</v>
      </c>
      <c r="H299">
        <v>1178600</v>
      </c>
      <c r="I299">
        <v>-24319146046.799999</v>
      </c>
      <c r="J299" t="s">
        <v>50</v>
      </c>
      <c r="K299" t="s">
        <v>51</v>
      </c>
      <c r="L299" t="s">
        <v>52</v>
      </c>
      <c r="M299">
        <v>14388868.800000001</v>
      </c>
      <c r="N299">
        <v>6407717</v>
      </c>
      <c r="O299" t="s">
        <v>53</v>
      </c>
      <c r="P299">
        <v>23.9</v>
      </c>
      <c r="Q299" t="s">
        <v>54</v>
      </c>
      <c r="R299" t="s">
        <v>25980</v>
      </c>
      <c r="S299">
        <v>-28819.200000000001</v>
      </c>
      <c r="T299" t="s">
        <v>37</v>
      </c>
      <c r="U299" t="s">
        <v>56</v>
      </c>
      <c r="V299" t="s">
        <v>39</v>
      </c>
      <c r="W299">
        <v>-120400000</v>
      </c>
      <c r="X299">
        <v>2412.8000000000002</v>
      </c>
      <c r="Y299">
        <v>1463817.5</v>
      </c>
      <c r="Z299">
        <v>43.05</v>
      </c>
      <c r="AA299">
        <v>42.649000000000001</v>
      </c>
      <c r="AB299">
        <v>11375200</v>
      </c>
    </row>
    <row r="300" spans="1:28" x14ac:dyDescent="0.3">
      <c r="A300" t="s">
        <v>28</v>
      </c>
      <c r="B300" t="s">
        <v>57</v>
      </c>
      <c r="C300">
        <v>14147.5</v>
      </c>
      <c r="D300">
        <v>-1331.5</v>
      </c>
      <c r="E300">
        <v>1559769.5</v>
      </c>
      <c r="F300">
        <v>1564159</v>
      </c>
      <c r="G300" t="s">
        <v>58</v>
      </c>
      <c r="H300">
        <v>1183500</v>
      </c>
      <c r="I300">
        <v>-24423791606</v>
      </c>
      <c r="J300" t="s">
        <v>59</v>
      </c>
      <c r="K300" t="s">
        <v>60</v>
      </c>
      <c r="L300" t="s">
        <v>61</v>
      </c>
      <c r="M300">
        <v>14446773.5</v>
      </c>
      <c r="N300">
        <v>6434629.5</v>
      </c>
      <c r="O300" t="s">
        <v>62</v>
      </c>
      <c r="P300">
        <v>24</v>
      </c>
      <c r="Q300" t="s">
        <v>63</v>
      </c>
      <c r="R300" t="s">
        <v>25981</v>
      </c>
      <c r="S300">
        <v>-28949.5</v>
      </c>
      <c r="T300" t="s">
        <v>37</v>
      </c>
      <c r="U300" t="s">
        <v>38</v>
      </c>
      <c r="V300" t="s">
        <v>39</v>
      </c>
      <c r="W300">
        <v>-122000000</v>
      </c>
      <c r="X300">
        <v>2414.5</v>
      </c>
      <c r="Y300">
        <v>1469976</v>
      </c>
      <c r="Z300">
        <v>43.2</v>
      </c>
      <c r="AA300">
        <v>42.82</v>
      </c>
      <c r="AB300">
        <v>11423000</v>
      </c>
    </row>
    <row r="301" spans="1:28" x14ac:dyDescent="0.3">
      <c r="A301" t="s">
        <v>0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7</v>
      </c>
      <c r="I301" t="s">
        <v>8</v>
      </c>
      <c r="J301" t="s">
        <v>9</v>
      </c>
      <c r="K301" t="s">
        <v>10</v>
      </c>
      <c r="L301" t="s">
        <v>11</v>
      </c>
      <c r="M301" t="s">
        <v>12</v>
      </c>
      <c r="N301" t="s">
        <v>13</v>
      </c>
      <c r="O301" t="s">
        <v>14</v>
      </c>
      <c r="P301" t="s">
        <v>15</v>
      </c>
      <c r="Q301" t="s">
        <v>16</v>
      </c>
      <c r="R301" t="s">
        <v>17</v>
      </c>
      <c r="S301" t="s">
        <v>18</v>
      </c>
      <c r="T301" t="s">
        <v>19</v>
      </c>
      <c r="U301" t="s">
        <v>20</v>
      </c>
      <c r="V301" t="s">
        <v>21</v>
      </c>
      <c r="W301" t="s">
        <v>22</v>
      </c>
      <c r="X301" t="s">
        <v>23</v>
      </c>
      <c r="Y301" t="s">
        <v>24</v>
      </c>
      <c r="Z301" t="s">
        <v>25</v>
      </c>
      <c r="AA301" t="s">
        <v>26</v>
      </c>
      <c r="AB301" t="s">
        <v>27</v>
      </c>
    </row>
    <row r="302" spans="1:28" x14ac:dyDescent="0.3">
      <c r="A302" t="s">
        <v>28</v>
      </c>
      <c r="B302" t="s">
        <v>29</v>
      </c>
      <c r="C302">
        <v>14204.5</v>
      </c>
      <c r="D302">
        <v>-1337.8</v>
      </c>
      <c r="E302">
        <v>1566313.2</v>
      </c>
      <c r="F302">
        <v>1570718.6</v>
      </c>
      <c r="G302" t="s">
        <v>30</v>
      </c>
      <c r="H302">
        <v>1188400</v>
      </c>
      <c r="I302">
        <v>-24528437165.200001</v>
      </c>
      <c r="J302" t="s">
        <v>31</v>
      </c>
      <c r="K302" t="s">
        <v>32</v>
      </c>
      <c r="L302" t="s">
        <v>33</v>
      </c>
      <c r="M302">
        <v>14504678.199999999</v>
      </c>
      <c r="N302">
        <v>6461542</v>
      </c>
      <c r="O302" t="s">
        <v>34</v>
      </c>
      <c r="P302">
        <v>24.1</v>
      </c>
      <c r="Q302" t="s">
        <v>35</v>
      </c>
      <c r="R302" t="s">
        <v>25982</v>
      </c>
      <c r="S302">
        <v>-29079.8</v>
      </c>
      <c r="T302" t="s">
        <v>37</v>
      </c>
      <c r="U302" t="s">
        <v>38</v>
      </c>
      <c r="V302" t="s">
        <v>39</v>
      </c>
      <c r="W302">
        <v>-123600000</v>
      </c>
      <c r="X302">
        <v>2416.1999999999998</v>
      </c>
      <c r="Y302">
        <v>1476134.5</v>
      </c>
      <c r="Z302">
        <v>43.35</v>
      </c>
      <c r="AA302">
        <v>42.991</v>
      </c>
      <c r="AB302">
        <v>11470800</v>
      </c>
    </row>
    <row r="303" spans="1:28" x14ac:dyDescent="0.3">
      <c r="A303" t="s">
        <v>28</v>
      </c>
      <c r="B303" t="s">
        <v>40</v>
      </c>
      <c r="C303">
        <v>14261.5</v>
      </c>
      <c r="D303">
        <v>-1344.1</v>
      </c>
      <c r="E303">
        <v>1572856.9</v>
      </c>
      <c r="F303">
        <v>1577278.2</v>
      </c>
      <c r="G303" t="s">
        <v>41</v>
      </c>
      <c r="H303">
        <v>1193300</v>
      </c>
      <c r="I303">
        <v>-24633082724.400002</v>
      </c>
      <c r="J303" t="s">
        <v>42</v>
      </c>
      <c r="K303" t="s">
        <v>43</v>
      </c>
      <c r="L303" t="s">
        <v>44</v>
      </c>
      <c r="M303">
        <v>14562582.9</v>
      </c>
      <c r="N303">
        <v>6488454.5</v>
      </c>
      <c r="O303" t="s">
        <v>45</v>
      </c>
      <c r="P303">
        <v>24.2</v>
      </c>
      <c r="Q303" t="s">
        <v>46</v>
      </c>
      <c r="R303" t="s">
        <v>25983</v>
      </c>
      <c r="S303">
        <v>-29210.1</v>
      </c>
      <c r="T303" t="s">
        <v>37</v>
      </c>
      <c r="U303" t="s">
        <v>38</v>
      </c>
      <c r="V303" t="s">
        <v>39</v>
      </c>
      <c r="W303">
        <v>-125200000</v>
      </c>
      <c r="X303">
        <v>2417.9</v>
      </c>
      <c r="Y303">
        <v>1482293</v>
      </c>
      <c r="Z303">
        <v>43.5</v>
      </c>
      <c r="AA303">
        <v>43.161999999999999</v>
      </c>
      <c r="AB303">
        <v>11518600</v>
      </c>
    </row>
    <row r="304" spans="1:28" x14ac:dyDescent="0.3">
      <c r="A304" t="s">
        <v>28</v>
      </c>
      <c r="B304" t="s">
        <v>48</v>
      </c>
      <c r="C304">
        <v>14318.5</v>
      </c>
      <c r="D304">
        <v>-1350.4</v>
      </c>
      <c r="E304">
        <v>1579400.6</v>
      </c>
      <c r="F304">
        <v>1583837.8</v>
      </c>
      <c r="G304" t="s">
        <v>49</v>
      </c>
      <c r="H304">
        <v>1198200</v>
      </c>
      <c r="I304">
        <v>-24737728283.599998</v>
      </c>
      <c r="J304" t="s">
        <v>50</v>
      </c>
      <c r="K304" t="s">
        <v>51</v>
      </c>
      <c r="L304" t="s">
        <v>52</v>
      </c>
      <c r="M304">
        <v>14620487.6</v>
      </c>
      <c r="N304">
        <v>6515367</v>
      </c>
      <c r="O304" t="s">
        <v>53</v>
      </c>
      <c r="P304">
        <v>24.3</v>
      </c>
      <c r="Q304" t="s">
        <v>54</v>
      </c>
      <c r="R304" t="s">
        <v>25984</v>
      </c>
      <c r="S304">
        <v>-29340.400000000001</v>
      </c>
      <c r="T304" t="s">
        <v>37</v>
      </c>
      <c r="U304" t="s">
        <v>56</v>
      </c>
      <c r="V304" t="s">
        <v>39</v>
      </c>
      <c r="W304">
        <v>-126800000</v>
      </c>
      <c r="X304">
        <v>2419.6</v>
      </c>
      <c r="Y304">
        <v>1488451.5</v>
      </c>
      <c r="Z304">
        <v>43.65</v>
      </c>
      <c r="AA304">
        <v>43.332999999999998</v>
      </c>
      <c r="AB304">
        <v>11566400</v>
      </c>
    </row>
    <row r="305" spans="1:28" x14ac:dyDescent="0.3">
      <c r="A305" t="s">
        <v>28</v>
      </c>
      <c r="B305" t="s">
        <v>57</v>
      </c>
      <c r="C305">
        <v>14375.5</v>
      </c>
      <c r="D305">
        <v>-1356.7</v>
      </c>
      <c r="E305">
        <v>1585944.3</v>
      </c>
      <c r="F305">
        <v>1590397.4</v>
      </c>
      <c r="G305" t="s">
        <v>58</v>
      </c>
      <c r="H305">
        <v>1203100</v>
      </c>
      <c r="I305">
        <v>-24842373842.799999</v>
      </c>
      <c r="J305" t="s">
        <v>59</v>
      </c>
      <c r="K305" t="s">
        <v>60</v>
      </c>
      <c r="L305" t="s">
        <v>61</v>
      </c>
      <c r="M305">
        <v>14678392.300000001</v>
      </c>
      <c r="N305">
        <v>6542279.5</v>
      </c>
      <c r="O305" t="s">
        <v>62</v>
      </c>
      <c r="P305">
        <v>24.4</v>
      </c>
      <c r="Q305" t="s">
        <v>63</v>
      </c>
      <c r="R305" t="s">
        <v>25985</v>
      </c>
      <c r="S305">
        <v>-29470.7</v>
      </c>
      <c r="T305" t="s">
        <v>37</v>
      </c>
      <c r="U305" t="s">
        <v>38</v>
      </c>
      <c r="V305" t="s">
        <v>39</v>
      </c>
      <c r="W305">
        <v>-128400000</v>
      </c>
      <c r="X305">
        <v>2421.3000000000002</v>
      </c>
      <c r="Y305">
        <v>1494610</v>
      </c>
      <c r="Z305">
        <v>43.8</v>
      </c>
      <c r="AA305">
        <v>43.503999999999998</v>
      </c>
      <c r="AB305">
        <v>11614200</v>
      </c>
    </row>
    <row r="306" spans="1:28" x14ac:dyDescent="0.3">
      <c r="A306" t="s">
        <v>0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7</v>
      </c>
      <c r="I306" t="s">
        <v>8</v>
      </c>
      <c r="J306" t="s">
        <v>9</v>
      </c>
      <c r="K306" t="s">
        <v>10</v>
      </c>
      <c r="L306" t="s">
        <v>11</v>
      </c>
      <c r="M306" t="s">
        <v>12</v>
      </c>
      <c r="N306" t="s">
        <v>13</v>
      </c>
      <c r="O306" t="s">
        <v>14</v>
      </c>
      <c r="P306" t="s">
        <v>15</v>
      </c>
      <c r="Q306" t="s">
        <v>16</v>
      </c>
      <c r="R306" t="s">
        <v>17</v>
      </c>
      <c r="S306" t="s">
        <v>18</v>
      </c>
      <c r="T306" t="s">
        <v>19</v>
      </c>
      <c r="U306" t="s">
        <v>20</v>
      </c>
      <c r="V306" t="s">
        <v>21</v>
      </c>
      <c r="W306" t="s">
        <v>22</v>
      </c>
      <c r="X306" t="s">
        <v>23</v>
      </c>
      <c r="Y306" t="s">
        <v>24</v>
      </c>
      <c r="Z306" t="s">
        <v>25</v>
      </c>
      <c r="AA306" t="s">
        <v>26</v>
      </c>
      <c r="AB306" t="s">
        <v>27</v>
      </c>
    </row>
    <row r="307" spans="1:28" x14ac:dyDescent="0.3">
      <c r="A307" t="s">
        <v>28</v>
      </c>
      <c r="B307" t="s">
        <v>29</v>
      </c>
      <c r="C307">
        <v>14432.5</v>
      </c>
      <c r="D307">
        <v>-1363</v>
      </c>
      <c r="E307">
        <v>1592488</v>
      </c>
      <c r="F307">
        <v>1596957</v>
      </c>
      <c r="G307" t="s">
        <v>30</v>
      </c>
      <c r="H307">
        <v>1208000</v>
      </c>
      <c r="I307">
        <v>-24947019402</v>
      </c>
      <c r="J307" t="s">
        <v>31</v>
      </c>
      <c r="K307" t="s">
        <v>32</v>
      </c>
      <c r="L307" t="s">
        <v>33</v>
      </c>
      <c r="M307">
        <v>14736297</v>
      </c>
      <c r="N307">
        <v>6569192</v>
      </c>
      <c r="O307" t="s">
        <v>34</v>
      </c>
      <c r="P307">
        <v>24.5</v>
      </c>
      <c r="Q307" t="s">
        <v>35</v>
      </c>
      <c r="R307" t="s">
        <v>25986</v>
      </c>
      <c r="S307">
        <v>-29601</v>
      </c>
      <c r="T307" t="s">
        <v>37</v>
      </c>
      <c r="U307" t="s">
        <v>38</v>
      </c>
      <c r="V307" t="s">
        <v>39</v>
      </c>
      <c r="W307">
        <v>-130000000</v>
      </c>
      <c r="X307">
        <v>2423</v>
      </c>
      <c r="Y307">
        <v>1500768.5</v>
      </c>
      <c r="Z307">
        <v>43.95</v>
      </c>
      <c r="AA307">
        <v>43.674999999999997</v>
      </c>
      <c r="AB307">
        <v>11662000</v>
      </c>
    </row>
    <row r="308" spans="1:28" x14ac:dyDescent="0.3">
      <c r="A308" t="s">
        <v>28</v>
      </c>
      <c r="B308" t="s">
        <v>40</v>
      </c>
      <c r="C308">
        <v>14489.5</v>
      </c>
      <c r="D308">
        <v>-1369.3</v>
      </c>
      <c r="E308">
        <v>1599031.7</v>
      </c>
      <c r="F308">
        <v>1603516.6</v>
      </c>
      <c r="G308" t="s">
        <v>41</v>
      </c>
      <c r="H308">
        <v>1212900</v>
      </c>
      <c r="I308">
        <v>-25051664961.200001</v>
      </c>
      <c r="J308" t="s">
        <v>42</v>
      </c>
      <c r="K308" t="s">
        <v>43</v>
      </c>
      <c r="L308" t="s">
        <v>44</v>
      </c>
      <c r="M308">
        <v>14794201.699999999</v>
      </c>
      <c r="N308">
        <v>6596104.5</v>
      </c>
      <c r="O308" t="s">
        <v>45</v>
      </c>
      <c r="P308">
        <v>24.6</v>
      </c>
      <c r="Q308" t="s">
        <v>46</v>
      </c>
      <c r="R308" t="s">
        <v>25987</v>
      </c>
      <c r="S308">
        <v>-29731.3</v>
      </c>
      <c r="T308" t="s">
        <v>37</v>
      </c>
      <c r="U308" t="s">
        <v>38</v>
      </c>
      <c r="V308" t="s">
        <v>39</v>
      </c>
      <c r="W308">
        <v>-131600000</v>
      </c>
      <c r="X308">
        <v>2424.6999999999998</v>
      </c>
      <c r="Y308">
        <v>1506927</v>
      </c>
      <c r="Z308">
        <v>44.1</v>
      </c>
      <c r="AA308">
        <v>43.845999999999997</v>
      </c>
      <c r="AB308">
        <v>11709800</v>
      </c>
    </row>
    <row r="309" spans="1:28" x14ac:dyDescent="0.3">
      <c r="A309" t="s">
        <v>28</v>
      </c>
      <c r="B309" t="s">
        <v>48</v>
      </c>
      <c r="C309">
        <v>14546.5</v>
      </c>
      <c r="D309">
        <v>-1375.6</v>
      </c>
      <c r="E309">
        <v>1605575.4</v>
      </c>
      <c r="F309">
        <v>1610076.2</v>
      </c>
      <c r="G309" t="s">
        <v>49</v>
      </c>
      <c r="H309">
        <v>1217800</v>
      </c>
      <c r="I309">
        <v>-25156310520.400002</v>
      </c>
      <c r="J309" t="s">
        <v>50</v>
      </c>
      <c r="K309" t="s">
        <v>51</v>
      </c>
      <c r="L309" t="s">
        <v>52</v>
      </c>
      <c r="M309">
        <v>14852106.4</v>
      </c>
      <c r="N309">
        <v>6623017</v>
      </c>
      <c r="O309" t="s">
        <v>53</v>
      </c>
      <c r="P309">
        <v>24.7</v>
      </c>
      <c r="Q309" t="s">
        <v>54</v>
      </c>
      <c r="R309" t="s">
        <v>25988</v>
      </c>
      <c r="S309">
        <v>-29861.599999999999</v>
      </c>
      <c r="T309" t="s">
        <v>37</v>
      </c>
      <c r="U309" t="s">
        <v>56</v>
      </c>
      <c r="V309" t="s">
        <v>39</v>
      </c>
      <c r="W309">
        <v>-133200000</v>
      </c>
      <c r="X309">
        <v>2426.4</v>
      </c>
      <c r="Y309">
        <v>1513085.5</v>
      </c>
      <c r="Z309">
        <v>44.25</v>
      </c>
      <c r="AA309">
        <v>44.017000000000003</v>
      </c>
      <c r="AB309">
        <v>11757600</v>
      </c>
    </row>
    <row r="310" spans="1:28" x14ac:dyDescent="0.3">
      <c r="A310" t="s">
        <v>28</v>
      </c>
      <c r="B310" t="s">
        <v>57</v>
      </c>
      <c r="C310">
        <v>14603.5</v>
      </c>
      <c r="D310">
        <v>-1381.9</v>
      </c>
      <c r="E310">
        <v>1612119.1</v>
      </c>
      <c r="F310">
        <v>1616635.8</v>
      </c>
      <c r="G310" t="s">
        <v>58</v>
      </c>
      <c r="H310">
        <v>1222700</v>
      </c>
      <c r="I310">
        <v>-25260956079.599998</v>
      </c>
      <c r="J310" t="s">
        <v>59</v>
      </c>
      <c r="K310" t="s">
        <v>60</v>
      </c>
      <c r="L310" t="s">
        <v>61</v>
      </c>
      <c r="M310">
        <v>14910011.1</v>
      </c>
      <c r="N310">
        <v>6649929.5</v>
      </c>
      <c r="O310" t="s">
        <v>62</v>
      </c>
      <c r="P310">
        <v>24.8</v>
      </c>
      <c r="Q310" t="s">
        <v>63</v>
      </c>
      <c r="R310" t="s">
        <v>25989</v>
      </c>
      <c r="S310">
        <v>-29991.9</v>
      </c>
      <c r="T310" t="s">
        <v>37</v>
      </c>
      <c r="U310" t="s">
        <v>38</v>
      </c>
      <c r="V310" t="s">
        <v>39</v>
      </c>
      <c r="W310">
        <v>-134800000</v>
      </c>
      <c r="X310">
        <v>2428.1</v>
      </c>
      <c r="Y310">
        <v>1519244</v>
      </c>
      <c r="Z310">
        <v>44.4</v>
      </c>
      <c r="AA310">
        <v>44.188000000000002</v>
      </c>
      <c r="AB310">
        <v>11805400</v>
      </c>
    </row>
    <row r="311" spans="1:28" x14ac:dyDescent="0.3">
      <c r="A311" t="s">
        <v>0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7</v>
      </c>
      <c r="I311" t="s">
        <v>8</v>
      </c>
      <c r="J311" t="s">
        <v>9</v>
      </c>
      <c r="K311" t="s">
        <v>10</v>
      </c>
      <c r="L311" t="s">
        <v>11</v>
      </c>
      <c r="M311" t="s">
        <v>12</v>
      </c>
      <c r="N311" t="s">
        <v>13</v>
      </c>
      <c r="O311" t="s">
        <v>14</v>
      </c>
      <c r="P311" t="s">
        <v>15</v>
      </c>
      <c r="Q311" t="s">
        <v>16</v>
      </c>
      <c r="R311" t="s">
        <v>17</v>
      </c>
      <c r="S311" t="s">
        <v>18</v>
      </c>
      <c r="T311" t="s">
        <v>19</v>
      </c>
      <c r="U311" t="s">
        <v>20</v>
      </c>
      <c r="V311" t="s">
        <v>21</v>
      </c>
      <c r="W311" t="s">
        <v>22</v>
      </c>
      <c r="X311" t="s">
        <v>23</v>
      </c>
      <c r="Y311" t="s">
        <v>24</v>
      </c>
      <c r="Z311" t="s">
        <v>25</v>
      </c>
      <c r="AA311" t="s">
        <v>26</v>
      </c>
      <c r="AB311" t="s">
        <v>27</v>
      </c>
    </row>
    <row r="312" spans="1:28" x14ac:dyDescent="0.3">
      <c r="A312" t="s">
        <v>28</v>
      </c>
      <c r="B312" t="s">
        <v>29</v>
      </c>
      <c r="C312">
        <v>14660.5</v>
      </c>
      <c r="D312">
        <v>-1388.2</v>
      </c>
      <c r="E312">
        <v>1618662.8</v>
      </c>
      <c r="F312">
        <v>1623195.4</v>
      </c>
      <c r="G312" t="s">
        <v>30</v>
      </c>
      <c r="H312">
        <v>1227600</v>
      </c>
      <c r="I312">
        <v>-25365601638.799999</v>
      </c>
      <c r="J312" t="s">
        <v>31</v>
      </c>
      <c r="K312" t="s">
        <v>32</v>
      </c>
      <c r="L312" t="s">
        <v>33</v>
      </c>
      <c r="M312">
        <v>14967915.800000001</v>
      </c>
      <c r="N312">
        <v>6676842</v>
      </c>
      <c r="O312" t="s">
        <v>34</v>
      </c>
      <c r="P312">
        <v>24.9</v>
      </c>
      <c r="Q312" t="s">
        <v>35</v>
      </c>
      <c r="R312" t="s">
        <v>25990</v>
      </c>
      <c r="S312">
        <v>-30122.2</v>
      </c>
      <c r="T312" t="s">
        <v>37</v>
      </c>
      <c r="U312" t="s">
        <v>38</v>
      </c>
      <c r="V312" t="s">
        <v>39</v>
      </c>
      <c r="W312">
        <v>-136400000</v>
      </c>
      <c r="X312">
        <v>2429.8000000000002</v>
      </c>
      <c r="Y312">
        <v>1525402.5</v>
      </c>
      <c r="Z312">
        <v>44.55</v>
      </c>
      <c r="AA312">
        <v>44.359000000000002</v>
      </c>
      <c r="AB312">
        <v>11853200</v>
      </c>
    </row>
    <row r="313" spans="1:28" x14ac:dyDescent="0.3">
      <c r="A313" t="s">
        <v>28</v>
      </c>
      <c r="B313" t="s">
        <v>40</v>
      </c>
      <c r="C313">
        <v>14717.5</v>
      </c>
      <c r="D313">
        <v>-1394.5</v>
      </c>
      <c r="E313">
        <v>1625206.5</v>
      </c>
      <c r="F313">
        <v>1629755</v>
      </c>
      <c r="G313" t="s">
        <v>41</v>
      </c>
      <c r="H313">
        <v>1232500</v>
      </c>
      <c r="I313">
        <v>-25470247198</v>
      </c>
      <c r="J313" t="s">
        <v>42</v>
      </c>
      <c r="K313" t="s">
        <v>43</v>
      </c>
      <c r="L313" t="s">
        <v>44</v>
      </c>
      <c r="M313">
        <v>15025820.5</v>
      </c>
      <c r="N313">
        <v>6703754.5</v>
      </c>
      <c r="O313" t="s">
        <v>45</v>
      </c>
      <c r="P313">
        <v>25</v>
      </c>
      <c r="Q313" t="s">
        <v>46</v>
      </c>
      <c r="R313" t="s">
        <v>25991</v>
      </c>
      <c r="S313">
        <v>-30252.5</v>
      </c>
      <c r="T313" t="s">
        <v>37</v>
      </c>
      <c r="U313" t="s">
        <v>38</v>
      </c>
      <c r="V313" t="s">
        <v>39</v>
      </c>
      <c r="W313">
        <v>-138000000</v>
      </c>
      <c r="X313">
        <v>2431.5</v>
      </c>
      <c r="Y313">
        <v>1531561</v>
      </c>
      <c r="Z313">
        <v>44.7</v>
      </c>
      <c r="AA313">
        <v>44.53</v>
      </c>
      <c r="AB313">
        <v>11901000</v>
      </c>
    </row>
    <row r="314" spans="1:28" x14ac:dyDescent="0.3">
      <c r="A314" t="s">
        <v>28</v>
      </c>
      <c r="B314" t="s">
        <v>48</v>
      </c>
      <c r="C314">
        <v>14774.5</v>
      </c>
      <c r="D314">
        <v>-1400.8</v>
      </c>
      <c r="E314">
        <v>1631750.2</v>
      </c>
      <c r="F314">
        <v>1636314.6</v>
      </c>
      <c r="G314" t="s">
        <v>49</v>
      </c>
      <c r="H314">
        <v>1237400</v>
      </c>
      <c r="I314">
        <v>-25574892757.200001</v>
      </c>
      <c r="J314" t="s">
        <v>50</v>
      </c>
      <c r="K314" t="s">
        <v>51</v>
      </c>
      <c r="L314" t="s">
        <v>52</v>
      </c>
      <c r="M314">
        <v>15083725.199999999</v>
      </c>
      <c r="N314">
        <v>6730667</v>
      </c>
      <c r="O314" t="s">
        <v>53</v>
      </c>
      <c r="P314">
        <v>25.1</v>
      </c>
      <c r="Q314" t="s">
        <v>54</v>
      </c>
      <c r="R314" t="s">
        <v>25992</v>
      </c>
      <c r="S314">
        <v>-30382.799999999999</v>
      </c>
      <c r="T314" t="s">
        <v>37</v>
      </c>
      <c r="U314" t="s">
        <v>56</v>
      </c>
      <c r="V314" t="s">
        <v>39</v>
      </c>
      <c r="W314">
        <v>-139600000</v>
      </c>
      <c r="X314">
        <v>2433.1999999999998</v>
      </c>
      <c r="Y314">
        <v>1537719.5</v>
      </c>
      <c r="Z314">
        <v>44.85</v>
      </c>
      <c r="AA314">
        <v>44.701000000000001</v>
      </c>
      <c r="AB314">
        <v>11948800</v>
      </c>
    </row>
    <row r="315" spans="1:28" x14ac:dyDescent="0.3">
      <c r="A315" t="s">
        <v>28</v>
      </c>
      <c r="B315" t="s">
        <v>57</v>
      </c>
      <c r="C315">
        <v>14831.5</v>
      </c>
      <c r="D315">
        <v>-1407.1</v>
      </c>
      <c r="E315">
        <v>1638293.9</v>
      </c>
      <c r="F315">
        <v>1642874.2</v>
      </c>
      <c r="G315" t="s">
        <v>58</v>
      </c>
      <c r="H315">
        <v>1242300</v>
      </c>
      <c r="I315">
        <v>-25679538316.400002</v>
      </c>
      <c r="J315" t="s">
        <v>59</v>
      </c>
      <c r="K315" t="s">
        <v>60</v>
      </c>
      <c r="L315" t="s">
        <v>61</v>
      </c>
      <c r="M315">
        <v>15141629.9</v>
      </c>
      <c r="N315">
        <v>6757579.5</v>
      </c>
      <c r="O315" t="s">
        <v>62</v>
      </c>
      <c r="P315">
        <v>25.2</v>
      </c>
      <c r="Q315" t="s">
        <v>63</v>
      </c>
      <c r="R315" t="s">
        <v>25993</v>
      </c>
      <c r="S315">
        <v>-30513.1</v>
      </c>
      <c r="T315" t="s">
        <v>37</v>
      </c>
      <c r="U315" t="s">
        <v>38</v>
      </c>
      <c r="V315" t="s">
        <v>39</v>
      </c>
      <c r="W315">
        <v>-141200000</v>
      </c>
      <c r="X315">
        <v>2434.9</v>
      </c>
      <c r="Y315">
        <v>1543878</v>
      </c>
      <c r="Z315">
        <v>45</v>
      </c>
      <c r="AA315">
        <v>44.872</v>
      </c>
      <c r="AB315">
        <v>11996600</v>
      </c>
    </row>
    <row r="316" spans="1:28" x14ac:dyDescent="0.3">
      <c r="A316" t="s">
        <v>0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8</v>
      </c>
      <c r="J316" t="s">
        <v>9</v>
      </c>
      <c r="K316" t="s">
        <v>10</v>
      </c>
      <c r="L316" t="s">
        <v>11</v>
      </c>
      <c r="M316" t="s">
        <v>12</v>
      </c>
      <c r="N316" t="s">
        <v>13</v>
      </c>
      <c r="O316" t="s">
        <v>14</v>
      </c>
      <c r="P316" t="s">
        <v>15</v>
      </c>
      <c r="Q316" t="s">
        <v>16</v>
      </c>
      <c r="R316" t="s">
        <v>17</v>
      </c>
      <c r="S316" t="s">
        <v>18</v>
      </c>
      <c r="T316" t="s">
        <v>19</v>
      </c>
      <c r="U316" t="s">
        <v>20</v>
      </c>
      <c r="V316" t="s">
        <v>21</v>
      </c>
      <c r="W316" t="s">
        <v>22</v>
      </c>
      <c r="X316" t="s">
        <v>23</v>
      </c>
      <c r="Y316" t="s">
        <v>24</v>
      </c>
      <c r="Z316" t="s">
        <v>25</v>
      </c>
      <c r="AA316" t="s">
        <v>26</v>
      </c>
      <c r="AB316" t="s">
        <v>27</v>
      </c>
    </row>
    <row r="317" spans="1:28" x14ac:dyDescent="0.3">
      <c r="A317" t="s">
        <v>28</v>
      </c>
      <c r="B317" t="s">
        <v>29</v>
      </c>
      <c r="C317">
        <v>14888.5</v>
      </c>
      <c r="D317">
        <v>-1413.4</v>
      </c>
      <c r="E317">
        <v>1644837.6</v>
      </c>
      <c r="F317">
        <v>1649433.8</v>
      </c>
      <c r="G317" t="s">
        <v>30</v>
      </c>
      <c r="H317">
        <v>1247200</v>
      </c>
      <c r="I317">
        <v>-25784183875.599998</v>
      </c>
      <c r="J317" t="s">
        <v>31</v>
      </c>
      <c r="K317" t="s">
        <v>32</v>
      </c>
      <c r="L317" t="s">
        <v>33</v>
      </c>
      <c r="M317">
        <v>15199534.6</v>
      </c>
      <c r="N317">
        <v>6784492</v>
      </c>
      <c r="O317" t="s">
        <v>34</v>
      </c>
      <c r="P317">
        <v>25.3</v>
      </c>
      <c r="Q317" t="s">
        <v>35</v>
      </c>
      <c r="R317" t="s">
        <v>25994</v>
      </c>
      <c r="S317">
        <v>-30643.4</v>
      </c>
      <c r="T317" t="s">
        <v>37</v>
      </c>
      <c r="U317" t="s">
        <v>38</v>
      </c>
      <c r="V317" t="s">
        <v>39</v>
      </c>
      <c r="W317">
        <v>-142800000</v>
      </c>
      <c r="X317">
        <v>2436.6</v>
      </c>
      <c r="Y317">
        <v>1550036.5</v>
      </c>
      <c r="Z317">
        <v>45.15</v>
      </c>
      <c r="AA317">
        <v>45.042999999999999</v>
      </c>
      <c r="AB317">
        <v>12044400</v>
      </c>
    </row>
    <row r="318" spans="1:28" x14ac:dyDescent="0.3">
      <c r="A318" t="s">
        <v>28</v>
      </c>
      <c r="B318" t="s">
        <v>40</v>
      </c>
      <c r="C318">
        <v>14945.5</v>
      </c>
      <c r="D318">
        <v>-1419.7</v>
      </c>
      <c r="E318">
        <v>1651381.3</v>
      </c>
      <c r="F318">
        <v>1655993.4</v>
      </c>
      <c r="G318" t="s">
        <v>41</v>
      </c>
      <c r="H318">
        <v>1252100</v>
      </c>
      <c r="I318">
        <v>-25888829434.799999</v>
      </c>
      <c r="J318" t="s">
        <v>42</v>
      </c>
      <c r="K318" t="s">
        <v>43</v>
      </c>
      <c r="L318" t="s">
        <v>44</v>
      </c>
      <c r="M318">
        <v>15257439.300000001</v>
      </c>
      <c r="N318">
        <v>6811404.5</v>
      </c>
      <c r="O318" t="s">
        <v>45</v>
      </c>
      <c r="P318">
        <v>25.4</v>
      </c>
      <c r="Q318" t="s">
        <v>46</v>
      </c>
      <c r="R318" t="s">
        <v>25995</v>
      </c>
      <c r="S318">
        <v>-30773.7</v>
      </c>
      <c r="T318" t="s">
        <v>37</v>
      </c>
      <c r="U318" t="s">
        <v>38</v>
      </c>
      <c r="V318" t="s">
        <v>39</v>
      </c>
      <c r="W318">
        <v>-144400000</v>
      </c>
      <c r="X318">
        <v>2438.3000000000002</v>
      </c>
      <c r="Y318">
        <v>1556195</v>
      </c>
      <c r="Z318">
        <v>45.3</v>
      </c>
      <c r="AA318">
        <v>45.213999999999999</v>
      </c>
      <c r="AB318">
        <v>12092200</v>
      </c>
    </row>
    <row r="319" spans="1:28" x14ac:dyDescent="0.3">
      <c r="A319" t="s">
        <v>28</v>
      </c>
      <c r="B319" t="s">
        <v>48</v>
      </c>
      <c r="C319">
        <v>15002.5</v>
      </c>
      <c r="D319">
        <v>-1426</v>
      </c>
      <c r="E319">
        <v>1657925</v>
      </c>
      <c r="F319">
        <v>1662553</v>
      </c>
      <c r="G319" t="s">
        <v>49</v>
      </c>
      <c r="H319">
        <v>1257000</v>
      </c>
      <c r="I319">
        <v>-25993474994</v>
      </c>
      <c r="J319" t="s">
        <v>50</v>
      </c>
      <c r="K319" t="s">
        <v>51</v>
      </c>
      <c r="L319" t="s">
        <v>52</v>
      </c>
      <c r="M319">
        <v>15315344</v>
      </c>
      <c r="N319">
        <v>6838317</v>
      </c>
      <c r="O319" t="s">
        <v>53</v>
      </c>
      <c r="P319">
        <v>25.5</v>
      </c>
      <c r="Q319" t="s">
        <v>54</v>
      </c>
      <c r="R319" t="s">
        <v>25996</v>
      </c>
      <c r="S319">
        <v>-30904</v>
      </c>
      <c r="T319" t="s">
        <v>37</v>
      </c>
      <c r="U319" t="s">
        <v>56</v>
      </c>
      <c r="V319" t="s">
        <v>39</v>
      </c>
      <c r="W319">
        <v>-146000000</v>
      </c>
      <c r="X319">
        <v>2440</v>
      </c>
      <c r="Y319">
        <v>1562353.5</v>
      </c>
      <c r="Z319">
        <v>45.45</v>
      </c>
      <c r="AA319">
        <v>45.384999999999998</v>
      </c>
      <c r="AB319">
        <v>12140000</v>
      </c>
    </row>
    <row r="320" spans="1:28" x14ac:dyDescent="0.3">
      <c r="A320" t="s">
        <v>28</v>
      </c>
      <c r="B320" t="s">
        <v>57</v>
      </c>
      <c r="C320">
        <v>15059.5</v>
      </c>
      <c r="D320">
        <v>-1432.3</v>
      </c>
      <c r="E320">
        <v>1664468.7</v>
      </c>
      <c r="F320">
        <v>1669112.6</v>
      </c>
      <c r="G320" t="s">
        <v>58</v>
      </c>
      <c r="H320">
        <v>1261900</v>
      </c>
      <c r="I320">
        <v>-26098120553.200001</v>
      </c>
      <c r="J320" t="s">
        <v>59</v>
      </c>
      <c r="K320" t="s">
        <v>60</v>
      </c>
      <c r="L320" t="s">
        <v>61</v>
      </c>
      <c r="M320">
        <v>15373248.699999999</v>
      </c>
      <c r="N320">
        <v>6865229.5</v>
      </c>
      <c r="O320" t="s">
        <v>62</v>
      </c>
      <c r="P320">
        <v>25.6</v>
      </c>
      <c r="Q320" t="s">
        <v>63</v>
      </c>
      <c r="R320" t="s">
        <v>25997</v>
      </c>
      <c r="S320">
        <v>-31034.3</v>
      </c>
      <c r="T320" t="s">
        <v>37</v>
      </c>
      <c r="U320" t="s">
        <v>38</v>
      </c>
      <c r="V320" t="s">
        <v>39</v>
      </c>
      <c r="W320">
        <v>-147600000</v>
      </c>
      <c r="X320">
        <v>2441.6999999999998</v>
      </c>
      <c r="Y320">
        <v>1568512</v>
      </c>
      <c r="Z320">
        <v>45.6</v>
      </c>
      <c r="AA320">
        <v>45.555999999999997</v>
      </c>
      <c r="AB320">
        <v>12187800</v>
      </c>
    </row>
    <row r="321" spans="1:28" x14ac:dyDescent="0.3">
      <c r="A321" t="s">
        <v>0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8</v>
      </c>
      <c r="J321" t="s">
        <v>9</v>
      </c>
      <c r="K321" t="s">
        <v>10</v>
      </c>
      <c r="L321" t="s">
        <v>11</v>
      </c>
      <c r="M321" t="s">
        <v>12</v>
      </c>
      <c r="N321" t="s">
        <v>13</v>
      </c>
      <c r="O321" t="s">
        <v>14</v>
      </c>
      <c r="P321" t="s">
        <v>15</v>
      </c>
      <c r="Q321" t="s">
        <v>16</v>
      </c>
      <c r="R321" t="s">
        <v>17</v>
      </c>
      <c r="S321" t="s">
        <v>18</v>
      </c>
      <c r="T321" t="s">
        <v>19</v>
      </c>
      <c r="U321" t="s">
        <v>20</v>
      </c>
      <c r="V321" t="s">
        <v>21</v>
      </c>
      <c r="W321" t="s">
        <v>22</v>
      </c>
      <c r="X321" t="s">
        <v>23</v>
      </c>
      <c r="Y321" t="s">
        <v>24</v>
      </c>
      <c r="Z321" t="s">
        <v>25</v>
      </c>
      <c r="AA321" t="s">
        <v>26</v>
      </c>
      <c r="AB321" t="s">
        <v>27</v>
      </c>
    </row>
    <row r="322" spans="1:28" x14ac:dyDescent="0.3">
      <c r="A322" t="s">
        <v>28</v>
      </c>
      <c r="B322" t="s">
        <v>29</v>
      </c>
      <c r="C322">
        <v>15116.5</v>
      </c>
      <c r="D322">
        <v>-1438.6</v>
      </c>
      <c r="E322">
        <v>1671012.4</v>
      </c>
      <c r="F322">
        <v>1675672.2</v>
      </c>
      <c r="G322" t="s">
        <v>30</v>
      </c>
      <c r="H322">
        <v>1266800</v>
      </c>
      <c r="I322">
        <v>-26202766112.400002</v>
      </c>
      <c r="J322" t="s">
        <v>31</v>
      </c>
      <c r="K322" t="s">
        <v>32</v>
      </c>
      <c r="L322" t="s">
        <v>33</v>
      </c>
      <c r="M322">
        <v>15431153.4</v>
      </c>
      <c r="N322">
        <v>6892142</v>
      </c>
      <c r="O322" t="s">
        <v>34</v>
      </c>
      <c r="P322">
        <v>25.7</v>
      </c>
      <c r="Q322" t="s">
        <v>35</v>
      </c>
      <c r="R322" t="s">
        <v>25998</v>
      </c>
      <c r="S322">
        <v>-31164.6</v>
      </c>
      <c r="T322" t="s">
        <v>37</v>
      </c>
      <c r="U322" t="s">
        <v>38</v>
      </c>
      <c r="V322" t="s">
        <v>39</v>
      </c>
      <c r="W322">
        <v>-149200000</v>
      </c>
      <c r="X322">
        <v>2443.4</v>
      </c>
      <c r="Y322">
        <v>1574670.5</v>
      </c>
      <c r="Z322">
        <v>45.75</v>
      </c>
      <c r="AA322">
        <v>45.726999999999997</v>
      </c>
      <c r="AB322">
        <v>12235600</v>
      </c>
    </row>
    <row r="323" spans="1:28" x14ac:dyDescent="0.3">
      <c r="A323" t="s">
        <v>28</v>
      </c>
      <c r="B323" t="s">
        <v>40</v>
      </c>
      <c r="C323">
        <v>15173.5</v>
      </c>
      <c r="D323">
        <v>-1444.9</v>
      </c>
      <c r="E323">
        <v>1677556.1</v>
      </c>
      <c r="F323">
        <v>1682231.8</v>
      </c>
      <c r="G323" t="s">
        <v>41</v>
      </c>
      <c r="H323">
        <v>1271700</v>
      </c>
      <c r="I323">
        <v>-26307411671.599998</v>
      </c>
      <c r="J323" t="s">
        <v>42</v>
      </c>
      <c r="K323" t="s">
        <v>43</v>
      </c>
      <c r="L323" t="s">
        <v>44</v>
      </c>
      <c r="M323">
        <v>15489058.1</v>
      </c>
      <c r="N323">
        <v>6919054.5</v>
      </c>
      <c r="O323" t="s">
        <v>45</v>
      </c>
      <c r="P323">
        <v>25.8</v>
      </c>
      <c r="Q323" t="s">
        <v>46</v>
      </c>
      <c r="R323" t="s">
        <v>25999</v>
      </c>
      <c r="S323">
        <v>-31294.9</v>
      </c>
      <c r="T323" t="s">
        <v>37</v>
      </c>
      <c r="U323" t="s">
        <v>38</v>
      </c>
      <c r="V323" t="s">
        <v>39</v>
      </c>
      <c r="W323">
        <v>-150800000</v>
      </c>
      <c r="X323">
        <v>2445.1</v>
      </c>
      <c r="Y323">
        <v>1580829</v>
      </c>
      <c r="Z323">
        <v>45.9</v>
      </c>
      <c r="AA323">
        <v>45.898000000000003</v>
      </c>
      <c r="AB323">
        <v>12283400</v>
      </c>
    </row>
    <row r="324" spans="1:28" x14ac:dyDescent="0.3">
      <c r="A324" t="s">
        <v>28</v>
      </c>
      <c r="B324" t="s">
        <v>48</v>
      </c>
      <c r="C324">
        <v>15230.5</v>
      </c>
      <c r="D324">
        <v>-1451.2</v>
      </c>
      <c r="E324">
        <v>1684099.8</v>
      </c>
      <c r="F324">
        <v>1688791.4</v>
      </c>
      <c r="G324" t="s">
        <v>49</v>
      </c>
      <c r="H324">
        <v>1276600</v>
      </c>
      <c r="I324">
        <v>-26412057230.799999</v>
      </c>
      <c r="J324" t="s">
        <v>50</v>
      </c>
      <c r="K324" t="s">
        <v>51</v>
      </c>
      <c r="L324" t="s">
        <v>52</v>
      </c>
      <c r="M324">
        <v>15546962.800000001</v>
      </c>
      <c r="N324">
        <v>6945967</v>
      </c>
      <c r="O324" t="s">
        <v>53</v>
      </c>
      <c r="P324">
        <v>25.9</v>
      </c>
      <c r="Q324" t="s">
        <v>54</v>
      </c>
      <c r="R324" t="s">
        <v>26000</v>
      </c>
      <c r="S324">
        <v>-31425.200000000001</v>
      </c>
      <c r="T324" t="s">
        <v>37</v>
      </c>
      <c r="U324" t="s">
        <v>56</v>
      </c>
      <c r="V324" t="s">
        <v>39</v>
      </c>
      <c r="W324">
        <v>-152400000</v>
      </c>
      <c r="X324">
        <v>2446.8000000000002</v>
      </c>
      <c r="Y324">
        <v>1586987.5</v>
      </c>
      <c r="Z324">
        <v>46.05</v>
      </c>
      <c r="AA324">
        <v>46.069000000000003</v>
      </c>
      <c r="AB324">
        <v>12331200</v>
      </c>
    </row>
    <row r="325" spans="1:28" x14ac:dyDescent="0.3">
      <c r="A325" t="s">
        <v>28</v>
      </c>
      <c r="B325" t="s">
        <v>57</v>
      </c>
      <c r="C325">
        <v>15287.5</v>
      </c>
      <c r="D325">
        <v>-1457.5</v>
      </c>
      <c r="E325">
        <v>1690643.5</v>
      </c>
      <c r="F325">
        <v>1695351</v>
      </c>
      <c r="G325" t="s">
        <v>58</v>
      </c>
      <c r="H325">
        <v>1281500</v>
      </c>
      <c r="I325">
        <v>-26516702790</v>
      </c>
      <c r="J325" t="s">
        <v>59</v>
      </c>
      <c r="K325" t="s">
        <v>60</v>
      </c>
      <c r="L325" t="s">
        <v>61</v>
      </c>
      <c r="M325">
        <v>15604867.5</v>
      </c>
      <c r="N325">
        <v>6972879.5</v>
      </c>
      <c r="O325" t="s">
        <v>62</v>
      </c>
      <c r="P325">
        <v>26</v>
      </c>
      <c r="Q325" t="s">
        <v>63</v>
      </c>
      <c r="R325" t="s">
        <v>26001</v>
      </c>
      <c r="S325">
        <v>-31555.5</v>
      </c>
      <c r="T325" t="s">
        <v>37</v>
      </c>
      <c r="U325" t="s">
        <v>38</v>
      </c>
      <c r="V325" t="s">
        <v>39</v>
      </c>
      <c r="W325">
        <v>-154000000</v>
      </c>
      <c r="X325">
        <v>2448.5</v>
      </c>
      <c r="Y325">
        <v>1593146</v>
      </c>
      <c r="Z325">
        <v>46.2</v>
      </c>
      <c r="AA325">
        <v>46.24</v>
      </c>
      <c r="AB325">
        <v>12379000</v>
      </c>
    </row>
    <row r="326" spans="1:28" x14ac:dyDescent="0.3">
      <c r="A326" t="s">
        <v>0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7</v>
      </c>
      <c r="I326" t="s">
        <v>8</v>
      </c>
      <c r="J326" t="s">
        <v>9</v>
      </c>
      <c r="K326" t="s">
        <v>10</v>
      </c>
      <c r="L326" t="s">
        <v>11</v>
      </c>
      <c r="M326" t="s">
        <v>12</v>
      </c>
      <c r="N326" t="s">
        <v>13</v>
      </c>
      <c r="O326" t="s">
        <v>14</v>
      </c>
      <c r="P326" t="s">
        <v>15</v>
      </c>
      <c r="Q326" t="s">
        <v>16</v>
      </c>
      <c r="R326" t="s">
        <v>17</v>
      </c>
      <c r="S326" t="s">
        <v>18</v>
      </c>
      <c r="T326" t="s">
        <v>19</v>
      </c>
      <c r="U326" t="s">
        <v>20</v>
      </c>
      <c r="V326" t="s">
        <v>21</v>
      </c>
      <c r="W326" t="s">
        <v>22</v>
      </c>
      <c r="X326" t="s">
        <v>23</v>
      </c>
      <c r="Y326" t="s">
        <v>24</v>
      </c>
      <c r="Z326" t="s">
        <v>25</v>
      </c>
      <c r="AA326" t="s">
        <v>26</v>
      </c>
      <c r="AB326" t="s">
        <v>27</v>
      </c>
    </row>
    <row r="327" spans="1:28" x14ac:dyDescent="0.3">
      <c r="A327" t="s">
        <v>28</v>
      </c>
      <c r="B327" t="s">
        <v>29</v>
      </c>
      <c r="C327">
        <v>15344.5</v>
      </c>
      <c r="D327">
        <v>-1463.8</v>
      </c>
      <c r="E327">
        <v>1697187.2</v>
      </c>
      <c r="F327">
        <v>1701910.6</v>
      </c>
      <c r="G327" t="s">
        <v>30</v>
      </c>
      <c r="H327">
        <v>1286400</v>
      </c>
      <c r="I327">
        <v>-26621348349.200001</v>
      </c>
      <c r="J327" t="s">
        <v>31</v>
      </c>
      <c r="K327" t="s">
        <v>32</v>
      </c>
      <c r="L327" t="s">
        <v>33</v>
      </c>
      <c r="M327">
        <v>15662772.199999999</v>
      </c>
      <c r="N327">
        <v>6999792</v>
      </c>
      <c r="O327" t="s">
        <v>34</v>
      </c>
      <c r="P327">
        <v>26.1</v>
      </c>
      <c r="Q327" t="s">
        <v>35</v>
      </c>
      <c r="R327" t="s">
        <v>26002</v>
      </c>
      <c r="S327">
        <v>-31685.8</v>
      </c>
      <c r="T327" t="s">
        <v>37</v>
      </c>
      <c r="U327" t="s">
        <v>38</v>
      </c>
      <c r="V327" t="s">
        <v>39</v>
      </c>
      <c r="W327">
        <v>-155600000</v>
      </c>
      <c r="X327">
        <v>2450.1999999999998</v>
      </c>
      <c r="Y327">
        <v>1599304.5</v>
      </c>
      <c r="Z327">
        <v>46.35</v>
      </c>
      <c r="AA327">
        <v>46.411000000000001</v>
      </c>
      <c r="AB327">
        <v>12426800</v>
      </c>
    </row>
    <row r="328" spans="1:28" x14ac:dyDescent="0.3">
      <c r="A328" t="s">
        <v>28</v>
      </c>
      <c r="B328" t="s">
        <v>40</v>
      </c>
      <c r="C328">
        <v>15401.5</v>
      </c>
      <c r="D328">
        <v>-1470.1</v>
      </c>
      <c r="E328">
        <v>1703730.9</v>
      </c>
      <c r="F328">
        <v>1708470.2</v>
      </c>
      <c r="G328" t="s">
        <v>41</v>
      </c>
      <c r="H328">
        <v>1291300</v>
      </c>
      <c r="I328">
        <v>-26725993908.400002</v>
      </c>
      <c r="J328" t="s">
        <v>42</v>
      </c>
      <c r="K328" t="s">
        <v>43</v>
      </c>
      <c r="L328" t="s">
        <v>44</v>
      </c>
      <c r="M328">
        <v>15720676.9</v>
      </c>
      <c r="N328">
        <v>7026704.5</v>
      </c>
      <c r="O328" t="s">
        <v>45</v>
      </c>
      <c r="P328">
        <v>26.2</v>
      </c>
      <c r="Q328" t="s">
        <v>46</v>
      </c>
      <c r="R328" t="s">
        <v>26003</v>
      </c>
      <c r="S328">
        <v>-31816.1</v>
      </c>
      <c r="T328" t="s">
        <v>37</v>
      </c>
      <c r="U328" t="s">
        <v>38</v>
      </c>
      <c r="V328" t="s">
        <v>39</v>
      </c>
      <c r="W328">
        <v>-157200000</v>
      </c>
      <c r="X328">
        <v>2451.9</v>
      </c>
      <c r="Y328">
        <v>1605463</v>
      </c>
      <c r="Z328">
        <v>46.5</v>
      </c>
      <c r="AA328">
        <v>46.582000000000001</v>
      </c>
      <c r="AB328">
        <v>12474600</v>
      </c>
    </row>
    <row r="329" spans="1:28" x14ac:dyDescent="0.3">
      <c r="A329" t="s">
        <v>28</v>
      </c>
      <c r="B329" t="s">
        <v>48</v>
      </c>
      <c r="C329">
        <v>15458.5</v>
      </c>
      <c r="D329">
        <v>-1476.4</v>
      </c>
      <c r="E329">
        <v>1710274.6</v>
      </c>
      <c r="F329">
        <v>1715029.8</v>
      </c>
      <c r="G329" t="s">
        <v>49</v>
      </c>
      <c r="H329">
        <v>1296200</v>
      </c>
      <c r="I329">
        <v>-26830639467.599998</v>
      </c>
      <c r="J329" t="s">
        <v>50</v>
      </c>
      <c r="K329" t="s">
        <v>51</v>
      </c>
      <c r="L329" t="s">
        <v>52</v>
      </c>
      <c r="M329">
        <v>15778581.6</v>
      </c>
      <c r="N329">
        <v>7053617</v>
      </c>
      <c r="O329" t="s">
        <v>53</v>
      </c>
      <c r="P329">
        <v>26.3</v>
      </c>
      <c r="Q329" t="s">
        <v>54</v>
      </c>
      <c r="R329" t="s">
        <v>26004</v>
      </c>
      <c r="S329">
        <v>-31946.400000000001</v>
      </c>
      <c r="T329" t="s">
        <v>37</v>
      </c>
      <c r="U329" t="s">
        <v>56</v>
      </c>
      <c r="V329" t="s">
        <v>39</v>
      </c>
      <c r="W329">
        <v>-158800000</v>
      </c>
      <c r="X329">
        <v>2453.6</v>
      </c>
      <c r="Y329">
        <v>1611621.5</v>
      </c>
      <c r="Z329">
        <v>46.65</v>
      </c>
      <c r="AA329">
        <v>46.753</v>
      </c>
      <c r="AB329">
        <v>12522400</v>
      </c>
    </row>
    <row r="330" spans="1:28" x14ac:dyDescent="0.3">
      <c r="A330" t="s">
        <v>28</v>
      </c>
      <c r="B330" t="s">
        <v>57</v>
      </c>
      <c r="C330">
        <v>15515.5</v>
      </c>
      <c r="D330">
        <v>-1482.7</v>
      </c>
      <c r="E330">
        <v>1716818.3</v>
      </c>
      <c r="F330">
        <v>1721589.4</v>
      </c>
      <c r="G330" t="s">
        <v>58</v>
      </c>
      <c r="H330">
        <v>1301100</v>
      </c>
      <c r="I330">
        <v>-26935285026.799999</v>
      </c>
      <c r="J330" t="s">
        <v>59</v>
      </c>
      <c r="K330" t="s">
        <v>60</v>
      </c>
      <c r="L330" t="s">
        <v>61</v>
      </c>
      <c r="M330">
        <v>15836486.300000001</v>
      </c>
      <c r="N330">
        <v>7080529.5</v>
      </c>
      <c r="O330" t="s">
        <v>62</v>
      </c>
      <c r="P330">
        <v>26.4</v>
      </c>
      <c r="Q330" t="s">
        <v>63</v>
      </c>
      <c r="R330" t="s">
        <v>26005</v>
      </c>
      <c r="S330">
        <v>-32076.7</v>
      </c>
      <c r="T330" t="s">
        <v>37</v>
      </c>
      <c r="U330" t="s">
        <v>38</v>
      </c>
      <c r="V330" t="s">
        <v>39</v>
      </c>
      <c r="W330">
        <v>-160400000</v>
      </c>
      <c r="X330">
        <v>2455.3000000000002</v>
      </c>
      <c r="Y330">
        <v>1617780</v>
      </c>
      <c r="Z330">
        <v>46.8</v>
      </c>
      <c r="AA330">
        <v>46.923999999999999</v>
      </c>
      <c r="AB330">
        <v>12570200</v>
      </c>
    </row>
    <row r="331" spans="1:28" x14ac:dyDescent="0.3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8</v>
      </c>
      <c r="J331" t="s">
        <v>9</v>
      </c>
      <c r="K331" t="s">
        <v>10</v>
      </c>
      <c r="L331" t="s">
        <v>11</v>
      </c>
      <c r="M331" t="s">
        <v>12</v>
      </c>
      <c r="N331" t="s">
        <v>13</v>
      </c>
      <c r="O331" t="s">
        <v>14</v>
      </c>
      <c r="P331" t="s">
        <v>15</v>
      </c>
      <c r="Q331" t="s">
        <v>16</v>
      </c>
      <c r="R331" t="s">
        <v>17</v>
      </c>
      <c r="S331" t="s">
        <v>18</v>
      </c>
      <c r="T331" t="s">
        <v>19</v>
      </c>
      <c r="U331" t="s">
        <v>20</v>
      </c>
      <c r="V331" t="s">
        <v>21</v>
      </c>
      <c r="W331" t="s">
        <v>22</v>
      </c>
      <c r="X331" t="s">
        <v>23</v>
      </c>
      <c r="Y331" t="s">
        <v>24</v>
      </c>
      <c r="Z331" t="s">
        <v>25</v>
      </c>
      <c r="AA331" t="s">
        <v>26</v>
      </c>
      <c r="AB331" t="s">
        <v>27</v>
      </c>
    </row>
    <row r="332" spans="1:28" x14ac:dyDescent="0.3">
      <c r="A332" t="s">
        <v>28</v>
      </c>
      <c r="B332" t="s">
        <v>29</v>
      </c>
      <c r="C332">
        <v>15572.5</v>
      </c>
      <c r="D332">
        <v>-1489</v>
      </c>
      <c r="E332">
        <v>1723362</v>
      </c>
      <c r="F332">
        <v>1728149</v>
      </c>
      <c r="G332" t="s">
        <v>30</v>
      </c>
      <c r="H332">
        <v>1306000</v>
      </c>
      <c r="I332">
        <v>-27039930586</v>
      </c>
      <c r="J332" t="s">
        <v>31</v>
      </c>
      <c r="K332" t="s">
        <v>32</v>
      </c>
      <c r="L332" t="s">
        <v>33</v>
      </c>
      <c r="M332">
        <v>15894391</v>
      </c>
      <c r="N332">
        <v>7107442</v>
      </c>
      <c r="O332" t="s">
        <v>34</v>
      </c>
      <c r="P332">
        <v>26.5</v>
      </c>
      <c r="Q332" t="s">
        <v>35</v>
      </c>
      <c r="R332" t="s">
        <v>26006</v>
      </c>
      <c r="S332">
        <v>-32207</v>
      </c>
      <c r="T332" t="s">
        <v>37</v>
      </c>
      <c r="U332" t="s">
        <v>38</v>
      </c>
      <c r="V332" t="s">
        <v>39</v>
      </c>
      <c r="W332">
        <v>-162000000</v>
      </c>
      <c r="X332">
        <v>2457</v>
      </c>
      <c r="Y332">
        <v>1623938.5</v>
      </c>
      <c r="Z332">
        <v>46.95</v>
      </c>
      <c r="AA332">
        <v>47.094999999999999</v>
      </c>
      <c r="AB332">
        <v>12618000</v>
      </c>
    </row>
    <row r="333" spans="1:28" x14ac:dyDescent="0.3">
      <c r="A333" t="s">
        <v>28</v>
      </c>
      <c r="B333" t="s">
        <v>40</v>
      </c>
      <c r="C333">
        <v>15629.5</v>
      </c>
      <c r="D333">
        <v>-1495.3</v>
      </c>
      <c r="E333">
        <v>1729905.7</v>
      </c>
      <c r="F333">
        <v>1734708.6</v>
      </c>
      <c r="G333" t="s">
        <v>41</v>
      </c>
      <c r="H333">
        <v>1310900</v>
      </c>
      <c r="I333">
        <v>-27144576145.200001</v>
      </c>
      <c r="J333" t="s">
        <v>42</v>
      </c>
      <c r="K333" t="s">
        <v>43</v>
      </c>
      <c r="L333" t="s">
        <v>44</v>
      </c>
      <c r="M333">
        <v>15952295.699999999</v>
      </c>
      <c r="N333">
        <v>7134354.5</v>
      </c>
      <c r="O333" t="s">
        <v>45</v>
      </c>
      <c r="P333">
        <v>26.6</v>
      </c>
      <c r="Q333" t="s">
        <v>46</v>
      </c>
      <c r="R333" t="s">
        <v>26007</v>
      </c>
      <c r="S333">
        <v>-32337.3</v>
      </c>
      <c r="T333" t="s">
        <v>37</v>
      </c>
      <c r="U333" t="s">
        <v>38</v>
      </c>
      <c r="V333" t="s">
        <v>39</v>
      </c>
      <c r="W333">
        <v>-163600000</v>
      </c>
      <c r="X333">
        <v>2458.6999999999998</v>
      </c>
      <c r="Y333">
        <v>1630097</v>
      </c>
      <c r="Z333">
        <v>47.1</v>
      </c>
      <c r="AA333">
        <v>47.265999999999998</v>
      </c>
      <c r="AB333">
        <v>12665800</v>
      </c>
    </row>
    <row r="334" spans="1:28" x14ac:dyDescent="0.3">
      <c r="A334" t="s">
        <v>28</v>
      </c>
      <c r="B334" t="s">
        <v>48</v>
      </c>
      <c r="C334">
        <v>15686.5</v>
      </c>
      <c r="D334">
        <v>-1501.6</v>
      </c>
      <c r="E334">
        <v>1736449.4</v>
      </c>
      <c r="F334">
        <v>1741268.2</v>
      </c>
      <c r="G334" t="s">
        <v>49</v>
      </c>
      <c r="H334">
        <v>1315800</v>
      </c>
      <c r="I334">
        <v>-27249221704.400002</v>
      </c>
      <c r="J334" t="s">
        <v>50</v>
      </c>
      <c r="K334" t="s">
        <v>51</v>
      </c>
      <c r="L334" t="s">
        <v>52</v>
      </c>
      <c r="M334">
        <v>16010200.4</v>
      </c>
      <c r="N334">
        <v>7161267</v>
      </c>
      <c r="O334" t="s">
        <v>53</v>
      </c>
      <c r="P334">
        <v>26.7</v>
      </c>
      <c r="Q334" t="s">
        <v>54</v>
      </c>
      <c r="R334" t="s">
        <v>26008</v>
      </c>
      <c r="S334">
        <v>-32467.599999999999</v>
      </c>
      <c r="T334" t="s">
        <v>37</v>
      </c>
      <c r="U334" t="s">
        <v>56</v>
      </c>
      <c r="V334" t="s">
        <v>39</v>
      </c>
      <c r="W334">
        <v>-165200000</v>
      </c>
      <c r="X334">
        <v>2460.4</v>
      </c>
      <c r="Y334">
        <v>1636255.5</v>
      </c>
      <c r="Z334">
        <v>47.25</v>
      </c>
      <c r="AA334">
        <v>47.436999999999998</v>
      </c>
      <c r="AB334">
        <v>12713600</v>
      </c>
    </row>
    <row r="335" spans="1:28" x14ac:dyDescent="0.3">
      <c r="A335" t="s">
        <v>28</v>
      </c>
      <c r="B335" t="s">
        <v>57</v>
      </c>
      <c r="C335">
        <v>15743.5</v>
      </c>
      <c r="D335">
        <v>-1507.9</v>
      </c>
      <c r="E335">
        <v>1742993.1</v>
      </c>
      <c r="F335">
        <v>1747827.8</v>
      </c>
      <c r="G335" t="s">
        <v>58</v>
      </c>
      <c r="H335">
        <v>1320700</v>
      </c>
      <c r="I335">
        <v>-27353867263.599998</v>
      </c>
      <c r="J335" t="s">
        <v>59</v>
      </c>
      <c r="K335" t="s">
        <v>60</v>
      </c>
      <c r="L335" t="s">
        <v>61</v>
      </c>
      <c r="M335">
        <v>16068105.1</v>
      </c>
      <c r="N335">
        <v>7188179.5</v>
      </c>
      <c r="O335" t="s">
        <v>62</v>
      </c>
      <c r="P335">
        <v>26.8</v>
      </c>
      <c r="Q335" t="s">
        <v>63</v>
      </c>
      <c r="R335" t="s">
        <v>26009</v>
      </c>
      <c r="S335">
        <v>-32597.9</v>
      </c>
      <c r="T335" t="s">
        <v>37</v>
      </c>
      <c r="U335" t="s">
        <v>38</v>
      </c>
      <c r="V335" t="s">
        <v>39</v>
      </c>
      <c r="W335">
        <v>-166800000</v>
      </c>
      <c r="X335">
        <v>2462.1</v>
      </c>
      <c r="Y335">
        <v>1642414</v>
      </c>
      <c r="Z335">
        <v>47.4</v>
      </c>
      <c r="AA335">
        <v>47.607999999999997</v>
      </c>
      <c r="AB335">
        <v>12761400</v>
      </c>
    </row>
    <row r="336" spans="1:28" x14ac:dyDescent="0.3">
      <c r="A336" t="s">
        <v>0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7</v>
      </c>
      <c r="I336" t="s">
        <v>8</v>
      </c>
      <c r="J336" t="s">
        <v>9</v>
      </c>
      <c r="K336" t="s">
        <v>10</v>
      </c>
      <c r="L336" t="s">
        <v>11</v>
      </c>
      <c r="M336" t="s">
        <v>12</v>
      </c>
      <c r="N336" t="s">
        <v>13</v>
      </c>
      <c r="O336" t="s">
        <v>14</v>
      </c>
      <c r="P336" t="s">
        <v>15</v>
      </c>
      <c r="Q336" t="s">
        <v>16</v>
      </c>
      <c r="R336" t="s">
        <v>17</v>
      </c>
      <c r="S336" t="s">
        <v>18</v>
      </c>
      <c r="T336" t="s">
        <v>19</v>
      </c>
      <c r="U336" t="s">
        <v>20</v>
      </c>
      <c r="V336" t="s">
        <v>21</v>
      </c>
      <c r="W336" t="s">
        <v>22</v>
      </c>
      <c r="X336" t="s">
        <v>23</v>
      </c>
      <c r="Y336" t="s">
        <v>24</v>
      </c>
      <c r="Z336" t="s">
        <v>25</v>
      </c>
      <c r="AA336" t="s">
        <v>26</v>
      </c>
      <c r="AB336" t="s">
        <v>27</v>
      </c>
    </row>
    <row r="337" spans="1:28" x14ac:dyDescent="0.3">
      <c r="A337" t="s">
        <v>28</v>
      </c>
      <c r="B337" t="s">
        <v>29</v>
      </c>
      <c r="C337">
        <v>15800.5</v>
      </c>
      <c r="D337">
        <v>-1514.2</v>
      </c>
      <c r="E337">
        <v>1749536.8</v>
      </c>
      <c r="F337">
        <v>1754387.4</v>
      </c>
      <c r="G337" t="s">
        <v>30</v>
      </c>
      <c r="H337">
        <v>1325600</v>
      </c>
      <c r="I337">
        <v>-27458512822.799999</v>
      </c>
      <c r="J337" t="s">
        <v>31</v>
      </c>
      <c r="K337" t="s">
        <v>32</v>
      </c>
      <c r="L337" t="s">
        <v>33</v>
      </c>
      <c r="M337">
        <v>16126009.800000001</v>
      </c>
      <c r="N337">
        <v>7215092</v>
      </c>
      <c r="O337" t="s">
        <v>34</v>
      </c>
      <c r="P337">
        <v>26.9</v>
      </c>
      <c r="Q337" t="s">
        <v>35</v>
      </c>
      <c r="R337" t="s">
        <v>26010</v>
      </c>
      <c r="S337">
        <v>-32728.2</v>
      </c>
      <c r="T337" t="s">
        <v>37</v>
      </c>
      <c r="U337" t="s">
        <v>38</v>
      </c>
      <c r="V337" t="s">
        <v>39</v>
      </c>
      <c r="W337">
        <v>-168400000</v>
      </c>
      <c r="X337">
        <v>2463.8000000000002</v>
      </c>
      <c r="Y337">
        <v>1648572.5</v>
      </c>
      <c r="Z337">
        <v>47.55</v>
      </c>
      <c r="AA337">
        <v>47.779000000000003</v>
      </c>
      <c r="AB337">
        <v>12809200</v>
      </c>
    </row>
    <row r="338" spans="1:28" x14ac:dyDescent="0.3">
      <c r="A338" t="s">
        <v>28</v>
      </c>
      <c r="B338" t="s">
        <v>40</v>
      </c>
      <c r="C338">
        <v>15857.5</v>
      </c>
      <c r="D338">
        <v>-1520.5</v>
      </c>
      <c r="E338">
        <v>1756080.5</v>
      </c>
      <c r="F338">
        <v>1760947</v>
      </c>
      <c r="G338" t="s">
        <v>41</v>
      </c>
      <c r="H338">
        <v>1330500</v>
      </c>
      <c r="I338">
        <v>-27563158382</v>
      </c>
      <c r="J338" t="s">
        <v>42</v>
      </c>
      <c r="K338" t="s">
        <v>43</v>
      </c>
      <c r="L338" t="s">
        <v>44</v>
      </c>
      <c r="M338">
        <v>16183914.5</v>
      </c>
      <c r="N338">
        <v>7242004.5</v>
      </c>
      <c r="O338" t="s">
        <v>45</v>
      </c>
      <c r="P338">
        <v>27</v>
      </c>
      <c r="Q338" t="s">
        <v>46</v>
      </c>
      <c r="R338" t="s">
        <v>26011</v>
      </c>
      <c r="S338">
        <v>-32858.5</v>
      </c>
      <c r="T338" t="s">
        <v>37</v>
      </c>
      <c r="U338" t="s">
        <v>38</v>
      </c>
      <c r="V338" t="s">
        <v>39</v>
      </c>
      <c r="W338">
        <v>-170000000</v>
      </c>
      <c r="X338">
        <v>2465.5</v>
      </c>
      <c r="Y338">
        <v>1654731</v>
      </c>
      <c r="Z338">
        <v>47.7</v>
      </c>
      <c r="AA338">
        <v>47.95</v>
      </c>
      <c r="AB338">
        <v>12857000</v>
      </c>
    </row>
    <row r="339" spans="1:28" x14ac:dyDescent="0.3">
      <c r="A339" t="s">
        <v>28</v>
      </c>
      <c r="B339" t="s">
        <v>48</v>
      </c>
      <c r="C339">
        <v>15914.5</v>
      </c>
      <c r="D339">
        <v>-1526.8</v>
      </c>
      <c r="E339">
        <v>1762624.2</v>
      </c>
      <c r="F339">
        <v>1767506.6</v>
      </c>
      <c r="G339" t="s">
        <v>49</v>
      </c>
      <c r="H339">
        <v>1335400</v>
      </c>
      <c r="I339">
        <v>-27667803941.200001</v>
      </c>
      <c r="J339" t="s">
        <v>50</v>
      </c>
      <c r="K339" t="s">
        <v>51</v>
      </c>
      <c r="L339" t="s">
        <v>52</v>
      </c>
      <c r="M339">
        <v>16241819.199999999</v>
      </c>
      <c r="N339">
        <v>7268917</v>
      </c>
      <c r="O339" t="s">
        <v>53</v>
      </c>
      <c r="P339">
        <v>27.1</v>
      </c>
      <c r="Q339" t="s">
        <v>54</v>
      </c>
      <c r="R339" t="s">
        <v>26012</v>
      </c>
      <c r="S339">
        <v>-32988.800000000003</v>
      </c>
      <c r="T339" t="s">
        <v>37</v>
      </c>
      <c r="U339" t="s">
        <v>56</v>
      </c>
      <c r="V339" t="s">
        <v>39</v>
      </c>
      <c r="W339">
        <v>-171600000</v>
      </c>
      <c r="X339">
        <v>2467.1999999999998</v>
      </c>
      <c r="Y339">
        <v>1660889.5</v>
      </c>
      <c r="Z339">
        <v>47.85</v>
      </c>
      <c r="AA339">
        <v>48.121000000000002</v>
      </c>
      <c r="AB339">
        <v>12904800</v>
      </c>
    </row>
    <row r="340" spans="1:28" x14ac:dyDescent="0.3">
      <c r="A340" t="s">
        <v>28</v>
      </c>
      <c r="B340" t="s">
        <v>57</v>
      </c>
      <c r="C340">
        <v>15971.5</v>
      </c>
      <c r="D340">
        <v>-1533.1</v>
      </c>
      <c r="E340">
        <v>1769167.9</v>
      </c>
      <c r="F340">
        <v>1774066.2</v>
      </c>
      <c r="G340" t="s">
        <v>58</v>
      </c>
      <c r="H340">
        <v>1340300</v>
      </c>
      <c r="I340">
        <v>-27772449500.400002</v>
      </c>
      <c r="J340" t="s">
        <v>59</v>
      </c>
      <c r="K340" t="s">
        <v>60</v>
      </c>
      <c r="L340" t="s">
        <v>61</v>
      </c>
      <c r="M340">
        <v>16299723.9</v>
      </c>
      <c r="N340">
        <v>7295829.5</v>
      </c>
      <c r="O340" t="s">
        <v>62</v>
      </c>
      <c r="P340">
        <v>27.2</v>
      </c>
      <c r="Q340" t="s">
        <v>63</v>
      </c>
      <c r="R340" t="s">
        <v>26013</v>
      </c>
      <c r="S340">
        <v>-33119.1</v>
      </c>
      <c r="T340" t="s">
        <v>37</v>
      </c>
      <c r="U340" t="s">
        <v>38</v>
      </c>
      <c r="V340" t="s">
        <v>39</v>
      </c>
      <c r="W340">
        <v>-173200000</v>
      </c>
      <c r="X340">
        <v>2468.9</v>
      </c>
      <c r="Y340">
        <v>1667048</v>
      </c>
      <c r="Z340">
        <v>48</v>
      </c>
      <c r="AA340">
        <v>48.292000000000002</v>
      </c>
      <c r="AB340">
        <v>12952600</v>
      </c>
    </row>
    <row r="341" spans="1:28" x14ac:dyDescent="0.3">
      <c r="A341" t="s">
        <v>0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7</v>
      </c>
      <c r="I341" t="s">
        <v>8</v>
      </c>
      <c r="J341" t="s">
        <v>9</v>
      </c>
      <c r="K341" t="s">
        <v>10</v>
      </c>
      <c r="L341" t="s">
        <v>11</v>
      </c>
      <c r="M341" t="s">
        <v>12</v>
      </c>
      <c r="N341" t="s">
        <v>13</v>
      </c>
      <c r="O341" t="s">
        <v>14</v>
      </c>
      <c r="P341" t="s">
        <v>15</v>
      </c>
      <c r="Q341" t="s">
        <v>16</v>
      </c>
      <c r="R341" t="s">
        <v>17</v>
      </c>
      <c r="S341" t="s">
        <v>18</v>
      </c>
      <c r="T341" t="s">
        <v>19</v>
      </c>
      <c r="U341" t="s">
        <v>20</v>
      </c>
      <c r="V341" t="s">
        <v>21</v>
      </c>
      <c r="W341" t="s">
        <v>22</v>
      </c>
      <c r="X341" t="s">
        <v>23</v>
      </c>
      <c r="Y341" t="s">
        <v>24</v>
      </c>
      <c r="Z341" t="s">
        <v>25</v>
      </c>
      <c r="AA341" t="s">
        <v>26</v>
      </c>
      <c r="AB341" t="s">
        <v>27</v>
      </c>
    </row>
    <row r="342" spans="1:28" x14ac:dyDescent="0.3">
      <c r="A342" t="s">
        <v>28</v>
      </c>
      <c r="B342" t="s">
        <v>29</v>
      </c>
      <c r="C342">
        <v>16028.5</v>
      </c>
      <c r="D342">
        <v>-1539.4</v>
      </c>
      <c r="E342">
        <v>1775711.6</v>
      </c>
      <c r="F342">
        <v>1780625.8</v>
      </c>
      <c r="G342" t="s">
        <v>30</v>
      </c>
      <c r="H342">
        <v>1345200</v>
      </c>
      <c r="I342">
        <v>-27877095059.599998</v>
      </c>
      <c r="J342" t="s">
        <v>31</v>
      </c>
      <c r="K342" t="s">
        <v>32</v>
      </c>
      <c r="L342" t="s">
        <v>33</v>
      </c>
      <c r="M342">
        <v>16357628.6</v>
      </c>
      <c r="N342">
        <v>7322742</v>
      </c>
      <c r="O342" t="s">
        <v>34</v>
      </c>
      <c r="P342">
        <v>27.3</v>
      </c>
      <c r="Q342" t="s">
        <v>35</v>
      </c>
      <c r="R342" t="s">
        <v>26014</v>
      </c>
      <c r="S342">
        <v>-33249.4</v>
      </c>
      <c r="T342" t="s">
        <v>37</v>
      </c>
      <c r="U342" t="s">
        <v>38</v>
      </c>
      <c r="V342" t="s">
        <v>39</v>
      </c>
      <c r="W342">
        <v>-174800000</v>
      </c>
      <c r="X342">
        <v>2470.6</v>
      </c>
      <c r="Y342">
        <v>1673206.5</v>
      </c>
      <c r="Z342">
        <v>48.15</v>
      </c>
      <c r="AA342">
        <v>48.463000000000001</v>
      </c>
      <c r="AB342">
        <v>13000400</v>
      </c>
    </row>
    <row r="343" spans="1:28" x14ac:dyDescent="0.3">
      <c r="A343" t="s">
        <v>28</v>
      </c>
      <c r="B343" t="s">
        <v>40</v>
      </c>
      <c r="C343">
        <v>16085.5</v>
      </c>
      <c r="D343">
        <v>-1545.7</v>
      </c>
      <c r="E343">
        <v>1782255.3</v>
      </c>
      <c r="F343">
        <v>1787185.4</v>
      </c>
      <c r="G343" t="s">
        <v>41</v>
      </c>
      <c r="H343">
        <v>1350100</v>
      </c>
      <c r="I343">
        <v>-27981740618.799999</v>
      </c>
      <c r="J343" t="s">
        <v>42</v>
      </c>
      <c r="K343" t="s">
        <v>43</v>
      </c>
      <c r="L343" t="s">
        <v>44</v>
      </c>
      <c r="M343">
        <v>16415533.300000001</v>
      </c>
      <c r="N343">
        <v>7349654.5</v>
      </c>
      <c r="O343" t="s">
        <v>45</v>
      </c>
      <c r="P343">
        <v>27.4</v>
      </c>
      <c r="Q343" t="s">
        <v>46</v>
      </c>
      <c r="R343" t="s">
        <v>26015</v>
      </c>
      <c r="S343">
        <v>-33379.699999999997</v>
      </c>
      <c r="T343" t="s">
        <v>37</v>
      </c>
      <c r="U343" t="s">
        <v>38</v>
      </c>
      <c r="V343" t="s">
        <v>39</v>
      </c>
      <c r="W343">
        <v>-176400000</v>
      </c>
      <c r="X343">
        <v>2472.3000000000002</v>
      </c>
      <c r="Y343">
        <v>1679365</v>
      </c>
      <c r="Z343">
        <v>48.3</v>
      </c>
      <c r="AA343">
        <v>48.634</v>
      </c>
      <c r="AB343">
        <v>13048200</v>
      </c>
    </row>
    <row r="344" spans="1:28" x14ac:dyDescent="0.3">
      <c r="A344" t="s">
        <v>28</v>
      </c>
      <c r="B344" t="s">
        <v>48</v>
      </c>
      <c r="C344">
        <v>16142.5</v>
      </c>
      <c r="D344">
        <v>-1552</v>
      </c>
      <c r="E344">
        <v>1788799</v>
      </c>
      <c r="F344">
        <v>1793745</v>
      </c>
      <c r="G344" t="s">
        <v>49</v>
      </c>
      <c r="H344">
        <v>1355000</v>
      </c>
      <c r="I344">
        <v>-28086386178</v>
      </c>
      <c r="J344" t="s">
        <v>50</v>
      </c>
      <c r="K344" t="s">
        <v>51</v>
      </c>
      <c r="L344" t="s">
        <v>52</v>
      </c>
      <c r="M344">
        <v>16473438</v>
      </c>
      <c r="N344">
        <v>7376567</v>
      </c>
      <c r="O344" t="s">
        <v>53</v>
      </c>
      <c r="P344">
        <v>27.5</v>
      </c>
      <c r="Q344" t="s">
        <v>54</v>
      </c>
      <c r="R344" t="s">
        <v>26016</v>
      </c>
      <c r="S344">
        <v>-33510</v>
      </c>
      <c r="T344" t="s">
        <v>37</v>
      </c>
      <c r="U344" t="s">
        <v>56</v>
      </c>
      <c r="V344" t="s">
        <v>39</v>
      </c>
      <c r="W344">
        <v>-178000000</v>
      </c>
      <c r="X344">
        <v>2474</v>
      </c>
      <c r="Y344">
        <v>1685523.5</v>
      </c>
      <c r="Z344">
        <v>48.45</v>
      </c>
      <c r="AA344">
        <v>48.805</v>
      </c>
      <c r="AB344">
        <v>13096000</v>
      </c>
    </row>
    <row r="345" spans="1:28" x14ac:dyDescent="0.3">
      <c r="A345" t="s">
        <v>28</v>
      </c>
      <c r="B345" t="s">
        <v>57</v>
      </c>
      <c r="C345">
        <v>16199.5</v>
      </c>
      <c r="D345">
        <v>-1558.3</v>
      </c>
      <c r="E345">
        <v>1795342.7</v>
      </c>
      <c r="F345">
        <v>1800304.6</v>
      </c>
      <c r="G345" t="s">
        <v>58</v>
      </c>
      <c r="H345">
        <v>1359900</v>
      </c>
      <c r="I345">
        <v>-28191031737.200001</v>
      </c>
      <c r="J345" t="s">
        <v>59</v>
      </c>
      <c r="K345" t="s">
        <v>60</v>
      </c>
      <c r="L345" t="s">
        <v>61</v>
      </c>
      <c r="M345">
        <v>16531342.699999999</v>
      </c>
      <c r="N345">
        <v>7403479.5</v>
      </c>
      <c r="O345" t="s">
        <v>62</v>
      </c>
      <c r="P345">
        <v>27.6</v>
      </c>
      <c r="Q345" t="s">
        <v>63</v>
      </c>
      <c r="R345" t="s">
        <v>26017</v>
      </c>
      <c r="S345">
        <v>-33640.300000000003</v>
      </c>
      <c r="T345" t="s">
        <v>37</v>
      </c>
      <c r="U345" t="s">
        <v>38</v>
      </c>
      <c r="V345" t="s">
        <v>39</v>
      </c>
      <c r="W345">
        <v>-179600000</v>
      </c>
      <c r="X345">
        <v>2475.6999999999998</v>
      </c>
      <c r="Y345">
        <v>1691682</v>
      </c>
      <c r="Z345">
        <v>48.6</v>
      </c>
      <c r="AA345">
        <v>48.975999999999999</v>
      </c>
      <c r="AB345">
        <v>13143800</v>
      </c>
    </row>
    <row r="346" spans="1:28" x14ac:dyDescent="0.3">
      <c r="A346" t="s">
        <v>0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</v>
      </c>
      <c r="I346" t="s">
        <v>8</v>
      </c>
      <c r="J346" t="s">
        <v>9</v>
      </c>
      <c r="K346" t="s">
        <v>10</v>
      </c>
      <c r="L346" t="s">
        <v>11</v>
      </c>
      <c r="M346" t="s">
        <v>12</v>
      </c>
      <c r="N346" t="s">
        <v>13</v>
      </c>
      <c r="O346" t="s">
        <v>14</v>
      </c>
      <c r="P346" t="s">
        <v>15</v>
      </c>
      <c r="Q346" t="s">
        <v>16</v>
      </c>
      <c r="R346" t="s">
        <v>17</v>
      </c>
      <c r="S346" t="s">
        <v>18</v>
      </c>
      <c r="T346" t="s">
        <v>19</v>
      </c>
      <c r="U346" t="s">
        <v>20</v>
      </c>
      <c r="V346" t="s">
        <v>21</v>
      </c>
      <c r="W346" t="s">
        <v>22</v>
      </c>
      <c r="X346" t="s">
        <v>23</v>
      </c>
      <c r="Y346" t="s">
        <v>24</v>
      </c>
      <c r="Z346" t="s">
        <v>25</v>
      </c>
      <c r="AA346" t="s">
        <v>26</v>
      </c>
      <c r="AB346" t="s">
        <v>27</v>
      </c>
    </row>
    <row r="347" spans="1:28" x14ac:dyDescent="0.3">
      <c r="A347" t="s">
        <v>28</v>
      </c>
      <c r="B347" t="s">
        <v>29</v>
      </c>
      <c r="C347">
        <v>16256.5</v>
      </c>
      <c r="D347">
        <v>-1564.6</v>
      </c>
      <c r="E347">
        <v>1801886.4</v>
      </c>
      <c r="F347">
        <v>1806864.2</v>
      </c>
      <c r="G347" t="s">
        <v>30</v>
      </c>
      <c r="H347">
        <v>1364800</v>
      </c>
      <c r="I347">
        <v>-28295677296.400002</v>
      </c>
      <c r="J347" t="s">
        <v>31</v>
      </c>
      <c r="K347" t="s">
        <v>32</v>
      </c>
      <c r="L347" t="s">
        <v>33</v>
      </c>
      <c r="M347">
        <v>16589247.4</v>
      </c>
      <c r="N347">
        <v>7430392</v>
      </c>
      <c r="O347" t="s">
        <v>34</v>
      </c>
      <c r="P347">
        <v>27.7</v>
      </c>
      <c r="Q347" t="s">
        <v>35</v>
      </c>
      <c r="R347" t="s">
        <v>26018</v>
      </c>
      <c r="S347">
        <v>-33770.6</v>
      </c>
      <c r="T347" t="s">
        <v>37</v>
      </c>
      <c r="U347" t="s">
        <v>38</v>
      </c>
      <c r="V347" t="s">
        <v>39</v>
      </c>
      <c r="W347">
        <v>-181200000</v>
      </c>
      <c r="X347">
        <v>2477.4</v>
      </c>
      <c r="Y347">
        <v>1697840.5</v>
      </c>
      <c r="Z347">
        <v>48.75</v>
      </c>
      <c r="AA347">
        <v>49.146999999999998</v>
      </c>
      <c r="AB347">
        <v>13191600</v>
      </c>
    </row>
    <row r="348" spans="1:28" x14ac:dyDescent="0.3">
      <c r="A348" t="s">
        <v>28</v>
      </c>
      <c r="B348" t="s">
        <v>40</v>
      </c>
      <c r="C348">
        <v>16313.5</v>
      </c>
      <c r="D348">
        <v>-1570.9</v>
      </c>
      <c r="E348">
        <v>1808430.1</v>
      </c>
      <c r="F348">
        <v>1813423.8</v>
      </c>
      <c r="G348" t="s">
        <v>41</v>
      </c>
      <c r="H348">
        <v>1369700</v>
      </c>
      <c r="I348">
        <v>-28400322855.599998</v>
      </c>
      <c r="J348" t="s">
        <v>42</v>
      </c>
      <c r="K348" t="s">
        <v>43</v>
      </c>
      <c r="L348" t="s">
        <v>44</v>
      </c>
      <c r="M348">
        <v>16647152.1</v>
      </c>
      <c r="N348">
        <v>7457304.5</v>
      </c>
      <c r="O348" t="s">
        <v>45</v>
      </c>
      <c r="P348">
        <v>27.8</v>
      </c>
      <c r="Q348" t="s">
        <v>46</v>
      </c>
      <c r="R348" t="s">
        <v>26019</v>
      </c>
      <c r="S348">
        <v>-33900.9</v>
      </c>
      <c r="T348" t="s">
        <v>37</v>
      </c>
      <c r="U348" t="s">
        <v>38</v>
      </c>
      <c r="V348" t="s">
        <v>39</v>
      </c>
      <c r="W348">
        <v>-182800000</v>
      </c>
      <c r="X348">
        <v>2479.1</v>
      </c>
      <c r="Y348">
        <v>1703999</v>
      </c>
      <c r="Z348">
        <v>48.9</v>
      </c>
      <c r="AA348">
        <v>49.317999999999998</v>
      </c>
      <c r="AB348">
        <v>13239400</v>
      </c>
    </row>
    <row r="349" spans="1:28" x14ac:dyDescent="0.3">
      <c r="A349" t="s">
        <v>28</v>
      </c>
      <c r="B349" t="s">
        <v>48</v>
      </c>
      <c r="C349">
        <v>16370.5</v>
      </c>
      <c r="D349">
        <v>-1577.2</v>
      </c>
      <c r="E349">
        <v>1814973.8</v>
      </c>
      <c r="F349">
        <v>1819983.4</v>
      </c>
      <c r="G349" t="s">
        <v>49</v>
      </c>
      <c r="H349">
        <v>1374600</v>
      </c>
      <c r="I349">
        <v>-28504968414.799999</v>
      </c>
      <c r="J349" t="s">
        <v>50</v>
      </c>
      <c r="K349" t="s">
        <v>51</v>
      </c>
      <c r="L349" t="s">
        <v>52</v>
      </c>
      <c r="M349">
        <v>16705056.800000001</v>
      </c>
      <c r="N349">
        <v>7484217</v>
      </c>
      <c r="O349" t="s">
        <v>53</v>
      </c>
      <c r="P349">
        <v>27.9</v>
      </c>
      <c r="Q349" t="s">
        <v>54</v>
      </c>
      <c r="R349" t="s">
        <v>26020</v>
      </c>
      <c r="S349">
        <v>-34031.199999999997</v>
      </c>
      <c r="T349" t="s">
        <v>37</v>
      </c>
      <c r="U349" t="s">
        <v>56</v>
      </c>
      <c r="V349" t="s">
        <v>39</v>
      </c>
      <c r="W349">
        <v>-184400000</v>
      </c>
      <c r="X349">
        <v>2480.8000000000002</v>
      </c>
      <c r="Y349">
        <v>1710157.5</v>
      </c>
      <c r="Z349">
        <v>49.05</v>
      </c>
      <c r="AA349">
        <v>49.488999999999997</v>
      </c>
      <c r="AB349">
        <v>13287200</v>
      </c>
    </row>
    <row r="350" spans="1:28" x14ac:dyDescent="0.3">
      <c r="A350" t="s">
        <v>28</v>
      </c>
      <c r="B350" t="s">
        <v>57</v>
      </c>
      <c r="C350">
        <v>16427.5</v>
      </c>
      <c r="D350">
        <v>-1583.5</v>
      </c>
      <c r="E350">
        <v>1821517.5</v>
      </c>
      <c r="F350">
        <v>1826543</v>
      </c>
      <c r="G350" t="s">
        <v>58</v>
      </c>
      <c r="H350">
        <v>1379500</v>
      </c>
      <c r="I350">
        <v>-28609613974</v>
      </c>
      <c r="J350" t="s">
        <v>59</v>
      </c>
      <c r="K350" t="s">
        <v>60</v>
      </c>
      <c r="L350" t="s">
        <v>61</v>
      </c>
      <c r="M350">
        <v>16762961.5</v>
      </c>
      <c r="N350">
        <v>7511129.5</v>
      </c>
      <c r="O350" t="s">
        <v>62</v>
      </c>
      <c r="P350">
        <v>28</v>
      </c>
      <c r="Q350" t="s">
        <v>63</v>
      </c>
      <c r="R350" t="s">
        <v>26021</v>
      </c>
      <c r="S350">
        <v>-34161.5</v>
      </c>
      <c r="T350" t="s">
        <v>37</v>
      </c>
      <c r="U350" t="s">
        <v>38</v>
      </c>
      <c r="V350" t="s">
        <v>39</v>
      </c>
      <c r="W350">
        <v>-186000000</v>
      </c>
      <c r="X350">
        <v>2482.5</v>
      </c>
      <c r="Y350">
        <v>1716316</v>
      </c>
      <c r="Z350">
        <v>49.2</v>
      </c>
      <c r="AA350">
        <v>49.66</v>
      </c>
      <c r="AB350">
        <v>13335000</v>
      </c>
    </row>
    <row r="351" spans="1:28" x14ac:dyDescent="0.3">
      <c r="A351" t="s">
        <v>0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8</v>
      </c>
      <c r="J351" t="s">
        <v>9</v>
      </c>
      <c r="K351" t="s">
        <v>10</v>
      </c>
      <c r="L351" t="s">
        <v>11</v>
      </c>
      <c r="M351" t="s">
        <v>12</v>
      </c>
      <c r="N351" t="s">
        <v>13</v>
      </c>
      <c r="O351" t="s">
        <v>14</v>
      </c>
      <c r="P351" t="s">
        <v>15</v>
      </c>
      <c r="Q351" t="s">
        <v>16</v>
      </c>
      <c r="R351" t="s">
        <v>17</v>
      </c>
      <c r="S351" t="s">
        <v>18</v>
      </c>
      <c r="T351" t="s">
        <v>19</v>
      </c>
      <c r="U351" t="s">
        <v>20</v>
      </c>
      <c r="V351" t="s">
        <v>21</v>
      </c>
      <c r="W351" t="s">
        <v>22</v>
      </c>
      <c r="X351" t="s">
        <v>23</v>
      </c>
      <c r="Y351" t="s">
        <v>24</v>
      </c>
      <c r="Z351" t="s">
        <v>25</v>
      </c>
      <c r="AA351" t="s">
        <v>26</v>
      </c>
      <c r="AB351" t="s">
        <v>27</v>
      </c>
    </row>
    <row r="352" spans="1:28" x14ac:dyDescent="0.3">
      <c r="A352" t="s">
        <v>28</v>
      </c>
      <c r="B352" t="s">
        <v>29</v>
      </c>
      <c r="C352">
        <v>16484.5</v>
      </c>
      <c r="D352">
        <v>-1589.8</v>
      </c>
      <c r="E352">
        <v>1828061.2</v>
      </c>
      <c r="F352">
        <v>1833102.6</v>
      </c>
      <c r="G352" t="s">
        <v>30</v>
      </c>
      <c r="H352">
        <v>1384400</v>
      </c>
      <c r="I352">
        <v>-28714259533.200001</v>
      </c>
      <c r="J352" t="s">
        <v>31</v>
      </c>
      <c r="K352" t="s">
        <v>32</v>
      </c>
      <c r="L352" t="s">
        <v>33</v>
      </c>
      <c r="M352">
        <v>16820866.199999999</v>
      </c>
      <c r="N352">
        <v>7538042</v>
      </c>
      <c r="O352" t="s">
        <v>34</v>
      </c>
      <c r="P352">
        <v>28.1</v>
      </c>
      <c r="Q352" t="s">
        <v>35</v>
      </c>
      <c r="R352" t="s">
        <v>26022</v>
      </c>
      <c r="S352">
        <v>-34291.800000000003</v>
      </c>
      <c r="T352" t="s">
        <v>37</v>
      </c>
      <c r="U352" t="s">
        <v>38</v>
      </c>
      <c r="V352" t="s">
        <v>39</v>
      </c>
      <c r="W352">
        <v>-187600000</v>
      </c>
      <c r="X352">
        <v>2484.1999999999998</v>
      </c>
      <c r="Y352">
        <v>1722474.5</v>
      </c>
      <c r="Z352">
        <v>49.35</v>
      </c>
      <c r="AA352">
        <v>49.831000000000003</v>
      </c>
      <c r="AB352">
        <v>13382800</v>
      </c>
    </row>
    <row r="353" spans="1:28" x14ac:dyDescent="0.3">
      <c r="A353" t="s">
        <v>28</v>
      </c>
      <c r="B353" t="s">
        <v>40</v>
      </c>
      <c r="C353">
        <v>16541.5</v>
      </c>
      <c r="D353">
        <v>-1596.1</v>
      </c>
      <c r="E353">
        <v>1834604.9</v>
      </c>
      <c r="F353">
        <v>1839662.2</v>
      </c>
      <c r="G353" t="s">
        <v>41</v>
      </c>
      <c r="H353">
        <v>1389300</v>
      </c>
      <c r="I353">
        <v>-28818905092.400002</v>
      </c>
      <c r="J353" t="s">
        <v>42</v>
      </c>
      <c r="K353" t="s">
        <v>43</v>
      </c>
      <c r="L353" t="s">
        <v>44</v>
      </c>
      <c r="M353">
        <v>16878770.899999999</v>
      </c>
      <c r="N353">
        <v>7564954.5</v>
      </c>
      <c r="O353" t="s">
        <v>45</v>
      </c>
      <c r="P353">
        <v>28.2</v>
      </c>
      <c r="Q353" t="s">
        <v>46</v>
      </c>
      <c r="R353" t="s">
        <v>26023</v>
      </c>
      <c r="S353">
        <v>-34422.1</v>
      </c>
      <c r="T353" t="s">
        <v>37</v>
      </c>
      <c r="U353" t="s">
        <v>38</v>
      </c>
      <c r="V353" t="s">
        <v>39</v>
      </c>
      <c r="W353">
        <v>-189200000</v>
      </c>
      <c r="X353">
        <v>2485.9</v>
      </c>
      <c r="Y353">
        <v>1728633</v>
      </c>
      <c r="Z353">
        <v>49.5</v>
      </c>
      <c r="AA353">
        <v>50.002000000000002</v>
      </c>
      <c r="AB353">
        <v>13430600</v>
      </c>
    </row>
    <row r="354" spans="1:28" x14ac:dyDescent="0.3">
      <c r="A354" t="s">
        <v>28</v>
      </c>
      <c r="B354" t="s">
        <v>48</v>
      </c>
      <c r="C354">
        <v>16598.5</v>
      </c>
      <c r="D354">
        <v>-1602.4</v>
      </c>
      <c r="E354">
        <v>1841148.6</v>
      </c>
      <c r="F354">
        <v>1846221.8</v>
      </c>
      <c r="G354" t="s">
        <v>49</v>
      </c>
      <c r="H354">
        <v>1394200</v>
      </c>
      <c r="I354">
        <v>-28923550651.599998</v>
      </c>
      <c r="J354" t="s">
        <v>50</v>
      </c>
      <c r="K354" t="s">
        <v>51</v>
      </c>
      <c r="L354" t="s">
        <v>52</v>
      </c>
      <c r="M354">
        <v>16936675.600000001</v>
      </c>
      <c r="N354">
        <v>7591867</v>
      </c>
      <c r="O354" t="s">
        <v>53</v>
      </c>
      <c r="P354">
        <v>28.3</v>
      </c>
      <c r="Q354" t="s">
        <v>54</v>
      </c>
      <c r="R354" t="s">
        <v>26024</v>
      </c>
      <c r="S354">
        <v>-34552.400000000001</v>
      </c>
      <c r="T354" t="s">
        <v>37</v>
      </c>
      <c r="U354" t="s">
        <v>56</v>
      </c>
      <c r="V354" t="s">
        <v>39</v>
      </c>
      <c r="W354">
        <v>-190800000</v>
      </c>
      <c r="X354">
        <v>2487.6</v>
      </c>
      <c r="Y354">
        <v>1734791.5</v>
      </c>
      <c r="Z354">
        <v>49.65</v>
      </c>
      <c r="AA354">
        <v>50.173000000000002</v>
      </c>
      <c r="AB354">
        <v>13478400</v>
      </c>
    </row>
    <row r="355" spans="1:28" x14ac:dyDescent="0.3">
      <c r="A355" t="s">
        <v>28</v>
      </c>
      <c r="B355" t="s">
        <v>57</v>
      </c>
      <c r="C355">
        <v>16655.5</v>
      </c>
      <c r="D355">
        <v>-1608.7</v>
      </c>
      <c r="E355">
        <v>1847692.3</v>
      </c>
      <c r="F355">
        <v>1852781.4</v>
      </c>
      <c r="G355" t="s">
        <v>58</v>
      </c>
      <c r="H355">
        <v>1399100</v>
      </c>
      <c r="I355">
        <v>-29028196210.799999</v>
      </c>
      <c r="J355" t="s">
        <v>59</v>
      </c>
      <c r="K355" t="s">
        <v>60</v>
      </c>
      <c r="L355" t="s">
        <v>61</v>
      </c>
      <c r="M355">
        <v>16994580.300000001</v>
      </c>
      <c r="N355">
        <v>7618779.5</v>
      </c>
      <c r="O355" t="s">
        <v>62</v>
      </c>
      <c r="P355">
        <v>28.4</v>
      </c>
      <c r="Q355" t="s">
        <v>63</v>
      </c>
      <c r="R355" t="s">
        <v>26025</v>
      </c>
      <c r="S355">
        <v>-34682.699999999997</v>
      </c>
      <c r="T355" t="s">
        <v>37</v>
      </c>
      <c r="U355" t="s">
        <v>38</v>
      </c>
      <c r="V355" t="s">
        <v>39</v>
      </c>
      <c r="W355">
        <v>-192400000</v>
      </c>
      <c r="X355">
        <v>2489.3000000000002</v>
      </c>
      <c r="Y355">
        <v>1740950</v>
      </c>
      <c r="Z355">
        <v>49.8</v>
      </c>
      <c r="AA355">
        <v>50.344000000000001</v>
      </c>
      <c r="AB355">
        <v>13526200</v>
      </c>
    </row>
    <row r="356" spans="1:28" x14ac:dyDescent="0.3">
      <c r="A356" t="s">
        <v>0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</v>
      </c>
      <c r="I356" t="s">
        <v>8</v>
      </c>
      <c r="J356" t="s">
        <v>9</v>
      </c>
      <c r="K356" t="s">
        <v>10</v>
      </c>
      <c r="L356" t="s">
        <v>11</v>
      </c>
      <c r="M356" t="s">
        <v>12</v>
      </c>
      <c r="N356" t="s">
        <v>13</v>
      </c>
      <c r="O356" t="s">
        <v>14</v>
      </c>
      <c r="P356" t="s">
        <v>15</v>
      </c>
      <c r="Q356" t="s">
        <v>16</v>
      </c>
      <c r="R356" t="s">
        <v>17</v>
      </c>
      <c r="S356" t="s">
        <v>18</v>
      </c>
      <c r="T356" t="s">
        <v>19</v>
      </c>
      <c r="U356" t="s">
        <v>20</v>
      </c>
      <c r="V356" t="s">
        <v>21</v>
      </c>
      <c r="W356" t="s">
        <v>22</v>
      </c>
      <c r="X356" t="s">
        <v>23</v>
      </c>
      <c r="Y356" t="s">
        <v>24</v>
      </c>
      <c r="Z356" t="s">
        <v>25</v>
      </c>
      <c r="AA356" t="s">
        <v>26</v>
      </c>
      <c r="AB356" t="s">
        <v>27</v>
      </c>
    </row>
    <row r="357" spans="1:28" x14ac:dyDescent="0.3">
      <c r="A357" t="s">
        <v>28</v>
      </c>
      <c r="B357" t="s">
        <v>29</v>
      </c>
      <c r="C357">
        <v>16712.5</v>
      </c>
      <c r="D357">
        <v>-1615</v>
      </c>
      <c r="E357">
        <v>1854236</v>
      </c>
      <c r="F357">
        <v>1859341</v>
      </c>
      <c r="G357" t="s">
        <v>30</v>
      </c>
      <c r="H357">
        <v>1404000</v>
      </c>
      <c r="I357">
        <v>-29132841770</v>
      </c>
      <c r="J357" t="s">
        <v>31</v>
      </c>
      <c r="K357" t="s">
        <v>32</v>
      </c>
      <c r="L357" t="s">
        <v>33</v>
      </c>
      <c r="M357">
        <v>17052485</v>
      </c>
      <c r="N357">
        <v>7645692</v>
      </c>
      <c r="O357" t="s">
        <v>34</v>
      </c>
      <c r="P357">
        <v>28.5</v>
      </c>
      <c r="Q357" t="s">
        <v>35</v>
      </c>
      <c r="R357" t="s">
        <v>26026</v>
      </c>
      <c r="S357">
        <v>-34813</v>
      </c>
      <c r="T357" t="s">
        <v>37</v>
      </c>
      <c r="U357" t="s">
        <v>38</v>
      </c>
      <c r="V357" t="s">
        <v>39</v>
      </c>
      <c r="W357">
        <v>-194000000</v>
      </c>
      <c r="X357">
        <v>2491</v>
      </c>
      <c r="Y357">
        <v>1747108.5</v>
      </c>
      <c r="Z357">
        <v>49.95</v>
      </c>
      <c r="AA357">
        <v>50.515000000000001</v>
      </c>
      <c r="AB357">
        <v>13574000</v>
      </c>
    </row>
    <row r="358" spans="1:28" x14ac:dyDescent="0.3">
      <c r="A358" t="s">
        <v>28</v>
      </c>
      <c r="B358" t="s">
        <v>40</v>
      </c>
      <c r="C358">
        <v>16769.5</v>
      </c>
      <c r="D358">
        <v>-1621.3</v>
      </c>
      <c r="E358">
        <v>1860779.7</v>
      </c>
      <c r="F358">
        <v>1865900.6</v>
      </c>
      <c r="G358" t="s">
        <v>41</v>
      </c>
      <c r="H358">
        <v>1408900</v>
      </c>
      <c r="I358">
        <v>-29237487329.200001</v>
      </c>
      <c r="J358" t="s">
        <v>42</v>
      </c>
      <c r="K358" t="s">
        <v>43</v>
      </c>
      <c r="L358" t="s">
        <v>44</v>
      </c>
      <c r="M358">
        <v>17110389.699999999</v>
      </c>
      <c r="N358">
        <v>7672604.5</v>
      </c>
      <c r="O358" t="s">
        <v>45</v>
      </c>
      <c r="P358">
        <v>28.6</v>
      </c>
      <c r="Q358" t="s">
        <v>46</v>
      </c>
      <c r="R358" t="s">
        <v>26027</v>
      </c>
      <c r="S358">
        <v>-34943.300000000003</v>
      </c>
      <c r="T358" t="s">
        <v>37</v>
      </c>
      <c r="U358" t="s">
        <v>38</v>
      </c>
      <c r="V358" t="s">
        <v>39</v>
      </c>
      <c r="W358">
        <v>-195600000</v>
      </c>
      <c r="X358">
        <v>2492.6999999999998</v>
      </c>
      <c r="Y358">
        <v>1753267</v>
      </c>
      <c r="Z358">
        <v>50.1</v>
      </c>
      <c r="AA358">
        <v>50.686</v>
      </c>
      <c r="AB358">
        <v>13621800</v>
      </c>
    </row>
    <row r="359" spans="1:28" x14ac:dyDescent="0.3">
      <c r="A359" t="s">
        <v>28</v>
      </c>
      <c r="B359" t="s">
        <v>48</v>
      </c>
      <c r="C359">
        <v>16826.5</v>
      </c>
      <c r="D359">
        <v>-1627.6</v>
      </c>
      <c r="E359">
        <v>1867323.4</v>
      </c>
      <c r="F359">
        <v>1872460.2</v>
      </c>
      <c r="G359" t="s">
        <v>49</v>
      </c>
      <c r="H359">
        <v>1413800</v>
      </c>
      <c r="I359">
        <v>-29342132888.400002</v>
      </c>
      <c r="J359" t="s">
        <v>50</v>
      </c>
      <c r="K359" t="s">
        <v>51</v>
      </c>
      <c r="L359" t="s">
        <v>52</v>
      </c>
      <c r="M359">
        <v>17168294.399999999</v>
      </c>
      <c r="N359">
        <v>7699517</v>
      </c>
      <c r="O359" t="s">
        <v>53</v>
      </c>
      <c r="P359">
        <v>28.7</v>
      </c>
      <c r="Q359" t="s">
        <v>54</v>
      </c>
      <c r="R359" t="s">
        <v>26028</v>
      </c>
      <c r="S359">
        <v>-35073.599999999999</v>
      </c>
      <c r="T359" t="s">
        <v>37</v>
      </c>
      <c r="U359" t="s">
        <v>56</v>
      </c>
      <c r="V359" t="s">
        <v>39</v>
      </c>
      <c r="W359">
        <v>-197200000</v>
      </c>
      <c r="X359">
        <v>2494.4</v>
      </c>
      <c r="Y359">
        <v>1759425.5</v>
      </c>
      <c r="Z359">
        <v>50.25</v>
      </c>
      <c r="AA359">
        <v>50.856999999999999</v>
      </c>
      <c r="AB359">
        <v>13669600</v>
      </c>
    </row>
    <row r="360" spans="1:28" x14ac:dyDescent="0.3">
      <c r="A360" t="s">
        <v>28</v>
      </c>
      <c r="B360" t="s">
        <v>57</v>
      </c>
      <c r="C360">
        <v>16883.5</v>
      </c>
      <c r="D360">
        <v>-1633.9</v>
      </c>
      <c r="E360">
        <v>1873867.1</v>
      </c>
      <c r="F360">
        <v>1879019.8</v>
      </c>
      <c r="G360" t="s">
        <v>58</v>
      </c>
      <c r="H360">
        <v>1418700</v>
      </c>
      <c r="I360">
        <v>-29446778447.599998</v>
      </c>
      <c r="J360" t="s">
        <v>59</v>
      </c>
      <c r="K360" t="s">
        <v>60</v>
      </c>
      <c r="L360" t="s">
        <v>61</v>
      </c>
      <c r="M360">
        <v>17226199.100000001</v>
      </c>
      <c r="N360">
        <v>7726429.5</v>
      </c>
      <c r="O360" t="s">
        <v>62</v>
      </c>
      <c r="P360">
        <v>28.8</v>
      </c>
      <c r="Q360" t="s">
        <v>63</v>
      </c>
      <c r="R360" t="s">
        <v>26029</v>
      </c>
      <c r="S360">
        <v>-35203.9</v>
      </c>
      <c r="T360" t="s">
        <v>37</v>
      </c>
      <c r="U360" t="s">
        <v>38</v>
      </c>
      <c r="V360" t="s">
        <v>39</v>
      </c>
      <c r="W360">
        <v>-198800000</v>
      </c>
      <c r="X360">
        <v>2496.1</v>
      </c>
      <c r="Y360">
        <v>1765584</v>
      </c>
      <c r="Z360">
        <v>50.4</v>
      </c>
      <c r="AA360">
        <v>51.027999999999999</v>
      </c>
      <c r="AB360">
        <v>13717400</v>
      </c>
    </row>
    <row r="361" spans="1:28" x14ac:dyDescent="0.3">
      <c r="A361" t="s">
        <v>0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8</v>
      </c>
      <c r="J361" t="s">
        <v>9</v>
      </c>
      <c r="K361" t="s">
        <v>10</v>
      </c>
      <c r="L361" t="s">
        <v>11</v>
      </c>
      <c r="M361" t="s">
        <v>12</v>
      </c>
      <c r="N361" t="s">
        <v>13</v>
      </c>
      <c r="O361" t="s">
        <v>14</v>
      </c>
      <c r="P361" t="s">
        <v>15</v>
      </c>
      <c r="Q361" t="s">
        <v>16</v>
      </c>
      <c r="R361" t="s">
        <v>17</v>
      </c>
      <c r="S361" t="s">
        <v>18</v>
      </c>
      <c r="T361" t="s">
        <v>19</v>
      </c>
      <c r="U361" t="s">
        <v>20</v>
      </c>
      <c r="V361" t="s">
        <v>21</v>
      </c>
      <c r="W361" t="s">
        <v>22</v>
      </c>
      <c r="X361" t="s">
        <v>23</v>
      </c>
      <c r="Y361" t="s">
        <v>24</v>
      </c>
      <c r="Z361" t="s">
        <v>25</v>
      </c>
      <c r="AA361" t="s">
        <v>26</v>
      </c>
      <c r="AB361" t="s">
        <v>27</v>
      </c>
    </row>
    <row r="362" spans="1:28" x14ac:dyDescent="0.3">
      <c r="A362" t="s">
        <v>28</v>
      </c>
      <c r="B362" t="s">
        <v>29</v>
      </c>
      <c r="C362">
        <v>16940.5</v>
      </c>
      <c r="D362">
        <v>-1640.2</v>
      </c>
      <c r="E362">
        <v>1880410.8</v>
      </c>
      <c r="F362">
        <v>1885579.4</v>
      </c>
      <c r="G362" t="s">
        <v>30</v>
      </c>
      <c r="H362">
        <v>1423600</v>
      </c>
      <c r="I362">
        <v>-29551424006.799999</v>
      </c>
      <c r="J362" t="s">
        <v>31</v>
      </c>
      <c r="K362" t="s">
        <v>32</v>
      </c>
      <c r="L362" t="s">
        <v>33</v>
      </c>
      <c r="M362">
        <v>17284103.800000001</v>
      </c>
      <c r="N362">
        <v>7753342</v>
      </c>
      <c r="O362" t="s">
        <v>34</v>
      </c>
      <c r="P362">
        <v>28.9</v>
      </c>
      <c r="Q362" t="s">
        <v>35</v>
      </c>
      <c r="R362" t="s">
        <v>26030</v>
      </c>
      <c r="S362">
        <v>-35334.199999999997</v>
      </c>
      <c r="T362" t="s">
        <v>37</v>
      </c>
      <c r="U362" t="s">
        <v>38</v>
      </c>
      <c r="V362" t="s">
        <v>39</v>
      </c>
      <c r="W362">
        <v>-200400000</v>
      </c>
      <c r="X362">
        <v>2497.8000000000002</v>
      </c>
      <c r="Y362">
        <v>1771742.5</v>
      </c>
      <c r="Z362">
        <v>50.55</v>
      </c>
      <c r="AA362">
        <v>51.198999999999998</v>
      </c>
      <c r="AB362">
        <v>13765200</v>
      </c>
    </row>
    <row r="363" spans="1:28" x14ac:dyDescent="0.3">
      <c r="A363" t="s">
        <v>28</v>
      </c>
      <c r="B363" t="s">
        <v>40</v>
      </c>
      <c r="C363">
        <v>16997.5</v>
      </c>
      <c r="D363">
        <v>-1646.5</v>
      </c>
      <c r="E363">
        <v>1886954.5</v>
      </c>
      <c r="F363">
        <v>1892139</v>
      </c>
      <c r="G363" t="s">
        <v>41</v>
      </c>
      <c r="H363">
        <v>1428500</v>
      </c>
      <c r="I363">
        <v>-29656069566</v>
      </c>
      <c r="J363" t="s">
        <v>42</v>
      </c>
      <c r="K363" t="s">
        <v>43</v>
      </c>
      <c r="L363" t="s">
        <v>44</v>
      </c>
      <c r="M363">
        <v>17342008.5</v>
      </c>
      <c r="N363">
        <v>7780254.5</v>
      </c>
      <c r="O363" t="s">
        <v>45</v>
      </c>
      <c r="P363">
        <v>29</v>
      </c>
      <c r="Q363" t="s">
        <v>46</v>
      </c>
      <c r="R363" t="s">
        <v>26031</v>
      </c>
      <c r="S363">
        <v>-35464.5</v>
      </c>
      <c r="T363" t="s">
        <v>37</v>
      </c>
      <c r="U363" t="s">
        <v>38</v>
      </c>
      <c r="V363" t="s">
        <v>39</v>
      </c>
      <c r="W363">
        <v>-202000000</v>
      </c>
      <c r="X363">
        <v>2499.5</v>
      </c>
      <c r="Y363">
        <v>1777901</v>
      </c>
      <c r="Z363">
        <v>50.7</v>
      </c>
      <c r="AA363">
        <v>51.37</v>
      </c>
      <c r="AB363">
        <v>13813000</v>
      </c>
    </row>
    <row r="364" spans="1:28" x14ac:dyDescent="0.3">
      <c r="A364" t="s">
        <v>28</v>
      </c>
      <c r="B364" t="s">
        <v>48</v>
      </c>
      <c r="C364">
        <v>17054.5</v>
      </c>
      <c r="D364">
        <v>-1652.8</v>
      </c>
      <c r="E364">
        <v>1893498.2</v>
      </c>
      <c r="F364">
        <v>1898698.6</v>
      </c>
      <c r="G364" t="s">
        <v>49</v>
      </c>
      <c r="H364">
        <v>1433400</v>
      </c>
      <c r="I364">
        <v>-29760715125.200001</v>
      </c>
      <c r="J364" t="s">
        <v>50</v>
      </c>
      <c r="K364" t="s">
        <v>51</v>
      </c>
      <c r="L364" t="s">
        <v>52</v>
      </c>
      <c r="M364">
        <v>17399913.199999999</v>
      </c>
      <c r="N364">
        <v>7807167</v>
      </c>
      <c r="O364" t="s">
        <v>53</v>
      </c>
      <c r="P364">
        <v>29.1</v>
      </c>
      <c r="Q364" t="s">
        <v>54</v>
      </c>
      <c r="R364" t="s">
        <v>26032</v>
      </c>
      <c r="S364">
        <v>-35594.800000000003</v>
      </c>
      <c r="T364" t="s">
        <v>37</v>
      </c>
      <c r="U364" t="s">
        <v>56</v>
      </c>
      <c r="V364" t="s">
        <v>39</v>
      </c>
      <c r="W364">
        <v>-203600000</v>
      </c>
      <c r="X364">
        <v>2501.1999999999998</v>
      </c>
      <c r="Y364">
        <v>1784059.5</v>
      </c>
      <c r="Z364">
        <v>50.85</v>
      </c>
      <c r="AA364">
        <v>51.540999999999997</v>
      </c>
      <c r="AB364">
        <v>13860800</v>
      </c>
    </row>
    <row r="365" spans="1:28" x14ac:dyDescent="0.3">
      <c r="A365" t="s">
        <v>28</v>
      </c>
      <c r="B365" t="s">
        <v>57</v>
      </c>
      <c r="C365">
        <v>17111.5</v>
      </c>
      <c r="D365">
        <v>-1659.1</v>
      </c>
      <c r="E365">
        <v>1900041.9</v>
      </c>
      <c r="F365">
        <v>1905258.2</v>
      </c>
      <c r="G365" t="s">
        <v>58</v>
      </c>
      <c r="H365">
        <v>1438300</v>
      </c>
      <c r="I365">
        <v>-29865360684.400002</v>
      </c>
      <c r="J365" t="s">
        <v>59</v>
      </c>
      <c r="K365" t="s">
        <v>60</v>
      </c>
      <c r="L365" t="s">
        <v>61</v>
      </c>
      <c r="M365">
        <v>17457817.899999999</v>
      </c>
      <c r="N365">
        <v>7834079.5</v>
      </c>
      <c r="O365" t="s">
        <v>62</v>
      </c>
      <c r="P365">
        <v>29.2</v>
      </c>
      <c r="Q365" t="s">
        <v>63</v>
      </c>
      <c r="R365" t="s">
        <v>26033</v>
      </c>
      <c r="S365">
        <v>-35725.1</v>
      </c>
      <c r="T365" t="s">
        <v>37</v>
      </c>
      <c r="U365" t="s">
        <v>38</v>
      </c>
      <c r="V365" t="s">
        <v>39</v>
      </c>
      <c r="W365">
        <v>-205200000</v>
      </c>
      <c r="X365">
        <v>2502.9</v>
      </c>
      <c r="Y365">
        <v>1790218</v>
      </c>
      <c r="Z365">
        <v>51</v>
      </c>
      <c r="AA365">
        <v>51.712000000000003</v>
      </c>
      <c r="AB365">
        <v>13908600</v>
      </c>
    </row>
    <row r="366" spans="1:28" x14ac:dyDescent="0.3">
      <c r="A366" t="s">
        <v>0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8</v>
      </c>
      <c r="J366" t="s">
        <v>9</v>
      </c>
      <c r="K366" t="s">
        <v>10</v>
      </c>
      <c r="L366" t="s">
        <v>11</v>
      </c>
      <c r="M366" t="s">
        <v>12</v>
      </c>
      <c r="N366" t="s">
        <v>13</v>
      </c>
      <c r="O366" t="s">
        <v>14</v>
      </c>
      <c r="P366" t="s">
        <v>15</v>
      </c>
      <c r="Q366" t="s">
        <v>16</v>
      </c>
      <c r="R366" t="s">
        <v>17</v>
      </c>
      <c r="S366" t="s">
        <v>18</v>
      </c>
      <c r="T366" t="s">
        <v>19</v>
      </c>
      <c r="U366" t="s">
        <v>20</v>
      </c>
      <c r="V366" t="s">
        <v>21</v>
      </c>
      <c r="W366" t="s">
        <v>22</v>
      </c>
      <c r="X366" t="s">
        <v>23</v>
      </c>
      <c r="Y366" t="s">
        <v>24</v>
      </c>
      <c r="Z366" t="s">
        <v>25</v>
      </c>
      <c r="AA366" t="s">
        <v>26</v>
      </c>
      <c r="AB366" t="s">
        <v>27</v>
      </c>
    </row>
    <row r="367" spans="1:28" x14ac:dyDescent="0.3">
      <c r="A367" t="s">
        <v>28</v>
      </c>
      <c r="B367" t="s">
        <v>29</v>
      </c>
      <c r="C367">
        <v>17168.5</v>
      </c>
      <c r="D367">
        <v>-1665.4</v>
      </c>
      <c r="E367">
        <v>1906585.6000000001</v>
      </c>
      <c r="F367">
        <v>1911817.8</v>
      </c>
      <c r="G367" t="s">
        <v>30</v>
      </c>
      <c r="H367">
        <v>1443200</v>
      </c>
      <c r="I367">
        <v>-29970006243.599998</v>
      </c>
      <c r="J367" t="s">
        <v>31</v>
      </c>
      <c r="K367" t="s">
        <v>32</v>
      </c>
      <c r="L367" t="s">
        <v>33</v>
      </c>
      <c r="M367">
        <v>17515722.600000001</v>
      </c>
      <c r="N367">
        <v>7860992</v>
      </c>
      <c r="O367" t="s">
        <v>34</v>
      </c>
      <c r="P367">
        <v>29.3</v>
      </c>
      <c r="Q367" t="s">
        <v>35</v>
      </c>
      <c r="R367" t="s">
        <v>26034</v>
      </c>
      <c r="S367">
        <v>-35855.4</v>
      </c>
      <c r="T367" t="s">
        <v>37</v>
      </c>
      <c r="U367" t="s">
        <v>38</v>
      </c>
      <c r="V367" t="s">
        <v>39</v>
      </c>
      <c r="W367">
        <v>-206800000</v>
      </c>
      <c r="X367">
        <v>2504.6</v>
      </c>
      <c r="Y367">
        <v>1796376.5</v>
      </c>
      <c r="Z367">
        <v>51.15</v>
      </c>
      <c r="AA367">
        <v>51.883000000000003</v>
      </c>
      <c r="AB367">
        <v>13956400</v>
      </c>
    </row>
    <row r="368" spans="1:28" x14ac:dyDescent="0.3">
      <c r="A368" t="s">
        <v>28</v>
      </c>
      <c r="B368" t="s">
        <v>40</v>
      </c>
      <c r="C368">
        <v>17225.5</v>
      </c>
      <c r="D368">
        <v>-1671.7</v>
      </c>
      <c r="E368">
        <v>1913129.3</v>
      </c>
      <c r="F368">
        <v>1918377.4</v>
      </c>
      <c r="G368" t="s">
        <v>41</v>
      </c>
      <c r="H368">
        <v>1448100</v>
      </c>
      <c r="I368">
        <v>-30074651802.799999</v>
      </c>
      <c r="J368" t="s">
        <v>42</v>
      </c>
      <c r="K368" t="s">
        <v>43</v>
      </c>
      <c r="L368" t="s">
        <v>44</v>
      </c>
      <c r="M368">
        <v>17573627.300000001</v>
      </c>
      <c r="N368">
        <v>7887904.5</v>
      </c>
      <c r="O368" t="s">
        <v>45</v>
      </c>
      <c r="P368">
        <v>29.4</v>
      </c>
      <c r="Q368" t="s">
        <v>46</v>
      </c>
      <c r="R368" t="s">
        <v>26035</v>
      </c>
      <c r="S368">
        <v>-35985.699999999997</v>
      </c>
      <c r="T368" t="s">
        <v>37</v>
      </c>
      <c r="U368" t="s">
        <v>38</v>
      </c>
      <c r="V368" t="s">
        <v>39</v>
      </c>
      <c r="W368">
        <v>-208400000</v>
      </c>
      <c r="X368">
        <v>2506.3000000000002</v>
      </c>
      <c r="Y368">
        <v>1802535</v>
      </c>
      <c r="Z368">
        <v>51.3</v>
      </c>
      <c r="AA368">
        <v>52.054000000000002</v>
      </c>
      <c r="AB368">
        <v>14004200</v>
      </c>
    </row>
    <row r="369" spans="1:28" x14ac:dyDescent="0.3">
      <c r="A369" t="s">
        <v>28</v>
      </c>
      <c r="B369" t="s">
        <v>48</v>
      </c>
      <c r="C369">
        <v>17282.5</v>
      </c>
      <c r="D369">
        <v>-1678</v>
      </c>
      <c r="E369">
        <v>1919673</v>
      </c>
      <c r="F369">
        <v>1924937</v>
      </c>
      <c r="G369" t="s">
        <v>49</v>
      </c>
      <c r="H369">
        <v>1453000</v>
      </c>
      <c r="I369">
        <v>-30179297362</v>
      </c>
      <c r="J369" t="s">
        <v>50</v>
      </c>
      <c r="K369" t="s">
        <v>51</v>
      </c>
      <c r="L369" t="s">
        <v>52</v>
      </c>
      <c r="M369">
        <v>17631532</v>
      </c>
      <c r="N369">
        <v>7914817</v>
      </c>
      <c r="O369" t="s">
        <v>53</v>
      </c>
      <c r="P369">
        <v>29.5</v>
      </c>
      <c r="Q369" t="s">
        <v>54</v>
      </c>
      <c r="R369" t="s">
        <v>26036</v>
      </c>
      <c r="S369">
        <v>-36116</v>
      </c>
      <c r="T369" t="s">
        <v>37</v>
      </c>
      <c r="U369" t="s">
        <v>56</v>
      </c>
      <c r="V369" t="s">
        <v>39</v>
      </c>
      <c r="W369">
        <v>-210000000</v>
      </c>
      <c r="X369">
        <v>2508</v>
      </c>
      <c r="Y369">
        <v>1808693.5</v>
      </c>
      <c r="Z369">
        <v>51.45</v>
      </c>
      <c r="AA369">
        <v>52.225000000000001</v>
      </c>
      <c r="AB369">
        <v>14052000</v>
      </c>
    </row>
    <row r="370" spans="1:28" x14ac:dyDescent="0.3">
      <c r="A370" t="s">
        <v>28</v>
      </c>
      <c r="B370" t="s">
        <v>57</v>
      </c>
      <c r="C370">
        <v>17339.5</v>
      </c>
      <c r="D370">
        <v>-1684.3</v>
      </c>
      <c r="E370">
        <v>1926216.7</v>
      </c>
      <c r="F370">
        <v>1931496.6</v>
      </c>
      <c r="G370" t="s">
        <v>58</v>
      </c>
      <c r="H370">
        <v>1457900</v>
      </c>
      <c r="I370">
        <v>-30283942921.200001</v>
      </c>
      <c r="J370" t="s">
        <v>59</v>
      </c>
      <c r="K370" t="s">
        <v>60</v>
      </c>
      <c r="L370" t="s">
        <v>61</v>
      </c>
      <c r="M370">
        <v>17689436.699999999</v>
      </c>
      <c r="N370">
        <v>7941729.5</v>
      </c>
      <c r="O370" t="s">
        <v>62</v>
      </c>
      <c r="P370">
        <v>29.6</v>
      </c>
      <c r="Q370" t="s">
        <v>63</v>
      </c>
      <c r="R370" t="s">
        <v>26037</v>
      </c>
      <c r="S370">
        <v>-36246.300000000003</v>
      </c>
      <c r="T370" t="s">
        <v>37</v>
      </c>
      <c r="U370" t="s">
        <v>38</v>
      </c>
      <c r="V370" t="s">
        <v>39</v>
      </c>
      <c r="W370">
        <v>-211600000</v>
      </c>
      <c r="X370">
        <v>2509.6999999999998</v>
      </c>
      <c r="Y370">
        <v>1814852</v>
      </c>
      <c r="Z370">
        <v>51.6</v>
      </c>
      <c r="AA370">
        <v>52.396000000000001</v>
      </c>
      <c r="AB370">
        <v>14099800</v>
      </c>
    </row>
    <row r="371" spans="1:28" x14ac:dyDescent="0.3">
      <c r="A371" t="s">
        <v>0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8</v>
      </c>
      <c r="J371" t="s">
        <v>9</v>
      </c>
      <c r="K371" t="s">
        <v>10</v>
      </c>
      <c r="L371" t="s">
        <v>11</v>
      </c>
      <c r="M371" t="s">
        <v>12</v>
      </c>
      <c r="N371" t="s">
        <v>13</v>
      </c>
      <c r="O371" t="s">
        <v>14</v>
      </c>
      <c r="P371" t="s">
        <v>15</v>
      </c>
      <c r="Q371" t="s">
        <v>16</v>
      </c>
      <c r="R371" t="s">
        <v>17</v>
      </c>
      <c r="S371" t="s">
        <v>18</v>
      </c>
      <c r="T371" t="s">
        <v>19</v>
      </c>
      <c r="U371" t="s">
        <v>20</v>
      </c>
      <c r="V371" t="s">
        <v>21</v>
      </c>
      <c r="W371" t="s">
        <v>22</v>
      </c>
      <c r="X371" t="s">
        <v>23</v>
      </c>
      <c r="Y371" t="s">
        <v>24</v>
      </c>
      <c r="Z371" t="s">
        <v>25</v>
      </c>
      <c r="AA371" t="s">
        <v>26</v>
      </c>
      <c r="AB371" t="s">
        <v>27</v>
      </c>
    </row>
    <row r="372" spans="1:28" x14ac:dyDescent="0.3">
      <c r="A372" t="s">
        <v>28</v>
      </c>
      <c r="B372" t="s">
        <v>29</v>
      </c>
      <c r="C372">
        <v>17396.5</v>
      </c>
      <c r="D372">
        <v>-1690.6</v>
      </c>
      <c r="E372">
        <v>1932760.4</v>
      </c>
      <c r="F372">
        <v>1938056.2</v>
      </c>
      <c r="G372" t="s">
        <v>30</v>
      </c>
      <c r="H372">
        <v>1462800</v>
      </c>
      <c r="I372">
        <v>-30388588480.400002</v>
      </c>
      <c r="J372" t="s">
        <v>31</v>
      </c>
      <c r="K372" t="s">
        <v>32</v>
      </c>
      <c r="L372" t="s">
        <v>33</v>
      </c>
      <c r="M372">
        <v>17747341.399999999</v>
      </c>
      <c r="N372">
        <v>7968642</v>
      </c>
      <c r="O372" t="s">
        <v>34</v>
      </c>
      <c r="P372">
        <v>29.7</v>
      </c>
      <c r="Q372" t="s">
        <v>35</v>
      </c>
      <c r="R372" t="s">
        <v>26038</v>
      </c>
      <c r="S372">
        <v>-36376.6</v>
      </c>
      <c r="T372" t="s">
        <v>37</v>
      </c>
      <c r="U372" t="s">
        <v>38</v>
      </c>
      <c r="V372" t="s">
        <v>39</v>
      </c>
      <c r="W372">
        <v>-213200000</v>
      </c>
      <c r="X372">
        <v>2511.4</v>
      </c>
      <c r="Y372">
        <v>1821010.5</v>
      </c>
      <c r="Z372">
        <v>51.75</v>
      </c>
      <c r="AA372">
        <v>52.567</v>
      </c>
      <c r="AB372">
        <v>14147600</v>
      </c>
    </row>
    <row r="373" spans="1:28" x14ac:dyDescent="0.3">
      <c r="A373" t="s">
        <v>28</v>
      </c>
      <c r="B373" t="s">
        <v>40</v>
      </c>
      <c r="C373">
        <v>17453.5</v>
      </c>
      <c r="D373">
        <v>-1696.9</v>
      </c>
      <c r="E373">
        <v>1939304.1</v>
      </c>
      <c r="F373">
        <v>1944615.8</v>
      </c>
      <c r="G373" t="s">
        <v>41</v>
      </c>
      <c r="H373">
        <v>1467700</v>
      </c>
      <c r="I373">
        <v>-30493234039.599998</v>
      </c>
      <c r="J373" t="s">
        <v>42</v>
      </c>
      <c r="K373" t="s">
        <v>43</v>
      </c>
      <c r="L373" t="s">
        <v>44</v>
      </c>
      <c r="M373">
        <v>17805246.100000001</v>
      </c>
      <c r="N373">
        <v>7995554.5</v>
      </c>
      <c r="O373" t="s">
        <v>45</v>
      </c>
      <c r="P373">
        <v>29.8</v>
      </c>
      <c r="Q373" t="s">
        <v>46</v>
      </c>
      <c r="R373" t="s">
        <v>26039</v>
      </c>
      <c r="S373">
        <v>-36506.9</v>
      </c>
      <c r="T373" t="s">
        <v>37</v>
      </c>
      <c r="U373" t="s">
        <v>38</v>
      </c>
      <c r="V373" t="s">
        <v>39</v>
      </c>
      <c r="W373">
        <v>-214800000</v>
      </c>
      <c r="X373">
        <v>2513.1</v>
      </c>
      <c r="Y373">
        <v>1827169</v>
      </c>
      <c r="Z373">
        <v>51.9</v>
      </c>
      <c r="AA373">
        <v>52.738</v>
      </c>
      <c r="AB373">
        <v>14195400</v>
      </c>
    </row>
    <row r="374" spans="1:28" x14ac:dyDescent="0.3">
      <c r="A374" t="s">
        <v>28</v>
      </c>
      <c r="B374" t="s">
        <v>48</v>
      </c>
      <c r="C374">
        <v>17510.5</v>
      </c>
      <c r="D374">
        <v>-1703.2</v>
      </c>
      <c r="E374">
        <v>1945847.8</v>
      </c>
      <c r="F374">
        <v>1951175.4</v>
      </c>
      <c r="G374" t="s">
        <v>49</v>
      </c>
      <c r="H374">
        <v>1472600</v>
      </c>
      <c r="I374">
        <v>-30597879598.799999</v>
      </c>
      <c r="J374" t="s">
        <v>50</v>
      </c>
      <c r="K374" t="s">
        <v>51</v>
      </c>
      <c r="L374" t="s">
        <v>52</v>
      </c>
      <c r="M374">
        <v>17863150.800000001</v>
      </c>
      <c r="N374">
        <v>8022467</v>
      </c>
      <c r="O374" t="s">
        <v>53</v>
      </c>
      <c r="P374">
        <v>29.9</v>
      </c>
      <c r="Q374" t="s">
        <v>54</v>
      </c>
      <c r="R374" t="s">
        <v>26040</v>
      </c>
      <c r="S374">
        <v>-36637.199999999997</v>
      </c>
      <c r="T374" t="s">
        <v>37</v>
      </c>
      <c r="U374" t="s">
        <v>56</v>
      </c>
      <c r="V374" t="s">
        <v>39</v>
      </c>
      <c r="W374">
        <v>-216400000</v>
      </c>
      <c r="X374">
        <v>2514.8000000000002</v>
      </c>
      <c r="Y374">
        <v>1833327.5</v>
      </c>
      <c r="Z374">
        <v>52.05</v>
      </c>
      <c r="AA374">
        <v>52.908999999999999</v>
      </c>
      <c r="AB374">
        <v>14243200</v>
      </c>
    </row>
    <row r="375" spans="1:28" x14ac:dyDescent="0.3">
      <c r="A375" t="s">
        <v>28</v>
      </c>
      <c r="B375" t="s">
        <v>57</v>
      </c>
      <c r="C375">
        <v>17567.5</v>
      </c>
      <c r="D375">
        <v>-1709.5</v>
      </c>
      <c r="E375">
        <v>1952391.5</v>
      </c>
      <c r="F375">
        <v>1957735</v>
      </c>
      <c r="G375" t="s">
        <v>58</v>
      </c>
      <c r="H375">
        <v>1477500</v>
      </c>
      <c r="I375">
        <v>-30702525158</v>
      </c>
      <c r="J375" t="s">
        <v>59</v>
      </c>
      <c r="K375" t="s">
        <v>60</v>
      </c>
      <c r="L375" t="s">
        <v>61</v>
      </c>
      <c r="M375">
        <v>17921055.5</v>
      </c>
      <c r="N375">
        <v>8049379.5</v>
      </c>
      <c r="O375" t="s">
        <v>62</v>
      </c>
      <c r="P375">
        <v>30</v>
      </c>
      <c r="Q375" t="s">
        <v>63</v>
      </c>
      <c r="R375" t="s">
        <v>26041</v>
      </c>
      <c r="S375">
        <v>-36767.5</v>
      </c>
      <c r="T375" t="s">
        <v>37</v>
      </c>
      <c r="U375" t="s">
        <v>38</v>
      </c>
      <c r="V375" t="s">
        <v>39</v>
      </c>
      <c r="W375">
        <v>-218000000</v>
      </c>
      <c r="X375">
        <v>2516.5</v>
      </c>
      <c r="Y375">
        <v>1839486</v>
      </c>
      <c r="Z375">
        <v>52.2</v>
      </c>
      <c r="AA375">
        <v>53.08</v>
      </c>
      <c r="AB375">
        <v>14291000</v>
      </c>
    </row>
    <row r="376" spans="1:28" x14ac:dyDescent="0.3">
      <c r="A376" t="s">
        <v>0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</v>
      </c>
      <c r="I376" t="s">
        <v>8</v>
      </c>
      <c r="J376" t="s">
        <v>9</v>
      </c>
      <c r="K376" t="s">
        <v>10</v>
      </c>
      <c r="L376" t="s">
        <v>11</v>
      </c>
      <c r="M376" t="s">
        <v>12</v>
      </c>
      <c r="N376" t="s">
        <v>13</v>
      </c>
      <c r="O376" t="s">
        <v>14</v>
      </c>
      <c r="P376" t="s">
        <v>15</v>
      </c>
      <c r="Q376" t="s">
        <v>16</v>
      </c>
      <c r="R376" t="s">
        <v>17</v>
      </c>
      <c r="S376" t="s">
        <v>18</v>
      </c>
      <c r="T376" t="s">
        <v>19</v>
      </c>
      <c r="U376" t="s">
        <v>20</v>
      </c>
      <c r="V376" t="s">
        <v>21</v>
      </c>
      <c r="W376" t="s">
        <v>22</v>
      </c>
      <c r="X376" t="s">
        <v>23</v>
      </c>
      <c r="Y376" t="s">
        <v>24</v>
      </c>
      <c r="Z376" t="s">
        <v>25</v>
      </c>
      <c r="AA376" t="s">
        <v>26</v>
      </c>
      <c r="AB376" t="s">
        <v>27</v>
      </c>
    </row>
    <row r="377" spans="1:28" x14ac:dyDescent="0.3">
      <c r="A377" t="s">
        <v>28</v>
      </c>
      <c r="B377" t="s">
        <v>29</v>
      </c>
      <c r="C377">
        <v>17624.5</v>
      </c>
      <c r="D377">
        <v>-1715.8</v>
      </c>
      <c r="E377">
        <v>1958935.2</v>
      </c>
      <c r="F377">
        <v>1964294.6</v>
      </c>
      <c r="G377" t="s">
        <v>30</v>
      </c>
      <c r="H377">
        <v>1482400</v>
      </c>
      <c r="I377">
        <v>-30807170717.200001</v>
      </c>
      <c r="J377" t="s">
        <v>31</v>
      </c>
      <c r="K377" t="s">
        <v>32</v>
      </c>
      <c r="L377" t="s">
        <v>33</v>
      </c>
      <c r="M377">
        <v>17978960.199999999</v>
      </c>
      <c r="N377">
        <v>8076292</v>
      </c>
      <c r="O377" t="s">
        <v>34</v>
      </c>
      <c r="P377">
        <v>30.1</v>
      </c>
      <c r="Q377" t="s">
        <v>35</v>
      </c>
      <c r="R377" t="s">
        <v>26042</v>
      </c>
      <c r="S377">
        <v>-36897.800000000003</v>
      </c>
      <c r="T377" t="s">
        <v>37</v>
      </c>
      <c r="U377" t="s">
        <v>38</v>
      </c>
      <c r="V377" t="s">
        <v>39</v>
      </c>
      <c r="W377">
        <v>-219600000</v>
      </c>
      <c r="X377">
        <v>2518.1999999999998</v>
      </c>
      <c r="Y377">
        <v>1845644.5</v>
      </c>
      <c r="Z377">
        <v>52.35</v>
      </c>
      <c r="AA377">
        <v>53.250999999999998</v>
      </c>
      <c r="AB377">
        <v>14338800</v>
      </c>
    </row>
    <row r="378" spans="1:28" x14ac:dyDescent="0.3">
      <c r="A378" t="s">
        <v>28</v>
      </c>
      <c r="B378" t="s">
        <v>40</v>
      </c>
      <c r="C378">
        <v>17681.5</v>
      </c>
      <c r="D378">
        <v>-1722.1</v>
      </c>
      <c r="E378">
        <v>1965478.9</v>
      </c>
      <c r="F378">
        <v>1970854.2</v>
      </c>
      <c r="G378" t="s">
        <v>41</v>
      </c>
      <c r="H378">
        <v>1487300</v>
      </c>
      <c r="I378">
        <v>-30911816276.400002</v>
      </c>
      <c r="J378" t="s">
        <v>42</v>
      </c>
      <c r="K378" t="s">
        <v>43</v>
      </c>
      <c r="L378" t="s">
        <v>44</v>
      </c>
      <c r="M378">
        <v>18036864.899999999</v>
      </c>
      <c r="N378">
        <v>8103204.5</v>
      </c>
      <c r="O378" t="s">
        <v>45</v>
      </c>
      <c r="P378">
        <v>30.2</v>
      </c>
      <c r="Q378" t="s">
        <v>46</v>
      </c>
      <c r="R378" t="s">
        <v>26043</v>
      </c>
      <c r="S378">
        <v>-37028.1</v>
      </c>
      <c r="T378" t="s">
        <v>37</v>
      </c>
      <c r="U378" t="s">
        <v>38</v>
      </c>
      <c r="V378" t="s">
        <v>39</v>
      </c>
      <c r="W378">
        <v>-221200000</v>
      </c>
      <c r="X378">
        <v>2519.9</v>
      </c>
      <c r="Y378">
        <v>1851803</v>
      </c>
      <c r="Z378">
        <v>52.5</v>
      </c>
      <c r="AA378">
        <v>53.421999999999997</v>
      </c>
      <c r="AB378">
        <v>14386600</v>
      </c>
    </row>
    <row r="379" spans="1:28" x14ac:dyDescent="0.3">
      <c r="A379" t="s">
        <v>28</v>
      </c>
      <c r="B379" t="s">
        <v>48</v>
      </c>
      <c r="C379">
        <v>17738.5</v>
      </c>
      <c r="D379">
        <v>-1728.4</v>
      </c>
      <c r="E379">
        <v>1972022.6</v>
      </c>
      <c r="F379">
        <v>1977413.8</v>
      </c>
      <c r="G379" t="s">
        <v>49</v>
      </c>
      <c r="H379">
        <v>1492200</v>
      </c>
      <c r="I379">
        <v>-31016461835.599998</v>
      </c>
      <c r="J379" t="s">
        <v>50</v>
      </c>
      <c r="K379" t="s">
        <v>51</v>
      </c>
      <c r="L379" t="s">
        <v>52</v>
      </c>
      <c r="M379">
        <v>18094769.600000001</v>
      </c>
      <c r="N379">
        <v>8130117</v>
      </c>
      <c r="O379" t="s">
        <v>53</v>
      </c>
      <c r="P379">
        <v>30.3</v>
      </c>
      <c r="Q379" t="s">
        <v>54</v>
      </c>
      <c r="R379" t="s">
        <v>26044</v>
      </c>
      <c r="S379">
        <v>-37158.400000000001</v>
      </c>
      <c r="T379" t="s">
        <v>37</v>
      </c>
      <c r="U379" t="s">
        <v>56</v>
      </c>
      <c r="V379" t="s">
        <v>39</v>
      </c>
      <c r="W379">
        <v>-222800000</v>
      </c>
      <c r="X379">
        <v>2521.6</v>
      </c>
      <c r="Y379">
        <v>1857961.5</v>
      </c>
      <c r="Z379">
        <v>52.65</v>
      </c>
      <c r="AA379">
        <v>53.593000000000004</v>
      </c>
      <c r="AB379">
        <v>14434400</v>
      </c>
    </row>
    <row r="380" spans="1:28" x14ac:dyDescent="0.3">
      <c r="A380" t="s">
        <v>28</v>
      </c>
      <c r="B380" t="s">
        <v>57</v>
      </c>
      <c r="C380">
        <v>17795.5</v>
      </c>
      <c r="D380">
        <v>-1734.7</v>
      </c>
      <c r="E380">
        <v>1978566.3</v>
      </c>
      <c r="F380">
        <v>1983973.4</v>
      </c>
      <c r="G380" t="s">
        <v>58</v>
      </c>
      <c r="H380">
        <v>1497100</v>
      </c>
      <c r="I380">
        <v>-31121107394.799999</v>
      </c>
      <c r="J380" t="s">
        <v>59</v>
      </c>
      <c r="K380" t="s">
        <v>60</v>
      </c>
      <c r="L380" t="s">
        <v>61</v>
      </c>
      <c r="M380">
        <v>18152674.300000001</v>
      </c>
      <c r="N380">
        <v>8157029.5</v>
      </c>
      <c r="O380" t="s">
        <v>62</v>
      </c>
      <c r="P380">
        <v>30.4</v>
      </c>
      <c r="Q380" t="s">
        <v>63</v>
      </c>
      <c r="R380" t="s">
        <v>26045</v>
      </c>
      <c r="S380">
        <v>-37288.699999999997</v>
      </c>
      <c r="T380" t="s">
        <v>37</v>
      </c>
      <c r="U380" t="s">
        <v>38</v>
      </c>
      <c r="V380" t="s">
        <v>39</v>
      </c>
      <c r="W380">
        <v>-224400000</v>
      </c>
      <c r="X380">
        <v>2523.3000000000002</v>
      </c>
      <c r="Y380">
        <v>1864120</v>
      </c>
      <c r="Z380">
        <v>52.8</v>
      </c>
      <c r="AA380">
        <v>53.764000000000003</v>
      </c>
      <c r="AB380">
        <v>14482200</v>
      </c>
    </row>
    <row r="381" spans="1:28" x14ac:dyDescent="0.3">
      <c r="A381" t="s">
        <v>0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8</v>
      </c>
      <c r="J381" t="s">
        <v>9</v>
      </c>
      <c r="K381" t="s">
        <v>10</v>
      </c>
      <c r="L381" t="s">
        <v>11</v>
      </c>
      <c r="M381" t="s">
        <v>12</v>
      </c>
      <c r="N381" t="s">
        <v>13</v>
      </c>
      <c r="O381" t="s">
        <v>14</v>
      </c>
      <c r="P381" t="s">
        <v>15</v>
      </c>
      <c r="Q381" t="s">
        <v>16</v>
      </c>
      <c r="R381" t="s">
        <v>17</v>
      </c>
      <c r="S381" t="s">
        <v>18</v>
      </c>
      <c r="T381" t="s">
        <v>19</v>
      </c>
      <c r="U381" t="s">
        <v>20</v>
      </c>
      <c r="V381" t="s">
        <v>21</v>
      </c>
      <c r="W381" t="s">
        <v>22</v>
      </c>
      <c r="X381" t="s">
        <v>23</v>
      </c>
      <c r="Y381" t="s">
        <v>24</v>
      </c>
      <c r="Z381" t="s">
        <v>25</v>
      </c>
      <c r="AA381" t="s">
        <v>26</v>
      </c>
      <c r="AB381" t="s">
        <v>27</v>
      </c>
    </row>
    <row r="382" spans="1:28" x14ac:dyDescent="0.3">
      <c r="A382" t="s">
        <v>28</v>
      </c>
      <c r="B382" t="s">
        <v>29</v>
      </c>
      <c r="C382">
        <v>17852.5</v>
      </c>
      <c r="D382">
        <v>-1741</v>
      </c>
      <c r="E382">
        <v>1985110</v>
      </c>
      <c r="F382">
        <v>1990533</v>
      </c>
      <c r="G382" t="s">
        <v>30</v>
      </c>
      <c r="H382">
        <v>1502000</v>
      </c>
      <c r="I382">
        <v>-31225752954</v>
      </c>
      <c r="J382" t="s">
        <v>31</v>
      </c>
      <c r="K382" t="s">
        <v>32</v>
      </c>
      <c r="L382" t="s">
        <v>33</v>
      </c>
      <c r="M382">
        <v>18210579</v>
      </c>
      <c r="N382">
        <v>8183942</v>
      </c>
      <c r="O382" t="s">
        <v>34</v>
      </c>
      <c r="P382">
        <v>30.5</v>
      </c>
      <c r="Q382" t="s">
        <v>35</v>
      </c>
      <c r="R382" t="s">
        <v>26046</v>
      </c>
      <c r="S382">
        <v>-37419</v>
      </c>
      <c r="T382" t="s">
        <v>37</v>
      </c>
      <c r="U382" t="s">
        <v>38</v>
      </c>
      <c r="V382" t="s">
        <v>39</v>
      </c>
      <c r="W382">
        <v>-226000000</v>
      </c>
      <c r="X382">
        <v>2525</v>
      </c>
      <c r="Y382">
        <v>1870278.5</v>
      </c>
      <c r="Z382">
        <v>52.95</v>
      </c>
      <c r="AA382">
        <v>53.935000000000002</v>
      </c>
      <c r="AB382">
        <v>14530000</v>
      </c>
    </row>
    <row r="383" spans="1:28" x14ac:dyDescent="0.3">
      <c r="A383" t="s">
        <v>28</v>
      </c>
      <c r="B383" t="s">
        <v>40</v>
      </c>
      <c r="C383">
        <v>17909.5</v>
      </c>
      <c r="D383">
        <v>-1747.3</v>
      </c>
      <c r="E383">
        <v>1991653.7</v>
      </c>
      <c r="F383">
        <v>1997092.6</v>
      </c>
      <c r="G383" t="s">
        <v>41</v>
      </c>
      <c r="H383">
        <v>1506900</v>
      </c>
      <c r="I383">
        <v>-31330398513.200001</v>
      </c>
      <c r="J383" t="s">
        <v>42</v>
      </c>
      <c r="K383" t="s">
        <v>43</v>
      </c>
      <c r="L383" t="s">
        <v>44</v>
      </c>
      <c r="M383">
        <v>18268483.699999999</v>
      </c>
      <c r="N383">
        <v>8210854.5</v>
      </c>
      <c r="O383" t="s">
        <v>45</v>
      </c>
      <c r="P383">
        <v>30.6</v>
      </c>
      <c r="Q383" t="s">
        <v>46</v>
      </c>
      <c r="R383" t="s">
        <v>26047</v>
      </c>
      <c r="S383">
        <v>-37549.300000000003</v>
      </c>
      <c r="T383" t="s">
        <v>37</v>
      </c>
      <c r="U383" t="s">
        <v>38</v>
      </c>
      <c r="V383" t="s">
        <v>39</v>
      </c>
      <c r="W383">
        <v>-227600000</v>
      </c>
      <c r="X383">
        <v>2526.6999999999998</v>
      </c>
      <c r="Y383">
        <v>1876437</v>
      </c>
      <c r="Z383">
        <v>53.1</v>
      </c>
      <c r="AA383">
        <v>54.106000000000002</v>
      </c>
      <c r="AB383">
        <v>14577800</v>
      </c>
    </row>
    <row r="384" spans="1:28" x14ac:dyDescent="0.3">
      <c r="A384" t="s">
        <v>28</v>
      </c>
      <c r="B384" t="s">
        <v>48</v>
      </c>
      <c r="C384">
        <v>17966.5</v>
      </c>
      <c r="D384">
        <v>-1753.6</v>
      </c>
      <c r="E384">
        <v>1998197.4</v>
      </c>
      <c r="F384">
        <v>2003652.2</v>
      </c>
      <c r="G384" t="s">
        <v>49</v>
      </c>
      <c r="H384">
        <v>1511800</v>
      </c>
      <c r="I384">
        <v>-31435044072.400002</v>
      </c>
      <c r="J384" t="s">
        <v>50</v>
      </c>
      <c r="K384" t="s">
        <v>51</v>
      </c>
      <c r="L384" t="s">
        <v>52</v>
      </c>
      <c r="M384">
        <v>18326388.399999999</v>
      </c>
      <c r="N384">
        <v>8237767</v>
      </c>
      <c r="O384" t="s">
        <v>53</v>
      </c>
      <c r="P384">
        <v>30.7</v>
      </c>
      <c r="Q384" t="s">
        <v>54</v>
      </c>
      <c r="R384" t="s">
        <v>26048</v>
      </c>
      <c r="S384">
        <v>-37679.599999999999</v>
      </c>
      <c r="T384" t="s">
        <v>37</v>
      </c>
      <c r="U384" t="s">
        <v>56</v>
      </c>
      <c r="V384" t="s">
        <v>39</v>
      </c>
      <c r="W384">
        <v>-229200000</v>
      </c>
      <c r="X384">
        <v>2528.4</v>
      </c>
      <c r="Y384">
        <v>1882595.5</v>
      </c>
      <c r="Z384">
        <v>53.25</v>
      </c>
      <c r="AA384">
        <v>54.277000000000001</v>
      </c>
      <c r="AB384">
        <v>14625600</v>
      </c>
    </row>
    <row r="385" spans="1:28" x14ac:dyDescent="0.3">
      <c r="A385" t="s">
        <v>28</v>
      </c>
      <c r="B385" t="s">
        <v>57</v>
      </c>
      <c r="C385">
        <v>18023.5</v>
      </c>
      <c r="D385">
        <v>-1759.9</v>
      </c>
      <c r="E385">
        <v>2004741.1</v>
      </c>
      <c r="F385">
        <v>2010211.8</v>
      </c>
      <c r="G385" t="s">
        <v>58</v>
      </c>
      <c r="H385">
        <v>1516700</v>
      </c>
      <c r="I385">
        <v>-31539689631.599998</v>
      </c>
      <c r="J385" t="s">
        <v>59</v>
      </c>
      <c r="K385" t="s">
        <v>60</v>
      </c>
      <c r="L385" t="s">
        <v>61</v>
      </c>
      <c r="M385">
        <v>18384293.100000001</v>
      </c>
      <c r="N385">
        <v>8264679.5</v>
      </c>
      <c r="O385" t="s">
        <v>62</v>
      </c>
      <c r="P385">
        <v>30.8</v>
      </c>
      <c r="Q385" t="s">
        <v>63</v>
      </c>
      <c r="R385" t="s">
        <v>26049</v>
      </c>
      <c r="S385">
        <v>-37809.9</v>
      </c>
      <c r="T385" t="s">
        <v>37</v>
      </c>
      <c r="U385" t="s">
        <v>38</v>
      </c>
      <c r="V385" t="s">
        <v>39</v>
      </c>
      <c r="W385">
        <v>-230800000</v>
      </c>
      <c r="X385">
        <v>2530.1</v>
      </c>
      <c r="Y385">
        <v>1888754</v>
      </c>
      <c r="Z385">
        <v>53.4</v>
      </c>
      <c r="AA385">
        <v>54.448</v>
      </c>
      <c r="AB385">
        <v>14673400</v>
      </c>
    </row>
    <row r="386" spans="1:28" x14ac:dyDescent="0.3">
      <c r="A386" t="s">
        <v>0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</v>
      </c>
      <c r="I386" t="s">
        <v>8</v>
      </c>
      <c r="J386" t="s">
        <v>9</v>
      </c>
      <c r="K386" t="s">
        <v>10</v>
      </c>
      <c r="L386" t="s">
        <v>11</v>
      </c>
      <c r="M386" t="s">
        <v>12</v>
      </c>
      <c r="N386" t="s">
        <v>13</v>
      </c>
      <c r="O386" t="s">
        <v>14</v>
      </c>
      <c r="P386" t="s">
        <v>15</v>
      </c>
      <c r="Q386" t="s">
        <v>16</v>
      </c>
      <c r="R386" t="s">
        <v>17</v>
      </c>
      <c r="S386" t="s">
        <v>18</v>
      </c>
      <c r="T386" t="s">
        <v>19</v>
      </c>
      <c r="U386" t="s">
        <v>20</v>
      </c>
      <c r="V386" t="s">
        <v>21</v>
      </c>
      <c r="W386" t="s">
        <v>22</v>
      </c>
      <c r="X386" t="s">
        <v>23</v>
      </c>
      <c r="Y386" t="s">
        <v>24</v>
      </c>
      <c r="Z386" t="s">
        <v>25</v>
      </c>
      <c r="AA386" t="s">
        <v>26</v>
      </c>
      <c r="AB386" t="s">
        <v>27</v>
      </c>
    </row>
    <row r="387" spans="1:28" x14ac:dyDescent="0.3">
      <c r="A387" t="s">
        <v>28</v>
      </c>
      <c r="B387" t="s">
        <v>29</v>
      </c>
      <c r="C387">
        <v>18080.5</v>
      </c>
      <c r="D387">
        <v>-1766.2</v>
      </c>
      <c r="E387">
        <v>2011284.8</v>
      </c>
      <c r="F387">
        <v>2016771.4</v>
      </c>
      <c r="G387" t="s">
        <v>30</v>
      </c>
      <c r="H387">
        <v>1521600</v>
      </c>
      <c r="I387">
        <v>-31644335190.799999</v>
      </c>
      <c r="J387" t="s">
        <v>31</v>
      </c>
      <c r="K387" t="s">
        <v>32</v>
      </c>
      <c r="L387" t="s">
        <v>33</v>
      </c>
      <c r="M387">
        <v>18442197.800000001</v>
      </c>
      <c r="N387">
        <v>8291592</v>
      </c>
      <c r="O387" t="s">
        <v>34</v>
      </c>
      <c r="P387">
        <v>30.9</v>
      </c>
      <c r="Q387" t="s">
        <v>35</v>
      </c>
      <c r="R387" t="s">
        <v>26050</v>
      </c>
      <c r="S387">
        <v>-37940.199999999997</v>
      </c>
      <c r="T387" t="s">
        <v>37</v>
      </c>
      <c r="U387" t="s">
        <v>38</v>
      </c>
      <c r="V387" t="s">
        <v>39</v>
      </c>
      <c r="W387">
        <v>-232400000</v>
      </c>
      <c r="X387">
        <v>2531.8000000000002</v>
      </c>
      <c r="Y387">
        <v>1894912.5</v>
      </c>
      <c r="Z387">
        <v>53.55</v>
      </c>
      <c r="AA387">
        <v>54.619</v>
      </c>
      <c r="AB387">
        <v>14721200</v>
      </c>
    </row>
    <row r="388" spans="1:28" x14ac:dyDescent="0.3">
      <c r="A388" t="s">
        <v>28</v>
      </c>
      <c r="B388" t="s">
        <v>40</v>
      </c>
      <c r="C388">
        <v>18137.5</v>
      </c>
      <c r="D388">
        <v>-1772.5</v>
      </c>
      <c r="E388">
        <v>2017828.5</v>
      </c>
      <c r="F388">
        <v>2023331</v>
      </c>
      <c r="G388" t="s">
        <v>41</v>
      </c>
      <c r="H388">
        <v>1526500</v>
      </c>
      <c r="I388">
        <v>-31748980750</v>
      </c>
      <c r="J388" t="s">
        <v>42</v>
      </c>
      <c r="K388" t="s">
        <v>43</v>
      </c>
      <c r="L388" t="s">
        <v>44</v>
      </c>
      <c r="M388">
        <v>18500102.5</v>
      </c>
      <c r="N388">
        <v>8318504.5</v>
      </c>
      <c r="O388" t="s">
        <v>45</v>
      </c>
      <c r="P388">
        <v>31</v>
      </c>
      <c r="Q388" t="s">
        <v>46</v>
      </c>
      <c r="R388" t="s">
        <v>26051</v>
      </c>
      <c r="S388">
        <v>-38070.5</v>
      </c>
      <c r="T388" t="s">
        <v>37</v>
      </c>
      <c r="U388" t="s">
        <v>38</v>
      </c>
      <c r="V388" t="s">
        <v>39</v>
      </c>
      <c r="W388">
        <v>-234000000</v>
      </c>
      <c r="X388">
        <v>2533.5</v>
      </c>
      <c r="Y388">
        <v>1901071</v>
      </c>
      <c r="Z388">
        <v>53.7</v>
      </c>
      <c r="AA388">
        <v>54.79</v>
      </c>
      <c r="AB388">
        <v>14769000</v>
      </c>
    </row>
    <row r="389" spans="1:28" x14ac:dyDescent="0.3">
      <c r="A389" t="s">
        <v>28</v>
      </c>
      <c r="B389" t="s">
        <v>48</v>
      </c>
      <c r="C389">
        <v>18194.5</v>
      </c>
      <c r="D389">
        <v>-1778.8</v>
      </c>
      <c r="E389">
        <v>2024372.2</v>
      </c>
      <c r="F389">
        <v>2029890.6</v>
      </c>
      <c r="G389" t="s">
        <v>49</v>
      </c>
      <c r="H389">
        <v>1531400</v>
      </c>
      <c r="I389">
        <v>-31853626309.200001</v>
      </c>
      <c r="J389" t="s">
        <v>50</v>
      </c>
      <c r="K389" t="s">
        <v>51</v>
      </c>
      <c r="L389" t="s">
        <v>52</v>
      </c>
      <c r="M389">
        <v>18558007.199999999</v>
      </c>
      <c r="N389">
        <v>8345417</v>
      </c>
      <c r="O389" t="s">
        <v>53</v>
      </c>
      <c r="P389">
        <v>31.1</v>
      </c>
      <c r="Q389" t="s">
        <v>54</v>
      </c>
      <c r="R389" t="s">
        <v>26052</v>
      </c>
      <c r="S389">
        <v>-38200.800000000003</v>
      </c>
      <c r="T389" t="s">
        <v>37</v>
      </c>
      <c r="U389" t="s">
        <v>56</v>
      </c>
      <c r="V389" t="s">
        <v>39</v>
      </c>
      <c r="W389">
        <v>-235600000</v>
      </c>
      <c r="X389">
        <v>2535.1999999999998</v>
      </c>
      <c r="Y389">
        <v>1907229.5</v>
      </c>
      <c r="Z389">
        <v>53.85</v>
      </c>
      <c r="AA389">
        <v>54.960999999999999</v>
      </c>
      <c r="AB389">
        <v>14816800</v>
      </c>
    </row>
    <row r="390" spans="1:28" x14ac:dyDescent="0.3">
      <c r="A390" t="s">
        <v>28</v>
      </c>
      <c r="B390" t="s">
        <v>57</v>
      </c>
      <c r="C390">
        <v>18251.5</v>
      </c>
      <c r="D390">
        <v>-1785.1</v>
      </c>
      <c r="E390">
        <v>2030915.9</v>
      </c>
      <c r="F390">
        <v>2036450.2</v>
      </c>
      <c r="G390" t="s">
        <v>58</v>
      </c>
      <c r="H390">
        <v>1536300</v>
      </c>
      <c r="I390">
        <v>-31958271868.400002</v>
      </c>
      <c r="J390" t="s">
        <v>59</v>
      </c>
      <c r="K390" t="s">
        <v>60</v>
      </c>
      <c r="L390" t="s">
        <v>61</v>
      </c>
      <c r="M390">
        <v>18615911.899999999</v>
      </c>
      <c r="N390">
        <v>8372329.5</v>
      </c>
      <c r="O390" t="s">
        <v>62</v>
      </c>
      <c r="P390">
        <v>31.2</v>
      </c>
      <c r="Q390" t="s">
        <v>63</v>
      </c>
      <c r="R390" t="s">
        <v>26053</v>
      </c>
      <c r="S390">
        <v>-38331.1</v>
      </c>
      <c r="T390" t="s">
        <v>37</v>
      </c>
      <c r="U390" t="s">
        <v>38</v>
      </c>
      <c r="V390" t="s">
        <v>39</v>
      </c>
      <c r="W390">
        <v>-237200000</v>
      </c>
      <c r="X390">
        <v>2536.9</v>
      </c>
      <c r="Y390">
        <v>1913388</v>
      </c>
      <c r="Z390">
        <v>54</v>
      </c>
      <c r="AA390">
        <v>55.131999999999998</v>
      </c>
      <c r="AB390">
        <v>14864600</v>
      </c>
    </row>
    <row r="391" spans="1:28" x14ac:dyDescent="0.3">
      <c r="A391" t="s">
        <v>0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t="s">
        <v>11</v>
      </c>
      <c r="M391" t="s">
        <v>12</v>
      </c>
      <c r="N391" t="s">
        <v>13</v>
      </c>
      <c r="O391" t="s">
        <v>14</v>
      </c>
      <c r="P391" t="s">
        <v>15</v>
      </c>
      <c r="Q391" t="s">
        <v>16</v>
      </c>
      <c r="R391" t="s">
        <v>17</v>
      </c>
      <c r="S391" t="s">
        <v>18</v>
      </c>
      <c r="T391" t="s">
        <v>19</v>
      </c>
      <c r="U391" t="s">
        <v>20</v>
      </c>
      <c r="V391" t="s">
        <v>21</v>
      </c>
      <c r="W391" t="s">
        <v>22</v>
      </c>
      <c r="X391" t="s">
        <v>23</v>
      </c>
      <c r="Y391" t="s">
        <v>24</v>
      </c>
      <c r="Z391" t="s">
        <v>25</v>
      </c>
      <c r="AA391" t="s">
        <v>26</v>
      </c>
      <c r="AB391" t="s">
        <v>27</v>
      </c>
    </row>
    <row r="392" spans="1:28" x14ac:dyDescent="0.3">
      <c r="A392" t="s">
        <v>28</v>
      </c>
      <c r="B392" t="s">
        <v>29</v>
      </c>
      <c r="C392">
        <v>18308.5</v>
      </c>
      <c r="D392">
        <v>-1791.4</v>
      </c>
      <c r="E392">
        <v>2037459.6</v>
      </c>
      <c r="F392">
        <v>2043009.8</v>
      </c>
      <c r="G392" t="s">
        <v>30</v>
      </c>
      <c r="H392">
        <v>1541200</v>
      </c>
      <c r="I392">
        <v>-32062917427.599998</v>
      </c>
      <c r="J392" t="s">
        <v>31</v>
      </c>
      <c r="K392" t="s">
        <v>32</v>
      </c>
      <c r="L392" t="s">
        <v>33</v>
      </c>
      <c r="M392">
        <v>18673816.600000001</v>
      </c>
      <c r="N392">
        <v>8399242</v>
      </c>
      <c r="O392" t="s">
        <v>34</v>
      </c>
      <c r="P392">
        <v>31.3</v>
      </c>
      <c r="Q392" t="s">
        <v>35</v>
      </c>
      <c r="R392" t="s">
        <v>26054</v>
      </c>
      <c r="S392">
        <v>-38461.4</v>
      </c>
      <c r="T392" t="s">
        <v>37</v>
      </c>
      <c r="U392" t="s">
        <v>38</v>
      </c>
      <c r="V392" t="s">
        <v>39</v>
      </c>
      <c r="W392">
        <v>-238800000</v>
      </c>
      <c r="X392">
        <v>2538.6</v>
      </c>
      <c r="Y392">
        <v>1919546.5</v>
      </c>
      <c r="Z392">
        <v>54.15</v>
      </c>
      <c r="AA392">
        <v>55.302999999999997</v>
      </c>
      <c r="AB392">
        <v>14912400</v>
      </c>
    </row>
    <row r="393" spans="1:28" x14ac:dyDescent="0.3">
      <c r="A393" t="s">
        <v>28</v>
      </c>
      <c r="B393" t="s">
        <v>40</v>
      </c>
      <c r="C393">
        <v>18365.5</v>
      </c>
      <c r="D393">
        <v>-1797.7</v>
      </c>
      <c r="E393">
        <v>2044003.3</v>
      </c>
      <c r="F393">
        <v>2049569.4</v>
      </c>
      <c r="G393" t="s">
        <v>41</v>
      </c>
      <c r="H393">
        <v>1546100</v>
      </c>
      <c r="I393">
        <v>-32167562986.799999</v>
      </c>
      <c r="J393" t="s">
        <v>42</v>
      </c>
      <c r="K393" t="s">
        <v>43</v>
      </c>
      <c r="L393" t="s">
        <v>44</v>
      </c>
      <c r="M393">
        <v>18731721.300000001</v>
      </c>
      <c r="N393">
        <v>8426154.5</v>
      </c>
      <c r="O393" t="s">
        <v>45</v>
      </c>
      <c r="P393">
        <v>31.4</v>
      </c>
      <c r="Q393" t="s">
        <v>46</v>
      </c>
      <c r="R393" t="s">
        <v>26055</v>
      </c>
      <c r="S393">
        <v>-38591.699999999997</v>
      </c>
      <c r="T393" t="s">
        <v>37</v>
      </c>
      <c r="U393" t="s">
        <v>38</v>
      </c>
      <c r="V393" t="s">
        <v>39</v>
      </c>
      <c r="W393">
        <v>-240400000</v>
      </c>
      <c r="X393">
        <v>2540.3000000000002</v>
      </c>
      <c r="Y393">
        <v>1925705</v>
      </c>
      <c r="Z393">
        <v>54.3</v>
      </c>
      <c r="AA393">
        <v>55.473999999999997</v>
      </c>
      <c r="AB393">
        <v>14960200</v>
      </c>
    </row>
    <row r="394" spans="1:28" x14ac:dyDescent="0.3">
      <c r="A394" t="s">
        <v>28</v>
      </c>
      <c r="B394" t="s">
        <v>48</v>
      </c>
      <c r="C394">
        <v>18422.5</v>
      </c>
      <c r="D394">
        <v>-1804</v>
      </c>
      <c r="E394">
        <v>2050547</v>
      </c>
      <c r="F394">
        <v>2056129</v>
      </c>
      <c r="G394" t="s">
        <v>49</v>
      </c>
      <c r="H394">
        <v>1551000</v>
      </c>
      <c r="I394">
        <v>-32272208546</v>
      </c>
      <c r="J394" t="s">
        <v>50</v>
      </c>
      <c r="K394" t="s">
        <v>51</v>
      </c>
      <c r="L394" t="s">
        <v>52</v>
      </c>
      <c r="M394">
        <v>18789626</v>
      </c>
      <c r="N394">
        <v>8453067</v>
      </c>
      <c r="O394" t="s">
        <v>53</v>
      </c>
      <c r="P394">
        <v>31.5</v>
      </c>
      <c r="Q394" t="s">
        <v>54</v>
      </c>
      <c r="R394" t="s">
        <v>26056</v>
      </c>
      <c r="S394">
        <v>-38722</v>
      </c>
      <c r="T394" t="s">
        <v>37</v>
      </c>
      <c r="U394" t="s">
        <v>56</v>
      </c>
      <c r="V394" t="s">
        <v>39</v>
      </c>
      <c r="W394">
        <v>-242000000</v>
      </c>
      <c r="X394">
        <v>2542</v>
      </c>
      <c r="Y394">
        <v>1931863.5</v>
      </c>
      <c r="Z394">
        <v>54.45</v>
      </c>
      <c r="AA394">
        <v>55.645000000000003</v>
      </c>
      <c r="AB394">
        <v>15008000</v>
      </c>
    </row>
    <row r="395" spans="1:28" x14ac:dyDescent="0.3">
      <c r="A395" t="s">
        <v>28</v>
      </c>
      <c r="B395" t="s">
        <v>57</v>
      </c>
      <c r="C395">
        <v>18479.5</v>
      </c>
      <c r="D395">
        <v>-1810.3</v>
      </c>
      <c r="E395">
        <v>2057090.7</v>
      </c>
      <c r="F395">
        <v>2062688.6</v>
      </c>
      <c r="G395" t="s">
        <v>58</v>
      </c>
      <c r="H395">
        <v>1555900</v>
      </c>
      <c r="I395">
        <v>-32376854105.200001</v>
      </c>
      <c r="J395" t="s">
        <v>59</v>
      </c>
      <c r="K395" t="s">
        <v>60</v>
      </c>
      <c r="L395" t="s">
        <v>61</v>
      </c>
      <c r="M395">
        <v>18847530.699999999</v>
      </c>
      <c r="N395">
        <v>8479979.5</v>
      </c>
      <c r="O395" t="s">
        <v>62</v>
      </c>
      <c r="P395">
        <v>31.6</v>
      </c>
      <c r="Q395" t="s">
        <v>63</v>
      </c>
      <c r="R395" t="s">
        <v>26057</v>
      </c>
      <c r="S395">
        <v>-38852.300000000003</v>
      </c>
      <c r="T395" t="s">
        <v>37</v>
      </c>
      <c r="U395" t="s">
        <v>38</v>
      </c>
      <c r="V395" t="s">
        <v>39</v>
      </c>
      <c r="W395">
        <v>-243600000</v>
      </c>
      <c r="X395">
        <v>2543.6999999999998</v>
      </c>
      <c r="Y395">
        <v>1938022</v>
      </c>
      <c r="Z395">
        <v>54.6</v>
      </c>
      <c r="AA395">
        <v>55.816000000000003</v>
      </c>
      <c r="AB395">
        <v>15055800</v>
      </c>
    </row>
    <row r="396" spans="1:28" x14ac:dyDescent="0.3">
      <c r="A396" t="s">
        <v>0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7</v>
      </c>
      <c r="I396" t="s">
        <v>8</v>
      </c>
      <c r="J396" t="s">
        <v>9</v>
      </c>
      <c r="K396" t="s">
        <v>10</v>
      </c>
      <c r="L396" t="s">
        <v>11</v>
      </c>
      <c r="M396" t="s">
        <v>12</v>
      </c>
      <c r="N396" t="s">
        <v>13</v>
      </c>
      <c r="O396" t="s">
        <v>14</v>
      </c>
      <c r="P396" t="s">
        <v>15</v>
      </c>
      <c r="Q396" t="s">
        <v>16</v>
      </c>
      <c r="R396" t="s">
        <v>17</v>
      </c>
      <c r="S396" t="s">
        <v>18</v>
      </c>
      <c r="T396" t="s">
        <v>19</v>
      </c>
      <c r="U396" t="s">
        <v>20</v>
      </c>
      <c r="V396" t="s">
        <v>21</v>
      </c>
      <c r="W396" t="s">
        <v>22</v>
      </c>
      <c r="X396" t="s">
        <v>23</v>
      </c>
      <c r="Y396" t="s">
        <v>24</v>
      </c>
      <c r="Z396" t="s">
        <v>25</v>
      </c>
      <c r="AA396" t="s">
        <v>26</v>
      </c>
      <c r="AB396" t="s">
        <v>27</v>
      </c>
    </row>
    <row r="397" spans="1:28" x14ac:dyDescent="0.3">
      <c r="A397" t="s">
        <v>28</v>
      </c>
      <c r="B397" t="s">
        <v>29</v>
      </c>
      <c r="C397">
        <v>18536.5</v>
      </c>
      <c r="D397">
        <v>-1816.6</v>
      </c>
      <c r="E397">
        <v>2063634.4</v>
      </c>
      <c r="F397">
        <v>2069248.2</v>
      </c>
      <c r="G397" t="s">
        <v>30</v>
      </c>
      <c r="H397">
        <v>1560800</v>
      </c>
      <c r="I397">
        <v>-32481499664.400002</v>
      </c>
      <c r="J397" t="s">
        <v>31</v>
      </c>
      <c r="K397" t="s">
        <v>32</v>
      </c>
      <c r="L397" t="s">
        <v>33</v>
      </c>
      <c r="M397">
        <v>18905435.399999999</v>
      </c>
      <c r="N397">
        <v>8506892</v>
      </c>
      <c r="O397" t="s">
        <v>34</v>
      </c>
      <c r="P397">
        <v>31.7</v>
      </c>
      <c r="Q397" t="s">
        <v>35</v>
      </c>
      <c r="R397" t="s">
        <v>26058</v>
      </c>
      <c r="S397">
        <v>-38982.6</v>
      </c>
      <c r="T397" t="s">
        <v>37</v>
      </c>
      <c r="U397" t="s">
        <v>38</v>
      </c>
      <c r="V397" t="s">
        <v>39</v>
      </c>
      <c r="W397">
        <v>-245200000</v>
      </c>
      <c r="X397">
        <v>2545.4</v>
      </c>
      <c r="Y397">
        <v>1944180.5</v>
      </c>
      <c r="Z397">
        <v>54.75</v>
      </c>
      <c r="AA397">
        <v>55.987000000000002</v>
      </c>
      <c r="AB397">
        <v>15103600</v>
      </c>
    </row>
    <row r="398" spans="1:28" x14ac:dyDescent="0.3">
      <c r="A398" t="s">
        <v>28</v>
      </c>
      <c r="B398" t="s">
        <v>40</v>
      </c>
      <c r="C398">
        <v>18593.5</v>
      </c>
      <c r="D398">
        <v>-1822.9</v>
      </c>
      <c r="E398">
        <v>2070178.1</v>
      </c>
      <c r="F398">
        <v>2075807.8</v>
      </c>
      <c r="G398" t="s">
        <v>41</v>
      </c>
      <c r="H398">
        <v>1565700</v>
      </c>
      <c r="I398">
        <v>-32586145223.599998</v>
      </c>
      <c r="J398" t="s">
        <v>42</v>
      </c>
      <c r="K398" t="s">
        <v>43</v>
      </c>
      <c r="L398" t="s">
        <v>44</v>
      </c>
      <c r="M398">
        <v>18963340.100000001</v>
      </c>
      <c r="N398">
        <v>8533804.5</v>
      </c>
      <c r="O398" t="s">
        <v>45</v>
      </c>
      <c r="P398">
        <v>31.8</v>
      </c>
      <c r="Q398" t="s">
        <v>46</v>
      </c>
      <c r="R398" t="s">
        <v>26059</v>
      </c>
      <c r="S398">
        <v>-39112.9</v>
      </c>
      <c r="T398" t="s">
        <v>37</v>
      </c>
      <c r="U398" t="s">
        <v>38</v>
      </c>
      <c r="V398" t="s">
        <v>39</v>
      </c>
      <c r="W398">
        <v>-246800000</v>
      </c>
      <c r="X398">
        <v>2547.1</v>
      </c>
      <c r="Y398">
        <v>1950339</v>
      </c>
      <c r="Z398">
        <v>54.9</v>
      </c>
      <c r="AA398">
        <v>56.158000000000001</v>
      </c>
      <c r="AB398">
        <v>15151400</v>
      </c>
    </row>
    <row r="399" spans="1:28" x14ac:dyDescent="0.3">
      <c r="A399" t="s">
        <v>28</v>
      </c>
      <c r="B399" t="s">
        <v>48</v>
      </c>
      <c r="C399">
        <v>18650.5</v>
      </c>
      <c r="D399">
        <v>-1829.2</v>
      </c>
      <c r="E399">
        <v>2076721.8</v>
      </c>
      <c r="F399">
        <v>2082367.4</v>
      </c>
      <c r="G399" t="s">
        <v>49</v>
      </c>
      <c r="H399">
        <v>1570600</v>
      </c>
      <c r="I399">
        <v>-32690790782.799999</v>
      </c>
      <c r="J399" t="s">
        <v>50</v>
      </c>
      <c r="K399" t="s">
        <v>51</v>
      </c>
      <c r="L399" t="s">
        <v>52</v>
      </c>
      <c r="M399">
        <v>19021244.800000001</v>
      </c>
      <c r="N399">
        <v>8560717</v>
      </c>
      <c r="O399" t="s">
        <v>53</v>
      </c>
      <c r="P399">
        <v>31.9</v>
      </c>
      <c r="Q399" t="s">
        <v>54</v>
      </c>
      <c r="R399" t="s">
        <v>26060</v>
      </c>
      <c r="S399">
        <v>-39243.199999999997</v>
      </c>
      <c r="T399" t="s">
        <v>37</v>
      </c>
      <c r="U399" t="s">
        <v>56</v>
      </c>
      <c r="V399" t="s">
        <v>39</v>
      </c>
      <c r="W399">
        <v>-248400000</v>
      </c>
      <c r="X399">
        <v>2548.8000000000002</v>
      </c>
      <c r="Y399">
        <v>1956497.5</v>
      </c>
      <c r="Z399">
        <v>55.05</v>
      </c>
      <c r="AA399">
        <v>56.329000000000001</v>
      </c>
      <c r="AB399">
        <v>15199200</v>
      </c>
    </row>
    <row r="400" spans="1:28" x14ac:dyDescent="0.3">
      <c r="A400" t="s">
        <v>28</v>
      </c>
      <c r="B400" t="s">
        <v>57</v>
      </c>
      <c r="C400">
        <v>18707.5</v>
      </c>
      <c r="D400">
        <v>-1835.5</v>
      </c>
      <c r="E400">
        <v>2083265.5</v>
      </c>
      <c r="F400">
        <v>2088927</v>
      </c>
      <c r="G400" t="s">
        <v>58</v>
      </c>
      <c r="H400">
        <v>1575500</v>
      </c>
      <c r="I400">
        <v>-32795436342</v>
      </c>
      <c r="J400" t="s">
        <v>59</v>
      </c>
      <c r="K400" t="s">
        <v>60</v>
      </c>
      <c r="L400" t="s">
        <v>61</v>
      </c>
      <c r="M400">
        <v>19079149.5</v>
      </c>
      <c r="N400">
        <v>8587629.5</v>
      </c>
      <c r="O400" t="s">
        <v>62</v>
      </c>
      <c r="P400">
        <v>32</v>
      </c>
      <c r="Q400" t="s">
        <v>63</v>
      </c>
      <c r="R400" t="s">
        <v>26061</v>
      </c>
      <c r="S400">
        <v>-39373.5</v>
      </c>
      <c r="T400" t="s">
        <v>37</v>
      </c>
      <c r="U400" t="s">
        <v>38</v>
      </c>
      <c r="V400" t="s">
        <v>39</v>
      </c>
      <c r="W400">
        <v>-250000000</v>
      </c>
      <c r="X400">
        <v>2550.5</v>
      </c>
      <c r="Y400">
        <v>1962656</v>
      </c>
      <c r="Z400">
        <v>55.2</v>
      </c>
      <c r="AA400">
        <v>56.5</v>
      </c>
      <c r="AB400">
        <v>15247000</v>
      </c>
    </row>
    <row r="401" spans="1:28" x14ac:dyDescent="0.3">
      <c r="A401" t="s">
        <v>0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8</v>
      </c>
      <c r="J401" t="s">
        <v>9</v>
      </c>
      <c r="K401" t="s">
        <v>10</v>
      </c>
      <c r="L401" t="s">
        <v>11</v>
      </c>
      <c r="M401" t="s">
        <v>12</v>
      </c>
      <c r="N401" t="s">
        <v>13</v>
      </c>
      <c r="O401" t="s">
        <v>14</v>
      </c>
      <c r="P401" t="s">
        <v>15</v>
      </c>
      <c r="Q401" t="s">
        <v>16</v>
      </c>
      <c r="R401" t="s">
        <v>17</v>
      </c>
      <c r="S401" t="s">
        <v>18</v>
      </c>
      <c r="T401" t="s">
        <v>19</v>
      </c>
      <c r="U401" t="s">
        <v>20</v>
      </c>
      <c r="V401" t="s">
        <v>21</v>
      </c>
      <c r="W401" t="s">
        <v>22</v>
      </c>
      <c r="X401" t="s">
        <v>23</v>
      </c>
      <c r="Y401" t="s">
        <v>24</v>
      </c>
      <c r="Z401" t="s">
        <v>25</v>
      </c>
      <c r="AA401" t="s">
        <v>26</v>
      </c>
      <c r="AB401" t="s">
        <v>27</v>
      </c>
    </row>
    <row r="402" spans="1:28" x14ac:dyDescent="0.3">
      <c r="A402" t="s">
        <v>28</v>
      </c>
      <c r="B402" t="s">
        <v>29</v>
      </c>
      <c r="C402">
        <v>18764.5</v>
      </c>
      <c r="D402">
        <v>-1841.8</v>
      </c>
      <c r="E402">
        <v>2089809.2</v>
      </c>
      <c r="F402">
        <v>2095486.6</v>
      </c>
      <c r="G402" t="s">
        <v>30</v>
      </c>
      <c r="H402">
        <v>1580400</v>
      </c>
      <c r="I402">
        <v>-32900081901.200001</v>
      </c>
      <c r="J402" t="s">
        <v>31</v>
      </c>
      <c r="K402" t="s">
        <v>32</v>
      </c>
      <c r="L402" t="s">
        <v>33</v>
      </c>
      <c r="M402">
        <v>19137054.199999999</v>
      </c>
      <c r="N402">
        <v>8614542</v>
      </c>
      <c r="O402" t="s">
        <v>34</v>
      </c>
      <c r="P402">
        <v>32.1</v>
      </c>
      <c r="Q402" t="s">
        <v>35</v>
      </c>
      <c r="R402" t="s">
        <v>26062</v>
      </c>
      <c r="S402">
        <v>-39503.800000000003</v>
      </c>
      <c r="T402" t="s">
        <v>37</v>
      </c>
      <c r="U402" t="s">
        <v>38</v>
      </c>
      <c r="V402" t="s">
        <v>39</v>
      </c>
      <c r="W402">
        <v>-251600000</v>
      </c>
      <c r="X402">
        <v>2552.1999999999998</v>
      </c>
      <c r="Y402">
        <v>1968814.5</v>
      </c>
      <c r="Z402">
        <v>55.35</v>
      </c>
      <c r="AA402">
        <v>56.670999999999999</v>
      </c>
      <c r="AB402">
        <v>15294800</v>
      </c>
    </row>
    <row r="403" spans="1:28" x14ac:dyDescent="0.3">
      <c r="A403" t="s">
        <v>28</v>
      </c>
      <c r="B403" t="s">
        <v>40</v>
      </c>
      <c r="C403">
        <v>18821.5</v>
      </c>
      <c r="D403">
        <v>-1848.1</v>
      </c>
      <c r="E403">
        <v>2096352.9</v>
      </c>
      <c r="F403">
        <v>2102046.2000000002</v>
      </c>
      <c r="G403" t="s">
        <v>41</v>
      </c>
      <c r="H403">
        <v>1585300</v>
      </c>
      <c r="I403">
        <v>-33004727460.400002</v>
      </c>
      <c r="J403" t="s">
        <v>42</v>
      </c>
      <c r="K403" t="s">
        <v>43</v>
      </c>
      <c r="L403" t="s">
        <v>44</v>
      </c>
      <c r="M403">
        <v>19194958.899999999</v>
      </c>
      <c r="N403">
        <v>8641454.5</v>
      </c>
      <c r="O403" t="s">
        <v>45</v>
      </c>
      <c r="P403">
        <v>32.200000000000003</v>
      </c>
      <c r="Q403" t="s">
        <v>46</v>
      </c>
      <c r="R403" t="s">
        <v>26063</v>
      </c>
      <c r="S403">
        <v>-39634.1</v>
      </c>
      <c r="T403" t="s">
        <v>37</v>
      </c>
      <c r="U403" t="s">
        <v>38</v>
      </c>
      <c r="V403" t="s">
        <v>39</v>
      </c>
      <c r="W403">
        <v>-253200000</v>
      </c>
      <c r="X403">
        <v>2553.9</v>
      </c>
      <c r="Y403">
        <v>1974973</v>
      </c>
      <c r="Z403">
        <v>55.5</v>
      </c>
      <c r="AA403">
        <v>56.841999999999999</v>
      </c>
      <c r="AB403">
        <v>15342600</v>
      </c>
    </row>
    <row r="404" spans="1:28" x14ac:dyDescent="0.3">
      <c r="A404" t="s">
        <v>28</v>
      </c>
      <c r="B404" t="s">
        <v>48</v>
      </c>
      <c r="C404">
        <v>18878.5</v>
      </c>
      <c r="D404">
        <v>-1854.4</v>
      </c>
      <c r="E404">
        <v>2102896.6</v>
      </c>
      <c r="F404">
        <v>2108605.7999999998</v>
      </c>
      <c r="G404" t="s">
        <v>49</v>
      </c>
      <c r="H404">
        <v>1590200</v>
      </c>
      <c r="I404">
        <v>-33109373019.599998</v>
      </c>
      <c r="J404" t="s">
        <v>50</v>
      </c>
      <c r="K404" t="s">
        <v>51</v>
      </c>
      <c r="L404" t="s">
        <v>52</v>
      </c>
      <c r="M404">
        <v>19252863.600000001</v>
      </c>
      <c r="N404">
        <v>8668367</v>
      </c>
      <c r="O404" t="s">
        <v>53</v>
      </c>
      <c r="P404">
        <v>32.299999999999997</v>
      </c>
      <c r="Q404" t="s">
        <v>54</v>
      </c>
      <c r="R404" t="s">
        <v>26064</v>
      </c>
      <c r="S404">
        <v>-39764.400000000001</v>
      </c>
      <c r="T404" t="s">
        <v>37</v>
      </c>
      <c r="U404" t="s">
        <v>56</v>
      </c>
      <c r="V404" t="s">
        <v>39</v>
      </c>
      <c r="W404">
        <v>-254800000</v>
      </c>
      <c r="X404">
        <v>2555.6</v>
      </c>
      <c r="Y404">
        <v>1981131.5</v>
      </c>
      <c r="Z404">
        <v>55.65</v>
      </c>
      <c r="AA404">
        <v>57.012999999999998</v>
      </c>
      <c r="AB404">
        <v>15390400</v>
      </c>
    </row>
    <row r="405" spans="1:28" x14ac:dyDescent="0.3">
      <c r="A405" t="s">
        <v>28</v>
      </c>
      <c r="B405" t="s">
        <v>57</v>
      </c>
      <c r="C405">
        <v>18935.5</v>
      </c>
      <c r="D405">
        <v>-1860.7</v>
      </c>
      <c r="E405">
        <v>2109440.2999999998</v>
      </c>
      <c r="F405">
        <v>2115165.4</v>
      </c>
      <c r="G405" t="s">
        <v>58</v>
      </c>
      <c r="H405">
        <v>1595100</v>
      </c>
      <c r="I405">
        <v>-33214018578.799999</v>
      </c>
      <c r="J405" t="s">
        <v>59</v>
      </c>
      <c r="K405" t="s">
        <v>60</v>
      </c>
      <c r="L405" t="s">
        <v>61</v>
      </c>
      <c r="M405">
        <v>19310768.300000001</v>
      </c>
      <c r="N405">
        <v>8695279.5</v>
      </c>
      <c r="O405" t="s">
        <v>62</v>
      </c>
      <c r="P405">
        <v>32.4</v>
      </c>
      <c r="Q405" t="s">
        <v>63</v>
      </c>
      <c r="R405" t="s">
        <v>26065</v>
      </c>
      <c r="S405">
        <v>-39894.699999999997</v>
      </c>
      <c r="T405" t="s">
        <v>37</v>
      </c>
      <c r="U405" t="s">
        <v>38</v>
      </c>
      <c r="V405" t="s">
        <v>39</v>
      </c>
      <c r="W405">
        <v>-256400000</v>
      </c>
      <c r="X405">
        <v>2557.3000000000002</v>
      </c>
      <c r="Y405">
        <v>1987290</v>
      </c>
      <c r="Z405">
        <v>55.8</v>
      </c>
      <c r="AA405">
        <v>57.183999999999997</v>
      </c>
      <c r="AB405">
        <v>15438200</v>
      </c>
    </row>
    <row r="406" spans="1:28" x14ac:dyDescent="0.3">
      <c r="A406" t="s">
        <v>0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7</v>
      </c>
      <c r="I406" t="s">
        <v>8</v>
      </c>
      <c r="J406" t="s">
        <v>9</v>
      </c>
      <c r="K406" t="s">
        <v>10</v>
      </c>
      <c r="L406" t="s">
        <v>11</v>
      </c>
      <c r="M406" t="s">
        <v>12</v>
      </c>
      <c r="N406" t="s">
        <v>13</v>
      </c>
      <c r="O406" t="s">
        <v>14</v>
      </c>
      <c r="P406" t="s">
        <v>15</v>
      </c>
      <c r="Q406" t="s">
        <v>16</v>
      </c>
      <c r="R406" t="s">
        <v>17</v>
      </c>
      <c r="S406" t="s">
        <v>18</v>
      </c>
      <c r="T406" t="s">
        <v>19</v>
      </c>
      <c r="U406" t="s">
        <v>20</v>
      </c>
      <c r="V406" t="s">
        <v>21</v>
      </c>
      <c r="W406" t="s">
        <v>22</v>
      </c>
      <c r="X406" t="s">
        <v>23</v>
      </c>
      <c r="Y406" t="s">
        <v>24</v>
      </c>
      <c r="Z406" t="s">
        <v>25</v>
      </c>
      <c r="AA406" t="s">
        <v>26</v>
      </c>
      <c r="AB406" t="s">
        <v>27</v>
      </c>
    </row>
    <row r="407" spans="1:28" x14ac:dyDescent="0.3">
      <c r="A407" t="s">
        <v>28</v>
      </c>
      <c r="B407" t="s">
        <v>29</v>
      </c>
      <c r="C407">
        <v>18992.5</v>
      </c>
      <c r="D407">
        <v>-1867</v>
      </c>
      <c r="E407">
        <v>2115984</v>
      </c>
      <c r="F407">
        <v>2121725</v>
      </c>
      <c r="G407" t="s">
        <v>30</v>
      </c>
      <c r="H407">
        <v>1600000</v>
      </c>
      <c r="I407">
        <v>-33318664138</v>
      </c>
      <c r="J407" t="s">
        <v>31</v>
      </c>
      <c r="K407" t="s">
        <v>32</v>
      </c>
      <c r="L407" t="s">
        <v>33</v>
      </c>
      <c r="M407">
        <v>19368673</v>
      </c>
      <c r="N407">
        <v>8722192</v>
      </c>
      <c r="O407" t="s">
        <v>34</v>
      </c>
      <c r="P407">
        <v>32.5</v>
      </c>
      <c r="Q407" t="s">
        <v>35</v>
      </c>
      <c r="R407" t="s">
        <v>26066</v>
      </c>
      <c r="S407">
        <v>-40025</v>
      </c>
      <c r="T407" t="s">
        <v>37</v>
      </c>
      <c r="U407" t="s">
        <v>38</v>
      </c>
      <c r="V407" t="s">
        <v>39</v>
      </c>
      <c r="W407">
        <v>-258000000</v>
      </c>
      <c r="X407">
        <v>2559</v>
      </c>
      <c r="Y407">
        <v>1993448.5</v>
      </c>
      <c r="Z407">
        <v>55.95</v>
      </c>
      <c r="AA407">
        <v>57.354999999999997</v>
      </c>
      <c r="AB407">
        <v>15486000</v>
      </c>
    </row>
    <row r="408" spans="1:28" x14ac:dyDescent="0.3">
      <c r="A408" t="s">
        <v>28</v>
      </c>
      <c r="B408" t="s">
        <v>40</v>
      </c>
      <c r="C408">
        <v>19049.5</v>
      </c>
      <c r="D408">
        <v>-1873.3</v>
      </c>
      <c r="E408">
        <v>2122527.7000000002</v>
      </c>
      <c r="F408">
        <v>2128284.6</v>
      </c>
      <c r="G408" t="s">
        <v>41</v>
      </c>
      <c r="H408">
        <v>1604900</v>
      </c>
      <c r="I408">
        <v>-33423309697.200001</v>
      </c>
      <c r="J408" t="s">
        <v>42</v>
      </c>
      <c r="K408" t="s">
        <v>43</v>
      </c>
      <c r="L408" t="s">
        <v>44</v>
      </c>
      <c r="M408">
        <v>19426577.699999999</v>
      </c>
      <c r="N408">
        <v>8749104.5</v>
      </c>
      <c r="O408" t="s">
        <v>45</v>
      </c>
      <c r="P408">
        <v>32.6</v>
      </c>
      <c r="Q408" t="s">
        <v>46</v>
      </c>
      <c r="R408" t="s">
        <v>26067</v>
      </c>
      <c r="S408">
        <v>-40155.300000000003</v>
      </c>
      <c r="T408" t="s">
        <v>37</v>
      </c>
      <c r="U408" t="s">
        <v>38</v>
      </c>
      <c r="V408" t="s">
        <v>39</v>
      </c>
      <c r="W408">
        <v>-259600000</v>
      </c>
      <c r="X408">
        <v>2560.6999999999998</v>
      </c>
      <c r="Y408">
        <v>1999607</v>
      </c>
      <c r="Z408">
        <v>56.1</v>
      </c>
      <c r="AA408">
        <v>57.526000000000003</v>
      </c>
      <c r="AB408">
        <v>15533800</v>
      </c>
    </row>
    <row r="409" spans="1:28" x14ac:dyDescent="0.3">
      <c r="A409" t="s">
        <v>28</v>
      </c>
      <c r="B409" t="s">
        <v>48</v>
      </c>
      <c r="C409">
        <v>19106.5</v>
      </c>
      <c r="D409">
        <v>-1879.6</v>
      </c>
      <c r="E409">
        <v>2129071.4</v>
      </c>
      <c r="F409">
        <v>2134844.2000000002</v>
      </c>
      <c r="G409" t="s">
        <v>49</v>
      </c>
      <c r="H409">
        <v>1609800</v>
      </c>
      <c r="I409">
        <v>-33527955256.400002</v>
      </c>
      <c r="J409" t="s">
        <v>50</v>
      </c>
      <c r="K409" t="s">
        <v>51</v>
      </c>
      <c r="L409" t="s">
        <v>52</v>
      </c>
      <c r="M409">
        <v>19484482.399999999</v>
      </c>
      <c r="N409">
        <v>8776017</v>
      </c>
      <c r="O409" t="s">
        <v>53</v>
      </c>
      <c r="P409">
        <v>32.700000000000003</v>
      </c>
      <c r="Q409" t="s">
        <v>54</v>
      </c>
      <c r="R409" t="s">
        <v>26068</v>
      </c>
      <c r="S409">
        <v>-40285.599999999999</v>
      </c>
      <c r="T409" t="s">
        <v>37</v>
      </c>
      <c r="U409" t="s">
        <v>56</v>
      </c>
      <c r="V409" t="s">
        <v>39</v>
      </c>
      <c r="W409">
        <v>-261200000</v>
      </c>
      <c r="X409">
        <v>2562.4</v>
      </c>
      <c r="Y409">
        <v>2005765.5</v>
      </c>
      <c r="Z409">
        <v>56.25</v>
      </c>
      <c r="AA409">
        <v>57.697000000000003</v>
      </c>
      <c r="AB409">
        <v>15581600</v>
      </c>
    </row>
    <row r="410" spans="1:28" x14ac:dyDescent="0.3">
      <c r="A410" t="s">
        <v>28</v>
      </c>
      <c r="B410" t="s">
        <v>57</v>
      </c>
      <c r="C410">
        <v>19163.5</v>
      </c>
      <c r="D410">
        <v>-1885.9</v>
      </c>
      <c r="E410">
        <v>2135615.1</v>
      </c>
      <c r="F410">
        <v>2141403.7999999998</v>
      </c>
      <c r="G410" t="s">
        <v>58</v>
      </c>
      <c r="H410">
        <v>1614700</v>
      </c>
      <c r="I410">
        <v>-33632600815.599998</v>
      </c>
      <c r="J410" t="s">
        <v>59</v>
      </c>
      <c r="K410" t="s">
        <v>60</v>
      </c>
      <c r="L410" t="s">
        <v>61</v>
      </c>
      <c r="M410">
        <v>19542387.100000001</v>
      </c>
      <c r="N410">
        <v>8802929.5</v>
      </c>
      <c r="O410" t="s">
        <v>62</v>
      </c>
      <c r="P410">
        <v>32.799999999999997</v>
      </c>
      <c r="Q410" t="s">
        <v>63</v>
      </c>
      <c r="R410" t="s">
        <v>26069</v>
      </c>
      <c r="S410">
        <v>-40415.9</v>
      </c>
      <c r="T410" t="s">
        <v>37</v>
      </c>
      <c r="U410" t="s">
        <v>38</v>
      </c>
      <c r="V410" t="s">
        <v>39</v>
      </c>
      <c r="W410">
        <v>-262800000</v>
      </c>
      <c r="X410">
        <v>2564.1</v>
      </c>
      <c r="Y410">
        <v>2011924</v>
      </c>
      <c r="Z410">
        <v>56.4</v>
      </c>
      <c r="AA410">
        <v>57.868000000000002</v>
      </c>
      <c r="AB410">
        <v>15629400</v>
      </c>
    </row>
    <row r="411" spans="1:28" x14ac:dyDescent="0.3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8</v>
      </c>
      <c r="J411" t="s">
        <v>9</v>
      </c>
      <c r="K411" t="s">
        <v>10</v>
      </c>
      <c r="L411" t="s">
        <v>11</v>
      </c>
      <c r="M411" t="s">
        <v>12</v>
      </c>
      <c r="N411" t="s">
        <v>13</v>
      </c>
      <c r="O411" t="s">
        <v>14</v>
      </c>
      <c r="P411" t="s">
        <v>15</v>
      </c>
      <c r="Q411" t="s">
        <v>16</v>
      </c>
      <c r="R411" t="s">
        <v>17</v>
      </c>
      <c r="S411" t="s">
        <v>18</v>
      </c>
      <c r="T411" t="s">
        <v>19</v>
      </c>
      <c r="U411" t="s">
        <v>20</v>
      </c>
      <c r="V411" t="s">
        <v>21</v>
      </c>
      <c r="W411" t="s">
        <v>22</v>
      </c>
      <c r="X411" t="s">
        <v>23</v>
      </c>
      <c r="Y411" t="s">
        <v>24</v>
      </c>
      <c r="Z411" t="s">
        <v>25</v>
      </c>
      <c r="AA411" t="s">
        <v>26</v>
      </c>
      <c r="AB411" t="s">
        <v>27</v>
      </c>
    </row>
    <row r="412" spans="1:28" x14ac:dyDescent="0.3">
      <c r="A412" t="s">
        <v>28</v>
      </c>
      <c r="B412" t="s">
        <v>29</v>
      </c>
      <c r="C412">
        <v>19220.5</v>
      </c>
      <c r="D412">
        <v>-1892.2</v>
      </c>
      <c r="E412">
        <v>2142158.7999999998</v>
      </c>
      <c r="F412">
        <v>2147963.4</v>
      </c>
      <c r="G412" t="s">
        <v>30</v>
      </c>
      <c r="H412">
        <v>1619600</v>
      </c>
      <c r="I412">
        <v>-33737246374.799999</v>
      </c>
      <c r="J412" t="s">
        <v>31</v>
      </c>
      <c r="K412" t="s">
        <v>32</v>
      </c>
      <c r="L412" t="s">
        <v>33</v>
      </c>
      <c r="M412">
        <v>19600291.800000001</v>
      </c>
      <c r="N412">
        <v>8829842</v>
      </c>
      <c r="O412" t="s">
        <v>34</v>
      </c>
      <c r="P412">
        <v>32.9</v>
      </c>
      <c r="Q412" t="s">
        <v>35</v>
      </c>
      <c r="R412" t="s">
        <v>26070</v>
      </c>
      <c r="S412">
        <v>-40546.199999999997</v>
      </c>
      <c r="T412" t="s">
        <v>37</v>
      </c>
      <c r="U412" t="s">
        <v>38</v>
      </c>
      <c r="V412" t="s">
        <v>39</v>
      </c>
      <c r="W412">
        <v>-264400000</v>
      </c>
      <c r="X412">
        <v>2565.8000000000002</v>
      </c>
      <c r="Y412">
        <v>2018082.5</v>
      </c>
      <c r="Z412">
        <v>56.55</v>
      </c>
      <c r="AA412">
        <v>58.039000000000001</v>
      </c>
      <c r="AB412">
        <v>15677200</v>
      </c>
    </row>
    <row r="413" spans="1:28" x14ac:dyDescent="0.3">
      <c r="A413" t="s">
        <v>28</v>
      </c>
      <c r="B413" t="s">
        <v>40</v>
      </c>
      <c r="C413">
        <v>19277.5</v>
      </c>
      <c r="D413">
        <v>-1898.5</v>
      </c>
      <c r="E413">
        <v>2148702.5</v>
      </c>
      <c r="F413">
        <v>2154523</v>
      </c>
      <c r="G413" t="s">
        <v>41</v>
      </c>
      <c r="H413">
        <v>1624500</v>
      </c>
      <c r="I413">
        <v>-33841891934</v>
      </c>
      <c r="J413" t="s">
        <v>42</v>
      </c>
      <c r="K413" t="s">
        <v>43</v>
      </c>
      <c r="L413" t="s">
        <v>44</v>
      </c>
      <c r="M413">
        <v>19658196.5</v>
      </c>
      <c r="N413">
        <v>8856754.5</v>
      </c>
      <c r="O413" t="s">
        <v>45</v>
      </c>
      <c r="P413">
        <v>33</v>
      </c>
      <c r="Q413" t="s">
        <v>46</v>
      </c>
      <c r="R413" t="s">
        <v>26071</v>
      </c>
      <c r="S413">
        <v>-40676.5</v>
      </c>
      <c r="T413" t="s">
        <v>37</v>
      </c>
      <c r="U413" t="s">
        <v>38</v>
      </c>
      <c r="V413" t="s">
        <v>39</v>
      </c>
      <c r="W413">
        <v>-266000000</v>
      </c>
      <c r="X413">
        <v>2567.5</v>
      </c>
      <c r="Y413">
        <v>2024241</v>
      </c>
      <c r="Z413">
        <v>56.7</v>
      </c>
      <c r="AA413">
        <v>58.21</v>
      </c>
      <c r="AB413">
        <v>15725000</v>
      </c>
    </row>
    <row r="414" spans="1:28" x14ac:dyDescent="0.3">
      <c r="A414" t="s">
        <v>28</v>
      </c>
      <c r="B414" t="s">
        <v>48</v>
      </c>
      <c r="C414">
        <v>19334.5</v>
      </c>
      <c r="D414">
        <v>-1904.8</v>
      </c>
      <c r="E414">
        <v>2155246.2000000002</v>
      </c>
      <c r="F414">
        <v>2161082.6</v>
      </c>
      <c r="G414" t="s">
        <v>49</v>
      </c>
      <c r="H414">
        <v>1629400</v>
      </c>
      <c r="I414">
        <v>-33946537493.200001</v>
      </c>
      <c r="J414" t="s">
        <v>50</v>
      </c>
      <c r="K414" t="s">
        <v>51</v>
      </c>
      <c r="L414" t="s">
        <v>52</v>
      </c>
      <c r="M414">
        <v>19716101.199999999</v>
      </c>
      <c r="N414">
        <v>8883667</v>
      </c>
      <c r="O414" t="s">
        <v>53</v>
      </c>
      <c r="P414">
        <v>33.1</v>
      </c>
      <c r="Q414" t="s">
        <v>54</v>
      </c>
      <c r="R414" t="s">
        <v>26072</v>
      </c>
      <c r="S414">
        <v>-40806.800000000003</v>
      </c>
      <c r="T414" t="s">
        <v>37</v>
      </c>
      <c r="U414" t="s">
        <v>56</v>
      </c>
      <c r="V414" t="s">
        <v>39</v>
      </c>
      <c r="W414">
        <v>-267600000</v>
      </c>
      <c r="X414">
        <v>2569.1999999999998</v>
      </c>
      <c r="Y414">
        <v>2030399.5</v>
      </c>
      <c r="Z414">
        <v>56.85</v>
      </c>
      <c r="AA414">
        <v>58.381</v>
      </c>
      <c r="AB414">
        <v>15772800</v>
      </c>
    </row>
    <row r="415" spans="1:28" x14ac:dyDescent="0.3">
      <c r="A415" t="s">
        <v>28</v>
      </c>
      <c r="B415" t="s">
        <v>57</v>
      </c>
      <c r="C415">
        <v>19391.5</v>
      </c>
      <c r="D415">
        <v>-1911.1</v>
      </c>
      <c r="E415">
        <v>2161789.9</v>
      </c>
      <c r="F415">
        <v>2167642.2000000002</v>
      </c>
      <c r="G415" t="s">
        <v>58</v>
      </c>
      <c r="H415">
        <v>1634300</v>
      </c>
      <c r="I415">
        <v>-34051183052.400002</v>
      </c>
      <c r="J415" t="s">
        <v>59</v>
      </c>
      <c r="K415" t="s">
        <v>60</v>
      </c>
      <c r="L415" t="s">
        <v>61</v>
      </c>
      <c r="M415">
        <v>19774005.899999999</v>
      </c>
      <c r="N415">
        <v>8910579.5</v>
      </c>
      <c r="O415" t="s">
        <v>62</v>
      </c>
      <c r="P415">
        <v>33.200000000000003</v>
      </c>
      <c r="Q415" t="s">
        <v>63</v>
      </c>
      <c r="R415" t="s">
        <v>26073</v>
      </c>
      <c r="S415">
        <v>-40937.1</v>
      </c>
      <c r="T415" t="s">
        <v>37</v>
      </c>
      <c r="U415" t="s">
        <v>38</v>
      </c>
      <c r="V415" t="s">
        <v>39</v>
      </c>
      <c r="W415">
        <v>-269200000</v>
      </c>
      <c r="X415">
        <v>2570.9</v>
      </c>
      <c r="Y415">
        <v>2036558</v>
      </c>
      <c r="Z415">
        <v>57</v>
      </c>
      <c r="AA415">
        <v>58.552</v>
      </c>
      <c r="AB415">
        <v>15820600</v>
      </c>
    </row>
    <row r="416" spans="1:28" x14ac:dyDescent="0.3">
      <c r="A416" t="s">
        <v>0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7</v>
      </c>
      <c r="I416" t="s">
        <v>8</v>
      </c>
      <c r="J416" t="s">
        <v>9</v>
      </c>
      <c r="K416" t="s">
        <v>10</v>
      </c>
      <c r="L416" t="s">
        <v>11</v>
      </c>
      <c r="M416" t="s">
        <v>12</v>
      </c>
      <c r="N416" t="s">
        <v>13</v>
      </c>
      <c r="O416" t="s">
        <v>14</v>
      </c>
      <c r="P416" t="s">
        <v>15</v>
      </c>
      <c r="Q416" t="s">
        <v>16</v>
      </c>
      <c r="R416" t="s">
        <v>17</v>
      </c>
      <c r="S416" t="s">
        <v>18</v>
      </c>
      <c r="T416" t="s">
        <v>19</v>
      </c>
      <c r="U416" t="s">
        <v>20</v>
      </c>
      <c r="V416" t="s">
        <v>21</v>
      </c>
      <c r="W416" t="s">
        <v>22</v>
      </c>
      <c r="X416" t="s">
        <v>23</v>
      </c>
      <c r="Y416" t="s">
        <v>24</v>
      </c>
      <c r="Z416" t="s">
        <v>25</v>
      </c>
      <c r="AA416" t="s">
        <v>26</v>
      </c>
      <c r="AB416" t="s">
        <v>27</v>
      </c>
    </row>
    <row r="417" spans="1:28" x14ac:dyDescent="0.3">
      <c r="A417" t="s">
        <v>28</v>
      </c>
      <c r="B417" t="s">
        <v>29</v>
      </c>
      <c r="C417">
        <v>19448.5</v>
      </c>
      <c r="D417">
        <v>-1917.4</v>
      </c>
      <c r="E417">
        <v>2168333.6</v>
      </c>
      <c r="F417">
        <v>2174201.7999999998</v>
      </c>
      <c r="G417" t="s">
        <v>30</v>
      </c>
      <c r="H417">
        <v>1639200</v>
      </c>
      <c r="I417">
        <v>-34155828611.599998</v>
      </c>
      <c r="J417" t="s">
        <v>31</v>
      </c>
      <c r="K417" t="s">
        <v>32</v>
      </c>
      <c r="L417" t="s">
        <v>33</v>
      </c>
      <c r="M417">
        <v>19831910.600000001</v>
      </c>
      <c r="N417">
        <v>8937492</v>
      </c>
      <c r="O417" t="s">
        <v>34</v>
      </c>
      <c r="P417">
        <v>33.299999999999997</v>
      </c>
      <c r="Q417" t="s">
        <v>35</v>
      </c>
      <c r="R417" t="s">
        <v>26074</v>
      </c>
      <c r="S417">
        <v>-41067.4</v>
      </c>
      <c r="T417" t="s">
        <v>37</v>
      </c>
      <c r="U417" t="s">
        <v>38</v>
      </c>
      <c r="V417" t="s">
        <v>39</v>
      </c>
      <c r="W417">
        <v>-270800000</v>
      </c>
      <c r="X417">
        <v>2572.6</v>
      </c>
      <c r="Y417">
        <v>2042716.5</v>
      </c>
      <c r="Z417">
        <v>57.15</v>
      </c>
      <c r="AA417">
        <v>58.722999999999999</v>
      </c>
      <c r="AB417">
        <v>15868400</v>
      </c>
    </row>
    <row r="418" spans="1:28" x14ac:dyDescent="0.3">
      <c r="A418" t="s">
        <v>28</v>
      </c>
      <c r="B418" t="s">
        <v>40</v>
      </c>
      <c r="C418">
        <v>19505.5</v>
      </c>
      <c r="D418">
        <v>-1923.7</v>
      </c>
      <c r="E418">
        <v>2174877.2999999998</v>
      </c>
      <c r="F418">
        <v>2180761.4</v>
      </c>
      <c r="G418" t="s">
        <v>41</v>
      </c>
      <c r="H418">
        <v>1644100</v>
      </c>
      <c r="I418">
        <v>-34260474170.799999</v>
      </c>
      <c r="J418" t="s">
        <v>42</v>
      </c>
      <c r="K418" t="s">
        <v>43</v>
      </c>
      <c r="L418" t="s">
        <v>44</v>
      </c>
      <c r="M418">
        <v>19889815.300000001</v>
      </c>
      <c r="N418">
        <v>8964404.5</v>
      </c>
      <c r="O418" t="s">
        <v>45</v>
      </c>
      <c r="P418">
        <v>33.4</v>
      </c>
      <c r="Q418" t="s">
        <v>46</v>
      </c>
      <c r="R418" t="s">
        <v>26075</v>
      </c>
      <c r="S418">
        <v>-41197.699999999997</v>
      </c>
      <c r="T418" t="s">
        <v>37</v>
      </c>
      <c r="U418" t="s">
        <v>38</v>
      </c>
      <c r="V418" t="s">
        <v>39</v>
      </c>
      <c r="W418">
        <v>-272400000</v>
      </c>
      <c r="X418">
        <v>2574.3000000000002</v>
      </c>
      <c r="Y418">
        <v>2048875</v>
      </c>
      <c r="Z418">
        <v>57.3</v>
      </c>
      <c r="AA418">
        <v>58.893999999999998</v>
      </c>
      <c r="AB418">
        <v>15916200</v>
      </c>
    </row>
    <row r="419" spans="1:28" x14ac:dyDescent="0.3">
      <c r="A419" t="s">
        <v>28</v>
      </c>
      <c r="B419" t="s">
        <v>48</v>
      </c>
      <c r="C419">
        <v>19562.5</v>
      </c>
      <c r="D419">
        <v>-1930</v>
      </c>
      <c r="E419">
        <v>2181421</v>
      </c>
      <c r="F419">
        <v>2187321</v>
      </c>
      <c r="G419" t="s">
        <v>49</v>
      </c>
      <c r="H419">
        <v>1649000</v>
      </c>
      <c r="I419">
        <v>-34365119730</v>
      </c>
      <c r="J419" t="s">
        <v>50</v>
      </c>
      <c r="K419" t="s">
        <v>51</v>
      </c>
      <c r="L419" t="s">
        <v>52</v>
      </c>
      <c r="M419">
        <v>19947720</v>
      </c>
      <c r="N419">
        <v>8991317</v>
      </c>
      <c r="O419" t="s">
        <v>53</v>
      </c>
      <c r="P419">
        <v>33.5</v>
      </c>
      <c r="Q419" t="s">
        <v>54</v>
      </c>
      <c r="R419" t="s">
        <v>26076</v>
      </c>
      <c r="S419">
        <v>-41328</v>
      </c>
      <c r="T419" t="s">
        <v>37</v>
      </c>
      <c r="U419" t="s">
        <v>56</v>
      </c>
      <c r="V419" t="s">
        <v>39</v>
      </c>
      <c r="W419">
        <v>-274000000</v>
      </c>
      <c r="X419">
        <v>2576</v>
      </c>
      <c r="Y419">
        <v>2055033.5</v>
      </c>
      <c r="Z419">
        <v>57.45</v>
      </c>
      <c r="AA419">
        <v>59.064999999999998</v>
      </c>
      <c r="AB419">
        <v>15964000</v>
      </c>
    </row>
    <row r="420" spans="1:28" x14ac:dyDescent="0.3">
      <c r="A420" t="s">
        <v>28</v>
      </c>
      <c r="B420" t="s">
        <v>57</v>
      </c>
      <c r="C420">
        <v>19619.5</v>
      </c>
      <c r="D420">
        <v>-1936.3</v>
      </c>
      <c r="E420">
        <v>2187964.7000000002</v>
      </c>
      <c r="F420">
        <v>2193880.6</v>
      </c>
      <c r="G420" t="s">
        <v>58</v>
      </c>
      <c r="H420">
        <v>1653900</v>
      </c>
      <c r="I420">
        <v>-34469765289.199997</v>
      </c>
      <c r="J420" t="s">
        <v>59</v>
      </c>
      <c r="K420" t="s">
        <v>60</v>
      </c>
      <c r="L420" t="s">
        <v>61</v>
      </c>
      <c r="M420">
        <v>20005624.699999999</v>
      </c>
      <c r="N420">
        <v>9018229.5</v>
      </c>
      <c r="O420" t="s">
        <v>62</v>
      </c>
      <c r="P420">
        <v>33.6</v>
      </c>
      <c r="Q420" t="s">
        <v>63</v>
      </c>
      <c r="R420" t="s">
        <v>26077</v>
      </c>
      <c r="S420">
        <v>-41458.300000000003</v>
      </c>
      <c r="T420" t="s">
        <v>37</v>
      </c>
      <c r="U420" t="s">
        <v>38</v>
      </c>
      <c r="V420" t="s">
        <v>39</v>
      </c>
      <c r="W420">
        <v>-275600000</v>
      </c>
      <c r="X420">
        <v>2577.6999999999998</v>
      </c>
      <c r="Y420">
        <v>2061192</v>
      </c>
      <c r="Z420">
        <v>57.6</v>
      </c>
      <c r="AA420">
        <v>59.235999999999997</v>
      </c>
      <c r="AB420">
        <v>16011800</v>
      </c>
    </row>
    <row r="421" spans="1:28" x14ac:dyDescent="0.3">
      <c r="A421" t="s">
        <v>0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7</v>
      </c>
      <c r="I421" t="s">
        <v>8</v>
      </c>
      <c r="J421" t="s">
        <v>9</v>
      </c>
      <c r="K421" t="s">
        <v>10</v>
      </c>
      <c r="L421" t="s">
        <v>11</v>
      </c>
      <c r="M421" t="s">
        <v>12</v>
      </c>
      <c r="N421" t="s">
        <v>13</v>
      </c>
      <c r="O421" t="s">
        <v>14</v>
      </c>
      <c r="P421" t="s">
        <v>15</v>
      </c>
      <c r="Q421" t="s">
        <v>16</v>
      </c>
      <c r="R421" t="s">
        <v>17</v>
      </c>
      <c r="S421" t="s">
        <v>18</v>
      </c>
      <c r="T421" t="s">
        <v>19</v>
      </c>
      <c r="U421" t="s">
        <v>20</v>
      </c>
      <c r="V421" t="s">
        <v>21</v>
      </c>
      <c r="W421" t="s">
        <v>22</v>
      </c>
      <c r="X421" t="s">
        <v>23</v>
      </c>
      <c r="Y421" t="s">
        <v>24</v>
      </c>
      <c r="Z421" t="s">
        <v>25</v>
      </c>
      <c r="AA421" t="s">
        <v>26</v>
      </c>
      <c r="AB421" t="s">
        <v>27</v>
      </c>
    </row>
    <row r="422" spans="1:28" x14ac:dyDescent="0.3">
      <c r="A422" t="s">
        <v>28</v>
      </c>
      <c r="B422" t="s">
        <v>29</v>
      </c>
      <c r="C422">
        <v>19676.5</v>
      </c>
      <c r="D422">
        <v>-1942.6</v>
      </c>
      <c r="E422">
        <v>2194508.4</v>
      </c>
      <c r="F422">
        <v>2200440.2000000002</v>
      </c>
      <c r="G422" t="s">
        <v>30</v>
      </c>
      <c r="H422">
        <v>1658800</v>
      </c>
      <c r="I422">
        <v>-34574410848.400002</v>
      </c>
      <c r="J422" t="s">
        <v>31</v>
      </c>
      <c r="K422" t="s">
        <v>32</v>
      </c>
      <c r="L422" t="s">
        <v>33</v>
      </c>
      <c r="M422">
        <v>20063529.399999999</v>
      </c>
      <c r="N422">
        <v>9045142</v>
      </c>
      <c r="O422" t="s">
        <v>34</v>
      </c>
      <c r="P422">
        <v>33.700000000000003</v>
      </c>
      <c r="Q422" t="s">
        <v>35</v>
      </c>
      <c r="R422" t="s">
        <v>26078</v>
      </c>
      <c r="S422">
        <v>-41588.6</v>
      </c>
      <c r="T422" t="s">
        <v>37</v>
      </c>
      <c r="U422" t="s">
        <v>38</v>
      </c>
      <c r="V422" t="s">
        <v>39</v>
      </c>
      <c r="W422">
        <v>-277200000</v>
      </c>
      <c r="X422">
        <v>2579.4</v>
      </c>
      <c r="Y422">
        <v>2067350.5</v>
      </c>
      <c r="Z422">
        <v>57.75</v>
      </c>
      <c r="AA422">
        <v>59.406999999999996</v>
      </c>
      <c r="AB422">
        <v>16059600</v>
      </c>
    </row>
    <row r="423" spans="1:28" x14ac:dyDescent="0.3">
      <c r="A423" t="s">
        <v>28</v>
      </c>
      <c r="B423" t="s">
        <v>40</v>
      </c>
      <c r="C423">
        <v>19733.5</v>
      </c>
      <c r="D423">
        <v>-1948.9</v>
      </c>
      <c r="E423">
        <v>2201052.1</v>
      </c>
      <c r="F423">
        <v>2206999.7999999998</v>
      </c>
      <c r="G423" t="s">
        <v>41</v>
      </c>
      <c r="H423">
        <v>1663700</v>
      </c>
      <c r="I423">
        <v>-34679056407.599998</v>
      </c>
      <c r="J423" t="s">
        <v>42</v>
      </c>
      <c r="K423" t="s">
        <v>43</v>
      </c>
      <c r="L423" t="s">
        <v>44</v>
      </c>
      <c r="M423">
        <v>20121434.100000001</v>
      </c>
      <c r="N423">
        <v>9072054.5</v>
      </c>
      <c r="O423" t="s">
        <v>45</v>
      </c>
      <c r="P423">
        <v>33.799999999999997</v>
      </c>
      <c r="Q423" t="s">
        <v>46</v>
      </c>
      <c r="R423" t="s">
        <v>26079</v>
      </c>
      <c r="S423">
        <v>-41718.9</v>
      </c>
      <c r="T423" t="s">
        <v>37</v>
      </c>
      <c r="U423" t="s">
        <v>38</v>
      </c>
      <c r="V423" t="s">
        <v>39</v>
      </c>
      <c r="W423">
        <v>-278800000</v>
      </c>
      <c r="X423">
        <v>2581.1</v>
      </c>
      <c r="Y423">
        <v>2073509</v>
      </c>
      <c r="Z423">
        <v>57.9</v>
      </c>
      <c r="AA423">
        <v>59.578000000000003</v>
      </c>
      <c r="AB423">
        <v>16107400</v>
      </c>
    </row>
    <row r="424" spans="1:28" x14ac:dyDescent="0.3">
      <c r="A424" t="s">
        <v>28</v>
      </c>
      <c r="B424" t="s">
        <v>48</v>
      </c>
      <c r="C424">
        <v>19790.5</v>
      </c>
      <c r="D424">
        <v>-1955.2</v>
      </c>
      <c r="E424">
        <v>2207595.7999999998</v>
      </c>
      <c r="F424">
        <v>2213559.4</v>
      </c>
      <c r="G424" t="s">
        <v>49</v>
      </c>
      <c r="H424">
        <v>1668600</v>
      </c>
      <c r="I424">
        <v>-34783701966.800003</v>
      </c>
      <c r="J424" t="s">
        <v>50</v>
      </c>
      <c r="K424" t="s">
        <v>51</v>
      </c>
      <c r="L424" t="s">
        <v>52</v>
      </c>
      <c r="M424">
        <v>20179338.800000001</v>
      </c>
      <c r="N424">
        <v>9098967</v>
      </c>
      <c r="O424" t="s">
        <v>53</v>
      </c>
      <c r="P424">
        <v>33.9</v>
      </c>
      <c r="Q424" t="s">
        <v>54</v>
      </c>
      <c r="R424" t="s">
        <v>26080</v>
      </c>
      <c r="S424">
        <v>-41849.199999999997</v>
      </c>
      <c r="T424" t="s">
        <v>37</v>
      </c>
      <c r="U424" t="s">
        <v>56</v>
      </c>
      <c r="V424" t="s">
        <v>39</v>
      </c>
      <c r="W424">
        <v>-280400000</v>
      </c>
      <c r="X424">
        <v>2582.8000000000002</v>
      </c>
      <c r="Y424">
        <v>2079667.5</v>
      </c>
      <c r="Z424">
        <v>58.05</v>
      </c>
      <c r="AA424">
        <v>59.749000000000002</v>
      </c>
      <c r="AB424">
        <v>16155200</v>
      </c>
    </row>
    <row r="425" spans="1:28" x14ac:dyDescent="0.3">
      <c r="A425" t="s">
        <v>28</v>
      </c>
      <c r="B425" t="s">
        <v>57</v>
      </c>
      <c r="C425">
        <v>19847.5</v>
      </c>
      <c r="D425">
        <v>-1961.5</v>
      </c>
      <c r="E425">
        <v>2214139.5</v>
      </c>
      <c r="F425">
        <v>2220119</v>
      </c>
      <c r="G425" t="s">
        <v>58</v>
      </c>
      <c r="H425">
        <v>1673500</v>
      </c>
      <c r="I425">
        <v>-34888347526</v>
      </c>
      <c r="J425" t="s">
        <v>59</v>
      </c>
      <c r="K425" t="s">
        <v>60</v>
      </c>
      <c r="L425" t="s">
        <v>61</v>
      </c>
      <c r="M425">
        <v>20237243.5</v>
      </c>
      <c r="N425">
        <v>9125879.5</v>
      </c>
      <c r="O425" t="s">
        <v>62</v>
      </c>
      <c r="P425">
        <v>34</v>
      </c>
      <c r="Q425" t="s">
        <v>63</v>
      </c>
      <c r="R425" t="s">
        <v>26081</v>
      </c>
      <c r="S425">
        <v>-41979.5</v>
      </c>
      <c r="T425" t="s">
        <v>37</v>
      </c>
      <c r="U425" t="s">
        <v>38</v>
      </c>
      <c r="V425" t="s">
        <v>39</v>
      </c>
      <c r="W425">
        <v>-282000000</v>
      </c>
      <c r="X425">
        <v>2584.5</v>
      </c>
      <c r="Y425">
        <v>2085826</v>
      </c>
      <c r="Z425">
        <v>58.2</v>
      </c>
      <c r="AA425">
        <v>59.92</v>
      </c>
      <c r="AB425">
        <v>16203000</v>
      </c>
    </row>
    <row r="426" spans="1:28" x14ac:dyDescent="0.3">
      <c r="A426" t="s">
        <v>0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7</v>
      </c>
      <c r="I426" t="s">
        <v>8</v>
      </c>
      <c r="J426" t="s">
        <v>9</v>
      </c>
      <c r="K426" t="s">
        <v>10</v>
      </c>
      <c r="L426" t="s">
        <v>11</v>
      </c>
      <c r="M426" t="s">
        <v>12</v>
      </c>
      <c r="N426" t="s">
        <v>13</v>
      </c>
      <c r="O426" t="s">
        <v>14</v>
      </c>
      <c r="P426" t="s">
        <v>15</v>
      </c>
      <c r="Q426" t="s">
        <v>16</v>
      </c>
      <c r="R426" t="s">
        <v>17</v>
      </c>
      <c r="S426" t="s">
        <v>18</v>
      </c>
      <c r="T426" t="s">
        <v>19</v>
      </c>
      <c r="U426" t="s">
        <v>20</v>
      </c>
      <c r="V426" t="s">
        <v>21</v>
      </c>
      <c r="W426" t="s">
        <v>22</v>
      </c>
      <c r="X426" t="s">
        <v>23</v>
      </c>
      <c r="Y426" t="s">
        <v>24</v>
      </c>
      <c r="Z426" t="s">
        <v>25</v>
      </c>
      <c r="AA426" t="s">
        <v>26</v>
      </c>
      <c r="AB426" t="s">
        <v>27</v>
      </c>
    </row>
    <row r="427" spans="1:28" x14ac:dyDescent="0.3">
      <c r="A427" t="s">
        <v>28</v>
      </c>
      <c r="B427" t="s">
        <v>29</v>
      </c>
      <c r="C427">
        <v>19904.5</v>
      </c>
      <c r="D427">
        <v>-1967.8</v>
      </c>
      <c r="E427">
        <v>2220683.2000000002</v>
      </c>
      <c r="F427">
        <v>2226678.6</v>
      </c>
      <c r="G427" t="s">
        <v>30</v>
      </c>
      <c r="H427">
        <v>1678400</v>
      </c>
      <c r="I427">
        <v>-34992993085.199997</v>
      </c>
      <c r="J427" t="s">
        <v>31</v>
      </c>
      <c r="K427" t="s">
        <v>32</v>
      </c>
      <c r="L427" t="s">
        <v>33</v>
      </c>
      <c r="M427">
        <v>20295148.199999999</v>
      </c>
      <c r="N427">
        <v>9152792</v>
      </c>
      <c r="O427" t="s">
        <v>34</v>
      </c>
      <c r="P427">
        <v>34.1</v>
      </c>
      <c r="Q427" t="s">
        <v>35</v>
      </c>
      <c r="R427" t="s">
        <v>26082</v>
      </c>
      <c r="S427">
        <v>-42109.8</v>
      </c>
      <c r="T427" t="s">
        <v>37</v>
      </c>
      <c r="U427" t="s">
        <v>38</v>
      </c>
      <c r="V427" t="s">
        <v>39</v>
      </c>
      <c r="W427">
        <v>-283600000</v>
      </c>
      <c r="X427">
        <v>2586.1999999999998</v>
      </c>
      <c r="Y427">
        <v>2091984.5</v>
      </c>
      <c r="Z427">
        <v>58.35</v>
      </c>
      <c r="AA427">
        <v>60.091000000000001</v>
      </c>
      <c r="AB427">
        <v>16250800</v>
      </c>
    </row>
    <row r="428" spans="1:28" x14ac:dyDescent="0.3">
      <c r="A428" t="s">
        <v>28</v>
      </c>
      <c r="B428" t="s">
        <v>40</v>
      </c>
      <c r="C428">
        <v>19961.5</v>
      </c>
      <c r="D428">
        <v>-1974.1</v>
      </c>
      <c r="E428">
        <v>2227226.9</v>
      </c>
      <c r="F428">
        <v>2233238.2000000002</v>
      </c>
      <c r="G428" t="s">
        <v>41</v>
      </c>
      <c r="H428">
        <v>1683300</v>
      </c>
      <c r="I428">
        <v>-35097638644.400002</v>
      </c>
      <c r="J428" t="s">
        <v>42</v>
      </c>
      <c r="K428" t="s">
        <v>43</v>
      </c>
      <c r="L428" t="s">
        <v>44</v>
      </c>
      <c r="M428">
        <v>20353052.899999999</v>
      </c>
      <c r="N428">
        <v>9179704.5</v>
      </c>
      <c r="O428" t="s">
        <v>45</v>
      </c>
      <c r="P428">
        <v>34.200000000000003</v>
      </c>
      <c r="Q428" t="s">
        <v>46</v>
      </c>
      <c r="R428" t="s">
        <v>26083</v>
      </c>
      <c r="S428">
        <v>-42240.1</v>
      </c>
      <c r="T428" t="s">
        <v>37</v>
      </c>
      <c r="U428" t="s">
        <v>38</v>
      </c>
      <c r="V428" t="s">
        <v>39</v>
      </c>
      <c r="W428">
        <v>-285200000</v>
      </c>
      <c r="X428">
        <v>2587.9</v>
      </c>
      <c r="Y428">
        <v>2098143</v>
      </c>
      <c r="Z428">
        <v>58.5</v>
      </c>
      <c r="AA428">
        <v>60.262</v>
      </c>
      <c r="AB428">
        <v>16298600</v>
      </c>
    </row>
    <row r="429" spans="1:28" x14ac:dyDescent="0.3">
      <c r="A429" t="s">
        <v>28</v>
      </c>
      <c r="B429" t="s">
        <v>48</v>
      </c>
      <c r="C429">
        <v>20018.5</v>
      </c>
      <c r="D429">
        <v>-1980.4</v>
      </c>
      <c r="E429">
        <v>2233770.6</v>
      </c>
      <c r="F429">
        <v>2239797.7999999998</v>
      </c>
      <c r="G429" t="s">
        <v>49</v>
      </c>
      <c r="H429">
        <v>1688200</v>
      </c>
      <c r="I429">
        <v>-35202284203.599998</v>
      </c>
      <c r="J429" t="s">
        <v>50</v>
      </c>
      <c r="K429" t="s">
        <v>51</v>
      </c>
      <c r="L429" t="s">
        <v>52</v>
      </c>
      <c r="M429">
        <v>20410957.600000001</v>
      </c>
      <c r="N429">
        <v>9206617</v>
      </c>
      <c r="O429" t="s">
        <v>53</v>
      </c>
      <c r="P429">
        <v>34.299999999999997</v>
      </c>
      <c r="Q429" t="s">
        <v>54</v>
      </c>
      <c r="R429" t="s">
        <v>26084</v>
      </c>
      <c r="S429">
        <v>-42370.400000000001</v>
      </c>
      <c r="T429" t="s">
        <v>37</v>
      </c>
      <c r="U429" t="s">
        <v>56</v>
      </c>
      <c r="V429" t="s">
        <v>39</v>
      </c>
      <c r="W429">
        <v>-286800000</v>
      </c>
      <c r="X429">
        <v>2589.6</v>
      </c>
      <c r="Y429">
        <v>2104301.5</v>
      </c>
      <c r="Z429">
        <v>58.65</v>
      </c>
      <c r="AA429">
        <v>60.433</v>
      </c>
      <c r="AB429">
        <v>16346400</v>
      </c>
    </row>
    <row r="430" spans="1:28" x14ac:dyDescent="0.3">
      <c r="A430" t="s">
        <v>28</v>
      </c>
      <c r="B430" t="s">
        <v>57</v>
      </c>
      <c r="C430">
        <v>20075.5</v>
      </c>
      <c r="D430">
        <v>-1986.7</v>
      </c>
      <c r="E430">
        <v>2240314.2999999998</v>
      </c>
      <c r="F430">
        <v>2246357.4</v>
      </c>
      <c r="G430" t="s">
        <v>58</v>
      </c>
      <c r="H430">
        <v>1693100</v>
      </c>
      <c r="I430">
        <v>-35306929762.800003</v>
      </c>
      <c r="J430" t="s">
        <v>59</v>
      </c>
      <c r="K430" t="s">
        <v>60</v>
      </c>
      <c r="L430" t="s">
        <v>61</v>
      </c>
      <c r="M430">
        <v>20468862.300000001</v>
      </c>
      <c r="N430">
        <v>9233529.5</v>
      </c>
      <c r="O430" t="s">
        <v>62</v>
      </c>
      <c r="P430">
        <v>34.4</v>
      </c>
      <c r="Q430" t="s">
        <v>63</v>
      </c>
      <c r="R430" t="s">
        <v>26085</v>
      </c>
      <c r="S430">
        <v>-42500.7</v>
      </c>
      <c r="T430" t="s">
        <v>37</v>
      </c>
      <c r="U430" t="s">
        <v>38</v>
      </c>
      <c r="V430" t="s">
        <v>39</v>
      </c>
      <c r="W430">
        <v>-288400000</v>
      </c>
      <c r="X430">
        <v>2591.3000000000002</v>
      </c>
      <c r="Y430">
        <v>2110460</v>
      </c>
      <c r="Z430">
        <v>58.8</v>
      </c>
      <c r="AA430">
        <v>60.603999999999999</v>
      </c>
      <c r="AB430">
        <v>16394200</v>
      </c>
    </row>
    <row r="431" spans="1:28" x14ac:dyDescent="0.3">
      <c r="A431" t="s">
        <v>0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7</v>
      </c>
      <c r="I431" t="s">
        <v>8</v>
      </c>
      <c r="J431" t="s">
        <v>9</v>
      </c>
      <c r="K431" t="s">
        <v>10</v>
      </c>
      <c r="L431" t="s">
        <v>11</v>
      </c>
      <c r="M431" t="s">
        <v>12</v>
      </c>
      <c r="N431" t="s">
        <v>13</v>
      </c>
      <c r="O431" t="s">
        <v>14</v>
      </c>
      <c r="P431" t="s">
        <v>15</v>
      </c>
      <c r="Q431" t="s">
        <v>16</v>
      </c>
      <c r="R431" t="s">
        <v>17</v>
      </c>
      <c r="S431" t="s">
        <v>18</v>
      </c>
      <c r="T431" t="s">
        <v>19</v>
      </c>
      <c r="U431" t="s">
        <v>20</v>
      </c>
      <c r="V431" t="s">
        <v>21</v>
      </c>
      <c r="W431" t="s">
        <v>22</v>
      </c>
      <c r="X431" t="s">
        <v>23</v>
      </c>
      <c r="Y431" t="s">
        <v>24</v>
      </c>
      <c r="Z431" t="s">
        <v>25</v>
      </c>
      <c r="AA431" t="s">
        <v>26</v>
      </c>
      <c r="AB431" t="s">
        <v>27</v>
      </c>
    </row>
    <row r="432" spans="1:28" x14ac:dyDescent="0.3">
      <c r="A432" t="s">
        <v>28</v>
      </c>
      <c r="B432" t="s">
        <v>29</v>
      </c>
      <c r="C432">
        <v>20132.5</v>
      </c>
      <c r="D432">
        <v>-1993</v>
      </c>
      <c r="E432">
        <v>2246858</v>
      </c>
      <c r="F432">
        <v>2252917</v>
      </c>
      <c r="G432" t="s">
        <v>30</v>
      </c>
      <c r="H432">
        <v>1698000</v>
      </c>
      <c r="I432">
        <v>-35411575322</v>
      </c>
      <c r="J432" t="s">
        <v>31</v>
      </c>
      <c r="K432" t="s">
        <v>32</v>
      </c>
      <c r="L432" t="s">
        <v>33</v>
      </c>
      <c r="M432">
        <v>20526767</v>
      </c>
      <c r="N432">
        <v>9260442</v>
      </c>
      <c r="O432" t="s">
        <v>34</v>
      </c>
      <c r="P432">
        <v>34.5</v>
      </c>
      <c r="Q432" t="s">
        <v>35</v>
      </c>
      <c r="R432" t="s">
        <v>26086</v>
      </c>
      <c r="S432">
        <v>-42631</v>
      </c>
      <c r="T432" t="s">
        <v>37</v>
      </c>
      <c r="U432" t="s">
        <v>38</v>
      </c>
      <c r="V432" t="s">
        <v>39</v>
      </c>
      <c r="W432">
        <v>-290000000</v>
      </c>
      <c r="X432">
        <v>2593</v>
      </c>
      <c r="Y432">
        <v>2116618.5</v>
      </c>
      <c r="Z432">
        <v>58.95</v>
      </c>
      <c r="AA432">
        <v>60.774999999999999</v>
      </c>
      <c r="AB432">
        <v>16442000</v>
      </c>
    </row>
    <row r="433" spans="1:28" x14ac:dyDescent="0.3">
      <c r="A433" t="s">
        <v>28</v>
      </c>
      <c r="B433" t="s">
        <v>40</v>
      </c>
      <c r="C433">
        <v>20189.5</v>
      </c>
      <c r="D433">
        <v>-1999.3</v>
      </c>
      <c r="E433">
        <v>2253401.7000000002</v>
      </c>
      <c r="F433">
        <v>2259476.6</v>
      </c>
      <c r="G433" t="s">
        <v>41</v>
      </c>
      <c r="H433">
        <v>1702900</v>
      </c>
      <c r="I433">
        <v>-35516220881.199997</v>
      </c>
      <c r="J433" t="s">
        <v>42</v>
      </c>
      <c r="K433" t="s">
        <v>43</v>
      </c>
      <c r="L433" t="s">
        <v>44</v>
      </c>
      <c r="M433">
        <v>20584671.699999999</v>
      </c>
      <c r="N433">
        <v>9287354.5</v>
      </c>
      <c r="O433" t="s">
        <v>45</v>
      </c>
      <c r="P433">
        <v>34.6</v>
      </c>
      <c r="Q433" t="s">
        <v>46</v>
      </c>
      <c r="R433" t="s">
        <v>26087</v>
      </c>
      <c r="S433">
        <v>-42761.3</v>
      </c>
      <c r="T433" t="s">
        <v>37</v>
      </c>
      <c r="U433" t="s">
        <v>38</v>
      </c>
      <c r="V433" t="s">
        <v>39</v>
      </c>
      <c r="W433">
        <v>-291600000</v>
      </c>
      <c r="X433">
        <v>2594.6999999999998</v>
      </c>
      <c r="Y433">
        <v>2122777</v>
      </c>
      <c r="Z433">
        <v>59.1</v>
      </c>
      <c r="AA433">
        <v>60.945999999999998</v>
      </c>
      <c r="AB433">
        <v>16489800</v>
      </c>
    </row>
    <row r="434" spans="1:28" x14ac:dyDescent="0.3">
      <c r="A434" t="s">
        <v>28</v>
      </c>
      <c r="B434" t="s">
        <v>48</v>
      </c>
      <c r="C434">
        <v>20246.5</v>
      </c>
      <c r="D434">
        <v>-2005.6</v>
      </c>
      <c r="E434">
        <v>2259945.4</v>
      </c>
      <c r="F434">
        <v>2266036.2000000002</v>
      </c>
      <c r="G434" t="s">
        <v>49</v>
      </c>
      <c r="H434">
        <v>1707800</v>
      </c>
      <c r="I434">
        <v>-35620866440.400002</v>
      </c>
      <c r="J434" t="s">
        <v>50</v>
      </c>
      <c r="K434" t="s">
        <v>51</v>
      </c>
      <c r="L434" t="s">
        <v>52</v>
      </c>
      <c r="M434">
        <v>20642576.399999999</v>
      </c>
      <c r="N434">
        <v>9314267</v>
      </c>
      <c r="O434" t="s">
        <v>53</v>
      </c>
      <c r="P434">
        <v>34.700000000000003</v>
      </c>
      <c r="Q434" t="s">
        <v>54</v>
      </c>
      <c r="R434" t="s">
        <v>26088</v>
      </c>
      <c r="S434">
        <v>-42891.6</v>
      </c>
      <c r="T434" t="s">
        <v>37</v>
      </c>
      <c r="U434" t="s">
        <v>56</v>
      </c>
      <c r="V434" t="s">
        <v>39</v>
      </c>
      <c r="W434">
        <v>-293200000</v>
      </c>
      <c r="X434">
        <v>2596.4</v>
      </c>
      <c r="Y434">
        <v>2128935.5</v>
      </c>
      <c r="Z434">
        <v>59.25</v>
      </c>
      <c r="AA434">
        <v>61.116999999999997</v>
      </c>
      <c r="AB434">
        <v>16537600</v>
      </c>
    </row>
    <row r="435" spans="1:28" x14ac:dyDescent="0.3">
      <c r="A435" t="s">
        <v>28</v>
      </c>
      <c r="B435" t="s">
        <v>57</v>
      </c>
      <c r="C435">
        <v>20303.5</v>
      </c>
      <c r="D435">
        <v>-2011.9</v>
      </c>
      <c r="E435">
        <v>2266489.1</v>
      </c>
      <c r="F435">
        <v>2272595.7999999998</v>
      </c>
      <c r="G435" t="s">
        <v>58</v>
      </c>
      <c r="H435">
        <v>1712700</v>
      </c>
      <c r="I435">
        <v>-35725511999.599998</v>
      </c>
      <c r="J435" t="s">
        <v>59</v>
      </c>
      <c r="K435" t="s">
        <v>60</v>
      </c>
      <c r="L435" t="s">
        <v>61</v>
      </c>
      <c r="M435">
        <v>20700481.100000001</v>
      </c>
      <c r="N435">
        <v>9341179.5</v>
      </c>
      <c r="O435" t="s">
        <v>62</v>
      </c>
      <c r="P435">
        <v>34.799999999999997</v>
      </c>
      <c r="Q435" t="s">
        <v>63</v>
      </c>
      <c r="R435" t="s">
        <v>26089</v>
      </c>
      <c r="S435">
        <v>-43021.9</v>
      </c>
      <c r="T435" t="s">
        <v>37</v>
      </c>
      <c r="U435" t="s">
        <v>38</v>
      </c>
      <c r="V435" t="s">
        <v>39</v>
      </c>
      <c r="W435">
        <v>-294800000</v>
      </c>
      <c r="X435">
        <v>2598.1</v>
      </c>
      <c r="Y435">
        <v>2135094</v>
      </c>
      <c r="Z435">
        <v>59.4</v>
      </c>
      <c r="AA435">
        <v>61.287999999999997</v>
      </c>
      <c r="AB435">
        <v>16585400</v>
      </c>
    </row>
    <row r="436" spans="1:28" x14ac:dyDescent="0.3">
      <c r="A436" t="s">
        <v>0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7</v>
      </c>
      <c r="I436" t="s">
        <v>8</v>
      </c>
      <c r="J436" t="s">
        <v>9</v>
      </c>
      <c r="K436" t="s">
        <v>10</v>
      </c>
      <c r="L436" t="s">
        <v>11</v>
      </c>
      <c r="M436" t="s">
        <v>12</v>
      </c>
      <c r="N436" t="s">
        <v>13</v>
      </c>
      <c r="O436" t="s">
        <v>14</v>
      </c>
      <c r="P436" t="s">
        <v>15</v>
      </c>
      <c r="Q436" t="s">
        <v>16</v>
      </c>
      <c r="R436" t="s">
        <v>17</v>
      </c>
      <c r="S436" t="s">
        <v>18</v>
      </c>
      <c r="T436" t="s">
        <v>19</v>
      </c>
      <c r="U436" t="s">
        <v>20</v>
      </c>
      <c r="V436" t="s">
        <v>21</v>
      </c>
      <c r="W436" t="s">
        <v>22</v>
      </c>
      <c r="X436" t="s">
        <v>23</v>
      </c>
      <c r="Y436" t="s">
        <v>24</v>
      </c>
      <c r="Z436" t="s">
        <v>25</v>
      </c>
      <c r="AA436" t="s">
        <v>26</v>
      </c>
      <c r="AB436" t="s">
        <v>27</v>
      </c>
    </row>
    <row r="437" spans="1:28" x14ac:dyDescent="0.3">
      <c r="A437" t="s">
        <v>28</v>
      </c>
      <c r="B437" t="s">
        <v>29</v>
      </c>
      <c r="C437">
        <v>20360.5</v>
      </c>
      <c r="D437">
        <v>-2018.2</v>
      </c>
      <c r="E437">
        <v>2273032.7999999998</v>
      </c>
      <c r="F437">
        <v>2279155.4</v>
      </c>
      <c r="G437" t="s">
        <v>30</v>
      </c>
      <c r="H437">
        <v>1717600</v>
      </c>
      <c r="I437">
        <v>-35830157558.800003</v>
      </c>
      <c r="J437" t="s">
        <v>31</v>
      </c>
      <c r="K437" t="s">
        <v>32</v>
      </c>
      <c r="L437" t="s">
        <v>33</v>
      </c>
      <c r="M437">
        <v>20758385.800000001</v>
      </c>
      <c r="N437">
        <v>9368092</v>
      </c>
      <c r="O437" t="s">
        <v>34</v>
      </c>
      <c r="P437">
        <v>34.9</v>
      </c>
      <c r="Q437" t="s">
        <v>35</v>
      </c>
      <c r="R437" t="s">
        <v>26090</v>
      </c>
      <c r="S437">
        <v>-43152.2</v>
      </c>
      <c r="T437" t="s">
        <v>37</v>
      </c>
      <c r="U437" t="s">
        <v>38</v>
      </c>
      <c r="V437" t="s">
        <v>39</v>
      </c>
      <c r="W437">
        <v>-296400000</v>
      </c>
      <c r="X437">
        <v>2599.8000000000002</v>
      </c>
      <c r="Y437">
        <v>2141252.5</v>
      </c>
      <c r="Z437">
        <v>59.55</v>
      </c>
      <c r="AA437">
        <v>61.459000000000003</v>
      </c>
      <c r="AB437">
        <v>16633200</v>
      </c>
    </row>
    <row r="438" spans="1:28" x14ac:dyDescent="0.3">
      <c r="A438" t="s">
        <v>28</v>
      </c>
      <c r="B438" t="s">
        <v>40</v>
      </c>
      <c r="C438">
        <v>20417.5</v>
      </c>
      <c r="D438">
        <v>-2024.5</v>
      </c>
      <c r="E438">
        <v>2279576.5</v>
      </c>
      <c r="F438">
        <v>2285715</v>
      </c>
      <c r="G438" t="s">
        <v>41</v>
      </c>
      <c r="H438">
        <v>1722500</v>
      </c>
      <c r="I438">
        <v>-35934803118</v>
      </c>
      <c r="J438" t="s">
        <v>42</v>
      </c>
      <c r="K438" t="s">
        <v>43</v>
      </c>
      <c r="L438" t="s">
        <v>44</v>
      </c>
      <c r="M438">
        <v>20816290.5</v>
      </c>
      <c r="N438">
        <v>9395004.5</v>
      </c>
      <c r="O438" t="s">
        <v>45</v>
      </c>
      <c r="P438">
        <v>35</v>
      </c>
      <c r="Q438" t="s">
        <v>46</v>
      </c>
      <c r="R438" t="s">
        <v>26091</v>
      </c>
      <c r="S438">
        <v>-43282.5</v>
      </c>
      <c r="T438" t="s">
        <v>37</v>
      </c>
      <c r="U438" t="s">
        <v>38</v>
      </c>
      <c r="V438" t="s">
        <v>39</v>
      </c>
      <c r="W438">
        <v>-298000000</v>
      </c>
      <c r="X438">
        <v>2601.5</v>
      </c>
      <c r="Y438">
        <v>2147411</v>
      </c>
      <c r="Z438">
        <v>59.7</v>
      </c>
      <c r="AA438">
        <v>61.63</v>
      </c>
      <c r="AB438">
        <v>16681000</v>
      </c>
    </row>
    <row r="439" spans="1:28" x14ac:dyDescent="0.3">
      <c r="A439" t="s">
        <v>28</v>
      </c>
      <c r="B439" t="s">
        <v>48</v>
      </c>
      <c r="C439">
        <v>20474.5</v>
      </c>
      <c r="D439">
        <v>-2030.8</v>
      </c>
      <c r="E439">
        <v>2286120.2000000002</v>
      </c>
      <c r="F439">
        <v>2292274.6</v>
      </c>
      <c r="G439" t="s">
        <v>49</v>
      </c>
      <c r="H439">
        <v>1727400</v>
      </c>
      <c r="I439">
        <v>-36039448677.199997</v>
      </c>
      <c r="J439" t="s">
        <v>50</v>
      </c>
      <c r="K439" t="s">
        <v>51</v>
      </c>
      <c r="L439" t="s">
        <v>52</v>
      </c>
      <c r="M439">
        <v>20874195.199999999</v>
      </c>
      <c r="N439">
        <v>9421917</v>
      </c>
      <c r="O439" t="s">
        <v>53</v>
      </c>
      <c r="P439">
        <v>35.1</v>
      </c>
      <c r="Q439" t="s">
        <v>54</v>
      </c>
      <c r="R439" t="s">
        <v>26092</v>
      </c>
      <c r="S439">
        <v>-43412.800000000003</v>
      </c>
      <c r="T439" t="s">
        <v>37</v>
      </c>
      <c r="U439" t="s">
        <v>56</v>
      </c>
      <c r="V439" t="s">
        <v>39</v>
      </c>
      <c r="W439">
        <v>-299600000</v>
      </c>
      <c r="X439">
        <v>2603.1999999999998</v>
      </c>
      <c r="Y439">
        <v>2153569.5</v>
      </c>
      <c r="Z439">
        <v>59.85</v>
      </c>
      <c r="AA439">
        <v>61.801000000000002</v>
      </c>
      <c r="AB439">
        <v>16728800</v>
      </c>
    </row>
    <row r="440" spans="1:28" x14ac:dyDescent="0.3">
      <c r="A440" t="s">
        <v>28</v>
      </c>
      <c r="B440" t="s">
        <v>57</v>
      </c>
      <c r="C440">
        <v>20531.5</v>
      </c>
      <c r="D440">
        <v>-2037.1</v>
      </c>
      <c r="E440">
        <v>2292663.9</v>
      </c>
      <c r="F440">
        <v>2298834.2000000002</v>
      </c>
      <c r="G440" t="s">
        <v>58</v>
      </c>
      <c r="H440">
        <v>1732300</v>
      </c>
      <c r="I440">
        <v>-36144094236.400002</v>
      </c>
      <c r="J440" t="s">
        <v>59</v>
      </c>
      <c r="K440" t="s">
        <v>60</v>
      </c>
      <c r="L440" t="s">
        <v>61</v>
      </c>
      <c r="M440">
        <v>20932099.899999999</v>
      </c>
      <c r="N440">
        <v>9448829.5</v>
      </c>
      <c r="O440" t="s">
        <v>62</v>
      </c>
      <c r="P440">
        <v>35.200000000000003</v>
      </c>
      <c r="Q440" t="s">
        <v>63</v>
      </c>
      <c r="R440" t="s">
        <v>26093</v>
      </c>
      <c r="S440">
        <v>-43543.1</v>
      </c>
      <c r="T440" t="s">
        <v>37</v>
      </c>
      <c r="U440" t="s">
        <v>38</v>
      </c>
      <c r="V440" t="s">
        <v>39</v>
      </c>
      <c r="W440">
        <v>-301200000</v>
      </c>
      <c r="X440">
        <v>2604.9</v>
      </c>
      <c r="Y440">
        <v>2159728</v>
      </c>
      <c r="Z440">
        <v>60</v>
      </c>
      <c r="AA440">
        <v>61.972000000000001</v>
      </c>
      <c r="AB440">
        <v>16776600</v>
      </c>
    </row>
    <row r="441" spans="1:28" x14ac:dyDescent="0.3">
      <c r="A441" t="s">
        <v>0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8</v>
      </c>
      <c r="J441" t="s">
        <v>9</v>
      </c>
      <c r="K441" t="s">
        <v>10</v>
      </c>
      <c r="L441" t="s">
        <v>11</v>
      </c>
      <c r="M441" t="s">
        <v>12</v>
      </c>
      <c r="N441" t="s">
        <v>13</v>
      </c>
      <c r="O441" t="s">
        <v>14</v>
      </c>
      <c r="P441" t="s">
        <v>15</v>
      </c>
      <c r="Q441" t="s">
        <v>16</v>
      </c>
      <c r="R441" t="s">
        <v>17</v>
      </c>
      <c r="S441" t="s">
        <v>18</v>
      </c>
      <c r="T441" t="s">
        <v>19</v>
      </c>
      <c r="U441" t="s">
        <v>20</v>
      </c>
      <c r="V441" t="s">
        <v>21</v>
      </c>
      <c r="W441" t="s">
        <v>22</v>
      </c>
      <c r="X441" t="s">
        <v>23</v>
      </c>
      <c r="Y441" t="s">
        <v>24</v>
      </c>
      <c r="Z441" t="s">
        <v>25</v>
      </c>
      <c r="AA441" t="s">
        <v>26</v>
      </c>
      <c r="AB441" t="s">
        <v>27</v>
      </c>
    </row>
    <row r="442" spans="1:28" x14ac:dyDescent="0.3">
      <c r="A442" t="s">
        <v>28</v>
      </c>
      <c r="B442" t="s">
        <v>29</v>
      </c>
      <c r="C442">
        <v>20588.5</v>
      </c>
      <c r="D442">
        <v>-2043.4</v>
      </c>
      <c r="E442">
        <v>2299207.6</v>
      </c>
      <c r="F442">
        <v>2305393.7999999998</v>
      </c>
      <c r="G442" t="s">
        <v>30</v>
      </c>
      <c r="H442">
        <v>1737200</v>
      </c>
      <c r="I442">
        <v>-36248739795.599998</v>
      </c>
      <c r="J442" t="s">
        <v>31</v>
      </c>
      <c r="K442" t="s">
        <v>32</v>
      </c>
      <c r="L442" t="s">
        <v>33</v>
      </c>
      <c r="M442">
        <v>20990004.600000001</v>
      </c>
      <c r="N442">
        <v>9475742</v>
      </c>
      <c r="O442" t="s">
        <v>34</v>
      </c>
      <c r="P442">
        <v>35.299999999999997</v>
      </c>
      <c r="Q442" t="s">
        <v>35</v>
      </c>
      <c r="R442" t="s">
        <v>26094</v>
      </c>
      <c r="S442">
        <v>-43673.4</v>
      </c>
      <c r="T442" t="s">
        <v>37</v>
      </c>
      <c r="U442" t="s">
        <v>38</v>
      </c>
      <c r="V442" t="s">
        <v>39</v>
      </c>
      <c r="W442">
        <v>-302800000</v>
      </c>
      <c r="X442">
        <v>2606.6</v>
      </c>
      <c r="Y442">
        <v>2165886.5</v>
      </c>
      <c r="Z442">
        <v>60.15</v>
      </c>
      <c r="AA442">
        <v>62.143000000000001</v>
      </c>
      <c r="AB442">
        <v>16824400</v>
      </c>
    </row>
    <row r="443" spans="1:28" x14ac:dyDescent="0.3">
      <c r="A443" t="s">
        <v>28</v>
      </c>
      <c r="B443" t="s">
        <v>40</v>
      </c>
      <c r="C443">
        <v>20645.5</v>
      </c>
      <c r="D443">
        <v>-2049.6999999999998</v>
      </c>
      <c r="E443">
        <v>2305751.2999999998</v>
      </c>
      <c r="F443">
        <v>2311953.4</v>
      </c>
      <c r="G443" t="s">
        <v>41</v>
      </c>
      <c r="H443">
        <v>1742100</v>
      </c>
      <c r="I443">
        <v>-36353385354.800003</v>
      </c>
      <c r="J443" t="s">
        <v>42</v>
      </c>
      <c r="K443" t="s">
        <v>43</v>
      </c>
      <c r="L443" t="s">
        <v>44</v>
      </c>
      <c r="M443">
        <v>21047909.300000001</v>
      </c>
      <c r="N443">
        <v>9502654.5</v>
      </c>
      <c r="O443" t="s">
        <v>45</v>
      </c>
      <c r="P443">
        <v>35.4</v>
      </c>
      <c r="Q443" t="s">
        <v>46</v>
      </c>
      <c r="R443" t="s">
        <v>26095</v>
      </c>
      <c r="S443">
        <v>-43803.7</v>
      </c>
      <c r="T443" t="s">
        <v>37</v>
      </c>
      <c r="U443" t="s">
        <v>38</v>
      </c>
      <c r="V443" t="s">
        <v>39</v>
      </c>
      <c r="W443">
        <v>-304400000</v>
      </c>
      <c r="X443">
        <v>2608.3000000000002</v>
      </c>
      <c r="Y443">
        <v>2172045</v>
      </c>
      <c r="Z443">
        <v>60.3</v>
      </c>
      <c r="AA443">
        <v>62.314</v>
      </c>
      <c r="AB443">
        <v>16872200</v>
      </c>
    </row>
    <row r="444" spans="1:28" x14ac:dyDescent="0.3">
      <c r="A444" t="s">
        <v>28</v>
      </c>
      <c r="B444" t="s">
        <v>48</v>
      </c>
      <c r="C444">
        <v>20702.5</v>
      </c>
      <c r="D444">
        <v>-2056</v>
      </c>
      <c r="E444">
        <v>2312295</v>
      </c>
      <c r="F444">
        <v>2318513</v>
      </c>
      <c r="G444" t="s">
        <v>49</v>
      </c>
      <c r="H444">
        <v>1747000</v>
      </c>
      <c r="I444">
        <v>-36458030914</v>
      </c>
      <c r="J444" t="s">
        <v>50</v>
      </c>
      <c r="K444" t="s">
        <v>51</v>
      </c>
      <c r="L444" t="s">
        <v>52</v>
      </c>
      <c r="M444">
        <v>21105814</v>
      </c>
      <c r="N444">
        <v>9529567</v>
      </c>
      <c r="O444" t="s">
        <v>53</v>
      </c>
      <c r="P444">
        <v>35.5</v>
      </c>
      <c r="Q444" t="s">
        <v>54</v>
      </c>
      <c r="R444" t="s">
        <v>26096</v>
      </c>
      <c r="S444">
        <v>-43934</v>
      </c>
      <c r="T444" t="s">
        <v>37</v>
      </c>
      <c r="U444" t="s">
        <v>56</v>
      </c>
      <c r="V444" t="s">
        <v>39</v>
      </c>
      <c r="W444">
        <v>-306000000</v>
      </c>
      <c r="X444">
        <v>2610</v>
      </c>
      <c r="Y444">
        <v>2178203.5</v>
      </c>
      <c r="Z444">
        <v>60.45</v>
      </c>
      <c r="AA444">
        <v>62.484999999999999</v>
      </c>
      <c r="AB444">
        <v>16920000</v>
      </c>
    </row>
    <row r="445" spans="1:28" x14ac:dyDescent="0.3">
      <c r="A445" t="s">
        <v>28</v>
      </c>
      <c r="B445" t="s">
        <v>57</v>
      </c>
      <c r="C445">
        <v>20759.5</v>
      </c>
      <c r="D445">
        <v>-2062.3000000000002</v>
      </c>
      <c r="E445">
        <v>2318838.7000000002</v>
      </c>
      <c r="F445">
        <v>2325072.6</v>
      </c>
      <c r="G445" t="s">
        <v>58</v>
      </c>
      <c r="H445">
        <v>1751900</v>
      </c>
      <c r="I445">
        <v>-36562676473.199997</v>
      </c>
      <c r="J445" t="s">
        <v>59</v>
      </c>
      <c r="K445" t="s">
        <v>60</v>
      </c>
      <c r="L445" t="s">
        <v>61</v>
      </c>
      <c r="M445">
        <v>21163718.699999999</v>
      </c>
      <c r="N445">
        <v>9556479.5</v>
      </c>
      <c r="O445" t="s">
        <v>62</v>
      </c>
      <c r="P445">
        <v>35.6</v>
      </c>
      <c r="Q445" t="s">
        <v>63</v>
      </c>
      <c r="R445" t="s">
        <v>26097</v>
      </c>
      <c r="S445">
        <v>-44064.3</v>
      </c>
      <c r="T445" t="s">
        <v>37</v>
      </c>
      <c r="U445" t="s">
        <v>38</v>
      </c>
      <c r="V445" t="s">
        <v>39</v>
      </c>
      <c r="W445">
        <v>-307600000</v>
      </c>
      <c r="X445">
        <v>2611.6999999999998</v>
      </c>
      <c r="Y445">
        <v>2184362</v>
      </c>
      <c r="Z445">
        <v>60.6</v>
      </c>
      <c r="AA445">
        <v>62.655999999999999</v>
      </c>
      <c r="AB445">
        <v>16967800</v>
      </c>
    </row>
    <row r="446" spans="1:28" x14ac:dyDescent="0.3">
      <c r="A446" t="s">
        <v>0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7</v>
      </c>
      <c r="I446" t="s">
        <v>8</v>
      </c>
      <c r="J446" t="s">
        <v>9</v>
      </c>
      <c r="K446" t="s">
        <v>10</v>
      </c>
      <c r="L446" t="s">
        <v>11</v>
      </c>
      <c r="M446" t="s">
        <v>12</v>
      </c>
      <c r="N446" t="s">
        <v>13</v>
      </c>
      <c r="O446" t="s">
        <v>14</v>
      </c>
      <c r="P446" t="s">
        <v>15</v>
      </c>
      <c r="Q446" t="s">
        <v>16</v>
      </c>
      <c r="R446" t="s">
        <v>17</v>
      </c>
      <c r="S446" t="s">
        <v>18</v>
      </c>
      <c r="T446" t="s">
        <v>19</v>
      </c>
      <c r="U446" t="s">
        <v>20</v>
      </c>
      <c r="V446" t="s">
        <v>21</v>
      </c>
      <c r="W446" t="s">
        <v>22</v>
      </c>
      <c r="X446" t="s">
        <v>23</v>
      </c>
      <c r="Y446" t="s">
        <v>24</v>
      </c>
      <c r="Z446" t="s">
        <v>25</v>
      </c>
      <c r="AA446" t="s">
        <v>26</v>
      </c>
      <c r="AB446" t="s">
        <v>27</v>
      </c>
    </row>
    <row r="447" spans="1:28" x14ac:dyDescent="0.3">
      <c r="A447" t="s">
        <v>28</v>
      </c>
      <c r="B447" t="s">
        <v>29</v>
      </c>
      <c r="C447">
        <v>20816.5</v>
      </c>
      <c r="D447">
        <v>-2068.6</v>
      </c>
      <c r="E447">
        <v>2325382.4</v>
      </c>
      <c r="F447">
        <v>2331632.2000000002</v>
      </c>
      <c r="G447" t="s">
        <v>30</v>
      </c>
      <c r="H447">
        <v>1756800</v>
      </c>
      <c r="I447">
        <v>-36667322032.400002</v>
      </c>
      <c r="J447" t="s">
        <v>31</v>
      </c>
      <c r="K447" t="s">
        <v>32</v>
      </c>
      <c r="L447" t="s">
        <v>33</v>
      </c>
      <c r="M447">
        <v>21221623.399999999</v>
      </c>
      <c r="N447">
        <v>9583392</v>
      </c>
      <c r="O447" t="s">
        <v>34</v>
      </c>
      <c r="P447">
        <v>35.700000000000003</v>
      </c>
      <c r="Q447" t="s">
        <v>35</v>
      </c>
      <c r="R447" t="s">
        <v>26098</v>
      </c>
      <c r="S447">
        <v>-44194.6</v>
      </c>
      <c r="T447" t="s">
        <v>37</v>
      </c>
      <c r="U447" t="s">
        <v>38</v>
      </c>
      <c r="V447" t="s">
        <v>39</v>
      </c>
      <c r="W447">
        <v>-309200000</v>
      </c>
      <c r="X447">
        <v>2613.4</v>
      </c>
      <c r="Y447">
        <v>2190520.5</v>
      </c>
      <c r="Z447">
        <v>60.75</v>
      </c>
      <c r="AA447">
        <v>62.826999999999998</v>
      </c>
      <c r="AB447">
        <v>17015600</v>
      </c>
    </row>
    <row r="448" spans="1:28" x14ac:dyDescent="0.3">
      <c r="A448" t="s">
        <v>28</v>
      </c>
      <c r="B448" t="s">
        <v>40</v>
      </c>
      <c r="C448">
        <v>20873.5</v>
      </c>
      <c r="D448">
        <v>-2074.9</v>
      </c>
      <c r="E448">
        <v>2331926.1</v>
      </c>
      <c r="F448">
        <v>2338191.7999999998</v>
      </c>
      <c r="G448" t="s">
        <v>41</v>
      </c>
      <c r="H448">
        <v>1761700</v>
      </c>
      <c r="I448">
        <v>-36771967591.599998</v>
      </c>
      <c r="J448" t="s">
        <v>42</v>
      </c>
      <c r="K448" t="s">
        <v>43</v>
      </c>
      <c r="L448" t="s">
        <v>44</v>
      </c>
      <c r="M448">
        <v>21279528.100000001</v>
      </c>
      <c r="N448">
        <v>9610304.5</v>
      </c>
      <c r="O448" t="s">
        <v>45</v>
      </c>
      <c r="P448">
        <v>35.799999999999997</v>
      </c>
      <c r="Q448" t="s">
        <v>46</v>
      </c>
      <c r="R448" t="s">
        <v>26099</v>
      </c>
      <c r="S448">
        <v>-44324.9</v>
      </c>
      <c r="T448" t="s">
        <v>37</v>
      </c>
      <c r="U448" t="s">
        <v>38</v>
      </c>
      <c r="V448" t="s">
        <v>39</v>
      </c>
      <c r="W448">
        <v>-310800000</v>
      </c>
      <c r="X448">
        <v>2615.1</v>
      </c>
      <c r="Y448">
        <v>2196679</v>
      </c>
      <c r="Z448">
        <v>60.9</v>
      </c>
      <c r="AA448">
        <v>62.997999999999998</v>
      </c>
      <c r="AB448">
        <v>17063400</v>
      </c>
    </row>
    <row r="449" spans="1:28" x14ac:dyDescent="0.3">
      <c r="A449" t="s">
        <v>28</v>
      </c>
      <c r="B449" t="s">
        <v>48</v>
      </c>
      <c r="C449">
        <v>20930.5</v>
      </c>
      <c r="D449">
        <v>-2081.1999999999998</v>
      </c>
      <c r="E449">
        <v>2338469.7999999998</v>
      </c>
      <c r="F449">
        <v>2344751.4</v>
      </c>
      <c r="G449" t="s">
        <v>49</v>
      </c>
      <c r="H449">
        <v>1766600</v>
      </c>
      <c r="I449">
        <v>-36876613150.800003</v>
      </c>
      <c r="J449" t="s">
        <v>50</v>
      </c>
      <c r="K449" t="s">
        <v>51</v>
      </c>
      <c r="L449" t="s">
        <v>52</v>
      </c>
      <c r="M449">
        <v>21337432.800000001</v>
      </c>
      <c r="N449">
        <v>9637217</v>
      </c>
      <c r="O449" t="s">
        <v>53</v>
      </c>
      <c r="P449">
        <v>35.9</v>
      </c>
      <c r="Q449" t="s">
        <v>54</v>
      </c>
      <c r="R449" t="s">
        <v>26100</v>
      </c>
      <c r="S449">
        <v>-44455.199999999997</v>
      </c>
      <c r="T449" t="s">
        <v>37</v>
      </c>
      <c r="U449" t="s">
        <v>56</v>
      </c>
      <c r="V449" t="s">
        <v>39</v>
      </c>
      <c r="W449">
        <v>-312400000</v>
      </c>
      <c r="X449">
        <v>2616.8000000000002</v>
      </c>
      <c r="Y449">
        <v>2202837.5</v>
      </c>
      <c r="Z449">
        <v>61.05</v>
      </c>
      <c r="AA449">
        <v>63.168999999999997</v>
      </c>
      <c r="AB449">
        <v>17111200</v>
      </c>
    </row>
    <row r="450" spans="1:28" x14ac:dyDescent="0.3">
      <c r="A450" t="s">
        <v>28</v>
      </c>
      <c r="B450" t="s">
        <v>57</v>
      </c>
      <c r="C450">
        <v>20987.5</v>
      </c>
      <c r="D450">
        <v>-2087.5</v>
      </c>
      <c r="E450">
        <v>2345013.5</v>
      </c>
      <c r="F450">
        <v>2351311</v>
      </c>
      <c r="G450" t="s">
        <v>58</v>
      </c>
      <c r="H450">
        <v>1771500</v>
      </c>
      <c r="I450">
        <v>-36981258710</v>
      </c>
      <c r="J450" t="s">
        <v>59</v>
      </c>
      <c r="K450" t="s">
        <v>60</v>
      </c>
      <c r="L450" t="s">
        <v>61</v>
      </c>
      <c r="M450">
        <v>21395337.5</v>
      </c>
      <c r="N450">
        <v>9664129.5</v>
      </c>
      <c r="O450" t="s">
        <v>62</v>
      </c>
      <c r="P450">
        <v>36</v>
      </c>
      <c r="Q450" t="s">
        <v>63</v>
      </c>
      <c r="R450" t="s">
        <v>26101</v>
      </c>
      <c r="S450">
        <v>-44585.5</v>
      </c>
      <c r="T450" t="s">
        <v>37</v>
      </c>
      <c r="U450" t="s">
        <v>38</v>
      </c>
      <c r="V450" t="s">
        <v>39</v>
      </c>
      <c r="W450">
        <v>-314000000</v>
      </c>
      <c r="X450">
        <v>2618.5</v>
      </c>
      <c r="Y450">
        <v>2208996</v>
      </c>
      <c r="Z450">
        <v>61.2</v>
      </c>
      <c r="AA450">
        <v>63.34</v>
      </c>
      <c r="AB450">
        <v>17159000</v>
      </c>
    </row>
    <row r="451" spans="1:28" x14ac:dyDescent="0.3">
      <c r="A451" t="s">
        <v>0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8</v>
      </c>
      <c r="J451" t="s">
        <v>9</v>
      </c>
      <c r="K451" t="s">
        <v>10</v>
      </c>
      <c r="L451" t="s">
        <v>11</v>
      </c>
      <c r="M451" t="s">
        <v>12</v>
      </c>
      <c r="N451" t="s">
        <v>13</v>
      </c>
      <c r="O451" t="s">
        <v>14</v>
      </c>
      <c r="P451" t="s">
        <v>15</v>
      </c>
      <c r="Q451" t="s">
        <v>16</v>
      </c>
      <c r="R451" t="s">
        <v>17</v>
      </c>
      <c r="S451" t="s">
        <v>18</v>
      </c>
      <c r="T451" t="s">
        <v>19</v>
      </c>
      <c r="U451" t="s">
        <v>20</v>
      </c>
      <c r="V451" t="s">
        <v>21</v>
      </c>
      <c r="W451" t="s">
        <v>22</v>
      </c>
      <c r="X451" t="s">
        <v>23</v>
      </c>
      <c r="Y451" t="s">
        <v>24</v>
      </c>
      <c r="Z451" t="s">
        <v>25</v>
      </c>
      <c r="AA451" t="s">
        <v>26</v>
      </c>
      <c r="AB451" t="s">
        <v>27</v>
      </c>
    </row>
    <row r="452" spans="1:28" x14ac:dyDescent="0.3">
      <c r="A452" t="s">
        <v>28</v>
      </c>
      <c r="B452" t="s">
        <v>29</v>
      </c>
      <c r="C452">
        <v>21044.5</v>
      </c>
      <c r="D452">
        <v>-2093.8000000000002</v>
      </c>
      <c r="E452">
        <v>2351557.2000000002</v>
      </c>
      <c r="F452">
        <v>2357870.6</v>
      </c>
      <c r="G452" t="s">
        <v>30</v>
      </c>
      <c r="H452">
        <v>1776400</v>
      </c>
      <c r="I452">
        <v>-37085904269.199997</v>
      </c>
      <c r="J452" t="s">
        <v>31</v>
      </c>
      <c r="K452" t="s">
        <v>32</v>
      </c>
      <c r="L452" t="s">
        <v>33</v>
      </c>
      <c r="M452">
        <v>21453242.199999999</v>
      </c>
      <c r="N452">
        <v>9691042</v>
      </c>
      <c r="O452" t="s">
        <v>34</v>
      </c>
      <c r="P452">
        <v>36.1</v>
      </c>
      <c r="Q452" t="s">
        <v>35</v>
      </c>
      <c r="R452" t="s">
        <v>26102</v>
      </c>
      <c r="S452">
        <v>-44715.8</v>
      </c>
      <c r="T452" t="s">
        <v>37</v>
      </c>
      <c r="U452" t="s">
        <v>38</v>
      </c>
      <c r="V452" t="s">
        <v>39</v>
      </c>
      <c r="W452">
        <v>-315600000</v>
      </c>
      <c r="X452">
        <v>2620.1999999999998</v>
      </c>
      <c r="Y452">
        <v>2215154.5</v>
      </c>
      <c r="Z452">
        <v>61.35</v>
      </c>
      <c r="AA452">
        <v>63.511000000000003</v>
      </c>
      <c r="AB452">
        <v>17206800</v>
      </c>
    </row>
    <row r="453" spans="1:28" x14ac:dyDescent="0.3">
      <c r="A453" t="s">
        <v>28</v>
      </c>
      <c r="B453" t="s">
        <v>40</v>
      </c>
      <c r="C453">
        <v>21101.5</v>
      </c>
      <c r="D453">
        <v>-2100.1</v>
      </c>
      <c r="E453">
        <v>2358100.9</v>
      </c>
      <c r="F453">
        <v>2364430.2000000002</v>
      </c>
      <c r="G453" t="s">
        <v>41</v>
      </c>
      <c r="H453">
        <v>1781300</v>
      </c>
      <c r="I453">
        <v>-37190549828.400002</v>
      </c>
      <c r="J453" t="s">
        <v>42</v>
      </c>
      <c r="K453" t="s">
        <v>43</v>
      </c>
      <c r="L453" t="s">
        <v>44</v>
      </c>
      <c r="M453">
        <v>21511146.899999999</v>
      </c>
      <c r="N453">
        <v>9717954.5</v>
      </c>
      <c r="O453" t="s">
        <v>45</v>
      </c>
      <c r="P453">
        <v>36.200000000000003</v>
      </c>
      <c r="Q453" t="s">
        <v>46</v>
      </c>
      <c r="R453" t="s">
        <v>26103</v>
      </c>
      <c r="S453">
        <v>-44846.1</v>
      </c>
      <c r="T453" t="s">
        <v>37</v>
      </c>
      <c r="U453" t="s">
        <v>38</v>
      </c>
      <c r="V453" t="s">
        <v>39</v>
      </c>
      <c r="W453">
        <v>-317200000</v>
      </c>
      <c r="X453">
        <v>2621.9</v>
      </c>
      <c r="Y453">
        <v>2221313</v>
      </c>
      <c r="Z453">
        <v>61.5</v>
      </c>
      <c r="AA453">
        <v>63.682000000000002</v>
      </c>
      <c r="AB453">
        <v>17254600</v>
      </c>
    </row>
    <row r="454" spans="1:28" x14ac:dyDescent="0.3">
      <c r="A454" t="s">
        <v>28</v>
      </c>
      <c r="B454" t="s">
        <v>48</v>
      </c>
      <c r="C454">
        <v>21158.5</v>
      </c>
      <c r="D454">
        <v>-2106.4</v>
      </c>
      <c r="E454">
        <v>2364644.6</v>
      </c>
      <c r="F454">
        <v>2370989.7999999998</v>
      </c>
      <c r="G454" t="s">
        <v>49</v>
      </c>
      <c r="H454">
        <v>1786200</v>
      </c>
      <c r="I454">
        <v>-37295195387.599998</v>
      </c>
      <c r="J454" t="s">
        <v>50</v>
      </c>
      <c r="K454" t="s">
        <v>51</v>
      </c>
      <c r="L454" t="s">
        <v>52</v>
      </c>
      <c r="M454">
        <v>21569051.600000001</v>
      </c>
      <c r="N454">
        <v>9744867</v>
      </c>
      <c r="O454" t="s">
        <v>53</v>
      </c>
      <c r="P454">
        <v>36.299999999999997</v>
      </c>
      <c r="Q454" t="s">
        <v>54</v>
      </c>
      <c r="R454" t="s">
        <v>26104</v>
      </c>
      <c r="S454">
        <v>-44976.4</v>
      </c>
      <c r="T454" t="s">
        <v>37</v>
      </c>
      <c r="U454" t="s">
        <v>56</v>
      </c>
      <c r="V454" t="s">
        <v>39</v>
      </c>
      <c r="W454">
        <v>-318800000</v>
      </c>
      <c r="X454">
        <v>2623.6</v>
      </c>
      <c r="Y454">
        <v>2227471.5</v>
      </c>
      <c r="Z454">
        <v>61.65</v>
      </c>
      <c r="AA454">
        <v>63.853000000000002</v>
      </c>
      <c r="AB454">
        <v>17302400</v>
      </c>
    </row>
    <row r="455" spans="1:28" x14ac:dyDescent="0.3">
      <c r="A455" t="s">
        <v>28</v>
      </c>
      <c r="B455" t="s">
        <v>57</v>
      </c>
      <c r="C455">
        <v>21215.5</v>
      </c>
      <c r="D455">
        <v>-2112.6999999999998</v>
      </c>
      <c r="E455">
        <v>2371188.2999999998</v>
      </c>
      <c r="F455">
        <v>2377549.4</v>
      </c>
      <c r="G455" t="s">
        <v>58</v>
      </c>
      <c r="H455">
        <v>1791100</v>
      </c>
      <c r="I455">
        <v>-37399840946.800003</v>
      </c>
      <c r="J455" t="s">
        <v>59</v>
      </c>
      <c r="K455" t="s">
        <v>60</v>
      </c>
      <c r="L455" t="s">
        <v>61</v>
      </c>
      <c r="M455">
        <v>21626956.300000001</v>
      </c>
      <c r="N455">
        <v>9771779.5</v>
      </c>
      <c r="O455" t="s">
        <v>62</v>
      </c>
      <c r="P455">
        <v>36.4</v>
      </c>
      <c r="Q455" t="s">
        <v>63</v>
      </c>
      <c r="R455" t="s">
        <v>26105</v>
      </c>
      <c r="S455">
        <v>-45106.7</v>
      </c>
      <c r="T455" t="s">
        <v>37</v>
      </c>
      <c r="U455" t="s">
        <v>38</v>
      </c>
      <c r="V455" t="s">
        <v>39</v>
      </c>
      <c r="W455">
        <v>-320400000</v>
      </c>
      <c r="X455">
        <v>2625.3</v>
      </c>
      <c r="Y455">
        <v>2233630</v>
      </c>
      <c r="Z455">
        <v>61.8</v>
      </c>
      <c r="AA455">
        <v>64.024000000000001</v>
      </c>
      <c r="AB455">
        <v>17350200</v>
      </c>
    </row>
    <row r="456" spans="1:28" x14ac:dyDescent="0.3">
      <c r="A456" t="s">
        <v>0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8</v>
      </c>
      <c r="J456" t="s">
        <v>9</v>
      </c>
      <c r="K456" t="s">
        <v>10</v>
      </c>
      <c r="L456" t="s">
        <v>11</v>
      </c>
      <c r="M456" t="s">
        <v>12</v>
      </c>
      <c r="N456" t="s">
        <v>13</v>
      </c>
      <c r="O456" t="s">
        <v>14</v>
      </c>
      <c r="P456" t="s">
        <v>15</v>
      </c>
      <c r="Q456" t="s">
        <v>16</v>
      </c>
      <c r="R456" t="s">
        <v>17</v>
      </c>
      <c r="S456" t="s">
        <v>18</v>
      </c>
      <c r="T456" t="s">
        <v>19</v>
      </c>
      <c r="U456" t="s">
        <v>20</v>
      </c>
      <c r="V456" t="s">
        <v>21</v>
      </c>
      <c r="W456" t="s">
        <v>22</v>
      </c>
      <c r="X456" t="s">
        <v>23</v>
      </c>
      <c r="Y456" t="s">
        <v>24</v>
      </c>
      <c r="Z456" t="s">
        <v>25</v>
      </c>
      <c r="AA456" t="s">
        <v>26</v>
      </c>
      <c r="AB456" t="s">
        <v>27</v>
      </c>
    </row>
    <row r="457" spans="1:28" x14ac:dyDescent="0.3">
      <c r="A457" t="s">
        <v>28</v>
      </c>
      <c r="B457" t="s">
        <v>29</v>
      </c>
      <c r="C457">
        <v>21272.5</v>
      </c>
      <c r="D457">
        <v>-2119</v>
      </c>
      <c r="E457">
        <v>2377732</v>
      </c>
      <c r="F457">
        <v>2384109</v>
      </c>
      <c r="G457" t="s">
        <v>30</v>
      </c>
      <c r="H457">
        <v>1796000</v>
      </c>
      <c r="I457">
        <v>-37504486506</v>
      </c>
      <c r="J457" t="s">
        <v>31</v>
      </c>
      <c r="K457" t="s">
        <v>32</v>
      </c>
      <c r="L457" t="s">
        <v>33</v>
      </c>
      <c r="M457">
        <v>21684861</v>
      </c>
      <c r="N457">
        <v>9798692</v>
      </c>
      <c r="O457" t="s">
        <v>34</v>
      </c>
      <c r="P457">
        <v>36.5</v>
      </c>
      <c r="Q457" t="s">
        <v>35</v>
      </c>
      <c r="R457" t="s">
        <v>26106</v>
      </c>
      <c r="S457">
        <v>-45237</v>
      </c>
      <c r="T457" t="s">
        <v>37</v>
      </c>
      <c r="U457" t="s">
        <v>38</v>
      </c>
      <c r="V457" t="s">
        <v>39</v>
      </c>
      <c r="W457">
        <v>-322000000</v>
      </c>
      <c r="X457">
        <v>2627</v>
      </c>
      <c r="Y457">
        <v>2239788.5</v>
      </c>
      <c r="Z457">
        <v>61.95</v>
      </c>
      <c r="AA457">
        <v>64.194999999999993</v>
      </c>
      <c r="AB457">
        <v>17398000</v>
      </c>
    </row>
    <row r="458" spans="1:28" x14ac:dyDescent="0.3">
      <c r="A458" t="s">
        <v>28</v>
      </c>
      <c r="B458" t="s">
        <v>40</v>
      </c>
      <c r="C458">
        <v>21329.5</v>
      </c>
      <c r="D458">
        <v>-2125.3000000000002</v>
      </c>
      <c r="E458">
        <v>2384275.7000000002</v>
      </c>
      <c r="F458">
        <v>2390668.6</v>
      </c>
      <c r="G458" t="s">
        <v>41</v>
      </c>
      <c r="H458">
        <v>1800900</v>
      </c>
      <c r="I458">
        <v>-37609132065.199997</v>
      </c>
      <c r="J458" t="s">
        <v>42</v>
      </c>
      <c r="K458" t="s">
        <v>43</v>
      </c>
      <c r="L458" t="s">
        <v>44</v>
      </c>
      <c r="M458">
        <v>21742765.699999999</v>
      </c>
      <c r="N458">
        <v>9825604.5</v>
      </c>
      <c r="O458" t="s">
        <v>45</v>
      </c>
      <c r="P458">
        <v>36.6</v>
      </c>
      <c r="Q458" t="s">
        <v>46</v>
      </c>
      <c r="R458" t="s">
        <v>26107</v>
      </c>
      <c r="S458">
        <v>-45367.3</v>
      </c>
      <c r="T458" t="s">
        <v>37</v>
      </c>
      <c r="U458" t="s">
        <v>38</v>
      </c>
      <c r="V458" t="s">
        <v>39</v>
      </c>
      <c r="W458">
        <v>-323600000</v>
      </c>
      <c r="X458">
        <v>2628.7</v>
      </c>
      <c r="Y458">
        <v>2245947</v>
      </c>
      <c r="Z458">
        <v>62.1</v>
      </c>
      <c r="AA458">
        <v>64.366</v>
      </c>
      <c r="AB458">
        <v>17445800</v>
      </c>
    </row>
    <row r="459" spans="1:28" x14ac:dyDescent="0.3">
      <c r="A459" t="s">
        <v>28</v>
      </c>
      <c r="B459" t="s">
        <v>48</v>
      </c>
      <c r="C459">
        <v>21386.5</v>
      </c>
      <c r="D459">
        <v>-2131.6</v>
      </c>
      <c r="E459">
        <v>2390819.4</v>
      </c>
      <c r="F459">
        <v>2397228.2000000002</v>
      </c>
      <c r="G459" t="s">
        <v>49</v>
      </c>
      <c r="H459">
        <v>1805800</v>
      </c>
      <c r="I459">
        <v>-37713777624.400002</v>
      </c>
      <c r="J459" t="s">
        <v>50</v>
      </c>
      <c r="K459" t="s">
        <v>51</v>
      </c>
      <c r="L459" t="s">
        <v>52</v>
      </c>
      <c r="M459">
        <v>21800670.399999999</v>
      </c>
      <c r="N459">
        <v>9852517</v>
      </c>
      <c r="O459" t="s">
        <v>53</v>
      </c>
      <c r="P459">
        <v>36.700000000000003</v>
      </c>
      <c r="Q459" t="s">
        <v>54</v>
      </c>
      <c r="R459" t="s">
        <v>26108</v>
      </c>
      <c r="S459">
        <v>-45497.599999999999</v>
      </c>
      <c r="T459" t="s">
        <v>37</v>
      </c>
      <c r="U459" t="s">
        <v>56</v>
      </c>
      <c r="V459" t="s">
        <v>39</v>
      </c>
      <c r="W459">
        <v>-325200000</v>
      </c>
      <c r="X459">
        <v>2630.4</v>
      </c>
      <c r="Y459">
        <v>2252105.5</v>
      </c>
      <c r="Z459">
        <v>62.25</v>
      </c>
      <c r="AA459">
        <v>64.537000000000006</v>
      </c>
      <c r="AB459">
        <v>17493600</v>
      </c>
    </row>
    <row r="460" spans="1:28" x14ac:dyDescent="0.3">
      <c r="A460" t="s">
        <v>28</v>
      </c>
      <c r="B460" t="s">
        <v>57</v>
      </c>
      <c r="C460">
        <v>21443.5</v>
      </c>
      <c r="D460">
        <v>-2137.9</v>
      </c>
      <c r="E460">
        <v>2397363.1</v>
      </c>
      <c r="F460">
        <v>2403787.7999999998</v>
      </c>
      <c r="G460" t="s">
        <v>58</v>
      </c>
      <c r="H460">
        <v>1810700</v>
      </c>
      <c r="I460">
        <v>-37818423183.599998</v>
      </c>
      <c r="J460" t="s">
        <v>59</v>
      </c>
      <c r="K460" t="s">
        <v>60</v>
      </c>
      <c r="L460" t="s">
        <v>61</v>
      </c>
      <c r="M460">
        <v>21858575.100000001</v>
      </c>
      <c r="N460">
        <v>9879429.5</v>
      </c>
      <c r="O460" t="s">
        <v>62</v>
      </c>
      <c r="P460">
        <v>36.799999999999997</v>
      </c>
      <c r="Q460" t="s">
        <v>63</v>
      </c>
      <c r="R460" t="s">
        <v>26109</v>
      </c>
      <c r="S460">
        <v>-45627.9</v>
      </c>
      <c r="T460" t="s">
        <v>37</v>
      </c>
      <c r="U460" t="s">
        <v>38</v>
      </c>
      <c r="V460" t="s">
        <v>39</v>
      </c>
      <c r="W460">
        <v>-326800000</v>
      </c>
      <c r="X460">
        <v>2632.1</v>
      </c>
      <c r="Y460">
        <v>2258264</v>
      </c>
      <c r="Z460">
        <v>62.4</v>
      </c>
      <c r="AA460">
        <v>64.707999999999998</v>
      </c>
      <c r="AB460">
        <v>17541400</v>
      </c>
    </row>
    <row r="461" spans="1:28" x14ac:dyDescent="0.3">
      <c r="A461" t="s">
        <v>0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8</v>
      </c>
      <c r="J461" t="s">
        <v>9</v>
      </c>
      <c r="K461" t="s">
        <v>10</v>
      </c>
      <c r="L461" t="s">
        <v>11</v>
      </c>
      <c r="M461" t="s">
        <v>12</v>
      </c>
      <c r="N461" t="s">
        <v>13</v>
      </c>
      <c r="O461" t="s">
        <v>14</v>
      </c>
      <c r="P461" t="s">
        <v>15</v>
      </c>
      <c r="Q461" t="s">
        <v>16</v>
      </c>
      <c r="R461" t="s">
        <v>17</v>
      </c>
      <c r="S461" t="s">
        <v>18</v>
      </c>
      <c r="T461" t="s">
        <v>19</v>
      </c>
      <c r="U461" t="s">
        <v>20</v>
      </c>
      <c r="V461" t="s">
        <v>21</v>
      </c>
      <c r="W461" t="s">
        <v>22</v>
      </c>
      <c r="X461" t="s">
        <v>23</v>
      </c>
      <c r="Y461" t="s">
        <v>24</v>
      </c>
      <c r="Z461" t="s">
        <v>25</v>
      </c>
      <c r="AA461" t="s">
        <v>26</v>
      </c>
      <c r="AB461" t="s">
        <v>27</v>
      </c>
    </row>
    <row r="462" spans="1:28" x14ac:dyDescent="0.3">
      <c r="A462" t="s">
        <v>28</v>
      </c>
      <c r="B462" t="s">
        <v>29</v>
      </c>
      <c r="C462">
        <v>21500.5</v>
      </c>
      <c r="D462">
        <v>-2144.1999999999998</v>
      </c>
      <c r="E462">
        <v>2403906.7999999998</v>
      </c>
      <c r="F462">
        <v>2410347.4</v>
      </c>
      <c r="G462" t="s">
        <v>30</v>
      </c>
      <c r="H462">
        <v>1815600</v>
      </c>
      <c r="I462">
        <v>-37923068742.800003</v>
      </c>
      <c r="J462" t="s">
        <v>31</v>
      </c>
      <c r="K462" t="s">
        <v>32</v>
      </c>
      <c r="L462" t="s">
        <v>33</v>
      </c>
      <c r="M462">
        <v>21916479.800000001</v>
      </c>
      <c r="N462">
        <v>9906342</v>
      </c>
      <c r="O462" t="s">
        <v>34</v>
      </c>
      <c r="P462">
        <v>36.9</v>
      </c>
      <c r="Q462" t="s">
        <v>35</v>
      </c>
      <c r="R462" t="s">
        <v>26110</v>
      </c>
      <c r="S462">
        <v>-45758.2</v>
      </c>
      <c r="T462" t="s">
        <v>37</v>
      </c>
      <c r="U462" t="s">
        <v>38</v>
      </c>
      <c r="V462" t="s">
        <v>39</v>
      </c>
      <c r="W462">
        <v>-328400000</v>
      </c>
      <c r="X462">
        <v>2633.8</v>
      </c>
      <c r="Y462">
        <v>2264422.5</v>
      </c>
      <c r="Z462">
        <v>62.55</v>
      </c>
      <c r="AA462">
        <v>64.879000000000005</v>
      </c>
      <c r="AB462">
        <v>17589200</v>
      </c>
    </row>
    <row r="463" spans="1:28" x14ac:dyDescent="0.3">
      <c r="A463" t="s">
        <v>28</v>
      </c>
      <c r="B463" t="s">
        <v>40</v>
      </c>
      <c r="C463">
        <v>21557.5</v>
      </c>
      <c r="D463">
        <v>-2150.5</v>
      </c>
      <c r="E463">
        <v>2410450.5</v>
      </c>
      <c r="F463">
        <v>2416907</v>
      </c>
      <c r="G463" t="s">
        <v>41</v>
      </c>
      <c r="H463">
        <v>1820500</v>
      </c>
      <c r="I463">
        <v>-38027714302</v>
      </c>
      <c r="J463" t="s">
        <v>42</v>
      </c>
      <c r="K463" t="s">
        <v>43</v>
      </c>
      <c r="L463" t="s">
        <v>44</v>
      </c>
      <c r="M463">
        <v>21974384.5</v>
      </c>
      <c r="N463">
        <v>9933254.5</v>
      </c>
      <c r="O463" t="s">
        <v>45</v>
      </c>
      <c r="P463">
        <v>37</v>
      </c>
      <c r="Q463" t="s">
        <v>46</v>
      </c>
      <c r="R463" t="s">
        <v>26111</v>
      </c>
      <c r="S463">
        <v>-45888.5</v>
      </c>
      <c r="T463" t="s">
        <v>37</v>
      </c>
      <c r="U463" t="s">
        <v>38</v>
      </c>
      <c r="V463" t="s">
        <v>39</v>
      </c>
      <c r="W463">
        <v>-330000000</v>
      </c>
      <c r="X463">
        <v>2635.5</v>
      </c>
      <c r="Y463">
        <v>2270581</v>
      </c>
      <c r="Z463">
        <v>62.7</v>
      </c>
      <c r="AA463">
        <v>65.05</v>
      </c>
      <c r="AB463">
        <v>17637000</v>
      </c>
    </row>
    <row r="464" spans="1:28" x14ac:dyDescent="0.3">
      <c r="A464" t="s">
        <v>28</v>
      </c>
      <c r="B464" t="s">
        <v>48</v>
      </c>
      <c r="C464">
        <v>21614.5</v>
      </c>
      <c r="D464">
        <v>-2156.8000000000002</v>
      </c>
      <c r="E464">
        <v>2416994.2000000002</v>
      </c>
      <c r="F464">
        <v>2423466.6</v>
      </c>
      <c r="G464" t="s">
        <v>49</v>
      </c>
      <c r="H464">
        <v>1825400</v>
      </c>
      <c r="I464">
        <v>-38132359861.199997</v>
      </c>
      <c r="J464" t="s">
        <v>50</v>
      </c>
      <c r="K464" t="s">
        <v>51</v>
      </c>
      <c r="L464" t="s">
        <v>52</v>
      </c>
      <c r="M464">
        <v>22032289.199999999</v>
      </c>
      <c r="N464">
        <v>9960167</v>
      </c>
      <c r="O464" t="s">
        <v>53</v>
      </c>
      <c r="P464">
        <v>37.1</v>
      </c>
      <c r="Q464" t="s">
        <v>54</v>
      </c>
      <c r="R464" t="s">
        <v>26112</v>
      </c>
      <c r="S464">
        <v>-46018.8</v>
      </c>
      <c r="T464" t="s">
        <v>37</v>
      </c>
      <c r="U464" t="s">
        <v>56</v>
      </c>
      <c r="V464" t="s">
        <v>39</v>
      </c>
      <c r="W464">
        <v>-331600000</v>
      </c>
      <c r="X464">
        <v>2637.2</v>
      </c>
      <c r="Y464">
        <v>2276739.5</v>
      </c>
      <c r="Z464">
        <v>62.85</v>
      </c>
      <c r="AA464">
        <v>65.221000000000004</v>
      </c>
      <c r="AB464">
        <v>17684800</v>
      </c>
    </row>
    <row r="465" spans="1:28" x14ac:dyDescent="0.3">
      <c r="A465" t="s">
        <v>28</v>
      </c>
      <c r="B465" t="s">
        <v>57</v>
      </c>
      <c r="C465">
        <v>21671.5</v>
      </c>
      <c r="D465">
        <v>-2163.1</v>
      </c>
      <c r="E465">
        <v>2423537.9</v>
      </c>
      <c r="F465">
        <v>2430026.2000000002</v>
      </c>
      <c r="G465" t="s">
        <v>58</v>
      </c>
      <c r="H465">
        <v>1830300</v>
      </c>
      <c r="I465">
        <v>-38237005420.400002</v>
      </c>
      <c r="J465" t="s">
        <v>59</v>
      </c>
      <c r="K465" t="s">
        <v>60</v>
      </c>
      <c r="L465" t="s">
        <v>61</v>
      </c>
      <c r="M465">
        <v>22090193.899999999</v>
      </c>
      <c r="N465">
        <v>9987079.5</v>
      </c>
      <c r="O465" t="s">
        <v>62</v>
      </c>
      <c r="P465">
        <v>37.200000000000003</v>
      </c>
      <c r="Q465" t="s">
        <v>63</v>
      </c>
      <c r="R465" t="s">
        <v>26113</v>
      </c>
      <c r="S465">
        <v>-46149.1</v>
      </c>
      <c r="T465" t="s">
        <v>37</v>
      </c>
      <c r="U465" t="s">
        <v>38</v>
      </c>
      <c r="V465" t="s">
        <v>39</v>
      </c>
      <c r="W465">
        <v>-333200000</v>
      </c>
      <c r="X465">
        <v>2638.9</v>
      </c>
      <c r="Y465">
        <v>2282898</v>
      </c>
      <c r="Z465">
        <v>63</v>
      </c>
      <c r="AA465">
        <v>65.391999999999996</v>
      </c>
      <c r="AB465">
        <v>17732600</v>
      </c>
    </row>
    <row r="466" spans="1:28" x14ac:dyDescent="0.3">
      <c r="A466" t="s">
        <v>0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7</v>
      </c>
      <c r="I466" t="s">
        <v>8</v>
      </c>
      <c r="J466" t="s">
        <v>9</v>
      </c>
      <c r="K466" t="s">
        <v>10</v>
      </c>
      <c r="L466" t="s">
        <v>11</v>
      </c>
      <c r="M466" t="s">
        <v>12</v>
      </c>
      <c r="N466" t="s">
        <v>13</v>
      </c>
      <c r="O466" t="s">
        <v>14</v>
      </c>
      <c r="P466" t="s">
        <v>15</v>
      </c>
      <c r="Q466" t="s">
        <v>16</v>
      </c>
      <c r="R466" t="s">
        <v>17</v>
      </c>
      <c r="S466" t="s">
        <v>18</v>
      </c>
      <c r="T466" t="s">
        <v>19</v>
      </c>
      <c r="U466" t="s">
        <v>20</v>
      </c>
      <c r="V466" t="s">
        <v>21</v>
      </c>
      <c r="W466" t="s">
        <v>22</v>
      </c>
      <c r="X466" t="s">
        <v>23</v>
      </c>
      <c r="Y466" t="s">
        <v>24</v>
      </c>
      <c r="Z466" t="s">
        <v>25</v>
      </c>
      <c r="AA466" t="s">
        <v>26</v>
      </c>
      <c r="AB466" t="s">
        <v>27</v>
      </c>
    </row>
    <row r="467" spans="1:28" x14ac:dyDescent="0.3">
      <c r="A467" t="s">
        <v>28</v>
      </c>
      <c r="B467" t="s">
        <v>29</v>
      </c>
      <c r="C467">
        <v>21728.5</v>
      </c>
      <c r="D467">
        <v>-2169.4</v>
      </c>
      <c r="E467">
        <v>2430081.6</v>
      </c>
      <c r="F467">
        <v>2436585.7999999998</v>
      </c>
      <c r="G467" t="s">
        <v>30</v>
      </c>
      <c r="H467">
        <v>1835200</v>
      </c>
      <c r="I467">
        <v>-38341650979.599998</v>
      </c>
      <c r="J467" t="s">
        <v>31</v>
      </c>
      <c r="K467" t="s">
        <v>32</v>
      </c>
      <c r="L467" t="s">
        <v>33</v>
      </c>
      <c r="M467">
        <v>22148098.600000001</v>
      </c>
      <c r="N467">
        <v>10013992</v>
      </c>
      <c r="O467" t="s">
        <v>34</v>
      </c>
      <c r="P467">
        <v>37.299999999999997</v>
      </c>
      <c r="Q467" t="s">
        <v>35</v>
      </c>
      <c r="R467" t="s">
        <v>26114</v>
      </c>
      <c r="S467">
        <v>-46279.4</v>
      </c>
      <c r="T467" t="s">
        <v>37</v>
      </c>
      <c r="U467" t="s">
        <v>38</v>
      </c>
      <c r="V467" t="s">
        <v>39</v>
      </c>
      <c r="W467">
        <v>-334800000</v>
      </c>
      <c r="X467">
        <v>2640.6</v>
      </c>
      <c r="Y467">
        <v>2289056.5</v>
      </c>
      <c r="Z467">
        <v>63.15</v>
      </c>
      <c r="AA467">
        <v>65.563000000000002</v>
      </c>
      <c r="AB467">
        <v>17780400</v>
      </c>
    </row>
    <row r="468" spans="1:28" x14ac:dyDescent="0.3">
      <c r="A468" t="s">
        <v>28</v>
      </c>
      <c r="B468" t="s">
        <v>40</v>
      </c>
      <c r="C468">
        <v>21785.5</v>
      </c>
      <c r="D468">
        <v>-2175.6999999999998</v>
      </c>
      <c r="E468">
        <v>2436625.2999999998</v>
      </c>
      <c r="F468">
        <v>2443145.4</v>
      </c>
      <c r="G468" t="s">
        <v>41</v>
      </c>
      <c r="H468">
        <v>1840100</v>
      </c>
      <c r="I468">
        <v>-38446296538.800003</v>
      </c>
      <c r="J468" t="s">
        <v>42</v>
      </c>
      <c r="K468" t="s">
        <v>43</v>
      </c>
      <c r="L468" t="s">
        <v>44</v>
      </c>
      <c r="M468">
        <v>22206003.300000001</v>
      </c>
      <c r="N468">
        <v>10040904.5</v>
      </c>
      <c r="O468" t="s">
        <v>45</v>
      </c>
      <c r="P468">
        <v>37.4</v>
      </c>
      <c r="Q468" t="s">
        <v>46</v>
      </c>
      <c r="R468" t="s">
        <v>26115</v>
      </c>
      <c r="S468">
        <v>-46409.7</v>
      </c>
      <c r="T468" t="s">
        <v>37</v>
      </c>
      <c r="U468" t="s">
        <v>38</v>
      </c>
      <c r="V468" t="s">
        <v>39</v>
      </c>
      <c r="W468">
        <v>-336400000</v>
      </c>
      <c r="X468">
        <v>2642.3</v>
      </c>
      <c r="Y468">
        <v>2295215</v>
      </c>
      <c r="Z468">
        <v>63.3</v>
      </c>
      <c r="AA468">
        <v>65.733999999999995</v>
      </c>
      <c r="AB468">
        <v>17828200</v>
      </c>
    </row>
    <row r="469" spans="1:28" x14ac:dyDescent="0.3">
      <c r="A469" t="s">
        <v>28</v>
      </c>
      <c r="B469" t="s">
        <v>48</v>
      </c>
      <c r="C469">
        <v>21842.5</v>
      </c>
      <c r="D469">
        <v>-2182</v>
      </c>
      <c r="E469">
        <v>2443169</v>
      </c>
      <c r="F469">
        <v>2449705</v>
      </c>
      <c r="G469" t="s">
        <v>49</v>
      </c>
      <c r="H469">
        <v>1845000</v>
      </c>
      <c r="I469">
        <v>-38550942098</v>
      </c>
      <c r="J469" t="s">
        <v>50</v>
      </c>
      <c r="K469" t="s">
        <v>51</v>
      </c>
      <c r="L469" t="s">
        <v>52</v>
      </c>
      <c r="M469">
        <v>22263908</v>
      </c>
      <c r="N469">
        <v>10067817</v>
      </c>
      <c r="O469" t="s">
        <v>53</v>
      </c>
      <c r="P469">
        <v>37.5</v>
      </c>
      <c r="Q469" t="s">
        <v>54</v>
      </c>
      <c r="R469" t="s">
        <v>26116</v>
      </c>
      <c r="S469">
        <v>-46540</v>
      </c>
      <c r="T469" t="s">
        <v>37</v>
      </c>
      <c r="U469" t="s">
        <v>56</v>
      </c>
      <c r="V469" t="s">
        <v>39</v>
      </c>
      <c r="W469">
        <v>-338000000</v>
      </c>
      <c r="X469">
        <v>2644</v>
      </c>
      <c r="Y469">
        <v>2301373.5</v>
      </c>
      <c r="Z469">
        <v>63.45</v>
      </c>
      <c r="AA469">
        <v>65.905000000000001</v>
      </c>
      <c r="AB469">
        <v>17876000</v>
      </c>
    </row>
    <row r="470" spans="1:28" x14ac:dyDescent="0.3">
      <c r="A470" t="s">
        <v>28</v>
      </c>
      <c r="B470" t="s">
        <v>57</v>
      </c>
      <c r="C470">
        <v>21899.5</v>
      </c>
      <c r="D470">
        <v>-2188.3000000000002</v>
      </c>
      <c r="E470">
        <v>2449712.7000000002</v>
      </c>
      <c r="F470">
        <v>2456264.6</v>
      </c>
      <c r="G470" t="s">
        <v>58</v>
      </c>
      <c r="H470">
        <v>1849900</v>
      </c>
      <c r="I470">
        <v>-38655587657.199997</v>
      </c>
      <c r="J470" t="s">
        <v>59</v>
      </c>
      <c r="K470" t="s">
        <v>60</v>
      </c>
      <c r="L470" t="s">
        <v>61</v>
      </c>
      <c r="M470">
        <v>22321812.699999999</v>
      </c>
      <c r="N470">
        <v>10094729.5</v>
      </c>
      <c r="O470" t="s">
        <v>62</v>
      </c>
      <c r="P470">
        <v>37.6</v>
      </c>
      <c r="Q470" t="s">
        <v>63</v>
      </c>
      <c r="R470" t="s">
        <v>26117</v>
      </c>
      <c r="S470">
        <v>-46670.3</v>
      </c>
      <c r="T470" t="s">
        <v>37</v>
      </c>
      <c r="U470" t="s">
        <v>38</v>
      </c>
      <c r="V470" t="s">
        <v>39</v>
      </c>
      <c r="W470">
        <v>-339600000</v>
      </c>
      <c r="X470">
        <v>2645.7</v>
      </c>
      <c r="Y470">
        <v>2307532</v>
      </c>
      <c r="Z470">
        <v>63.6</v>
      </c>
      <c r="AA470">
        <v>66.075999999999993</v>
      </c>
      <c r="AB470">
        <v>17923800</v>
      </c>
    </row>
    <row r="471" spans="1:28" x14ac:dyDescent="0.3">
      <c r="A471" t="s">
        <v>0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8</v>
      </c>
      <c r="J471" t="s">
        <v>9</v>
      </c>
      <c r="K471" t="s">
        <v>10</v>
      </c>
      <c r="L471" t="s">
        <v>11</v>
      </c>
      <c r="M471" t="s">
        <v>12</v>
      </c>
      <c r="N471" t="s">
        <v>13</v>
      </c>
      <c r="O471" t="s">
        <v>14</v>
      </c>
      <c r="P471" t="s">
        <v>15</v>
      </c>
      <c r="Q471" t="s">
        <v>16</v>
      </c>
      <c r="R471" t="s">
        <v>17</v>
      </c>
      <c r="S471" t="s">
        <v>18</v>
      </c>
      <c r="T471" t="s">
        <v>19</v>
      </c>
      <c r="U471" t="s">
        <v>20</v>
      </c>
      <c r="V471" t="s">
        <v>21</v>
      </c>
      <c r="W471" t="s">
        <v>22</v>
      </c>
      <c r="X471" t="s">
        <v>23</v>
      </c>
      <c r="Y471" t="s">
        <v>24</v>
      </c>
      <c r="Z471" t="s">
        <v>25</v>
      </c>
      <c r="AA471" t="s">
        <v>26</v>
      </c>
      <c r="AB471" t="s">
        <v>27</v>
      </c>
    </row>
    <row r="472" spans="1:28" x14ac:dyDescent="0.3">
      <c r="A472" t="s">
        <v>28</v>
      </c>
      <c r="B472" t="s">
        <v>29</v>
      </c>
      <c r="C472">
        <v>21956.5</v>
      </c>
      <c r="D472">
        <v>-2194.6</v>
      </c>
      <c r="E472">
        <v>2456256.4</v>
      </c>
      <c r="F472">
        <v>2462824.2000000002</v>
      </c>
      <c r="G472" t="s">
        <v>30</v>
      </c>
      <c r="H472">
        <v>1854800</v>
      </c>
      <c r="I472">
        <v>-38760233216.400002</v>
      </c>
      <c r="J472" t="s">
        <v>31</v>
      </c>
      <c r="K472" t="s">
        <v>32</v>
      </c>
      <c r="L472" t="s">
        <v>33</v>
      </c>
      <c r="M472">
        <v>22379717.399999999</v>
      </c>
      <c r="N472">
        <v>10121642</v>
      </c>
      <c r="O472" t="s">
        <v>34</v>
      </c>
      <c r="P472">
        <v>37.700000000000003</v>
      </c>
      <c r="Q472" t="s">
        <v>35</v>
      </c>
      <c r="R472" t="s">
        <v>26118</v>
      </c>
      <c r="S472">
        <v>-46800.6</v>
      </c>
      <c r="T472" t="s">
        <v>37</v>
      </c>
      <c r="U472" t="s">
        <v>38</v>
      </c>
      <c r="V472" t="s">
        <v>39</v>
      </c>
      <c r="W472">
        <v>-341200000</v>
      </c>
      <c r="X472">
        <v>2647.4</v>
      </c>
      <c r="Y472">
        <v>2313690.5</v>
      </c>
      <c r="Z472">
        <v>63.75</v>
      </c>
      <c r="AA472">
        <v>66.247</v>
      </c>
      <c r="AB472">
        <v>17971600</v>
      </c>
    </row>
    <row r="473" spans="1:28" x14ac:dyDescent="0.3">
      <c r="A473" t="s">
        <v>28</v>
      </c>
      <c r="B473" t="s">
        <v>40</v>
      </c>
      <c r="C473">
        <v>22013.5</v>
      </c>
      <c r="D473">
        <v>-2200.9</v>
      </c>
      <c r="E473">
        <v>2462800.1</v>
      </c>
      <c r="F473">
        <v>2469383.7999999998</v>
      </c>
      <c r="G473" t="s">
        <v>41</v>
      </c>
      <c r="H473">
        <v>1859700</v>
      </c>
      <c r="I473">
        <v>-38864878775.599998</v>
      </c>
      <c r="J473" t="s">
        <v>42</v>
      </c>
      <c r="K473" t="s">
        <v>43</v>
      </c>
      <c r="L473" t="s">
        <v>44</v>
      </c>
      <c r="M473">
        <v>22437622.100000001</v>
      </c>
      <c r="N473">
        <v>10148554.5</v>
      </c>
      <c r="O473" t="s">
        <v>45</v>
      </c>
      <c r="P473">
        <v>37.799999999999997</v>
      </c>
      <c r="Q473" t="s">
        <v>46</v>
      </c>
      <c r="R473" t="s">
        <v>26119</v>
      </c>
      <c r="S473">
        <v>-46930.9</v>
      </c>
      <c r="T473" t="s">
        <v>37</v>
      </c>
      <c r="U473" t="s">
        <v>38</v>
      </c>
      <c r="V473" t="s">
        <v>39</v>
      </c>
      <c r="W473">
        <v>-342800000</v>
      </c>
      <c r="X473">
        <v>2649.1</v>
      </c>
      <c r="Y473">
        <v>2319849</v>
      </c>
      <c r="Z473">
        <v>63.9</v>
      </c>
      <c r="AA473">
        <v>66.418000000000006</v>
      </c>
      <c r="AB473">
        <v>18019400</v>
      </c>
    </row>
    <row r="474" spans="1:28" x14ac:dyDescent="0.3">
      <c r="A474" t="s">
        <v>28</v>
      </c>
      <c r="B474" t="s">
        <v>48</v>
      </c>
      <c r="C474">
        <v>22070.5</v>
      </c>
      <c r="D474">
        <v>-2207.1999999999998</v>
      </c>
      <c r="E474">
        <v>2469343.7999999998</v>
      </c>
      <c r="F474">
        <v>2475943.4</v>
      </c>
      <c r="G474" t="s">
        <v>49</v>
      </c>
      <c r="H474">
        <v>1864600</v>
      </c>
      <c r="I474">
        <v>-38969524334.800003</v>
      </c>
      <c r="J474" t="s">
        <v>50</v>
      </c>
      <c r="K474" t="s">
        <v>51</v>
      </c>
      <c r="L474" t="s">
        <v>52</v>
      </c>
      <c r="M474">
        <v>22495526.800000001</v>
      </c>
      <c r="N474">
        <v>10175467</v>
      </c>
      <c r="O474" t="s">
        <v>53</v>
      </c>
      <c r="P474">
        <v>37.9</v>
      </c>
      <c r="Q474" t="s">
        <v>54</v>
      </c>
      <c r="R474" t="s">
        <v>26120</v>
      </c>
      <c r="S474">
        <v>-47061.2</v>
      </c>
      <c r="T474" t="s">
        <v>37</v>
      </c>
      <c r="U474" t="s">
        <v>56</v>
      </c>
      <c r="V474" t="s">
        <v>39</v>
      </c>
      <c r="W474">
        <v>-344400000</v>
      </c>
      <c r="X474">
        <v>2650.8</v>
      </c>
      <c r="Y474">
        <v>2326007.5</v>
      </c>
      <c r="Z474">
        <v>64.05</v>
      </c>
      <c r="AA474">
        <v>66.588999999999999</v>
      </c>
      <c r="AB474">
        <v>18067200</v>
      </c>
    </row>
    <row r="475" spans="1:28" x14ac:dyDescent="0.3">
      <c r="A475" t="s">
        <v>28</v>
      </c>
      <c r="B475" t="s">
        <v>57</v>
      </c>
      <c r="C475">
        <v>22127.5</v>
      </c>
      <c r="D475">
        <v>-2213.5</v>
      </c>
      <c r="E475">
        <v>2475887.5</v>
      </c>
      <c r="F475">
        <v>2482503</v>
      </c>
      <c r="G475" t="s">
        <v>58</v>
      </c>
      <c r="H475">
        <v>1869500</v>
      </c>
      <c r="I475">
        <v>-39074169894</v>
      </c>
      <c r="J475" t="s">
        <v>59</v>
      </c>
      <c r="K475" t="s">
        <v>60</v>
      </c>
      <c r="L475" t="s">
        <v>61</v>
      </c>
      <c r="M475">
        <v>22553431.5</v>
      </c>
      <c r="N475">
        <v>10202379.5</v>
      </c>
      <c r="O475" t="s">
        <v>62</v>
      </c>
      <c r="P475">
        <v>38</v>
      </c>
      <c r="Q475" t="s">
        <v>63</v>
      </c>
      <c r="R475" t="s">
        <v>26121</v>
      </c>
      <c r="S475">
        <v>-47191.5</v>
      </c>
      <c r="T475" t="s">
        <v>37</v>
      </c>
      <c r="U475" t="s">
        <v>38</v>
      </c>
      <c r="V475" t="s">
        <v>39</v>
      </c>
      <c r="W475">
        <v>-346000000</v>
      </c>
      <c r="X475">
        <v>2652.5</v>
      </c>
      <c r="Y475">
        <v>2332166</v>
      </c>
      <c r="Z475">
        <v>64.2</v>
      </c>
      <c r="AA475">
        <v>66.760000000000005</v>
      </c>
      <c r="AB475">
        <v>18115000</v>
      </c>
    </row>
    <row r="476" spans="1:28" x14ac:dyDescent="0.3">
      <c r="A476" t="s">
        <v>0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7</v>
      </c>
      <c r="I476" t="s">
        <v>8</v>
      </c>
      <c r="J476" t="s">
        <v>9</v>
      </c>
      <c r="K476" t="s">
        <v>10</v>
      </c>
      <c r="L476" t="s">
        <v>11</v>
      </c>
      <c r="M476" t="s">
        <v>12</v>
      </c>
      <c r="N476" t="s">
        <v>13</v>
      </c>
      <c r="O476" t="s">
        <v>14</v>
      </c>
      <c r="P476" t="s">
        <v>15</v>
      </c>
      <c r="Q476" t="s">
        <v>16</v>
      </c>
      <c r="R476" t="s">
        <v>17</v>
      </c>
      <c r="S476" t="s">
        <v>18</v>
      </c>
      <c r="T476" t="s">
        <v>19</v>
      </c>
      <c r="U476" t="s">
        <v>20</v>
      </c>
      <c r="V476" t="s">
        <v>21</v>
      </c>
      <c r="W476" t="s">
        <v>22</v>
      </c>
      <c r="X476" t="s">
        <v>23</v>
      </c>
      <c r="Y476" t="s">
        <v>24</v>
      </c>
      <c r="Z476" t="s">
        <v>25</v>
      </c>
      <c r="AA476" t="s">
        <v>26</v>
      </c>
      <c r="AB476" t="s">
        <v>27</v>
      </c>
    </row>
    <row r="477" spans="1:28" x14ac:dyDescent="0.3">
      <c r="A477" t="s">
        <v>28</v>
      </c>
      <c r="B477" t="s">
        <v>29</v>
      </c>
      <c r="C477">
        <v>22184.5</v>
      </c>
      <c r="D477">
        <v>-2219.8000000000002</v>
      </c>
      <c r="E477">
        <v>2482431.2000000002</v>
      </c>
      <c r="F477">
        <v>2489062.6</v>
      </c>
      <c r="G477" t="s">
        <v>30</v>
      </c>
      <c r="H477">
        <v>1874400</v>
      </c>
      <c r="I477">
        <v>-39178815453.199997</v>
      </c>
      <c r="J477" t="s">
        <v>31</v>
      </c>
      <c r="K477" t="s">
        <v>32</v>
      </c>
      <c r="L477" t="s">
        <v>33</v>
      </c>
      <c r="M477">
        <v>22611336.199999999</v>
      </c>
      <c r="N477">
        <v>10229292</v>
      </c>
      <c r="O477" t="s">
        <v>34</v>
      </c>
      <c r="P477">
        <v>38.1</v>
      </c>
      <c r="Q477" t="s">
        <v>35</v>
      </c>
      <c r="R477" t="s">
        <v>26122</v>
      </c>
      <c r="S477">
        <v>-47321.8</v>
      </c>
      <c r="T477" t="s">
        <v>37</v>
      </c>
      <c r="U477" t="s">
        <v>38</v>
      </c>
      <c r="V477" t="s">
        <v>39</v>
      </c>
      <c r="W477">
        <v>-347600000</v>
      </c>
      <c r="X477">
        <v>2654.2</v>
      </c>
      <c r="Y477">
        <v>2338324.5</v>
      </c>
      <c r="Z477">
        <v>64.349999999999994</v>
      </c>
      <c r="AA477">
        <v>66.930999999999997</v>
      </c>
      <c r="AB477">
        <v>18162800</v>
      </c>
    </row>
    <row r="478" spans="1:28" x14ac:dyDescent="0.3">
      <c r="A478" t="s">
        <v>28</v>
      </c>
      <c r="B478" t="s">
        <v>40</v>
      </c>
      <c r="C478">
        <v>22241.5</v>
      </c>
      <c r="D478">
        <v>-2226.1</v>
      </c>
      <c r="E478">
        <v>2488974.9</v>
      </c>
      <c r="F478">
        <v>2495622.2000000002</v>
      </c>
      <c r="G478" t="s">
        <v>41</v>
      </c>
      <c r="H478">
        <v>1879300</v>
      </c>
      <c r="I478">
        <v>-39283461012.400002</v>
      </c>
      <c r="J478" t="s">
        <v>42</v>
      </c>
      <c r="K478" t="s">
        <v>43</v>
      </c>
      <c r="L478" t="s">
        <v>44</v>
      </c>
      <c r="M478">
        <v>22669240.899999999</v>
      </c>
      <c r="N478">
        <v>10256204.5</v>
      </c>
      <c r="O478" t="s">
        <v>45</v>
      </c>
      <c r="P478">
        <v>38.200000000000003</v>
      </c>
      <c r="Q478" t="s">
        <v>46</v>
      </c>
      <c r="R478" t="s">
        <v>26123</v>
      </c>
      <c r="S478">
        <v>-47452.1</v>
      </c>
      <c r="T478" t="s">
        <v>37</v>
      </c>
      <c r="U478" t="s">
        <v>38</v>
      </c>
      <c r="V478" t="s">
        <v>39</v>
      </c>
      <c r="W478">
        <v>-349200000</v>
      </c>
      <c r="X478">
        <v>2655.9</v>
      </c>
      <c r="Y478">
        <v>2344483</v>
      </c>
      <c r="Z478">
        <v>64.5</v>
      </c>
      <c r="AA478">
        <v>67.102000000000004</v>
      </c>
      <c r="AB478">
        <v>18210600</v>
      </c>
    </row>
    <row r="479" spans="1:28" x14ac:dyDescent="0.3">
      <c r="A479" t="s">
        <v>28</v>
      </c>
      <c r="B479" t="s">
        <v>48</v>
      </c>
      <c r="C479">
        <v>22298.5</v>
      </c>
      <c r="D479">
        <v>-2232.4</v>
      </c>
      <c r="E479">
        <v>2495518.6</v>
      </c>
      <c r="F479">
        <v>2502181.7999999998</v>
      </c>
      <c r="G479" t="s">
        <v>49</v>
      </c>
      <c r="H479">
        <v>1884200</v>
      </c>
      <c r="I479">
        <v>-39388106571.599998</v>
      </c>
      <c r="J479" t="s">
        <v>50</v>
      </c>
      <c r="K479" t="s">
        <v>51</v>
      </c>
      <c r="L479" t="s">
        <v>52</v>
      </c>
      <c r="M479">
        <v>22727145.600000001</v>
      </c>
      <c r="N479">
        <v>10283117</v>
      </c>
      <c r="O479" t="s">
        <v>53</v>
      </c>
      <c r="P479">
        <v>38.299999999999997</v>
      </c>
      <c r="Q479" t="s">
        <v>54</v>
      </c>
      <c r="R479" t="s">
        <v>26124</v>
      </c>
      <c r="S479">
        <v>-47582.400000000001</v>
      </c>
      <c r="T479" t="s">
        <v>37</v>
      </c>
      <c r="U479" t="s">
        <v>56</v>
      </c>
      <c r="V479" t="s">
        <v>39</v>
      </c>
      <c r="W479">
        <v>-350800000</v>
      </c>
      <c r="X479">
        <v>2657.6</v>
      </c>
      <c r="Y479">
        <v>2350641.5</v>
      </c>
      <c r="Z479">
        <v>64.650000000000006</v>
      </c>
      <c r="AA479">
        <v>67.272999999999996</v>
      </c>
      <c r="AB479">
        <v>18258400</v>
      </c>
    </row>
    <row r="480" spans="1:28" x14ac:dyDescent="0.3">
      <c r="A480" t="s">
        <v>28</v>
      </c>
      <c r="B480" t="s">
        <v>57</v>
      </c>
      <c r="C480">
        <v>22355.5</v>
      </c>
      <c r="D480">
        <v>-2238.6999999999998</v>
      </c>
      <c r="E480">
        <v>2502062.2999999998</v>
      </c>
      <c r="F480">
        <v>2508741.4</v>
      </c>
      <c r="G480" t="s">
        <v>58</v>
      </c>
      <c r="H480">
        <v>1889100</v>
      </c>
      <c r="I480">
        <v>-39492752130.800003</v>
      </c>
      <c r="J480" t="s">
        <v>59</v>
      </c>
      <c r="K480" t="s">
        <v>60</v>
      </c>
      <c r="L480" t="s">
        <v>61</v>
      </c>
      <c r="M480">
        <v>22785050.300000001</v>
      </c>
      <c r="N480">
        <v>10310029.5</v>
      </c>
      <c r="O480" t="s">
        <v>62</v>
      </c>
      <c r="P480">
        <v>38.4</v>
      </c>
      <c r="Q480" t="s">
        <v>63</v>
      </c>
      <c r="R480" t="s">
        <v>26125</v>
      </c>
      <c r="S480">
        <v>-47712.7</v>
      </c>
      <c r="T480" t="s">
        <v>37</v>
      </c>
      <c r="U480" t="s">
        <v>38</v>
      </c>
      <c r="V480" t="s">
        <v>39</v>
      </c>
      <c r="W480">
        <v>-352400000</v>
      </c>
      <c r="X480">
        <v>2659.3</v>
      </c>
      <c r="Y480">
        <v>2356800</v>
      </c>
      <c r="Z480">
        <v>64.8</v>
      </c>
      <c r="AA480">
        <v>67.444000000000003</v>
      </c>
      <c r="AB480">
        <v>18306200</v>
      </c>
    </row>
    <row r="481" spans="1:28" x14ac:dyDescent="0.3">
      <c r="A481" t="s">
        <v>0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8</v>
      </c>
      <c r="J481" t="s">
        <v>9</v>
      </c>
      <c r="K481" t="s">
        <v>10</v>
      </c>
      <c r="L481" t="s">
        <v>11</v>
      </c>
      <c r="M481" t="s">
        <v>12</v>
      </c>
      <c r="N481" t="s">
        <v>13</v>
      </c>
      <c r="O481" t="s">
        <v>14</v>
      </c>
      <c r="P481" t="s">
        <v>15</v>
      </c>
      <c r="Q481" t="s">
        <v>16</v>
      </c>
      <c r="R481" t="s">
        <v>17</v>
      </c>
      <c r="S481" t="s">
        <v>18</v>
      </c>
      <c r="T481" t="s">
        <v>19</v>
      </c>
      <c r="U481" t="s">
        <v>20</v>
      </c>
      <c r="V481" t="s">
        <v>21</v>
      </c>
      <c r="W481" t="s">
        <v>22</v>
      </c>
      <c r="X481" t="s">
        <v>23</v>
      </c>
      <c r="Y481" t="s">
        <v>24</v>
      </c>
      <c r="Z481" t="s">
        <v>25</v>
      </c>
      <c r="AA481" t="s">
        <v>26</v>
      </c>
      <c r="AB481" t="s">
        <v>27</v>
      </c>
    </row>
    <row r="482" spans="1:28" x14ac:dyDescent="0.3">
      <c r="A482" t="s">
        <v>28</v>
      </c>
      <c r="B482" t="s">
        <v>29</v>
      </c>
      <c r="C482">
        <v>22412.5</v>
      </c>
      <c r="D482">
        <v>-2245</v>
      </c>
      <c r="E482">
        <v>2508606</v>
      </c>
      <c r="F482">
        <v>2515301</v>
      </c>
      <c r="G482" t="s">
        <v>30</v>
      </c>
      <c r="H482">
        <v>1894000</v>
      </c>
      <c r="I482">
        <v>-39597397690</v>
      </c>
      <c r="J482" t="s">
        <v>31</v>
      </c>
      <c r="K482" t="s">
        <v>32</v>
      </c>
      <c r="L482" t="s">
        <v>33</v>
      </c>
      <c r="M482">
        <v>22842955</v>
      </c>
      <c r="N482">
        <v>10336942</v>
      </c>
      <c r="O482" t="s">
        <v>34</v>
      </c>
      <c r="P482">
        <v>38.5</v>
      </c>
      <c r="Q482" t="s">
        <v>35</v>
      </c>
      <c r="R482" t="s">
        <v>26126</v>
      </c>
      <c r="S482">
        <v>-47843</v>
      </c>
      <c r="T482" t="s">
        <v>37</v>
      </c>
      <c r="U482" t="s">
        <v>38</v>
      </c>
      <c r="V482" t="s">
        <v>39</v>
      </c>
      <c r="W482">
        <v>-354000000</v>
      </c>
      <c r="X482">
        <v>2661</v>
      </c>
      <c r="Y482">
        <v>2362958.5</v>
      </c>
      <c r="Z482">
        <v>64.95</v>
      </c>
      <c r="AA482">
        <v>67.614999999999995</v>
      </c>
      <c r="AB482">
        <v>18354000</v>
      </c>
    </row>
    <row r="483" spans="1:28" x14ac:dyDescent="0.3">
      <c r="A483" t="s">
        <v>28</v>
      </c>
      <c r="B483" t="s">
        <v>40</v>
      </c>
      <c r="C483">
        <v>22469.5</v>
      </c>
      <c r="D483">
        <v>-2251.3000000000002</v>
      </c>
      <c r="E483">
        <v>2515149.7000000002</v>
      </c>
      <c r="F483">
        <v>2521860.6</v>
      </c>
      <c r="G483" t="s">
        <v>41</v>
      </c>
      <c r="H483">
        <v>1898900</v>
      </c>
      <c r="I483">
        <v>-39702043249.199997</v>
      </c>
      <c r="J483" t="s">
        <v>42</v>
      </c>
      <c r="K483" t="s">
        <v>43</v>
      </c>
      <c r="L483" t="s">
        <v>44</v>
      </c>
      <c r="M483">
        <v>22900859.699999999</v>
      </c>
      <c r="N483">
        <v>10363854.5</v>
      </c>
      <c r="O483" t="s">
        <v>45</v>
      </c>
      <c r="P483">
        <v>38.6</v>
      </c>
      <c r="Q483" t="s">
        <v>46</v>
      </c>
      <c r="R483" t="s">
        <v>26127</v>
      </c>
      <c r="S483">
        <v>-47973.3</v>
      </c>
      <c r="T483" t="s">
        <v>37</v>
      </c>
      <c r="U483" t="s">
        <v>38</v>
      </c>
      <c r="V483" t="s">
        <v>39</v>
      </c>
      <c r="W483">
        <v>-355600000</v>
      </c>
      <c r="X483">
        <v>2662.7</v>
      </c>
      <c r="Y483">
        <v>2369117</v>
      </c>
      <c r="Z483">
        <v>65.099999999999994</v>
      </c>
      <c r="AA483">
        <v>67.786000000000001</v>
      </c>
      <c r="AB483">
        <v>18401800</v>
      </c>
    </row>
    <row r="484" spans="1:28" x14ac:dyDescent="0.3">
      <c r="A484" t="s">
        <v>28</v>
      </c>
      <c r="B484" t="s">
        <v>48</v>
      </c>
      <c r="C484">
        <v>22526.5</v>
      </c>
      <c r="D484">
        <v>-2257.6</v>
      </c>
      <c r="E484">
        <v>2521693.4</v>
      </c>
      <c r="F484">
        <v>2528420.2000000002</v>
      </c>
      <c r="G484" t="s">
        <v>49</v>
      </c>
      <c r="H484">
        <v>1903800</v>
      </c>
      <c r="I484">
        <v>-39806688808.400002</v>
      </c>
      <c r="J484" t="s">
        <v>50</v>
      </c>
      <c r="K484" t="s">
        <v>51</v>
      </c>
      <c r="L484" t="s">
        <v>52</v>
      </c>
      <c r="M484">
        <v>22958764.399999999</v>
      </c>
      <c r="N484">
        <v>10390767</v>
      </c>
      <c r="O484" t="s">
        <v>53</v>
      </c>
      <c r="P484">
        <v>38.700000000000003</v>
      </c>
      <c r="Q484" t="s">
        <v>54</v>
      </c>
      <c r="R484" t="s">
        <v>26128</v>
      </c>
      <c r="S484">
        <v>-48103.6</v>
      </c>
      <c r="T484" t="s">
        <v>37</v>
      </c>
      <c r="U484" t="s">
        <v>56</v>
      </c>
      <c r="V484" t="s">
        <v>39</v>
      </c>
      <c r="W484">
        <v>-357200000</v>
      </c>
      <c r="X484">
        <v>2664.4</v>
      </c>
      <c r="Y484">
        <v>2375275.5</v>
      </c>
      <c r="Z484">
        <v>65.25</v>
      </c>
      <c r="AA484">
        <v>67.956999999999994</v>
      </c>
      <c r="AB484">
        <v>18449600</v>
      </c>
    </row>
    <row r="485" spans="1:28" x14ac:dyDescent="0.3">
      <c r="A485" t="s">
        <v>28</v>
      </c>
      <c r="B485" t="s">
        <v>57</v>
      </c>
      <c r="C485">
        <v>22583.5</v>
      </c>
      <c r="D485">
        <v>-2263.9</v>
      </c>
      <c r="E485">
        <v>2528237.1</v>
      </c>
      <c r="F485">
        <v>2534979.7999999998</v>
      </c>
      <c r="G485" t="s">
        <v>58</v>
      </c>
      <c r="H485">
        <v>1908700</v>
      </c>
      <c r="I485">
        <v>-39911334367.599998</v>
      </c>
      <c r="J485" t="s">
        <v>59</v>
      </c>
      <c r="K485" t="s">
        <v>60</v>
      </c>
      <c r="L485" t="s">
        <v>61</v>
      </c>
      <c r="M485">
        <v>23016669.100000001</v>
      </c>
      <c r="N485">
        <v>10417679.5</v>
      </c>
      <c r="O485" t="s">
        <v>62</v>
      </c>
      <c r="P485">
        <v>38.799999999999997</v>
      </c>
      <c r="Q485" t="s">
        <v>63</v>
      </c>
      <c r="R485" t="s">
        <v>26129</v>
      </c>
      <c r="S485">
        <v>-48233.9</v>
      </c>
      <c r="T485" t="s">
        <v>37</v>
      </c>
      <c r="U485" t="s">
        <v>38</v>
      </c>
      <c r="V485" t="s">
        <v>39</v>
      </c>
      <c r="W485">
        <v>-358800000</v>
      </c>
      <c r="X485">
        <v>2666.1</v>
      </c>
      <c r="Y485">
        <v>2381434</v>
      </c>
      <c r="Z485">
        <v>65.400000000000006</v>
      </c>
      <c r="AA485">
        <v>68.128</v>
      </c>
      <c r="AB485">
        <v>18497400</v>
      </c>
    </row>
    <row r="486" spans="1:28" x14ac:dyDescent="0.3">
      <c r="A486" t="s">
        <v>0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7</v>
      </c>
      <c r="I486" t="s">
        <v>8</v>
      </c>
      <c r="J486" t="s">
        <v>9</v>
      </c>
      <c r="K486" t="s">
        <v>10</v>
      </c>
      <c r="L486" t="s">
        <v>11</v>
      </c>
      <c r="M486" t="s">
        <v>12</v>
      </c>
      <c r="N486" t="s">
        <v>13</v>
      </c>
      <c r="O486" t="s">
        <v>14</v>
      </c>
      <c r="P486" t="s">
        <v>15</v>
      </c>
      <c r="Q486" t="s">
        <v>16</v>
      </c>
      <c r="R486" t="s">
        <v>17</v>
      </c>
      <c r="S486" t="s">
        <v>18</v>
      </c>
      <c r="T486" t="s">
        <v>19</v>
      </c>
      <c r="U486" t="s">
        <v>20</v>
      </c>
      <c r="V486" t="s">
        <v>21</v>
      </c>
      <c r="W486" t="s">
        <v>22</v>
      </c>
      <c r="X486" t="s">
        <v>23</v>
      </c>
      <c r="Y486" t="s">
        <v>24</v>
      </c>
      <c r="Z486" t="s">
        <v>25</v>
      </c>
      <c r="AA486" t="s">
        <v>26</v>
      </c>
      <c r="AB486" t="s">
        <v>27</v>
      </c>
    </row>
    <row r="487" spans="1:28" x14ac:dyDescent="0.3">
      <c r="A487" t="s">
        <v>28</v>
      </c>
      <c r="B487" t="s">
        <v>29</v>
      </c>
      <c r="C487">
        <v>22640.5</v>
      </c>
      <c r="D487">
        <v>-2270.1999999999998</v>
      </c>
      <c r="E487">
        <v>2534780.7999999998</v>
      </c>
      <c r="F487">
        <v>2541539.4</v>
      </c>
      <c r="G487" t="s">
        <v>30</v>
      </c>
      <c r="H487">
        <v>1913600</v>
      </c>
      <c r="I487">
        <v>-40015979926.800003</v>
      </c>
      <c r="J487" t="s">
        <v>31</v>
      </c>
      <c r="K487" t="s">
        <v>32</v>
      </c>
      <c r="L487" t="s">
        <v>33</v>
      </c>
      <c r="M487">
        <v>23074573.800000001</v>
      </c>
      <c r="N487">
        <v>10444592</v>
      </c>
      <c r="O487" t="s">
        <v>34</v>
      </c>
      <c r="P487">
        <v>38.9</v>
      </c>
      <c r="Q487" t="s">
        <v>35</v>
      </c>
      <c r="R487" t="s">
        <v>26130</v>
      </c>
      <c r="S487">
        <v>-48364.2</v>
      </c>
      <c r="T487" t="s">
        <v>37</v>
      </c>
      <c r="U487" t="s">
        <v>38</v>
      </c>
      <c r="V487" t="s">
        <v>39</v>
      </c>
      <c r="W487">
        <v>-360400000</v>
      </c>
      <c r="X487">
        <v>2667.8</v>
      </c>
      <c r="Y487">
        <v>2387592.5</v>
      </c>
      <c r="Z487">
        <v>65.55</v>
      </c>
      <c r="AA487">
        <v>68.299000000000007</v>
      </c>
      <c r="AB487">
        <v>18545200</v>
      </c>
    </row>
    <row r="488" spans="1:28" x14ac:dyDescent="0.3">
      <c r="A488" t="s">
        <v>28</v>
      </c>
      <c r="B488" t="s">
        <v>40</v>
      </c>
      <c r="C488">
        <v>22697.5</v>
      </c>
      <c r="D488">
        <v>-2276.5</v>
      </c>
      <c r="E488">
        <v>2541324.5</v>
      </c>
      <c r="F488">
        <v>2548099</v>
      </c>
      <c r="G488" t="s">
        <v>41</v>
      </c>
      <c r="H488">
        <v>1918500</v>
      </c>
      <c r="I488">
        <v>-40120625486</v>
      </c>
      <c r="J488" t="s">
        <v>42</v>
      </c>
      <c r="K488" t="s">
        <v>43</v>
      </c>
      <c r="L488" t="s">
        <v>44</v>
      </c>
      <c r="M488">
        <v>23132478.5</v>
      </c>
      <c r="N488">
        <v>10471504.5</v>
      </c>
      <c r="O488" t="s">
        <v>45</v>
      </c>
      <c r="P488">
        <v>39</v>
      </c>
      <c r="Q488" t="s">
        <v>46</v>
      </c>
      <c r="R488" t="s">
        <v>26131</v>
      </c>
      <c r="S488">
        <v>-48494.5</v>
      </c>
      <c r="T488" t="s">
        <v>37</v>
      </c>
      <c r="U488" t="s">
        <v>38</v>
      </c>
      <c r="V488" t="s">
        <v>39</v>
      </c>
      <c r="W488">
        <v>-362000000</v>
      </c>
      <c r="X488">
        <v>2669.5</v>
      </c>
      <c r="Y488">
        <v>2393751</v>
      </c>
      <c r="Z488">
        <v>65.7</v>
      </c>
      <c r="AA488">
        <v>68.47</v>
      </c>
      <c r="AB488">
        <v>18593000</v>
      </c>
    </row>
    <row r="489" spans="1:28" x14ac:dyDescent="0.3">
      <c r="A489" t="s">
        <v>28</v>
      </c>
      <c r="B489" t="s">
        <v>48</v>
      </c>
      <c r="C489">
        <v>22754.5</v>
      </c>
      <c r="D489">
        <v>-2282.8000000000002</v>
      </c>
      <c r="E489">
        <v>2547868.2000000002</v>
      </c>
      <c r="F489">
        <v>2554658.6</v>
      </c>
      <c r="G489" t="s">
        <v>49</v>
      </c>
      <c r="H489">
        <v>1923400</v>
      </c>
      <c r="I489">
        <v>-40225271045.199997</v>
      </c>
      <c r="J489" t="s">
        <v>50</v>
      </c>
      <c r="K489" t="s">
        <v>51</v>
      </c>
      <c r="L489" t="s">
        <v>52</v>
      </c>
      <c r="M489">
        <v>23190383.199999999</v>
      </c>
      <c r="N489">
        <v>10498417</v>
      </c>
      <c r="O489" t="s">
        <v>53</v>
      </c>
      <c r="P489">
        <v>39.1</v>
      </c>
      <c r="Q489" t="s">
        <v>54</v>
      </c>
      <c r="R489" t="s">
        <v>26132</v>
      </c>
      <c r="S489">
        <v>-48624.800000000003</v>
      </c>
      <c r="T489" t="s">
        <v>37</v>
      </c>
      <c r="U489" t="s">
        <v>56</v>
      </c>
      <c r="V489" t="s">
        <v>39</v>
      </c>
      <c r="W489">
        <v>-363600000</v>
      </c>
      <c r="X489">
        <v>2671.2</v>
      </c>
      <c r="Y489">
        <v>2399909.5</v>
      </c>
      <c r="Z489">
        <v>65.849999999999994</v>
      </c>
      <c r="AA489">
        <v>68.641000000000005</v>
      </c>
      <c r="AB489">
        <v>18640800</v>
      </c>
    </row>
    <row r="490" spans="1:28" x14ac:dyDescent="0.3">
      <c r="A490" t="s">
        <v>28</v>
      </c>
      <c r="B490" t="s">
        <v>57</v>
      </c>
      <c r="C490">
        <v>22811.5</v>
      </c>
      <c r="D490">
        <v>-2289.1</v>
      </c>
      <c r="E490">
        <v>2554411.9</v>
      </c>
      <c r="F490">
        <v>2561218.2000000002</v>
      </c>
      <c r="G490" t="s">
        <v>58</v>
      </c>
      <c r="H490">
        <v>1928300</v>
      </c>
      <c r="I490">
        <v>-40329916604.400002</v>
      </c>
      <c r="J490" t="s">
        <v>59</v>
      </c>
      <c r="K490" t="s">
        <v>60</v>
      </c>
      <c r="L490" t="s">
        <v>61</v>
      </c>
      <c r="M490">
        <v>23248287.899999999</v>
      </c>
      <c r="N490">
        <v>10525329.5</v>
      </c>
      <c r="O490" t="s">
        <v>62</v>
      </c>
      <c r="P490">
        <v>39.200000000000003</v>
      </c>
      <c r="Q490" t="s">
        <v>63</v>
      </c>
      <c r="R490" t="s">
        <v>26133</v>
      </c>
      <c r="S490">
        <v>-48755.1</v>
      </c>
      <c r="T490" t="s">
        <v>37</v>
      </c>
      <c r="U490" t="s">
        <v>38</v>
      </c>
      <c r="V490" t="s">
        <v>39</v>
      </c>
      <c r="W490">
        <v>-365200000</v>
      </c>
      <c r="X490">
        <v>2672.9</v>
      </c>
      <c r="Y490">
        <v>2406068</v>
      </c>
      <c r="Z490">
        <v>66</v>
      </c>
      <c r="AA490">
        <v>68.811999999999998</v>
      </c>
      <c r="AB490">
        <v>18688600</v>
      </c>
    </row>
    <row r="491" spans="1:28" x14ac:dyDescent="0.3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8</v>
      </c>
      <c r="J491" t="s">
        <v>9</v>
      </c>
      <c r="K491" t="s">
        <v>10</v>
      </c>
      <c r="L491" t="s">
        <v>11</v>
      </c>
      <c r="M491" t="s">
        <v>12</v>
      </c>
      <c r="N491" t="s">
        <v>13</v>
      </c>
      <c r="O491" t="s">
        <v>14</v>
      </c>
      <c r="P491" t="s">
        <v>15</v>
      </c>
      <c r="Q491" t="s">
        <v>16</v>
      </c>
      <c r="R491" t="s">
        <v>17</v>
      </c>
      <c r="S491" t="s">
        <v>18</v>
      </c>
      <c r="T491" t="s">
        <v>19</v>
      </c>
      <c r="U491" t="s">
        <v>20</v>
      </c>
      <c r="V491" t="s">
        <v>21</v>
      </c>
      <c r="W491" t="s">
        <v>22</v>
      </c>
      <c r="X491" t="s">
        <v>23</v>
      </c>
      <c r="Y491" t="s">
        <v>24</v>
      </c>
      <c r="Z491" t="s">
        <v>25</v>
      </c>
      <c r="AA491" t="s">
        <v>26</v>
      </c>
      <c r="AB491" t="s">
        <v>27</v>
      </c>
    </row>
    <row r="492" spans="1:28" x14ac:dyDescent="0.3">
      <c r="A492" t="s">
        <v>28</v>
      </c>
      <c r="B492" t="s">
        <v>29</v>
      </c>
      <c r="C492">
        <v>22868.5</v>
      </c>
      <c r="D492">
        <v>-2295.4</v>
      </c>
      <c r="E492">
        <v>2560955.6</v>
      </c>
      <c r="F492">
        <v>2567777.7999999998</v>
      </c>
      <c r="G492" t="s">
        <v>30</v>
      </c>
      <c r="H492">
        <v>1933200</v>
      </c>
      <c r="I492">
        <v>-40434562163.599998</v>
      </c>
      <c r="J492" t="s">
        <v>31</v>
      </c>
      <c r="K492" t="s">
        <v>32</v>
      </c>
      <c r="L492" t="s">
        <v>33</v>
      </c>
      <c r="M492">
        <v>23306192.600000001</v>
      </c>
      <c r="N492">
        <v>10552242</v>
      </c>
      <c r="O492" t="s">
        <v>34</v>
      </c>
      <c r="P492">
        <v>39.299999999999997</v>
      </c>
      <c r="Q492" t="s">
        <v>35</v>
      </c>
      <c r="R492" t="s">
        <v>26134</v>
      </c>
      <c r="S492">
        <v>-48885.4</v>
      </c>
      <c r="T492" t="s">
        <v>37</v>
      </c>
      <c r="U492" t="s">
        <v>38</v>
      </c>
      <c r="V492" t="s">
        <v>39</v>
      </c>
      <c r="W492">
        <v>-366800000</v>
      </c>
      <c r="X492">
        <v>2674.6</v>
      </c>
      <c r="Y492">
        <v>2412226.5</v>
      </c>
      <c r="Z492">
        <v>66.150000000000006</v>
      </c>
      <c r="AA492">
        <v>68.983000000000004</v>
      </c>
      <c r="AB492">
        <v>18736400</v>
      </c>
    </row>
    <row r="493" spans="1:28" x14ac:dyDescent="0.3">
      <c r="A493" t="s">
        <v>28</v>
      </c>
      <c r="B493" t="s">
        <v>40</v>
      </c>
      <c r="C493">
        <v>22925.5</v>
      </c>
      <c r="D493">
        <v>-2301.6999999999998</v>
      </c>
      <c r="E493">
        <v>2567499.2999999998</v>
      </c>
      <c r="F493">
        <v>2574337.4</v>
      </c>
      <c r="G493" t="s">
        <v>41</v>
      </c>
      <c r="H493">
        <v>1938100</v>
      </c>
      <c r="I493">
        <v>-40539207722.800003</v>
      </c>
      <c r="J493" t="s">
        <v>42</v>
      </c>
      <c r="K493" t="s">
        <v>43</v>
      </c>
      <c r="L493" t="s">
        <v>44</v>
      </c>
      <c r="M493">
        <v>23364097.300000001</v>
      </c>
      <c r="N493">
        <v>10579154.5</v>
      </c>
      <c r="O493" t="s">
        <v>45</v>
      </c>
      <c r="P493">
        <v>39.4</v>
      </c>
      <c r="Q493" t="s">
        <v>46</v>
      </c>
      <c r="R493" t="s">
        <v>26135</v>
      </c>
      <c r="S493">
        <v>-49015.7</v>
      </c>
      <c r="T493" t="s">
        <v>37</v>
      </c>
      <c r="U493" t="s">
        <v>38</v>
      </c>
      <c r="V493" t="s">
        <v>39</v>
      </c>
      <c r="W493">
        <v>-368400000</v>
      </c>
      <c r="X493">
        <v>2676.3</v>
      </c>
      <c r="Y493">
        <v>2418385</v>
      </c>
      <c r="Z493">
        <v>66.3</v>
      </c>
      <c r="AA493">
        <v>69.153999999999996</v>
      </c>
      <c r="AB493">
        <v>18784200</v>
      </c>
    </row>
    <row r="494" spans="1:28" x14ac:dyDescent="0.3">
      <c r="A494" t="s">
        <v>28</v>
      </c>
      <c r="B494" t="s">
        <v>48</v>
      </c>
      <c r="C494">
        <v>22982.5</v>
      </c>
      <c r="D494">
        <v>-2308</v>
      </c>
      <c r="E494">
        <v>2574043</v>
      </c>
      <c r="F494">
        <v>2580897</v>
      </c>
      <c r="G494" t="s">
        <v>49</v>
      </c>
      <c r="H494">
        <v>1943000</v>
      </c>
      <c r="I494">
        <v>-40643853282</v>
      </c>
      <c r="J494" t="s">
        <v>50</v>
      </c>
      <c r="K494" t="s">
        <v>51</v>
      </c>
      <c r="L494" t="s">
        <v>52</v>
      </c>
      <c r="M494">
        <v>23422002</v>
      </c>
      <c r="N494">
        <v>10606067</v>
      </c>
      <c r="O494" t="s">
        <v>53</v>
      </c>
      <c r="P494">
        <v>39.5</v>
      </c>
      <c r="Q494" t="s">
        <v>54</v>
      </c>
      <c r="R494" t="s">
        <v>26136</v>
      </c>
      <c r="S494">
        <v>-49146</v>
      </c>
      <c r="T494" t="s">
        <v>37</v>
      </c>
      <c r="U494" t="s">
        <v>56</v>
      </c>
      <c r="V494" t="s">
        <v>39</v>
      </c>
      <c r="W494">
        <v>-370000000</v>
      </c>
      <c r="X494">
        <v>2678</v>
      </c>
      <c r="Y494">
        <v>2424543.5</v>
      </c>
      <c r="Z494">
        <v>66.45</v>
      </c>
      <c r="AA494">
        <v>69.325000000000003</v>
      </c>
      <c r="AB494">
        <v>18832000</v>
      </c>
    </row>
    <row r="495" spans="1:28" x14ac:dyDescent="0.3">
      <c r="A495" t="s">
        <v>28</v>
      </c>
      <c r="B495" t="s">
        <v>57</v>
      </c>
      <c r="C495">
        <v>23039.5</v>
      </c>
      <c r="D495">
        <v>-2314.3000000000002</v>
      </c>
      <c r="E495">
        <v>2580586.7000000002</v>
      </c>
      <c r="F495">
        <v>2587456.6</v>
      </c>
      <c r="G495" t="s">
        <v>58</v>
      </c>
      <c r="H495">
        <v>1947900</v>
      </c>
      <c r="I495">
        <v>-40748498841.199997</v>
      </c>
      <c r="J495" t="s">
        <v>59</v>
      </c>
      <c r="K495" t="s">
        <v>60</v>
      </c>
      <c r="L495" t="s">
        <v>61</v>
      </c>
      <c r="M495">
        <v>23479906.699999999</v>
      </c>
      <c r="N495">
        <v>10632979.5</v>
      </c>
      <c r="O495" t="s">
        <v>62</v>
      </c>
      <c r="P495">
        <v>39.6</v>
      </c>
      <c r="Q495" t="s">
        <v>63</v>
      </c>
      <c r="R495" t="s">
        <v>26137</v>
      </c>
      <c r="S495">
        <v>-49276.3</v>
      </c>
      <c r="T495" t="s">
        <v>37</v>
      </c>
      <c r="U495" t="s">
        <v>38</v>
      </c>
      <c r="V495" t="s">
        <v>39</v>
      </c>
      <c r="W495">
        <v>-371600000</v>
      </c>
      <c r="X495">
        <v>2679.7</v>
      </c>
      <c r="Y495">
        <v>2430702</v>
      </c>
      <c r="Z495">
        <v>66.599999999999994</v>
      </c>
      <c r="AA495">
        <v>69.495999999999995</v>
      </c>
      <c r="AB495">
        <v>18879800</v>
      </c>
    </row>
    <row r="496" spans="1:28" x14ac:dyDescent="0.3">
      <c r="A496" t="s">
        <v>0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7</v>
      </c>
      <c r="I496" t="s">
        <v>8</v>
      </c>
      <c r="J496" t="s">
        <v>9</v>
      </c>
      <c r="K496" t="s">
        <v>10</v>
      </c>
      <c r="L496" t="s">
        <v>11</v>
      </c>
      <c r="M496" t="s">
        <v>12</v>
      </c>
      <c r="N496" t="s">
        <v>13</v>
      </c>
      <c r="O496" t="s">
        <v>14</v>
      </c>
      <c r="P496" t="s">
        <v>15</v>
      </c>
      <c r="Q496" t="s">
        <v>16</v>
      </c>
      <c r="R496" t="s">
        <v>17</v>
      </c>
      <c r="S496" t="s">
        <v>18</v>
      </c>
      <c r="T496" t="s">
        <v>19</v>
      </c>
      <c r="U496" t="s">
        <v>20</v>
      </c>
      <c r="V496" t="s">
        <v>21</v>
      </c>
      <c r="W496" t="s">
        <v>22</v>
      </c>
      <c r="X496" t="s">
        <v>23</v>
      </c>
      <c r="Y496" t="s">
        <v>24</v>
      </c>
      <c r="Z496" t="s">
        <v>25</v>
      </c>
      <c r="AA496" t="s">
        <v>26</v>
      </c>
      <c r="AB496" t="s">
        <v>27</v>
      </c>
    </row>
    <row r="497" spans="1:28" x14ac:dyDescent="0.3">
      <c r="A497" t="s">
        <v>28</v>
      </c>
      <c r="B497" t="s">
        <v>29</v>
      </c>
      <c r="C497">
        <v>23096.5</v>
      </c>
      <c r="D497">
        <v>-2320.6</v>
      </c>
      <c r="E497">
        <v>2587130.4</v>
      </c>
      <c r="F497">
        <v>2594016.2000000002</v>
      </c>
      <c r="G497" t="s">
        <v>30</v>
      </c>
      <c r="H497">
        <v>1952800</v>
      </c>
      <c r="I497">
        <v>-40853144400.400002</v>
      </c>
      <c r="J497" t="s">
        <v>31</v>
      </c>
      <c r="K497" t="s">
        <v>32</v>
      </c>
      <c r="L497" t="s">
        <v>33</v>
      </c>
      <c r="M497">
        <v>23537811.399999999</v>
      </c>
      <c r="N497">
        <v>10659892</v>
      </c>
      <c r="O497" t="s">
        <v>34</v>
      </c>
      <c r="P497">
        <v>39.700000000000003</v>
      </c>
      <c r="Q497" t="s">
        <v>35</v>
      </c>
      <c r="R497" t="s">
        <v>26138</v>
      </c>
      <c r="S497">
        <v>-49406.6</v>
      </c>
      <c r="T497" t="s">
        <v>37</v>
      </c>
      <c r="U497" t="s">
        <v>38</v>
      </c>
      <c r="V497" t="s">
        <v>39</v>
      </c>
      <c r="W497">
        <v>-373200000</v>
      </c>
      <c r="X497">
        <v>2681.4</v>
      </c>
      <c r="Y497">
        <v>2436860.5</v>
      </c>
      <c r="Z497">
        <v>66.75</v>
      </c>
      <c r="AA497">
        <v>69.667000000000002</v>
      </c>
      <c r="AB497">
        <v>18927600</v>
      </c>
    </row>
    <row r="498" spans="1:28" x14ac:dyDescent="0.3">
      <c r="A498" t="s">
        <v>28</v>
      </c>
      <c r="B498" t="s">
        <v>40</v>
      </c>
      <c r="C498">
        <v>23153.5</v>
      </c>
      <c r="D498">
        <v>-2326.9</v>
      </c>
      <c r="E498">
        <v>2593674.1</v>
      </c>
      <c r="F498">
        <v>2600575.7999999998</v>
      </c>
      <c r="G498" t="s">
        <v>41</v>
      </c>
      <c r="H498">
        <v>1957700</v>
      </c>
      <c r="I498">
        <v>-40957789959.599998</v>
      </c>
      <c r="J498" t="s">
        <v>42</v>
      </c>
      <c r="K498" t="s">
        <v>43</v>
      </c>
      <c r="L498" t="s">
        <v>44</v>
      </c>
      <c r="M498">
        <v>23595716.100000001</v>
      </c>
      <c r="N498">
        <v>10686804.5</v>
      </c>
      <c r="O498" t="s">
        <v>45</v>
      </c>
      <c r="P498">
        <v>39.799999999999997</v>
      </c>
      <c r="Q498" t="s">
        <v>46</v>
      </c>
      <c r="R498" t="s">
        <v>26139</v>
      </c>
      <c r="S498">
        <v>-49536.9</v>
      </c>
      <c r="T498" t="s">
        <v>37</v>
      </c>
      <c r="U498" t="s">
        <v>38</v>
      </c>
      <c r="V498" t="s">
        <v>39</v>
      </c>
      <c r="W498">
        <v>-374800000</v>
      </c>
      <c r="X498">
        <v>2683.1</v>
      </c>
      <c r="Y498">
        <v>2443019</v>
      </c>
      <c r="Z498">
        <v>66.900000000000006</v>
      </c>
      <c r="AA498">
        <v>69.837999999999994</v>
      </c>
      <c r="AB498">
        <v>18975400</v>
      </c>
    </row>
    <row r="499" spans="1:28" x14ac:dyDescent="0.3">
      <c r="A499" t="s">
        <v>28</v>
      </c>
      <c r="B499" t="s">
        <v>48</v>
      </c>
      <c r="C499">
        <v>23210.5</v>
      </c>
      <c r="D499">
        <v>-2333.1999999999998</v>
      </c>
      <c r="E499">
        <v>2600217.7999999998</v>
      </c>
      <c r="F499">
        <v>2607135.4</v>
      </c>
      <c r="G499" t="s">
        <v>49</v>
      </c>
      <c r="H499">
        <v>1962600</v>
      </c>
      <c r="I499">
        <v>-41062435518.800003</v>
      </c>
      <c r="J499" t="s">
        <v>50</v>
      </c>
      <c r="K499" t="s">
        <v>51</v>
      </c>
      <c r="L499" t="s">
        <v>52</v>
      </c>
      <c r="M499">
        <v>23653620.800000001</v>
      </c>
      <c r="N499">
        <v>10713717</v>
      </c>
      <c r="O499" t="s">
        <v>53</v>
      </c>
      <c r="P499">
        <v>39.9</v>
      </c>
      <c r="Q499" t="s">
        <v>54</v>
      </c>
      <c r="R499" t="s">
        <v>26140</v>
      </c>
      <c r="S499">
        <v>-49667.199999999997</v>
      </c>
      <c r="T499" t="s">
        <v>37</v>
      </c>
      <c r="U499" t="s">
        <v>56</v>
      </c>
      <c r="V499" t="s">
        <v>39</v>
      </c>
      <c r="W499">
        <v>-376400000</v>
      </c>
      <c r="X499">
        <v>2684.8</v>
      </c>
      <c r="Y499">
        <v>2449177.5</v>
      </c>
      <c r="Z499">
        <v>67.05</v>
      </c>
      <c r="AA499">
        <v>70.009</v>
      </c>
      <c r="AB499">
        <v>19023200</v>
      </c>
    </row>
    <row r="500" spans="1:28" x14ac:dyDescent="0.3">
      <c r="A500" t="s">
        <v>28</v>
      </c>
      <c r="B500" t="s">
        <v>57</v>
      </c>
      <c r="C500">
        <v>23267.5</v>
      </c>
      <c r="D500">
        <v>-2339.5</v>
      </c>
      <c r="E500">
        <v>2606761.5</v>
      </c>
      <c r="F500">
        <v>2613695</v>
      </c>
      <c r="G500" t="s">
        <v>58</v>
      </c>
      <c r="H500">
        <v>1967500</v>
      </c>
      <c r="I500">
        <v>-41167081078</v>
      </c>
      <c r="J500" t="s">
        <v>59</v>
      </c>
      <c r="K500" t="s">
        <v>60</v>
      </c>
      <c r="L500" t="s">
        <v>61</v>
      </c>
      <c r="M500">
        <v>23711525.5</v>
      </c>
      <c r="N500">
        <v>10740629.5</v>
      </c>
      <c r="O500" t="s">
        <v>62</v>
      </c>
      <c r="P500">
        <v>40</v>
      </c>
      <c r="Q500" t="s">
        <v>63</v>
      </c>
      <c r="R500" t="s">
        <v>26141</v>
      </c>
      <c r="S500">
        <v>-49797.5</v>
      </c>
      <c r="T500" t="s">
        <v>37</v>
      </c>
      <c r="U500" t="s">
        <v>38</v>
      </c>
      <c r="V500" t="s">
        <v>39</v>
      </c>
      <c r="W500">
        <v>-378000000</v>
      </c>
      <c r="X500">
        <v>2686.5</v>
      </c>
      <c r="Y500">
        <v>2455336</v>
      </c>
      <c r="Z500">
        <v>67.2</v>
      </c>
      <c r="AA500">
        <v>70.180000000000007</v>
      </c>
      <c r="AB500">
        <v>19071000</v>
      </c>
    </row>
    <row r="501" spans="1:28" x14ac:dyDescent="0.3">
      <c r="A501" t="s">
        <v>0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7</v>
      </c>
      <c r="I501" t="s">
        <v>8</v>
      </c>
      <c r="J501" t="s">
        <v>9</v>
      </c>
      <c r="K501" t="s">
        <v>10</v>
      </c>
      <c r="L501" t="s">
        <v>11</v>
      </c>
      <c r="M501" t="s">
        <v>12</v>
      </c>
      <c r="N501" t="s">
        <v>13</v>
      </c>
      <c r="O501" t="s">
        <v>14</v>
      </c>
      <c r="P501" t="s">
        <v>15</v>
      </c>
      <c r="Q501" t="s">
        <v>16</v>
      </c>
      <c r="R501" t="s">
        <v>17</v>
      </c>
      <c r="S501" t="s">
        <v>18</v>
      </c>
      <c r="T501" t="s">
        <v>19</v>
      </c>
      <c r="U501" t="s">
        <v>20</v>
      </c>
      <c r="V501" t="s">
        <v>21</v>
      </c>
      <c r="W501" t="s">
        <v>22</v>
      </c>
      <c r="X501" t="s">
        <v>23</v>
      </c>
      <c r="Y501" t="s">
        <v>24</v>
      </c>
      <c r="Z501" t="s">
        <v>25</v>
      </c>
      <c r="AA501" t="s">
        <v>26</v>
      </c>
      <c r="AB501" t="s">
        <v>27</v>
      </c>
    </row>
    <row r="502" spans="1:28" x14ac:dyDescent="0.3">
      <c r="A502" t="s">
        <v>28</v>
      </c>
      <c r="B502" t="s">
        <v>29</v>
      </c>
      <c r="C502">
        <v>23324.5</v>
      </c>
      <c r="D502">
        <v>-2345.8000000000002</v>
      </c>
      <c r="E502">
        <v>2613305.2000000002</v>
      </c>
      <c r="F502">
        <v>2620254.6</v>
      </c>
      <c r="G502" t="s">
        <v>30</v>
      </c>
      <c r="H502">
        <v>1972400</v>
      </c>
      <c r="I502">
        <v>-41271726637.199997</v>
      </c>
      <c r="J502" t="s">
        <v>31</v>
      </c>
      <c r="K502" t="s">
        <v>32</v>
      </c>
      <c r="L502" t="s">
        <v>33</v>
      </c>
      <c r="M502">
        <v>23769430.199999999</v>
      </c>
      <c r="N502">
        <v>10767542</v>
      </c>
      <c r="O502" t="s">
        <v>34</v>
      </c>
      <c r="P502">
        <v>40.1</v>
      </c>
      <c r="Q502" t="s">
        <v>35</v>
      </c>
      <c r="R502" t="s">
        <v>26142</v>
      </c>
      <c r="S502">
        <v>-49927.8</v>
      </c>
      <c r="T502" t="s">
        <v>37</v>
      </c>
      <c r="U502" t="s">
        <v>38</v>
      </c>
      <c r="V502" t="s">
        <v>39</v>
      </c>
      <c r="W502">
        <v>-379600000</v>
      </c>
      <c r="X502">
        <v>2688.2</v>
      </c>
      <c r="Y502">
        <v>2461494.5</v>
      </c>
      <c r="Z502">
        <v>67.349999999999994</v>
      </c>
      <c r="AA502">
        <v>70.350999999999999</v>
      </c>
      <c r="AB502">
        <v>19118800</v>
      </c>
    </row>
    <row r="503" spans="1:28" x14ac:dyDescent="0.3">
      <c r="A503" t="s">
        <v>28</v>
      </c>
      <c r="B503" t="s">
        <v>40</v>
      </c>
      <c r="C503">
        <v>23381.5</v>
      </c>
      <c r="D503">
        <v>-2352.1</v>
      </c>
      <c r="E503">
        <v>2619848.9</v>
      </c>
      <c r="F503">
        <v>2626814.2000000002</v>
      </c>
      <c r="G503" t="s">
        <v>41</v>
      </c>
      <c r="H503">
        <v>1977300</v>
      </c>
      <c r="I503">
        <v>-41376372196.400002</v>
      </c>
      <c r="J503" t="s">
        <v>42</v>
      </c>
      <c r="K503" t="s">
        <v>43</v>
      </c>
      <c r="L503" t="s">
        <v>44</v>
      </c>
      <c r="M503">
        <v>23827334.899999999</v>
      </c>
      <c r="N503">
        <v>10794454.5</v>
      </c>
      <c r="O503" t="s">
        <v>45</v>
      </c>
      <c r="P503">
        <v>40.200000000000003</v>
      </c>
      <c r="Q503" t="s">
        <v>46</v>
      </c>
      <c r="R503" t="s">
        <v>26143</v>
      </c>
      <c r="S503">
        <v>-50058.1</v>
      </c>
      <c r="T503" t="s">
        <v>37</v>
      </c>
      <c r="U503" t="s">
        <v>38</v>
      </c>
      <c r="V503" t="s">
        <v>39</v>
      </c>
      <c r="W503">
        <v>-381200000</v>
      </c>
      <c r="X503">
        <v>2689.9</v>
      </c>
      <c r="Y503">
        <v>2467653</v>
      </c>
      <c r="Z503">
        <v>67.5</v>
      </c>
      <c r="AA503">
        <v>70.522000000000006</v>
      </c>
      <c r="AB503">
        <v>19166600</v>
      </c>
    </row>
    <row r="504" spans="1:28" x14ac:dyDescent="0.3">
      <c r="A504" t="s">
        <v>28</v>
      </c>
      <c r="B504" t="s">
        <v>48</v>
      </c>
      <c r="C504">
        <v>23438.5</v>
      </c>
      <c r="D504">
        <v>-2358.4</v>
      </c>
      <c r="E504">
        <v>2626392.6</v>
      </c>
      <c r="F504">
        <v>2633373.7999999998</v>
      </c>
      <c r="G504" t="s">
        <v>49</v>
      </c>
      <c r="H504">
        <v>1982200</v>
      </c>
      <c r="I504">
        <v>-41481017755.599998</v>
      </c>
      <c r="J504" t="s">
        <v>50</v>
      </c>
      <c r="K504" t="s">
        <v>51</v>
      </c>
      <c r="L504" t="s">
        <v>52</v>
      </c>
      <c r="M504">
        <v>23885239.600000001</v>
      </c>
      <c r="N504">
        <v>10821367</v>
      </c>
      <c r="O504" t="s">
        <v>53</v>
      </c>
      <c r="P504">
        <v>40.299999999999997</v>
      </c>
      <c r="Q504" t="s">
        <v>54</v>
      </c>
      <c r="R504" t="s">
        <v>26144</v>
      </c>
      <c r="S504">
        <v>-50188.4</v>
      </c>
      <c r="T504" t="s">
        <v>37</v>
      </c>
      <c r="U504" t="s">
        <v>56</v>
      </c>
      <c r="V504" t="s">
        <v>39</v>
      </c>
      <c r="W504">
        <v>-382800000</v>
      </c>
      <c r="X504">
        <v>2691.6</v>
      </c>
      <c r="Y504">
        <v>2473811.5</v>
      </c>
      <c r="Z504">
        <v>67.650000000000006</v>
      </c>
      <c r="AA504">
        <v>70.692999999999998</v>
      </c>
      <c r="AB504">
        <v>19214400</v>
      </c>
    </row>
    <row r="505" spans="1:28" x14ac:dyDescent="0.3">
      <c r="A505" t="s">
        <v>28</v>
      </c>
      <c r="B505" t="s">
        <v>57</v>
      </c>
      <c r="C505">
        <v>23495.5</v>
      </c>
      <c r="D505">
        <v>-2364.6999999999998</v>
      </c>
      <c r="E505">
        <v>2632936.2999999998</v>
      </c>
      <c r="F505">
        <v>2639933.4</v>
      </c>
      <c r="G505" t="s">
        <v>58</v>
      </c>
      <c r="H505">
        <v>1987100</v>
      </c>
      <c r="I505">
        <v>-41585663314.800003</v>
      </c>
      <c r="J505" t="s">
        <v>59</v>
      </c>
      <c r="K505" t="s">
        <v>60</v>
      </c>
      <c r="L505" t="s">
        <v>61</v>
      </c>
      <c r="M505">
        <v>23943144.300000001</v>
      </c>
      <c r="N505">
        <v>10848279.5</v>
      </c>
      <c r="O505" t="s">
        <v>62</v>
      </c>
      <c r="P505">
        <v>40.4</v>
      </c>
      <c r="Q505" t="s">
        <v>63</v>
      </c>
      <c r="R505" t="s">
        <v>26145</v>
      </c>
      <c r="S505">
        <v>-50318.7</v>
      </c>
      <c r="T505" t="s">
        <v>37</v>
      </c>
      <c r="U505" t="s">
        <v>38</v>
      </c>
      <c r="V505" t="s">
        <v>39</v>
      </c>
      <c r="W505">
        <v>-384400000</v>
      </c>
      <c r="X505">
        <v>2693.3</v>
      </c>
      <c r="Y505">
        <v>2479970</v>
      </c>
      <c r="Z505">
        <v>67.8</v>
      </c>
      <c r="AA505">
        <v>70.864000000000004</v>
      </c>
      <c r="AB505">
        <v>19262200</v>
      </c>
    </row>
    <row r="506" spans="1:28" x14ac:dyDescent="0.3">
      <c r="A506" t="s">
        <v>0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8</v>
      </c>
      <c r="J506" t="s">
        <v>9</v>
      </c>
      <c r="K506" t="s">
        <v>10</v>
      </c>
      <c r="L506" t="s">
        <v>11</v>
      </c>
      <c r="M506" t="s">
        <v>12</v>
      </c>
      <c r="N506" t="s">
        <v>13</v>
      </c>
      <c r="O506" t="s">
        <v>14</v>
      </c>
      <c r="P506" t="s">
        <v>15</v>
      </c>
      <c r="Q506" t="s">
        <v>16</v>
      </c>
      <c r="R506" t="s">
        <v>17</v>
      </c>
      <c r="S506" t="s">
        <v>18</v>
      </c>
      <c r="T506" t="s">
        <v>19</v>
      </c>
      <c r="U506" t="s">
        <v>20</v>
      </c>
      <c r="V506" t="s">
        <v>21</v>
      </c>
      <c r="W506" t="s">
        <v>22</v>
      </c>
      <c r="X506" t="s">
        <v>23</v>
      </c>
      <c r="Y506" t="s">
        <v>24</v>
      </c>
      <c r="Z506" t="s">
        <v>25</v>
      </c>
      <c r="AA506" t="s">
        <v>26</v>
      </c>
      <c r="AB506" t="s">
        <v>27</v>
      </c>
    </row>
    <row r="507" spans="1:28" x14ac:dyDescent="0.3">
      <c r="A507" t="s">
        <v>28</v>
      </c>
      <c r="B507" t="s">
        <v>29</v>
      </c>
      <c r="C507">
        <v>23552.5</v>
      </c>
      <c r="D507">
        <v>-2371</v>
      </c>
      <c r="E507">
        <v>2639480</v>
      </c>
      <c r="F507">
        <v>2646493</v>
      </c>
      <c r="G507" t="s">
        <v>30</v>
      </c>
      <c r="H507">
        <v>1992000</v>
      </c>
      <c r="I507">
        <v>-41690308874</v>
      </c>
      <c r="J507" t="s">
        <v>31</v>
      </c>
      <c r="K507" t="s">
        <v>32</v>
      </c>
      <c r="L507" t="s">
        <v>33</v>
      </c>
      <c r="M507">
        <v>24001049</v>
      </c>
      <c r="N507">
        <v>10875192</v>
      </c>
      <c r="O507" t="s">
        <v>34</v>
      </c>
      <c r="P507">
        <v>40.5</v>
      </c>
      <c r="Q507" t="s">
        <v>35</v>
      </c>
      <c r="R507" t="s">
        <v>26146</v>
      </c>
      <c r="S507">
        <v>-50449</v>
      </c>
      <c r="T507" t="s">
        <v>37</v>
      </c>
      <c r="U507" t="s">
        <v>38</v>
      </c>
      <c r="V507" t="s">
        <v>39</v>
      </c>
      <c r="W507">
        <v>-386000000</v>
      </c>
      <c r="X507">
        <v>2695</v>
      </c>
      <c r="Y507">
        <v>2486128.5</v>
      </c>
      <c r="Z507">
        <v>67.95</v>
      </c>
      <c r="AA507">
        <v>71.034999999999997</v>
      </c>
      <c r="AB507">
        <v>19310000</v>
      </c>
    </row>
    <row r="508" spans="1:28" x14ac:dyDescent="0.3">
      <c r="A508" t="s">
        <v>28</v>
      </c>
      <c r="B508" t="s">
        <v>40</v>
      </c>
      <c r="C508">
        <v>23609.5</v>
      </c>
      <c r="D508">
        <v>-2377.3000000000002</v>
      </c>
      <c r="E508">
        <v>2646023.7000000002</v>
      </c>
      <c r="F508">
        <v>2653052.6</v>
      </c>
      <c r="G508" t="s">
        <v>41</v>
      </c>
      <c r="H508">
        <v>1996900</v>
      </c>
      <c r="I508">
        <v>-41794954433.199997</v>
      </c>
      <c r="J508" t="s">
        <v>42</v>
      </c>
      <c r="K508" t="s">
        <v>43</v>
      </c>
      <c r="L508" t="s">
        <v>44</v>
      </c>
      <c r="M508">
        <v>24058953.699999999</v>
      </c>
      <c r="N508">
        <v>10902104.5</v>
      </c>
      <c r="O508" t="s">
        <v>45</v>
      </c>
      <c r="P508">
        <v>40.6</v>
      </c>
      <c r="Q508" t="s">
        <v>46</v>
      </c>
      <c r="R508" t="s">
        <v>26147</v>
      </c>
      <c r="S508">
        <v>-50579.3</v>
      </c>
      <c r="T508" t="s">
        <v>37</v>
      </c>
      <c r="U508" t="s">
        <v>38</v>
      </c>
      <c r="V508" t="s">
        <v>39</v>
      </c>
      <c r="W508">
        <v>-387600000</v>
      </c>
      <c r="X508">
        <v>2696.7</v>
      </c>
      <c r="Y508">
        <v>2492287</v>
      </c>
      <c r="Z508">
        <v>68.099999999999994</v>
      </c>
      <c r="AA508">
        <v>71.206000000000003</v>
      </c>
      <c r="AB508">
        <v>19357800</v>
      </c>
    </row>
    <row r="509" spans="1:28" x14ac:dyDescent="0.3">
      <c r="A509" t="s">
        <v>28</v>
      </c>
      <c r="B509" t="s">
        <v>48</v>
      </c>
      <c r="C509">
        <v>23666.5</v>
      </c>
      <c r="D509">
        <v>-2383.6</v>
      </c>
      <c r="E509">
        <v>2652567.4</v>
      </c>
      <c r="F509">
        <v>2659612.2000000002</v>
      </c>
      <c r="G509" t="s">
        <v>49</v>
      </c>
      <c r="H509">
        <v>2001800</v>
      </c>
      <c r="I509">
        <v>-41899599992.400002</v>
      </c>
      <c r="J509" t="s">
        <v>50</v>
      </c>
      <c r="K509" t="s">
        <v>51</v>
      </c>
      <c r="L509" t="s">
        <v>52</v>
      </c>
      <c r="M509">
        <v>24116858.399999999</v>
      </c>
      <c r="N509">
        <v>10929017</v>
      </c>
      <c r="O509" t="s">
        <v>53</v>
      </c>
      <c r="P509">
        <v>40.700000000000003</v>
      </c>
      <c r="Q509" t="s">
        <v>54</v>
      </c>
      <c r="R509" t="s">
        <v>26148</v>
      </c>
      <c r="S509">
        <v>-50709.599999999999</v>
      </c>
      <c r="T509" t="s">
        <v>37</v>
      </c>
      <c r="U509" t="s">
        <v>56</v>
      </c>
      <c r="V509" t="s">
        <v>39</v>
      </c>
      <c r="W509">
        <v>-389200000</v>
      </c>
      <c r="X509">
        <v>2698.4</v>
      </c>
      <c r="Y509">
        <v>2498445.5</v>
      </c>
      <c r="Z509">
        <v>68.25</v>
      </c>
      <c r="AA509">
        <v>71.376999999999995</v>
      </c>
      <c r="AB509">
        <v>19405600</v>
      </c>
    </row>
    <row r="510" spans="1:28" x14ac:dyDescent="0.3">
      <c r="A510" t="s">
        <v>28</v>
      </c>
      <c r="B510" t="s">
        <v>57</v>
      </c>
      <c r="C510">
        <v>23723.5</v>
      </c>
      <c r="D510">
        <v>-2389.9</v>
      </c>
      <c r="E510">
        <v>2659111.1</v>
      </c>
      <c r="F510">
        <v>2666171.7999999998</v>
      </c>
      <c r="G510" t="s">
        <v>58</v>
      </c>
      <c r="H510">
        <v>2006700</v>
      </c>
      <c r="I510">
        <v>-42004245551.599998</v>
      </c>
      <c r="J510" t="s">
        <v>59</v>
      </c>
      <c r="K510" t="s">
        <v>60</v>
      </c>
      <c r="L510" t="s">
        <v>61</v>
      </c>
      <c r="M510">
        <v>24174763.100000001</v>
      </c>
      <c r="N510">
        <v>10955929.5</v>
      </c>
      <c r="O510" t="s">
        <v>62</v>
      </c>
      <c r="P510">
        <v>40.799999999999997</v>
      </c>
      <c r="Q510" t="s">
        <v>63</v>
      </c>
      <c r="R510" t="s">
        <v>26149</v>
      </c>
      <c r="S510">
        <v>-50839.9</v>
      </c>
      <c r="T510" t="s">
        <v>37</v>
      </c>
      <c r="U510" t="s">
        <v>38</v>
      </c>
      <c r="V510" t="s">
        <v>39</v>
      </c>
      <c r="W510">
        <v>-390800000</v>
      </c>
      <c r="X510">
        <v>2700.1</v>
      </c>
      <c r="Y510">
        <v>2504604</v>
      </c>
      <c r="Z510">
        <v>68.400000000000006</v>
      </c>
      <c r="AA510">
        <v>71.548000000000002</v>
      </c>
      <c r="AB510">
        <v>19453400</v>
      </c>
    </row>
    <row r="511" spans="1:28" x14ac:dyDescent="0.3">
      <c r="A511" t="s">
        <v>0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7</v>
      </c>
      <c r="I511" t="s">
        <v>8</v>
      </c>
      <c r="J511" t="s">
        <v>9</v>
      </c>
      <c r="K511" t="s">
        <v>10</v>
      </c>
      <c r="L511" t="s">
        <v>11</v>
      </c>
      <c r="M511" t="s">
        <v>12</v>
      </c>
      <c r="N511" t="s">
        <v>13</v>
      </c>
      <c r="O511" t="s">
        <v>14</v>
      </c>
      <c r="P511" t="s">
        <v>15</v>
      </c>
      <c r="Q511" t="s">
        <v>16</v>
      </c>
      <c r="R511" t="s">
        <v>17</v>
      </c>
      <c r="S511" t="s">
        <v>18</v>
      </c>
      <c r="T511" t="s">
        <v>19</v>
      </c>
      <c r="U511" t="s">
        <v>20</v>
      </c>
      <c r="V511" t="s">
        <v>21</v>
      </c>
      <c r="W511" t="s">
        <v>22</v>
      </c>
      <c r="X511" t="s">
        <v>23</v>
      </c>
      <c r="Y511" t="s">
        <v>24</v>
      </c>
      <c r="Z511" t="s">
        <v>25</v>
      </c>
      <c r="AA511" t="s">
        <v>26</v>
      </c>
      <c r="AB511" t="s">
        <v>27</v>
      </c>
    </row>
    <row r="512" spans="1:28" x14ac:dyDescent="0.3">
      <c r="A512" t="s">
        <v>28</v>
      </c>
      <c r="B512" t="s">
        <v>29</v>
      </c>
      <c r="C512">
        <v>23780.5</v>
      </c>
      <c r="D512">
        <v>-2396.1999999999998</v>
      </c>
      <c r="E512">
        <v>2665654.7999999998</v>
      </c>
      <c r="F512">
        <v>2672731.4</v>
      </c>
      <c r="G512" t="s">
        <v>30</v>
      </c>
      <c r="H512">
        <v>2011600</v>
      </c>
      <c r="I512">
        <v>-42108891110.800003</v>
      </c>
      <c r="J512" t="s">
        <v>31</v>
      </c>
      <c r="K512" t="s">
        <v>32</v>
      </c>
      <c r="L512" t="s">
        <v>33</v>
      </c>
      <c r="M512">
        <v>24232667.800000001</v>
      </c>
      <c r="N512">
        <v>10982842</v>
      </c>
      <c r="O512" t="s">
        <v>34</v>
      </c>
      <c r="P512">
        <v>40.9</v>
      </c>
      <c r="Q512" t="s">
        <v>35</v>
      </c>
      <c r="R512" t="s">
        <v>26150</v>
      </c>
      <c r="S512">
        <v>-50970.2</v>
      </c>
      <c r="T512" t="s">
        <v>37</v>
      </c>
      <c r="U512" t="s">
        <v>38</v>
      </c>
      <c r="V512" t="s">
        <v>39</v>
      </c>
      <c r="W512">
        <v>-392400000</v>
      </c>
      <c r="X512">
        <v>2701.8</v>
      </c>
      <c r="Y512">
        <v>2510762.5</v>
      </c>
      <c r="Z512">
        <v>68.55</v>
      </c>
      <c r="AA512">
        <v>71.718999999999994</v>
      </c>
      <c r="AB512">
        <v>19501200</v>
      </c>
    </row>
    <row r="513" spans="1:28" x14ac:dyDescent="0.3">
      <c r="A513" t="s">
        <v>28</v>
      </c>
      <c r="B513" t="s">
        <v>40</v>
      </c>
      <c r="C513">
        <v>23837.5</v>
      </c>
      <c r="D513">
        <v>-2402.5</v>
      </c>
      <c r="E513">
        <v>2672198.5</v>
      </c>
      <c r="F513">
        <v>2679291</v>
      </c>
      <c r="G513" t="s">
        <v>41</v>
      </c>
      <c r="H513">
        <v>2016500</v>
      </c>
      <c r="I513">
        <v>-42213536670</v>
      </c>
      <c r="J513" t="s">
        <v>42</v>
      </c>
      <c r="K513" t="s">
        <v>43</v>
      </c>
      <c r="L513" t="s">
        <v>44</v>
      </c>
      <c r="M513">
        <v>24290572.5</v>
      </c>
      <c r="N513">
        <v>11009754.5</v>
      </c>
      <c r="O513" t="s">
        <v>45</v>
      </c>
      <c r="P513">
        <v>41</v>
      </c>
      <c r="Q513" t="s">
        <v>46</v>
      </c>
      <c r="R513" t="s">
        <v>26151</v>
      </c>
      <c r="S513">
        <v>-51100.5</v>
      </c>
      <c r="T513" t="s">
        <v>37</v>
      </c>
      <c r="U513" t="s">
        <v>38</v>
      </c>
      <c r="V513" t="s">
        <v>39</v>
      </c>
      <c r="W513">
        <v>-394000000</v>
      </c>
      <c r="X513">
        <v>2703.5</v>
      </c>
      <c r="Y513">
        <v>2516921</v>
      </c>
      <c r="Z513">
        <v>68.7</v>
      </c>
      <c r="AA513">
        <v>71.89</v>
      </c>
      <c r="AB513">
        <v>19549000</v>
      </c>
    </row>
    <row r="514" spans="1:28" x14ac:dyDescent="0.3">
      <c r="A514" t="s">
        <v>28</v>
      </c>
      <c r="B514" t="s">
        <v>48</v>
      </c>
      <c r="C514">
        <v>23894.5</v>
      </c>
      <c r="D514">
        <v>-2408.8000000000002</v>
      </c>
      <c r="E514">
        <v>2678742.2000000002</v>
      </c>
      <c r="F514">
        <v>2685850.6</v>
      </c>
      <c r="G514" t="s">
        <v>49</v>
      </c>
      <c r="H514">
        <v>2021400</v>
      </c>
      <c r="I514">
        <v>-42318182229.199997</v>
      </c>
      <c r="J514" t="s">
        <v>50</v>
      </c>
      <c r="K514" t="s">
        <v>51</v>
      </c>
      <c r="L514" t="s">
        <v>52</v>
      </c>
      <c r="M514">
        <v>24348477.199999999</v>
      </c>
      <c r="N514">
        <v>11036667</v>
      </c>
      <c r="O514" t="s">
        <v>53</v>
      </c>
      <c r="P514">
        <v>41.1</v>
      </c>
      <c r="Q514" t="s">
        <v>54</v>
      </c>
      <c r="R514" t="s">
        <v>26152</v>
      </c>
      <c r="S514">
        <v>-51230.8</v>
      </c>
      <c r="T514" t="s">
        <v>37</v>
      </c>
      <c r="U514" t="s">
        <v>56</v>
      </c>
      <c r="V514" t="s">
        <v>39</v>
      </c>
      <c r="W514">
        <v>-395600000</v>
      </c>
      <c r="X514">
        <v>2705.2</v>
      </c>
      <c r="Y514">
        <v>2523079.5</v>
      </c>
      <c r="Z514">
        <v>68.849999999999994</v>
      </c>
      <c r="AA514">
        <v>72.061000000000007</v>
      </c>
      <c r="AB514">
        <v>19596800</v>
      </c>
    </row>
    <row r="515" spans="1:28" x14ac:dyDescent="0.3">
      <c r="A515" t="s">
        <v>28</v>
      </c>
      <c r="B515" t="s">
        <v>57</v>
      </c>
      <c r="C515">
        <v>23951.5</v>
      </c>
      <c r="D515">
        <v>-2415.1</v>
      </c>
      <c r="E515">
        <v>2685285.9</v>
      </c>
      <c r="F515">
        <v>2692410.2</v>
      </c>
      <c r="G515" t="s">
        <v>58</v>
      </c>
      <c r="H515">
        <v>2026300</v>
      </c>
      <c r="I515">
        <v>-42422827788.400002</v>
      </c>
      <c r="J515" t="s">
        <v>59</v>
      </c>
      <c r="K515" t="s">
        <v>60</v>
      </c>
      <c r="L515" t="s">
        <v>61</v>
      </c>
      <c r="M515">
        <v>24406381.899999999</v>
      </c>
      <c r="N515">
        <v>11063579.5</v>
      </c>
      <c r="O515" t="s">
        <v>62</v>
      </c>
      <c r="P515">
        <v>41.2</v>
      </c>
      <c r="Q515" t="s">
        <v>63</v>
      </c>
      <c r="R515" t="s">
        <v>26153</v>
      </c>
      <c r="S515">
        <v>-51361.1</v>
      </c>
      <c r="T515" t="s">
        <v>37</v>
      </c>
      <c r="U515" t="s">
        <v>38</v>
      </c>
      <c r="V515" t="s">
        <v>39</v>
      </c>
      <c r="W515">
        <v>-397200000</v>
      </c>
      <c r="X515">
        <v>2706.9</v>
      </c>
      <c r="Y515">
        <v>2529238</v>
      </c>
      <c r="Z515">
        <v>69</v>
      </c>
      <c r="AA515">
        <v>72.231999999999999</v>
      </c>
      <c r="AB515">
        <v>19644600</v>
      </c>
    </row>
    <row r="516" spans="1:28" x14ac:dyDescent="0.3">
      <c r="A516" t="s">
        <v>0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7</v>
      </c>
      <c r="I516" t="s">
        <v>8</v>
      </c>
      <c r="J516" t="s">
        <v>9</v>
      </c>
      <c r="K516" t="s">
        <v>10</v>
      </c>
      <c r="L516" t="s">
        <v>11</v>
      </c>
      <c r="M516" t="s">
        <v>12</v>
      </c>
      <c r="N516" t="s">
        <v>13</v>
      </c>
      <c r="O516" t="s">
        <v>14</v>
      </c>
      <c r="P516" t="s">
        <v>15</v>
      </c>
      <c r="Q516" t="s">
        <v>16</v>
      </c>
      <c r="R516" t="s">
        <v>17</v>
      </c>
      <c r="S516" t="s">
        <v>18</v>
      </c>
      <c r="T516" t="s">
        <v>19</v>
      </c>
      <c r="U516" t="s">
        <v>20</v>
      </c>
      <c r="V516" t="s">
        <v>21</v>
      </c>
      <c r="W516" t="s">
        <v>22</v>
      </c>
      <c r="X516" t="s">
        <v>23</v>
      </c>
      <c r="Y516" t="s">
        <v>24</v>
      </c>
      <c r="Z516" t="s">
        <v>25</v>
      </c>
      <c r="AA516" t="s">
        <v>26</v>
      </c>
      <c r="AB516" t="s">
        <v>27</v>
      </c>
    </row>
    <row r="517" spans="1:28" x14ac:dyDescent="0.3">
      <c r="A517" t="s">
        <v>28</v>
      </c>
      <c r="B517" t="s">
        <v>29</v>
      </c>
      <c r="C517">
        <v>24008.5</v>
      </c>
      <c r="D517">
        <v>-2421.4</v>
      </c>
      <c r="E517">
        <v>2691829.6</v>
      </c>
      <c r="F517">
        <v>2698969.8</v>
      </c>
      <c r="G517" t="s">
        <v>30</v>
      </c>
      <c r="H517">
        <v>2031200</v>
      </c>
      <c r="I517">
        <v>-42527473347.599998</v>
      </c>
      <c r="J517" t="s">
        <v>31</v>
      </c>
      <c r="K517" t="s">
        <v>32</v>
      </c>
      <c r="L517" t="s">
        <v>33</v>
      </c>
      <c r="M517">
        <v>24464286.600000001</v>
      </c>
      <c r="N517">
        <v>11090492</v>
      </c>
      <c r="O517" t="s">
        <v>34</v>
      </c>
      <c r="P517">
        <v>41.3</v>
      </c>
      <c r="Q517" t="s">
        <v>35</v>
      </c>
      <c r="R517" t="s">
        <v>26154</v>
      </c>
      <c r="S517">
        <v>-51491.4</v>
      </c>
      <c r="T517" t="s">
        <v>37</v>
      </c>
      <c r="U517" t="s">
        <v>38</v>
      </c>
      <c r="V517" t="s">
        <v>39</v>
      </c>
      <c r="W517">
        <v>-398800000</v>
      </c>
      <c r="X517">
        <v>2708.6</v>
      </c>
      <c r="Y517">
        <v>2535396.5</v>
      </c>
      <c r="Z517">
        <v>69.150000000000006</v>
      </c>
      <c r="AA517">
        <v>72.403000000000006</v>
      </c>
      <c r="AB517">
        <v>19692400</v>
      </c>
    </row>
    <row r="518" spans="1:28" x14ac:dyDescent="0.3">
      <c r="A518" t="s">
        <v>28</v>
      </c>
      <c r="B518" t="s">
        <v>40</v>
      </c>
      <c r="C518">
        <v>24065.5</v>
      </c>
      <c r="D518">
        <v>-2427.6999999999998</v>
      </c>
      <c r="E518">
        <v>2698373.3</v>
      </c>
      <c r="F518">
        <v>2705529.4</v>
      </c>
      <c r="G518" t="s">
        <v>41</v>
      </c>
      <c r="H518">
        <v>2036100</v>
      </c>
      <c r="I518">
        <v>-42632118906.800003</v>
      </c>
      <c r="J518" t="s">
        <v>42</v>
      </c>
      <c r="K518" t="s">
        <v>43</v>
      </c>
      <c r="L518" t="s">
        <v>44</v>
      </c>
      <c r="M518">
        <v>24522191.300000001</v>
      </c>
      <c r="N518">
        <v>11117404.5</v>
      </c>
      <c r="O518" t="s">
        <v>45</v>
      </c>
      <c r="P518">
        <v>41.4</v>
      </c>
      <c r="Q518" t="s">
        <v>46</v>
      </c>
      <c r="R518" t="s">
        <v>26155</v>
      </c>
      <c r="S518">
        <v>-51621.7</v>
      </c>
      <c r="T518" t="s">
        <v>37</v>
      </c>
      <c r="U518" t="s">
        <v>38</v>
      </c>
      <c r="V518" t="s">
        <v>39</v>
      </c>
      <c r="W518">
        <v>-400400000</v>
      </c>
      <c r="X518">
        <v>2710.3</v>
      </c>
      <c r="Y518">
        <v>2541555</v>
      </c>
      <c r="Z518">
        <v>69.3</v>
      </c>
      <c r="AA518">
        <v>72.573999999999998</v>
      </c>
      <c r="AB518">
        <v>19740200</v>
      </c>
    </row>
    <row r="519" spans="1:28" x14ac:dyDescent="0.3">
      <c r="A519" t="s">
        <v>28</v>
      </c>
      <c r="B519" t="s">
        <v>48</v>
      </c>
      <c r="C519">
        <v>24122.5</v>
      </c>
      <c r="D519">
        <v>-2434</v>
      </c>
      <c r="E519">
        <v>2704917</v>
      </c>
      <c r="F519">
        <v>2712089</v>
      </c>
      <c r="G519" t="s">
        <v>49</v>
      </c>
      <c r="H519">
        <v>2041000</v>
      </c>
      <c r="I519">
        <v>-42736764466</v>
      </c>
      <c r="J519" t="s">
        <v>50</v>
      </c>
      <c r="K519" t="s">
        <v>51</v>
      </c>
      <c r="L519" t="s">
        <v>52</v>
      </c>
      <c r="M519">
        <v>24580096</v>
      </c>
      <c r="N519">
        <v>11144317</v>
      </c>
      <c r="O519" t="s">
        <v>53</v>
      </c>
      <c r="P519">
        <v>41.5</v>
      </c>
      <c r="Q519" t="s">
        <v>54</v>
      </c>
      <c r="R519" t="s">
        <v>26156</v>
      </c>
      <c r="S519">
        <v>-51752</v>
      </c>
      <c r="T519" t="s">
        <v>37</v>
      </c>
      <c r="U519" t="s">
        <v>56</v>
      </c>
      <c r="V519" t="s">
        <v>39</v>
      </c>
      <c r="W519">
        <v>-402000000</v>
      </c>
      <c r="X519">
        <v>2712</v>
      </c>
      <c r="Y519">
        <v>2547713.5</v>
      </c>
      <c r="Z519">
        <v>69.45</v>
      </c>
      <c r="AA519">
        <v>72.745000000000005</v>
      </c>
      <c r="AB519">
        <v>19788000</v>
      </c>
    </row>
    <row r="520" spans="1:28" x14ac:dyDescent="0.3">
      <c r="A520" t="s">
        <v>28</v>
      </c>
      <c r="B520" t="s">
        <v>57</v>
      </c>
      <c r="C520">
        <v>24179.5</v>
      </c>
      <c r="D520">
        <v>-2440.3000000000002</v>
      </c>
      <c r="E520">
        <v>2711460.7</v>
      </c>
      <c r="F520">
        <v>2718648.6</v>
      </c>
      <c r="G520" t="s">
        <v>58</v>
      </c>
      <c r="H520">
        <v>2045900</v>
      </c>
      <c r="I520">
        <v>-42841410025.199997</v>
      </c>
      <c r="J520" t="s">
        <v>59</v>
      </c>
      <c r="K520" t="s">
        <v>60</v>
      </c>
      <c r="L520" t="s">
        <v>61</v>
      </c>
      <c r="M520">
        <v>24638000.699999999</v>
      </c>
      <c r="N520">
        <v>11171229.5</v>
      </c>
      <c r="O520" t="s">
        <v>62</v>
      </c>
      <c r="P520">
        <v>41.6</v>
      </c>
      <c r="Q520" t="s">
        <v>63</v>
      </c>
      <c r="R520" t="s">
        <v>26157</v>
      </c>
      <c r="S520">
        <v>-51882.3</v>
      </c>
      <c r="T520" t="s">
        <v>37</v>
      </c>
      <c r="U520" t="s">
        <v>38</v>
      </c>
      <c r="V520" t="s">
        <v>39</v>
      </c>
      <c r="W520">
        <v>-403600000</v>
      </c>
      <c r="X520">
        <v>2713.7</v>
      </c>
      <c r="Y520">
        <v>2553872</v>
      </c>
      <c r="Z520">
        <v>69.599999999999994</v>
      </c>
      <c r="AA520">
        <v>72.915999999999997</v>
      </c>
      <c r="AB520">
        <v>19835800</v>
      </c>
    </row>
    <row r="521" spans="1:28" x14ac:dyDescent="0.3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t="s">
        <v>11</v>
      </c>
      <c r="M521" t="s">
        <v>12</v>
      </c>
      <c r="N521" t="s">
        <v>13</v>
      </c>
      <c r="O521" t="s">
        <v>14</v>
      </c>
      <c r="P521" t="s">
        <v>15</v>
      </c>
      <c r="Q521" t="s">
        <v>16</v>
      </c>
      <c r="R521" t="s">
        <v>17</v>
      </c>
      <c r="S521" t="s">
        <v>18</v>
      </c>
      <c r="T521" t="s">
        <v>19</v>
      </c>
      <c r="U521" t="s">
        <v>20</v>
      </c>
      <c r="V521" t="s">
        <v>21</v>
      </c>
      <c r="W521" t="s">
        <v>22</v>
      </c>
      <c r="X521" t="s">
        <v>23</v>
      </c>
      <c r="Y521" t="s">
        <v>24</v>
      </c>
      <c r="Z521" t="s">
        <v>25</v>
      </c>
      <c r="AA521" t="s">
        <v>26</v>
      </c>
      <c r="AB521" t="s">
        <v>27</v>
      </c>
    </row>
    <row r="522" spans="1:28" x14ac:dyDescent="0.3">
      <c r="A522" t="s">
        <v>28</v>
      </c>
      <c r="B522" t="s">
        <v>29</v>
      </c>
      <c r="C522">
        <v>24236.5</v>
      </c>
      <c r="D522">
        <v>-2446.6</v>
      </c>
      <c r="E522">
        <v>2718004.4</v>
      </c>
      <c r="F522">
        <v>2725208.2</v>
      </c>
      <c r="G522" t="s">
        <v>30</v>
      </c>
      <c r="H522">
        <v>2050800</v>
      </c>
      <c r="I522">
        <v>-42946055584.400002</v>
      </c>
      <c r="J522" t="s">
        <v>31</v>
      </c>
      <c r="K522" t="s">
        <v>32</v>
      </c>
      <c r="L522" t="s">
        <v>33</v>
      </c>
      <c r="M522">
        <v>24695905.399999999</v>
      </c>
      <c r="N522">
        <v>11198142</v>
      </c>
      <c r="O522" t="s">
        <v>34</v>
      </c>
      <c r="P522">
        <v>41.7</v>
      </c>
      <c r="Q522" t="s">
        <v>35</v>
      </c>
      <c r="R522" t="s">
        <v>26158</v>
      </c>
      <c r="S522">
        <v>-52012.6</v>
      </c>
      <c r="T522" t="s">
        <v>37</v>
      </c>
      <c r="U522" t="s">
        <v>38</v>
      </c>
      <c r="V522" t="s">
        <v>39</v>
      </c>
      <c r="W522">
        <v>-405200000</v>
      </c>
      <c r="X522">
        <v>2715.4</v>
      </c>
      <c r="Y522">
        <v>2560030.5</v>
      </c>
      <c r="Z522">
        <v>69.75</v>
      </c>
      <c r="AA522">
        <v>73.087000000000003</v>
      </c>
      <c r="AB522">
        <v>19883600</v>
      </c>
    </row>
    <row r="523" spans="1:28" x14ac:dyDescent="0.3">
      <c r="A523" t="s">
        <v>28</v>
      </c>
      <c r="B523" t="s">
        <v>40</v>
      </c>
      <c r="C523">
        <v>24293.5</v>
      </c>
      <c r="D523">
        <v>-2452.9</v>
      </c>
      <c r="E523">
        <v>2724548.1</v>
      </c>
      <c r="F523">
        <v>2731767.8</v>
      </c>
      <c r="G523" t="s">
        <v>41</v>
      </c>
      <c r="H523">
        <v>2055700</v>
      </c>
      <c r="I523">
        <v>-43050701143.599998</v>
      </c>
      <c r="J523" t="s">
        <v>42</v>
      </c>
      <c r="K523" t="s">
        <v>43</v>
      </c>
      <c r="L523" t="s">
        <v>44</v>
      </c>
      <c r="M523">
        <v>24753810.100000001</v>
      </c>
      <c r="N523">
        <v>11225054.5</v>
      </c>
      <c r="O523" t="s">
        <v>45</v>
      </c>
      <c r="P523">
        <v>41.8</v>
      </c>
      <c r="Q523" t="s">
        <v>46</v>
      </c>
      <c r="R523" t="s">
        <v>26159</v>
      </c>
      <c r="S523">
        <v>-52142.9</v>
      </c>
      <c r="T523" t="s">
        <v>37</v>
      </c>
      <c r="U523" t="s">
        <v>38</v>
      </c>
      <c r="V523" t="s">
        <v>39</v>
      </c>
      <c r="W523">
        <v>-406800000</v>
      </c>
      <c r="X523">
        <v>2717.1</v>
      </c>
      <c r="Y523">
        <v>2566189</v>
      </c>
      <c r="Z523">
        <v>69.900000000000006</v>
      </c>
      <c r="AA523">
        <v>73.257999999999996</v>
      </c>
      <c r="AB523">
        <v>19931400</v>
      </c>
    </row>
    <row r="524" spans="1:28" x14ac:dyDescent="0.3">
      <c r="A524" t="s">
        <v>28</v>
      </c>
      <c r="B524" t="s">
        <v>48</v>
      </c>
      <c r="C524">
        <v>24350.5</v>
      </c>
      <c r="D524">
        <v>-2459.1999999999998</v>
      </c>
      <c r="E524">
        <v>2731091.8</v>
      </c>
      <c r="F524">
        <v>2738327.4</v>
      </c>
      <c r="G524" t="s">
        <v>49</v>
      </c>
      <c r="H524">
        <v>2060600</v>
      </c>
      <c r="I524">
        <v>-43155346702.800003</v>
      </c>
      <c r="J524" t="s">
        <v>50</v>
      </c>
      <c r="K524" t="s">
        <v>51</v>
      </c>
      <c r="L524" t="s">
        <v>52</v>
      </c>
      <c r="M524">
        <v>24811714.800000001</v>
      </c>
      <c r="N524">
        <v>11251967</v>
      </c>
      <c r="O524" t="s">
        <v>53</v>
      </c>
      <c r="P524">
        <v>41.9</v>
      </c>
      <c r="Q524" t="s">
        <v>54</v>
      </c>
      <c r="R524" t="s">
        <v>26160</v>
      </c>
      <c r="S524">
        <v>-52273.2</v>
      </c>
      <c r="T524" t="s">
        <v>37</v>
      </c>
      <c r="U524" t="s">
        <v>56</v>
      </c>
      <c r="V524" t="s">
        <v>39</v>
      </c>
      <c r="W524">
        <v>-408400000</v>
      </c>
      <c r="X524">
        <v>2718.8</v>
      </c>
      <c r="Y524">
        <v>2572347.5</v>
      </c>
      <c r="Z524">
        <v>70.05</v>
      </c>
      <c r="AA524">
        <v>73.429000000000002</v>
      </c>
      <c r="AB524">
        <v>19979200</v>
      </c>
    </row>
    <row r="525" spans="1:28" x14ac:dyDescent="0.3">
      <c r="A525" t="s">
        <v>28</v>
      </c>
      <c r="B525" t="s">
        <v>57</v>
      </c>
      <c r="C525">
        <v>24407.5</v>
      </c>
      <c r="D525">
        <v>-2465.5</v>
      </c>
      <c r="E525">
        <v>2737635.5</v>
      </c>
      <c r="F525">
        <v>2744887</v>
      </c>
      <c r="G525" t="s">
        <v>58</v>
      </c>
      <c r="H525">
        <v>2065500</v>
      </c>
      <c r="I525">
        <v>-43259992262</v>
      </c>
      <c r="J525" t="s">
        <v>59</v>
      </c>
      <c r="K525" t="s">
        <v>60</v>
      </c>
      <c r="L525" t="s">
        <v>61</v>
      </c>
      <c r="M525">
        <v>24869619.5</v>
      </c>
      <c r="N525">
        <v>11278879.5</v>
      </c>
      <c r="O525" t="s">
        <v>62</v>
      </c>
      <c r="P525">
        <v>42</v>
      </c>
      <c r="Q525" t="s">
        <v>63</v>
      </c>
      <c r="R525" t="s">
        <v>26161</v>
      </c>
      <c r="S525">
        <v>-52403.5</v>
      </c>
      <c r="T525" t="s">
        <v>37</v>
      </c>
      <c r="U525" t="s">
        <v>38</v>
      </c>
      <c r="V525" t="s">
        <v>39</v>
      </c>
      <c r="W525">
        <v>-410000000</v>
      </c>
      <c r="X525">
        <v>2720.5</v>
      </c>
      <c r="Y525">
        <v>2578506</v>
      </c>
      <c r="Z525">
        <v>70.2</v>
      </c>
      <c r="AA525">
        <v>73.599999999999994</v>
      </c>
      <c r="AB525">
        <v>20027000</v>
      </c>
    </row>
    <row r="526" spans="1:28" x14ac:dyDescent="0.3">
      <c r="A526" t="s">
        <v>0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7</v>
      </c>
      <c r="I526" t="s">
        <v>8</v>
      </c>
      <c r="J526" t="s">
        <v>9</v>
      </c>
      <c r="K526" t="s">
        <v>10</v>
      </c>
      <c r="L526" t="s">
        <v>11</v>
      </c>
      <c r="M526" t="s">
        <v>12</v>
      </c>
      <c r="N526" t="s">
        <v>13</v>
      </c>
      <c r="O526" t="s">
        <v>14</v>
      </c>
      <c r="P526" t="s">
        <v>15</v>
      </c>
      <c r="Q526" t="s">
        <v>16</v>
      </c>
      <c r="R526" t="s">
        <v>17</v>
      </c>
      <c r="S526" t="s">
        <v>18</v>
      </c>
      <c r="T526" t="s">
        <v>19</v>
      </c>
      <c r="U526" t="s">
        <v>20</v>
      </c>
      <c r="V526" t="s">
        <v>21</v>
      </c>
      <c r="W526" t="s">
        <v>22</v>
      </c>
      <c r="X526" t="s">
        <v>23</v>
      </c>
      <c r="Y526" t="s">
        <v>24</v>
      </c>
      <c r="Z526" t="s">
        <v>25</v>
      </c>
      <c r="AA526" t="s">
        <v>26</v>
      </c>
      <c r="AB526" t="s">
        <v>27</v>
      </c>
    </row>
    <row r="527" spans="1:28" x14ac:dyDescent="0.3">
      <c r="A527" t="s">
        <v>28</v>
      </c>
      <c r="B527" t="s">
        <v>29</v>
      </c>
      <c r="C527">
        <v>24464.5</v>
      </c>
      <c r="D527">
        <v>-2471.8000000000002</v>
      </c>
      <c r="E527">
        <v>2744179.2</v>
      </c>
      <c r="F527">
        <v>2751446.6</v>
      </c>
      <c r="G527" t="s">
        <v>30</v>
      </c>
      <c r="H527">
        <v>2070400</v>
      </c>
      <c r="I527">
        <v>-43364637821.199997</v>
      </c>
      <c r="J527" t="s">
        <v>31</v>
      </c>
      <c r="K527" t="s">
        <v>32</v>
      </c>
      <c r="L527" t="s">
        <v>33</v>
      </c>
      <c r="M527">
        <v>24927524.199999999</v>
      </c>
      <c r="N527">
        <v>11305792</v>
      </c>
      <c r="O527" t="s">
        <v>34</v>
      </c>
      <c r="P527">
        <v>42.1</v>
      </c>
      <c r="Q527" t="s">
        <v>35</v>
      </c>
      <c r="R527" t="s">
        <v>26162</v>
      </c>
      <c r="S527">
        <v>-52533.8</v>
      </c>
      <c r="T527" t="s">
        <v>37</v>
      </c>
      <c r="U527" t="s">
        <v>38</v>
      </c>
      <c r="V527" t="s">
        <v>39</v>
      </c>
      <c r="W527">
        <v>-411600000</v>
      </c>
      <c r="X527">
        <v>2722.2</v>
      </c>
      <c r="Y527">
        <v>2584664.5</v>
      </c>
      <c r="Z527">
        <v>70.349999999999994</v>
      </c>
      <c r="AA527">
        <v>73.771000000000001</v>
      </c>
      <c r="AB527">
        <v>20074800</v>
      </c>
    </row>
    <row r="528" spans="1:28" x14ac:dyDescent="0.3">
      <c r="A528" t="s">
        <v>28</v>
      </c>
      <c r="B528" t="s">
        <v>40</v>
      </c>
      <c r="C528">
        <v>24521.5</v>
      </c>
      <c r="D528">
        <v>-2478.1</v>
      </c>
      <c r="E528">
        <v>2750722.9</v>
      </c>
      <c r="F528">
        <v>2758006.2</v>
      </c>
      <c r="G528" t="s">
        <v>41</v>
      </c>
      <c r="H528">
        <v>2075300</v>
      </c>
      <c r="I528">
        <v>-43469283380.400002</v>
      </c>
      <c r="J528" t="s">
        <v>42</v>
      </c>
      <c r="K528" t="s">
        <v>43</v>
      </c>
      <c r="L528" t="s">
        <v>44</v>
      </c>
      <c r="M528">
        <v>24985428.899999999</v>
      </c>
      <c r="N528">
        <v>11332704.5</v>
      </c>
      <c r="O528" t="s">
        <v>45</v>
      </c>
      <c r="P528">
        <v>42.2</v>
      </c>
      <c r="Q528" t="s">
        <v>46</v>
      </c>
      <c r="R528" t="s">
        <v>26163</v>
      </c>
      <c r="S528">
        <v>-52664.1</v>
      </c>
      <c r="T528" t="s">
        <v>37</v>
      </c>
      <c r="U528" t="s">
        <v>38</v>
      </c>
      <c r="V528" t="s">
        <v>39</v>
      </c>
      <c r="W528">
        <v>-413200000</v>
      </c>
      <c r="X528">
        <v>2723.9</v>
      </c>
      <c r="Y528">
        <v>2590823</v>
      </c>
      <c r="Z528">
        <v>70.5</v>
      </c>
      <c r="AA528">
        <v>73.941999999999993</v>
      </c>
      <c r="AB528">
        <v>20122600</v>
      </c>
    </row>
    <row r="529" spans="1:28" x14ac:dyDescent="0.3">
      <c r="A529" t="s">
        <v>28</v>
      </c>
      <c r="B529" t="s">
        <v>48</v>
      </c>
      <c r="C529">
        <v>24578.5</v>
      </c>
      <c r="D529">
        <v>-2484.4</v>
      </c>
      <c r="E529">
        <v>2757266.6</v>
      </c>
      <c r="F529">
        <v>2764565.8</v>
      </c>
      <c r="G529" t="s">
        <v>49</v>
      </c>
      <c r="H529">
        <v>2080200</v>
      </c>
      <c r="I529">
        <v>-43573928939.599998</v>
      </c>
      <c r="J529" t="s">
        <v>50</v>
      </c>
      <c r="K529" t="s">
        <v>51</v>
      </c>
      <c r="L529" t="s">
        <v>52</v>
      </c>
      <c r="M529">
        <v>25043333.600000001</v>
      </c>
      <c r="N529">
        <v>11359617</v>
      </c>
      <c r="O529" t="s">
        <v>53</v>
      </c>
      <c r="P529">
        <v>42.3</v>
      </c>
      <c r="Q529" t="s">
        <v>54</v>
      </c>
      <c r="R529" t="s">
        <v>26164</v>
      </c>
      <c r="S529">
        <v>-52794.400000000001</v>
      </c>
      <c r="T529" t="s">
        <v>37</v>
      </c>
      <c r="U529" t="s">
        <v>56</v>
      </c>
      <c r="V529" t="s">
        <v>39</v>
      </c>
      <c r="W529">
        <v>-414800000</v>
      </c>
      <c r="X529">
        <v>2725.6</v>
      </c>
      <c r="Y529">
        <v>2596981.5</v>
      </c>
      <c r="Z529">
        <v>70.650000000000006</v>
      </c>
      <c r="AA529">
        <v>74.113</v>
      </c>
      <c r="AB529">
        <v>20170400</v>
      </c>
    </row>
    <row r="530" spans="1:28" x14ac:dyDescent="0.3">
      <c r="A530" t="s">
        <v>28</v>
      </c>
      <c r="B530" t="s">
        <v>57</v>
      </c>
      <c r="C530">
        <v>24635.5</v>
      </c>
      <c r="D530">
        <v>-2490.6999999999998</v>
      </c>
      <c r="E530">
        <v>2763810.3</v>
      </c>
      <c r="F530">
        <v>2771125.4</v>
      </c>
      <c r="G530" t="s">
        <v>58</v>
      </c>
      <c r="H530">
        <v>2085100</v>
      </c>
      <c r="I530">
        <v>-43678574498.800003</v>
      </c>
      <c r="J530" t="s">
        <v>59</v>
      </c>
      <c r="K530" t="s">
        <v>60</v>
      </c>
      <c r="L530" t="s">
        <v>61</v>
      </c>
      <c r="M530">
        <v>25101238.300000001</v>
      </c>
      <c r="N530">
        <v>11386529.5</v>
      </c>
      <c r="O530" t="s">
        <v>62</v>
      </c>
      <c r="P530">
        <v>42.4</v>
      </c>
      <c r="Q530" t="s">
        <v>63</v>
      </c>
      <c r="R530" t="s">
        <v>26165</v>
      </c>
      <c r="S530">
        <v>-52924.7</v>
      </c>
      <c r="T530" t="s">
        <v>37</v>
      </c>
      <c r="U530" t="s">
        <v>38</v>
      </c>
      <c r="V530" t="s">
        <v>39</v>
      </c>
      <c r="W530">
        <v>-416400000</v>
      </c>
      <c r="X530">
        <v>2727.3</v>
      </c>
      <c r="Y530">
        <v>2603140</v>
      </c>
      <c r="Z530">
        <v>70.8</v>
      </c>
      <c r="AA530">
        <v>74.284000000000006</v>
      </c>
      <c r="AB530">
        <v>20218200</v>
      </c>
    </row>
    <row r="531" spans="1:28" x14ac:dyDescent="0.3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8</v>
      </c>
      <c r="J531" t="s">
        <v>9</v>
      </c>
      <c r="K531" t="s">
        <v>10</v>
      </c>
      <c r="L531" t="s">
        <v>11</v>
      </c>
      <c r="M531" t="s">
        <v>12</v>
      </c>
      <c r="N531" t="s">
        <v>13</v>
      </c>
      <c r="O531" t="s">
        <v>14</v>
      </c>
      <c r="P531" t="s">
        <v>15</v>
      </c>
      <c r="Q531" t="s">
        <v>16</v>
      </c>
      <c r="R531" t="s">
        <v>17</v>
      </c>
      <c r="S531" t="s">
        <v>18</v>
      </c>
      <c r="T531" t="s">
        <v>19</v>
      </c>
      <c r="U531" t="s">
        <v>20</v>
      </c>
      <c r="V531" t="s">
        <v>21</v>
      </c>
      <c r="W531" t="s">
        <v>22</v>
      </c>
      <c r="X531" t="s">
        <v>23</v>
      </c>
      <c r="Y531" t="s">
        <v>24</v>
      </c>
      <c r="Z531" t="s">
        <v>25</v>
      </c>
      <c r="AA531" t="s">
        <v>26</v>
      </c>
      <c r="AB531" t="s">
        <v>27</v>
      </c>
    </row>
    <row r="532" spans="1:28" x14ac:dyDescent="0.3">
      <c r="A532" t="s">
        <v>28</v>
      </c>
      <c r="B532" t="s">
        <v>29</v>
      </c>
      <c r="C532">
        <v>24692.5</v>
      </c>
      <c r="D532">
        <v>-2497</v>
      </c>
      <c r="E532">
        <v>2770354</v>
      </c>
      <c r="F532">
        <v>2777685</v>
      </c>
      <c r="G532" t="s">
        <v>30</v>
      </c>
      <c r="H532">
        <v>2090000</v>
      </c>
      <c r="I532">
        <v>-43783220058</v>
      </c>
      <c r="J532" t="s">
        <v>31</v>
      </c>
      <c r="K532" t="s">
        <v>32</v>
      </c>
      <c r="L532" t="s">
        <v>33</v>
      </c>
      <c r="M532">
        <v>25159143</v>
      </c>
      <c r="N532">
        <v>11413442</v>
      </c>
      <c r="O532" t="s">
        <v>34</v>
      </c>
      <c r="P532">
        <v>42.5</v>
      </c>
      <c r="Q532" t="s">
        <v>35</v>
      </c>
      <c r="R532" t="s">
        <v>26166</v>
      </c>
      <c r="S532">
        <v>-53055</v>
      </c>
      <c r="T532" t="s">
        <v>37</v>
      </c>
      <c r="U532" t="s">
        <v>38</v>
      </c>
      <c r="V532" t="s">
        <v>39</v>
      </c>
      <c r="W532">
        <v>-418000000</v>
      </c>
      <c r="X532">
        <v>2729</v>
      </c>
      <c r="Y532">
        <v>2609298.5</v>
      </c>
      <c r="Z532">
        <v>70.95</v>
      </c>
      <c r="AA532">
        <v>74.454999999999998</v>
      </c>
      <c r="AB532">
        <v>20266000</v>
      </c>
    </row>
    <row r="533" spans="1:28" x14ac:dyDescent="0.3">
      <c r="A533" t="s">
        <v>28</v>
      </c>
      <c r="B533" t="s">
        <v>40</v>
      </c>
      <c r="C533">
        <v>24749.5</v>
      </c>
      <c r="D533">
        <v>-2503.3000000000002</v>
      </c>
      <c r="E533">
        <v>2776897.7</v>
      </c>
      <c r="F533">
        <v>2784244.6</v>
      </c>
      <c r="G533" t="s">
        <v>41</v>
      </c>
      <c r="H533">
        <v>2094900</v>
      </c>
      <c r="I533">
        <v>-43887865617.199997</v>
      </c>
      <c r="J533" t="s">
        <v>42</v>
      </c>
      <c r="K533" t="s">
        <v>43</v>
      </c>
      <c r="L533" t="s">
        <v>44</v>
      </c>
      <c r="M533">
        <v>25217047.699999999</v>
      </c>
      <c r="N533">
        <v>11440354.5</v>
      </c>
      <c r="O533" t="s">
        <v>45</v>
      </c>
      <c r="P533">
        <v>42.6</v>
      </c>
      <c r="Q533" t="s">
        <v>46</v>
      </c>
      <c r="R533" t="s">
        <v>26167</v>
      </c>
      <c r="S533">
        <v>-53185.3</v>
      </c>
      <c r="T533" t="s">
        <v>37</v>
      </c>
      <c r="U533" t="s">
        <v>38</v>
      </c>
      <c r="V533" t="s">
        <v>39</v>
      </c>
      <c r="W533">
        <v>-419600000</v>
      </c>
      <c r="X533">
        <v>2730.7</v>
      </c>
      <c r="Y533">
        <v>2615457</v>
      </c>
      <c r="Z533">
        <v>71.099999999999994</v>
      </c>
      <c r="AA533">
        <v>74.626000000000005</v>
      </c>
      <c r="AB533">
        <v>20313800</v>
      </c>
    </row>
    <row r="534" spans="1:28" x14ac:dyDescent="0.3">
      <c r="A534" t="s">
        <v>28</v>
      </c>
      <c r="B534" t="s">
        <v>48</v>
      </c>
      <c r="C534">
        <v>24806.5</v>
      </c>
      <c r="D534">
        <v>-2509.6</v>
      </c>
      <c r="E534">
        <v>2783441.4</v>
      </c>
      <c r="F534">
        <v>2790804.2</v>
      </c>
      <c r="G534" t="s">
        <v>49</v>
      </c>
      <c r="H534">
        <v>2099800</v>
      </c>
      <c r="I534">
        <v>-43992511176.400002</v>
      </c>
      <c r="J534" t="s">
        <v>50</v>
      </c>
      <c r="K534" t="s">
        <v>51</v>
      </c>
      <c r="L534" t="s">
        <v>52</v>
      </c>
      <c r="M534">
        <v>25274952.399999999</v>
      </c>
      <c r="N534">
        <v>11467267</v>
      </c>
      <c r="O534" t="s">
        <v>53</v>
      </c>
      <c r="P534">
        <v>42.7</v>
      </c>
      <c r="Q534" t="s">
        <v>54</v>
      </c>
      <c r="R534" t="s">
        <v>26168</v>
      </c>
      <c r="S534">
        <v>-53315.6</v>
      </c>
      <c r="T534" t="s">
        <v>37</v>
      </c>
      <c r="U534" t="s">
        <v>56</v>
      </c>
      <c r="V534" t="s">
        <v>39</v>
      </c>
      <c r="W534">
        <v>-421200000</v>
      </c>
      <c r="X534">
        <v>2732.4</v>
      </c>
      <c r="Y534">
        <v>2621615.5</v>
      </c>
      <c r="Z534">
        <v>71.25</v>
      </c>
      <c r="AA534">
        <v>74.796999999999997</v>
      </c>
      <c r="AB534">
        <v>20361600</v>
      </c>
    </row>
    <row r="535" spans="1:28" x14ac:dyDescent="0.3">
      <c r="A535" t="s">
        <v>28</v>
      </c>
      <c r="B535" t="s">
        <v>57</v>
      </c>
      <c r="C535">
        <v>24863.5</v>
      </c>
      <c r="D535">
        <v>-2515.9</v>
      </c>
      <c r="E535">
        <v>2789985.1</v>
      </c>
      <c r="F535">
        <v>2797363.8</v>
      </c>
      <c r="G535" t="s">
        <v>58</v>
      </c>
      <c r="H535">
        <v>2104700</v>
      </c>
      <c r="I535">
        <v>-44097156735.599998</v>
      </c>
      <c r="J535" t="s">
        <v>59</v>
      </c>
      <c r="K535" t="s">
        <v>60</v>
      </c>
      <c r="L535" t="s">
        <v>61</v>
      </c>
      <c r="M535">
        <v>25332857.100000001</v>
      </c>
      <c r="N535">
        <v>11494179.5</v>
      </c>
      <c r="O535" t="s">
        <v>62</v>
      </c>
      <c r="P535">
        <v>42.8</v>
      </c>
      <c r="Q535" t="s">
        <v>63</v>
      </c>
      <c r="R535" t="s">
        <v>26169</v>
      </c>
      <c r="S535">
        <v>-53445.9</v>
      </c>
      <c r="T535" t="s">
        <v>37</v>
      </c>
      <c r="U535" t="s">
        <v>38</v>
      </c>
      <c r="V535" t="s">
        <v>39</v>
      </c>
      <c r="W535">
        <v>-422800000</v>
      </c>
      <c r="X535">
        <v>2734.1</v>
      </c>
      <c r="Y535">
        <v>2627774</v>
      </c>
      <c r="Z535">
        <v>71.400000000000006</v>
      </c>
      <c r="AA535">
        <v>74.968000000000004</v>
      </c>
      <c r="AB535">
        <v>20409400</v>
      </c>
    </row>
    <row r="536" spans="1:28" x14ac:dyDescent="0.3">
      <c r="A536" t="s">
        <v>0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7</v>
      </c>
      <c r="I536" t="s">
        <v>8</v>
      </c>
      <c r="J536" t="s">
        <v>9</v>
      </c>
      <c r="K536" t="s">
        <v>10</v>
      </c>
      <c r="L536" t="s">
        <v>11</v>
      </c>
      <c r="M536" t="s">
        <v>12</v>
      </c>
      <c r="N536" t="s">
        <v>13</v>
      </c>
      <c r="O536" t="s">
        <v>14</v>
      </c>
      <c r="P536" t="s">
        <v>15</v>
      </c>
      <c r="Q536" t="s">
        <v>16</v>
      </c>
      <c r="R536" t="s">
        <v>17</v>
      </c>
      <c r="S536" t="s">
        <v>18</v>
      </c>
      <c r="T536" t="s">
        <v>19</v>
      </c>
      <c r="U536" t="s">
        <v>20</v>
      </c>
      <c r="V536" t="s">
        <v>21</v>
      </c>
      <c r="W536" t="s">
        <v>22</v>
      </c>
      <c r="X536" t="s">
        <v>23</v>
      </c>
      <c r="Y536" t="s">
        <v>24</v>
      </c>
      <c r="Z536" t="s">
        <v>25</v>
      </c>
      <c r="AA536" t="s">
        <v>26</v>
      </c>
      <c r="AB536" t="s">
        <v>27</v>
      </c>
    </row>
    <row r="537" spans="1:28" x14ac:dyDescent="0.3">
      <c r="A537" t="s">
        <v>28</v>
      </c>
      <c r="B537" t="s">
        <v>29</v>
      </c>
      <c r="C537">
        <v>24920.5</v>
      </c>
      <c r="D537">
        <v>-2522.1999999999998</v>
      </c>
      <c r="E537">
        <v>2796528.8</v>
      </c>
      <c r="F537">
        <v>2803923.4</v>
      </c>
      <c r="G537" t="s">
        <v>30</v>
      </c>
      <c r="H537">
        <v>2109600</v>
      </c>
      <c r="I537">
        <v>-44201802294.800003</v>
      </c>
      <c r="J537" t="s">
        <v>31</v>
      </c>
      <c r="K537" t="s">
        <v>32</v>
      </c>
      <c r="L537" t="s">
        <v>33</v>
      </c>
      <c r="M537">
        <v>25390761.800000001</v>
      </c>
      <c r="N537">
        <v>11521092</v>
      </c>
      <c r="O537" t="s">
        <v>34</v>
      </c>
      <c r="P537">
        <v>42.9</v>
      </c>
      <c r="Q537" t="s">
        <v>35</v>
      </c>
      <c r="R537" t="s">
        <v>26170</v>
      </c>
      <c r="S537">
        <v>-53576.2</v>
      </c>
      <c r="T537" t="s">
        <v>37</v>
      </c>
      <c r="U537" t="s">
        <v>38</v>
      </c>
      <c r="V537" t="s">
        <v>39</v>
      </c>
      <c r="W537">
        <v>-424400000</v>
      </c>
      <c r="X537">
        <v>2735.8</v>
      </c>
      <c r="Y537">
        <v>2633932.5</v>
      </c>
      <c r="Z537">
        <v>71.55</v>
      </c>
      <c r="AA537">
        <v>75.138999999999996</v>
      </c>
      <c r="AB537">
        <v>20457200</v>
      </c>
    </row>
    <row r="538" spans="1:28" x14ac:dyDescent="0.3">
      <c r="A538" t="s">
        <v>28</v>
      </c>
      <c r="B538" t="s">
        <v>40</v>
      </c>
      <c r="C538">
        <v>24977.5</v>
      </c>
      <c r="D538">
        <v>-2528.5</v>
      </c>
      <c r="E538">
        <v>2803072.5</v>
      </c>
      <c r="F538">
        <v>2810483</v>
      </c>
      <c r="G538" t="s">
        <v>41</v>
      </c>
      <c r="H538">
        <v>2114500</v>
      </c>
      <c r="I538">
        <v>-44306447854</v>
      </c>
      <c r="J538" t="s">
        <v>42</v>
      </c>
      <c r="K538" t="s">
        <v>43</v>
      </c>
      <c r="L538" t="s">
        <v>44</v>
      </c>
      <c r="M538">
        <v>25448666.5</v>
      </c>
      <c r="N538">
        <v>11548004.5</v>
      </c>
      <c r="O538" t="s">
        <v>45</v>
      </c>
      <c r="P538">
        <v>43</v>
      </c>
      <c r="Q538" t="s">
        <v>46</v>
      </c>
      <c r="R538" t="s">
        <v>26171</v>
      </c>
      <c r="S538">
        <v>-53706.5</v>
      </c>
      <c r="T538" t="s">
        <v>37</v>
      </c>
      <c r="U538" t="s">
        <v>38</v>
      </c>
      <c r="V538" t="s">
        <v>39</v>
      </c>
      <c r="W538">
        <v>-426000000</v>
      </c>
      <c r="X538">
        <v>2737.5</v>
      </c>
      <c r="Y538">
        <v>2640091</v>
      </c>
      <c r="Z538">
        <v>71.7</v>
      </c>
      <c r="AA538">
        <v>75.31</v>
      </c>
      <c r="AB538">
        <v>20505000</v>
      </c>
    </row>
    <row r="539" spans="1:28" x14ac:dyDescent="0.3">
      <c r="A539" t="s">
        <v>28</v>
      </c>
      <c r="B539" t="s">
        <v>48</v>
      </c>
      <c r="C539">
        <v>25034.5</v>
      </c>
      <c r="D539">
        <v>-2534.8000000000002</v>
      </c>
      <c r="E539">
        <v>2809616.2</v>
      </c>
      <c r="F539">
        <v>2817042.6</v>
      </c>
      <c r="G539" t="s">
        <v>49</v>
      </c>
      <c r="H539">
        <v>2119400</v>
      </c>
      <c r="I539">
        <v>-44411093413.199997</v>
      </c>
      <c r="J539" t="s">
        <v>50</v>
      </c>
      <c r="K539" t="s">
        <v>51</v>
      </c>
      <c r="L539" t="s">
        <v>52</v>
      </c>
      <c r="M539">
        <v>25506571.199999999</v>
      </c>
      <c r="N539">
        <v>11574917</v>
      </c>
      <c r="O539" t="s">
        <v>53</v>
      </c>
      <c r="P539">
        <v>43.1</v>
      </c>
      <c r="Q539" t="s">
        <v>54</v>
      </c>
      <c r="R539" t="s">
        <v>26172</v>
      </c>
      <c r="S539">
        <v>-53836.800000000003</v>
      </c>
      <c r="T539" t="s">
        <v>37</v>
      </c>
      <c r="U539" t="s">
        <v>56</v>
      </c>
      <c r="V539" t="s">
        <v>39</v>
      </c>
      <c r="W539">
        <v>-427600000</v>
      </c>
      <c r="X539">
        <v>2739.2</v>
      </c>
      <c r="Y539">
        <v>2646249.5</v>
      </c>
      <c r="Z539">
        <v>71.849999999999994</v>
      </c>
      <c r="AA539">
        <v>75.480999999999995</v>
      </c>
      <c r="AB539">
        <v>20552800</v>
      </c>
    </row>
    <row r="540" spans="1:28" x14ac:dyDescent="0.3">
      <c r="A540" t="s">
        <v>28</v>
      </c>
      <c r="B540" t="s">
        <v>57</v>
      </c>
      <c r="C540">
        <v>25091.5</v>
      </c>
      <c r="D540">
        <v>-2541.1</v>
      </c>
      <c r="E540">
        <v>2816159.9</v>
      </c>
      <c r="F540">
        <v>2823602.2</v>
      </c>
      <c r="G540" t="s">
        <v>58</v>
      </c>
      <c r="H540">
        <v>2124300</v>
      </c>
      <c r="I540">
        <v>-44515738972.400002</v>
      </c>
      <c r="J540" t="s">
        <v>59</v>
      </c>
      <c r="K540" t="s">
        <v>60</v>
      </c>
      <c r="L540" t="s">
        <v>61</v>
      </c>
      <c r="M540">
        <v>25564475.899999999</v>
      </c>
      <c r="N540">
        <v>11601829.5</v>
      </c>
      <c r="O540" t="s">
        <v>62</v>
      </c>
      <c r="P540">
        <v>43.2</v>
      </c>
      <c r="Q540" t="s">
        <v>63</v>
      </c>
      <c r="R540" t="s">
        <v>26173</v>
      </c>
      <c r="S540">
        <v>-53967.1</v>
      </c>
      <c r="T540" t="s">
        <v>37</v>
      </c>
      <c r="U540" t="s">
        <v>38</v>
      </c>
      <c r="V540" t="s">
        <v>39</v>
      </c>
      <c r="W540">
        <v>-429200000</v>
      </c>
      <c r="X540">
        <v>2740.9</v>
      </c>
      <c r="Y540">
        <v>2652408</v>
      </c>
      <c r="Z540">
        <v>72</v>
      </c>
      <c r="AA540">
        <v>75.652000000000001</v>
      </c>
      <c r="AB540">
        <v>20600600</v>
      </c>
    </row>
    <row r="541" spans="1:28" x14ac:dyDescent="0.3">
      <c r="A541" t="s">
        <v>0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8</v>
      </c>
      <c r="J541" t="s">
        <v>9</v>
      </c>
      <c r="K541" t="s">
        <v>10</v>
      </c>
      <c r="L541" t="s">
        <v>11</v>
      </c>
      <c r="M541" t="s">
        <v>12</v>
      </c>
      <c r="N541" t="s">
        <v>13</v>
      </c>
      <c r="O541" t="s">
        <v>14</v>
      </c>
      <c r="P541" t="s">
        <v>15</v>
      </c>
      <c r="Q541" t="s">
        <v>16</v>
      </c>
      <c r="R541" t="s">
        <v>17</v>
      </c>
      <c r="S541" t="s">
        <v>18</v>
      </c>
      <c r="T541" t="s">
        <v>19</v>
      </c>
      <c r="U541" t="s">
        <v>20</v>
      </c>
      <c r="V541" t="s">
        <v>21</v>
      </c>
      <c r="W541" t="s">
        <v>22</v>
      </c>
      <c r="X541" t="s">
        <v>23</v>
      </c>
      <c r="Y541" t="s">
        <v>24</v>
      </c>
      <c r="Z541" t="s">
        <v>25</v>
      </c>
      <c r="AA541" t="s">
        <v>26</v>
      </c>
      <c r="AB541" t="s">
        <v>27</v>
      </c>
    </row>
    <row r="542" spans="1:28" x14ac:dyDescent="0.3">
      <c r="A542" t="s">
        <v>28</v>
      </c>
      <c r="B542" t="s">
        <v>29</v>
      </c>
      <c r="C542">
        <v>25148.5</v>
      </c>
      <c r="D542">
        <v>-2547.4</v>
      </c>
      <c r="E542">
        <v>2822703.6</v>
      </c>
      <c r="F542">
        <v>2830161.8</v>
      </c>
      <c r="G542" t="s">
        <v>30</v>
      </c>
      <c r="H542">
        <v>2129200</v>
      </c>
      <c r="I542">
        <v>-44620384531.599998</v>
      </c>
      <c r="J542" t="s">
        <v>31</v>
      </c>
      <c r="K542" t="s">
        <v>32</v>
      </c>
      <c r="L542" t="s">
        <v>33</v>
      </c>
      <c r="M542">
        <v>25622380.600000001</v>
      </c>
      <c r="N542">
        <v>11628742</v>
      </c>
      <c r="O542" t="s">
        <v>34</v>
      </c>
      <c r="P542">
        <v>43.3</v>
      </c>
      <c r="Q542" t="s">
        <v>35</v>
      </c>
      <c r="R542" t="s">
        <v>26174</v>
      </c>
      <c r="S542">
        <v>-54097.4</v>
      </c>
      <c r="T542" t="s">
        <v>37</v>
      </c>
      <c r="U542" t="s">
        <v>38</v>
      </c>
      <c r="V542" t="s">
        <v>39</v>
      </c>
      <c r="W542">
        <v>-430800000</v>
      </c>
      <c r="X542">
        <v>2742.6</v>
      </c>
      <c r="Y542">
        <v>2658566.5</v>
      </c>
      <c r="Z542">
        <v>72.150000000000006</v>
      </c>
      <c r="AA542">
        <v>75.822999999999993</v>
      </c>
      <c r="AB542">
        <v>20648400</v>
      </c>
    </row>
    <row r="543" spans="1:28" x14ac:dyDescent="0.3">
      <c r="A543" t="s">
        <v>28</v>
      </c>
      <c r="B543" t="s">
        <v>40</v>
      </c>
      <c r="C543">
        <v>25205.5</v>
      </c>
      <c r="D543">
        <v>-2553.6999999999998</v>
      </c>
      <c r="E543">
        <v>2829247.3</v>
      </c>
      <c r="F543">
        <v>2836721.4</v>
      </c>
      <c r="G543" t="s">
        <v>41</v>
      </c>
      <c r="H543">
        <v>2134100</v>
      </c>
      <c r="I543">
        <v>-44725030090.800003</v>
      </c>
      <c r="J543" t="s">
        <v>42</v>
      </c>
      <c r="K543" t="s">
        <v>43</v>
      </c>
      <c r="L543" t="s">
        <v>44</v>
      </c>
      <c r="M543">
        <v>25680285.300000001</v>
      </c>
      <c r="N543">
        <v>11655654.5</v>
      </c>
      <c r="O543" t="s">
        <v>45</v>
      </c>
      <c r="P543">
        <v>43.4</v>
      </c>
      <c r="Q543" t="s">
        <v>46</v>
      </c>
      <c r="R543" t="s">
        <v>26175</v>
      </c>
      <c r="S543">
        <v>-54227.7</v>
      </c>
      <c r="T543" t="s">
        <v>37</v>
      </c>
      <c r="U543" t="s">
        <v>38</v>
      </c>
      <c r="V543" t="s">
        <v>39</v>
      </c>
      <c r="W543">
        <v>-432400000</v>
      </c>
      <c r="X543">
        <v>2744.3</v>
      </c>
      <c r="Y543">
        <v>2664725</v>
      </c>
      <c r="Z543">
        <v>72.3</v>
      </c>
      <c r="AA543">
        <v>75.994</v>
      </c>
      <c r="AB543">
        <v>20696200</v>
      </c>
    </row>
    <row r="544" spans="1:28" x14ac:dyDescent="0.3">
      <c r="A544" t="s">
        <v>28</v>
      </c>
      <c r="B544" t="s">
        <v>48</v>
      </c>
      <c r="C544">
        <v>25262.5</v>
      </c>
      <c r="D544">
        <v>-2560</v>
      </c>
      <c r="E544">
        <v>2835791</v>
      </c>
      <c r="F544">
        <v>2843281</v>
      </c>
      <c r="G544" t="s">
        <v>49</v>
      </c>
      <c r="H544">
        <v>2139000</v>
      </c>
      <c r="I544">
        <v>-44829675650</v>
      </c>
      <c r="J544" t="s">
        <v>50</v>
      </c>
      <c r="K544" t="s">
        <v>51</v>
      </c>
      <c r="L544" t="s">
        <v>52</v>
      </c>
      <c r="M544">
        <v>25738190</v>
      </c>
      <c r="N544">
        <v>11682567</v>
      </c>
      <c r="O544" t="s">
        <v>53</v>
      </c>
      <c r="P544">
        <v>43.5</v>
      </c>
      <c r="Q544" t="s">
        <v>54</v>
      </c>
      <c r="R544" t="s">
        <v>26176</v>
      </c>
      <c r="S544">
        <v>-54358</v>
      </c>
      <c r="T544" t="s">
        <v>37</v>
      </c>
      <c r="U544" t="s">
        <v>56</v>
      </c>
      <c r="V544" t="s">
        <v>39</v>
      </c>
      <c r="W544">
        <v>-434000000</v>
      </c>
      <c r="X544">
        <v>2746</v>
      </c>
      <c r="Y544">
        <v>2670883.5</v>
      </c>
      <c r="Z544">
        <v>72.45</v>
      </c>
      <c r="AA544">
        <v>76.165000000000006</v>
      </c>
      <c r="AB544">
        <v>20744000</v>
      </c>
    </row>
    <row r="545" spans="1:28" x14ac:dyDescent="0.3">
      <c r="A545" t="s">
        <v>28</v>
      </c>
      <c r="B545" t="s">
        <v>57</v>
      </c>
      <c r="C545">
        <v>25319.5</v>
      </c>
      <c r="D545">
        <v>-2566.3000000000002</v>
      </c>
      <c r="E545">
        <v>2842334.7</v>
      </c>
      <c r="F545">
        <v>2849840.6</v>
      </c>
      <c r="G545" t="s">
        <v>58</v>
      </c>
      <c r="H545">
        <v>2143900</v>
      </c>
      <c r="I545">
        <v>-44934321209.199997</v>
      </c>
      <c r="J545" t="s">
        <v>59</v>
      </c>
      <c r="K545" t="s">
        <v>60</v>
      </c>
      <c r="L545" t="s">
        <v>61</v>
      </c>
      <c r="M545">
        <v>25796094.699999999</v>
      </c>
      <c r="N545">
        <v>11709479.5</v>
      </c>
      <c r="O545" t="s">
        <v>62</v>
      </c>
      <c r="P545">
        <v>43.6</v>
      </c>
      <c r="Q545" t="s">
        <v>63</v>
      </c>
      <c r="R545" t="s">
        <v>26177</v>
      </c>
      <c r="S545">
        <v>-54488.3</v>
      </c>
      <c r="T545" t="s">
        <v>37</v>
      </c>
      <c r="U545" t="s">
        <v>38</v>
      </c>
      <c r="V545" t="s">
        <v>39</v>
      </c>
      <c r="W545">
        <v>-435600000</v>
      </c>
      <c r="X545">
        <v>2747.7</v>
      </c>
      <c r="Y545">
        <v>2677042</v>
      </c>
      <c r="Z545">
        <v>72.599999999999994</v>
      </c>
      <c r="AA545">
        <v>76.335999999999999</v>
      </c>
      <c r="AB545">
        <v>20791800</v>
      </c>
    </row>
    <row r="546" spans="1:28" x14ac:dyDescent="0.3">
      <c r="A546" t="s">
        <v>0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7</v>
      </c>
      <c r="I546" t="s">
        <v>8</v>
      </c>
      <c r="J546" t="s">
        <v>9</v>
      </c>
      <c r="K546" t="s">
        <v>10</v>
      </c>
      <c r="L546" t="s">
        <v>11</v>
      </c>
      <c r="M546" t="s">
        <v>12</v>
      </c>
      <c r="N546" t="s">
        <v>13</v>
      </c>
      <c r="O546" t="s">
        <v>14</v>
      </c>
      <c r="P546" t="s">
        <v>15</v>
      </c>
      <c r="Q546" t="s">
        <v>16</v>
      </c>
      <c r="R546" t="s">
        <v>17</v>
      </c>
      <c r="S546" t="s">
        <v>18</v>
      </c>
      <c r="T546" t="s">
        <v>19</v>
      </c>
      <c r="U546" t="s">
        <v>20</v>
      </c>
      <c r="V546" t="s">
        <v>21</v>
      </c>
      <c r="W546" t="s">
        <v>22</v>
      </c>
      <c r="X546" t="s">
        <v>23</v>
      </c>
      <c r="Y546" t="s">
        <v>24</v>
      </c>
      <c r="Z546" t="s">
        <v>25</v>
      </c>
      <c r="AA546" t="s">
        <v>26</v>
      </c>
      <c r="AB546" t="s">
        <v>27</v>
      </c>
    </row>
    <row r="547" spans="1:28" x14ac:dyDescent="0.3">
      <c r="A547" t="s">
        <v>28</v>
      </c>
      <c r="B547" t="s">
        <v>29</v>
      </c>
      <c r="C547">
        <v>25376.5</v>
      </c>
      <c r="D547">
        <v>-2572.6</v>
      </c>
      <c r="E547">
        <v>2848878.4</v>
      </c>
      <c r="F547">
        <v>2856400.2</v>
      </c>
      <c r="G547" t="s">
        <v>30</v>
      </c>
      <c r="H547">
        <v>2148800</v>
      </c>
      <c r="I547">
        <v>-45038966768.400002</v>
      </c>
      <c r="J547" t="s">
        <v>31</v>
      </c>
      <c r="K547" t="s">
        <v>32</v>
      </c>
      <c r="L547" t="s">
        <v>33</v>
      </c>
      <c r="M547">
        <v>25853999.399999999</v>
      </c>
      <c r="N547">
        <v>11736392</v>
      </c>
      <c r="O547" t="s">
        <v>34</v>
      </c>
      <c r="P547">
        <v>43.7</v>
      </c>
      <c r="Q547" t="s">
        <v>35</v>
      </c>
      <c r="R547" t="s">
        <v>26178</v>
      </c>
      <c r="S547">
        <v>-54618.6</v>
      </c>
      <c r="T547" t="s">
        <v>37</v>
      </c>
      <c r="U547" t="s">
        <v>38</v>
      </c>
      <c r="V547" t="s">
        <v>39</v>
      </c>
      <c r="W547">
        <v>-437200000</v>
      </c>
      <c r="X547">
        <v>2749.4</v>
      </c>
      <c r="Y547">
        <v>2683200.5</v>
      </c>
      <c r="Z547">
        <v>72.75</v>
      </c>
      <c r="AA547">
        <v>76.507000000000005</v>
      </c>
      <c r="AB547">
        <v>20839600</v>
      </c>
    </row>
    <row r="548" spans="1:28" x14ac:dyDescent="0.3">
      <c r="A548" t="s">
        <v>28</v>
      </c>
      <c r="B548" t="s">
        <v>40</v>
      </c>
      <c r="C548">
        <v>25433.5</v>
      </c>
      <c r="D548">
        <v>-2578.9</v>
      </c>
      <c r="E548">
        <v>2855422.1</v>
      </c>
      <c r="F548">
        <v>2862959.8</v>
      </c>
      <c r="G548" t="s">
        <v>41</v>
      </c>
      <c r="H548">
        <v>2153700</v>
      </c>
      <c r="I548">
        <v>-45143612327.599998</v>
      </c>
      <c r="J548" t="s">
        <v>42</v>
      </c>
      <c r="K548" t="s">
        <v>43</v>
      </c>
      <c r="L548" t="s">
        <v>44</v>
      </c>
      <c r="M548">
        <v>25911904.100000001</v>
      </c>
      <c r="N548">
        <v>11763304.5</v>
      </c>
      <c r="O548" t="s">
        <v>45</v>
      </c>
      <c r="P548">
        <v>43.8</v>
      </c>
      <c r="Q548" t="s">
        <v>46</v>
      </c>
      <c r="R548" t="s">
        <v>26179</v>
      </c>
      <c r="S548">
        <v>-54748.9</v>
      </c>
      <c r="T548" t="s">
        <v>37</v>
      </c>
      <c r="U548" t="s">
        <v>38</v>
      </c>
      <c r="V548" t="s">
        <v>39</v>
      </c>
      <c r="W548">
        <v>-438800000</v>
      </c>
      <c r="X548">
        <v>2751.1</v>
      </c>
      <c r="Y548">
        <v>2689359</v>
      </c>
      <c r="Z548">
        <v>72.900000000000006</v>
      </c>
      <c r="AA548">
        <v>76.677999999999997</v>
      </c>
      <c r="AB548">
        <v>20887400</v>
      </c>
    </row>
    <row r="549" spans="1:28" x14ac:dyDescent="0.3">
      <c r="A549" t="s">
        <v>28</v>
      </c>
      <c r="B549" t="s">
        <v>48</v>
      </c>
      <c r="C549">
        <v>25490.5</v>
      </c>
      <c r="D549">
        <v>-2585.1999999999998</v>
      </c>
      <c r="E549">
        <v>2861965.8</v>
      </c>
      <c r="F549">
        <v>2869519.4</v>
      </c>
      <c r="G549" t="s">
        <v>49</v>
      </c>
      <c r="H549">
        <v>2158600</v>
      </c>
      <c r="I549">
        <v>-45248257886.800003</v>
      </c>
      <c r="J549" t="s">
        <v>50</v>
      </c>
      <c r="K549" t="s">
        <v>51</v>
      </c>
      <c r="L549" t="s">
        <v>52</v>
      </c>
      <c r="M549">
        <v>25969808.800000001</v>
      </c>
      <c r="N549">
        <v>11790217</v>
      </c>
      <c r="O549" t="s">
        <v>53</v>
      </c>
      <c r="P549">
        <v>43.9</v>
      </c>
      <c r="Q549" t="s">
        <v>54</v>
      </c>
      <c r="R549" t="s">
        <v>26180</v>
      </c>
      <c r="S549">
        <v>-54879.199999999997</v>
      </c>
      <c r="T549" t="s">
        <v>37</v>
      </c>
      <c r="U549" t="s">
        <v>56</v>
      </c>
      <c r="V549" t="s">
        <v>39</v>
      </c>
      <c r="W549">
        <v>-440400000</v>
      </c>
      <c r="X549">
        <v>2752.8</v>
      </c>
      <c r="Y549">
        <v>2695517.5</v>
      </c>
      <c r="Z549">
        <v>73.05</v>
      </c>
      <c r="AA549">
        <v>76.849000000000004</v>
      </c>
      <c r="AB549">
        <v>20935200</v>
      </c>
    </row>
    <row r="550" spans="1:28" x14ac:dyDescent="0.3">
      <c r="A550" t="s">
        <v>28</v>
      </c>
      <c r="B550" t="s">
        <v>57</v>
      </c>
      <c r="C550">
        <v>25547.5</v>
      </c>
      <c r="D550">
        <v>-2591.5</v>
      </c>
      <c r="E550">
        <v>2868509.5</v>
      </c>
      <c r="F550">
        <v>2876079</v>
      </c>
      <c r="G550" t="s">
        <v>58</v>
      </c>
      <c r="H550">
        <v>2163500</v>
      </c>
      <c r="I550">
        <v>-45352903446</v>
      </c>
      <c r="J550" t="s">
        <v>59</v>
      </c>
      <c r="K550" t="s">
        <v>60</v>
      </c>
      <c r="L550" t="s">
        <v>61</v>
      </c>
      <c r="M550">
        <v>26027713.5</v>
      </c>
      <c r="N550">
        <v>11817129.5</v>
      </c>
      <c r="O550" t="s">
        <v>62</v>
      </c>
      <c r="P550">
        <v>44</v>
      </c>
      <c r="Q550" t="s">
        <v>63</v>
      </c>
      <c r="R550" t="s">
        <v>26181</v>
      </c>
      <c r="S550">
        <v>-55009.5</v>
      </c>
      <c r="T550" t="s">
        <v>37</v>
      </c>
      <c r="U550" t="s">
        <v>38</v>
      </c>
      <c r="V550" t="s">
        <v>39</v>
      </c>
      <c r="W550">
        <v>-442000000</v>
      </c>
      <c r="X550">
        <v>2754.5</v>
      </c>
      <c r="Y550">
        <v>2701676</v>
      </c>
      <c r="Z550">
        <v>73.2</v>
      </c>
      <c r="AA550">
        <v>77.02</v>
      </c>
      <c r="AB550">
        <v>20983000</v>
      </c>
    </row>
    <row r="551" spans="1:28" x14ac:dyDescent="0.3">
      <c r="A551" t="s">
        <v>0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8</v>
      </c>
      <c r="J551" t="s">
        <v>9</v>
      </c>
      <c r="K551" t="s">
        <v>10</v>
      </c>
      <c r="L551" t="s">
        <v>11</v>
      </c>
      <c r="M551" t="s">
        <v>12</v>
      </c>
      <c r="N551" t="s">
        <v>13</v>
      </c>
      <c r="O551" t="s">
        <v>14</v>
      </c>
      <c r="P551" t="s">
        <v>15</v>
      </c>
      <c r="Q551" t="s">
        <v>16</v>
      </c>
      <c r="R551" t="s">
        <v>17</v>
      </c>
      <c r="S551" t="s">
        <v>18</v>
      </c>
      <c r="T551" t="s">
        <v>19</v>
      </c>
      <c r="U551" t="s">
        <v>20</v>
      </c>
      <c r="V551" t="s">
        <v>21</v>
      </c>
      <c r="W551" t="s">
        <v>22</v>
      </c>
      <c r="X551" t="s">
        <v>23</v>
      </c>
      <c r="Y551" t="s">
        <v>24</v>
      </c>
      <c r="Z551" t="s">
        <v>25</v>
      </c>
      <c r="AA551" t="s">
        <v>26</v>
      </c>
      <c r="AB551" t="s">
        <v>27</v>
      </c>
    </row>
    <row r="552" spans="1:28" x14ac:dyDescent="0.3">
      <c r="A552" t="s">
        <v>28</v>
      </c>
      <c r="B552" t="s">
        <v>29</v>
      </c>
      <c r="C552">
        <v>25604.5</v>
      </c>
      <c r="D552">
        <v>-2597.8000000000002</v>
      </c>
      <c r="E552">
        <v>2875053.2</v>
      </c>
      <c r="F552">
        <v>2882638.6</v>
      </c>
      <c r="G552" t="s">
        <v>30</v>
      </c>
      <c r="H552">
        <v>2168400</v>
      </c>
      <c r="I552">
        <v>-45457549005.199997</v>
      </c>
      <c r="J552" t="s">
        <v>31</v>
      </c>
      <c r="K552" t="s">
        <v>32</v>
      </c>
      <c r="L552" t="s">
        <v>33</v>
      </c>
      <c r="M552">
        <v>26085618.199999999</v>
      </c>
      <c r="N552">
        <v>11844042</v>
      </c>
      <c r="O552" t="s">
        <v>34</v>
      </c>
      <c r="P552">
        <v>44.1</v>
      </c>
      <c r="Q552" t="s">
        <v>35</v>
      </c>
      <c r="R552" t="s">
        <v>26182</v>
      </c>
      <c r="S552">
        <v>-55139.8</v>
      </c>
      <c r="T552" t="s">
        <v>37</v>
      </c>
      <c r="U552" t="s">
        <v>38</v>
      </c>
      <c r="V552" t="s">
        <v>39</v>
      </c>
      <c r="W552">
        <v>-443600000</v>
      </c>
      <c r="X552">
        <v>2756.2</v>
      </c>
      <c r="Y552">
        <v>2707834.5</v>
      </c>
      <c r="Z552">
        <v>73.349999999999994</v>
      </c>
      <c r="AA552">
        <v>77.191000000000003</v>
      </c>
      <c r="AB552">
        <v>21030800</v>
      </c>
    </row>
    <row r="553" spans="1:28" x14ac:dyDescent="0.3">
      <c r="A553" t="s">
        <v>28</v>
      </c>
      <c r="B553" t="s">
        <v>40</v>
      </c>
      <c r="C553">
        <v>25661.5</v>
      </c>
      <c r="D553">
        <v>-2604.1</v>
      </c>
      <c r="E553">
        <v>2881596.9</v>
      </c>
      <c r="F553">
        <v>2889198.2</v>
      </c>
      <c r="G553" t="s">
        <v>41</v>
      </c>
      <c r="H553">
        <v>2173300</v>
      </c>
      <c r="I553">
        <v>-45562194564.400002</v>
      </c>
      <c r="J553" t="s">
        <v>42</v>
      </c>
      <c r="K553" t="s">
        <v>43</v>
      </c>
      <c r="L553" t="s">
        <v>44</v>
      </c>
      <c r="M553">
        <v>26143522.899999999</v>
      </c>
      <c r="N553">
        <v>11870954.5</v>
      </c>
      <c r="O553" t="s">
        <v>45</v>
      </c>
      <c r="P553">
        <v>44.2</v>
      </c>
      <c r="Q553" t="s">
        <v>46</v>
      </c>
      <c r="R553" t="s">
        <v>26183</v>
      </c>
      <c r="S553">
        <v>-55270.1</v>
      </c>
      <c r="T553" t="s">
        <v>37</v>
      </c>
      <c r="U553" t="s">
        <v>38</v>
      </c>
      <c r="V553" t="s">
        <v>39</v>
      </c>
      <c r="W553">
        <v>-445200000</v>
      </c>
      <c r="X553">
        <v>2757.9</v>
      </c>
      <c r="Y553">
        <v>2713993</v>
      </c>
      <c r="Z553">
        <v>73.5</v>
      </c>
      <c r="AA553">
        <v>77.361999999999995</v>
      </c>
      <c r="AB553">
        <v>21078600</v>
      </c>
    </row>
    <row r="554" spans="1:28" x14ac:dyDescent="0.3">
      <c r="A554" t="s">
        <v>28</v>
      </c>
      <c r="B554" t="s">
        <v>48</v>
      </c>
      <c r="C554">
        <v>25718.5</v>
      </c>
      <c r="D554">
        <v>-2610.4</v>
      </c>
      <c r="E554">
        <v>2888140.6</v>
      </c>
      <c r="F554">
        <v>2895757.8</v>
      </c>
      <c r="G554" t="s">
        <v>49</v>
      </c>
      <c r="H554">
        <v>2178200</v>
      </c>
      <c r="I554">
        <v>-45666840123.599998</v>
      </c>
      <c r="J554" t="s">
        <v>50</v>
      </c>
      <c r="K554" t="s">
        <v>51</v>
      </c>
      <c r="L554" t="s">
        <v>52</v>
      </c>
      <c r="M554">
        <v>26201427.600000001</v>
      </c>
      <c r="N554">
        <v>11897867</v>
      </c>
      <c r="O554" t="s">
        <v>53</v>
      </c>
      <c r="P554">
        <v>44.3</v>
      </c>
      <c r="Q554" t="s">
        <v>54</v>
      </c>
      <c r="R554" t="s">
        <v>26184</v>
      </c>
      <c r="S554">
        <v>-55400.4</v>
      </c>
      <c r="T554" t="s">
        <v>37</v>
      </c>
      <c r="U554" t="s">
        <v>56</v>
      </c>
      <c r="V554" t="s">
        <v>39</v>
      </c>
      <c r="W554">
        <v>-446800000</v>
      </c>
      <c r="X554">
        <v>2759.6</v>
      </c>
      <c r="Y554">
        <v>2720151.5</v>
      </c>
      <c r="Z554">
        <v>73.650000000000006</v>
      </c>
      <c r="AA554">
        <v>77.533000000000001</v>
      </c>
      <c r="AB554">
        <v>21126400</v>
      </c>
    </row>
    <row r="555" spans="1:28" x14ac:dyDescent="0.3">
      <c r="A555" t="s">
        <v>28</v>
      </c>
      <c r="B555" t="s">
        <v>57</v>
      </c>
      <c r="C555">
        <v>25775.5</v>
      </c>
      <c r="D555">
        <v>-2616.6999999999998</v>
      </c>
      <c r="E555">
        <v>2894684.3</v>
      </c>
      <c r="F555">
        <v>2902317.4</v>
      </c>
      <c r="G555" t="s">
        <v>58</v>
      </c>
      <c r="H555">
        <v>2183100</v>
      </c>
      <c r="I555">
        <v>-45771485682.800003</v>
      </c>
      <c r="J555" t="s">
        <v>59</v>
      </c>
      <c r="K555" t="s">
        <v>60</v>
      </c>
      <c r="L555" t="s">
        <v>61</v>
      </c>
      <c r="M555">
        <v>26259332.300000001</v>
      </c>
      <c r="N555">
        <v>11924779.5</v>
      </c>
      <c r="O555" t="s">
        <v>62</v>
      </c>
      <c r="P555">
        <v>44.4</v>
      </c>
      <c r="Q555" t="s">
        <v>63</v>
      </c>
      <c r="R555" t="s">
        <v>26185</v>
      </c>
      <c r="S555">
        <v>-55530.7</v>
      </c>
      <c r="T555" t="s">
        <v>37</v>
      </c>
      <c r="U555" t="s">
        <v>38</v>
      </c>
      <c r="V555" t="s">
        <v>39</v>
      </c>
      <c r="W555">
        <v>-448400000</v>
      </c>
      <c r="X555">
        <v>2761.3</v>
      </c>
      <c r="Y555">
        <v>2726310</v>
      </c>
      <c r="Z555">
        <v>73.8</v>
      </c>
      <c r="AA555">
        <v>77.703999999999994</v>
      </c>
      <c r="AB555">
        <v>21174200</v>
      </c>
    </row>
    <row r="556" spans="1:28" x14ac:dyDescent="0.3">
      <c r="A556" t="s">
        <v>0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7</v>
      </c>
      <c r="I556" t="s">
        <v>8</v>
      </c>
      <c r="J556" t="s">
        <v>9</v>
      </c>
      <c r="K556" t="s">
        <v>10</v>
      </c>
      <c r="L556" t="s">
        <v>11</v>
      </c>
      <c r="M556" t="s">
        <v>12</v>
      </c>
      <c r="N556" t="s">
        <v>13</v>
      </c>
      <c r="O556" t="s">
        <v>14</v>
      </c>
      <c r="P556" t="s">
        <v>15</v>
      </c>
      <c r="Q556" t="s">
        <v>16</v>
      </c>
      <c r="R556" t="s">
        <v>17</v>
      </c>
      <c r="S556" t="s">
        <v>18</v>
      </c>
      <c r="T556" t="s">
        <v>19</v>
      </c>
      <c r="U556" t="s">
        <v>20</v>
      </c>
      <c r="V556" t="s">
        <v>21</v>
      </c>
      <c r="W556" t="s">
        <v>22</v>
      </c>
      <c r="X556" t="s">
        <v>23</v>
      </c>
      <c r="Y556" t="s">
        <v>24</v>
      </c>
      <c r="Z556" t="s">
        <v>25</v>
      </c>
      <c r="AA556" t="s">
        <v>26</v>
      </c>
      <c r="AB556" t="s">
        <v>27</v>
      </c>
    </row>
    <row r="557" spans="1:28" x14ac:dyDescent="0.3">
      <c r="A557" t="s">
        <v>28</v>
      </c>
      <c r="B557" t="s">
        <v>29</v>
      </c>
      <c r="C557">
        <v>25832.5</v>
      </c>
      <c r="D557">
        <v>-2623</v>
      </c>
      <c r="E557">
        <v>2901228</v>
      </c>
      <c r="F557">
        <v>2908877</v>
      </c>
      <c r="G557" t="s">
        <v>30</v>
      </c>
      <c r="H557">
        <v>2188000</v>
      </c>
      <c r="I557">
        <v>-45876131242</v>
      </c>
      <c r="J557" t="s">
        <v>31</v>
      </c>
      <c r="K557" t="s">
        <v>32</v>
      </c>
      <c r="L557" t="s">
        <v>33</v>
      </c>
      <c r="M557">
        <v>26317237</v>
      </c>
      <c r="N557">
        <v>11951692</v>
      </c>
      <c r="O557" t="s">
        <v>34</v>
      </c>
      <c r="P557">
        <v>44.5</v>
      </c>
      <c r="Q557" t="s">
        <v>35</v>
      </c>
      <c r="R557" t="s">
        <v>26186</v>
      </c>
      <c r="S557">
        <v>-55661</v>
      </c>
      <c r="T557" t="s">
        <v>37</v>
      </c>
      <c r="U557" t="s">
        <v>38</v>
      </c>
      <c r="V557" t="s">
        <v>39</v>
      </c>
      <c r="W557">
        <v>-450000000</v>
      </c>
      <c r="X557">
        <v>2763</v>
      </c>
      <c r="Y557">
        <v>2732468.5</v>
      </c>
      <c r="Z557">
        <v>73.95</v>
      </c>
      <c r="AA557">
        <v>77.875</v>
      </c>
      <c r="AB557">
        <v>21222000</v>
      </c>
    </row>
    <row r="558" spans="1:28" x14ac:dyDescent="0.3">
      <c r="A558" t="s">
        <v>28</v>
      </c>
      <c r="B558" t="s">
        <v>40</v>
      </c>
      <c r="C558">
        <v>25889.5</v>
      </c>
      <c r="D558">
        <v>-2629.3</v>
      </c>
      <c r="E558">
        <v>2907771.7</v>
      </c>
      <c r="F558">
        <v>2915436.6</v>
      </c>
      <c r="G558" t="s">
        <v>41</v>
      </c>
      <c r="H558">
        <v>2192900</v>
      </c>
      <c r="I558">
        <v>-45980776801.199997</v>
      </c>
      <c r="J558" t="s">
        <v>42</v>
      </c>
      <c r="K558" t="s">
        <v>43</v>
      </c>
      <c r="L558" t="s">
        <v>44</v>
      </c>
      <c r="M558">
        <v>26375141.699999999</v>
      </c>
      <c r="N558">
        <v>11978604.5</v>
      </c>
      <c r="O558" t="s">
        <v>45</v>
      </c>
      <c r="P558">
        <v>44.6</v>
      </c>
      <c r="Q558" t="s">
        <v>46</v>
      </c>
      <c r="R558" t="s">
        <v>26187</v>
      </c>
      <c r="S558">
        <v>-55791.3</v>
      </c>
      <c r="T558" t="s">
        <v>37</v>
      </c>
      <c r="U558" t="s">
        <v>38</v>
      </c>
      <c r="V558" t="s">
        <v>39</v>
      </c>
      <c r="W558">
        <v>-451600000</v>
      </c>
      <c r="X558">
        <v>2764.7</v>
      </c>
      <c r="Y558">
        <v>2738627</v>
      </c>
      <c r="Z558">
        <v>74.099999999999994</v>
      </c>
      <c r="AA558">
        <v>78.046000000000006</v>
      </c>
      <c r="AB558">
        <v>21269800</v>
      </c>
    </row>
    <row r="559" spans="1:28" x14ac:dyDescent="0.3">
      <c r="A559" t="s">
        <v>28</v>
      </c>
      <c r="B559" t="s">
        <v>48</v>
      </c>
      <c r="C559">
        <v>25946.5</v>
      </c>
      <c r="D559">
        <v>-2635.6</v>
      </c>
      <c r="E559">
        <v>2914315.4</v>
      </c>
      <c r="F559">
        <v>2921996.2</v>
      </c>
      <c r="G559" t="s">
        <v>49</v>
      </c>
      <c r="H559">
        <v>2197800</v>
      </c>
      <c r="I559">
        <v>-46085422360.400002</v>
      </c>
      <c r="J559" t="s">
        <v>50</v>
      </c>
      <c r="K559" t="s">
        <v>51</v>
      </c>
      <c r="L559" t="s">
        <v>52</v>
      </c>
      <c r="M559">
        <v>26433046.399999999</v>
      </c>
      <c r="N559">
        <v>12005517</v>
      </c>
      <c r="O559" t="s">
        <v>53</v>
      </c>
      <c r="P559">
        <v>44.7</v>
      </c>
      <c r="Q559" t="s">
        <v>54</v>
      </c>
      <c r="R559" t="s">
        <v>26188</v>
      </c>
      <c r="S559">
        <v>-55921.599999999999</v>
      </c>
      <c r="T559" t="s">
        <v>37</v>
      </c>
      <c r="U559" t="s">
        <v>56</v>
      </c>
      <c r="V559" t="s">
        <v>39</v>
      </c>
      <c r="W559">
        <v>-453200000</v>
      </c>
      <c r="X559">
        <v>2766.4</v>
      </c>
      <c r="Y559">
        <v>2744785.5</v>
      </c>
      <c r="Z559">
        <v>74.25</v>
      </c>
      <c r="AA559">
        <v>78.216999999999999</v>
      </c>
      <c r="AB559">
        <v>21317600</v>
      </c>
    </row>
    <row r="560" spans="1:28" x14ac:dyDescent="0.3">
      <c r="A560" t="s">
        <v>28</v>
      </c>
      <c r="B560" t="s">
        <v>57</v>
      </c>
      <c r="C560">
        <v>26003.5</v>
      </c>
      <c r="D560">
        <v>-2641.9</v>
      </c>
      <c r="E560">
        <v>2920859.1</v>
      </c>
      <c r="F560">
        <v>2928555.8</v>
      </c>
      <c r="G560" t="s">
        <v>58</v>
      </c>
      <c r="H560">
        <v>2202700</v>
      </c>
      <c r="I560">
        <v>-46190067919.599998</v>
      </c>
      <c r="J560" t="s">
        <v>59</v>
      </c>
      <c r="K560" t="s">
        <v>60</v>
      </c>
      <c r="L560" t="s">
        <v>61</v>
      </c>
      <c r="M560">
        <v>26490951.100000001</v>
      </c>
      <c r="N560">
        <v>12032429.5</v>
      </c>
      <c r="O560" t="s">
        <v>62</v>
      </c>
      <c r="P560">
        <v>44.8</v>
      </c>
      <c r="Q560" t="s">
        <v>63</v>
      </c>
      <c r="R560" t="s">
        <v>26189</v>
      </c>
      <c r="S560">
        <v>-56051.9</v>
      </c>
      <c r="T560" t="s">
        <v>37</v>
      </c>
      <c r="U560" t="s">
        <v>38</v>
      </c>
      <c r="V560" t="s">
        <v>39</v>
      </c>
      <c r="W560">
        <v>-454800000</v>
      </c>
      <c r="X560">
        <v>2768.1</v>
      </c>
      <c r="Y560">
        <v>2750944</v>
      </c>
      <c r="Z560">
        <v>74.400000000000006</v>
      </c>
      <c r="AA560">
        <v>78.388000000000005</v>
      </c>
      <c r="AB560">
        <v>21365400</v>
      </c>
    </row>
    <row r="561" spans="1:28" x14ac:dyDescent="0.3">
      <c r="A561" t="s">
        <v>0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8</v>
      </c>
      <c r="J561" t="s">
        <v>9</v>
      </c>
      <c r="K561" t="s">
        <v>10</v>
      </c>
      <c r="L561" t="s">
        <v>11</v>
      </c>
      <c r="M561" t="s">
        <v>12</v>
      </c>
      <c r="N561" t="s">
        <v>13</v>
      </c>
      <c r="O561" t="s">
        <v>14</v>
      </c>
      <c r="P561" t="s">
        <v>15</v>
      </c>
      <c r="Q561" t="s">
        <v>16</v>
      </c>
      <c r="R561" t="s">
        <v>17</v>
      </c>
      <c r="S561" t="s">
        <v>18</v>
      </c>
      <c r="T561" t="s">
        <v>19</v>
      </c>
      <c r="U561" t="s">
        <v>20</v>
      </c>
      <c r="V561" t="s">
        <v>21</v>
      </c>
      <c r="W561" t="s">
        <v>22</v>
      </c>
      <c r="X561" t="s">
        <v>23</v>
      </c>
      <c r="Y561" t="s">
        <v>24</v>
      </c>
      <c r="Z561" t="s">
        <v>25</v>
      </c>
      <c r="AA561" t="s">
        <v>26</v>
      </c>
      <c r="AB561" t="s">
        <v>27</v>
      </c>
    </row>
    <row r="562" spans="1:28" x14ac:dyDescent="0.3">
      <c r="A562" t="s">
        <v>28</v>
      </c>
      <c r="B562" t="s">
        <v>29</v>
      </c>
      <c r="C562">
        <v>26060.5</v>
      </c>
      <c r="D562">
        <v>-2648.2</v>
      </c>
      <c r="E562">
        <v>2927402.8</v>
      </c>
      <c r="F562">
        <v>2935115.4</v>
      </c>
      <c r="G562" t="s">
        <v>30</v>
      </c>
      <c r="H562">
        <v>2207600</v>
      </c>
      <c r="I562">
        <v>-46294713478.800003</v>
      </c>
      <c r="J562" t="s">
        <v>31</v>
      </c>
      <c r="K562" t="s">
        <v>32</v>
      </c>
      <c r="L562" t="s">
        <v>33</v>
      </c>
      <c r="M562">
        <v>26548855.800000001</v>
      </c>
      <c r="N562">
        <v>12059342</v>
      </c>
      <c r="O562" t="s">
        <v>34</v>
      </c>
      <c r="P562">
        <v>44.9</v>
      </c>
      <c r="Q562" t="s">
        <v>35</v>
      </c>
      <c r="R562" t="s">
        <v>26190</v>
      </c>
      <c r="S562">
        <v>-56182.2</v>
      </c>
      <c r="T562" t="s">
        <v>37</v>
      </c>
      <c r="U562" t="s">
        <v>38</v>
      </c>
      <c r="V562" t="s">
        <v>39</v>
      </c>
      <c r="W562">
        <v>-456400000</v>
      </c>
      <c r="X562">
        <v>2769.8</v>
      </c>
      <c r="Y562">
        <v>2757102.5</v>
      </c>
      <c r="Z562">
        <v>74.55</v>
      </c>
      <c r="AA562">
        <v>78.558999999999997</v>
      </c>
      <c r="AB562">
        <v>21413200</v>
      </c>
    </row>
    <row r="563" spans="1:28" x14ac:dyDescent="0.3">
      <c r="A563" t="s">
        <v>28</v>
      </c>
      <c r="B563" t="s">
        <v>40</v>
      </c>
      <c r="C563">
        <v>26117.5</v>
      </c>
      <c r="D563">
        <v>-2654.5</v>
      </c>
      <c r="E563">
        <v>2933946.5</v>
      </c>
      <c r="F563">
        <v>2941675</v>
      </c>
      <c r="G563" t="s">
        <v>41</v>
      </c>
      <c r="H563">
        <v>2212500</v>
      </c>
      <c r="I563">
        <v>-46399359038</v>
      </c>
      <c r="J563" t="s">
        <v>42</v>
      </c>
      <c r="K563" t="s">
        <v>43</v>
      </c>
      <c r="L563" t="s">
        <v>44</v>
      </c>
      <c r="M563">
        <v>26606760.5</v>
      </c>
      <c r="N563">
        <v>12086254.5</v>
      </c>
      <c r="O563" t="s">
        <v>45</v>
      </c>
      <c r="P563">
        <v>45</v>
      </c>
      <c r="Q563" t="s">
        <v>46</v>
      </c>
      <c r="R563" t="s">
        <v>26191</v>
      </c>
      <c r="S563">
        <v>-56312.5</v>
      </c>
      <c r="T563" t="s">
        <v>37</v>
      </c>
      <c r="U563" t="s">
        <v>38</v>
      </c>
      <c r="V563" t="s">
        <v>39</v>
      </c>
      <c r="W563">
        <v>-458000000</v>
      </c>
      <c r="X563">
        <v>2771.5</v>
      </c>
      <c r="Y563">
        <v>2763261</v>
      </c>
      <c r="Z563">
        <v>74.7</v>
      </c>
      <c r="AA563">
        <v>78.73</v>
      </c>
      <c r="AB563">
        <v>21461000</v>
      </c>
    </row>
    <row r="564" spans="1:28" x14ac:dyDescent="0.3">
      <c r="A564" t="s">
        <v>28</v>
      </c>
      <c r="B564" t="s">
        <v>48</v>
      </c>
      <c r="C564">
        <v>26174.5</v>
      </c>
      <c r="D564">
        <v>-2660.8</v>
      </c>
      <c r="E564">
        <v>2940490.2</v>
      </c>
      <c r="F564">
        <v>2948234.6</v>
      </c>
      <c r="G564" t="s">
        <v>49</v>
      </c>
      <c r="H564">
        <v>2217400</v>
      </c>
      <c r="I564">
        <v>-46504004597.199997</v>
      </c>
      <c r="J564" t="s">
        <v>50</v>
      </c>
      <c r="K564" t="s">
        <v>51</v>
      </c>
      <c r="L564" t="s">
        <v>52</v>
      </c>
      <c r="M564">
        <v>26664665.199999999</v>
      </c>
      <c r="N564">
        <v>12113167</v>
      </c>
      <c r="O564" t="s">
        <v>53</v>
      </c>
      <c r="P564">
        <v>45.1</v>
      </c>
      <c r="Q564" t="s">
        <v>54</v>
      </c>
      <c r="R564" t="s">
        <v>26192</v>
      </c>
      <c r="S564">
        <v>-56442.8</v>
      </c>
      <c r="T564" t="s">
        <v>37</v>
      </c>
      <c r="U564" t="s">
        <v>56</v>
      </c>
      <c r="V564" t="s">
        <v>39</v>
      </c>
      <c r="W564">
        <v>-459600000</v>
      </c>
      <c r="X564">
        <v>2773.2</v>
      </c>
      <c r="Y564">
        <v>2769419.5</v>
      </c>
      <c r="Z564">
        <v>74.849999999999994</v>
      </c>
      <c r="AA564">
        <v>78.900999999999996</v>
      </c>
      <c r="AB564">
        <v>21508800</v>
      </c>
    </row>
    <row r="565" spans="1:28" x14ac:dyDescent="0.3">
      <c r="A565" t="s">
        <v>28</v>
      </c>
      <c r="B565" t="s">
        <v>57</v>
      </c>
      <c r="C565">
        <v>26231.5</v>
      </c>
      <c r="D565">
        <v>-2667.1</v>
      </c>
      <c r="E565">
        <v>2947033.9</v>
      </c>
      <c r="F565">
        <v>2954794.2</v>
      </c>
      <c r="G565" t="s">
        <v>58</v>
      </c>
      <c r="H565">
        <v>2222300</v>
      </c>
      <c r="I565">
        <v>-46608650156.400002</v>
      </c>
      <c r="J565" t="s">
        <v>59</v>
      </c>
      <c r="K565" t="s">
        <v>60</v>
      </c>
      <c r="L565" t="s">
        <v>61</v>
      </c>
      <c r="M565">
        <v>26722569.899999999</v>
      </c>
      <c r="N565">
        <v>12140079.5</v>
      </c>
      <c r="O565" t="s">
        <v>62</v>
      </c>
      <c r="P565">
        <v>45.2</v>
      </c>
      <c r="Q565" t="s">
        <v>63</v>
      </c>
      <c r="R565" t="s">
        <v>26193</v>
      </c>
      <c r="S565">
        <v>-56573.1</v>
      </c>
      <c r="T565" t="s">
        <v>37</v>
      </c>
      <c r="U565" t="s">
        <v>38</v>
      </c>
      <c r="V565" t="s">
        <v>39</v>
      </c>
      <c r="W565">
        <v>-461200000</v>
      </c>
      <c r="X565">
        <v>2774.9</v>
      </c>
      <c r="Y565">
        <v>2775578</v>
      </c>
      <c r="Z565">
        <v>75</v>
      </c>
      <c r="AA565">
        <v>79.072000000000003</v>
      </c>
      <c r="AB565">
        <v>21556600</v>
      </c>
    </row>
    <row r="566" spans="1:28" x14ac:dyDescent="0.3">
      <c r="A566" t="s">
        <v>0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7</v>
      </c>
      <c r="I566" t="s">
        <v>8</v>
      </c>
      <c r="J566" t="s">
        <v>9</v>
      </c>
      <c r="K566" t="s">
        <v>10</v>
      </c>
      <c r="L566" t="s">
        <v>11</v>
      </c>
      <c r="M566" t="s">
        <v>12</v>
      </c>
      <c r="N566" t="s">
        <v>13</v>
      </c>
      <c r="O566" t="s">
        <v>14</v>
      </c>
      <c r="P566" t="s">
        <v>15</v>
      </c>
      <c r="Q566" t="s">
        <v>16</v>
      </c>
      <c r="R566" t="s">
        <v>17</v>
      </c>
      <c r="S566" t="s">
        <v>18</v>
      </c>
      <c r="T566" t="s">
        <v>19</v>
      </c>
      <c r="U566" t="s">
        <v>20</v>
      </c>
      <c r="V566" t="s">
        <v>21</v>
      </c>
      <c r="W566" t="s">
        <v>22</v>
      </c>
      <c r="X566" t="s">
        <v>23</v>
      </c>
      <c r="Y566" t="s">
        <v>24</v>
      </c>
      <c r="Z566" t="s">
        <v>25</v>
      </c>
      <c r="AA566" t="s">
        <v>26</v>
      </c>
      <c r="AB566" t="s">
        <v>27</v>
      </c>
    </row>
    <row r="567" spans="1:28" x14ac:dyDescent="0.3">
      <c r="A567" t="s">
        <v>28</v>
      </c>
      <c r="B567" t="s">
        <v>29</v>
      </c>
      <c r="C567">
        <v>26288.5</v>
      </c>
      <c r="D567">
        <v>-2673.4</v>
      </c>
      <c r="E567">
        <v>2953577.6</v>
      </c>
      <c r="F567">
        <v>2961353.8</v>
      </c>
      <c r="G567" t="s">
        <v>30</v>
      </c>
      <c r="H567">
        <v>2227200</v>
      </c>
      <c r="I567">
        <v>-46713295715.599998</v>
      </c>
      <c r="J567" t="s">
        <v>31</v>
      </c>
      <c r="K567" t="s">
        <v>32</v>
      </c>
      <c r="L567" t="s">
        <v>33</v>
      </c>
      <c r="M567">
        <v>26780474.600000001</v>
      </c>
      <c r="N567">
        <v>12166992</v>
      </c>
      <c r="O567" t="s">
        <v>34</v>
      </c>
      <c r="P567">
        <v>45.3</v>
      </c>
      <c r="Q567" t="s">
        <v>35</v>
      </c>
      <c r="R567" t="s">
        <v>26194</v>
      </c>
      <c r="S567">
        <v>-56703.4</v>
      </c>
      <c r="T567" t="s">
        <v>37</v>
      </c>
      <c r="U567" t="s">
        <v>38</v>
      </c>
      <c r="V567" t="s">
        <v>39</v>
      </c>
      <c r="W567">
        <v>-462800000</v>
      </c>
      <c r="X567">
        <v>2776.6</v>
      </c>
      <c r="Y567">
        <v>2781736.5</v>
      </c>
      <c r="Z567">
        <v>75.150000000000006</v>
      </c>
      <c r="AA567">
        <v>79.242999999999995</v>
      </c>
      <c r="AB567">
        <v>21604400</v>
      </c>
    </row>
    <row r="568" spans="1:28" x14ac:dyDescent="0.3">
      <c r="A568" t="s">
        <v>28</v>
      </c>
      <c r="B568" t="s">
        <v>40</v>
      </c>
      <c r="C568">
        <v>26345.5</v>
      </c>
      <c r="D568">
        <v>-2679.7</v>
      </c>
      <c r="E568">
        <v>2960121.3</v>
      </c>
      <c r="F568">
        <v>2967913.4</v>
      </c>
      <c r="G568" t="s">
        <v>41</v>
      </c>
      <c r="H568">
        <v>2232100</v>
      </c>
      <c r="I568">
        <v>-46817941274.800003</v>
      </c>
      <c r="J568" t="s">
        <v>42</v>
      </c>
      <c r="K568" t="s">
        <v>43</v>
      </c>
      <c r="L568" t="s">
        <v>44</v>
      </c>
      <c r="M568">
        <v>26838379.300000001</v>
      </c>
      <c r="N568">
        <v>12193904.5</v>
      </c>
      <c r="O568" t="s">
        <v>45</v>
      </c>
      <c r="P568">
        <v>45.4</v>
      </c>
      <c r="Q568" t="s">
        <v>46</v>
      </c>
      <c r="R568" t="s">
        <v>26195</v>
      </c>
      <c r="S568">
        <v>-56833.7</v>
      </c>
      <c r="T568" t="s">
        <v>37</v>
      </c>
      <c r="U568" t="s">
        <v>38</v>
      </c>
      <c r="V568" t="s">
        <v>39</v>
      </c>
      <c r="W568">
        <v>-464400000</v>
      </c>
      <c r="X568">
        <v>2778.3</v>
      </c>
      <c r="Y568">
        <v>2787895</v>
      </c>
      <c r="Z568">
        <v>75.3</v>
      </c>
      <c r="AA568">
        <v>79.414000000000001</v>
      </c>
      <c r="AB568">
        <v>21652200</v>
      </c>
    </row>
    <row r="569" spans="1:28" x14ac:dyDescent="0.3">
      <c r="A569" t="s">
        <v>28</v>
      </c>
      <c r="B569" t="s">
        <v>48</v>
      </c>
      <c r="C569">
        <v>26402.5</v>
      </c>
      <c r="D569">
        <v>-2686</v>
      </c>
      <c r="E569">
        <v>2966665</v>
      </c>
      <c r="F569">
        <v>2974473</v>
      </c>
      <c r="G569" t="s">
        <v>49</v>
      </c>
      <c r="H569">
        <v>2237000</v>
      </c>
      <c r="I569">
        <v>-46922586834</v>
      </c>
      <c r="J569" t="s">
        <v>50</v>
      </c>
      <c r="K569" t="s">
        <v>51</v>
      </c>
      <c r="L569" t="s">
        <v>52</v>
      </c>
      <c r="M569">
        <v>26896284</v>
      </c>
      <c r="N569">
        <v>12220817</v>
      </c>
      <c r="O569" t="s">
        <v>53</v>
      </c>
      <c r="P569">
        <v>45.5</v>
      </c>
      <c r="Q569" t="s">
        <v>54</v>
      </c>
      <c r="R569" t="s">
        <v>26196</v>
      </c>
      <c r="S569">
        <v>-56964</v>
      </c>
      <c r="T569" t="s">
        <v>37</v>
      </c>
      <c r="U569" t="s">
        <v>56</v>
      </c>
      <c r="V569" t="s">
        <v>39</v>
      </c>
      <c r="W569">
        <v>-466000000</v>
      </c>
      <c r="X569">
        <v>2780</v>
      </c>
      <c r="Y569">
        <v>2794053.5</v>
      </c>
      <c r="Z569">
        <v>75.45</v>
      </c>
      <c r="AA569">
        <v>79.584999999999994</v>
      </c>
      <c r="AB569">
        <v>21700000</v>
      </c>
    </row>
    <row r="570" spans="1:28" x14ac:dyDescent="0.3">
      <c r="A570" t="s">
        <v>28</v>
      </c>
      <c r="B570" t="s">
        <v>57</v>
      </c>
      <c r="C570">
        <v>26459.5</v>
      </c>
      <c r="D570">
        <v>-2692.3</v>
      </c>
      <c r="E570">
        <v>2973208.7</v>
      </c>
      <c r="F570">
        <v>2981032.6</v>
      </c>
      <c r="G570" t="s">
        <v>58</v>
      </c>
      <c r="H570">
        <v>2241900</v>
      </c>
      <c r="I570">
        <v>-47027232393.199997</v>
      </c>
      <c r="J570" t="s">
        <v>59</v>
      </c>
      <c r="K570" t="s">
        <v>60</v>
      </c>
      <c r="L570" t="s">
        <v>61</v>
      </c>
      <c r="M570">
        <v>26954188.699999999</v>
      </c>
      <c r="N570">
        <v>12247729.5</v>
      </c>
      <c r="O570" t="s">
        <v>62</v>
      </c>
      <c r="P570">
        <v>45.6</v>
      </c>
      <c r="Q570" t="s">
        <v>63</v>
      </c>
      <c r="R570" t="s">
        <v>26197</v>
      </c>
      <c r="S570">
        <v>-57094.3</v>
      </c>
      <c r="T570" t="s">
        <v>37</v>
      </c>
      <c r="U570" t="s">
        <v>38</v>
      </c>
      <c r="V570" t="s">
        <v>39</v>
      </c>
      <c r="W570">
        <v>-467600000</v>
      </c>
      <c r="X570">
        <v>2781.7</v>
      </c>
      <c r="Y570">
        <v>2800212</v>
      </c>
      <c r="Z570">
        <v>75.599999999999994</v>
      </c>
      <c r="AA570">
        <v>79.756</v>
      </c>
      <c r="AB570">
        <v>21747800</v>
      </c>
    </row>
    <row r="571" spans="1:28" x14ac:dyDescent="0.3">
      <c r="A571" t="s">
        <v>0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8</v>
      </c>
      <c r="J571" t="s">
        <v>9</v>
      </c>
      <c r="K571" t="s">
        <v>10</v>
      </c>
      <c r="L571" t="s">
        <v>11</v>
      </c>
      <c r="M571" t="s">
        <v>12</v>
      </c>
      <c r="N571" t="s">
        <v>13</v>
      </c>
      <c r="O571" t="s">
        <v>14</v>
      </c>
      <c r="P571" t="s">
        <v>15</v>
      </c>
      <c r="Q571" t="s">
        <v>16</v>
      </c>
      <c r="R571" t="s">
        <v>17</v>
      </c>
      <c r="S571" t="s">
        <v>18</v>
      </c>
      <c r="T571" t="s">
        <v>19</v>
      </c>
      <c r="U571" t="s">
        <v>20</v>
      </c>
      <c r="V571" t="s">
        <v>21</v>
      </c>
      <c r="W571" t="s">
        <v>22</v>
      </c>
      <c r="X571" t="s">
        <v>23</v>
      </c>
      <c r="Y571" t="s">
        <v>24</v>
      </c>
      <c r="Z571" t="s">
        <v>25</v>
      </c>
      <c r="AA571" t="s">
        <v>26</v>
      </c>
      <c r="AB571" t="s">
        <v>27</v>
      </c>
    </row>
    <row r="572" spans="1:28" x14ac:dyDescent="0.3">
      <c r="A572" t="s">
        <v>28</v>
      </c>
      <c r="B572" t="s">
        <v>29</v>
      </c>
      <c r="C572">
        <v>26516.5</v>
      </c>
      <c r="D572">
        <v>-2698.6</v>
      </c>
      <c r="E572">
        <v>2979752.4</v>
      </c>
      <c r="F572">
        <v>2987592.2</v>
      </c>
      <c r="G572" t="s">
        <v>30</v>
      </c>
      <c r="H572">
        <v>2246800</v>
      </c>
      <c r="I572">
        <v>-47131877952.400002</v>
      </c>
      <c r="J572" t="s">
        <v>31</v>
      </c>
      <c r="K572" t="s">
        <v>32</v>
      </c>
      <c r="L572" t="s">
        <v>33</v>
      </c>
      <c r="M572">
        <v>27012093.399999999</v>
      </c>
      <c r="N572">
        <v>12274642</v>
      </c>
      <c r="O572" t="s">
        <v>34</v>
      </c>
      <c r="P572">
        <v>45.7</v>
      </c>
      <c r="Q572" t="s">
        <v>35</v>
      </c>
      <c r="R572" t="s">
        <v>26198</v>
      </c>
      <c r="S572">
        <v>-57224.6</v>
      </c>
      <c r="T572" t="s">
        <v>37</v>
      </c>
      <c r="U572" t="s">
        <v>38</v>
      </c>
      <c r="V572" t="s">
        <v>39</v>
      </c>
      <c r="W572">
        <v>-469200000</v>
      </c>
      <c r="X572">
        <v>2783.4</v>
      </c>
      <c r="Y572">
        <v>2806370.5</v>
      </c>
      <c r="Z572">
        <v>75.75</v>
      </c>
      <c r="AA572">
        <v>79.927000000000007</v>
      </c>
      <c r="AB572">
        <v>21795600</v>
      </c>
    </row>
    <row r="573" spans="1:28" x14ac:dyDescent="0.3">
      <c r="A573" t="s">
        <v>28</v>
      </c>
      <c r="B573" t="s">
        <v>40</v>
      </c>
      <c r="C573">
        <v>26573.5</v>
      </c>
      <c r="D573">
        <v>-2704.9</v>
      </c>
      <c r="E573">
        <v>2986296.1</v>
      </c>
      <c r="F573">
        <v>2994151.8</v>
      </c>
      <c r="G573" t="s">
        <v>41</v>
      </c>
      <c r="H573">
        <v>2251700</v>
      </c>
      <c r="I573">
        <v>-47236523511.599998</v>
      </c>
      <c r="J573" t="s">
        <v>42</v>
      </c>
      <c r="K573" t="s">
        <v>43</v>
      </c>
      <c r="L573" t="s">
        <v>44</v>
      </c>
      <c r="M573">
        <v>27069998.100000001</v>
      </c>
      <c r="N573">
        <v>12301554.5</v>
      </c>
      <c r="O573" t="s">
        <v>45</v>
      </c>
      <c r="P573">
        <v>45.8</v>
      </c>
      <c r="Q573" t="s">
        <v>46</v>
      </c>
      <c r="R573" t="s">
        <v>26199</v>
      </c>
      <c r="S573">
        <v>-57354.9</v>
      </c>
      <c r="T573" t="s">
        <v>37</v>
      </c>
      <c r="U573" t="s">
        <v>38</v>
      </c>
      <c r="V573" t="s">
        <v>39</v>
      </c>
      <c r="W573">
        <v>-470800000</v>
      </c>
      <c r="X573">
        <v>2785.1</v>
      </c>
      <c r="Y573">
        <v>2812529</v>
      </c>
      <c r="Z573">
        <v>75.900000000000006</v>
      </c>
      <c r="AA573">
        <v>80.097999999999999</v>
      </c>
      <c r="AB573">
        <v>21843400</v>
      </c>
    </row>
    <row r="574" spans="1:28" x14ac:dyDescent="0.3">
      <c r="A574" t="s">
        <v>28</v>
      </c>
      <c r="B574" t="s">
        <v>48</v>
      </c>
      <c r="C574">
        <v>26630.5</v>
      </c>
      <c r="D574">
        <v>-2711.2</v>
      </c>
      <c r="E574">
        <v>2992839.8</v>
      </c>
      <c r="F574">
        <v>3000711.4</v>
      </c>
      <c r="G574" t="s">
        <v>49</v>
      </c>
      <c r="H574">
        <v>2256600</v>
      </c>
      <c r="I574">
        <v>-47341169070.800003</v>
      </c>
      <c r="J574" t="s">
        <v>50</v>
      </c>
      <c r="K574" t="s">
        <v>51</v>
      </c>
      <c r="L574" t="s">
        <v>52</v>
      </c>
      <c r="M574">
        <v>27127902.800000001</v>
      </c>
      <c r="N574">
        <v>12328467</v>
      </c>
      <c r="O574" t="s">
        <v>53</v>
      </c>
      <c r="P574">
        <v>45.9</v>
      </c>
      <c r="Q574" t="s">
        <v>54</v>
      </c>
      <c r="R574" t="s">
        <v>26200</v>
      </c>
      <c r="S574">
        <v>-57485.2</v>
      </c>
      <c r="T574" t="s">
        <v>37</v>
      </c>
      <c r="U574" t="s">
        <v>56</v>
      </c>
      <c r="V574" t="s">
        <v>39</v>
      </c>
      <c r="W574">
        <v>-472400000</v>
      </c>
      <c r="X574">
        <v>2786.8</v>
      </c>
      <c r="Y574">
        <v>2818687.5</v>
      </c>
      <c r="Z574">
        <v>76.05</v>
      </c>
      <c r="AA574">
        <v>80.269000000000005</v>
      </c>
      <c r="AB574">
        <v>21891200</v>
      </c>
    </row>
    <row r="575" spans="1:28" x14ac:dyDescent="0.3">
      <c r="A575" t="s">
        <v>28</v>
      </c>
      <c r="B575" t="s">
        <v>57</v>
      </c>
      <c r="C575">
        <v>26687.5</v>
      </c>
      <c r="D575">
        <v>-2717.5</v>
      </c>
      <c r="E575">
        <v>2999383.5</v>
      </c>
      <c r="F575">
        <v>3007271</v>
      </c>
      <c r="G575" t="s">
        <v>58</v>
      </c>
      <c r="H575">
        <v>2261500</v>
      </c>
      <c r="I575">
        <v>-47445814630</v>
      </c>
      <c r="J575" t="s">
        <v>59</v>
      </c>
      <c r="K575" t="s">
        <v>60</v>
      </c>
      <c r="L575" t="s">
        <v>61</v>
      </c>
      <c r="M575">
        <v>27185807.5</v>
      </c>
      <c r="N575">
        <v>12355379.5</v>
      </c>
      <c r="O575" t="s">
        <v>62</v>
      </c>
      <c r="P575">
        <v>46</v>
      </c>
      <c r="Q575" t="s">
        <v>63</v>
      </c>
      <c r="R575" t="s">
        <v>26201</v>
      </c>
      <c r="S575">
        <v>-57615.5</v>
      </c>
      <c r="T575" t="s">
        <v>37</v>
      </c>
      <c r="U575" t="s">
        <v>38</v>
      </c>
      <c r="V575" t="s">
        <v>39</v>
      </c>
      <c r="W575">
        <v>-474000000</v>
      </c>
      <c r="X575">
        <v>2788.5</v>
      </c>
      <c r="Y575">
        <v>2824846</v>
      </c>
      <c r="Z575">
        <v>76.2</v>
      </c>
      <c r="AA575">
        <v>80.44</v>
      </c>
      <c r="AB575">
        <v>21939000</v>
      </c>
    </row>
    <row r="576" spans="1:28" x14ac:dyDescent="0.3">
      <c r="A576" t="s">
        <v>0</v>
      </c>
      <c r="B576" t="s">
        <v>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7</v>
      </c>
      <c r="I576" t="s">
        <v>8</v>
      </c>
      <c r="J576" t="s">
        <v>9</v>
      </c>
      <c r="K576" t="s">
        <v>10</v>
      </c>
      <c r="L576" t="s">
        <v>11</v>
      </c>
      <c r="M576" t="s">
        <v>12</v>
      </c>
      <c r="N576" t="s">
        <v>13</v>
      </c>
      <c r="O576" t="s">
        <v>14</v>
      </c>
      <c r="P576" t="s">
        <v>15</v>
      </c>
      <c r="Q576" t="s">
        <v>16</v>
      </c>
      <c r="R576" t="s">
        <v>17</v>
      </c>
      <c r="S576" t="s">
        <v>18</v>
      </c>
      <c r="T576" t="s">
        <v>19</v>
      </c>
      <c r="U576" t="s">
        <v>20</v>
      </c>
      <c r="V576" t="s">
        <v>21</v>
      </c>
      <c r="W576" t="s">
        <v>22</v>
      </c>
      <c r="X576" t="s">
        <v>23</v>
      </c>
      <c r="Y576" t="s">
        <v>24</v>
      </c>
      <c r="Z576" t="s">
        <v>25</v>
      </c>
      <c r="AA576" t="s">
        <v>26</v>
      </c>
      <c r="AB576" t="s">
        <v>27</v>
      </c>
    </row>
    <row r="577" spans="1:28" x14ac:dyDescent="0.3">
      <c r="A577" t="s">
        <v>28</v>
      </c>
      <c r="B577" t="s">
        <v>29</v>
      </c>
      <c r="C577">
        <v>26744.5</v>
      </c>
      <c r="D577">
        <v>-2723.8</v>
      </c>
      <c r="E577">
        <v>3005927.2</v>
      </c>
      <c r="F577">
        <v>3013830.6</v>
      </c>
      <c r="G577" t="s">
        <v>30</v>
      </c>
      <c r="H577">
        <v>2266400</v>
      </c>
      <c r="I577">
        <v>-47550460189.199997</v>
      </c>
      <c r="J577" t="s">
        <v>31</v>
      </c>
      <c r="K577" t="s">
        <v>32</v>
      </c>
      <c r="L577" t="s">
        <v>33</v>
      </c>
      <c r="M577">
        <v>27243712.199999999</v>
      </c>
      <c r="N577">
        <v>12382292</v>
      </c>
      <c r="O577" t="s">
        <v>34</v>
      </c>
      <c r="P577">
        <v>46.1</v>
      </c>
      <c r="Q577" t="s">
        <v>35</v>
      </c>
      <c r="R577" t="s">
        <v>26202</v>
      </c>
      <c r="S577">
        <v>-57745.8</v>
      </c>
      <c r="T577" t="s">
        <v>37</v>
      </c>
      <c r="U577" t="s">
        <v>38</v>
      </c>
      <c r="V577" t="s">
        <v>39</v>
      </c>
      <c r="W577">
        <v>-475600000</v>
      </c>
      <c r="X577">
        <v>2790.2</v>
      </c>
      <c r="Y577">
        <v>2831004.5</v>
      </c>
      <c r="Z577">
        <v>76.349999999999994</v>
      </c>
      <c r="AA577">
        <v>80.611000000000004</v>
      </c>
      <c r="AB577">
        <v>21986800</v>
      </c>
    </row>
    <row r="578" spans="1:28" x14ac:dyDescent="0.3">
      <c r="A578" t="s">
        <v>28</v>
      </c>
      <c r="B578" t="s">
        <v>40</v>
      </c>
      <c r="C578">
        <v>26801.5</v>
      </c>
      <c r="D578">
        <v>-2730.1</v>
      </c>
      <c r="E578">
        <v>3012470.9</v>
      </c>
      <c r="F578">
        <v>3020390.2</v>
      </c>
      <c r="G578" t="s">
        <v>41</v>
      </c>
      <c r="H578">
        <v>2271300</v>
      </c>
      <c r="I578">
        <v>-47655105748.400002</v>
      </c>
      <c r="J578" t="s">
        <v>42</v>
      </c>
      <c r="K578" t="s">
        <v>43</v>
      </c>
      <c r="L578" t="s">
        <v>44</v>
      </c>
      <c r="M578">
        <v>27301616.899999999</v>
      </c>
      <c r="N578">
        <v>12409204.5</v>
      </c>
      <c r="O578" t="s">
        <v>45</v>
      </c>
      <c r="P578">
        <v>46.2</v>
      </c>
      <c r="Q578" t="s">
        <v>46</v>
      </c>
      <c r="R578" t="s">
        <v>26203</v>
      </c>
      <c r="S578">
        <v>-57876.1</v>
      </c>
      <c r="T578" t="s">
        <v>37</v>
      </c>
      <c r="U578" t="s">
        <v>38</v>
      </c>
      <c r="V578" t="s">
        <v>39</v>
      </c>
      <c r="W578">
        <v>-477200000</v>
      </c>
      <c r="X578">
        <v>2791.9</v>
      </c>
      <c r="Y578">
        <v>2837163</v>
      </c>
      <c r="Z578">
        <v>76.5</v>
      </c>
      <c r="AA578">
        <v>80.781999999999996</v>
      </c>
      <c r="AB578">
        <v>22034600</v>
      </c>
    </row>
    <row r="579" spans="1:28" x14ac:dyDescent="0.3">
      <c r="A579" t="s">
        <v>28</v>
      </c>
      <c r="B579" t="s">
        <v>48</v>
      </c>
      <c r="C579">
        <v>26858.5</v>
      </c>
      <c r="D579">
        <v>-2736.4</v>
      </c>
      <c r="E579">
        <v>3019014.6</v>
      </c>
      <c r="F579">
        <v>3026949.8</v>
      </c>
      <c r="G579" t="s">
        <v>49</v>
      </c>
      <c r="H579">
        <v>2276200</v>
      </c>
      <c r="I579">
        <v>-47759751307.599998</v>
      </c>
      <c r="J579" t="s">
        <v>50</v>
      </c>
      <c r="K579" t="s">
        <v>51</v>
      </c>
      <c r="L579" t="s">
        <v>52</v>
      </c>
      <c r="M579">
        <v>27359521.600000001</v>
      </c>
      <c r="N579">
        <v>12436117</v>
      </c>
      <c r="O579" t="s">
        <v>53</v>
      </c>
      <c r="P579">
        <v>46.3</v>
      </c>
      <c r="Q579" t="s">
        <v>54</v>
      </c>
      <c r="R579" t="s">
        <v>26204</v>
      </c>
      <c r="S579">
        <v>-58006.400000000001</v>
      </c>
      <c r="T579" t="s">
        <v>37</v>
      </c>
      <c r="U579" t="s">
        <v>56</v>
      </c>
      <c r="V579" t="s">
        <v>39</v>
      </c>
      <c r="W579">
        <v>-478800000</v>
      </c>
      <c r="X579">
        <v>2793.6</v>
      </c>
      <c r="Y579">
        <v>2843321.5</v>
      </c>
      <c r="Z579">
        <v>76.650000000000006</v>
      </c>
      <c r="AA579">
        <v>80.953000000000003</v>
      </c>
      <c r="AB579">
        <v>22082400</v>
      </c>
    </row>
    <row r="580" spans="1:28" x14ac:dyDescent="0.3">
      <c r="A580" t="s">
        <v>28</v>
      </c>
      <c r="B580" t="s">
        <v>57</v>
      </c>
      <c r="C580">
        <v>26915.5</v>
      </c>
      <c r="D580">
        <v>-2742.7</v>
      </c>
      <c r="E580">
        <v>3025558.3</v>
      </c>
      <c r="F580">
        <v>3033509.4</v>
      </c>
      <c r="G580" t="s">
        <v>58</v>
      </c>
      <c r="H580">
        <v>2281100</v>
      </c>
      <c r="I580">
        <v>-47864396866.800003</v>
      </c>
      <c r="J580" t="s">
        <v>59</v>
      </c>
      <c r="K580" t="s">
        <v>60</v>
      </c>
      <c r="L580" t="s">
        <v>61</v>
      </c>
      <c r="M580">
        <v>27417426.300000001</v>
      </c>
      <c r="N580">
        <v>12463029.5</v>
      </c>
      <c r="O580" t="s">
        <v>62</v>
      </c>
      <c r="P580">
        <v>46.4</v>
      </c>
      <c r="Q580" t="s">
        <v>63</v>
      </c>
      <c r="R580" t="s">
        <v>26205</v>
      </c>
      <c r="S580">
        <v>-58136.7</v>
      </c>
      <c r="T580" t="s">
        <v>37</v>
      </c>
      <c r="U580" t="s">
        <v>38</v>
      </c>
      <c r="V580" t="s">
        <v>39</v>
      </c>
      <c r="W580">
        <v>-480400000</v>
      </c>
      <c r="X580">
        <v>2795.3</v>
      </c>
      <c r="Y580">
        <v>2849480</v>
      </c>
      <c r="Z580">
        <v>76.8</v>
      </c>
      <c r="AA580">
        <v>81.123999999999995</v>
      </c>
      <c r="AB580">
        <v>22130200</v>
      </c>
    </row>
    <row r="581" spans="1:28" x14ac:dyDescent="0.3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8</v>
      </c>
      <c r="J581" t="s">
        <v>9</v>
      </c>
      <c r="K581" t="s">
        <v>10</v>
      </c>
      <c r="L581" t="s">
        <v>11</v>
      </c>
      <c r="M581" t="s">
        <v>12</v>
      </c>
      <c r="N581" t="s">
        <v>13</v>
      </c>
      <c r="O581" t="s">
        <v>14</v>
      </c>
      <c r="P581" t="s">
        <v>15</v>
      </c>
      <c r="Q581" t="s">
        <v>16</v>
      </c>
      <c r="R581" t="s">
        <v>17</v>
      </c>
      <c r="S581" t="s">
        <v>18</v>
      </c>
      <c r="T581" t="s">
        <v>19</v>
      </c>
      <c r="U581" t="s">
        <v>20</v>
      </c>
      <c r="V581" t="s">
        <v>21</v>
      </c>
      <c r="W581" t="s">
        <v>22</v>
      </c>
      <c r="X581" t="s">
        <v>23</v>
      </c>
      <c r="Y581" t="s">
        <v>24</v>
      </c>
      <c r="Z581" t="s">
        <v>25</v>
      </c>
      <c r="AA581" t="s">
        <v>26</v>
      </c>
      <c r="AB581" t="s">
        <v>27</v>
      </c>
    </row>
    <row r="582" spans="1:28" x14ac:dyDescent="0.3">
      <c r="A582" t="s">
        <v>28</v>
      </c>
      <c r="B582" t="s">
        <v>29</v>
      </c>
      <c r="C582">
        <v>26972.5</v>
      </c>
      <c r="D582">
        <v>-2749</v>
      </c>
      <c r="E582">
        <v>3032102</v>
      </c>
      <c r="F582">
        <v>3040069</v>
      </c>
      <c r="G582" t="s">
        <v>30</v>
      </c>
      <c r="H582">
        <v>2286000</v>
      </c>
      <c r="I582">
        <v>-47969042426</v>
      </c>
      <c r="J582" t="s">
        <v>31</v>
      </c>
      <c r="K582" t="s">
        <v>32</v>
      </c>
      <c r="L582" t="s">
        <v>33</v>
      </c>
      <c r="M582">
        <v>27475331</v>
      </c>
      <c r="N582">
        <v>12489942</v>
      </c>
      <c r="O582" t="s">
        <v>34</v>
      </c>
      <c r="P582">
        <v>46.5</v>
      </c>
      <c r="Q582" t="s">
        <v>35</v>
      </c>
      <c r="R582" t="s">
        <v>26206</v>
      </c>
      <c r="S582">
        <v>-58267</v>
      </c>
      <c r="T582" t="s">
        <v>37</v>
      </c>
      <c r="U582" t="s">
        <v>38</v>
      </c>
      <c r="V582" t="s">
        <v>39</v>
      </c>
      <c r="W582">
        <v>-482000000</v>
      </c>
      <c r="X582">
        <v>2797</v>
      </c>
      <c r="Y582">
        <v>2855638.5</v>
      </c>
      <c r="Z582">
        <v>76.95</v>
      </c>
      <c r="AA582">
        <v>81.295000000000002</v>
      </c>
      <c r="AB582">
        <v>22178000</v>
      </c>
    </row>
    <row r="583" spans="1:28" x14ac:dyDescent="0.3">
      <c r="A583" t="s">
        <v>28</v>
      </c>
      <c r="B583" t="s">
        <v>40</v>
      </c>
      <c r="C583">
        <v>27029.5</v>
      </c>
      <c r="D583">
        <v>-2755.3</v>
      </c>
      <c r="E583">
        <v>3038645.7</v>
      </c>
      <c r="F583">
        <v>3046628.6</v>
      </c>
      <c r="G583" t="s">
        <v>41</v>
      </c>
      <c r="H583">
        <v>2290900</v>
      </c>
      <c r="I583">
        <v>-48073687985.199997</v>
      </c>
      <c r="J583" t="s">
        <v>42</v>
      </c>
      <c r="K583" t="s">
        <v>43</v>
      </c>
      <c r="L583" t="s">
        <v>44</v>
      </c>
      <c r="M583">
        <v>27533235.699999999</v>
      </c>
      <c r="N583">
        <v>12516854.5</v>
      </c>
      <c r="O583" t="s">
        <v>45</v>
      </c>
      <c r="P583">
        <v>46.6</v>
      </c>
      <c r="Q583" t="s">
        <v>46</v>
      </c>
      <c r="R583" t="s">
        <v>26207</v>
      </c>
      <c r="S583">
        <v>-58397.299999999901</v>
      </c>
      <c r="T583" t="s">
        <v>37</v>
      </c>
      <c r="U583" t="s">
        <v>38</v>
      </c>
      <c r="V583" t="s">
        <v>39</v>
      </c>
      <c r="W583">
        <v>-483600000</v>
      </c>
      <c r="X583">
        <v>2798.7</v>
      </c>
      <c r="Y583">
        <v>2861797</v>
      </c>
      <c r="Z583">
        <v>77.099999999999994</v>
      </c>
      <c r="AA583">
        <v>81.465999999999994</v>
      </c>
      <c r="AB583">
        <v>22225800</v>
      </c>
    </row>
    <row r="584" spans="1:28" x14ac:dyDescent="0.3">
      <c r="A584" t="s">
        <v>28</v>
      </c>
      <c r="B584" t="s">
        <v>48</v>
      </c>
      <c r="C584">
        <v>27086.5</v>
      </c>
      <c r="D584">
        <v>-2761.6</v>
      </c>
      <c r="E584">
        <v>3045189.4</v>
      </c>
      <c r="F584">
        <v>3053188.2</v>
      </c>
      <c r="G584" t="s">
        <v>49</v>
      </c>
      <c r="H584">
        <v>2295800</v>
      </c>
      <c r="I584">
        <v>-48178333544.400002</v>
      </c>
      <c r="J584" t="s">
        <v>50</v>
      </c>
      <c r="K584" t="s">
        <v>51</v>
      </c>
      <c r="L584" t="s">
        <v>52</v>
      </c>
      <c r="M584">
        <v>27591140.399999999</v>
      </c>
      <c r="N584">
        <v>12543767</v>
      </c>
      <c r="O584" t="s">
        <v>53</v>
      </c>
      <c r="P584">
        <v>46.7</v>
      </c>
      <c r="Q584" t="s">
        <v>54</v>
      </c>
      <c r="R584" t="s">
        <v>26208</v>
      </c>
      <c r="S584">
        <v>-58527.6</v>
      </c>
      <c r="T584" t="s">
        <v>37</v>
      </c>
      <c r="U584" t="s">
        <v>56</v>
      </c>
      <c r="V584" t="s">
        <v>39</v>
      </c>
      <c r="W584">
        <v>-485200000</v>
      </c>
      <c r="X584">
        <v>2800.4</v>
      </c>
      <c r="Y584">
        <v>2867955.5</v>
      </c>
      <c r="Z584">
        <v>77.25</v>
      </c>
      <c r="AA584">
        <v>81.637</v>
      </c>
      <c r="AB584">
        <v>22273600</v>
      </c>
    </row>
    <row r="585" spans="1:28" x14ac:dyDescent="0.3">
      <c r="A585" t="s">
        <v>28</v>
      </c>
      <c r="B585" t="s">
        <v>57</v>
      </c>
      <c r="C585">
        <v>27143.5</v>
      </c>
      <c r="D585">
        <v>-2767.9</v>
      </c>
      <c r="E585">
        <v>3051733.1</v>
      </c>
      <c r="F585">
        <v>3059747.8</v>
      </c>
      <c r="G585" t="s">
        <v>58</v>
      </c>
      <c r="H585">
        <v>2300700</v>
      </c>
      <c r="I585">
        <v>-48282979103.599998</v>
      </c>
      <c r="J585" t="s">
        <v>59</v>
      </c>
      <c r="K585" t="s">
        <v>60</v>
      </c>
      <c r="L585" t="s">
        <v>61</v>
      </c>
      <c r="M585">
        <v>27649045.100000001</v>
      </c>
      <c r="N585">
        <v>12570679.5</v>
      </c>
      <c r="O585" t="s">
        <v>62</v>
      </c>
      <c r="P585">
        <v>46.8</v>
      </c>
      <c r="Q585" t="s">
        <v>63</v>
      </c>
      <c r="R585" t="s">
        <v>26209</v>
      </c>
      <c r="S585">
        <v>-58657.9</v>
      </c>
      <c r="T585" t="s">
        <v>37</v>
      </c>
      <c r="U585" t="s">
        <v>38</v>
      </c>
      <c r="V585" t="s">
        <v>39</v>
      </c>
      <c r="W585">
        <v>-486800000</v>
      </c>
      <c r="X585">
        <v>2802.1</v>
      </c>
      <c r="Y585">
        <v>2874114</v>
      </c>
      <c r="Z585">
        <v>77.400000000000006</v>
      </c>
      <c r="AA585">
        <v>81.808000000000007</v>
      </c>
      <c r="AB585">
        <v>22321400</v>
      </c>
    </row>
    <row r="586" spans="1:28" x14ac:dyDescent="0.3">
      <c r="A586" t="s">
        <v>0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8</v>
      </c>
      <c r="J586" t="s">
        <v>9</v>
      </c>
      <c r="K586" t="s">
        <v>10</v>
      </c>
      <c r="L586" t="s">
        <v>11</v>
      </c>
      <c r="M586" t="s">
        <v>12</v>
      </c>
      <c r="N586" t="s">
        <v>13</v>
      </c>
      <c r="O586" t="s">
        <v>14</v>
      </c>
      <c r="P586" t="s">
        <v>15</v>
      </c>
      <c r="Q586" t="s">
        <v>16</v>
      </c>
      <c r="R586" t="s">
        <v>17</v>
      </c>
      <c r="S586" t="s">
        <v>18</v>
      </c>
      <c r="T586" t="s">
        <v>19</v>
      </c>
      <c r="U586" t="s">
        <v>20</v>
      </c>
      <c r="V586" t="s">
        <v>21</v>
      </c>
      <c r="W586" t="s">
        <v>22</v>
      </c>
      <c r="X586" t="s">
        <v>23</v>
      </c>
      <c r="Y586" t="s">
        <v>24</v>
      </c>
      <c r="Z586" t="s">
        <v>25</v>
      </c>
      <c r="AA586" t="s">
        <v>26</v>
      </c>
      <c r="AB586" t="s">
        <v>27</v>
      </c>
    </row>
    <row r="587" spans="1:28" x14ac:dyDescent="0.3">
      <c r="A587" t="s">
        <v>28</v>
      </c>
      <c r="B587" t="s">
        <v>29</v>
      </c>
      <c r="C587">
        <v>27200.5</v>
      </c>
      <c r="D587">
        <v>-2774.2</v>
      </c>
      <c r="E587">
        <v>3058276.8</v>
      </c>
      <c r="F587">
        <v>3066307.4</v>
      </c>
      <c r="G587" t="s">
        <v>30</v>
      </c>
      <c r="H587">
        <v>2305600</v>
      </c>
      <c r="I587">
        <v>-48387624662.800003</v>
      </c>
      <c r="J587" t="s">
        <v>31</v>
      </c>
      <c r="K587" t="s">
        <v>32</v>
      </c>
      <c r="L587" t="s">
        <v>33</v>
      </c>
      <c r="M587">
        <v>27706949.800000001</v>
      </c>
      <c r="N587">
        <v>12597592</v>
      </c>
      <c r="O587" t="s">
        <v>34</v>
      </c>
      <c r="P587">
        <v>46.9</v>
      </c>
      <c r="Q587" t="s">
        <v>35</v>
      </c>
      <c r="R587" t="s">
        <v>26210</v>
      </c>
      <c r="S587">
        <v>-58788.2</v>
      </c>
      <c r="T587" t="s">
        <v>37</v>
      </c>
      <c r="U587" t="s">
        <v>38</v>
      </c>
      <c r="V587" t="s">
        <v>39</v>
      </c>
      <c r="W587">
        <v>-488400000</v>
      </c>
      <c r="X587">
        <v>2803.8</v>
      </c>
      <c r="Y587">
        <v>2880272.5</v>
      </c>
      <c r="Z587">
        <v>77.55</v>
      </c>
      <c r="AA587">
        <v>81.978999999999999</v>
      </c>
      <c r="AB587">
        <v>22369200</v>
      </c>
    </row>
    <row r="588" spans="1:28" x14ac:dyDescent="0.3">
      <c r="A588" t="s">
        <v>28</v>
      </c>
      <c r="B588" t="s">
        <v>40</v>
      </c>
      <c r="C588">
        <v>27257.5</v>
      </c>
      <c r="D588">
        <v>-2780.5</v>
      </c>
      <c r="E588">
        <v>3064820.5</v>
      </c>
      <c r="F588">
        <v>3072867</v>
      </c>
      <c r="G588" t="s">
        <v>41</v>
      </c>
      <c r="H588">
        <v>2310500</v>
      </c>
      <c r="I588">
        <v>-48492270222</v>
      </c>
      <c r="J588" t="s">
        <v>42</v>
      </c>
      <c r="K588" t="s">
        <v>43</v>
      </c>
      <c r="L588" t="s">
        <v>44</v>
      </c>
      <c r="M588">
        <v>27764854.5</v>
      </c>
      <c r="N588">
        <v>12624504.5</v>
      </c>
      <c r="O588" t="s">
        <v>45</v>
      </c>
      <c r="P588">
        <v>47</v>
      </c>
      <c r="Q588" t="s">
        <v>46</v>
      </c>
      <c r="R588" t="s">
        <v>26211</v>
      </c>
      <c r="S588">
        <v>-58918.5</v>
      </c>
      <c r="T588" t="s">
        <v>37</v>
      </c>
      <c r="U588" t="s">
        <v>38</v>
      </c>
      <c r="V588" t="s">
        <v>39</v>
      </c>
      <c r="W588">
        <v>-490000000</v>
      </c>
      <c r="X588">
        <v>2805.5</v>
      </c>
      <c r="Y588">
        <v>2886431</v>
      </c>
      <c r="Z588">
        <v>77.7</v>
      </c>
      <c r="AA588">
        <v>82.15</v>
      </c>
      <c r="AB588">
        <v>22417000</v>
      </c>
    </row>
    <row r="589" spans="1:28" x14ac:dyDescent="0.3">
      <c r="A589" t="s">
        <v>28</v>
      </c>
      <c r="B589" t="s">
        <v>48</v>
      </c>
      <c r="C589">
        <v>27314.5</v>
      </c>
      <c r="D589">
        <v>-2786.8</v>
      </c>
      <c r="E589">
        <v>3071364.2</v>
      </c>
      <c r="F589">
        <v>3079426.6</v>
      </c>
      <c r="G589" t="s">
        <v>49</v>
      </c>
      <c r="H589">
        <v>2315400</v>
      </c>
      <c r="I589">
        <v>-48596915781.199997</v>
      </c>
      <c r="J589" t="s">
        <v>50</v>
      </c>
      <c r="K589" t="s">
        <v>51</v>
      </c>
      <c r="L589" t="s">
        <v>52</v>
      </c>
      <c r="M589">
        <v>27822759.199999999</v>
      </c>
      <c r="N589">
        <v>12651417</v>
      </c>
      <c r="O589" t="s">
        <v>53</v>
      </c>
      <c r="P589">
        <v>47.1</v>
      </c>
      <c r="Q589" t="s">
        <v>54</v>
      </c>
      <c r="R589" t="s">
        <v>26212</v>
      </c>
      <c r="S589">
        <v>-59048.799999999901</v>
      </c>
      <c r="T589" t="s">
        <v>37</v>
      </c>
      <c r="U589" t="s">
        <v>56</v>
      </c>
      <c r="V589" t="s">
        <v>39</v>
      </c>
      <c r="W589">
        <v>-491600000</v>
      </c>
      <c r="X589">
        <v>2807.2</v>
      </c>
      <c r="Y589">
        <v>2892589.5</v>
      </c>
      <c r="Z589">
        <v>77.849999999999994</v>
      </c>
      <c r="AA589">
        <v>82.320999999999998</v>
      </c>
      <c r="AB589">
        <v>22464800</v>
      </c>
    </row>
    <row r="590" spans="1:28" x14ac:dyDescent="0.3">
      <c r="A590" t="s">
        <v>28</v>
      </c>
      <c r="B590" t="s">
        <v>57</v>
      </c>
      <c r="C590">
        <v>27371.5</v>
      </c>
      <c r="D590">
        <v>-2793.1</v>
      </c>
      <c r="E590">
        <v>3077907.9</v>
      </c>
      <c r="F590">
        <v>3085986.2</v>
      </c>
      <c r="G590" t="s">
        <v>58</v>
      </c>
      <c r="H590">
        <v>2320300</v>
      </c>
      <c r="I590">
        <v>-48701561340.400002</v>
      </c>
      <c r="J590" t="s">
        <v>59</v>
      </c>
      <c r="K590" t="s">
        <v>60</v>
      </c>
      <c r="L590" t="s">
        <v>61</v>
      </c>
      <c r="M590">
        <v>27880663.899999999</v>
      </c>
      <c r="N590">
        <v>12678329.5</v>
      </c>
      <c r="O590" t="s">
        <v>62</v>
      </c>
      <c r="P590">
        <v>47.2</v>
      </c>
      <c r="Q590" t="s">
        <v>63</v>
      </c>
      <c r="R590" t="s">
        <v>26213</v>
      </c>
      <c r="S590">
        <v>-59179.1</v>
      </c>
      <c r="T590" t="s">
        <v>37</v>
      </c>
      <c r="U590" t="s">
        <v>38</v>
      </c>
      <c r="V590" t="s">
        <v>39</v>
      </c>
      <c r="W590">
        <v>-493200000</v>
      </c>
      <c r="X590">
        <v>2808.9</v>
      </c>
      <c r="Y590">
        <v>2898748</v>
      </c>
      <c r="Z590">
        <v>78</v>
      </c>
      <c r="AA590">
        <v>82.492000000000004</v>
      </c>
      <c r="AB590">
        <v>22512600</v>
      </c>
    </row>
    <row r="591" spans="1:28" x14ac:dyDescent="0.3">
      <c r="A591" t="s">
        <v>0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13</v>
      </c>
      <c r="O591" t="s">
        <v>14</v>
      </c>
      <c r="P591" t="s">
        <v>15</v>
      </c>
      <c r="Q591" t="s">
        <v>16</v>
      </c>
      <c r="R591" t="s">
        <v>17</v>
      </c>
      <c r="S591" t="s">
        <v>18</v>
      </c>
      <c r="T591" t="s">
        <v>19</v>
      </c>
      <c r="U591" t="s">
        <v>20</v>
      </c>
      <c r="V591" t="s">
        <v>21</v>
      </c>
      <c r="W591" t="s">
        <v>22</v>
      </c>
      <c r="X591" t="s">
        <v>23</v>
      </c>
      <c r="Y591" t="s">
        <v>24</v>
      </c>
      <c r="Z591" t="s">
        <v>25</v>
      </c>
      <c r="AA591" t="s">
        <v>26</v>
      </c>
      <c r="AB591" t="s">
        <v>27</v>
      </c>
    </row>
    <row r="592" spans="1:28" x14ac:dyDescent="0.3">
      <c r="A592" t="s">
        <v>28</v>
      </c>
      <c r="B592" t="s">
        <v>29</v>
      </c>
      <c r="C592">
        <v>27428.5</v>
      </c>
      <c r="D592">
        <v>-2799.4</v>
      </c>
      <c r="E592">
        <v>3084451.6</v>
      </c>
      <c r="F592">
        <v>3092545.8</v>
      </c>
      <c r="G592" t="s">
        <v>30</v>
      </c>
      <c r="H592">
        <v>2325200</v>
      </c>
      <c r="I592">
        <v>-48806206899.599998</v>
      </c>
      <c r="J592" t="s">
        <v>31</v>
      </c>
      <c r="K592" t="s">
        <v>32</v>
      </c>
      <c r="L592" t="s">
        <v>33</v>
      </c>
      <c r="M592">
        <v>27938568.600000001</v>
      </c>
      <c r="N592">
        <v>12705242</v>
      </c>
      <c r="O592" t="s">
        <v>34</v>
      </c>
      <c r="P592">
        <v>47.3</v>
      </c>
      <c r="Q592" t="s">
        <v>35</v>
      </c>
      <c r="R592" t="s">
        <v>26214</v>
      </c>
      <c r="S592">
        <v>-59309.4</v>
      </c>
      <c r="T592" t="s">
        <v>37</v>
      </c>
      <c r="U592" t="s">
        <v>38</v>
      </c>
      <c r="V592" t="s">
        <v>39</v>
      </c>
      <c r="W592">
        <v>-494800000</v>
      </c>
      <c r="X592">
        <v>2810.6</v>
      </c>
      <c r="Y592">
        <v>2904906.5</v>
      </c>
      <c r="Z592">
        <v>78.150000000000006</v>
      </c>
      <c r="AA592">
        <v>82.662999999999997</v>
      </c>
      <c r="AB592">
        <v>22560400</v>
      </c>
    </row>
    <row r="593" spans="1:28" x14ac:dyDescent="0.3">
      <c r="A593" t="s">
        <v>28</v>
      </c>
      <c r="B593" t="s">
        <v>40</v>
      </c>
      <c r="C593">
        <v>27485.5</v>
      </c>
      <c r="D593">
        <v>-2805.7</v>
      </c>
      <c r="E593">
        <v>3090995.3</v>
      </c>
      <c r="F593">
        <v>3099105.4</v>
      </c>
      <c r="G593" t="s">
        <v>41</v>
      </c>
      <c r="H593">
        <v>2330100</v>
      </c>
      <c r="I593">
        <v>-48910852458.800003</v>
      </c>
      <c r="J593" t="s">
        <v>42</v>
      </c>
      <c r="K593" t="s">
        <v>43</v>
      </c>
      <c r="L593" t="s">
        <v>44</v>
      </c>
      <c r="M593">
        <v>27996473.300000001</v>
      </c>
      <c r="N593">
        <v>12732154.5</v>
      </c>
      <c r="O593" t="s">
        <v>45</v>
      </c>
      <c r="P593">
        <v>47.4</v>
      </c>
      <c r="Q593" t="s">
        <v>46</v>
      </c>
      <c r="R593" t="s">
        <v>26215</v>
      </c>
      <c r="S593">
        <v>-59439.7</v>
      </c>
      <c r="T593" t="s">
        <v>37</v>
      </c>
      <c r="U593" t="s">
        <v>38</v>
      </c>
      <c r="V593" t="s">
        <v>39</v>
      </c>
      <c r="W593">
        <v>-496400000</v>
      </c>
      <c r="X593">
        <v>2812.3</v>
      </c>
      <c r="Y593">
        <v>2911065</v>
      </c>
      <c r="Z593">
        <v>78.3</v>
      </c>
      <c r="AA593">
        <v>82.834000000000003</v>
      </c>
      <c r="AB593">
        <v>22608200</v>
      </c>
    </row>
    <row r="594" spans="1:28" x14ac:dyDescent="0.3">
      <c r="A594" t="s">
        <v>28</v>
      </c>
      <c r="B594" t="s">
        <v>48</v>
      </c>
      <c r="C594">
        <v>27542.5</v>
      </c>
      <c r="D594">
        <v>-2812</v>
      </c>
      <c r="E594">
        <v>3097539</v>
      </c>
      <c r="F594">
        <v>3105665</v>
      </c>
      <c r="G594" t="s">
        <v>49</v>
      </c>
      <c r="H594">
        <v>2335000</v>
      </c>
      <c r="I594">
        <v>-49015498018</v>
      </c>
      <c r="J594" t="s">
        <v>50</v>
      </c>
      <c r="K594" t="s">
        <v>51</v>
      </c>
      <c r="L594" t="s">
        <v>52</v>
      </c>
      <c r="M594">
        <v>28054378</v>
      </c>
      <c r="N594">
        <v>12759067</v>
      </c>
      <c r="O594" t="s">
        <v>53</v>
      </c>
      <c r="P594">
        <v>47.5</v>
      </c>
      <c r="Q594" t="s">
        <v>54</v>
      </c>
      <c r="R594" t="s">
        <v>26216</v>
      </c>
      <c r="S594">
        <v>-59570</v>
      </c>
      <c r="T594" t="s">
        <v>37</v>
      </c>
      <c r="U594" t="s">
        <v>56</v>
      </c>
      <c r="V594" t="s">
        <v>39</v>
      </c>
      <c r="W594">
        <v>-498000000</v>
      </c>
      <c r="X594">
        <v>2814</v>
      </c>
      <c r="Y594">
        <v>2917223.5</v>
      </c>
      <c r="Z594">
        <v>78.45</v>
      </c>
      <c r="AA594">
        <v>83.004999999999995</v>
      </c>
      <c r="AB594">
        <v>22656000</v>
      </c>
    </row>
    <row r="595" spans="1:28" x14ac:dyDescent="0.3">
      <c r="A595" t="s">
        <v>28</v>
      </c>
      <c r="B595" t="s">
        <v>57</v>
      </c>
      <c r="C595">
        <v>27599.5</v>
      </c>
      <c r="D595">
        <v>-2818.3</v>
      </c>
      <c r="E595">
        <v>3104082.7</v>
      </c>
      <c r="F595">
        <v>3112224.6</v>
      </c>
      <c r="G595" t="s">
        <v>58</v>
      </c>
      <c r="H595">
        <v>2339900</v>
      </c>
      <c r="I595">
        <v>-49120143577.199997</v>
      </c>
      <c r="J595" t="s">
        <v>59</v>
      </c>
      <c r="K595" t="s">
        <v>60</v>
      </c>
      <c r="L595" t="s">
        <v>61</v>
      </c>
      <c r="M595">
        <v>28112282.699999999</v>
      </c>
      <c r="N595">
        <v>12785979.5</v>
      </c>
      <c r="O595" t="s">
        <v>62</v>
      </c>
      <c r="P595">
        <v>47.6</v>
      </c>
      <c r="Q595" t="s">
        <v>63</v>
      </c>
      <c r="R595" t="s">
        <v>26217</v>
      </c>
      <c r="S595">
        <v>-59700.299999999901</v>
      </c>
      <c r="T595" t="s">
        <v>37</v>
      </c>
      <c r="U595" t="s">
        <v>38</v>
      </c>
      <c r="V595" t="s">
        <v>39</v>
      </c>
      <c r="W595">
        <v>-499600000</v>
      </c>
      <c r="X595">
        <v>2815.7</v>
      </c>
      <c r="Y595">
        <v>2923382</v>
      </c>
      <c r="Z595">
        <v>78.599999999999994</v>
      </c>
      <c r="AA595">
        <v>83.176000000000002</v>
      </c>
      <c r="AB595">
        <v>22703800</v>
      </c>
    </row>
    <row r="596" spans="1:28" x14ac:dyDescent="0.3">
      <c r="A596" t="s">
        <v>0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8</v>
      </c>
      <c r="J596" t="s">
        <v>9</v>
      </c>
      <c r="K596" t="s">
        <v>10</v>
      </c>
      <c r="L596" t="s">
        <v>11</v>
      </c>
      <c r="M596" t="s">
        <v>12</v>
      </c>
      <c r="N596" t="s">
        <v>13</v>
      </c>
      <c r="O596" t="s">
        <v>14</v>
      </c>
      <c r="P596" t="s">
        <v>15</v>
      </c>
      <c r="Q596" t="s">
        <v>16</v>
      </c>
      <c r="R596" t="s">
        <v>17</v>
      </c>
      <c r="S596" t="s">
        <v>18</v>
      </c>
      <c r="T596" t="s">
        <v>19</v>
      </c>
      <c r="U596" t="s">
        <v>20</v>
      </c>
      <c r="V596" t="s">
        <v>21</v>
      </c>
      <c r="W596" t="s">
        <v>22</v>
      </c>
      <c r="X596" t="s">
        <v>23</v>
      </c>
      <c r="Y596" t="s">
        <v>24</v>
      </c>
      <c r="Z596" t="s">
        <v>25</v>
      </c>
      <c r="AA596" t="s">
        <v>26</v>
      </c>
      <c r="AB596" t="s">
        <v>27</v>
      </c>
    </row>
    <row r="597" spans="1:28" x14ac:dyDescent="0.3">
      <c r="A597" t="s">
        <v>28</v>
      </c>
      <c r="B597" t="s">
        <v>29</v>
      </c>
      <c r="C597">
        <v>27656.5</v>
      </c>
      <c r="D597">
        <v>-2824.6</v>
      </c>
      <c r="E597">
        <v>3110626.4</v>
      </c>
      <c r="F597">
        <v>3118784.2</v>
      </c>
      <c r="G597" t="s">
        <v>30</v>
      </c>
      <c r="H597">
        <v>2344800</v>
      </c>
      <c r="I597">
        <v>-49224789136.400002</v>
      </c>
      <c r="J597" t="s">
        <v>31</v>
      </c>
      <c r="K597" t="s">
        <v>32</v>
      </c>
      <c r="L597" t="s">
        <v>33</v>
      </c>
      <c r="M597">
        <v>28170187.399999999</v>
      </c>
      <c r="N597">
        <v>12812892</v>
      </c>
      <c r="O597" t="s">
        <v>34</v>
      </c>
      <c r="P597">
        <v>47.7</v>
      </c>
      <c r="Q597" t="s">
        <v>35</v>
      </c>
      <c r="R597" t="s">
        <v>26218</v>
      </c>
      <c r="S597">
        <v>-59830.6</v>
      </c>
      <c r="T597" t="s">
        <v>37</v>
      </c>
      <c r="U597" t="s">
        <v>38</v>
      </c>
      <c r="V597" t="s">
        <v>39</v>
      </c>
      <c r="W597">
        <v>-501200000</v>
      </c>
      <c r="X597">
        <v>2817.4</v>
      </c>
      <c r="Y597">
        <v>2929540.5</v>
      </c>
      <c r="Z597">
        <v>78.75</v>
      </c>
      <c r="AA597">
        <v>83.346999999999994</v>
      </c>
      <c r="AB597">
        <v>22751600</v>
      </c>
    </row>
    <row r="598" spans="1:28" x14ac:dyDescent="0.3">
      <c r="A598" t="s">
        <v>28</v>
      </c>
      <c r="B598" t="s">
        <v>40</v>
      </c>
      <c r="C598">
        <v>27713.5</v>
      </c>
      <c r="D598">
        <v>-2830.9</v>
      </c>
      <c r="E598">
        <v>3117170.1</v>
      </c>
      <c r="F598">
        <v>3125343.8</v>
      </c>
      <c r="G598" t="s">
        <v>41</v>
      </c>
      <c r="H598">
        <v>2349700</v>
      </c>
      <c r="I598">
        <v>-49329434695.599998</v>
      </c>
      <c r="J598" t="s">
        <v>42</v>
      </c>
      <c r="K598" t="s">
        <v>43</v>
      </c>
      <c r="L598" t="s">
        <v>44</v>
      </c>
      <c r="M598">
        <v>28228092.100000001</v>
      </c>
      <c r="N598">
        <v>12839804.5</v>
      </c>
      <c r="O598" t="s">
        <v>45</v>
      </c>
      <c r="P598">
        <v>47.8</v>
      </c>
      <c r="Q598" t="s">
        <v>46</v>
      </c>
      <c r="R598" t="s">
        <v>26219</v>
      </c>
      <c r="S598">
        <v>-59960.8999999999</v>
      </c>
      <c r="T598" t="s">
        <v>37</v>
      </c>
      <c r="U598" t="s">
        <v>38</v>
      </c>
      <c r="V598" t="s">
        <v>39</v>
      </c>
      <c r="W598">
        <v>-502800000</v>
      </c>
      <c r="X598">
        <v>2819.1</v>
      </c>
      <c r="Y598">
        <v>2935699</v>
      </c>
      <c r="Z598">
        <v>78.900000000000006</v>
      </c>
      <c r="AA598">
        <v>83.518000000000001</v>
      </c>
      <c r="AB598">
        <v>22799400</v>
      </c>
    </row>
    <row r="599" spans="1:28" x14ac:dyDescent="0.3">
      <c r="A599" t="s">
        <v>28</v>
      </c>
      <c r="B599" t="s">
        <v>48</v>
      </c>
      <c r="C599">
        <v>27770.5</v>
      </c>
      <c r="D599">
        <v>-2837.2</v>
      </c>
      <c r="E599">
        <v>3123713.8</v>
      </c>
      <c r="F599">
        <v>3131903.4</v>
      </c>
      <c r="G599" t="s">
        <v>49</v>
      </c>
      <c r="H599">
        <v>2354600</v>
      </c>
      <c r="I599">
        <v>-49434080254.800003</v>
      </c>
      <c r="J599" t="s">
        <v>50</v>
      </c>
      <c r="K599" t="s">
        <v>51</v>
      </c>
      <c r="L599" t="s">
        <v>52</v>
      </c>
      <c r="M599">
        <v>28285996.800000001</v>
      </c>
      <c r="N599">
        <v>12866717</v>
      </c>
      <c r="O599" t="s">
        <v>53</v>
      </c>
      <c r="P599">
        <v>47.9</v>
      </c>
      <c r="Q599" t="s">
        <v>54</v>
      </c>
      <c r="R599" t="s">
        <v>26220</v>
      </c>
      <c r="S599">
        <v>-60091.199999999997</v>
      </c>
      <c r="T599" t="s">
        <v>37</v>
      </c>
      <c r="U599" t="s">
        <v>56</v>
      </c>
      <c r="V599" t="s">
        <v>39</v>
      </c>
      <c r="W599">
        <v>-504400000</v>
      </c>
      <c r="X599">
        <v>2820.8</v>
      </c>
      <c r="Y599">
        <v>2941857.5</v>
      </c>
      <c r="Z599">
        <v>79.05</v>
      </c>
      <c r="AA599">
        <v>83.688999999999993</v>
      </c>
      <c r="AB599">
        <v>22847200</v>
      </c>
    </row>
    <row r="600" spans="1:28" x14ac:dyDescent="0.3">
      <c r="A600" t="s">
        <v>28</v>
      </c>
      <c r="B600" t="s">
        <v>57</v>
      </c>
      <c r="C600">
        <v>27827.5</v>
      </c>
      <c r="D600">
        <v>-2843.5</v>
      </c>
      <c r="E600">
        <v>3130257.5</v>
      </c>
      <c r="F600">
        <v>3138463</v>
      </c>
      <c r="G600" t="s">
        <v>58</v>
      </c>
      <c r="H600">
        <v>2359500</v>
      </c>
      <c r="I600">
        <v>-49538725814</v>
      </c>
      <c r="J600" t="s">
        <v>59</v>
      </c>
      <c r="K600" t="s">
        <v>60</v>
      </c>
      <c r="L600" t="s">
        <v>61</v>
      </c>
      <c r="M600">
        <v>28343901.5</v>
      </c>
      <c r="N600">
        <v>12893629.5</v>
      </c>
      <c r="O600" t="s">
        <v>62</v>
      </c>
      <c r="P600">
        <v>48</v>
      </c>
      <c r="Q600" t="s">
        <v>63</v>
      </c>
      <c r="R600" t="s">
        <v>26221</v>
      </c>
      <c r="S600">
        <v>-60221.5</v>
      </c>
      <c r="T600" t="s">
        <v>37</v>
      </c>
      <c r="U600" t="s">
        <v>38</v>
      </c>
      <c r="V600" t="s">
        <v>39</v>
      </c>
      <c r="W600">
        <v>-506000000</v>
      </c>
      <c r="X600">
        <v>2822.5</v>
      </c>
      <c r="Y600">
        <v>2948016</v>
      </c>
      <c r="Z600">
        <v>79.2</v>
      </c>
      <c r="AA600">
        <v>83.86</v>
      </c>
      <c r="AB600">
        <v>22895000</v>
      </c>
    </row>
    <row r="601" spans="1:28" x14ac:dyDescent="0.3">
      <c r="A601" t="s">
        <v>0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8</v>
      </c>
      <c r="J601" t="s">
        <v>9</v>
      </c>
      <c r="K601" t="s">
        <v>10</v>
      </c>
      <c r="L601" t="s">
        <v>11</v>
      </c>
      <c r="M601" t="s">
        <v>12</v>
      </c>
      <c r="N601" t="s">
        <v>13</v>
      </c>
      <c r="O601" t="s">
        <v>14</v>
      </c>
      <c r="P601" t="s">
        <v>15</v>
      </c>
      <c r="Q601" t="s">
        <v>16</v>
      </c>
      <c r="R601" t="s">
        <v>17</v>
      </c>
      <c r="S601" t="s">
        <v>18</v>
      </c>
      <c r="T601" t="s">
        <v>19</v>
      </c>
      <c r="U601" t="s">
        <v>20</v>
      </c>
      <c r="V601" t="s">
        <v>21</v>
      </c>
      <c r="W601" t="s">
        <v>22</v>
      </c>
      <c r="X601" t="s">
        <v>23</v>
      </c>
      <c r="Y601" t="s">
        <v>24</v>
      </c>
      <c r="Z601" t="s">
        <v>25</v>
      </c>
      <c r="AA601" t="s">
        <v>26</v>
      </c>
      <c r="AB601" t="s">
        <v>27</v>
      </c>
    </row>
    <row r="602" spans="1:28" x14ac:dyDescent="0.3">
      <c r="A602" t="s">
        <v>28</v>
      </c>
      <c r="B602" t="s">
        <v>29</v>
      </c>
      <c r="C602">
        <v>27884.5</v>
      </c>
      <c r="D602">
        <v>-2849.8</v>
      </c>
      <c r="E602">
        <v>3136801.2</v>
      </c>
      <c r="F602">
        <v>3145022.6</v>
      </c>
      <c r="G602" t="s">
        <v>30</v>
      </c>
      <c r="H602">
        <v>2364400</v>
      </c>
      <c r="I602">
        <v>-49643371373.199997</v>
      </c>
      <c r="J602" t="s">
        <v>31</v>
      </c>
      <c r="K602" t="s">
        <v>32</v>
      </c>
      <c r="L602" t="s">
        <v>33</v>
      </c>
      <c r="M602">
        <v>28401806.199999999</v>
      </c>
      <c r="N602">
        <v>12920542</v>
      </c>
      <c r="O602" t="s">
        <v>34</v>
      </c>
      <c r="P602">
        <v>48.1</v>
      </c>
      <c r="Q602" t="s">
        <v>35</v>
      </c>
      <c r="R602" t="s">
        <v>26222</v>
      </c>
      <c r="S602">
        <v>-60351.799999999901</v>
      </c>
      <c r="T602" t="s">
        <v>37</v>
      </c>
      <c r="U602" t="s">
        <v>38</v>
      </c>
      <c r="V602" t="s">
        <v>39</v>
      </c>
      <c r="W602">
        <v>-507600000</v>
      </c>
      <c r="X602">
        <v>2824.2</v>
      </c>
      <c r="Y602">
        <v>2954174.5</v>
      </c>
      <c r="Z602">
        <v>79.349999999999994</v>
      </c>
      <c r="AA602">
        <v>84.031000000000006</v>
      </c>
      <c r="AB602">
        <v>22942800</v>
      </c>
    </row>
    <row r="603" spans="1:28" x14ac:dyDescent="0.3">
      <c r="A603" t="s">
        <v>28</v>
      </c>
      <c r="B603" t="s">
        <v>40</v>
      </c>
      <c r="C603">
        <v>27941.5</v>
      </c>
      <c r="D603">
        <v>-2856.1</v>
      </c>
      <c r="E603">
        <v>3143344.9</v>
      </c>
      <c r="F603">
        <v>3151582.2</v>
      </c>
      <c r="G603" t="s">
        <v>41</v>
      </c>
      <c r="H603">
        <v>2369300</v>
      </c>
      <c r="I603">
        <v>-49748016932.400002</v>
      </c>
      <c r="J603" t="s">
        <v>42</v>
      </c>
      <c r="K603" t="s">
        <v>43</v>
      </c>
      <c r="L603" t="s">
        <v>44</v>
      </c>
      <c r="M603">
        <v>28459710.899999999</v>
      </c>
      <c r="N603">
        <v>12947454.5</v>
      </c>
      <c r="O603" t="s">
        <v>45</v>
      </c>
      <c r="P603">
        <v>48.2</v>
      </c>
      <c r="Q603" t="s">
        <v>46</v>
      </c>
      <c r="R603" t="s">
        <v>26223</v>
      </c>
      <c r="S603">
        <v>-60482.1</v>
      </c>
      <c r="T603" t="s">
        <v>37</v>
      </c>
      <c r="U603" t="s">
        <v>38</v>
      </c>
      <c r="V603" t="s">
        <v>39</v>
      </c>
      <c r="W603">
        <v>-509200000</v>
      </c>
      <c r="X603">
        <v>2825.9</v>
      </c>
      <c r="Y603">
        <v>2960333</v>
      </c>
      <c r="Z603">
        <v>79.5</v>
      </c>
      <c r="AA603">
        <v>84.201999999999998</v>
      </c>
      <c r="AB603">
        <v>22990600</v>
      </c>
    </row>
    <row r="604" spans="1:28" x14ac:dyDescent="0.3">
      <c r="A604" t="s">
        <v>28</v>
      </c>
      <c r="B604" t="s">
        <v>48</v>
      </c>
      <c r="C604">
        <v>27998.5</v>
      </c>
      <c r="D604">
        <v>-2862.4</v>
      </c>
      <c r="E604">
        <v>3149888.6</v>
      </c>
      <c r="F604">
        <v>3158141.8</v>
      </c>
      <c r="G604" t="s">
        <v>49</v>
      </c>
      <c r="H604">
        <v>2374200</v>
      </c>
      <c r="I604">
        <v>-49852662491.599998</v>
      </c>
      <c r="J604" t="s">
        <v>50</v>
      </c>
      <c r="K604" t="s">
        <v>51</v>
      </c>
      <c r="L604" t="s">
        <v>52</v>
      </c>
      <c r="M604">
        <v>28517615.600000001</v>
      </c>
      <c r="N604">
        <v>12974367</v>
      </c>
      <c r="O604" t="s">
        <v>53</v>
      </c>
      <c r="P604">
        <v>48.3</v>
      </c>
      <c r="Q604" t="s">
        <v>54</v>
      </c>
      <c r="R604" t="s">
        <v>26224</v>
      </c>
      <c r="S604">
        <v>-60612.3999999999</v>
      </c>
      <c r="T604" t="s">
        <v>37</v>
      </c>
      <c r="U604" t="s">
        <v>56</v>
      </c>
      <c r="V604" t="s">
        <v>39</v>
      </c>
      <c r="W604">
        <v>-510800000</v>
      </c>
      <c r="X604">
        <v>2827.6</v>
      </c>
      <c r="Y604">
        <v>2966491.5</v>
      </c>
      <c r="Z604">
        <v>79.650000000000006</v>
      </c>
      <c r="AA604">
        <v>84.373000000000005</v>
      </c>
      <c r="AB604">
        <v>23038400</v>
      </c>
    </row>
    <row r="605" spans="1:28" x14ac:dyDescent="0.3">
      <c r="A605" t="s">
        <v>28</v>
      </c>
      <c r="B605" t="s">
        <v>57</v>
      </c>
      <c r="C605">
        <v>28055.5</v>
      </c>
      <c r="D605">
        <v>-2868.7</v>
      </c>
      <c r="E605">
        <v>3156432.3</v>
      </c>
      <c r="F605">
        <v>3164701.4</v>
      </c>
      <c r="G605" t="s">
        <v>58</v>
      </c>
      <c r="H605">
        <v>2379100</v>
      </c>
      <c r="I605">
        <v>-49957308050.800003</v>
      </c>
      <c r="J605" t="s">
        <v>59</v>
      </c>
      <c r="K605" t="s">
        <v>60</v>
      </c>
      <c r="L605" t="s">
        <v>61</v>
      </c>
      <c r="M605">
        <v>28575520.300000001</v>
      </c>
      <c r="N605">
        <v>13001279.5</v>
      </c>
      <c r="O605" t="s">
        <v>62</v>
      </c>
      <c r="P605">
        <v>48.4</v>
      </c>
      <c r="Q605" t="s">
        <v>63</v>
      </c>
      <c r="R605" t="s">
        <v>26225</v>
      </c>
      <c r="S605">
        <v>-60742.7</v>
      </c>
      <c r="T605" t="s">
        <v>37</v>
      </c>
      <c r="U605" t="s">
        <v>38</v>
      </c>
      <c r="V605" t="s">
        <v>39</v>
      </c>
      <c r="W605">
        <v>-512400000</v>
      </c>
      <c r="X605">
        <v>2829.3</v>
      </c>
      <c r="Y605">
        <v>2972650</v>
      </c>
      <c r="Z605">
        <v>79.8</v>
      </c>
      <c r="AA605">
        <v>84.543999999999997</v>
      </c>
      <c r="AB605">
        <v>23086200</v>
      </c>
    </row>
    <row r="606" spans="1:28" x14ac:dyDescent="0.3">
      <c r="A606" t="s">
        <v>0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7</v>
      </c>
      <c r="I606" t="s">
        <v>8</v>
      </c>
      <c r="J606" t="s">
        <v>9</v>
      </c>
      <c r="K606" t="s">
        <v>10</v>
      </c>
      <c r="L606" t="s">
        <v>11</v>
      </c>
      <c r="M606" t="s">
        <v>12</v>
      </c>
      <c r="N606" t="s">
        <v>13</v>
      </c>
      <c r="O606" t="s">
        <v>14</v>
      </c>
      <c r="P606" t="s">
        <v>15</v>
      </c>
      <c r="Q606" t="s">
        <v>16</v>
      </c>
      <c r="R606" t="s">
        <v>17</v>
      </c>
      <c r="S606" t="s">
        <v>18</v>
      </c>
      <c r="T606" t="s">
        <v>19</v>
      </c>
      <c r="U606" t="s">
        <v>20</v>
      </c>
      <c r="V606" t="s">
        <v>21</v>
      </c>
      <c r="W606" t="s">
        <v>22</v>
      </c>
      <c r="X606" t="s">
        <v>23</v>
      </c>
      <c r="Y606" t="s">
        <v>24</v>
      </c>
      <c r="Z606" t="s">
        <v>25</v>
      </c>
      <c r="AA606" t="s">
        <v>26</v>
      </c>
      <c r="AB606" t="s">
        <v>27</v>
      </c>
    </row>
    <row r="607" spans="1:28" x14ac:dyDescent="0.3">
      <c r="A607" t="s">
        <v>28</v>
      </c>
      <c r="B607" t="s">
        <v>29</v>
      </c>
      <c r="C607">
        <v>28112.5</v>
      </c>
      <c r="D607">
        <v>-2875</v>
      </c>
      <c r="E607">
        <v>3162976</v>
      </c>
      <c r="F607">
        <v>3171261</v>
      </c>
      <c r="G607" t="s">
        <v>30</v>
      </c>
      <c r="H607">
        <v>2384000</v>
      </c>
      <c r="I607">
        <v>-50061953610</v>
      </c>
      <c r="J607" t="s">
        <v>31</v>
      </c>
      <c r="K607" t="s">
        <v>32</v>
      </c>
      <c r="L607" t="s">
        <v>33</v>
      </c>
      <c r="M607">
        <v>28633425</v>
      </c>
      <c r="N607">
        <v>13028192</v>
      </c>
      <c r="O607" t="s">
        <v>34</v>
      </c>
      <c r="P607">
        <v>48.5</v>
      </c>
      <c r="Q607" t="s">
        <v>35</v>
      </c>
      <c r="R607" t="s">
        <v>26226</v>
      </c>
      <c r="S607">
        <v>-60873</v>
      </c>
      <c r="T607" t="s">
        <v>37</v>
      </c>
      <c r="U607" t="s">
        <v>38</v>
      </c>
      <c r="V607" t="s">
        <v>39</v>
      </c>
      <c r="W607">
        <v>-514000000</v>
      </c>
      <c r="X607">
        <v>2831</v>
      </c>
      <c r="Y607">
        <v>2978808.5</v>
      </c>
      <c r="Z607">
        <v>79.95</v>
      </c>
      <c r="AA607">
        <v>84.715000000000003</v>
      </c>
      <c r="AB607">
        <v>23134000</v>
      </c>
    </row>
    <row r="608" spans="1:28" x14ac:dyDescent="0.3">
      <c r="A608" t="s">
        <v>28</v>
      </c>
      <c r="B608" t="s">
        <v>40</v>
      </c>
      <c r="C608">
        <v>28169.5</v>
      </c>
      <c r="D608">
        <v>-2881.3</v>
      </c>
      <c r="E608">
        <v>3169519.7</v>
      </c>
      <c r="F608">
        <v>3177820.6</v>
      </c>
      <c r="G608" t="s">
        <v>41</v>
      </c>
      <c r="H608">
        <v>2388900</v>
      </c>
      <c r="I608">
        <v>-50166599169.199997</v>
      </c>
      <c r="J608" t="s">
        <v>42</v>
      </c>
      <c r="K608" t="s">
        <v>43</v>
      </c>
      <c r="L608" t="s">
        <v>44</v>
      </c>
      <c r="M608">
        <v>28691329.699999999</v>
      </c>
      <c r="N608">
        <v>13055104.5</v>
      </c>
      <c r="O608" t="s">
        <v>45</v>
      </c>
      <c r="P608">
        <v>48.6</v>
      </c>
      <c r="Q608" t="s">
        <v>46</v>
      </c>
      <c r="R608" t="s">
        <v>26227</v>
      </c>
      <c r="S608">
        <v>-61003.299999999901</v>
      </c>
      <c r="T608" t="s">
        <v>37</v>
      </c>
      <c r="U608" t="s">
        <v>38</v>
      </c>
      <c r="V608" t="s">
        <v>39</v>
      </c>
      <c r="W608">
        <v>-515600000</v>
      </c>
      <c r="X608">
        <v>2832.7</v>
      </c>
      <c r="Y608">
        <v>2984967</v>
      </c>
      <c r="Z608">
        <v>80.099999999999994</v>
      </c>
      <c r="AA608">
        <v>84.885999999999996</v>
      </c>
      <c r="AB608">
        <v>23181800</v>
      </c>
    </row>
    <row r="609" spans="1:28" x14ac:dyDescent="0.3">
      <c r="A609" t="s">
        <v>28</v>
      </c>
      <c r="B609" t="s">
        <v>48</v>
      </c>
      <c r="C609">
        <v>28226.5</v>
      </c>
      <c r="D609">
        <v>-2887.6</v>
      </c>
      <c r="E609">
        <v>3176063.4</v>
      </c>
      <c r="F609">
        <v>3184380.2</v>
      </c>
      <c r="G609" t="s">
        <v>49</v>
      </c>
      <c r="H609">
        <v>2393800</v>
      </c>
      <c r="I609">
        <v>-50271244728.400002</v>
      </c>
      <c r="J609" t="s">
        <v>50</v>
      </c>
      <c r="K609" t="s">
        <v>51</v>
      </c>
      <c r="L609" t="s">
        <v>52</v>
      </c>
      <c r="M609">
        <v>28749234.399999999</v>
      </c>
      <c r="N609">
        <v>13082017</v>
      </c>
      <c r="O609" t="s">
        <v>53</v>
      </c>
      <c r="P609">
        <v>48.7</v>
      </c>
      <c r="Q609" t="s">
        <v>54</v>
      </c>
      <c r="R609" t="s">
        <v>26228</v>
      </c>
      <c r="S609">
        <v>-61133.599999999999</v>
      </c>
      <c r="T609" t="s">
        <v>37</v>
      </c>
      <c r="U609" t="s">
        <v>56</v>
      </c>
      <c r="V609" t="s">
        <v>39</v>
      </c>
      <c r="W609">
        <v>-517200000</v>
      </c>
      <c r="X609">
        <v>2834.4</v>
      </c>
      <c r="Y609">
        <v>2991125.5</v>
      </c>
      <c r="Z609">
        <v>80.25</v>
      </c>
      <c r="AA609">
        <v>85.057000000000002</v>
      </c>
      <c r="AB609">
        <v>23229600</v>
      </c>
    </row>
    <row r="610" spans="1:28" x14ac:dyDescent="0.3">
      <c r="A610" t="s">
        <v>28</v>
      </c>
      <c r="B610" t="s">
        <v>57</v>
      </c>
      <c r="C610">
        <v>28283.5</v>
      </c>
      <c r="D610">
        <v>-2893.9</v>
      </c>
      <c r="E610">
        <v>3182607.1</v>
      </c>
      <c r="F610">
        <v>3190939.8</v>
      </c>
      <c r="G610" t="s">
        <v>58</v>
      </c>
      <c r="H610">
        <v>2398700</v>
      </c>
      <c r="I610">
        <v>-50375890287.599998</v>
      </c>
      <c r="J610" t="s">
        <v>59</v>
      </c>
      <c r="K610" t="s">
        <v>60</v>
      </c>
      <c r="L610" t="s">
        <v>61</v>
      </c>
      <c r="M610">
        <v>28807139.100000001</v>
      </c>
      <c r="N610">
        <v>13108929.5</v>
      </c>
      <c r="O610" t="s">
        <v>62</v>
      </c>
      <c r="P610">
        <v>48.8</v>
      </c>
      <c r="Q610" t="s">
        <v>63</v>
      </c>
      <c r="R610" t="s">
        <v>26229</v>
      </c>
      <c r="S610">
        <v>-61263.8999999999</v>
      </c>
      <c r="T610" t="s">
        <v>37</v>
      </c>
      <c r="U610" t="s">
        <v>38</v>
      </c>
      <c r="V610" t="s">
        <v>39</v>
      </c>
      <c r="W610">
        <v>-518800000</v>
      </c>
      <c r="X610">
        <v>2836.1</v>
      </c>
      <c r="Y610">
        <v>2997284</v>
      </c>
      <c r="Z610">
        <v>80.400000000000006</v>
      </c>
      <c r="AA610">
        <v>85.227999999999994</v>
      </c>
      <c r="AB610">
        <v>23277400</v>
      </c>
    </row>
    <row r="611" spans="1:28" x14ac:dyDescent="0.3">
      <c r="A611" t="s">
        <v>0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8</v>
      </c>
      <c r="J611" t="s">
        <v>9</v>
      </c>
      <c r="K611" t="s">
        <v>10</v>
      </c>
      <c r="L611" t="s">
        <v>11</v>
      </c>
      <c r="M611" t="s">
        <v>12</v>
      </c>
      <c r="N611" t="s">
        <v>13</v>
      </c>
      <c r="O611" t="s">
        <v>14</v>
      </c>
      <c r="P611" t="s">
        <v>15</v>
      </c>
      <c r="Q611" t="s">
        <v>16</v>
      </c>
      <c r="R611" t="s">
        <v>17</v>
      </c>
      <c r="S611" t="s">
        <v>18</v>
      </c>
      <c r="T611" t="s">
        <v>19</v>
      </c>
      <c r="U611" t="s">
        <v>20</v>
      </c>
      <c r="V611" t="s">
        <v>21</v>
      </c>
      <c r="W611" t="s">
        <v>22</v>
      </c>
      <c r="X611" t="s">
        <v>23</v>
      </c>
      <c r="Y611" t="s">
        <v>24</v>
      </c>
      <c r="Z611" t="s">
        <v>25</v>
      </c>
      <c r="AA611" t="s">
        <v>26</v>
      </c>
      <c r="AB611" t="s">
        <v>27</v>
      </c>
    </row>
    <row r="612" spans="1:28" x14ac:dyDescent="0.3">
      <c r="A612" t="s">
        <v>28</v>
      </c>
      <c r="B612" t="s">
        <v>29</v>
      </c>
      <c r="C612">
        <v>28340.5</v>
      </c>
      <c r="D612">
        <v>-2900.2</v>
      </c>
      <c r="E612">
        <v>3189150.8</v>
      </c>
      <c r="F612">
        <v>3197499.4</v>
      </c>
      <c r="G612" t="s">
        <v>30</v>
      </c>
      <c r="H612">
        <v>2403600</v>
      </c>
      <c r="I612">
        <v>-50480535846.800003</v>
      </c>
      <c r="J612" t="s">
        <v>31</v>
      </c>
      <c r="K612" t="s">
        <v>32</v>
      </c>
      <c r="L612" t="s">
        <v>33</v>
      </c>
      <c r="M612">
        <v>28865043.800000001</v>
      </c>
      <c r="N612">
        <v>13135842</v>
      </c>
      <c r="O612" t="s">
        <v>34</v>
      </c>
      <c r="P612">
        <v>48.9</v>
      </c>
      <c r="Q612" t="s">
        <v>35</v>
      </c>
      <c r="R612" t="s">
        <v>26230</v>
      </c>
      <c r="S612">
        <v>-61394.2</v>
      </c>
      <c r="T612" t="s">
        <v>37</v>
      </c>
      <c r="U612" t="s">
        <v>38</v>
      </c>
      <c r="V612" t="s">
        <v>39</v>
      </c>
      <c r="W612">
        <v>-520400000</v>
      </c>
      <c r="X612">
        <v>2837.8</v>
      </c>
      <c r="Y612">
        <v>3003442.5</v>
      </c>
      <c r="Z612">
        <v>80.55</v>
      </c>
      <c r="AA612">
        <v>85.399000000000001</v>
      </c>
      <c r="AB612">
        <v>23325200</v>
      </c>
    </row>
    <row r="613" spans="1:28" x14ac:dyDescent="0.3">
      <c r="A613" t="s">
        <v>28</v>
      </c>
      <c r="B613" t="s">
        <v>40</v>
      </c>
      <c r="C613">
        <v>28397.5</v>
      </c>
      <c r="D613">
        <v>-2906.5</v>
      </c>
      <c r="E613">
        <v>3195694.5</v>
      </c>
      <c r="F613">
        <v>3204059</v>
      </c>
      <c r="G613" t="s">
        <v>41</v>
      </c>
      <c r="H613">
        <v>2408500</v>
      </c>
      <c r="I613">
        <v>-50585181406</v>
      </c>
      <c r="J613" t="s">
        <v>42</v>
      </c>
      <c r="K613" t="s">
        <v>43</v>
      </c>
      <c r="L613" t="s">
        <v>44</v>
      </c>
      <c r="M613">
        <v>28922948.5</v>
      </c>
      <c r="N613">
        <v>13162754.5</v>
      </c>
      <c r="O613" t="s">
        <v>45</v>
      </c>
      <c r="P613">
        <v>49</v>
      </c>
      <c r="Q613" t="s">
        <v>46</v>
      </c>
      <c r="R613" t="s">
        <v>26231</v>
      </c>
      <c r="S613">
        <v>-61524.5</v>
      </c>
      <c r="T613" t="s">
        <v>37</v>
      </c>
      <c r="U613" t="s">
        <v>38</v>
      </c>
      <c r="V613" t="s">
        <v>39</v>
      </c>
      <c r="W613">
        <v>-522000000</v>
      </c>
      <c r="X613">
        <v>2839.5</v>
      </c>
      <c r="Y613">
        <v>3009601</v>
      </c>
      <c r="Z613">
        <v>80.7</v>
      </c>
      <c r="AA613">
        <v>85.57</v>
      </c>
      <c r="AB613">
        <v>23373000</v>
      </c>
    </row>
    <row r="614" spans="1:28" x14ac:dyDescent="0.3">
      <c r="A614" t="s">
        <v>28</v>
      </c>
      <c r="B614" t="s">
        <v>48</v>
      </c>
      <c r="C614">
        <v>28454.5</v>
      </c>
      <c r="D614">
        <v>-2912.8</v>
      </c>
      <c r="E614">
        <v>3202238.2</v>
      </c>
      <c r="F614">
        <v>3210618.6</v>
      </c>
      <c r="G614" t="s">
        <v>49</v>
      </c>
      <c r="H614">
        <v>2413400</v>
      </c>
      <c r="I614">
        <v>-50689826965.199997</v>
      </c>
      <c r="J614" t="s">
        <v>50</v>
      </c>
      <c r="K614" t="s">
        <v>51</v>
      </c>
      <c r="L614" t="s">
        <v>52</v>
      </c>
      <c r="M614">
        <v>28980853.199999999</v>
      </c>
      <c r="N614">
        <v>13189667</v>
      </c>
      <c r="O614" t="s">
        <v>53</v>
      </c>
      <c r="P614">
        <v>49.1</v>
      </c>
      <c r="Q614" t="s">
        <v>54</v>
      </c>
      <c r="R614" t="s">
        <v>26232</v>
      </c>
      <c r="S614">
        <v>-61654.799999999901</v>
      </c>
      <c r="T614" t="s">
        <v>37</v>
      </c>
      <c r="U614" t="s">
        <v>56</v>
      </c>
      <c r="V614" t="s">
        <v>39</v>
      </c>
      <c r="W614">
        <v>-523600000</v>
      </c>
      <c r="X614">
        <v>2841.2</v>
      </c>
      <c r="Y614">
        <v>3015759.5</v>
      </c>
      <c r="Z614">
        <v>80.849999999999994</v>
      </c>
      <c r="AA614">
        <v>85.741</v>
      </c>
      <c r="AB614">
        <v>23420800</v>
      </c>
    </row>
    <row r="615" spans="1:28" x14ac:dyDescent="0.3">
      <c r="A615" t="s">
        <v>28</v>
      </c>
      <c r="B615" t="s">
        <v>57</v>
      </c>
      <c r="C615">
        <v>28511.5</v>
      </c>
      <c r="D615">
        <v>-2919.1</v>
      </c>
      <c r="E615">
        <v>3208781.9</v>
      </c>
      <c r="F615">
        <v>3217178.2</v>
      </c>
      <c r="G615" t="s">
        <v>58</v>
      </c>
      <c r="H615">
        <v>2418300</v>
      </c>
      <c r="I615">
        <v>-50794472524.400002</v>
      </c>
      <c r="J615" t="s">
        <v>59</v>
      </c>
      <c r="K615" t="s">
        <v>60</v>
      </c>
      <c r="L615" t="s">
        <v>61</v>
      </c>
      <c r="M615">
        <v>29038757.899999999</v>
      </c>
      <c r="N615">
        <v>13216579.5</v>
      </c>
      <c r="O615" t="s">
        <v>62</v>
      </c>
      <c r="P615">
        <v>49.2</v>
      </c>
      <c r="Q615" t="s">
        <v>63</v>
      </c>
      <c r="R615" t="s">
        <v>26233</v>
      </c>
      <c r="S615">
        <v>-61785.1</v>
      </c>
      <c r="T615" t="s">
        <v>37</v>
      </c>
      <c r="U615" t="s">
        <v>38</v>
      </c>
      <c r="V615" t="s">
        <v>39</v>
      </c>
      <c r="W615">
        <v>-525200000</v>
      </c>
      <c r="X615">
        <v>2842.9</v>
      </c>
      <c r="Y615">
        <v>3021918</v>
      </c>
      <c r="Z615">
        <v>81</v>
      </c>
      <c r="AA615">
        <v>85.912000000000006</v>
      </c>
      <c r="AB615">
        <v>23468600</v>
      </c>
    </row>
    <row r="616" spans="1:28" x14ac:dyDescent="0.3">
      <c r="A616" t="s">
        <v>0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7</v>
      </c>
      <c r="I616" t="s">
        <v>8</v>
      </c>
      <c r="J616" t="s">
        <v>9</v>
      </c>
      <c r="K616" t="s">
        <v>10</v>
      </c>
      <c r="L616" t="s">
        <v>11</v>
      </c>
      <c r="M616" t="s">
        <v>12</v>
      </c>
      <c r="N616" t="s">
        <v>13</v>
      </c>
      <c r="O616" t="s">
        <v>14</v>
      </c>
      <c r="P616" t="s">
        <v>15</v>
      </c>
      <c r="Q616" t="s">
        <v>16</v>
      </c>
      <c r="R616" t="s">
        <v>17</v>
      </c>
      <c r="S616" t="s">
        <v>18</v>
      </c>
      <c r="T616" t="s">
        <v>19</v>
      </c>
      <c r="U616" t="s">
        <v>20</v>
      </c>
      <c r="V616" t="s">
        <v>21</v>
      </c>
      <c r="W616" t="s">
        <v>22</v>
      </c>
      <c r="X616" t="s">
        <v>23</v>
      </c>
      <c r="Y616" t="s">
        <v>24</v>
      </c>
      <c r="Z616" t="s">
        <v>25</v>
      </c>
      <c r="AA616" t="s">
        <v>26</v>
      </c>
      <c r="AB616" t="s">
        <v>27</v>
      </c>
    </row>
    <row r="617" spans="1:28" x14ac:dyDescent="0.3">
      <c r="A617" t="s">
        <v>28</v>
      </c>
      <c r="B617" t="s">
        <v>29</v>
      </c>
      <c r="C617">
        <v>28568.5</v>
      </c>
      <c r="D617">
        <v>-2925.4</v>
      </c>
      <c r="E617">
        <v>3215325.6</v>
      </c>
      <c r="F617">
        <v>3223737.8</v>
      </c>
      <c r="G617" t="s">
        <v>30</v>
      </c>
      <c r="H617">
        <v>2423200</v>
      </c>
      <c r="I617">
        <v>-50899118083.599998</v>
      </c>
      <c r="J617" t="s">
        <v>31</v>
      </c>
      <c r="K617" t="s">
        <v>32</v>
      </c>
      <c r="L617" t="s">
        <v>33</v>
      </c>
      <c r="M617">
        <v>29096662.600000001</v>
      </c>
      <c r="N617">
        <v>13243492</v>
      </c>
      <c r="O617" t="s">
        <v>34</v>
      </c>
      <c r="P617">
        <v>49.3</v>
      </c>
      <c r="Q617" t="s">
        <v>35</v>
      </c>
      <c r="R617" t="s">
        <v>26234</v>
      </c>
      <c r="S617">
        <v>-61915.3999999999</v>
      </c>
      <c r="T617" t="s">
        <v>37</v>
      </c>
      <c r="U617" t="s">
        <v>38</v>
      </c>
      <c r="V617" t="s">
        <v>39</v>
      </c>
      <c r="W617">
        <v>-526800000</v>
      </c>
      <c r="X617">
        <v>2844.6</v>
      </c>
      <c r="Y617">
        <v>3028076.5</v>
      </c>
      <c r="Z617">
        <v>81.150000000000006</v>
      </c>
      <c r="AA617">
        <v>86.082999999999998</v>
      </c>
      <c r="AB617">
        <v>23516400</v>
      </c>
    </row>
    <row r="618" spans="1:28" x14ac:dyDescent="0.3">
      <c r="A618" t="s">
        <v>28</v>
      </c>
      <c r="B618" t="s">
        <v>40</v>
      </c>
      <c r="C618">
        <v>28625.5</v>
      </c>
      <c r="D618">
        <v>-2931.7</v>
      </c>
      <c r="E618">
        <v>3221869.3</v>
      </c>
      <c r="F618">
        <v>3230297.4</v>
      </c>
      <c r="G618" t="s">
        <v>41</v>
      </c>
      <c r="H618">
        <v>2428100</v>
      </c>
      <c r="I618">
        <v>-51003763642.800003</v>
      </c>
      <c r="J618" t="s">
        <v>42</v>
      </c>
      <c r="K618" t="s">
        <v>43</v>
      </c>
      <c r="L618" t="s">
        <v>44</v>
      </c>
      <c r="M618">
        <v>29154567.300000001</v>
      </c>
      <c r="N618">
        <v>13270404.5</v>
      </c>
      <c r="O618" t="s">
        <v>45</v>
      </c>
      <c r="P618">
        <v>49.4</v>
      </c>
      <c r="Q618" t="s">
        <v>46</v>
      </c>
      <c r="R618" t="s">
        <v>26235</v>
      </c>
      <c r="S618">
        <v>-62045.7</v>
      </c>
      <c r="T618" t="s">
        <v>37</v>
      </c>
      <c r="U618" t="s">
        <v>38</v>
      </c>
      <c r="V618" t="s">
        <v>39</v>
      </c>
      <c r="W618">
        <v>-528400000</v>
      </c>
      <c r="X618">
        <v>2846.3</v>
      </c>
      <c r="Y618">
        <v>3034235</v>
      </c>
      <c r="Z618">
        <v>81.3</v>
      </c>
      <c r="AA618">
        <v>86.254000000000005</v>
      </c>
      <c r="AB618">
        <v>23564200</v>
      </c>
    </row>
    <row r="619" spans="1:28" x14ac:dyDescent="0.3">
      <c r="A619" t="s">
        <v>28</v>
      </c>
      <c r="B619" t="s">
        <v>48</v>
      </c>
      <c r="C619">
        <v>28682.5</v>
      </c>
      <c r="D619">
        <v>-2938</v>
      </c>
      <c r="E619">
        <v>3228413</v>
      </c>
      <c r="F619">
        <v>3236857</v>
      </c>
      <c r="G619" t="s">
        <v>49</v>
      </c>
      <c r="H619">
        <v>2433000</v>
      </c>
      <c r="I619">
        <v>-51108409202</v>
      </c>
      <c r="J619" t="s">
        <v>50</v>
      </c>
      <c r="K619" t="s">
        <v>51</v>
      </c>
      <c r="L619" t="s">
        <v>52</v>
      </c>
      <c r="M619">
        <v>29212472</v>
      </c>
      <c r="N619">
        <v>13297317</v>
      </c>
      <c r="O619" t="s">
        <v>53</v>
      </c>
      <c r="P619">
        <v>49.5</v>
      </c>
      <c r="Q619" t="s">
        <v>54</v>
      </c>
      <c r="R619" t="s">
        <v>26236</v>
      </c>
      <c r="S619">
        <v>-62175.999999999898</v>
      </c>
      <c r="T619" t="s">
        <v>37</v>
      </c>
      <c r="U619" t="s">
        <v>56</v>
      </c>
      <c r="V619" t="s">
        <v>39</v>
      </c>
      <c r="W619">
        <v>-530000000</v>
      </c>
      <c r="X619">
        <v>2848</v>
      </c>
      <c r="Y619">
        <v>3040393.5</v>
      </c>
      <c r="Z619">
        <v>81.45</v>
      </c>
      <c r="AA619">
        <v>86.424999999999997</v>
      </c>
      <c r="AB619">
        <v>23612000</v>
      </c>
    </row>
    <row r="620" spans="1:28" x14ac:dyDescent="0.3">
      <c r="A620" t="s">
        <v>28</v>
      </c>
      <c r="B620" t="s">
        <v>57</v>
      </c>
      <c r="C620">
        <v>28739.5</v>
      </c>
      <c r="D620">
        <v>-2944.3</v>
      </c>
      <c r="E620">
        <v>3234956.7</v>
      </c>
      <c r="F620">
        <v>3243416.6</v>
      </c>
      <c r="G620" t="s">
        <v>58</v>
      </c>
      <c r="H620">
        <v>2437900</v>
      </c>
      <c r="I620">
        <v>-51213054761.199997</v>
      </c>
      <c r="J620" t="s">
        <v>59</v>
      </c>
      <c r="K620" t="s">
        <v>60</v>
      </c>
      <c r="L620" t="s">
        <v>61</v>
      </c>
      <c r="M620">
        <v>29270376.699999999</v>
      </c>
      <c r="N620">
        <v>13324229.5</v>
      </c>
      <c r="O620" t="s">
        <v>62</v>
      </c>
      <c r="P620">
        <v>49.6</v>
      </c>
      <c r="Q620" t="s">
        <v>63</v>
      </c>
      <c r="R620" t="s">
        <v>26237</v>
      </c>
      <c r="S620">
        <v>-62306.299999999901</v>
      </c>
      <c r="T620" t="s">
        <v>37</v>
      </c>
      <c r="U620" t="s">
        <v>38</v>
      </c>
      <c r="V620" t="s">
        <v>39</v>
      </c>
      <c r="W620">
        <v>-531600000</v>
      </c>
      <c r="X620">
        <v>2849.7</v>
      </c>
      <c r="Y620">
        <v>3046552</v>
      </c>
      <c r="Z620">
        <v>81.599999999999994</v>
      </c>
      <c r="AA620">
        <v>86.596000000000004</v>
      </c>
      <c r="AB620">
        <v>23659800</v>
      </c>
    </row>
    <row r="621" spans="1:28" x14ac:dyDescent="0.3">
      <c r="A621" t="s">
        <v>0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7</v>
      </c>
      <c r="I621" t="s">
        <v>8</v>
      </c>
      <c r="J621" t="s">
        <v>9</v>
      </c>
      <c r="K621" t="s">
        <v>10</v>
      </c>
      <c r="L621" t="s">
        <v>11</v>
      </c>
      <c r="M621" t="s">
        <v>12</v>
      </c>
      <c r="N621" t="s">
        <v>13</v>
      </c>
      <c r="O621" t="s">
        <v>14</v>
      </c>
      <c r="P621" t="s">
        <v>15</v>
      </c>
      <c r="Q621" t="s">
        <v>16</v>
      </c>
      <c r="R621" t="s">
        <v>17</v>
      </c>
      <c r="S621" t="s">
        <v>18</v>
      </c>
      <c r="T621" t="s">
        <v>19</v>
      </c>
      <c r="U621" t="s">
        <v>20</v>
      </c>
      <c r="V621" t="s">
        <v>21</v>
      </c>
      <c r="W621" t="s">
        <v>22</v>
      </c>
      <c r="X621" t="s">
        <v>23</v>
      </c>
      <c r="Y621" t="s">
        <v>24</v>
      </c>
      <c r="Z621" t="s">
        <v>25</v>
      </c>
      <c r="AA621" t="s">
        <v>26</v>
      </c>
      <c r="AB621" t="s">
        <v>27</v>
      </c>
    </row>
    <row r="622" spans="1:28" x14ac:dyDescent="0.3">
      <c r="A622" t="s">
        <v>28</v>
      </c>
      <c r="B622" t="s">
        <v>29</v>
      </c>
      <c r="C622">
        <v>28796.5</v>
      </c>
      <c r="D622">
        <v>-2950.6</v>
      </c>
      <c r="E622">
        <v>3241500.4</v>
      </c>
      <c r="F622">
        <v>3249976.2</v>
      </c>
      <c r="G622" t="s">
        <v>30</v>
      </c>
      <c r="H622">
        <v>2442800</v>
      </c>
      <c r="I622">
        <v>-51317700320.400002</v>
      </c>
      <c r="J622" t="s">
        <v>31</v>
      </c>
      <c r="K622" t="s">
        <v>32</v>
      </c>
      <c r="L622" t="s">
        <v>33</v>
      </c>
      <c r="M622">
        <v>29328281.399999999</v>
      </c>
      <c r="N622">
        <v>13351142</v>
      </c>
      <c r="O622" t="s">
        <v>34</v>
      </c>
      <c r="P622">
        <v>49.7</v>
      </c>
      <c r="Q622" t="s">
        <v>35</v>
      </c>
      <c r="R622" t="s">
        <v>26238</v>
      </c>
      <c r="S622">
        <v>-62436.6</v>
      </c>
      <c r="T622" t="s">
        <v>37</v>
      </c>
      <c r="U622" t="s">
        <v>38</v>
      </c>
      <c r="V622" t="s">
        <v>39</v>
      </c>
      <c r="W622">
        <v>-533200000</v>
      </c>
      <c r="X622">
        <v>2851.4</v>
      </c>
      <c r="Y622">
        <v>3052710.5</v>
      </c>
      <c r="Z622">
        <v>81.75</v>
      </c>
      <c r="AA622">
        <v>86.766999999999996</v>
      </c>
      <c r="AB622">
        <v>23707600</v>
      </c>
    </row>
    <row r="623" spans="1:28" x14ac:dyDescent="0.3">
      <c r="A623" t="s">
        <v>28</v>
      </c>
      <c r="B623" t="s">
        <v>40</v>
      </c>
      <c r="C623">
        <v>28853.5</v>
      </c>
      <c r="D623">
        <v>-2956.9</v>
      </c>
      <c r="E623">
        <v>3248044.1</v>
      </c>
      <c r="F623">
        <v>3256535.8</v>
      </c>
      <c r="G623" t="s">
        <v>41</v>
      </c>
      <c r="H623">
        <v>2447700</v>
      </c>
      <c r="I623">
        <v>-51422345879.599998</v>
      </c>
      <c r="J623" t="s">
        <v>42</v>
      </c>
      <c r="K623" t="s">
        <v>43</v>
      </c>
      <c r="L623" t="s">
        <v>44</v>
      </c>
      <c r="M623">
        <v>29386186.100000001</v>
      </c>
      <c r="N623">
        <v>13378054.5</v>
      </c>
      <c r="O623" t="s">
        <v>45</v>
      </c>
      <c r="P623">
        <v>49.8</v>
      </c>
      <c r="Q623" t="s">
        <v>46</v>
      </c>
      <c r="R623" t="s">
        <v>26239</v>
      </c>
      <c r="S623">
        <v>-62566.8999999999</v>
      </c>
      <c r="T623" t="s">
        <v>37</v>
      </c>
      <c r="U623" t="s">
        <v>38</v>
      </c>
      <c r="V623" t="s">
        <v>39</v>
      </c>
      <c r="W623">
        <v>-534800000</v>
      </c>
      <c r="X623">
        <v>2853.1</v>
      </c>
      <c r="Y623">
        <v>3058869</v>
      </c>
      <c r="Z623">
        <v>81.900000000000006</v>
      </c>
      <c r="AA623">
        <v>86.938000000000002</v>
      </c>
      <c r="AB623">
        <v>23755400</v>
      </c>
    </row>
    <row r="624" spans="1:28" x14ac:dyDescent="0.3">
      <c r="A624" t="s">
        <v>28</v>
      </c>
      <c r="B624" t="s">
        <v>48</v>
      </c>
      <c r="C624">
        <v>28910.5</v>
      </c>
      <c r="D624">
        <v>-2963.2</v>
      </c>
      <c r="E624">
        <v>3254587.8</v>
      </c>
      <c r="F624">
        <v>3263095.4</v>
      </c>
      <c r="G624" t="s">
        <v>49</v>
      </c>
      <c r="H624">
        <v>2452600</v>
      </c>
      <c r="I624">
        <v>-51526991438.800003</v>
      </c>
      <c r="J624" t="s">
        <v>50</v>
      </c>
      <c r="K624" t="s">
        <v>51</v>
      </c>
      <c r="L624" t="s">
        <v>52</v>
      </c>
      <c r="M624">
        <v>29444090.800000001</v>
      </c>
      <c r="N624">
        <v>13404967</v>
      </c>
      <c r="O624" t="s">
        <v>53</v>
      </c>
      <c r="P624">
        <v>49.9</v>
      </c>
      <c r="Q624" t="s">
        <v>54</v>
      </c>
      <c r="R624" t="s">
        <v>26240</v>
      </c>
      <c r="S624">
        <v>-62697.2</v>
      </c>
      <c r="T624" t="s">
        <v>37</v>
      </c>
      <c r="U624" t="s">
        <v>56</v>
      </c>
      <c r="V624" t="s">
        <v>39</v>
      </c>
      <c r="W624">
        <v>-536400000</v>
      </c>
      <c r="X624">
        <v>2854.8</v>
      </c>
      <c r="Y624">
        <v>3065027.5</v>
      </c>
      <c r="Z624">
        <v>82.05</v>
      </c>
      <c r="AA624">
        <v>87.108999999999995</v>
      </c>
      <c r="AB624">
        <v>23803200</v>
      </c>
    </row>
    <row r="625" spans="1:28" x14ac:dyDescent="0.3">
      <c r="A625" t="s">
        <v>28</v>
      </c>
      <c r="B625" t="s">
        <v>57</v>
      </c>
      <c r="C625">
        <v>28967.5</v>
      </c>
      <c r="D625">
        <v>-2969.5</v>
      </c>
      <c r="E625">
        <v>3261131.5</v>
      </c>
      <c r="F625">
        <v>3269655</v>
      </c>
      <c r="G625" t="s">
        <v>58</v>
      </c>
      <c r="H625">
        <v>2457500</v>
      </c>
      <c r="I625">
        <v>-51631636998</v>
      </c>
      <c r="J625" t="s">
        <v>59</v>
      </c>
      <c r="K625" t="s">
        <v>60</v>
      </c>
      <c r="L625" t="s">
        <v>61</v>
      </c>
      <c r="M625">
        <v>29501995.5</v>
      </c>
      <c r="N625">
        <v>13431879.5</v>
      </c>
      <c r="O625" t="s">
        <v>62</v>
      </c>
      <c r="P625">
        <v>50</v>
      </c>
      <c r="Q625" t="s">
        <v>63</v>
      </c>
      <c r="R625" t="s">
        <v>26241</v>
      </c>
      <c r="S625">
        <v>-62827.499999999898</v>
      </c>
      <c r="T625" t="s">
        <v>37</v>
      </c>
      <c r="U625" t="s">
        <v>38</v>
      </c>
      <c r="V625" t="s">
        <v>39</v>
      </c>
      <c r="W625">
        <v>-538000000</v>
      </c>
      <c r="X625">
        <v>2856.5</v>
      </c>
      <c r="Y625">
        <v>3071186</v>
      </c>
      <c r="Z625">
        <v>82.2</v>
      </c>
      <c r="AA625">
        <v>87.28</v>
      </c>
      <c r="AB625">
        <v>23851000</v>
      </c>
    </row>
    <row r="626" spans="1:28" x14ac:dyDescent="0.3">
      <c r="A626" t="s">
        <v>0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8</v>
      </c>
      <c r="J626" t="s">
        <v>9</v>
      </c>
      <c r="K626" t="s">
        <v>10</v>
      </c>
      <c r="L626" t="s">
        <v>11</v>
      </c>
      <c r="M626" t="s">
        <v>12</v>
      </c>
      <c r="N626" t="s">
        <v>13</v>
      </c>
      <c r="O626" t="s">
        <v>14</v>
      </c>
      <c r="P626" t="s">
        <v>15</v>
      </c>
      <c r="Q626" t="s">
        <v>16</v>
      </c>
      <c r="R626" t="s">
        <v>17</v>
      </c>
      <c r="S626" t="s">
        <v>18</v>
      </c>
      <c r="T626" t="s">
        <v>19</v>
      </c>
      <c r="U626" t="s">
        <v>20</v>
      </c>
      <c r="V626" t="s">
        <v>21</v>
      </c>
      <c r="W626" t="s">
        <v>22</v>
      </c>
      <c r="X626" t="s">
        <v>23</v>
      </c>
      <c r="Y626" t="s">
        <v>24</v>
      </c>
      <c r="Z626" t="s">
        <v>25</v>
      </c>
      <c r="AA626" t="s">
        <v>26</v>
      </c>
      <c r="AB626" t="s">
        <v>27</v>
      </c>
    </row>
    <row r="627" spans="1:28" x14ac:dyDescent="0.3">
      <c r="A627" t="s">
        <v>28</v>
      </c>
      <c r="B627" t="s">
        <v>29</v>
      </c>
      <c r="C627">
        <v>29024.5</v>
      </c>
      <c r="D627">
        <v>-2975.8</v>
      </c>
      <c r="E627">
        <v>3267675.2</v>
      </c>
      <c r="F627">
        <v>3276214.6</v>
      </c>
      <c r="G627" t="s">
        <v>30</v>
      </c>
      <c r="H627">
        <v>2462400</v>
      </c>
      <c r="I627">
        <v>-51736282557.199997</v>
      </c>
      <c r="J627" t="s">
        <v>31</v>
      </c>
      <c r="K627" t="s">
        <v>32</v>
      </c>
      <c r="L627" t="s">
        <v>33</v>
      </c>
      <c r="M627">
        <v>29559900.199999999</v>
      </c>
      <c r="N627">
        <v>13458792</v>
      </c>
      <c r="O627" t="s">
        <v>34</v>
      </c>
      <c r="P627">
        <v>50.1</v>
      </c>
      <c r="Q627" t="s">
        <v>35</v>
      </c>
      <c r="R627" t="s">
        <v>26242</v>
      </c>
      <c r="S627">
        <v>-62957.799999999901</v>
      </c>
      <c r="T627" t="s">
        <v>37</v>
      </c>
      <c r="U627" t="s">
        <v>38</v>
      </c>
      <c r="V627" t="s">
        <v>39</v>
      </c>
      <c r="W627">
        <v>-539600000</v>
      </c>
      <c r="X627">
        <v>2858.2</v>
      </c>
      <c r="Y627">
        <v>3077344.5</v>
      </c>
      <c r="Z627">
        <v>82.35</v>
      </c>
      <c r="AA627">
        <v>87.450999999999993</v>
      </c>
      <c r="AB627">
        <v>23898800</v>
      </c>
    </row>
    <row r="628" spans="1:28" x14ac:dyDescent="0.3">
      <c r="A628" t="s">
        <v>28</v>
      </c>
      <c r="B628" t="s">
        <v>40</v>
      </c>
      <c r="C628">
        <v>29081.5</v>
      </c>
      <c r="D628">
        <v>-2982.1</v>
      </c>
      <c r="E628">
        <v>3274218.9</v>
      </c>
      <c r="F628">
        <v>3282774.2</v>
      </c>
      <c r="G628" t="s">
        <v>41</v>
      </c>
      <c r="H628">
        <v>2467300</v>
      </c>
      <c r="I628">
        <v>-51840928116.400002</v>
      </c>
      <c r="J628" t="s">
        <v>42</v>
      </c>
      <c r="K628" t="s">
        <v>43</v>
      </c>
      <c r="L628" t="s">
        <v>44</v>
      </c>
      <c r="M628">
        <v>29617804.899999999</v>
      </c>
      <c r="N628">
        <v>13485704.5</v>
      </c>
      <c r="O628" t="s">
        <v>45</v>
      </c>
      <c r="P628">
        <v>50.2</v>
      </c>
      <c r="Q628" t="s">
        <v>46</v>
      </c>
      <c r="R628" t="s">
        <v>26243</v>
      </c>
      <c r="S628">
        <v>-63088.1</v>
      </c>
      <c r="T628" t="s">
        <v>37</v>
      </c>
      <c r="U628" t="s">
        <v>38</v>
      </c>
      <c r="V628" t="s">
        <v>39</v>
      </c>
      <c r="W628">
        <v>-541200000</v>
      </c>
      <c r="X628">
        <v>2859.9</v>
      </c>
      <c r="Y628">
        <v>3083503</v>
      </c>
      <c r="Z628">
        <v>82.5</v>
      </c>
      <c r="AA628">
        <v>87.622</v>
      </c>
      <c r="AB628">
        <v>23946600</v>
      </c>
    </row>
    <row r="629" spans="1:28" x14ac:dyDescent="0.3">
      <c r="A629" t="s">
        <v>28</v>
      </c>
      <c r="B629" t="s">
        <v>48</v>
      </c>
      <c r="C629">
        <v>29138.5</v>
      </c>
      <c r="D629">
        <v>-2988.4</v>
      </c>
      <c r="E629">
        <v>3280762.6</v>
      </c>
      <c r="F629">
        <v>3289333.8</v>
      </c>
      <c r="G629" t="s">
        <v>49</v>
      </c>
      <c r="H629">
        <v>2472200</v>
      </c>
      <c r="I629">
        <v>-51945573675.599998</v>
      </c>
      <c r="J629" t="s">
        <v>50</v>
      </c>
      <c r="K629" t="s">
        <v>51</v>
      </c>
      <c r="L629" t="s">
        <v>52</v>
      </c>
      <c r="M629">
        <v>29675709.600000001</v>
      </c>
      <c r="N629">
        <v>13512617</v>
      </c>
      <c r="O629" t="s">
        <v>53</v>
      </c>
      <c r="P629">
        <v>50.3</v>
      </c>
      <c r="Q629" t="s">
        <v>54</v>
      </c>
      <c r="R629" t="s">
        <v>26244</v>
      </c>
      <c r="S629">
        <v>-63218.3999999999</v>
      </c>
      <c r="T629" t="s">
        <v>37</v>
      </c>
      <c r="U629" t="s">
        <v>56</v>
      </c>
      <c r="V629" t="s">
        <v>39</v>
      </c>
      <c r="W629">
        <v>-542800000</v>
      </c>
      <c r="X629">
        <v>2861.6</v>
      </c>
      <c r="Y629">
        <v>3089661.5</v>
      </c>
      <c r="Z629">
        <v>82.65</v>
      </c>
      <c r="AA629">
        <v>87.793000000000006</v>
      </c>
      <c r="AB629">
        <v>23994400</v>
      </c>
    </row>
    <row r="630" spans="1:28" x14ac:dyDescent="0.3">
      <c r="A630" t="s">
        <v>28</v>
      </c>
      <c r="B630" t="s">
        <v>57</v>
      </c>
      <c r="C630">
        <v>29195.5</v>
      </c>
      <c r="D630">
        <v>-2994.7</v>
      </c>
      <c r="E630">
        <v>3287306.3</v>
      </c>
      <c r="F630">
        <v>3295893.4</v>
      </c>
      <c r="G630" t="s">
        <v>58</v>
      </c>
      <c r="H630">
        <v>2477100</v>
      </c>
      <c r="I630">
        <v>-52050219234.800003</v>
      </c>
      <c r="J630" t="s">
        <v>59</v>
      </c>
      <c r="K630" t="s">
        <v>60</v>
      </c>
      <c r="L630" t="s">
        <v>61</v>
      </c>
      <c r="M630">
        <v>29733614.300000001</v>
      </c>
      <c r="N630">
        <v>13539529.5</v>
      </c>
      <c r="O630" t="s">
        <v>62</v>
      </c>
      <c r="P630">
        <v>50.4</v>
      </c>
      <c r="Q630" t="s">
        <v>63</v>
      </c>
      <c r="R630" t="s">
        <v>26245</v>
      </c>
      <c r="S630">
        <v>-63348.7</v>
      </c>
      <c r="T630" t="s">
        <v>37</v>
      </c>
      <c r="U630" t="s">
        <v>38</v>
      </c>
      <c r="V630" t="s">
        <v>39</v>
      </c>
      <c r="W630">
        <v>-544400000</v>
      </c>
      <c r="X630">
        <v>2863.3</v>
      </c>
      <c r="Y630">
        <v>3095820</v>
      </c>
      <c r="Z630">
        <v>82.8</v>
      </c>
      <c r="AA630">
        <v>87.963999999999999</v>
      </c>
      <c r="AB630">
        <v>24042200</v>
      </c>
    </row>
    <row r="631" spans="1:28" x14ac:dyDescent="0.3">
      <c r="A631" t="s">
        <v>0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8</v>
      </c>
      <c r="J631" t="s">
        <v>9</v>
      </c>
      <c r="K631" t="s">
        <v>10</v>
      </c>
      <c r="L631" t="s">
        <v>11</v>
      </c>
      <c r="M631" t="s">
        <v>12</v>
      </c>
      <c r="N631" t="s">
        <v>13</v>
      </c>
      <c r="O631" t="s">
        <v>14</v>
      </c>
      <c r="P631" t="s">
        <v>15</v>
      </c>
      <c r="Q631" t="s">
        <v>16</v>
      </c>
      <c r="R631" t="s">
        <v>17</v>
      </c>
      <c r="S631" t="s">
        <v>18</v>
      </c>
      <c r="T631" t="s">
        <v>19</v>
      </c>
      <c r="U631" t="s">
        <v>20</v>
      </c>
      <c r="V631" t="s">
        <v>21</v>
      </c>
      <c r="W631" t="s">
        <v>22</v>
      </c>
      <c r="X631" t="s">
        <v>23</v>
      </c>
      <c r="Y631" t="s">
        <v>24</v>
      </c>
      <c r="Z631" t="s">
        <v>25</v>
      </c>
      <c r="AA631" t="s">
        <v>26</v>
      </c>
      <c r="AB631" t="s">
        <v>27</v>
      </c>
    </row>
    <row r="632" spans="1:28" x14ac:dyDescent="0.3">
      <c r="A632" t="s">
        <v>28</v>
      </c>
      <c r="B632" t="s">
        <v>29</v>
      </c>
      <c r="C632">
        <v>29252.5</v>
      </c>
      <c r="D632">
        <v>-3001</v>
      </c>
      <c r="E632">
        <v>3293850</v>
      </c>
      <c r="F632">
        <v>3302453</v>
      </c>
      <c r="G632" t="s">
        <v>30</v>
      </c>
      <c r="H632">
        <v>2482000</v>
      </c>
      <c r="I632">
        <v>-52154864794</v>
      </c>
      <c r="J632" t="s">
        <v>31</v>
      </c>
      <c r="K632" t="s">
        <v>32</v>
      </c>
      <c r="L632" t="s">
        <v>33</v>
      </c>
      <c r="M632">
        <v>29791519</v>
      </c>
      <c r="N632">
        <v>13566442</v>
      </c>
      <c r="O632" t="s">
        <v>34</v>
      </c>
      <c r="P632">
        <v>50.5</v>
      </c>
      <c r="Q632" t="s">
        <v>35</v>
      </c>
      <c r="R632" t="s">
        <v>26246</v>
      </c>
      <c r="S632">
        <v>-63479</v>
      </c>
      <c r="T632" t="s">
        <v>37</v>
      </c>
      <c r="U632" t="s">
        <v>38</v>
      </c>
      <c r="V632" t="s">
        <v>39</v>
      </c>
      <c r="W632">
        <v>-546000000</v>
      </c>
      <c r="X632">
        <v>2865</v>
      </c>
      <c r="Y632">
        <v>3101978.5</v>
      </c>
      <c r="Z632">
        <v>82.95</v>
      </c>
      <c r="AA632">
        <v>88.135000000000005</v>
      </c>
      <c r="AB632">
        <v>24090000</v>
      </c>
    </row>
    <row r="633" spans="1:28" x14ac:dyDescent="0.3">
      <c r="A633" t="s">
        <v>28</v>
      </c>
      <c r="B633" t="s">
        <v>40</v>
      </c>
      <c r="C633">
        <v>29309.5</v>
      </c>
      <c r="D633">
        <v>-3007.3</v>
      </c>
      <c r="E633">
        <v>3300393.7</v>
      </c>
      <c r="F633">
        <v>3309012.6</v>
      </c>
      <c r="G633" t="s">
        <v>41</v>
      </c>
      <c r="H633">
        <v>2486900</v>
      </c>
      <c r="I633">
        <v>-52259510353.199997</v>
      </c>
      <c r="J633" t="s">
        <v>42</v>
      </c>
      <c r="K633" t="s">
        <v>43</v>
      </c>
      <c r="L633" t="s">
        <v>44</v>
      </c>
      <c r="M633">
        <v>29849423.699999999</v>
      </c>
      <c r="N633">
        <v>13593354.5</v>
      </c>
      <c r="O633" t="s">
        <v>45</v>
      </c>
      <c r="P633">
        <v>50.6</v>
      </c>
      <c r="Q633" t="s">
        <v>46</v>
      </c>
      <c r="R633" t="s">
        <v>26247</v>
      </c>
      <c r="S633">
        <v>-63609.299999999901</v>
      </c>
      <c r="T633" t="s">
        <v>37</v>
      </c>
      <c r="U633" t="s">
        <v>38</v>
      </c>
      <c r="V633" t="s">
        <v>39</v>
      </c>
      <c r="W633">
        <v>-547600000</v>
      </c>
      <c r="X633">
        <v>2866.7</v>
      </c>
      <c r="Y633">
        <v>3108137</v>
      </c>
      <c r="Z633">
        <v>83.1</v>
      </c>
      <c r="AA633">
        <v>88.305999999999997</v>
      </c>
      <c r="AB633">
        <v>24137800</v>
      </c>
    </row>
    <row r="634" spans="1:28" x14ac:dyDescent="0.3">
      <c r="A634" t="s">
        <v>28</v>
      </c>
      <c r="B634" t="s">
        <v>48</v>
      </c>
      <c r="C634">
        <v>29366.5</v>
      </c>
      <c r="D634">
        <v>-3013.6</v>
      </c>
      <c r="E634">
        <v>3306937.4</v>
      </c>
      <c r="F634">
        <v>3315572.2</v>
      </c>
      <c r="G634" t="s">
        <v>49</v>
      </c>
      <c r="H634">
        <v>2491800</v>
      </c>
      <c r="I634">
        <v>-52364155912.400002</v>
      </c>
      <c r="J634" t="s">
        <v>50</v>
      </c>
      <c r="K634" t="s">
        <v>51</v>
      </c>
      <c r="L634" t="s">
        <v>52</v>
      </c>
      <c r="M634">
        <v>29907328.399999999</v>
      </c>
      <c r="N634">
        <v>13620267</v>
      </c>
      <c r="O634" t="s">
        <v>53</v>
      </c>
      <c r="P634">
        <v>50.7</v>
      </c>
      <c r="Q634" t="s">
        <v>54</v>
      </c>
      <c r="R634" t="s">
        <v>26248</v>
      </c>
      <c r="S634">
        <v>-63739.599999999897</v>
      </c>
      <c r="T634" t="s">
        <v>37</v>
      </c>
      <c r="U634" t="s">
        <v>56</v>
      </c>
      <c r="V634" t="s">
        <v>39</v>
      </c>
      <c r="W634">
        <v>-549200000</v>
      </c>
      <c r="X634">
        <v>2868.4</v>
      </c>
      <c r="Y634">
        <v>3114295.5</v>
      </c>
      <c r="Z634">
        <v>83.25</v>
      </c>
      <c r="AA634">
        <v>88.477000000000004</v>
      </c>
      <c r="AB634">
        <v>24185600</v>
      </c>
    </row>
    <row r="635" spans="1:28" x14ac:dyDescent="0.3">
      <c r="A635" t="s">
        <v>28</v>
      </c>
      <c r="B635" t="s">
        <v>57</v>
      </c>
      <c r="C635">
        <v>29423.5</v>
      </c>
      <c r="D635">
        <v>-3019.9</v>
      </c>
      <c r="E635">
        <v>3313481.1</v>
      </c>
      <c r="F635">
        <v>3322131.8</v>
      </c>
      <c r="G635" t="s">
        <v>58</v>
      </c>
      <c r="H635">
        <v>2496700</v>
      </c>
      <c r="I635">
        <v>-52468801471.599998</v>
      </c>
      <c r="J635" t="s">
        <v>59</v>
      </c>
      <c r="K635" t="s">
        <v>60</v>
      </c>
      <c r="L635" t="s">
        <v>61</v>
      </c>
      <c r="M635">
        <v>29965233.100000001</v>
      </c>
      <c r="N635">
        <v>13647179.5</v>
      </c>
      <c r="O635" t="s">
        <v>62</v>
      </c>
      <c r="P635">
        <v>50.8</v>
      </c>
      <c r="Q635" t="s">
        <v>63</v>
      </c>
      <c r="R635" t="s">
        <v>26249</v>
      </c>
      <c r="S635">
        <v>-63869.8999999999</v>
      </c>
      <c r="T635" t="s">
        <v>37</v>
      </c>
      <c r="U635" t="s">
        <v>38</v>
      </c>
      <c r="V635" t="s">
        <v>39</v>
      </c>
      <c r="W635">
        <v>-550800000</v>
      </c>
      <c r="X635">
        <v>2870.1</v>
      </c>
      <c r="Y635">
        <v>3120454</v>
      </c>
      <c r="Z635">
        <v>83.4</v>
      </c>
      <c r="AA635">
        <v>88.647999999999996</v>
      </c>
      <c r="AB635">
        <v>24233400</v>
      </c>
    </row>
    <row r="636" spans="1:28" x14ac:dyDescent="0.3">
      <c r="A636" t="s">
        <v>0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7</v>
      </c>
      <c r="I636" t="s">
        <v>8</v>
      </c>
      <c r="J636" t="s">
        <v>9</v>
      </c>
      <c r="K636" t="s">
        <v>10</v>
      </c>
      <c r="L636" t="s">
        <v>11</v>
      </c>
      <c r="M636" t="s">
        <v>12</v>
      </c>
      <c r="N636" t="s">
        <v>13</v>
      </c>
      <c r="O636" t="s">
        <v>14</v>
      </c>
      <c r="P636" t="s">
        <v>15</v>
      </c>
      <c r="Q636" t="s">
        <v>16</v>
      </c>
      <c r="R636" t="s">
        <v>17</v>
      </c>
      <c r="S636" t="s">
        <v>18</v>
      </c>
      <c r="T636" t="s">
        <v>19</v>
      </c>
      <c r="U636" t="s">
        <v>20</v>
      </c>
      <c r="V636" t="s">
        <v>21</v>
      </c>
      <c r="W636" t="s">
        <v>22</v>
      </c>
      <c r="X636" t="s">
        <v>23</v>
      </c>
      <c r="Y636" t="s">
        <v>24</v>
      </c>
      <c r="Z636" t="s">
        <v>25</v>
      </c>
      <c r="AA636" t="s">
        <v>26</v>
      </c>
      <c r="AB636" t="s">
        <v>27</v>
      </c>
    </row>
    <row r="637" spans="1:28" x14ac:dyDescent="0.3">
      <c r="A637" t="s">
        <v>28</v>
      </c>
      <c r="B637" t="s">
        <v>29</v>
      </c>
      <c r="C637">
        <v>29480.5</v>
      </c>
      <c r="D637">
        <v>-3026.2</v>
      </c>
      <c r="E637">
        <v>3320024.8</v>
      </c>
      <c r="F637">
        <v>3328691.4</v>
      </c>
      <c r="G637" t="s">
        <v>30</v>
      </c>
      <c r="H637">
        <v>2501600</v>
      </c>
      <c r="I637">
        <v>-52573447030.800003</v>
      </c>
      <c r="J637" t="s">
        <v>31</v>
      </c>
      <c r="K637" t="s">
        <v>32</v>
      </c>
      <c r="L637" t="s">
        <v>33</v>
      </c>
      <c r="M637">
        <v>30023137.800000001</v>
      </c>
      <c r="N637">
        <v>13674092</v>
      </c>
      <c r="O637" t="s">
        <v>34</v>
      </c>
      <c r="P637">
        <v>50.9</v>
      </c>
      <c r="Q637" t="s">
        <v>35</v>
      </c>
      <c r="R637" t="s">
        <v>26250</v>
      </c>
      <c r="S637">
        <v>-64000.2</v>
      </c>
      <c r="T637" t="s">
        <v>37</v>
      </c>
      <c r="U637" t="s">
        <v>38</v>
      </c>
      <c r="V637" t="s">
        <v>39</v>
      </c>
      <c r="W637">
        <v>-552400000</v>
      </c>
      <c r="X637">
        <v>2871.8</v>
      </c>
      <c r="Y637">
        <v>3126612.5</v>
      </c>
      <c r="Z637">
        <v>83.55</v>
      </c>
      <c r="AA637">
        <v>88.819000000000003</v>
      </c>
      <c r="AB637">
        <v>24281200</v>
      </c>
    </row>
    <row r="638" spans="1:28" x14ac:dyDescent="0.3">
      <c r="A638" t="s">
        <v>28</v>
      </c>
      <c r="B638" t="s">
        <v>40</v>
      </c>
      <c r="C638">
        <v>29537.5</v>
      </c>
      <c r="D638">
        <v>-3032.5</v>
      </c>
      <c r="E638">
        <v>3326568.5</v>
      </c>
      <c r="F638">
        <v>3335251</v>
      </c>
      <c r="G638" t="s">
        <v>41</v>
      </c>
      <c r="H638">
        <v>2506500</v>
      </c>
      <c r="I638">
        <v>-52678092590</v>
      </c>
      <c r="J638" t="s">
        <v>42</v>
      </c>
      <c r="K638" t="s">
        <v>43</v>
      </c>
      <c r="L638" t="s">
        <v>44</v>
      </c>
      <c r="M638">
        <v>30081042.5</v>
      </c>
      <c r="N638">
        <v>13701004.5</v>
      </c>
      <c r="O638" t="s">
        <v>45</v>
      </c>
      <c r="P638">
        <v>51</v>
      </c>
      <c r="Q638" t="s">
        <v>46</v>
      </c>
      <c r="R638" t="s">
        <v>26251</v>
      </c>
      <c r="S638">
        <v>-64130.5</v>
      </c>
      <c r="T638" t="s">
        <v>37</v>
      </c>
      <c r="U638" t="s">
        <v>38</v>
      </c>
      <c r="V638" t="s">
        <v>39</v>
      </c>
      <c r="W638">
        <v>-554000000</v>
      </c>
      <c r="X638">
        <v>2873.5</v>
      </c>
      <c r="Y638">
        <v>3132771</v>
      </c>
      <c r="Z638">
        <v>83.7</v>
      </c>
      <c r="AA638">
        <v>88.99</v>
      </c>
      <c r="AB638">
        <v>24329000</v>
      </c>
    </row>
    <row r="639" spans="1:28" x14ac:dyDescent="0.3">
      <c r="A639" t="s">
        <v>28</v>
      </c>
      <c r="B639" t="s">
        <v>48</v>
      </c>
      <c r="C639">
        <v>29594.5</v>
      </c>
      <c r="D639">
        <v>-3038.8</v>
      </c>
      <c r="E639">
        <v>3333112.2</v>
      </c>
      <c r="F639">
        <v>3341810.6</v>
      </c>
      <c r="G639" t="s">
        <v>49</v>
      </c>
      <c r="H639">
        <v>2511400</v>
      </c>
      <c r="I639">
        <v>-52782738149.199997</v>
      </c>
      <c r="J639" t="s">
        <v>50</v>
      </c>
      <c r="K639" t="s">
        <v>51</v>
      </c>
      <c r="L639" t="s">
        <v>52</v>
      </c>
      <c r="M639">
        <v>30138947.199999999</v>
      </c>
      <c r="N639">
        <v>13727917</v>
      </c>
      <c r="O639" t="s">
        <v>53</v>
      </c>
      <c r="P639">
        <v>51.1</v>
      </c>
      <c r="Q639" t="s">
        <v>54</v>
      </c>
      <c r="R639" t="s">
        <v>26252</v>
      </c>
      <c r="S639">
        <v>-64260.799999999901</v>
      </c>
      <c r="T639" t="s">
        <v>37</v>
      </c>
      <c r="U639" t="s">
        <v>56</v>
      </c>
      <c r="V639" t="s">
        <v>39</v>
      </c>
      <c r="W639">
        <v>-555600000</v>
      </c>
      <c r="X639">
        <v>2875.2</v>
      </c>
      <c r="Y639">
        <v>3138929.5</v>
      </c>
      <c r="Z639">
        <v>83.85</v>
      </c>
      <c r="AA639">
        <v>89.161000000000001</v>
      </c>
      <c r="AB639">
        <v>24376800</v>
      </c>
    </row>
    <row r="640" spans="1:28" x14ac:dyDescent="0.3">
      <c r="A640" t="s">
        <v>28</v>
      </c>
      <c r="B640" t="s">
        <v>57</v>
      </c>
      <c r="C640">
        <v>29651.5</v>
      </c>
      <c r="D640">
        <v>-3045.1</v>
      </c>
      <c r="E640">
        <v>3339655.9</v>
      </c>
      <c r="F640">
        <v>3348370.2</v>
      </c>
      <c r="G640" t="s">
        <v>58</v>
      </c>
      <c r="H640">
        <v>2516300</v>
      </c>
      <c r="I640">
        <v>-52887383708.400002</v>
      </c>
      <c r="J640" t="s">
        <v>59</v>
      </c>
      <c r="K640" t="s">
        <v>60</v>
      </c>
      <c r="L640" t="s">
        <v>61</v>
      </c>
      <c r="M640">
        <v>30196851.899999999</v>
      </c>
      <c r="N640">
        <v>13754829.5</v>
      </c>
      <c r="O640" t="s">
        <v>62</v>
      </c>
      <c r="P640">
        <v>51.2</v>
      </c>
      <c r="Q640" t="s">
        <v>63</v>
      </c>
      <c r="R640" t="s">
        <v>26253</v>
      </c>
      <c r="S640">
        <v>-64391.099999999897</v>
      </c>
      <c r="T640" t="s">
        <v>37</v>
      </c>
      <c r="U640" t="s">
        <v>38</v>
      </c>
      <c r="V640" t="s">
        <v>39</v>
      </c>
      <c r="W640">
        <v>-557200000</v>
      </c>
      <c r="X640">
        <v>2876.9</v>
      </c>
      <c r="Y640">
        <v>3145088</v>
      </c>
      <c r="Z640">
        <v>84</v>
      </c>
      <c r="AA640">
        <v>89.331999999999994</v>
      </c>
      <c r="AB640">
        <v>24424600</v>
      </c>
    </row>
    <row r="641" spans="1:28" x14ac:dyDescent="0.3">
      <c r="A641" t="s">
        <v>0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8</v>
      </c>
      <c r="J641" t="s">
        <v>9</v>
      </c>
      <c r="K641" t="s">
        <v>10</v>
      </c>
      <c r="L641" t="s">
        <v>11</v>
      </c>
      <c r="M641" t="s">
        <v>12</v>
      </c>
      <c r="N641" t="s">
        <v>13</v>
      </c>
      <c r="O641" t="s">
        <v>14</v>
      </c>
      <c r="P641" t="s">
        <v>15</v>
      </c>
      <c r="Q641" t="s">
        <v>16</v>
      </c>
      <c r="R641" t="s">
        <v>17</v>
      </c>
      <c r="S641" t="s">
        <v>18</v>
      </c>
      <c r="T641" t="s">
        <v>19</v>
      </c>
      <c r="U641" t="s">
        <v>20</v>
      </c>
      <c r="V641" t="s">
        <v>21</v>
      </c>
      <c r="W641" t="s">
        <v>22</v>
      </c>
      <c r="X641" t="s">
        <v>23</v>
      </c>
      <c r="Y641" t="s">
        <v>24</v>
      </c>
      <c r="Z641" t="s">
        <v>25</v>
      </c>
      <c r="AA641" t="s">
        <v>26</v>
      </c>
      <c r="AB641" t="s">
        <v>27</v>
      </c>
    </row>
    <row r="642" spans="1:28" x14ac:dyDescent="0.3">
      <c r="A642" t="s">
        <v>28</v>
      </c>
      <c r="B642" t="s">
        <v>29</v>
      </c>
      <c r="C642">
        <v>29708.5</v>
      </c>
      <c r="D642">
        <v>-3051.4</v>
      </c>
      <c r="E642">
        <v>3346199.6</v>
      </c>
      <c r="F642">
        <v>3354929.8</v>
      </c>
      <c r="G642" t="s">
        <v>30</v>
      </c>
      <c r="H642">
        <v>2521200</v>
      </c>
      <c r="I642">
        <v>-52992029267.599998</v>
      </c>
      <c r="J642" t="s">
        <v>31</v>
      </c>
      <c r="K642" t="s">
        <v>32</v>
      </c>
      <c r="L642" t="s">
        <v>33</v>
      </c>
      <c r="M642">
        <v>30254756.600000001</v>
      </c>
      <c r="N642">
        <v>13781742</v>
      </c>
      <c r="O642" t="s">
        <v>34</v>
      </c>
      <c r="P642">
        <v>51.3</v>
      </c>
      <c r="Q642" t="s">
        <v>35</v>
      </c>
      <c r="R642" t="s">
        <v>26254</v>
      </c>
      <c r="S642">
        <v>-64521.3999999999</v>
      </c>
      <c r="T642" t="s">
        <v>37</v>
      </c>
      <c r="U642" t="s">
        <v>38</v>
      </c>
      <c r="V642" t="s">
        <v>39</v>
      </c>
      <c r="W642">
        <v>-558800000</v>
      </c>
      <c r="X642">
        <v>2878.6</v>
      </c>
      <c r="Y642">
        <v>3151246.5</v>
      </c>
      <c r="Z642">
        <v>84.15</v>
      </c>
      <c r="AA642">
        <v>89.503</v>
      </c>
      <c r="AB642">
        <v>24472400</v>
      </c>
    </row>
    <row r="643" spans="1:28" x14ac:dyDescent="0.3">
      <c r="A643" t="s">
        <v>28</v>
      </c>
      <c r="B643" t="s">
        <v>40</v>
      </c>
      <c r="C643">
        <v>29765.5</v>
      </c>
      <c r="D643">
        <v>-3057.7</v>
      </c>
      <c r="E643">
        <v>3352743.3</v>
      </c>
      <c r="F643">
        <v>3361489.4</v>
      </c>
      <c r="G643" t="s">
        <v>41</v>
      </c>
      <c r="H643">
        <v>2526100</v>
      </c>
      <c r="I643">
        <v>-53096674826.800003</v>
      </c>
      <c r="J643" t="s">
        <v>42</v>
      </c>
      <c r="K643" t="s">
        <v>43</v>
      </c>
      <c r="L643" t="s">
        <v>44</v>
      </c>
      <c r="M643">
        <v>30312661.300000001</v>
      </c>
      <c r="N643">
        <v>13808654.5</v>
      </c>
      <c r="O643" t="s">
        <v>45</v>
      </c>
      <c r="P643">
        <v>51.4</v>
      </c>
      <c r="Q643" t="s">
        <v>46</v>
      </c>
      <c r="R643" t="s">
        <v>26255</v>
      </c>
      <c r="S643">
        <v>-64651.7</v>
      </c>
      <c r="T643" t="s">
        <v>37</v>
      </c>
      <c r="U643" t="s">
        <v>38</v>
      </c>
      <c r="V643" t="s">
        <v>39</v>
      </c>
      <c r="W643">
        <v>-560400000</v>
      </c>
      <c r="X643">
        <v>2880.3</v>
      </c>
      <c r="Y643">
        <v>3157405</v>
      </c>
      <c r="Z643">
        <v>84.3</v>
      </c>
      <c r="AA643">
        <v>89.674000000000007</v>
      </c>
      <c r="AB643">
        <v>24520200</v>
      </c>
    </row>
    <row r="644" spans="1:28" x14ac:dyDescent="0.3">
      <c r="A644" t="s">
        <v>28</v>
      </c>
      <c r="B644" t="s">
        <v>48</v>
      </c>
      <c r="C644">
        <v>29822.5</v>
      </c>
      <c r="D644">
        <v>-3064</v>
      </c>
      <c r="E644">
        <v>3359287</v>
      </c>
      <c r="F644">
        <v>3368049</v>
      </c>
      <c r="G644" t="s">
        <v>49</v>
      </c>
      <c r="H644">
        <v>2531000</v>
      </c>
      <c r="I644">
        <v>-53201320386</v>
      </c>
      <c r="J644" t="s">
        <v>50</v>
      </c>
      <c r="K644" t="s">
        <v>51</v>
      </c>
      <c r="L644" t="s">
        <v>52</v>
      </c>
      <c r="M644">
        <v>30370566</v>
      </c>
      <c r="N644">
        <v>13835567</v>
      </c>
      <c r="O644" t="s">
        <v>53</v>
      </c>
      <c r="P644">
        <v>51.5</v>
      </c>
      <c r="Q644" t="s">
        <v>54</v>
      </c>
      <c r="R644" t="s">
        <v>26256</v>
      </c>
      <c r="S644">
        <v>-64782</v>
      </c>
      <c r="T644" t="s">
        <v>37</v>
      </c>
      <c r="U644" t="s">
        <v>56</v>
      </c>
      <c r="V644" t="s">
        <v>39</v>
      </c>
      <c r="W644">
        <v>-562000000</v>
      </c>
      <c r="X644">
        <v>2882</v>
      </c>
      <c r="Y644">
        <v>3163563.5</v>
      </c>
      <c r="Z644">
        <v>84.45</v>
      </c>
      <c r="AA644">
        <v>89.844999999999999</v>
      </c>
      <c r="AB644">
        <v>24568000</v>
      </c>
    </row>
    <row r="645" spans="1:28" x14ac:dyDescent="0.3">
      <c r="A645" t="s">
        <v>28</v>
      </c>
      <c r="B645" t="s">
        <v>57</v>
      </c>
      <c r="C645">
        <v>29879.5</v>
      </c>
      <c r="D645">
        <v>-3070.3</v>
      </c>
      <c r="E645">
        <v>3365830.7</v>
      </c>
      <c r="F645">
        <v>3374608.6</v>
      </c>
      <c r="G645" t="s">
        <v>58</v>
      </c>
      <c r="H645">
        <v>2535900</v>
      </c>
      <c r="I645">
        <v>-53305965945.199997</v>
      </c>
      <c r="J645" t="s">
        <v>59</v>
      </c>
      <c r="K645" t="s">
        <v>60</v>
      </c>
      <c r="L645" t="s">
        <v>61</v>
      </c>
      <c r="M645">
        <v>30428470.699999999</v>
      </c>
      <c r="N645">
        <v>13862479.5</v>
      </c>
      <c r="O645" t="s">
        <v>62</v>
      </c>
      <c r="P645">
        <v>51.6</v>
      </c>
      <c r="Q645" t="s">
        <v>63</v>
      </c>
      <c r="R645" t="s">
        <v>26257</v>
      </c>
      <c r="S645">
        <v>-64912.299999999901</v>
      </c>
      <c r="T645" t="s">
        <v>37</v>
      </c>
      <c r="U645" t="s">
        <v>38</v>
      </c>
      <c r="V645" t="s">
        <v>39</v>
      </c>
      <c r="W645">
        <v>-563600000</v>
      </c>
      <c r="X645">
        <v>2883.7</v>
      </c>
      <c r="Y645">
        <v>3169722</v>
      </c>
      <c r="Z645">
        <v>84.6</v>
      </c>
      <c r="AA645">
        <v>90.016000000000005</v>
      </c>
      <c r="AB645">
        <v>24615800</v>
      </c>
    </row>
    <row r="646" spans="1:28" x14ac:dyDescent="0.3">
      <c r="A646" t="s">
        <v>0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7</v>
      </c>
      <c r="I646" t="s">
        <v>8</v>
      </c>
      <c r="J646" t="s">
        <v>9</v>
      </c>
      <c r="K646" t="s">
        <v>10</v>
      </c>
      <c r="L646" t="s">
        <v>11</v>
      </c>
      <c r="M646" t="s">
        <v>12</v>
      </c>
      <c r="N646" t="s">
        <v>13</v>
      </c>
      <c r="O646" t="s">
        <v>14</v>
      </c>
      <c r="P646" t="s">
        <v>15</v>
      </c>
      <c r="Q646" t="s">
        <v>16</v>
      </c>
      <c r="R646" t="s">
        <v>17</v>
      </c>
      <c r="S646" t="s">
        <v>18</v>
      </c>
      <c r="T646" t="s">
        <v>19</v>
      </c>
      <c r="U646" t="s">
        <v>20</v>
      </c>
      <c r="V646" t="s">
        <v>21</v>
      </c>
      <c r="W646" t="s">
        <v>22</v>
      </c>
      <c r="X646" t="s">
        <v>23</v>
      </c>
      <c r="Y646" t="s">
        <v>24</v>
      </c>
      <c r="Z646" t="s">
        <v>25</v>
      </c>
      <c r="AA646" t="s">
        <v>26</v>
      </c>
      <c r="AB646" t="s">
        <v>27</v>
      </c>
    </row>
    <row r="647" spans="1:28" x14ac:dyDescent="0.3">
      <c r="A647" t="s">
        <v>28</v>
      </c>
      <c r="B647" t="s">
        <v>29</v>
      </c>
      <c r="C647">
        <v>29936.5</v>
      </c>
      <c r="D647">
        <v>-3076.6</v>
      </c>
      <c r="E647">
        <v>3372374.4</v>
      </c>
      <c r="F647">
        <v>3381168.2</v>
      </c>
      <c r="G647" t="s">
        <v>30</v>
      </c>
      <c r="H647">
        <v>2540800</v>
      </c>
      <c r="I647">
        <v>-53410611504.400002</v>
      </c>
      <c r="J647" t="s">
        <v>31</v>
      </c>
      <c r="K647" t="s">
        <v>32</v>
      </c>
      <c r="L647" t="s">
        <v>33</v>
      </c>
      <c r="M647">
        <v>30486375.399999999</v>
      </c>
      <c r="N647">
        <v>13889392</v>
      </c>
      <c r="O647" t="s">
        <v>34</v>
      </c>
      <c r="P647">
        <v>51.7</v>
      </c>
      <c r="Q647" t="s">
        <v>35</v>
      </c>
      <c r="R647" t="s">
        <v>26258</v>
      </c>
      <c r="S647">
        <v>-65042.599999999897</v>
      </c>
      <c r="T647" t="s">
        <v>37</v>
      </c>
      <c r="U647" t="s">
        <v>38</v>
      </c>
      <c r="V647" t="s">
        <v>39</v>
      </c>
      <c r="W647">
        <v>-565200000</v>
      </c>
      <c r="X647">
        <v>2885.4</v>
      </c>
      <c r="Y647">
        <v>3175880.5</v>
      </c>
      <c r="Z647">
        <v>84.75</v>
      </c>
      <c r="AA647">
        <v>90.186999999999998</v>
      </c>
      <c r="AB647">
        <v>24663600</v>
      </c>
    </row>
    <row r="648" spans="1:28" x14ac:dyDescent="0.3">
      <c r="A648" t="s">
        <v>28</v>
      </c>
      <c r="B648" t="s">
        <v>40</v>
      </c>
      <c r="C648">
        <v>29993.5</v>
      </c>
      <c r="D648">
        <v>-3082.9</v>
      </c>
      <c r="E648">
        <v>3378918.1</v>
      </c>
      <c r="F648">
        <v>3387727.8</v>
      </c>
      <c r="G648" t="s">
        <v>41</v>
      </c>
      <c r="H648">
        <v>2545700</v>
      </c>
      <c r="I648">
        <v>-53515257063.599998</v>
      </c>
      <c r="J648" t="s">
        <v>42</v>
      </c>
      <c r="K648" t="s">
        <v>43</v>
      </c>
      <c r="L648" t="s">
        <v>44</v>
      </c>
      <c r="M648">
        <v>30544280.100000001</v>
      </c>
      <c r="N648">
        <v>13916304.5</v>
      </c>
      <c r="O648" t="s">
        <v>45</v>
      </c>
      <c r="P648">
        <v>51.8</v>
      </c>
      <c r="Q648" t="s">
        <v>46</v>
      </c>
      <c r="R648" t="s">
        <v>26259</v>
      </c>
      <c r="S648">
        <v>-65172.8999999999</v>
      </c>
      <c r="T648" t="s">
        <v>37</v>
      </c>
      <c r="U648" t="s">
        <v>38</v>
      </c>
      <c r="V648" t="s">
        <v>39</v>
      </c>
      <c r="W648">
        <v>-566800000</v>
      </c>
      <c r="X648">
        <v>2887.1</v>
      </c>
      <c r="Y648">
        <v>3182039</v>
      </c>
      <c r="Z648">
        <v>84.9</v>
      </c>
      <c r="AA648">
        <v>90.358000000000004</v>
      </c>
      <c r="AB648">
        <v>24711400</v>
      </c>
    </row>
    <row r="649" spans="1:28" x14ac:dyDescent="0.3">
      <c r="A649" t="s">
        <v>28</v>
      </c>
      <c r="B649" t="s">
        <v>48</v>
      </c>
      <c r="C649">
        <v>30050.5</v>
      </c>
      <c r="D649">
        <v>-3089.2</v>
      </c>
      <c r="E649">
        <v>3385461.8</v>
      </c>
      <c r="F649">
        <v>3394287.4</v>
      </c>
      <c r="G649" t="s">
        <v>49</v>
      </c>
      <c r="H649">
        <v>2550600</v>
      </c>
      <c r="I649">
        <v>-53619902622.800003</v>
      </c>
      <c r="J649" t="s">
        <v>50</v>
      </c>
      <c r="K649" t="s">
        <v>51</v>
      </c>
      <c r="L649" t="s">
        <v>52</v>
      </c>
      <c r="M649">
        <v>30602184.800000001</v>
      </c>
      <c r="N649">
        <v>13943217</v>
      </c>
      <c r="O649" t="s">
        <v>53</v>
      </c>
      <c r="P649">
        <v>51.9</v>
      </c>
      <c r="Q649" t="s">
        <v>54</v>
      </c>
      <c r="R649" t="s">
        <v>26260</v>
      </c>
      <c r="S649">
        <v>-65303.199999999997</v>
      </c>
      <c r="T649" t="s">
        <v>37</v>
      </c>
      <c r="U649" t="s">
        <v>56</v>
      </c>
      <c r="V649" t="s">
        <v>39</v>
      </c>
      <c r="W649">
        <v>-568400000</v>
      </c>
      <c r="X649">
        <v>2888.8</v>
      </c>
      <c r="Y649">
        <v>3188197.5</v>
      </c>
      <c r="Z649">
        <v>85.05</v>
      </c>
      <c r="AA649">
        <v>90.528999999999996</v>
      </c>
      <c r="AB649">
        <v>24759200</v>
      </c>
    </row>
    <row r="650" spans="1:28" x14ac:dyDescent="0.3">
      <c r="A650" t="s">
        <v>28</v>
      </c>
      <c r="B650" t="s">
        <v>57</v>
      </c>
      <c r="C650">
        <v>30107.5</v>
      </c>
      <c r="D650">
        <v>-3095.5</v>
      </c>
      <c r="E650">
        <v>3392005.5</v>
      </c>
      <c r="F650">
        <v>3400847</v>
      </c>
      <c r="G650" t="s">
        <v>58</v>
      </c>
      <c r="H650">
        <v>2555500</v>
      </c>
      <c r="I650">
        <v>-53724548182</v>
      </c>
      <c r="J650" t="s">
        <v>59</v>
      </c>
      <c r="K650" t="s">
        <v>60</v>
      </c>
      <c r="L650" t="s">
        <v>61</v>
      </c>
      <c r="M650">
        <v>30660089.5</v>
      </c>
      <c r="N650">
        <v>13970129.5</v>
      </c>
      <c r="O650" t="s">
        <v>62</v>
      </c>
      <c r="P650">
        <v>52</v>
      </c>
      <c r="Q650" t="s">
        <v>63</v>
      </c>
      <c r="R650" t="s">
        <v>26261</v>
      </c>
      <c r="S650">
        <v>-65433.5</v>
      </c>
      <c r="T650" t="s">
        <v>37</v>
      </c>
      <c r="U650" t="s">
        <v>38</v>
      </c>
      <c r="V650" t="s">
        <v>39</v>
      </c>
      <c r="W650">
        <v>-570000000</v>
      </c>
      <c r="X650">
        <v>2890.5</v>
      </c>
      <c r="Y650">
        <v>3194356</v>
      </c>
      <c r="Z650">
        <v>85.2</v>
      </c>
      <c r="AA650">
        <v>90.7</v>
      </c>
      <c r="AB650">
        <v>24807000</v>
      </c>
    </row>
    <row r="651" spans="1:28" x14ac:dyDescent="0.3">
      <c r="A651" t="s">
        <v>0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8</v>
      </c>
      <c r="J651" t="s">
        <v>9</v>
      </c>
      <c r="K651" t="s">
        <v>10</v>
      </c>
      <c r="L651" t="s">
        <v>11</v>
      </c>
      <c r="M651" t="s">
        <v>12</v>
      </c>
      <c r="N651" t="s">
        <v>13</v>
      </c>
      <c r="O651" t="s">
        <v>14</v>
      </c>
      <c r="P651" t="s">
        <v>15</v>
      </c>
      <c r="Q651" t="s">
        <v>16</v>
      </c>
      <c r="R651" t="s">
        <v>17</v>
      </c>
      <c r="S651" t="s">
        <v>18</v>
      </c>
      <c r="T651" t="s">
        <v>19</v>
      </c>
      <c r="U651" t="s">
        <v>20</v>
      </c>
      <c r="V651" t="s">
        <v>21</v>
      </c>
      <c r="W651" t="s">
        <v>22</v>
      </c>
      <c r="X651" t="s">
        <v>23</v>
      </c>
      <c r="Y651" t="s">
        <v>24</v>
      </c>
      <c r="Z651" t="s">
        <v>25</v>
      </c>
      <c r="AA651" t="s">
        <v>26</v>
      </c>
      <c r="AB651" t="s">
        <v>27</v>
      </c>
    </row>
    <row r="652" spans="1:28" x14ac:dyDescent="0.3">
      <c r="A652" t="s">
        <v>28</v>
      </c>
      <c r="B652" t="s">
        <v>29</v>
      </c>
      <c r="C652">
        <v>30164.5</v>
      </c>
      <c r="D652">
        <v>-3101.8</v>
      </c>
      <c r="E652">
        <v>3398549.2</v>
      </c>
      <c r="F652">
        <v>3407406.6</v>
      </c>
      <c r="G652" t="s">
        <v>30</v>
      </c>
      <c r="H652">
        <v>2560400</v>
      </c>
      <c r="I652">
        <v>-53829193741.199997</v>
      </c>
      <c r="J652" t="s">
        <v>31</v>
      </c>
      <c r="K652" t="s">
        <v>32</v>
      </c>
      <c r="L652" t="s">
        <v>33</v>
      </c>
      <c r="M652">
        <v>30717994.199999999</v>
      </c>
      <c r="N652">
        <v>13997042</v>
      </c>
      <c r="O652" t="s">
        <v>34</v>
      </c>
      <c r="P652">
        <v>52.1</v>
      </c>
      <c r="Q652" t="s">
        <v>35</v>
      </c>
      <c r="R652" t="s">
        <v>26262</v>
      </c>
      <c r="S652">
        <v>-65563.799999999901</v>
      </c>
      <c r="T652" t="s">
        <v>37</v>
      </c>
      <c r="U652" t="s">
        <v>38</v>
      </c>
      <c r="V652" t="s">
        <v>39</v>
      </c>
      <c r="W652">
        <v>-571600000</v>
      </c>
      <c r="X652">
        <v>2892.2</v>
      </c>
      <c r="Y652">
        <v>3200514.5</v>
      </c>
      <c r="Z652">
        <v>85.35</v>
      </c>
      <c r="AA652">
        <v>90.870999999999995</v>
      </c>
      <c r="AB652">
        <v>24854800</v>
      </c>
    </row>
    <row r="653" spans="1:28" x14ac:dyDescent="0.3">
      <c r="A653" t="s">
        <v>28</v>
      </c>
      <c r="B653" t="s">
        <v>40</v>
      </c>
      <c r="C653">
        <v>30221.5</v>
      </c>
      <c r="D653">
        <v>-3108.1</v>
      </c>
      <c r="E653">
        <v>3405092.9</v>
      </c>
      <c r="F653">
        <v>3413966.2</v>
      </c>
      <c r="G653" t="s">
        <v>41</v>
      </c>
      <c r="H653">
        <v>2565300</v>
      </c>
      <c r="I653">
        <v>-53933839300.400002</v>
      </c>
      <c r="J653" t="s">
        <v>42</v>
      </c>
      <c r="K653" t="s">
        <v>43</v>
      </c>
      <c r="L653" t="s">
        <v>44</v>
      </c>
      <c r="M653">
        <v>30775898.899999999</v>
      </c>
      <c r="N653">
        <v>14023954.5</v>
      </c>
      <c r="O653" t="s">
        <v>45</v>
      </c>
      <c r="P653">
        <v>52.2</v>
      </c>
      <c r="Q653" t="s">
        <v>46</v>
      </c>
      <c r="R653" t="s">
        <v>26263</v>
      </c>
      <c r="S653">
        <v>-65694.099999999904</v>
      </c>
      <c r="T653" t="s">
        <v>37</v>
      </c>
      <c r="U653" t="s">
        <v>38</v>
      </c>
      <c r="V653" t="s">
        <v>39</v>
      </c>
      <c r="W653">
        <v>-573200000</v>
      </c>
      <c r="X653">
        <v>2893.9</v>
      </c>
      <c r="Y653">
        <v>3206673</v>
      </c>
      <c r="Z653">
        <v>85.5</v>
      </c>
      <c r="AA653">
        <v>91.042000000000002</v>
      </c>
      <c r="AB653">
        <v>24902600</v>
      </c>
    </row>
    <row r="654" spans="1:28" x14ac:dyDescent="0.3">
      <c r="A654" t="s">
        <v>28</v>
      </c>
      <c r="B654" t="s">
        <v>48</v>
      </c>
      <c r="C654">
        <v>30278.5</v>
      </c>
      <c r="D654">
        <v>-3114.4</v>
      </c>
      <c r="E654">
        <v>3411636.6</v>
      </c>
      <c r="F654">
        <v>3420525.8</v>
      </c>
      <c r="G654" t="s">
        <v>49</v>
      </c>
      <c r="H654">
        <v>2570200</v>
      </c>
      <c r="I654">
        <v>-54038484859.599998</v>
      </c>
      <c r="J654" t="s">
        <v>50</v>
      </c>
      <c r="K654" t="s">
        <v>51</v>
      </c>
      <c r="L654" t="s">
        <v>52</v>
      </c>
      <c r="M654">
        <v>30833803.600000001</v>
      </c>
      <c r="N654">
        <v>14050867</v>
      </c>
      <c r="O654" t="s">
        <v>53</v>
      </c>
      <c r="P654">
        <v>52.3</v>
      </c>
      <c r="Q654" t="s">
        <v>54</v>
      </c>
      <c r="R654" t="s">
        <v>26264</v>
      </c>
      <c r="S654">
        <v>-65824.399999999907</v>
      </c>
      <c r="T654" t="s">
        <v>37</v>
      </c>
      <c r="U654" t="s">
        <v>56</v>
      </c>
      <c r="V654" t="s">
        <v>39</v>
      </c>
      <c r="W654">
        <v>-574800000</v>
      </c>
      <c r="X654">
        <v>2895.6</v>
      </c>
      <c r="Y654">
        <v>3212831.5</v>
      </c>
      <c r="Z654">
        <v>85.65</v>
      </c>
      <c r="AA654">
        <v>91.212999999999994</v>
      </c>
      <c r="AB654">
        <v>24950400</v>
      </c>
    </row>
    <row r="655" spans="1:28" x14ac:dyDescent="0.3">
      <c r="A655" t="s">
        <v>28</v>
      </c>
      <c r="B655" t="s">
        <v>57</v>
      </c>
      <c r="C655">
        <v>30335.5</v>
      </c>
      <c r="D655">
        <v>-3120.7</v>
      </c>
      <c r="E655">
        <v>3418180.3</v>
      </c>
      <c r="F655">
        <v>3427085.4</v>
      </c>
      <c r="G655" t="s">
        <v>58</v>
      </c>
      <c r="H655">
        <v>2575100</v>
      </c>
      <c r="I655">
        <v>-54143130418.800003</v>
      </c>
      <c r="J655" t="s">
        <v>59</v>
      </c>
      <c r="K655" t="s">
        <v>60</v>
      </c>
      <c r="L655" t="s">
        <v>61</v>
      </c>
      <c r="M655">
        <v>30891708.300000001</v>
      </c>
      <c r="N655">
        <v>14077779.5</v>
      </c>
      <c r="O655" t="s">
        <v>62</v>
      </c>
      <c r="P655">
        <v>52.4</v>
      </c>
      <c r="Q655" t="s">
        <v>63</v>
      </c>
      <c r="R655" t="s">
        <v>26265</v>
      </c>
      <c r="S655">
        <v>-65954.7</v>
      </c>
      <c r="T655" t="s">
        <v>37</v>
      </c>
      <c r="U655" t="s">
        <v>38</v>
      </c>
      <c r="V655" t="s">
        <v>39</v>
      </c>
      <c r="W655">
        <v>-576400000</v>
      </c>
      <c r="X655">
        <v>2897.3</v>
      </c>
      <c r="Y655">
        <v>3218990</v>
      </c>
      <c r="Z655">
        <v>85.8</v>
      </c>
      <c r="AA655">
        <v>91.384</v>
      </c>
      <c r="AB655">
        <v>24998200</v>
      </c>
    </row>
    <row r="656" spans="1:28" x14ac:dyDescent="0.3">
      <c r="A656" t="s">
        <v>0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7</v>
      </c>
      <c r="I656" t="s">
        <v>8</v>
      </c>
      <c r="J656" t="s">
        <v>9</v>
      </c>
      <c r="K656" t="s">
        <v>10</v>
      </c>
      <c r="L656" t="s">
        <v>11</v>
      </c>
      <c r="M656" t="s">
        <v>12</v>
      </c>
      <c r="N656" t="s">
        <v>13</v>
      </c>
      <c r="O656" t="s">
        <v>14</v>
      </c>
      <c r="P656" t="s">
        <v>15</v>
      </c>
      <c r="Q656" t="s">
        <v>16</v>
      </c>
      <c r="R656" t="s">
        <v>17</v>
      </c>
      <c r="S656" t="s">
        <v>18</v>
      </c>
      <c r="T656" t="s">
        <v>19</v>
      </c>
      <c r="U656" t="s">
        <v>20</v>
      </c>
      <c r="V656" t="s">
        <v>21</v>
      </c>
      <c r="W656" t="s">
        <v>22</v>
      </c>
      <c r="X656" t="s">
        <v>23</v>
      </c>
      <c r="Y656" t="s">
        <v>24</v>
      </c>
      <c r="Z656" t="s">
        <v>25</v>
      </c>
      <c r="AA656" t="s">
        <v>26</v>
      </c>
      <c r="AB656" t="s">
        <v>27</v>
      </c>
    </row>
    <row r="657" spans="1:28" x14ac:dyDescent="0.3">
      <c r="A657" t="s">
        <v>28</v>
      </c>
      <c r="B657" t="s">
        <v>29</v>
      </c>
      <c r="C657">
        <v>30392.5</v>
      </c>
      <c r="D657">
        <v>-3127</v>
      </c>
      <c r="E657">
        <v>3424724</v>
      </c>
      <c r="F657">
        <v>3433645</v>
      </c>
      <c r="G657" t="s">
        <v>30</v>
      </c>
      <c r="H657">
        <v>2580000</v>
      </c>
      <c r="I657">
        <v>-54247775978</v>
      </c>
      <c r="J657" t="s">
        <v>31</v>
      </c>
      <c r="K657" t="s">
        <v>32</v>
      </c>
      <c r="L657" t="s">
        <v>33</v>
      </c>
      <c r="M657">
        <v>30949613</v>
      </c>
      <c r="N657">
        <v>14104692</v>
      </c>
      <c r="O657" t="s">
        <v>34</v>
      </c>
      <c r="P657">
        <v>52.5</v>
      </c>
      <c r="Q657" t="s">
        <v>35</v>
      </c>
      <c r="R657" t="s">
        <v>26266</v>
      </c>
      <c r="S657">
        <v>-66085</v>
      </c>
      <c r="T657" t="s">
        <v>37</v>
      </c>
      <c r="U657" t="s">
        <v>38</v>
      </c>
      <c r="V657" t="s">
        <v>39</v>
      </c>
      <c r="W657">
        <v>-578000000</v>
      </c>
      <c r="X657">
        <v>2899</v>
      </c>
      <c r="Y657">
        <v>3225148.5</v>
      </c>
      <c r="Z657">
        <v>85.95</v>
      </c>
      <c r="AA657">
        <v>91.555000000000007</v>
      </c>
      <c r="AB657">
        <v>25046000</v>
      </c>
    </row>
    <row r="658" spans="1:28" x14ac:dyDescent="0.3">
      <c r="A658" t="s">
        <v>28</v>
      </c>
      <c r="B658" t="s">
        <v>40</v>
      </c>
      <c r="C658">
        <v>30449.5</v>
      </c>
      <c r="D658">
        <v>-3133.3</v>
      </c>
      <c r="E658">
        <v>3431267.7</v>
      </c>
      <c r="F658">
        <v>3440204.6</v>
      </c>
      <c r="G658" t="s">
        <v>41</v>
      </c>
      <c r="H658">
        <v>2584900</v>
      </c>
      <c r="I658">
        <v>-54352421537.199997</v>
      </c>
      <c r="J658" t="s">
        <v>42</v>
      </c>
      <c r="K658" t="s">
        <v>43</v>
      </c>
      <c r="L658" t="s">
        <v>44</v>
      </c>
      <c r="M658">
        <v>31007517.699999999</v>
      </c>
      <c r="N658">
        <v>14131604.5</v>
      </c>
      <c r="O658" t="s">
        <v>45</v>
      </c>
      <c r="P658">
        <v>52.6</v>
      </c>
      <c r="Q658" t="s">
        <v>46</v>
      </c>
      <c r="R658" t="s">
        <v>26267</v>
      </c>
      <c r="S658">
        <v>-66215.299999999901</v>
      </c>
      <c r="T658" t="s">
        <v>37</v>
      </c>
      <c r="U658" t="s">
        <v>38</v>
      </c>
      <c r="V658" t="s">
        <v>39</v>
      </c>
      <c r="W658">
        <v>-579600000</v>
      </c>
      <c r="X658">
        <v>2900.7</v>
      </c>
      <c r="Y658">
        <v>3231307</v>
      </c>
      <c r="Z658">
        <v>86.1</v>
      </c>
      <c r="AA658">
        <v>91.725999999999999</v>
      </c>
      <c r="AB658">
        <v>25093800</v>
      </c>
    </row>
    <row r="659" spans="1:28" x14ac:dyDescent="0.3">
      <c r="A659" t="s">
        <v>28</v>
      </c>
      <c r="B659" t="s">
        <v>48</v>
      </c>
      <c r="C659">
        <v>30506.5</v>
      </c>
      <c r="D659">
        <v>-3139.6</v>
      </c>
      <c r="E659">
        <v>3437811.4</v>
      </c>
      <c r="F659">
        <v>3446764.2</v>
      </c>
      <c r="G659" t="s">
        <v>49</v>
      </c>
      <c r="H659">
        <v>2589800</v>
      </c>
      <c r="I659">
        <v>-54457067096.400002</v>
      </c>
      <c r="J659" t="s">
        <v>50</v>
      </c>
      <c r="K659" t="s">
        <v>51</v>
      </c>
      <c r="L659" t="s">
        <v>52</v>
      </c>
      <c r="M659">
        <v>31065422.399999999</v>
      </c>
      <c r="N659">
        <v>14158517</v>
      </c>
      <c r="O659" t="s">
        <v>53</v>
      </c>
      <c r="P659">
        <v>52.7</v>
      </c>
      <c r="Q659" t="s">
        <v>54</v>
      </c>
      <c r="R659" t="s">
        <v>26268</v>
      </c>
      <c r="S659">
        <v>-66345.599999999904</v>
      </c>
      <c r="T659" t="s">
        <v>37</v>
      </c>
      <c r="U659" t="s">
        <v>56</v>
      </c>
      <c r="V659" t="s">
        <v>39</v>
      </c>
      <c r="W659">
        <v>-581200000</v>
      </c>
      <c r="X659">
        <v>2902.4</v>
      </c>
      <c r="Y659">
        <v>3237465.5</v>
      </c>
      <c r="Z659">
        <v>86.25</v>
      </c>
      <c r="AA659">
        <v>91.897000000000006</v>
      </c>
      <c r="AB659">
        <v>25141600</v>
      </c>
    </row>
    <row r="660" spans="1:28" x14ac:dyDescent="0.3">
      <c r="A660" t="s">
        <v>28</v>
      </c>
      <c r="B660" t="s">
        <v>57</v>
      </c>
      <c r="C660">
        <v>30563.5</v>
      </c>
      <c r="D660">
        <v>-3145.9</v>
      </c>
      <c r="E660">
        <v>3444355.1</v>
      </c>
      <c r="F660">
        <v>3453323.8</v>
      </c>
      <c r="G660" t="s">
        <v>58</v>
      </c>
      <c r="H660">
        <v>2594700</v>
      </c>
      <c r="I660">
        <v>-54561712655.599998</v>
      </c>
      <c r="J660" t="s">
        <v>59</v>
      </c>
      <c r="K660" t="s">
        <v>60</v>
      </c>
      <c r="L660" t="s">
        <v>61</v>
      </c>
      <c r="M660">
        <v>31123327.100000001</v>
      </c>
      <c r="N660">
        <v>14185429.5</v>
      </c>
      <c r="O660" t="s">
        <v>62</v>
      </c>
      <c r="P660">
        <v>52.8</v>
      </c>
      <c r="Q660" t="s">
        <v>63</v>
      </c>
      <c r="R660" t="s">
        <v>26269</v>
      </c>
      <c r="S660">
        <v>-66475.899999999907</v>
      </c>
      <c r="T660" t="s">
        <v>37</v>
      </c>
      <c r="U660" t="s">
        <v>38</v>
      </c>
      <c r="V660" t="s">
        <v>39</v>
      </c>
      <c r="W660">
        <v>-582800000</v>
      </c>
      <c r="X660">
        <v>2904.1</v>
      </c>
      <c r="Y660">
        <v>3243624</v>
      </c>
      <c r="Z660">
        <v>86.4</v>
      </c>
      <c r="AA660">
        <v>92.067999999999998</v>
      </c>
      <c r="AB660">
        <v>25189400</v>
      </c>
    </row>
    <row r="661" spans="1:28" x14ac:dyDescent="0.3">
      <c r="A661" t="s">
        <v>0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7</v>
      </c>
      <c r="I661" t="s">
        <v>8</v>
      </c>
      <c r="J661" t="s">
        <v>9</v>
      </c>
      <c r="K661" t="s">
        <v>10</v>
      </c>
      <c r="L661" t="s">
        <v>11</v>
      </c>
      <c r="M661" t="s">
        <v>12</v>
      </c>
      <c r="N661" t="s">
        <v>13</v>
      </c>
      <c r="O661" t="s">
        <v>14</v>
      </c>
      <c r="P661" t="s">
        <v>15</v>
      </c>
      <c r="Q661" t="s">
        <v>16</v>
      </c>
      <c r="R661" t="s">
        <v>17</v>
      </c>
      <c r="S661" t="s">
        <v>18</v>
      </c>
      <c r="T661" t="s">
        <v>19</v>
      </c>
      <c r="U661" t="s">
        <v>20</v>
      </c>
      <c r="V661" t="s">
        <v>21</v>
      </c>
      <c r="W661" t="s">
        <v>22</v>
      </c>
      <c r="X661" t="s">
        <v>23</v>
      </c>
      <c r="Y661" t="s">
        <v>24</v>
      </c>
      <c r="Z661" t="s">
        <v>25</v>
      </c>
      <c r="AA661" t="s">
        <v>26</v>
      </c>
      <c r="AB661" t="s">
        <v>27</v>
      </c>
    </row>
    <row r="662" spans="1:28" x14ac:dyDescent="0.3">
      <c r="A662" t="s">
        <v>28</v>
      </c>
      <c r="B662" t="s">
        <v>29</v>
      </c>
      <c r="C662">
        <v>30620.5</v>
      </c>
      <c r="D662">
        <v>-3152.2</v>
      </c>
      <c r="E662">
        <v>3450898.8</v>
      </c>
      <c r="F662">
        <v>3459883.4</v>
      </c>
      <c r="G662" t="s">
        <v>30</v>
      </c>
      <c r="H662">
        <v>2599600</v>
      </c>
      <c r="I662">
        <v>-54666358214.800003</v>
      </c>
      <c r="J662" t="s">
        <v>31</v>
      </c>
      <c r="K662" t="s">
        <v>32</v>
      </c>
      <c r="L662" t="s">
        <v>33</v>
      </c>
      <c r="M662">
        <v>31181231.800000001</v>
      </c>
      <c r="N662">
        <v>14212342</v>
      </c>
      <c r="O662" t="s">
        <v>34</v>
      </c>
      <c r="P662">
        <v>52.9</v>
      </c>
      <c r="Q662" t="s">
        <v>35</v>
      </c>
      <c r="R662" t="s">
        <v>26270</v>
      </c>
      <c r="S662">
        <v>-66606.2</v>
      </c>
      <c r="T662" t="s">
        <v>37</v>
      </c>
      <c r="U662" t="s">
        <v>38</v>
      </c>
      <c r="V662" t="s">
        <v>39</v>
      </c>
      <c r="W662">
        <v>-584400000</v>
      </c>
      <c r="X662">
        <v>2905.8</v>
      </c>
      <c r="Y662">
        <v>3249782.5</v>
      </c>
      <c r="Z662">
        <v>86.55</v>
      </c>
      <c r="AA662">
        <v>92.239000000000004</v>
      </c>
      <c r="AB662">
        <v>25237200</v>
      </c>
    </row>
    <row r="663" spans="1:28" x14ac:dyDescent="0.3">
      <c r="A663" t="s">
        <v>28</v>
      </c>
      <c r="B663" t="s">
        <v>40</v>
      </c>
      <c r="C663">
        <v>30677.5</v>
      </c>
      <c r="D663">
        <v>-3158.5</v>
      </c>
      <c r="E663">
        <v>3457442.5</v>
      </c>
      <c r="F663">
        <v>3466443</v>
      </c>
      <c r="G663" t="s">
        <v>41</v>
      </c>
      <c r="H663">
        <v>2604500</v>
      </c>
      <c r="I663">
        <v>-54771003774</v>
      </c>
      <c r="J663" t="s">
        <v>42</v>
      </c>
      <c r="K663" t="s">
        <v>43</v>
      </c>
      <c r="L663" t="s">
        <v>44</v>
      </c>
      <c r="M663">
        <v>31239136.5</v>
      </c>
      <c r="N663">
        <v>14239254.5</v>
      </c>
      <c r="O663" t="s">
        <v>45</v>
      </c>
      <c r="P663">
        <v>53</v>
      </c>
      <c r="Q663" t="s">
        <v>46</v>
      </c>
      <c r="R663" t="s">
        <v>26271</v>
      </c>
      <c r="S663">
        <v>-66736.499999999898</v>
      </c>
      <c r="T663" t="s">
        <v>37</v>
      </c>
      <c r="U663" t="s">
        <v>38</v>
      </c>
      <c r="V663" t="s">
        <v>39</v>
      </c>
      <c r="W663">
        <v>-586000000</v>
      </c>
      <c r="X663">
        <v>2907.5</v>
      </c>
      <c r="Y663">
        <v>3255941</v>
      </c>
      <c r="Z663">
        <v>86.7</v>
      </c>
      <c r="AA663">
        <v>92.41</v>
      </c>
      <c r="AB663">
        <v>25285000</v>
      </c>
    </row>
    <row r="664" spans="1:28" x14ac:dyDescent="0.3">
      <c r="A664" t="s">
        <v>28</v>
      </c>
      <c r="B664" t="s">
        <v>48</v>
      </c>
      <c r="C664">
        <v>30734.5</v>
      </c>
      <c r="D664">
        <v>-3164.8</v>
      </c>
      <c r="E664">
        <v>3463986.2</v>
      </c>
      <c r="F664">
        <v>3473002.6</v>
      </c>
      <c r="G664" t="s">
        <v>49</v>
      </c>
      <c r="H664">
        <v>2609400</v>
      </c>
      <c r="I664">
        <v>-54875649333.199997</v>
      </c>
      <c r="J664" t="s">
        <v>50</v>
      </c>
      <c r="K664" t="s">
        <v>51</v>
      </c>
      <c r="L664" t="s">
        <v>52</v>
      </c>
      <c r="M664">
        <v>31297041.199999999</v>
      </c>
      <c r="N664">
        <v>14266167</v>
      </c>
      <c r="O664" t="s">
        <v>53</v>
      </c>
      <c r="P664">
        <v>53.1</v>
      </c>
      <c r="Q664" t="s">
        <v>54</v>
      </c>
      <c r="R664" t="s">
        <v>26272</v>
      </c>
      <c r="S664">
        <v>-66866.799999999901</v>
      </c>
      <c r="T664" t="s">
        <v>37</v>
      </c>
      <c r="U664" t="s">
        <v>56</v>
      </c>
      <c r="V664" t="s">
        <v>39</v>
      </c>
      <c r="W664">
        <v>-587600000</v>
      </c>
      <c r="X664">
        <v>2909.2</v>
      </c>
      <c r="Y664">
        <v>3262099.5</v>
      </c>
      <c r="Z664">
        <v>86.85</v>
      </c>
      <c r="AA664">
        <v>92.581000000000003</v>
      </c>
      <c r="AB664">
        <v>25332800</v>
      </c>
    </row>
    <row r="665" spans="1:28" x14ac:dyDescent="0.3">
      <c r="A665" t="s">
        <v>28</v>
      </c>
      <c r="B665" t="s">
        <v>57</v>
      </c>
      <c r="C665">
        <v>30791.5</v>
      </c>
      <c r="D665">
        <v>-3171.1</v>
      </c>
      <c r="E665">
        <v>3470529.9</v>
      </c>
      <c r="F665">
        <v>3479562.2</v>
      </c>
      <c r="G665" t="s">
        <v>58</v>
      </c>
      <c r="H665">
        <v>2614300</v>
      </c>
      <c r="I665">
        <v>-54980294892.400002</v>
      </c>
      <c r="J665" t="s">
        <v>59</v>
      </c>
      <c r="K665" t="s">
        <v>60</v>
      </c>
      <c r="L665" t="s">
        <v>61</v>
      </c>
      <c r="M665">
        <v>31354945.899999999</v>
      </c>
      <c r="N665">
        <v>14293079.5</v>
      </c>
      <c r="O665" t="s">
        <v>62</v>
      </c>
      <c r="P665">
        <v>53.2</v>
      </c>
      <c r="Q665" t="s">
        <v>63</v>
      </c>
      <c r="R665" t="s">
        <v>26273</v>
      </c>
      <c r="S665">
        <v>-66997.099999999904</v>
      </c>
      <c r="T665" t="s">
        <v>37</v>
      </c>
      <c r="U665" t="s">
        <v>38</v>
      </c>
      <c r="V665" t="s">
        <v>39</v>
      </c>
      <c r="W665">
        <v>-589200000</v>
      </c>
      <c r="X665">
        <v>2910.9</v>
      </c>
      <c r="Y665">
        <v>3268258</v>
      </c>
      <c r="Z665">
        <v>87</v>
      </c>
      <c r="AA665">
        <v>92.751999999999995</v>
      </c>
      <c r="AB665">
        <v>25380600</v>
      </c>
    </row>
    <row r="666" spans="1:28" x14ac:dyDescent="0.3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7</v>
      </c>
      <c r="I666" t="s">
        <v>8</v>
      </c>
      <c r="J666" t="s">
        <v>9</v>
      </c>
      <c r="K666" t="s">
        <v>10</v>
      </c>
      <c r="L666" t="s">
        <v>11</v>
      </c>
      <c r="M666" t="s">
        <v>12</v>
      </c>
      <c r="N666" t="s">
        <v>13</v>
      </c>
      <c r="O666" t="s">
        <v>14</v>
      </c>
      <c r="P666" t="s">
        <v>15</v>
      </c>
      <c r="Q666" t="s">
        <v>16</v>
      </c>
      <c r="R666" t="s">
        <v>17</v>
      </c>
      <c r="S666" t="s">
        <v>18</v>
      </c>
      <c r="T666" t="s">
        <v>19</v>
      </c>
      <c r="U666" t="s">
        <v>20</v>
      </c>
      <c r="V666" t="s">
        <v>21</v>
      </c>
      <c r="W666" t="s">
        <v>22</v>
      </c>
      <c r="X666" t="s">
        <v>23</v>
      </c>
      <c r="Y666" t="s">
        <v>24</v>
      </c>
      <c r="Z666" t="s">
        <v>25</v>
      </c>
      <c r="AA666" t="s">
        <v>26</v>
      </c>
      <c r="AB666" t="s">
        <v>27</v>
      </c>
    </row>
    <row r="667" spans="1:28" x14ac:dyDescent="0.3">
      <c r="A667" t="s">
        <v>28</v>
      </c>
      <c r="B667" t="s">
        <v>29</v>
      </c>
      <c r="C667">
        <v>30848.5</v>
      </c>
      <c r="D667">
        <v>-3177.4</v>
      </c>
      <c r="E667">
        <v>3477073.6</v>
      </c>
      <c r="F667">
        <v>3486121.8</v>
      </c>
      <c r="G667" t="s">
        <v>30</v>
      </c>
      <c r="H667">
        <v>2619200</v>
      </c>
      <c r="I667">
        <v>-55084940451.599998</v>
      </c>
      <c r="J667" t="s">
        <v>31</v>
      </c>
      <c r="K667" t="s">
        <v>32</v>
      </c>
      <c r="L667" t="s">
        <v>33</v>
      </c>
      <c r="M667">
        <v>31412850.600000001</v>
      </c>
      <c r="N667">
        <v>14319992</v>
      </c>
      <c r="O667" t="s">
        <v>34</v>
      </c>
      <c r="P667">
        <v>53.3</v>
      </c>
      <c r="Q667" t="s">
        <v>35</v>
      </c>
      <c r="R667" t="s">
        <v>26274</v>
      </c>
      <c r="S667">
        <v>-67127.399999999907</v>
      </c>
      <c r="T667" t="s">
        <v>37</v>
      </c>
      <c r="U667" t="s">
        <v>38</v>
      </c>
      <c r="V667" t="s">
        <v>39</v>
      </c>
      <c r="W667">
        <v>-590800000</v>
      </c>
      <c r="X667">
        <v>2912.6</v>
      </c>
      <c r="Y667">
        <v>3274416.5</v>
      </c>
      <c r="Z667">
        <v>87.15</v>
      </c>
      <c r="AA667">
        <v>92.923000000000002</v>
      </c>
      <c r="AB667">
        <v>25428400</v>
      </c>
    </row>
    <row r="668" spans="1:28" x14ac:dyDescent="0.3">
      <c r="A668" t="s">
        <v>28</v>
      </c>
      <c r="B668" t="s">
        <v>40</v>
      </c>
      <c r="C668">
        <v>30905.5</v>
      </c>
      <c r="D668">
        <v>-3183.7</v>
      </c>
      <c r="E668">
        <v>3483617.3</v>
      </c>
      <c r="F668">
        <v>3492681.4</v>
      </c>
      <c r="G668" t="s">
        <v>41</v>
      </c>
      <c r="H668">
        <v>2624100</v>
      </c>
      <c r="I668">
        <v>-55189586010.800003</v>
      </c>
      <c r="J668" t="s">
        <v>42</v>
      </c>
      <c r="K668" t="s">
        <v>43</v>
      </c>
      <c r="L668" t="s">
        <v>44</v>
      </c>
      <c r="M668">
        <v>31470755.300000001</v>
      </c>
      <c r="N668">
        <v>14346904.5</v>
      </c>
      <c r="O668" t="s">
        <v>45</v>
      </c>
      <c r="P668">
        <v>53.4</v>
      </c>
      <c r="Q668" t="s">
        <v>46</v>
      </c>
      <c r="R668" t="s">
        <v>26275</v>
      </c>
      <c r="S668">
        <v>-67257.7</v>
      </c>
      <c r="T668" t="s">
        <v>37</v>
      </c>
      <c r="U668" t="s">
        <v>38</v>
      </c>
      <c r="V668" t="s">
        <v>39</v>
      </c>
      <c r="W668">
        <v>-592400000</v>
      </c>
      <c r="X668">
        <v>2914.3</v>
      </c>
      <c r="Y668">
        <v>3280575</v>
      </c>
      <c r="Z668">
        <v>87.3</v>
      </c>
      <c r="AA668">
        <v>93.093999999999994</v>
      </c>
      <c r="AB668">
        <v>25476200</v>
      </c>
    </row>
    <row r="669" spans="1:28" x14ac:dyDescent="0.3">
      <c r="A669" t="s">
        <v>28</v>
      </c>
      <c r="B669" t="s">
        <v>48</v>
      </c>
      <c r="C669">
        <v>30962.5</v>
      </c>
      <c r="D669">
        <v>-3190</v>
      </c>
      <c r="E669">
        <v>3490161</v>
      </c>
      <c r="F669">
        <v>3499241</v>
      </c>
      <c r="G669" t="s">
        <v>49</v>
      </c>
      <c r="H669">
        <v>2629000</v>
      </c>
      <c r="I669">
        <v>-55294231570</v>
      </c>
      <c r="J669" t="s">
        <v>50</v>
      </c>
      <c r="K669" t="s">
        <v>51</v>
      </c>
      <c r="L669" t="s">
        <v>52</v>
      </c>
      <c r="M669">
        <v>31528660</v>
      </c>
      <c r="N669">
        <v>14373817</v>
      </c>
      <c r="O669" t="s">
        <v>53</v>
      </c>
      <c r="P669">
        <v>53.5</v>
      </c>
      <c r="Q669" t="s">
        <v>54</v>
      </c>
      <c r="R669" t="s">
        <v>26276</v>
      </c>
      <c r="S669">
        <v>-67387.999999999898</v>
      </c>
      <c r="T669" t="s">
        <v>37</v>
      </c>
      <c r="U669" t="s">
        <v>56</v>
      </c>
      <c r="V669" t="s">
        <v>39</v>
      </c>
      <c r="W669">
        <v>-594000000</v>
      </c>
      <c r="X669">
        <v>2916</v>
      </c>
      <c r="Y669">
        <v>3286733.5</v>
      </c>
      <c r="Z669">
        <v>87.45</v>
      </c>
      <c r="AA669">
        <v>93.265000000000001</v>
      </c>
      <c r="AB669">
        <v>25524000</v>
      </c>
    </row>
    <row r="670" spans="1:28" x14ac:dyDescent="0.3">
      <c r="A670" t="s">
        <v>28</v>
      </c>
      <c r="B670" t="s">
        <v>57</v>
      </c>
      <c r="C670">
        <v>31019.5</v>
      </c>
      <c r="D670">
        <v>-3196.3</v>
      </c>
      <c r="E670">
        <v>3496704.7</v>
      </c>
      <c r="F670">
        <v>3505800.6</v>
      </c>
      <c r="G670" t="s">
        <v>58</v>
      </c>
      <c r="H670">
        <v>2633900</v>
      </c>
      <c r="I670">
        <v>-55398877129.199997</v>
      </c>
      <c r="J670" t="s">
        <v>59</v>
      </c>
      <c r="K670" t="s">
        <v>60</v>
      </c>
      <c r="L670" t="s">
        <v>61</v>
      </c>
      <c r="M670">
        <v>31586564.699999999</v>
      </c>
      <c r="N670">
        <v>14400729.5</v>
      </c>
      <c r="O670" t="s">
        <v>62</v>
      </c>
      <c r="P670">
        <v>53.6</v>
      </c>
      <c r="Q670" t="s">
        <v>63</v>
      </c>
      <c r="R670" t="s">
        <v>26277</v>
      </c>
      <c r="S670">
        <v>-67518.299999999901</v>
      </c>
      <c r="T670" t="s">
        <v>37</v>
      </c>
      <c r="U670" t="s">
        <v>38</v>
      </c>
      <c r="V670" t="s">
        <v>39</v>
      </c>
      <c r="W670">
        <v>-595600000</v>
      </c>
      <c r="X670">
        <v>2917.7</v>
      </c>
      <c r="Y670">
        <v>3292892</v>
      </c>
      <c r="Z670">
        <v>87.6</v>
      </c>
      <c r="AA670">
        <v>93.436000000000007</v>
      </c>
      <c r="AB670">
        <v>25571800</v>
      </c>
    </row>
    <row r="671" spans="1:28" x14ac:dyDescent="0.3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8</v>
      </c>
      <c r="J671" t="s">
        <v>9</v>
      </c>
      <c r="K671" t="s">
        <v>10</v>
      </c>
      <c r="L671" t="s">
        <v>11</v>
      </c>
      <c r="M671" t="s">
        <v>12</v>
      </c>
      <c r="N671" t="s">
        <v>13</v>
      </c>
      <c r="O671" t="s">
        <v>14</v>
      </c>
      <c r="P671" t="s">
        <v>15</v>
      </c>
      <c r="Q671" t="s">
        <v>16</v>
      </c>
      <c r="R671" t="s">
        <v>17</v>
      </c>
      <c r="S671" t="s">
        <v>18</v>
      </c>
      <c r="T671" t="s">
        <v>19</v>
      </c>
      <c r="U671" t="s">
        <v>20</v>
      </c>
      <c r="V671" t="s">
        <v>21</v>
      </c>
      <c r="W671" t="s">
        <v>22</v>
      </c>
      <c r="X671" t="s">
        <v>23</v>
      </c>
      <c r="Y671" t="s">
        <v>24</v>
      </c>
      <c r="Z671" t="s">
        <v>25</v>
      </c>
      <c r="AA671" t="s">
        <v>26</v>
      </c>
      <c r="AB671" t="s">
        <v>27</v>
      </c>
    </row>
    <row r="672" spans="1:28" x14ac:dyDescent="0.3">
      <c r="A672" t="s">
        <v>28</v>
      </c>
      <c r="B672" t="s">
        <v>29</v>
      </c>
      <c r="C672">
        <v>31076.5</v>
      </c>
      <c r="D672">
        <v>-3202.6</v>
      </c>
      <c r="E672">
        <v>3503248.4</v>
      </c>
      <c r="F672">
        <v>3512360.2</v>
      </c>
      <c r="G672" t="s">
        <v>30</v>
      </c>
      <c r="H672">
        <v>2638800</v>
      </c>
      <c r="I672">
        <v>-55503522688.400002</v>
      </c>
      <c r="J672" t="s">
        <v>31</v>
      </c>
      <c r="K672" t="s">
        <v>32</v>
      </c>
      <c r="L672" t="s">
        <v>33</v>
      </c>
      <c r="M672">
        <v>31644469.399999999</v>
      </c>
      <c r="N672">
        <v>14427642</v>
      </c>
      <c r="O672" t="s">
        <v>34</v>
      </c>
      <c r="P672">
        <v>53.7</v>
      </c>
      <c r="Q672" t="s">
        <v>35</v>
      </c>
      <c r="R672" t="s">
        <v>26278</v>
      </c>
      <c r="S672">
        <v>-67648.599999999904</v>
      </c>
      <c r="T672" t="s">
        <v>37</v>
      </c>
      <c r="U672" t="s">
        <v>38</v>
      </c>
      <c r="V672" t="s">
        <v>39</v>
      </c>
      <c r="W672">
        <v>-597200000</v>
      </c>
      <c r="X672">
        <v>2919.4</v>
      </c>
      <c r="Y672">
        <v>3299050.5</v>
      </c>
      <c r="Z672">
        <v>87.75</v>
      </c>
      <c r="AA672">
        <v>93.606999999999999</v>
      </c>
      <c r="AB672">
        <v>25619600</v>
      </c>
    </row>
    <row r="673" spans="1:28" x14ac:dyDescent="0.3">
      <c r="A673" t="s">
        <v>28</v>
      </c>
      <c r="B673" t="s">
        <v>40</v>
      </c>
      <c r="C673">
        <v>31133.5</v>
      </c>
      <c r="D673">
        <v>-3208.9</v>
      </c>
      <c r="E673">
        <v>3509792.1</v>
      </c>
      <c r="F673">
        <v>3518919.8</v>
      </c>
      <c r="G673" t="s">
        <v>41</v>
      </c>
      <c r="H673">
        <v>2643700</v>
      </c>
      <c r="I673">
        <v>-55608168247.599998</v>
      </c>
      <c r="J673" t="s">
        <v>42</v>
      </c>
      <c r="K673" t="s">
        <v>43</v>
      </c>
      <c r="L673" t="s">
        <v>44</v>
      </c>
      <c r="M673">
        <v>31702374.100000001</v>
      </c>
      <c r="N673">
        <v>14454554.5</v>
      </c>
      <c r="O673" t="s">
        <v>45</v>
      </c>
      <c r="P673">
        <v>53.8</v>
      </c>
      <c r="Q673" t="s">
        <v>46</v>
      </c>
      <c r="R673" t="s">
        <v>26279</v>
      </c>
      <c r="S673">
        <v>-67778.899999999907</v>
      </c>
      <c r="T673" t="s">
        <v>37</v>
      </c>
      <c r="U673" t="s">
        <v>38</v>
      </c>
      <c r="V673" t="s">
        <v>39</v>
      </c>
      <c r="W673">
        <v>-598800000</v>
      </c>
      <c r="X673">
        <v>2921.1</v>
      </c>
      <c r="Y673">
        <v>3305209</v>
      </c>
      <c r="Z673">
        <v>87.9</v>
      </c>
      <c r="AA673">
        <v>93.778000000000006</v>
      </c>
      <c r="AB673">
        <v>25667400</v>
      </c>
    </row>
    <row r="674" spans="1:28" x14ac:dyDescent="0.3">
      <c r="A674" t="s">
        <v>28</v>
      </c>
      <c r="B674" t="s">
        <v>48</v>
      </c>
      <c r="C674">
        <v>31190.5</v>
      </c>
      <c r="D674">
        <v>-3215.2</v>
      </c>
      <c r="E674">
        <v>3516335.8</v>
      </c>
      <c r="F674">
        <v>3525479.4</v>
      </c>
      <c r="G674" t="s">
        <v>49</v>
      </c>
      <c r="H674">
        <v>2648600</v>
      </c>
      <c r="I674">
        <v>-55712813806.800003</v>
      </c>
      <c r="J674" t="s">
        <v>50</v>
      </c>
      <c r="K674" t="s">
        <v>51</v>
      </c>
      <c r="L674" t="s">
        <v>52</v>
      </c>
      <c r="M674">
        <v>31760278.800000001</v>
      </c>
      <c r="N674">
        <v>14481467</v>
      </c>
      <c r="O674" t="s">
        <v>53</v>
      </c>
      <c r="P674">
        <v>53.9</v>
      </c>
      <c r="Q674" t="s">
        <v>54</v>
      </c>
      <c r="R674" t="s">
        <v>26280</v>
      </c>
      <c r="S674">
        <v>-67909.2</v>
      </c>
      <c r="T674" t="s">
        <v>37</v>
      </c>
      <c r="U674" t="s">
        <v>56</v>
      </c>
      <c r="V674" t="s">
        <v>39</v>
      </c>
      <c r="W674">
        <v>-600400000</v>
      </c>
      <c r="X674">
        <v>2922.8</v>
      </c>
      <c r="Y674">
        <v>3311367.5</v>
      </c>
      <c r="Z674">
        <v>88.05</v>
      </c>
      <c r="AA674">
        <v>93.948999999999998</v>
      </c>
      <c r="AB674">
        <v>25715200</v>
      </c>
    </row>
    <row r="675" spans="1:28" x14ac:dyDescent="0.3">
      <c r="A675" t="s">
        <v>28</v>
      </c>
      <c r="B675" t="s">
        <v>57</v>
      </c>
      <c r="C675">
        <v>31247.5</v>
      </c>
      <c r="D675">
        <v>-3221.5</v>
      </c>
      <c r="E675">
        <v>3522879.5</v>
      </c>
      <c r="F675">
        <v>3532039</v>
      </c>
      <c r="G675" t="s">
        <v>58</v>
      </c>
      <c r="H675">
        <v>2653500</v>
      </c>
      <c r="I675">
        <v>-55817459366</v>
      </c>
      <c r="J675" t="s">
        <v>59</v>
      </c>
      <c r="K675" t="s">
        <v>60</v>
      </c>
      <c r="L675" t="s">
        <v>61</v>
      </c>
      <c r="M675">
        <v>31818183.5</v>
      </c>
      <c r="N675">
        <v>14508379.5</v>
      </c>
      <c r="O675" t="s">
        <v>62</v>
      </c>
      <c r="P675">
        <v>54</v>
      </c>
      <c r="Q675" t="s">
        <v>63</v>
      </c>
      <c r="R675" t="s">
        <v>26281</v>
      </c>
      <c r="S675">
        <v>-68039.499999999898</v>
      </c>
      <c r="T675" t="s">
        <v>37</v>
      </c>
      <c r="U675" t="s">
        <v>38</v>
      </c>
      <c r="V675" t="s">
        <v>39</v>
      </c>
      <c r="W675">
        <v>-602000000</v>
      </c>
      <c r="X675">
        <v>2924.5</v>
      </c>
      <c r="Y675">
        <v>3317526</v>
      </c>
      <c r="Z675">
        <v>88.2</v>
      </c>
      <c r="AA675">
        <v>94.12</v>
      </c>
      <c r="AB675">
        <v>25763000</v>
      </c>
    </row>
    <row r="676" spans="1:28" x14ac:dyDescent="0.3">
      <c r="A676" t="s">
        <v>0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t="s">
        <v>8</v>
      </c>
      <c r="J676" t="s">
        <v>9</v>
      </c>
      <c r="K676" t="s">
        <v>10</v>
      </c>
      <c r="L676" t="s">
        <v>11</v>
      </c>
      <c r="M676" t="s">
        <v>12</v>
      </c>
      <c r="N676" t="s">
        <v>13</v>
      </c>
      <c r="O676" t="s">
        <v>14</v>
      </c>
      <c r="P676" t="s">
        <v>15</v>
      </c>
      <c r="Q676" t="s">
        <v>16</v>
      </c>
      <c r="R676" t="s">
        <v>17</v>
      </c>
      <c r="S676" t="s">
        <v>18</v>
      </c>
      <c r="T676" t="s">
        <v>19</v>
      </c>
      <c r="U676" t="s">
        <v>20</v>
      </c>
      <c r="V676" t="s">
        <v>21</v>
      </c>
      <c r="W676" t="s">
        <v>22</v>
      </c>
      <c r="X676" t="s">
        <v>23</v>
      </c>
      <c r="Y676" t="s">
        <v>24</v>
      </c>
      <c r="Z676" t="s">
        <v>25</v>
      </c>
      <c r="AA676" t="s">
        <v>26</v>
      </c>
      <c r="AB676" t="s">
        <v>27</v>
      </c>
    </row>
    <row r="677" spans="1:28" x14ac:dyDescent="0.3">
      <c r="A677" t="s">
        <v>28</v>
      </c>
      <c r="B677" t="s">
        <v>29</v>
      </c>
      <c r="C677">
        <v>31304.5</v>
      </c>
      <c r="D677">
        <v>-3227.8</v>
      </c>
      <c r="E677">
        <v>3529423.2</v>
      </c>
      <c r="F677">
        <v>3538598.6</v>
      </c>
      <c r="G677" t="s">
        <v>30</v>
      </c>
      <c r="H677">
        <v>2658400</v>
      </c>
      <c r="I677">
        <v>-55922104925.199997</v>
      </c>
      <c r="J677" t="s">
        <v>31</v>
      </c>
      <c r="K677" t="s">
        <v>32</v>
      </c>
      <c r="L677" t="s">
        <v>33</v>
      </c>
      <c r="M677">
        <v>31876088.199999999</v>
      </c>
      <c r="N677">
        <v>14535292</v>
      </c>
      <c r="O677" t="s">
        <v>34</v>
      </c>
      <c r="P677">
        <v>54.1</v>
      </c>
      <c r="Q677" t="s">
        <v>35</v>
      </c>
      <c r="R677" t="s">
        <v>26282</v>
      </c>
      <c r="S677">
        <v>-68169.799999999901</v>
      </c>
      <c r="T677" t="s">
        <v>37</v>
      </c>
      <c r="U677" t="s">
        <v>38</v>
      </c>
      <c r="V677" t="s">
        <v>39</v>
      </c>
      <c r="W677">
        <v>-603600000</v>
      </c>
      <c r="X677">
        <v>2926.2</v>
      </c>
      <c r="Y677">
        <v>3323684.5</v>
      </c>
      <c r="Z677">
        <v>88.35</v>
      </c>
      <c r="AA677">
        <v>94.290999999999997</v>
      </c>
      <c r="AB677">
        <v>25810800</v>
      </c>
    </row>
    <row r="678" spans="1:28" x14ac:dyDescent="0.3">
      <c r="A678" t="s">
        <v>28</v>
      </c>
      <c r="B678" t="s">
        <v>40</v>
      </c>
      <c r="C678">
        <v>31361.5</v>
      </c>
      <c r="D678">
        <v>-3234.1</v>
      </c>
      <c r="E678">
        <v>3535966.9</v>
      </c>
      <c r="F678">
        <v>3545158.2</v>
      </c>
      <c r="G678" t="s">
        <v>41</v>
      </c>
      <c r="H678">
        <v>2663300</v>
      </c>
      <c r="I678">
        <v>-56026750484.400002</v>
      </c>
      <c r="J678" t="s">
        <v>42</v>
      </c>
      <c r="K678" t="s">
        <v>43</v>
      </c>
      <c r="L678" t="s">
        <v>44</v>
      </c>
      <c r="M678">
        <v>31933992.899999999</v>
      </c>
      <c r="N678">
        <v>14562204.5</v>
      </c>
      <c r="O678" t="s">
        <v>45</v>
      </c>
      <c r="P678">
        <v>54.2</v>
      </c>
      <c r="Q678" t="s">
        <v>46</v>
      </c>
      <c r="R678" t="s">
        <v>26283</v>
      </c>
      <c r="S678">
        <v>-68300.099999999904</v>
      </c>
      <c r="T678" t="s">
        <v>37</v>
      </c>
      <c r="U678" t="s">
        <v>38</v>
      </c>
      <c r="V678" t="s">
        <v>39</v>
      </c>
      <c r="W678">
        <v>-605200000</v>
      </c>
      <c r="X678">
        <v>2927.9</v>
      </c>
      <c r="Y678">
        <v>3329843</v>
      </c>
      <c r="Z678">
        <v>88.5</v>
      </c>
      <c r="AA678">
        <v>94.462000000000003</v>
      </c>
      <c r="AB678">
        <v>25858600</v>
      </c>
    </row>
    <row r="679" spans="1:28" x14ac:dyDescent="0.3">
      <c r="A679" t="s">
        <v>28</v>
      </c>
      <c r="B679" t="s">
        <v>48</v>
      </c>
      <c r="C679">
        <v>31418.5</v>
      </c>
      <c r="D679">
        <v>-3240.4</v>
      </c>
      <c r="E679">
        <v>3542510.6</v>
      </c>
      <c r="F679">
        <v>3551717.8</v>
      </c>
      <c r="G679" t="s">
        <v>49</v>
      </c>
      <c r="H679">
        <v>2668200</v>
      </c>
      <c r="I679">
        <v>-56131396043.599998</v>
      </c>
      <c r="J679" t="s">
        <v>50</v>
      </c>
      <c r="K679" t="s">
        <v>51</v>
      </c>
      <c r="L679" t="s">
        <v>52</v>
      </c>
      <c r="M679">
        <v>31991897.600000001</v>
      </c>
      <c r="N679">
        <v>14589117</v>
      </c>
      <c r="O679" t="s">
        <v>53</v>
      </c>
      <c r="P679">
        <v>54.3</v>
      </c>
      <c r="Q679" t="s">
        <v>54</v>
      </c>
      <c r="R679" t="s">
        <v>26284</v>
      </c>
      <c r="S679">
        <v>-68430.399999999907</v>
      </c>
      <c r="T679" t="s">
        <v>37</v>
      </c>
      <c r="U679" t="s">
        <v>56</v>
      </c>
      <c r="V679" t="s">
        <v>39</v>
      </c>
      <c r="W679">
        <v>-606800000</v>
      </c>
      <c r="X679">
        <v>2929.6</v>
      </c>
      <c r="Y679">
        <v>3336001.5</v>
      </c>
      <c r="Z679">
        <v>88.65</v>
      </c>
      <c r="AA679">
        <v>94.632999999999996</v>
      </c>
      <c r="AB679">
        <v>25906400</v>
      </c>
    </row>
    <row r="680" spans="1:28" x14ac:dyDescent="0.3">
      <c r="A680" t="s">
        <v>28</v>
      </c>
      <c r="B680" t="s">
        <v>57</v>
      </c>
      <c r="C680">
        <v>31475.5</v>
      </c>
      <c r="D680">
        <v>-3246.7</v>
      </c>
      <c r="E680">
        <v>3549054.3</v>
      </c>
      <c r="F680">
        <v>3558277.4</v>
      </c>
      <c r="G680" t="s">
        <v>58</v>
      </c>
      <c r="H680">
        <v>2673100</v>
      </c>
      <c r="I680">
        <v>-56236041602.800003</v>
      </c>
      <c r="J680" t="s">
        <v>59</v>
      </c>
      <c r="K680" t="s">
        <v>60</v>
      </c>
      <c r="L680" t="s">
        <v>61</v>
      </c>
      <c r="M680">
        <v>32049802.300000001</v>
      </c>
      <c r="N680">
        <v>14616029.5</v>
      </c>
      <c r="O680" t="s">
        <v>62</v>
      </c>
      <c r="P680">
        <v>54.4</v>
      </c>
      <c r="Q680" t="s">
        <v>63</v>
      </c>
      <c r="R680" t="s">
        <v>26285</v>
      </c>
      <c r="S680">
        <v>-68560.7</v>
      </c>
      <c r="T680" t="s">
        <v>37</v>
      </c>
      <c r="U680" t="s">
        <v>38</v>
      </c>
      <c r="V680" t="s">
        <v>39</v>
      </c>
      <c r="W680">
        <v>-608400000</v>
      </c>
      <c r="X680">
        <v>2931.3</v>
      </c>
      <c r="Y680">
        <v>3342160</v>
      </c>
      <c r="Z680">
        <v>88.8</v>
      </c>
      <c r="AA680">
        <v>94.804000000000002</v>
      </c>
      <c r="AB680">
        <v>25954200</v>
      </c>
    </row>
    <row r="681" spans="1:28" x14ac:dyDescent="0.3">
      <c r="A681" t="s">
        <v>0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8</v>
      </c>
      <c r="J681" t="s">
        <v>9</v>
      </c>
      <c r="K681" t="s">
        <v>10</v>
      </c>
      <c r="L681" t="s">
        <v>11</v>
      </c>
      <c r="M681" t="s">
        <v>12</v>
      </c>
      <c r="N681" t="s">
        <v>13</v>
      </c>
      <c r="O681" t="s">
        <v>14</v>
      </c>
      <c r="P681" t="s">
        <v>15</v>
      </c>
      <c r="Q681" t="s">
        <v>16</v>
      </c>
      <c r="R681" t="s">
        <v>17</v>
      </c>
      <c r="S681" t="s">
        <v>18</v>
      </c>
      <c r="T681" t="s">
        <v>19</v>
      </c>
      <c r="U681" t="s">
        <v>20</v>
      </c>
      <c r="V681" t="s">
        <v>21</v>
      </c>
      <c r="W681" t="s">
        <v>22</v>
      </c>
      <c r="X681" t="s">
        <v>23</v>
      </c>
      <c r="Y681" t="s">
        <v>24</v>
      </c>
      <c r="Z681" t="s">
        <v>25</v>
      </c>
      <c r="AA681" t="s">
        <v>26</v>
      </c>
      <c r="AB681" t="s">
        <v>27</v>
      </c>
    </row>
    <row r="682" spans="1:28" x14ac:dyDescent="0.3">
      <c r="A682" t="s">
        <v>28</v>
      </c>
      <c r="B682" t="s">
        <v>29</v>
      </c>
      <c r="C682">
        <v>31532.5</v>
      </c>
      <c r="D682">
        <v>-3253</v>
      </c>
      <c r="E682">
        <v>3555598</v>
      </c>
      <c r="F682">
        <v>3564837</v>
      </c>
      <c r="G682" t="s">
        <v>30</v>
      </c>
      <c r="H682">
        <v>2678000</v>
      </c>
      <c r="I682">
        <v>-56340687162</v>
      </c>
      <c r="J682" t="s">
        <v>31</v>
      </c>
      <c r="K682" t="s">
        <v>32</v>
      </c>
      <c r="L682" t="s">
        <v>33</v>
      </c>
      <c r="M682">
        <v>32107707</v>
      </c>
      <c r="N682">
        <v>14642942</v>
      </c>
      <c r="O682" t="s">
        <v>34</v>
      </c>
      <c r="P682">
        <v>54.5</v>
      </c>
      <c r="Q682" t="s">
        <v>35</v>
      </c>
      <c r="R682" t="s">
        <v>26286</v>
      </c>
      <c r="S682">
        <v>-68690.999999999898</v>
      </c>
      <c r="T682" t="s">
        <v>37</v>
      </c>
      <c r="U682" t="s">
        <v>38</v>
      </c>
      <c r="V682" t="s">
        <v>39</v>
      </c>
      <c r="W682">
        <v>-610000000</v>
      </c>
      <c r="X682">
        <v>2933</v>
      </c>
      <c r="Y682">
        <v>3348318.5</v>
      </c>
      <c r="Z682">
        <v>88.95</v>
      </c>
      <c r="AA682">
        <v>94.974999999999994</v>
      </c>
      <c r="AB682">
        <v>26002000</v>
      </c>
    </row>
    <row r="683" spans="1:28" x14ac:dyDescent="0.3">
      <c r="A683" t="s">
        <v>28</v>
      </c>
      <c r="B683" t="s">
        <v>40</v>
      </c>
      <c r="C683">
        <v>31589.5</v>
      </c>
      <c r="D683">
        <v>-3259.3</v>
      </c>
      <c r="E683">
        <v>3562141.7</v>
      </c>
      <c r="F683">
        <v>3571396.6</v>
      </c>
      <c r="G683" t="s">
        <v>41</v>
      </c>
      <c r="H683">
        <v>2682900</v>
      </c>
      <c r="I683">
        <v>-56445332721.199997</v>
      </c>
      <c r="J683" t="s">
        <v>42</v>
      </c>
      <c r="K683" t="s">
        <v>43</v>
      </c>
      <c r="L683" t="s">
        <v>44</v>
      </c>
      <c r="M683">
        <v>32165611.699999999</v>
      </c>
      <c r="N683">
        <v>14669854.5</v>
      </c>
      <c r="O683" t="s">
        <v>45</v>
      </c>
      <c r="P683">
        <v>54.6</v>
      </c>
      <c r="Q683" t="s">
        <v>46</v>
      </c>
      <c r="R683" t="s">
        <v>26287</v>
      </c>
      <c r="S683">
        <v>-68821.299999999901</v>
      </c>
      <c r="T683" t="s">
        <v>37</v>
      </c>
      <c r="U683" t="s">
        <v>38</v>
      </c>
      <c r="V683" t="s">
        <v>39</v>
      </c>
      <c r="W683">
        <v>-611600000</v>
      </c>
      <c r="X683">
        <v>2934.7</v>
      </c>
      <c r="Y683">
        <v>3354477</v>
      </c>
      <c r="Z683">
        <v>89.1</v>
      </c>
      <c r="AA683">
        <v>95.146000000000001</v>
      </c>
      <c r="AB683">
        <v>26049800</v>
      </c>
    </row>
    <row r="684" spans="1:28" x14ac:dyDescent="0.3">
      <c r="A684" t="s">
        <v>28</v>
      </c>
      <c r="B684" t="s">
        <v>48</v>
      </c>
      <c r="C684">
        <v>31646.5</v>
      </c>
      <c r="D684">
        <v>-3265.6</v>
      </c>
      <c r="E684">
        <v>3568685.4</v>
      </c>
      <c r="F684">
        <v>3577956.2</v>
      </c>
      <c r="G684" t="s">
        <v>49</v>
      </c>
      <c r="H684">
        <v>2687800</v>
      </c>
      <c r="I684">
        <v>-56549978280.400002</v>
      </c>
      <c r="J684" t="s">
        <v>50</v>
      </c>
      <c r="K684" t="s">
        <v>51</v>
      </c>
      <c r="L684" t="s">
        <v>52</v>
      </c>
      <c r="M684">
        <v>32223516.399999999</v>
      </c>
      <c r="N684">
        <v>14696767</v>
      </c>
      <c r="O684" t="s">
        <v>53</v>
      </c>
      <c r="P684">
        <v>54.7</v>
      </c>
      <c r="Q684" t="s">
        <v>54</v>
      </c>
      <c r="R684" t="s">
        <v>26288</v>
      </c>
      <c r="S684">
        <v>-68951.599999999904</v>
      </c>
      <c r="T684" t="s">
        <v>37</v>
      </c>
      <c r="U684" t="s">
        <v>56</v>
      </c>
      <c r="V684" t="s">
        <v>39</v>
      </c>
      <c r="W684">
        <v>-613200000</v>
      </c>
      <c r="X684">
        <v>2936.4</v>
      </c>
      <c r="Y684">
        <v>3360635.5</v>
      </c>
      <c r="Z684">
        <v>89.25</v>
      </c>
      <c r="AA684">
        <v>95.316999999999993</v>
      </c>
      <c r="AB684">
        <v>26097600</v>
      </c>
    </row>
    <row r="685" spans="1:28" x14ac:dyDescent="0.3">
      <c r="A685" t="s">
        <v>28</v>
      </c>
      <c r="B685" t="s">
        <v>57</v>
      </c>
      <c r="C685">
        <v>31703.5</v>
      </c>
      <c r="D685">
        <v>-3271.9</v>
      </c>
      <c r="E685">
        <v>3575229.1</v>
      </c>
      <c r="F685">
        <v>3584515.8</v>
      </c>
      <c r="G685" t="s">
        <v>58</v>
      </c>
      <c r="H685">
        <v>2692700</v>
      </c>
      <c r="I685">
        <v>-56654623839.599998</v>
      </c>
      <c r="J685" t="s">
        <v>59</v>
      </c>
      <c r="K685" t="s">
        <v>60</v>
      </c>
      <c r="L685" t="s">
        <v>61</v>
      </c>
      <c r="M685">
        <v>32281421.100000001</v>
      </c>
      <c r="N685">
        <v>14723679.5</v>
      </c>
      <c r="O685" t="s">
        <v>62</v>
      </c>
      <c r="P685">
        <v>54.8</v>
      </c>
      <c r="Q685" t="s">
        <v>63</v>
      </c>
      <c r="R685" t="s">
        <v>26289</v>
      </c>
      <c r="S685">
        <v>-69081.899999999907</v>
      </c>
      <c r="T685" t="s">
        <v>37</v>
      </c>
      <c r="U685" t="s">
        <v>38</v>
      </c>
      <c r="V685" t="s">
        <v>39</v>
      </c>
      <c r="W685">
        <v>-614800000</v>
      </c>
      <c r="X685">
        <v>2938.1</v>
      </c>
      <c r="Y685">
        <v>3366794</v>
      </c>
      <c r="Z685">
        <v>89.4</v>
      </c>
      <c r="AA685">
        <v>95.488</v>
      </c>
      <c r="AB685">
        <v>26145400</v>
      </c>
    </row>
    <row r="686" spans="1:28" x14ac:dyDescent="0.3">
      <c r="A686" t="s">
        <v>0</v>
      </c>
      <c r="B686" t="s">
        <v>1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7</v>
      </c>
      <c r="I686" t="s">
        <v>8</v>
      </c>
      <c r="J686" t="s">
        <v>9</v>
      </c>
      <c r="K686" t="s">
        <v>10</v>
      </c>
      <c r="L686" t="s">
        <v>11</v>
      </c>
      <c r="M686" t="s">
        <v>12</v>
      </c>
      <c r="N686" t="s">
        <v>13</v>
      </c>
      <c r="O686" t="s">
        <v>14</v>
      </c>
      <c r="P686" t="s">
        <v>15</v>
      </c>
      <c r="Q686" t="s">
        <v>16</v>
      </c>
      <c r="R686" t="s">
        <v>17</v>
      </c>
      <c r="S686" t="s">
        <v>18</v>
      </c>
      <c r="T686" t="s">
        <v>19</v>
      </c>
      <c r="U686" t="s">
        <v>20</v>
      </c>
      <c r="V686" t="s">
        <v>21</v>
      </c>
      <c r="W686" t="s">
        <v>22</v>
      </c>
      <c r="X686" t="s">
        <v>23</v>
      </c>
      <c r="Y686" t="s">
        <v>24</v>
      </c>
      <c r="Z686" t="s">
        <v>25</v>
      </c>
      <c r="AA686" t="s">
        <v>26</v>
      </c>
      <c r="AB686" t="s">
        <v>27</v>
      </c>
    </row>
    <row r="687" spans="1:28" x14ac:dyDescent="0.3">
      <c r="A687" t="s">
        <v>28</v>
      </c>
      <c r="B687" t="s">
        <v>29</v>
      </c>
      <c r="C687">
        <v>31760.5</v>
      </c>
      <c r="D687">
        <v>-3278.2</v>
      </c>
      <c r="E687">
        <v>3581772.8</v>
      </c>
      <c r="F687">
        <v>3591075.4</v>
      </c>
      <c r="G687" t="s">
        <v>30</v>
      </c>
      <c r="H687">
        <v>2697600</v>
      </c>
      <c r="I687">
        <v>-56759269398.800003</v>
      </c>
      <c r="J687" t="s">
        <v>31</v>
      </c>
      <c r="K687" t="s">
        <v>32</v>
      </c>
      <c r="L687" t="s">
        <v>33</v>
      </c>
      <c r="M687">
        <v>32339325.800000001</v>
      </c>
      <c r="N687">
        <v>14750592</v>
      </c>
      <c r="O687" t="s">
        <v>34</v>
      </c>
      <c r="P687">
        <v>54.9</v>
      </c>
      <c r="Q687" t="s">
        <v>35</v>
      </c>
      <c r="R687" t="s">
        <v>26290</v>
      </c>
      <c r="S687">
        <v>-69212.2</v>
      </c>
      <c r="T687" t="s">
        <v>37</v>
      </c>
      <c r="U687" t="s">
        <v>38</v>
      </c>
      <c r="V687" t="s">
        <v>39</v>
      </c>
      <c r="W687">
        <v>-616400000</v>
      </c>
      <c r="X687">
        <v>2939.8</v>
      </c>
      <c r="Y687">
        <v>3372952.5</v>
      </c>
      <c r="Z687">
        <v>89.55</v>
      </c>
      <c r="AA687">
        <v>95.659000000000006</v>
      </c>
      <c r="AB687">
        <v>26193200</v>
      </c>
    </row>
    <row r="688" spans="1:28" x14ac:dyDescent="0.3">
      <c r="A688" t="s">
        <v>28</v>
      </c>
      <c r="B688" t="s">
        <v>40</v>
      </c>
      <c r="C688">
        <v>31817.5</v>
      </c>
      <c r="D688">
        <v>-3284.5</v>
      </c>
      <c r="E688">
        <v>3588316.5</v>
      </c>
      <c r="F688">
        <v>3597635</v>
      </c>
      <c r="G688" t="s">
        <v>41</v>
      </c>
      <c r="H688">
        <v>2702500</v>
      </c>
      <c r="I688">
        <v>-56863914958</v>
      </c>
      <c r="J688" t="s">
        <v>42</v>
      </c>
      <c r="K688" t="s">
        <v>43</v>
      </c>
      <c r="L688" t="s">
        <v>44</v>
      </c>
      <c r="M688">
        <v>32397230.5</v>
      </c>
      <c r="N688">
        <v>14777504.5</v>
      </c>
      <c r="O688" t="s">
        <v>45</v>
      </c>
      <c r="P688">
        <v>55</v>
      </c>
      <c r="Q688" t="s">
        <v>46</v>
      </c>
      <c r="R688" t="s">
        <v>26291</v>
      </c>
      <c r="S688">
        <v>-69342.499999999898</v>
      </c>
      <c r="T688" t="s">
        <v>37</v>
      </c>
      <c r="U688" t="s">
        <v>38</v>
      </c>
      <c r="V688" t="s">
        <v>39</v>
      </c>
      <c r="W688">
        <v>-618000000</v>
      </c>
      <c r="X688">
        <v>2941.5</v>
      </c>
      <c r="Y688">
        <v>3379111</v>
      </c>
      <c r="Z688">
        <v>89.7</v>
      </c>
      <c r="AA688">
        <v>95.83</v>
      </c>
      <c r="AB688">
        <v>26241000</v>
      </c>
    </row>
    <row r="689" spans="1:28" x14ac:dyDescent="0.3">
      <c r="A689" t="s">
        <v>28</v>
      </c>
      <c r="B689" t="s">
        <v>48</v>
      </c>
      <c r="C689">
        <v>31874.5</v>
      </c>
      <c r="D689">
        <v>-3290.8</v>
      </c>
      <c r="E689">
        <v>3594860.2</v>
      </c>
      <c r="F689">
        <v>3604194.6</v>
      </c>
      <c r="G689" t="s">
        <v>49</v>
      </c>
      <c r="H689">
        <v>2707400</v>
      </c>
      <c r="I689">
        <v>-56968560517.199997</v>
      </c>
      <c r="J689" t="s">
        <v>50</v>
      </c>
      <c r="K689" t="s">
        <v>51</v>
      </c>
      <c r="L689" t="s">
        <v>52</v>
      </c>
      <c r="M689">
        <v>32455135.199999999</v>
      </c>
      <c r="N689">
        <v>14804417</v>
      </c>
      <c r="O689" t="s">
        <v>53</v>
      </c>
      <c r="P689">
        <v>55.1</v>
      </c>
      <c r="Q689" t="s">
        <v>54</v>
      </c>
      <c r="R689" t="s">
        <v>26292</v>
      </c>
      <c r="S689">
        <v>-69472.799999999901</v>
      </c>
      <c r="T689" t="s">
        <v>37</v>
      </c>
      <c r="U689" t="s">
        <v>56</v>
      </c>
      <c r="V689" t="s">
        <v>39</v>
      </c>
      <c r="W689">
        <v>-619600000</v>
      </c>
      <c r="X689">
        <v>2943.2</v>
      </c>
      <c r="Y689">
        <v>3385269.5</v>
      </c>
      <c r="Z689">
        <v>89.85</v>
      </c>
      <c r="AA689">
        <v>96.001000000000005</v>
      </c>
      <c r="AB689">
        <v>26288800</v>
      </c>
    </row>
    <row r="690" spans="1:28" x14ac:dyDescent="0.3">
      <c r="A690" t="s">
        <v>28</v>
      </c>
      <c r="B690" t="s">
        <v>57</v>
      </c>
      <c r="C690">
        <v>31931.5</v>
      </c>
      <c r="D690">
        <v>-3297.1</v>
      </c>
      <c r="E690">
        <v>3601403.9</v>
      </c>
      <c r="F690">
        <v>3610754.2</v>
      </c>
      <c r="G690" t="s">
        <v>58</v>
      </c>
      <c r="H690">
        <v>2712300</v>
      </c>
      <c r="I690">
        <v>-57073206076.400002</v>
      </c>
      <c r="J690" t="s">
        <v>59</v>
      </c>
      <c r="K690" t="s">
        <v>60</v>
      </c>
      <c r="L690" t="s">
        <v>61</v>
      </c>
      <c r="M690">
        <v>32513039.899999999</v>
      </c>
      <c r="N690">
        <v>14831329.5</v>
      </c>
      <c r="O690" t="s">
        <v>62</v>
      </c>
      <c r="P690">
        <v>55.2</v>
      </c>
      <c r="Q690" t="s">
        <v>63</v>
      </c>
      <c r="R690" t="s">
        <v>26293</v>
      </c>
      <c r="S690">
        <v>-69603.099999999904</v>
      </c>
      <c r="T690" t="s">
        <v>37</v>
      </c>
      <c r="U690" t="s">
        <v>38</v>
      </c>
      <c r="V690" t="s">
        <v>39</v>
      </c>
      <c r="W690">
        <v>-621200000</v>
      </c>
      <c r="X690">
        <v>2944.9</v>
      </c>
      <c r="Y690">
        <v>3391428</v>
      </c>
      <c r="Z690">
        <v>90</v>
      </c>
      <c r="AA690">
        <v>96.171999999999997</v>
      </c>
      <c r="AB690">
        <v>26336600</v>
      </c>
    </row>
    <row r="691" spans="1:28" x14ac:dyDescent="0.3">
      <c r="A691" t="s">
        <v>0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7</v>
      </c>
      <c r="I691" t="s">
        <v>8</v>
      </c>
      <c r="J691" t="s">
        <v>9</v>
      </c>
      <c r="K691" t="s">
        <v>10</v>
      </c>
      <c r="L691" t="s">
        <v>11</v>
      </c>
      <c r="M691" t="s">
        <v>12</v>
      </c>
      <c r="N691" t="s">
        <v>13</v>
      </c>
      <c r="O691" t="s">
        <v>14</v>
      </c>
      <c r="P691" t="s">
        <v>15</v>
      </c>
      <c r="Q691" t="s">
        <v>16</v>
      </c>
      <c r="R691" t="s">
        <v>17</v>
      </c>
      <c r="S691" t="s">
        <v>18</v>
      </c>
      <c r="T691" t="s">
        <v>19</v>
      </c>
      <c r="U691" t="s">
        <v>20</v>
      </c>
      <c r="V691" t="s">
        <v>21</v>
      </c>
      <c r="W691" t="s">
        <v>22</v>
      </c>
      <c r="X691" t="s">
        <v>23</v>
      </c>
      <c r="Y691" t="s">
        <v>24</v>
      </c>
      <c r="Z691" t="s">
        <v>25</v>
      </c>
      <c r="AA691" t="s">
        <v>26</v>
      </c>
      <c r="AB691" t="s">
        <v>27</v>
      </c>
    </row>
    <row r="692" spans="1:28" x14ac:dyDescent="0.3">
      <c r="A692" t="s">
        <v>28</v>
      </c>
      <c r="B692" t="s">
        <v>29</v>
      </c>
      <c r="C692">
        <v>31988.5</v>
      </c>
      <c r="D692">
        <v>-3303.4</v>
      </c>
      <c r="E692">
        <v>3607947.6</v>
      </c>
      <c r="F692">
        <v>3617313.8</v>
      </c>
      <c r="G692" t="s">
        <v>30</v>
      </c>
      <c r="H692">
        <v>2717200</v>
      </c>
      <c r="I692">
        <v>-57177851635.599998</v>
      </c>
      <c r="J692" t="s">
        <v>31</v>
      </c>
      <c r="K692" t="s">
        <v>32</v>
      </c>
      <c r="L692" t="s">
        <v>33</v>
      </c>
      <c r="M692">
        <v>32570944.600000001</v>
      </c>
      <c r="N692">
        <v>14858242</v>
      </c>
      <c r="O692" t="s">
        <v>34</v>
      </c>
      <c r="P692">
        <v>55.3</v>
      </c>
      <c r="Q692" t="s">
        <v>35</v>
      </c>
      <c r="R692" t="s">
        <v>26294</v>
      </c>
      <c r="S692">
        <v>-69733.399999999907</v>
      </c>
      <c r="T692" t="s">
        <v>37</v>
      </c>
      <c r="U692" t="s">
        <v>38</v>
      </c>
      <c r="V692" t="s">
        <v>39</v>
      </c>
      <c r="W692">
        <v>-622800000</v>
      </c>
      <c r="X692">
        <v>2946.6</v>
      </c>
      <c r="Y692">
        <v>3397586.5</v>
      </c>
      <c r="Z692">
        <v>90.15</v>
      </c>
      <c r="AA692">
        <v>96.343000000000004</v>
      </c>
      <c r="AB692">
        <v>26384400</v>
      </c>
    </row>
    <row r="693" spans="1:28" x14ac:dyDescent="0.3">
      <c r="A693" t="s">
        <v>28</v>
      </c>
      <c r="B693" t="s">
        <v>40</v>
      </c>
      <c r="C693">
        <v>32045.5</v>
      </c>
      <c r="D693">
        <v>-3309.7</v>
      </c>
      <c r="E693">
        <v>3614491.3</v>
      </c>
      <c r="F693">
        <v>3623873.4</v>
      </c>
      <c r="G693" t="s">
        <v>41</v>
      </c>
      <c r="H693">
        <v>2722100</v>
      </c>
      <c r="I693">
        <v>-57282497194.800003</v>
      </c>
      <c r="J693" t="s">
        <v>42</v>
      </c>
      <c r="K693" t="s">
        <v>43</v>
      </c>
      <c r="L693" t="s">
        <v>44</v>
      </c>
      <c r="M693">
        <v>32628849.300000001</v>
      </c>
      <c r="N693">
        <v>14885154.5</v>
      </c>
      <c r="O693" t="s">
        <v>45</v>
      </c>
      <c r="P693">
        <v>55.4</v>
      </c>
      <c r="Q693" t="s">
        <v>46</v>
      </c>
      <c r="R693" t="s">
        <v>26295</v>
      </c>
      <c r="S693">
        <v>-69863.7</v>
      </c>
      <c r="T693" t="s">
        <v>37</v>
      </c>
      <c r="U693" t="s">
        <v>38</v>
      </c>
      <c r="V693" t="s">
        <v>39</v>
      </c>
      <c r="W693">
        <v>-624400000</v>
      </c>
      <c r="X693">
        <v>2948.3</v>
      </c>
      <c r="Y693">
        <v>3403745</v>
      </c>
      <c r="Z693">
        <v>90.3</v>
      </c>
      <c r="AA693">
        <v>96.513999999999996</v>
      </c>
      <c r="AB693">
        <v>26432200</v>
      </c>
    </row>
    <row r="694" spans="1:28" x14ac:dyDescent="0.3">
      <c r="A694" t="s">
        <v>28</v>
      </c>
      <c r="B694" t="s">
        <v>1059</v>
      </c>
      <c r="C694">
        <v>96</v>
      </c>
      <c r="D694">
        <v>133</v>
      </c>
      <c r="E694">
        <v>521</v>
      </c>
      <c r="F694">
        <v>970</v>
      </c>
      <c r="G694" t="s">
        <v>142</v>
      </c>
      <c r="H694">
        <v>11000</v>
      </c>
      <c r="I694">
        <v>31054924</v>
      </c>
      <c r="J694" t="s">
        <v>1617</v>
      </c>
      <c r="K694" t="s">
        <v>253</v>
      </c>
      <c r="L694" t="s">
        <v>1618</v>
      </c>
      <c r="M694">
        <v>17025</v>
      </c>
      <c r="N694">
        <v>16710</v>
      </c>
      <c r="O694" t="s">
        <v>1619</v>
      </c>
      <c r="P694">
        <v>1</v>
      </c>
      <c r="Q694" t="s">
        <v>1620</v>
      </c>
      <c r="R694" t="s">
        <v>1621</v>
      </c>
      <c r="S694">
        <v>290</v>
      </c>
      <c r="T694" t="s">
        <v>37</v>
      </c>
      <c r="U694" t="s">
        <v>38</v>
      </c>
      <c r="V694" t="s">
        <v>350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1622</v>
      </c>
      <c r="C695">
        <v>361</v>
      </c>
      <c r="D695">
        <v>121</v>
      </c>
      <c r="E695">
        <v>175</v>
      </c>
      <c r="F695">
        <v>221</v>
      </c>
      <c r="G695" t="s">
        <v>1623</v>
      </c>
      <c r="H695">
        <v>963</v>
      </c>
      <c r="I695">
        <v>43247140</v>
      </c>
      <c r="J695" t="s">
        <v>1624</v>
      </c>
      <c r="K695" t="s">
        <v>1346</v>
      </c>
      <c r="L695" t="s">
        <v>1625</v>
      </c>
      <c r="M695">
        <v>134625</v>
      </c>
      <c r="N695">
        <v>2131</v>
      </c>
      <c r="O695" t="s">
        <v>1626</v>
      </c>
      <c r="P695">
        <v>0</v>
      </c>
      <c r="Q695" t="s">
        <v>1627</v>
      </c>
      <c r="R695" t="s">
        <v>1628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899</v>
      </c>
      <c r="C696">
        <v>226</v>
      </c>
      <c r="D696">
        <v>147</v>
      </c>
      <c r="E696">
        <v>670</v>
      </c>
      <c r="F696">
        <v>16</v>
      </c>
      <c r="G696" t="s">
        <v>1629</v>
      </c>
      <c r="H696">
        <v>177</v>
      </c>
      <c r="I696">
        <v>2208939</v>
      </c>
      <c r="J696" t="s">
        <v>1630</v>
      </c>
      <c r="K696" t="s">
        <v>1631</v>
      </c>
      <c r="L696" t="s">
        <v>1632</v>
      </c>
      <c r="M696">
        <v>190490</v>
      </c>
      <c r="N696">
        <v>253</v>
      </c>
      <c r="O696" t="s">
        <v>1633</v>
      </c>
      <c r="P696">
        <v>0</v>
      </c>
      <c r="Q696" t="s">
        <v>1634</v>
      </c>
      <c r="R696" t="s">
        <v>1635</v>
      </c>
      <c r="S696">
        <v>482</v>
      </c>
      <c r="T696" t="s">
        <v>37</v>
      </c>
      <c r="U696" t="s">
        <v>435</v>
      </c>
      <c r="V696" t="s">
        <v>350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949</v>
      </c>
      <c r="C697">
        <v>194</v>
      </c>
      <c r="D697">
        <v>94</v>
      </c>
      <c r="E697">
        <v>116</v>
      </c>
      <c r="F697">
        <v>481</v>
      </c>
      <c r="G697" t="s">
        <v>1636</v>
      </c>
      <c r="H697">
        <v>645</v>
      </c>
      <c r="I697">
        <v>213079163</v>
      </c>
      <c r="J697" t="s">
        <v>853</v>
      </c>
      <c r="K697" t="s">
        <v>647</v>
      </c>
      <c r="L697" t="s">
        <v>1637</v>
      </c>
      <c r="M697">
        <v>162909</v>
      </c>
      <c r="N697">
        <v>2725</v>
      </c>
      <c r="O697" t="s">
        <v>1638</v>
      </c>
      <c r="P697">
        <v>2</v>
      </c>
      <c r="Q697" t="s">
        <v>1639</v>
      </c>
      <c r="R697" t="s">
        <v>1640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504</v>
      </c>
      <c r="C698">
        <v>138</v>
      </c>
      <c r="D698">
        <v>94</v>
      </c>
      <c r="E698">
        <v>42</v>
      </c>
      <c r="F698">
        <v>668</v>
      </c>
      <c r="G698" t="s">
        <v>438</v>
      </c>
      <c r="H698">
        <v>12000</v>
      </c>
      <c r="I698">
        <v>19548064</v>
      </c>
      <c r="J698" t="s">
        <v>644</v>
      </c>
      <c r="K698" t="s">
        <v>405</v>
      </c>
      <c r="L698" t="s">
        <v>1641</v>
      </c>
      <c r="M698">
        <v>25681</v>
      </c>
      <c r="N698">
        <v>23365</v>
      </c>
      <c r="O698" t="s">
        <v>1642</v>
      </c>
      <c r="P698">
        <v>1</v>
      </c>
      <c r="Q698" t="s">
        <v>1643</v>
      </c>
      <c r="R698" t="s">
        <v>1644</v>
      </c>
      <c r="S698">
        <v>77</v>
      </c>
      <c r="T698" t="s">
        <v>37</v>
      </c>
      <c r="U698" t="s">
        <v>1645</v>
      </c>
      <c r="V698" t="s">
        <v>84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251</v>
      </c>
      <c r="C699">
        <v>308</v>
      </c>
      <c r="D699">
        <v>127</v>
      </c>
      <c r="E699">
        <v>14000</v>
      </c>
      <c r="F699">
        <v>191</v>
      </c>
      <c r="G699" t="s">
        <v>1328</v>
      </c>
      <c r="H699">
        <v>967</v>
      </c>
      <c r="I699">
        <v>356784000</v>
      </c>
      <c r="J699" t="s">
        <v>608</v>
      </c>
      <c r="K699" t="s">
        <v>536</v>
      </c>
      <c r="L699" t="s">
        <v>1646</v>
      </c>
      <c r="M699">
        <v>613473</v>
      </c>
      <c r="N699">
        <v>2129</v>
      </c>
      <c r="O699" t="s">
        <v>1647</v>
      </c>
      <c r="P699">
        <v>0</v>
      </c>
      <c r="Q699" t="s">
        <v>1648</v>
      </c>
      <c r="R699" t="s">
        <v>1649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1554</v>
      </c>
      <c r="C700">
        <v>40</v>
      </c>
      <c r="D700">
        <v>212</v>
      </c>
      <c r="E700">
        <v>759</v>
      </c>
      <c r="F700">
        <v>812</v>
      </c>
      <c r="G700" t="s">
        <v>878</v>
      </c>
      <c r="H700">
        <v>2000</v>
      </c>
      <c r="I700">
        <v>25052000</v>
      </c>
      <c r="J700" t="s">
        <v>1650</v>
      </c>
      <c r="K700" t="s">
        <v>319</v>
      </c>
      <c r="L700" t="s">
        <v>1651</v>
      </c>
      <c r="M700">
        <v>35314</v>
      </c>
      <c r="N700">
        <v>5708</v>
      </c>
      <c r="O700" t="s">
        <v>1652</v>
      </c>
      <c r="P700">
        <v>0</v>
      </c>
      <c r="Q700" t="s">
        <v>1653</v>
      </c>
      <c r="R700" t="s">
        <v>1654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624</v>
      </c>
      <c r="C701">
        <v>42</v>
      </c>
      <c r="D701">
        <v>141</v>
      </c>
      <c r="E701">
        <v>176</v>
      </c>
      <c r="F701">
        <v>672</v>
      </c>
      <c r="G701" t="s">
        <v>1655</v>
      </c>
      <c r="H701">
        <v>11000</v>
      </c>
      <c r="I701">
        <v>122012710</v>
      </c>
      <c r="J701" t="s">
        <v>282</v>
      </c>
      <c r="K701" t="s">
        <v>253</v>
      </c>
      <c r="L701" t="s">
        <v>1656</v>
      </c>
      <c r="M701">
        <v>69663</v>
      </c>
      <c r="N701">
        <v>14178</v>
      </c>
      <c r="O701" t="s">
        <v>1141</v>
      </c>
      <c r="P701">
        <v>1</v>
      </c>
      <c r="Q701" t="s">
        <v>1657</v>
      </c>
      <c r="R701" t="s">
        <v>1658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1659</v>
      </c>
      <c r="C702">
        <v>68</v>
      </c>
      <c r="D702">
        <v>103</v>
      </c>
      <c r="E702">
        <v>10</v>
      </c>
      <c r="F702">
        <v>7</v>
      </c>
      <c r="G702" t="s">
        <v>1660</v>
      </c>
      <c r="H702">
        <v>21</v>
      </c>
      <c r="I702">
        <v>72413</v>
      </c>
      <c r="J702" t="s">
        <v>135</v>
      </c>
      <c r="K702" t="s">
        <v>1661</v>
      </c>
      <c r="L702" t="s">
        <v>1662</v>
      </c>
      <c r="M702">
        <v>11584</v>
      </c>
      <c r="N702">
        <v>58</v>
      </c>
      <c r="O702" t="s">
        <v>1663</v>
      </c>
      <c r="P702">
        <v>3</v>
      </c>
      <c r="Q702" t="s">
        <v>1664</v>
      </c>
      <c r="R702" t="s">
        <v>1665</v>
      </c>
      <c r="S702">
        <v>86</v>
      </c>
      <c r="T702" t="s">
        <v>940</v>
      </c>
      <c r="U702" t="s">
        <v>486</v>
      </c>
      <c r="V702" t="s">
        <v>350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1666</v>
      </c>
      <c r="C703">
        <v>78</v>
      </c>
      <c r="D703">
        <v>98</v>
      </c>
      <c r="E703">
        <v>322</v>
      </c>
      <c r="F703">
        <v>723</v>
      </c>
      <c r="G703" t="s">
        <v>1667</v>
      </c>
      <c r="H703">
        <v>979</v>
      </c>
      <c r="I703">
        <v>58255287</v>
      </c>
      <c r="J703" t="s">
        <v>541</v>
      </c>
      <c r="K703" t="s">
        <v>801</v>
      </c>
      <c r="L703" t="s">
        <v>1668</v>
      </c>
      <c r="M703">
        <v>39471</v>
      </c>
      <c r="N703">
        <v>6334</v>
      </c>
      <c r="O703" t="s">
        <v>1669</v>
      </c>
      <c r="P703">
        <v>1</v>
      </c>
      <c r="Q703" t="s">
        <v>1670</v>
      </c>
      <c r="R703" t="s">
        <v>1671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379</v>
      </c>
      <c r="C704">
        <v>178</v>
      </c>
      <c r="D704">
        <v>116</v>
      </c>
      <c r="E704">
        <v>84</v>
      </c>
      <c r="F704">
        <v>563</v>
      </c>
      <c r="G704" t="s">
        <v>143</v>
      </c>
      <c r="H704">
        <v>11000</v>
      </c>
      <c r="I704">
        <v>77086030</v>
      </c>
      <c r="J704" t="s">
        <v>1672</v>
      </c>
      <c r="K704" t="s">
        <v>386</v>
      </c>
      <c r="L704" t="s">
        <v>1673</v>
      </c>
      <c r="M704">
        <v>65297</v>
      </c>
      <c r="N704">
        <v>14931</v>
      </c>
      <c r="O704" t="s">
        <v>1674</v>
      </c>
      <c r="P704">
        <v>0</v>
      </c>
      <c r="Q704" t="s">
        <v>1675</v>
      </c>
      <c r="R704" t="s">
        <v>1676</v>
      </c>
      <c r="S704">
        <v>602</v>
      </c>
      <c r="T704" t="s">
        <v>37</v>
      </c>
      <c r="U704" t="s">
        <v>727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1677</v>
      </c>
      <c r="C705">
        <v>75</v>
      </c>
      <c r="D705">
        <v>114</v>
      </c>
      <c r="E705">
        <v>0</v>
      </c>
      <c r="F705">
        <v>452</v>
      </c>
      <c r="G705" t="s">
        <v>1578</v>
      </c>
      <c r="H705">
        <v>524</v>
      </c>
      <c r="I705">
        <v>65000000</v>
      </c>
      <c r="J705" t="s">
        <v>715</v>
      </c>
      <c r="K705" t="s">
        <v>1678</v>
      </c>
      <c r="L705" t="s">
        <v>1679</v>
      </c>
      <c r="M705">
        <v>43027</v>
      </c>
      <c r="N705">
        <v>2668</v>
      </c>
      <c r="O705" t="s">
        <v>865</v>
      </c>
      <c r="P705">
        <v>0</v>
      </c>
      <c r="Q705" t="s">
        <v>1680</v>
      </c>
      <c r="R705" t="s">
        <v>1681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1682</v>
      </c>
      <c r="C706">
        <v>150</v>
      </c>
      <c r="D706">
        <v>87</v>
      </c>
      <c r="E706">
        <v>12</v>
      </c>
      <c r="F706">
        <v>645</v>
      </c>
      <c r="G706" t="s">
        <v>1683</v>
      </c>
      <c r="H706">
        <v>3000</v>
      </c>
      <c r="I706">
        <v>32178777</v>
      </c>
      <c r="J706" t="s">
        <v>1684</v>
      </c>
      <c r="K706" t="s">
        <v>413</v>
      </c>
      <c r="L706" t="s">
        <v>1685</v>
      </c>
      <c r="M706">
        <v>43300</v>
      </c>
      <c r="N706">
        <v>6658</v>
      </c>
      <c r="O706" t="s">
        <v>647</v>
      </c>
      <c r="P706">
        <v>6</v>
      </c>
      <c r="Q706" t="s">
        <v>1686</v>
      </c>
      <c r="R706" t="s">
        <v>1687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1688</v>
      </c>
      <c r="C707">
        <v>113</v>
      </c>
      <c r="D707">
        <v>125</v>
      </c>
      <c r="E707">
        <v>11</v>
      </c>
      <c r="F707">
        <v>867</v>
      </c>
      <c r="G707" t="s">
        <v>1334</v>
      </c>
      <c r="H707">
        <v>11000</v>
      </c>
      <c r="I707">
        <v>15738632</v>
      </c>
      <c r="J707" t="s">
        <v>264</v>
      </c>
      <c r="K707" t="s">
        <v>947</v>
      </c>
      <c r="L707" t="s">
        <v>1689</v>
      </c>
      <c r="M707">
        <v>38076</v>
      </c>
      <c r="N707">
        <v>14536</v>
      </c>
      <c r="O707" t="s">
        <v>1690</v>
      </c>
      <c r="P707">
        <v>2</v>
      </c>
      <c r="Q707" t="s">
        <v>1691</v>
      </c>
      <c r="R707" t="s">
        <v>1692</v>
      </c>
      <c r="S707">
        <v>399</v>
      </c>
      <c r="T707" t="s">
        <v>37</v>
      </c>
      <c r="U707" t="s">
        <v>38</v>
      </c>
      <c r="V707" t="s">
        <v>350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858</v>
      </c>
      <c r="C708">
        <v>596</v>
      </c>
      <c r="D708">
        <v>187</v>
      </c>
      <c r="E708">
        <v>16000</v>
      </c>
      <c r="F708">
        <v>1000</v>
      </c>
      <c r="G708" t="s">
        <v>1208</v>
      </c>
      <c r="H708">
        <v>46000</v>
      </c>
      <c r="I708">
        <v>54116191</v>
      </c>
      <c r="J708" t="s">
        <v>1693</v>
      </c>
      <c r="K708" t="s">
        <v>1694</v>
      </c>
      <c r="L708" t="s">
        <v>1695</v>
      </c>
      <c r="M708">
        <v>272839</v>
      </c>
      <c r="N708">
        <v>49912</v>
      </c>
      <c r="O708" t="s">
        <v>720</v>
      </c>
      <c r="P708">
        <v>1</v>
      </c>
      <c r="Q708" t="s">
        <v>1696</v>
      </c>
      <c r="R708" t="s">
        <v>1697</v>
      </c>
      <c r="S708">
        <v>1018</v>
      </c>
      <c r="T708" t="s">
        <v>37</v>
      </c>
      <c r="U708" t="s">
        <v>38</v>
      </c>
      <c r="V708" t="s">
        <v>350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1698</v>
      </c>
      <c r="C709">
        <v>191</v>
      </c>
      <c r="D709">
        <v>93</v>
      </c>
      <c r="E709">
        <v>8</v>
      </c>
      <c r="F709">
        <v>970</v>
      </c>
      <c r="G709" t="s">
        <v>291</v>
      </c>
      <c r="H709">
        <v>8000</v>
      </c>
      <c r="I709">
        <v>118153533</v>
      </c>
      <c r="J709" t="s">
        <v>1699</v>
      </c>
      <c r="K709" t="s">
        <v>645</v>
      </c>
      <c r="L709" t="s">
        <v>1700</v>
      </c>
      <c r="M709">
        <v>129995</v>
      </c>
      <c r="N709">
        <v>13232</v>
      </c>
      <c r="O709" t="s">
        <v>944</v>
      </c>
      <c r="P709">
        <v>2</v>
      </c>
      <c r="Q709" t="s">
        <v>1701</v>
      </c>
      <c r="R709" t="s">
        <v>1702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1703</v>
      </c>
      <c r="C710">
        <v>156</v>
      </c>
      <c r="D710">
        <v>95</v>
      </c>
      <c r="E710">
        <v>25</v>
      </c>
      <c r="F710">
        <v>439</v>
      </c>
      <c r="G710" t="s">
        <v>1704</v>
      </c>
      <c r="H710">
        <v>989</v>
      </c>
      <c r="I710">
        <v>108012170</v>
      </c>
      <c r="J710" t="s">
        <v>185</v>
      </c>
      <c r="K710" t="s">
        <v>1412</v>
      </c>
      <c r="L710" t="s">
        <v>1705</v>
      </c>
      <c r="M710">
        <v>24089</v>
      </c>
      <c r="N710">
        <v>2558</v>
      </c>
      <c r="O710" t="s">
        <v>1706</v>
      </c>
      <c r="P710">
        <v>0</v>
      </c>
      <c r="Q710" t="s">
        <v>1707</v>
      </c>
      <c r="R710" t="s">
        <v>1708</v>
      </c>
      <c r="S710">
        <v>82</v>
      </c>
      <c r="T710" t="s">
        <v>37</v>
      </c>
      <c r="U710" t="s">
        <v>38</v>
      </c>
      <c r="V710" t="s">
        <v>84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94</v>
      </c>
      <c r="C711">
        <v>460</v>
      </c>
      <c r="D711">
        <v>117</v>
      </c>
      <c r="E711">
        <v>0</v>
      </c>
      <c r="F711">
        <v>447</v>
      </c>
      <c r="G711" t="s">
        <v>279</v>
      </c>
      <c r="H711">
        <v>18000</v>
      </c>
      <c r="I711">
        <v>210592590</v>
      </c>
      <c r="J711" t="s">
        <v>770</v>
      </c>
      <c r="K711" t="s">
        <v>377</v>
      </c>
      <c r="L711" t="s">
        <v>1709</v>
      </c>
      <c r="M711">
        <v>607235</v>
      </c>
      <c r="N711">
        <v>32360</v>
      </c>
      <c r="O711" t="s">
        <v>1710</v>
      </c>
      <c r="P711">
        <v>0</v>
      </c>
      <c r="Q711" t="s">
        <v>1711</v>
      </c>
      <c r="R711" t="s">
        <v>1712</v>
      </c>
      <c r="S711">
        <v>2073</v>
      </c>
      <c r="T711" t="s">
        <v>37</v>
      </c>
      <c r="U711" t="s">
        <v>38</v>
      </c>
      <c r="V711" t="s">
        <v>350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949</v>
      </c>
      <c r="C712">
        <v>141</v>
      </c>
      <c r="D712">
        <v>106</v>
      </c>
      <c r="E712">
        <v>116</v>
      </c>
      <c r="F712">
        <v>708</v>
      </c>
      <c r="G712" t="s">
        <v>849</v>
      </c>
      <c r="H712">
        <v>22000</v>
      </c>
      <c r="I712">
        <v>279167575</v>
      </c>
      <c r="J712" t="s">
        <v>816</v>
      </c>
      <c r="K712" t="s">
        <v>850</v>
      </c>
      <c r="L712" t="s">
        <v>1713</v>
      </c>
      <c r="M712">
        <v>211296</v>
      </c>
      <c r="N712">
        <v>24938</v>
      </c>
      <c r="O712" t="s">
        <v>851</v>
      </c>
      <c r="P712">
        <v>6</v>
      </c>
      <c r="Q712" t="s">
        <v>1714</v>
      </c>
      <c r="R712" t="s">
        <v>1715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1716</v>
      </c>
      <c r="C713">
        <v>180</v>
      </c>
      <c r="D713">
        <v>115</v>
      </c>
      <c r="E713">
        <v>64</v>
      </c>
      <c r="F713">
        <v>664</v>
      </c>
      <c r="G713" t="s">
        <v>1717</v>
      </c>
      <c r="H713">
        <v>2000</v>
      </c>
      <c r="I713">
        <v>143151473</v>
      </c>
      <c r="J713" t="s">
        <v>1718</v>
      </c>
      <c r="K713" t="s">
        <v>1719</v>
      </c>
      <c r="L713" t="s">
        <v>1720</v>
      </c>
      <c r="M713">
        <v>116681</v>
      </c>
      <c r="N713">
        <v>4811</v>
      </c>
      <c r="O713" t="s">
        <v>1721</v>
      </c>
      <c r="P713">
        <v>0</v>
      </c>
      <c r="Q713" t="s">
        <v>1722</v>
      </c>
      <c r="R713" t="s">
        <v>1723</v>
      </c>
      <c r="S713">
        <v>320</v>
      </c>
      <c r="T713" t="s">
        <v>37</v>
      </c>
      <c r="U713" t="s">
        <v>38</v>
      </c>
      <c r="V713" t="s">
        <v>84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1424</v>
      </c>
      <c r="C714">
        <v>186</v>
      </c>
      <c r="D714">
        <v>189</v>
      </c>
      <c r="E714">
        <v>0</v>
      </c>
      <c r="F714">
        <v>693</v>
      </c>
      <c r="G714" t="s">
        <v>1426</v>
      </c>
      <c r="H714">
        <v>15000</v>
      </c>
      <c r="I714">
        <v>136801374</v>
      </c>
      <c r="J714" t="s">
        <v>1724</v>
      </c>
      <c r="K714" t="s">
        <v>217</v>
      </c>
      <c r="L714" t="s">
        <v>1725</v>
      </c>
      <c r="M714">
        <v>782610</v>
      </c>
      <c r="N714">
        <v>17716</v>
      </c>
      <c r="O714" t="s">
        <v>980</v>
      </c>
      <c r="P714">
        <v>0</v>
      </c>
      <c r="Q714" t="s">
        <v>1726</v>
      </c>
      <c r="R714" t="s">
        <v>1727</v>
      </c>
      <c r="S714">
        <v>1377</v>
      </c>
      <c r="T714" t="s">
        <v>37</v>
      </c>
      <c r="U714" t="s">
        <v>38</v>
      </c>
      <c r="V714" t="s">
        <v>350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1037</v>
      </c>
      <c r="C715">
        <v>177</v>
      </c>
      <c r="D715">
        <v>100</v>
      </c>
      <c r="E715">
        <v>12</v>
      </c>
      <c r="F715">
        <v>311</v>
      </c>
      <c r="G715" t="s">
        <v>1728</v>
      </c>
      <c r="H715">
        <v>419</v>
      </c>
      <c r="I715">
        <v>168213584</v>
      </c>
      <c r="J715" t="s">
        <v>789</v>
      </c>
      <c r="K715" t="s">
        <v>1729</v>
      </c>
      <c r="L715" t="s">
        <v>1730</v>
      </c>
      <c r="M715">
        <v>99989</v>
      </c>
      <c r="N715">
        <v>1412</v>
      </c>
      <c r="O715" t="s">
        <v>1731</v>
      </c>
      <c r="P715">
        <v>3</v>
      </c>
      <c r="Q715" t="s">
        <v>1732</v>
      </c>
      <c r="R715" t="s">
        <v>1733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864</v>
      </c>
      <c r="C716">
        <v>161</v>
      </c>
      <c r="D716">
        <v>81</v>
      </c>
      <c r="E716">
        <v>10</v>
      </c>
      <c r="F716">
        <v>397</v>
      </c>
      <c r="G716" t="s">
        <v>260</v>
      </c>
      <c r="H716">
        <v>925</v>
      </c>
      <c r="I716">
        <v>135381507</v>
      </c>
      <c r="J716" t="s">
        <v>368</v>
      </c>
      <c r="K716" t="s">
        <v>878</v>
      </c>
      <c r="L716" t="s">
        <v>1734</v>
      </c>
      <c r="M716">
        <v>63912</v>
      </c>
      <c r="N716">
        <v>2252</v>
      </c>
      <c r="O716" t="s">
        <v>623</v>
      </c>
      <c r="P716">
        <v>0</v>
      </c>
      <c r="Q716" t="s">
        <v>1735</v>
      </c>
      <c r="R716" t="s">
        <v>1736</v>
      </c>
      <c r="S716">
        <v>251</v>
      </c>
      <c r="T716" t="s">
        <v>37</v>
      </c>
      <c r="U716" t="s">
        <v>38</v>
      </c>
      <c r="V716" t="s">
        <v>188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394</v>
      </c>
      <c r="C717">
        <v>568</v>
      </c>
      <c r="D717">
        <v>149</v>
      </c>
      <c r="E717">
        <v>21000</v>
      </c>
      <c r="F717">
        <v>625</v>
      </c>
      <c r="G717" t="s">
        <v>372</v>
      </c>
      <c r="H717">
        <v>835</v>
      </c>
      <c r="I717">
        <v>167735396</v>
      </c>
      <c r="J717" t="s">
        <v>1025</v>
      </c>
      <c r="K717" t="s">
        <v>1737</v>
      </c>
      <c r="L717" t="s">
        <v>1738</v>
      </c>
      <c r="M717">
        <v>569841</v>
      </c>
      <c r="N717">
        <v>4348</v>
      </c>
      <c r="O717" t="s">
        <v>1739</v>
      </c>
      <c r="P717">
        <v>0</v>
      </c>
      <c r="Q717" t="s">
        <v>1740</v>
      </c>
      <c r="R717" t="s">
        <v>1741</v>
      </c>
      <c r="S717">
        <v>1127</v>
      </c>
      <c r="T717" t="s">
        <v>37</v>
      </c>
      <c r="U717" t="s">
        <v>38</v>
      </c>
      <c r="V717" t="s">
        <v>350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312</v>
      </c>
      <c r="C718">
        <v>249</v>
      </c>
      <c r="D718">
        <v>119</v>
      </c>
      <c r="E718">
        <v>218</v>
      </c>
      <c r="F718">
        <v>73</v>
      </c>
      <c r="G718" t="s">
        <v>1742</v>
      </c>
      <c r="H718">
        <v>13000</v>
      </c>
      <c r="I718">
        <v>121468960</v>
      </c>
      <c r="J718" t="s">
        <v>603</v>
      </c>
      <c r="K718" t="s">
        <v>604</v>
      </c>
      <c r="L718" t="s">
        <v>1743</v>
      </c>
      <c r="M718">
        <v>407601</v>
      </c>
      <c r="N718">
        <v>13249</v>
      </c>
      <c r="O718" t="s">
        <v>1744</v>
      </c>
      <c r="P718">
        <v>1</v>
      </c>
      <c r="Q718" t="s">
        <v>1745</v>
      </c>
      <c r="R718" t="s">
        <v>1746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212</v>
      </c>
      <c r="C719">
        <v>137</v>
      </c>
      <c r="D719">
        <v>130</v>
      </c>
      <c r="E719">
        <v>258</v>
      </c>
      <c r="F719">
        <v>345</v>
      </c>
      <c r="G719" t="s">
        <v>751</v>
      </c>
      <c r="H719">
        <v>394</v>
      </c>
      <c r="I719">
        <v>106635996</v>
      </c>
      <c r="J719" t="s">
        <v>50</v>
      </c>
      <c r="K719" t="s">
        <v>1343</v>
      </c>
      <c r="L719" t="s">
        <v>1747</v>
      </c>
      <c r="M719">
        <v>199025</v>
      </c>
      <c r="N719">
        <v>1784</v>
      </c>
      <c r="O719" t="s">
        <v>1153</v>
      </c>
      <c r="P719">
        <v>2</v>
      </c>
      <c r="Q719" t="s">
        <v>1748</v>
      </c>
      <c r="R719" t="s">
        <v>1749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868</v>
      </c>
      <c r="C720">
        <v>113</v>
      </c>
      <c r="D720">
        <v>116</v>
      </c>
      <c r="E720">
        <v>165</v>
      </c>
      <c r="F720">
        <v>475</v>
      </c>
      <c r="G720" t="s">
        <v>1750</v>
      </c>
      <c r="H720">
        <v>577</v>
      </c>
      <c r="I720">
        <v>102678089</v>
      </c>
      <c r="J720" t="s">
        <v>933</v>
      </c>
      <c r="K720" t="s">
        <v>1580</v>
      </c>
      <c r="L720" t="s">
        <v>1751</v>
      </c>
      <c r="M720">
        <v>42705</v>
      </c>
      <c r="N720">
        <v>2321</v>
      </c>
      <c r="O720" t="s">
        <v>1752</v>
      </c>
      <c r="P720">
        <v>0</v>
      </c>
      <c r="Q720" t="s">
        <v>1753</v>
      </c>
      <c r="R720" t="s">
        <v>1754</v>
      </c>
      <c r="S720">
        <v>274</v>
      </c>
      <c r="T720" t="s">
        <v>37</v>
      </c>
      <c r="U720" t="s">
        <v>38</v>
      </c>
      <c r="V720" t="s">
        <v>350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578</v>
      </c>
      <c r="C721">
        <v>213</v>
      </c>
      <c r="D721">
        <v>103</v>
      </c>
      <c r="E721">
        <v>608</v>
      </c>
      <c r="F721">
        <v>576</v>
      </c>
      <c r="G721" t="s">
        <v>730</v>
      </c>
      <c r="H721">
        <v>2000</v>
      </c>
      <c r="I721">
        <v>125603360</v>
      </c>
      <c r="J721" t="s">
        <v>1073</v>
      </c>
      <c r="K721" t="s">
        <v>1078</v>
      </c>
      <c r="L721" t="s">
        <v>1755</v>
      </c>
      <c r="M721">
        <v>667983</v>
      </c>
      <c r="N721">
        <v>3698</v>
      </c>
      <c r="O721" t="s">
        <v>1756</v>
      </c>
      <c r="P721">
        <v>1</v>
      </c>
      <c r="Q721" t="s">
        <v>1757</v>
      </c>
      <c r="R721" t="s">
        <v>1758</v>
      </c>
      <c r="S721">
        <v>877</v>
      </c>
      <c r="T721" t="s">
        <v>37</v>
      </c>
      <c r="U721" t="s">
        <v>38</v>
      </c>
      <c r="V721" t="s">
        <v>84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1759</v>
      </c>
      <c r="C722">
        <v>120</v>
      </c>
      <c r="D722">
        <v>99</v>
      </c>
      <c r="E722">
        <v>59</v>
      </c>
      <c r="F722">
        <v>145</v>
      </c>
      <c r="G722" t="s">
        <v>1760</v>
      </c>
      <c r="H722">
        <v>770</v>
      </c>
      <c r="I722">
        <v>101217900</v>
      </c>
      <c r="J722" t="s">
        <v>1761</v>
      </c>
      <c r="K722" t="s">
        <v>517</v>
      </c>
      <c r="L722" t="s">
        <v>1762</v>
      </c>
      <c r="M722">
        <v>91093</v>
      </c>
      <c r="N722">
        <v>1195</v>
      </c>
      <c r="O722" t="s">
        <v>1763</v>
      </c>
      <c r="P722">
        <v>2</v>
      </c>
      <c r="Q722" t="s">
        <v>1764</v>
      </c>
      <c r="R722" t="s">
        <v>1765</v>
      </c>
      <c r="S722">
        <v>353</v>
      </c>
      <c r="T722" t="s">
        <v>37</v>
      </c>
      <c r="U722" t="s">
        <v>38</v>
      </c>
      <c r="V722" t="s">
        <v>84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1413</v>
      </c>
      <c r="C723">
        <v>81</v>
      </c>
      <c r="D723">
        <v>92</v>
      </c>
      <c r="E723">
        <v>41</v>
      </c>
      <c r="F723">
        <v>522</v>
      </c>
      <c r="G723" t="s">
        <v>1552</v>
      </c>
      <c r="H723">
        <v>1000</v>
      </c>
      <c r="I723">
        <v>104148781</v>
      </c>
      <c r="J723" t="s">
        <v>1349</v>
      </c>
      <c r="K723" t="s">
        <v>1766</v>
      </c>
      <c r="L723" t="s">
        <v>1767</v>
      </c>
      <c r="M723">
        <v>49486</v>
      </c>
      <c r="N723">
        <v>4050</v>
      </c>
      <c r="O723" t="s">
        <v>262</v>
      </c>
      <c r="P723">
        <v>1</v>
      </c>
      <c r="Q723" t="s">
        <v>1768</v>
      </c>
      <c r="R723" t="s">
        <v>1769</v>
      </c>
      <c r="S723">
        <v>116</v>
      </c>
      <c r="T723" t="s">
        <v>37</v>
      </c>
      <c r="U723" t="s">
        <v>38</v>
      </c>
      <c r="V723" t="s">
        <v>84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1622</v>
      </c>
      <c r="C724">
        <v>265</v>
      </c>
      <c r="D724">
        <v>109</v>
      </c>
      <c r="E724">
        <v>175</v>
      </c>
      <c r="F724">
        <v>459</v>
      </c>
      <c r="G724" t="s">
        <v>1770</v>
      </c>
      <c r="H724">
        <v>18000</v>
      </c>
      <c r="I724">
        <v>75573300</v>
      </c>
      <c r="J724" t="s">
        <v>1527</v>
      </c>
      <c r="K724" t="s">
        <v>840</v>
      </c>
      <c r="L724" t="s">
        <v>1771</v>
      </c>
      <c r="M724">
        <v>156898</v>
      </c>
      <c r="N724">
        <v>20148</v>
      </c>
      <c r="O724" t="s">
        <v>1772</v>
      </c>
      <c r="P724">
        <v>1</v>
      </c>
      <c r="Q724" t="s">
        <v>1773</v>
      </c>
      <c r="R724" t="s">
        <v>1774</v>
      </c>
      <c r="S724">
        <v>172</v>
      </c>
      <c r="T724" t="s">
        <v>37</v>
      </c>
      <c r="U724" t="s">
        <v>38</v>
      </c>
      <c r="V724" t="s">
        <v>350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920</v>
      </c>
      <c r="C725">
        <v>105</v>
      </c>
      <c r="D725">
        <v>87</v>
      </c>
      <c r="E725">
        <v>6</v>
      </c>
      <c r="F725">
        <v>405</v>
      </c>
      <c r="G725" t="s">
        <v>1704</v>
      </c>
      <c r="H725">
        <v>3000</v>
      </c>
      <c r="I725">
        <v>93375151</v>
      </c>
      <c r="J725" t="s">
        <v>1179</v>
      </c>
      <c r="K725" t="s">
        <v>1775</v>
      </c>
      <c r="L725" t="s">
        <v>1776</v>
      </c>
      <c r="M725">
        <v>46031</v>
      </c>
      <c r="N725">
        <v>4171</v>
      </c>
      <c r="O725" t="s">
        <v>1777</v>
      </c>
      <c r="P725">
        <v>0</v>
      </c>
      <c r="Q725" t="s">
        <v>1778</v>
      </c>
      <c r="R725" t="s">
        <v>1779</v>
      </c>
      <c r="S725">
        <v>235</v>
      </c>
      <c r="T725" t="s">
        <v>37</v>
      </c>
      <c r="U725" t="s">
        <v>38</v>
      </c>
      <c r="V725" t="s">
        <v>84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1359</v>
      </c>
      <c r="C726">
        <v>155</v>
      </c>
      <c r="D726">
        <v>111</v>
      </c>
      <c r="E726">
        <v>473</v>
      </c>
      <c r="F726">
        <v>82</v>
      </c>
      <c r="G726" t="s">
        <v>438</v>
      </c>
      <c r="H726">
        <v>26000</v>
      </c>
      <c r="I726">
        <v>106126012</v>
      </c>
      <c r="J726" t="s">
        <v>223</v>
      </c>
      <c r="K726" t="s">
        <v>224</v>
      </c>
      <c r="L726" t="s">
        <v>1780</v>
      </c>
      <c r="M726">
        <v>285623</v>
      </c>
      <c r="N726">
        <v>35084</v>
      </c>
      <c r="O726" t="s">
        <v>1781</v>
      </c>
      <c r="P726">
        <v>6</v>
      </c>
      <c r="Q726" t="s">
        <v>1782</v>
      </c>
      <c r="R726" t="s">
        <v>1783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1784</v>
      </c>
      <c r="C727">
        <v>118</v>
      </c>
      <c r="D727">
        <v>101</v>
      </c>
      <c r="E727">
        <v>30</v>
      </c>
      <c r="F727">
        <v>268</v>
      </c>
      <c r="G727" t="s">
        <v>1785</v>
      </c>
      <c r="H727">
        <v>1000</v>
      </c>
      <c r="I727">
        <v>93307796</v>
      </c>
      <c r="J727" t="s">
        <v>816</v>
      </c>
      <c r="K727" t="s">
        <v>1253</v>
      </c>
      <c r="L727" t="s">
        <v>1786</v>
      </c>
      <c r="M727">
        <v>85673</v>
      </c>
      <c r="N727">
        <v>2636</v>
      </c>
      <c r="O727" t="s">
        <v>263</v>
      </c>
      <c r="P727">
        <v>2</v>
      </c>
      <c r="Q727" t="s">
        <v>1787</v>
      </c>
      <c r="R727" t="s">
        <v>1788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448</v>
      </c>
      <c r="C728">
        <v>131</v>
      </c>
      <c r="D728">
        <v>83</v>
      </c>
      <c r="E728">
        <v>35</v>
      </c>
      <c r="F728">
        <v>754</v>
      </c>
      <c r="G728" t="s">
        <v>1789</v>
      </c>
      <c r="H728">
        <v>13000</v>
      </c>
      <c r="I728">
        <v>90646554</v>
      </c>
      <c r="J728" t="s">
        <v>286</v>
      </c>
      <c r="K728" t="s">
        <v>869</v>
      </c>
      <c r="L728" t="s">
        <v>1790</v>
      </c>
      <c r="M728">
        <v>124641</v>
      </c>
      <c r="N728">
        <v>25788</v>
      </c>
      <c r="O728" t="s">
        <v>1791</v>
      </c>
      <c r="P728">
        <v>0</v>
      </c>
      <c r="Q728" t="s">
        <v>1792</v>
      </c>
      <c r="R728" t="s">
        <v>1793</v>
      </c>
      <c r="S728">
        <v>289</v>
      </c>
      <c r="T728" t="s">
        <v>37</v>
      </c>
      <c r="U728" t="s">
        <v>38</v>
      </c>
      <c r="V728" t="s">
        <v>84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1794</v>
      </c>
      <c r="C729">
        <v>166</v>
      </c>
      <c r="D729">
        <v>113</v>
      </c>
      <c r="E729">
        <v>0</v>
      </c>
      <c r="F729">
        <v>721</v>
      </c>
      <c r="G729" t="s">
        <v>956</v>
      </c>
      <c r="H729">
        <v>4000</v>
      </c>
      <c r="I729">
        <v>109176215</v>
      </c>
      <c r="J729" t="s">
        <v>809</v>
      </c>
      <c r="K729" t="s">
        <v>171</v>
      </c>
      <c r="L729" t="s">
        <v>1795</v>
      </c>
      <c r="M729">
        <v>83506</v>
      </c>
      <c r="N729">
        <v>8172</v>
      </c>
      <c r="O729" t="s">
        <v>1796</v>
      </c>
      <c r="P729">
        <v>6</v>
      </c>
      <c r="Q729" t="s">
        <v>1797</v>
      </c>
      <c r="R729" t="s">
        <v>1798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846</v>
      </c>
      <c r="C730">
        <v>60</v>
      </c>
      <c r="D730">
        <v>107</v>
      </c>
      <c r="E730">
        <v>12000</v>
      </c>
      <c r="F730">
        <v>695</v>
      </c>
      <c r="G730" t="s">
        <v>819</v>
      </c>
      <c r="H730">
        <v>10000</v>
      </c>
      <c r="I730">
        <v>82670733</v>
      </c>
      <c r="J730" t="s">
        <v>1427</v>
      </c>
      <c r="K730" t="s">
        <v>313</v>
      </c>
      <c r="L730" t="s">
        <v>1799</v>
      </c>
      <c r="M730">
        <v>60476</v>
      </c>
      <c r="N730">
        <v>14006</v>
      </c>
      <c r="O730" t="s">
        <v>925</v>
      </c>
      <c r="P730">
        <v>0</v>
      </c>
      <c r="Q730" t="s">
        <v>1800</v>
      </c>
      <c r="R730" t="s">
        <v>1801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1205</v>
      </c>
      <c r="C731">
        <v>77</v>
      </c>
      <c r="D731">
        <v>94</v>
      </c>
      <c r="E731">
        <v>163</v>
      </c>
      <c r="F731">
        <v>2000</v>
      </c>
      <c r="G731" t="s">
        <v>1802</v>
      </c>
      <c r="H731">
        <v>12000</v>
      </c>
      <c r="I731">
        <v>82569532</v>
      </c>
      <c r="J731" t="s">
        <v>1115</v>
      </c>
      <c r="K731" t="s">
        <v>583</v>
      </c>
      <c r="L731" t="s">
        <v>1803</v>
      </c>
      <c r="M731">
        <v>42737</v>
      </c>
      <c r="N731">
        <v>20348</v>
      </c>
      <c r="O731" t="s">
        <v>1804</v>
      </c>
      <c r="P731">
        <v>6</v>
      </c>
      <c r="Q731" t="s">
        <v>1805</v>
      </c>
      <c r="R731" t="s">
        <v>1806</v>
      </c>
      <c r="S731">
        <v>128</v>
      </c>
      <c r="T731" t="s">
        <v>37</v>
      </c>
      <c r="U731" t="s">
        <v>38</v>
      </c>
      <c r="V731" t="s">
        <v>84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1807</v>
      </c>
      <c r="C732">
        <v>249</v>
      </c>
      <c r="D732">
        <v>132</v>
      </c>
      <c r="E732">
        <v>47</v>
      </c>
      <c r="F732">
        <v>240</v>
      </c>
      <c r="G732" t="s">
        <v>1223</v>
      </c>
      <c r="H732">
        <v>988</v>
      </c>
      <c r="I732">
        <v>81687587</v>
      </c>
      <c r="J732" t="s">
        <v>1275</v>
      </c>
      <c r="K732" t="s">
        <v>1808</v>
      </c>
      <c r="L732" t="s">
        <v>1809</v>
      </c>
      <c r="M732">
        <v>138246</v>
      </c>
      <c r="N732">
        <v>2517</v>
      </c>
      <c r="O732" t="s">
        <v>1810</v>
      </c>
      <c r="P732">
        <v>0</v>
      </c>
      <c r="Q732" t="s">
        <v>1811</v>
      </c>
      <c r="R732" t="s">
        <v>1812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1813</v>
      </c>
      <c r="C733">
        <v>213</v>
      </c>
      <c r="D733">
        <v>140</v>
      </c>
      <c r="E733">
        <v>708</v>
      </c>
      <c r="F733">
        <v>745</v>
      </c>
      <c r="G733" t="s">
        <v>754</v>
      </c>
      <c r="H733">
        <v>11000</v>
      </c>
      <c r="I733">
        <v>80574010</v>
      </c>
      <c r="J733" t="s">
        <v>151</v>
      </c>
      <c r="K733" t="s">
        <v>72</v>
      </c>
      <c r="L733" t="s">
        <v>1814</v>
      </c>
      <c r="M733">
        <v>63493</v>
      </c>
      <c r="N733">
        <v>20440</v>
      </c>
      <c r="O733" t="s">
        <v>560</v>
      </c>
      <c r="P733">
        <v>1</v>
      </c>
      <c r="Q733" t="s">
        <v>1815</v>
      </c>
      <c r="R733" t="s">
        <v>1816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178</v>
      </c>
      <c r="C734">
        <v>121</v>
      </c>
      <c r="D734">
        <v>125</v>
      </c>
      <c r="E734">
        <v>420</v>
      </c>
      <c r="F734">
        <v>627</v>
      </c>
      <c r="G734" t="s">
        <v>172</v>
      </c>
      <c r="H734">
        <v>12000</v>
      </c>
      <c r="I734">
        <v>75764085</v>
      </c>
      <c r="J734" t="s">
        <v>1170</v>
      </c>
      <c r="K734" t="s">
        <v>405</v>
      </c>
      <c r="L734" t="s">
        <v>1817</v>
      </c>
      <c r="M734">
        <v>85844</v>
      </c>
      <c r="N734">
        <v>16646</v>
      </c>
      <c r="O734" t="s">
        <v>1004</v>
      </c>
      <c r="P734">
        <v>1</v>
      </c>
      <c r="Q734" t="s">
        <v>1818</v>
      </c>
      <c r="R734" t="s">
        <v>1819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648</v>
      </c>
      <c r="C735">
        <v>315</v>
      </c>
      <c r="D735">
        <v>111</v>
      </c>
      <c r="E735">
        <v>124</v>
      </c>
      <c r="F735">
        <v>357</v>
      </c>
      <c r="G735" t="s">
        <v>283</v>
      </c>
      <c r="H735">
        <v>13000</v>
      </c>
      <c r="I735">
        <v>90356857</v>
      </c>
      <c r="J735" t="s">
        <v>264</v>
      </c>
      <c r="K735" t="s">
        <v>530</v>
      </c>
      <c r="L735" t="s">
        <v>1820</v>
      </c>
      <c r="M735">
        <v>238916</v>
      </c>
      <c r="N735">
        <v>24928</v>
      </c>
      <c r="O735" t="s">
        <v>1821</v>
      </c>
      <c r="P735">
        <v>4</v>
      </c>
      <c r="Q735" t="s">
        <v>1822</v>
      </c>
      <c r="R735" t="s">
        <v>1823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431</v>
      </c>
      <c r="C736">
        <v>171</v>
      </c>
      <c r="D736">
        <v>156</v>
      </c>
      <c r="E736">
        <v>0</v>
      </c>
      <c r="F736">
        <v>1000</v>
      </c>
      <c r="G736" t="s">
        <v>319</v>
      </c>
      <c r="H736">
        <v>14000</v>
      </c>
      <c r="I736">
        <v>75530832</v>
      </c>
      <c r="J736" t="s">
        <v>1607</v>
      </c>
      <c r="K736" t="s">
        <v>1123</v>
      </c>
      <c r="L736" t="s">
        <v>1824</v>
      </c>
      <c r="M736">
        <v>97047</v>
      </c>
      <c r="N736">
        <v>20761</v>
      </c>
      <c r="O736" t="s">
        <v>1015</v>
      </c>
      <c r="P736">
        <v>5</v>
      </c>
      <c r="Q736" t="s">
        <v>1825</v>
      </c>
      <c r="R736" t="s">
        <v>1826</v>
      </c>
      <c r="S736">
        <v>452</v>
      </c>
      <c r="T736" t="s">
        <v>37</v>
      </c>
      <c r="U736" t="s">
        <v>38</v>
      </c>
      <c r="V736" t="s">
        <v>350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1827</v>
      </c>
      <c r="C737">
        <v>96</v>
      </c>
      <c r="D737">
        <v>170</v>
      </c>
      <c r="E737">
        <v>0</v>
      </c>
      <c r="F737">
        <v>380</v>
      </c>
      <c r="G737" t="s">
        <v>142</v>
      </c>
      <c r="H737">
        <v>19000</v>
      </c>
      <c r="I737">
        <v>75370763</v>
      </c>
      <c r="J737" t="s">
        <v>1828</v>
      </c>
      <c r="K737" t="s">
        <v>88</v>
      </c>
      <c r="L737" t="s">
        <v>1829</v>
      </c>
      <c r="M737">
        <v>32353</v>
      </c>
      <c r="N737">
        <v>20683</v>
      </c>
      <c r="O737" t="s">
        <v>1830</v>
      </c>
      <c r="P737">
        <v>0</v>
      </c>
      <c r="Q737" t="s">
        <v>1831</v>
      </c>
      <c r="R737" t="s">
        <v>1832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794</v>
      </c>
      <c r="C738">
        <v>299</v>
      </c>
      <c r="D738">
        <v>120</v>
      </c>
      <c r="E738">
        <v>0</v>
      </c>
      <c r="F738">
        <v>680</v>
      </c>
      <c r="G738" t="s">
        <v>449</v>
      </c>
      <c r="H738">
        <v>10000</v>
      </c>
      <c r="I738">
        <v>100003492</v>
      </c>
      <c r="J738" t="s">
        <v>1018</v>
      </c>
      <c r="K738" t="s">
        <v>313</v>
      </c>
      <c r="L738" t="s">
        <v>1833</v>
      </c>
      <c r="M738">
        <v>293662</v>
      </c>
      <c r="N738">
        <v>13581</v>
      </c>
      <c r="O738" t="s">
        <v>894</v>
      </c>
      <c r="P738">
        <v>0</v>
      </c>
      <c r="Q738" t="s">
        <v>1834</v>
      </c>
      <c r="R738" t="s">
        <v>1835</v>
      </c>
      <c r="S738">
        <v>836</v>
      </c>
      <c r="T738" t="s">
        <v>37</v>
      </c>
      <c r="U738" t="s">
        <v>38</v>
      </c>
      <c r="V738" t="s">
        <v>350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854</v>
      </c>
      <c r="C739">
        <v>167</v>
      </c>
      <c r="D739">
        <v>100</v>
      </c>
      <c r="E739">
        <v>55</v>
      </c>
      <c r="F739">
        <v>416</v>
      </c>
      <c r="G739" t="s">
        <v>1231</v>
      </c>
      <c r="H739">
        <v>12000</v>
      </c>
      <c r="I739">
        <v>90341670</v>
      </c>
      <c r="J739" t="s">
        <v>936</v>
      </c>
      <c r="K739" t="s">
        <v>570</v>
      </c>
      <c r="L739" t="s">
        <v>1836</v>
      </c>
      <c r="M739">
        <v>102129</v>
      </c>
      <c r="N739">
        <v>14611</v>
      </c>
      <c r="O739" t="s">
        <v>974</v>
      </c>
      <c r="P739">
        <v>4</v>
      </c>
      <c r="Q739" t="s">
        <v>1837</v>
      </c>
      <c r="R739" t="s">
        <v>1838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1839</v>
      </c>
      <c r="C740">
        <v>125</v>
      </c>
      <c r="D740">
        <v>115</v>
      </c>
      <c r="E740">
        <v>13</v>
      </c>
      <c r="F740">
        <v>579</v>
      </c>
      <c r="G740" t="s">
        <v>1581</v>
      </c>
      <c r="H740">
        <v>2000</v>
      </c>
      <c r="I740">
        <v>74540762</v>
      </c>
      <c r="J740" t="s">
        <v>499</v>
      </c>
      <c r="K740" t="s">
        <v>1840</v>
      </c>
      <c r="L740" t="s">
        <v>1841</v>
      </c>
      <c r="M740">
        <v>48753</v>
      </c>
      <c r="N740">
        <v>4496</v>
      </c>
      <c r="O740" t="s">
        <v>1842</v>
      </c>
      <c r="P740">
        <v>2</v>
      </c>
      <c r="Q740" t="s">
        <v>1843</v>
      </c>
      <c r="R740" t="s">
        <v>1844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483</v>
      </c>
      <c r="C741">
        <v>387</v>
      </c>
      <c r="D741">
        <v>130</v>
      </c>
      <c r="E741">
        <v>188</v>
      </c>
      <c r="F741">
        <v>1000</v>
      </c>
      <c r="G741" t="s">
        <v>819</v>
      </c>
      <c r="H741">
        <v>10000</v>
      </c>
      <c r="I741">
        <v>80033643</v>
      </c>
      <c r="J741" t="s">
        <v>625</v>
      </c>
      <c r="K741" t="s">
        <v>313</v>
      </c>
      <c r="L741" t="s">
        <v>1845</v>
      </c>
      <c r="M741">
        <v>226570</v>
      </c>
      <c r="N741">
        <v>16385</v>
      </c>
      <c r="O741" t="s">
        <v>983</v>
      </c>
      <c r="P741">
        <v>2</v>
      </c>
      <c r="Q741" t="s">
        <v>1846</v>
      </c>
      <c r="R741" t="s">
        <v>1847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997</v>
      </c>
      <c r="C742">
        <v>199</v>
      </c>
      <c r="D742">
        <v>105</v>
      </c>
      <c r="E742">
        <v>212</v>
      </c>
      <c r="F742">
        <v>811</v>
      </c>
      <c r="G742" t="s">
        <v>1187</v>
      </c>
      <c r="H742">
        <v>1000</v>
      </c>
      <c r="I742">
        <v>73648142</v>
      </c>
      <c r="J742" t="s">
        <v>1275</v>
      </c>
      <c r="K742" t="s">
        <v>1015</v>
      </c>
      <c r="L742" t="s">
        <v>1848</v>
      </c>
      <c r="M742">
        <v>99043</v>
      </c>
      <c r="N742">
        <v>3697</v>
      </c>
      <c r="O742" t="s">
        <v>1849</v>
      </c>
      <c r="P742">
        <v>1</v>
      </c>
      <c r="Q742" t="s">
        <v>1850</v>
      </c>
      <c r="R742" t="s">
        <v>1851</v>
      </c>
      <c r="S742">
        <v>643</v>
      </c>
      <c r="T742" t="s">
        <v>37</v>
      </c>
      <c r="U742" t="s">
        <v>38</v>
      </c>
      <c r="V742" t="s">
        <v>350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1852</v>
      </c>
      <c r="C743">
        <v>136</v>
      </c>
      <c r="D743">
        <v>111</v>
      </c>
      <c r="E743">
        <v>197</v>
      </c>
      <c r="F743">
        <v>6</v>
      </c>
      <c r="G743" t="s">
        <v>1853</v>
      </c>
      <c r="H743">
        <v>433</v>
      </c>
      <c r="I743">
        <v>71844424</v>
      </c>
      <c r="J743" t="s">
        <v>1854</v>
      </c>
      <c r="K743" t="s">
        <v>1855</v>
      </c>
      <c r="L743" t="s">
        <v>1856</v>
      </c>
      <c r="M743">
        <v>33158</v>
      </c>
      <c r="N743">
        <v>679</v>
      </c>
      <c r="O743" t="s">
        <v>1857</v>
      </c>
      <c r="P743">
        <v>0</v>
      </c>
      <c r="Q743" t="s">
        <v>1858</v>
      </c>
      <c r="R743" t="s">
        <v>1859</v>
      </c>
      <c r="S743">
        <v>223</v>
      </c>
      <c r="T743" t="s">
        <v>37</v>
      </c>
      <c r="U743" t="s">
        <v>38</v>
      </c>
      <c r="V743" t="s">
        <v>84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753</v>
      </c>
      <c r="C744">
        <v>436</v>
      </c>
      <c r="D744">
        <v>106</v>
      </c>
      <c r="E744">
        <v>0</v>
      </c>
      <c r="F744">
        <v>175</v>
      </c>
      <c r="G744" t="s">
        <v>1860</v>
      </c>
      <c r="H744">
        <v>13000</v>
      </c>
      <c r="I744">
        <v>75638743</v>
      </c>
      <c r="J744" t="s">
        <v>1861</v>
      </c>
      <c r="K744" t="s">
        <v>604</v>
      </c>
      <c r="L744" t="s">
        <v>1862</v>
      </c>
      <c r="M744">
        <v>180479</v>
      </c>
      <c r="N744">
        <v>13634</v>
      </c>
      <c r="O744" t="s">
        <v>1863</v>
      </c>
      <c r="P744">
        <v>4</v>
      </c>
      <c r="Q744" t="s">
        <v>1864</v>
      </c>
      <c r="R744" t="s">
        <v>1865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1866</v>
      </c>
      <c r="C745">
        <v>73</v>
      </c>
      <c r="D745">
        <v>89</v>
      </c>
      <c r="E745">
        <v>18</v>
      </c>
      <c r="F745">
        <v>226</v>
      </c>
      <c r="G745" t="s">
        <v>1867</v>
      </c>
      <c r="H745">
        <v>658</v>
      </c>
      <c r="I745">
        <v>66734992</v>
      </c>
      <c r="J745" t="s">
        <v>696</v>
      </c>
      <c r="K745" t="s">
        <v>830</v>
      </c>
      <c r="L745" t="s">
        <v>1868</v>
      </c>
      <c r="M745">
        <v>23476</v>
      </c>
      <c r="N745">
        <v>1233</v>
      </c>
      <c r="O745" t="s">
        <v>1869</v>
      </c>
      <c r="P745">
        <v>0</v>
      </c>
      <c r="Q745" t="s">
        <v>1870</v>
      </c>
      <c r="R745" t="s">
        <v>1871</v>
      </c>
      <c r="S745">
        <v>181</v>
      </c>
      <c r="T745" t="s">
        <v>37</v>
      </c>
      <c r="U745" t="s">
        <v>38</v>
      </c>
      <c r="V745" t="s">
        <v>84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424</v>
      </c>
      <c r="B746" t="s">
        <v>1392</v>
      </c>
      <c r="C746">
        <v>310</v>
      </c>
      <c r="D746">
        <v>100</v>
      </c>
      <c r="E746">
        <v>253</v>
      </c>
      <c r="F746">
        <v>57</v>
      </c>
      <c r="G746" t="s">
        <v>1872</v>
      </c>
      <c r="H746">
        <v>309</v>
      </c>
      <c r="I746">
        <v>75280058</v>
      </c>
      <c r="J746" t="s">
        <v>1873</v>
      </c>
      <c r="K746" t="s">
        <v>1435</v>
      </c>
      <c r="L746" t="s">
        <v>1874</v>
      </c>
      <c r="M746">
        <v>143121</v>
      </c>
      <c r="N746">
        <v>647</v>
      </c>
      <c r="O746" t="s">
        <v>1875</v>
      </c>
      <c r="P746">
        <v>1</v>
      </c>
      <c r="Q746" t="s">
        <v>1876</v>
      </c>
      <c r="R746" t="s">
        <v>1877</v>
      </c>
      <c r="S746">
        <v>279</v>
      </c>
      <c r="T746" t="s">
        <v>37</v>
      </c>
      <c r="U746" t="s">
        <v>38</v>
      </c>
      <c r="V746" t="s">
        <v>84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496</v>
      </c>
      <c r="C747">
        <v>323</v>
      </c>
      <c r="D747">
        <v>91</v>
      </c>
      <c r="E747">
        <v>0</v>
      </c>
      <c r="F747">
        <v>751</v>
      </c>
      <c r="G747" t="s">
        <v>1097</v>
      </c>
      <c r="H747">
        <v>11000</v>
      </c>
      <c r="I747">
        <v>64505912</v>
      </c>
      <c r="J747" t="s">
        <v>1314</v>
      </c>
      <c r="K747" t="s">
        <v>942</v>
      </c>
      <c r="L747" t="s">
        <v>1878</v>
      </c>
      <c r="M747">
        <v>163130</v>
      </c>
      <c r="N747">
        <v>13654</v>
      </c>
      <c r="O747" t="s">
        <v>1879</v>
      </c>
      <c r="P747">
        <v>0</v>
      </c>
      <c r="Q747" t="s">
        <v>1880</v>
      </c>
      <c r="R747" t="s">
        <v>1881</v>
      </c>
      <c r="S747">
        <v>1264</v>
      </c>
      <c r="T747" t="s">
        <v>37</v>
      </c>
      <c r="U747" t="s">
        <v>38</v>
      </c>
      <c r="V747" t="s">
        <v>350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846</v>
      </c>
      <c r="C748">
        <v>171</v>
      </c>
      <c r="D748">
        <v>146</v>
      </c>
      <c r="E748">
        <v>12000</v>
      </c>
      <c r="F748">
        <v>451</v>
      </c>
      <c r="G748" t="s">
        <v>1461</v>
      </c>
      <c r="H748">
        <v>18000</v>
      </c>
      <c r="I748">
        <v>77862546</v>
      </c>
      <c r="J748" t="s">
        <v>282</v>
      </c>
      <c r="K748" t="s">
        <v>840</v>
      </c>
      <c r="L748" t="s">
        <v>1882</v>
      </c>
      <c r="M748">
        <v>266310</v>
      </c>
      <c r="N748">
        <v>20454</v>
      </c>
      <c r="O748" t="s">
        <v>104</v>
      </c>
      <c r="P748">
        <v>2</v>
      </c>
      <c r="Q748" t="s">
        <v>1883</v>
      </c>
      <c r="R748" t="s">
        <v>1884</v>
      </c>
      <c r="S748">
        <v>690</v>
      </c>
      <c r="T748" t="s">
        <v>37</v>
      </c>
      <c r="U748" t="s">
        <v>38</v>
      </c>
      <c r="V748" t="s">
        <v>350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1885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309</v>
      </c>
      <c r="K749" t="s">
        <v>86</v>
      </c>
      <c r="L749" t="s">
        <v>1886</v>
      </c>
      <c r="M749">
        <v>14888</v>
      </c>
      <c r="N749">
        <v>24664</v>
      </c>
      <c r="O749" t="s">
        <v>956</v>
      </c>
      <c r="P749">
        <v>0</v>
      </c>
      <c r="Q749" t="s">
        <v>1887</v>
      </c>
      <c r="R749" t="s">
        <v>1888</v>
      </c>
      <c r="S749">
        <v>83</v>
      </c>
      <c r="T749" t="s">
        <v>37</v>
      </c>
      <c r="U749" t="s">
        <v>38</v>
      </c>
      <c r="V749" t="s">
        <v>84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1191</v>
      </c>
      <c r="C750">
        <v>173</v>
      </c>
      <c r="D750">
        <v>101</v>
      </c>
      <c r="E750">
        <v>480</v>
      </c>
      <c r="F750">
        <v>767</v>
      </c>
      <c r="G750" t="s">
        <v>1206</v>
      </c>
      <c r="H750">
        <v>881</v>
      </c>
      <c r="I750">
        <v>88200225</v>
      </c>
      <c r="J750" t="s">
        <v>541</v>
      </c>
      <c r="K750" t="s">
        <v>597</v>
      </c>
      <c r="L750" t="s">
        <v>1889</v>
      </c>
      <c r="M750">
        <v>120795</v>
      </c>
      <c r="N750">
        <v>3943</v>
      </c>
      <c r="O750" t="s">
        <v>1890</v>
      </c>
      <c r="P750">
        <v>5</v>
      </c>
      <c r="Q750" t="s">
        <v>1891</v>
      </c>
      <c r="R750" t="s">
        <v>1892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1893</v>
      </c>
      <c r="C751">
        <v>81</v>
      </c>
      <c r="D751">
        <v>94</v>
      </c>
      <c r="E751">
        <v>32</v>
      </c>
      <c r="F751">
        <v>626</v>
      </c>
      <c r="G751" t="s">
        <v>1894</v>
      </c>
      <c r="H751">
        <v>854</v>
      </c>
      <c r="I751">
        <v>60573641</v>
      </c>
      <c r="J751" t="s">
        <v>1349</v>
      </c>
      <c r="K751" t="s">
        <v>1508</v>
      </c>
      <c r="L751" t="s">
        <v>1895</v>
      </c>
      <c r="M751">
        <v>68406</v>
      </c>
      <c r="N751">
        <v>4530</v>
      </c>
      <c r="O751" t="s">
        <v>1896</v>
      </c>
      <c r="P751">
        <v>1</v>
      </c>
      <c r="Q751" t="s">
        <v>1897</v>
      </c>
      <c r="R751" t="s">
        <v>1898</v>
      </c>
      <c r="S751">
        <v>162</v>
      </c>
      <c r="T751" t="s">
        <v>37</v>
      </c>
      <c r="U751" t="s">
        <v>38</v>
      </c>
      <c r="V751" t="s">
        <v>84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248</v>
      </c>
      <c r="C752">
        <v>242</v>
      </c>
      <c r="D752">
        <v>132</v>
      </c>
      <c r="E752">
        <v>0</v>
      </c>
      <c r="F752">
        <v>160</v>
      </c>
      <c r="G752" t="s">
        <v>1533</v>
      </c>
      <c r="H752">
        <v>366</v>
      </c>
      <c r="I752">
        <v>59035104</v>
      </c>
      <c r="J752" t="s">
        <v>1899</v>
      </c>
      <c r="K752" t="s">
        <v>1900</v>
      </c>
      <c r="L752" t="s">
        <v>1901</v>
      </c>
      <c r="M752">
        <v>244566</v>
      </c>
      <c r="N752">
        <v>1112</v>
      </c>
      <c r="O752" t="s">
        <v>1184</v>
      </c>
      <c r="P752">
        <v>1</v>
      </c>
      <c r="Q752" t="s">
        <v>1902</v>
      </c>
      <c r="R752" t="s">
        <v>1903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1904</v>
      </c>
      <c r="C753">
        <v>110</v>
      </c>
      <c r="D753">
        <v>115</v>
      </c>
      <c r="E753">
        <v>234</v>
      </c>
      <c r="F753">
        <v>521</v>
      </c>
      <c r="G753" t="s">
        <v>1557</v>
      </c>
      <c r="H753">
        <v>3000</v>
      </c>
      <c r="I753">
        <v>56702901</v>
      </c>
      <c r="J753" t="s">
        <v>1473</v>
      </c>
      <c r="K753" t="s">
        <v>819</v>
      </c>
      <c r="L753" t="s">
        <v>1905</v>
      </c>
      <c r="M753">
        <v>23302</v>
      </c>
      <c r="N753">
        <v>4713</v>
      </c>
      <c r="O753" t="s">
        <v>1059</v>
      </c>
      <c r="P753">
        <v>1</v>
      </c>
      <c r="Q753" t="s">
        <v>1906</v>
      </c>
      <c r="R753" t="s">
        <v>1907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1908</v>
      </c>
      <c r="C754">
        <v>328</v>
      </c>
      <c r="D754">
        <v>92</v>
      </c>
      <c r="E754">
        <v>28</v>
      </c>
      <c r="F754">
        <v>586</v>
      </c>
      <c r="G754" t="s">
        <v>340</v>
      </c>
      <c r="H754">
        <v>10000</v>
      </c>
      <c r="I754">
        <v>55994557</v>
      </c>
      <c r="J754" t="s">
        <v>185</v>
      </c>
      <c r="K754" t="s">
        <v>1151</v>
      </c>
      <c r="L754" t="s">
        <v>1909</v>
      </c>
      <c r="M754">
        <v>72287</v>
      </c>
      <c r="N754">
        <v>13597</v>
      </c>
      <c r="O754" t="s">
        <v>1910</v>
      </c>
      <c r="P754">
        <v>0</v>
      </c>
      <c r="Q754" t="s">
        <v>1911</v>
      </c>
      <c r="R754" t="s">
        <v>1912</v>
      </c>
      <c r="S754">
        <v>176</v>
      </c>
      <c r="T754" t="s">
        <v>37</v>
      </c>
      <c r="U754" t="s">
        <v>38</v>
      </c>
      <c r="V754" t="s">
        <v>84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1512</v>
      </c>
      <c r="C755">
        <v>83</v>
      </c>
      <c r="D755">
        <v>124</v>
      </c>
      <c r="E755">
        <v>105</v>
      </c>
      <c r="F755">
        <v>460</v>
      </c>
      <c r="G755" t="s">
        <v>530</v>
      </c>
      <c r="H755">
        <v>24000</v>
      </c>
      <c r="I755">
        <v>54910560</v>
      </c>
      <c r="J755" t="s">
        <v>1449</v>
      </c>
      <c r="K755" t="s">
        <v>74</v>
      </c>
      <c r="L755" t="s">
        <v>1913</v>
      </c>
      <c r="M755">
        <v>88225</v>
      </c>
      <c r="N755">
        <v>38227</v>
      </c>
      <c r="O755" t="s">
        <v>1914</v>
      </c>
      <c r="P755">
        <v>0</v>
      </c>
      <c r="Q755" t="s">
        <v>1915</v>
      </c>
      <c r="R755" t="s">
        <v>1916</v>
      </c>
      <c r="S755">
        <v>227</v>
      </c>
      <c r="T755" t="s">
        <v>37</v>
      </c>
      <c r="U755" t="s">
        <v>38</v>
      </c>
      <c r="V755" t="s">
        <v>350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680</v>
      </c>
      <c r="C756">
        <v>196</v>
      </c>
      <c r="D756">
        <v>119</v>
      </c>
      <c r="E756">
        <v>610</v>
      </c>
      <c r="F756">
        <v>716</v>
      </c>
      <c r="G756" t="s">
        <v>557</v>
      </c>
      <c r="H756">
        <v>834</v>
      </c>
      <c r="I756">
        <v>53789313</v>
      </c>
      <c r="J756" t="s">
        <v>799</v>
      </c>
      <c r="K756" t="s">
        <v>827</v>
      </c>
      <c r="L756" t="s">
        <v>1917</v>
      </c>
      <c r="M756">
        <v>89816</v>
      </c>
      <c r="N756">
        <v>3637</v>
      </c>
      <c r="O756" t="s">
        <v>416</v>
      </c>
      <c r="P756">
        <v>0</v>
      </c>
      <c r="Q756" t="s">
        <v>1918</v>
      </c>
      <c r="R756" t="s">
        <v>1919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1920</v>
      </c>
      <c r="C757">
        <v>34</v>
      </c>
      <c r="D757">
        <v>124</v>
      </c>
      <c r="E757">
        <v>50</v>
      </c>
      <c r="F757">
        <v>672</v>
      </c>
      <c r="G757" t="s">
        <v>1921</v>
      </c>
      <c r="H757">
        <v>1000</v>
      </c>
      <c r="I757">
        <v>51045801</v>
      </c>
      <c r="J757" t="s">
        <v>151</v>
      </c>
      <c r="K757" t="s">
        <v>210</v>
      </c>
      <c r="L757" t="s">
        <v>1922</v>
      </c>
      <c r="M757">
        <v>11370</v>
      </c>
      <c r="N757">
        <v>3653</v>
      </c>
      <c r="O757" t="s">
        <v>1141</v>
      </c>
      <c r="P757">
        <v>2</v>
      </c>
      <c r="Q757" t="s">
        <v>1923</v>
      </c>
      <c r="R757" t="s">
        <v>1924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1925</v>
      </c>
      <c r="C758">
        <v>118</v>
      </c>
      <c r="D758">
        <v>93</v>
      </c>
      <c r="E758">
        <v>18</v>
      </c>
      <c r="F758">
        <v>903</v>
      </c>
      <c r="G758" t="s">
        <v>493</v>
      </c>
      <c r="H758">
        <v>9000</v>
      </c>
      <c r="I758">
        <v>50818750</v>
      </c>
      <c r="J758" t="s">
        <v>185</v>
      </c>
      <c r="K758" t="s">
        <v>627</v>
      </c>
      <c r="L758" t="s">
        <v>1926</v>
      </c>
      <c r="M758">
        <v>31209</v>
      </c>
      <c r="N758">
        <v>13403</v>
      </c>
      <c r="O758" t="s">
        <v>100</v>
      </c>
      <c r="P758">
        <v>0</v>
      </c>
      <c r="Q758" t="s">
        <v>1927</v>
      </c>
      <c r="R758" t="s">
        <v>1928</v>
      </c>
      <c r="S758">
        <v>106</v>
      </c>
      <c r="T758" t="s">
        <v>37</v>
      </c>
      <c r="U758" t="s">
        <v>56</v>
      </c>
      <c r="V758" t="s">
        <v>188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1929</v>
      </c>
      <c r="H759">
        <v>732</v>
      </c>
      <c r="J759" t="s">
        <v>816</v>
      </c>
      <c r="K759" t="s">
        <v>1930</v>
      </c>
      <c r="L759" t="s">
        <v>1931</v>
      </c>
      <c r="M759">
        <v>26404</v>
      </c>
      <c r="N759">
        <v>2064</v>
      </c>
      <c r="O759" t="s">
        <v>1932</v>
      </c>
      <c r="P759">
        <v>3</v>
      </c>
      <c r="Q759" t="s">
        <v>1933</v>
      </c>
      <c r="R759" t="s">
        <v>1934</v>
      </c>
      <c r="S759">
        <v>41</v>
      </c>
      <c r="T759" t="s">
        <v>37</v>
      </c>
      <c r="U759" t="s">
        <v>38</v>
      </c>
      <c r="V759" t="s">
        <v>767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1935</v>
      </c>
      <c r="C760">
        <v>81</v>
      </c>
      <c r="D760">
        <v>98</v>
      </c>
      <c r="E760">
        <v>11</v>
      </c>
      <c r="F760">
        <v>107</v>
      </c>
      <c r="G760" t="s">
        <v>894</v>
      </c>
      <c r="H760">
        <v>966</v>
      </c>
      <c r="I760">
        <v>50189179</v>
      </c>
      <c r="J760" t="s">
        <v>926</v>
      </c>
      <c r="K760" t="s">
        <v>1683</v>
      </c>
      <c r="L760" t="s">
        <v>1936</v>
      </c>
      <c r="M760">
        <v>61966</v>
      </c>
      <c r="N760">
        <v>2018</v>
      </c>
      <c r="O760" t="s">
        <v>1937</v>
      </c>
      <c r="P760">
        <v>2</v>
      </c>
      <c r="Q760" t="s">
        <v>1938</v>
      </c>
      <c r="R760" t="s">
        <v>1939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1940</v>
      </c>
      <c r="C761">
        <v>47</v>
      </c>
      <c r="D761">
        <v>92</v>
      </c>
      <c r="E761">
        <v>14</v>
      </c>
      <c r="F761">
        <v>488</v>
      </c>
      <c r="G761" t="s">
        <v>1941</v>
      </c>
      <c r="H761">
        <v>789</v>
      </c>
      <c r="I761">
        <v>50024083</v>
      </c>
      <c r="J761" t="s">
        <v>59</v>
      </c>
      <c r="K761" t="s">
        <v>1942</v>
      </c>
      <c r="L761" t="s">
        <v>1943</v>
      </c>
      <c r="M761">
        <v>35918</v>
      </c>
      <c r="N761">
        <v>2318</v>
      </c>
      <c r="O761" t="s">
        <v>1944</v>
      </c>
      <c r="P761">
        <v>1</v>
      </c>
      <c r="Q761" t="s">
        <v>1945</v>
      </c>
      <c r="R761" t="s">
        <v>1946</v>
      </c>
      <c r="S761">
        <v>126</v>
      </c>
      <c r="T761" t="s">
        <v>37</v>
      </c>
      <c r="U761" t="s">
        <v>38</v>
      </c>
      <c r="V761" t="s">
        <v>350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471</v>
      </c>
      <c r="C762">
        <v>313</v>
      </c>
      <c r="D762">
        <v>105</v>
      </c>
      <c r="E762">
        <v>0</v>
      </c>
      <c r="F762">
        <v>288</v>
      </c>
      <c r="G762" t="s">
        <v>509</v>
      </c>
      <c r="H762">
        <v>539</v>
      </c>
      <c r="I762">
        <v>50549107</v>
      </c>
      <c r="J762" t="s">
        <v>499</v>
      </c>
      <c r="K762" t="s">
        <v>1947</v>
      </c>
      <c r="L762" t="s">
        <v>1948</v>
      </c>
      <c r="M762">
        <v>99035</v>
      </c>
      <c r="N762">
        <v>1411</v>
      </c>
      <c r="O762" t="s">
        <v>1949</v>
      </c>
      <c r="P762">
        <v>3</v>
      </c>
      <c r="Q762" t="s">
        <v>1950</v>
      </c>
      <c r="R762" t="s">
        <v>1951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1952</v>
      </c>
      <c r="C763">
        <v>315</v>
      </c>
      <c r="D763">
        <v>124</v>
      </c>
      <c r="E763">
        <v>737</v>
      </c>
      <c r="F763">
        <v>14000</v>
      </c>
      <c r="G763" t="s">
        <v>850</v>
      </c>
      <c r="H763">
        <v>34000</v>
      </c>
      <c r="I763">
        <v>56443482</v>
      </c>
      <c r="J763" t="s">
        <v>1953</v>
      </c>
      <c r="K763" t="s">
        <v>230</v>
      </c>
      <c r="L763" t="s">
        <v>1954</v>
      </c>
      <c r="M763">
        <v>75329</v>
      </c>
      <c r="N763">
        <v>75793</v>
      </c>
      <c r="O763" t="s">
        <v>383</v>
      </c>
      <c r="P763">
        <v>3</v>
      </c>
      <c r="Q763" t="s">
        <v>1955</v>
      </c>
      <c r="R763" t="s">
        <v>1956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1957</v>
      </c>
      <c r="C764">
        <v>225</v>
      </c>
      <c r="D764">
        <v>99</v>
      </c>
      <c r="E764">
        <v>24</v>
      </c>
      <c r="F764">
        <v>864</v>
      </c>
      <c r="G764" t="s">
        <v>1461</v>
      </c>
      <c r="H764">
        <v>18000</v>
      </c>
      <c r="I764">
        <v>62401264</v>
      </c>
      <c r="J764" t="s">
        <v>282</v>
      </c>
      <c r="K764" t="s">
        <v>377</v>
      </c>
      <c r="L764" t="s">
        <v>1958</v>
      </c>
      <c r="M764">
        <v>69484</v>
      </c>
      <c r="N764">
        <v>20276</v>
      </c>
      <c r="O764" t="s">
        <v>1959</v>
      </c>
      <c r="P764">
        <v>3</v>
      </c>
      <c r="Q764" t="s">
        <v>1960</v>
      </c>
      <c r="R764" t="s">
        <v>1961</v>
      </c>
      <c r="S764">
        <v>323</v>
      </c>
      <c r="T764" t="s">
        <v>37</v>
      </c>
      <c r="U764" t="s">
        <v>56</v>
      </c>
      <c r="V764" t="s">
        <v>350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1962</v>
      </c>
      <c r="C765">
        <v>223</v>
      </c>
      <c r="D765">
        <v>116</v>
      </c>
      <c r="E765">
        <v>0</v>
      </c>
      <c r="F765">
        <v>672</v>
      </c>
      <c r="G765" t="s">
        <v>909</v>
      </c>
      <c r="H765">
        <v>1000</v>
      </c>
      <c r="I765">
        <v>47748610</v>
      </c>
      <c r="J765" t="s">
        <v>1963</v>
      </c>
      <c r="K765" t="s">
        <v>1964</v>
      </c>
      <c r="L765" t="s">
        <v>1965</v>
      </c>
      <c r="M765">
        <v>170179</v>
      </c>
      <c r="N765">
        <v>3090</v>
      </c>
      <c r="O765" t="s">
        <v>1141</v>
      </c>
      <c r="P765">
        <v>0</v>
      </c>
      <c r="Q765" t="s">
        <v>1966</v>
      </c>
      <c r="R765" t="s">
        <v>1967</v>
      </c>
      <c r="S765">
        <v>656</v>
      </c>
      <c r="T765" t="s">
        <v>37</v>
      </c>
      <c r="U765" t="s">
        <v>38</v>
      </c>
      <c r="V765" t="s">
        <v>350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1363</v>
      </c>
      <c r="C766">
        <v>198</v>
      </c>
      <c r="D766">
        <v>124</v>
      </c>
      <c r="E766">
        <v>845</v>
      </c>
      <c r="F766">
        <v>295</v>
      </c>
      <c r="G766" t="s">
        <v>1968</v>
      </c>
      <c r="H766">
        <v>650</v>
      </c>
      <c r="I766">
        <v>46975183</v>
      </c>
      <c r="J766" t="s">
        <v>587</v>
      </c>
      <c r="K766" t="s">
        <v>1969</v>
      </c>
      <c r="L766" t="s">
        <v>1970</v>
      </c>
      <c r="M766">
        <v>256213</v>
      </c>
      <c r="N766">
        <v>1640</v>
      </c>
      <c r="O766" t="s">
        <v>1971</v>
      </c>
      <c r="P766">
        <v>0</v>
      </c>
      <c r="Q766" t="s">
        <v>1972</v>
      </c>
      <c r="R766" t="s">
        <v>1973</v>
      </c>
      <c r="S766">
        <v>338</v>
      </c>
      <c r="T766" t="s">
        <v>37</v>
      </c>
      <c r="U766" t="s">
        <v>38</v>
      </c>
      <c r="V766" t="s">
        <v>350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1974</v>
      </c>
      <c r="C767">
        <v>219</v>
      </c>
      <c r="D767">
        <v>96</v>
      </c>
      <c r="E767">
        <v>7</v>
      </c>
      <c r="F767">
        <v>642</v>
      </c>
      <c r="G767" t="s">
        <v>1642</v>
      </c>
      <c r="H767">
        <v>874</v>
      </c>
      <c r="I767">
        <v>50807639</v>
      </c>
      <c r="J767" t="s">
        <v>185</v>
      </c>
      <c r="K767" t="s">
        <v>1975</v>
      </c>
      <c r="L767" t="s">
        <v>1976</v>
      </c>
      <c r="M767">
        <v>40883</v>
      </c>
      <c r="N767">
        <v>3151</v>
      </c>
      <c r="O767" t="s">
        <v>1977</v>
      </c>
      <c r="P767">
        <v>3</v>
      </c>
      <c r="Q767" t="s">
        <v>1978</v>
      </c>
      <c r="R767" t="s">
        <v>1979</v>
      </c>
      <c r="S767">
        <v>122</v>
      </c>
      <c r="T767" t="s">
        <v>37</v>
      </c>
      <c r="U767" t="s">
        <v>38</v>
      </c>
      <c r="V767" t="s">
        <v>84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1980</v>
      </c>
      <c r="C768">
        <v>92</v>
      </c>
      <c r="D768">
        <v>104</v>
      </c>
      <c r="E768">
        <v>165</v>
      </c>
      <c r="F768">
        <v>944</v>
      </c>
      <c r="G768" t="s">
        <v>1981</v>
      </c>
      <c r="H768">
        <v>1000</v>
      </c>
      <c r="I768">
        <v>46611204</v>
      </c>
      <c r="J768" t="s">
        <v>1170</v>
      </c>
      <c r="K768" t="s">
        <v>1024</v>
      </c>
      <c r="L768" t="s">
        <v>1982</v>
      </c>
      <c r="M768">
        <v>55749</v>
      </c>
      <c r="N768">
        <v>4294</v>
      </c>
      <c r="O768" t="s">
        <v>1921</v>
      </c>
      <c r="P768">
        <v>1</v>
      </c>
      <c r="Q768" t="s">
        <v>1983</v>
      </c>
      <c r="R768" t="s">
        <v>1984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1007</v>
      </c>
      <c r="C769">
        <v>435</v>
      </c>
      <c r="D769">
        <v>100</v>
      </c>
      <c r="E769">
        <v>97</v>
      </c>
      <c r="F769">
        <v>2000</v>
      </c>
      <c r="G769" t="s">
        <v>645</v>
      </c>
      <c r="H769">
        <v>11000</v>
      </c>
      <c r="I769">
        <v>257756197</v>
      </c>
      <c r="J769" t="s">
        <v>555</v>
      </c>
      <c r="K769" t="s">
        <v>283</v>
      </c>
      <c r="L769" t="s">
        <v>1985</v>
      </c>
      <c r="M769">
        <v>246698</v>
      </c>
      <c r="N769">
        <v>22128</v>
      </c>
      <c r="O769" t="s">
        <v>1986</v>
      </c>
      <c r="P769">
        <v>0</v>
      </c>
      <c r="Q769" t="s">
        <v>1987</v>
      </c>
      <c r="R769" t="s">
        <v>1988</v>
      </c>
      <c r="S769">
        <v>471</v>
      </c>
      <c r="T769" t="s">
        <v>37</v>
      </c>
      <c r="U769" t="s">
        <v>243</v>
      </c>
      <c r="V769" t="s">
        <v>84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1989</v>
      </c>
      <c r="C770">
        <v>111</v>
      </c>
      <c r="D770">
        <v>115</v>
      </c>
      <c r="E770">
        <v>11</v>
      </c>
      <c r="F770">
        <v>642</v>
      </c>
      <c r="G770" t="s">
        <v>473</v>
      </c>
      <c r="H770">
        <v>1000</v>
      </c>
      <c r="I770">
        <v>48472213</v>
      </c>
      <c r="J770" t="s">
        <v>853</v>
      </c>
      <c r="K770" t="s">
        <v>1990</v>
      </c>
      <c r="L770" t="s">
        <v>1991</v>
      </c>
      <c r="M770">
        <v>51252</v>
      </c>
      <c r="N770">
        <v>4305</v>
      </c>
      <c r="O770" t="s">
        <v>1992</v>
      </c>
      <c r="P770">
        <v>2</v>
      </c>
      <c r="Q770" t="s">
        <v>1993</v>
      </c>
      <c r="R770" t="s">
        <v>1994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1547</v>
      </c>
      <c r="C771">
        <v>138</v>
      </c>
      <c r="D771">
        <v>101</v>
      </c>
      <c r="E771">
        <v>38</v>
      </c>
      <c r="F771">
        <v>11000</v>
      </c>
      <c r="G771" t="s">
        <v>377</v>
      </c>
      <c r="H771">
        <v>23000</v>
      </c>
      <c r="I771">
        <v>43060566</v>
      </c>
      <c r="J771" t="s">
        <v>180</v>
      </c>
      <c r="K771" t="s">
        <v>58</v>
      </c>
      <c r="L771" t="s">
        <v>1995</v>
      </c>
      <c r="M771">
        <v>107859</v>
      </c>
      <c r="N771">
        <v>53024</v>
      </c>
      <c r="O771" t="s">
        <v>386</v>
      </c>
      <c r="P771">
        <v>0</v>
      </c>
      <c r="Q771" t="s">
        <v>1996</v>
      </c>
      <c r="R771" t="s">
        <v>1997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1998</v>
      </c>
      <c r="C772">
        <v>415</v>
      </c>
      <c r="D772">
        <v>113</v>
      </c>
      <c r="E772">
        <v>181</v>
      </c>
      <c r="F772">
        <v>300</v>
      </c>
      <c r="G772" t="s">
        <v>1509</v>
      </c>
      <c r="H772">
        <v>33000</v>
      </c>
      <c r="I772">
        <v>45996718</v>
      </c>
      <c r="J772" t="s">
        <v>282</v>
      </c>
      <c r="K772" t="s">
        <v>1999</v>
      </c>
      <c r="L772" t="s">
        <v>2000</v>
      </c>
      <c r="M772">
        <v>173530</v>
      </c>
      <c r="N772">
        <v>34738</v>
      </c>
      <c r="O772" t="s">
        <v>2001</v>
      </c>
      <c r="P772">
        <v>3</v>
      </c>
      <c r="Q772" t="s">
        <v>2002</v>
      </c>
      <c r="R772" t="s">
        <v>2003</v>
      </c>
      <c r="S772">
        <v>264</v>
      </c>
      <c r="T772" t="s">
        <v>37</v>
      </c>
      <c r="U772" t="s">
        <v>38</v>
      </c>
      <c r="V772" t="s">
        <v>350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2004</v>
      </c>
      <c r="C773">
        <v>170</v>
      </c>
      <c r="D773">
        <v>100</v>
      </c>
      <c r="E773">
        <v>11000</v>
      </c>
      <c r="F773">
        <v>485</v>
      </c>
      <c r="G773" t="s">
        <v>269</v>
      </c>
      <c r="H773">
        <v>10000</v>
      </c>
      <c r="I773">
        <v>43337279</v>
      </c>
      <c r="J773" t="s">
        <v>2005</v>
      </c>
      <c r="K773" t="s">
        <v>202</v>
      </c>
      <c r="L773" t="s">
        <v>2006</v>
      </c>
      <c r="M773">
        <v>76770</v>
      </c>
      <c r="N773">
        <v>12258</v>
      </c>
      <c r="O773" t="s">
        <v>2007</v>
      </c>
      <c r="P773">
        <v>2</v>
      </c>
      <c r="Q773" t="s">
        <v>2008</v>
      </c>
      <c r="R773" t="s">
        <v>2009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1574</v>
      </c>
      <c r="C774">
        <v>306</v>
      </c>
      <c r="D774">
        <v>134</v>
      </c>
      <c r="E774">
        <v>16000</v>
      </c>
      <c r="F774">
        <v>204</v>
      </c>
      <c r="G774" t="s">
        <v>283</v>
      </c>
      <c r="H774">
        <v>13000</v>
      </c>
      <c r="I774">
        <v>37479778</v>
      </c>
      <c r="J774" t="s">
        <v>2010</v>
      </c>
      <c r="K774" t="s">
        <v>604</v>
      </c>
      <c r="L774" t="s">
        <v>2011</v>
      </c>
      <c r="M774">
        <v>124222</v>
      </c>
      <c r="N774">
        <v>24458</v>
      </c>
      <c r="O774" t="s">
        <v>2012</v>
      </c>
      <c r="P774">
        <v>1</v>
      </c>
      <c r="Q774" t="s">
        <v>2013</v>
      </c>
      <c r="R774" t="s">
        <v>2014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2015</v>
      </c>
      <c r="C775">
        <v>252</v>
      </c>
      <c r="D775">
        <v>127</v>
      </c>
      <c r="E775">
        <v>162</v>
      </c>
      <c r="F775">
        <v>379</v>
      </c>
      <c r="G775" t="s">
        <v>109</v>
      </c>
      <c r="H775">
        <v>18000</v>
      </c>
      <c r="I775">
        <v>36965395</v>
      </c>
      <c r="J775" t="s">
        <v>1025</v>
      </c>
      <c r="K775" t="s">
        <v>274</v>
      </c>
      <c r="L775" t="s">
        <v>2016</v>
      </c>
      <c r="M775">
        <v>113295</v>
      </c>
      <c r="N775">
        <v>19776</v>
      </c>
      <c r="O775" t="s">
        <v>2017</v>
      </c>
      <c r="P775">
        <v>3</v>
      </c>
      <c r="Q775" t="s">
        <v>2018</v>
      </c>
      <c r="R775" t="s">
        <v>2019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671</v>
      </c>
      <c r="C776">
        <v>211</v>
      </c>
      <c r="D776">
        <v>125</v>
      </c>
      <c r="E776">
        <v>209</v>
      </c>
      <c r="F776">
        <v>896</v>
      </c>
      <c r="G776" t="s">
        <v>107</v>
      </c>
      <c r="H776">
        <v>8000</v>
      </c>
      <c r="I776">
        <v>40559930</v>
      </c>
      <c r="J776" t="s">
        <v>2020</v>
      </c>
      <c r="K776" t="s">
        <v>754</v>
      </c>
      <c r="L776" t="s">
        <v>2021</v>
      </c>
      <c r="M776">
        <v>41727</v>
      </c>
      <c r="N776">
        <v>10623</v>
      </c>
      <c r="O776" t="s">
        <v>2022</v>
      </c>
      <c r="P776">
        <v>0</v>
      </c>
      <c r="Q776" t="s">
        <v>2023</v>
      </c>
      <c r="R776" t="s">
        <v>2024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2025</v>
      </c>
      <c r="C777">
        <v>49</v>
      </c>
      <c r="D777">
        <v>94</v>
      </c>
      <c r="E777">
        <v>80</v>
      </c>
      <c r="F777">
        <v>230</v>
      </c>
      <c r="G777" t="s">
        <v>2026</v>
      </c>
      <c r="H777">
        <v>1000</v>
      </c>
      <c r="I777">
        <v>36830057</v>
      </c>
      <c r="J777" t="s">
        <v>1222</v>
      </c>
      <c r="K777" t="s">
        <v>2027</v>
      </c>
      <c r="L777" t="s">
        <v>2028</v>
      </c>
      <c r="M777">
        <v>10883</v>
      </c>
      <c r="N777">
        <v>2151</v>
      </c>
      <c r="O777" t="s">
        <v>2029</v>
      </c>
      <c r="P777">
        <v>2</v>
      </c>
      <c r="Q777" t="s">
        <v>2030</v>
      </c>
      <c r="R777" t="s">
        <v>2031</v>
      </c>
      <c r="S777">
        <v>73</v>
      </c>
      <c r="T777" t="s">
        <v>37</v>
      </c>
      <c r="U777" t="s">
        <v>38</v>
      </c>
      <c r="V777" t="s">
        <v>84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1447</v>
      </c>
      <c r="C778">
        <v>161</v>
      </c>
      <c r="D778">
        <v>107</v>
      </c>
      <c r="E778">
        <v>69</v>
      </c>
      <c r="F778">
        <v>206</v>
      </c>
      <c r="G778" t="s">
        <v>2032</v>
      </c>
      <c r="H778">
        <v>310</v>
      </c>
      <c r="I778">
        <v>36279230</v>
      </c>
      <c r="J778" t="s">
        <v>223</v>
      </c>
      <c r="K778" t="s">
        <v>2033</v>
      </c>
      <c r="L778" t="s">
        <v>2034</v>
      </c>
      <c r="M778">
        <v>42144</v>
      </c>
      <c r="N778">
        <v>1352</v>
      </c>
      <c r="O778" t="s">
        <v>2035</v>
      </c>
      <c r="P778">
        <v>0</v>
      </c>
      <c r="Q778" t="s">
        <v>2036</v>
      </c>
      <c r="R778" t="s">
        <v>2037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2038</v>
      </c>
      <c r="C779">
        <v>156</v>
      </c>
      <c r="D779">
        <v>91</v>
      </c>
      <c r="E779">
        <v>2</v>
      </c>
      <c r="F779">
        <v>480</v>
      </c>
      <c r="G779" t="s">
        <v>275</v>
      </c>
      <c r="H779">
        <v>12000</v>
      </c>
      <c r="I779">
        <v>42194060</v>
      </c>
      <c r="J779" t="s">
        <v>368</v>
      </c>
      <c r="K779" t="s">
        <v>570</v>
      </c>
      <c r="L779" t="s">
        <v>2039</v>
      </c>
      <c r="M779">
        <v>41259</v>
      </c>
      <c r="N779">
        <v>22668</v>
      </c>
      <c r="O779" t="s">
        <v>762</v>
      </c>
      <c r="P779">
        <v>1</v>
      </c>
      <c r="Q779" t="s">
        <v>2040</v>
      </c>
      <c r="R779" t="s">
        <v>2041</v>
      </c>
      <c r="S779">
        <v>72</v>
      </c>
      <c r="T779" t="s">
        <v>37</v>
      </c>
      <c r="U779" t="s">
        <v>1534</v>
      </c>
      <c r="V779" t="s">
        <v>84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2042</v>
      </c>
      <c r="C780">
        <v>172</v>
      </c>
      <c r="D780">
        <v>116</v>
      </c>
      <c r="E780">
        <v>53</v>
      </c>
      <c r="F780">
        <v>906</v>
      </c>
      <c r="G780" t="s">
        <v>1463</v>
      </c>
      <c r="H780">
        <v>27000</v>
      </c>
      <c r="I780">
        <v>43119879</v>
      </c>
      <c r="J780" t="s">
        <v>157</v>
      </c>
      <c r="K780" t="s">
        <v>60</v>
      </c>
      <c r="L780" t="s">
        <v>2043</v>
      </c>
      <c r="M780">
        <v>58450</v>
      </c>
      <c r="N780">
        <v>31224</v>
      </c>
      <c r="O780" t="s">
        <v>1462</v>
      </c>
      <c r="P780">
        <v>0</v>
      </c>
      <c r="Q780" t="s">
        <v>2044</v>
      </c>
      <c r="R780" t="s">
        <v>2045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2046</v>
      </c>
      <c r="C781">
        <v>161</v>
      </c>
      <c r="D781">
        <v>100</v>
      </c>
      <c r="E781">
        <v>0</v>
      </c>
      <c r="F781">
        <v>210</v>
      </c>
      <c r="G781" t="s">
        <v>2047</v>
      </c>
      <c r="H781">
        <v>436</v>
      </c>
      <c r="I781">
        <v>35096190</v>
      </c>
      <c r="J781" t="s">
        <v>2048</v>
      </c>
      <c r="K781" t="s">
        <v>452</v>
      </c>
      <c r="L781" t="s">
        <v>2049</v>
      </c>
      <c r="M781">
        <v>76560</v>
      </c>
      <c r="N781">
        <v>1395</v>
      </c>
      <c r="O781" t="s">
        <v>2050</v>
      </c>
      <c r="P781">
        <v>1</v>
      </c>
      <c r="Q781" t="s">
        <v>2051</v>
      </c>
      <c r="R781" t="s">
        <v>2052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2053</v>
      </c>
      <c r="C782">
        <v>239</v>
      </c>
      <c r="D782">
        <v>111</v>
      </c>
      <c r="E782">
        <v>39</v>
      </c>
      <c r="F782">
        <v>461</v>
      </c>
      <c r="G782" t="s">
        <v>2054</v>
      </c>
      <c r="H782">
        <v>16000</v>
      </c>
      <c r="I782">
        <v>35754555</v>
      </c>
      <c r="J782" t="s">
        <v>1607</v>
      </c>
      <c r="K782" t="s">
        <v>1574</v>
      </c>
      <c r="L782" t="s">
        <v>2055</v>
      </c>
      <c r="M782">
        <v>47954</v>
      </c>
      <c r="N782">
        <v>17871</v>
      </c>
      <c r="O782" t="s">
        <v>684</v>
      </c>
      <c r="P782">
        <v>0</v>
      </c>
      <c r="Q782" t="s">
        <v>2056</v>
      </c>
      <c r="R782" t="s">
        <v>2057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212</v>
      </c>
      <c r="C783">
        <v>258</v>
      </c>
      <c r="D783">
        <v>117</v>
      </c>
      <c r="E783">
        <v>258</v>
      </c>
      <c r="F783">
        <v>896</v>
      </c>
      <c r="G783" t="s">
        <v>252</v>
      </c>
      <c r="H783">
        <v>2000</v>
      </c>
      <c r="I783">
        <v>43290977</v>
      </c>
      <c r="J783" t="s">
        <v>1025</v>
      </c>
      <c r="K783" t="s">
        <v>2058</v>
      </c>
      <c r="L783" t="s">
        <v>2059</v>
      </c>
      <c r="M783">
        <v>75201</v>
      </c>
      <c r="N783">
        <v>7053</v>
      </c>
      <c r="O783" t="s">
        <v>2022</v>
      </c>
      <c r="P783">
        <v>1</v>
      </c>
      <c r="Q783" t="s">
        <v>2060</v>
      </c>
      <c r="R783" t="s">
        <v>2061</v>
      </c>
      <c r="S783">
        <v>256</v>
      </c>
      <c r="T783" t="s">
        <v>37</v>
      </c>
      <c r="U783" t="s">
        <v>56</v>
      </c>
      <c r="V783" t="s">
        <v>350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887</v>
      </c>
      <c r="C784">
        <v>95</v>
      </c>
      <c r="D784">
        <v>110</v>
      </c>
      <c r="E784">
        <v>0</v>
      </c>
      <c r="F784">
        <v>308</v>
      </c>
      <c r="G784" t="s">
        <v>2062</v>
      </c>
      <c r="H784">
        <v>510</v>
      </c>
      <c r="I784">
        <v>33927476</v>
      </c>
      <c r="J784" t="s">
        <v>2063</v>
      </c>
      <c r="K784" t="s">
        <v>2064</v>
      </c>
      <c r="L784" t="s">
        <v>2065</v>
      </c>
      <c r="M784">
        <v>19176</v>
      </c>
      <c r="N784">
        <v>1976</v>
      </c>
      <c r="O784" t="s">
        <v>2066</v>
      </c>
      <c r="P784">
        <v>0</v>
      </c>
      <c r="Q784" t="s">
        <v>2067</v>
      </c>
      <c r="R784" t="s">
        <v>2068</v>
      </c>
      <c r="S784">
        <v>165</v>
      </c>
      <c r="T784" t="s">
        <v>37</v>
      </c>
      <c r="U784" t="s">
        <v>56</v>
      </c>
      <c r="V784" t="s">
        <v>350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2004</v>
      </c>
      <c r="C785">
        <v>105</v>
      </c>
      <c r="D785">
        <v>96</v>
      </c>
      <c r="E785">
        <v>11000</v>
      </c>
      <c r="F785">
        <v>236</v>
      </c>
      <c r="G785" t="s">
        <v>2069</v>
      </c>
      <c r="H785">
        <v>22000</v>
      </c>
      <c r="I785">
        <v>32122249</v>
      </c>
      <c r="J785" t="s">
        <v>541</v>
      </c>
      <c r="K785" t="s">
        <v>850</v>
      </c>
      <c r="L785" t="s">
        <v>2070</v>
      </c>
      <c r="M785">
        <v>69319</v>
      </c>
      <c r="N785">
        <v>22889</v>
      </c>
      <c r="O785" t="s">
        <v>2071</v>
      </c>
      <c r="P785">
        <v>1</v>
      </c>
      <c r="Q785" t="s">
        <v>2072</v>
      </c>
      <c r="R785" t="s">
        <v>2073</v>
      </c>
      <c r="S785">
        <v>138</v>
      </c>
      <c r="T785" t="s">
        <v>37</v>
      </c>
      <c r="U785" t="s">
        <v>38</v>
      </c>
      <c r="V785" t="s">
        <v>350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1920</v>
      </c>
      <c r="C786">
        <v>198</v>
      </c>
      <c r="D786">
        <v>101</v>
      </c>
      <c r="E786">
        <v>50</v>
      </c>
      <c r="F786">
        <v>1000</v>
      </c>
      <c r="G786" t="s">
        <v>1123</v>
      </c>
      <c r="H786">
        <v>22000</v>
      </c>
      <c r="I786">
        <v>40076438</v>
      </c>
      <c r="J786" t="s">
        <v>587</v>
      </c>
      <c r="K786" t="s">
        <v>850</v>
      </c>
      <c r="L786" t="s">
        <v>2074</v>
      </c>
      <c r="M786">
        <v>73368</v>
      </c>
      <c r="N786">
        <v>38809</v>
      </c>
      <c r="O786" t="s">
        <v>1517</v>
      </c>
      <c r="P786">
        <v>2</v>
      </c>
      <c r="Q786" t="s">
        <v>2075</v>
      </c>
      <c r="R786" t="s">
        <v>2076</v>
      </c>
      <c r="S786">
        <v>248</v>
      </c>
      <c r="T786" t="s">
        <v>37</v>
      </c>
      <c r="U786" t="s">
        <v>38</v>
      </c>
      <c r="V786" t="s">
        <v>350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2077</v>
      </c>
      <c r="C787">
        <v>79</v>
      </c>
      <c r="D787">
        <v>111</v>
      </c>
      <c r="E787">
        <v>17</v>
      </c>
      <c r="F787">
        <v>652</v>
      </c>
      <c r="G787" t="s">
        <v>1556</v>
      </c>
      <c r="H787">
        <v>13000</v>
      </c>
      <c r="I787">
        <v>32940507</v>
      </c>
      <c r="J787" t="s">
        <v>282</v>
      </c>
      <c r="K787" t="s">
        <v>530</v>
      </c>
      <c r="L787" t="s">
        <v>2078</v>
      </c>
      <c r="M787">
        <v>54314</v>
      </c>
      <c r="N787">
        <v>16536</v>
      </c>
      <c r="O787" t="s">
        <v>2079</v>
      </c>
      <c r="P787">
        <v>1</v>
      </c>
      <c r="Q787" t="s">
        <v>2080</v>
      </c>
      <c r="R787" t="s">
        <v>2081</v>
      </c>
      <c r="S787">
        <v>127</v>
      </c>
      <c r="T787" t="s">
        <v>37</v>
      </c>
      <c r="U787" t="s">
        <v>38</v>
      </c>
      <c r="V787" t="s">
        <v>350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506</v>
      </c>
      <c r="C788">
        <v>210</v>
      </c>
      <c r="D788">
        <v>117</v>
      </c>
      <c r="E788">
        <v>456</v>
      </c>
      <c r="F788">
        <v>569</v>
      </c>
      <c r="G788" t="s">
        <v>600</v>
      </c>
      <c r="H788">
        <v>21000</v>
      </c>
      <c r="I788">
        <v>31670931</v>
      </c>
      <c r="J788" t="s">
        <v>2082</v>
      </c>
      <c r="K788" t="s">
        <v>86</v>
      </c>
      <c r="L788" t="s">
        <v>2083</v>
      </c>
      <c r="M788">
        <v>44099</v>
      </c>
      <c r="N788">
        <v>23745</v>
      </c>
      <c r="O788" t="s">
        <v>1049</v>
      </c>
      <c r="P788">
        <v>0</v>
      </c>
      <c r="Q788" t="s">
        <v>2084</v>
      </c>
      <c r="R788" t="s">
        <v>2085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1827</v>
      </c>
      <c r="C789">
        <v>125</v>
      </c>
      <c r="D789">
        <v>126</v>
      </c>
      <c r="E789">
        <v>0</v>
      </c>
      <c r="F789">
        <v>9000</v>
      </c>
      <c r="G789" t="s">
        <v>123</v>
      </c>
      <c r="H789">
        <v>13000</v>
      </c>
      <c r="I789">
        <v>30695227</v>
      </c>
      <c r="J789" t="s">
        <v>2086</v>
      </c>
      <c r="K789" t="s">
        <v>604</v>
      </c>
      <c r="L789" t="s">
        <v>2087</v>
      </c>
      <c r="M789">
        <v>45296</v>
      </c>
      <c r="N789">
        <v>34774</v>
      </c>
      <c r="O789" t="s">
        <v>438</v>
      </c>
      <c r="P789">
        <v>3</v>
      </c>
      <c r="Q789" t="s">
        <v>2088</v>
      </c>
      <c r="R789" t="s">
        <v>2089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1452</v>
      </c>
      <c r="C790">
        <v>149</v>
      </c>
      <c r="D790">
        <v>152</v>
      </c>
      <c r="E790">
        <v>488</v>
      </c>
      <c r="F790">
        <v>947</v>
      </c>
      <c r="G790" t="s">
        <v>942</v>
      </c>
      <c r="H790">
        <v>22000</v>
      </c>
      <c r="I790">
        <v>32522352</v>
      </c>
      <c r="J790" t="s">
        <v>2090</v>
      </c>
      <c r="K790" t="s">
        <v>400</v>
      </c>
      <c r="L790" t="s">
        <v>2091</v>
      </c>
      <c r="M790">
        <v>207287</v>
      </c>
      <c r="N790">
        <v>36897</v>
      </c>
      <c r="O790" t="s">
        <v>1095</v>
      </c>
      <c r="P790">
        <v>1</v>
      </c>
      <c r="Q790" t="s">
        <v>2092</v>
      </c>
      <c r="R790" t="s">
        <v>2093</v>
      </c>
      <c r="S790">
        <v>822</v>
      </c>
      <c r="T790" t="s">
        <v>37</v>
      </c>
      <c r="U790" t="s">
        <v>38</v>
      </c>
      <c r="V790" t="s">
        <v>350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1703</v>
      </c>
      <c r="C791">
        <v>77</v>
      </c>
      <c r="D791">
        <v>86</v>
      </c>
      <c r="E791">
        <v>25</v>
      </c>
      <c r="F791">
        <v>265</v>
      </c>
      <c r="G791" t="s">
        <v>1231</v>
      </c>
      <c r="H791">
        <v>13000</v>
      </c>
      <c r="I791">
        <v>28424210</v>
      </c>
      <c r="J791" t="s">
        <v>445</v>
      </c>
      <c r="K791" t="s">
        <v>324</v>
      </c>
      <c r="L791" t="s">
        <v>2094</v>
      </c>
      <c r="M791">
        <v>27517</v>
      </c>
      <c r="N791">
        <v>14918</v>
      </c>
      <c r="O791" t="s">
        <v>2095</v>
      </c>
      <c r="P791">
        <v>0</v>
      </c>
      <c r="Q791" t="s">
        <v>2096</v>
      </c>
      <c r="R791" t="s">
        <v>2097</v>
      </c>
      <c r="S791">
        <v>74</v>
      </c>
      <c r="T791" t="s">
        <v>37</v>
      </c>
      <c r="U791" t="s">
        <v>56</v>
      </c>
      <c r="V791" t="s">
        <v>84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518</v>
      </c>
      <c r="C792">
        <v>77</v>
      </c>
      <c r="D792">
        <v>101</v>
      </c>
      <c r="E792">
        <v>93</v>
      </c>
      <c r="F792">
        <v>218</v>
      </c>
      <c r="G792" t="s">
        <v>458</v>
      </c>
      <c r="H792">
        <v>287</v>
      </c>
      <c r="I792">
        <v>26082914</v>
      </c>
      <c r="J792" t="s">
        <v>1449</v>
      </c>
      <c r="K792" t="s">
        <v>2098</v>
      </c>
      <c r="L792" t="s">
        <v>2099</v>
      </c>
      <c r="M792">
        <v>51349</v>
      </c>
      <c r="N792">
        <v>993</v>
      </c>
      <c r="O792" t="s">
        <v>2100</v>
      </c>
      <c r="P792">
        <v>2</v>
      </c>
      <c r="Q792" t="s">
        <v>2101</v>
      </c>
      <c r="R792" t="s">
        <v>2102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2103</v>
      </c>
      <c r="C793">
        <v>225</v>
      </c>
      <c r="D793">
        <v>87</v>
      </c>
      <c r="E793">
        <v>124</v>
      </c>
      <c r="F793">
        <v>77</v>
      </c>
      <c r="G793" t="s">
        <v>2104</v>
      </c>
      <c r="H793">
        <v>865</v>
      </c>
      <c r="I793">
        <v>29136626</v>
      </c>
      <c r="J793" t="s">
        <v>2105</v>
      </c>
      <c r="K793" t="s">
        <v>2106</v>
      </c>
      <c r="L793" t="s">
        <v>2107</v>
      </c>
      <c r="M793">
        <v>97089</v>
      </c>
      <c r="N793">
        <v>1417</v>
      </c>
      <c r="O793" t="s">
        <v>2108</v>
      </c>
      <c r="P793">
        <v>0</v>
      </c>
      <c r="Q793" t="s">
        <v>2109</v>
      </c>
      <c r="R793" t="s">
        <v>2110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2111</v>
      </c>
      <c r="C794">
        <v>98</v>
      </c>
      <c r="D794">
        <v>85</v>
      </c>
      <c r="E794">
        <v>0</v>
      </c>
      <c r="F794">
        <v>82</v>
      </c>
      <c r="G794" t="s">
        <v>2112</v>
      </c>
      <c r="H794">
        <v>11000</v>
      </c>
      <c r="I794">
        <v>26288320</v>
      </c>
      <c r="J794" t="s">
        <v>2113</v>
      </c>
      <c r="K794" t="s">
        <v>226</v>
      </c>
      <c r="L794" t="s">
        <v>2114</v>
      </c>
      <c r="M794">
        <v>36144</v>
      </c>
      <c r="N794">
        <v>11301</v>
      </c>
      <c r="O794" t="s">
        <v>2115</v>
      </c>
      <c r="P794">
        <v>0</v>
      </c>
      <c r="Q794" t="s">
        <v>2116</v>
      </c>
      <c r="R794" t="s">
        <v>2117</v>
      </c>
      <c r="S794">
        <v>91</v>
      </c>
      <c r="T794" t="s">
        <v>37</v>
      </c>
      <c r="U794" t="s">
        <v>38</v>
      </c>
      <c r="V794" t="s">
        <v>84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1108</v>
      </c>
      <c r="C795">
        <v>172</v>
      </c>
      <c r="D795">
        <v>130</v>
      </c>
      <c r="E795">
        <v>545</v>
      </c>
      <c r="F795">
        <v>552</v>
      </c>
      <c r="G795" t="s">
        <v>1026</v>
      </c>
      <c r="H795">
        <v>722</v>
      </c>
      <c r="I795">
        <v>26616590</v>
      </c>
      <c r="J795" t="s">
        <v>2118</v>
      </c>
      <c r="K795" t="s">
        <v>1388</v>
      </c>
      <c r="L795" t="s">
        <v>2119</v>
      </c>
      <c r="M795">
        <v>120416</v>
      </c>
      <c r="N795">
        <v>2525</v>
      </c>
      <c r="O795" t="s">
        <v>1557</v>
      </c>
      <c r="P795">
        <v>0</v>
      </c>
      <c r="Q795" t="s">
        <v>2120</v>
      </c>
      <c r="R795" t="s">
        <v>2121</v>
      </c>
      <c r="S795">
        <v>857</v>
      </c>
      <c r="T795" t="s">
        <v>37</v>
      </c>
      <c r="U795" t="s">
        <v>56</v>
      </c>
      <c r="V795" t="s">
        <v>350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85</v>
      </c>
      <c r="C796">
        <v>703</v>
      </c>
      <c r="D796">
        <v>173</v>
      </c>
      <c r="E796">
        <v>0</v>
      </c>
      <c r="F796">
        <v>19000</v>
      </c>
      <c r="G796" t="s">
        <v>86</v>
      </c>
      <c r="H796">
        <v>26000</v>
      </c>
      <c r="I796">
        <v>623279547</v>
      </c>
      <c r="J796" t="s">
        <v>68</v>
      </c>
      <c r="K796" t="s">
        <v>87</v>
      </c>
      <c r="L796" t="s">
        <v>114</v>
      </c>
      <c r="M796">
        <v>995415</v>
      </c>
      <c r="N796">
        <v>87697</v>
      </c>
      <c r="O796" t="s">
        <v>88</v>
      </c>
      <c r="P796">
        <v>3</v>
      </c>
      <c r="Q796" t="s">
        <v>115</v>
      </c>
      <c r="R796" t="s">
        <v>116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308</v>
      </c>
      <c r="C797">
        <v>117</v>
      </c>
      <c r="D797">
        <v>104</v>
      </c>
      <c r="E797">
        <v>293</v>
      </c>
      <c r="F797">
        <v>256</v>
      </c>
      <c r="G797" t="s">
        <v>2122</v>
      </c>
      <c r="H797">
        <v>780</v>
      </c>
      <c r="I797">
        <v>30063805</v>
      </c>
      <c r="J797" t="s">
        <v>2123</v>
      </c>
      <c r="K797" t="s">
        <v>557</v>
      </c>
      <c r="L797" t="s">
        <v>2124</v>
      </c>
      <c r="M797">
        <v>31788</v>
      </c>
      <c r="N797">
        <v>2109</v>
      </c>
      <c r="O797" t="s">
        <v>500</v>
      </c>
      <c r="P797">
        <v>0</v>
      </c>
      <c r="Q797" t="s">
        <v>2125</v>
      </c>
      <c r="R797" t="s">
        <v>2126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1071</v>
      </c>
      <c r="C798">
        <v>240</v>
      </c>
      <c r="D798">
        <v>121</v>
      </c>
      <c r="E798">
        <v>0</v>
      </c>
      <c r="F798">
        <v>854</v>
      </c>
      <c r="G798" t="s">
        <v>2127</v>
      </c>
      <c r="H798">
        <v>19000</v>
      </c>
      <c r="I798">
        <v>22518325</v>
      </c>
      <c r="J798" t="s">
        <v>1025</v>
      </c>
      <c r="K798" t="s">
        <v>88</v>
      </c>
      <c r="L798" t="s">
        <v>2128</v>
      </c>
      <c r="M798">
        <v>63363</v>
      </c>
      <c r="N798">
        <v>22833</v>
      </c>
      <c r="O798" t="s">
        <v>1397</v>
      </c>
      <c r="P798">
        <v>0</v>
      </c>
      <c r="Q798" t="s">
        <v>2129</v>
      </c>
      <c r="R798" t="s">
        <v>2130</v>
      </c>
      <c r="S798">
        <v>644</v>
      </c>
      <c r="T798" t="s">
        <v>37</v>
      </c>
      <c r="U798" t="s">
        <v>435</v>
      </c>
      <c r="V798" t="s">
        <v>350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424</v>
      </c>
      <c r="B799" t="s">
        <v>2131</v>
      </c>
      <c r="C799">
        <v>123</v>
      </c>
      <c r="D799">
        <v>140</v>
      </c>
      <c r="E799">
        <v>23</v>
      </c>
      <c r="F799">
        <v>579</v>
      </c>
      <c r="G799" t="s">
        <v>184</v>
      </c>
      <c r="H799">
        <v>11000</v>
      </c>
      <c r="I799">
        <v>13082288</v>
      </c>
      <c r="J799" t="s">
        <v>2132</v>
      </c>
      <c r="K799" t="s">
        <v>72</v>
      </c>
      <c r="L799" t="s">
        <v>2133</v>
      </c>
      <c r="M799">
        <v>35565</v>
      </c>
      <c r="N799">
        <v>12634</v>
      </c>
      <c r="O799" t="s">
        <v>2134</v>
      </c>
      <c r="P799">
        <v>1</v>
      </c>
      <c r="Q799" t="s">
        <v>2135</v>
      </c>
      <c r="R799" t="s">
        <v>2136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2137</v>
      </c>
      <c r="C800">
        <v>110</v>
      </c>
      <c r="D800">
        <v>131</v>
      </c>
      <c r="E800">
        <v>37</v>
      </c>
      <c r="F800">
        <v>507</v>
      </c>
      <c r="G800" t="s">
        <v>285</v>
      </c>
      <c r="H800">
        <v>968</v>
      </c>
      <c r="I800">
        <v>18208078</v>
      </c>
      <c r="J800" t="s">
        <v>499</v>
      </c>
      <c r="K800" t="s">
        <v>249</v>
      </c>
      <c r="L800" t="s">
        <v>2138</v>
      </c>
      <c r="M800">
        <v>57100</v>
      </c>
      <c r="N800">
        <v>3012</v>
      </c>
      <c r="O800" t="s">
        <v>2139</v>
      </c>
      <c r="P800">
        <v>3</v>
      </c>
      <c r="Q800" t="s">
        <v>2140</v>
      </c>
      <c r="R800" t="s">
        <v>2141</v>
      </c>
      <c r="S800">
        <v>281</v>
      </c>
      <c r="T800" t="s">
        <v>37</v>
      </c>
      <c r="U800" t="s">
        <v>38</v>
      </c>
      <c r="V800" t="s">
        <v>350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2142</v>
      </c>
      <c r="C801">
        <v>100</v>
      </c>
      <c r="D801">
        <v>91</v>
      </c>
      <c r="E801">
        <v>394</v>
      </c>
      <c r="F801">
        <v>68</v>
      </c>
      <c r="G801" t="s">
        <v>2143</v>
      </c>
      <c r="H801">
        <v>889</v>
      </c>
      <c r="I801">
        <v>14218868</v>
      </c>
      <c r="J801" t="s">
        <v>2118</v>
      </c>
      <c r="K801" t="s">
        <v>2144</v>
      </c>
      <c r="L801" t="s">
        <v>2145</v>
      </c>
      <c r="M801">
        <v>14596</v>
      </c>
      <c r="N801">
        <v>1262</v>
      </c>
      <c r="O801" t="s">
        <v>2146</v>
      </c>
      <c r="P801">
        <v>0</v>
      </c>
      <c r="Q801" t="s">
        <v>2147</v>
      </c>
      <c r="R801" t="s">
        <v>2148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2149</v>
      </c>
      <c r="C802">
        <v>189</v>
      </c>
      <c r="D802">
        <v>118</v>
      </c>
      <c r="E802">
        <v>167</v>
      </c>
      <c r="F802">
        <v>778</v>
      </c>
      <c r="G802" t="s">
        <v>134</v>
      </c>
      <c r="H802">
        <v>20000</v>
      </c>
      <c r="I802">
        <v>22451</v>
      </c>
      <c r="J802" t="s">
        <v>2150</v>
      </c>
      <c r="K802" t="s">
        <v>2151</v>
      </c>
      <c r="L802" t="s">
        <v>2152</v>
      </c>
      <c r="M802">
        <v>41288</v>
      </c>
      <c r="N802">
        <v>22447</v>
      </c>
      <c r="O802" t="s">
        <v>2153</v>
      </c>
      <c r="P802">
        <v>0</v>
      </c>
      <c r="Q802" t="s">
        <v>2154</v>
      </c>
      <c r="R802" t="s">
        <v>2155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2156</v>
      </c>
      <c r="C803">
        <v>212</v>
      </c>
      <c r="D803">
        <v>130</v>
      </c>
      <c r="E803">
        <v>91</v>
      </c>
      <c r="F803">
        <v>1000</v>
      </c>
      <c r="G803" t="s">
        <v>2157</v>
      </c>
      <c r="H803">
        <v>5000</v>
      </c>
      <c r="I803">
        <v>31165421</v>
      </c>
      <c r="J803" t="s">
        <v>2158</v>
      </c>
      <c r="K803" t="s">
        <v>126</v>
      </c>
      <c r="L803" t="s">
        <v>2159</v>
      </c>
      <c r="M803">
        <v>107028</v>
      </c>
      <c r="N803">
        <v>10247</v>
      </c>
      <c r="O803" t="s">
        <v>32</v>
      </c>
      <c r="P803">
        <v>3</v>
      </c>
      <c r="Q803" t="s">
        <v>2160</v>
      </c>
      <c r="R803" t="s">
        <v>2161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1885</v>
      </c>
      <c r="C804">
        <v>127</v>
      </c>
      <c r="D804">
        <v>90</v>
      </c>
      <c r="E804">
        <v>48</v>
      </c>
      <c r="F804">
        <v>196</v>
      </c>
      <c r="G804" t="s">
        <v>2162</v>
      </c>
      <c r="H804">
        <v>973</v>
      </c>
      <c r="I804">
        <v>11802056</v>
      </c>
      <c r="J804" t="s">
        <v>2163</v>
      </c>
      <c r="K804" t="s">
        <v>717</v>
      </c>
      <c r="L804" t="s">
        <v>2164</v>
      </c>
      <c r="M804">
        <v>31640</v>
      </c>
      <c r="N804">
        <v>1865</v>
      </c>
      <c r="O804" t="s">
        <v>2165</v>
      </c>
      <c r="P804">
        <v>1</v>
      </c>
      <c r="Q804" t="s">
        <v>2166</v>
      </c>
      <c r="R804" t="s">
        <v>2167</v>
      </c>
      <c r="S804">
        <v>109</v>
      </c>
      <c r="T804" t="s">
        <v>37</v>
      </c>
      <c r="U804" t="s">
        <v>38</v>
      </c>
      <c r="V804" t="s">
        <v>84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2168</v>
      </c>
      <c r="C805">
        <v>196</v>
      </c>
      <c r="D805">
        <v>103</v>
      </c>
      <c r="E805">
        <v>179</v>
      </c>
      <c r="F805">
        <v>87</v>
      </c>
      <c r="G805" t="s">
        <v>2169</v>
      </c>
      <c r="H805">
        <v>794</v>
      </c>
      <c r="I805">
        <v>25472967</v>
      </c>
      <c r="J805" t="s">
        <v>2170</v>
      </c>
      <c r="K805" t="s">
        <v>681</v>
      </c>
      <c r="L805" t="s">
        <v>2171</v>
      </c>
      <c r="M805">
        <v>44966</v>
      </c>
      <c r="N805">
        <v>1467</v>
      </c>
      <c r="O805" t="s">
        <v>2172</v>
      </c>
      <c r="P805">
        <v>2</v>
      </c>
      <c r="Q805" t="s">
        <v>2173</v>
      </c>
      <c r="R805" t="s">
        <v>2174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467</v>
      </c>
      <c r="C806">
        <v>115</v>
      </c>
      <c r="D806">
        <v>122</v>
      </c>
      <c r="E806">
        <v>2000</v>
      </c>
      <c r="F806">
        <v>1000</v>
      </c>
      <c r="G806" t="s">
        <v>1291</v>
      </c>
      <c r="H806">
        <v>11000</v>
      </c>
      <c r="I806">
        <v>22362500</v>
      </c>
      <c r="J806" t="s">
        <v>1188</v>
      </c>
      <c r="K806" t="s">
        <v>386</v>
      </c>
      <c r="L806" t="s">
        <v>2175</v>
      </c>
      <c r="M806">
        <v>35599</v>
      </c>
      <c r="N806">
        <v>15275</v>
      </c>
      <c r="O806" t="s">
        <v>678</v>
      </c>
      <c r="P806">
        <v>0</v>
      </c>
      <c r="Q806" t="s">
        <v>2176</v>
      </c>
      <c r="R806" t="s">
        <v>2177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2178</v>
      </c>
      <c r="C807">
        <v>161</v>
      </c>
      <c r="D807">
        <v>106</v>
      </c>
      <c r="E807">
        <v>34</v>
      </c>
      <c r="F807">
        <v>466</v>
      </c>
      <c r="G807" t="s">
        <v>119</v>
      </c>
      <c r="H807">
        <v>3000</v>
      </c>
      <c r="I807">
        <v>17281832</v>
      </c>
      <c r="J807" t="s">
        <v>140</v>
      </c>
      <c r="K807" t="s">
        <v>300</v>
      </c>
      <c r="L807" t="s">
        <v>2179</v>
      </c>
      <c r="M807">
        <v>60232</v>
      </c>
      <c r="N807">
        <v>5329</v>
      </c>
      <c r="O807" t="s">
        <v>2180</v>
      </c>
      <c r="P807">
        <v>3</v>
      </c>
      <c r="Q807" t="s">
        <v>2181</v>
      </c>
      <c r="R807" t="s">
        <v>2182</v>
      </c>
      <c r="S807">
        <v>110</v>
      </c>
      <c r="T807" t="s">
        <v>37</v>
      </c>
      <c r="U807" t="s">
        <v>435</v>
      </c>
      <c r="V807" t="s">
        <v>84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1616</v>
      </c>
      <c r="C808">
        <v>223</v>
      </c>
      <c r="D808">
        <v>103</v>
      </c>
      <c r="E808">
        <v>436</v>
      </c>
      <c r="F808">
        <v>437</v>
      </c>
      <c r="G808" t="s">
        <v>425</v>
      </c>
      <c r="H808">
        <v>19000</v>
      </c>
      <c r="I808">
        <v>19781879</v>
      </c>
      <c r="J808" t="s">
        <v>1332</v>
      </c>
      <c r="K808" t="s">
        <v>88</v>
      </c>
      <c r="L808" t="s">
        <v>2183</v>
      </c>
      <c r="M808">
        <v>53864</v>
      </c>
      <c r="N808">
        <v>20881</v>
      </c>
      <c r="O808" t="s">
        <v>2184</v>
      </c>
      <c r="P808">
        <v>1</v>
      </c>
      <c r="Q808" t="s">
        <v>2185</v>
      </c>
      <c r="R808" t="s">
        <v>2186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2187</v>
      </c>
      <c r="C809">
        <v>181</v>
      </c>
      <c r="D809">
        <v>107</v>
      </c>
      <c r="E809">
        <v>192</v>
      </c>
      <c r="F809">
        <v>280</v>
      </c>
      <c r="G809" t="s">
        <v>2188</v>
      </c>
      <c r="H809">
        <v>40000</v>
      </c>
      <c r="I809">
        <v>7605668</v>
      </c>
      <c r="J809" t="s">
        <v>2189</v>
      </c>
      <c r="K809" t="s">
        <v>43</v>
      </c>
      <c r="L809" t="s">
        <v>2190</v>
      </c>
      <c r="M809">
        <v>47320</v>
      </c>
      <c r="N809">
        <v>42683</v>
      </c>
      <c r="O809" t="s">
        <v>2191</v>
      </c>
      <c r="P809">
        <v>2</v>
      </c>
      <c r="Q809" t="s">
        <v>2192</v>
      </c>
      <c r="R809" t="s">
        <v>2193</v>
      </c>
      <c r="S809">
        <v>188</v>
      </c>
      <c r="T809" t="s">
        <v>37</v>
      </c>
      <c r="U809" t="s">
        <v>56</v>
      </c>
      <c r="V809" t="s">
        <v>350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2194</v>
      </c>
      <c r="C810">
        <v>140</v>
      </c>
      <c r="D810">
        <v>156</v>
      </c>
      <c r="E810">
        <v>892</v>
      </c>
      <c r="F810">
        <v>102</v>
      </c>
      <c r="G810" t="s">
        <v>2195</v>
      </c>
      <c r="H810">
        <v>26000</v>
      </c>
      <c r="I810">
        <v>4535117</v>
      </c>
      <c r="J810" t="s">
        <v>936</v>
      </c>
      <c r="K810" t="s">
        <v>224</v>
      </c>
      <c r="L810" t="s">
        <v>2196</v>
      </c>
      <c r="M810">
        <v>38398</v>
      </c>
      <c r="N810">
        <v>26564</v>
      </c>
      <c r="O810" t="s">
        <v>2197</v>
      </c>
      <c r="P810">
        <v>3</v>
      </c>
      <c r="Q810" t="s">
        <v>2198</v>
      </c>
      <c r="R810" t="s">
        <v>2199</v>
      </c>
      <c r="S810">
        <v>368</v>
      </c>
      <c r="T810" t="s">
        <v>37</v>
      </c>
      <c r="U810" t="s">
        <v>435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212</v>
      </c>
      <c r="C811">
        <v>54</v>
      </c>
      <c r="D811">
        <v>127</v>
      </c>
      <c r="E811">
        <v>258</v>
      </c>
      <c r="F811">
        <v>617</v>
      </c>
      <c r="G811" t="s">
        <v>851</v>
      </c>
      <c r="H811">
        <v>11000</v>
      </c>
      <c r="I811">
        <v>4426297</v>
      </c>
      <c r="J811" t="s">
        <v>634</v>
      </c>
      <c r="K811" t="s">
        <v>336</v>
      </c>
      <c r="L811" t="s">
        <v>2200</v>
      </c>
      <c r="M811">
        <v>22570</v>
      </c>
      <c r="N811">
        <v>12947</v>
      </c>
      <c r="O811" t="s">
        <v>730</v>
      </c>
      <c r="P811">
        <v>2</v>
      </c>
      <c r="Q811" t="s">
        <v>2201</v>
      </c>
      <c r="R811" t="s">
        <v>2202</v>
      </c>
      <c r="S811">
        <v>156</v>
      </c>
      <c r="T811" t="s">
        <v>37</v>
      </c>
      <c r="U811" t="s">
        <v>38</v>
      </c>
      <c r="V811" t="s">
        <v>350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2203</v>
      </c>
      <c r="C812">
        <v>14</v>
      </c>
      <c r="D812">
        <v>119</v>
      </c>
      <c r="E812">
        <v>3</v>
      </c>
      <c r="F812">
        <v>22</v>
      </c>
      <c r="G812" t="s">
        <v>2204</v>
      </c>
      <c r="H812">
        <v>879</v>
      </c>
      <c r="J812" t="s">
        <v>42</v>
      </c>
      <c r="K812" t="s">
        <v>1134</v>
      </c>
      <c r="L812" t="s">
        <v>2205</v>
      </c>
      <c r="M812">
        <v>1212</v>
      </c>
      <c r="N812">
        <v>1026</v>
      </c>
      <c r="O812" t="s">
        <v>2206</v>
      </c>
      <c r="P812">
        <v>1</v>
      </c>
      <c r="Q812" t="s">
        <v>2207</v>
      </c>
      <c r="R812" t="s">
        <v>2208</v>
      </c>
      <c r="S812">
        <v>9</v>
      </c>
      <c r="T812" t="s">
        <v>37</v>
      </c>
      <c r="U812" t="s">
        <v>486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424</v>
      </c>
      <c r="B813" t="s">
        <v>2209</v>
      </c>
      <c r="C813">
        <v>81</v>
      </c>
      <c r="D813">
        <v>132</v>
      </c>
      <c r="E813">
        <v>131</v>
      </c>
      <c r="F813">
        <v>242</v>
      </c>
      <c r="G813" t="s">
        <v>2210</v>
      </c>
      <c r="H813">
        <v>11000</v>
      </c>
      <c r="I813">
        <v>10166502</v>
      </c>
      <c r="J813" t="s">
        <v>729</v>
      </c>
      <c r="K813" t="s">
        <v>72</v>
      </c>
      <c r="L813" t="s">
        <v>2211</v>
      </c>
      <c r="M813">
        <v>18209</v>
      </c>
      <c r="N813">
        <v>12133</v>
      </c>
      <c r="O813" t="s">
        <v>2212</v>
      </c>
      <c r="P813">
        <v>0</v>
      </c>
      <c r="Q813" t="s">
        <v>2213</v>
      </c>
      <c r="R813" t="s">
        <v>2214</v>
      </c>
      <c r="S813">
        <v>183</v>
      </c>
      <c r="T813" t="s">
        <v>2215</v>
      </c>
      <c r="U813" t="s">
        <v>38</v>
      </c>
      <c r="V813" t="s">
        <v>350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2216</v>
      </c>
      <c r="C814">
        <v>579</v>
      </c>
      <c r="D814">
        <v>108</v>
      </c>
      <c r="E814">
        <v>84</v>
      </c>
      <c r="F814">
        <v>361</v>
      </c>
      <c r="G814" t="s">
        <v>2217</v>
      </c>
      <c r="H814">
        <v>16000</v>
      </c>
      <c r="I814">
        <v>363024263</v>
      </c>
      <c r="J814" t="s">
        <v>2218</v>
      </c>
      <c r="K814" t="s">
        <v>214</v>
      </c>
      <c r="L814" t="s">
        <v>2219</v>
      </c>
      <c r="M814">
        <v>479047</v>
      </c>
      <c r="N814">
        <v>18239</v>
      </c>
      <c r="O814" t="s">
        <v>2220</v>
      </c>
      <c r="P814">
        <v>0</v>
      </c>
      <c r="Q814" t="s">
        <v>2221</v>
      </c>
      <c r="R814" t="s">
        <v>2222</v>
      </c>
      <c r="S814">
        <v>1058</v>
      </c>
      <c r="T814" t="s">
        <v>37</v>
      </c>
      <c r="U814" t="s">
        <v>38</v>
      </c>
      <c r="V814" t="s">
        <v>350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2223</v>
      </c>
      <c r="C815">
        <v>56</v>
      </c>
      <c r="D815">
        <v>114</v>
      </c>
      <c r="E815">
        <v>65</v>
      </c>
      <c r="F815">
        <v>440</v>
      </c>
      <c r="G815" t="s">
        <v>2224</v>
      </c>
      <c r="H815">
        <v>743</v>
      </c>
      <c r="I815">
        <v>12065985</v>
      </c>
      <c r="J815" t="s">
        <v>1188</v>
      </c>
      <c r="K815" t="s">
        <v>797</v>
      </c>
      <c r="L815" t="s">
        <v>2225</v>
      </c>
      <c r="M815">
        <v>16260</v>
      </c>
      <c r="N815">
        <v>2367</v>
      </c>
      <c r="O815" t="s">
        <v>2226</v>
      </c>
      <c r="P815">
        <v>1</v>
      </c>
      <c r="Q815" t="s">
        <v>2227</v>
      </c>
      <c r="R815" t="s">
        <v>2228</v>
      </c>
      <c r="S815">
        <v>88</v>
      </c>
      <c r="T815" t="s">
        <v>37</v>
      </c>
      <c r="U815" t="s">
        <v>38</v>
      </c>
      <c r="V815" t="s">
        <v>84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1574</v>
      </c>
      <c r="C816">
        <v>490</v>
      </c>
      <c r="D816">
        <v>133</v>
      </c>
      <c r="E816">
        <v>16000</v>
      </c>
      <c r="F816">
        <v>318</v>
      </c>
      <c r="G816" t="s">
        <v>2229</v>
      </c>
      <c r="H816">
        <v>14000</v>
      </c>
      <c r="I816">
        <v>350123553</v>
      </c>
      <c r="J816" t="s">
        <v>2230</v>
      </c>
      <c r="K816" t="s">
        <v>383</v>
      </c>
      <c r="L816" t="s">
        <v>2231</v>
      </c>
      <c r="M816">
        <v>325264</v>
      </c>
      <c r="N816">
        <v>16277</v>
      </c>
      <c r="O816" t="s">
        <v>2232</v>
      </c>
      <c r="P816">
        <v>0</v>
      </c>
      <c r="Q816" t="s">
        <v>2233</v>
      </c>
      <c r="R816" t="s">
        <v>2234</v>
      </c>
      <c r="S816">
        <v>916</v>
      </c>
      <c r="T816" t="s">
        <v>37</v>
      </c>
      <c r="U816" t="s">
        <v>38</v>
      </c>
      <c r="V816" t="s">
        <v>350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288</v>
      </c>
      <c r="C817">
        <v>218</v>
      </c>
      <c r="D817">
        <v>103</v>
      </c>
      <c r="E817">
        <v>11</v>
      </c>
      <c r="F817">
        <v>543</v>
      </c>
      <c r="G817" t="s">
        <v>2235</v>
      </c>
      <c r="H817">
        <v>2000</v>
      </c>
      <c r="I817">
        <v>80021740</v>
      </c>
      <c r="J817" t="s">
        <v>2236</v>
      </c>
      <c r="K817" t="s">
        <v>2237</v>
      </c>
      <c r="L817" t="s">
        <v>2238</v>
      </c>
      <c r="M817">
        <v>47968</v>
      </c>
      <c r="N817">
        <v>5497</v>
      </c>
      <c r="O817" t="s">
        <v>2239</v>
      </c>
      <c r="P817">
        <v>4</v>
      </c>
      <c r="Q817" t="s">
        <v>2240</v>
      </c>
      <c r="R817" t="s">
        <v>2241</v>
      </c>
      <c r="S817">
        <v>154</v>
      </c>
      <c r="T817" t="s">
        <v>37</v>
      </c>
      <c r="U817" t="s">
        <v>38</v>
      </c>
      <c r="V817" t="s">
        <v>84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2242</v>
      </c>
      <c r="H818">
        <v>870</v>
      </c>
      <c r="J818" t="s">
        <v>309</v>
      </c>
      <c r="K818" t="s">
        <v>2243</v>
      </c>
      <c r="L818" t="s">
        <v>2244</v>
      </c>
      <c r="M818">
        <v>24420</v>
      </c>
      <c r="N818">
        <v>2433</v>
      </c>
      <c r="O818" t="s">
        <v>2245</v>
      </c>
      <c r="P818">
        <v>1</v>
      </c>
      <c r="Q818" t="s">
        <v>2246</v>
      </c>
      <c r="R818" t="s">
        <v>2247</v>
      </c>
      <c r="S818">
        <v>94</v>
      </c>
      <c r="T818" t="s">
        <v>37</v>
      </c>
      <c r="U818" t="s">
        <v>38</v>
      </c>
      <c r="V818" t="s">
        <v>1257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984</v>
      </c>
      <c r="C819">
        <v>142</v>
      </c>
      <c r="D819">
        <v>95</v>
      </c>
      <c r="E819">
        <v>70</v>
      </c>
      <c r="F819">
        <v>512</v>
      </c>
      <c r="G819" t="s">
        <v>827</v>
      </c>
      <c r="H819">
        <v>970</v>
      </c>
      <c r="I819">
        <v>48291624</v>
      </c>
      <c r="J819" t="s">
        <v>1553</v>
      </c>
      <c r="K819" t="s">
        <v>944</v>
      </c>
      <c r="L819" t="s">
        <v>2248</v>
      </c>
      <c r="M819">
        <v>82819</v>
      </c>
      <c r="N819">
        <v>2876</v>
      </c>
      <c r="O819" t="s">
        <v>2249</v>
      </c>
      <c r="P819">
        <v>1</v>
      </c>
      <c r="Q819" t="s">
        <v>2250</v>
      </c>
      <c r="R819" t="s">
        <v>2251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1893</v>
      </c>
      <c r="C820">
        <v>57</v>
      </c>
      <c r="D820">
        <v>90</v>
      </c>
      <c r="E820">
        <v>32</v>
      </c>
      <c r="F820">
        <v>809</v>
      </c>
      <c r="G820" t="s">
        <v>136</v>
      </c>
      <c r="H820">
        <v>1000</v>
      </c>
      <c r="I820">
        <v>35231365</v>
      </c>
      <c r="J820" t="s">
        <v>2252</v>
      </c>
      <c r="K820" t="s">
        <v>2253</v>
      </c>
      <c r="L820" t="s">
        <v>2254</v>
      </c>
      <c r="M820">
        <v>15517</v>
      </c>
      <c r="N820">
        <v>6299</v>
      </c>
      <c r="O820" t="s">
        <v>732</v>
      </c>
      <c r="P820">
        <v>0</v>
      </c>
      <c r="Q820" t="s">
        <v>2255</v>
      </c>
      <c r="R820" t="s">
        <v>2256</v>
      </c>
      <c r="S820">
        <v>85</v>
      </c>
      <c r="T820" t="s">
        <v>37</v>
      </c>
      <c r="U820" t="s">
        <v>38</v>
      </c>
      <c r="V820" t="s">
        <v>84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2257</v>
      </c>
      <c r="C821">
        <v>84</v>
      </c>
      <c r="D821">
        <v>87</v>
      </c>
      <c r="E821">
        <v>10</v>
      </c>
      <c r="F821">
        <v>349</v>
      </c>
      <c r="G821" t="s">
        <v>2258</v>
      </c>
      <c r="H821">
        <v>13000</v>
      </c>
      <c r="I821">
        <v>53715611</v>
      </c>
      <c r="J821" t="s">
        <v>2259</v>
      </c>
      <c r="K821" t="s">
        <v>869</v>
      </c>
      <c r="L821" t="s">
        <v>2260</v>
      </c>
      <c r="M821">
        <v>92106</v>
      </c>
      <c r="N821">
        <v>14574</v>
      </c>
      <c r="O821" t="s">
        <v>2261</v>
      </c>
      <c r="P821">
        <v>1</v>
      </c>
      <c r="Q821" t="s">
        <v>2262</v>
      </c>
      <c r="R821" t="s">
        <v>2263</v>
      </c>
      <c r="S821">
        <v>171</v>
      </c>
      <c r="T821" t="s">
        <v>37</v>
      </c>
      <c r="U821" t="s">
        <v>38</v>
      </c>
      <c r="V821" t="s">
        <v>350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1471</v>
      </c>
      <c r="C822">
        <v>186</v>
      </c>
      <c r="D822">
        <v>114</v>
      </c>
      <c r="E822">
        <v>0</v>
      </c>
      <c r="F822">
        <v>110</v>
      </c>
      <c r="G822" t="s">
        <v>2264</v>
      </c>
      <c r="H822">
        <v>142</v>
      </c>
      <c r="I822">
        <v>31199215</v>
      </c>
      <c r="J822" t="s">
        <v>2265</v>
      </c>
      <c r="K822" t="s">
        <v>2266</v>
      </c>
      <c r="L822" t="s">
        <v>2267</v>
      </c>
      <c r="M822">
        <v>27664</v>
      </c>
      <c r="N822">
        <v>589</v>
      </c>
      <c r="O822" t="s">
        <v>2268</v>
      </c>
      <c r="P822">
        <v>8</v>
      </c>
      <c r="Q822" t="s">
        <v>2269</v>
      </c>
      <c r="R822" t="s">
        <v>2270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788</v>
      </c>
      <c r="C823">
        <v>53</v>
      </c>
      <c r="D823">
        <v>119</v>
      </c>
      <c r="E823">
        <v>153</v>
      </c>
      <c r="F823">
        <v>11000</v>
      </c>
      <c r="G823" t="s">
        <v>1044</v>
      </c>
      <c r="H823">
        <v>12000</v>
      </c>
      <c r="J823" t="s">
        <v>2271</v>
      </c>
      <c r="K823" t="s">
        <v>583</v>
      </c>
      <c r="L823" t="s">
        <v>2272</v>
      </c>
      <c r="M823">
        <v>27019</v>
      </c>
      <c r="N823">
        <v>36167</v>
      </c>
      <c r="O823" t="s">
        <v>947</v>
      </c>
      <c r="P823">
        <v>4</v>
      </c>
      <c r="Q823" t="s">
        <v>2273</v>
      </c>
      <c r="R823" t="s">
        <v>2274</v>
      </c>
      <c r="S823">
        <v>143</v>
      </c>
      <c r="T823" t="s">
        <v>37</v>
      </c>
      <c r="U823" t="s">
        <v>38</v>
      </c>
      <c r="V823" t="s">
        <v>589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1784</v>
      </c>
      <c r="C824">
        <v>133</v>
      </c>
      <c r="D824">
        <v>103</v>
      </c>
      <c r="E824">
        <v>30</v>
      </c>
      <c r="F824">
        <v>727</v>
      </c>
      <c r="G824" t="s">
        <v>2275</v>
      </c>
      <c r="H824">
        <v>963</v>
      </c>
      <c r="I824">
        <v>29580087</v>
      </c>
      <c r="J824" t="s">
        <v>715</v>
      </c>
      <c r="K824" t="s">
        <v>1346</v>
      </c>
      <c r="L824" t="s">
        <v>2276</v>
      </c>
      <c r="M824">
        <v>29523</v>
      </c>
      <c r="N824">
        <v>3150</v>
      </c>
      <c r="O824" t="s">
        <v>2277</v>
      </c>
      <c r="P824">
        <v>2</v>
      </c>
      <c r="Q824" t="s">
        <v>2278</v>
      </c>
      <c r="R824" t="s">
        <v>2279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453</v>
      </c>
      <c r="C825">
        <v>246</v>
      </c>
      <c r="D825">
        <v>125</v>
      </c>
      <c r="E825">
        <v>189</v>
      </c>
      <c r="F825">
        <v>839</v>
      </c>
      <c r="G825" t="s">
        <v>2280</v>
      </c>
      <c r="H825">
        <v>1000</v>
      </c>
      <c r="I825">
        <v>44665963</v>
      </c>
      <c r="J825" t="s">
        <v>809</v>
      </c>
      <c r="K825" t="s">
        <v>462</v>
      </c>
      <c r="L825" t="s">
        <v>2281</v>
      </c>
      <c r="M825">
        <v>159931</v>
      </c>
      <c r="N825">
        <v>5081</v>
      </c>
      <c r="O825" t="s">
        <v>2282</v>
      </c>
      <c r="P825">
        <v>2</v>
      </c>
      <c r="Q825" t="s">
        <v>2283</v>
      </c>
      <c r="R825" t="s">
        <v>2284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1108</v>
      </c>
      <c r="C826">
        <v>253</v>
      </c>
      <c r="D826">
        <v>97</v>
      </c>
      <c r="E826">
        <v>545</v>
      </c>
      <c r="F826">
        <v>529</v>
      </c>
      <c r="G826" t="s">
        <v>1276</v>
      </c>
      <c r="H826">
        <v>14000</v>
      </c>
      <c r="I826">
        <v>60128566</v>
      </c>
      <c r="J826" t="s">
        <v>1486</v>
      </c>
      <c r="K826" t="s">
        <v>952</v>
      </c>
      <c r="L826" t="s">
        <v>2285</v>
      </c>
      <c r="M826">
        <v>131447</v>
      </c>
      <c r="N826">
        <v>16098</v>
      </c>
      <c r="O826" t="s">
        <v>2286</v>
      </c>
      <c r="P826">
        <v>1</v>
      </c>
      <c r="Q826" t="s">
        <v>2287</v>
      </c>
      <c r="R826" t="s">
        <v>2288</v>
      </c>
      <c r="S826">
        <v>410</v>
      </c>
      <c r="T826" t="s">
        <v>37</v>
      </c>
      <c r="U826" t="s">
        <v>435</v>
      </c>
      <c r="V826" t="s">
        <v>350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2289</v>
      </c>
      <c r="C827">
        <v>144</v>
      </c>
      <c r="D827">
        <v>125</v>
      </c>
      <c r="E827">
        <v>143</v>
      </c>
      <c r="F827">
        <v>519</v>
      </c>
      <c r="G827" t="s">
        <v>2290</v>
      </c>
      <c r="H827">
        <v>1000</v>
      </c>
      <c r="I827">
        <v>49875589</v>
      </c>
      <c r="J827" t="s">
        <v>579</v>
      </c>
      <c r="K827" t="s">
        <v>983</v>
      </c>
      <c r="L827" t="s">
        <v>2291</v>
      </c>
      <c r="M827">
        <v>28807</v>
      </c>
      <c r="N827">
        <v>4416</v>
      </c>
      <c r="O827" t="s">
        <v>2292</v>
      </c>
      <c r="P827">
        <v>0</v>
      </c>
      <c r="Q827" t="s">
        <v>2293</v>
      </c>
      <c r="R827" t="s">
        <v>2294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956</v>
      </c>
      <c r="H828">
        <v>962</v>
      </c>
      <c r="J828" t="s">
        <v>816</v>
      </c>
      <c r="K828" t="s">
        <v>955</v>
      </c>
      <c r="L828" t="s">
        <v>2295</v>
      </c>
      <c r="M828">
        <v>80025</v>
      </c>
      <c r="N828">
        <v>2558</v>
      </c>
      <c r="O828" t="s">
        <v>2296</v>
      </c>
      <c r="P828">
        <v>0</v>
      </c>
      <c r="Q828" t="s">
        <v>2297</v>
      </c>
      <c r="R828" t="s">
        <v>2298</v>
      </c>
      <c r="S828">
        <v>238</v>
      </c>
      <c r="T828" t="s">
        <v>37</v>
      </c>
      <c r="U828" t="s">
        <v>38</v>
      </c>
      <c r="V828" t="s">
        <v>1212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1601</v>
      </c>
      <c r="C829">
        <v>117</v>
      </c>
      <c r="D829">
        <v>136</v>
      </c>
      <c r="E829">
        <v>138</v>
      </c>
      <c r="F829">
        <v>9000</v>
      </c>
      <c r="G829" t="s">
        <v>1123</v>
      </c>
      <c r="H829">
        <v>18000</v>
      </c>
      <c r="I829">
        <v>60984028</v>
      </c>
      <c r="J829" t="s">
        <v>933</v>
      </c>
      <c r="K829" t="s">
        <v>353</v>
      </c>
      <c r="L829" t="s">
        <v>2299</v>
      </c>
      <c r="M829">
        <v>259519</v>
      </c>
      <c r="N829">
        <v>45271</v>
      </c>
      <c r="O829" t="s">
        <v>438</v>
      </c>
      <c r="P829">
        <v>2</v>
      </c>
      <c r="Q829" t="s">
        <v>2300</v>
      </c>
      <c r="R829" t="s">
        <v>2301</v>
      </c>
      <c r="S829">
        <v>431</v>
      </c>
      <c r="T829" t="s">
        <v>37</v>
      </c>
      <c r="U829" t="s">
        <v>38</v>
      </c>
      <c r="V829" t="s">
        <v>350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2302</v>
      </c>
      <c r="C830">
        <v>157</v>
      </c>
      <c r="D830">
        <v>116</v>
      </c>
      <c r="E830">
        <v>51</v>
      </c>
      <c r="F830">
        <v>622</v>
      </c>
      <c r="G830" t="s">
        <v>2303</v>
      </c>
      <c r="H830">
        <v>11000</v>
      </c>
      <c r="I830">
        <v>36931089</v>
      </c>
      <c r="J830" t="s">
        <v>809</v>
      </c>
      <c r="K830" t="s">
        <v>1044</v>
      </c>
      <c r="L830" t="s">
        <v>2304</v>
      </c>
      <c r="M830">
        <v>70681</v>
      </c>
      <c r="N830">
        <v>16484</v>
      </c>
      <c r="O830" t="s">
        <v>1009</v>
      </c>
      <c r="P830">
        <v>2</v>
      </c>
      <c r="Q830" t="s">
        <v>2305</v>
      </c>
      <c r="R830" t="s">
        <v>2306</v>
      </c>
      <c r="S830">
        <v>198</v>
      </c>
      <c r="T830" t="s">
        <v>37</v>
      </c>
      <c r="U830" t="s">
        <v>38</v>
      </c>
      <c r="V830" t="s">
        <v>350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299</v>
      </c>
      <c r="C831">
        <v>60</v>
      </c>
      <c r="D831">
        <v>103</v>
      </c>
      <c r="E831">
        <v>357</v>
      </c>
      <c r="F831">
        <v>40</v>
      </c>
      <c r="G831" t="s">
        <v>2307</v>
      </c>
      <c r="H831">
        <v>2000</v>
      </c>
      <c r="I831">
        <v>51317350</v>
      </c>
      <c r="J831" t="s">
        <v>42</v>
      </c>
      <c r="K831" t="s">
        <v>319</v>
      </c>
      <c r="L831" t="s">
        <v>2308</v>
      </c>
      <c r="M831">
        <v>78343</v>
      </c>
      <c r="N831">
        <v>2710</v>
      </c>
      <c r="O831" t="s">
        <v>2309</v>
      </c>
      <c r="P831">
        <v>0</v>
      </c>
      <c r="Q831" t="s">
        <v>2310</v>
      </c>
      <c r="R831" t="s">
        <v>2311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178</v>
      </c>
      <c r="C832">
        <v>117</v>
      </c>
      <c r="D832">
        <v>97</v>
      </c>
      <c r="E832">
        <v>420</v>
      </c>
      <c r="F832">
        <v>455</v>
      </c>
      <c r="G832" t="s">
        <v>172</v>
      </c>
      <c r="H832">
        <v>4000</v>
      </c>
      <c r="I832">
        <v>28328132</v>
      </c>
      <c r="J832" t="s">
        <v>2312</v>
      </c>
      <c r="K832" t="s">
        <v>296</v>
      </c>
      <c r="L832" t="s">
        <v>2313</v>
      </c>
      <c r="M832">
        <v>38298</v>
      </c>
      <c r="N832">
        <v>9814</v>
      </c>
      <c r="O832" t="s">
        <v>2314</v>
      </c>
      <c r="P832">
        <v>2</v>
      </c>
      <c r="Q832" t="s">
        <v>2315</v>
      </c>
      <c r="R832" t="s">
        <v>2316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2317</v>
      </c>
      <c r="C833">
        <v>287</v>
      </c>
      <c r="D833">
        <v>96</v>
      </c>
      <c r="E833">
        <v>83</v>
      </c>
      <c r="F833">
        <v>1000</v>
      </c>
      <c r="G833" t="s">
        <v>2318</v>
      </c>
      <c r="H833">
        <v>12000</v>
      </c>
      <c r="I833">
        <v>51774002</v>
      </c>
      <c r="J833" t="s">
        <v>692</v>
      </c>
      <c r="K833" t="s">
        <v>405</v>
      </c>
      <c r="L833" t="s">
        <v>2319</v>
      </c>
      <c r="M833">
        <v>87745</v>
      </c>
      <c r="N833">
        <v>16121</v>
      </c>
      <c r="O833" t="s">
        <v>2320</v>
      </c>
      <c r="P833">
        <v>1</v>
      </c>
      <c r="Q833" t="s">
        <v>2321</v>
      </c>
      <c r="R833" t="s">
        <v>2322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2323</v>
      </c>
      <c r="C834">
        <v>96</v>
      </c>
      <c r="D834">
        <v>131</v>
      </c>
      <c r="E834">
        <v>108</v>
      </c>
      <c r="F834">
        <v>58</v>
      </c>
      <c r="G834" t="s">
        <v>2324</v>
      </c>
      <c r="H834">
        <v>23000</v>
      </c>
      <c r="I834">
        <v>25528495</v>
      </c>
      <c r="J834" t="s">
        <v>2325</v>
      </c>
      <c r="K834" t="s">
        <v>58</v>
      </c>
      <c r="L834" t="s">
        <v>2326</v>
      </c>
      <c r="M834">
        <v>28099</v>
      </c>
      <c r="N834">
        <v>23325</v>
      </c>
      <c r="O834" t="s">
        <v>2327</v>
      </c>
      <c r="P834">
        <v>2</v>
      </c>
      <c r="Q834" t="s">
        <v>2328</v>
      </c>
      <c r="R834" t="s">
        <v>2329</v>
      </c>
      <c r="S834">
        <v>220</v>
      </c>
      <c r="T834" t="s">
        <v>37</v>
      </c>
      <c r="U834" t="s">
        <v>56</v>
      </c>
      <c r="V834" t="s">
        <v>350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2330</v>
      </c>
      <c r="H835">
        <v>883</v>
      </c>
      <c r="J835" t="s">
        <v>816</v>
      </c>
      <c r="K835" t="s">
        <v>2331</v>
      </c>
      <c r="L835" t="s">
        <v>2332</v>
      </c>
      <c r="M835">
        <v>26992</v>
      </c>
      <c r="N835">
        <v>4115</v>
      </c>
      <c r="O835" t="s">
        <v>2333</v>
      </c>
      <c r="P835">
        <v>1</v>
      </c>
      <c r="Q835" t="s">
        <v>2334</v>
      </c>
      <c r="R835" t="s">
        <v>2335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1205</v>
      </c>
      <c r="C836">
        <v>125</v>
      </c>
      <c r="D836">
        <v>95</v>
      </c>
      <c r="E836">
        <v>163</v>
      </c>
      <c r="F836">
        <v>650</v>
      </c>
      <c r="G836" t="s">
        <v>82</v>
      </c>
      <c r="H836">
        <v>14000</v>
      </c>
      <c r="I836">
        <v>113006880</v>
      </c>
      <c r="J836" t="s">
        <v>2336</v>
      </c>
      <c r="K836" t="s">
        <v>225</v>
      </c>
      <c r="L836" t="s">
        <v>2337</v>
      </c>
      <c r="M836">
        <v>66308</v>
      </c>
      <c r="N836">
        <v>16884</v>
      </c>
      <c r="O836" t="s">
        <v>1969</v>
      </c>
      <c r="P836">
        <v>0</v>
      </c>
      <c r="Q836" t="s">
        <v>2338</v>
      </c>
      <c r="R836" t="s">
        <v>2339</v>
      </c>
      <c r="S836">
        <v>225</v>
      </c>
      <c r="T836" t="s">
        <v>37</v>
      </c>
      <c r="U836" t="s">
        <v>182</v>
      </c>
      <c r="V836" t="s">
        <v>84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2340</v>
      </c>
      <c r="C837">
        <v>117</v>
      </c>
      <c r="D837">
        <v>86</v>
      </c>
      <c r="E837">
        <v>10</v>
      </c>
      <c r="F837">
        <v>348</v>
      </c>
      <c r="G837" t="s">
        <v>2341</v>
      </c>
      <c r="H837">
        <v>12000</v>
      </c>
      <c r="I837">
        <v>45860039</v>
      </c>
      <c r="J837" t="s">
        <v>2342</v>
      </c>
      <c r="K837" t="s">
        <v>570</v>
      </c>
      <c r="L837" t="s">
        <v>2343</v>
      </c>
      <c r="M837">
        <v>53118</v>
      </c>
      <c r="N837">
        <v>14146</v>
      </c>
      <c r="O837" t="s">
        <v>2344</v>
      </c>
      <c r="P837">
        <v>1</v>
      </c>
      <c r="Q837" t="s">
        <v>2345</v>
      </c>
      <c r="R837" t="s">
        <v>2346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424</v>
      </c>
      <c r="B838" t="s">
        <v>271</v>
      </c>
      <c r="C838">
        <v>149</v>
      </c>
      <c r="D838">
        <v>142</v>
      </c>
      <c r="E838">
        <v>0</v>
      </c>
      <c r="F838">
        <v>194</v>
      </c>
      <c r="G838" t="s">
        <v>2347</v>
      </c>
      <c r="H838">
        <v>15000</v>
      </c>
      <c r="I838">
        <v>329691196</v>
      </c>
      <c r="J838" t="s">
        <v>1188</v>
      </c>
      <c r="K838" t="s">
        <v>217</v>
      </c>
      <c r="L838" t="s">
        <v>2348</v>
      </c>
      <c r="M838">
        <v>1251222</v>
      </c>
      <c r="N838">
        <v>15700</v>
      </c>
      <c r="O838" t="s">
        <v>2349</v>
      </c>
      <c r="P838">
        <v>0</v>
      </c>
      <c r="Q838" t="s">
        <v>2350</v>
      </c>
      <c r="R838" t="s">
        <v>2351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1703</v>
      </c>
      <c r="C839">
        <v>131</v>
      </c>
      <c r="D839">
        <v>92</v>
      </c>
      <c r="E839">
        <v>25</v>
      </c>
      <c r="F839">
        <v>639</v>
      </c>
      <c r="G839" t="s">
        <v>2352</v>
      </c>
      <c r="H839">
        <v>1000</v>
      </c>
      <c r="I839">
        <v>217326336</v>
      </c>
      <c r="J839" t="s">
        <v>1458</v>
      </c>
      <c r="K839" t="s">
        <v>1041</v>
      </c>
      <c r="L839" t="s">
        <v>2353</v>
      </c>
      <c r="M839">
        <v>57276</v>
      </c>
      <c r="N839">
        <v>2847</v>
      </c>
      <c r="O839" t="s">
        <v>2354</v>
      </c>
      <c r="P839">
        <v>0</v>
      </c>
      <c r="Q839" t="s">
        <v>2355</v>
      </c>
      <c r="R839" t="s">
        <v>2356</v>
      </c>
      <c r="S839">
        <v>146</v>
      </c>
      <c r="T839" t="s">
        <v>37</v>
      </c>
      <c r="U839" t="s">
        <v>38</v>
      </c>
      <c r="V839" t="s">
        <v>84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949</v>
      </c>
      <c r="C840">
        <v>150</v>
      </c>
      <c r="D840">
        <v>108</v>
      </c>
      <c r="E840">
        <v>116</v>
      </c>
      <c r="F840">
        <v>708</v>
      </c>
      <c r="G840" t="s">
        <v>849</v>
      </c>
      <c r="H840">
        <v>22000</v>
      </c>
      <c r="I840">
        <v>166225040</v>
      </c>
      <c r="J840" t="s">
        <v>809</v>
      </c>
      <c r="K840" t="s">
        <v>850</v>
      </c>
      <c r="L840" t="s">
        <v>2357</v>
      </c>
      <c r="M840">
        <v>260442</v>
      </c>
      <c r="N840">
        <v>24286</v>
      </c>
      <c r="O840" t="s">
        <v>851</v>
      </c>
      <c r="P840">
        <v>2</v>
      </c>
      <c r="Q840" t="s">
        <v>2358</v>
      </c>
      <c r="R840" t="s">
        <v>2359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2360</v>
      </c>
      <c r="C841">
        <v>92</v>
      </c>
      <c r="D841">
        <v>84</v>
      </c>
      <c r="E841">
        <v>12</v>
      </c>
      <c r="F841">
        <v>752</v>
      </c>
      <c r="G841" t="s">
        <v>960</v>
      </c>
      <c r="H841">
        <v>23000</v>
      </c>
      <c r="I841">
        <v>141600000</v>
      </c>
      <c r="J841" t="s">
        <v>2361</v>
      </c>
      <c r="K841" t="s">
        <v>58</v>
      </c>
      <c r="L841" t="s">
        <v>2362</v>
      </c>
      <c r="M841">
        <v>119675</v>
      </c>
      <c r="N841">
        <v>26754</v>
      </c>
      <c r="O841" t="s">
        <v>2363</v>
      </c>
      <c r="P841">
        <v>1</v>
      </c>
      <c r="Q841" t="s">
        <v>2364</v>
      </c>
      <c r="R841" t="s">
        <v>2365</v>
      </c>
      <c r="S841">
        <v>216</v>
      </c>
      <c r="T841" t="s">
        <v>37</v>
      </c>
      <c r="U841" t="s">
        <v>38</v>
      </c>
      <c r="V841" t="s">
        <v>188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564</v>
      </c>
      <c r="C842">
        <v>169</v>
      </c>
      <c r="D842">
        <v>188</v>
      </c>
      <c r="E842">
        <v>503</v>
      </c>
      <c r="F842">
        <v>467</v>
      </c>
      <c r="G842" t="s">
        <v>2366</v>
      </c>
      <c r="H842">
        <v>10000</v>
      </c>
      <c r="I842">
        <v>134218018</v>
      </c>
      <c r="J842" t="s">
        <v>2367</v>
      </c>
      <c r="K842" t="s">
        <v>98</v>
      </c>
      <c r="L842" t="s">
        <v>2368</v>
      </c>
      <c r="M842">
        <v>126357</v>
      </c>
      <c r="N842">
        <v>12940</v>
      </c>
      <c r="O842" t="s">
        <v>1968</v>
      </c>
      <c r="P842">
        <v>0</v>
      </c>
      <c r="Q842" t="s">
        <v>2369</v>
      </c>
      <c r="R842" t="s">
        <v>2370</v>
      </c>
      <c r="S842">
        <v>497</v>
      </c>
      <c r="T842" t="s">
        <v>37</v>
      </c>
      <c r="U842" t="s">
        <v>38</v>
      </c>
      <c r="V842" t="s">
        <v>84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308</v>
      </c>
      <c r="C843">
        <v>57</v>
      </c>
      <c r="D843">
        <v>95</v>
      </c>
      <c r="E843">
        <v>293</v>
      </c>
      <c r="F843">
        <v>744</v>
      </c>
      <c r="G843" t="s">
        <v>723</v>
      </c>
      <c r="H843">
        <v>851</v>
      </c>
      <c r="I843">
        <v>128769345</v>
      </c>
      <c r="J843" t="s">
        <v>1156</v>
      </c>
      <c r="K843" t="s">
        <v>449</v>
      </c>
      <c r="L843" t="s">
        <v>2371</v>
      </c>
      <c r="M843">
        <v>86556</v>
      </c>
      <c r="N843">
        <v>3155</v>
      </c>
      <c r="O843" t="s">
        <v>1214</v>
      </c>
      <c r="P843">
        <v>1</v>
      </c>
      <c r="Q843" t="s">
        <v>2372</v>
      </c>
      <c r="R843" t="s">
        <v>2373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1378</v>
      </c>
      <c r="C844">
        <v>171</v>
      </c>
      <c r="D844">
        <v>118</v>
      </c>
      <c r="E844">
        <v>72</v>
      </c>
      <c r="F844">
        <v>681</v>
      </c>
      <c r="G844" t="s">
        <v>1187</v>
      </c>
      <c r="H844">
        <v>10000</v>
      </c>
      <c r="I844">
        <v>177575142</v>
      </c>
      <c r="J844" t="s">
        <v>816</v>
      </c>
      <c r="K844" t="s">
        <v>123</v>
      </c>
      <c r="L844" t="s">
        <v>2374</v>
      </c>
      <c r="M844">
        <v>244840</v>
      </c>
      <c r="N844">
        <v>13426</v>
      </c>
      <c r="O844" t="s">
        <v>1048</v>
      </c>
      <c r="P844">
        <v>1</v>
      </c>
      <c r="Q844" t="s">
        <v>2375</v>
      </c>
      <c r="R844" t="s">
        <v>2376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2377</v>
      </c>
      <c r="C845">
        <v>53</v>
      </c>
      <c r="D845">
        <v>92</v>
      </c>
      <c r="E845">
        <v>39</v>
      </c>
      <c r="F845">
        <v>458</v>
      </c>
      <c r="G845" t="s">
        <v>365</v>
      </c>
      <c r="H845">
        <v>3000</v>
      </c>
      <c r="I845">
        <v>105263257</v>
      </c>
      <c r="J845" t="s">
        <v>2378</v>
      </c>
      <c r="K845" t="s">
        <v>300</v>
      </c>
      <c r="L845" t="s">
        <v>2379</v>
      </c>
      <c r="M845">
        <v>56168</v>
      </c>
      <c r="N845">
        <v>4518</v>
      </c>
      <c r="O845" t="s">
        <v>2380</v>
      </c>
      <c r="P845">
        <v>0</v>
      </c>
      <c r="Q845" t="s">
        <v>2381</v>
      </c>
      <c r="R845" t="s">
        <v>2382</v>
      </c>
      <c r="S845">
        <v>103</v>
      </c>
      <c r="T845" t="s">
        <v>37</v>
      </c>
      <c r="U845" t="s">
        <v>38</v>
      </c>
      <c r="V845" t="s">
        <v>84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2383</v>
      </c>
      <c r="C846">
        <v>153</v>
      </c>
      <c r="D846">
        <v>74</v>
      </c>
      <c r="E846">
        <v>58</v>
      </c>
      <c r="F846">
        <v>729</v>
      </c>
      <c r="G846" t="s">
        <v>2384</v>
      </c>
      <c r="H846">
        <v>3000</v>
      </c>
      <c r="I846">
        <v>104354205</v>
      </c>
      <c r="J846" t="s">
        <v>816</v>
      </c>
      <c r="K846" t="s">
        <v>2385</v>
      </c>
      <c r="L846" t="s">
        <v>2386</v>
      </c>
      <c r="M846">
        <v>162331</v>
      </c>
      <c r="N846">
        <v>5713</v>
      </c>
      <c r="O846" t="s">
        <v>260</v>
      </c>
      <c r="P846">
        <v>3</v>
      </c>
      <c r="Q846" t="s">
        <v>2387</v>
      </c>
      <c r="R846" t="s">
        <v>2388</v>
      </c>
      <c r="S846">
        <v>332</v>
      </c>
      <c r="T846" t="s">
        <v>37</v>
      </c>
      <c r="U846" t="s">
        <v>38</v>
      </c>
      <c r="V846" t="s">
        <v>350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602</v>
      </c>
      <c r="C847">
        <v>491</v>
      </c>
      <c r="D847">
        <v>134</v>
      </c>
      <c r="E847">
        <v>521</v>
      </c>
      <c r="F847">
        <v>186</v>
      </c>
      <c r="G847" t="s">
        <v>2389</v>
      </c>
      <c r="H847">
        <v>15000</v>
      </c>
      <c r="I847">
        <v>107100855</v>
      </c>
      <c r="J847" t="s">
        <v>1537</v>
      </c>
      <c r="K847" t="s">
        <v>217</v>
      </c>
      <c r="L847" t="s">
        <v>2390</v>
      </c>
      <c r="M847">
        <v>323353</v>
      </c>
      <c r="N847">
        <v>16281</v>
      </c>
      <c r="O847" t="s">
        <v>2391</v>
      </c>
      <c r="P847">
        <v>0</v>
      </c>
      <c r="Q847" t="s">
        <v>2392</v>
      </c>
      <c r="R847" t="s">
        <v>2393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453</v>
      </c>
      <c r="C848">
        <v>247</v>
      </c>
      <c r="D848">
        <v>101</v>
      </c>
      <c r="E848">
        <v>189</v>
      </c>
      <c r="F848">
        <v>7000</v>
      </c>
      <c r="G848" t="s">
        <v>72</v>
      </c>
      <c r="H848">
        <v>15000</v>
      </c>
      <c r="I848">
        <v>98711404</v>
      </c>
      <c r="J848" t="s">
        <v>2020</v>
      </c>
      <c r="K848" t="s">
        <v>195</v>
      </c>
      <c r="L848" t="s">
        <v>2394</v>
      </c>
      <c r="M848">
        <v>127571</v>
      </c>
      <c r="N848">
        <v>39822</v>
      </c>
      <c r="O848" t="s">
        <v>311</v>
      </c>
      <c r="P848">
        <v>2</v>
      </c>
      <c r="Q848" t="s">
        <v>2395</v>
      </c>
      <c r="R848" t="s">
        <v>2396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910</v>
      </c>
      <c r="C849">
        <v>26</v>
      </c>
      <c r="D849">
        <v>100</v>
      </c>
      <c r="E849">
        <v>52</v>
      </c>
      <c r="F849">
        <v>394</v>
      </c>
      <c r="G849" t="s">
        <v>2397</v>
      </c>
      <c r="H849">
        <v>795</v>
      </c>
      <c r="I849">
        <v>100328194</v>
      </c>
      <c r="J849" t="s">
        <v>309</v>
      </c>
      <c r="K849" t="s">
        <v>412</v>
      </c>
      <c r="L849" t="s">
        <v>2398</v>
      </c>
      <c r="M849">
        <v>85903</v>
      </c>
      <c r="N849">
        <v>2638</v>
      </c>
      <c r="O849" t="s">
        <v>2069</v>
      </c>
      <c r="P849">
        <v>0</v>
      </c>
      <c r="Q849" t="s">
        <v>2399</v>
      </c>
      <c r="R849" t="s">
        <v>2400</v>
      </c>
      <c r="S849">
        <v>92</v>
      </c>
      <c r="T849" t="s">
        <v>37</v>
      </c>
      <c r="U849" t="s">
        <v>38</v>
      </c>
      <c r="V849" t="s">
        <v>84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1363</v>
      </c>
      <c r="C850">
        <v>292</v>
      </c>
      <c r="D850">
        <v>132</v>
      </c>
      <c r="E850">
        <v>845</v>
      </c>
      <c r="F850">
        <v>683</v>
      </c>
      <c r="G850" t="s">
        <v>295</v>
      </c>
      <c r="H850">
        <v>18000</v>
      </c>
      <c r="I850">
        <v>101530738</v>
      </c>
      <c r="J850" t="s">
        <v>223</v>
      </c>
      <c r="K850" t="s">
        <v>840</v>
      </c>
      <c r="L850" t="s">
        <v>2401</v>
      </c>
      <c r="M850">
        <v>229574</v>
      </c>
      <c r="N850">
        <v>37605</v>
      </c>
      <c r="O850" t="s">
        <v>2402</v>
      </c>
      <c r="P850">
        <v>0</v>
      </c>
      <c r="Q850" t="s">
        <v>2403</v>
      </c>
      <c r="R850" t="s">
        <v>2404</v>
      </c>
      <c r="S850">
        <v>436</v>
      </c>
      <c r="T850" t="s">
        <v>37</v>
      </c>
      <c r="U850" t="s">
        <v>38</v>
      </c>
      <c r="V850" t="s">
        <v>350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2405</v>
      </c>
      <c r="C851">
        <v>114</v>
      </c>
      <c r="D851">
        <v>105</v>
      </c>
      <c r="E851">
        <v>61</v>
      </c>
      <c r="F851">
        <v>708</v>
      </c>
      <c r="G851" t="s">
        <v>761</v>
      </c>
      <c r="H851">
        <v>5000</v>
      </c>
      <c r="I851">
        <v>93815117</v>
      </c>
      <c r="J851" t="s">
        <v>715</v>
      </c>
      <c r="K851" t="s">
        <v>1129</v>
      </c>
      <c r="L851" t="s">
        <v>2406</v>
      </c>
      <c r="M851">
        <v>68417</v>
      </c>
      <c r="N851">
        <v>7184</v>
      </c>
      <c r="O851" t="s">
        <v>2407</v>
      </c>
      <c r="P851">
        <v>2</v>
      </c>
      <c r="Q851" t="s">
        <v>2408</v>
      </c>
      <c r="R851" t="s">
        <v>2409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846</v>
      </c>
      <c r="C852">
        <v>82</v>
      </c>
      <c r="D852">
        <v>123</v>
      </c>
      <c r="E852">
        <v>12000</v>
      </c>
      <c r="F852">
        <v>665</v>
      </c>
      <c r="G852" t="s">
        <v>1278</v>
      </c>
      <c r="H852">
        <v>18000</v>
      </c>
      <c r="I852">
        <v>91400000</v>
      </c>
      <c r="J852" t="s">
        <v>928</v>
      </c>
      <c r="K852" t="s">
        <v>840</v>
      </c>
      <c r="L852" t="s">
        <v>2410</v>
      </c>
      <c r="M852">
        <v>81026</v>
      </c>
      <c r="N852">
        <v>30132</v>
      </c>
      <c r="O852" t="s">
        <v>2411</v>
      </c>
      <c r="P852">
        <v>0</v>
      </c>
      <c r="Q852" t="s">
        <v>2412</v>
      </c>
      <c r="R852" t="s">
        <v>2413</v>
      </c>
      <c r="S852">
        <v>194</v>
      </c>
      <c r="T852" t="s">
        <v>37</v>
      </c>
      <c r="U852" t="s">
        <v>38</v>
      </c>
      <c r="V852" t="s">
        <v>350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2414</v>
      </c>
      <c r="C853">
        <v>201</v>
      </c>
      <c r="D853">
        <v>117</v>
      </c>
      <c r="E853">
        <v>125</v>
      </c>
      <c r="F853">
        <v>168</v>
      </c>
      <c r="G853" t="s">
        <v>2415</v>
      </c>
      <c r="H853">
        <v>10000</v>
      </c>
      <c r="I853">
        <v>162586036</v>
      </c>
      <c r="J853" t="s">
        <v>760</v>
      </c>
      <c r="K853" t="s">
        <v>123</v>
      </c>
      <c r="L853" t="s">
        <v>2416</v>
      </c>
      <c r="M853">
        <v>338383</v>
      </c>
      <c r="N853">
        <v>11036</v>
      </c>
      <c r="O853" t="s">
        <v>2417</v>
      </c>
      <c r="P853">
        <v>0</v>
      </c>
      <c r="Q853" t="s">
        <v>2418</v>
      </c>
      <c r="R853" t="s">
        <v>2419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648</v>
      </c>
      <c r="C854">
        <v>231</v>
      </c>
      <c r="D854">
        <v>98</v>
      </c>
      <c r="E854">
        <v>124</v>
      </c>
      <c r="F854">
        <v>354</v>
      </c>
      <c r="G854" t="s">
        <v>2139</v>
      </c>
      <c r="H854">
        <v>931</v>
      </c>
      <c r="I854">
        <v>89706988</v>
      </c>
      <c r="J854" t="s">
        <v>933</v>
      </c>
      <c r="K854" t="s">
        <v>2420</v>
      </c>
      <c r="L854" t="s">
        <v>2421</v>
      </c>
      <c r="M854">
        <v>126746</v>
      </c>
      <c r="N854">
        <v>2287</v>
      </c>
      <c r="O854" t="s">
        <v>2422</v>
      </c>
      <c r="P854">
        <v>1</v>
      </c>
      <c r="Q854" t="s">
        <v>2423</v>
      </c>
      <c r="R854" t="s">
        <v>2424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1371</v>
      </c>
      <c r="C855">
        <v>55</v>
      </c>
      <c r="D855">
        <v>128</v>
      </c>
      <c r="E855">
        <v>272</v>
      </c>
      <c r="F855">
        <v>383</v>
      </c>
      <c r="G855" t="s">
        <v>2425</v>
      </c>
      <c r="H855">
        <v>2000</v>
      </c>
      <c r="I855">
        <v>83000000</v>
      </c>
      <c r="J855" t="s">
        <v>1861</v>
      </c>
      <c r="K855" t="s">
        <v>697</v>
      </c>
      <c r="L855" t="s">
        <v>2426</v>
      </c>
      <c r="M855">
        <v>36587</v>
      </c>
      <c r="N855">
        <v>3888</v>
      </c>
      <c r="O855" t="s">
        <v>857</v>
      </c>
      <c r="P855">
        <v>0</v>
      </c>
      <c r="Q855" t="s">
        <v>2427</v>
      </c>
      <c r="R855" t="s">
        <v>2428</v>
      </c>
      <c r="S855">
        <v>95</v>
      </c>
      <c r="T855" t="s">
        <v>37</v>
      </c>
      <c r="U855" t="s">
        <v>38</v>
      </c>
      <c r="V855" t="s">
        <v>350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910</v>
      </c>
      <c r="C856">
        <v>110</v>
      </c>
      <c r="D856">
        <v>114</v>
      </c>
      <c r="E856">
        <v>52</v>
      </c>
      <c r="F856">
        <v>539</v>
      </c>
      <c r="G856" t="s">
        <v>409</v>
      </c>
      <c r="H856">
        <v>12000</v>
      </c>
      <c r="I856">
        <v>78745923</v>
      </c>
      <c r="J856" t="s">
        <v>396</v>
      </c>
      <c r="K856" t="s">
        <v>405</v>
      </c>
      <c r="L856" t="s">
        <v>2429</v>
      </c>
      <c r="M856">
        <v>94407</v>
      </c>
      <c r="N856">
        <v>13905</v>
      </c>
      <c r="O856" t="s">
        <v>1947</v>
      </c>
      <c r="P856">
        <v>1</v>
      </c>
      <c r="Q856" t="s">
        <v>2430</v>
      </c>
      <c r="R856" t="s">
        <v>2431</v>
      </c>
      <c r="S856">
        <v>322</v>
      </c>
      <c r="T856" t="s">
        <v>37</v>
      </c>
      <c r="U856" t="s">
        <v>435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424</v>
      </c>
      <c r="B857" t="s">
        <v>858</v>
      </c>
      <c r="C857">
        <v>354</v>
      </c>
      <c r="D857">
        <v>111</v>
      </c>
      <c r="E857">
        <v>16000</v>
      </c>
      <c r="F857">
        <v>640</v>
      </c>
      <c r="G857" t="s">
        <v>373</v>
      </c>
      <c r="H857">
        <v>926</v>
      </c>
      <c r="I857">
        <v>70098138</v>
      </c>
      <c r="J857" t="s">
        <v>675</v>
      </c>
      <c r="K857" t="s">
        <v>2432</v>
      </c>
      <c r="L857" t="s">
        <v>2433</v>
      </c>
      <c r="M857">
        <v>735784</v>
      </c>
      <c r="N857">
        <v>3983</v>
      </c>
      <c r="O857" t="s">
        <v>2434</v>
      </c>
      <c r="P857">
        <v>0</v>
      </c>
      <c r="Q857" t="s">
        <v>2435</v>
      </c>
      <c r="R857" t="s">
        <v>2436</v>
      </c>
      <c r="S857">
        <v>2105</v>
      </c>
      <c r="T857" t="s">
        <v>37</v>
      </c>
      <c r="U857" t="s">
        <v>38</v>
      </c>
      <c r="V857" t="s">
        <v>350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945</v>
      </c>
      <c r="C858">
        <v>140</v>
      </c>
      <c r="D858">
        <v>85</v>
      </c>
      <c r="E858">
        <v>0</v>
      </c>
      <c r="F858">
        <v>490</v>
      </c>
      <c r="G858" t="s">
        <v>2437</v>
      </c>
      <c r="H858">
        <v>21000</v>
      </c>
      <c r="I858">
        <v>66365290</v>
      </c>
      <c r="J858" t="s">
        <v>809</v>
      </c>
      <c r="K858" t="s">
        <v>86</v>
      </c>
      <c r="L858" t="s">
        <v>2438</v>
      </c>
      <c r="M858">
        <v>56874</v>
      </c>
      <c r="N858">
        <v>22458</v>
      </c>
      <c r="O858" t="s">
        <v>922</v>
      </c>
      <c r="P858">
        <v>2</v>
      </c>
      <c r="Q858" t="s">
        <v>2439</v>
      </c>
      <c r="R858" t="s">
        <v>2440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2441</v>
      </c>
      <c r="H859">
        <v>847</v>
      </c>
      <c r="J859" t="s">
        <v>339</v>
      </c>
      <c r="K859" t="s">
        <v>2442</v>
      </c>
      <c r="L859" t="s">
        <v>2443</v>
      </c>
      <c r="M859">
        <v>63982</v>
      </c>
      <c r="N859">
        <v>1359</v>
      </c>
      <c r="O859" t="s">
        <v>2444</v>
      </c>
      <c r="P859">
        <v>4</v>
      </c>
      <c r="Q859" t="s">
        <v>2445</v>
      </c>
      <c r="R859" t="s">
        <v>2446</v>
      </c>
      <c r="S859">
        <v>181</v>
      </c>
      <c r="T859" t="s">
        <v>37</v>
      </c>
      <c r="U859" t="s">
        <v>38</v>
      </c>
      <c r="V859" t="s">
        <v>589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424</v>
      </c>
      <c r="B860" t="s">
        <v>858</v>
      </c>
      <c r="C860">
        <v>304</v>
      </c>
      <c r="D860">
        <v>137</v>
      </c>
      <c r="E860">
        <v>16000</v>
      </c>
      <c r="F860">
        <v>348</v>
      </c>
      <c r="G860" t="s">
        <v>2447</v>
      </c>
      <c r="H860">
        <v>890</v>
      </c>
      <c r="I860">
        <v>66207920</v>
      </c>
      <c r="J860" t="s">
        <v>282</v>
      </c>
      <c r="K860" t="s">
        <v>373</v>
      </c>
      <c r="L860" t="s">
        <v>2448</v>
      </c>
      <c r="M860">
        <v>512749</v>
      </c>
      <c r="N860">
        <v>1959</v>
      </c>
      <c r="O860" t="s">
        <v>2344</v>
      </c>
      <c r="P860">
        <v>0</v>
      </c>
      <c r="Q860" t="s">
        <v>2449</v>
      </c>
      <c r="R860" t="s">
        <v>2450</v>
      </c>
      <c r="S860">
        <v>935</v>
      </c>
      <c r="T860" t="s">
        <v>37</v>
      </c>
      <c r="U860" t="s">
        <v>38</v>
      </c>
      <c r="V860" t="s">
        <v>350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1090</v>
      </c>
      <c r="C861">
        <v>45</v>
      </c>
      <c r="D861">
        <v>97</v>
      </c>
      <c r="E861">
        <v>96</v>
      </c>
      <c r="F861">
        <v>403</v>
      </c>
      <c r="G861" t="s">
        <v>2451</v>
      </c>
      <c r="H861">
        <v>13000</v>
      </c>
      <c r="I861">
        <v>63408614</v>
      </c>
      <c r="J861" t="s">
        <v>264</v>
      </c>
      <c r="K861" t="s">
        <v>869</v>
      </c>
      <c r="L861" t="s">
        <v>2452</v>
      </c>
      <c r="M861">
        <v>75365</v>
      </c>
      <c r="N861">
        <v>14432</v>
      </c>
      <c r="O861" t="s">
        <v>2453</v>
      </c>
      <c r="P861">
        <v>1</v>
      </c>
      <c r="Q861" t="s">
        <v>2454</v>
      </c>
      <c r="R861" t="s">
        <v>2455</v>
      </c>
      <c r="S861">
        <v>149</v>
      </c>
      <c r="T861" t="s">
        <v>37</v>
      </c>
      <c r="U861" t="s">
        <v>38</v>
      </c>
      <c r="V861" t="s">
        <v>350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271</v>
      </c>
      <c r="C862">
        <v>49</v>
      </c>
      <c r="D862">
        <v>104</v>
      </c>
      <c r="E862">
        <v>0</v>
      </c>
      <c r="F862">
        <v>812</v>
      </c>
      <c r="G862" t="s">
        <v>1121</v>
      </c>
      <c r="H862">
        <v>13000</v>
      </c>
      <c r="I862">
        <v>58422650</v>
      </c>
      <c r="J862" t="s">
        <v>482</v>
      </c>
      <c r="K862" t="s">
        <v>530</v>
      </c>
      <c r="L862" t="s">
        <v>2456</v>
      </c>
      <c r="M862">
        <v>78974</v>
      </c>
      <c r="N862">
        <v>25599</v>
      </c>
      <c r="O862" t="s">
        <v>1652</v>
      </c>
      <c r="P862">
        <v>3</v>
      </c>
      <c r="Q862" t="s">
        <v>2457</v>
      </c>
      <c r="R862" t="s">
        <v>2458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2459</v>
      </c>
      <c r="C863">
        <v>146</v>
      </c>
      <c r="D863">
        <v>110</v>
      </c>
      <c r="E863">
        <v>9</v>
      </c>
      <c r="F863">
        <v>95</v>
      </c>
      <c r="G863" t="s">
        <v>2460</v>
      </c>
      <c r="H863">
        <v>485</v>
      </c>
      <c r="I863">
        <v>56932305</v>
      </c>
      <c r="J863" t="s">
        <v>2461</v>
      </c>
      <c r="K863" t="s">
        <v>2007</v>
      </c>
      <c r="L863" t="s">
        <v>2462</v>
      </c>
      <c r="M863">
        <v>96690</v>
      </c>
      <c r="N863">
        <v>939</v>
      </c>
      <c r="O863" t="s">
        <v>2463</v>
      </c>
      <c r="P863">
        <v>2</v>
      </c>
      <c r="Q863" t="s">
        <v>2464</v>
      </c>
      <c r="R863" t="s">
        <v>2465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2042</v>
      </c>
      <c r="C864">
        <v>60</v>
      </c>
      <c r="D864">
        <v>133</v>
      </c>
      <c r="E864">
        <v>53</v>
      </c>
      <c r="F864">
        <v>263</v>
      </c>
      <c r="G864" t="s">
        <v>557</v>
      </c>
      <c r="H864">
        <v>1000</v>
      </c>
      <c r="I864">
        <v>68750000</v>
      </c>
      <c r="J864" t="s">
        <v>50</v>
      </c>
      <c r="K864" t="s">
        <v>269</v>
      </c>
      <c r="L864" t="s">
        <v>2466</v>
      </c>
      <c r="M864">
        <v>40858</v>
      </c>
      <c r="N864">
        <v>2916</v>
      </c>
      <c r="O864" t="s">
        <v>2467</v>
      </c>
      <c r="P864">
        <v>0</v>
      </c>
      <c r="Q864" t="s">
        <v>2468</v>
      </c>
      <c r="R864" t="s">
        <v>2469</v>
      </c>
      <c r="S864">
        <v>144</v>
      </c>
      <c r="T864" t="s">
        <v>37</v>
      </c>
      <c r="U864" t="s">
        <v>38</v>
      </c>
      <c r="V864" t="s">
        <v>350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984</v>
      </c>
      <c r="C865">
        <v>189</v>
      </c>
      <c r="D865">
        <v>94</v>
      </c>
      <c r="E865">
        <v>70</v>
      </c>
      <c r="F865">
        <v>497</v>
      </c>
      <c r="G865" t="s">
        <v>2470</v>
      </c>
      <c r="H865">
        <v>1000</v>
      </c>
      <c r="I865">
        <v>68218041</v>
      </c>
      <c r="J865" t="s">
        <v>309</v>
      </c>
      <c r="K865" t="s">
        <v>2471</v>
      </c>
      <c r="L865" t="s">
        <v>2472</v>
      </c>
      <c r="M865">
        <v>67191</v>
      </c>
      <c r="N865">
        <v>2820</v>
      </c>
      <c r="O865" t="s">
        <v>1522</v>
      </c>
      <c r="P865">
        <v>1</v>
      </c>
      <c r="Q865" t="s">
        <v>2473</v>
      </c>
      <c r="R865" t="s">
        <v>2474</v>
      </c>
      <c r="S865">
        <v>108</v>
      </c>
      <c r="T865" t="s">
        <v>37</v>
      </c>
      <c r="U865" t="s">
        <v>38</v>
      </c>
      <c r="V865" t="s">
        <v>84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512</v>
      </c>
      <c r="C866">
        <v>206</v>
      </c>
      <c r="D866">
        <v>104</v>
      </c>
      <c r="E866">
        <v>50</v>
      </c>
      <c r="F866">
        <v>947</v>
      </c>
      <c r="G866" t="s">
        <v>2475</v>
      </c>
      <c r="H866">
        <v>5000</v>
      </c>
      <c r="I866">
        <v>25040293</v>
      </c>
      <c r="J866" t="s">
        <v>42</v>
      </c>
      <c r="K866" t="s">
        <v>302</v>
      </c>
      <c r="L866" t="s">
        <v>2476</v>
      </c>
      <c r="M866">
        <v>88049</v>
      </c>
      <c r="N866">
        <v>7247</v>
      </c>
      <c r="O866" t="s">
        <v>1095</v>
      </c>
      <c r="P866">
        <v>0</v>
      </c>
      <c r="Q866" t="s">
        <v>2477</v>
      </c>
      <c r="R866" t="s">
        <v>2478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2479</v>
      </c>
      <c r="C867">
        <v>118</v>
      </c>
      <c r="D867">
        <v>91</v>
      </c>
      <c r="E867">
        <v>39</v>
      </c>
      <c r="F867">
        <v>562</v>
      </c>
      <c r="G867" t="s">
        <v>2480</v>
      </c>
      <c r="H867">
        <v>1000</v>
      </c>
      <c r="I867">
        <v>55747724</v>
      </c>
      <c r="J867" t="s">
        <v>286</v>
      </c>
      <c r="K867" t="s">
        <v>291</v>
      </c>
      <c r="L867" t="s">
        <v>2481</v>
      </c>
      <c r="M867">
        <v>18042</v>
      </c>
      <c r="N867">
        <v>3104</v>
      </c>
      <c r="O867" t="s">
        <v>502</v>
      </c>
      <c r="P867">
        <v>1</v>
      </c>
      <c r="Q867" t="s">
        <v>2482</v>
      </c>
      <c r="R867" t="s">
        <v>2483</v>
      </c>
      <c r="S867">
        <v>73</v>
      </c>
      <c r="T867" t="s">
        <v>37</v>
      </c>
      <c r="U867" t="s">
        <v>38</v>
      </c>
      <c r="V867" t="s">
        <v>84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394</v>
      </c>
      <c r="C868">
        <v>210</v>
      </c>
      <c r="D868">
        <v>145</v>
      </c>
      <c r="E868">
        <v>21000</v>
      </c>
      <c r="F868">
        <v>243</v>
      </c>
      <c r="G868" t="s">
        <v>2484</v>
      </c>
      <c r="H868">
        <v>534</v>
      </c>
      <c r="I868">
        <v>55473600</v>
      </c>
      <c r="J868" t="s">
        <v>1963</v>
      </c>
      <c r="K868" t="s">
        <v>2485</v>
      </c>
      <c r="L868" t="s">
        <v>2486</v>
      </c>
      <c r="M868">
        <v>207686</v>
      </c>
      <c r="N868">
        <v>1543</v>
      </c>
      <c r="O868" t="s">
        <v>2487</v>
      </c>
      <c r="P868">
        <v>0</v>
      </c>
      <c r="Q868" t="s">
        <v>2488</v>
      </c>
      <c r="R868" t="s">
        <v>2489</v>
      </c>
      <c r="S868">
        <v>776</v>
      </c>
      <c r="T868" t="s">
        <v>37</v>
      </c>
      <c r="U868" t="s">
        <v>38</v>
      </c>
      <c r="V868" t="s">
        <v>350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2490</v>
      </c>
      <c r="C869">
        <v>76</v>
      </c>
      <c r="D869">
        <v>135</v>
      </c>
      <c r="E869">
        <v>317</v>
      </c>
      <c r="F869">
        <v>34</v>
      </c>
      <c r="G869" t="s">
        <v>2491</v>
      </c>
      <c r="H869">
        <v>57</v>
      </c>
      <c r="I869">
        <v>49994804</v>
      </c>
      <c r="J869" t="s">
        <v>2492</v>
      </c>
      <c r="K869" t="s">
        <v>2493</v>
      </c>
      <c r="L869" t="s">
        <v>2494</v>
      </c>
      <c r="M869">
        <v>29205</v>
      </c>
      <c r="N869">
        <v>164</v>
      </c>
      <c r="O869" t="s">
        <v>2495</v>
      </c>
      <c r="P869">
        <v>1</v>
      </c>
      <c r="Q869" t="s">
        <v>2496</v>
      </c>
      <c r="R869" t="s">
        <v>2497</v>
      </c>
      <c r="S869">
        <v>194</v>
      </c>
      <c r="T869" t="s">
        <v>37</v>
      </c>
      <c r="U869" t="s">
        <v>38</v>
      </c>
      <c r="V869" t="s">
        <v>84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2498</v>
      </c>
      <c r="C870">
        <v>149</v>
      </c>
      <c r="D870">
        <v>122</v>
      </c>
      <c r="E870">
        <v>287</v>
      </c>
      <c r="F870">
        <v>135</v>
      </c>
      <c r="G870" t="s">
        <v>1078</v>
      </c>
      <c r="H870">
        <v>22000</v>
      </c>
      <c r="I870">
        <v>41609593</v>
      </c>
      <c r="J870" t="s">
        <v>1449</v>
      </c>
      <c r="K870" t="s">
        <v>850</v>
      </c>
      <c r="L870" t="s">
        <v>2499</v>
      </c>
      <c r="M870">
        <v>145422</v>
      </c>
      <c r="N870">
        <v>24270</v>
      </c>
      <c r="O870" t="s">
        <v>2500</v>
      </c>
      <c r="P870">
        <v>2</v>
      </c>
      <c r="Q870" t="s">
        <v>2501</v>
      </c>
      <c r="R870" t="s">
        <v>2502</v>
      </c>
      <c r="S870">
        <v>572</v>
      </c>
      <c r="T870" t="s">
        <v>37</v>
      </c>
      <c r="U870" t="s">
        <v>56</v>
      </c>
      <c r="V870" t="s">
        <v>350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1249</v>
      </c>
      <c r="C871">
        <v>62</v>
      </c>
      <c r="D871">
        <v>110</v>
      </c>
      <c r="E871">
        <v>81</v>
      </c>
      <c r="F871">
        <v>163</v>
      </c>
      <c r="G871" t="s">
        <v>974</v>
      </c>
      <c r="H871">
        <v>1000</v>
      </c>
      <c r="I871">
        <v>38553833</v>
      </c>
      <c r="J871" t="s">
        <v>2503</v>
      </c>
      <c r="K871" t="s">
        <v>107</v>
      </c>
      <c r="L871" t="s">
        <v>2504</v>
      </c>
      <c r="M871">
        <v>46239</v>
      </c>
      <c r="N871">
        <v>1752</v>
      </c>
      <c r="O871" t="s">
        <v>2505</v>
      </c>
      <c r="P871">
        <v>0</v>
      </c>
      <c r="Q871" t="s">
        <v>2506</v>
      </c>
      <c r="R871" t="s">
        <v>2507</v>
      </c>
      <c r="S871">
        <v>155</v>
      </c>
      <c r="T871" t="s">
        <v>37</v>
      </c>
      <c r="U871" t="s">
        <v>38</v>
      </c>
      <c r="V871" t="s">
        <v>350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2508</v>
      </c>
      <c r="C872">
        <v>224</v>
      </c>
      <c r="D872">
        <v>95</v>
      </c>
      <c r="E872">
        <v>17</v>
      </c>
      <c r="F872">
        <v>594</v>
      </c>
      <c r="G872" t="s">
        <v>2509</v>
      </c>
      <c r="H872">
        <v>838</v>
      </c>
      <c r="I872">
        <v>76137505</v>
      </c>
      <c r="J872" t="s">
        <v>445</v>
      </c>
      <c r="K872" t="s">
        <v>258</v>
      </c>
      <c r="L872" t="s">
        <v>2510</v>
      </c>
      <c r="M872">
        <v>49207</v>
      </c>
      <c r="N872">
        <v>3697</v>
      </c>
      <c r="O872" t="s">
        <v>2511</v>
      </c>
      <c r="P872">
        <v>0</v>
      </c>
      <c r="Q872" t="s">
        <v>2512</v>
      </c>
      <c r="R872" t="s">
        <v>2513</v>
      </c>
      <c r="S872">
        <v>174</v>
      </c>
      <c r="T872" t="s">
        <v>37</v>
      </c>
      <c r="U872" t="s">
        <v>56</v>
      </c>
      <c r="V872" t="s">
        <v>84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2514</v>
      </c>
      <c r="C873">
        <v>265</v>
      </c>
      <c r="D873">
        <v>102</v>
      </c>
      <c r="E873">
        <v>82</v>
      </c>
      <c r="F873">
        <v>537</v>
      </c>
      <c r="G873" t="s">
        <v>2515</v>
      </c>
      <c r="H873">
        <v>622</v>
      </c>
      <c r="I873">
        <v>34350553</v>
      </c>
      <c r="J873" t="s">
        <v>926</v>
      </c>
      <c r="K873" t="s">
        <v>1009</v>
      </c>
      <c r="L873" t="s">
        <v>2516</v>
      </c>
      <c r="M873">
        <v>104066</v>
      </c>
      <c r="N873">
        <v>2488</v>
      </c>
      <c r="O873" t="s">
        <v>1089</v>
      </c>
      <c r="P873">
        <v>4</v>
      </c>
      <c r="Q873" t="s">
        <v>2517</v>
      </c>
      <c r="R873" t="s">
        <v>2518</v>
      </c>
      <c r="S873">
        <v>207</v>
      </c>
      <c r="T873" t="s">
        <v>37</v>
      </c>
      <c r="U873" t="s">
        <v>38</v>
      </c>
      <c r="V873" t="s">
        <v>350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2519</v>
      </c>
      <c r="C874">
        <v>135</v>
      </c>
      <c r="D874">
        <v>94</v>
      </c>
      <c r="E874">
        <v>607</v>
      </c>
      <c r="F874">
        <v>215</v>
      </c>
      <c r="G874" t="s">
        <v>2520</v>
      </c>
      <c r="H874">
        <v>933</v>
      </c>
      <c r="I874">
        <v>34238611</v>
      </c>
      <c r="J874" t="s">
        <v>282</v>
      </c>
      <c r="K874" t="s">
        <v>820</v>
      </c>
      <c r="L874" t="s">
        <v>2521</v>
      </c>
      <c r="M874">
        <v>35830</v>
      </c>
      <c r="N874">
        <v>2248</v>
      </c>
      <c r="O874" t="s">
        <v>2522</v>
      </c>
      <c r="P874">
        <v>1</v>
      </c>
      <c r="Q874" t="s">
        <v>2523</v>
      </c>
      <c r="R874" t="s">
        <v>2524</v>
      </c>
      <c r="S874">
        <v>321</v>
      </c>
      <c r="T874" t="s">
        <v>37</v>
      </c>
      <c r="U874" t="s">
        <v>38</v>
      </c>
      <c r="V874" t="s">
        <v>350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403</v>
      </c>
      <c r="C875">
        <v>100</v>
      </c>
      <c r="D875">
        <v>126</v>
      </c>
      <c r="E875">
        <v>226</v>
      </c>
      <c r="F875">
        <v>241</v>
      </c>
      <c r="G875" t="s">
        <v>1598</v>
      </c>
      <c r="H875">
        <v>12000</v>
      </c>
      <c r="I875">
        <v>34098563</v>
      </c>
      <c r="J875" t="s">
        <v>1861</v>
      </c>
      <c r="K875" t="s">
        <v>433</v>
      </c>
      <c r="L875" t="s">
        <v>2525</v>
      </c>
      <c r="M875">
        <v>27191</v>
      </c>
      <c r="N875">
        <v>13406</v>
      </c>
      <c r="O875" t="s">
        <v>2526</v>
      </c>
      <c r="P875">
        <v>1</v>
      </c>
      <c r="Q875" t="s">
        <v>2527</v>
      </c>
      <c r="R875" t="s">
        <v>2528</v>
      </c>
      <c r="S875">
        <v>232</v>
      </c>
      <c r="T875" t="s">
        <v>37</v>
      </c>
      <c r="U875" t="s">
        <v>38</v>
      </c>
      <c r="V875" t="s">
        <v>350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1503</v>
      </c>
      <c r="C876">
        <v>123</v>
      </c>
      <c r="D876">
        <v>118</v>
      </c>
      <c r="E876">
        <v>101</v>
      </c>
      <c r="F876">
        <v>327</v>
      </c>
      <c r="G876" t="s">
        <v>2529</v>
      </c>
      <c r="H876">
        <v>13000</v>
      </c>
      <c r="I876">
        <v>33828318</v>
      </c>
      <c r="J876" t="s">
        <v>809</v>
      </c>
      <c r="K876" t="s">
        <v>604</v>
      </c>
      <c r="L876" t="s">
        <v>2530</v>
      </c>
      <c r="M876">
        <v>44453</v>
      </c>
      <c r="N876">
        <v>14036</v>
      </c>
      <c r="O876" t="s">
        <v>2531</v>
      </c>
      <c r="P876">
        <v>2</v>
      </c>
      <c r="Q876" t="s">
        <v>2532</v>
      </c>
      <c r="R876" t="s">
        <v>2533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2534</v>
      </c>
      <c r="C877">
        <v>164</v>
      </c>
      <c r="D877">
        <v>99</v>
      </c>
      <c r="E877">
        <v>3</v>
      </c>
      <c r="F877">
        <v>490</v>
      </c>
      <c r="G877" t="s">
        <v>1598</v>
      </c>
      <c r="H877">
        <v>8000</v>
      </c>
      <c r="I877">
        <v>33472850</v>
      </c>
      <c r="J877" t="s">
        <v>1699</v>
      </c>
      <c r="K877" t="s">
        <v>645</v>
      </c>
      <c r="L877" t="s">
        <v>2535</v>
      </c>
      <c r="M877">
        <v>67005</v>
      </c>
      <c r="N877">
        <v>10026</v>
      </c>
      <c r="O877" t="s">
        <v>1566</v>
      </c>
      <c r="P877">
        <v>3</v>
      </c>
      <c r="Q877" t="s">
        <v>2536</v>
      </c>
      <c r="R877" t="s">
        <v>2537</v>
      </c>
      <c r="S877">
        <v>119</v>
      </c>
      <c r="T877" t="s">
        <v>37</v>
      </c>
      <c r="U877" t="s">
        <v>38</v>
      </c>
      <c r="V877" t="s">
        <v>350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2538</v>
      </c>
      <c r="C878">
        <v>238</v>
      </c>
      <c r="D878">
        <v>88</v>
      </c>
      <c r="E878">
        <v>91</v>
      </c>
      <c r="F878">
        <v>591</v>
      </c>
      <c r="G878" t="s">
        <v>2539</v>
      </c>
      <c r="H878">
        <v>4000</v>
      </c>
      <c r="I878">
        <v>31051126</v>
      </c>
      <c r="J878" t="s">
        <v>286</v>
      </c>
      <c r="K878" t="s">
        <v>296</v>
      </c>
      <c r="L878" t="s">
        <v>2540</v>
      </c>
      <c r="M878">
        <v>36877</v>
      </c>
      <c r="N878">
        <v>6254</v>
      </c>
      <c r="O878" t="s">
        <v>434</v>
      </c>
      <c r="P878">
        <v>0</v>
      </c>
      <c r="Q878" t="s">
        <v>2541</v>
      </c>
      <c r="R878" t="s">
        <v>2542</v>
      </c>
      <c r="S878">
        <v>101</v>
      </c>
      <c r="T878" t="s">
        <v>37</v>
      </c>
      <c r="U878" t="s">
        <v>56</v>
      </c>
      <c r="V878" t="s">
        <v>84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1574</v>
      </c>
      <c r="C879">
        <v>264</v>
      </c>
      <c r="D879">
        <v>141</v>
      </c>
      <c r="E879">
        <v>16000</v>
      </c>
      <c r="F879">
        <v>539</v>
      </c>
      <c r="G879" t="s">
        <v>1346</v>
      </c>
      <c r="H879">
        <v>11000</v>
      </c>
      <c r="I879">
        <v>35707327</v>
      </c>
      <c r="J879" t="s">
        <v>1025</v>
      </c>
      <c r="K879" t="s">
        <v>336</v>
      </c>
      <c r="L879" t="s">
        <v>2543</v>
      </c>
      <c r="M879">
        <v>199056</v>
      </c>
      <c r="N879">
        <v>12840</v>
      </c>
      <c r="O879" t="s">
        <v>1947</v>
      </c>
      <c r="P879">
        <v>0</v>
      </c>
      <c r="Q879" t="s">
        <v>2544</v>
      </c>
      <c r="R879" t="s">
        <v>2545</v>
      </c>
      <c r="S879">
        <v>387</v>
      </c>
      <c r="T879" t="s">
        <v>37</v>
      </c>
      <c r="U879" t="s">
        <v>38</v>
      </c>
      <c r="V879" t="s">
        <v>350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1140</v>
      </c>
      <c r="C880">
        <v>47</v>
      </c>
      <c r="D880">
        <v>107</v>
      </c>
      <c r="E880">
        <v>99</v>
      </c>
      <c r="F880">
        <v>581</v>
      </c>
      <c r="G880" t="s">
        <v>283</v>
      </c>
      <c r="H880">
        <v>18000</v>
      </c>
      <c r="I880">
        <v>20550712</v>
      </c>
      <c r="J880" t="s">
        <v>703</v>
      </c>
      <c r="K880" t="s">
        <v>353</v>
      </c>
      <c r="L880" t="s">
        <v>2546</v>
      </c>
      <c r="M880">
        <v>40346</v>
      </c>
      <c r="N880">
        <v>31014</v>
      </c>
      <c r="O880" t="s">
        <v>190</v>
      </c>
      <c r="P880">
        <v>1</v>
      </c>
      <c r="Q880" t="s">
        <v>2547</v>
      </c>
      <c r="R880" t="s">
        <v>2548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846</v>
      </c>
      <c r="C881">
        <v>50</v>
      </c>
      <c r="D881">
        <v>116</v>
      </c>
      <c r="E881">
        <v>12000</v>
      </c>
      <c r="F881">
        <v>552</v>
      </c>
      <c r="G881" t="s">
        <v>2415</v>
      </c>
      <c r="H881">
        <v>22000</v>
      </c>
      <c r="I881">
        <v>18573791</v>
      </c>
      <c r="J881" t="s">
        <v>2549</v>
      </c>
      <c r="K881" t="s">
        <v>850</v>
      </c>
      <c r="L881" t="s">
        <v>2550</v>
      </c>
      <c r="M881">
        <v>38533</v>
      </c>
      <c r="N881">
        <v>24618</v>
      </c>
      <c r="O881" t="s">
        <v>2551</v>
      </c>
      <c r="P881">
        <v>3</v>
      </c>
      <c r="Q881" t="s">
        <v>2552</v>
      </c>
      <c r="R881" t="s">
        <v>2553</v>
      </c>
      <c r="S881">
        <v>89</v>
      </c>
      <c r="T881" t="s">
        <v>37</v>
      </c>
      <c r="U881" t="s">
        <v>38</v>
      </c>
      <c r="V881" t="s">
        <v>350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424</v>
      </c>
      <c r="B882" t="s">
        <v>674</v>
      </c>
      <c r="C882">
        <v>153</v>
      </c>
      <c r="D882">
        <v>143</v>
      </c>
      <c r="E882">
        <v>541</v>
      </c>
      <c r="F882">
        <v>530</v>
      </c>
      <c r="G882" t="s">
        <v>1502</v>
      </c>
      <c r="H882">
        <v>18000</v>
      </c>
      <c r="I882">
        <v>51225796</v>
      </c>
      <c r="J882" t="s">
        <v>2554</v>
      </c>
      <c r="K882" t="s">
        <v>377</v>
      </c>
      <c r="L882" t="s">
        <v>2555</v>
      </c>
      <c r="M882">
        <v>96654</v>
      </c>
      <c r="N882">
        <v>20660</v>
      </c>
      <c r="O882" t="s">
        <v>2556</v>
      </c>
      <c r="P882">
        <v>0</v>
      </c>
      <c r="Q882" t="s">
        <v>2557</v>
      </c>
      <c r="R882" t="s">
        <v>2558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2559</v>
      </c>
      <c r="C883">
        <v>202</v>
      </c>
      <c r="D883">
        <v>114</v>
      </c>
      <c r="E883">
        <v>159</v>
      </c>
      <c r="F883">
        <v>877</v>
      </c>
      <c r="G883" t="s">
        <v>706</v>
      </c>
      <c r="H883">
        <v>13000</v>
      </c>
      <c r="I883">
        <v>16264475</v>
      </c>
      <c r="J883" t="s">
        <v>1418</v>
      </c>
      <c r="K883" t="s">
        <v>278</v>
      </c>
      <c r="L883" t="s">
        <v>2560</v>
      </c>
      <c r="M883">
        <v>54787</v>
      </c>
      <c r="N883">
        <v>16899</v>
      </c>
      <c r="O883" t="s">
        <v>621</v>
      </c>
      <c r="P883">
        <v>1</v>
      </c>
      <c r="Q883" t="s">
        <v>2561</v>
      </c>
      <c r="R883" t="s">
        <v>2562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2563</v>
      </c>
      <c r="C884">
        <v>178</v>
      </c>
      <c r="D884">
        <v>93</v>
      </c>
      <c r="E884">
        <v>45</v>
      </c>
      <c r="F884">
        <v>352</v>
      </c>
      <c r="G884" t="s">
        <v>1914</v>
      </c>
      <c r="H884">
        <v>9000</v>
      </c>
      <c r="I884">
        <v>25857987</v>
      </c>
      <c r="J884" t="s">
        <v>380</v>
      </c>
      <c r="K884" t="s">
        <v>438</v>
      </c>
      <c r="L884" t="s">
        <v>2564</v>
      </c>
      <c r="M884">
        <v>110614</v>
      </c>
      <c r="N884">
        <v>10185</v>
      </c>
      <c r="O884" t="s">
        <v>2565</v>
      </c>
      <c r="P884">
        <v>0</v>
      </c>
      <c r="Q884" t="s">
        <v>2566</v>
      </c>
      <c r="R884" t="s">
        <v>2567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2568</v>
      </c>
      <c r="C885">
        <v>84</v>
      </c>
      <c r="D885">
        <v>280</v>
      </c>
      <c r="E885">
        <v>33</v>
      </c>
      <c r="F885">
        <v>67</v>
      </c>
      <c r="G885" t="s">
        <v>2569</v>
      </c>
      <c r="H885">
        <v>789</v>
      </c>
      <c r="I885">
        <v>12870569</v>
      </c>
      <c r="J885" t="s">
        <v>948</v>
      </c>
      <c r="K885" t="s">
        <v>2570</v>
      </c>
      <c r="L885" t="s">
        <v>2571</v>
      </c>
      <c r="M885">
        <v>13215</v>
      </c>
      <c r="N885">
        <v>1671</v>
      </c>
      <c r="O885" t="s">
        <v>2572</v>
      </c>
      <c r="P885">
        <v>0</v>
      </c>
      <c r="Q885" t="s">
        <v>2573</v>
      </c>
      <c r="R885" t="s">
        <v>2574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2575</v>
      </c>
      <c r="C886">
        <v>44</v>
      </c>
      <c r="D886">
        <v>100</v>
      </c>
      <c r="E886">
        <v>0</v>
      </c>
      <c r="F886">
        <v>745</v>
      </c>
      <c r="G886" t="s">
        <v>2576</v>
      </c>
      <c r="H886">
        <v>995</v>
      </c>
      <c r="I886">
        <v>11466088</v>
      </c>
      <c r="J886" t="s">
        <v>59</v>
      </c>
      <c r="K886" t="s">
        <v>1440</v>
      </c>
      <c r="L886" t="s">
        <v>2577</v>
      </c>
      <c r="M886">
        <v>8983</v>
      </c>
      <c r="N886">
        <v>3952</v>
      </c>
      <c r="O886" t="s">
        <v>1426</v>
      </c>
      <c r="P886">
        <v>0</v>
      </c>
      <c r="Q886" t="s">
        <v>2578</v>
      </c>
      <c r="R886" t="s">
        <v>2579</v>
      </c>
      <c r="S886">
        <v>84</v>
      </c>
      <c r="T886" t="s">
        <v>37</v>
      </c>
      <c r="U886" t="s">
        <v>38</v>
      </c>
      <c r="V886" t="s">
        <v>350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2580</v>
      </c>
      <c r="C887">
        <v>93</v>
      </c>
      <c r="D887">
        <v>107</v>
      </c>
      <c r="E887">
        <v>11</v>
      </c>
      <c r="F887">
        <v>506</v>
      </c>
      <c r="G887" t="s">
        <v>666</v>
      </c>
      <c r="H887">
        <v>939</v>
      </c>
      <c r="I887">
        <v>16088610</v>
      </c>
      <c r="J887" t="s">
        <v>2581</v>
      </c>
      <c r="K887" t="s">
        <v>600</v>
      </c>
      <c r="L887" t="s">
        <v>2582</v>
      </c>
      <c r="M887">
        <v>10417</v>
      </c>
      <c r="N887">
        <v>3742</v>
      </c>
      <c r="O887" t="s">
        <v>1327</v>
      </c>
      <c r="P887">
        <v>2</v>
      </c>
      <c r="Q887" t="s">
        <v>2583</v>
      </c>
      <c r="R887" t="s">
        <v>2584</v>
      </c>
      <c r="S887">
        <v>39</v>
      </c>
      <c r="T887" t="s">
        <v>37</v>
      </c>
      <c r="U887" t="s">
        <v>38</v>
      </c>
      <c r="V887" t="s">
        <v>84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410</v>
      </c>
      <c r="C888">
        <v>277</v>
      </c>
      <c r="D888">
        <v>119</v>
      </c>
      <c r="E888">
        <v>33</v>
      </c>
      <c r="F888">
        <v>518</v>
      </c>
      <c r="G888" t="s">
        <v>2585</v>
      </c>
      <c r="H888">
        <v>3000</v>
      </c>
      <c r="I888">
        <v>51178893</v>
      </c>
      <c r="J888" t="s">
        <v>2586</v>
      </c>
      <c r="K888" t="s">
        <v>513</v>
      </c>
      <c r="L888" t="s">
        <v>2587</v>
      </c>
      <c r="M888">
        <v>24285</v>
      </c>
      <c r="N888">
        <v>6089</v>
      </c>
      <c r="O888" t="s">
        <v>2588</v>
      </c>
      <c r="P888">
        <v>4</v>
      </c>
      <c r="Q888" t="s">
        <v>2589</v>
      </c>
      <c r="R888" t="s">
        <v>2590</v>
      </c>
      <c r="S888">
        <v>110</v>
      </c>
      <c r="T888" t="s">
        <v>37</v>
      </c>
      <c r="U888" t="s">
        <v>38</v>
      </c>
      <c r="V888" t="s">
        <v>84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1462</v>
      </c>
      <c r="C889">
        <v>76</v>
      </c>
      <c r="D889">
        <v>95</v>
      </c>
      <c r="E889">
        <v>906</v>
      </c>
      <c r="F889">
        <v>287</v>
      </c>
      <c r="G889" t="s">
        <v>2134</v>
      </c>
      <c r="H889">
        <v>956</v>
      </c>
      <c r="I889">
        <v>6768055</v>
      </c>
      <c r="J889" t="s">
        <v>1345</v>
      </c>
      <c r="K889" t="s">
        <v>193</v>
      </c>
      <c r="L889" t="s">
        <v>2591</v>
      </c>
      <c r="M889">
        <v>11148</v>
      </c>
      <c r="N889">
        <v>2260</v>
      </c>
      <c r="O889" t="s">
        <v>2592</v>
      </c>
      <c r="P889">
        <v>0</v>
      </c>
      <c r="Q889" t="s">
        <v>2593</v>
      </c>
      <c r="R889" t="s">
        <v>2594</v>
      </c>
      <c r="S889">
        <v>229</v>
      </c>
      <c r="T889" t="s">
        <v>37</v>
      </c>
      <c r="U889" t="s">
        <v>56</v>
      </c>
      <c r="V889" t="s">
        <v>84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2595</v>
      </c>
      <c r="C890">
        <v>197</v>
      </c>
      <c r="D890">
        <v>119</v>
      </c>
      <c r="E890">
        <v>59</v>
      </c>
      <c r="F890">
        <v>676</v>
      </c>
      <c r="G890" t="s">
        <v>2596</v>
      </c>
      <c r="H890">
        <v>2000</v>
      </c>
      <c r="I890">
        <v>39440655</v>
      </c>
      <c r="J890" t="s">
        <v>2597</v>
      </c>
      <c r="K890" t="s">
        <v>1719</v>
      </c>
      <c r="L890" t="s">
        <v>2598</v>
      </c>
      <c r="M890">
        <v>61680</v>
      </c>
      <c r="N890">
        <v>4315</v>
      </c>
      <c r="O890" t="s">
        <v>2599</v>
      </c>
      <c r="P890">
        <v>1</v>
      </c>
      <c r="Q890" t="s">
        <v>2600</v>
      </c>
      <c r="R890" t="s">
        <v>2601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1962</v>
      </c>
      <c r="C891">
        <v>186</v>
      </c>
      <c r="D891">
        <v>133</v>
      </c>
      <c r="E891">
        <v>0</v>
      </c>
      <c r="F891">
        <v>46</v>
      </c>
      <c r="G891" t="s">
        <v>2602</v>
      </c>
      <c r="H891">
        <v>226</v>
      </c>
      <c r="I891">
        <v>6167817</v>
      </c>
      <c r="J891" t="s">
        <v>2603</v>
      </c>
      <c r="K891" t="s">
        <v>2604</v>
      </c>
      <c r="L891" t="s">
        <v>2605</v>
      </c>
      <c r="M891">
        <v>62607</v>
      </c>
      <c r="N891">
        <v>405</v>
      </c>
      <c r="O891" t="s">
        <v>2606</v>
      </c>
      <c r="P891">
        <v>1</v>
      </c>
      <c r="Q891" t="s">
        <v>2607</v>
      </c>
      <c r="R891" t="s">
        <v>2608</v>
      </c>
      <c r="S891">
        <v>239</v>
      </c>
      <c r="T891" t="s">
        <v>726</v>
      </c>
      <c r="U891" t="s">
        <v>727</v>
      </c>
      <c r="V891" t="s">
        <v>350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424</v>
      </c>
      <c r="B892" t="s">
        <v>1584</v>
      </c>
      <c r="C892">
        <v>103</v>
      </c>
      <c r="D892">
        <v>152</v>
      </c>
      <c r="E892">
        <v>0</v>
      </c>
      <c r="F892">
        <v>177</v>
      </c>
      <c r="G892" t="s">
        <v>2609</v>
      </c>
      <c r="H892">
        <v>617</v>
      </c>
      <c r="J892" t="s">
        <v>2610</v>
      </c>
      <c r="K892" t="s">
        <v>2611</v>
      </c>
      <c r="L892" t="s">
        <v>2612</v>
      </c>
      <c r="M892">
        <v>67822</v>
      </c>
      <c r="N892">
        <v>1403</v>
      </c>
      <c r="O892" t="s">
        <v>2613</v>
      </c>
      <c r="P892">
        <v>0</v>
      </c>
      <c r="Q892" t="s">
        <v>2614</v>
      </c>
      <c r="R892" t="s">
        <v>2615</v>
      </c>
      <c r="S892">
        <v>207</v>
      </c>
      <c r="T892" t="s">
        <v>37</v>
      </c>
      <c r="U892" t="s">
        <v>56</v>
      </c>
      <c r="V892" t="s">
        <v>2616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2617</v>
      </c>
      <c r="C893">
        <v>66</v>
      </c>
      <c r="D893">
        <v>96</v>
      </c>
      <c r="E893">
        <v>13</v>
      </c>
      <c r="F893">
        <v>534</v>
      </c>
      <c r="G893" t="s">
        <v>2618</v>
      </c>
      <c r="H893">
        <v>13000</v>
      </c>
      <c r="J893" t="s">
        <v>2619</v>
      </c>
      <c r="K893" t="s">
        <v>869</v>
      </c>
      <c r="L893" t="s">
        <v>2620</v>
      </c>
      <c r="M893">
        <v>19706</v>
      </c>
      <c r="N893">
        <v>15803</v>
      </c>
      <c r="O893" t="s">
        <v>2485</v>
      </c>
      <c r="P893">
        <v>1</v>
      </c>
      <c r="Q893" t="s">
        <v>2621</v>
      </c>
      <c r="R893" t="s">
        <v>2622</v>
      </c>
      <c r="S893">
        <v>142</v>
      </c>
      <c r="T893" t="s">
        <v>37</v>
      </c>
      <c r="U893" t="s">
        <v>38</v>
      </c>
      <c r="V893" t="s">
        <v>350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248</v>
      </c>
      <c r="C894">
        <v>224</v>
      </c>
      <c r="D894">
        <v>117</v>
      </c>
      <c r="E894">
        <v>0</v>
      </c>
      <c r="F894">
        <v>845</v>
      </c>
      <c r="G894" t="s">
        <v>143</v>
      </c>
      <c r="H894">
        <v>12000</v>
      </c>
      <c r="I894">
        <v>81645152</v>
      </c>
      <c r="J894" t="s">
        <v>1057</v>
      </c>
      <c r="K894" t="s">
        <v>2623</v>
      </c>
      <c r="L894" t="s">
        <v>2624</v>
      </c>
      <c r="M894">
        <v>158267</v>
      </c>
      <c r="N894">
        <v>15371</v>
      </c>
      <c r="O894" t="s">
        <v>632</v>
      </c>
      <c r="P894">
        <v>1</v>
      </c>
      <c r="Q894" t="s">
        <v>2625</v>
      </c>
      <c r="R894" t="s">
        <v>2626</v>
      </c>
      <c r="S894">
        <v>559</v>
      </c>
      <c r="T894" t="s">
        <v>37</v>
      </c>
      <c r="U894" t="s">
        <v>38</v>
      </c>
      <c r="V894" t="s">
        <v>350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2414</v>
      </c>
      <c r="C895">
        <v>202</v>
      </c>
      <c r="D895">
        <v>123</v>
      </c>
      <c r="E895">
        <v>125</v>
      </c>
      <c r="F895">
        <v>835</v>
      </c>
      <c r="G895" t="s">
        <v>532</v>
      </c>
      <c r="H895">
        <v>10000</v>
      </c>
      <c r="I895">
        <v>69951824</v>
      </c>
      <c r="J895" t="s">
        <v>151</v>
      </c>
      <c r="K895" t="s">
        <v>123</v>
      </c>
      <c r="L895" t="s">
        <v>2627</v>
      </c>
      <c r="M895">
        <v>232710</v>
      </c>
      <c r="N895">
        <v>14727</v>
      </c>
      <c r="O895" t="s">
        <v>2628</v>
      </c>
      <c r="P895">
        <v>1</v>
      </c>
      <c r="Q895" t="s">
        <v>2629</v>
      </c>
      <c r="R895" t="s">
        <v>2630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2142</v>
      </c>
      <c r="C896">
        <v>279</v>
      </c>
      <c r="D896">
        <v>92</v>
      </c>
      <c r="E896">
        <v>394</v>
      </c>
      <c r="F896">
        <v>565</v>
      </c>
      <c r="G896" t="s">
        <v>2631</v>
      </c>
      <c r="H896">
        <v>13000</v>
      </c>
      <c r="I896">
        <v>9483821</v>
      </c>
      <c r="J896" t="s">
        <v>59</v>
      </c>
      <c r="K896" t="s">
        <v>869</v>
      </c>
      <c r="L896" t="s">
        <v>2632</v>
      </c>
      <c r="M896">
        <v>39247</v>
      </c>
      <c r="N896">
        <v>25418</v>
      </c>
      <c r="O896" t="s">
        <v>2633</v>
      </c>
      <c r="P896">
        <v>3</v>
      </c>
      <c r="Q896" t="s">
        <v>2634</v>
      </c>
      <c r="R896" t="s">
        <v>2635</v>
      </c>
      <c r="S896">
        <v>131</v>
      </c>
      <c r="T896" t="s">
        <v>37</v>
      </c>
      <c r="U896" t="s">
        <v>38</v>
      </c>
      <c r="V896" t="s">
        <v>350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2636</v>
      </c>
      <c r="C897">
        <v>110</v>
      </c>
      <c r="D897">
        <v>170</v>
      </c>
      <c r="E897">
        <v>0</v>
      </c>
      <c r="F897">
        <v>889</v>
      </c>
      <c r="G897" t="s">
        <v>210</v>
      </c>
      <c r="H897">
        <v>14000</v>
      </c>
      <c r="I897">
        <v>66676062</v>
      </c>
      <c r="J897" t="s">
        <v>937</v>
      </c>
      <c r="K897" t="s">
        <v>1123</v>
      </c>
      <c r="L897" t="s">
        <v>2637</v>
      </c>
      <c r="M897">
        <v>267980</v>
      </c>
      <c r="N897">
        <v>16949</v>
      </c>
      <c r="O897" t="s">
        <v>1393</v>
      </c>
      <c r="P897">
        <v>1</v>
      </c>
      <c r="Q897" t="s">
        <v>2638</v>
      </c>
      <c r="R897" t="s">
        <v>2639</v>
      </c>
      <c r="S897">
        <v>545</v>
      </c>
      <c r="T897" t="s">
        <v>37</v>
      </c>
      <c r="U897" t="s">
        <v>38</v>
      </c>
      <c r="V897" t="s">
        <v>350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1452</v>
      </c>
      <c r="C898">
        <v>190</v>
      </c>
      <c r="D898">
        <v>123</v>
      </c>
      <c r="E898">
        <v>488</v>
      </c>
      <c r="F898">
        <v>2000</v>
      </c>
      <c r="G898" t="s">
        <v>76</v>
      </c>
      <c r="H898">
        <v>5000</v>
      </c>
      <c r="I898">
        <v>26838389</v>
      </c>
      <c r="J898" t="s">
        <v>715</v>
      </c>
      <c r="K898" t="s">
        <v>41</v>
      </c>
      <c r="L898" t="s">
        <v>2640</v>
      </c>
      <c r="M898">
        <v>58658</v>
      </c>
      <c r="N898">
        <v>12700</v>
      </c>
      <c r="O898" t="s">
        <v>161</v>
      </c>
      <c r="P898">
        <v>0</v>
      </c>
      <c r="Q898" t="s">
        <v>2641</v>
      </c>
      <c r="R898" t="s">
        <v>2642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153</v>
      </c>
      <c r="C899">
        <v>136</v>
      </c>
      <c r="D899">
        <v>110</v>
      </c>
      <c r="E899">
        <v>94</v>
      </c>
      <c r="F899">
        <v>240</v>
      </c>
      <c r="G899" t="s">
        <v>2643</v>
      </c>
      <c r="H899">
        <v>277</v>
      </c>
      <c r="I899">
        <v>75604320</v>
      </c>
      <c r="J899" t="s">
        <v>816</v>
      </c>
      <c r="K899" t="s">
        <v>2644</v>
      </c>
      <c r="L899" t="s">
        <v>2645</v>
      </c>
      <c r="M899">
        <v>68417</v>
      </c>
      <c r="N899">
        <v>847</v>
      </c>
      <c r="O899" t="s">
        <v>2646</v>
      </c>
      <c r="P899">
        <v>1</v>
      </c>
      <c r="Q899" t="s">
        <v>2647</v>
      </c>
      <c r="R899" t="s">
        <v>2648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2649</v>
      </c>
      <c r="C900">
        <v>121</v>
      </c>
      <c r="D900">
        <v>116</v>
      </c>
      <c r="E900">
        <v>44</v>
      </c>
      <c r="F900">
        <v>420</v>
      </c>
      <c r="G900" t="s">
        <v>1968</v>
      </c>
      <c r="H900">
        <v>593</v>
      </c>
      <c r="I900">
        <v>108200000</v>
      </c>
      <c r="J900" t="s">
        <v>343</v>
      </c>
      <c r="K900" t="s">
        <v>2366</v>
      </c>
      <c r="L900" t="s">
        <v>2650</v>
      </c>
      <c r="M900">
        <v>76331</v>
      </c>
      <c r="N900">
        <v>2908</v>
      </c>
      <c r="O900" t="s">
        <v>2651</v>
      </c>
      <c r="P900">
        <v>4</v>
      </c>
      <c r="Q900" t="s">
        <v>2652</v>
      </c>
      <c r="R900" t="s">
        <v>2653</v>
      </c>
      <c r="S900">
        <v>269</v>
      </c>
      <c r="T900" t="s">
        <v>37</v>
      </c>
      <c r="U900" t="s">
        <v>38</v>
      </c>
      <c r="V900" t="s">
        <v>84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1139</v>
      </c>
      <c r="C901">
        <v>131</v>
      </c>
      <c r="D901">
        <v>121</v>
      </c>
      <c r="E901">
        <v>102</v>
      </c>
      <c r="F901">
        <v>43</v>
      </c>
      <c r="G901" t="s">
        <v>2654</v>
      </c>
      <c r="H901">
        <v>117</v>
      </c>
      <c r="I901">
        <v>5660084</v>
      </c>
      <c r="J901" t="s">
        <v>2048</v>
      </c>
      <c r="K901" t="s">
        <v>2655</v>
      </c>
      <c r="L901" t="s">
        <v>2656</v>
      </c>
      <c r="M901">
        <v>41620</v>
      </c>
      <c r="N901">
        <v>286</v>
      </c>
      <c r="O901" t="s">
        <v>2657</v>
      </c>
      <c r="P901">
        <v>0</v>
      </c>
      <c r="Q901" t="s">
        <v>2658</v>
      </c>
      <c r="R901" t="s">
        <v>2659</v>
      </c>
      <c r="S901">
        <v>418</v>
      </c>
      <c r="T901" t="s">
        <v>37</v>
      </c>
      <c r="U901" t="s">
        <v>38</v>
      </c>
      <c r="V901" t="s">
        <v>350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424</v>
      </c>
      <c r="B902" t="s">
        <v>1904</v>
      </c>
      <c r="C902">
        <v>127</v>
      </c>
      <c r="D902">
        <v>128</v>
      </c>
      <c r="E902">
        <v>234</v>
      </c>
      <c r="F902">
        <v>581</v>
      </c>
      <c r="G902" t="s">
        <v>433</v>
      </c>
      <c r="H902">
        <v>14000</v>
      </c>
      <c r="I902">
        <v>7221458</v>
      </c>
      <c r="J902" t="s">
        <v>1861</v>
      </c>
      <c r="K902" t="s">
        <v>150</v>
      </c>
      <c r="L902" t="s">
        <v>2660</v>
      </c>
      <c r="M902">
        <v>20740</v>
      </c>
      <c r="N902">
        <v>27614</v>
      </c>
      <c r="O902" t="s">
        <v>190</v>
      </c>
      <c r="P902">
        <v>0</v>
      </c>
      <c r="Q902" t="s">
        <v>2661</v>
      </c>
      <c r="R902" t="s">
        <v>2662</v>
      </c>
      <c r="S902">
        <v>178</v>
      </c>
      <c r="T902" t="s">
        <v>37</v>
      </c>
      <c r="U902" t="s">
        <v>435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1310</v>
      </c>
      <c r="C903">
        <v>160</v>
      </c>
      <c r="D903">
        <v>99</v>
      </c>
      <c r="E903">
        <v>309</v>
      </c>
      <c r="F903">
        <v>577</v>
      </c>
      <c r="G903" t="s">
        <v>856</v>
      </c>
      <c r="H903">
        <v>23000</v>
      </c>
      <c r="I903">
        <v>70327868</v>
      </c>
      <c r="J903" t="s">
        <v>223</v>
      </c>
      <c r="K903" t="s">
        <v>58</v>
      </c>
      <c r="L903" t="s">
        <v>2663</v>
      </c>
      <c r="M903">
        <v>58416</v>
      </c>
      <c r="N903">
        <v>26527</v>
      </c>
      <c r="O903" t="s">
        <v>1580</v>
      </c>
      <c r="P903">
        <v>0</v>
      </c>
      <c r="Q903" t="s">
        <v>2664</v>
      </c>
      <c r="R903" t="s">
        <v>2665</v>
      </c>
      <c r="S903">
        <v>301</v>
      </c>
      <c r="T903" t="s">
        <v>37</v>
      </c>
      <c r="U903" t="s">
        <v>435</v>
      </c>
      <c r="V903" t="s">
        <v>350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1384</v>
      </c>
      <c r="C904">
        <v>78</v>
      </c>
      <c r="D904">
        <v>94</v>
      </c>
      <c r="E904">
        <v>383</v>
      </c>
      <c r="F904">
        <v>753</v>
      </c>
      <c r="G904" t="s">
        <v>179</v>
      </c>
      <c r="H904">
        <v>4000</v>
      </c>
      <c r="I904">
        <v>58297830</v>
      </c>
      <c r="J904" t="s">
        <v>2666</v>
      </c>
      <c r="K904" t="s">
        <v>76</v>
      </c>
      <c r="L904" t="s">
        <v>2667</v>
      </c>
      <c r="M904">
        <v>86347</v>
      </c>
      <c r="N904">
        <v>6017</v>
      </c>
      <c r="O904" t="s">
        <v>2668</v>
      </c>
      <c r="P904">
        <v>1</v>
      </c>
      <c r="Q904" t="s">
        <v>2669</v>
      </c>
      <c r="R904" t="s">
        <v>2670</v>
      </c>
      <c r="S904">
        <v>191</v>
      </c>
      <c r="T904" t="s">
        <v>37</v>
      </c>
      <c r="U904" t="s">
        <v>38</v>
      </c>
      <c r="V904" t="s">
        <v>188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424</v>
      </c>
      <c r="B905" t="s">
        <v>237</v>
      </c>
      <c r="C905">
        <v>209</v>
      </c>
      <c r="D905">
        <v>127</v>
      </c>
      <c r="E905">
        <v>1000</v>
      </c>
      <c r="F905">
        <v>653</v>
      </c>
      <c r="G905" t="s">
        <v>2671</v>
      </c>
      <c r="H905">
        <v>1000</v>
      </c>
      <c r="I905">
        <v>57386369</v>
      </c>
      <c r="J905" t="s">
        <v>1287</v>
      </c>
      <c r="K905" t="s">
        <v>254</v>
      </c>
      <c r="L905" t="s">
        <v>2672</v>
      </c>
      <c r="M905">
        <v>224013</v>
      </c>
      <c r="N905">
        <v>2601</v>
      </c>
      <c r="O905" t="s">
        <v>559</v>
      </c>
      <c r="P905">
        <v>1</v>
      </c>
      <c r="Q905" t="s">
        <v>2673</v>
      </c>
      <c r="R905" t="s">
        <v>2674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2077</v>
      </c>
      <c r="C906">
        <v>98</v>
      </c>
      <c r="D906">
        <v>89</v>
      </c>
      <c r="E906">
        <v>17</v>
      </c>
      <c r="F906">
        <v>303</v>
      </c>
      <c r="G906" t="s">
        <v>851</v>
      </c>
      <c r="H906">
        <v>12000</v>
      </c>
      <c r="I906">
        <v>45207112</v>
      </c>
      <c r="J906" t="s">
        <v>1061</v>
      </c>
      <c r="K906" t="s">
        <v>186</v>
      </c>
      <c r="L906" t="s">
        <v>2675</v>
      </c>
      <c r="M906">
        <v>21283</v>
      </c>
      <c r="N906">
        <v>13390</v>
      </c>
      <c r="O906" t="s">
        <v>2676</v>
      </c>
      <c r="P906">
        <v>1</v>
      </c>
      <c r="Q906" t="s">
        <v>2677</v>
      </c>
      <c r="R906" t="s">
        <v>2678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2679</v>
      </c>
      <c r="C907">
        <v>391</v>
      </c>
      <c r="D907">
        <v>123</v>
      </c>
      <c r="E907">
        <v>108</v>
      </c>
      <c r="F907">
        <v>3000</v>
      </c>
      <c r="G907" t="s">
        <v>233</v>
      </c>
      <c r="H907">
        <v>40000</v>
      </c>
      <c r="I907">
        <v>62563543</v>
      </c>
      <c r="J907" t="s">
        <v>839</v>
      </c>
      <c r="K907" t="s">
        <v>43</v>
      </c>
      <c r="L907" t="s">
        <v>2680</v>
      </c>
      <c r="M907">
        <v>115216</v>
      </c>
      <c r="N907">
        <v>63769</v>
      </c>
      <c r="O907" t="s">
        <v>759</v>
      </c>
      <c r="P907">
        <v>7</v>
      </c>
      <c r="Q907" t="s">
        <v>2681</v>
      </c>
      <c r="R907" t="s">
        <v>2682</v>
      </c>
      <c r="S907">
        <v>289</v>
      </c>
      <c r="T907" t="s">
        <v>37</v>
      </c>
      <c r="U907" t="s">
        <v>38</v>
      </c>
      <c r="V907" t="s">
        <v>350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1574</v>
      </c>
      <c r="C908">
        <v>279</v>
      </c>
      <c r="D908">
        <v>135</v>
      </c>
      <c r="E908">
        <v>16000</v>
      </c>
      <c r="F908">
        <v>310</v>
      </c>
      <c r="G908" t="s">
        <v>359</v>
      </c>
      <c r="H908">
        <v>23000</v>
      </c>
      <c r="I908">
        <v>33574332</v>
      </c>
      <c r="J908" t="s">
        <v>948</v>
      </c>
      <c r="K908" t="s">
        <v>222</v>
      </c>
      <c r="L908" t="s">
        <v>2683</v>
      </c>
      <c r="M908">
        <v>101221</v>
      </c>
      <c r="N908">
        <v>24468</v>
      </c>
      <c r="O908" t="s">
        <v>270</v>
      </c>
      <c r="P908">
        <v>0</v>
      </c>
      <c r="Q908" t="s">
        <v>2684</v>
      </c>
      <c r="R908" t="s">
        <v>2685</v>
      </c>
      <c r="S908">
        <v>415</v>
      </c>
      <c r="T908" t="s">
        <v>37</v>
      </c>
      <c r="U908" t="s">
        <v>38</v>
      </c>
      <c r="V908" t="s">
        <v>350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1359</v>
      </c>
      <c r="C909">
        <v>216</v>
      </c>
      <c r="D909">
        <v>118</v>
      </c>
      <c r="E909">
        <v>473</v>
      </c>
      <c r="F909">
        <v>963</v>
      </c>
      <c r="G909" t="s">
        <v>1246</v>
      </c>
      <c r="H909">
        <v>18000</v>
      </c>
      <c r="I909">
        <v>73343413</v>
      </c>
      <c r="J909" t="s">
        <v>1018</v>
      </c>
      <c r="K909" t="s">
        <v>377</v>
      </c>
      <c r="L909" t="s">
        <v>2686</v>
      </c>
      <c r="M909">
        <v>217480</v>
      </c>
      <c r="N909">
        <v>22517</v>
      </c>
      <c r="O909" t="s">
        <v>1346</v>
      </c>
      <c r="P909">
        <v>0</v>
      </c>
      <c r="Q909" t="s">
        <v>2687</v>
      </c>
      <c r="R909" t="s">
        <v>2688</v>
      </c>
      <c r="S909">
        <v>429</v>
      </c>
      <c r="T909" t="s">
        <v>37</v>
      </c>
      <c r="U909" t="s">
        <v>38</v>
      </c>
      <c r="V909" t="s">
        <v>350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2689</v>
      </c>
      <c r="C910">
        <v>250</v>
      </c>
      <c r="D910">
        <v>189</v>
      </c>
      <c r="E910">
        <v>0</v>
      </c>
      <c r="F910">
        <v>1000</v>
      </c>
      <c r="G910" t="s">
        <v>532</v>
      </c>
      <c r="H910">
        <v>16000</v>
      </c>
      <c r="I910">
        <v>25031037</v>
      </c>
      <c r="J910" t="s">
        <v>2690</v>
      </c>
      <c r="K910" t="s">
        <v>858</v>
      </c>
      <c r="L910" t="s">
        <v>2691</v>
      </c>
      <c r="M910">
        <v>155496</v>
      </c>
      <c r="N910">
        <v>22186</v>
      </c>
      <c r="O910" t="s">
        <v>720</v>
      </c>
      <c r="P910">
        <v>0</v>
      </c>
      <c r="Q910" t="s">
        <v>2692</v>
      </c>
      <c r="R910" t="s">
        <v>2693</v>
      </c>
      <c r="S910">
        <v>532</v>
      </c>
      <c r="T910" t="s">
        <v>37</v>
      </c>
      <c r="U910" t="s">
        <v>38</v>
      </c>
      <c r="V910" t="s">
        <v>350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1252</v>
      </c>
      <c r="C911">
        <v>78</v>
      </c>
      <c r="D911">
        <v>172</v>
      </c>
      <c r="E911">
        <v>438</v>
      </c>
      <c r="F911">
        <v>466</v>
      </c>
      <c r="G911" t="s">
        <v>2694</v>
      </c>
      <c r="H911">
        <v>852</v>
      </c>
      <c r="I911">
        <v>22843047</v>
      </c>
      <c r="J911" t="s">
        <v>2695</v>
      </c>
      <c r="K911" t="s">
        <v>492</v>
      </c>
      <c r="L911" t="s">
        <v>2696</v>
      </c>
      <c r="M911">
        <v>6082</v>
      </c>
      <c r="N911">
        <v>2397</v>
      </c>
      <c r="O911" t="s">
        <v>2697</v>
      </c>
      <c r="P911">
        <v>1</v>
      </c>
      <c r="Q911" t="s">
        <v>2698</v>
      </c>
      <c r="R911" t="s">
        <v>2699</v>
      </c>
      <c r="S911">
        <v>207</v>
      </c>
      <c r="T911" t="s">
        <v>37</v>
      </c>
      <c r="U911" t="s">
        <v>38</v>
      </c>
      <c r="V911" t="s">
        <v>350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2700</v>
      </c>
      <c r="C912">
        <v>106</v>
      </c>
      <c r="D912">
        <v>124</v>
      </c>
      <c r="E912">
        <v>161</v>
      </c>
      <c r="F912">
        <v>681</v>
      </c>
      <c r="G912" t="s">
        <v>819</v>
      </c>
      <c r="H912">
        <v>21000</v>
      </c>
      <c r="I912">
        <v>5755286</v>
      </c>
      <c r="J912" t="s">
        <v>2701</v>
      </c>
      <c r="K912" t="s">
        <v>86</v>
      </c>
      <c r="L912" t="s">
        <v>2702</v>
      </c>
      <c r="M912">
        <v>18310</v>
      </c>
      <c r="N912">
        <v>26334</v>
      </c>
      <c r="O912" t="s">
        <v>2703</v>
      </c>
      <c r="P912">
        <v>1</v>
      </c>
      <c r="Q912" t="s">
        <v>2704</v>
      </c>
      <c r="R912" t="s">
        <v>2705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251</v>
      </c>
      <c r="C913">
        <v>194</v>
      </c>
      <c r="D913">
        <v>141</v>
      </c>
      <c r="E913">
        <v>14000</v>
      </c>
      <c r="F913">
        <v>3000</v>
      </c>
      <c r="G913" t="s">
        <v>217</v>
      </c>
      <c r="H913">
        <v>29000</v>
      </c>
      <c r="I913">
        <v>164435221</v>
      </c>
      <c r="J913" t="s">
        <v>839</v>
      </c>
      <c r="K913" t="s">
        <v>152</v>
      </c>
      <c r="L913" t="s">
        <v>2706</v>
      </c>
      <c r="M913">
        <v>525801</v>
      </c>
      <c r="N913">
        <v>48153</v>
      </c>
      <c r="O913" t="s">
        <v>427</v>
      </c>
      <c r="P913">
        <v>0</v>
      </c>
      <c r="Q913" t="s">
        <v>2707</v>
      </c>
      <c r="R913" t="s">
        <v>2708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1079</v>
      </c>
      <c r="C914">
        <v>558</v>
      </c>
      <c r="D914">
        <v>157</v>
      </c>
      <c r="E914">
        <v>0</v>
      </c>
      <c r="F914">
        <v>304</v>
      </c>
      <c r="G914" t="s">
        <v>1273</v>
      </c>
      <c r="H914">
        <v>1000</v>
      </c>
      <c r="I914">
        <v>95720716</v>
      </c>
      <c r="J914" t="s">
        <v>1277</v>
      </c>
      <c r="K914" t="s">
        <v>709</v>
      </c>
      <c r="L914" t="s">
        <v>2709</v>
      </c>
      <c r="M914">
        <v>216032</v>
      </c>
      <c r="N914">
        <v>2759</v>
      </c>
      <c r="O914" t="s">
        <v>2710</v>
      </c>
      <c r="P914">
        <v>0</v>
      </c>
      <c r="Q914" t="s">
        <v>2711</v>
      </c>
      <c r="R914" t="s">
        <v>2712</v>
      </c>
      <c r="S914">
        <v>640</v>
      </c>
      <c r="T914" t="s">
        <v>37</v>
      </c>
      <c r="U914" t="s">
        <v>38</v>
      </c>
      <c r="V914" t="s">
        <v>350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606</v>
      </c>
      <c r="C915">
        <v>183</v>
      </c>
      <c r="D915">
        <v>106</v>
      </c>
      <c r="E915">
        <v>235</v>
      </c>
      <c r="F915">
        <v>931</v>
      </c>
      <c r="G915" t="s">
        <v>542</v>
      </c>
      <c r="H915">
        <v>4000</v>
      </c>
      <c r="I915">
        <v>118683135</v>
      </c>
      <c r="J915" t="s">
        <v>715</v>
      </c>
      <c r="K915" t="s">
        <v>171</v>
      </c>
      <c r="L915" t="s">
        <v>2713</v>
      </c>
      <c r="M915">
        <v>102167</v>
      </c>
      <c r="N915">
        <v>8315</v>
      </c>
      <c r="O915" t="s">
        <v>2714</v>
      </c>
      <c r="P915">
        <v>1</v>
      </c>
      <c r="Q915" t="s">
        <v>2715</v>
      </c>
      <c r="R915" t="s">
        <v>2716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2717</v>
      </c>
      <c r="C916">
        <v>238</v>
      </c>
      <c r="D916">
        <v>108</v>
      </c>
      <c r="E916">
        <v>58</v>
      </c>
      <c r="F916">
        <v>838</v>
      </c>
      <c r="G916" t="s">
        <v>1121</v>
      </c>
      <c r="H916">
        <v>14000</v>
      </c>
      <c r="I916">
        <v>143704210</v>
      </c>
      <c r="J916" t="s">
        <v>2718</v>
      </c>
      <c r="K916" t="s">
        <v>272</v>
      </c>
      <c r="L916" t="s">
        <v>2719</v>
      </c>
      <c r="M916">
        <v>145974</v>
      </c>
      <c r="N916">
        <v>26002</v>
      </c>
      <c r="O916" t="s">
        <v>258</v>
      </c>
      <c r="P916">
        <v>1</v>
      </c>
      <c r="Q916" t="s">
        <v>2720</v>
      </c>
      <c r="R916" t="s">
        <v>2721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1439</v>
      </c>
      <c r="C917">
        <v>186</v>
      </c>
      <c r="D917">
        <v>125</v>
      </c>
      <c r="E917">
        <v>0</v>
      </c>
      <c r="F917">
        <v>11000</v>
      </c>
      <c r="G917" t="s">
        <v>583</v>
      </c>
      <c r="H917">
        <v>14000</v>
      </c>
      <c r="I917">
        <v>110476776</v>
      </c>
      <c r="J917" t="s">
        <v>816</v>
      </c>
      <c r="K917" t="s">
        <v>383</v>
      </c>
      <c r="L917" t="s">
        <v>2722</v>
      </c>
      <c r="M917">
        <v>95437</v>
      </c>
      <c r="N917">
        <v>45696</v>
      </c>
      <c r="O917" t="s">
        <v>175</v>
      </c>
      <c r="P917">
        <v>12</v>
      </c>
      <c r="Q917" t="s">
        <v>2723</v>
      </c>
      <c r="R917" t="s">
        <v>2724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2725</v>
      </c>
      <c r="C918">
        <v>144</v>
      </c>
      <c r="D918">
        <v>107</v>
      </c>
      <c r="E918">
        <v>422</v>
      </c>
      <c r="F918">
        <v>379</v>
      </c>
      <c r="G918" t="s">
        <v>2726</v>
      </c>
      <c r="H918">
        <v>631</v>
      </c>
      <c r="I918">
        <v>80270227</v>
      </c>
      <c r="J918" t="s">
        <v>789</v>
      </c>
      <c r="K918" t="s">
        <v>2727</v>
      </c>
      <c r="L918" t="s">
        <v>2728</v>
      </c>
      <c r="M918">
        <v>66382</v>
      </c>
      <c r="N918">
        <v>2297</v>
      </c>
      <c r="O918" t="s">
        <v>2017</v>
      </c>
      <c r="P918">
        <v>5</v>
      </c>
      <c r="Q918" t="s">
        <v>2729</v>
      </c>
      <c r="R918" t="s">
        <v>2730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2731</v>
      </c>
      <c r="C919">
        <v>156</v>
      </c>
      <c r="D919">
        <v>215</v>
      </c>
      <c r="E919">
        <v>0</v>
      </c>
      <c r="F919">
        <v>463</v>
      </c>
      <c r="G919" t="s">
        <v>1006</v>
      </c>
      <c r="H919">
        <v>648</v>
      </c>
      <c r="I919">
        <v>36385763</v>
      </c>
      <c r="J919" t="s">
        <v>1469</v>
      </c>
      <c r="K919" t="s">
        <v>381</v>
      </c>
      <c r="L919" t="s">
        <v>2732</v>
      </c>
      <c r="M919">
        <v>138941</v>
      </c>
      <c r="N919">
        <v>1937</v>
      </c>
      <c r="O919" t="s">
        <v>2733</v>
      </c>
      <c r="P919">
        <v>0</v>
      </c>
      <c r="Q919" t="s">
        <v>2734</v>
      </c>
      <c r="R919" t="s">
        <v>2735</v>
      </c>
      <c r="S919">
        <v>1448</v>
      </c>
      <c r="T919" t="s">
        <v>37</v>
      </c>
      <c r="U919" t="s">
        <v>38</v>
      </c>
      <c r="V919" t="s">
        <v>350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2736</v>
      </c>
      <c r="C920">
        <v>215</v>
      </c>
      <c r="D920">
        <v>118</v>
      </c>
      <c r="E920">
        <v>71</v>
      </c>
      <c r="F920">
        <v>634</v>
      </c>
      <c r="G920" t="s">
        <v>202</v>
      </c>
      <c r="H920">
        <v>16000</v>
      </c>
      <c r="I920">
        <v>37035845</v>
      </c>
      <c r="J920" t="s">
        <v>1269</v>
      </c>
      <c r="K920" t="s">
        <v>214</v>
      </c>
      <c r="L920" t="s">
        <v>2737</v>
      </c>
      <c r="M920">
        <v>136680</v>
      </c>
      <c r="N920">
        <v>28045</v>
      </c>
      <c r="O920" t="s">
        <v>2738</v>
      </c>
      <c r="P920">
        <v>2</v>
      </c>
      <c r="Q920" t="s">
        <v>2739</v>
      </c>
      <c r="R920" t="s">
        <v>2740</v>
      </c>
      <c r="S920">
        <v>149</v>
      </c>
      <c r="T920" t="s">
        <v>37</v>
      </c>
      <c r="U920" t="s">
        <v>38</v>
      </c>
      <c r="V920" t="s">
        <v>350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2741</v>
      </c>
      <c r="C921">
        <v>140</v>
      </c>
      <c r="D921">
        <v>118</v>
      </c>
      <c r="E921">
        <v>869</v>
      </c>
      <c r="F921">
        <v>21</v>
      </c>
      <c r="G921" t="s">
        <v>2742</v>
      </c>
      <c r="H921">
        <v>134</v>
      </c>
      <c r="I921">
        <v>34580635</v>
      </c>
      <c r="J921" t="s">
        <v>1953</v>
      </c>
      <c r="K921" t="s">
        <v>2743</v>
      </c>
      <c r="L921" t="s">
        <v>2744</v>
      </c>
      <c r="M921">
        <v>100743</v>
      </c>
      <c r="N921">
        <v>209</v>
      </c>
      <c r="O921" t="s">
        <v>2745</v>
      </c>
      <c r="P921">
        <v>1</v>
      </c>
      <c r="Q921" t="s">
        <v>2746</v>
      </c>
      <c r="R921" t="s">
        <v>2747</v>
      </c>
      <c r="S921">
        <v>549</v>
      </c>
      <c r="T921" t="s">
        <v>37</v>
      </c>
      <c r="U921" t="s">
        <v>56</v>
      </c>
      <c r="V921" t="s">
        <v>350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293</v>
      </c>
      <c r="C922">
        <v>133</v>
      </c>
      <c r="D922">
        <v>178</v>
      </c>
      <c r="E922">
        <v>17000</v>
      </c>
      <c r="F922">
        <v>574</v>
      </c>
      <c r="G922" t="s">
        <v>218</v>
      </c>
      <c r="H922">
        <v>22000</v>
      </c>
      <c r="I922">
        <v>42438300</v>
      </c>
      <c r="J922" t="s">
        <v>839</v>
      </c>
      <c r="K922" t="s">
        <v>850</v>
      </c>
      <c r="L922" t="s">
        <v>2748</v>
      </c>
      <c r="M922">
        <v>333542</v>
      </c>
      <c r="N922">
        <v>24183</v>
      </c>
      <c r="O922" t="s">
        <v>1415</v>
      </c>
      <c r="P922">
        <v>2</v>
      </c>
      <c r="Q922" t="s">
        <v>2749</v>
      </c>
      <c r="R922" t="s">
        <v>2750</v>
      </c>
      <c r="S922">
        <v>533</v>
      </c>
      <c r="T922" t="s">
        <v>37</v>
      </c>
      <c r="U922" t="s">
        <v>38</v>
      </c>
      <c r="V922" t="s">
        <v>350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2751</v>
      </c>
      <c r="C923">
        <v>203</v>
      </c>
      <c r="D923">
        <v>92</v>
      </c>
      <c r="E923">
        <v>180</v>
      </c>
      <c r="F923">
        <v>75</v>
      </c>
      <c r="G923" t="s">
        <v>2752</v>
      </c>
      <c r="H923">
        <v>211</v>
      </c>
      <c r="I923">
        <v>23324666</v>
      </c>
      <c r="J923" t="s">
        <v>59</v>
      </c>
      <c r="K923" t="s">
        <v>2753</v>
      </c>
      <c r="L923" t="s">
        <v>2754</v>
      </c>
      <c r="M923">
        <v>97775</v>
      </c>
      <c r="N923">
        <v>488</v>
      </c>
      <c r="O923" t="s">
        <v>2755</v>
      </c>
      <c r="P923">
        <v>1</v>
      </c>
      <c r="Q923" t="s">
        <v>2756</v>
      </c>
      <c r="R923" t="s">
        <v>2757</v>
      </c>
      <c r="S923">
        <v>211</v>
      </c>
      <c r="T923" t="s">
        <v>37</v>
      </c>
      <c r="U923" t="s">
        <v>727</v>
      </c>
      <c r="V923" t="s">
        <v>350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2758</v>
      </c>
      <c r="C924">
        <v>127</v>
      </c>
      <c r="D924">
        <v>104</v>
      </c>
      <c r="E924">
        <v>13</v>
      </c>
      <c r="F924">
        <v>343</v>
      </c>
      <c r="G924" t="s">
        <v>428</v>
      </c>
      <c r="H924">
        <v>961</v>
      </c>
      <c r="I924">
        <v>23020488</v>
      </c>
      <c r="J924" t="s">
        <v>649</v>
      </c>
      <c r="K924" t="s">
        <v>425</v>
      </c>
      <c r="L924" t="s">
        <v>2759</v>
      </c>
      <c r="M924">
        <v>42324</v>
      </c>
      <c r="N924">
        <v>2422</v>
      </c>
      <c r="O924" t="s">
        <v>2760</v>
      </c>
      <c r="P924">
        <v>3</v>
      </c>
      <c r="Q924" t="s">
        <v>2761</v>
      </c>
      <c r="R924" t="s">
        <v>2762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1503</v>
      </c>
      <c r="C925">
        <v>155</v>
      </c>
      <c r="D925">
        <v>116</v>
      </c>
      <c r="E925">
        <v>101</v>
      </c>
      <c r="F925">
        <v>79</v>
      </c>
      <c r="G925" t="s">
        <v>2763</v>
      </c>
      <c r="H925">
        <v>889</v>
      </c>
      <c r="I925">
        <v>90567722</v>
      </c>
      <c r="J925" t="s">
        <v>809</v>
      </c>
      <c r="K925" t="s">
        <v>2144</v>
      </c>
      <c r="L925" t="s">
        <v>2764</v>
      </c>
      <c r="M925">
        <v>185878</v>
      </c>
      <c r="N925">
        <v>1711</v>
      </c>
      <c r="O925" t="s">
        <v>2765</v>
      </c>
      <c r="P925">
        <v>1</v>
      </c>
      <c r="Q925" t="s">
        <v>2766</v>
      </c>
      <c r="R925" t="s">
        <v>2767</v>
      </c>
      <c r="S925">
        <v>481</v>
      </c>
      <c r="T925" t="s">
        <v>37</v>
      </c>
      <c r="U925" t="s">
        <v>38</v>
      </c>
      <c r="V925" t="s">
        <v>350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2768</v>
      </c>
      <c r="C926">
        <v>98</v>
      </c>
      <c r="D926">
        <v>90</v>
      </c>
      <c r="E926">
        <v>176</v>
      </c>
      <c r="F926">
        <v>523</v>
      </c>
      <c r="G926" t="s">
        <v>1072</v>
      </c>
      <c r="H926">
        <v>677</v>
      </c>
      <c r="I926">
        <v>72601713</v>
      </c>
      <c r="J926" t="s">
        <v>1320</v>
      </c>
      <c r="K926" t="s">
        <v>2769</v>
      </c>
      <c r="L926" t="s">
        <v>2770</v>
      </c>
      <c r="M926">
        <v>21396</v>
      </c>
      <c r="N926">
        <v>2055</v>
      </c>
      <c r="O926" t="s">
        <v>460</v>
      </c>
      <c r="P926">
        <v>1</v>
      </c>
      <c r="Q926" t="s">
        <v>2771</v>
      </c>
      <c r="R926" t="s">
        <v>2772</v>
      </c>
      <c r="S926">
        <v>155</v>
      </c>
      <c r="T926" t="s">
        <v>37</v>
      </c>
      <c r="U926" t="s">
        <v>435</v>
      </c>
      <c r="V926" t="s">
        <v>84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2773</v>
      </c>
      <c r="C927">
        <v>71</v>
      </c>
      <c r="D927">
        <v>93</v>
      </c>
      <c r="E927">
        <v>14</v>
      </c>
      <c r="F927">
        <v>728</v>
      </c>
      <c r="G927" t="s">
        <v>2774</v>
      </c>
      <c r="H927">
        <v>2000</v>
      </c>
      <c r="I927">
        <v>35092918</v>
      </c>
      <c r="J927" t="s">
        <v>1349</v>
      </c>
      <c r="K927" t="s">
        <v>493</v>
      </c>
      <c r="L927" t="s">
        <v>2775</v>
      </c>
      <c r="M927">
        <v>15740</v>
      </c>
      <c r="N927">
        <v>5468</v>
      </c>
      <c r="O927" t="s">
        <v>2776</v>
      </c>
      <c r="P927">
        <v>0</v>
      </c>
      <c r="Q927" t="s">
        <v>2777</v>
      </c>
      <c r="R927" t="s">
        <v>2778</v>
      </c>
      <c r="S927">
        <v>110</v>
      </c>
      <c r="T927" t="s">
        <v>37</v>
      </c>
      <c r="U927" t="s">
        <v>38</v>
      </c>
      <c r="V927" t="s">
        <v>84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138</v>
      </c>
      <c r="C928">
        <v>299</v>
      </c>
      <c r="D928">
        <v>130</v>
      </c>
      <c r="E928">
        <v>129</v>
      </c>
      <c r="F928">
        <v>12000</v>
      </c>
      <c r="G928" t="s">
        <v>331</v>
      </c>
      <c r="H928">
        <v>21000</v>
      </c>
      <c r="I928">
        <v>296623634</v>
      </c>
      <c r="J928" t="s">
        <v>582</v>
      </c>
      <c r="K928" t="s">
        <v>436</v>
      </c>
      <c r="L928" t="s">
        <v>2779</v>
      </c>
      <c r="M928">
        <v>220758</v>
      </c>
      <c r="N928">
        <v>64040</v>
      </c>
      <c r="O928" t="s">
        <v>583</v>
      </c>
      <c r="P928">
        <v>2</v>
      </c>
      <c r="Q928" t="s">
        <v>2780</v>
      </c>
      <c r="R928" t="s">
        <v>2781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110</v>
      </c>
      <c r="C929">
        <v>212</v>
      </c>
      <c r="D929">
        <v>90</v>
      </c>
      <c r="E929">
        <v>80</v>
      </c>
      <c r="F929">
        <v>21</v>
      </c>
      <c r="G929" t="s">
        <v>411</v>
      </c>
      <c r="H929">
        <v>145</v>
      </c>
      <c r="I929">
        <v>267652016</v>
      </c>
      <c r="J929" t="s">
        <v>185</v>
      </c>
      <c r="K929" t="s">
        <v>2782</v>
      </c>
      <c r="L929" t="s">
        <v>2783</v>
      </c>
      <c r="M929">
        <v>467113</v>
      </c>
      <c r="N929">
        <v>275</v>
      </c>
      <c r="O929" t="s">
        <v>2784</v>
      </c>
      <c r="P929">
        <v>1</v>
      </c>
      <c r="Q929" t="s">
        <v>2785</v>
      </c>
      <c r="R929" t="s">
        <v>2786</v>
      </c>
      <c r="S929">
        <v>945</v>
      </c>
      <c r="T929" t="s">
        <v>37</v>
      </c>
      <c r="U929" t="s">
        <v>38</v>
      </c>
      <c r="V929" t="s">
        <v>84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2787</v>
      </c>
      <c r="C930">
        <v>413</v>
      </c>
      <c r="D930">
        <v>106</v>
      </c>
      <c r="E930">
        <v>53</v>
      </c>
      <c r="F930">
        <v>593</v>
      </c>
      <c r="G930" t="s">
        <v>1346</v>
      </c>
      <c r="H930">
        <v>13000</v>
      </c>
      <c r="I930">
        <v>62453315</v>
      </c>
      <c r="J930" t="s">
        <v>2788</v>
      </c>
      <c r="K930" t="s">
        <v>604</v>
      </c>
      <c r="L930" t="s">
        <v>2789</v>
      </c>
      <c r="M930">
        <v>200035</v>
      </c>
      <c r="N930">
        <v>14607</v>
      </c>
      <c r="O930" t="s">
        <v>2790</v>
      </c>
      <c r="P930">
        <v>2</v>
      </c>
      <c r="Q930" t="s">
        <v>2791</v>
      </c>
      <c r="R930" t="s">
        <v>2792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315</v>
      </c>
      <c r="C931">
        <v>67</v>
      </c>
      <c r="D931">
        <v>155</v>
      </c>
      <c r="E931">
        <v>58</v>
      </c>
      <c r="F931">
        <v>720</v>
      </c>
      <c r="G931" t="s">
        <v>283</v>
      </c>
      <c r="H931">
        <v>25000</v>
      </c>
      <c r="I931">
        <v>165500000</v>
      </c>
      <c r="J931" t="s">
        <v>144</v>
      </c>
      <c r="K931" t="s">
        <v>92</v>
      </c>
      <c r="L931" t="s">
        <v>2793</v>
      </c>
      <c r="M931">
        <v>145257</v>
      </c>
      <c r="N931">
        <v>38518</v>
      </c>
      <c r="O931" t="s">
        <v>909</v>
      </c>
      <c r="P931">
        <v>0</v>
      </c>
      <c r="Q931" t="s">
        <v>2794</v>
      </c>
      <c r="R931" t="s">
        <v>2795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1452</v>
      </c>
      <c r="C932">
        <v>109</v>
      </c>
      <c r="D932">
        <v>139</v>
      </c>
      <c r="E932">
        <v>488</v>
      </c>
      <c r="F932">
        <v>597</v>
      </c>
      <c r="G932" t="s">
        <v>797</v>
      </c>
      <c r="H932">
        <v>10000</v>
      </c>
      <c r="I932">
        <v>153620822</v>
      </c>
      <c r="J932" t="s">
        <v>2265</v>
      </c>
      <c r="K932" t="s">
        <v>313</v>
      </c>
      <c r="L932" t="s">
        <v>2796</v>
      </c>
      <c r="M932">
        <v>189923</v>
      </c>
      <c r="N932">
        <v>12182</v>
      </c>
      <c r="O932" t="s">
        <v>2797</v>
      </c>
      <c r="P932">
        <v>0</v>
      </c>
      <c r="Q932" t="s">
        <v>2798</v>
      </c>
      <c r="R932" t="s">
        <v>2799</v>
      </c>
      <c r="S932">
        <v>318</v>
      </c>
      <c r="T932" t="s">
        <v>37</v>
      </c>
      <c r="U932" t="s">
        <v>38</v>
      </c>
      <c r="V932" t="s">
        <v>350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1183</v>
      </c>
      <c r="C933">
        <v>457</v>
      </c>
      <c r="D933">
        <v>112</v>
      </c>
      <c r="E933">
        <v>3000</v>
      </c>
      <c r="F933">
        <v>1000</v>
      </c>
      <c r="G933" t="s">
        <v>1183</v>
      </c>
      <c r="H933">
        <v>15000</v>
      </c>
      <c r="I933">
        <v>218628680</v>
      </c>
      <c r="J933" t="s">
        <v>1269</v>
      </c>
      <c r="K933" t="s">
        <v>195</v>
      </c>
      <c r="L933" t="s">
        <v>2800</v>
      </c>
      <c r="M933">
        <v>471644</v>
      </c>
      <c r="N933">
        <v>21773</v>
      </c>
      <c r="O933" t="s">
        <v>1053</v>
      </c>
      <c r="P933">
        <v>1</v>
      </c>
      <c r="Q933" t="s">
        <v>2801</v>
      </c>
      <c r="R933" t="s">
        <v>2802</v>
      </c>
      <c r="S933">
        <v>623</v>
      </c>
      <c r="T933" t="s">
        <v>37</v>
      </c>
      <c r="U933" t="s">
        <v>38</v>
      </c>
      <c r="V933" t="s">
        <v>350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714</v>
      </c>
      <c r="C934">
        <v>156</v>
      </c>
      <c r="D934">
        <v>139</v>
      </c>
      <c r="E934">
        <v>274</v>
      </c>
      <c r="F934">
        <v>285</v>
      </c>
      <c r="G934" t="s">
        <v>1422</v>
      </c>
      <c r="H934">
        <v>625</v>
      </c>
      <c r="I934">
        <v>147637474</v>
      </c>
      <c r="J934" t="s">
        <v>715</v>
      </c>
      <c r="K934" t="s">
        <v>2803</v>
      </c>
      <c r="L934" t="s">
        <v>2804</v>
      </c>
      <c r="M934">
        <v>224671</v>
      </c>
      <c r="N934">
        <v>1474</v>
      </c>
      <c r="O934" t="s">
        <v>2805</v>
      </c>
      <c r="P934">
        <v>0</v>
      </c>
      <c r="Q934" t="s">
        <v>2806</v>
      </c>
      <c r="R934" t="s">
        <v>2807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308</v>
      </c>
      <c r="C935">
        <v>55</v>
      </c>
      <c r="D935">
        <v>115</v>
      </c>
      <c r="E935">
        <v>293</v>
      </c>
      <c r="F935">
        <v>878</v>
      </c>
      <c r="G935" t="s">
        <v>400</v>
      </c>
      <c r="H935">
        <v>49000</v>
      </c>
      <c r="I935">
        <v>135014968</v>
      </c>
      <c r="J935" t="s">
        <v>2808</v>
      </c>
      <c r="K935" t="s">
        <v>455</v>
      </c>
      <c r="L935" t="s">
        <v>2809</v>
      </c>
      <c r="M935">
        <v>80580</v>
      </c>
      <c r="N935">
        <v>74382</v>
      </c>
      <c r="O935" t="s">
        <v>1213</v>
      </c>
      <c r="P935">
        <v>1</v>
      </c>
      <c r="Q935" t="s">
        <v>2810</v>
      </c>
      <c r="R935" t="s">
        <v>2811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852</v>
      </c>
      <c r="C936">
        <v>272</v>
      </c>
      <c r="D936">
        <v>143</v>
      </c>
      <c r="E936">
        <v>285</v>
      </c>
      <c r="F936">
        <v>7000</v>
      </c>
      <c r="G936" t="s">
        <v>645</v>
      </c>
      <c r="H936">
        <v>11000</v>
      </c>
      <c r="I936">
        <v>2175312</v>
      </c>
      <c r="J936" t="s">
        <v>809</v>
      </c>
      <c r="K936" t="s">
        <v>253</v>
      </c>
      <c r="L936" t="s">
        <v>2812</v>
      </c>
      <c r="M936">
        <v>131227</v>
      </c>
      <c r="N936">
        <v>28176</v>
      </c>
      <c r="O936" t="s">
        <v>311</v>
      </c>
      <c r="P936">
        <v>2</v>
      </c>
      <c r="Q936" t="s">
        <v>2813</v>
      </c>
      <c r="R936" t="s">
        <v>2814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1268</v>
      </c>
      <c r="C937">
        <v>117</v>
      </c>
      <c r="D937">
        <v>96</v>
      </c>
      <c r="E937">
        <v>65</v>
      </c>
      <c r="F937">
        <v>828</v>
      </c>
      <c r="G937" t="s">
        <v>1044</v>
      </c>
      <c r="H937">
        <v>12000</v>
      </c>
      <c r="I937">
        <v>126203320</v>
      </c>
      <c r="J937" t="s">
        <v>816</v>
      </c>
      <c r="K937" t="s">
        <v>186</v>
      </c>
      <c r="L937" t="s">
        <v>2815</v>
      </c>
      <c r="M937">
        <v>110432</v>
      </c>
      <c r="N937">
        <v>26826</v>
      </c>
      <c r="O937" t="s">
        <v>2596</v>
      </c>
      <c r="P937">
        <v>1</v>
      </c>
      <c r="Q937" t="s">
        <v>2816</v>
      </c>
      <c r="R937" t="s">
        <v>2817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231</v>
      </c>
      <c r="C938">
        <v>539</v>
      </c>
      <c r="D938">
        <v>112</v>
      </c>
      <c r="E938">
        <v>14000</v>
      </c>
      <c r="F938">
        <v>417</v>
      </c>
      <c r="G938" t="s">
        <v>967</v>
      </c>
      <c r="H938">
        <v>1000</v>
      </c>
      <c r="I938">
        <v>126975169</v>
      </c>
      <c r="J938" t="s">
        <v>2818</v>
      </c>
      <c r="K938" t="s">
        <v>2819</v>
      </c>
      <c r="L938" t="s">
        <v>2820</v>
      </c>
      <c r="M938">
        <v>287822</v>
      </c>
      <c r="N938">
        <v>3388</v>
      </c>
      <c r="O938" t="s">
        <v>2821</v>
      </c>
      <c r="P938">
        <v>0</v>
      </c>
      <c r="Q938" t="s">
        <v>2822</v>
      </c>
      <c r="R938" t="s">
        <v>2823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753</v>
      </c>
      <c r="C939">
        <v>169</v>
      </c>
      <c r="D939">
        <v>131</v>
      </c>
      <c r="E939">
        <v>0</v>
      </c>
      <c r="F939">
        <v>658</v>
      </c>
      <c r="G939" t="s">
        <v>165</v>
      </c>
      <c r="H939">
        <v>8000</v>
      </c>
      <c r="I939">
        <v>125548685</v>
      </c>
      <c r="J939" t="s">
        <v>760</v>
      </c>
      <c r="K939" t="s">
        <v>754</v>
      </c>
      <c r="L939" t="s">
        <v>2824</v>
      </c>
      <c r="M939">
        <v>135246</v>
      </c>
      <c r="N939">
        <v>10003</v>
      </c>
      <c r="O939" t="s">
        <v>2825</v>
      </c>
      <c r="P939">
        <v>0</v>
      </c>
      <c r="Q939" t="s">
        <v>2826</v>
      </c>
      <c r="R939" t="s">
        <v>2827</v>
      </c>
      <c r="S939">
        <v>498</v>
      </c>
      <c r="T939" t="s">
        <v>37</v>
      </c>
      <c r="U939" t="s">
        <v>38</v>
      </c>
      <c r="V939" t="s">
        <v>350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2025</v>
      </c>
      <c r="C940">
        <v>140</v>
      </c>
      <c r="D940">
        <v>116</v>
      </c>
      <c r="E940">
        <v>80</v>
      </c>
      <c r="F940">
        <v>651</v>
      </c>
      <c r="G940" t="s">
        <v>1291</v>
      </c>
      <c r="H940">
        <v>11000</v>
      </c>
      <c r="I940">
        <v>105807520</v>
      </c>
      <c r="J940" t="s">
        <v>816</v>
      </c>
      <c r="K940" t="s">
        <v>386</v>
      </c>
      <c r="L940" t="s">
        <v>2828</v>
      </c>
      <c r="M940">
        <v>156717</v>
      </c>
      <c r="N940">
        <v>14087</v>
      </c>
      <c r="O940" t="s">
        <v>2829</v>
      </c>
      <c r="P940">
        <v>2</v>
      </c>
      <c r="Q940" t="s">
        <v>2830</v>
      </c>
      <c r="R940" t="s">
        <v>2831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1007</v>
      </c>
      <c r="C941">
        <v>330</v>
      </c>
      <c r="D941">
        <v>112</v>
      </c>
      <c r="E941">
        <v>97</v>
      </c>
      <c r="F941">
        <v>584</v>
      </c>
      <c r="G941" t="s">
        <v>2832</v>
      </c>
      <c r="H941">
        <v>17000</v>
      </c>
      <c r="I941">
        <v>191616238</v>
      </c>
      <c r="J941" t="s">
        <v>853</v>
      </c>
      <c r="K941" t="s">
        <v>277</v>
      </c>
      <c r="L941" t="s">
        <v>2833</v>
      </c>
      <c r="M941">
        <v>258186</v>
      </c>
      <c r="N941">
        <v>19428</v>
      </c>
      <c r="O941" t="s">
        <v>1135</v>
      </c>
      <c r="P941">
        <v>2</v>
      </c>
      <c r="Q941" t="s">
        <v>2834</v>
      </c>
      <c r="R941" t="s">
        <v>2835</v>
      </c>
      <c r="S941">
        <v>322</v>
      </c>
      <c r="T941" t="s">
        <v>37</v>
      </c>
      <c r="U941" t="s">
        <v>38</v>
      </c>
      <c r="V941" t="s">
        <v>350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2836</v>
      </c>
      <c r="C942">
        <v>120</v>
      </c>
      <c r="D942">
        <v>123</v>
      </c>
      <c r="E942">
        <v>277</v>
      </c>
      <c r="F942">
        <v>4000</v>
      </c>
      <c r="G942" t="s">
        <v>313</v>
      </c>
      <c r="H942">
        <v>11000</v>
      </c>
      <c r="I942">
        <v>105264608</v>
      </c>
      <c r="J942" t="s">
        <v>2837</v>
      </c>
      <c r="K942" t="s">
        <v>226</v>
      </c>
      <c r="L942" t="s">
        <v>2838</v>
      </c>
      <c r="M942">
        <v>239752</v>
      </c>
      <c r="N942">
        <v>25697</v>
      </c>
      <c r="O942" t="s">
        <v>76</v>
      </c>
      <c r="P942">
        <v>0</v>
      </c>
      <c r="Q942" t="s">
        <v>2839</v>
      </c>
      <c r="R942" t="s">
        <v>2840</v>
      </c>
      <c r="S942">
        <v>406</v>
      </c>
      <c r="T942" t="s">
        <v>37</v>
      </c>
      <c r="U942" t="s">
        <v>38</v>
      </c>
      <c r="V942" t="s">
        <v>350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606</v>
      </c>
      <c r="C943">
        <v>190</v>
      </c>
      <c r="D943">
        <v>104</v>
      </c>
      <c r="E943">
        <v>235</v>
      </c>
      <c r="F943">
        <v>1000</v>
      </c>
      <c r="G943" t="s">
        <v>942</v>
      </c>
      <c r="H943">
        <v>14000</v>
      </c>
      <c r="I943">
        <v>97680195</v>
      </c>
      <c r="J943" t="s">
        <v>816</v>
      </c>
      <c r="K943" t="s">
        <v>383</v>
      </c>
      <c r="L943" t="s">
        <v>2841</v>
      </c>
      <c r="M943">
        <v>271691</v>
      </c>
      <c r="N943">
        <v>29505</v>
      </c>
      <c r="O943" t="s">
        <v>2842</v>
      </c>
      <c r="P943">
        <v>1</v>
      </c>
      <c r="Q943" t="s">
        <v>2843</v>
      </c>
      <c r="R943" t="s">
        <v>2844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2845</v>
      </c>
      <c r="C944">
        <v>177</v>
      </c>
      <c r="D944">
        <v>107</v>
      </c>
      <c r="E944">
        <v>43</v>
      </c>
      <c r="F944">
        <v>569</v>
      </c>
      <c r="G944" t="s">
        <v>143</v>
      </c>
      <c r="H944">
        <v>12000</v>
      </c>
      <c r="I944">
        <v>126088877</v>
      </c>
      <c r="J944" t="s">
        <v>853</v>
      </c>
      <c r="K944" t="s">
        <v>570</v>
      </c>
      <c r="L944" t="s">
        <v>2846</v>
      </c>
      <c r="M944">
        <v>33354</v>
      </c>
      <c r="N944">
        <v>14569</v>
      </c>
      <c r="O944" t="s">
        <v>2847</v>
      </c>
      <c r="P944">
        <v>2</v>
      </c>
      <c r="Q944" t="s">
        <v>2848</v>
      </c>
      <c r="R944" t="s">
        <v>2849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646</v>
      </c>
      <c r="C945">
        <v>65</v>
      </c>
      <c r="D945">
        <v>124</v>
      </c>
      <c r="E945">
        <v>0</v>
      </c>
      <c r="F945">
        <v>701</v>
      </c>
      <c r="G945" t="s">
        <v>1209</v>
      </c>
      <c r="H945">
        <v>8000</v>
      </c>
      <c r="I945">
        <v>91030827</v>
      </c>
      <c r="J945" t="s">
        <v>1188</v>
      </c>
      <c r="K945" t="s">
        <v>754</v>
      </c>
      <c r="L945" t="s">
        <v>2850</v>
      </c>
      <c r="M945">
        <v>46482</v>
      </c>
      <c r="N945">
        <v>9988</v>
      </c>
      <c r="O945" t="s">
        <v>2851</v>
      </c>
      <c r="P945">
        <v>2</v>
      </c>
      <c r="Q945" t="s">
        <v>2852</v>
      </c>
      <c r="R945" t="s">
        <v>2853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2302</v>
      </c>
      <c r="C946">
        <v>145</v>
      </c>
      <c r="D946">
        <v>96</v>
      </c>
      <c r="E946">
        <v>51</v>
      </c>
      <c r="F946">
        <v>322</v>
      </c>
      <c r="G946" t="s">
        <v>1159</v>
      </c>
      <c r="H946">
        <v>8000</v>
      </c>
      <c r="I946">
        <v>150315155</v>
      </c>
      <c r="J946" t="s">
        <v>1349</v>
      </c>
      <c r="K946" t="s">
        <v>645</v>
      </c>
      <c r="L946" t="s">
        <v>2854</v>
      </c>
      <c r="M946">
        <v>54010</v>
      </c>
      <c r="N946">
        <v>10886</v>
      </c>
      <c r="O946" t="s">
        <v>2855</v>
      </c>
      <c r="P946">
        <v>2</v>
      </c>
      <c r="Q946" t="s">
        <v>2856</v>
      </c>
      <c r="R946" t="s">
        <v>2857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117</v>
      </c>
      <c r="C947">
        <v>321</v>
      </c>
      <c r="D947">
        <v>125</v>
      </c>
      <c r="E947">
        <v>252</v>
      </c>
      <c r="F947">
        <v>10000</v>
      </c>
      <c r="G947" t="s">
        <v>1121</v>
      </c>
      <c r="H947">
        <v>40000</v>
      </c>
      <c r="I947">
        <v>127997349</v>
      </c>
      <c r="J947" t="s">
        <v>2858</v>
      </c>
      <c r="K947" t="s">
        <v>43</v>
      </c>
      <c r="L947" t="s">
        <v>2859</v>
      </c>
      <c r="M947">
        <v>101178</v>
      </c>
      <c r="N947">
        <v>62837</v>
      </c>
      <c r="O947" t="s">
        <v>1151</v>
      </c>
      <c r="P947">
        <v>1</v>
      </c>
      <c r="Q947" t="s">
        <v>2860</v>
      </c>
      <c r="R947" t="s">
        <v>2861</v>
      </c>
      <c r="S947">
        <v>779</v>
      </c>
      <c r="T947" t="s">
        <v>37</v>
      </c>
      <c r="U947" t="s">
        <v>38</v>
      </c>
      <c r="V947" t="s">
        <v>84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2862</v>
      </c>
      <c r="C948">
        <v>230</v>
      </c>
      <c r="D948">
        <v>129</v>
      </c>
      <c r="E948">
        <v>0</v>
      </c>
      <c r="F948">
        <v>277</v>
      </c>
      <c r="G948" t="s">
        <v>2863</v>
      </c>
      <c r="H948">
        <v>18000</v>
      </c>
      <c r="I948">
        <v>88504640</v>
      </c>
      <c r="J948" t="s">
        <v>1025</v>
      </c>
      <c r="K948" t="s">
        <v>840</v>
      </c>
      <c r="L948" t="s">
        <v>2864</v>
      </c>
      <c r="M948">
        <v>273108</v>
      </c>
      <c r="N948">
        <v>19148</v>
      </c>
      <c r="O948" t="s">
        <v>1465</v>
      </c>
      <c r="P948">
        <v>2</v>
      </c>
      <c r="Q948" t="s">
        <v>2865</v>
      </c>
      <c r="R948" t="s">
        <v>2866</v>
      </c>
      <c r="S948">
        <v>646</v>
      </c>
      <c r="T948" t="s">
        <v>37</v>
      </c>
      <c r="U948" t="s">
        <v>38</v>
      </c>
      <c r="V948" t="s">
        <v>350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2867</v>
      </c>
      <c r="C949">
        <v>143</v>
      </c>
      <c r="D949">
        <v>90</v>
      </c>
      <c r="E949">
        <v>241</v>
      </c>
      <c r="F949">
        <v>416</v>
      </c>
      <c r="G949" t="s">
        <v>2868</v>
      </c>
      <c r="H949">
        <v>1000</v>
      </c>
      <c r="I949">
        <v>81517441</v>
      </c>
      <c r="J949" t="s">
        <v>282</v>
      </c>
      <c r="K949" t="s">
        <v>2869</v>
      </c>
      <c r="L949" t="s">
        <v>2870</v>
      </c>
      <c r="M949">
        <v>111368</v>
      </c>
      <c r="N949">
        <v>3148</v>
      </c>
      <c r="O949" t="s">
        <v>1576</v>
      </c>
      <c r="P949">
        <v>1</v>
      </c>
      <c r="Q949" t="s">
        <v>2871</v>
      </c>
      <c r="R949" t="s">
        <v>2872</v>
      </c>
      <c r="S949">
        <v>394</v>
      </c>
      <c r="T949" t="s">
        <v>37</v>
      </c>
      <c r="U949" t="s">
        <v>38</v>
      </c>
      <c r="V949" t="s">
        <v>350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2873</v>
      </c>
      <c r="C950">
        <v>55</v>
      </c>
      <c r="D950">
        <v>109</v>
      </c>
      <c r="E950">
        <v>155</v>
      </c>
      <c r="F950">
        <v>293</v>
      </c>
      <c r="G950" t="s">
        <v>751</v>
      </c>
      <c r="H950">
        <v>426</v>
      </c>
      <c r="I950">
        <v>81022333</v>
      </c>
      <c r="J950" t="s">
        <v>719</v>
      </c>
      <c r="K950" t="s">
        <v>2874</v>
      </c>
      <c r="L950" t="s">
        <v>2875</v>
      </c>
      <c r="M950">
        <v>34471</v>
      </c>
      <c r="N950">
        <v>1761</v>
      </c>
      <c r="O950" t="s">
        <v>740</v>
      </c>
      <c r="P950">
        <v>0</v>
      </c>
      <c r="Q950" t="s">
        <v>2876</v>
      </c>
      <c r="R950" t="s">
        <v>2877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1452</v>
      </c>
      <c r="C951">
        <v>257</v>
      </c>
      <c r="D951">
        <v>124</v>
      </c>
      <c r="E951">
        <v>488</v>
      </c>
      <c r="F951">
        <v>1000</v>
      </c>
      <c r="G951" t="s">
        <v>604</v>
      </c>
      <c r="H951">
        <v>19000</v>
      </c>
      <c r="I951">
        <v>75621915</v>
      </c>
      <c r="J951" t="s">
        <v>1718</v>
      </c>
      <c r="K951" t="s">
        <v>88</v>
      </c>
      <c r="L951" t="s">
        <v>2878</v>
      </c>
      <c r="M951">
        <v>111003</v>
      </c>
      <c r="N951">
        <v>36873</v>
      </c>
      <c r="O951" t="s">
        <v>650</v>
      </c>
      <c r="P951">
        <v>3</v>
      </c>
      <c r="Q951" t="s">
        <v>2879</v>
      </c>
      <c r="R951" t="s">
        <v>2880</v>
      </c>
      <c r="S951">
        <v>199</v>
      </c>
      <c r="T951" t="s">
        <v>37</v>
      </c>
      <c r="U951" t="s">
        <v>38</v>
      </c>
      <c r="V951" t="s">
        <v>84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556</v>
      </c>
      <c r="C952">
        <v>279</v>
      </c>
      <c r="D952">
        <v>121</v>
      </c>
      <c r="E952">
        <v>295</v>
      </c>
      <c r="F952">
        <v>329</v>
      </c>
      <c r="G952" t="s">
        <v>551</v>
      </c>
      <c r="H952">
        <v>12000</v>
      </c>
      <c r="I952">
        <v>79948113</v>
      </c>
      <c r="J952" t="s">
        <v>1054</v>
      </c>
      <c r="K952" t="s">
        <v>405</v>
      </c>
      <c r="L952" t="s">
        <v>2881</v>
      </c>
      <c r="M952">
        <v>186879</v>
      </c>
      <c r="N952">
        <v>13421</v>
      </c>
      <c r="O952" t="s">
        <v>2882</v>
      </c>
      <c r="P952">
        <v>0</v>
      </c>
      <c r="Q952" t="s">
        <v>2883</v>
      </c>
      <c r="R952" t="s">
        <v>2884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2459</v>
      </c>
      <c r="C953">
        <v>143</v>
      </c>
      <c r="D953">
        <v>95</v>
      </c>
      <c r="E953">
        <v>9</v>
      </c>
      <c r="F953">
        <v>11000</v>
      </c>
      <c r="G953" t="s">
        <v>386</v>
      </c>
      <c r="H953">
        <v>14000</v>
      </c>
      <c r="I953">
        <v>88658172</v>
      </c>
      <c r="J953" t="s">
        <v>816</v>
      </c>
      <c r="K953" t="s">
        <v>383</v>
      </c>
      <c r="L953" t="s">
        <v>2885</v>
      </c>
      <c r="M953">
        <v>58412</v>
      </c>
      <c r="N953">
        <v>37967</v>
      </c>
      <c r="O953" t="s">
        <v>942</v>
      </c>
      <c r="P953">
        <v>2</v>
      </c>
      <c r="Q953" t="s">
        <v>2886</v>
      </c>
      <c r="R953" t="s">
        <v>2887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2888</v>
      </c>
      <c r="C954">
        <v>196</v>
      </c>
      <c r="D954">
        <v>128</v>
      </c>
      <c r="E954">
        <v>62</v>
      </c>
      <c r="F954">
        <v>874</v>
      </c>
      <c r="G954" t="s">
        <v>1412</v>
      </c>
      <c r="H954">
        <v>6000</v>
      </c>
      <c r="I954">
        <v>75888270</v>
      </c>
      <c r="J954" t="s">
        <v>2889</v>
      </c>
      <c r="K954" t="s">
        <v>145</v>
      </c>
      <c r="L954" t="s">
        <v>2890</v>
      </c>
      <c r="M954">
        <v>71153</v>
      </c>
      <c r="N954">
        <v>10163</v>
      </c>
      <c r="O954" t="s">
        <v>2891</v>
      </c>
      <c r="P954">
        <v>0</v>
      </c>
      <c r="Q954" t="s">
        <v>2892</v>
      </c>
      <c r="R954" t="s">
        <v>2893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1590</v>
      </c>
      <c r="C955">
        <v>310</v>
      </c>
      <c r="D955">
        <v>118</v>
      </c>
      <c r="E955">
        <v>43</v>
      </c>
      <c r="F955">
        <v>7000</v>
      </c>
      <c r="G955" t="s">
        <v>131</v>
      </c>
      <c r="H955">
        <v>33000</v>
      </c>
      <c r="I955">
        <v>84244877</v>
      </c>
      <c r="J955" t="s">
        <v>715</v>
      </c>
      <c r="K955" t="s">
        <v>1999</v>
      </c>
      <c r="L955" t="s">
        <v>2894</v>
      </c>
      <c r="M955">
        <v>375456</v>
      </c>
      <c r="N955">
        <v>57426</v>
      </c>
      <c r="O955" t="s">
        <v>311</v>
      </c>
      <c r="P955">
        <v>7</v>
      </c>
      <c r="Q955" t="s">
        <v>2895</v>
      </c>
      <c r="R955" t="s">
        <v>2896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2897</v>
      </c>
      <c r="C956">
        <v>116</v>
      </c>
      <c r="D956">
        <v>80</v>
      </c>
      <c r="E956">
        <v>12</v>
      </c>
      <c r="F956">
        <v>58</v>
      </c>
      <c r="G956" t="s">
        <v>2898</v>
      </c>
      <c r="H956">
        <v>13000</v>
      </c>
      <c r="I956">
        <v>75367693</v>
      </c>
      <c r="J956" t="s">
        <v>445</v>
      </c>
      <c r="K956" t="s">
        <v>324</v>
      </c>
      <c r="L956" t="s">
        <v>2899</v>
      </c>
      <c r="M956">
        <v>58961</v>
      </c>
      <c r="N956">
        <v>13430</v>
      </c>
      <c r="O956" t="s">
        <v>2900</v>
      </c>
      <c r="P956">
        <v>0</v>
      </c>
      <c r="Q956" t="s">
        <v>2901</v>
      </c>
      <c r="R956" t="s">
        <v>2902</v>
      </c>
      <c r="S956">
        <v>232</v>
      </c>
      <c r="T956" t="s">
        <v>37</v>
      </c>
      <c r="U956" t="s">
        <v>38</v>
      </c>
      <c r="V956" t="s">
        <v>84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2903</v>
      </c>
      <c r="C957">
        <v>105</v>
      </c>
      <c r="D957">
        <v>99</v>
      </c>
      <c r="E957">
        <v>148</v>
      </c>
      <c r="F957">
        <v>660</v>
      </c>
      <c r="G957" t="s">
        <v>1437</v>
      </c>
      <c r="H957">
        <v>2000</v>
      </c>
      <c r="I957">
        <v>73701902</v>
      </c>
      <c r="J957" t="s">
        <v>1349</v>
      </c>
      <c r="K957" t="s">
        <v>844</v>
      </c>
      <c r="L957" t="s">
        <v>2904</v>
      </c>
      <c r="M957">
        <v>27548</v>
      </c>
      <c r="N957">
        <v>6729</v>
      </c>
      <c r="O957" t="s">
        <v>897</v>
      </c>
      <c r="P957">
        <v>1</v>
      </c>
      <c r="Q957" t="s">
        <v>2905</v>
      </c>
      <c r="R957" t="s">
        <v>2906</v>
      </c>
      <c r="S957">
        <v>209</v>
      </c>
      <c r="T957" t="s">
        <v>37</v>
      </c>
      <c r="U957" t="s">
        <v>38</v>
      </c>
      <c r="V957" t="s">
        <v>84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2907</v>
      </c>
      <c r="C958">
        <v>419</v>
      </c>
      <c r="D958">
        <v>133</v>
      </c>
      <c r="E958">
        <v>152</v>
      </c>
      <c r="F958">
        <v>11000</v>
      </c>
      <c r="G958" t="s">
        <v>274</v>
      </c>
      <c r="H958">
        <v>22000</v>
      </c>
      <c r="I958">
        <v>75605492</v>
      </c>
      <c r="J958" t="s">
        <v>795</v>
      </c>
      <c r="K958" t="s">
        <v>400</v>
      </c>
      <c r="L958" t="s">
        <v>2908</v>
      </c>
      <c r="M958">
        <v>283563</v>
      </c>
      <c r="N958">
        <v>53094</v>
      </c>
      <c r="O958" t="s">
        <v>226</v>
      </c>
      <c r="P958">
        <v>1</v>
      </c>
      <c r="Q958" t="s">
        <v>2909</v>
      </c>
      <c r="R958" t="s">
        <v>2910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406</v>
      </c>
      <c r="C959">
        <v>64</v>
      </c>
      <c r="D959">
        <v>127</v>
      </c>
      <c r="E959">
        <v>249</v>
      </c>
      <c r="F959">
        <v>808</v>
      </c>
      <c r="G959" t="s">
        <v>283</v>
      </c>
      <c r="H959">
        <v>18000</v>
      </c>
      <c r="I959">
        <v>67823573</v>
      </c>
      <c r="J959" t="s">
        <v>499</v>
      </c>
      <c r="K959" t="s">
        <v>99</v>
      </c>
      <c r="L959" t="s">
        <v>2911</v>
      </c>
      <c r="M959">
        <v>91176</v>
      </c>
      <c r="N959">
        <v>30383</v>
      </c>
      <c r="O959" t="s">
        <v>565</v>
      </c>
      <c r="P959">
        <v>3</v>
      </c>
      <c r="Q959" t="s">
        <v>2912</v>
      </c>
      <c r="R959" t="s">
        <v>2913</v>
      </c>
      <c r="S959">
        <v>130</v>
      </c>
      <c r="T959" t="s">
        <v>37</v>
      </c>
      <c r="U959" t="s">
        <v>38</v>
      </c>
      <c r="V959" t="s">
        <v>350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2914</v>
      </c>
      <c r="C960">
        <v>359</v>
      </c>
      <c r="D960">
        <v>106</v>
      </c>
      <c r="E960">
        <v>174</v>
      </c>
      <c r="F960">
        <v>660</v>
      </c>
      <c r="G960" t="s">
        <v>2290</v>
      </c>
      <c r="H960">
        <v>14000</v>
      </c>
      <c r="I960">
        <v>91439400</v>
      </c>
      <c r="J960" t="s">
        <v>603</v>
      </c>
      <c r="K960" t="s">
        <v>158</v>
      </c>
      <c r="L960" t="s">
        <v>2915</v>
      </c>
      <c r="M960">
        <v>200647</v>
      </c>
      <c r="N960">
        <v>16967</v>
      </c>
      <c r="O960" t="s">
        <v>2916</v>
      </c>
      <c r="P960">
        <v>0</v>
      </c>
      <c r="Q960" t="s">
        <v>2917</v>
      </c>
      <c r="R960" t="s">
        <v>2918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2919</v>
      </c>
      <c r="C961">
        <v>166</v>
      </c>
      <c r="D961">
        <v>98</v>
      </c>
      <c r="E961">
        <v>99</v>
      </c>
      <c r="F961">
        <v>433</v>
      </c>
      <c r="G961" t="s">
        <v>2920</v>
      </c>
      <c r="H961">
        <v>12000</v>
      </c>
      <c r="I961">
        <v>67128202</v>
      </c>
      <c r="J961" t="s">
        <v>2921</v>
      </c>
      <c r="K961" t="s">
        <v>570</v>
      </c>
      <c r="L961" t="s">
        <v>2922</v>
      </c>
      <c r="M961">
        <v>43328</v>
      </c>
      <c r="N961">
        <v>14007</v>
      </c>
      <c r="O961" t="s">
        <v>503</v>
      </c>
      <c r="P961">
        <v>3</v>
      </c>
      <c r="Q961" t="s">
        <v>2923</v>
      </c>
      <c r="R961" t="s">
        <v>2924</v>
      </c>
      <c r="S961">
        <v>110</v>
      </c>
      <c r="T961" t="s">
        <v>37</v>
      </c>
      <c r="U961" t="s">
        <v>38</v>
      </c>
      <c r="V961" t="s">
        <v>84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2925</v>
      </c>
      <c r="C962">
        <v>525</v>
      </c>
      <c r="D962">
        <v>132</v>
      </c>
      <c r="E962">
        <v>160</v>
      </c>
      <c r="F962">
        <v>443</v>
      </c>
      <c r="G962" t="s">
        <v>235</v>
      </c>
      <c r="H962">
        <v>20000</v>
      </c>
      <c r="I962">
        <v>70496802</v>
      </c>
      <c r="J962" t="s">
        <v>499</v>
      </c>
      <c r="K962" t="s">
        <v>464</v>
      </c>
      <c r="L962" t="s">
        <v>2926</v>
      </c>
      <c r="M962">
        <v>791783</v>
      </c>
      <c r="N962">
        <v>22417</v>
      </c>
      <c r="O962" t="s">
        <v>2927</v>
      </c>
      <c r="P962">
        <v>1</v>
      </c>
      <c r="Q962" t="s">
        <v>2928</v>
      </c>
      <c r="R962" t="s">
        <v>2929</v>
      </c>
      <c r="S962">
        <v>2042</v>
      </c>
      <c r="T962" t="s">
        <v>37</v>
      </c>
      <c r="U962" t="s">
        <v>38</v>
      </c>
      <c r="V962" t="s">
        <v>350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2736</v>
      </c>
      <c r="C963">
        <v>165</v>
      </c>
      <c r="D963">
        <v>114</v>
      </c>
      <c r="E963">
        <v>71</v>
      </c>
      <c r="F963">
        <v>55</v>
      </c>
      <c r="G963" t="s">
        <v>2930</v>
      </c>
      <c r="H963">
        <v>154</v>
      </c>
      <c r="I963">
        <v>60470220</v>
      </c>
      <c r="J963" t="s">
        <v>789</v>
      </c>
      <c r="K963" t="s">
        <v>2931</v>
      </c>
      <c r="L963" t="s">
        <v>2932</v>
      </c>
      <c r="M963">
        <v>81444</v>
      </c>
      <c r="N963">
        <v>428</v>
      </c>
      <c r="O963" t="s">
        <v>2933</v>
      </c>
      <c r="P963">
        <v>2</v>
      </c>
      <c r="Q963" t="s">
        <v>2934</v>
      </c>
      <c r="R963" t="s">
        <v>2935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2936</v>
      </c>
      <c r="H964">
        <v>416</v>
      </c>
      <c r="J964" t="s">
        <v>937</v>
      </c>
      <c r="K964" t="s">
        <v>974</v>
      </c>
      <c r="L964" t="s">
        <v>2937</v>
      </c>
      <c r="M964">
        <v>1824</v>
      </c>
      <c r="N964">
        <v>1816</v>
      </c>
      <c r="O964" t="s">
        <v>2938</v>
      </c>
      <c r="P964">
        <v>2</v>
      </c>
      <c r="R964" t="s">
        <v>2939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2940</v>
      </c>
      <c r="C965">
        <v>87</v>
      </c>
      <c r="D965">
        <v>78</v>
      </c>
      <c r="E965">
        <v>5</v>
      </c>
      <c r="F965">
        <v>1000</v>
      </c>
      <c r="G965" t="s">
        <v>960</v>
      </c>
      <c r="H965">
        <v>8000</v>
      </c>
      <c r="I965">
        <v>58336565</v>
      </c>
      <c r="J965" t="s">
        <v>286</v>
      </c>
      <c r="K965" t="s">
        <v>645</v>
      </c>
      <c r="L965" t="s">
        <v>2941</v>
      </c>
      <c r="M965">
        <v>12845</v>
      </c>
      <c r="N965">
        <v>11124</v>
      </c>
      <c r="O965" t="s">
        <v>973</v>
      </c>
      <c r="P965">
        <v>0</v>
      </c>
      <c r="Q965" t="s">
        <v>2942</v>
      </c>
      <c r="R965" t="s">
        <v>2943</v>
      </c>
      <c r="S965">
        <v>118</v>
      </c>
      <c r="T965" t="s">
        <v>37</v>
      </c>
      <c r="U965" t="s">
        <v>38</v>
      </c>
      <c r="V965" t="s">
        <v>188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2944</v>
      </c>
      <c r="C966">
        <v>117</v>
      </c>
      <c r="D966">
        <v>101</v>
      </c>
      <c r="E966">
        <v>23</v>
      </c>
      <c r="F966">
        <v>541</v>
      </c>
      <c r="G966" t="s">
        <v>2829</v>
      </c>
      <c r="H966">
        <v>660</v>
      </c>
      <c r="I966">
        <v>66002004</v>
      </c>
      <c r="J966" t="s">
        <v>2945</v>
      </c>
      <c r="K966" t="s">
        <v>2916</v>
      </c>
      <c r="L966" t="s">
        <v>2946</v>
      </c>
      <c r="M966">
        <v>36431</v>
      </c>
      <c r="N966">
        <v>2177</v>
      </c>
      <c r="O966" t="s">
        <v>2947</v>
      </c>
      <c r="P966">
        <v>1</v>
      </c>
      <c r="Q966" t="s">
        <v>2948</v>
      </c>
      <c r="R966" t="s">
        <v>2949</v>
      </c>
      <c r="S966">
        <v>168</v>
      </c>
      <c r="T966" t="s">
        <v>37</v>
      </c>
      <c r="U966" t="s">
        <v>38</v>
      </c>
      <c r="V966" t="s">
        <v>188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2950</v>
      </c>
      <c r="C967">
        <v>113</v>
      </c>
      <c r="D967">
        <v>113</v>
      </c>
      <c r="E967">
        <v>39</v>
      </c>
      <c r="F967">
        <v>477</v>
      </c>
      <c r="G967" t="s">
        <v>2951</v>
      </c>
      <c r="H967">
        <v>1000</v>
      </c>
      <c r="I967">
        <v>54997476</v>
      </c>
      <c r="J967" t="s">
        <v>1025</v>
      </c>
      <c r="K967" t="s">
        <v>269</v>
      </c>
      <c r="L967" t="s">
        <v>2952</v>
      </c>
      <c r="M967">
        <v>40362</v>
      </c>
      <c r="N967">
        <v>3341</v>
      </c>
      <c r="O967" t="s">
        <v>2953</v>
      </c>
      <c r="P967">
        <v>0</v>
      </c>
      <c r="Q967" t="s">
        <v>2954</v>
      </c>
      <c r="R967" t="s">
        <v>2955</v>
      </c>
      <c r="S967">
        <v>248</v>
      </c>
      <c r="T967" t="s">
        <v>37</v>
      </c>
      <c r="U967" t="s">
        <v>38</v>
      </c>
      <c r="V967" t="s">
        <v>350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2956</v>
      </c>
      <c r="C968">
        <v>349</v>
      </c>
      <c r="D968">
        <v>98</v>
      </c>
      <c r="E968">
        <v>75</v>
      </c>
      <c r="F968">
        <v>467</v>
      </c>
      <c r="G968" t="s">
        <v>2957</v>
      </c>
      <c r="H968">
        <v>10000</v>
      </c>
      <c r="I968">
        <v>55682070</v>
      </c>
      <c r="J968" t="s">
        <v>1491</v>
      </c>
      <c r="K968" t="s">
        <v>484</v>
      </c>
      <c r="L968" t="s">
        <v>2958</v>
      </c>
      <c r="M968">
        <v>159868</v>
      </c>
      <c r="N968">
        <v>11946</v>
      </c>
      <c r="O968" t="s">
        <v>908</v>
      </c>
      <c r="P968">
        <v>2</v>
      </c>
      <c r="Q968" t="s">
        <v>2959</v>
      </c>
      <c r="R968" t="s">
        <v>2960</v>
      </c>
      <c r="S968">
        <v>304</v>
      </c>
      <c r="T968" t="s">
        <v>37</v>
      </c>
      <c r="U968" t="s">
        <v>435</v>
      </c>
      <c r="V968" t="s">
        <v>350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2961</v>
      </c>
      <c r="C969">
        <v>152</v>
      </c>
      <c r="D969">
        <v>124</v>
      </c>
      <c r="E969">
        <v>213</v>
      </c>
      <c r="F969">
        <v>372</v>
      </c>
      <c r="G969" t="s">
        <v>2962</v>
      </c>
      <c r="H969">
        <v>838</v>
      </c>
      <c r="I969">
        <v>52752475</v>
      </c>
      <c r="J969" t="s">
        <v>1861</v>
      </c>
      <c r="K969" t="s">
        <v>2963</v>
      </c>
      <c r="L969" t="s">
        <v>2964</v>
      </c>
      <c r="M969">
        <v>63067</v>
      </c>
      <c r="N969">
        <v>2583</v>
      </c>
      <c r="O969" t="s">
        <v>2965</v>
      </c>
      <c r="P969">
        <v>0</v>
      </c>
      <c r="Q969" t="s">
        <v>2966</v>
      </c>
      <c r="R969" t="s">
        <v>2967</v>
      </c>
      <c r="S969">
        <v>533</v>
      </c>
      <c r="T969" t="s">
        <v>37</v>
      </c>
      <c r="U969" t="s">
        <v>38</v>
      </c>
      <c r="V969" t="s">
        <v>350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1215</v>
      </c>
      <c r="C970">
        <v>288</v>
      </c>
      <c r="D970">
        <v>109</v>
      </c>
      <c r="E970">
        <v>154</v>
      </c>
      <c r="F970">
        <v>144</v>
      </c>
      <c r="G970" t="s">
        <v>2968</v>
      </c>
      <c r="H970">
        <v>15000</v>
      </c>
      <c r="I970">
        <v>55092830</v>
      </c>
      <c r="J970" t="s">
        <v>157</v>
      </c>
      <c r="K970" t="s">
        <v>2969</v>
      </c>
      <c r="L970" t="s">
        <v>2970</v>
      </c>
      <c r="M970">
        <v>195043</v>
      </c>
      <c r="N970">
        <v>15608</v>
      </c>
      <c r="O970" t="s">
        <v>2971</v>
      </c>
      <c r="P970">
        <v>1</v>
      </c>
      <c r="Q970" t="s">
        <v>2972</v>
      </c>
      <c r="R970" t="s">
        <v>2973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2974</v>
      </c>
      <c r="C971">
        <v>358</v>
      </c>
      <c r="D971">
        <v>128</v>
      </c>
      <c r="E971">
        <v>79</v>
      </c>
      <c r="F971">
        <v>414</v>
      </c>
      <c r="G971" t="s">
        <v>2975</v>
      </c>
      <c r="H971">
        <v>13000</v>
      </c>
      <c r="I971">
        <v>50815288</v>
      </c>
      <c r="J971" t="s">
        <v>1861</v>
      </c>
      <c r="K971" t="s">
        <v>604</v>
      </c>
      <c r="L971" t="s">
        <v>2976</v>
      </c>
      <c r="M971">
        <v>109188</v>
      </c>
      <c r="N971">
        <v>14747</v>
      </c>
      <c r="O971" t="s">
        <v>2977</v>
      </c>
      <c r="P971">
        <v>0</v>
      </c>
      <c r="Q971" t="s">
        <v>2978</v>
      </c>
      <c r="R971" t="s">
        <v>2979</v>
      </c>
      <c r="S971">
        <v>625</v>
      </c>
      <c r="T971" t="s">
        <v>37</v>
      </c>
      <c r="U971" t="s">
        <v>38</v>
      </c>
      <c r="V971" t="s">
        <v>350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189</v>
      </c>
      <c r="C972">
        <v>204</v>
      </c>
      <c r="D972">
        <v>144</v>
      </c>
      <c r="E972">
        <v>0</v>
      </c>
      <c r="F972">
        <v>681</v>
      </c>
      <c r="G972" t="s">
        <v>2980</v>
      </c>
      <c r="H972">
        <v>769</v>
      </c>
      <c r="I972">
        <v>52822418</v>
      </c>
      <c r="J972" t="s">
        <v>928</v>
      </c>
      <c r="K972" t="s">
        <v>520</v>
      </c>
      <c r="L972" t="s">
        <v>2981</v>
      </c>
      <c r="M972">
        <v>47764</v>
      </c>
      <c r="N972">
        <v>3580</v>
      </c>
      <c r="O972" t="s">
        <v>2982</v>
      </c>
      <c r="P972">
        <v>0</v>
      </c>
      <c r="Q972" t="s">
        <v>2983</v>
      </c>
      <c r="R972" t="s">
        <v>2984</v>
      </c>
      <c r="S972">
        <v>219</v>
      </c>
      <c r="T972" t="s">
        <v>37</v>
      </c>
      <c r="U972" t="s">
        <v>38</v>
      </c>
      <c r="V972" t="s">
        <v>350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2985</v>
      </c>
      <c r="C973">
        <v>156</v>
      </c>
      <c r="D973">
        <v>95</v>
      </c>
      <c r="E973">
        <v>34</v>
      </c>
      <c r="F973">
        <v>679</v>
      </c>
      <c r="G973" t="s">
        <v>1440</v>
      </c>
      <c r="H973">
        <v>17000</v>
      </c>
      <c r="I973">
        <v>50150619</v>
      </c>
      <c r="J973" t="s">
        <v>1436</v>
      </c>
      <c r="K973" t="s">
        <v>277</v>
      </c>
      <c r="L973" t="s">
        <v>2986</v>
      </c>
      <c r="M973">
        <v>45580</v>
      </c>
      <c r="N973">
        <v>19513</v>
      </c>
      <c r="O973" t="s">
        <v>2987</v>
      </c>
      <c r="P973">
        <v>1</v>
      </c>
      <c r="Q973" t="s">
        <v>2988</v>
      </c>
      <c r="R973" t="s">
        <v>2989</v>
      </c>
      <c r="S973">
        <v>102</v>
      </c>
      <c r="T973" t="s">
        <v>37</v>
      </c>
      <c r="U973" t="s">
        <v>38</v>
      </c>
      <c r="V973" t="s">
        <v>84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2990</v>
      </c>
      <c r="C974">
        <v>171</v>
      </c>
      <c r="D974">
        <v>105</v>
      </c>
      <c r="E974">
        <v>12</v>
      </c>
      <c r="F974">
        <v>935</v>
      </c>
      <c r="G974" t="s">
        <v>253</v>
      </c>
      <c r="H974">
        <v>87000</v>
      </c>
      <c r="I974">
        <v>48745150</v>
      </c>
      <c r="J974" t="s">
        <v>755</v>
      </c>
      <c r="K974" t="s">
        <v>310</v>
      </c>
      <c r="L974" t="s">
        <v>2991</v>
      </c>
      <c r="M974">
        <v>50170</v>
      </c>
      <c r="N974">
        <v>101383</v>
      </c>
      <c r="O974" t="s">
        <v>2992</v>
      </c>
      <c r="P974">
        <v>1</v>
      </c>
      <c r="Q974" t="s">
        <v>2993</v>
      </c>
      <c r="R974" t="s">
        <v>2994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1574</v>
      </c>
      <c r="C975">
        <v>76</v>
      </c>
      <c r="D975">
        <v>121</v>
      </c>
      <c r="E975">
        <v>16000</v>
      </c>
      <c r="F975">
        <v>826</v>
      </c>
      <c r="G975" t="s">
        <v>888</v>
      </c>
      <c r="H975">
        <v>16000</v>
      </c>
      <c r="I975">
        <v>50007168</v>
      </c>
      <c r="J975" t="s">
        <v>282</v>
      </c>
      <c r="K975" t="s">
        <v>1574</v>
      </c>
      <c r="L975" t="s">
        <v>2995</v>
      </c>
      <c r="M975">
        <v>39529</v>
      </c>
      <c r="N975">
        <v>19139</v>
      </c>
      <c r="O975" t="s">
        <v>672</v>
      </c>
      <c r="P975">
        <v>0</v>
      </c>
      <c r="Q975" t="s">
        <v>2996</v>
      </c>
      <c r="R975" t="s">
        <v>2997</v>
      </c>
      <c r="S975">
        <v>142</v>
      </c>
      <c r="T975" t="s">
        <v>37</v>
      </c>
      <c r="U975" t="s">
        <v>38</v>
      </c>
      <c r="V975" t="s">
        <v>350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133</v>
      </c>
      <c r="C976">
        <v>97</v>
      </c>
      <c r="D976">
        <v>125</v>
      </c>
      <c r="E976">
        <v>0</v>
      </c>
      <c r="F976">
        <v>957</v>
      </c>
      <c r="G976" t="s">
        <v>697</v>
      </c>
      <c r="H976">
        <v>10000</v>
      </c>
      <c r="I976">
        <v>48154732</v>
      </c>
      <c r="J976" t="s">
        <v>729</v>
      </c>
      <c r="K976" t="s">
        <v>1278</v>
      </c>
      <c r="L976" t="s">
        <v>2998</v>
      </c>
      <c r="M976">
        <v>60326</v>
      </c>
      <c r="N976">
        <v>15569</v>
      </c>
      <c r="O976" t="s">
        <v>542</v>
      </c>
      <c r="P976">
        <v>1</v>
      </c>
      <c r="Q976" t="s">
        <v>2999</v>
      </c>
      <c r="R976" t="s">
        <v>3000</v>
      </c>
      <c r="S976">
        <v>142</v>
      </c>
      <c r="T976" t="s">
        <v>37</v>
      </c>
      <c r="U976" t="s">
        <v>38</v>
      </c>
      <c r="V976" t="s">
        <v>350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394</v>
      </c>
      <c r="C977">
        <v>157</v>
      </c>
      <c r="D977">
        <v>129</v>
      </c>
      <c r="E977">
        <v>21000</v>
      </c>
      <c r="F977">
        <v>283</v>
      </c>
      <c r="G977" t="s">
        <v>470</v>
      </c>
      <c r="H977">
        <v>495</v>
      </c>
      <c r="I977">
        <v>48265581</v>
      </c>
      <c r="J977" t="s">
        <v>933</v>
      </c>
      <c r="K977" t="s">
        <v>2868</v>
      </c>
      <c r="L977" t="s">
        <v>3001</v>
      </c>
      <c r="M977">
        <v>261069</v>
      </c>
      <c r="N977">
        <v>1397</v>
      </c>
      <c r="O977" t="s">
        <v>3002</v>
      </c>
      <c r="P977">
        <v>1</v>
      </c>
      <c r="Q977" t="s">
        <v>3003</v>
      </c>
      <c r="R977" t="s">
        <v>3004</v>
      </c>
      <c r="S977">
        <v>506</v>
      </c>
      <c r="T977" t="s">
        <v>37</v>
      </c>
      <c r="U977" t="s">
        <v>38</v>
      </c>
      <c r="V977" t="s">
        <v>350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3005</v>
      </c>
      <c r="C978">
        <v>267</v>
      </c>
      <c r="D978">
        <v>132</v>
      </c>
      <c r="E978">
        <v>50</v>
      </c>
      <c r="F978">
        <v>368</v>
      </c>
      <c r="G978" t="s">
        <v>2868</v>
      </c>
      <c r="H978">
        <v>992</v>
      </c>
      <c r="I978">
        <v>46982632</v>
      </c>
      <c r="J978" t="s">
        <v>3006</v>
      </c>
      <c r="K978" t="s">
        <v>1461</v>
      </c>
      <c r="L978" t="s">
        <v>3007</v>
      </c>
      <c r="M978">
        <v>172792</v>
      </c>
      <c r="N978">
        <v>1933</v>
      </c>
      <c r="O978" t="s">
        <v>3008</v>
      </c>
      <c r="P978">
        <v>0</v>
      </c>
      <c r="Q978" t="s">
        <v>3009</v>
      </c>
      <c r="R978" t="s">
        <v>3010</v>
      </c>
      <c r="S978">
        <v>1740</v>
      </c>
      <c r="T978" t="s">
        <v>37</v>
      </c>
      <c r="U978" t="s">
        <v>182</v>
      </c>
      <c r="V978" t="s">
        <v>350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3011</v>
      </c>
      <c r="C979">
        <v>118</v>
      </c>
      <c r="D979">
        <v>118</v>
      </c>
      <c r="E979">
        <v>41</v>
      </c>
      <c r="F979">
        <v>585</v>
      </c>
      <c r="G979" t="s">
        <v>171</v>
      </c>
      <c r="H979">
        <v>18000</v>
      </c>
      <c r="I979">
        <v>44737059</v>
      </c>
      <c r="J979" t="s">
        <v>1699</v>
      </c>
      <c r="K979" t="s">
        <v>353</v>
      </c>
      <c r="L979" t="s">
        <v>3012</v>
      </c>
      <c r="M979">
        <v>48322</v>
      </c>
      <c r="N979">
        <v>24024</v>
      </c>
      <c r="O979" t="s">
        <v>3013</v>
      </c>
      <c r="P979">
        <v>1</v>
      </c>
      <c r="Q979" t="s">
        <v>3014</v>
      </c>
      <c r="R979" t="s">
        <v>3015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3016</v>
      </c>
      <c r="C980">
        <v>291</v>
      </c>
      <c r="D980">
        <v>113</v>
      </c>
      <c r="E980">
        <v>22</v>
      </c>
      <c r="F980">
        <v>1000</v>
      </c>
      <c r="G980" t="s">
        <v>3017</v>
      </c>
      <c r="H980">
        <v>3000</v>
      </c>
      <c r="I980">
        <v>56724080</v>
      </c>
      <c r="J980" t="s">
        <v>809</v>
      </c>
      <c r="K980" t="s">
        <v>2385</v>
      </c>
      <c r="L980" t="s">
        <v>3018</v>
      </c>
      <c r="M980">
        <v>172112</v>
      </c>
      <c r="N980">
        <v>8398</v>
      </c>
      <c r="O980" t="s">
        <v>1595</v>
      </c>
      <c r="P980">
        <v>7</v>
      </c>
      <c r="Q980" t="s">
        <v>3019</v>
      </c>
      <c r="R980" t="s">
        <v>3020</v>
      </c>
      <c r="S980">
        <v>181</v>
      </c>
      <c r="T980" t="s">
        <v>37</v>
      </c>
      <c r="U980" t="s">
        <v>38</v>
      </c>
      <c r="V980" t="s">
        <v>350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1359</v>
      </c>
      <c r="C981">
        <v>68</v>
      </c>
      <c r="D981">
        <v>140</v>
      </c>
      <c r="E981">
        <v>473</v>
      </c>
      <c r="F981">
        <v>294</v>
      </c>
      <c r="G981" t="s">
        <v>3021</v>
      </c>
      <c r="H981">
        <v>18000</v>
      </c>
      <c r="I981">
        <v>44484065</v>
      </c>
      <c r="J981" t="s">
        <v>587</v>
      </c>
      <c r="K981" t="s">
        <v>99</v>
      </c>
      <c r="L981" t="s">
        <v>3022</v>
      </c>
      <c r="M981">
        <v>107227</v>
      </c>
      <c r="N981">
        <v>20152</v>
      </c>
      <c r="O981" t="s">
        <v>2347</v>
      </c>
      <c r="P981">
        <v>2</v>
      </c>
      <c r="Q981" t="s">
        <v>3023</v>
      </c>
      <c r="R981" t="s">
        <v>3024</v>
      </c>
      <c r="S981">
        <v>279</v>
      </c>
      <c r="T981" t="s">
        <v>37</v>
      </c>
      <c r="U981" t="s">
        <v>435</v>
      </c>
      <c r="V981" t="s">
        <v>350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3025</v>
      </c>
      <c r="C982">
        <v>228</v>
      </c>
      <c r="D982">
        <v>89</v>
      </c>
      <c r="E982">
        <v>77</v>
      </c>
      <c r="F982">
        <v>159</v>
      </c>
      <c r="G982" t="s">
        <v>3026</v>
      </c>
      <c r="H982">
        <v>490</v>
      </c>
      <c r="I982">
        <v>47553512</v>
      </c>
      <c r="J982" t="s">
        <v>59</v>
      </c>
      <c r="K982" t="s">
        <v>1566</v>
      </c>
      <c r="L982" t="s">
        <v>3027</v>
      </c>
      <c r="M982">
        <v>54101</v>
      </c>
      <c r="N982">
        <v>1367</v>
      </c>
      <c r="O982" t="s">
        <v>3028</v>
      </c>
      <c r="P982">
        <v>0</v>
      </c>
      <c r="Q982" t="s">
        <v>3029</v>
      </c>
      <c r="R982" t="s">
        <v>3030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3031</v>
      </c>
      <c r="C983">
        <v>36</v>
      </c>
      <c r="D983">
        <v>104</v>
      </c>
      <c r="E983">
        <v>644</v>
      </c>
      <c r="F983">
        <v>174</v>
      </c>
      <c r="G983" t="s">
        <v>3032</v>
      </c>
      <c r="H983">
        <v>437</v>
      </c>
      <c r="I983">
        <v>42610000</v>
      </c>
      <c r="J983" t="s">
        <v>264</v>
      </c>
      <c r="K983" t="s">
        <v>2184</v>
      </c>
      <c r="L983" t="s">
        <v>3033</v>
      </c>
      <c r="M983">
        <v>60293</v>
      </c>
      <c r="N983">
        <v>1093</v>
      </c>
      <c r="O983" t="s">
        <v>3034</v>
      </c>
      <c r="P983">
        <v>1</v>
      </c>
      <c r="Q983" t="s">
        <v>3035</v>
      </c>
      <c r="R983" t="s">
        <v>3036</v>
      </c>
      <c r="S983">
        <v>114</v>
      </c>
      <c r="T983" t="s">
        <v>37</v>
      </c>
      <c r="U983" t="s">
        <v>38</v>
      </c>
      <c r="V983" t="s">
        <v>350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1285</v>
      </c>
      <c r="C984">
        <v>105</v>
      </c>
      <c r="D984">
        <v>106</v>
      </c>
      <c r="E984">
        <v>287</v>
      </c>
      <c r="F984">
        <v>767</v>
      </c>
      <c r="G984" t="s">
        <v>3037</v>
      </c>
      <c r="H984">
        <v>16000</v>
      </c>
      <c r="I984">
        <v>41482207</v>
      </c>
      <c r="J984" t="s">
        <v>482</v>
      </c>
      <c r="K984" t="s">
        <v>141</v>
      </c>
      <c r="L984" t="s">
        <v>3038</v>
      </c>
      <c r="M984">
        <v>68428</v>
      </c>
      <c r="N984">
        <v>19610</v>
      </c>
      <c r="O984" t="s">
        <v>3039</v>
      </c>
      <c r="P984">
        <v>0</v>
      </c>
      <c r="Q984" t="s">
        <v>3040</v>
      </c>
      <c r="R984" t="s">
        <v>3041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2736</v>
      </c>
      <c r="C985">
        <v>276</v>
      </c>
      <c r="D985">
        <v>141</v>
      </c>
      <c r="E985">
        <v>71</v>
      </c>
      <c r="F985">
        <v>3000</v>
      </c>
      <c r="G985" t="s">
        <v>819</v>
      </c>
      <c r="H985">
        <v>21000</v>
      </c>
      <c r="I985">
        <v>47105085</v>
      </c>
      <c r="J985" t="s">
        <v>937</v>
      </c>
      <c r="K985" t="s">
        <v>86</v>
      </c>
      <c r="L985" t="s">
        <v>3042</v>
      </c>
      <c r="M985">
        <v>136973</v>
      </c>
      <c r="N985">
        <v>30183</v>
      </c>
      <c r="O985" t="s">
        <v>2303</v>
      </c>
      <c r="P985">
        <v>1</v>
      </c>
      <c r="Q985" t="s">
        <v>3043</v>
      </c>
      <c r="R985" t="s">
        <v>3044</v>
      </c>
      <c r="S985">
        <v>275</v>
      </c>
      <c r="T985" t="s">
        <v>37</v>
      </c>
      <c r="U985" t="s">
        <v>38</v>
      </c>
      <c r="V985" t="s">
        <v>350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1197</v>
      </c>
      <c r="C986">
        <v>93</v>
      </c>
      <c r="D986">
        <v>124</v>
      </c>
      <c r="E986">
        <v>75</v>
      </c>
      <c r="F986">
        <v>258</v>
      </c>
      <c r="G986" t="s">
        <v>2484</v>
      </c>
      <c r="H986">
        <v>294</v>
      </c>
      <c r="I986">
        <v>41256277</v>
      </c>
      <c r="J986" t="s">
        <v>59</v>
      </c>
      <c r="K986" t="s">
        <v>470</v>
      </c>
      <c r="L986" t="s">
        <v>3045</v>
      </c>
      <c r="M986">
        <v>46451</v>
      </c>
      <c r="N986">
        <v>1289</v>
      </c>
      <c r="O986" t="s">
        <v>3046</v>
      </c>
      <c r="P986">
        <v>2</v>
      </c>
      <c r="Q986" t="s">
        <v>3047</v>
      </c>
      <c r="R986" t="s">
        <v>3048</v>
      </c>
      <c r="S986">
        <v>156</v>
      </c>
      <c r="T986" t="s">
        <v>37</v>
      </c>
      <c r="U986" t="s">
        <v>38</v>
      </c>
      <c r="V986" t="s">
        <v>350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3049</v>
      </c>
      <c r="C987">
        <v>191</v>
      </c>
      <c r="D987">
        <v>98</v>
      </c>
      <c r="E987">
        <v>38</v>
      </c>
      <c r="F987">
        <v>706</v>
      </c>
      <c r="G987" t="s">
        <v>143</v>
      </c>
      <c r="H987">
        <v>14000</v>
      </c>
      <c r="I987">
        <v>50740078</v>
      </c>
      <c r="J987" t="s">
        <v>1057</v>
      </c>
      <c r="K987" t="s">
        <v>952</v>
      </c>
      <c r="L987" t="s">
        <v>3050</v>
      </c>
      <c r="M987">
        <v>151580</v>
      </c>
      <c r="N987">
        <v>16791</v>
      </c>
      <c r="O987" t="s">
        <v>3051</v>
      </c>
      <c r="P987">
        <v>1</v>
      </c>
      <c r="Q987" t="s">
        <v>3052</v>
      </c>
      <c r="R987" t="s">
        <v>3053</v>
      </c>
      <c r="S987">
        <v>672</v>
      </c>
      <c r="T987" t="s">
        <v>37</v>
      </c>
      <c r="U987" t="s">
        <v>435</v>
      </c>
      <c r="V987" t="s">
        <v>350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3054</v>
      </c>
      <c r="C988">
        <v>143</v>
      </c>
      <c r="D988">
        <v>108</v>
      </c>
      <c r="E988">
        <v>17</v>
      </c>
      <c r="F988">
        <v>186</v>
      </c>
      <c r="G988" t="s">
        <v>254</v>
      </c>
      <c r="H988">
        <v>14000</v>
      </c>
      <c r="I988">
        <v>40203020</v>
      </c>
      <c r="J988" t="s">
        <v>715</v>
      </c>
      <c r="K988" t="s">
        <v>272</v>
      </c>
      <c r="L988" t="s">
        <v>3055</v>
      </c>
      <c r="M988">
        <v>74315</v>
      </c>
      <c r="N988">
        <v>15634</v>
      </c>
      <c r="O988" t="s">
        <v>3056</v>
      </c>
      <c r="P988">
        <v>1</v>
      </c>
      <c r="Q988" t="s">
        <v>3057</v>
      </c>
      <c r="R988" t="s">
        <v>3058</v>
      </c>
      <c r="S988">
        <v>259</v>
      </c>
      <c r="T988" t="s">
        <v>37</v>
      </c>
      <c r="U988" t="s">
        <v>56</v>
      </c>
      <c r="V988" t="s">
        <v>350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3059</v>
      </c>
      <c r="C989">
        <v>124</v>
      </c>
      <c r="D989">
        <v>114</v>
      </c>
      <c r="E989">
        <v>73</v>
      </c>
      <c r="F989">
        <v>323</v>
      </c>
      <c r="G989" t="s">
        <v>1067</v>
      </c>
      <c r="H989">
        <v>18000</v>
      </c>
      <c r="I989">
        <v>40905277</v>
      </c>
      <c r="J989" t="s">
        <v>3060</v>
      </c>
      <c r="K989" t="s">
        <v>840</v>
      </c>
      <c r="L989" t="s">
        <v>3061</v>
      </c>
      <c r="M989">
        <v>45895</v>
      </c>
      <c r="N989">
        <v>19739</v>
      </c>
      <c r="O989" t="s">
        <v>3062</v>
      </c>
      <c r="P989">
        <v>3</v>
      </c>
      <c r="Q989" t="s">
        <v>3063</v>
      </c>
      <c r="R989" t="s">
        <v>3064</v>
      </c>
      <c r="S989">
        <v>157</v>
      </c>
      <c r="T989" t="s">
        <v>37</v>
      </c>
      <c r="U989" t="s">
        <v>38</v>
      </c>
      <c r="V989" t="s">
        <v>350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3065</v>
      </c>
      <c r="C990">
        <v>47</v>
      </c>
      <c r="D990">
        <v>101</v>
      </c>
      <c r="E990">
        <v>0</v>
      </c>
      <c r="F990">
        <v>158</v>
      </c>
      <c r="G990" t="s">
        <v>3066</v>
      </c>
      <c r="H990">
        <v>854</v>
      </c>
      <c r="I990">
        <v>38590500</v>
      </c>
      <c r="J990" t="s">
        <v>50</v>
      </c>
      <c r="K990" t="s">
        <v>1397</v>
      </c>
      <c r="L990" t="s">
        <v>3067</v>
      </c>
      <c r="M990">
        <v>17997</v>
      </c>
      <c r="N990">
        <v>1860</v>
      </c>
      <c r="O990" t="s">
        <v>3068</v>
      </c>
      <c r="P990">
        <v>1</v>
      </c>
      <c r="Q990" t="s">
        <v>3069</v>
      </c>
      <c r="R990" t="s">
        <v>3070</v>
      </c>
      <c r="S990">
        <v>140</v>
      </c>
      <c r="T990" t="s">
        <v>37</v>
      </c>
      <c r="U990" t="s">
        <v>38</v>
      </c>
      <c r="V990" t="s">
        <v>350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2689</v>
      </c>
      <c r="C991">
        <v>66</v>
      </c>
      <c r="D991">
        <v>93</v>
      </c>
      <c r="E991">
        <v>0</v>
      </c>
      <c r="F991">
        <v>717</v>
      </c>
      <c r="G991" t="s">
        <v>956</v>
      </c>
      <c r="H991">
        <v>12000</v>
      </c>
      <c r="I991">
        <v>39177541</v>
      </c>
      <c r="J991" t="s">
        <v>111</v>
      </c>
      <c r="K991" t="s">
        <v>583</v>
      </c>
      <c r="L991" t="s">
        <v>3071</v>
      </c>
      <c r="M991">
        <v>20310</v>
      </c>
      <c r="N991">
        <v>14899</v>
      </c>
      <c r="O991" t="s">
        <v>3072</v>
      </c>
      <c r="P991">
        <v>1</v>
      </c>
      <c r="Q991" t="s">
        <v>3073</v>
      </c>
      <c r="R991" t="s">
        <v>3074</v>
      </c>
      <c r="S991">
        <v>177</v>
      </c>
      <c r="T991" t="s">
        <v>37</v>
      </c>
      <c r="U991" t="s">
        <v>38</v>
      </c>
      <c r="V991" t="s">
        <v>84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3075</v>
      </c>
      <c r="C992">
        <v>118</v>
      </c>
      <c r="D992">
        <v>119</v>
      </c>
      <c r="E992">
        <v>0</v>
      </c>
      <c r="F992">
        <v>39</v>
      </c>
      <c r="G992" t="s">
        <v>3076</v>
      </c>
      <c r="H992">
        <v>29000</v>
      </c>
      <c r="I992">
        <v>39778599</v>
      </c>
      <c r="J992" t="s">
        <v>891</v>
      </c>
      <c r="K992" t="s">
        <v>152</v>
      </c>
      <c r="L992" t="s">
        <v>3077</v>
      </c>
      <c r="M992">
        <v>176169</v>
      </c>
      <c r="N992">
        <v>29461</v>
      </c>
      <c r="O992" t="s">
        <v>3078</v>
      </c>
      <c r="P992">
        <v>0</v>
      </c>
      <c r="Q992" t="s">
        <v>3079</v>
      </c>
      <c r="R992" t="s">
        <v>3080</v>
      </c>
      <c r="S992">
        <v>548</v>
      </c>
      <c r="T992" t="s">
        <v>37</v>
      </c>
      <c r="U992" t="s">
        <v>38</v>
      </c>
      <c r="V992" t="s">
        <v>350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1439</v>
      </c>
      <c r="C993">
        <v>93</v>
      </c>
      <c r="D993">
        <v>119</v>
      </c>
      <c r="E993">
        <v>0</v>
      </c>
      <c r="F993">
        <v>434</v>
      </c>
      <c r="G993" t="s">
        <v>932</v>
      </c>
      <c r="H993">
        <v>627</v>
      </c>
      <c r="I993">
        <v>37486138</v>
      </c>
      <c r="J993" t="s">
        <v>715</v>
      </c>
      <c r="K993" t="s">
        <v>1004</v>
      </c>
      <c r="L993" t="s">
        <v>3081</v>
      </c>
      <c r="M993">
        <v>30890</v>
      </c>
      <c r="N993">
        <v>2052</v>
      </c>
      <c r="O993" t="s">
        <v>798</v>
      </c>
      <c r="P993">
        <v>1</v>
      </c>
      <c r="Q993" t="s">
        <v>3082</v>
      </c>
      <c r="R993" t="s">
        <v>3083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2925</v>
      </c>
      <c r="C994">
        <v>235</v>
      </c>
      <c r="D994">
        <v>99</v>
      </c>
      <c r="E994">
        <v>160</v>
      </c>
      <c r="F994">
        <v>72</v>
      </c>
      <c r="G994" t="s">
        <v>3084</v>
      </c>
      <c r="H994">
        <v>330</v>
      </c>
      <c r="I994">
        <v>38105077</v>
      </c>
      <c r="J994" t="s">
        <v>223</v>
      </c>
      <c r="K994" t="s">
        <v>3085</v>
      </c>
      <c r="L994" t="s">
        <v>3086</v>
      </c>
      <c r="M994">
        <v>58349</v>
      </c>
      <c r="N994">
        <v>701</v>
      </c>
      <c r="O994" t="s">
        <v>3087</v>
      </c>
      <c r="P994">
        <v>0</v>
      </c>
      <c r="Q994" t="s">
        <v>3088</v>
      </c>
      <c r="R994" t="s">
        <v>3089</v>
      </c>
      <c r="S994">
        <v>194</v>
      </c>
      <c r="T994" t="s">
        <v>37</v>
      </c>
      <c r="U994" t="s">
        <v>38</v>
      </c>
      <c r="V994" t="s">
        <v>350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71</v>
      </c>
      <c r="C995">
        <v>113</v>
      </c>
      <c r="D995">
        <v>137</v>
      </c>
      <c r="E995">
        <v>0</v>
      </c>
      <c r="F995">
        <v>432</v>
      </c>
      <c r="G995" t="s">
        <v>797</v>
      </c>
      <c r="H995">
        <v>24000</v>
      </c>
      <c r="I995">
        <v>35168395</v>
      </c>
      <c r="J995" t="s">
        <v>2701</v>
      </c>
      <c r="K995" t="s">
        <v>74</v>
      </c>
      <c r="L995" t="s">
        <v>3090</v>
      </c>
      <c r="M995">
        <v>26034</v>
      </c>
      <c r="N995">
        <v>25469</v>
      </c>
      <c r="O995" t="s">
        <v>3091</v>
      </c>
      <c r="P995">
        <v>0</v>
      </c>
      <c r="Q995" t="s">
        <v>3092</v>
      </c>
      <c r="R995" t="s">
        <v>3093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3094</v>
      </c>
      <c r="H996">
        <v>325</v>
      </c>
      <c r="J996" t="s">
        <v>1357</v>
      </c>
      <c r="K996" t="s">
        <v>3095</v>
      </c>
      <c r="L996" t="s">
        <v>3096</v>
      </c>
      <c r="M996">
        <v>4438</v>
      </c>
      <c r="N996">
        <v>344</v>
      </c>
      <c r="O996" t="s">
        <v>3097</v>
      </c>
      <c r="P996">
        <v>1</v>
      </c>
      <c r="Q996" t="s">
        <v>3098</v>
      </c>
      <c r="R996" t="s">
        <v>3099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3100</v>
      </c>
      <c r="C997">
        <v>51</v>
      </c>
      <c r="D997">
        <v>117</v>
      </c>
      <c r="E997">
        <v>31</v>
      </c>
      <c r="F997">
        <v>210</v>
      </c>
      <c r="G997" t="s">
        <v>3101</v>
      </c>
      <c r="H997">
        <v>2000</v>
      </c>
      <c r="I997">
        <v>32800000</v>
      </c>
      <c r="J997" t="s">
        <v>3102</v>
      </c>
      <c r="K997" t="s">
        <v>697</v>
      </c>
      <c r="L997" t="s">
        <v>3103</v>
      </c>
      <c r="M997">
        <v>34896</v>
      </c>
      <c r="N997">
        <v>3016</v>
      </c>
      <c r="O997" t="s">
        <v>1599</v>
      </c>
      <c r="P997">
        <v>1</v>
      </c>
      <c r="Q997" t="s">
        <v>3104</v>
      </c>
      <c r="R997" t="s">
        <v>3105</v>
      </c>
      <c r="S997">
        <v>118</v>
      </c>
      <c r="T997" t="s">
        <v>37</v>
      </c>
      <c r="U997" t="s">
        <v>38</v>
      </c>
      <c r="V997" t="s">
        <v>350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2459</v>
      </c>
      <c r="C998">
        <v>98</v>
      </c>
      <c r="D998">
        <v>87</v>
      </c>
      <c r="E998">
        <v>9</v>
      </c>
      <c r="F998">
        <v>1000</v>
      </c>
      <c r="G998" t="s">
        <v>161</v>
      </c>
      <c r="H998">
        <v>15000</v>
      </c>
      <c r="I998">
        <v>33643461</v>
      </c>
      <c r="J998" t="s">
        <v>1349</v>
      </c>
      <c r="K998" t="s">
        <v>131</v>
      </c>
      <c r="L998" t="s">
        <v>3106</v>
      </c>
      <c r="M998">
        <v>11257</v>
      </c>
      <c r="N998">
        <v>20061</v>
      </c>
      <c r="O998" t="s">
        <v>456</v>
      </c>
      <c r="P998">
        <v>0</v>
      </c>
      <c r="Q998" t="s">
        <v>3107</v>
      </c>
      <c r="R998" t="s">
        <v>3108</v>
      </c>
      <c r="S998">
        <v>65</v>
      </c>
      <c r="T998" t="s">
        <v>37</v>
      </c>
      <c r="U998" t="s">
        <v>38</v>
      </c>
      <c r="V998" t="s">
        <v>84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1574</v>
      </c>
      <c r="C999">
        <v>315</v>
      </c>
      <c r="D999">
        <v>129</v>
      </c>
      <c r="E999">
        <v>16000</v>
      </c>
      <c r="F999">
        <v>447</v>
      </c>
      <c r="G999" t="s">
        <v>3109</v>
      </c>
      <c r="H999">
        <v>13000</v>
      </c>
      <c r="I999">
        <v>32741596</v>
      </c>
      <c r="J999" t="s">
        <v>3110</v>
      </c>
      <c r="K999" t="s">
        <v>604</v>
      </c>
      <c r="L999" t="s">
        <v>3111</v>
      </c>
      <c r="M999">
        <v>80140</v>
      </c>
      <c r="N999">
        <v>14344</v>
      </c>
      <c r="O999" t="s">
        <v>791</v>
      </c>
      <c r="P999">
        <v>0</v>
      </c>
      <c r="Q999" t="s">
        <v>3112</v>
      </c>
      <c r="R999" t="s">
        <v>3113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3114</v>
      </c>
      <c r="C1000">
        <v>136</v>
      </c>
      <c r="D1000">
        <v>115</v>
      </c>
      <c r="E1000">
        <v>58</v>
      </c>
      <c r="F1000">
        <v>401</v>
      </c>
      <c r="G1000" t="s">
        <v>2314</v>
      </c>
      <c r="H1000">
        <v>33000</v>
      </c>
      <c r="I1000">
        <v>31874869</v>
      </c>
      <c r="J1000" t="s">
        <v>1061</v>
      </c>
      <c r="K1000" t="s">
        <v>1999</v>
      </c>
      <c r="L1000" t="s">
        <v>3115</v>
      </c>
      <c r="M1000">
        <v>43574</v>
      </c>
      <c r="N1000">
        <v>34606</v>
      </c>
      <c r="O1000" t="s">
        <v>3116</v>
      </c>
      <c r="P1000">
        <v>0</v>
      </c>
      <c r="Q1000" t="s">
        <v>3117</v>
      </c>
      <c r="R1000" t="s">
        <v>3118</v>
      </c>
      <c r="S1000">
        <v>302</v>
      </c>
      <c r="T1000" t="s">
        <v>37</v>
      </c>
      <c r="U1000" t="s">
        <v>38</v>
      </c>
      <c r="V1000" t="s">
        <v>350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424</v>
      </c>
      <c r="B1001" t="s">
        <v>564</v>
      </c>
      <c r="C1001">
        <v>61</v>
      </c>
      <c r="D1001">
        <v>132</v>
      </c>
      <c r="E1001">
        <v>503</v>
      </c>
      <c r="F1001">
        <v>282</v>
      </c>
      <c r="G1001" t="s">
        <v>869</v>
      </c>
      <c r="H1001">
        <v>45000</v>
      </c>
      <c r="I1001">
        <v>30306268</v>
      </c>
      <c r="J1001" t="s">
        <v>223</v>
      </c>
      <c r="K1001" t="s">
        <v>3119</v>
      </c>
      <c r="L1001" t="s">
        <v>3120</v>
      </c>
      <c r="M1001">
        <v>62981</v>
      </c>
      <c r="N1001">
        <v>58528</v>
      </c>
      <c r="O1001" t="s">
        <v>3121</v>
      </c>
      <c r="P1001">
        <v>0</v>
      </c>
      <c r="Q1001" t="s">
        <v>3122</v>
      </c>
      <c r="R1001" t="s">
        <v>3123</v>
      </c>
      <c r="S1001">
        <v>84</v>
      </c>
      <c r="T1001" t="s">
        <v>37</v>
      </c>
      <c r="U1001" t="s">
        <v>727</v>
      </c>
      <c r="V1001" t="s">
        <v>350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3124</v>
      </c>
      <c r="C1002">
        <v>209</v>
      </c>
      <c r="D1002">
        <v>131</v>
      </c>
      <c r="E1002">
        <v>73</v>
      </c>
      <c r="F1002">
        <v>163</v>
      </c>
      <c r="G1002" t="s">
        <v>3125</v>
      </c>
      <c r="H1002">
        <v>879</v>
      </c>
      <c r="I1002">
        <v>27667947</v>
      </c>
      <c r="J1002" t="s">
        <v>1018</v>
      </c>
      <c r="K1002" t="s">
        <v>1134</v>
      </c>
      <c r="L1002" t="s">
        <v>3126</v>
      </c>
      <c r="M1002">
        <v>86374</v>
      </c>
      <c r="N1002">
        <v>1344</v>
      </c>
      <c r="O1002" t="s">
        <v>3127</v>
      </c>
      <c r="P1002">
        <v>0</v>
      </c>
      <c r="Q1002" t="s">
        <v>3128</v>
      </c>
      <c r="R1002" t="s">
        <v>3129</v>
      </c>
      <c r="S1002">
        <v>392</v>
      </c>
      <c r="T1002" t="s">
        <v>37</v>
      </c>
      <c r="U1002" t="s">
        <v>56</v>
      </c>
      <c r="V1002" t="s">
        <v>350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1677</v>
      </c>
      <c r="C1003">
        <v>99</v>
      </c>
      <c r="D1003">
        <v>95</v>
      </c>
      <c r="E1003">
        <v>0</v>
      </c>
      <c r="F1003">
        <v>323</v>
      </c>
      <c r="G1003" t="s">
        <v>3130</v>
      </c>
      <c r="H1003">
        <v>13000</v>
      </c>
      <c r="I1003">
        <v>27067160</v>
      </c>
      <c r="J1003" t="s">
        <v>715</v>
      </c>
      <c r="K1003" t="s">
        <v>530</v>
      </c>
      <c r="L1003" t="s">
        <v>3131</v>
      </c>
      <c r="M1003">
        <v>18404</v>
      </c>
      <c r="N1003">
        <v>14706</v>
      </c>
      <c r="O1003" t="s">
        <v>3132</v>
      </c>
      <c r="P1003">
        <v>1</v>
      </c>
      <c r="Q1003" t="s">
        <v>3133</v>
      </c>
      <c r="R1003" t="s">
        <v>3134</v>
      </c>
      <c r="S1003">
        <v>150</v>
      </c>
      <c r="T1003" t="s">
        <v>37</v>
      </c>
      <c r="U1003" t="s">
        <v>38</v>
      </c>
      <c r="V1003" t="s">
        <v>350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3135</v>
      </c>
      <c r="C1004">
        <v>298</v>
      </c>
      <c r="D1004">
        <v>125</v>
      </c>
      <c r="E1004">
        <v>487</v>
      </c>
      <c r="F1004">
        <v>201</v>
      </c>
      <c r="G1004" t="s">
        <v>2882</v>
      </c>
      <c r="H1004">
        <v>430</v>
      </c>
      <c r="I1004">
        <v>26616999</v>
      </c>
      <c r="J1004" t="s">
        <v>810</v>
      </c>
      <c r="K1004" t="s">
        <v>3136</v>
      </c>
      <c r="L1004" t="s">
        <v>3137</v>
      </c>
      <c r="M1004">
        <v>92461</v>
      </c>
      <c r="N1004">
        <v>1300</v>
      </c>
      <c r="O1004" t="s">
        <v>3138</v>
      </c>
      <c r="P1004">
        <v>3</v>
      </c>
      <c r="Q1004" t="s">
        <v>3139</v>
      </c>
      <c r="R1004" t="s">
        <v>3140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668</v>
      </c>
      <c r="C1005">
        <v>131</v>
      </c>
      <c r="D1005">
        <v>98</v>
      </c>
      <c r="E1005">
        <v>323</v>
      </c>
      <c r="F1005">
        <v>511</v>
      </c>
      <c r="G1005" t="s">
        <v>3141</v>
      </c>
      <c r="H1005">
        <v>933</v>
      </c>
      <c r="I1005">
        <v>26536120</v>
      </c>
      <c r="J1005" t="s">
        <v>587</v>
      </c>
      <c r="K1005" t="s">
        <v>820</v>
      </c>
      <c r="L1005" t="s">
        <v>3142</v>
      </c>
      <c r="M1005">
        <v>49926</v>
      </c>
      <c r="N1005">
        <v>3357</v>
      </c>
      <c r="O1005" t="s">
        <v>3143</v>
      </c>
      <c r="P1005">
        <v>0</v>
      </c>
      <c r="Q1005" t="s">
        <v>3144</v>
      </c>
      <c r="R1005" t="s">
        <v>3145</v>
      </c>
      <c r="S1005">
        <v>286</v>
      </c>
      <c r="T1005" t="s">
        <v>37</v>
      </c>
      <c r="U1005" t="s">
        <v>435</v>
      </c>
      <c r="V1005" t="s">
        <v>350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1574</v>
      </c>
      <c r="C1006">
        <v>146</v>
      </c>
      <c r="D1006">
        <v>110</v>
      </c>
      <c r="E1006">
        <v>16000</v>
      </c>
      <c r="F1006">
        <v>581</v>
      </c>
      <c r="G1006" t="s">
        <v>1766</v>
      </c>
      <c r="H1006">
        <v>16000</v>
      </c>
      <c r="I1006">
        <v>26199517</v>
      </c>
      <c r="J1006" t="s">
        <v>587</v>
      </c>
      <c r="K1006" t="s">
        <v>1574</v>
      </c>
      <c r="L1006" t="s">
        <v>3146</v>
      </c>
      <c r="M1006">
        <v>34356</v>
      </c>
      <c r="N1006">
        <v>18635</v>
      </c>
      <c r="O1006" t="s">
        <v>3147</v>
      </c>
      <c r="P1006">
        <v>1</v>
      </c>
      <c r="Q1006" t="s">
        <v>3148</v>
      </c>
      <c r="R1006" t="s">
        <v>3149</v>
      </c>
      <c r="S1006">
        <v>260</v>
      </c>
      <c r="T1006" t="s">
        <v>37</v>
      </c>
      <c r="U1006" t="s">
        <v>38</v>
      </c>
      <c r="V1006" t="s">
        <v>350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899</v>
      </c>
      <c r="C1007">
        <v>245</v>
      </c>
      <c r="D1007">
        <v>118</v>
      </c>
      <c r="E1007">
        <v>670</v>
      </c>
      <c r="F1007">
        <v>294</v>
      </c>
      <c r="G1007" t="s">
        <v>1372</v>
      </c>
      <c r="H1007">
        <v>6000</v>
      </c>
      <c r="I1007">
        <v>25450527</v>
      </c>
      <c r="J1007" t="s">
        <v>587</v>
      </c>
      <c r="K1007" t="s">
        <v>145</v>
      </c>
      <c r="L1007" t="s">
        <v>3150</v>
      </c>
      <c r="M1007">
        <v>80196</v>
      </c>
      <c r="N1007">
        <v>7654</v>
      </c>
      <c r="O1007" t="s">
        <v>470</v>
      </c>
      <c r="P1007">
        <v>0</v>
      </c>
      <c r="Q1007" t="s">
        <v>3151</v>
      </c>
      <c r="R1007" t="s">
        <v>3152</v>
      </c>
      <c r="S1007">
        <v>190</v>
      </c>
      <c r="T1007" t="s">
        <v>37</v>
      </c>
      <c r="U1007" t="s">
        <v>38</v>
      </c>
      <c r="V1007" t="s">
        <v>350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3153</v>
      </c>
      <c r="C1008">
        <v>104</v>
      </c>
      <c r="D1008">
        <v>101</v>
      </c>
      <c r="E1008">
        <v>0</v>
      </c>
      <c r="F1008">
        <v>764</v>
      </c>
      <c r="G1008" t="s">
        <v>3154</v>
      </c>
      <c r="H1008">
        <v>12000</v>
      </c>
      <c r="I1008">
        <v>25407250</v>
      </c>
      <c r="J1008" t="s">
        <v>157</v>
      </c>
      <c r="K1008" t="s">
        <v>186</v>
      </c>
      <c r="L1008" t="s">
        <v>3155</v>
      </c>
      <c r="M1008">
        <v>54021</v>
      </c>
      <c r="N1008">
        <v>15935</v>
      </c>
      <c r="O1008" t="s">
        <v>3156</v>
      </c>
      <c r="P1008">
        <v>0</v>
      </c>
      <c r="Q1008" t="s">
        <v>3157</v>
      </c>
      <c r="R1008" t="s">
        <v>3158</v>
      </c>
      <c r="S1008">
        <v>227</v>
      </c>
      <c r="T1008" t="s">
        <v>37</v>
      </c>
      <c r="U1008" t="s">
        <v>38</v>
      </c>
      <c r="V1008" t="s">
        <v>350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3159</v>
      </c>
      <c r="H1009">
        <v>629</v>
      </c>
      <c r="J1009" t="s">
        <v>933</v>
      </c>
      <c r="K1009" t="s">
        <v>3160</v>
      </c>
      <c r="L1009" t="s">
        <v>3161</v>
      </c>
      <c r="M1009">
        <v>7945</v>
      </c>
      <c r="N1009">
        <v>2758</v>
      </c>
      <c r="O1009" t="s">
        <v>3162</v>
      </c>
      <c r="P1009">
        <v>2</v>
      </c>
      <c r="R1009" t="s">
        <v>3163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358</v>
      </c>
      <c r="C1010">
        <v>162</v>
      </c>
      <c r="D1010">
        <v>90</v>
      </c>
      <c r="E1010">
        <v>663</v>
      </c>
      <c r="F1010">
        <v>521</v>
      </c>
      <c r="G1010" t="s">
        <v>3141</v>
      </c>
      <c r="H1010">
        <v>14000</v>
      </c>
      <c r="I1010">
        <v>23159305</v>
      </c>
      <c r="J1010" t="s">
        <v>363</v>
      </c>
      <c r="K1010" t="s">
        <v>225</v>
      </c>
      <c r="L1010" t="s">
        <v>3164</v>
      </c>
      <c r="M1010">
        <v>128455</v>
      </c>
      <c r="N1010">
        <v>16358</v>
      </c>
      <c r="O1010" t="s">
        <v>3165</v>
      </c>
      <c r="P1010">
        <v>1</v>
      </c>
      <c r="Q1010" t="s">
        <v>3166</v>
      </c>
      <c r="R1010" t="s">
        <v>3167</v>
      </c>
      <c r="S1010">
        <v>514</v>
      </c>
      <c r="T1010" t="s">
        <v>37</v>
      </c>
      <c r="U1010" t="s">
        <v>38</v>
      </c>
      <c r="V1010" t="s">
        <v>84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3168</v>
      </c>
      <c r="C1011">
        <v>259</v>
      </c>
      <c r="D1011">
        <v>119</v>
      </c>
      <c r="E1011">
        <v>0</v>
      </c>
      <c r="F1011">
        <v>639</v>
      </c>
      <c r="G1011" t="s">
        <v>1766</v>
      </c>
      <c r="H1011">
        <v>13000</v>
      </c>
      <c r="I1011">
        <v>24006726</v>
      </c>
      <c r="J1011" t="s">
        <v>3169</v>
      </c>
      <c r="K1011" t="s">
        <v>324</v>
      </c>
      <c r="L1011" t="s">
        <v>3170</v>
      </c>
      <c r="M1011">
        <v>139535</v>
      </c>
      <c r="N1011">
        <v>15757</v>
      </c>
      <c r="O1011" t="s">
        <v>2354</v>
      </c>
      <c r="P1011">
        <v>8</v>
      </c>
      <c r="Q1011" t="s">
        <v>3171</v>
      </c>
      <c r="R1011" t="s">
        <v>3172</v>
      </c>
      <c r="S1011">
        <v>632</v>
      </c>
      <c r="T1011" t="s">
        <v>37</v>
      </c>
      <c r="U1011" t="s">
        <v>38</v>
      </c>
      <c r="V1011" t="s">
        <v>350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1094</v>
      </c>
      <c r="C1012">
        <v>79</v>
      </c>
      <c r="D1012">
        <v>139</v>
      </c>
      <c r="E1012">
        <v>378</v>
      </c>
      <c r="F1012">
        <v>303</v>
      </c>
      <c r="G1012" t="s">
        <v>3173</v>
      </c>
      <c r="H1012">
        <v>11000</v>
      </c>
      <c r="I1012">
        <v>20389967</v>
      </c>
      <c r="J1012" t="s">
        <v>3174</v>
      </c>
      <c r="K1012" t="s">
        <v>386</v>
      </c>
      <c r="L1012" t="s">
        <v>3175</v>
      </c>
      <c r="M1012">
        <v>3077</v>
      </c>
      <c r="N1012">
        <v>12786</v>
      </c>
      <c r="O1012" t="s">
        <v>3176</v>
      </c>
      <c r="P1012">
        <v>1</v>
      </c>
      <c r="Q1012" t="s">
        <v>3177</v>
      </c>
      <c r="R1012" t="s">
        <v>3178</v>
      </c>
      <c r="S1012">
        <v>47</v>
      </c>
      <c r="T1012" t="s">
        <v>37</v>
      </c>
      <c r="U1012" t="s">
        <v>38</v>
      </c>
      <c r="V1012" t="s">
        <v>350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2490</v>
      </c>
      <c r="C1013">
        <v>141</v>
      </c>
      <c r="D1013">
        <v>130</v>
      </c>
      <c r="E1013">
        <v>317</v>
      </c>
      <c r="F1013">
        <v>256</v>
      </c>
      <c r="G1013" t="s">
        <v>150</v>
      </c>
      <c r="H1013">
        <v>18000</v>
      </c>
      <c r="I1013">
        <v>19593740</v>
      </c>
      <c r="J1013" t="s">
        <v>1018</v>
      </c>
      <c r="K1013" t="s">
        <v>99</v>
      </c>
      <c r="L1013" t="s">
        <v>3179</v>
      </c>
      <c r="M1013">
        <v>88270</v>
      </c>
      <c r="N1013">
        <v>32637</v>
      </c>
      <c r="O1013" t="s">
        <v>500</v>
      </c>
      <c r="P1013">
        <v>0</v>
      </c>
      <c r="Q1013" t="s">
        <v>3180</v>
      </c>
      <c r="R1013" t="s">
        <v>3181</v>
      </c>
      <c r="S1013">
        <v>420</v>
      </c>
      <c r="T1013" t="s">
        <v>37</v>
      </c>
      <c r="U1013" t="s">
        <v>38</v>
      </c>
      <c r="V1013" t="s">
        <v>350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2223</v>
      </c>
      <c r="C1014">
        <v>59</v>
      </c>
      <c r="D1014">
        <v>100</v>
      </c>
      <c r="E1014">
        <v>65</v>
      </c>
      <c r="F1014">
        <v>730</v>
      </c>
      <c r="G1014" t="s">
        <v>3182</v>
      </c>
      <c r="H1014">
        <v>1000</v>
      </c>
      <c r="I1014">
        <v>19118247</v>
      </c>
      <c r="J1014" t="s">
        <v>1022</v>
      </c>
      <c r="K1014" t="s">
        <v>1360</v>
      </c>
      <c r="L1014" t="s">
        <v>3183</v>
      </c>
      <c r="M1014">
        <v>19829</v>
      </c>
      <c r="N1014">
        <v>6171</v>
      </c>
      <c r="O1014" t="s">
        <v>478</v>
      </c>
      <c r="P1014">
        <v>5</v>
      </c>
      <c r="Q1014" t="s">
        <v>3184</v>
      </c>
      <c r="R1014" t="s">
        <v>3185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2914</v>
      </c>
      <c r="C1015">
        <v>236</v>
      </c>
      <c r="D1015">
        <v>114</v>
      </c>
      <c r="E1015">
        <v>174</v>
      </c>
      <c r="F1015">
        <v>655</v>
      </c>
      <c r="G1015" t="s">
        <v>220</v>
      </c>
      <c r="H1015">
        <v>14000</v>
      </c>
      <c r="I1015">
        <v>26442251</v>
      </c>
      <c r="J1015" t="s">
        <v>282</v>
      </c>
      <c r="K1015" t="s">
        <v>158</v>
      </c>
      <c r="L1015" t="s">
        <v>3186</v>
      </c>
      <c r="M1015">
        <v>76010</v>
      </c>
      <c r="N1015">
        <v>16992</v>
      </c>
      <c r="O1015" t="s">
        <v>1087</v>
      </c>
      <c r="P1015">
        <v>2</v>
      </c>
      <c r="Q1015" t="s">
        <v>3187</v>
      </c>
      <c r="R1015" t="s">
        <v>3188</v>
      </c>
      <c r="S1015">
        <v>205</v>
      </c>
      <c r="T1015" t="s">
        <v>37</v>
      </c>
      <c r="U1015" t="s">
        <v>38</v>
      </c>
      <c r="V1015" t="s">
        <v>350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3189</v>
      </c>
      <c r="C1016">
        <v>356</v>
      </c>
      <c r="D1016">
        <v>96</v>
      </c>
      <c r="E1016">
        <v>0</v>
      </c>
      <c r="F1016">
        <v>509</v>
      </c>
      <c r="G1016" t="s">
        <v>145</v>
      </c>
      <c r="H1016">
        <v>10000</v>
      </c>
      <c r="I1016">
        <v>17114882</v>
      </c>
      <c r="J1016" t="s">
        <v>1061</v>
      </c>
      <c r="K1016" t="s">
        <v>1278</v>
      </c>
      <c r="L1016" t="s">
        <v>3190</v>
      </c>
      <c r="M1016">
        <v>189249</v>
      </c>
      <c r="N1016">
        <v>17211</v>
      </c>
      <c r="O1016" t="s">
        <v>3191</v>
      </c>
      <c r="P1016">
        <v>1</v>
      </c>
      <c r="Q1016" t="s">
        <v>3192</v>
      </c>
      <c r="R1016" t="s">
        <v>3193</v>
      </c>
      <c r="S1016">
        <v>398</v>
      </c>
      <c r="T1016" t="s">
        <v>37</v>
      </c>
      <c r="U1016" t="s">
        <v>38</v>
      </c>
      <c r="V1016" t="s">
        <v>350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3194</v>
      </c>
      <c r="C1017">
        <v>120</v>
      </c>
      <c r="D1017">
        <v>110</v>
      </c>
      <c r="E1017">
        <v>134</v>
      </c>
      <c r="F1017">
        <v>795</v>
      </c>
      <c r="G1017" t="s">
        <v>205</v>
      </c>
      <c r="H1017">
        <v>23000</v>
      </c>
      <c r="I1017">
        <v>18472363</v>
      </c>
      <c r="J1017" t="s">
        <v>1449</v>
      </c>
      <c r="K1017" t="s">
        <v>222</v>
      </c>
      <c r="L1017" t="s">
        <v>3195</v>
      </c>
      <c r="M1017">
        <v>63599</v>
      </c>
      <c r="N1017">
        <v>25049</v>
      </c>
      <c r="O1017" t="s">
        <v>2341</v>
      </c>
      <c r="P1017">
        <v>3</v>
      </c>
      <c r="Q1017" t="s">
        <v>3196</v>
      </c>
      <c r="R1017" t="s">
        <v>3197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951</v>
      </c>
      <c r="C1018">
        <v>111</v>
      </c>
      <c r="D1018">
        <v>158</v>
      </c>
      <c r="E1018">
        <v>0</v>
      </c>
      <c r="F1018">
        <v>15</v>
      </c>
      <c r="G1018" t="s">
        <v>3198</v>
      </c>
      <c r="H1018">
        <v>51</v>
      </c>
      <c r="I1018">
        <v>14131298</v>
      </c>
      <c r="J1018" t="s">
        <v>1480</v>
      </c>
      <c r="K1018" t="s">
        <v>3199</v>
      </c>
      <c r="L1018" t="s">
        <v>3200</v>
      </c>
      <c r="M1018">
        <v>55889</v>
      </c>
      <c r="N1018">
        <v>144</v>
      </c>
      <c r="O1018" t="s">
        <v>3201</v>
      </c>
      <c r="P1018">
        <v>0</v>
      </c>
      <c r="Q1018" t="s">
        <v>3202</v>
      </c>
      <c r="R1018" t="s">
        <v>3203</v>
      </c>
      <c r="S1018">
        <v>390</v>
      </c>
      <c r="T1018" t="s">
        <v>37</v>
      </c>
      <c r="U1018" t="s">
        <v>727</v>
      </c>
      <c r="V1018" t="s">
        <v>350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3204</v>
      </c>
      <c r="C1019">
        <v>208</v>
      </c>
      <c r="D1019">
        <v>102</v>
      </c>
      <c r="E1019">
        <v>234</v>
      </c>
      <c r="F1019">
        <v>11000</v>
      </c>
      <c r="G1019" t="s">
        <v>942</v>
      </c>
      <c r="H1019">
        <v>20000</v>
      </c>
      <c r="I1019">
        <v>21557240</v>
      </c>
      <c r="J1019" t="s">
        <v>3205</v>
      </c>
      <c r="K1019" t="s">
        <v>464</v>
      </c>
      <c r="L1019" t="s">
        <v>3206</v>
      </c>
      <c r="M1019">
        <v>85237</v>
      </c>
      <c r="N1019">
        <v>45202</v>
      </c>
      <c r="O1019" t="s">
        <v>72</v>
      </c>
      <c r="P1019">
        <v>3</v>
      </c>
      <c r="Q1019" t="s">
        <v>3207</v>
      </c>
      <c r="R1019" t="s">
        <v>3208</v>
      </c>
      <c r="S1019">
        <v>274</v>
      </c>
      <c r="T1019" t="s">
        <v>37</v>
      </c>
      <c r="U1019" t="s">
        <v>38</v>
      </c>
      <c r="V1019" t="s">
        <v>350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3209</v>
      </c>
      <c r="C1020">
        <v>174</v>
      </c>
      <c r="D1020">
        <v>84</v>
      </c>
      <c r="E1020">
        <v>260</v>
      </c>
      <c r="F1020">
        <v>692</v>
      </c>
      <c r="G1020" t="s">
        <v>3210</v>
      </c>
      <c r="H1020">
        <v>6000</v>
      </c>
      <c r="I1020">
        <v>21283440</v>
      </c>
      <c r="J1020" t="s">
        <v>933</v>
      </c>
      <c r="K1020" t="s">
        <v>145</v>
      </c>
      <c r="L1020" t="s">
        <v>3211</v>
      </c>
      <c r="M1020">
        <v>46239</v>
      </c>
      <c r="N1020">
        <v>8018</v>
      </c>
      <c r="O1020" t="s">
        <v>1475</v>
      </c>
      <c r="P1020">
        <v>0</v>
      </c>
      <c r="Q1020" t="s">
        <v>3212</v>
      </c>
      <c r="R1020" t="s">
        <v>3213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3214</v>
      </c>
      <c r="C1021">
        <v>59</v>
      </c>
      <c r="D1021">
        <v>115</v>
      </c>
      <c r="E1021">
        <v>333</v>
      </c>
      <c r="F1021">
        <v>317</v>
      </c>
      <c r="G1021" t="s">
        <v>849</v>
      </c>
      <c r="H1021">
        <v>972</v>
      </c>
      <c r="I1021">
        <v>10556196</v>
      </c>
      <c r="J1021" t="s">
        <v>1018</v>
      </c>
      <c r="K1021" t="s">
        <v>2127</v>
      </c>
      <c r="L1021" t="s">
        <v>3215</v>
      </c>
      <c r="M1021">
        <v>16562</v>
      </c>
      <c r="N1021">
        <v>2606</v>
      </c>
      <c r="O1021" t="s">
        <v>3216</v>
      </c>
      <c r="P1021">
        <v>2</v>
      </c>
      <c r="Q1021" t="s">
        <v>3217</v>
      </c>
      <c r="R1021" t="s">
        <v>3218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3219</v>
      </c>
      <c r="C1022">
        <v>22</v>
      </c>
      <c r="D1022">
        <v>99</v>
      </c>
      <c r="E1022">
        <v>32</v>
      </c>
      <c r="F1022">
        <v>479</v>
      </c>
      <c r="G1022" t="s">
        <v>3220</v>
      </c>
      <c r="H1022">
        <v>1000</v>
      </c>
      <c r="I1022">
        <v>16671505</v>
      </c>
      <c r="J1022" t="s">
        <v>3221</v>
      </c>
      <c r="K1022" t="s">
        <v>210</v>
      </c>
      <c r="L1022" t="s">
        <v>3222</v>
      </c>
      <c r="M1022">
        <v>33186</v>
      </c>
      <c r="N1022">
        <v>2949</v>
      </c>
      <c r="O1022" t="s">
        <v>2296</v>
      </c>
      <c r="P1022">
        <v>1</v>
      </c>
      <c r="Q1022" t="s">
        <v>3223</v>
      </c>
      <c r="R1022" t="s">
        <v>3224</v>
      </c>
      <c r="S1022">
        <v>78</v>
      </c>
      <c r="T1022" t="s">
        <v>37</v>
      </c>
      <c r="U1022" t="s">
        <v>38</v>
      </c>
      <c r="V1022" t="s">
        <v>84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341</v>
      </c>
      <c r="C1023">
        <v>34</v>
      </c>
      <c r="D1023">
        <v>135</v>
      </c>
      <c r="E1023">
        <v>596</v>
      </c>
      <c r="F1023">
        <v>2000</v>
      </c>
      <c r="G1023" t="s">
        <v>819</v>
      </c>
      <c r="H1023">
        <v>10000</v>
      </c>
      <c r="I1023">
        <v>10400000</v>
      </c>
      <c r="J1023" t="s">
        <v>151</v>
      </c>
      <c r="K1023" t="s">
        <v>275</v>
      </c>
      <c r="L1023" t="s">
        <v>3225</v>
      </c>
      <c r="M1023">
        <v>12037</v>
      </c>
      <c r="N1023">
        <v>15820</v>
      </c>
      <c r="O1023" t="s">
        <v>697</v>
      </c>
      <c r="P1023">
        <v>1</v>
      </c>
      <c r="Q1023" t="s">
        <v>3226</v>
      </c>
      <c r="R1023" t="s">
        <v>3227</v>
      </c>
      <c r="S1023">
        <v>90</v>
      </c>
      <c r="T1023" t="s">
        <v>37</v>
      </c>
      <c r="U1023" t="s">
        <v>38</v>
      </c>
      <c r="V1023" t="s">
        <v>350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312</v>
      </c>
      <c r="C1024">
        <v>214</v>
      </c>
      <c r="D1024">
        <v>108</v>
      </c>
      <c r="E1024">
        <v>218</v>
      </c>
      <c r="F1024">
        <v>405</v>
      </c>
      <c r="G1024" t="s">
        <v>513</v>
      </c>
      <c r="H1024">
        <v>6000</v>
      </c>
      <c r="I1024">
        <v>9528092</v>
      </c>
      <c r="J1024" t="s">
        <v>1537</v>
      </c>
      <c r="K1024" t="s">
        <v>145</v>
      </c>
      <c r="L1024" t="s">
        <v>3228</v>
      </c>
      <c r="M1024">
        <v>38513</v>
      </c>
      <c r="N1024">
        <v>10191</v>
      </c>
      <c r="O1024" t="s">
        <v>1483</v>
      </c>
      <c r="P1024">
        <v>2</v>
      </c>
      <c r="Q1024" t="s">
        <v>3229</v>
      </c>
      <c r="R1024" t="s">
        <v>3230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632</v>
      </c>
      <c r="H1025">
        <v>3000</v>
      </c>
      <c r="J1025" t="s">
        <v>1389</v>
      </c>
      <c r="K1025" t="s">
        <v>3231</v>
      </c>
      <c r="L1025" t="s">
        <v>3232</v>
      </c>
      <c r="M1025">
        <v>33535</v>
      </c>
      <c r="N1025">
        <v>5381</v>
      </c>
      <c r="O1025" t="s">
        <v>3233</v>
      </c>
      <c r="P1025">
        <v>3</v>
      </c>
      <c r="Q1025" t="s">
        <v>3234</v>
      </c>
      <c r="R1025" t="s">
        <v>3235</v>
      </c>
      <c r="S1025">
        <v>149</v>
      </c>
      <c r="T1025" t="s">
        <v>37</v>
      </c>
      <c r="U1025" t="s">
        <v>38</v>
      </c>
      <c r="V1025" t="s">
        <v>1212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846</v>
      </c>
      <c r="C1026">
        <v>186</v>
      </c>
      <c r="D1026">
        <v>127</v>
      </c>
      <c r="E1026">
        <v>12000</v>
      </c>
      <c r="F1026">
        <v>897</v>
      </c>
      <c r="G1026" t="s">
        <v>3236</v>
      </c>
      <c r="H1026">
        <v>984</v>
      </c>
      <c r="I1026">
        <v>10137232</v>
      </c>
      <c r="J1026" t="s">
        <v>3237</v>
      </c>
      <c r="K1026" t="s">
        <v>3238</v>
      </c>
      <c r="L1026" t="s">
        <v>3239</v>
      </c>
      <c r="M1026">
        <v>58015</v>
      </c>
      <c r="N1026">
        <v>5702</v>
      </c>
      <c r="O1026" t="s">
        <v>480</v>
      </c>
      <c r="P1026">
        <v>0</v>
      </c>
      <c r="Q1026" t="s">
        <v>3240</v>
      </c>
      <c r="R1026" t="s">
        <v>3241</v>
      </c>
      <c r="S1026">
        <v>374</v>
      </c>
      <c r="T1026" t="s">
        <v>37</v>
      </c>
      <c r="U1026" t="s">
        <v>727</v>
      </c>
      <c r="V1026" t="s">
        <v>350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2519</v>
      </c>
      <c r="C1027">
        <v>50</v>
      </c>
      <c r="D1027">
        <v>107</v>
      </c>
      <c r="E1027">
        <v>607</v>
      </c>
      <c r="F1027">
        <v>602</v>
      </c>
      <c r="G1027" t="s">
        <v>801</v>
      </c>
      <c r="H1027">
        <v>2000</v>
      </c>
      <c r="I1027">
        <v>9795017</v>
      </c>
      <c r="J1027" t="s">
        <v>1018</v>
      </c>
      <c r="K1027" t="s">
        <v>1333</v>
      </c>
      <c r="L1027" t="s">
        <v>3242</v>
      </c>
      <c r="M1027">
        <v>9227</v>
      </c>
      <c r="N1027">
        <v>5461</v>
      </c>
      <c r="O1027" t="s">
        <v>1001</v>
      </c>
      <c r="P1027">
        <v>0</v>
      </c>
      <c r="Q1027" t="s">
        <v>3243</v>
      </c>
      <c r="R1027" t="s">
        <v>3244</v>
      </c>
      <c r="S1027">
        <v>70</v>
      </c>
      <c r="T1027" t="s">
        <v>37</v>
      </c>
      <c r="U1027" t="s">
        <v>38</v>
      </c>
      <c r="V1027" t="s">
        <v>350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2317</v>
      </c>
      <c r="C1028">
        <v>180</v>
      </c>
      <c r="D1028">
        <v>95</v>
      </c>
      <c r="E1028">
        <v>83</v>
      </c>
      <c r="F1028">
        <v>1000</v>
      </c>
      <c r="G1028" t="s">
        <v>628</v>
      </c>
      <c r="H1028">
        <v>18000</v>
      </c>
      <c r="I1028">
        <v>20488579</v>
      </c>
      <c r="J1028" t="s">
        <v>1275</v>
      </c>
      <c r="K1028" t="s">
        <v>377</v>
      </c>
      <c r="L1028" t="s">
        <v>3245</v>
      </c>
      <c r="M1028">
        <v>113483</v>
      </c>
      <c r="N1028">
        <v>29926</v>
      </c>
      <c r="O1028" t="s">
        <v>1464</v>
      </c>
      <c r="P1028">
        <v>1</v>
      </c>
      <c r="Q1028" t="s">
        <v>3246</v>
      </c>
      <c r="R1028" t="s">
        <v>3247</v>
      </c>
      <c r="S1028">
        <v>245</v>
      </c>
      <c r="T1028" t="s">
        <v>37</v>
      </c>
      <c r="U1028" t="s">
        <v>38</v>
      </c>
      <c r="V1028" t="s">
        <v>350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3248</v>
      </c>
      <c r="C1029">
        <v>231</v>
      </c>
      <c r="D1029">
        <v>124</v>
      </c>
      <c r="E1029">
        <v>98</v>
      </c>
      <c r="F1029">
        <v>592</v>
      </c>
      <c r="G1029" t="s">
        <v>3249</v>
      </c>
      <c r="H1029">
        <v>1000</v>
      </c>
      <c r="I1029">
        <v>19445217</v>
      </c>
      <c r="J1029" t="s">
        <v>396</v>
      </c>
      <c r="K1029" t="s">
        <v>3250</v>
      </c>
      <c r="L1029" t="s">
        <v>3251</v>
      </c>
      <c r="M1029">
        <v>67796</v>
      </c>
      <c r="N1029">
        <v>3580</v>
      </c>
      <c r="O1029" t="s">
        <v>3252</v>
      </c>
      <c r="P1029">
        <v>7</v>
      </c>
      <c r="Q1029" t="s">
        <v>3253</v>
      </c>
      <c r="R1029" t="s">
        <v>3254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3255</v>
      </c>
      <c r="C1030">
        <v>105</v>
      </c>
      <c r="D1030">
        <v>109</v>
      </c>
      <c r="E1030">
        <v>0</v>
      </c>
      <c r="F1030">
        <v>809</v>
      </c>
      <c r="G1030" t="s">
        <v>750</v>
      </c>
      <c r="H1030">
        <v>49000</v>
      </c>
      <c r="I1030">
        <v>8355815</v>
      </c>
      <c r="J1030" t="s">
        <v>3102</v>
      </c>
      <c r="K1030" t="s">
        <v>455</v>
      </c>
      <c r="L1030" t="s">
        <v>3256</v>
      </c>
      <c r="M1030">
        <v>34730</v>
      </c>
      <c r="N1030">
        <v>52885</v>
      </c>
      <c r="O1030" t="s">
        <v>732</v>
      </c>
      <c r="P1030">
        <v>2</v>
      </c>
      <c r="Q1030" t="s">
        <v>3257</v>
      </c>
      <c r="R1030" t="s">
        <v>3258</v>
      </c>
      <c r="S1030">
        <v>341</v>
      </c>
      <c r="T1030" t="s">
        <v>37</v>
      </c>
      <c r="U1030" t="s">
        <v>56</v>
      </c>
      <c r="V1030" t="s">
        <v>350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1011</v>
      </c>
      <c r="C1031">
        <v>226</v>
      </c>
      <c r="D1031">
        <v>102</v>
      </c>
      <c r="E1031">
        <v>0</v>
      </c>
      <c r="F1031">
        <v>1000</v>
      </c>
      <c r="G1031" t="s">
        <v>645</v>
      </c>
      <c r="H1031">
        <v>14000</v>
      </c>
      <c r="I1031">
        <v>28837115</v>
      </c>
      <c r="J1031" t="s">
        <v>809</v>
      </c>
      <c r="K1031" t="s">
        <v>952</v>
      </c>
      <c r="L1031" t="s">
        <v>3259</v>
      </c>
      <c r="M1031">
        <v>34964</v>
      </c>
      <c r="N1031">
        <v>24107</v>
      </c>
      <c r="O1031" t="s">
        <v>698</v>
      </c>
      <c r="P1031">
        <v>4</v>
      </c>
      <c r="Q1031" t="s">
        <v>3260</v>
      </c>
      <c r="R1031" t="s">
        <v>3261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3262</v>
      </c>
      <c r="C1032">
        <v>75</v>
      </c>
      <c r="D1032">
        <v>88</v>
      </c>
      <c r="E1032">
        <v>5</v>
      </c>
      <c r="F1032">
        <v>338</v>
      </c>
      <c r="G1032" t="s">
        <v>3263</v>
      </c>
      <c r="H1032">
        <v>11000</v>
      </c>
      <c r="I1032">
        <v>6471394</v>
      </c>
      <c r="J1032" t="s">
        <v>541</v>
      </c>
      <c r="K1032" t="s">
        <v>283</v>
      </c>
      <c r="L1032" t="s">
        <v>3264</v>
      </c>
      <c r="M1032">
        <v>15880</v>
      </c>
      <c r="N1032">
        <v>11972</v>
      </c>
      <c r="O1032" t="s">
        <v>3265</v>
      </c>
      <c r="P1032">
        <v>5</v>
      </c>
      <c r="Q1032" t="s">
        <v>3266</v>
      </c>
      <c r="R1032" t="s">
        <v>3267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1352</v>
      </c>
      <c r="C1033">
        <v>82</v>
      </c>
      <c r="D1033">
        <v>87</v>
      </c>
      <c r="E1033">
        <v>0</v>
      </c>
      <c r="F1033">
        <v>591</v>
      </c>
      <c r="G1033" t="s">
        <v>1001</v>
      </c>
      <c r="H1033">
        <v>2000</v>
      </c>
      <c r="I1033">
        <v>6291602</v>
      </c>
      <c r="J1033" t="s">
        <v>3268</v>
      </c>
      <c r="K1033" t="s">
        <v>161</v>
      </c>
      <c r="L1033" t="s">
        <v>3269</v>
      </c>
      <c r="M1033">
        <v>8070</v>
      </c>
      <c r="N1033">
        <v>3954</v>
      </c>
      <c r="O1033" t="s">
        <v>327</v>
      </c>
      <c r="P1033">
        <v>0</v>
      </c>
      <c r="Q1033" t="s">
        <v>3270</v>
      </c>
      <c r="R1033" t="s">
        <v>3271</v>
      </c>
      <c r="S1033">
        <v>91</v>
      </c>
      <c r="T1033" t="s">
        <v>37</v>
      </c>
      <c r="U1033" t="s">
        <v>38</v>
      </c>
      <c r="V1033" t="s">
        <v>350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3272</v>
      </c>
      <c r="C1034">
        <v>296</v>
      </c>
      <c r="D1034">
        <v>104</v>
      </c>
      <c r="E1034">
        <v>71</v>
      </c>
      <c r="F1034">
        <v>982</v>
      </c>
      <c r="G1034" t="s">
        <v>1840</v>
      </c>
      <c r="H1034">
        <v>12000</v>
      </c>
      <c r="I1034">
        <v>10706786</v>
      </c>
      <c r="J1034" t="s">
        <v>692</v>
      </c>
      <c r="K1034" t="s">
        <v>405</v>
      </c>
      <c r="L1034" t="s">
        <v>3273</v>
      </c>
      <c r="M1034">
        <v>81800</v>
      </c>
      <c r="N1034">
        <v>16481</v>
      </c>
      <c r="O1034" t="s">
        <v>1204</v>
      </c>
      <c r="P1034">
        <v>1</v>
      </c>
      <c r="Q1034" t="s">
        <v>3274</v>
      </c>
      <c r="R1034" t="s">
        <v>3275</v>
      </c>
      <c r="S1034">
        <v>211</v>
      </c>
      <c r="T1034" t="s">
        <v>37</v>
      </c>
      <c r="U1034" t="s">
        <v>38</v>
      </c>
      <c r="V1034" t="s">
        <v>350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1485</v>
      </c>
      <c r="C1035">
        <v>103</v>
      </c>
      <c r="D1035">
        <v>96</v>
      </c>
      <c r="E1035">
        <v>43</v>
      </c>
      <c r="F1035">
        <v>77</v>
      </c>
      <c r="G1035" t="s">
        <v>3276</v>
      </c>
      <c r="H1035">
        <v>841</v>
      </c>
      <c r="I1035">
        <v>8742261</v>
      </c>
      <c r="J1035" t="s">
        <v>587</v>
      </c>
      <c r="K1035" t="s">
        <v>1460</v>
      </c>
      <c r="L1035" t="s">
        <v>3277</v>
      </c>
      <c r="M1035">
        <v>19824</v>
      </c>
      <c r="N1035">
        <v>1385</v>
      </c>
      <c r="O1035" t="s">
        <v>3278</v>
      </c>
      <c r="P1035">
        <v>2</v>
      </c>
      <c r="Q1035" t="s">
        <v>3279</v>
      </c>
      <c r="R1035" t="s">
        <v>3280</v>
      </c>
      <c r="S1035">
        <v>179</v>
      </c>
      <c r="T1035" t="s">
        <v>37</v>
      </c>
      <c r="U1035" t="s">
        <v>182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3281</v>
      </c>
      <c r="C1036">
        <v>98</v>
      </c>
      <c r="D1036">
        <v>85</v>
      </c>
      <c r="E1036">
        <v>70</v>
      </c>
      <c r="F1036">
        <v>848</v>
      </c>
      <c r="G1036" t="s">
        <v>302</v>
      </c>
      <c r="H1036">
        <v>26000</v>
      </c>
      <c r="I1036">
        <v>43905746</v>
      </c>
      <c r="J1036" t="s">
        <v>1275</v>
      </c>
      <c r="K1036" t="s">
        <v>224</v>
      </c>
      <c r="L1036" t="s">
        <v>3282</v>
      </c>
      <c r="M1036">
        <v>77684</v>
      </c>
      <c r="N1036">
        <v>32831</v>
      </c>
      <c r="O1036" t="s">
        <v>285</v>
      </c>
      <c r="P1036">
        <v>1</v>
      </c>
      <c r="Q1036" t="s">
        <v>3283</v>
      </c>
      <c r="R1036" t="s">
        <v>3284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1540</v>
      </c>
      <c r="H1037">
        <v>1000</v>
      </c>
      <c r="J1037" t="s">
        <v>3285</v>
      </c>
      <c r="K1037" t="s">
        <v>825</v>
      </c>
      <c r="L1037" t="s">
        <v>3286</v>
      </c>
      <c r="M1037">
        <v>50391</v>
      </c>
      <c r="N1037">
        <v>1863</v>
      </c>
      <c r="O1037" t="s">
        <v>3125</v>
      </c>
      <c r="P1037">
        <v>8</v>
      </c>
      <c r="Q1037" t="s">
        <v>3287</v>
      </c>
      <c r="R1037" t="s">
        <v>3288</v>
      </c>
      <c r="S1037">
        <v>148</v>
      </c>
      <c r="T1037" t="s">
        <v>37</v>
      </c>
      <c r="U1037" t="s">
        <v>38</v>
      </c>
      <c r="V1037" t="s">
        <v>1212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997</v>
      </c>
      <c r="C1038">
        <v>48</v>
      </c>
      <c r="D1038">
        <v>104</v>
      </c>
      <c r="E1038">
        <v>212</v>
      </c>
      <c r="F1038">
        <v>380</v>
      </c>
      <c r="G1038" t="s">
        <v>3289</v>
      </c>
      <c r="H1038">
        <v>879</v>
      </c>
      <c r="I1038">
        <v>21413502</v>
      </c>
      <c r="J1038" t="s">
        <v>3290</v>
      </c>
      <c r="K1038" t="s">
        <v>2576</v>
      </c>
      <c r="L1038" t="s">
        <v>3291</v>
      </c>
      <c r="M1038">
        <v>14429</v>
      </c>
      <c r="N1038">
        <v>2795</v>
      </c>
      <c r="O1038" t="s">
        <v>3292</v>
      </c>
      <c r="P1038">
        <v>5</v>
      </c>
      <c r="Q1038" t="s">
        <v>3293</v>
      </c>
      <c r="R1038" t="s">
        <v>3294</v>
      </c>
      <c r="S1038">
        <v>113</v>
      </c>
      <c r="T1038" t="s">
        <v>37</v>
      </c>
      <c r="U1038" t="s">
        <v>38</v>
      </c>
      <c r="V1038" t="s">
        <v>350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3295</v>
      </c>
      <c r="C1039">
        <v>195</v>
      </c>
      <c r="D1039">
        <v>135</v>
      </c>
      <c r="E1039">
        <v>628</v>
      </c>
      <c r="F1039">
        <v>830</v>
      </c>
      <c r="G1039" t="s">
        <v>1282</v>
      </c>
      <c r="H1039">
        <v>22000</v>
      </c>
      <c r="I1039">
        <v>7994115</v>
      </c>
      <c r="J1039" t="s">
        <v>3296</v>
      </c>
      <c r="K1039" t="s">
        <v>400</v>
      </c>
      <c r="L1039" t="s">
        <v>3297</v>
      </c>
      <c r="M1039">
        <v>90932</v>
      </c>
      <c r="N1039">
        <v>24316</v>
      </c>
      <c r="O1039" t="s">
        <v>3298</v>
      </c>
      <c r="P1039">
        <v>2</v>
      </c>
      <c r="Q1039" t="s">
        <v>3299</v>
      </c>
      <c r="R1039" t="s">
        <v>3300</v>
      </c>
      <c r="S1039">
        <v>209</v>
      </c>
      <c r="T1039" t="s">
        <v>37</v>
      </c>
      <c r="U1039" t="s">
        <v>56</v>
      </c>
      <c r="V1039" t="s">
        <v>350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753</v>
      </c>
      <c r="C1040">
        <v>223</v>
      </c>
      <c r="D1040">
        <v>190</v>
      </c>
      <c r="E1040">
        <v>0</v>
      </c>
      <c r="F1040">
        <v>215</v>
      </c>
      <c r="G1040" t="s">
        <v>3301</v>
      </c>
      <c r="H1040">
        <v>599</v>
      </c>
      <c r="I1040">
        <v>124107476</v>
      </c>
      <c r="J1040" t="s">
        <v>1018</v>
      </c>
      <c r="K1040" t="s">
        <v>429</v>
      </c>
      <c r="L1040" t="s">
        <v>3302</v>
      </c>
      <c r="M1040">
        <v>170684</v>
      </c>
      <c r="N1040">
        <v>1418</v>
      </c>
      <c r="O1040" t="s">
        <v>3303</v>
      </c>
      <c r="P1040">
        <v>0</v>
      </c>
      <c r="Q1040" t="s">
        <v>3304</v>
      </c>
      <c r="R1040" t="s">
        <v>3305</v>
      </c>
      <c r="S1040">
        <v>867</v>
      </c>
      <c r="T1040" t="s">
        <v>37</v>
      </c>
      <c r="U1040" t="s">
        <v>38</v>
      </c>
      <c r="V1040" t="s">
        <v>350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251</v>
      </c>
      <c r="C1041">
        <v>149</v>
      </c>
      <c r="D1041">
        <v>127</v>
      </c>
      <c r="E1041">
        <v>14000</v>
      </c>
      <c r="F1041">
        <v>440</v>
      </c>
      <c r="G1041" t="s">
        <v>516</v>
      </c>
      <c r="H1041">
        <v>11000</v>
      </c>
      <c r="I1041">
        <v>197171806</v>
      </c>
      <c r="J1041" t="s">
        <v>42</v>
      </c>
      <c r="K1041" t="s">
        <v>253</v>
      </c>
      <c r="L1041" t="s">
        <v>3306</v>
      </c>
      <c r="M1041">
        <v>515306</v>
      </c>
      <c r="N1041">
        <v>12884</v>
      </c>
      <c r="O1041" t="s">
        <v>3307</v>
      </c>
      <c r="P1041">
        <v>5</v>
      </c>
      <c r="Q1041" t="s">
        <v>3308</v>
      </c>
      <c r="R1041" t="s">
        <v>3309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506</v>
      </c>
      <c r="C1042">
        <v>324</v>
      </c>
      <c r="D1042">
        <v>129</v>
      </c>
      <c r="E1042">
        <v>456</v>
      </c>
      <c r="F1042">
        <v>0</v>
      </c>
      <c r="G1042" t="s">
        <v>3310</v>
      </c>
      <c r="H1042">
        <v>2000</v>
      </c>
      <c r="I1042">
        <v>12802907</v>
      </c>
      <c r="J1042" t="s">
        <v>151</v>
      </c>
      <c r="K1042" t="s">
        <v>257</v>
      </c>
      <c r="L1042" t="s">
        <v>3311</v>
      </c>
      <c r="M1042">
        <v>70886</v>
      </c>
      <c r="N1042">
        <v>2035</v>
      </c>
      <c r="O1042" t="s">
        <v>3312</v>
      </c>
      <c r="P1042">
        <v>1</v>
      </c>
      <c r="Q1042" t="s">
        <v>3313</v>
      </c>
      <c r="R1042" t="s">
        <v>3314</v>
      </c>
      <c r="S1042">
        <v>226</v>
      </c>
      <c r="T1042" t="s">
        <v>37</v>
      </c>
      <c r="U1042" t="s">
        <v>56</v>
      </c>
      <c r="V1042" t="s">
        <v>350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702</v>
      </c>
      <c r="C1043">
        <v>371</v>
      </c>
      <c r="D1043">
        <v>120</v>
      </c>
      <c r="E1043">
        <v>662</v>
      </c>
      <c r="F1043">
        <v>502</v>
      </c>
      <c r="G1043" t="s">
        <v>334</v>
      </c>
      <c r="H1043">
        <v>20000</v>
      </c>
      <c r="I1043">
        <v>31569268</v>
      </c>
      <c r="J1043" t="s">
        <v>3315</v>
      </c>
      <c r="K1043" t="s">
        <v>181</v>
      </c>
      <c r="L1043" t="s">
        <v>3316</v>
      </c>
      <c r="M1043">
        <v>172965</v>
      </c>
      <c r="N1043">
        <v>23051</v>
      </c>
      <c r="O1043" t="s">
        <v>1254</v>
      </c>
      <c r="P1043">
        <v>0</v>
      </c>
      <c r="Q1043" t="s">
        <v>3317</v>
      </c>
      <c r="R1043" t="s">
        <v>3318</v>
      </c>
      <c r="S1043">
        <v>627</v>
      </c>
      <c r="T1043" t="s">
        <v>37</v>
      </c>
      <c r="U1043" t="s">
        <v>38</v>
      </c>
      <c r="V1043" t="s">
        <v>350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624</v>
      </c>
      <c r="C1044">
        <v>75</v>
      </c>
      <c r="D1044">
        <v>118</v>
      </c>
      <c r="E1044">
        <v>176</v>
      </c>
      <c r="F1044">
        <v>308</v>
      </c>
      <c r="G1044" t="s">
        <v>336</v>
      </c>
      <c r="H1044">
        <v>18000</v>
      </c>
      <c r="I1044">
        <v>66488090</v>
      </c>
      <c r="J1044" t="s">
        <v>1025</v>
      </c>
      <c r="K1044" t="s">
        <v>840</v>
      </c>
      <c r="L1044" t="s">
        <v>3319</v>
      </c>
      <c r="M1044">
        <v>120202</v>
      </c>
      <c r="N1044">
        <v>29748</v>
      </c>
      <c r="O1044" t="s">
        <v>3320</v>
      </c>
      <c r="P1044">
        <v>2</v>
      </c>
      <c r="Q1044" t="s">
        <v>3321</v>
      </c>
      <c r="R1044" t="s">
        <v>3322</v>
      </c>
      <c r="S1044">
        <v>397</v>
      </c>
      <c r="T1044" t="s">
        <v>37</v>
      </c>
      <c r="U1044" t="s">
        <v>38</v>
      </c>
      <c r="V1044" t="s">
        <v>350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394</v>
      </c>
      <c r="C1045">
        <v>233</v>
      </c>
      <c r="D1045">
        <v>112</v>
      </c>
      <c r="E1045">
        <v>21000</v>
      </c>
      <c r="F1045">
        <v>237</v>
      </c>
      <c r="G1045" t="s">
        <v>3323</v>
      </c>
      <c r="H1045">
        <v>17000</v>
      </c>
      <c r="I1045">
        <v>95308367</v>
      </c>
      <c r="J1045" t="s">
        <v>1018</v>
      </c>
      <c r="K1045" t="s">
        <v>331</v>
      </c>
      <c r="L1045" t="s">
        <v>3324</v>
      </c>
      <c r="M1045">
        <v>206104</v>
      </c>
      <c r="N1045">
        <v>18141</v>
      </c>
      <c r="O1045" t="s">
        <v>3325</v>
      </c>
      <c r="P1045">
        <v>0</v>
      </c>
      <c r="Q1045" t="s">
        <v>3326</v>
      </c>
      <c r="R1045" t="s">
        <v>3327</v>
      </c>
      <c r="S1045">
        <v>850</v>
      </c>
      <c r="T1045" t="s">
        <v>37</v>
      </c>
      <c r="U1045" t="s">
        <v>38</v>
      </c>
      <c r="V1045" t="s">
        <v>350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3328</v>
      </c>
      <c r="C1046">
        <v>32</v>
      </c>
      <c r="D1046">
        <v>89</v>
      </c>
      <c r="E1046">
        <v>42</v>
      </c>
      <c r="F1046">
        <v>235</v>
      </c>
      <c r="G1046" t="s">
        <v>3329</v>
      </c>
      <c r="H1046">
        <v>598</v>
      </c>
      <c r="J1046" t="s">
        <v>3330</v>
      </c>
      <c r="K1046" t="s">
        <v>3331</v>
      </c>
      <c r="L1046" t="s">
        <v>3332</v>
      </c>
      <c r="M1046">
        <v>1263</v>
      </c>
      <c r="N1046">
        <v>2353</v>
      </c>
      <c r="O1046" t="s">
        <v>3333</v>
      </c>
      <c r="P1046">
        <v>0</v>
      </c>
      <c r="Q1046" t="s">
        <v>3334</v>
      </c>
      <c r="R1046" t="s">
        <v>3335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1952</v>
      </c>
      <c r="C1047">
        <v>150</v>
      </c>
      <c r="D1047">
        <v>114</v>
      </c>
      <c r="E1047">
        <v>737</v>
      </c>
      <c r="F1047">
        <v>393</v>
      </c>
      <c r="G1047" t="s">
        <v>922</v>
      </c>
      <c r="H1047">
        <v>2000</v>
      </c>
      <c r="I1047">
        <v>60652036</v>
      </c>
      <c r="J1047" t="s">
        <v>3336</v>
      </c>
      <c r="K1047" t="s">
        <v>161</v>
      </c>
      <c r="L1047" t="s">
        <v>3337</v>
      </c>
      <c r="M1047">
        <v>137854</v>
      </c>
      <c r="N1047">
        <v>3743</v>
      </c>
      <c r="O1047" t="s">
        <v>3338</v>
      </c>
      <c r="P1047">
        <v>1</v>
      </c>
      <c r="Q1047" t="s">
        <v>3339</v>
      </c>
      <c r="R1047" t="s">
        <v>3340</v>
      </c>
      <c r="S1047">
        <v>560</v>
      </c>
      <c r="T1047" t="s">
        <v>37</v>
      </c>
      <c r="U1047" t="s">
        <v>38</v>
      </c>
      <c r="V1047" t="s">
        <v>350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1114</v>
      </c>
      <c r="C1048">
        <v>172</v>
      </c>
      <c r="D1048">
        <v>137</v>
      </c>
      <c r="E1048">
        <v>79</v>
      </c>
      <c r="F1048">
        <v>194</v>
      </c>
      <c r="G1048" t="s">
        <v>3341</v>
      </c>
      <c r="H1048">
        <v>27000</v>
      </c>
      <c r="I1048">
        <v>1206135</v>
      </c>
      <c r="J1048" t="s">
        <v>1018</v>
      </c>
      <c r="K1048" t="s">
        <v>60</v>
      </c>
      <c r="L1048" t="s">
        <v>3342</v>
      </c>
      <c r="M1048">
        <v>40568</v>
      </c>
      <c r="N1048">
        <v>27666</v>
      </c>
      <c r="O1048" t="s">
        <v>3343</v>
      </c>
      <c r="P1048">
        <v>3</v>
      </c>
      <c r="Q1048" t="s">
        <v>3344</v>
      </c>
      <c r="R1048" t="s">
        <v>3345</v>
      </c>
      <c r="S1048">
        <v>185</v>
      </c>
      <c r="T1048" t="s">
        <v>37</v>
      </c>
      <c r="U1048" t="s">
        <v>3346</v>
      </c>
      <c r="V1048" t="s">
        <v>350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1374</v>
      </c>
      <c r="C1049">
        <v>103</v>
      </c>
      <c r="D1049">
        <v>112</v>
      </c>
      <c r="E1049">
        <v>109</v>
      </c>
      <c r="F1049">
        <v>261</v>
      </c>
      <c r="G1049" t="s">
        <v>3347</v>
      </c>
      <c r="H1049">
        <v>779</v>
      </c>
      <c r="I1049">
        <v>56607223</v>
      </c>
      <c r="J1049" t="s">
        <v>2005</v>
      </c>
      <c r="K1049" t="s">
        <v>3348</v>
      </c>
      <c r="L1049" t="s">
        <v>3349</v>
      </c>
      <c r="M1049">
        <v>93367</v>
      </c>
      <c r="N1049">
        <v>1823</v>
      </c>
      <c r="O1049" t="s">
        <v>3350</v>
      </c>
      <c r="P1049">
        <v>8</v>
      </c>
      <c r="Q1049" t="s">
        <v>3351</v>
      </c>
      <c r="R1049" t="s">
        <v>3352</v>
      </c>
      <c r="S1049">
        <v>497</v>
      </c>
      <c r="T1049" t="s">
        <v>37</v>
      </c>
      <c r="U1049" t="s">
        <v>182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2178</v>
      </c>
      <c r="C1050">
        <v>140</v>
      </c>
      <c r="D1050">
        <v>120</v>
      </c>
      <c r="E1050">
        <v>34</v>
      </c>
      <c r="F1050">
        <v>1000</v>
      </c>
      <c r="G1050" t="s">
        <v>203</v>
      </c>
      <c r="H1050">
        <v>18000</v>
      </c>
      <c r="I1050">
        <v>50173190</v>
      </c>
      <c r="J1050" t="s">
        <v>3353</v>
      </c>
      <c r="K1050" t="s">
        <v>99</v>
      </c>
      <c r="L1050" t="s">
        <v>3354</v>
      </c>
      <c r="M1050">
        <v>148490</v>
      </c>
      <c r="N1050">
        <v>33615</v>
      </c>
      <c r="O1050" t="s">
        <v>638</v>
      </c>
      <c r="P1050">
        <v>1</v>
      </c>
      <c r="Q1050" t="s">
        <v>3355</v>
      </c>
      <c r="R1050" t="s">
        <v>3356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716</v>
      </c>
      <c r="C1051">
        <v>125</v>
      </c>
      <c r="D1051">
        <v>123</v>
      </c>
      <c r="E1051">
        <v>446</v>
      </c>
      <c r="F1051">
        <v>821</v>
      </c>
      <c r="G1051" t="s">
        <v>1595</v>
      </c>
      <c r="H1051">
        <v>20000</v>
      </c>
      <c r="I1051">
        <v>47095453</v>
      </c>
      <c r="J1051" t="s">
        <v>1553</v>
      </c>
      <c r="K1051" t="s">
        <v>181</v>
      </c>
      <c r="L1051" t="s">
        <v>3357</v>
      </c>
      <c r="M1051">
        <v>64595</v>
      </c>
      <c r="N1051">
        <v>22209</v>
      </c>
      <c r="O1051" t="s">
        <v>3358</v>
      </c>
      <c r="P1051">
        <v>1</v>
      </c>
      <c r="Q1051" t="s">
        <v>3359</v>
      </c>
      <c r="R1051" t="s">
        <v>3360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2004</v>
      </c>
      <c r="C1052">
        <v>125</v>
      </c>
      <c r="D1052">
        <v>93</v>
      </c>
      <c r="E1052">
        <v>11000</v>
      </c>
      <c r="F1052">
        <v>484</v>
      </c>
      <c r="G1052" t="s">
        <v>1608</v>
      </c>
      <c r="H1052">
        <v>3000</v>
      </c>
      <c r="I1052">
        <v>37879996</v>
      </c>
      <c r="J1052" t="s">
        <v>1553</v>
      </c>
      <c r="K1052" t="s">
        <v>300</v>
      </c>
      <c r="L1052" t="s">
        <v>3361</v>
      </c>
      <c r="M1052">
        <v>81888</v>
      </c>
      <c r="N1052">
        <v>5390</v>
      </c>
      <c r="O1052" t="s">
        <v>3362</v>
      </c>
      <c r="P1052">
        <v>2</v>
      </c>
      <c r="Q1052" t="s">
        <v>3363</v>
      </c>
      <c r="R1052" t="s">
        <v>3364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2636</v>
      </c>
      <c r="C1053">
        <v>36</v>
      </c>
      <c r="D1053">
        <v>123</v>
      </c>
      <c r="E1053">
        <v>0</v>
      </c>
      <c r="F1053">
        <v>886</v>
      </c>
      <c r="G1053" t="s">
        <v>1129</v>
      </c>
      <c r="H1053">
        <v>12000</v>
      </c>
      <c r="I1053">
        <v>25900000</v>
      </c>
      <c r="J1053" t="s">
        <v>3365</v>
      </c>
      <c r="K1053" t="s">
        <v>405</v>
      </c>
      <c r="L1053" t="s">
        <v>3366</v>
      </c>
      <c r="M1053">
        <v>12771</v>
      </c>
      <c r="N1053">
        <v>18793</v>
      </c>
      <c r="O1053" t="s">
        <v>3367</v>
      </c>
      <c r="P1053">
        <v>1</v>
      </c>
      <c r="Q1053" t="s">
        <v>3368</v>
      </c>
      <c r="R1053" t="s">
        <v>3369</v>
      </c>
      <c r="S1053">
        <v>84</v>
      </c>
      <c r="T1053" t="s">
        <v>37</v>
      </c>
      <c r="U1053" t="s">
        <v>38</v>
      </c>
      <c r="V1053" t="s">
        <v>350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716</v>
      </c>
      <c r="C1054">
        <v>295</v>
      </c>
      <c r="D1054">
        <v>122</v>
      </c>
      <c r="E1054">
        <v>446</v>
      </c>
      <c r="F1054">
        <v>600</v>
      </c>
      <c r="G1054" t="s">
        <v>628</v>
      </c>
      <c r="H1054">
        <v>23000</v>
      </c>
      <c r="I1054">
        <v>53574088</v>
      </c>
      <c r="J1054" t="s">
        <v>3370</v>
      </c>
      <c r="K1054" t="s">
        <v>58</v>
      </c>
      <c r="L1054" t="s">
        <v>3371</v>
      </c>
      <c r="M1054">
        <v>237872</v>
      </c>
      <c r="N1054">
        <v>33548</v>
      </c>
      <c r="O1054" t="s">
        <v>3372</v>
      </c>
      <c r="P1054">
        <v>1</v>
      </c>
      <c r="Q1054" t="s">
        <v>3373</v>
      </c>
      <c r="R1054" t="s">
        <v>3374</v>
      </c>
      <c r="S1054">
        <v>560</v>
      </c>
      <c r="T1054" t="s">
        <v>37</v>
      </c>
      <c r="U1054" t="s">
        <v>38</v>
      </c>
      <c r="V1054" t="s">
        <v>350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3375</v>
      </c>
      <c r="C1055">
        <v>222</v>
      </c>
      <c r="D1055">
        <v>115</v>
      </c>
      <c r="E1055">
        <v>118</v>
      </c>
      <c r="F1055">
        <v>482</v>
      </c>
      <c r="G1055" t="s">
        <v>681</v>
      </c>
      <c r="H1055">
        <v>14000</v>
      </c>
      <c r="I1055">
        <v>89253340</v>
      </c>
      <c r="J1055" t="s">
        <v>59</v>
      </c>
      <c r="K1055" t="s">
        <v>158</v>
      </c>
      <c r="L1055" t="s">
        <v>3376</v>
      </c>
      <c r="M1055">
        <v>133436</v>
      </c>
      <c r="N1055">
        <v>16967</v>
      </c>
      <c r="O1055" t="s">
        <v>3377</v>
      </c>
      <c r="P1055">
        <v>0</v>
      </c>
      <c r="Q1055" t="s">
        <v>3378</v>
      </c>
      <c r="R1055" t="s">
        <v>3379</v>
      </c>
      <c r="S1055">
        <v>323</v>
      </c>
      <c r="T1055" t="s">
        <v>37</v>
      </c>
      <c r="U1055" t="s">
        <v>727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753</v>
      </c>
      <c r="C1056">
        <v>158</v>
      </c>
      <c r="D1056">
        <v>123</v>
      </c>
      <c r="E1056">
        <v>0</v>
      </c>
      <c r="F1056">
        <v>23</v>
      </c>
      <c r="G1056" t="s">
        <v>1321</v>
      </c>
      <c r="H1056">
        <v>3000</v>
      </c>
      <c r="I1056">
        <v>37339525</v>
      </c>
      <c r="J1056" t="s">
        <v>3060</v>
      </c>
      <c r="K1056" t="s">
        <v>172</v>
      </c>
      <c r="L1056" t="s">
        <v>3380</v>
      </c>
      <c r="M1056">
        <v>71708</v>
      </c>
      <c r="N1056">
        <v>3768</v>
      </c>
      <c r="O1056" t="s">
        <v>3381</v>
      </c>
      <c r="P1056">
        <v>1</v>
      </c>
      <c r="Q1056" t="s">
        <v>3382</v>
      </c>
      <c r="R1056" t="s">
        <v>3383</v>
      </c>
      <c r="S1056">
        <v>307</v>
      </c>
      <c r="T1056" t="s">
        <v>37</v>
      </c>
      <c r="U1056" t="s">
        <v>38</v>
      </c>
      <c r="V1056" t="s">
        <v>350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1011</v>
      </c>
      <c r="C1057">
        <v>72</v>
      </c>
      <c r="D1057">
        <v>96</v>
      </c>
      <c r="E1057">
        <v>0</v>
      </c>
      <c r="F1057">
        <v>302</v>
      </c>
      <c r="G1057" t="s">
        <v>446</v>
      </c>
      <c r="H1057">
        <v>2000</v>
      </c>
      <c r="I1057">
        <v>60154431</v>
      </c>
      <c r="J1057" t="s">
        <v>3384</v>
      </c>
      <c r="K1057" t="s">
        <v>493</v>
      </c>
      <c r="L1057" t="s">
        <v>3385</v>
      </c>
      <c r="M1057">
        <v>122347</v>
      </c>
      <c r="N1057">
        <v>3718</v>
      </c>
      <c r="O1057" t="s">
        <v>3386</v>
      </c>
      <c r="P1057">
        <v>1</v>
      </c>
      <c r="Q1057" t="s">
        <v>3387</v>
      </c>
      <c r="R1057" t="s">
        <v>3388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3389</v>
      </c>
      <c r="C1058">
        <v>34</v>
      </c>
      <c r="D1058">
        <v>110</v>
      </c>
      <c r="E1058">
        <v>375</v>
      </c>
      <c r="F1058">
        <v>59</v>
      </c>
      <c r="G1058" t="s">
        <v>3390</v>
      </c>
      <c r="H1058">
        <v>113</v>
      </c>
      <c r="I1058">
        <v>528972</v>
      </c>
      <c r="J1058" t="s">
        <v>3391</v>
      </c>
      <c r="K1058" t="s">
        <v>3392</v>
      </c>
      <c r="L1058" t="s">
        <v>3393</v>
      </c>
      <c r="M1058">
        <v>5639</v>
      </c>
      <c r="N1058">
        <v>371</v>
      </c>
      <c r="O1058" t="s">
        <v>3394</v>
      </c>
      <c r="P1058">
        <v>0</v>
      </c>
      <c r="Q1058" t="s">
        <v>3395</v>
      </c>
      <c r="R1058" t="s">
        <v>3396</v>
      </c>
      <c r="S1058">
        <v>55</v>
      </c>
      <c r="T1058" t="s">
        <v>3397</v>
      </c>
      <c r="U1058" t="s">
        <v>3398</v>
      </c>
      <c r="V1058" t="s">
        <v>3399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815</v>
      </c>
      <c r="C1059">
        <v>72</v>
      </c>
      <c r="D1059">
        <v>105</v>
      </c>
      <c r="E1059">
        <v>631</v>
      </c>
      <c r="F1059">
        <v>327</v>
      </c>
      <c r="G1059" t="s">
        <v>815</v>
      </c>
      <c r="H1059">
        <v>678</v>
      </c>
      <c r="I1059">
        <v>103738726</v>
      </c>
      <c r="J1059" t="s">
        <v>3400</v>
      </c>
      <c r="K1059" t="s">
        <v>3401</v>
      </c>
      <c r="L1059" t="s">
        <v>3402</v>
      </c>
      <c r="M1059">
        <v>47819</v>
      </c>
      <c r="N1059">
        <v>2096</v>
      </c>
      <c r="O1059" t="s">
        <v>2531</v>
      </c>
      <c r="P1059">
        <v>1</v>
      </c>
      <c r="Q1059" t="s">
        <v>3403</v>
      </c>
      <c r="R1059" t="s">
        <v>3404</v>
      </c>
      <c r="S1059">
        <v>164</v>
      </c>
      <c r="T1059" t="s">
        <v>37</v>
      </c>
      <c r="U1059" t="s">
        <v>38</v>
      </c>
      <c r="V1059" t="s">
        <v>84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668</v>
      </c>
      <c r="C1060">
        <v>152</v>
      </c>
      <c r="D1060">
        <v>113</v>
      </c>
      <c r="E1060">
        <v>323</v>
      </c>
      <c r="F1060">
        <v>835</v>
      </c>
      <c r="G1060" t="s">
        <v>3405</v>
      </c>
      <c r="H1060">
        <v>1000</v>
      </c>
      <c r="I1060">
        <v>69304264</v>
      </c>
      <c r="J1060" t="s">
        <v>3406</v>
      </c>
      <c r="K1060" t="s">
        <v>888</v>
      </c>
      <c r="L1060" t="s">
        <v>3407</v>
      </c>
      <c r="M1060">
        <v>73068</v>
      </c>
      <c r="N1060">
        <v>4660</v>
      </c>
      <c r="O1060" t="s">
        <v>1010</v>
      </c>
      <c r="P1060">
        <v>0</v>
      </c>
      <c r="Q1060" t="s">
        <v>3408</v>
      </c>
      <c r="R1060" t="s">
        <v>3409</v>
      </c>
      <c r="S1060">
        <v>419</v>
      </c>
      <c r="T1060" t="s">
        <v>37</v>
      </c>
      <c r="U1060" t="s">
        <v>38</v>
      </c>
      <c r="V1060" t="s">
        <v>350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3410</v>
      </c>
      <c r="C1061">
        <v>89</v>
      </c>
      <c r="D1061">
        <v>132</v>
      </c>
      <c r="E1061">
        <v>545</v>
      </c>
      <c r="F1061">
        <v>807</v>
      </c>
      <c r="G1061" t="s">
        <v>3411</v>
      </c>
      <c r="H1061">
        <v>919</v>
      </c>
      <c r="I1061">
        <v>29781453</v>
      </c>
      <c r="J1061" t="s">
        <v>1953</v>
      </c>
      <c r="K1061" t="s">
        <v>958</v>
      </c>
      <c r="L1061" t="s">
        <v>3412</v>
      </c>
      <c r="M1061">
        <v>22447</v>
      </c>
      <c r="N1061">
        <v>4796</v>
      </c>
      <c r="O1061" t="s">
        <v>3413</v>
      </c>
      <c r="P1061">
        <v>1</v>
      </c>
      <c r="Q1061" t="s">
        <v>3414</v>
      </c>
      <c r="R1061" t="s">
        <v>3415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3416</v>
      </c>
      <c r="C1062">
        <v>145</v>
      </c>
      <c r="D1062">
        <v>93</v>
      </c>
      <c r="E1062">
        <v>270</v>
      </c>
      <c r="F1062">
        <v>535</v>
      </c>
      <c r="G1062" t="s">
        <v>447</v>
      </c>
      <c r="H1062">
        <v>13000</v>
      </c>
      <c r="J1062" t="s">
        <v>549</v>
      </c>
      <c r="K1062" t="s">
        <v>869</v>
      </c>
      <c r="L1062" t="s">
        <v>3417</v>
      </c>
      <c r="M1062">
        <v>172489</v>
      </c>
      <c r="N1062">
        <v>15192</v>
      </c>
      <c r="O1062" t="s">
        <v>2389</v>
      </c>
      <c r="P1062">
        <v>1</v>
      </c>
      <c r="Q1062" t="s">
        <v>3418</v>
      </c>
      <c r="R1062" t="s">
        <v>3419</v>
      </c>
      <c r="S1062">
        <v>376</v>
      </c>
      <c r="T1062" t="s">
        <v>37</v>
      </c>
      <c r="U1062" t="s">
        <v>38</v>
      </c>
      <c r="V1062" t="s">
        <v>350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424</v>
      </c>
      <c r="B1063" t="s">
        <v>3420</v>
      </c>
      <c r="C1063">
        <v>144</v>
      </c>
      <c r="D1063">
        <v>115</v>
      </c>
      <c r="E1063">
        <v>0</v>
      </c>
      <c r="F1063">
        <v>12</v>
      </c>
      <c r="G1063" t="s">
        <v>3421</v>
      </c>
      <c r="H1063">
        <v>29</v>
      </c>
      <c r="J1063" t="s">
        <v>3353</v>
      </c>
      <c r="K1063" t="s">
        <v>3422</v>
      </c>
      <c r="L1063" t="s">
        <v>3423</v>
      </c>
      <c r="M1063">
        <v>54057</v>
      </c>
      <c r="N1063">
        <v>95</v>
      </c>
      <c r="O1063" t="s">
        <v>3424</v>
      </c>
      <c r="P1063">
        <v>0</v>
      </c>
      <c r="Q1063" t="s">
        <v>3425</v>
      </c>
      <c r="R1063" t="s">
        <v>3426</v>
      </c>
      <c r="S1063">
        <v>236</v>
      </c>
      <c r="T1063" t="s">
        <v>3427</v>
      </c>
      <c r="U1063" t="s">
        <v>3428</v>
      </c>
      <c r="V1063" t="s">
        <v>84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3429</v>
      </c>
      <c r="C1064">
        <v>93</v>
      </c>
      <c r="D1064">
        <v>75</v>
      </c>
      <c r="E1064">
        <v>0</v>
      </c>
      <c r="F1064">
        <v>677</v>
      </c>
      <c r="G1064" t="s">
        <v>1438</v>
      </c>
      <c r="H1064">
        <v>4000</v>
      </c>
      <c r="I1064">
        <v>15519841</v>
      </c>
      <c r="J1064" t="s">
        <v>185</v>
      </c>
      <c r="K1064" t="s">
        <v>1161</v>
      </c>
      <c r="L1064" t="s">
        <v>3430</v>
      </c>
      <c r="M1064">
        <v>8693</v>
      </c>
      <c r="N1064">
        <v>6863</v>
      </c>
      <c r="O1064" t="s">
        <v>2769</v>
      </c>
      <c r="P1064">
        <v>3</v>
      </c>
      <c r="Q1064" t="s">
        <v>3431</v>
      </c>
      <c r="R1064" t="s">
        <v>3432</v>
      </c>
      <c r="S1064">
        <v>71</v>
      </c>
      <c r="T1064" t="s">
        <v>37</v>
      </c>
      <c r="U1064" t="s">
        <v>38</v>
      </c>
      <c r="V1064" t="s">
        <v>84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3433</v>
      </c>
      <c r="C1065">
        <v>46</v>
      </c>
      <c r="D1065">
        <v>108</v>
      </c>
      <c r="E1065">
        <v>350</v>
      </c>
      <c r="F1065">
        <v>77</v>
      </c>
      <c r="G1065" t="s">
        <v>3434</v>
      </c>
      <c r="H1065">
        <v>8000</v>
      </c>
      <c r="I1065">
        <v>5600000</v>
      </c>
      <c r="J1065" t="s">
        <v>1466</v>
      </c>
      <c r="K1065" t="s">
        <v>754</v>
      </c>
      <c r="L1065" t="s">
        <v>3435</v>
      </c>
      <c r="M1065">
        <v>11913</v>
      </c>
      <c r="N1065">
        <v>8349</v>
      </c>
      <c r="O1065" t="s">
        <v>3436</v>
      </c>
      <c r="P1065">
        <v>1</v>
      </c>
      <c r="Q1065" t="s">
        <v>3437</v>
      </c>
      <c r="R1065" t="s">
        <v>3438</v>
      </c>
      <c r="S1065">
        <v>97</v>
      </c>
      <c r="T1065" t="s">
        <v>37</v>
      </c>
      <c r="U1065" t="s">
        <v>38</v>
      </c>
      <c r="V1065" t="s">
        <v>350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3439</v>
      </c>
      <c r="C1066">
        <v>84</v>
      </c>
      <c r="D1066">
        <v>105</v>
      </c>
      <c r="E1066">
        <v>29</v>
      </c>
      <c r="F1066">
        <v>692</v>
      </c>
      <c r="G1066" t="s">
        <v>998</v>
      </c>
      <c r="H1066">
        <v>8000</v>
      </c>
      <c r="I1066">
        <v>126805112</v>
      </c>
      <c r="J1066" t="s">
        <v>816</v>
      </c>
      <c r="K1066" t="s">
        <v>754</v>
      </c>
      <c r="L1066" t="s">
        <v>3440</v>
      </c>
      <c r="M1066">
        <v>98199</v>
      </c>
      <c r="N1066">
        <v>12344</v>
      </c>
      <c r="O1066" t="s">
        <v>414</v>
      </c>
      <c r="P1066">
        <v>1</v>
      </c>
      <c r="Q1066" t="s">
        <v>3441</v>
      </c>
      <c r="R1066" t="s">
        <v>3442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2903</v>
      </c>
      <c r="C1067">
        <v>142</v>
      </c>
      <c r="D1067">
        <v>102</v>
      </c>
      <c r="E1067">
        <v>148</v>
      </c>
      <c r="F1067">
        <v>135</v>
      </c>
      <c r="G1067" t="s">
        <v>289</v>
      </c>
      <c r="H1067">
        <v>8000</v>
      </c>
      <c r="I1067">
        <v>93607673</v>
      </c>
      <c r="J1067" t="s">
        <v>816</v>
      </c>
      <c r="K1067" t="s">
        <v>754</v>
      </c>
      <c r="L1067" t="s">
        <v>3443</v>
      </c>
      <c r="M1067">
        <v>47573</v>
      </c>
      <c r="N1067">
        <v>9176</v>
      </c>
      <c r="O1067" t="s">
        <v>1055</v>
      </c>
      <c r="P1067">
        <v>4</v>
      </c>
      <c r="Q1067" t="s">
        <v>3444</v>
      </c>
      <c r="R1067" t="s">
        <v>3445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1598</v>
      </c>
      <c r="H1068">
        <v>14000</v>
      </c>
      <c r="I1068">
        <v>67263182</v>
      </c>
      <c r="J1068" t="s">
        <v>933</v>
      </c>
      <c r="K1068" t="s">
        <v>1123</v>
      </c>
      <c r="L1068" t="s">
        <v>3446</v>
      </c>
      <c r="M1068">
        <v>218771</v>
      </c>
      <c r="N1068">
        <v>15658</v>
      </c>
      <c r="O1068" t="s">
        <v>3447</v>
      </c>
      <c r="P1068">
        <v>0</v>
      </c>
      <c r="Q1068" t="s">
        <v>3448</v>
      </c>
      <c r="R1068" t="s">
        <v>3449</v>
      </c>
      <c r="S1068">
        <v>651</v>
      </c>
      <c r="T1068" t="s">
        <v>37</v>
      </c>
      <c r="U1068" t="s">
        <v>38</v>
      </c>
      <c r="V1068" t="s">
        <v>350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1462</v>
      </c>
      <c r="C1069">
        <v>143</v>
      </c>
      <c r="D1069">
        <v>111</v>
      </c>
      <c r="E1069">
        <v>906</v>
      </c>
      <c r="F1069">
        <v>906</v>
      </c>
      <c r="G1069" t="s">
        <v>638</v>
      </c>
      <c r="H1069">
        <v>1000</v>
      </c>
      <c r="I1069">
        <v>92001027</v>
      </c>
      <c r="J1069" t="s">
        <v>3450</v>
      </c>
      <c r="K1069" t="s">
        <v>1463</v>
      </c>
      <c r="L1069" t="s">
        <v>3451</v>
      </c>
      <c r="M1069">
        <v>97838</v>
      </c>
      <c r="N1069">
        <v>6315</v>
      </c>
      <c r="O1069" t="s">
        <v>1462</v>
      </c>
      <c r="P1069">
        <v>2</v>
      </c>
      <c r="Q1069" t="s">
        <v>3452</v>
      </c>
      <c r="R1069" t="s">
        <v>3453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2479</v>
      </c>
      <c r="C1070">
        <v>178</v>
      </c>
      <c r="D1070">
        <v>81</v>
      </c>
      <c r="E1070">
        <v>39</v>
      </c>
      <c r="F1070">
        <v>364</v>
      </c>
      <c r="G1070" t="s">
        <v>3454</v>
      </c>
      <c r="H1070">
        <v>13000</v>
      </c>
      <c r="I1070">
        <v>10539414</v>
      </c>
      <c r="J1070" t="s">
        <v>3455</v>
      </c>
      <c r="K1070" t="s">
        <v>279</v>
      </c>
      <c r="L1070" t="s">
        <v>3456</v>
      </c>
      <c r="M1070">
        <v>45729</v>
      </c>
      <c r="N1070">
        <v>14619</v>
      </c>
      <c r="O1070" t="s">
        <v>3457</v>
      </c>
      <c r="P1070">
        <v>1</v>
      </c>
      <c r="Q1070" t="s">
        <v>3458</v>
      </c>
      <c r="R1070" t="s">
        <v>3459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544</v>
      </c>
      <c r="C1071">
        <v>65</v>
      </c>
      <c r="D1071">
        <v>116</v>
      </c>
      <c r="E1071">
        <v>380</v>
      </c>
      <c r="F1071">
        <v>826</v>
      </c>
      <c r="G1071" t="s">
        <v>604</v>
      </c>
      <c r="H1071">
        <v>18000</v>
      </c>
      <c r="I1071">
        <v>58918501</v>
      </c>
      <c r="J1071" t="s">
        <v>3460</v>
      </c>
      <c r="K1071" t="s">
        <v>840</v>
      </c>
      <c r="L1071" t="s">
        <v>3461</v>
      </c>
      <c r="M1071">
        <v>40126</v>
      </c>
      <c r="N1071">
        <v>33233</v>
      </c>
      <c r="O1071" t="s">
        <v>672</v>
      </c>
      <c r="P1071">
        <v>1</v>
      </c>
      <c r="Q1071" t="s">
        <v>3462</v>
      </c>
      <c r="R1071" t="s">
        <v>3463</v>
      </c>
      <c r="S1071">
        <v>107</v>
      </c>
      <c r="T1071" t="s">
        <v>37</v>
      </c>
      <c r="U1071" t="s">
        <v>38</v>
      </c>
      <c r="V1071" t="s">
        <v>350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308</v>
      </c>
      <c r="C1072">
        <v>73</v>
      </c>
      <c r="D1072">
        <v>86</v>
      </c>
      <c r="E1072">
        <v>293</v>
      </c>
      <c r="F1072">
        <v>255</v>
      </c>
      <c r="G1072" t="s">
        <v>3464</v>
      </c>
      <c r="H1072">
        <v>509</v>
      </c>
      <c r="I1072">
        <v>181395380</v>
      </c>
      <c r="J1072" t="s">
        <v>1553</v>
      </c>
      <c r="K1072" t="s">
        <v>1598</v>
      </c>
      <c r="L1072" t="s">
        <v>3465</v>
      </c>
      <c r="M1072">
        <v>220392</v>
      </c>
      <c r="N1072">
        <v>2070</v>
      </c>
      <c r="O1072" t="s">
        <v>3466</v>
      </c>
      <c r="P1072">
        <v>1</v>
      </c>
      <c r="Q1072" t="s">
        <v>3467</v>
      </c>
      <c r="R1072" t="s">
        <v>3468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3469</v>
      </c>
      <c r="C1073">
        <v>72</v>
      </c>
      <c r="D1073">
        <v>127</v>
      </c>
      <c r="E1073">
        <v>65</v>
      </c>
      <c r="F1073">
        <v>345</v>
      </c>
      <c r="G1073" t="s">
        <v>3470</v>
      </c>
      <c r="H1073">
        <v>788</v>
      </c>
      <c r="I1073">
        <v>14946229</v>
      </c>
      <c r="J1073" t="s">
        <v>3471</v>
      </c>
      <c r="K1073" t="s">
        <v>1293</v>
      </c>
      <c r="L1073" t="s">
        <v>3472</v>
      </c>
      <c r="M1073">
        <v>2581</v>
      </c>
      <c r="N1073">
        <v>2104</v>
      </c>
      <c r="O1073" t="s">
        <v>3473</v>
      </c>
      <c r="P1073">
        <v>1</v>
      </c>
      <c r="R1073" t="s">
        <v>3474</v>
      </c>
      <c r="S1073">
        <v>29</v>
      </c>
      <c r="T1073" t="s">
        <v>37</v>
      </c>
      <c r="U1073" t="s">
        <v>56</v>
      </c>
      <c r="V1073" t="s">
        <v>350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3475</v>
      </c>
      <c r="C1074">
        <v>10</v>
      </c>
      <c r="D1074">
        <v>140</v>
      </c>
      <c r="E1074">
        <v>92</v>
      </c>
      <c r="F1074">
        <v>522</v>
      </c>
      <c r="G1074" t="s">
        <v>934</v>
      </c>
      <c r="H1074">
        <v>1000</v>
      </c>
      <c r="J1074" t="s">
        <v>948</v>
      </c>
      <c r="K1074" t="s">
        <v>1511</v>
      </c>
      <c r="L1074" t="s">
        <v>3476</v>
      </c>
      <c r="M1074">
        <v>491</v>
      </c>
      <c r="N1074">
        <v>2704</v>
      </c>
      <c r="O1074" t="s">
        <v>3477</v>
      </c>
      <c r="P1074">
        <v>1</v>
      </c>
      <c r="Q1074" t="s">
        <v>3478</v>
      </c>
      <c r="R1074" t="s">
        <v>3479</v>
      </c>
      <c r="S1074">
        <v>16</v>
      </c>
      <c r="T1074" t="s">
        <v>37</v>
      </c>
      <c r="U1074" t="s">
        <v>3480</v>
      </c>
      <c r="V1074" t="s">
        <v>84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1893</v>
      </c>
      <c r="C1075">
        <v>35</v>
      </c>
      <c r="D1075">
        <v>91</v>
      </c>
      <c r="E1075">
        <v>32</v>
      </c>
      <c r="F1075">
        <v>628</v>
      </c>
      <c r="G1075" t="s">
        <v>1704</v>
      </c>
      <c r="H1075">
        <v>924</v>
      </c>
      <c r="I1075">
        <v>130512915</v>
      </c>
      <c r="J1075" t="s">
        <v>309</v>
      </c>
      <c r="K1075" t="s">
        <v>1317</v>
      </c>
      <c r="L1075" t="s">
        <v>3481</v>
      </c>
      <c r="M1075">
        <v>60884</v>
      </c>
      <c r="N1075">
        <v>3244</v>
      </c>
      <c r="O1075" t="s">
        <v>1894</v>
      </c>
      <c r="P1075">
        <v>2</v>
      </c>
      <c r="Q1075" t="s">
        <v>3482</v>
      </c>
      <c r="R1075" t="s">
        <v>3483</v>
      </c>
      <c r="S1075">
        <v>85</v>
      </c>
      <c r="T1075" t="s">
        <v>37</v>
      </c>
      <c r="U1075" t="s">
        <v>38</v>
      </c>
      <c r="V1075" t="s">
        <v>84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3375</v>
      </c>
      <c r="C1076">
        <v>358</v>
      </c>
      <c r="D1076">
        <v>98</v>
      </c>
      <c r="E1076">
        <v>118</v>
      </c>
      <c r="F1076">
        <v>558</v>
      </c>
      <c r="G1076" t="s">
        <v>3484</v>
      </c>
      <c r="H1076">
        <v>14000</v>
      </c>
      <c r="I1076">
        <v>139852971</v>
      </c>
      <c r="J1076" t="s">
        <v>223</v>
      </c>
      <c r="K1076" t="s">
        <v>158</v>
      </c>
      <c r="L1076" t="s">
        <v>3485</v>
      </c>
      <c r="M1076">
        <v>238671</v>
      </c>
      <c r="N1076">
        <v>16410</v>
      </c>
      <c r="O1076" t="s">
        <v>636</v>
      </c>
      <c r="P1076">
        <v>0</v>
      </c>
      <c r="Q1076" t="s">
        <v>3486</v>
      </c>
      <c r="R1076" t="s">
        <v>3487</v>
      </c>
      <c r="S1076">
        <v>461</v>
      </c>
      <c r="T1076" t="s">
        <v>37</v>
      </c>
      <c r="U1076" t="s">
        <v>727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3488</v>
      </c>
      <c r="C1077">
        <v>151</v>
      </c>
      <c r="D1077">
        <v>84</v>
      </c>
      <c r="E1077">
        <v>119</v>
      </c>
      <c r="F1077">
        <v>750</v>
      </c>
      <c r="G1077" t="s">
        <v>3489</v>
      </c>
      <c r="H1077">
        <v>807</v>
      </c>
      <c r="I1077">
        <v>110000082</v>
      </c>
      <c r="J1077" t="s">
        <v>809</v>
      </c>
      <c r="K1077" t="s">
        <v>3490</v>
      </c>
      <c r="L1077" t="s">
        <v>3491</v>
      </c>
      <c r="M1077">
        <v>111526</v>
      </c>
      <c r="N1077">
        <v>3629</v>
      </c>
      <c r="O1077" t="s">
        <v>3492</v>
      </c>
      <c r="P1077">
        <v>7</v>
      </c>
      <c r="Q1077" t="s">
        <v>3493</v>
      </c>
      <c r="R1077" t="s">
        <v>3494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2025</v>
      </c>
      <c r="C1078">
        <v>140</v>
      </c>
      <c r="D1078">
        <v>109</v>
      </c>
      <c r="E1078">
        <v>80</v>
      </c>
      <c r="F1078">
        <v>213</v>
      </c>
      <c r="G1078" t="s">
        <v>3495</v>
      </c>
      <c r="H1078">
        <v>545</v>
      </c>
      <c r="I1078">
        <v>106807667</v>
      </c>
      <c r="J1078" t="s">
        <v>3496</v>
      </c>
      <c r="K1078" t="s">
        <v>3497</v>
      </c>
      <c r="L1078" t="s">
        <v>3498</v>
      </c>
      <c r="M1078">
        <v>137377</v>
      </c>
      <c r="N1078">
        <v>1574</v>
      </c>
      <c r="O1078" t="s">
        <v>3499</v>
      </c>
      <c r="P1078">
        <v>1</v>
      </c>
      <c r="Q1078" t="s">
        <v>3500</v>
      </c>
      <c r="R1078" t="s">
        <v>3501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1241</v>
      </c>
      <c r="C1079">
        <v>201</v>
      </c>
      <c r="D1079">
        <v>93</v>
      </c>
      <c r="E1079">
        <v>40</v>
      </c>
      <c r="F1079">
        <v>311</v>
      </c>
      <c r="G1079" t="s">
        <v>300</v>
      </c>
      <c r="H1079">
        <v>14000</v>
      </c>
      <c r="I1079">
        <v>101702060</v>
      </c>
      <c r="J1079" t="s">
        <v>3502</v>
      </c>
      <c r="K1079" t="s">
        <v>402</v>
      </c>
      <c r="L1079" t="s">
        <v>3503</v>
      </c>
      <c r="M1079">
        <v>85323</v>
      </c>
      <c r="N1079">
        <v>17925</v>
      </c>
      <c r="O1079" t="s">
        <v>3504</v>
      </c>
      <c r="P1079">
        <v>0</v>
      </c>
      <c r="Q1079" t="s">
        <v>3505</v>
      </c>
      <c r="R1079" t="s">
        <v>3506</v>
      </c>
      <c r="S1079">
        <v>212</v>
      </c>
      <c r="T1079" t="s">
        <v>37</v>
      </c>
      <c r="U1079" t="s">
        <v>38</v>
      </c>
      <c r="V1079" t="s">
        <v>84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1439</v>
      </c>
      <c r="C1080">
        <v>77</v>
      </c>
      <c r="D1080">
        <v>113</v>
      </c>
      <c r="E1080">
        <v>0</v>
      </c>
      <c r="F1080">
        <v>995</v>
      </c>
      <c r="G1080" t="s">
        <v>1414</v>
      </c>
      <c r="H1080">
        <v>11000</v>
      </c>
      <c r="I1080">
        <v>95149435</v>
      </c>
      <c r="J1080" t="s">
        <v>1247</v>
      </c>
      <c r="K1080" t="s">
        <v>175</v>
      </c>
      <c r="L1080" t="s">
        <v>3507</v>
      </c>
      <c r="M1080">
        <v>53687</v>
      </c>
      <c r="N1080">
        <v>15362</v>
      </c>
      <c r="O1080" t="s">
        <v>1440</v>
      </c>
      <c r="P1080">
        <v>2</v>
      </c>
      <c r="Q1080" t="s">
        <v>3508</v>
      </c>
      <c r="R1080" t="s">
        <v>3509</v>
      </c>
      <c r="S1080">
        <v>152</v>
      </c>
      <c r="T1080" t="s">
        <v>37</v>
      </c>
      <c r="U1080" t="s">
        <v>38</v>
      </c>
      <c r="V1080" t="s">
        <v>188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1077</v>
      </c>
      <c r="C1081">
        <v>43</v>
      </c>
      <c r="D1081">
        <v>141</v>
      </c>
      <c r="E1081">
        <v>79</v>
      </c>
      <c r="F1081">
        <v>956</v>
      </c>
      <c r="G1081" t="s">
        <v>754</v>
      </c>
      <c r="H1081">
        <v>18000</v>
      </c>
      <c r="I1081">
        <v>100768056</v>
      </c>
      <c r="J1081" t="s">
        <v>1025</v>
      </c>
      <c r="K1081" t="s">
        <v>840</v>
      </c>
      <c r="L1081" t="s">
        <v>3510</v>
      </c>
      <c r="M1081">
        <v>59569</v>
      </c>
      <c r="N1081">
        <v>30063</v>
      </c>
      <c r="O1081" t="s">
        <v>545</v>
      </c>
      <c r="P1081">
        <v>0</v>
      </c>
      <c r="Q1081" t="s">
        <v>3511</v>
      </c>
      <c r="R1081" t="s">
        <v>3512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674</v>
      </c>
      <c r="C1082">
        <v>39</v>
      </c>
      <c r="D1082">
        <v>119</v>
      </c>
      <c r="E1082">
        <v>541</v>
      </c>
      <c r="F1082">
        <v>551</v>
      </c>
      <c r="G1082" t="s">
        <v>903</v>
      </c>
      <c r="H1082">
        <v>821</v>
      </c>
      <c r="I1082">
        <v>92115211</v>
      </c>
      <c r="J1082" t="s">
        <v>1025</v>
      </c>
      <c r="K1082" t="s">
        <v>3358</v>
      </c>
      <c r="L1082" t="s">
        <v>3513</v>
      </c>
      <c r="M1082">
        <v>45798</v>
      </c>
      <c r="N1082">
        <v>4043</v>
      </c>
      <c r="O1082" t="s">
        <v>3514</v>
      </c>
      <c r="P1082">
        <v>3</v>
      </c>
      <c r="Q1082" t="s">
        <v>3515</v>
      </c>
      <c r="R1082" t="s">
        <v>3516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1677</v>
      </c>
      <c r="C1083">
        <v>207</v>
      </c>
      <c r="D1083">
        <v>97</v>
      </c>
      <c r="E1083">
        <v>0</v>
      </c>
      <c r="F1083">
        <v>760</v>
      </c>
      <c r="G1083" t="s">
        <v>3517</v>
      </c>
      <c r="H1083">
        <v>11000</v>
      </c>
      <c r="I1083">
        <v>93452056</v>
      </c>
      <c r="J1083" t="s">
        <v>3169</v>
      </c>
      <c r="K1083" t="s">
        <v>283</v>
      </c>
      <c r="L1083" t="s">
        <v>3518</v>
      </c>
      <c r="M1083">
        <v>184795</v>
      </c>
      <c r="N1083">
        <v>14868</v>
      </c>
      <c r="O1083" t="s">
        <v>187</v>
      </c>
      <c r="P1083">
        <v>1</v>
      </c>
      <c r="Q1083" t="s">
        <v>3519</v>
      </c>
      <c r="R1083" t="s">
        <v>3520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624</v>
      </c>
      <c r="C1084">
        <v>47</v>
      </c>
      <c r="D1084">
        <v>117</v>
      </c>
      <c r="E1084">
        <v>176</v>
      </c>
      <c r="F1084">
        <v>308</v>
      </c>
      <c r="G1084" t="s">
        <v>70</v>
      </c>
      <c r="H1084">
        <v>11000</v>
      </c>
      <c r="I1084">
        <v>83287363</v>
      </c>
      <c r="J1084" t="s">
        <v>59</v>
      </c>
      <c r="K1084" t="s">
        <v>253</v>
      </c>
      <c r="L1084" t="s">
        <v>3521</v>
      </c>
      <c r="M1084">
        <v>81442</v>
      </c>
      <c r="N1084">
        <v>12757</v>
      </c>
      <c r="O1084" t="s">
        <v>3522</v>
      </c>
      <c r="P1084">
        <v>1</v>
      </c>
      <c r="Q1084" t="s">
        <v>3523</v>
      </c>
      <c r="R1084" t="s">
        <v>3524</v>
      </c>
      <c r="S1084">
        <v>137</v>
      </c>
      <c r="T1084" t="s">
        <v>37</v>
      </c>
      <c r="U1084" t="s">
        <v>38</v>
      </c>
      <c r="V1084" t="s">
        <v>350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1364</v>
      </c>
      <c r="C1085">
        <v>132</v>
      </c>
      <c r="D1085">
        <v>101</v>
      </c>
      <c r="E1085">
        <v>126</v>
      </c>
      <c r="F1085">
        <v>586</v>
      </c>
      <c r="G1085" t="s">
        <v>3525</v>
      </c>
      <c r="H1085">
        <v>3000</v>
      </c>
      <c r="I1085">
        <v>82931301</v>
      </c>
      <c r="J1085" t="s">
        <v>816</v>
      </c>
      <c r="K1085" t="s">
        <v>759</v>
      </c>
      <c r="L1085" t="s">
        <v>3526</v>
      </c>
      <c r="M1085">
        <v>43358</v>
      </c>
      <c r="N1085">
        <v>6292</v>
      </c>
      <c r="O1085" t="s">
        <v>1910</v>
      </c>
      <c r="P1085">
        <v>0</v>
      </c>
      <c r="Q1085" t="s">
        <v>3527</v>
      </c>
      <c r="R1085" t="s">
        <v>3528</v>
      </c>
      <c r="S1085">
        <v>228</v>
      </c>
      <c r="T1085" t="s">
        <v>37</v>
      </c>
      <c r="U1085" t="s">
        <v>435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3529</v>
      </c>
      <c r="C1086">
        <v>454</v>
      </c>
      <c r="D1086">
        <v>153</v>
      </c>
      <c r="E1086">
        <v>777</v>
      </c>
      <c r="F1086">
        <v>1000</v>
      </c>
      <c r="G1086" t="s">
        <v>246</v>
      </c>
      <c r="H1086">
        <v>20000</v>
      </c>
      <c r="I1086">
        <v>60962878</v>
      </c>
      <c r="J1086" t="s">
        <v>1025</v>
      </c>
      <c r="K1086" t="s">
        <v>181</v>
      </c>
      <c r="L1086" t="s">
        <v>3530</v>
      </c>
      <c r="M1086">
        <v>383591</v>
      </c>
      <c r="N1086">
        <v>37321</v>
      </c>
      <c r="O1086" t="s">
        <v>2235</v>
      </c>
      <c r="P1086">
        <v>2</v>
      </c>
      <c r="Q1086" t="s">
        <v>3531</v>
      </c>
      <c r="R1086" t="s">
        <v>3532</v>
      </c>
      <c r="S1086">
        <v>620</v>
      </c>
      <c r="T1086" t="s">
        <v>37</v>
      </c>
      <c r="U1086" t="s">
        <v>38</v>
      </c>
      <c r="V1086" t="s">
        <v>350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1363</v>
      </c>
      <c r="C1087">
        <v>109</v>
      </c>
      <c r="D1087">
        <v>122</v>
      </c>
      <c r="E1087">
        <v>845</v>
      </c>
      <c r="F1087">
        <v>854</v>
      </c>
      <c r="G1087" t="s">
        <v>597</v>
      </c>
      <c r="H1087">
        <v>18000</v>
      </c>
      <c r="I1087">
        <v>76261036</v>
      </c>
      <c r="J1087" t="s">
        <v>1018</v>
      </c>
      <c r="K1087" t="s">
        <v>840</v>
      </c>
      <c r="L1087" t="s">
        <v>3533</v>
      </c>
      <c r="M1087">
        <v>305929</v>
      </c>
      <c r="N1087">
        <v>22370</v>
      </c>
      <c r="O1087" t="s">
        <v>2618</v>
      </c>
      <c r="P1087">
        <v>2</v>
      </c>
      <c r="Q1087" t="s">
        <v>3534</v>
      </c>
      <c r="R1087" t="s">
        <v>3535</v>
      </c>
      <c r="S1087">
        <v>633</v>
      </c>
      <c r="T1087" t="s">
        <v>37</v>
      </c>
      <c r="U1087" t="s">
        <v>38</v>
      </c>
      <c r="V1087" t="s">
        <v>350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539</v>
      </c>
      <c r="C1088">
        <v>213</v>
      </c>
      <c r="D1088">
        <v>102</v>
      </c>
      <c r="E1088">
        <v>23</v>
      </c>
      <c r="F1088">
        <v>436</v>
      </c>
      <c r="G1088" t="s">
        <v>3536</v>
      </c>
      <c r="H1088">
        <v>25000</v>
      </c>
      <c r="I1088">
        <v>71423726</v>
      </c>
      <c r="J1088" t="s">
        <v>912</v>
      </c>
      <c r="K1088" t="s">
        <v>92</v>
      </c>
      <c r="L1088" t="s">
        <v>3537</v>
      </c>
      <c r="M1088">
        <v>123558</v>
      </c>
      <c r="N1088">
        <v>26998</v>
      </c>
      <c r="O1088" t="s">
        <v>3538</v>
      </c>
      <c r="P1088">
        <v>3</v>
      </c>
      <c r="Q1088" t="s">
        <v>3539</v>
      </c>
      <c r="R1088" t="s">
        <v>3540</v>
      </c>
      <c r="S1088">
        <v>609</v>
      </c>
      <c r="T1088" t="s">
        <v>37</v>
      </c>
      <c r="U1088" t="s">
        <v>38</v>
      </c>
      <c r="V1088" t="s">
        <v>84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1666</v>
      </c>
      <c r="C1089">
        <v>127</v>
      </c>
      <c r="D1089">
        <v>83</v>
      </c>
      <c r="E1089">
        <v>322</v>
      </c>
      <c r="F1089">
        <v>179</v>
      </c>
      <c r="G1089" t="s">
        <v>1313</v>
      </c>
      <c r="H1089">
        <v>1000</v>
      </c>
      <c r="I1089">
        <v>71277420</v>
      </c>
      <c r="J1089" t="s">
        <v>809</v>
      </c>
      <c r="K1089" t="s">
        <v>1595</v>
      </c>
      <c r="L1089" t="s">
        <v>3541</v>
      </c>
      <c r="M1089">
        <v>119590</v>
      </c>
      <c r="N1089">
        <v>1645</v>
      </c>
      <c r="O1089" t="s">
        <v>601</v>
      </c>
      <c r="P1089">
        <v>7</v>
      </c>
      <c r="Q1089" t="s">
        <v>3542</v>
      </c>
      <c r="R1089" t="s">
        <v>3543</v>
      </c>
      <c r="S1089">
        <v>548</v>
      </c>
      <c r="T1089" t="s">
        <v>37</v>
      </c>
      <c r="U1089" t="s">
        <v>38</v>
      </c>
      <c r="V1089" t="s">
        <v>350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410</v>
      </c>
      <c r="C1090">
        <v>398</v>
      </c>
      <c r="D1090">
        <v>103</v>
      </c>
      <c r="E1090">
        <v>33</v>
      </c>
      <c r="F1090">
        <v>84</v>
      </c>
      <c r="G1090" t="s">
        <v>3544</v>
      </c>
      <c r="H1090">
        <v>970</v>
      </c>
      <c r="I1090">
        <v>88625922</v>
      </c>
      <c r="J1090" t="s">
        <v>3545</v>
      </c>
      <c r="K1090" t="s">
        <v>1619</v>
      </c>
      <c r="L1090" t="s">
        <v>3546</v>
      </c>
      <c r="M1090">
        <v>75176</v>
      </c>
      <c r="N1090">
        <v>1336</v>
      </c>
      <c r="O1090" t="s">
        <v>3547</v>
      </c>
      <c r="P1090">
        <v>3</v>
      </c>
      <c r="Q1090" t="s">
        <v>3548</v>
      </c>
      <c r="R1090" t="s">
        <v>3549</v>
      </c>
      <c r="S1090">
        <v>252</v>
      </c>
      <c r="T1090" t="s">
        <v>37</v>
      </c>
      <c r="U1090" t="s">
        <v>38</v>
      </c>
      <c r="V1090" t="s">
        <v>84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1322</v>
      </c>
      <c r="C1091">
        <v>184</v>
      </c>
      <c r="D1091">
        <v>110</v>
      </c>
      <c r="E1091">
        <v>45</v>
      </c>
      <c r="F1091">
        <v>595</v>
      </c>
      <c r="G1091" t="s">
        <v>3550</v>
      </c>
      <c r="H1091">
        <v>886</v>
      </c>
      <c r="I1091">
        <v>70001065</v>
      </c>
      <c r="J1091" t="s">
        <v>3551</v>
      </c>
      <c r="K1091" t="s">
        <v>1067</v>
      </c>
      <c r="L1091" t="s">
        <v>3552</v>
      </c>
      <c r="M1091">
        <v>191437</v>
      </c>
      <c r="N1091">
        <v>3174</v>
      </c>
      <c r="O1091" t="s">
        <v>890</v>
      </c>
      <c r="P1091">
        <v>1</v>
      </c>
      <c r="Q1091" t="s">
        <v>3553</v>
      </c>
      <c r="R1091" t="s">
        <v>3554</v>
      </c>
      <c r="S1091">
        <v>582</v>
      </c>
      <c r="T1091" t="s">
        <v>37</v>
      </c>
      <c r="U1091" t="s">
        <v>38</v>
      </c>
      <c r="V1091" t="s">
        <v>350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3555</v>
      </c>
      <c r="C1092">
        <v>127</v>
      </c>
      <c r="D1092">
        <v>136</v>
      </c>
      <c r="E1092">
        <v>49</v>
      </c>
      <c r="F1092">
        <v>730</v>
      </c>
      <c r="G1092" t="s">
        <v>619</v>
      </c>
      <c r="H1092">
        <v>17000</v>
      </c>
      <c r="I1092">
        <v>67253092</v>
      </c>
      <c r="J1092" t="s">
        <v>1607</v>
      </c>
      <c r="K1092" t="s">
        <v>277</v>
      </c>
      <c r="L1092" t="s">
        <v>3556</v>
      </c>
      <c r="M1092">
        <v>92702</v>
      </c>
      <c r="N1092">
        <v>20299</v>
      </c>
      <c r="O1092" t="s">
        <v>3557</v>
      </c>
      <c r="P1092">
        <v>0</v>
      </c>
      <c r="Q1092" t="s">
        <v>3558</v>
      </c>
      <c r="R1092" t="s">
        <v>3559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3560</v>
      </c>
      <c r="C1093">
        <v>167</v>
      </c>
      <c r="D1093">
        <v>91</v>
      </c>
      <c r="E1093">
        <v>50</v>
      </c>
      <c r="F1093">
        <v>67</v>
      </c>
      <c r="G1093" t="s">
        <v>3561</v>
      </c>
      <c r="H1093">
        <v>521</v>
      </c>
      <c r="I1093">
        <v>66790248</v>
      </c>
      <c r="J1093" t="s">
        <v>1861</v>
      </c>
      <c r="K1093" t="s">
        <v>1059</v>
      </c>
      <c r="L1093" t="s">
        <v>3562</v>
      </c>
      <c r="M1093">
        <v>57281</v>
      </c>
      <c r="N1093">
        <v>758</v>
      </c>
      <c r="O1093" t="s">
        <v>3563</v>
      </c>
      <c r="P1093">
        <v>0</v>
      </c>
      <c r="Q1093" t="s">
        <v>3564</v>
      </c>
      <c r="R1093" t="s">
        <v>3565</v>
      </c>
      <c r="S1093">
        <v>350</v>
      </c>
      <c r="T1093" t="s">
        <v>37</v>
      </c>
      <c r="U1093" t="s">
        <v>38</v>
      </c>
      <c r="V1093" t="s">
        <v>350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3566</v>
      </c>
      <c r="C1094">
        <v>119</v>
      </c>
      <c r="D1094">
        <v>89</v>
      </c>
      <c r="E1094">
        <v>49</v>
      </c>
      <c r="F1094">
        <v>514</v>
      </c>
      <c r="G1094" t="s">
        <v>3567</v>
      </c>
      <c r="H1094">
        <v>2000</v>
      </c>
      <c r="I1094">
        <v>65557989</v>
      </c>
      <c r="J1094" t="s">
        <v>3568</v>
      </c>
      <c r="K1094" t="s">
        <v>960</v>
      </c>
      <c r="L1094" t="s">
        <v>3569</v>
      </c>
      <c r="M1094">
        <v>73539</v>
      </c>
      <c r="N1094">
        <v>3717</v>
      </c>
      <c r="O1094" t="s">
        <v>3570</v>
      </c>
      <c r="P1094">
        <v>0</v>
      </c>
      <c r="Q1094" t="s">
        <v>3571</v>
      </c>
      <c r="R1094" t="s">
        <v>3572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1866</v>
      </c>
      <c r="C1095">
        <v>155</v>
      </c>
      <c r="D1095">
        <v>107</v>
      </c>
      <c r="E1095">
        <v>18</v>
      </c>
      <c r="F1095">
        <v>560</v>
      </c>
      <c r="G1095" t="s">
        <v>3573</v>
      </c>
      <c r="H1095">
        <v>811</v>
      </c>
      <c r="I1095">
        <v>60786269</v>
      </c>
      <c r="J1095" t="s">
        <v>3574</v>
      </c>
      <c r="K1095" t="s">
        <v>3411</v>
      </c>
      <c r="L1095" t="s">
        <v>3575</v>
      </c>
      <c r="M1095">
        <v>90539</v>
      </c>
      <c r="N1095">
        <v>3106</v>
      </c>
      <c r="O1095" t="s">
        <v>3576</v>
      </c>
      <c r="P1095">
        <v>5</v>
      </c>
      <c r="Q1095" t="s">
        <v>3577</v>
      </c>
      <c r="R1095" t="s">
        <v>3578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3295</v>
      </c>
      <c r="C1096">
        <v>218</v>
      </c>
      <c r="D1096">
        <v>129</v>
      </c>
      <c r="E1096">
        <v>628</v>
      </c>
      <c r="F1096">
        <v>548</v>
      </c>
      <c r="G1096" t="s">
        <v>158</v>
      </c>
      <c r="H1096">
        <v>14000</v>
      </c>
      <c r="I1096">
        <v>59365105</v>
      </c>
      <c r="J1096" t="s">
        <v>715</v>
      </c>
      <c r="K1096" t="s">
        <v>272</v>
      </c>
      <c r="L1096" t="s">
        <v>3579</v>
      </c>
      <c r="M1096">
        <v>318634</v>
      </c>
      <c r="N1096">
        <v>28886</v>
      </c>
      <c r="O1096" t="s">
        <v>3580</v>
      </c>
      <c r="P1096">
        <v>9</v>
      </c>
      <c r="Q1096" t="s">
        <v>3581</v>
      </c>
      <c r="R1096" t="s">
        <v>3582</v>
      </c>
      <c r="S1096">
        <v>1004</v>
      </c>
      <c r="T1096" t="s">
        <v>37</v>
      </c>
      <c r="U1096" t="s">
        <v>56</v>
      </c>
      <c r="V1096" t="s">
        <v>350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208</v>
      </c>
      <c r="C1097">
        <v>117</v>
      </c>
      <c r="D1097">
        <v>95</v>
      </c>
      <c r="E1097">
        <v>487</v>
      </c>
      <c r="F1097">
        <v>1000</v>
      </c>
      <c r="G1097" t="s">
        <v>3583</v>
      </c>
      <c r="H1097">
        <v>18000</v>
      </c>
      <c r="I1097">
        <v>162792677</v>
      </c>
      <c r="J1097" t="s">
        <v>185</v>
      </c>
      <c r="K1097" t="s">
        <v>99</v>
      </c>
      <c r="L1097" t="s">
        <v>3584</v>
      </c>
      <c r="M1097">
        <v>211226</v>
      </c>
      <c r="N1097">
        <v>24205</v>
      </c>
      <c r="O1097" t="s">
        <v>216</v>
      </c>
      <c r="P1097">
        <v>0</v>
      </c>
      <c r="Q1097" t="s">
        <v>3585</v>
      </c>
      <c r="R1097" t="s">
        <v>3586</v>
      </c>
      <c r="S1097">
        <v>317</v>
      </c>
      <c r="T1097" t="s">
        <v>37</v>
      </c>
      <c r="U1097" t="s">
        <v>38</v>
      </c>
      <c r="V1097" t="s">
        <v>188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1220</v>
      </c>
      <c r="C1098">
        <v>208</v>
      </c>
      <c r="D1098">
        <v>122</v>
      </c>
      <c r="E1098">
        <v>117</v>
      </c>
      <c r="F1098">
        <v>140</v>
      </c>
      <c r="G1098" t="s">
        <v>395</v>
      </c>
      <c r="H1098">
        <v>40000</v>
      </c>
      <c r="I1098">
        <v>31598308</v>
      </c>
      <c r="J1098" t="s">
        <v>1342</v>
      </c>
      <c r="K1098" t="s">
        <v>43</v>
      </c>
      <c r="L1098" t="s">
        <v>3587</v>
      </c>
      <c r="M1098">
        <v>124765</v>
      </c>
      <c r="N1098">
        <v>41636</v>
      </c>
      <c r="O1098" t="s">
        <v>3588</v>
      </c>
      <c r="P1098">
        <v>1</v>
      </c>
      <c r="Q1098" t="s">
        <v>3589</v>
      </c>
      <c r="R1098" t="s">
        <v>3590</v>
      </c>
      <c r="S1098">
        <v>541</v>
      </c>
      <c r="T1098" t="s">
        <v>37</v>
      </c>
      <c r="U1098" t="s">
        <v>38</v>
      </c>
      <c r="V1098" t="s">
        <v>350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3566</v>
      </c>
      <c r="C1099">
        <v>38</v>
      </c>
      <c r="D1099">
        <v>110</v>
      </c>
      <c r="E1099">
        <v>49</v>
      </c>
      <c r="F1099">
        <v>20</v>
      </c>
      <c r="G1099" t="s">
        <v>3591</v>
      </c>
      <c r="H1099">
        <v>13000</v>
      </c>
      <c r="I1099">
        <v>57362581</v>
      </c>
      <c r="J1099" t="s">
        <v>3592</v>
      </c>
      <c r="K1099" t="s">
        <v>869</v>
      </c>
      <c r="L1099" t="s">
        <v>3593</v>
      </c>
      <c r="M1099">
        <v>50148</v>
      </c>
      <c r="N1099">
        <v>13331</v>
      </c>
      <c r="O1099" t="s">
        <v>3594</v>
      </c>
      <c r="P1099">
        <v>2</v>
      </c>
      <c r="Q1099" t="s">
        <v>3595</v>
      </c>
      <c r="R1099" t="s">
        <v>3596</v>
      </c>
      <c r="S1099">
        <v>116</v>
      </c>
      <c r="T1099" t="s">
        <v>37</v>
      </c>
      <c r="U1099" t="s">
        <v>3597</v>
      </c>
      <c r="V1099" t="s">
        <v>350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1386</v>
      </c>
      <c r="C1100">
        <v>48</v>
      </c>
      <c r="D1100">
        <v>135</v>
      </c>
      <c r="E1100">
        <v>41</v>
      </c>
      <c r="F1100">
        <v>808</v>
      </c>
      <c r="G1100" t="s">
        <v>1437</v>
      </c>
      <c r="H1100">
        <v>982</v>
      </c>
      <c r="I1100">
        <v>53854588</v>
      </c>
      <c r="J1100" t="s">
        <v>2265</v>
      </c>
      <c r="K1100" t="s">
        <v>588</v>
      </c>
      <c r="L1100" t="s">
        <v>3598</v>
      </c>
      <c r="M1100">
        <v>37911</v>
      </c>
      <c r="N1100">
        <v>3648</v>
      </c>
      <c r="O1100" t="s">
        <v>565</v>
      </c>
      <c r="P1100">
        <v>0</v>
      </c>
      <c r="Q1100" t="s">
        <v>3599</v>
      </c>
      <c r="R1100" t="s">
        <v>3600</v>
      </c>
      <c r="S1100">
        <v>73</v>
      </c>
      <c r="T1100" t="s">
        <v>37</v>
      </c>
      <c r="U1100" t="s">
        <v>38</v>
      </c>
      <c r="V1100" t="s">
        <v>350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3601</v>
      </c>
      <c r="C1101">
        <v>8</v>
      </c>
      <c r="D1101">
        <v>111</v>
      </c>
      <c r="E1101">
        <v>5</v>
      </c>
      <c r="F1101">
        <v>559</v>
      </c>
      <c r="G1101" t="s">
        <v>3602</v>
      </c>
      <c r="H1101">
        <v>6000</v>
      </c>
      <c r="J1101" t="s">
        <v>1349</v>
      </c>
      <c r="K1101" t="s">
        <v>3603</v>
      </c>
      <c r="L1101" t="s">
        <v>3604</v>
      </c>
      <c r="M1101">
        <v>5888</v>
      </c>
      <c r="N1101">
        <v>7493</v>
      </c>
      <c r="O1101" t="s">
        <v>3130</v>
      </c>
      <c r="P1101">
        <v>0</v>
      </c>
      <c r="Q1101" t="s">
        <v>3605</v>
      </c>
      <c r="R1101" t="s">
        <v>3606</v>
      </c>
      <c r="S1101">
        <v>61</v>
      </c>
      <c r="T1101" t="s">
        <v>37</v>
      </c>
      <c r="U1101" t="s">
        <v>38</v>
      </c>
      <c r="V1101" t="s">
        <v>3399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2383</v>
      </c>
      <c r="C1102">
        <v>94</v>
      </c>
      <c r="D1102">
        <v>95</v>
      </c>
      <c r="E1102">
        <v>58</v>
      </c>
      <c r="F1102">
        <v>3000</v>
      </c>
      <c r="G1102" t="s">
        <v>645</v>
      </c>
      <c r="H1102">
        <v>14000</v>
      </c>
      <c r="I1102">
        <v>52580895</v>
      </c>
      <c r="J1102" t="s">
        <v>3607</v>
      </c>
      <c r="K1102" t="s">
        <v>402</v>
      </c>
      <c r="L1102" t="s">
        <v>3608</v>
      </c>
      <c r="M1102">
        <v>30255</v>
      </c>
      <c r="N1102">
        <v>27351</v>
      </c>
      <c r="O1102" t="s">
        <v>819</v>
      </c>
      <c r="P1102">
        <v>1</v>
      </c>
      <c r="Q1102" t="s">
        <v>3609</v>
      </c>
      <c r="R1102" t="s">
        <v>3610</v>
      </c>
      <c r="S1102">
        <v>118</v>
      </c>
      <c r="T1102" t="s">
        <v>37</v>
      </c>
      <c r="U1102" t="s">
        <v>38</v>
      </c>
      <c r="V1102" t="s">
        <v>84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3611</v>
      </c>
      <c r="C1103">
        <v>276</v>
      </c>
      <c r="D1103">
        <v>109</v>
      </c>
      <c r="E1103">
        <v>37</v>
      </c>
      <c r="F1103">
        <v>651</v>
      </c>
      <c r="G1103" t="s">
        <v>257</v>
      </c>
      <c r="H1103">
        <v>11000</v>
      </c>
      <c r="I1103">
        <v>51019112</v>
      </c>
      <c r="J1103" t="s">
        <v>912</v>
      </c>
      <c r="K1103" t="s">
        <v>942</v>
      </c>
      <c r="L1103" t="s">
        <v>3612</v>
      </c>
      <c r="M1103">
        <v>155745</v>
      </c>
      <c r="N1103">
        <v>14073</v>
      </c>
      <c r="O1103" t="s">
        <v>2829</v>
      </c>
      <c r="P1103">
        <v>0</v>
      </c>
      <c r="Q1103" t="s">
        <v>3613</v>
      </c>
      <c r="R1103" t="s">
        <v>3614</v>
      </c>
      <c r="S1103">
        <v>1053</v>
      </c>
      <c r="T1103" t="s">
        <v>37</v>
      </c>
      <c r="U1103" t="s">
        <v>38</v>
      </c>
      <c r="V1103" t="s">
        <v>84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3615</v>
      </c>
      <c r="C1104">
        <v>59</v>
      </c>
      <c r="D1104">
        <v>93</v>
      </c>
      <c r="E1104">
        <v>38</v>
      </c>
      <c r="F1104">
        <v>631</v>
      </c>
      <c r="G1104" t="s">
        <v>3616</v>
      </c>
      <c r="H1104">
        <v>1000</v>
      </c>
      <c r="I1104">
        <v>48114556</v>
      </c>
      <c r="J1104" t="s">
        <v>1207</v>
      </c>
      <c r="K1104" t="s">
        <v>3017</v>
      </c>
      <c r="L1104" t="s">
        <v>3617</v>
      </c>
      <c r="M1104">
        <v>9380</v>
      </c>
      <c r="N1104">
        <v>4604</v>
      </c>
      <c r="O1104" t="s">
        <v>2727</v>
      </c>
      <c r="P1104">
        <v>1</v>
      </c>
      <c r="Q1104" t="s">
        <v>3618</v>
      </c>
      <c r="R1104" t="s">
        <v>3619</v>
      </c>
      <c r="S1104">
        <v>91</v>
      </c>
      <c r="T1104" t="s">
        <v>37</v>
      </c>
      <c r="U1104" t="s">
        <v>38</v>
      </c>
      <c r="V1104" t="s">
        <v>84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3620</v>
      </c>
      <c r="C1105">
        <v>216</v>
      </c>
      <c r="D1105">
        <v>94</v>
      </c>
      <c r="E1105">
        <v>85</v>
      </c>
      <c r="F1105">
        <v>443</v>
      </c>
      <c r="G1105" t="s">
        <v>3051</v>
      </c>
      <c r="H1105">
        <v>14000</v>
      </c>
      <c r="I1105">
        <v>50648679</v>
      </c>
      <c r="J1105" t="s">
        <v>1057</v>
      </c>
      <c r="K1105" t="s">
        <v>952</v>
      </c>
      <c r="L1105" t="s">
        <v>3621</v>
      </c>
      <c r="M1105">
        <v>149549</v>
      </c>
      <c r="N1105">
        <v>16225</v>
      </c>
      <c r="O1105" t="s">
        <v>3622</v>
      </c>
      <c r="P1105">
        <v>1</v>
      </c>
      <c r="Q1105" t="s">
        <v>3623</v>
      </c>
      <c r="R1105" t="s">
        <v>3624</v>
      </c>
      <c r="S1105">
        <v>348</v>
      </c>
      <c r="T1105" t="s">
        <v>37</v>
      </c>
      <c r="U1105" t="s">
        <v>727</v>
      </c>
      <c r="V1105" t="s">
        <v>350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788</v>
      </c>
      <c r="C1106">
        <v>173</v>
      </c>
      <c r="D1106">
        <v>117</v>
      </c>
      <c r="E1106">
        <v>153</v>
      </c>
      <c r="F1106">
        <v>734</v>
      </c>
      <c r="G1106" t="s">
        <v>1044</v>
      </c>
      <c r="H1106">
        <v>35000</v>
      </c>
      <c r="I1106">
        <v>46280507</v>
      </c>
      <c r="J1106" t="s">
        <v>816</v>
      </c>
      <c r="K1106" t="s">
        <v>1040</v>
      </c>
      <c r="L1106" t="s">
        <v>3625</v>
      </c>
      <c r="M1106">
        <v>87165</v>
      </c>
      <c r="N1106">
        <v>49743</v>
      </c>
      <c r="O1106" t="s">
        <v>3626</v>
      </c>
      <c r="P1106">
        <v>0</v>
      </c>
      <c r="Q1106" t="s">
        <v>3627</v>
      </c>
      <c r="R1106" t="s">
        <v>3628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2405</v>
      </c>
      <c r="C1107">
        <v>99</v>
      </c>
      <c r="D1107">
        <v>112</v>
      </c>
      <c r="E1107">
        <v>61</v>
      </c>
      <c r="F1107">
        <v>501</v>
      </c>
      <c r="G1107" t="s">
        <v>1785</v>
      </c>
      <c r="H1107">
        <v>1000</v>
      </c>
      <c r="I1107">
        <v>38360195</v>
      </c>
      <c r="J1107" t="s">
        <v>3169</v>
      </c>
      <c r="K1107" t="s">
        <v>1015</v>
      </c>
      <c r="L1107" t="s">
        <v>3629</v>
      </c>
      <c r="M1107">
        <v>21215</v>
      </c>
      <c r="N1107">
        <v>3757</v>
      </c>
      <c r="O1107" t="s">
        <v>1750</v>
      </c>
      <c r="P1107">
        <v>1</v>
      </c>
      <c r="Q1107" t="s">
        <v>3630</v>
      </c>
      <c r="R1107" t="s">
        <v>3631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2700</v>
      </c>
      <c r="C1108">
        <v>42</v>
      </c>
      <c r="D1108">
        <v>111</v>
      </c>
      <c r="E1108">
        <v>161</v>
      </c>
      <c r="F1108">
        <v>132</v>
      </c>
      <c r="G1108" t="s">
        <v>191</v>
      </c>
      <c r="H1108">
        <v>11000</v>
      </c>
      <c r="I1108">
        <v>46815748</v>
      </c>
      <c r="J1108" t="s">
        <v>1449</v>
      </c>
      <c r="K1108" t="s">
        <v>1121</v>
      </c>
      <c r="L1108" t="s">
        <v>3632</v>
      </c>
      <c r="M1108">
        <v>32544</v>
      </c>
      <c r="N1108">
        <v>12161</v>
      </c>
      <c r="O1108" t="s">
        <v>3633</v>
      </c>
      <c r="P1108">
        <v>1</v>
      </c>
      <c r="Q1108" t="s">
        <v>3634</v>
      </c>
      <c r="R1108" t="s">
        <v>3635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945</v>
      </c>
      <c r="C1109">
        <v>25</v>
      </c>
      <c r="D1109">
        <v>96</v>
      </c>
      <c r="E1109">
        <v>0</v>
      </c>
      <c r="F1109">
        <v>563</v>
      </c>
      <c r="G1109" t="s">
        <v>3636</v>
      </c>
      <c r="H1109">
        <v>1000</v>
      </c>
      <c r="I1109">
        <v>35617599</v>
      </c>
      <c r="J1109" t="s">
        <v>3637</v>
      </c>
      <c r="K1109" t="s">
        <v>456</v>
      </c>
      <c r="L1109" t="s">
        <v>3638</v>
      </c>
      <c r="M1109">
        <v>20688</v>
      </c>
      <c r="N1109">
        <v>2965</v>
      </c>
      <c r="O1109" t="s">
        <v>1674</v>
      </c>
      <c r="P1109">
        <v>1</v>
      </c>
      <c r="Q1109" t="s">
        <v>3639</v>
      </c>
      <c r="R1109" t="s">
        <v>3640</v>
      </c>
      <c r="S1109">
        <v>47</v>
      </c>
      <c r="T1109" t="s">
        <v>37</v>
      </c>
      <c r="U1109" t="s">
        <v>38</v>
      </c>
      <c r="V1109" t="s">
        <v>84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424</v>
      </c>
      <c r="B1110" t="s">
        <v>431</v>
      </c>
      <c r="C1110">
        <v>339</v>
      </c>
      <c r="D1110">
        <v>141</v>
      </c>
      <c r="E1110">
        <v>0</v>
      </c>
      <c r="F1110">
        <v>404</v>
      </c>
      <c r="G1110" t="s">
        <v>3641</v>
      </c>
      <c r="H1110">
        <v>749</v>
      </c>
      <c r="I1110">
        <v>47307550</v>
      </c>
      <c r="J1110" t="s">
        <v>1018</v>
      </c>
      <c r="K1110" t="s">
        <v>3642</v>
      </c>
      <c r="L1110" t="s">
        <v>3643</v>
      </c>
      <c r="M1110">
        <v>104301</v>
      </c>
      <c r="N1110">
        <v>1948</v>
      </c>
      <c r="O1110" t="s">
        <v>3644</v>
      </c>
      <c r="P1110">
        <v>4</v>
      </c>
      <c r="Q1110" t="s">
        <v>3645</v>
      </c>
      <c r="R1110" t="s">
        <v>3646</v>
      </c>
      <c r="S1110">
        <v>269</v>
      </c>
      <c r="T1110" t="s">
        <v>37</v>
      </c>
      <c r="U1110" t="s">
        <v>38</v>
      </c>
      <c r="V1110" t="s">
        <v>350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3647</v>
      </c>
      <c r="C1111">
        <v>127</v>
      </c>
      <c r="D1111">
        <v>94</v>
      </c>
      <c r="E1111">
        <v>160</v>
      </c>
      <c r="F1111">
        <v>167</v>
      </c>
      <c r="G1111" t="s">
        <v>3648</v>
      </c>
      <c r="H1111">
        <v>550</v>
      </c>
      <c r="I1111">
        <v>32003620</v>
      </c>
      <c r="J1111" t="s">
        <v>223</v>
      </c>
      <c r="K1111" t="s">
        <v>540</v>
      </c>
      <c r="L1111" t="s">
        <v>3649</v>
      </c>
      <c r="M1111">
        <v>79141</v>
      </c>
      <c r="N1111">
        <v>1102</v>
      </c>
      <c r="O1111" t="s">
        <v>3650</v>
      </c>
      <c r="P1111">
        <v>1</v>
      </c>
      <c r="Q1111" t="s">
        <v>3651</v>
      </c>
      <c r="R1111" t="s">
        <v>3652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3653</v>
      </c>
      <c r="C1112">
        <v>122</v>
      </c>
      <c r="D1112">
        <v>87</v>
      </c>
      <c r="E1112">
        <v>29</v>
      </c>
      <c r="F1112">
        <v>252</v>
      </c>
      <c r="G1112" t="s">
        <v>3654</v>
      </c>
      <c r="H1112">
        <v>427</v>
      </c>
      <c r="I1112">
        <v>27972410</v>
      </c>
      <c r="J1112" t="s">
        <v>789</v>
      </c>
      <c r="K1112" t="s">
        <v>1543</v>
      </c>
      <c r="L1112" t="s">
        <v>3655</v>
      </c>
      <c r="M1112">
        <v>114692</v>
      </c>
      <c r="N1112">
        <v>1461</v>
      </c>
      <c r="O1112" t="s">
        <v>3656</v>
      </c>
      <c r="P1112">
        <v>1</v>
      </c>
      <c r="Q1112" t="s">
        <v>3657</v>
      </c>
      <c r="R1112" t="s">
        <v>3658</v>
      </c>
      <c r="S1112">
        <v>285</v>
      </c>
      <c r="T1112" t="s">
        <v>37</v>
      </c>
      <c r="U1112" t="s">
        <v>56</v>
      </c>
      <c r="V1112" t="s">
        <v>84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3659</v>
      </c>
      <c r="C1113">
        <v>105</v>
      </c>
      <c r="D1113">
        <v>88</v>
      </c>
      <c r="E1113">
        <v>8</v>
      </c>
      <c r="F1113">
        <v>8000</v>
      </c>
      <c r="G1113" t="s">
        <v>1121</v>
      </c>
      <c r="H1113">
        <v>12000</v>
      </c>
      <c r="I1113">
        <v>28133159</v>
      </c>
      <c r="J1113" t="s">
        <v>185</v>
      </c>
      <c r="K1113" t="s">
        <v>405</v>
      </c>
      <c r="L1113" t="s">
        <v>3660</v>
      </c>
      <c r="M1113">
        <v>30055</v>
      </c>
      <c r="N1113">
        <v>33822</v>
      </c>
      <c r="O1113" t="s">
        <v>754</v>
      </c>
      <c r="P1113">
        <v>1</v>
      </c>
      <c r="Q1113" t="s">
        <v>3661</v>
      </c>
      <c r="R1113" t="s">
        <v>3662</v>
      </c>
      <c r="S1113">
        <v>70</v>
      </c>
      <c r="T1113" t="s">
        <v>37</v>
      </c>
      <c r="U1113" t="s">
        <v>38</v>
      </c>
      <c r="V1113" t="s">
        <v>84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3663</v>
      </c>
      <c r="C1114">
        <v>144</v>
      </c>
      <c r="D1114">
        <v>177</v>
      </c>
      <c r="E1114">
        <v>0</v>
      </c>
      <c r="F1114">
        <v>202</v>
      </c>
      <c r="G1114" t="s">
        <v>652</v>
      </c>
      <c r="H1114">
        <v>913</v>
      </c>
      <c r="I1114">
        <v>27400000</v>
      </c>
      <c r="J1114" t="s">
        <v>68</v>
      </c>
      <c r="K1114" t="s">
        <v>1225</v>
      </c>
      <c r="L1114" t="s">
        <v>3664</v>
      </c>
      <c r="M1114">
        <v>97087</v>
      </c>
      <c r="N1114">
        <v>2449</v>
      </c>
      <c r="O1114" t="s">
        <v>3665</v>
      </c>
      <c r="P1114">
        <v>3</v>
      </c>
      <c r="Q1114" t="s">
        <v>3666</v>
      </c>
      <c r="R1114" t="s">
        <v>3667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3668</v>
      </c>
      <c r="C1115">
        <v>156</v>
      </c>
      <c r="D1115">
        <v>133</v>
      </c>
      <c r="E1115">
        <v>278</v>
      </c>
      <c r="F1115">
        <v>107</v>
      </c>
      <c r="G1115" t="s">
        <v>3669</v>
      </c>
      <c r="H1115">
        <v>5000</v>
      </c>
      <c r="I1115">
        <v>24343673</v>
      </c>
      <c r="J1115" t="s">
        <v>3670</v>
      </c>
      <c r="K1115" t="s">
        <v>900</v>
      </c>
      <c r="L1115" t="s">
        <v>3671</v>
      </c>
      <c r="M1115">
        <v>91860</v>
      </c>
      <c r="N1115">
        <v>5405</v>
      </c>
      <c r="O1115" t="s">
        <v>3672</v>
      </c>
      <c r="P1115">
        <v>0</v>
      </c>
      <c r="Q1115" t="s">
        <v>3673</v>
      </c>
      <c r="R1115" t="s">
        <v>3674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150</v>
      </c>
      <c r="H1116">
        <v>29000</v>
      </c>
      <c r="I1116">
        <v>22877808</v>
      </c>
      <c r="J1116" t="s">
        <v>151</v>
      </c>
      <c r="K1116" t="s">
        <v>152</v>
      </c>
      <c r="L1116" t="s">
        <v>3675</v>
      </c>
      <c r="M1116">
        <v>152591</v>
      </c>
      <c r="N1116">
        <v>53895</v>
      </c>
      <c r="O1116" t="s">
        <v>3676</v>
      </c>
      <c r="P1116">
        <v>0</v>
      </c>
      <c r="Q1116" t="s">
        <v>3677</v>
      </c>
      <c r="R1116" t="s">
        <v>3678</v>
      </c>
      <c r="S1116">
        <v>414</v>
      </c>
      <c r="T1116" t="s">
        <v>37</v>
      </c>
      <c r="U1116" t="s">
        <v>38</v>
      </c>
      <c r="V1116" t="s">
        <v>350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564</v>
      </c>
      <c r="C1117">
        <v>199</v>
      </c>
      <c r="D1117">
        <v>102</v>
      </c>
      <c r="E1117">
        <v>503</v>
      </c>
      <c r="F1117">
        <v>795</v>
      </c>
      <c r="G1117" t="s">
        <v>1589</v>
      </c>
      <c r="H1117">
        <v>13000</v>
      </c>
      <c r="I1117">
        <v>36883539</v>
      </c>
      <c r="J1117" t="s">
        <v>282</v>
      </c>
      <c r="K1117" t="s">
        <v>530</v>
      </c>
      <c r="L1117" t="s">
        <v>3679</v>
      </c>
      <c r="M1117">
        <v>112769</v>
      </c>
      <c r="N1117">
        <v>15053</v>
      </c>
      <c r="O1117" t="s">
        <v>1301</v>
      </c>
      <c r="P1117">
        <v>2</v>
      </c>
      <c r="Q1117" t="s">
        <v>3680</v>
      </c>
      <c r="R1117" t="s">
        <v>3681</v>
      </c>
      <c r="S1117">
        <v>305</v>
      </c>
      <c r="T1117" t="s">
        <v>37</v>
      </c>
      <c r="U1117" t="s">
        <v>435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3682</v>
      </c>
      <c r="C1118">
        <v>164</v>
      </c>
      <c r="D1118">
        <v>101</v>
      </c>
      <c r="E1118">
        <v>326</v>
      </c>
      <c r="F1118">
        <v>510</v>
      </c>
      <c r="G1118" t="s">
        <v>1514</v>
      </c>
      <c r="H1118">
        <v>14000</v>
      </c>
      <c r="I1118">
        <v>22531698</v>
      </c>
      <c r="J1118" t="s">
        <v>157</v>
      </c>
      <c r="K1118" t="s">
        <v>225</v>
      </c>
      <c r="L1118" t="s">
        <v>3683</v>
      </c>
      <c r="M1118">
        <v>81523</v>
      </c>
      <c r="N1118">
        <v>15990</v>
      </c>
      <c r="O1118" t="s">
        <v>3684</v>
      </c>
      <c r="P1118">
        <v>0</v>
      </c>
      <c r="Q1118" t="s">
        <v>3685</v>
      </c>
      <c r="R1118" t="s">
        <v>3686</v>
      </c>
      <c r="S1118">
        <v>214</v>
      </c>
      <c r="T1118" t="s">
        <v>37</v>
      </c>
      <c r="U1118" t="s">
        <v>727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3687</v>
      </c>
      <c r="C1119">
        <v>39</v>
      </c>
      <c r="D1119">
        <v>91</v>
      </c>
      <c r="E1119">
        <v>29</v>
      </c>
      <c r="F1119">
        <v>322</v>
      </c>
      <c r="G1119" t="s">
        <v>684</v>
      </c>
      <c r="H1119">
        <v>2000</v>
      </c>
      <c r="I1119">
        <v>20400913</v>
      </c>
      <c r="J1119" t="s">
        <v>1527</v>
      </c>
      <c r="K1119" t="s">
        <v>3688</v>
      </c>
      <c r="L1119" t="s">
        <v>3689</v>
      </c>
      <c r="M1119">
        <v>15455</v>
      </c>
      <c r="N1119">
        <v>3855</v>
      </c>
      <c r="O1119" t="s">
        <v>1666</v>
      </c>
      <c r="P1119">
        <v>1</v>
      </c>
      <c r="Q1119" t="s">
        <v>3690</v>
      </c>
      <c r="R1119" t="s">
        <v>3691</v>
      </c>
      <c r="S1119">
        <v>80</v>
      </c>
      <c r="T1119" t="s">
        <v>37</v>
      </c>
      <c r="U1119" t="s">
        <v>38</v>
      </c>
      <c r="V1119" t="s">
        <v>350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2004</v>
      </c>
      <c r="C1120">
        <v>43</v>
      </c>
      <c r="D1120">
        <v>117</v>
      </c>
      <c r="E1120">
        <v>11000</v>
      </c>
      <c r="F1120">
        <v>451</v>
      </c>
      <c r="G1120" t="s">
        <v>3362</v>
      </c>
      <c r="H1120">
        <v>905</v>
      </c>
      <c r="I1120">
        <v>20101861</v>
      </c>
      <c r="J1120" t="s">
        <v>1156</v>
      </c>
      <c r="K1120" t="s">
        <v>3692</v>
      </c>
      <c r="L1120" t="s">
        <v>3693</v>
      </c>
      <c r="M1120">
        <v>24757</v>
      </c>
      <c r="N1120">
        <v>2348</v>
      </c>
      <c r="O1120" t="s">
        <v>3694</v>
      </c>
      <c r="P1120">
        <v>0</v>
      </c>
      <c r="Q1120" t="s">
        <v>3695</v>
      </c>
      <c r="R1120" t="s">
        <v>3696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3697</v>
      </c>
      <c r="C1121">
        <v>82</v>
      </c>
      <c r="D1121">
        <v>86</v>
      </c>
      <c r="E1121">
        <v>13</v>
      </c>
      <c r="F1121">
        <v>553</v>
      </c>
      <c r="G1121" t="s">
        <v>3698</v>
      </c>
      <c r="H1121">
        <v>1000</v>
      </c>
      <c r="I1121">
        <v>25200412</v>
      </c>
      <c r="J1121" t="s">
        <v>3699</v>
      </c>
      <c r="K1121" t="s">
        <v>3700</v>
      </c>
      <c r="L1121" t="s">
        <v>3701</v>
      </c>
      <c r="M1121">
        <v>16580</v>
      </c>
      <c r="N1121">
        <v>3423</v>
      </c>
      <c r="O1121" t="s">
        <v>1309</v>
      </c>
      <c r="P1121">
        <v>3</v>
      </c>
      <c r="Q1121" t="s">
        <v>3702</v>
      </c>
      <c r="R1121" t="s">
        <v>3703</v>
      </c>
      <c r="S1121">
        <v>55</v>
      </c>
      <c r="T1121" t="s">
        <v>37</v>
      </c>
      <c r="U1121" t="s">
        <v>38</v>
      </c>
      <c r="V1121" t="s">
        <v>84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3704</v>
      </c>
      <c r="C1122">
        <v>150</v>
      </c>
      <c r="D1122">
        <v>124</v>
      </c>
      <c r="E1122">
        <v>0</v>
      </c>
      <c r="F1122">
        <v>19</v>
      </c>
      <c r="G1122" t="s">
        <v>3705</v>
      </c>
      <c r="H1122">
        <v>723</v>
      </c>
      <c r="I1122">
        <v>19719930</v>
      </c>
      <c r="J1122" t="s">
        <v>1025</v>
      </c>
      <c r="K1122" t="s">
        <v>3706</v>
      </c>
      <c r="L1122" t="s">
        <v>3707</v>
      </c>
      <c r="M1122">
        <v>42621</v>
      </c>
      <c r="N1122">
        <v>793</v>
      </c>
      <c r="O1122" t="s">
        <v>3708</v>
      </c>
      <c r="P1122">
        <v>0</v>
      </c>
      <c r="Q1122" t="s">
        <v>3709</v>
      </c>
      <c r="R1122" t="s">
        <v>3710</v>
      </c>
      <c r="S1122">
        <v>531</v>
      </c>
      <c r="T1122" t="s">
        <v>37</v>
      </c>
      <c r="U1122" t="s">
        <v>38</v>
      </c>
      <c r="V1122" t="s">
        <v>350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3711</v>
      </c>
      <c r="C1123">
        <v>168</v>
      </c>
      <c r="D1123">
        <v>134</v>
      </c>
      <c r="E1123">
        <v>38</v>
      </c>
      <c r="F1123">
        <v>2000</v>
      </c>
      <c r="G1123" t="s">
        <v>645</v>
      </c>
      <c r="H1123">
        <v>11000</v>
      </c>
      <c r="I1123">
        <v>19377727</v>
      </c>
      <c r="J1123" t="s">
        <v>3712</v>
      </c>
      <c r="K1123" t="s">
        <v>947</v>
      </c>
      <c r="L1123" t="s">
        <v>3713</v>
      </c>
      <c r="M1123">
        <v>35140</v>
      </c>
      <c r="N1123">
        <v>24351</v>
      </c>
      <c r="O1123" t="s">
        <v>493</v>
      </c>
      <c r="P1123">
        <v>3</v>
      </c>
      <c r="Q1123" t="s">
        <v>3714</v>
      </c>
      <c r="R1123" t="s">
        <v>3715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1162</v>
      </c>
      <c r="C1124">
        <v>432</v>
      </c>
      <c r="D1124">
        <v>95</v>
      </c>
      <c r="E1124">
        <v>38</v>
      </c>
      <c r="F1124">
        <v>20</v>
      </c>
      <c r="G1124" t="s">
        <v>1163</v>
      </c>
      <c r="H1124">
        <v>409</v>
      </c>
      <c r="I1124">
        <v>13401683</v>
      </c>
      <c r="J1124" t="s">
        <v>380</v>
      </c>
      <c r="K1124" t="s">
        <v>1164</v>
      </c>
      <c r="L1124" t="s">
        <v>1165</v>
      </c>
      <c r="M1124">
        <v>203461</v>
      </c>
      <c r="N1124">
        <v>578</v>
      </c>
      <c r="O1124" t="s">
        <v>1166</v>
      </c>
      <c r="P1124">
        <v>0</v>
      </c>
      <c r="Q1124" t="s">
        <v>1167</v>
      </c>
      <c r="R1124" t="s">
        <v>1168</v>
      </c>
      <c r="S1124">
        <v>588</v>
      </c>
      <c r="T1124" t="s">
        <v>37</v>
      </c>
      <c r="U1124" t="s">
        <v>56</v>
      </c>
      <c r="V1124" t="s">
        <v>350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3716</v>
      </c>
      <c r="C1125">
        <v>60</v>
      </c>
      <c r="D1125">
        <v>100</v>
      </c>
      <c r="E1125">
        <v>23</v>
      </c>
      <c r="F1125">
        <v>579</v>
      </c>
      <c r="G1125" t="s">
        <v>1992</v>
      </c>
      <c r="H1125">
        <v>1000</v>
      </c>
      <c r="I1125">
        <v>17300889</v>
      </c>
      <c r="J1125" t="s">
        <v>1132</v>
      </c>
      <c r="K1125" t="s">
        <v>352</v>
      </c>
      <c r="L1125" t="s">
        <v>3717</v>
      </c>
      <c r="M1125">
        <v>27648</v>
      </c>
      <c r="N1125">
        <v>3855</v>
      </c>
      <c r="O1125" t="s">
        <v>3718</v>
      </c>
      <c r="P1125">
        <v>0</v>
      </c>
      <c r="Q1125" t="s">
        <v>3719</v>
      </c>
      <c r="R1125" t="s">
        <v>3720</v>
      </c>
      <c r="S1125">
        <v>148</v>
      </c>
      <c r="T1125" t="s">
        <v>37</v>
      </c>
      <c r="U1125" t="s">
        <v>243</v>
      </c>
      <c r="V1125" t="s">
        <v>84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3721</v>
      </c>
      <c r="C1126">
        <v>85</v>
      </c>
      <c r="D1126">
        <v>220</v>
      </c>
      <c r="E1126">
        <v>0</v>
      </c>
      <c r="F1126">
        <v>820</v>
      </c>
      <c r="G1126" t="s">
        <v>3722</v>
      </c>
      <c r="H1126">
        <v>13000</v>
      </c>
      <c r="I1126">
        <v>15527125</v>
      </c>
      <c r="J1126" t="s">
        <v>1828</v>
      </c>
      <c r="K1126" t="s">
        <v>604</v>
      </c>
      <c r="L1126" t="s">
        <v>3723</v>
      </c>
      <c r="M1126">
        <v>11388</v>
      </c>
      <c r="N1126">
        <v>15006</v>
      </c>
      <c r="O1126" t="s">
        <v>558</v>
      </c>
      <c r="P1126">
        <v>2</v>
      </c>
      <c r="Q1126" t="s">
        <v>3724</v>
      </c>
      <c r="R1126" t="s">
        <v>3725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424</v>
      </c>
      <c r="B1127" t="s">
        <v>431</v>
      </c>
      <c r="C1127">
        <v>83</v>
      </c>
      <c r="D1127">
        <v>212</v>
      </c>
      <c r="E1127">
        <v>0</v>
      </c>
      <c r="F1127">
        <v>805</v>
      </c>
      <c r="G1127" t="s">
        <v>1129</v>
      </c>
      <c r="H1127">
        <v>12000</v>
      </c>
      <c r="I1127">
        <v>13560960</v>
      </c>
      <c r="J1127" t="s">
        <v>3726</v>
      </c>
      <c r="K1127" t="s">
        <v>433</v>
      </c>
      <c r="L1127" t="s">
        <v>3727</v>
      </c>
      <c r="M1127">
        <v>23996</v>
      </c>
      <c r="N1127">
        <v>21130</v>
      </c>
      <c r="O1127" t="s">
        <v>1104</v>
      </c>
      <c r="P1127">
        <v>0</v>
      </c>
      <c r="Q1127" t="s">
        <v>3728</v>
      </c>
      <c r="R1127" t="s">
        <v>3729</v>
      </c>
      <c r="S1127">
        <v>161</v>
      </c>
      <c r="T1127" t="s">
        <v>37</v>
      </c>
      <c r="U1127" t="s">
        <v>38</v>
      </c>
      <c r="V1127" t="s">
        <v>350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1614</v>
      </c>
      <c r="C1128">
        <v>343</v>
      </c>
      <c r="D1128">
        <v>128</v>
      </c>
      <c r="E1128">
        <v>2000</v>
      </c>
      <c r="F1128">
        <v>501</v>
      </c>
      <c r="G1128" t="s">
        <v>976</v>
      </c>
      <c r="H1128">
        <v>854</v>
      </c>
      <c r="I1128">
        <v>15523168</v>
      </c>
      <c r="J1128" t="s">
        <v>469</v>
      </c>
      <c r="K1128" t="s">
        <v>1508</v>
      </c>
      <c r="L1128" t="s">
        <v>3730</v>
      </c>
      <c r="M1128">
        <v>132423</v>
      </c>
      <c r="N1128">
        <v>2507</v>
      </c>
      <c r="O1128" t="s">
        <v>1750</v>
      </c>
      <c r="P1128">
        <v>2</v>
      </c>
      <c r="Q1128" t="s">
        <v>3731</v>
      </c>
      <c r="R1128" t="s">
        <v>3732</v>
      </c>
      <c r="S1128">
        <v>349</v>
      </c>
      <c r="T1128" t="s">
        <v>37</v>
      </c>
      <c r="U1128" t="s">
        <v>727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318</v>
      </c>
      <c r="C1129">
        <v>106</v>
      </c>
      <c r="D1129">
        <v>106</v>
      </c>
      <c r="E1129">
        <v>208</v>
      </c>
      <c r="F1129">
        <v>855</v>
      </c>
      <c r="G1129" t="s">
        <v>395</v>
      </c>
      <c r="H1129">
        <v>3000</v>
      </c>
      <c r="I1129">
        <v>11146409</v>
      </c>
      <c r="J1129" t="s">
        <v>1486</v>
      </c>
      <c r="K1129" t="s">
        <v>384</v>
      </c>
      <c r="L1129" t="s">
        <v>3733</v>
      </c>
      <c r="M1129">
        <v>26551</v>
      </c>
      <c r="N1129">
        <v>6558</v>
      </c>
      <c r="O1129" t="s">
        <v>34</v>
      </c>
      <c r="P1129">
        <v>0</v>
      </c>
      <c r="Q1129" t="s">
        <v>3734</v>
      </c>
      <c r="R1129" t="s">
        <v>3735</v>
      </c>
      <c r="S1129">
        <v>273</v>
      </c>
      <c r="T1129" t="s">
        <v>37</v>
      </c>
      <c r="U1129" t="s">
        <v>38</v>
      </c>
      <c r="V1129" t="s">
        <v>350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2862</v>
      </c>
      <c r="C1130">
        <v>158</v>
      </c>
      <c r="D1130">
        <v>160</v>
      </c>
      <c r="E1130">
        <v>0</v>
      </c>
      <c r="F1130">
        <v>826</v>
      </c>
      <c r="G1130" t="s">
        <v>3736</v>
      </c>
      <c r="H1130">
        <v>23000</v>
      </c>
      <c r="I1130">
        <v>7916887</v>
      </c>
      <c r="J1130" t="s">
        <v>3737</v>
      </c>
      <c r="K1130" t="s">
        <v>62</v>
      </c>
      <c r="L1130" t="s">
        <v>3738</v>
      </c>
      <c r="M1130">
        <v>15697</v>
      </c>
      <c r="N1130">
        <v>26982</v>
      </c>
      <c r="O1130" t="s">
        <v>3739</v>
      </c>
      <c r="P1130">
        <v>0</v>
      </c>
      <c r="Q1130" t="s">
        <v>3740</v>
      </c>
      <c r="R1130" t="s">
        <v>3741</v>
      </c>
      <c r="S1130">
        <v>182</v>
      </c>
      <c r="T1130" t="s">
        <v>37</v>
      </c>
      <c r="U1130" t="s">
        <v>38</v>
      </c>
      <c r="V1130" t="s">
        <v>350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938</v>
      </c>
      <c r="C1131">
        <v>189</v>
      </c>
      <c r="D1131">
        <v>114</v>
      </c>
      <c r="E1131">
        <v>611</v>
      </c>
      <c r="F1131">
        <v>10</v>
      </c>
      <c r="G1131" t="s">
        <v>3742</v>
      </c>
      <c r="H1131">
        <v>879</v>
      </c>
      <c r="I1131">
        <v>6565495</v>
      </c>
      <c r="J1131" t="s">
        <v>151</v>
      </c>
      <c r="K1131" t="s">
        <v>1134</v>
      </c>
      <c r="L1131" t="s">
        <v>3743</v>
      </c>
      <c r="M1131">
        <v>36455</v>
      </c>
      <c r="N1131">
        <v>949</v>
      </c>
      <c r="O1131" t="s">
        <v>3744</v>
      </c>
      <c r="P1131">
        <v>2</v>
      </c>
      <c r="Q1131" t="s">
        <v>3745</v>
      </c>
      <c r="R1131" t="s">
        <v>3746</v>
      </c>
      <c r="S1131">
        <v>229</v>
      </c>
      <c r="T1131" t="s">
        <v>940</v>
      </c>
      <c r="U1131" t="s">
        <v>486</v>
      </c>
      <c r="V1131" t="s">
        <v>350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3747</v>
      </c>
      <c r="C1132">
        <v>125</v>
      </c>
      <c r="D1132">
        <v>99</v>
      </c>
      <c r="E1132">
        <v>15</v>
      </c>
      <c r="F1132">
        <v>61</v>
      </c>
      <c r="G1132" t="s">
        <v>3748</v>
      </c>
      <c r="H1132">
        <v>12000</v>
      </c>
      <c r="I1132">
        <v>15279680</v>
      </c>
      <c r="J1132" t="s">
        <v>223</v>
      </c>
      <c r="K1132" t="s">
        <v>405</v>
      </c>
      <c r="L1132" t="s">
        <v>3749</v>
      </c>
      <c r="M1132">
        <v>48245</v>
      </c>
      <c r="N1132">
        <v>12166</v>
      </c>
      <c r="O1132" t="s">
        <v>3750</v>
      </c>
      <c r="P1132">
        <v>1</v>
      </c>
      <c r="Q1132" t="s">
        <v>3751</v>
      </c>
      <c r="R1132" t="s">
        <v>3752</v>
      </c>
      <c r="S1132">
        <v>154</v>
      </c>
      <c r="T1132" t="s">
        <v>37</v>
      </c>
      <c r="U1132" t="s">
        <v>38</v>
      </c>
      <c r="V1132" t="s">
        <v>350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120</v>
      </c>
      <c r="C1133">
        <v>87</v>
      </c>
      <c r="D1133">
        <v>74</v>
      </c>
      <c r="E1133">
        <v>188</v>
      </c>
      <c r="F1133">
        <v>865</v>
      </c>
      <c r="G1133" t="s">
        <v>446</v>
      </c>
      <c r="H1133">
        <v>11000</v>
      </c>
      <c r="I1133">
        <v>7262288</v>
      </c>
      <c r="J1133" t="s">
        <v>3753</v>
      </c>
      <c r="K1133" t="s">
        <v>942</v>
      </c>
      <c r="L1133" t="s">
        <v>3754</v>
      </c>
      <c r="M1133">
        <v>17307</v>
      </c>
      <c r="N1133">
        <v>13917</v>
      </c>
      <c r="O1133" t="s">
        <v>3755</v>
      </c>
      <c r="P1133">
        <v>2</v>
      </c>
      <c r="Q1133" t="s">
        <v>3756</v>
      </c>
      <c r="R1133" t="s">
        <v>3757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244</v>
      </c>
      <c r="C1134">
        <v>115</v>
      </c>
      <c r="D1134">
        <v>139</v>
      </c>
      <c r="E1134">
        <v>179</v>
      </c>
      <c r="F1134">
        <v>50</v>
      </c>
      <c r="G1134" t="s">
        <v>3758</v>
      </c>
      <c r="H1134">
        <v>267</v>
      </c>
      <c r="I1134">
        <v>4584886</v>
      </c>
      <c r="J1134" t="s">
        <v>151</v>
      </c>
      <c r="K1134" t="s">
        <v>3759</v>
      </c>
      <c r="L1134" t="s">
        <v>3760</v>
      </c>
      <c r="M1134">
        <v>19114</v>
      </c>
      <c r="N1134">
        <v>538</v>
      </c>
      <c r="O1134" t="s">
        <v>3761</v>
      </c>
      <c r="P1134">
        <v>0</v>
      </c>
      <c r="Q1134" t="s">
        <v>3762</v>
      </c>
      <c r="R1134" t="s">
        <v>3763</v>
      </c>
      <c r="S1134">
        <v>115</v>
      </c>
      <c r="T1134" t="s">
        <v>37</v>
      </c>
      <c r="U1134" t="s">
        <v>38</v>
      </c>
      <c r="V1134" t="s">
        <v>350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3764</v>
      </c>
      <c r="H1135">
        <v>164</v>
      </c>
      <c r="J1135" t="s">
        <v>3765</v>
      </c>
      <c r="K1135" t="s">
        <v>3766</v>
      </c>
      <c r="L1135" t="s">
        <v>3767</v>
      </c>
      <c r="M1135">
        <v>15762</v>
      </c>
      <c r="N1135">
        <v>654</v>
      </c>
      <c r="O1135" t="s">
        <v>3768</v>
      </c>
      <c r="P1135">
        <v>9</v>
      </c>
      <c r="Q1135" t="s">
        <v>3769</v>
      </c>
      <c r="R1135" t="s">
        <v>3770</v>
      </c>
      <c r="S1135">
        <v>47</v>
      </c>
      <c r="T1135" t="s">
        <v>726</v>
      </c>
      <c r="U1135" t="s">
        <v>727</v>
      </c>
      <c r="V1135" t="s">
        <v>1212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3771</v>
      </c>
      <c r="C1136">
        <v>24</v>
      </c>
      <c r="D1136">
        <v>103</v>
      </c>
      <c r="E1136">
        <v>170</v>
      </c>
      <c r="F1136">
        <v>269</v>
      </c>
      <c r="G1136" t="s">
        <v>934</v>
      </c>
      <c r="H1136">
        <v>849</v>
      </c>
      <c r="I1136">
        <v>2154540</v>
      </c>
      <c r="J1136" t="s">
        <v>59</v>
      </c>
      <c r="K1136" t="s">
        <v>3772</v>
      </c>
      <c r="L1136" t="s">
        <v>3773</v>
      </c>
      <c r="M1136">
        <v>3803</v>
      </c>
      <c r="N1136">
        <v>2457</v>
      </c>
      <c r="O1136" t="s">
        <v>1248</v>
      </c>
      <c r="P1136">
        <v>2</v>
      </c>
      <c r="Q1136" t="s">
        <v>3774</v>
      </c>
      <c r="R1136" t="s">
        <v>3775</v>
      </c>
      <c r="S1136">
        <v>41</v>
      </c>
      <c r="T1136" t="s">
        <v>37</v>
      </c>
      <c r="U1136" t="s">
        <v>38</v>
      </c>
      <c r="V1136" t="s">
        <v>350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3776</v>
      </c>
      <c r="C1137">
        <v>152</v>
      </c>
      <c r="D1137">
        <v>101</v>
      </c>
      <c r="E1137">
        <v>32</v>
      </c>
      <c r="F1137">
        <v>104</v>
      </c>
      <c r="G1137" t="s">
        <v>3777</v>
      </c>
      <c r="H1137">
        <v>219</v>
      </c>
      <c r="I1137">
        <v>8129455</v>
      </c>
      <c r="J1137" t="s">
        <v>696</v>
      </c>
      <c r="K1137" t="s">
        <v>3778</v>
      </c>
      <c r="L1137" t="s">
        <v>3779</v>
      </c>
      <c r="M1137">
        <v>89568</v>
      </c>
      <c r="N1137">
        <v>661</v>
      </c>
      <c r="O1137" t="s">
        <v>3780</v>
      </c>
      <c r="P1137">
        <v>1</v>
      </c>
      <c r="Q1137" t="s">
        <v>3781</v>
      </c>
      <c r="R1137" t="s">
        <v>3782</v>
      </c>
      <c r="S1137">
        <v>142</v>
      </c>
      <c r="T1137" t="s">
        <v>37</v>
      </c>
      <c r="U1137" t="s">
        <v>38</v>
      </c>
      <c r="V1137" t="s">
        <v>84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3783</v>
      </c>
      <c r="C1138">
        <v>12</v>
      </c>
      <c r="D1138">
        <v>91</v>
      </c>
      <c r="E1138">
        <v>11</v>
      </c>
      <c r="F1138">
        <v>500</v>
      </c>
      <c r="G1138" t="s">
        <v>1157</v>
      </c>
      <c r="H1138">
        <v>719</v>
      </c>
      <c r="J1138" t="s">
        <v>3784</v>
      </c>
      <c r="K1138" t="s">
        <v>1339</v>
      </c>
      <c r="L1138" t="s">
        <v>3785</v>
      </c>
      <c r="M1138">
        <v>4377</v>
      </c>
      <c r="N1138">
        <v>3090</v>
      </c>
      <c r="O1138" t="s">
        <v>1020</v>
      </c>
      <c r="P1138">
        <v>0</v>
      </c>
      <c r="Q1138" t="s">
        <v>3786</v>
      </c>
      <c r="R1138" t="s">
        <v>3787</v>
      </c>
      <c r="S1138">
        <v>66</v>
      </c>
      <c r="T1138" t="s">
        <v>37</v>
      </c>
      <c r="U1138" t="s">
        <v>38</v>
      </c>
      <c r="V1138" t="s">
        <v>84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3788</v>
      </c>
      <c r="C1139">
        <v>656</v>
      </c>
      <c r="D1139">
        <v>130</v>
      </c>
      <c r="E1139">
        <v>0</v>
      </c>
      <c r="F1139">
        <v>650</v>
      </c>
      <c r="G1139" t="s">
        <v>2916</v>
      </c>
      <c r="H1139">
        <v>1000</v>
      </c>
      <c r="I1139">
        <v>136019448</v>
      </c>
      <c r="J1139" t="s">
        <v>3789</v>
      </c>
      <c r="K1139" t="s">
        <v>3790</v>
      </c>
      <c r="L1139" t="s">
        <v>3791</v>
      </c>
      <c r="M1139">
        <v>452465</v>
      </c>
      <c r="N1139">
        <v>3133</v>
      </c>
      <c r="O1139" t="s">
        <v>1969</v>
      </c>
      <c r="P1139">
        <v>1</v>
      </c>
      <c r="Q1139" t="s">
        <v>3792</v>
      </c>
      <c r="R1139" t="s">
        <v>3793</v>
      </c>
      <c r="S1139">
        <v>695</v>
      </c>
      <c r="T1139" t="s">
        <v>37</v>
      </c>
      <c r="U1139" t="s">
        <v>38</v>
      </c>
      <c r="V1139" t="s">
        <v>350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1140</v>
      </c>
      <c r="C1140">
        <v>119</v>
      </c>
      <c r="D1140">
        <v>130</v>
      </c>
      <c r="E1140">
        <v>99</v>
      </c>
      <c r="F1140">
        <v>812</v>
      </c>
      <c r="G1140" t="s">
        <v>3794</v>
      </c>
      <c r="H1140">
        <v>11000</v>
      </c>
      <c r="I1140">
        <v>183875760</v>
      </c>
      <c r="J1140" t="s">
        <v>3795</v>
      </c>
      <c r="K1140" t="s">
        <v>253</v>
      </c>
      <c r="L1140" t="s">
        <v>3796</v>
      </c>
      <c r="M1140">
        <v>213668</v>
      </c>
      <c r="N1140">
        <v>13357</v>
      </c>
      <c r="O1140" t="s">
        <v>372</v>
      </c>
      <c r="P1140">
        <v>1</v>
      </c>
      <c r="Q1140" t="s">
        <v>3797</v>
      </c>
      <c r="R1140" t="s">
        <v>3798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1378</v>
      </c>
      <c r="C1141">
        <v>161</v>
      </c>
      <c r="D1141">
        <v>110</v>
      </c>
      <c r="E1141">
        <v>72</v>
      </c>
      <c r="F1141">
        <v>789</v>
      </c>
      <c r="G1141" t="s">
        <v>1253</v>
      </c>
      <c r="H1141">
        <v>18000</v>
      </c>
      <c r="I1141">
        <v>67061228</v>
      </c>
      <c r="J1141" t="s">
        <v>718</v>
      </c>
      <c r="K1141" t="s">
        <v>377</v>
      </c>
      <c r="L1141" t="s">
        <v>3799</v>
      </c>
      <c r="M1141">
        <v>96565</v>
      </c>
      <c r="N1141">
        <v>21554</v>
      </c>
      <c r="O1141" t="s">
        <v>1942</v>
      </c>
      <c r="P1141">
        <v>1</v>
      </c>
      <c r="Q1141" t="s">
        <v>3800</v>
      </c>
      <c r="R1141" t="s">
        <v>3801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424</v>
      </c>
      <c r="B1142" t="s">
        <v>1371</v>
      </c>
      <c r="C1142">
        <v>73</v>
      </c>
      <c r="D1142">
        <v>147</v>
      </c>
      <c r="E1142">
        <v>272</v>
      </c>
      <c r="F1142">
        <v>893</v>
      </c>
      <c r="G1142" t="s">
        <v>226</v>
      </c>
      <c r="H1142">
        <v>22000</v>
      </c>
      <c r="I1142">
        <v>53300852</v>
      </c>
      <c r="J1142" t="s">
        <v>1018</v>
      </c>
      <c r="K1142" t="s">
        <v>850</v>
      </c>
      <c r="L1142" t="s">
        <v>3802</v>
      </c>
      <c r="M1142">
        <v>154487</v>
      </c>
      <c r="N1142">
        <v>37076</v>
      </c>
      <c r="O1142" t="s">
        <v>1502</v>
      </c>
      <c r="P1142">
        <v>3</v>
      </c>
      <c r="Q1142" t="s">
        <v>3803</v>
      </c>
      <c r="R1142" t="s">
        <v>3804</v>
      </c>
      <c r="S1142">
        <v>259</v>
      </c>
      <c r="T1142" t="s">
        <v>37</v>
      </c>
      <c r="U1142" t="s">
        <v>38</v>
      </c>
      <c r="V1142" t="s">
        <v>350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3771</v>
      </c>
      <c r="C1143">
        <v>96</v>
      </c>
      <c r="D1143">
        <v>96</v>
      </c>
      <c r="E1143">
        <v>170</v>
      </c>
      <c r="F1143">
        <v>668</v>
      </c>
      <c r="G1143" t="s">
        <v>3805</v>
      </c>
      <c r="H1143">
        <v>13000</v>
      </c>
      <c r="I1143">
        <v>150415432</v>
      </c>
      <c r="J1143" t="s">
        <v>2259</v>
      </c>
      <c r="K1143" t="s">
        <v>869</v>
      </c>
      <c r="L1143" t="s">
        <v>3806</v>
      </c>
      <c r="M1143">
        <v>117606</v>
      </c>
      <c r="N1143">
        <v>15662</v>
      </c>
      <c r="O1143" t="s">
        <v>3807</v>
      </c>
      <c r="P1143">
        <v>0</v>
      </c>
      <c r="Q1143" t="s">
        <v>3808</v>
      </c>
      <c r="R1143" t="s">
        <v>3809</v>
      </c>
      <c r="S1143">
        <v>217</v>
      </c>
      <c r="T1143" t="s">
        <v>37</v>
      </c>
      <c r="U1143" t="s">
        <v>38</v>
      </c>
      <c r="V1143" t="s">
        <v>350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3810</v>
      </c>
      <c r="C1144">
        <v>28</v>
      </c>
      <c r="D1144">
        <v>118</v>
      </c>
      <c r="E1144">
        <v>13</v>
      </c>
      <c r="F1144">
        <v>643</v>
      </c>
      <c r="G1144" t="s">
        <v>697</v>
      </c>
      <c r="H1144">
        <v>23000</v>
      </c>
      <c r="I1144">
        <v>44834712</v>
      </c>
      <c r="J1144" t="s">
        <v>1861</v>
      </c>
      <c r="K1144" t="s">
        <v>62</v>
      </c>
      <c r="L1144" t="s">
        <v>3811</v>
      </c>
      <c r="M1144">
        <v>13995</v>
      </c>
      <c r="N1144">
        <v>26907</v>
      </c>
      <c r="O1144" t="s">
        <v>1075</v>
      </c>
      <c r="P1144">
        <v>1</v>
      </c>
      <c r="Q1144" t="s">
        <v>3812</v>
      </c>
      <c r="R1144" t="s">
        <v>3813</v>
      </c>
      <c r="S1144">
        <v>62</v>
      </c>
      <c r="T1144" t="s">
        <v>37</v>
      </c>
      <c r="U1144" t="s">
        <v>38</v>
      </c>
      <c r="V1144" t="s">
        <v>350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3814</v>
      </c>
      <c r="C1145">
        <v>105</v>
      </c>
      <c r="D1145">
        <v>88</v>
      </c>
      <c r="E1145">
        <v>3</v>
      </c>
      <c r="F1145">
        <v>40</v>
      </c>
      <c r="G1145" t="s">
        <v>3815</v>
      </c>
      <c r="H1145">
        <v>1000</v>
      </c>
      <c r="I1145">
        <v>84300000</v>
      </c>
      <c r="J1145" t="s">
        <v>3816</v>
      </c>
      <c r="K1145" t="s">
        <v>3817</v>
      </c>
      <c r="L1145" t="s">
        <v>3818</v>
      </c>
      <c r="M1145">
        <v>90360</v>
      </c>
      <c r="N1145">
        <v>1178</v>
      </c>
      <c r="O1145" t="s">
        <v>3819</v>
      </c>
      <c r="P1145">
        <v>0</v>
      </c>
      <c r="Q1145" t="s">
        <v>3820</v>
      </c>
      <c r="R1145" t="s">
        <v>3821</v>
      </c>
      <c r="S1145">
        <v>147</v>
      </c>
      <c r="T1145" t="s">
        <v>37</v>
      </c>
      <c r="U1145" t="s">
        <v>38</v>
      </c>
      <c r="V1145" t="s">
        <v>3822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3823</v>
      </c>
      <c r="C1146">
        <v>102</v>
      </c>
      <c r="D1146">
        <v>325</v>
      </c>
      <c r="E1146">
        <v>517</v>
      </c>
      <c r="F1146">
        <v>678</v>
      </c>
      <c r="G1146" t="s">
        <v>3772</v>
      </c>
      <c r="H1146">
        <v>12000</v>
      </c>
      <c r="I1146">
        <v>1500000</v>
      </c>
      <c r="J1146" t="s">
        <v>3824</v>
      </c>
      <c r="K1146" t="s">
        <v>203</v>
      </c>
      <c r="L1146" t="s">
        <v>3825</v>
      </c>
      <c r="M1146">
        <v>9830</v>
      </c>
      <c r="N1146">
        <v>14255</v>
      </c>
      <c r="O1146" t="s">
        <v>3826</v>
      </c>
      <c r="P1146">
        <v>0</v>
      </c>
      <c r="Q1146" t="s">
        <v>3827</v>
      </c>
      <c r="R1146" t="s">
        <v>3828</v>
      </c>
      <c r="S1146">
        <v>189</v>
      </c>
      <c r="T1146" t="s">
        <v>37</v>
      </c>
      <c r="U1146" t="s">
        <v>38</v>
      </c>
      <c r="V1146" t="s">
        <v>350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784</v>
      </c>
      <c r="C1147">
        <v>206</v>
      </c>
      <c r="D1147">
        <v>102</v>
      </c>
      <c r="E1147">
        <v>235</v>
      </c>
      <c r="F1147">
        <v>520</v>
      </c>
      <c r="G1147" t="s">
        <v>632</v>
      </c>
      <c r="H1147">
        <v>956</v>
      </c>
      <c r="I1147">
        <v>62318875</v>
      </c>
      <c r="J1147" t="s">
        <v>180</v>
      </c>
      <c r="K1147" t="s">
        <v>193</v>
      </c>
      <c r="L1147" t="s">
        <v>3829</v>
      </c>
      <c r="M1147">
        <v>156225</v>
      </c>
      <c r="N1147">
        <v>2998</v>
      </c>
      <c r="O1147" t="s">
        <v>962</v>
      </c>
      <c r="P1147">
        <v>1</v>
      </c>
      <c r="Q1147" t="s">
        <v>3830</v>
      </c>
      <c r="R1147" t="s">
        <v>3831</v>
      </c>
      <c r="S1147">
        <v>502</v>
      </c>
      <c r="T1147" t="s">
        <v>37</v>
      </c>
      <c r="U1147" t="s">
        <v>38</v>
      </c>
      <c r="V1147" t="s">
        <v>350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3832</v>
      </c>
      <c r="C1148">
        <v>159</v>
      </c>
      <c r="D1148">
        <v>110</v>
      </c>
      <c r="E1148">
        <v>118</v>
      </c>
      <c r="F1148">
        <v>287</v>
      </c>
      <c r="G1148" t="s">
        <v>2318</v>
      </c>
      <c r="H1148">
        <v>11000</v>
      </c>
      <c r="I1148">
        <v>5773519</v>
      </c>
      <c r="J1148" t="s">
        <v>1390</v>
      </c>
      <c r="K1148" t="s">
        <v>90</v>
      </c>
      <c r="L1148" t="s">
        <v>3833</v>
      </c>
      <c r="M1148">
        <v>28618</v>
      </c>
      <c r="N1148">
        <v>12876</v>
      </c>
      <c r="O1148" t="s">
        <v>3834</v>
      </c>
      <c r="P1148">
        <v>2</v>
      </c>
      <c r="Q1148" t="s">
        <v>3835</v>
      </c>
      <c r="R1148" t="s">
        <v>3836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3837</v>
      </c>
      <c r="C1149">
        <v>137</v>
      </c>
      <c r="D1149">
        <v>136</v>
      </c>
      <c r="E1149">
        <v>835</v>
      </c>
      <c r="F1149">
        <v>225</v>
      </c>
      <c r="G1149" t="s">
        <v>3838</v>
      </c>
      <c r="H1149">
        <v>670</v>
      </c>
      <c r="I1149">
        <v>51768623</v>
      </c>
      <c r="J1149" t="s">
        <v>1473</v>
      </c>
      <c r="K1149" t="s">
        <v>1133</v>
      </c>
      <c r="L1149" t="s">
        <v>3839</v>
      </c>
      <c r="M1149">
        <v>73006</v>
      </c>
      <c r="N1149">
        <v>1801</v>
      </c>
      <c r="O1149" t="s">
        <v>3840</v>
      </c>
      <c r="P1149">
        <v>1</v>
      </c>
      <c r="Q1149" t="s">
        <v>3841</v>
      </c>
      <c r="R1149" t="s">
        <v>3842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1430</v>
      </c>
      <c r="C1150">
        <v>116</v>
      </c>
      <c r="D1150">
        <v>103</v>
      </c>
      <c r="E1150">
        <v>84</v>
      </c>
      <c r="F1150">
        <v>664</v>
      </c>
      <c r="G1150" t="s">
        <v>1278</v>
      </c>
      <c r="H1150">
        <v>12000</v>
      </c>
      <c r="I1150">
        <v>37035515</v>
      </c>
      <c r="J1150" t="s">
        <v>1188</v>
      </c>
      <c r="K1150" t="s">
        <v>186</v>
      </c>
      <c r="L1150" t="s">
        <v>3843</v>
      </c>
      <c r="M1150">
        <v>34597</v>
      </c>
      <c r="N1150">
        <v>23864</v>
      </c>
      <c r="O1150" t="s">
        <v>1704</v>
      </c>
      <c r="P1150">
        <v>1</v>
      </c>
      <c r="Q1150" t="s">
        <v>3844</v>
      </c>
      <c r="R1150" t="s">
        <v>3845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585</v>
      </c>
      <c r="C1151">
        <v>177</v>
      </c>
      <c r="D1151">
        <v>103</v>
      </c>
      <c r="E1151">
        <v>255</v>
      </c>
      <c r="F1151">
        <v>5000</v>
      </c>
      <c r="G1151" t="s">
        <v>302</v>
      </c>
      <c r="H1151">
        <v>11000</v>
      </c>
      <c r="I1151">
        <v>24520892</v>
      </c>
      <c r="J1151" t="s">
        <v>282</v>
      </c>
      <c r="K1151" t="s">
        <v>283</v>
      </c>
      <c r="L1151" t="s">
        <v>3846</v>
      </c>
      <c r="M1151">
        <v>85198</v>
      </c>
      <c r="N1151">
        <v>22383</v>
      </c>
      <c r="O1151" t="s">
        <v>1129</v>
      </c>
      <c r="P1151">
        <v>1</v>
      </c>
      <c r="Q1151" t="s">
        <v>3847</v>
      </c>
      <c r="R1151" t="s">
        <v>3848</v>
      </c>
      <c r="S1151">
        <v>303</v>
      </c>
      <c r="T1151" t="s">
        <v>37</v>
      </c>
      <c r="U1151" t="s">
        <v>727</v>
      </c>
      <c r="V1151" t="s">
        <v>350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3849</v>
      </c>
      <c r="C1152">
        <v>99</v>
      </c>
      <c r="D1152">
        <v>90</v>
      </c>
      <c r="E1152">
        <v>16</v>
      </c>
      <c r="F1152">
        <v>16</v>
      </c>
      <c r="G1152" t="s">
        <v>3850</v>
      </c>
      <c r="H1152">
        <v>44</v>
      </c>
      <c r="I1152">
        <v>24430272</v>
      </c>
      <c r="J1152" t="s">
        <v>816</v>
      </c>
      <c r="K1152" t="s">
        <v>3851</v>
      </c>
      <c r="L1152" t="s">
        <v>3852</v>
      </c>
      <c r="M1152">
        <v>46158</v>
      </c>
      <c r="N1152">
        <v>132</v>
      </c>
      <c r="O1152" t="s">
        <v>3853</v>
      </c>
      <c r="P1152">
        <v>3</v>
      </c>
      <c r="Q1152" t="s">
        <v>3854</v>
      </c>
      <c r="R1152" t="s">
        <v>3855</v>
      </c>
      <c r="S1152">
        <v>403</v>
      </c>
      <c r="T1152" t="s">
        <v>37</v>
      </c>
      <c r="U1152" t="s">
        <v>38</v>
      </c>
      <c r="V1152" t="s">
        <v>350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1059</v>
      </c>
      <c r="C1153">
        <v>56</v>
      </c>
      <c r="D1153">
        <v>154</v>
      </c>
      <c r="E1153">
        <v>521</v>
      </c>
      <c r="F1153">
        <v>957</v>
      </c>
      <c r="G1153" t="s">
        <v>996</v>
      </c>
      <c r="H1153">
        <v>10000</v>
      </c>
      <c r="I1153">
        <v>158348400</v>
      </c>
      <c r="J1153" t="s">
        <v>933</v>
      </c>
      <c r="K1153" t="s">
        <v>313</v>
      </c>
      <c r="L1153" t="s">
        <v>3856</v>
      </c>
      <c r="M1153">
        <v>88844</v>
      </c>
      <c r="N1153">
        <v>14244</v>
      </c>
      <c r="O1153" t="s">
        <v>3857</v>
      </c>
      <c r="P1153">
        <v>0</v>
      </c>
      <c r="Q1153" t="s">
        <v>3858</v>
      </c>
      <c r="R1153" t="s">
        <v>3859</v>
      </c>
      <c r="S1153">
        <v>142</v>
      </c>
      <c r="T1153" t="s">
        <v>37</v>
      </c>
      <c r="U1153" t="s">
        <v>38</v>
      </c>
      <c r="V1153" t="s">
        <v>350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3860</v>
      </c>
      <c r="C1154">
        <v>117</v>
      </c>
      <c r="D1154">
        <v>99</v>
      </c>
      <c r="E1154">
        <v>23</v>
      </c>
      <c r="F1154">
        <v>135</v>
      </c>
      <c r="G1154" t="s">
        <v>3861</v>
      </c>
      <c r="H1154">
        <v>405</v>
      </c>
      <c r="I1154">
        <v>31136950</v>
      </c>
      <c r="J1154" t="s">
        <v>396</v>
      </c>
      <c r="K1154" t="s">
        <v>3862</v>
      </c>
      <c r="L1154" t="s">
        <v>3863</v>
      </c>
      <c r="M1154">
        <v>47364</v>
      </c>
      <c r="N1154">
        <v>1066</v>
      </c>
      <c r="O1154" t="s">
        <v>3864</v>
      </c>
      <c r="P1154">
        <v>1</v>
      </c>
      <c r="Q1154" t="s">
        <v>3865</v>
      </c>
      <c r="R1154" t="s">
        <v>3866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868</v>
      </c>
      <c r="C1155">
        <v>252</v>
      </c>
      <c r="D1155">
        <v>93</v>
      </c>
      <c r="E1155">
        <v>165</v>
      </c>
      <c r="F1155">
        <v>350</v>
      </c>
      <c r="G1155" t="s">
        <v>545</v>
      </c>
      <c r="H1155">
        <v>26000</v>
      </c>
      <c r="I1155">
        <v>29113588</v>
      </c>
      <c r="J1155" t="s">
        <v>223</v>
      </c>
      <c r="K1155" t="s">
        <v>224</v>
      </c>
      <c r="L1155" t="s">
        <v>3867</v>
      </c>
      <c r="M1155">
        <v>117999</v>
      </c>
      <c r="N1155">
        <v>27834</v>
      </c>
      <c r="O1155" t="s">
        <v>756</v>
      </c>
      <c r="P1155">
        <v>0</v>
      </c>
      <c r="Q1155" t="s">
        <v>3868</v>
      </c>
      <c r="R1155" t="s">
        <v>3869</v>
      </c>
      <c r="S1155">
        <v>181</v>
      </c>
      <c r="T1155" t="s">
        <v>37</v>
      </c>
      <c r="U1155" t="s">
        <v>38</v>
      </c>
      <c r="V1155" t="s">
        <v>350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1007</v>
      </c>
      <c r="C1156">
        <v>375</v>
      </c>
      <c r="D1156">
        <v>109</v>
      </c>
      <c r="E1156">
        <v>97</v>
      </c>
      <c r="F1156">
        <v>839</v>
      </c>
      <c r="G1156" t="s">
        <v>3870</v>
      </c>
      <c r="H1156">
        <v>17000</v>
      </c>
      <c r="I1156">
        <v>138447667</v>
      </c>
      <c r="J1156" t="s">
        <v>853</v>
      </c>
      <c r="K1156" t="s">
        <v>277</v>
      </c>
      <c r="L1156" t="s">
        <v>3871</v>
      </c>
      <c r="M1156">
        <v>408302</v>
      </c>
      <c r="N1156">
        <v>19968</v>
      </c>
      <c r="O1156" t="s">
        <v>2282</v>
      </c>
      <c r="P1156">
        <v>2</v>
      </c>
      <c r="Q1156" t="s">
        <v>3872</v>
      </c>
      <c r="R1156" t="s">
        <v>3873</v>
      </c>
      <c r="S1156">
        <v>345</v>
      </c>
      <c r="T1156" t="s">
        <v>37</v>
      </c>
      <c r="U1156" t="s">
        <v>38</v>
      </c>
      <c r="V1156" t="s">
        <v>350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3560</v>
      </c>
      <c r="C1157">
        <v>150</v>
      </c>
      <c r="D1157">
        <v>124</v>
      </c>
      <c r="E1157">
        <v>50</v>
      </c>
      <c r="F1157">
        <v>427</v>
      </c>
      <c r="G1157" t="s">
        <v>3874</v>
      </c>
      <c r="H1157">
        <v>8000</v>
      </c>
      <c r="I1157">
        <v>116006080</v>
      </c>
      <c r="J1157" t="s">
        <v>715</v>
      </c>
      <c r="K1157" t="s">
        <v>754</v>
      </c>
      <c r="L1157" t="s">
        <v>3875</v>
      </c>
      <c r="M1157">
        <v>203269</v>
      </c>
      <c r="N1157">
        <v>9255</v>
      </c>
      <c r="O1157" t="s">
        <v>3876</v>
      </c>
      <c r="P1157">
        <v>1</v>
      </c>
      <c r="Q1157" t="s">
        <v>3877</v>
      </c>
      <c r="R1157" t="s">
        <v>3878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2538</v>
      </c>
      <c r="C1158">
        <v>187</v>
      </c>
      <c r="D1158">
        <v>84</v>
      </c>
      <c r="E1158">
        <v>91</v>
      </c>
      <c r="F1158">
        <v>206</v>
      </c>
      <c r="G1158" t="s">
        <v>2556</v>
      </c>
      <c r="H1158">
        <v>579</v>
      </c>
      <c r="I1158">
        <v>106793915</v>
      </c>
      <c r="J1158" t="s">
        <v>474</v>
      </c>
      <c r="K1158" t="s">
        <v>1137</v>
      </c>
      <c r="L1158" t="s">
        <v>3879</v>
      </c>
      <c r="M1158">
        <v>140499</v>
      </c>
      <c r="N1158">
        <v>1817</v>
      </c>
      <c r="O1158" t="s">
        <v>3880</v>
      </c>
      <c r="P1158">
        <v>0</v>
      </c>
      <c r="Q1158" t="s">
        <v>3881</v>
      </c>
      <c r="R1158" t="s">
        <v>3882</v>
      </c>
      <c r="S1158">
        <v>358</v>
      </c>
      <c r="T1158" t="s">
        <v>37</v>
      </c>
      <c r="U1158" t="s">
        <v>56</v>
      </c>
      <c r="V1158" t="s">
        <v>188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3883</v>
      </c>
      <c r="C1159">
        <v>108</v>
      </c>
      <c r="D1159">
        <v>90</v>
      </c>
      <c r="E1159">
        <v>29</v>
      </c>
      <c r="F1159">
        <v>650</v>
      </c>
      <c r="G1159" t="s">
        <v>3884</v>
      </c>
      <c r="H1159">
        <v>22000</v>
      </c>
      <c r="I1159">
        <v>87856565</v>
      </c>
      <c r="J1159" t="s">
        <v>816</v>
      </c>
      <c r="K1159" t="s">
        <v>400</v>
      </c>
      <c r="L1159" t="s">
        <v>3885</v>
      </c>
      <c r="M1159">
        <v>106909</v>
      </c>
      <c r="N1159">
        <v>24534</v>
      </c>
      <c r="O1159" t="s">
        <v>1125</v>
      </c>
      <c r="P1159">
        <v>1</v>
      </c>
      <c r="Q1159" t="s">
        <v>3886</v>
      </c>
      <c r="R1159" t="s">
        <v>3887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3888</v>
      </c>
      <c r="C1160">
        <v>21</v>
      </c>
      <c r="D1160">
        <v>117</v>
      </c>
      <c r="E1160">
        <v>71</v>
      </c>
      <c r="F1160">
        <v>547</v>
      </c>
      <c r="G1160" t="s">
        <v>866</v>
      </c>
      <c r="H1160">
        <v>723</v>
      </c>
      <c r="I1160">
        <v>70100000</v>
      </c>
      <c r="J1160" t="s">
        <v>715</v>
      </c>
      <c r="K1160" t="s">
        <v>1669</v>
      </c>
      <c r="L1160" t="s">
        <v>3889</v>
      </c>
      <c r="M1160">
        <v>20183</v>
      </c>
      <c r="N1160">
        <v>3841</v>
      </c>
      <c r="O1160" t="s">
        <v>3890</v>
      </c>
      <c r="P1160">
        <v>1</v>
      </c>
      <c r="Q1160" t="s">
        <v>3891</v>
      </c>
      <c r="R1160" t="s">
        <v>3892</v>
      </c>
      <c r="S1160">
        <v>41</v>
      </c>
      <c r="T1160" t="s">
        <v>37</v>
      </c>
      <c r="U1160" t="s">
        <v>38</v>
      </c>
      <c r="V1160" t="s">
        <v>350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522</v>
      </c>
      <c r="C1161">
        <v>270</v>
      </c>
      <c r="D1161">
        <v>123</v>
      </c>
      <c r="E1161">
        <v>176</v>
      </c>
      <c r="F1161">
        <v>749</v>
      </c>
      <c r="G1161" t="s">
        <v>3893</v>
      </c>
      <c r="H1161">
        <v>975</v>
      </c>
      <c r="I1161">
        <v>159578352</v>
      </c>
      <c r="J1161" t="s">
        <v>853</v>
      </c>
      <c r="K1161" t="s">
        <v>1187</v>
      </c>
      <c r="L1161" t="s">
        <v>3894</v>
      </c>
      <c r="M1161">
        <v>133177</v>
      </c>
      <c r="N1161">
        <v>4825</v>
      </c>
      <c r="O1161" t="s">
        <v>3642</v>
      </c>
      <c r="P1161">
        <v>7</v>
      </c>
      <c r="Q1161" t="s">
        <v>3895</v>
      </c>
      <c r="R1161" t="s">
        <v>3896</v>
      </c>
      <c r="S1161">
        <v>380</v>
      </c>
      <c r="T1161" t="s">
        <v>37</v>
      </c>
      <c r="U1161" t="s">
        <v>38</v>
      </c>
      <c r="V1161" t="s">
        <v>350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3897</v>
      </c>
      <c r="C1162">
        <v>72</v>
      </c>
      <c r="D1162">
        <v>251</v>
      </c>
      <c r="E1162">
        <v>311</v>
      </c>
      <c r="F1162">
        <v>595</v>
      </c>
      <c r="G1162" t="s">
        <v>3898</v>
      </c>
      <c r="H1162">
        <v>940</v>
      </c>
      <c r="I1162">
        <v>57750000</v>
      </c>
      <c r="J1162" t="s">
        <v>3899</v>
      </c>
      <c r="K1162" t="s">
        <v>1425</v>
      </c>
      <c r="L1162" t="s">
        <v>3900</v>
      </c>
      <c r="M1162">
        <v>21554</v>
      </c>
      <c r="N1162">
        <v>2957</v>
      </c>
      <c r="O1162" t="s">
        <v>3901</v>
      </c>
      <c r="P1162">
        <v>2</v>
      </c>
      <c r="Q1162" t="s">
        <v>3902</v>
      </c>
      <c r="R1162" t="s">
        <v>3903</v>
      </c>
      <c r="S1162">
        <v>192</v>
      </c>
      <c r="T1162" t="s">
        <v>37</v>
      </c>
      <c r="U1162" t="s">
        <v>56</v>
      </c>
      <c r="V1162" t="s">
        <v>3822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788</v>
      </c>
      <c r="C1163">
        <v>154</v>
      </c>
      <c r="D1163">
        <v>105</v>
      </c>
      <c r="E1163">
        <v>153</v>
      </c>
      <c r="F1163">
        <v>491</v>
      </c>
      <c r="G1163" t="s">
        <v>3904</v>
      </c>
      <c r="H1163">
        <v>4000</v>
      </c>
      <c r="I1163">
        <v>45290318</v>
      </c>
      <c r="J1163" t="s">
        <v>1411</v>
      </c>
      <c r="K1163" t="s">
        <v>296</v>
      </c>
      <c r="L1163" t="s">
        <v>3905</v>
      </c>
      <c r="M1163">
        <v>74169</v>
      </c>
      <c r="N1163">
        <v>6727</v>
      </c>
      <c r="O1163" t="s">
        <v>3906</v>
      </c>
      <c r="P1163">
        <v>2</v>
      </c>
      <c r="Q1163" t="s">
        <v>3907</v>
      </c>
      <c r="R1163" t="s">
        <v>3908</v>
      </c>
      <c r="S1163">
        <v>112</v>
      </c>
      <c r="T1163" t="s">
        <v>37</v>
      </c>
      <c r="U1163" t="s">
        <v>38</v>
      </c>
      <c r="V1163" t="s">
        <v>84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3059</v>
      </c>
      <c r="C1164">
        <v>114</v>
      </c>
      <c r="D1164">
        <v>115</v>
      </c>
      <c r="E1164">
        <v>73</v>
      </c>
      <c r="F1164">
        <v>505</v>
      </c>
      <c r="G1164" t="s">
        <v>759</v>
      </c>
      <c r="H1164">
        <v>11000</v>
      </c>
      <c r="I1164">
        <v>41543207</v>
      </c>
      <c r="J1164" t="s">
        <v>1025</v>
      </c>
      <c r="K1164" t="s">
        <v>283</v>
      </c>
      <c r="L1164" t="s">
        <v>3909</v>
      </c>
      <c r="M1164">
        <v>30077</v>
      </c>
      <c r="N1164">
        <v>15571</v>
      </c>
      <c r="O1164" t="s">
        <v>656</v>
      </c>
      <c r="P1164">
        <v>1</v>
      </c>
      <c r="Q1164" t="s">
        <v>3910</v>
      </c>
      <c r="R1164" t="s">
        <v>3911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3912</v>
      </c>
      <c r="C1165">
        <v>27</v>
      </c>
      <c r="D1165">
        <v>122</v>
      </c>
      <c r="E1165">
        <v>0</v>
      </c>
      <c r="F1165">
        <v>292</v>
      </c>
      <c r="G1165" t="s">
        <v>1304</v>
      </c>
      <c r="H1165">
        <v>12000</v>
      </c>
      <c r="I1165">
        <v>41252428</v>
      </c>
      <c r="J1165" t="s">
        <v>715</v>
      </c>
      <c r="K1165" t="s">
        <v>203</v>
      </c>
      <c r="L1165" t="s">
        <v>3913</v>
      </c>
      <c r="M1165">
        <v>11453</v>
      </c>
      <c r="N1165">
        <v>13716</v>
      </c>
      <c r="O1165" t="s">
        <v>3914</v>
      </c>
      <c r="P1165">
        <v>0</v>
      </c>
      <c r="Q1165" t="s">
        <v>3915</v>
      </c>
      <c r="R1165" t="s">
        <v>3916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3917</v>
      </c>
      <c r="C1166">
        <v>166</v>
      </c>
      <c r="D1166">
        <v>119</v>
      </c>
      <c r="E1166">
        <v>89</v>
      </c>
      <c r="F1166">
        <v>395</v>
      </c>
      <c r="G1166" t="s">
        <v>531</v>
      </c>
      <c r="H1166">
        <v>650</v>
      </c>
      <c r="I1166">
        <v>35228696</v>
      </c>
      <c r="J1166" t="s">
        <v>3918</v>
      </c>
      <c r="K1166" t="s">
        <v>1125</v>
      </c>
      <c r="L1166" t="s">
        <v>3919</v>
      </c>
      <c r="M1166">
        <v>63677</v>
      </c>
      <c r="N1166">
        <v>1651</v>
      </c>
      <c r="O1166" t="s">
        <v>3920</v>
      </c>
      <c r="P1166">
        <v>0</v>
      </c>
      <c r="Q1166" t="s">
        <v>3921</v>
      </c>
      <c r="R1166" t="s">
        <v>3922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1583</v>
      </c>
      <c r="C1167">
        <v>288</v>
      </c>
      <c r="D1167">
        <v>81</v>
      </c>
      <c r="E1167">
        <v>119</v>
      </c>
      <c r="F1167">
        <v>412</v>
      </c>
      <c r="G1167" t="s">
        <v>961</v>
      </c>
      <c r="H1167">
        <v>468</v>
      </c>
      <c r="I1167">
        <v>59992760</v>
      </c>
      <c r="J1167" t="s">
        <v>809</v>
      </c>
      <c r="K1167" t="s">
        <v>3923</v>
      </c>
      <c r="L1167" t="s">
        <v>3924</v>
      </c>
      <c r="M1167">
        <v>119622</v>
      </c>
      <c r="N1167">
        <v>2134</v>
      </c>
      <c r="O1167" t="s">
        <v>3925</v>
      </c>
      <c r="P1167">
        <v>1</v>
      </c>
      <c r="Q1167" t="s">
        <v>3926</v>
      </c>
      <c r="R1167" t="s">
        <v>3927</v>
      </c>
      <c r="S1167">
        <v>396</v>
      </c>
      <c r="T1167" t="s">
        <v>37</v>
      </c>
      <c r="U1167" t="s">
        <v>38</v>
      </c>
      <c r="V1167" t="s">
        <v>350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3928</v>
      </c>
      <c r="C1168">
        <v>117</v>
      </c>
      <c r="D1168">
        <v>133</v>
      </c>
      <c r="E1168">
        <v>46</v>
      </c>
      <c r="F1168">
        <v>275</v>
      </c>
      <c r="G1168" t="s">
        <v>1499</v>
      </c>
      <c r="H1168">
        <v>683</v>
      </c>
      <c r="I1168">
        <v>34667015</v>
      </c>
      <c r="J1168" t="s">
        <v>50</v>
      </c>
      <c r="K1168" t="s">
        <v>3929</v>
      </c>
      <c r="L1168" t="s">
        <v>3930</v>
      </c>
      <c r="M1168">
        <v>74009</v>
      </c>
      <c r="N1168">
        <v>2371</v>
      </c>
      <c r="O1168" t="s">
        <v>3931</v>
      </c>
      <c r="P1168">
        <v>0</v>
      </c>
      <c r="Q1168" t="s">
        <v>3932</v>
      </c>
      <c r="R1168" t="s">
        <v>3933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3934</v>
      </c>
      <c r="C1169">
        <v>291</v>
      </c>
      <c r="D1169">
        <v>100</v>
      </c>
      <c r="E1169">
        <v>308</v>
      </c>
      <c r="F1169">
        <v>913</v>
      </c>
      <c r="G1169" t="s">
        <v>1840</v>
      </c>
      <c r="H1169">
        <v>10000</v>
      </c>
      <c r="I1169">
        <v>37652565</v>
      </c>
      <c r="J1169" t="s">
        <v>1224</v>
      </c>
      <c r="K1169" t="s">
        <v>275</v>
      </c>
      <c r="L1169" t="s">
        <v>3935</v>
      </c>
      <c r="M1169">
        <v>91151</v>
      </c>
      <c r="N1169">
        <v>15369</v>
      </c>
      <c r="O1169" t="s">
        <v>1225</v>
      </c>
      <c r="P1169">
        <v>2</v>
      </c>
      <c r="Q1169" t="s">
        <v>3936</v>
      </c>
      <c r="R1169" t="s">
        <v>3937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3938</v>
      </c>
      <c r="C1170">
        <v>151</v>
      </c>
      <c r="D1170">
        <v>120</v>
      </c>
      <c r="E1170">
        <v>17</v>
      </c>
      <c r="F1170">
        <v>808</v>
      </c>
      <c r="G1170" t="s">
        <v>438</v>
      </c>
      <c r="H1170">
        <v>22000</v>
      </c>
      <c r="I1170">
        <v>24375436</v>
      </c>
      <c r="J1170" t="s">
        <v>282</v>
      </c>
      <c r="K1170" t="s">
        <v>850</v>
      </c>
      <c r="L1170" t="s">
        <v>3939</v>
      </c>
      <c r="M1170">
        <v>42547</v>
      </c>
      <c r="N1170">
        <v>33585</v>
      </c>
      <c r="O1170" t="s">
        <v>179</v>
      </c>
      <c r="P1170">
        <v>1</v>
      </c>
      <c r="Q1170" t="s">
        <v>3940</v>
      </c>
      <c r="R1170" t="s">
        <v>3941</v>
      </c>
      <c r="S1170">
        <v>265</v>
      </c>
      <c r="T1170" t="s">
        <v>37</v>
      </c>
      <c r="U1170" t="s">
        <v>38</v>
      </c>
      <c r="V1170" t="s">
        <v>350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3942</v>
      </c>
      <c r="C1171">
        <v>36</v>
      </c>
      <c r="D1171">
        <v>104</v>
      </c>
      <c r="E1171">
        <v>5</v>
      </c>
      <c r="F1171">
        <v>687</v>
      </c>
      <c r="G1171" t="s">
        <v>3943</v>
      </c>
      <c r="H1171">
        <v>5000</v>
      </c>
      <c r="I1171">
        <v>20915465</v>
      </c>
      <c r="J1171" t="s">
        <v>3699</v>
      </c>
      <c r="K1171" t="s">
        <v>1129</v>
      </c>
      <c r="L1171" t="s">
        <v>3944</v>
      </c>
      <c r="M1171">
        <v>38203</v>
      </c>
      <c r="N1171">
        <v>7723</v>
      </c>
      <c r="O1171" t="s">
        <v>437</v>
      </c>
      <c r="P1171">
        <v>0</v>
      </c>
      <c r="Q1171" t="s">
        <v>3945</v>
      </c>
      <c r="R1171" t="s">
        <v>3946</v>
      </c>
      <c r="S1171">
        <v>290</v>
      </c>
      <c r="T1171" t="s">
        <v>37</v>
      </c>
      <c r="U1171" t="s">
        <v>56</v>
      </c>
      <c r="V1171" t="s">
        <v>84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3135</v>
      </c>
      <c r="C1172">
        <v>168</v>
      </c>
      <c r="D1172">
        <v>122</v>
      </c>
      <c r="E1172">
        <v>487</v>
      </c>
      <c r="F1172">
        <v>16</v>
      </c>
      <c r="G1172" t="s">
        <v>3947</v>
      </c>
      <c r="H1172">
        <v>12000</v>
      </c>
      <c r="I1172">
        <v>24127895</v>
      </c>
      <c r="J1172" t="s">
        <v>1018</v>
      </c>
      <c r="K1172" t="s">
        <v>405</v>
      </c>
      <c r="L1172" t="s">
        <v>3948</v>
      </c>
      <c r="M1172">
        <v>248123</v>
      </c>
      <c r="N1172">
        <v>12076</v>
      </c>
      <c r="O1172" t="s">
        <v>3949</v>
      </c>
      <c r="P1172">
        <v>2</v>
      </c>
      <c r="Q1172" t="s">
        <v>3950</v>
      </c>
      <c r="R1172" t="s">
        <v>3951</v>
      </c>
      <c r="S1172">
        <v>437</v>
      </c>
      <c r="T1172" t="s">
        <v>37</v>
      </c>
      <c r="U1172" t="s">
        <v>38</v>
      </c>
      <c r="V1172" t="s">
        <v>350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424</v>
      </c>
      <c r="B1173" t="s">
        <v>938</v>
      </c>
      <c r="C1173">
        <v>283</v>
      </c>
      <c r="D1173">
        <v>80</v>
      </c>
      <c r="E1173">
        <v>611</v>
      </c>
      <c r="F1173">
        <v>576</v>
      </c>
      <c r="G1173" t="s">
        <v>3952</v>
      </c>
      <c r="H1173">
        <v>5000</v>
      </c>
      <c r="I1173">
        <v>84961</v>
      </c>
      <c r="J1173" t="s">
        <v>669</v>
      </c>
      <c r="K1173" t="s">
        <v>302</v>
      </c>
      <c r="L1173" t="s">
        <v>3953</v>
      </c>
      <c r="M1173">
        <v>149414</v>
      </c>
      <c r="N1173">
        <v>6229</v>
      </c>
      <c r="O1173" t="s">
        <v>3954</v>
      </c>
      <c r="P1173">
        <v>4</v>
      </c>
      <c r="Q1173" t="s">
        <v>3955</v>
      </c>
      <c r="R1173" t="s">
        <v>3956</v>
      </c>
      <c r="S1173">
        <v>841</v>
      </c>
      <c r="T1173" t="s">
        <v>940</v>
      </c>
      <c r="U1173" t="s">
        <v>486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3957</v>
      </c>
      <c r="C1174">
        <v>127</v>
      </c>
      <c r="D1174">
        <v>91</v>
      </c>
      <c r="E1174">
        <v>30</v>
      </c>
      <c r="F1174">
        <v>497</v>
      </c>
      <c r="G1174" t="s">
        <v>3958</v>
      </c>
      <c r="H1174">
        <v>922</v>
      </c>
      <c r="I1174">
        <v>26404753</v>
      </c>
      <c r="J1174" t="s">
        <v>757</v>
      </c>
      <c r="K1174" t="s">
        <v>3943</v>
      </c>
      <c r="L1174" t="s">
        <v>3959</v>
      </c>
      <c r="M1174">
        <v>34203</v>
      </c>
      <c r="N1174">
        <v>3301</v>
      </c>
      <c r="O1174" t="s">
        <v>1770</v>
      </c>
      <c r="P1174">
        <v>1</v>
      </c>
      <c r="Q1174" t="s">
        <v>3960</v>
      </c>
      <c r="R1174" t="s">
        <v>3961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3962</v>
      </c>
      <c r="C1175">
        <v>293</v>
      </c>
      <c r="D1175">
        <v>112</v>
      </c>
      <c r="E1175">
        <v>133</v>
      </c>
      <c r="F1175">
        <v>365</v>
      </c>
      <c r="G1175" t="s">
        <v>3963</v>
      </c>
      <c r="H1175">
        <v>11000</v>
      </c>
      <c r="I1175">
        <v>6105175</v>
      </c>
      <c r="J1175" t="s">
        <v>809</v>
      </c>
      <c r="K1175" t="s">
        <v>72</v>
      </c>
      <c r="L1175" t="s">
        <v>3964</v>
      </c>
      <c r="M1175">
        <v>247020</v>
      </c>
      <c r="N1175">
        <v>12239</v>
      </c>
      <c r="O1175" t="s">
        <v>3965</v>
      </c>
      <c r="P1175">
        <v>4</v>
      </c>
      <c r="Q1175" t="s">
        <v>3966</v>
      </c>
      <c r="R1175" t="s">
        <v>3967</v>
      </c>
      <c r="S1175">
        <v>835</v>
      </c>
      <c r="T1175" t="s">
        <v>37</v>
      </c>
      <c r="U1175" t="s">
        <v>38</v>
      </c>
      <c r="V1175" t="s">
        <v>350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3968</v>
      </c>
      <c r="C1176">
        <v>95</v>
      </c>
      <c r="D1176">
        <v>100</v>
      </c>
      <c r="E1176">
        <v>19</v>
      </c>
      <c r="F1176">
        <v>433</v>
      </c>
      <c r="G1176" t="s">
        <v>3969</v>
      </c>
      <c r="H1176">
        <v>624</v>
      </c>
      <c r="I1176">
        <v>5664251</v>
      </c>
      <c r="J1176" t="s">
        <v>3970</v>
      </c>
      <c r="K1176" t="s">
        <v>2763</v>
      </c>
      <c r="L1176" t="s">
        <v>3971</v>
      </c>
      <c r="M1176">
        <v>22309</v>
      </c>
      <c r="N1176">
        <v>2056</v>
      </c>
      <c r="O1176" t="s">
        <v>3972</v>
      </c>
      <c r="P1176">
        <v>1</v>
      </c>
      <c r="Q1176" t="s">
        <v>3973</v>
      </c>
      <c r="R1176" t="s">
        <v>3974</v>
      </c>
      <c r="S1176">
        <v>102</v>
      </c>
      <c r="T1176" t="s">
        <v>37</v>
      </c>
      <c r="U1176" t="s">
        <v>128</v>
      </c>
      <c r="V1176" t="s">
        <v>350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424</v>
      </c>
      <c r="C1177">
        <v>4</v>
      </c>
      <c r="D1177">
        <v>30</v>
      </c>
      <c r="F1177">
        <v>253</v>
      </c>
      <c r="G1177" t="s">
        <v>3975</v>
      </c>
      <c r="H1177">
        <v>870</v>
      </c>
      <c r="J1177" t="s">
        <v>3976</v>
      </c>
      <c r="K1177" t="s">
        <v>1443</v>
      </c>
      <c r="L1177" t="s">
        <v>3977</v>
      </c>
      <c r="M1177">
        <v>1558</v>
      </c>
      <c r="N1177">
        <v>1610</v>
      </c>
      <c r="O1177" t="s">
        <v>3978</v>
      </c>
      <c r="P1177">
        <v>1</v>
      </c>
      <c r="Q1177" t="s">
        <v>3979</v>
      </c>
      <c r="R1177" t="s">
        <v>3980</v>
      </c>
      <c r="S1177">
        <v>18</v>
      </c>
      <c r="T1177" t="s">
        <v>37</v>
      </c>
      <c r="U1177" t="s">
        <v>38</v>
      </c>
      <c r="V1177" t="s">
        <v>1257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1962</v>
      </c>
      <c r="C1178">
        <v>213</v>
      </c>
      <c r="D1178">
        <v>105</v>
      </c>
      <c r="E1178">
        <v>0</v>
      </c>
      <c r="F1178">
        <v>52</v>
      </c>
      <c r="G1178" t="s">
        <v>3981</v>
      </c>
      <c r="H1178">
        <v>1000</v>
      </c>
      <c r="I1178">
        <v>1260917</v>
      </c>
      <c r="J1178" t="s">
        <v>853</v>
      </c>
      <c r="K1178" t="s">
        <v>163</v>
      </c>
      <c r="L1178" t="s">
        <v>3982</v>
      </c>
      <c r="M1178">
        <v>24657</v>
      </c>
      <c r="N1178">
        <v>1342</v>
      </c>
      <c r="O1178" t="s">
        <v>2602</v>
      </c>
      <c r="P1178">
        <v>4</v>
      </c>
      <c r="Q1178" t="s">
        <v>3983</v>
      </c>
      <c r="R1178" t="s">
        <v>3984</v>
      </c>
      <c r="S1178">
        <v>71</v>
      </c>
      <c r="T1178" t="s">
        <v>726</v>
      </c>
      <c r="U1178" t="s">
        <v>727</v>
      </c>
      <c r="V1178" t="s">
        <v>350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2700</v>
      </c>
      <c r="C1179">
        <v>119</v>
      </c>
      <c r="D1179">
        <v>110</v>
      </c>
      <c r="E1179">
        <v>161</v>
      </c>
      <c r="F1179">
        <v>196</v>
      </c>
      <c r="G1179" t="s">
        <v>404</v>
      </c>
      <c r="H1179">
        <v>1000</v>
      </c>
      <c r="I1179">
        <v>116724075</v>
      </c>
      <c r="J1179" t="s">
        <v>3985</v>
      </c>
      <c r="K1179" t="s">
        <v>758</v>
      </c>
      <c r="L1179" t="s">
        <v>3986</v>
      </c>
      <c r="M1179">
        <v>187181</v>
      </c>
      <c r="N1179">
        <v>1954</v>
      </c>
      <c r="O1179" t="s">
        <v>3987</v>
      </c>
      <c r="P1179">
        <v>0</v>
      </c>
      <c r="Q1179" t="s">
        <v>3988</v>
      </c>
      <c r="R1179" t="s">
        <v>3989</v>
      </c>
      <c r="S1179">
        <v>564</v>
      </c>
      <c r="T1179" t="s">
        <v>37</v>
      </c>
      <c r="U1179" t="s">
        <v>38</v>
      </c>
      <c r="V1179" t="s">
        <v>350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3990</v>
      </c>
      <c r="C1180">
        <v>9</v>
      </c>
      <c r="D1180">
        <v>101</v>
      </c>
      <c r="E1180">
        <v>326</v>
      </c>
      <c r="F1180">
        <v>6</v>
      </c>
      <c r="G1180" t="s">
        <v>3991</v>
      </c>
      <c r="H1180">
        <v>326</v>
      </c>
      <c r="J1180" t="s">
        <v>286</v>
      </c>
      <c r="K1180" t="s">
        <v>3990</v>
      </c>
      <c r="L1180" t="s">
        <v>3992</v>
      </c>
      <c r="M1180">
        <v>590</v>
      </c>
      <c r="N1180">
        <v>488</v>
      </c>
      <c r="O1180" t="s">
        <v>3993</v>
      </c>
      <c r="P1180">
        <v>0</v>
      </c>
      <c r="Q1180" t="s">
        <v>3994</v>
      </c>
      <c r="R1180" t="s">
        <v>3995</v>
      </c>
      <c r="S1180">
        <v>5</v>
      </c>
      <c r="T1180" t="s">
        <v>726</v>
      </c>
      <c r="U1180" t="s">
        <v>727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2867</v>
      </c>
      <c r="C1181">
        <v>167</v>
      </c>
      <c r="D1181">
        <v>144</v>
      </c>
      <c r="E1181">
        <v>241</v>
      </c>
      <c r="F1181">
        <v>996</v>
      </c>
      <c r="G1181" t="s">
        <v>884</v>
      </c>
      <c r="H1181">
        <v>13000</v>
      </c>
      <c r="I1181">
        <v>56083966</v>
      </c>
      <c r="J1181" t="s">
        <v>73</v>
      </c>
      <c r="K1181" t="s">
        <v>281</v>
      </c>
      <c r="L1181" t="s">
        <v>3996</v>
      </c>
      <c r="M1181">
        <v>137003</v>
      </c>
      <c r="N1181">
        <v>18761</v>
      </c>
      <c r="O1181" t="s">
        <v>3997</v>
      </c>
      <c r="P1181">
        <v>1</v>
      </c>
      <c r="Q1181" t="s">
        <v>3998</v>
      </c>
      <c r="R1181" t="s">
        <v>3999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4000</v>
      </c>
      <c r="C1182">
        <v>98</v>
      </c>
      <c r="D1182">
        <v>108</v>
      </c>
      <c r="E1182">
        <v>4</v>
      </c>
      <c r="F1182">
        <v>96</v>
      </c>
      <c r="G1182" t="s">
        <v>4001</v>
      </c>
      <c r="H1182">
        <v>687</v>
      </c>
      <c r="I1182">
        <v>22108977</v>
      </c>
      <c r="J1182" t="s">
        <v>649</v>
      </c>
      <c r="K1182" t="s">
        <v>4002</v>
      </c>
      <c r="L1182" t="s">
        <v>4003</v>
      </c>
      <c r="M1182">
        <v>29861</v>
      </c>
      <c r="N1182">
        <v>1134</v>
      </c>
      <c r="O1182" t="s">
        <v>4004</v>
      </c>
      <c r="P1182">
        <v>1</v>
      </c>
      <c r="Q1182" t="s">
        <v>4005</v>
      </c>
      <c r="R1182" t="s">
        <v>4006</v>
      </c>
      <c r="S1182">
        <v>132</v>
      </c>
      <c r="T1182" t="s">
        <v>37</v>
      </c>
      <c r="U1182" t="s">
        <v>1645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496</v>
      </c>
      <c r="C1183">
        <v>234</v>
      </c>
      <c r="D1183">
        <v>107</v>
      </c>
      <c r="E1183">
        <v>0</v>
      </c>
      <c r="F1183">
        <v>766</v>
      </c>
      <c r="G1183" t="s">
        <v>1047</v>
      </c>
      <c r="H1183">
        <v>13000</v>
      </c>
      <c r="I1183">
        <v>293501675</v>
      </c>
      <c r="J1183" t="s">
        <v>933</v>
      </c>
      <c r="K1183" t="s">
        <v>530</v>
      </c>
      <c r="L1183" t="s">
        <v>4007</v>
      </c>
      <c r="M1183">
        <v>704766</v>
      </c>
      <c r="N1183">
        <v>17540</v>
      </c>
      <c r="O1183" t="s">
        <v>976</v>
      </c>
      <c r="P1183">
        <v>0</v>
      </c>
      <c r="Q1183" t="s">
        <v>4008</v>
      </c>
      <c r="R1183" t="s">
        <v>4009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4010</v>
      </c>
      <c r="C1184">
        <v>258</v>
      </c>
      <c r="D1184">
        <v>102</v>
      </c>
      <c r="E1184">
        <v>20</v>
      </c>
      <c r="F1184">
        <v>54</v>
      </c>
      <c r="G1184" t="s">
        <v>4011</v>
      </c>
      <c r="H1184">
        <v>107</v>
      </c>
      <c r="I1184">
        <v>18600911</v>
      </c>
      <c r="J1184" t="s">
        <v>223</v>
      </c>
      <c r="K1184" t="s">
        <v>3672</v>
      </c>
      <c r="L1184" t="s">
        <v>4012</v>
      </c>
      <c r="M1184">
        <v>125198</v>
      </c>
      <c r="N1184">
        <v>362</v>
      </c>
      <c r="O1184" t="s">
        <v>4013</v>
      </c>
      <c r="P1184">
        <v>6</v>
      </c>
      <c r="Q1184" t="s">
        <v>4014</v>
      </c>
      <c r="R1184" t="s">
        <v>4015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1716</v>
      </c>
      <c r="C1185">
        <v>108</v>
      </c>
      <c r="D1185">
        <v>100</v>
      </c>
      <c r="E1185">
        <v>64</v>
      </c>
      <c r="F1185">
        <v>296</v>
      </c>
      <c r="G1185" t="s">
        <v>1415</v>
      </c>
      <c r="H1185">
        <v>734</v>
      </c>
      <c r="I1185">
        <v>7204138</v>
      </c>
      <c r="J1185" t="s">
        <v>809</v>
      </c>
      <c r="K1185" t="s">
        <v>3626</v>
      </c>
      <c r="L1185" t="s">
        <v>4016</v>
      </c>
      <c r="M1185">
        <v>34809</v>
      </c>
      <c r="N1185">
        <v>2085</v>
      </c>
      <c r="O1185" t="s">
        <v>4017</v>
      </c>
      <c r="P1185">
        <v>0</v>
      </c>
      <c r="Q1185" t="s">
        <v>4018</v>
      </c>
      <c r="R1185" t="s">
        <v>4019</v>
      </c>
      <c r="S1185">
        <v>125</v>
      </c>
      <c r="T1185" t="s">
        <v>37</v>
      </c>
      <c r="U1185" t="s">
        <v>38</v>
      </c>
      <c r="V1185" t="s">
        <v>84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4020</v>
      </c>
      <c r="C1186">
        <v>81</v>
      </c>
      <c r="D1186">
        <v>126</v>
      </c>
      <c r="E1186">
        <v>80</v>
      </c>
      <c r="F1186">
        <v>225</v>
      </c>
      <c r="G1186" t="s">
        <v>4021</v>
      </c>
      <c r="H1186">
        <v>668</v>
      </c>
      <c r="I1186">
        <v>90800000</v>
      </c>
      <c r="J1186" t="s">
        <v>4022</v>
      </c>
      <c r="K1186" t="s">
        <v>3807</v>
      </c>
      <c r="L1186" t="s">
        <v>4023</v>
      </c>
      <c r="M1186">
        <v>126907</v>
      </c>
      <c r="N1186">
        <v>2004</v>
      </c>
      <c r="O1186" t="s">
        <v>4024</v>
      </c>
      <c r="P1186">
        <v>0</v>
      </c>
      <c r="Q1186" t="s">
        <v>4025</v>
      </c>
      <c r="R1186" t="s">
        <v>4026</v>
      </c>
      <c r="S1186">
        <v>235</v>
      </c>
      <c r="T1186" t="s">
        <v>37</v>
      </c>
      <c r="U1186" t="s">
        <v>38</v>
      </c>
      <c r="V1186" t="s">
        <v>84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1952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937</v>
      </c>
      <c r="K1187" t="s">
        <v>230</v>
      </c>
      <c r="L1187" t="s">
        <v>4027</v>
      </c>
      <c r="M1187">
        <v>358416</v>
      </c>
      <c r="N1187">
        <v>83012</v>
      </c>
      <c r="O1187" t="s">
        <v>383</v>
      </c>
      <c r="P1187">
        <v>5</v>
      </c>
      <c r="Q1187" t="s">
        <v>4028</v>
      </c>
      <c r="R1187" t="s">
        <v>4029</v>
      </c>
      <c r="S1187">
        <v>751</v>
      </c>
      <c r="T1187" t="s">
        <v>37</v>
      </c>
      <c r="U1187" t="s">
        <v>38</v>
      </c>
      <c r="V1187" t="s">
        <v>350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4030</v>
      </c>
      <c r="C1188">
        <v>224</v>
      </c>
      <c r="D1188">
        <v>108</v>
      </c>
      <c r="E1188">
        <v>98</v>
      </c>
      <c r="F1188">
        <v>723</v>
      </c>
      <c r="G1188" t="s">
        <v>2022</v>
      </c>
      <c r="H1188">
        <v>16000</v>
      </c>
      <c r="I1188">
        <v>163947053</v>
      </c>
      <c r="J1188" t="s">
        <v>715</v>
      </c>
      <c r="K1188" t="s">
        <v>214</v>
      </c>
      <c r="L1188" t="s">
        <v>4031</v>
      </c>
      <c r="M1188">
        <v>227824</v>
      </c>
      <c r="N1188">
        <v>18656</v>
      </c>
      <c r="O1188" t="s">
        <v>994</v>
      </c>
      <c r="P1188">
        <v>1</v>
      </c>
      <c r="Q1188" t="s">
        <v>4032</v>
      </c>
      <c r="R1188" t="s">
        <v>4033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4034</v>
      </c>
      <c r="C1189">
        <v>129</v>
      </c>
      <c r="D1189">
        <v>105</v>
      </c>
      <c r="E1189">
        <v>78</v>
      </c>
      <c r="F1189">
        <v>298</v>
      </c>
      <c r="G1189" t="s">
        <v>4035</v>
      </c>
      <c r="H1189">
        <v>984</v>
      </c>
      <c r="I1189">
        <v>116735231</v>
      </c>
      <c r="J1189" t="s">
        <v>1061</v>
      </c>
      <c r="K1189" t="s">
        <v>232</v>
      </c>
      <c r="L1189" t="s">
        <v>4036</v>
      </c>
      <c r="M1189">
        <v>56646</v>
      </c>
      <c r="N1189">
        <v>2129</v>
      </c>
      <c r="O1189" t="s">
        <v>4037</v>
      </c>
      <c r="P1189">
        <v>0</v>
      </c>
      <c r="Q1189" t="s">
        <v>4038</v>
      </c>
      <c r="R1189" t="s">
        <v>4039</v>
      </c>
      <c r="S1189">
        <v>336</v>
      </c>
      <c r="T1189" t="s">
        <v>37</v>
      </c>
      <c r="U1189" t="s">
        <v>38</v>
      </c>
      <c r="V1189" t="s">
        <v>350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271</v>
      </c>
      <c r="C1190">
        <v>125</v>
      </c>
      <c r="D1190">
        <v>108</v>
      </c>
      <c r="E1190">
        <v>0</v>
      </c>
      <c r="F1190">
        <v>690</v>
      </c>
      <c r="G1190" t="s">
        <v>4040</v>
      </c>
      <c r="H1190">
        <v>1000</v>
      </c>
      <c r="I1190">
        <v>118500000</v>
      </c>
      <c r="J1190" t="s">
        <v>912</v>
      </c>
      <c r="K1190" t="s">
        <v>1597</v>
      </c>
      <c r="L1190" t="s">
        <v>4041</v>
      </c>
      <c r="M1190">
        <v>340085</v>
      </c>
      <c r="N1190">
        <v>3660</v>
      </c>
      <c r="O1190" t="s">
        <v>4042</v>
      </c>
      <c r="P1190">
        <v>0</v>
      </c>
      <c r="Q1190" t="s">
        <v>4043</v>
      </c>
      <c r="R1190" t="s">
        <v>4044</v>
      </c>
      <c r="S1190">
        <v>327</v>
      </c>
      <c r="T1190" t="s">
        <v>37</v>
      </c>
      <c r="U1190" t="s">
        <v>38</v>
      </c>
      <c r="V1190" t="s">
        <v>84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951</v>
      </c>
      <c r="C1191">
        <v>433</v>
      </c>
      <c r="D1191">
        <v>89</v>
      </c>
      <c r="E1191">
        <v>0</v>
      </c>
      <c r="F1191">
        <v>903</v>
      </c>
      <c r="G1191" t="s">
        <v>283</v>
      </c>
      <c r="H1191">
        <v>19000</v>
      </c>
      <c r="I1191">
        <v>126546825</v>
      </c>
      <c r="J1191" t="s">
        <v>1275</v>
      </c>
      <c r="K1191" t="s">
        <v>88</v>
      </c>
      <c r="L1191" t="s">
        <v>4045</v>
      </c>
      <c r="M1191">
        <v>327367</v>
      </c>
      <c r="N1191">
        <v>32325</v>
      </c>
      <c r="O1191" t="s">
        <v>2975</v>
      </c>
      <c r="P1191">
        <v>0</v>
      </c>
      <c r="Q1191" t="s">
        <v>4046</v>
      </c>
      <c r="R1191" t="s">
        <v>4047</v>
      </c>
      <c r="S1191">
        <v>918</v>
      </c>
      <c r="T1191" t="s">
        <v>37</v>
      </c>
      <c r="U1191" t="s">
        <v>727</v>
      </c>
      <c r="V1191" t="s">
        <v>350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4048</v>
      </c>
      <c r="C1192">
        <v>362</v>
      </c>
      <c r="D1192">
        <v>129</v>
      </c>
      <c r="E1192">
        <v>456</v>
      </c>
      <c r="F1192">
        <v>716</v>
      </c>
      <c r="G1192" t="s">
        <v>3484</v>
      </c>
      <c r="H1192">
        <v>1000</v>
      </c>
      <c r="I1192">
        <v>166147885</v>
      </c>
      <c r="J1192" t="s">
        <v>151</v>
      </c>
      <c r="K1192" t="s">
        <v>709</v>
      </c>
      <c r="L1192" t="s">
        <v>4049</v>
      </c>
      <c r="M1192">
        <v>220020</v>
      </c>
      <c r="N1192">
        <v>4585</v>
      </c>
      <c r="O1192" t="s">
        <v>416</v>
      </c>
      <c r="P1192">
        <v>0</v>
      </c>
      <c r="Q1192" t="s">
        <v>4050</v>
      </c>
      <c r="R1192" t="s">
        <v>4051</v>
      </c>
      <c r="S1192">
        <v>1360</v>
      </c>
      <c r="T1192" t="s">
        <v>37</v>
      </c>
      <c r="U1192" t="s">
        <v>38</v>
      </c>
      <c r="V1192" t="s">
        <v>350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2689</v>
      </c>
      <c r="C1193">
        <v>93</v>
      </c>
      <c r="D1193">
        <v>84</v>
      </c>
      <c r="E1193">
        <v>0</v>
      </c>
      <c r="F1193">
        <v>2000</v>
      </c>
      <c r="G1193" t="s">
        <v>296</v>
      </c>
      <c r="H1193">
        <v>13000</v>
      </c>
      <c r="I1193">
        <v>111760631</v>
      </c>
      <c r="J1193" t="s">
        <v>1345</v>
      </c>
      <c r="K1193" t="s">
        <v>869</v>
      </c>
      <c r="L1193" t="s">
        <v>4052</v>
      </c>
      <c r="M1193">
        <v>40227</v>
      </c>
      <c r="N1193">
        <v>22935</v>
      </c>
      <c r="O1193" t="s">
        <v>3688</v>
      </c>
      <c r="P1193">
        <v>3</v>
      </c>
      <c r="Q1193" t="s">
        <v>4053</v>
      </c>
      <c r="R1193" t="s">
        <v>4054</v>
      </c>
      <c r="S1193">
        <v>188</v>
      </c>
      <c r="T1193" t="s">
        <v>37</v>
      </c>
      <c r="U1193" t="s">
        <v>38</v>
      </c>
      <c r="V1193" t="s">
        <v>84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674</v>
      </c>
      <c r="C1194">
        <v>71</v>
      </c>
      <c r="D1194">
        <v>149</v>
      </c>
      <c r="E1194">
        <v>541</v>
      </c>
      <c r="F1194">
        <v>1000</v>
      </c>
      <c r="G1194" t="s">
        <v>386</v>
      </c>
      <c r="H1194">
        <v>18000</v>
      </c>
      <c r="I1194">
        <v>108706165</v>
      </c>
      <c r="J1194" t="s">
        <v>1018</v>
      </c>
      <c r="K1194" t="s">
        <v>99</v>
      </c>
      <c r="L1194" t="s">
        <v>4055</v>
      </c>
      <c r="M1194">
        <v>99558</v>
      </c>
      <c r="N1194">
        <v>31349</v>
      </c>
      <c r="O1194" t="s">
        <v>269</v>
      </c>
      <c r="P1194">
        <v>3</v>
      </c>
      <c r="Q1194" t="s">
        <v>4056</v>
      </c>
      <c r="R1194" t="s">
        <v>4057</v>
      </c>
      <c r="S1194">
        <v>236</v>
      </c>
      <c r="T1194" t="s">
        <v>37</v>
      </c>
      <c r="U1194" t="s">
        <v>38</v>
      </c>
      <c r="V1194" t="s">
        <v>350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453</v>
      </c>
      <c r="C1195">
        <v>104</v>
      </c>
      <c r="D1195">
        <v>94</v>
      </c>
      <c r="E1195">
        <v>189</v>
      </c>
      <c r="F1195">
        <v>597</v>
      </c>
      <c r="G1195" t="s">
        <v>1804</v>
      </c>
      <c r="H1195">
        <v>3000</v>
      </c>
      <c r="I1195">
        <v>138614544</v>
      </c>
      <c r="J1195" t="s">
        <v>1349</v>
      </c>
      <c r="K1195" t="s">
        <v>1802</v>
      </c>
      <c r="L1195" t="s">
        <v>4058</v>
      </c>
      <c r="M1195">
        <v>75152</v>
      </c>
      <c r="N1195">
        <v>7014</v>
      </c>
      <c r="O1195" t="s">
        <v>2797</v>
      </c>
      <c r="P1195">
        <v>15</v>
      </c>
      <c r="Q1195" t="s">
        <v>4059</v>
      </c>
      <c r="R1195" t="s">
        <v>4060</v>
      </c>
      <c r="S1195">
        <v>288</v>
      </c>
      <c r="T1195" t="s">
        <v>37</v>
      </c>
      <c r="U1195" t="s">
        <v>38</v>
      </c>
      <c r="V1195" t="s">
        <v>84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155</v>
      </c>
      <c r="C1196">
        <v>319</v>
      </c>
      <c r="D1196">
        <v>121</v>
      </c>
      <c r="E1196">
        <v>532</v>
      </c>
      <c r="F1196">
        <v>127</v>
      </c>
      <c r="G1196" t="s">
        <v>4061</v>
      </c>
      <c r="H1196">
        <v>480</v>
      </c>
      <c r="I1196">
        <v>125069696</v>
      </c>
      <c r="J1196" t="s">
        <v>4062</v>
      </c>
      <c r="K1196" t="s">
        <v>4063</v>
      </c>
      <c r="L1196" t="s">
        <v>4064</v>
      </c>
      <c r="M1196">
        <v>203963</v>
      </c>
      <c r="N1196">
        <v>1261</v>
      </c>
      <c r="O1196" t="s">
        <v>4065</v>
      </c>
      <c r="P1196">
        <v>0</v>
      </c>
      <c r="Q1196" t="s">
        <v>4066</v>
      </c>
      <c r="R1196" t="s">
        <v>4067</v>
      </c>
      <c r="S1196">
        <v>420</v>
      </c>
      <c r="T1196" t="s">
        <v>37</v>
      </c>
      <c r="U1196" t="s">
        <v>38</v>
      </c>
      <c r="V1196" t="s">
        <v>350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424</v>
      </c>
      <c r="B1197" t="s">
        <v>3410</v>
      </c>
      <c r="C1197">
        <v>41</v>
      </c>
      <c r="D1197">
        <v>128</v>
      </c>
      <c r="E1197">
        <v>545</v>
      </c>
      <c r="F1197">
        <v>251</v>
      </c>
      <c r="G1197" t="s">
        <v>4068</v>
      </c>
      <c r="H1197">
        <v>15000</v>
      </c>
      <c r="I1197">
        <v>107458785</v>
      </c>
      <c r="J1197" t="s">
        <v>4069</v>
      </c>
      <c r="K1197" t="s">
        <v>217</v>
      </c>
      <c r="L1197" t="s">
        <v>4070</v>
      </c>
      <c r="M1197">
        <v>71754</v>
      </c>
      <c r="N1197">
        <v>16751</v>
      </c>
      <c r="O1197" t="s">
        <v>4071</v>
      </c>
      <c r="P1197">
        <v>3</v>
      </c>
      <c r="Q1197" t="s">
        <v>4072</v>
      </c>
      <c r="R1197" t="s">
        <v>4073</v>
      </c>
      <c r="S1197">
        <v>166</v>
      </c>
      <c r="T1197" t="s">
        <v>37</v>
      </c>
      <c r="U1197" t="s">
        <v>38</v>
      </c>
      <c r="V1197" t="s">
        <v>84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221</v>
      </c>
      <c r="C1198">
        <v>300</v>
      </c>
      <c r="D1198">
        <v>134</v>
      </c>
      <c r="E1198">
        <v>0</v>
      </c>
      <c r="F1198">
        <v>336</v>
      </c>
      <c r="G1198" t="s">
        <v>1608</v>
      </c>
      <c r="H1198">
        <v>1000</v>
      </c>
      <c r="I1198">
        <v>102310175</v>
      </c>
      <c r="J1198" t="s">
        <v>1342</v>
      </c>
      <c r="K1198" t="s">
        <v>4074</v>
      </c>
      <c r="L1198" t="s">
        <v>4075</v>
      </c>
      <c r="M1198">
        <v>64989</v>
      </c>
      <c r="N1198">
        <v>2676</v>
      </c>
      <c r="O1198" t="s">
        <v>305</v>
      </c>
      <c r="P1198">
        <v>0</v>
      </c>
      <c r="Q1198" t="s">
        <v>4076</v>
      </c>
      <c r="R1198" t="s">
        <v>4077</v>
      </c>
      <c r="S1198">
        <v>279</v>
      </c>
      <c r="T1198" t="s">
        <v>37</v>
      </c>
      <c r="U1198" t="s">
        <v>38</v>
      </c>
      <c r="V1198" t="s">
        <v>350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394</v>
      </c>
      <c r="C1199">
        <v>556</v>
      </c>
      <c r="D1199">
        <v>120</v>
      </c>
      <c r="E1199">
        <v>21000</v>
      </c>
      <c r="F1199">
        <v>81</v>
      </c>
      <c r="G1199" t="s">
        <v>4078</v>
      </c>
      <c r="H1199">
        <v>10000</v>
      </c>
      <c r="I1199">
        <v>96917897</v>
      </c>
      <c r="J1199" t="s">
        <v>760</v>
      </c>
      <c r="K1199" t="s">
        <v>130</v>
      </c>
      <c r="L1199" t="s">
        <v>4079</v>
      </c>
      <c r="M1199">
        <v>479453</v>
      </c>
      <c r="N1199">
        <v>10555</v>
      </c>
      <c r="O1199" t="s">
        <v>4080</v>
      </c>
      <c r="P1199">
        <v>0</v>
      </c>
      <c r="Q1199" t="s">
        <v>4081</v>
      </c>
      <c r="R1199" t="s">
        <v>4082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4083</v>
      </c>
      <c r="C1200">
        <v>161</v>
      </c>
      <c r="D1200">
        <v>129</v>
      </c>
      <c r="E1200">
        <v>42</v>
      </c>
      <c r="F1200">
        <v>49</v>
      </c>
      <c r="G1200" t="s">
        <v>4084</v>
      </c>
      <c r="H1200">
        <v>97</v>
      </c>
      <c r="I1200">
        <v>93952276</v>
      </c>
      <c r="J1200" t="s">
        <v>715</v>
      </c>
      <c r="K1200" t="s">
        <v>4085</v>
      </c>
      <c r="L1200" t="s">
        <v>4086</v>
      </c>
      <c r="M1200">
        <v>132048</v>
      </c>
      <c r="N1200">
        <v>318</v>
      </c>
      <c r="O1200" t="s">
        <v>4087</v>
      </c>
      <c r="P1200">
        <v>7</v>
      </c>
      <c r="Q1200" t="s">
        <v>4088</v>
      </c>
      <c r="R1200" t="s">
        <v>4089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3488</v>
      </c>
      <c r="C1201">
        <v>151</v>
      </c>
      <c r="D1201">
        <v>89</v>
      </c>
      <c r="E1201">
        <v>119</v>
      </c>
      <c r="F1201">
        <v>807</v>
      </c>
      <c r="G1201" t="s">
        <v>1206</v>
      </c>
      <c r="H1201">
        <v>2000</v>
      </c>
      <c r="I1201">
        <v>90703745</v>
      </c>
      <c r="J1201" t="s">
        <v>809</v>
      </c>
      <c r="K1201" t="s">
        <v>4090</v>
      </c>
      <c r="L1201" t="s">
        <v>4091</v>
      </c>
      <c r="M1201">
        <v>93748</v>
      </c>
      <c r="N1201">
        <v>5855</v>
      </c>
      <c r="O1201" t="s">
        <v>3490</v>
      </c>
      <c r="P1201">
        <v>8</v>
      </c>
      <c r="Q1201" t="s">
        <v>4092</v>
      </c>
      <c r="R1201" t="s">
        <v>4093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4094</v>
      </c>
      <c r="C1202">
        <v>212</v>
      </c>
      <c r="D1202">
        <v>116</v>
      </c>
      <c r="E1202">
        <v>0</v>
      </c>
      <c r="F1202">
        <v>71</v>
      </c>
      <c r="G1202" t="s">
        <v>4095</v>
      </c>
      <c r="H1202">
        <v>287</v>
      </c>
      <c r="I1202">
        <v>89138076</v>
      </c>
      <c r="J1202" t="s">
        <v>2889</v>
      </c>
      <c r="K1202" t="s">
        <v>4096</v>
      </c>
      <c r="L1202" t="s">
        <v>4097</v>
      </c>
      <c r="M1202">
        <v>98535</v>
      </c>
      <c r="N1202">
        <v>600</v>
      </c>
      <c r="O1202" t="s">
        <v>777</v>
      </c>
      <c r="P1202">
        <v>4</v>
      </c>
      <c r="Q1202" t="s">
        <v>4098</v>
      </c>
      <c r="R1202" t="s">
        <v>4099</v>
      </c>
      <c r="S1202">
        <v>734</v>
      </c>
      <c r="T1202" t="s">
        <v>37</v>
      </c>
      <c r="U1202" t="s">
        <v>38</v>
      </c>
      <c r="V1202" t="s">
        <v>350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271</v>
      </c>
      <c r="C1203">
        <v>111</v>
      </c>
      <c r="D1203">
        <v>118</v>
      </c>
      <c r="E1203">
        <v>0</v>
      </c>
      <c r="F1203">
        <v>690</v>
      </c>
      <c r="G1203" t="s">
        <v>4040</v>
      </c>
      <c r="H1203">
        <v>1000</v>
      </c>
      <c r="I1203">
        <v>87666629</v>
      </c>
      <c r="J1203" t="s">
        <v>4100</v>
      </c>
      <c r="K1203" t="s">
        <v>1597</v>
      </c>
      <c r="L1203" t="s">
        <v>4101</v>
      </c>
      <c r="M1203">
        <v>283480</v>
      </c>
      <c r="N1203">
        <v>3986</v>
      </c>
      <c r="O1203" t="s">
        <v>4042</v>
      </c>
      <c r="P1203">
        <v>0</v>
      </c>
      <c r="Q1203" t="s">
        <v>4102</v>
      </c>
      <c r="R1203" t="s">
        <v>4103</v>
      </c>
      <c r="S1203">
        <v>263</v>
      </c>
      <c r="T1203" t="s">
        <v>37</v>
      </c>
      <c r="U1203" t="s">
        <v>38</v>
      </c>
      <c r="V1203" t="s">
        <v>84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4104</v>
      </c>
      <c r="C1204">
        <v>173</v>
      </c>
      <c r="D1204">
        <v>107</v>
      </c>
      <c r="E1204">
        <v>164</v>
      </c>
      <c r="F1204">
        <v>723</v>
      </c>
      <c r="G1204" t="s">
        <v>1986</v>
      </c>
      <c r="H1204">
        <v>8000</v>
      </c>
      <c r="I1204">
        <v>90353764</v>
      </c>
      <c r="J1204" t="s">
        <v>541</v>
      </c>
      <c r="K1204" t="s">
        <v>645</v>
      </c>
      <c r="L1204" t="s">
        <v>4105</v>
      </c>
      <c r="M1204">
        <v>85629</v>
      </c>
      <c r="N1204">
        <v>12556</v>
      </c>
      <c r="O1204" t="s">
        <v>994</v>
      </c>
      <c r="P1204">
        <v>2</v>
      </c>
      <c r="Q1204" t="s">
        <v>4106</v>
      </c>
      <c r="R1204" t="s">
        <v>4107</v>
      </c>
      <c r="S1204">
        <v>144</v>
      </c>
      <c r="T1204" t="s">
        <v>37</v>
      </c>
      <c r="U1204" t="s">
        <v>38</v>
      </c>
      <c r="V1204" t="s">
        <v>350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2636</v>
      </c>
      <c r="C1205">
        <v>181</v>
      </c>
      <c r="D1205">
        <v>155</v>
      </c>
      <c r="E1205">
        <v>0</v>
      </c>
      <c r="F1205">
        <v>10000</v>
      </c>
      <c r="G1205" t="s">
        <v>433</v>
      </c>
      <c r="H1205">
        <v>18000</v>
      </c>
      <c r="I1205">
        <v>82522790</v>
      </c>
      <c r="J1205" t="s">
        <v>4108</v>
      </c>
      <c r="K1205" t="s">
        <v>353</v>
      </c>
      <c r="L1205" t="s">
        <v>4109</v>
      </c>
      <c r="M1205">
        <v>143835</v>
      </c>
      <c r="N1205">
        <v>42220</v>
      </c>
      <c r="O1205" t="s">
        <v>275</v>
      </c>
      <c r="P1205">
        <v>0</v>
      </c>
      <c r="Q1205" t="s">
        <v>4110</v>
      </c>
      <c r="R1205" t="s">
        <v>4111</v>
      </c>
      <c r="S1205">
        <v>654</v>
      </c>
      <c r="T1205" t="s">
        <v>37</v>
      </c>
      <c r="U1205" t="s">
        <v>38</v>
      </c>
      <c r="V1205" t="s">
        <v>350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1563</v>
      </c>
      <c r="C1206">
        <v>252</v>
      </c>
      <c r="D1206">
        <v>123</v>
      </c>
      <c r="E1206">
        <v>0</v>
      </c>
      <c r="F1206">
        <v>923</v>
      </c>
      <c r="G1206" t="s">
        <v>2992</v>
      </c>
      <c r="H1206">
        <v>11000</v>
      </c>
      <c r="I1206">
        <v>94125426</v>
      </c>
      <c r="J1206" t="s">
        <v>4112</v>
      </c>
      <c r="K1206" t="s">
        <v>1121</v>
      </c>
      <c r="L1206" t="s">
        <v>4113</v>
      </c>
      <c r="M1206">
        <v>79264</v>
      </c>
      <c r="N1206">
        <v>13321</v>
      </c>
      <c r="O1206" t="s">
        <v>3182</v>
      </c>
      <c r="P1206">
        <v>2</v>
      </c>
      <c r="Q1206" t="s">
        <v>4114</v>
      </c>
      <c r="R1206" t="s">
        <v>4115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2867</v>
      </c>
      <c r="C1207">
        <v>216</v>
      </c>
      <c r="D1207">
        <v>128</v>
      </c>
      <c r="E1207">
        <v>241</v>
      </c>
      <c r="F1207">
        <v>898</v>
      </c>
      <c r="G1207" t="s">
        <v>108</v>
      </c>
      <c r="H1207">
        <v>11000</v>
      </c>
      <c r="I1207">
        <v>95001343</v>
      </c>
      <c r="J1207" t="s">
        <v>795</v>
      </c>
      <c r="K1207" t="s">
        <v>253</v>
      </c>
      <c r="L1207" t="s">
        <v>4116</v>
      </c>
      <c r="M1207">
        <v>66511</v>
      </c>
      <c r="N1207">
        <v>16911</v>
      </c>
      <c r="O1207" t="s">
        <v>1451</v>
      </c>
      <c r="P1207">
        <v>0</v>
      </c>
      <c r="Q1207" t="s">
        <v>4117</v>
      </c>
      <c r="R1207" t="s">
        <v>4118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1218</v>
      </c>
      <c r="C1208">
        <v>203</v>
      </c>
      <c r="D1208">
        <v>139</v>
      </c>
      <c r="E1208">
        <v>333</v>
      </c>
      <c r="F1208">
        <v>1000</v>
      </c>
      <c r="G1208" t="s">
        <v>604</v>
      </c>
      <c r="H1208">
        <v>22000</v>
      </c>
      <c r="I1208">
        <v>81292135</v>
      </c>
      <c r="J1208" t="s">
        <v>1018</v>
      </c>
      <c r="K1208" t="s">
        <v>400</v>
      </c>
      <c r="L1208" t="s">
        <v>4119</v>
      </c>
      <c r="M1208">
        <v>137891</v>
      </c>
      <c r="N1208">
        <v>36810</v>
      </c>
      <c r="O1208" t="s">
        <v>45</v>
      </c>
      <c r="P1208">
        <v>1</v>
      </c>
      <c r="Q1208" t="s">
        <v>4120</v>
      </c>
      <c r="R1208" t="s">
        <v>4121</v>
      </c>
      <c r="S1208">
        <v>696</v>
      </c>
      <c r="T1208" t="s">
        <v>37</v>
      </c>
      <c r="U1208" t="s">
        <v>38</v>
      </c>
      <c r="V1208" t="s">
        <v>350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1503</v>
      </c>
      <c r="C1209">
        <v>218</v>
      </c>
      <c r="D1209">
        <v>109</v>
      </c>
      <c r="E1209">
        <v>101</v>
      </c>
      <c r="F1209">
        <v>839</v>
      </c>
      <c r="G1209" t="s">
        <v>1717</v>
      </c>
      <c r="H1209">
        <v>13000</v>
      </c>
      <c r="I1209">
        <v>86208010</v>
      </c>
      <c r="J1209" t="s">
        <v>809</v>
      </c>
      <c r="K1209" t="s">
        <v>324</v>
      </c>
      <c r="L1209" t="s">
        <v>4122</v>
      </c>
      <c r="M1209">
        <v>97045</v>
      </c>
      <c r="N1209">
        <v>16179</v>
      </c>
      <c r="O1209" t="s">
        <v>2282</v>
      </c>
      <c r="P1209">
        <v>1</v>
      </c>
      <c r="Q1209" t="s">
        <v>4123</v>
      </c>
      <c r="R1209" t="s">
        <v>4124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2873</v>
      </c>
      <c r="C1210">
        <v>118</v>
      </c>
      <c r="D1210">
        <v>120</v>
      </c>
      <c r="E1210">
        <v>155</v>
      </c>
      <c r="F1210">
        <v>249</v>
      </c>
      <c r="G1210" t="s">
        <v>232</v>
      </c>
      <c r="H1210">
        <v>23000</v>
      </c>
      <c r="I1210">
        <v>81593527</v>
      </c>
      <c r="J1210" t="s">
        <v>1428</v>
      </c>
      <c r="K1210" t="s">
        <v>222</v>
      </c>
      <c r="L1210" t="s">
        <v>4125</v>
      </c>
      <c r="M1210">
        <v>48806</v>
      </c>
      <c r="N1210">
        <v>24300</v>
      </c>
      <c r="O1210" t="s">
        <v>4126</v>
      </c>
      <c r="P1210">
        <v>1</v>
      </c>
      <c r="Q1210" t="s">
        <v>4127</v>
      </c>
      <c r="R1210" t="s">
        <v>4128</v>
      </c>
      <c r="S1210">
        <v>263</v>
      </c>
      <c r="T1210" t="s">
        <v>37</v>
      </c>
      <c r="U1210" t="s">
        <v>38</v>
      </c>
      <c r="V1210" t="s">
        <v>84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1118</v>
      </c>
      <c r="C1211">
        <v>241</v>
      </c>
      <c r="D1211">
        <v>121</v>
      </c>
      <c r="E1211">
        <v>278</v>
      </c>
      <c r="F1211">
        <v>808</v>
      </c>
      <c r="G1211" t="s">
        <v>175</v>
      </c>
      <c r="H1211">
        <v>22000</v>
      </c>
      <c r="I1211">
        <v>75274748</v>
      </c>
      <c r="J1211" t="s">
        <v>1188</v>
      </c>
      <c r="K1211" t="s">
        <v>850</v>
      </c>
      <c r="L1211" t="s">
        <v>4129</v>
      </c>
      <c r="M1211">
        <v>130661</v>
      </c>
      <c r="N1211">
        <v>36010</v>
      </c>
      <c r="O1211" t="s">
        <v>565</v>
      </c>
      <c r="P1211">
        <v>2</v>
      </c>
      <c r="Q1211" t="s">
        <v>4130</v>
      </c>
      <c r="R1211" t="s">
        <v>4131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685</v>
      </c>
      <c r="C1212">
        <v>119</v>
      </c>
      <c r="D1212">
        <v>102</v>
      </c>
      <c r="E1212">
        <v>167</v>
      </c>
      <c r="F1212">
        <v>655</v>
      </c>
      <c r="G1212" t="s">
        <v>4132</v>
      </c>
      <c r="H1212">
        <v>2000</v>
      </c>
      <c r="I1212">
        <v>90835030</v>
      </c>
      <c r="J1212" t="s">
        <v>1022</v>
      </c>
      <c r="K1212" t="s">
        <v>2188</v>
      </c>
      <c r="L1212" t="s">
        <v>4133</v>
      </c>
      <c r="M1212">
        <v>28621</v>
      </c>
      <c r="N1212">
        <v>5178</v>
      </c>
      <c r="O1212" t="s">
        <v>1087</v>
      </c>
      <c r="P1212">
        <v>0</v>
      </c>
      <c r="Q1212" t="s">
        <v>4134</v>
      </c>
      <c r="R1212" t="s">
        <v>4135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794</v>
      </c>
      <c r="C1213">
        <v>89</v>
      </c>
      <c r="D1213">
        <v>117</v>
      </c>
      <c r="E1213">
        <v>0</v>
      </c>
      <c r="F1213">
        <v>322</v>
      </c>
      <c r="G1213" t="s">
        <v>4136</v>
      </c>
      <c r="H1213">
        <v>855</v>
      </c>
      <c r="I1213">
        <v>72455275</v>
      </c>
      <c r="J1213" t="s">
        <v>4137</v>
      </c>
      <c r="K1213" t="s">
        <v>34</v>
      </c>
      <c r="L1213" t="s">
        <v>4138</v>
      </c>
      <c r="M1213">
        <v>113068</v>
      </c>
      <c r="N1213">
        <v>2144</v>
      </c>
      <c r="O1213" t="s">
        <v>4139</v>
      </c>
      <c r="P1213">
        <v>1</v>
      </c>
      <c r="Q1213" t="s">
        <v>4140</v>
      </c>
      <c r="R1213" t="s">
        <v>4141</v>
      </c>
      <c r="S1213">
        <v>382</v>
      </c>
      <c r="T1213" t="s">
        <v>37</v>
      </c>
      <c r="U1213" t="s">
        <v>38</v>
      </c>
      <c r="V1213" t="s">
        <v>350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1601</v>
      </c>
      <c r="C1214">
        <v>209</v>
      </c>
      <c r="D1214">
        <v>178</v>
      </c>
      <c r="E1214">
        <v>138</v>
      </c>
      <c r="F1214">
        <v>748</v>
      </c>
      <c r="G1214" t="s">
        <v>4142</v>
      </c>
      <c r="H1214">
        <v>904</v>
      </c>
      <c r="I1214">
        <v>75305995</v>
      </c>
      <c r="J1214" t="s">
        <v>2082</v>
      </c>
      <c r="K1214" t="s">
        <v>1334</v>
      </c>
      <c r="L1214" t="s">
        <v>4143</v>
      </c>
      <c r="M1214">
        <v>110394</v>
      </c>
      <c r="N1214">
        <v>5074</v>
      </c>
      <c r="O1214" t="s">
        <v>109</v>
      </c>
      <c r="P1214">
        <v>0</v>
      </c>
      <c r="Q1214" t="s">
        <v>4144</v>
      </c>
      <c r="R1214" t="s">
        <v>4145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424</v>
      </c>
      <c r="B1215" t="s">
        <v>1616</v>
      </c>
      <c r="C1215">
        <v>374</v>
      </c>
      <c r="D1215">
        <v>147</v>
      </c>
      <c r="E1215">
        <v>436</v>
      </c>
      <c r="F1215">
        <v>175</v>
      </c>
      <c r="G1215" t="s">
        <v>4146</v>
      </c>
      <c r="H1215">
        <v>3000</v>
      </c>
      <c r="I1215">
        <v>74098862</v>
      </c>
      <c r="J1215" t="s">
        <v>755</v>
      </c>
      <c r="K1215" t="s">
        <v>532</v>
      </c>
      <c r="L1215" t="s">
        <v>4147</v>
      </c>
      <c r="M1215">
        <v>656640</v>
      </c>
      <c r="N1215">
        <v>3924</v>
      </c>
      <c r="O1215" t="s">
        <v>4148</v>
      </c>
      <c r="P1215">
        <v>1</v>
      </c>
      <c r="Q1215" t="s">
        <v>4149</v>
      </c>
      <c r="R1215" t="s">
        <v>4150</v>
      </c>
      <c r="S1215">
        <v>1732</v>
      </c>
      <c r="T1215" t="s">
        <v>37</v>
      </c>
      <c r="U1215" t="s">
        <v>38</v>
      </c>
      <c r="V1215" t="s">
        <v>350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1162</v>
      </c>
      <c r="C1216">
        <v>235</v>
      </c>
      <c r="D1216">
        <v>90</v>
      </c>
      <c r="E1216">
        <v>38</v>
      </c>
      <c r="F1216">
        <v>882</v>
      </c>
      <c r="G1216" t="s">
        <v>480</v>
      </c>
      <c r="H1216">
        <v>2000</v>
      </c>
      <c r="I1216">
        <v>72266306</v>
      </c>
      <c r="J1216" t="s">
        <v>1025</v>
      </c>
      <c r="K1216" t="s">
        <v>319</v>
      </c>
      <c r="L1216" t="s">
        <v>4151</v>
      </c>
      <c r="M1216">
        <v>127528</v>
      </c>
      <c r="N1216">
        <v>6775</v>
      </c>
      <c r="O1216" t="s">
        <v>134</v>
      </c>
      <c r="P1216">
        <v>4</v>
      </c>
      <c r="Q1216" t="s">
        <v>4152</v>
      </c>
      <c r="R1216" t="s">
        <v>4153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3883</v>
      </c>
      <c r="C1217">
        <v>215</v>
      </c>
      <c r="D1217">
        <v>105</v>
      </c>
      <c r="E1217">
        <v>29</v>
      </c>
      <c r="F1217">
        <v>257</v>
      </c>
      <c r="G1217" t="s">
        <v>171</v>
      </c>
      <c r="H1217">
        <v>24000</v>
      </c>
      <c r="I1217">
        <v>71347010</v>
      </c>
      <c r="J1217" t="s">
        <v>816</v>
      </c>
      <c r="K1217" t="s">
        <v>74</v>
      </c>
      <c r="L1217" t="s">
        <v>4154</v>
      </c>
      <c r="M1217">
        <v>166194</v>
      </c>
      <c r="N1217">
        <v>28928</v>
      </c>
      <c r="O1217" t="s">
        <v>4155</v>
      </c>
      <c r="P1217">
        <v>2</v>
      </c>
      <c r="Q1217" t="s">
        <v>4156</v>
      </c>
      <c r="R1217" t="s">
        <v>4157</v>
      </c>
      <c r="S1217">
        <v>215</v>
      </c>
      <c r="T1217" t="s">
        <v>37</v>
      </c>
      <c r="U1217" t="s">
        <v>38</v>
      </c>
      <c r="V1217" t="s">
        <v>350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1503</v>
      </c>
      <c r="C1218">
        <v>109</v>
      </c>
      <c r="D1218">
        <v>114</v>
      </c>
      <c r="E1218">
        <v>101</v>
      </c>
      <c r="F1218">
        <v>398</v>
      </c>
      <c r="G1218" t="s">
        <v>1087</v>
      </c>
      <c r="H1218">
        <v>700</v>
      </c>
      <c r="I1218">
        <v>70836296</v>
      </c>
      <c r="J1218" t="s">
        <v>1170</v>
      </c>
      <c r="K1218" t="s">
        <v>861</v>
      </c>
      <c r="L1218" t="s">
        <v>4158</v>
      </c>
      <c r="M1218">
        <v>109445</v>
      </c>
      <c r="N1218">
        <v>2842</v>
      </c>
      <c r="O1218" t="s">
        <v>4159</v>
      </c>
      <c r="P1218">
        <v>2</v>
      </c>
      <c r="Q1218" t="s">
        <v>4160</v>
      </c>
      <c r="R1218" t="s">
        <v>4161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424</v>
      </c>
      <c r="B1219" t="s">
        <v>431</v>
      </c>
      <c r="C1219">
        <v>125</v>
      </c>
      <c r="D1219">
        <v>206</v>
      </c>
      <c r="E1219">
        <v>0</v>
      </c>
      <c r="F1219">
        <v>4</v>
      </c>
      <c r="G1219" t="s">
        <v>4162</v>
      </c>
      <c r="H1219">
        <v>433</v>
      </c>
      <c r="I1219">
        <v>70405498</v>
      </c>
      <c r="J1219" t="s">
        <v>1277</v>
      </c>
      <c r="K1219" t="s">
        <v>4163</v>
      </c>
      <c r="L1219" t="s">
        <v>4164</v>
      </c>
      <c r="M1219">
        <v>113472</v>
      </c>
      <c r="N1219">
        <v>698</v>
      </c>
      <c r="O1219" t="s">
        <v>4165</v>
      </c>
      <c r="P1219">
        <v>1</v>
      </c>
      <c r="Q1219" t="s">
        <v>4166</v>
      </c>
      <c r="R1219" t="s">
        <v>4167</v>
      </c>
      <c r="S1219">
        <v>442</v>
      </c>
      <c r="T1219" t="s">
        <v>37</v>
      </c>
      <c r="U1219" t="s">
        <v>727</v>
      </c>
      <c r="V1219" t="s">
        <v>350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2773</v>
      </c>
      <c r="C1220">
        <v>65</v>
      </c>
      <c r="D1220">
        <v>99</v>
      </c>
      <c r="E1220">
        <v>14</v>
      </c>
      <c r="F1220">
        <v>633</v>
      </c>
      <c r="G1220" t="s">
        <v>4168</v>
      </c>
      <c r="H1220">
        <v>17000</v>
      </c>
      <c r="I1220">
        <v>70163652</v>
      </c>
      <c r="J1220" t="s">
        <v>541</v>
      </c>
      <c r="K1220" t="s">
        <v>295</v>
      </c>
      <c r="L1220" t="s">
        <v>4169</v>
      </c>
      <c r="M1220">
        <v>31968</v>
      </c>
      <c r="N1220">
        <v>19334</v>
      </c>
      <c r="O1220" t="s">
        <v>4170</v>
      </c>
      <c r="P1220">
        <v>0</v>
      </c>
      <c r="Q1220" t="s">
        <v>4171</v>
      </c>
      <c r="R1220" t="s">
        <v>4172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226</v>
      </c>
      <c r="H1221">
        <v>24000</v>
      </c>
      <c r="I1221">
        <v>66808615</v>
      </c>
      <c r="J1221" t="s">
        <v>4173</v>
      </c>
      <c r="K1221" t="s">
        <v>74</v>
      </c>
      <c r="L1221" t="s">
        <v>4174</v>
      </c>
      <c r="M1221">
        <v>87351</v>
      </c>
      <c r="N1221">
        <v>43917</v>
      </c>
      <c r="O1221" t="s">
        <v>754</v>
      </c>
      <c r="P1221">
        <v>0</v>
      </c>
      <c r="Q1221" t="s">
        <v>4175</v>
      </c>
      <c r="R1221" t="s">
        <v>4176</v>
      </c>
      <c r="S1221">
        <v>344</v>
      </c>
      <c r="T1221" t="s">
        <v>37</v>
      </c>
      <c r="U1221" t="s">
        <v>38</v>
      </c>
      <c r="V1221" t="s">
        <v>350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336</v>
      </c>
      <c r="C1222">
        <v>322</v>
      </c>
      <c r="D1222">
        <v>137</v>
      </c>
      <c r="E1222">
        <v>11000</v>
      </c>
      <c r="F1222">
        <v>465</v>
      </c>
      <c r="G1222" t="s">
        <v>1567</v>
      </c>
      <c r="H1222">
        <v>769</v>
      </c>
      <c r="I1222">
        <v>115603980</v>
      </c>
      <c r="J1222" t="s">
        <v>1568</v>
      </c>
      <c r="K1222" t="s">
        <v>1569</v>
      </c>
      <c r="L1222" t="s">
        <v>1570</v>
      </c>
      <c r="M1222">
        <v>103589</v>
      </c>
      <c r="N1222">
        <v>2938</v>
      </c>
      <c r="O1222" t="s">
        <v>1571</v>
      </c>
      <c r="P1222">
        <v>0</v>
      </c>
      <c r="Q1222" t="s">
        <v>1572</v>
      </c>
      <c r="R1222" t="s">
        <v>1573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3860</v>
      </c>
      <c r="C1223">
        <v>191</v>
      </c>
      <c r="D1223">
        <v>102</v>
      </c>
      <c r="E1223">
        <v>23</v>
      </c>
      <c r="F1223">
        <v>651</v>
      </c>
      <c r="G1223" t="s">
        <v>1120</v>
      </c>
      <c r="H1223">
        <v>2000</v>
      </c>
      <c r="I1223">
        <v>64149837</v>
      </c>
      <c r="J1223" t="s">
        <v>4177</v>
      </c>
      <c r="K1223" t="s">
        <v>4178</v>
      </c>
      <c r="L1223" t="s">
        <v>4179</v>
      </c>
      <c r="M1223">
        <v>146899</v>
      </c>
      <c r="N1223">
        <v>7009</v>
      </c>
      <c r="O1223" t="s">
        <v>2829</v>
      </c>
      <c r="P1223">
        <v>1</v>
      </c>
      <c r="Q1223" t="s">
        <v>4180</v>
      </c>
      <c r="R1223" t="s">
        <v>4181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4182</v>
      </c>
      <c r="C1224">
        <v>191</v>
      </c>
      <c r="D1224">
        <v>109</v>
      </c>
      <c r="E1224">
        <v>415</v>
      </c>
      <c r="F1224">
        <v>119</v>
      </c>
      <c r="G1224" t="s">
        <v>4183</v>
      </c>
      <c r="H1224">
        <v>982</v>
      </c>
      <c r="I1224">
        <v>83906114</v>
      </c>
      <c r="J1224" t="s">
        <v>816</v>
      </c>
      <c r="K1224" t="s">
        <v>588</v>
      </c>
      <c r="L1224" t="s">
        <v>4184</v>
      </c>
      <c r="M1224">
        <v>104481</v>
      </c>
      <c r="N1224">
        <v>2357</v>
      </c>
      <c r="O1224" t="s">
        <v>4185</v>
      </c>
      <c r="P1224">
        <v>2</v>
      </c>
      <c r="Q1224" t="s">
        <v>4186</v>
      </c>
      <c r="R1224" t="s">
        <v>4187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3647</v>
      </c>
      <c r="C1225">
        <v>221</v>
      </c>
      <c r="D1225">
        <v>82</v>
      </c>
      <c r="E1225">
        <v>160</v>
      </c>
      <c r="F1225">
        <v>748</v>
      </c>
      <c r="G1225" t="s">
        <v>4188</v>
      </c>
      <c r="H1225">
        <v>164000</v>
      </c>
      <c r="I1225">
        <v>66466372</v>
      </c>
      <c r="J1225" t="s">
        <v>4189</v>
      </c>
      <c r="K1225" t="s">
        <v>4190</v>
      </c>
      <c r="L1225" t="s">
        <v>4191</v>
      </c>
      <c r="M1225">
        <v>75345</v>
      </c>
      <c r="N1225">
        <v>303717</v>
      </c>
      <c r="O1225" t="s">
        <v>4192</v>
      </c>
      <c r="P1225">
        <v>0</v>
      </c>
      <c r="Q1225" t="s">
        <v>4193</v>
      </c>
      <c r="R1225" t="s">
        <v>4194</v>
      </c>
      <c r="S1225">
        <v>290</v>
      </c>
      <c r="T1225" t="s">
        <v>37</v>
      </c>
      <c r="U1225" t="s">
        <v>38</v>
      </c>
      <c r="V1225" t="s">
        <v>350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251</v>
      </c>
      <c r="C1226">
        <v>459</v>
      </c>
      <c r="D1226">
        <v>142</v>
      </c>
      <c r="E1226">
        <v>14000</v>
      </c>
      <c r="F1226">
        <v>423</v>
      </c>
      <c r="G1226" t="s">
        <v>591</v>
      </c>
      <c r="H1226">
        <v>15000</v>
      </c>
      <c r="I1226">
        <v>72306065</v>
      </c>
      <c r="J1226" t="s">
        <v>1277</v>
      </c>
      <c r="K1226" t="s">
        <v>217</v>
      </c>
      <c r="L1226" t="s">
        <v>4195</v>
      </c>
      <c r="M1226">
        <v>178118</v>
      </c>
      <c r="N1226">
        <v>16944</v>
      </c>
      <c r="O1226" t="s">
        <v>3470</v>
      </c>
      <c r="P1226">
        <v>0</v>
      </c>
      <c r="Q1226" t="s">
        <v>4196</v>
      </c>
      <c r="R1226" t="s">
        <v>4197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986</v>
      </c>
      <c r="C1227">
        <v>131</v>
      </c>
      <c r="D1227">
        <v>106</v>
      </c>
      <c r="E1227">
        <v>212</v>
      </c>
      <c r="F1227">
        <v>389</v>
      </c>
      <c r="G1227" t="s">
        <v>1674</v>
      </c>
      <c r="H1227">
        <v>578</v>
      </c>
      <c r="I1227">
        <v>59068786</v>
      </c>
      <c r="J1227" t="s">
        <v>928</v>
      </c>
      <c r="K1227" t="s">
        <v>4198</v>
      </c>
      <c r="L1227" t="s">
        <v>4199</v>
      </c>
      <c r="M1227">
        <v>86902</v>
      </c>
      <c r="N1227">
        <v>2544</v>
      </c>
      <c r="O1227" t="s">
        <v>4200</v>
      </c>
      <c r="P1227">
        <v>2</v>
      </c>
      <c r="Q1227" t="s">
        <v>4201</v>
      </c>
      <c r="R1227" t="s">
        <v>4202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4203</v>
      </c>
      <c r="C1228">
        <v>222</v>
      </c>
      <c r="D1228">
        <v>114</v>
      </c>
      <c r="E1228">
        <v>89</v>
      </c>
      <c r="F1228">
        <v>177</v>
      </c>
      <c r="G1228" t="s">
        <v>4204</v>
      </c>
      <c r="H1228">
        <v>836</v>
      </c>
      <c r="I1228">
        <v>60923325</v>
      </c>
      <c r="J1228" t="s">
        <v>4205</v>
      </c>
      <c r="K1228" t="s">
        <v>4206</v>
      </c>
      <c r="L1228" t="s">
        <v>4207</v>
      </c>
      <c r="M1228">
        <v>147317</v>
      </c>
      <c r="N1228">
        <v>2091</v>
      </c>
      <c r="O1228" t="s">
        <v>4208</v>
      </c>
      <c r="P1228">
        <v>2</v>
      </c>
      <c r="Q1228" t="s">
        <v>4209</v>
      </c>
      <c r="R1228" t="s">
        <v>4210</v>
      </c>
      <c r="S1228">
        <v>197</v>
      </c>
      <c r="T1228" t="s">
        <v>37</v>
      </c>
      <c r="U1228" t="s">
        <v>38</v>
      </c>
      <c r="V1228" t="s">
        <v>350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814</v>
      </c>
      <c r="C1229">
        <v>118</v>
      </c>
      <c r="D1229">
        <v>106</v>
      </c>
      <c r="E1229">
        <v>23</v>
      </c>
      <c r="F1229">
        <v>418</v>
      </c>
      <c r="G1229" t="s">
        <v>4211</v>
      </c>
      <c r="H1229">
        <v>1000</v>
      </c>
      <c r="I1229">
        <v>57887882</v>
      </c>
      <c r="J1229" t="s">
        <v>715</v>
      </c>
      <c r="K1229" t="s">
        <v>618</v>
      </c>
      <c r="L1229" t="s">
        <v>4212</v>
      </c>
      <c r="M1229">
        <v>35508</v>
      </c>
      <c r="N1229">
        <v>2325</v>
      </c>
      <c r="O1229" t="s">
        <v>404</v>
      </c>
      <c r="P1229">
        <v>2</v>
      </c>
      <c r="Q1229" t="s">
        <v>4213</v>
      </c>
      <c r="R1229" t="s">
        <v>4214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1285</v>
      </c>
      <c r="C1230">
        <v>100</v>
      </c>
      <c r="D1230">
        <v>108</v>
      </c>
      <c r="E1230">
        <v>287</v>
      </c>
      <c r="F1230">
        <v>823</v>
      </c>
      <c r="G1230" t="s">
        <v>1010</v>
      </c>
      <c r="H1230">
        <v>4000</v>
      </c>
      <c r="I1230">
        <v>53955614</v>
      </c>
      <c r="J1230" t="s">
        <v>1345</v>
      </c>
      <c r="K1230" t="s">
        <v>76</v>
      </c>
      <c r="L1230" t="s">
        <v>4215</v>
      </c>
      <c r="M1230">
        <v>77415</v>
      </c>
      <c r="N1230">
        <v>8610</v>
      </c>
      <c r="O1230" t="s">
        <v>3037</v>
      </c>
      <c r="P1230">
        <v>0</v>
      </c>
      <c r="Q1230" t="s">
        <v>4216</v>
      </c>
      <c r="R1230" t="s">
        <v>4217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4218</v>
      </c>
      <c r="C1231">
        <v>70</v>
      </c>
      <c r="D1231">
        <v>98</v>
      </c>
      <c r="E1231">
        <v>20</v>
      </c>
      <c r="F1231">
        <v>968</v>
      </c>
      <c r="G1231" t="s">
        <v>960</v>
      </c>
      <c r="H1231">
        <v>2000</v>
      </c>
      <c r="I1231">
        <v>54967359</v>
      </c>
      <c r="J1231" t="s">
        <v>3551</v>
      </c>
      <c r="K1231" t="s">
        <v>4219</v>
      </c>
      <c r="L1231" t="s">
        <v>4220</v>
      </c>
      <c r="M1231">
        <v>52805</v>
      </c>
      <c r="N1231">
        <v>7039</v>
      </c>
      <c r="O1231" t="s">
        <v>1556</v>
      </c>
      <c r="P1231">
        <v>0</v>
      </c>
      <c r="Q1231" t="s">
        <v>4221</v>
      </c>
      <c r="R1231" t="s">
        <v>4222</v>
      </c>
      <c r="S1231">
        <v>209</v>
      </c>
      <c r="T1231" t="s">
        <v>37</v>
      </c>
      <c r="U1231" t="s">
        <v>38</v>
      </c>
      <c r="V1231" t="s">
        <v>350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315</v>
      </c>
      <c r="C1232">
        <v>138</v>
      </c>
      <c r="D1232">
        <v>131</v>
      </c>
      <c r="E1232">
        <v>58</v>
      </c>
      <c r="F1232">
        <v>720</v>
      </c>
      <c r="G1232" t="s">
        <v>205</v>
      </c>
      <c r="H1232">
        <v>15000</v>
      </c>
      <c r="I1232">
        <v>54228104</v>
      </c>
      <c r="J1232" t="s">
        <v>4223</v>
      </c>
      <c r="K1232" t="s">
        <v>96</v>
      </c>
      <c r="L1232" t="s">
        <v>4224</v>
      </c>
      <c r="M1232">
        <v>104991</v>
      </c>
      <c r="N1232">
        <v>17152</v>
      </c>
      <c r="O1232" t="s">
        <v>909</v>
      </c>
      <c r="P1232">
        <v>1</v>
      </c>
      <c r="Q1232" t="s">
        <v>4225</v>
      </c>
      <c r="R1232" t="s">
        <v>4226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3469</v>
      </c>
      <c r="C1233">
        <v>274</v>
      </c>
      <c r="D1233">
        <v>118</v>
      </c>
      <c r="E1233">
        <v>65</v>
      </c>
      <c r="F1233">
        <v>638</v>
      </c>
      <c r="G1233" t="s">
        <v>4227</v>
      </c>
      <c r="H1233">
        <v>11000</v>
      </c>
      <c r="I1233">
        <v>57981889</v>
      </c>
      <c r="J1233" t="s">
        <v>1018</v>
      </c>
      <c r="K1233" t="s">
        <v>386</v>
      </c>
      <c r="L1233" t="s">
        <v>4228</v>
      </c>
      <c r="M1233">
        <v>173848</v>
      </c>
      <c r="N1233">
        <v>13943</v>
      </c>
      <c r="O1233" t="s">
        <v>1409</v>
      </c>
      <c r="P1233">
        <v>1</v>
      </c>
      <c r="Q1233" t="s">
        <v>4229</v>
      </c>
      <c r="R1233" t="s">
        <v>4230</v>
      </c>
      <c r="S1233">
        <v>203</v>
      </c>
      <c r="T1233" t="s">
        <v>37</v>
      </c>
      <c r="U1233" t="s">
        <v>38</v>
      </c>
      <c r="V1233" t="s">
        <v>350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2914</v>
      </c>
      <c r="C1234">
        <v>349</v>
      </c>
      <c r="D1234">
        <v>113</v>
      </c>
      <c r="E1234">
        <v>174</v>
      </c>
      <c r="F1234">
        <v>767</v>
      </c>
      <c r="G1234" t="s">
        <v>100</v>
      </c>
      <c r="H1234">
        <v>14000</v>
      </c>
      <c r="I1234">
        <v>61094903</v>
      </c>
      <c r="J1234" t="s">
        <v>603</v>
      </c>
      <c r="K1234" t="s">
        <v>158</v>
      </c>
      <c r="L1234" t="s">
        <v>4231</v>
      </c>
      <c r="M1234">
        <v>210542</v>
      </c>
      <c r="N1234">
        <v>17152</v>
      </c>
      <c r="O1234" t="s">
        <v>4232</v>
      </c>
      <c r="P1234">
        <v>3</v>
      </c>
      <c r="Q1234" t="s">
        <v>4233</v>
      </c>
      <c r="R1234" t="s">
        <v>4234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181</v>
      </c>
      <c r="H1235">
        <v>23000</v>
      </c>
      <c r="I1235">
        <v>53082743</v>
      </c>
      <c r="J1235" t="s">
        <v>1054</v>
      </c>
      <c r="K1235" t="s">
        <v>58</v>
      </c>
      <c r="L1235" t="s">
        <v>4235</v>
      </c>
      <c r="M1235">
        <v>844052</v>
      </c>
      <c r="N1235">
        <v>63986</v>
      </c>
      <c r="O1235" t="s">
        <v>88</v>
      </c>
      <c r="P1235">
        <v>1</v>
      </c>
      <c r="Q1235" t="s">
        <v>4236</v>
      </c>
      <c r="R1235" t="s">
        <v>4237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2302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541</v>
      </c>
      <c r="K1236" t="s">
        <v>99</v>
      </c>
      <c r="L1236" t="s">
        <v>4238</v>
      </c>
      <c r="M1236">
        <v>114294</v>
      </c>
      <c r="N1236">
        <v>30571</v>
      </c>
      <c r="O1236" t="s">
        <v>4239</v>
      </c>
      <c r="P1236">
        <v>7</v>
      </c>
      <c r="Q1236" t="s">
        <v>4240</v>
      </c>
      <c r="R1236" t="s">
        <v>4241</v>
      </c>
      <c r="S1236">
        <v>187</v>
      </c>
      <c r="T1236" t="s">
        <v>37</v>
      </c>
      <c r="U1236" t="s">
        <v>38</v>
      </c>
      <c r="V1236" t="s">
        <v>350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4242</v>
      </c>
      <c r="C1237">
        <v>83</v>
      </c>
      <c r="D1237">
        <v>89</v>
      </c>
      <c r="E1237">
        <v>7</v>
      </c>
      <c r="F1237">
        <v>91</v>
      </c>
      <c r="G1237" t="s">
        <v>4243</v>
      </c>
      <c r="H1237">
        <v>3000</v>
      </c>
      <c r="I1237">
        <v>57011847</v>
      </c>
      <c r="J1237" t="s">
        <v>368</v>
      </c>
      <c r="K1237" t="s">
        <v>300</v>
      </c>
      <c r="L1237" t="s">
        <v>4244</v>
      </c>
      <c r="M1237">
        <v>20615</v>
      </c>
      <c r="N1237">
        <v>3361</v>
      </c>
      <c r="O1237" t="s">
        <v>4245</v>
      </c>
      <c r="P1237">
        <v>2</v>
      </c>
      <c r="Q1237" t="s">
        <v>4246</v>
      </c>
      <c r="R1237" t="s">
        <v>4247</v>
      </c>
      <c r="S1237">
        <v>44</v>
      </c>
      <c r="T1237" t="s">
        <v>37</v>
      </c>
      <c r="U1237" t="s">
        <v>38</v>
      </c>
      <c r="V1237" t="s">
        <v>84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1416</v>
      </c>
      <c r="C1238">
        <v>283</v>
      </c>
      <c r="D1238">
        <v>139</v>
      </c>
      <c r="E1238">
        <v>0</v>
      </c>
      <c r="F1238">
        <v>19</v>
      </c>
      <c r="G1238" t="s">
        <v>4248</v>
      </c>
      <c r="H1238">
        <v>708</v>
      </c>
      <c r="I1238">
        <v>50859889</v>
      </c>
      <c r="J1238" t="s">
        <v>408</v>
      </c>
      <c r="K1238" t="s">
        <v>4249</v>
      </c>
      <c r="L1238" t="s">
        <v>4250</v>
      </c>
      <c r="M1238">
        <v>236000</v>
      </c>
      <c r="N1238">
        <v>848</v>
      </c>
      <c r="O1238" t="s">
        <v>4251</v>
      </c>
      <c r="P1238">
        <v>0</v>
      </c>
      <c r="Q1238" t="s">
        <v>4252</v>
      </c>
      <c r="R1238" t="s">
        <v>4253</v>
      </c>
      <c r="S1238">
        <v>1043</v>
      </c>
      <c r="T1238" t="s">
        <v>4254</v>
      </c>
      <c r="U1238" t="s">
        <v>38</v>
      </c>
      <c r="V1238" t="s">
        <v>350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3928</v>
      </c>
      <c r="C1239">
        <v>105</v>
      </c>
      <c r="D1239">
        <v>130</v>
      </c>
      <c r="E1239">
        <v>46</v>
      </c>
      <c r="F1239">
        <v>162</v>
      </c>
      <c r="G1239" t="s">
        <v>577</v>
      </c>
      <c r="H1239">
        <v>387</v>
      </c>
      <c r="I1239">
        <v>51185897</v>
      </c>
      <c r="J1239" t="s">
        <v>50</v>
      </c>
      <c r="K1239" t="s">
        <v>751</v>
      </c>
      <c r="L1239" t="s">
        <v>4255</v>
      </c>
      <c r="M1239">
        <v>69457</v>
      </c>
      <c r="N1239">
        <v>1233</v>
      </c>
      <c r="O1239" t="s">
        <v>490</v>
      </c>
      <c r="P1239">
        <v>1</v>
      </c>
      <c r="Q1239" t="s">
        <v>4256</v>
      </c>
      <c r="R1239" t="s">
        <v>4257</v>
      </c>
      <c r="S1239">
        <v>271</v>
      </c>
      <c r="T1239" t="s">
        <v>37</v>
      </c>
      <c r="U1239" t="s">
        <v>56</v>
      </c>
      <c r="V1239" t="s">
        <v>84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4258</v>
      </c>
      <c r="C1240">
        <v>351</v>
      </c>
      <c r="D1240">
        <v>107</v>
      </c>
      <c r="E1240">
        <v>190</v>
      </c>
      <c r="F1240">
        <v>520</v>
      </c>
      <c r="G1240" t="s">
        <v>440</v>
      </c>
      <c r="H1240">
        <v>2000</v>
      </c>
      <c r="I1240">
        <v>52000688</v>
      </c>
      <c r="J1240" t="s">
        <v>157</v>
      </c>
      <c r="K1240" t="s">
        <v>4259</v>
      </c>
      <c r="L1240" t="s">
        <v>4260</v>
      </c>
      <c r="M1240">
        <v>171418</v>
      </c>
      <c r="N1240">
        <v>4243</v>
      </c>
      <c r="O1240" t="s">
        <v>2957</v>
      </c>
      <c r="P1240">
        <v>0</v>
      </c>
      <c r="Q1240" t="s">
        <v>4261</v>
      </c>
      <c r="R1240" t="s">
        <v>4262</v>
      </c>
      <c r="S1240">
        <v>619</v>
      </c>
      <c r="T1240" t="s">
        <v>37</v>
      </c>
      <c r="U1240" t="s">
        <v>38</v>
      </c>
      <c r="V1240" t="s">
        <v>350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1239</v>
      </c>
      <c r="C1241">
        <v>16</v>
      </c>
      <c r="D1241">
        <v>116</v>
      </c>
      <c r="E1241">
        <v>425</v>
      </c>
      <c r="F1241">
        <v>204</v>
      </c>
      <c r="G1241" t="s">
        <v>4263</v>
      </c>
      <c r="H1241">
        <v>954</v>
      </c>
      <c r="I1241">
        <v>49851591</v>
      </c>
      <c r="J1241" t="s">
        <v>2048</v>
      </c>
      <c r="K1241" t="s">
        <v>447</v>
      </c>
      <c r="L1241" t="s">
        <v>4264</v>
      </c>
      <c r="M1241">
        <v>7900</v>
      </c>
      <c r="N1241">
        <v>2179</v>
      </c>
      <c r="O1241" t="s">
        <v>4265</v>
      </c>
      <c r="P1241">
        <v>3</v>
      </c>
      <c r="Q1241" t="s">
        <v>4266</v>
      </c>
      <c r="R1241" t="s">
        <v>4267</v>
      </c>
      <c r="S1241">
        <v>34</v>
      </c>
      <c r="T1241" t="s">
        <v>37</v>
      </c>
      <c r="U1241" t="s">
        <v>38</v>
      </c>
      <c r="V1241" t="s">
        <v>84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2187</v>
      </c>
      <c r="C1242">
        <v>195</v>
      </c>
      <c r="D1242">
        <v>96</v>
      </c>
      <c r="E1242">
        <v>192</v>
      </c>
      <c r="F1242">
        <v>501</v>
      </c>
      <c r="G1242" t="s">
        <v>2485</v>
      </c>
      <c r="H1242">
        <v>40000</v>
      </c>
      <c r="I1242">
        <v>47781388</v>
      </c>
      <c r="J1242" t="s">
        <v>469</v>
      </c>
      <c r="K1242" t="s">
        <v>43</v>
      </c>
      <c r="L1242" t="s">
        <v>4268</v>
      </c>
      <c r="M1242">
        <v>147504</v>
      </c>
      <c r="N1242">
        <v>41293</v>
      </c>
      <c r="O1242" t="s">
        <v>1750</v>
      </c>
      <c r="P1242">
        <v>1</v>
      </c>
      <c r="Q1242" t="s">
        <v>4269</v>
      </c>
      <c r="R1242" t="s">
        <v>4270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4271</v>
      </c>
      <c r="C1243">
        <v>175</v>
      </c>
      <c r="D1243">
        <v>99</v>
      </c>
      <c r="E1243">
        <v>18</v>
      </c>
      <c r="F1243">
        <v>211</v>
      </c>
      <c r="G1243" t="s">
        <v>2874</v>
      </c>
      <c r="H1243">
        <v>18000</v>
      </c>
      <c r="I1243">
        <v>52320979</v>
      </c>
      <c r="J1243" t="s">
        <v>396</v>
      </c>
      <c r="K1243" t="s">
        <v>353</v>
      </c>
      <c r="L1243" t="s">
        <v>4272</v>
      </c>
      <c r="M1243">
        <v>114321</v>
      </c>
      <c r="N1243">
        <v>18693</v>
      </c>
      <c r="O1243" t="s">
        <v>4273</v>
      </c>
      <c r="P1243">
        <v>0</v>
      </c>
      <c r="Q1243" t="s">
        <v>4274</v>
      </c>
      <c r="R1243" t="s">
        <v>4275</v>
      </c>
      <c r="S1243">
        <v>548</v>
      </c>
      <c r="T1243" t="s">
        <v>37</v>
      </c>
      <c r="U1243" t="s">
        <v>38</v>
      </c>
      <c r="V1243" t="s">
        <v>84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424</v>
      </c>
      <c r="B1244" t="s">
        <v>2178</v>
      </c>
      <c r="C1244">
        <v>193</v>
      </c>
      <c r="D1244">
        <v>104</v>
      </c>
      <c r="E1244">
        <v>34</v>
      </c>
      <c r="F1244">
        <v>280</v>
      </c>
      <c r="G1244" t="s">
        <v>4276</v>
      </c>
      <c r="H1244">
        <v>545</v>
      </c>
      <c r="I1244">
        <v>47806295</v>
      </c>
      <c r="J1244" t="s">
        <v>1342</v>
      </c>
      <c r="K1244" t="s">
        <v>4277</v>
      </c>
      <c r="L1244" t="s">
        <v>4278</v>
      </c>
      <c r="M1244">
        <v>87447</v>
      </c>
      <c r="N1244">
        <v>1274</v>
      </c>
      <c r="O1244" t="s">
        <v>4279</v>
      </c>
      <c r="P1244">
        <v>0</v>
      </c>
      <c r="Q1244" t="s">
        <v>4280</v>
      </c>
      <c r="R1244" t="s">
        <v>4281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4282</v>
      </c>
      <c r="C1245">
        <v>169</v>
      </c>
      <c r="D1245">
        <v>105</v>
      </c>
      <c r="E1245">
        <v>54</v>
      </c>
      <c r="F1245">
        <v>988</v>
      </c>
      <c r="G1245" t="s">
        <v>2237</v>
      </c>
      <c r="H1245">
        <v>3000</v>
      </c>
      <c r="I1245">
        <v>51853450</v>
      </c>
      <c r="J1245" t="s">
        <v>2581</v>
      </c>
      <c r="K1245" t="s">
        <v>427</v>
      </c>
      <c r="L1245" t="s">
        <v>4283</v>
      </c>
      <c r="M1245">
        <v>37398</v>
      </c>
      <c r="N1245">
        <v>9069</v>
      </c>
      <c r="O1245" t="s">
        <v>220</v>
      </c>
      <c r="P1245">
        <v>0</v>
      </c>
      <c r="Q1245" t="s">
        <v>4284</v>
      </c>
      <c r="R1245" t="s">
        <v>4285</v>
      </c>
      <c r="S1245">
        <v>110</v>
      </c>
      <c r="T1245" t="s">
        <v>37</v>
      </c>
      <c r="U1245" t="s">
        <v>38</v>
      </c>
      <c r="V1245" t="s">
        <v>84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4286</v>
      </c>
      <c r="C1246">
        <v>128</v>
      </c>
      <c r="D1246">
        <v>101</v>
      </c>
      <c r="E1246">
        <v>10</v>
      </c>
      <c r="F1246">
        <v>681</v>
      </c>
      <c r="G1246" t="s">
        <v>4287</v>
      </c>
      <c r="H1246">
        <v>1000</v>
      </c>
      <c r="I1246">
        <v>46012734</v>
      </c>
      <c r="J1246" t="s">
        <v>816</v>
      </c>
      <c r="K1246" t="s">
        <v>4288</v>
      </c>
      <c r="L1246" t="s">
        <v>4289</v>
      </c>
      <c r="M1246">
        <v>54421</v>
      </c>
      <c r="N1246">
        <v>4298</v>
      </c>
      <c r="O1246" t="s">
        <v>1048</v>
      </c>
      <c r="P1246">
        <v>2</v>
      </c>
      <c r="Q1246" t="s">
        <v>4290</v>
      </c>
      <c r="R1246" t="s">
        <v>4291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1574</v>
      </c>
      <c r="C1247">
        <v>249</v>
      </c>
      <c r="D1247">
        <v>134</v>
      </c>
      <c r="E1247">
        <v>16000</v>
      </c>
      <c r="F1247">
        <v>235</v>
      </c>
      <c r="G1247" t="s">
        <v>4292</v>
      </c>
      <c r="H1247">
        <v>880</v>
      </c>
      <c r="I1247">
        <v>47034272</v>
      </c>
      <c r="J1247" t="s">
        <v>4293</v>
      </c>
      <c r="K1247" t="s">
        <v>4294</v>
      </c>
      <c r="L1247" t="s">
        <v>4295</v>
      </c>
      <c r="M1247">
        <v>25465</v>
      </c>
      <c r="N1247">
        <v>2281</v>
      </c>
      <c r="O1247" t="s">
        <v>4296</v>
      </c>
      <c r="P1247">
        <v>1</v>
      </c>
      <c r="Q1247" t="s">
        <v>4297</v>
      </c>
      <c r="R1247" t="s">
        <v>4298</v>
      </c>
      <c r="S1247">
        <v>190</v>
      </c>
      <c r="T1247" t="s">
        <v>37</v>
      </c>
      <c r="U1247" t="s">
        <v>38</v>
      </c>
      <c r="V1247" t="s">
        <v>350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2636</v>
      </c>
      <c r="C1248">
        <v>91</v>
      </c>
      <c r="D1248">
        <v>135</v>
      </c>
      <c r="E1248">
        <v>0</v>
      </c>
      <c r="F1248">
        <v>913</v>
      </c>
      <c r="G1248" t="s">
        <v>1106</v>
      </c>
      <c r="H1248">
        <v>13000</v>
      </c>
      <c r="I1248">
        <v>45856732</v>
      </c>
      <c r="J1248" t="s">
        <v>1018</v>
      </c>
      <c r="K1248" t="s">
        <v>604</v>
      </c>
      <c r="L1248" t="s">
        <v>4299</v>
      </c>
      <c r="M1248">
        <v>46221</v>
      </c>
      <c r="N1248">
        <v>16762</v>
      </c>
      <c r="O1248" t="s">
        <v>1225</v>
      </c>
      <c r="P1248">
        <v>1</v>
      </c>
      <c r="Q1248" t="s">
        <v>4300</v>
      </c>
      <c r="R1248" t="s">
        <v>4301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3682</v>
      </c>
      <c r="C1249">
        <v>207</v>
      </c>
      <c r="D1249">
        <v>98</v>
      </c>
      <c r="E1249">
        <v>326</v>
      </c>
      <c r="F1249">
        <v>416</v>
      </c>
      <c r="G1249" t="s">
        <v>2485</v>
      </c>
      <c r="H1249">
        <v>21000</v>
      </c>
      <c r="I1249">
        <v>59588068</v>
      </c>
      <c r="J1249" t="s">
        <v>1342</v>
      </c>
      <c r="K1249" t="s">
        <v>86</v>
      </c>
      <c r="L1249" t="s">
        <v>4302</v>
      </c>
      <c r="M1249">
        <v>89557</v>
      </c>
      <c r="N1249">
        <v>22318</v>
      </c>
      <c r="O1249" t="s">
        <v>974</v>
      </c>
      <c r="P1249">
        <v>1</v>
      </c>
      <c r="Q1249" t="s">
        <v>4303</v>
      </c>
      <c r="R1249" t="s">
        <v>4304</v>
      </c>
      <c r="S1249">
        <v>376</v>
      </c>
      <c r="T1249" t="s">
        <v>37</v>
      </c>
      <c r="U1249" t="s">
        <v>38</v>
      </c>
      <c r="V1249" t="s">
        <v>350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251</v>
      </c>
      <c r="C1250">
        <v>77</v>
      </c>
      <c r="D1250">
        <v>155</v>
      </c>
      <c r="E1250">
        <v>14000</v>
      </c>
      <c r="F1250">
        <v>11000</v>
      </c>
      <c r="G1250" t="s">
        <v>283</v>
      </c>
      <c r="H1250">
        <v>12000</v>
      </c>
      <c r="I1250">
        <v>44175394</v>
      </c>
      <c r="J1250" t="s">
        <v>4305</v>
      </c>
      <c r="K1250" t="s">
        <v>433</v>
      </c>
      <c r="L1250" t="s">
        <v>4306</v>
      </c>
      <c r="M1250">
        <v>56509</v>
      </c>
      <c r="N1250">
        <v>37570</v>
      </c>
      <c r="O1250" t="s">
        <v>386</v>
      </c>
      <c r="P1250">
        <v>2</v>
      </c>
      <c r="Q1250" t="s">
        <v>4307</v>
      </c>
      <c r="R1250" t="s">
        <v>4308</v>
      </c>
      <c r="S1250">
        <v>227</v>
      </c>
      <c r="T1250" t="s">
        <v>37</v>
      </c>
      <c r="U1250" t="s">
        <v>38</v>
      </c>
      <c r="V1250" t="s">
        <v>350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668</v>
      </c>
      <c r="C1251">
        <v>25</v>
      </c>
      <c r="D1251">
        <v>106</v>
      </c>
      <c r="E1251">
        <v>323</v>
      </c>
      <c r="F1251">
        <v>0</v>
      </c>
      <c r="G1251" t="s">
        <v>4309</v>
      </c>
      <c r="H1251">
        <v>472</v>
      </c>
      <c r="I1251">
        <v>45500797</v>
      </c>
      <c r="J1251" t="s">
        <v>1100</v>
      </c>
      <c r="K1251" t="s">
        <v>4310</v>
      </c>
      <c r="L1251" t="s">
        <v>4311</v>
      </c>
      <c r="M1251">
        <v>17443</v>
      </c>
      <c r="N1251">
        <v>519</v>
      </c>
      <c r="O1251" t="s">
        <v>4312</v>
      </c>
      <c r="P1251">
        <v>2</v>
      </c>
      <c r="Q1251" t="s">
        <v>4313</v>
      </c>
      <c r="R1251" t="s">
        <v>4314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4315</v>
      </c>
      <c r="C1252">
        <v>211</v>
      </c>
      <c r="D1252">
        <v>102</v>
      </c>
      <c r="E1252">
        <v>25</v>
      </c>
      <c r="F1252">
        <v>473</v>
      </c>
      <c r="G1252" t="s">
        <v>4316</v>
      </c>
      <c r="H1252">
        <v>1000</v>
      </c>
      <c r="I1252">
        <v>41797066</v>
      </c>
      <c r="J1252" t="s">
        <v>1057</v>
      </c>
      <c r="K1252" t="s">
        <v>4317</v>
      </c>
      <c r="L1252" t="s">
        <v>4318</v>
      </c>
      <c r="M1252">
        <v>92789</v>
      </c>
      <c r="N1252">
        <v>4324</v>
      </c>
      <c r="O1252" t="s">
        <v>4319</v>
      </c>
      <c r="P1252">
        <v>0</v>
      </c>
      <c r="Q1252" t="s">
        <v>4320</v>
      </c>
      <c r="R1252" t="s">
        <v>4321</v>
      </c>
      <c r="S1252">
        <v>998</v>
      </c>
      <c r="T1252" t="s">
        <v>37</v>
      </c>
      <c r="U1252" t="s">
        <v>38</v>
      </c>
      <c r="V1252" t="s">
        <v>350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2025</v>
      </c>
      <c r="C1253">
        <v>19</v>
      </c>
      <c r="D1253">
        <v>95</v>
      </c>
      <c r="E1253">
        <v>80</v>
      </c>
      <c r="F1253">
        <v>287</v>
      </c>
      <c r="G1253" t="s">
        <v>4322</v>
      </c>
      <c r="H1253">
        <v>3000</v>
      </c>
      <c r="I1253">
        <v>38087756</v>
      </c>
      <c r="J1253" t="s">
        <v>1349</v>
      </c>
      <c r="K1253" t="s">
        <v>4323</v>
      </c>
      <c r="L1253" t="s">
        <v>4324</v>
      </c>
      <c r="M1253">
        <v>49612</v>
      </c>
      <c r="N1253">
        <v>4634</v>
      </c>
      <c r="O1253" t="s">
        <v>4325</v>
      </c>
      <c r="P1253">
        <v>1</v>
      </c>
      <c r="Q1253" t="s">
        <v>4326</v>
      </c>
      <c r="R1253" t="s">
        <v>4327</v>
      </c>
      <c r="S1253">
        <v>39</v>
      </c>
      <c r="T1253" t="s">
        <v>37</v>
      </c>
      <c r="U1253" t="s">
        <v>38</v>
      </c>
      <c r="V1253" t="s">
        <v>84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3066</v>
      </c>
      <c r="C1254">
        <v>101</v>
      </c>
      <c r="D1254">
        <v>103</v>
      </c>
      <c r="E1254">
        <v>643</v>
      </c>
      <c r="F1254">
        <v>586</v>
      </c>
      <c r="G1254" t="s">
        <v>4317</v>
      </c>
      <c r="H1254">
        <v>24000</v>
      </c>
      <c r="I1254">
        <v>37752931</v>
      </c>
      <c r="J1254" t="s">
        <v>151</v>
      </c>
      <c r="K1254" t="s">
        <v>74</v>
      </c>
      <c r="L1254" t="s">
        <v>4328</v>
      </c>
      <c r="M1254">
        <v>20201</v>
      </c>
      <c r="N1254">
        <v>26938</v>
      </c>
      <c r="O1254" t="s">
        <v>1910</v>
      </c>
      <c r="P1254">
        <v>2</v>
      </c>
      <c r="Q1254" t="s">
        <v>4329</v>
      </c>
      <c r="R1254" t="s">
        <v>4330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1784</v>
      </c>
      <c r="C1255">
        <v>175</v>
      </c>
      <c r="D1255">
        <v>95</v>
      </c>
      <c r="E1255">
        <v>30</v>
      </c>
      <c r="F1255">
        <v>664</v>
      </c>
      <c r="G1255" t="s">
        <v>713</v>
      </c>
      <c r="H1255">
        <v>799</v>
      </c>
      <c r="I1255">
        <v>50562555</v>
      </c>
      <c r="J1255" t="s">
        <v>4331</v>
      </c>
      <c r="K1255" t="s">
        <v>82</v>
      </c>
      <c r="L1255" t="s">
        <v>4332</v>
      </c>
      <c r="M1255">
        <v>81334</v>
      </c>
      <c r="N1255">
        <v>2787</v>
      </c>
      <c r="O1255" t="s">
        <v>1721</v>
      </c>
      <c r="P1255">
        <v>4</v>
      </c>
      <c r="Q1255" t="s">
        <v>4333</v>
      </c>
      <c r="R1255" t="s">
        <v>4334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4335</v>
      </c>
      <c r="C1256">
        <v>342</v>
      </c>
      <c r="D1256">
        <v>109</v>
      </c>
      <c r="E1256">
        <v>99</v>
      </c>
      <c r="F1256">
        <v>57</v>
      </c>
      <c r="G1256" t="s">
        <v>4336</v>
      </c>
      <c r="H1256">
        <v>176</v>
      </c>
      <c r="I1256">
        <v>37371385</v>
      </c>
      <c r="J1256" t="s">
        <v>912</v>
      </c>
      <c r="K1256" t="s">
        <v>4337</v>
      </c>
      <c r="L1256" t="s">
        <v>4338</v>
      </c>
      <c r="M1256">
        <v>192462</v>
      </c>
      <c r="N1256">
        <v>390</v>
      </c>
      <c r="O1256" t="s">
        <v>4339</v>
      </c>
      <c r="P1256">
        <v>0</v>
      </c>
      <c r="Q1256" t="s">
        <v>4340</v>
      </c>
      <c r="R1256" t="s">
        <v>4341</v>
      </c>
      <c r="S1256">
        <v>334</v>
      </c>
      <c r="T1256" t="s">
        <v>37</v>
      </c>
      <c r="U1256" t="s">
        <v>38</v>
      </c>
      <c r="V1256" t="s">
        <v>350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4030</v>
      </c>
      <c r="C1257">
        <v>147</v>
      </c>
      <c r="D1257">
        <v>95</v>
      </c>
      <c r="E1257">
        <v>98</v>
      </c>
      <c r="F1257">
        <v>78</v>
      </c>
      <c r="G1257" t="s">
        <v>4342</v>
      </c>
      <c r="H1257">
        <v>405</v>
      </c>
      <c r="I1257">
        <v>37101011</v>
      </c>
      <c r="J1257" t="s">
        <v>1188</v>
      </c>
      <c r="K1257" t="s">
        <v>1777</v>
      </c>
      <c r="L1257" t="s">
        <v>4343</v>
      </c>
      <c r="M1257">
        <v>30394</v>
      </c>
      <c r="N1257">
        <v>1070</v>
      </c>
      <c r="O1257" t="s">
        <v>4344</v>
      </c>
      <c r="P1257">
        <v>1</v>
      </c>
      <c r="Q1257" t="s">
        <v>4345</v>
      </c>
      <c r="R1257" t="s">
        <v>4346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4094</v>
      </c>
      <c r="C1258">
        <v>420</v>
      </c>
      <c r="D1258">
        <v>111</v>
      </c>
      <c r="E1258">
        <v>0</v>
      </c>
      <c r="F1258">
        <v>687</v>
      </c>
      <c r="G1258" t="s">
        <v>4347</v>
      </c>
      <c r="H1258">
        <v>2000</v>
      </c>
      <c r="I1258">
        <v>38176892</v>
      </c>
      <c r="J1258" t="s">
        <v>2889</v>
      </c>
      <c r="K1258" t="s">
        <v>1986</v>
      </c>
      <c r="L1258" t="s">
        <v>4348</v>
      </c>
      <c r="M1258">
        <v>104119</v>
      </c>
      <c r="N1258">
        <v>4486</v>
      </c>
      <c r="O1258" t="s">
        <v>4349</v>
      </c>
      <c r="P1258">
        <v>0</v>
      </c>
      <c r="Q1258" t="s">
        <v>4350</v>
      </c>
      <c r="R1258" t="s">
        <v>4351</v>
      </c>
      <c r="S1258">
        <v>518</v>
      </c>
      <c r="T1258" t="s">
        <v>37</v>
      </c>
      <c r="U1258" t="s">
        <v>38</v>
      </c>
      <c r="V1258" t="s">
        <v>350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674</v>
      </c>
      <c r="C1259">
        <v>138</v>
      </c>
      <c r="D1259">
        <v>123</v>
      </c>
      <c r="E1259">
        <v>541</v>
      </c>
      <c r="F1259">
        <v>173</v>
      </c>
      <c r="G1259" t="s">
        <v>359</v>
      </c>
      <c r="H1259">
        <v>12000</v>
      </c>
      <c r="I1259">
        <v>36283504</v>
      </c>
      <c r="J1259" t="s">
        <v>469</v>
      </c>
      <c r="K1259" t="s">
        <v>405</v>
      </c>
      <c r="L1259" t="s">
        <v>4352</v>
      </c>
      <c r="M1259">
        <v>104564</v>
      </c>
      <c r="N1259">
        <v>12970</v>
      </c>
      <c r="O1259" t="s">
        <v>4353</v>
      </c>
      <c r="P1259">
        <v>1</v>
      </c>
      <c r="Q1259" t="s">
        <v>4354</v>
      </c>
      <c r="R1259" t="s">
        <v>4355</v>
      </c>
      <c r="S1259">
        <v>587</v>
      </c>
      <c r="T1259" t="s">
        <v>37</v>
      </c>
      <c r="U1259" t="s">
        <v>435</v>
      </c>
      <c r="V1259" t="s">
        <v>350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431</v>
      </c>
      <c r="C1260">
        <v>82</v>
      </c>
      <c r="D1260">
        <v>140</v>
      </c>
      <c r="E1260">
        <v>0</v>
      </c>
      <c r="F1260">
        <v>552</v>
      </c>
      <c r="G1260" t="s">
        <v>1348</v>
      </c>
      <c r="H1260">
        <v>720</v>
      </c>
      <c r="I1260">
        <v>35183792</v>
      </c>
      <c r="J1260" t="s">
        <v>4293</v>
      </c>
      <c r="K1260" t="s">
        <v>909</v>
      </c>
      <c r="L1260" t="s">
        <v>4356</v>
      </c>
      <c r="M1260">
        <v>68159</v>
      </c>
      <c r="N1260">
        <v>3044</v>
      </c>
      <c r="O1260" t="s">
        <v>1557</v>
      </c>
      <c r="P1260">
        <v>1</v>
      </c>
      <c r="Q1260" t="s">
        <v>4357</v>
      </c>
      <c r="R1260" t="s">
        <v>4358</v>
      </c>
      <c r="S1260">
        <v>209</v>
      </c>
      <c r="T1260" t="s">
        <v>37</v>
      </c>
      <c r="U1260" t="s">
        <v>38</v>
      </c>
      <c r="V1260" t="s">
        <v>350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4359</v>
      </c>
      <c r="C1261">
        <v>201</v>
      </c>
      <c r="D1261">
        <v>94</v>
      </c>
      <c r="E1261">
        <v>52</v>
      </c>
      <c r="F1261">
        <v>214</v>
      </c>
      <c r="G1261" t="s">
        <v>3963</v>
      </c>
      <c r="H1261">
        <v>683</v>
      </c>
      <c r="I1261">
        <v>38543473</v>
      </c>
      <c r="J1261" t="s">
        <v>809</v>
      </c>
      <c r="K1261" t="s">
        <v>2402</v>
      </c>
      <c r="L1261" t="s">
        <v>4360</v>
      </c>
      <c r="M1261">
        <v>84382</v>
      </c>
      <c r="N1261">
        <v>1488</v>
      </c>
      <c r="O1261" t="s">
        <v>4361</v>
      </c>
      <c r="P1261">
        <v>2</v>
      </c>
      <c r="Q1261" t="s">
        <v>4362</v>
      </c>
      <c r="R1261" t="s">
        <v>4363</v>
      </c>
      <c r="S1261">
        <v>158</v>
      </c>
      <c r="T1261" t="s">
        <v>37</v>
      </c>
      <c r="U1261" t="s">
        <v>38</v>
      </c>
      <c r="V1261" t="s">
        <v>350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4364</v>
      </c>
      <c r="C1262">
        <v>82</v>
      </c>
      <c r="D1262">
        <v>94</v>
      </c>
      <c r="E1262">
        <v>0</v>
      </c>
      <c r="F1262">
        <v>235</v>
      </c>
      <c r="G1262" t="s">
        <v>568</v>
      </c>
      <c r="H1262">
        <v>374</v>
      </c>
      <c r="I1262">
        <v>36037909</v>
      </c>
      <c r="J1262" t="s">
        <v>1188</v>
      </c>
      <c r="K1262" t="s">
        <v>1358</v>
      </c>
      <c r="L1262" t="s">
        <v>4365</v>
      </c>
      <c r="M1262">
        <v>10132</v>
      </c>
      <c r="N1262">
        <v>1238</v>
      </c>
      <c r="O1262" t="s">
        <v>4366</v>
      </c>
      <c r="P1262">
        <v>3</v>
      </c>
      <c r="Q1262" t="s">
        <v>4367</v>
      </c>
      <c r="R1262" t="s">
        <v>4368</v>
      </c>
      <c r="S1262">
        <v>130</v>
      </c>
      <c r="T1262" t="s">
        <v>37</v>
      </c>
      <c r="U1262" t="s">
        <v>435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3025</v>
      </c>
      <c r="C1263">
        <v>277</v>
      </c>
      <c r="D1263">
        <v>92</v>
      </c>
      <c r="E1263">
        <v>77</v>
      </c>
      <c r="F1263">
        <v>495</v>
      </c>
      <c r="G1263" t="s">
        <v>4369</v>
      </c>
      <c r="H1263">
        <v>703</v>
      </c>
      <c r="I1263">
        <v>42575718</v>
      </c>
      <c r="J1263" t="s">
        <v>4189</v>
      </c>
      <c r="K1263" t="s">
        <v>4370</v>
      </c>
      <c r="L1263" t="s">
        <v>4371</v>
      </c>
      <c r="M1263">
        <v>83788</v>
      </c>
      <c r="N1263">
        <v>3074</v>
      </c>
      <c r="O1263" t="s">
        <v>1575</v>
      </c>
      <c r="P1263">
        <v>0</v>
      </c>
      <c r="Q1263" t="s">
        <v>4372</v>
      </c>
      <c r="R1263" t="s">
        <v>4373</v>
      </c>
      <c r="S1263">
        <v>227</v>
      </c>
      <c r="T1263" t="s">
        <v>37</v>
      </c>
      <c r="U1263" t="s">
        <v>38</v>
      </c>
      <c r="V1263" t="s">
        <v>350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4374</v>
      </c>
      <c r="C1264">
        <v>90</v>
      </c>
      <c r="D1264">
        <v>102</v>
      </c>
      <c r="E1264">
        <v>6</v>
      </c>
      <c r="F1264">
        <v>584</v>
      </c>
      <c r="G1264" t="s">
        <v>927</v>
      </c>
      <c r="H1264">
        <v>711</v>
      </c>
      <c r="I1264">
        <v>33864342</v>
      </c>
      <c r="J1264" t="s">
        <v>2048</v>
      </c>
      <c r="K1264" t="s">
        <v>316</v>
      </c>
      <c r="L1264" t="s">
        <v>4375</v>
      </c>
      <c r="M1264">
        <v>29968</v>
      </c>
      <c r="N1264">
        <v>2913</v>
      </c>
      <c r="O1264" t="s">
        <v>1528</v>
      </c>
      <c r="P1264">
        <v>1</v>
      </c>
      <c r="Q1264" t="s">
        <v>4376</v>
      </c>
      <c r="R1264" t="s">
        <v>4377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1197</v>
      </c>
      <c r="C1265">
        <v>157</v>
      </c>
      <c r="D1265">
        <v>123</v>
      </c>
      <c r="E1265">
        <v>75</v>
      </c>
      <c r="F1265">
        <v>754</v>
      </c>
      <c r="G1265" t="s">
        <v>1047</v>
      </c>
      <c r="H1265">
        <v>18000</v>
      </c>
      <c r="I1265">
        <v>33508922</v>
      </c>
      <c r="J1265" t="s">
        <v>1473</v>
      </c>
      <c r="K1265" t="s">
        <v>99</v>
      </c>
      <c r="L1265" t="s">
        <v>4378</v>
      </c>
      <c r="M1265">
        <v>95860</v>
      </c>
      <c r="N1265">
        <v>23920</v>
      </c>
      <c r="O1265" t="s">
        <v>4379</v>
      </c>
      <c r="P1265">
        <v>2</v>
      </c>
      <c r="Q1265" t="s">
        <v>4380</v>
      </c>
      <c r="R1265" t="s">
        <v>4381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1503</v>
      </c>
      <c r="C1266">
        <v>124</v>
      </c>
      <c r="D1266">
        <v>104</v>
      </c>
      <c r="E1266">
        <v>101</v>
      </c>
      <c r="F1266">
        <v>223</v>
      </c>
      <c r="G1266" t="s">
        <v>4382</v>
      </c>
      <c r="H1266">
        <v>787</v>
      </c>
      <c r="I1266">
        <v>42071069</v>
      </c>
      <c r="J1266" t="s">
        <v>2265</v>
      </c>
      <c r="K1266" t="s">
        <v>4383</v>
      </c>
      <c r="L1266" t="s">
        <v>4384</v>
      </c>
      <c r="M1266">
        <v>36223</v>
      </c>
      <c r="N1266">
        <v>1827</v>
      </c>
      <c r="O1266" t="s">
        <v>4385</v>
      </c>
      <c r="P1266">
        <v>1</v>
      </c>
      <c r="Q1266" t="s">
        <v>4386</v>
      </c>
      <c r="R1266" t="s">
        <v>4387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4388</v>
      </c>
      <c r="H1267">
        <v>51</v>
      </c>
      <c r="J1267" t="s">
        <v>1320</v>
      </c>
      <c r="K1267" t="s">
        <v>4389</v>
      </c>
      <c r="L1267" t="s">
        <v>4390</v>
      </c>
      <c r="M1267">
        <v>8495</v>
      </c>
      <c r="N1267">
        <v>108</v>
      </c>
      <c r="O1267" t="s">
        <v>4391</v>
      </c>
      <c r="P1267">
        <v>0</v>
      </c>
      <c r="Q1267" t="s">
        <v>4392</v>
      </c>
      <c r="R1267" t="s">
        <v>4393</v>
      </c>
      <c r="S1267">
        <v>43</v>
      </c>
      <c r="T1267" t="s">
        <v>37</v>
      </c>
      <c r="U1267" t="s">
        <v>182</v>
      </c>
      <c r="V1267" t="s">
        <v>4394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1268</v>
      </c>
      <c r="C1268">
        <v>146</v>
      </c>
      <c r="D1268">
        <v>102</v>
      </c>
      <c r="E1268">
        <v>65</v>
      </c>
      <c r="F1268">
        <v>490</v>
      </c>
      <c r="G1268" t="s">
        <v>4395</v>
      </c>
      <c r="H1268">
        <v>1000</v>
      </c>
      <c r="I1268">
        <v>32853640</v>
      </c>
      <c r="J1268" t="s">
        <v>1188</v>
      </c>
      <c r="K1268" t="s">
        <v>618</v>
      </c>
      <c r="L1268" t="s">
        <v>4396</v>
      </c>
      <c r="M1268">
        <v>50199</v>
      </c>
      <c r="N1268">
        <v>3239</v>
      </c>
      <c r="O1268" t="s">
        <v>1566</v>
      </c>
      <c r="P1268">
        <v>1</v>
      </c>
      <c r="Q1268" t="s">
        <v>4397</v>
      </c>
      <c r="R1268" t="s">
        <v>4398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1183</v>
      </c>
      <c r="C1269">
        <v>303</v>
      </c>
      <c r="D1269">
        <v>136</v>
      </c>
      <c r="E1269">
        <v>3000</v>
      </c>
      <c r="F1269">
        <v>3000</v>
      </c>
      <c r="G1269" t="s">
        <v>438</v>
      </c>
      <c r="H1269">
        <v>14000</v>
      </c>
      <c r="I1269">
        <v>42615685</v>
      </c>
      <c r="J1269" t="s">
        <v>2271</v>
      </c>
      <c r="K1269" t="s">
        <v>158</v>
      </c>
      <c r="L1269" t="s">
        <v>4399</v>
      </c>
      <c r="M1269">
        <v>136093</v>
      </c>
      <c r="N1269">
        <v>28927</v>
      </c>
      <c r="O1269" t="s">
        <v>1183</v>
      </c>
      <c r="P1269">
        <v>3</v>
      </c>
      <c r="Q1269" t="s">
        <v>4400</v>
      </c>
      <c r="R1269" t="s">
        <v>4401</v>
      </c>
      <c r="S1269">
        <v>416</v>
      </c>
      <c r="T1269" t="s">
        <v>37</v>
      </c>
      <c r="U1269" t="s">
        <v>38</v>
      </c>
      <c r="V1269" t="s">
        <v>350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3620</v>
      </c>
      <c r="C1270">
        <v>70</v>
      </c>
      <c r="D1270">
        <v>93</v>
      </c>
      <c r="E1270">
        <v>85</v>
      </c>
      <c r="F1270">
        <v>510</v>
      </c>
      <c r="G1270" t="s">
        <v>1431</v>
      </c>
      <c r="H1270">
        <v>924</v>
      </c>
      <c r="I1270">
        <v>32055248</v>
      </c>
      <c r="J1270" t="s">
        <v>4402</v>
      </c>
      <c r="K1270" t="s">
        <v>1317</v>
      </c>
      <c r="L1270" t="s">
        <v>4403</v>
      </c>
      <c r="M1270">
        <v>18723</v>
      </c>
      <c r="N1270">
        <v>2711</v>
      </c>
      <c r="O1270" t="s">
        <v>2064</v>
      </c>
      <c r="P1270">
        <v>0</v>
      </c>
      <c r="Q1270" t="s">
        <v>4404</v>
      </c>
      <c r="R1270" t="s">
        <v>4405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4406</v>
      </c>
      <c r="C1271">
        <v>283</v>
      </c>
      <c r="D1271">
        <v>129</v>
      </c>
      <c r="E1271">
        <v>335</v>
      </c>
      <c r="F1271">
        <v>64</v>
      </c>
      <c r="G1271" t="s">
        <v>4407</v>
      </c>
      <c r="H1271">
        <v>15000</v>
      </c>
      <c r="I1271">
        <v>31836745</v>
      </c>
      <c r="J1271" t="s">
        <v>4408</v>
      </c>
      <c r="K1271" t="s">
        <v>217</v>
      </c>
      <c r="L1271" t="s">
        <v>4409</v>
      </c>
      <c r="M1271">
        <v>81298</v>
      </c>
      <c r="N1271">
        <v>15595</v>
      </c>
      <c r="O1271" t="s">
        <v>4410</v>
      </c>
      <c r="P1271">
        <v>1</v>
      </c>
      <c r="Q1271" t="s">
        <v>4411</v>
      </c>
      <c r="R1271" t="s">
        <v>4412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3560</v>
      </c>
      <c r="C1272">
        <v>212</v>
      </c>
      <c r="D1272">
        <v>107</v>
      </c>
      <c r="E1272">
        <v>50</v>
      </c>
      <c r="F1272">
        <v>58</v>
      </c>
      <c r="G1272" t="s">
        <v>4413</v>
      </c>
      <c r="H1272">
        <v>293</v>
      </c>
      <c r="I1272">
        <v>30993544</v>
      </c>
      <c r="J1272" t="s">
        <v>715</v>
      </c>
      <c r="K1272" t="s">
        <v>4414</v>
      </c>
      <c r="L1272" t="s">
        <v>4415</v>
      </c>
      <c r="M1272">
        <v>58871</v>
      </c>
      <c r="N1272">
        <v>621</v>
      </c>
      <c r="O1272" t="s">
        <v>4416</v>
      </c>
      <c r="P1272">
        <v>0</v>
      </c>
      <c r="Q1272" t="s">
        <v>4417</v>
      </c>
      <c r="R1272" t="s">
        <v>4418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3209</v>
      </c>
      <c r="C1273">
        <v>98</v>
      </c>
      <c r="D1273">
        <v>117</v>
      </c>
      <c r="E1273">
        <v>260</v>
      </c>
      <c r="F1273">
        <v>441</v>
      </c>
      <c r="G1273" t="s">
        <v>2869</v>
      </c>
      <c r="H1273">
        <v>1000</v>
      </c>
      <c r="I1273">
        <v>30981850</v>
      </c>
      <c r="J1273" t="s">
        <v>4419</v>
      </c>
      <c r="K1273" t="s">
        <v>1517</v>
      </c>
      <c r="L1273" t="s">
        <v>4420</v>
      </c>
      <c r="M1273">
        <v>35834</v>
      </c>
      <c r="N1273">
        <v>3969</v>
      </c>
      <c r="O1273" t="s">
        <v>1052</v>
      </c>
      <c r="P1273">
        <v>0</v>
      </c>
      <c r="Q1273" t="s">
        <v>4421</v>
      </c>
      <c r="R1273" t="s">
        <v>4422</v>
      </c>
      <c r="S1273">
        <v>284</v>
      </c>
      <c r="T1273" t="s">
        <v>37</v>
      </c>
      <c r="U1273" t="s">
        <v>38</v>
      </c>
      <c r="V1273" t="s">
        <v>350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4423</v>
      </c>
      <c r="C1274">
        <v>110</v>
      </c>
      <c r="D1274">
        <v>116</v>
      </c>
      <c r="E1274">
        <v>18</v>
      </c>
      <c r="F1274">
        <v>249</v>
      </c>
      <c r="G1274" t="s">
        <v>352</v>
      </c>
      <c r="H1274">
        <v>2000</v>
      </c>
      <c r="I1274">
        <v>30199105</v>
      </c>
      <c r="J1274" t="s">
        <v>1449</v>
      </c>
      <c r="K1274" t="s">
        <v>1333</v>
      </c>
      <c r="L1274" t="s">
        <v>4424</v>
      </c>
      <c r="M1274">
        <v>25346</v>
      </c>
      <c r="N1274">
        <v>3753</v>
      </c>
      <c r="O1274" t="s">
        <v>4425</v>
      </c>
      <c r="P1274">
        <v>0</v>
      </c>
      <c r="Q1274" t="s">
        <v>4426</v>
      </c>
      <c r="R1274" t="s">
        <v>4427</v>
      </c>
      <c r="S1274">
        <v>167</v>
      </c>
      <c r="T1274" t="s">
        <v>37</v>
      </c>
      <c r="U1274" t="s">
        <v>38</v>
      </c>
      <c r="V1274" t="s">
        <v>350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646</v>
      </c>
      <c r="C1275">
        <v>146</v>
      </c>
      <c r="D1275">
        <v>135</v>
      </c>
      <c r="E1275">
        <v>0</v>
      </c>
      <c r="F1275">
        <v>715</v>
      </c>
      <c r="G1275" t="s">
        <v>4428</v>
      </c>
      <c r="H1275">
        <v>3000</v>
      </c>
      <c r="I1275">
        <v>29077547</v>
      </c>
      <c r="J1275" t="s">
        <v>1287</v>
      </c>
      <c r="K1275" t="s">
        <v>532</v>
      </c>
      <c r="L1275" t="s">
        <v>4429</v>
      </c>
      <c r="M1275">
        <v>41685</v>
      </c>
      <c r="N1275">
        <v>5917</v>
      </c>
      <c r="O1275" t="s">
        <v>4430</v>
      </c>
      <c r="P1275">
        <v>1</v>
      </c>
      <c r="Q1275" t="s">
        <v>4431</v>
      </c>
      <c r="R1275" t="s">
        <v>4432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854</v>
      </c>
      <c r="C1276">
        <v>100</v>
      </c>
      <c r="D1276">
        <v>107</v>
      </c>
      <c r="E1276">
        <v>55</v>
      </c>
      <c r="F1276">
        <v>294</v>
      </c>
      <c r="G1276" t="s">
        <v>4433</v>
      </c>
      <c r="H1276">
        <v>3000</v>
      </c>
      <c r="I1276">
        <v>29374178</v>
      </c>
      <c r="J1276" t="s">
        <v>4434</v>
      </c>
      <c r="K1276" t="s">
        <v>884</v>
      </c>
      <c r="L1276" t="s">
        <v>4435</v>
      </c>
      <c r="M1276">
        <v>12093</v>
      </c>
      <c r="N1276">
        <v>4565</v>
      </c>
      <c r="O1276" t="s">
        <v>4436</v>
      </c>
      <c r="P1276">
        <v>0</v>
      </c>
      <c r="Q1276" t="s">
        <v>4437</v>
      </c>
      <c r="R1276" t="s">
        <v>4438</v>
      </c>
      <c r="S1276">
        <v>188</v>
      </c>
      <c r="T1276" t="s">
        <v>37</v>
      </c>
      <c r="U1276" t="s">
        <v>38</v>
      </c>
      <c r="V1276" t="s">
        <v>350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2377</v>
      </c>
      <c r="C1277">
        <v>62</v>
      </c>
      <c r="D1277">
        <v>90</v>
      </c>
      <c r="E1277">
        <v>39</v>
      </c>
      <c r="F1277">
        <v>210</v>
      </c>
      <c r="G1277" t="s">
        <v>4439</v>
      </c>
      <c r="H1277">
        <v>607</v>
      </c>
      <c r="I1277">
        <v>28535768</v>
      </c>
      <c r="J1277" t="s">
        <v>809</v>
      </c>
      <c r="K1277" t="s">
        <v>1929</v>
      </c>
      <c r="L1277" t="s">
        <v>4440</v>
      </c>
      <c r="M1277">
        <v>10446</v>
      </c>
      <c r="N1277">
        <v>1335</v>
      </c>
      <c r="O1277" t="s">
        <v>4441</v>
      </c>
      <c r="P1277">
        <v>2</v>
      </c>
      <c r="Q1277" t="s">
        <v>4442</v>
      </c>
      <c r="R1277" t="s">
        <v>4443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2498</v>
      </c>
      <c r="C1278">
        <v>70</v>
      </c>
      <c r="D1278">
        <v>99</v>
      </c>
      <c r="E1278">
        <v>287</v>
      </c>
      <c r="F1278">
        <v>44</v>
      </c>
      <c r="G1278" t="s">
        <v>213</v>
      </c>
      <c r="H1278">
        <v>10000</v>
      </c>
      <c r="I1278">
        <v>27663982</v>
      </c>
      <c r="J1278" t="s">
        <v>2118</v>
      </c>
      <c r="K1278" t="s">
        <v>98</v>
      </c>
      <c r="L1278" t="s">
        <v>4444</v>
      </c>
      <c r="M1278">
        <v>26051</v>
      </c>
      <c r="N1278">
        <v>10469</v>
      </c>
      <c r="O1278" t="s">
        <v>4445</v>
      </c>
      <c r="P1278">
        <v>2</v>
      </c>
      <c r="Q1278" t="s">
        <v>4446</v>
      </c>
      <c r="R1278" t="s">
        <v>4447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887</v>
      </c>
      <c r="C1279">
        <v>107</v>
      </c>
      <c r="D1279">
        <v>104</v>
      </c>
      <c r="E1279">
        <v>0</v>
      </c>
      <c r="F1279">
        <v>327</v>
      </c>
      <c r="G1279" t="s">
        <v>4448</v>
      </c>
      <c r="H1279">
        <v>964</v>
      </c>
      <c r="I1279">
        <v>27053815</v>
      </c>
      <c r="J1279" t="s">
        <v>73</v>
      </c>
      <c r="K1279" t="s">
        <v>4449</v>
      </c>
      <c r="L1279" t="s">
        <v>4450</v>
      </c>
      <c r="M1279">
        <v>12856</v>
      </c>
      <c r="N1279">
        <v>2888</v>
      </c>
      <c r="O1279" t="s">
        <v>1490</v>
      </c>
      <c r="P1279">
        <v>0</v>
      </c>
      <c r="Q1279" t="s">
        <v>4451</v>
      </c>
      <c r="R1279" t="s">
        <v>4452</v>
      </c>
      <c r="S1279">
        <v>291</v>
      </c>
      <c r="T1279" t="s">
        <v>37</v>
      </c>
      <c r="U1279" t="s">
        <v>435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4453</v>
      </c>
      <c r="C1280">
        <v>169</v>
      </c>
      <c r="D1280">
        <v>115</v>
      </c>
      <c r="E1280">
        <v>56</v>
      </c>
      <c r="F1280">
        <v>19000</v>
      </c>
      <c r="G1280" t="s">
        <v>88</v>
      </c>
      <c r="H1280">
        <v>20000</v>
      </c>
      <c r="I1280">
        <v>26814957</v>
      </c>
      <c r="J1280" t="s">
        <v>3899</v>
      </c>
      <c r="K1280" t="s">
        <v>464</v>
      </c>
      <c r="L1280" t="s">
        <v>4454</v>
      </c>
      <c r="M1280">
        <v>84357</v>
      </c>
      <c r="N1280">
        <v>77823</v>
      </c>
      <c r="O1280" t="s">
        <v>233</v>
      </c>
      <c r="P1280">
        <v>3</v>
      </c>
      <c r="Q1280" t="s">
        <v>4455</v>
      </c>
      <c r="R1280" t="s">
        <v>4456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4457</v>
      </c>
      <c r="C1281">
        <v>94</v>
      </c>
      <c r="D1281">
        <v>119</v>
      </c>
      <c r="E1281">
        <v>7</v>
      </c>
      <c r="F1281">
        <v>903</v>
      </c>
      <c r="G1281" t="s">
        <v>438</v>
      </c>
      <c r="H1281">
        <v>18000</v>
      </c>
      <c r="I1281">
        <v>25178165</v>
      </c>
      <c r="J1281" t="s">
        <v>151</v>
      </c>
      <c r="K1281" t="s">
        <v>353</v>
      </c>
      <c r="L1281" t="s">
        <v>4458</v>
      </c>
      <c r="M1281">
        <v>70292</v>
      </c>
      <c r="N1281">
        <v>29484</v>
      </c>
      <c r="O1281" t="s">
        <v>100</v>
      </c>
      <c r="P1281">
        <v>1</v>
      </c>
      <c r="Q1281" t="s">
        <v>4459</v>
      </c>
      <c r="R1281" t="s">
        <v>4460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1249</v>
      </c>
      <c r="C1282">
        <v>190</v>
      </c>
      <c r="D1282">
        <v>99</v>
      </c>
      <c r="E1282">
        <v>81</v>
      </c>
      <c r="F1282">
        <v>135</v>
      </c>
      <c r="G1282" t="s">
        <v>4461</v>
      </c>
      <c r="H1282">
        <v>327</v>
      </c>
      <c r="I1282">
        <v>25117498</v>
      </c>
      <c r="J1282" t="s">
        <v>3330</v>
      </c>
      <c r="K1282" t="s">
        <v>1490</v>
      </c>
      <c r="L1282" t="s">
        <v>4462</v>
      </c>
      <c r="M1282">
        <v>37412</v>
      </c>
      <c r="N1282">
        <v>960</v>
      </c>
      <c r="O1282" t="s">
        <v>4463</v>
      </c>
      <c r="P1282">
        <v>0</v>
      </c>
      <c r="Q1282" t="s">
        <v>4464</v>
      </c>
      <c r="R1282" t="s">
        <v>4465</v>
      </c>
      <c r="S1282">
        <v>178</v>
      </c>
      <c r="T1282" t="s">
        <v>37</v>
      </c>
      <c r="U1282" t="s">
        <v>38</v>
      </c>
      <c r="V1282" t="s">
        <v>350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293</v>
      </c>
      <c r="C1283">
        <v>112</v>
      </c>
      <c r="D1283">
        <v>112</v>
      </c>
      <c r="E1283">
        <v>17000</v>
      </c>
      <c r="F1283">
        <v>354</v>
      </c>
      <c r="G1283" t="s">
        <v>2432</v>
      </c>
      <c r="H1283">
        <v>22000</v>
      </c>
      <c r="I1283">
        <v>32645</v>
      </c>
      <c r="J1283" t="s">
        <v>3060</v>
      </c>
      <c r="K1283" t="s">
        <v>850</v>
      </c>
      <c r="L1283" t="s">
        <v>4466</v>
      </c>
      <c r="M1283">
        <v>67797</v>
      </c>
      <c r="N1283">
        <v>23737</v>
      </c>
      <c r="O1283" t="s">
        <v>4467</v>
      </c>
      <c r="P1283">
        <v>0</v>
      </c>
      <c r="Q1283" t="s">
        <v>4468</v>
      </c>
      <c r="R1283" t="s">
        <v>4469</v>
      </c>
      <c r="S1283">
        <v>223</v>
      </c>
      <c r="T1283" t="s">
        <v>37</v>
      </c>
      <c r="U1283" t="s">
        <v>38</v>
      </c>
      <c r="V1283" t="s">
        <v>350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3410</v>
      </c>
      <c r="C1284">
        <v>12</v>
      </c>
      <c r="D1284">
        <v>128</v>
      </c>
      <c r="E1284">
        <v>545</v>
      </c>
      <c r="F1284">
        <v>353</v>
      </c>
      <c r="G1284" t="s">
        <v>4470</v>
      </c>
      <c r="H1284">
        <v>783</v>
      </c>
      <c r="I1284">
        <v>24332324</v>
      </c>
      <c r="J1284" t="s">
        <v>1188</v>
      </c>
      <c r="K1284" t="s">
        <v>525</v>
      </c>
      <c r="L1284" t="s">
        <v>4471</v>
      </c>
      <c r="M1284">
        <v>13830</v>
      </c>
      <c r="N1284">
        <v>3126</v>
      </c>
      <c r="O1284" t="s">
        <v>4472</v>
      </c>
      <c r="P1284">
        <v>1</v>
      </c>
      <c r="Q1284" t="s">
        <v>4473</v>
      </c>
      <c r="R1284" t="s">
        <v>4474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3375</v>
      </c>
      <c r="C1285">
        <v>201</v>
      </c>
      <c r="D1285">
        <v>112</v>
      </c>
      <c r="E1285">
        <v>118</v>
      </c>
      <c r="F1285">
        <v>674</v>
      </c>
      <c r="G1285" t="s">
        <v>4475</v>
      </c>
      <c r="H1285">
        <v>877</v>
      </c>
      <c r="I1285">
        <v>36665854</v>
      </c>
      <c r="J1285" t="s">
        <v>282</v>
      </c>
      <c r="K1285" t="s">
        <v>621</v>
      </c>
      <c r="L1285" t="s">
        <v>4476</v>
      </c>
      <c r="M1285">
        <v>76498</v>
      </c>
      <c r="N1285">
        <v>3432</v>
      </c>
      <c r="O1285" t="s">
        <v>4477</v>
      </c>
      <c r="P1285">
        <v>0</v>
      </c>
      <c r="Q1285" t="s">
        <v>4478</v>
      </c>
      <c r="R1285" t="s">
        <v>4479</v>
      </c>
      <c r="S1285">
        <v>203</v>
      </c>
      <c r="T1285" t="s">
        <v>37</v>
      </c>
      <c r="U1285" t="s">
        <v>727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4480</v>
      </c>
      <c r="C1286">
        <v>34</v>
      </c>
      <c r="D1286">
        <v>86</v>
      </c>
      <c r="E1286">
        <v>7</v>
      </c>
      <c r="F1286">
        <v>795</v>
      </c>
      <c r="G1286" t="s">
        <v>4481</v>
      </c>
      <c r="H1286">
        <v>10000</v>
      </c>
      <c r="I1286">
        <v>22717758</v>
      </c>
      <c r="J1286" t="s">
        <v>4482</v>
      </c>
      <c r="K1286" t="s">
        <v>275</v>
      </c>
      <c r="L1286" t="s">
        <v>4483</v>
      </c>
      <c r="M1286">
        <v>11156</v>
      </c>
      <c r="N1286">
        <v>14275</v>
      </c>
      <c r="O1286" t="s">
        <v>412</v>
      </c>
      <c r="P1286">
        <v>0</v>
      </c>
      <c r="Q1286" t="s">
        <v>4484</v>
      </c>
      <c r="R1286" t="s">
        <v>4485</v>
      </c>
      <c r="S1286">
        <v>67</v>
      </c>
      <c r="T1286" t="s">
        <v>37</v>
      </c>
      <c r="U1286" t="s">
        <v>38</v>
      </c>
      <c r="V1286" t="s">
        <v>188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1512</v>
      </c>
      <c r="C1287">
        <v>104</v>
      </c>
      <c r="D1287">
        <v>108</v>
      </c>
      <c r="E1287">
        <v>105</v>
      </c>
      <c r="F1287">
        <v>616</v>
      </c>
      <c r="G1287" t="s">
        <v>72</v>
      </c>
      <c r="H1287">
        <v>22000</v>
      </c>
      <c r="I1287">
        <v>22433915</v>
      </c>
      <c r="J1287" t="s">
        <v>1025</v>
      </c>
      <c r="K1287" t="s">
        <v>850</v>
      </c>
      <c r="L1287" t="s">
        <v>4486</v>
      </c>
      <c r="M1287">
        <v>21319</v>
      </c>
      <c r="N1287">
        <v>34377</v>
      </c>
      <c r="O1287" t="s">
        <v>4487</v>
      </c>
      <c r="P1287">
        <v>1</v>
      </c>
      <c r="Q1287" t="s">
        <v>4488</v>
      </c>
      <c r="R1287" t="s">
        <v>4489</v>
      </c>
      <c r="S1287">
        <v>166</v>
      </c>
      <c r="T1287" t="s">
        <v>37</v>
      </c>
      <c r="U1287" t="s">
        <v>38</v>
      </c>
      <c r="V1287" t="s">
        <v>350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424</v>
      </c>
      <c r="B1288" t="s">
        <v>4490</v>
      </c>
      <c r="C1288">
        <v>55</v>
      </c>
      <c r="D1288">
        <v>128</v>
      </c>
      <c r="E1288">
        <v>34</v>
      </c>
      <c r="F1288">
        <v>685</v>
      </c>
      <c r="G1288" t="s">
        <v>700</v>
      </c>
      <c r="H1288">
        <v>978</v>
      </c>
      <c r="I1288">
        <v>22326247</v>
      </c>
      <c r="J1288" t="s">
        <v>151</v>
      </c>
      <c r="K1288" t="s">
        <v>4491</v>
      </c>
      <c r="L1288" t="s">
        <v>4492</v>
      </c>
      <c r="M1288">
        <v>11232</v>
      </c>
      <c r="N1288">
        <v>3821</v>
      </c>
      <c r="O1288" t="s">
        <v>4493</v>
      </c>
      <c r="P1288">
        <v>1</v>
      </c>
      <c r="Q1288" t="s">
        <v>4494</v>
      </c>
      <c r="R1288" t="s">
        <v>4495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4496</v>
      </c>
      <c r="C1289">
        <v>86</v>
      </c>
      <c r="D1289">
        <v>84</v>
      </c>
      <c r="E1289">
        <v>33</v>
      </c>
      <c r="F1289">
        <v>1000</v>
      </c>
      <c r="G1289" t="s">
        <v>1581</v>
      </c>
      <c r="H1289">
        <v>1000</v>
      </c>
      <c r="I1289">
        <v>21176322</v>
      </c>
      <c r="J1289" t="s">
        <v>853</v>
      </c>
      <c r="K1289" t="s">
        <v>4497</v>
      </c>
      <c r="L1289" t="s">
        <v>4498</v>
      </c>
      <c r="M1289">
        <v>23747</v>
      </c>
      <c r="N1289">
        <v>5039</v>
      </c>
      <c r="O1289" t="s">
        <v>1360</v>
      </c>
      <c r="P1289">
        <v>0</v>
      </c>
      <c r="Q1289" t="s">
        <v>4499</v>
      </c>
      <c r="R1289" t="s">
        <v>4500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2077</v>
      </c>
      <c r="C1290">
        <v>50</v>
      </c>
      <c r="D1290">
        <v>111</v>
      </c>
      <c r="E1290">
        <v>17</v>
      </c>
      <c r="F1290">
        <v>889</v>
      </c>
      <c r="G1290" t="s">
        <v>1425</v>
      </c>
      <c r="H1290">
        <v>14000</v>
      </c>
      <c r="I1290">
        <v>20300000</v>
      </c>
      <c r="J1290" t="s">
        <v>1861</v>
      </c>
      <c r="K1290" t="s">
        <v>1123</v>
      </c>
      <c r="L1290" t="s">
        <v>4501</v>
      </c>
      <c r="M1290">
        <v>16741</v>
      </c>
      <c r="N1290">
        <v>17877</v>
      </c>
      <c r="O1290" t="s">
        <v>1393</v>
      </c>
      <c r="P1290">
        <v>2</v>
      </c>
      <c r="Q1290" t="s">
        <v>4502</v>
      </c>
      <c r="R1290" t="s">
        <v>4503</v>
      </c>
      <c r="S1290">
        <v>60</v>
      </c>
      <c r="T1290" t="s">
        <v>37</v>
      </c>
      <c r="U1290" t="s">
        <v>38</v>
      </c>
      <c r="V1290" t="s">
        <v>350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665</v>
      </c>
      <c r="C1291">
        <v>181</v>
      </c>
      <c r="D1291">
        <v>131</v>
      </c>
      <c r="E1291">
        <v>719</v>
      </c>
      <c r="F1291">
        <v>683</v>
      </c>
      <c r="G1291" t="s">
        <v>4504</v>
      </c>
      <c r="H1291">
        <v>16000</v>
      </c>
      <c r="I1291">
        <v>20302961</v>
      </c>
      <c r="J1291" t="s">
        <v>1473</v>
      </c>
      <c r="K1291" t="s">
        <v>4505</v>
      </c>
      <c r="L1291" t="s">
        <v>4506</v>
      </c>
      <c r="M1291">
        <v>49874</v>
      </c>
      <c r="N1291">
        <v>18913</v>
      </c>
      <c r="O1291" t="s">
        <v>3929</v>
      </c>
      <c r="P1291">
        <v>0</v>
      </c>
      <c r="Q1291" t="s">
        <v>4507</v>
      </c>
      <c r="R1291" t="s">
        <v>4508</v>
      </c>
      <c r="S1291">
        <v>450</v>
      </c>
      <c r="T1291" t="s">
        <v>37</v>
      </c>
      <c r="U1291" t="s">
        <v>727</v>
      </c>
      <c r="V1291" t="s">
        <v>4509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4510</v>
      </c>
      <c r="C1292">
        <v>260</v>
      </c>
      <c r="D1292">
        <v>123</v>
      </c>
      <c r="E1292">
        <v>0</v>
      </c>
      <c r="F1292">
        <v>826</v>
      </c>
      <c r="G1292" t="s">
        <v>1092</v>
      </c>
      <c r="H1292">
        <v>4000</v>
      </c>
      <c r="I1292">
        <v>15962471</v>
      </c>
      <c r="J1292" t="s">
        <v>3899</v>
      </c>
      <c r="K1292" t="s">
        <v>76</v>
      </c>
      <c r="L1292" t="s">
        <v>4511</v>
      </c>
      <c r="M1292">
        <v>79892</v>
      </c>
      <c r="N1292">
        <v>7243</v>
      </c>
      <c r="O1292" t="s">
        <v>494</v>
      </c>
      <c r="P1292">
        <v>1</v>
      </c>
      <c r="Q1292" t="s">
        <v>4512</v>
      </c>
      <c r="R1292" t="s">
        <v>4513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3114</v>
      </c>
      <c r="C1293">
        <v>40</v>
      </c>
      <c r="D1293">
        <v>101</v>
      </c>
      <c r="E1293">
        <v>58</v>
      </c>
      <c r="F1293">
        <v>497</v>
      </c>
      <c r="G1293" t="s">
        <v>1187</v>
      </c>
      <c r="H1293">
        <v>12000</v>
      </c>
      <c r="I1293">
        <v>14942422</v>
      </c>
      <c r="J1293" t="s">
        <v>223</v>
      </c>
      <c r="K1293" t="s">
        <v>405</v>
      </c>
      <c r="L1293" t="s">
        <v>4514</v>
      </c>
      <c r="M1293">
        <v>14226</v>
      </c>
      <c r="N1293">
        <v>14008</v>
      </c>
      <c r="O1293" t="s">
        <v>1522</v>
      </c>
      <c r="P1293">
        <v>3</v>
      </c>
      <c r="Q1293" t="s">
        <v>4515</v>
      </c>
      <c r="R1293" t="s">
        <v>4516</v>
      </c>
      <c r="S1293">
        <v>60</v>
      </c>
      <c r="T1293" t="s">
        <v>37</v>
      </c>
      <c r="U1293" t="s">
        <v>38</v>
      </c>
      <c r="V1293" t="s">
        <v>350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4517</v>
      </c>
      <c r="C1294">
        <v>102</v>
      </c>
      <c r="D1294">
        <v>102</v>
      </c>
      <c r="E1294">
        <v>19</v>
      </c>
      <c r="F1294">
        <v>351</v>
      </c>
      <c r="G1294" t="s">
        <v>2556</v>
      </c>
      <c r="H1294">
        <v>13000</v>
      </c>
      <c r="I1294">
        <v>14967182</v>
      </c>
      <c r="J1294" t="s">
        <v>282</v>
      </c>
      <c r="K1294" t="s">
        <v>869</v>
      </c>
      <c r="L1294" t="s">
        <v>4518</v>
      </c>
      <c r="M1294">
        <v>27305</v>
      </c>
      <c r="N1294">
        <v>14463</v>
      </c>
      <c r="O1294" t="s">
        <v>4519</v>
      </c>
      <c r="P1294">
        <v>1</v>
      </c>
      <c r="Q1294" t="s">
        <v>4520</v>
      </c>
      <c r="R1294" t="s">
        <v>4521</v>
      </c>
      <c r="S1294">
        <v>284</v>
      </c>
      <c r="T1294" t="s">
        <v>37</v>
      </c>
      <c r="U1294" t="s">
        <v>38</v>
      </c>
      <c r="V1294" t="s">
        <v>350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4522</v>
      </c>
      <c r="C1295">
        <v>371</v>
      </c>
      <c r="D1295">
        <v>114</v>
      </c>
      <c r="E1295">
        <v>171</v>
      </c>
      <c r="F1295">
        <v>284</v>
      </c>
      <c r="G1295" t="s">
        <v>4523</v>
      </c>
      <c r="H1295">
        <v>6000</v>
      </c>
      <c r="I1295">
        <v>18996755</v>
      </c>
      <c r="J1295" t="s">
        <v>1861</v>
      </c>
      <c r="K1295" t="s">
        <v>145</v>
      </c>
      <c r="L1295" t="s">
        <v>4524</v>
      </c>
      <c r="M1295">
        <v>145270</v>
      </c>
      <c r="N1295">
        <v>7099</v>
      </c>
      <c r="O1295" t="s">
        <v>4525</v>
      </c>
      <c r="P1295">
        <v>0</v>
      </c>
      <c r="Q1295" t="s">
        <v>4526</v>
      </c>
      <c r="R1295" t="s">
        <v>4527</v>
      </c>
      <c r="S1295">
        <v>322</v>
      </c>
      <c r="T1295" t="s">
        <v>37</v>
      </c>
      <c r="U1295" t="s">
        <v>1534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4528</v>
      </c>
      <c r="C1296">
        <v>49</v>
      </c>
      <c r="D1296">
        <v>107</v>
      </c>
      <c r="E1296">
        <v>124</v>
      </c>
      <c r="F1296">
        <v>572</v>
      </c>
      <c r="G1296" t="s">
        <v>815</v>
      </c>
      <c r="H1296">
        <v>636</v>
      </c>
      <c r="I1296">
        <v>14375181</v>
      </c>
      <c r="J1296" t="s">
        <v>4529</v>
      </c>
      <c r="K1296" t="s">
        <v>4530</v>
      </c>
      <c r="L1296" t="s">
        <v>4531</v>
      </c>
      <c r="M1296">
        <v>8692</v>
      </c>
      <c r="N1296">
        <v>3374</v>
      </c>
      <c r="O1296" t="s">
        <v>4532</v>
      </c>
      <c r="P1296">
        <v>2</v>
      </c>
      <c r="Q1296" t="s">
        <v>4533</v>
      </c>
      <c r="R1296" t="s">
        <v>4534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3168</v>
      </c>
      <c r="C1297">
        <v>335</v>
      </c>
      <c r="D1297">
        <v>87</v>
      </c>
      <c r="E1297">
        <v>0</v>
      </c>
      <c r="F1297">
        <v>563</v>
      </c>
      <c r="G1297" t="s">
        <v>1121</v>
      </c>
      <c r="H1297">
        <v>13000</v>
      </c>
      <c r="I1297">
        <v>20999103</v>
      </c>
      <c r="J1297" t="s">
        <v>4535</v>
      </c>
      <c r="K1297" t="s">
        <v>324</v>
      </c>
      <c r="L1297" t="s">
        <v>4536</v>
      </c>
      <c r="M1297">
        <v>139114</v>
      </c>
      <c r="N1297">
        <v>24770</v>
      </c>
      <c r="O1297" t="s">
        <v>164</v>
      </c>
      <c r="P1297">
        <v>0</v>
      </c>
      <c r="Q1297" t="s">
        <v>4537</v>
      </c>
      <c r="R1297" t="s">
        <v>4538</v>
      </c>
      <c r="S1297">
        <v>245</v>
      </c>
      <c r="T1297" t="s">
        <v>37</v>
      </c>
      <c r="U1297" t="s">
        <v>38</v>
      </c>
      <c r="V1297" t="s">
        <v>84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2223</v>
      </c>
      <c r="C1298">
        <v>86</v>
      </c>
      <c r="D1298">
        <v>103</v>
      </c>
      <c r="E1298">
        <v>65</v>
      </c>
      <c r="F1298">
        <v>311</v>
      </c>
      <c r="G1298" t="s">
        <v>1921</v>
      </c>
      <c r="H1298">
        <v>11000</v>
      </c>
      <c r="I1298">
        <v>14448589</v>
      </c>
      <c r="J1298" t="s">
        <v>816</v>
      </c>
      <c r="K1298" t="s">
        <v>336</v>
      </c>
      <c r="L1298" t="s">
        <v>4539</v>
      </c>
      <c r="M1298">
        <v>19364</v>
      </c>
      <c r="N1298">
        <v>12566</v>
      </c>
      <c r="O1298" t="s">
        <v>4540</v>
      </c>
      <c r="P1298">
        <v>2</v>
      </c>
      <c r="Q1298" t="s">
        <v>4541</v>
      </c>
      <c r="R1298" t="s">
        <v>4542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3153</v>
      </c>
      <c r="C1299">
        <v>40</v>
      </c>
      <c r="D1299">
        <v>99</v>
      </c>
      <c r="E1299">
        <v>0</v>
      </c>
      <c r="F1299">
        <v>402</v>
      </c>
      <c r="G1299" t="s">
        <v>1270</v>
      </c>
      <c r="H1299">
        <v>782</v>
      </c>
      <c r="I1299">
        <v>14358033</v>
      </c>
      <c r="J1299" t="s">
        <v>4543</v>
      </c>
      <c r="K1299" t="s">
        <v>4544</v>
      </c>
      <c r="L1299" t="s">
        <v>4545</v>
      </c>
      <c r="M1299">
        <v>17365</v>
      </c>
      <c r="N1299">
        <v>2125</v>
      </c>
      <c r="O1299" t="s">
        <v>4546</v>
      </c>
      <c r="P1299">
        <v>2</v>
      </c>
      <c r="Q1299" t="s">
        <v>4547</v>
      </c>
      <c r="R1299" t="s">
        <v>4548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424</v>
      </c>
      <c r="B1300" t="s">
        <v>1962</v>
      </c>
      <c r="C1300">
        <v>242</v>
      </c>
      <c r="D1300">
        <v>122</v>
      </c>
      <c r="E1300">
        <v>0</v>
      </c>
      <c r="F1300">
        <v>54</v>
      </c>
      <c r="G1300" t="s">
        <v>3990</v>
      </c>
      <c r="H1300">
        <v>326</v>
      </c>
      <c r="I1300">
        <v>33201661</v>
      </c>
      <c r="J1300" t="s">
        <v>816</v>
      </c>
      <c r="K1300" t="s">
        <v>3682</v>
      </c>
      <c r="L1300" t="s">
        <v>4549</v>
      </c>
      <c r="M1300">
        <v>534262</v>
      </c>
      <c r="N1300">
        <v>809</v>
      </c>
      <c r="O1300" t="s">
        <v>4550</v>
      </c>
      <c r="P1300">
        <v>0</v>
      </c>
      <c r="Q1300" t="s">
        <v>4551</v>
      </c>
      <c r="R1300" t="s">
        <v>4552</v>
      </c>
      <c r="S1300">
        <v>1314</v>
      </c>
      <c r="T1300" t="s">
        <v>726</v>
      </c>
      <c r="U1300" t="s">
        <v>727</v>
      </c>
      <c r="V1300" t="s">
        <v>350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4553</v>
      </c>
      <c r="C1301">
        <v>70</v>
      </c>
      <c r="D1301">
        <v>91</v>
      </c>
      <c r="E1301">
        <v>29</v>
      </c>
      <c r="F1301">
        <v>762</v>
      </c>
      <c r="G1301" t="s">
        <v>4554</v>
      </c>
      <c r="H1301">
        <v>976</v>
      </c>
      <c r="I1301">
        <v>14018364</v>
      </c>
      <c r="J1301" t="s">
        <v>4555</v>
      </c>
      <c r="K1301" t="s">
        <v>4556</v>
      </c>
      <c r="L1301" t="s">
        <v>4557</v>
      </c>
      <c r="M1301">
        <v>17722</v>
      </c>
      <c r="N1301">
        <v>3974</v>
      </c>
      <c r="O1301" t="s">
        <v>4558</v>
      </c>
      <c r="P1301">
        <v>1</v>
      </c>
      <c r="Q1301" t="s">
        <v>4559</v>
      </c>
      <c r="R1301" t="s">
        <v>4560</v>
      </c>
      <c r="S1301">
        <v>111</v>
      </c>
      <c r="T1301" t="s">
        <v>37</v>
      </c>
      <c r="U1301" t="s">
        <v>38</v>
      </c>
      <c r="V1301" t="s">
        <v>84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4561</v>
      </c>
      <c r="C1302">
        <v>135</v>
      </c>
      <c r="D1302">
        <v>103</v>
      </c>
      <c r="E1302">
        <v>14</v>
      </c>
      <c r="F1302">
        <v>624</v>
      </c>
      <c r="G1302" t="s">
        <v>4168</v>
      </c>
      <c r="H1302">
        <v>865</v>
      </c>
      <c r="I1302">
        <v>13395939</v>
      </c>
      <c r="J1302" t="s">
        <v>715</v>
      </c>
      <c r="K1302" t="s">
        <v>3755</v>
      </c>
      <c r="L1302" t="s">
        <v>4562</v>
      </c>
      <c r="M1302">
        <v>43442</v>
      </c>
      <c r="N1302">
        <v>3639</v>
      </c>
      <c r="O1302" t="s">
        <v>1126</v>
      </c>
      <c r="P1302">
        <v>4</v>
      </c>
      <c r="Q1302" t="s">
        <v>4563</v>
      </c>
      <c r="R1302" t="s">
        <v>4564</v>
      </c>
      <c r="S1302">
        <v>146</v>
      </c>
      <c r="T1302" t="s">
        <v>37</v>
      </c>
      <c r="U1302" t="s">
        <v>56</v>
      </c>
      <c r="V1302" t="s">
        <v>350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4083</v>
      </c>
      <c r="C1303">
        <v>125</v>
      </c>
      <c r="D1303">
        <v>107</v>
      </c>
      <c r="E1303">
        <v>42</v>
      </c>
      <c r="F1303">
        <v>171</v>
      </c>
      <c r="G1303" t="s">
        <v>744</v>
      </c>
      <c r="H1303">
        <v>875</v>
      </c>
      <c r="I1303">
        <v>20113965</v>
      </c>
      <c r="J1303" t="s">
        <v>4112</v>
      </c>
      <c r="K1303" t="s">
        <v>1174</v>
      </c>
      <c r="L1303" t="s">
        <v>4565</v>
      </c>
      <c r="M1303">
        <v>15231</v>
      </c>
      <c r="N1303">
        <v>1702</v>
      </c>
      <c r="O1303" t="s">
        <v>4566</v>
      </c>
      <c r="P1303">
        <v>3</v>
      </c>
      <c r="Q1303" t="s">
        <v>4567</v>
      </c>
      <c r="R1303" t="s">
        <v>4568</v>
      </c>
      <c r="S1303">
        <v>66</v>
      </c>
      <c r="T1303" t="s">
        <v>37</v>
      </c>
      <c r="U1303" t="s">
        <v>38</v>
      </c>
      <c r="V1303" t="s">
        <v>84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4569</v>
      </c>
      <c r="C1304">
        <v>54</v>
      </c>
      <c r="D1304">
        <v>106</v>
      </c>
      <c r="E1304">
        <v>22</v>
      </c>
      <c r="F1304">
        <v>613</v>
      </c>
      <c r="G1304" t="s">
        <v>1992</v>
      </c>
      <c r="H1304">
        <v>2000</v>
      </c>
      <c r="I1304">
        <v>13376506</v>
      </c>
      <c r="J1304" t="s">
        <v>1473</v>
      </c>
      <c r="K1304" t="s">
        <v>3688</v>
      </c>
      <c r="L1304" t="s">
        <v>4570</v>
      </c>
      <c r="M1304">
        <v>10413</v>
      </c>
      <c r="N1304">
        <v>4327</v>
      </c>
      <c r="O1304" t="s">
        <v>4571</v>
      </c>
      <c r="P1304">
        <v>1</v>
      </c>
      <c r="Q1304" t="s">
        <v>4572</v>
      </c>
      <c r="R1304" t="s">
        <v>4573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4574</v>
      </c>
      <c r="C1305">
        <v>104</v>
      </c>
      <c r="D1305">
        <v>101</v>
      </c>
      <c r="E1305">
        <v>37</v>
      </c>
      <c r="F1305">
        <v>595</v>
      </c>
      <c r="G1305" t="s">
        <v>4575</v>
      </c>
      <c r="H1305">
        <v>2000</v>
      </c>
      <c r="I1305">
        <v>13208023</v>
      </c>
      <c r="J1305" t="s">
        <v>4576</v>
      </c>
      <c r="K1305" t="s">
        <v>1078</v>
      </c>
      <c r="L1305" t="s">
        <v>4577</v>
      </c>
      <c r="M1305">
        <v>17309</v>
      </c>
      <c r="N1305">
        <v>4262</v>
      </c>
      <c r="O1305" t="s">
        <v>890</v>
      </c>
      <c r="P1305">
        <v>1</v>
      </c>
      <c r="Q1305" t="s">
        <v>4578</v>
      </c>
      <c r="R1305" t="s">
        <v>4579</v>
      </c>
      <c r="S1305">
        <v>388</v>
      </c>
      <c r="T1305" t="s">
        <v>37</v>
      </c>
      <c r="U1305" t="s">
        <v>56</v>
      </c>
      <c r="V1305" t="s">
        <v>350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848</v>
      </c>
      <c r="C1306">
        <v>157</v>
      </c>
      <c r="D1306">
        <v>109</v>
      </c>
      <c r="E1306">
        <v>80</v>
      </c>
      <c r="F1306">
        <v>835</v>
      </c>
      <c r="G1306" t="s">
        <v>296</v>
      </c>
      <c r="H1306">
        <v>14000</v>
      </c>
      <c r="I1306">
        <v>13838130</v>
      </c>
      <c r="J1306" t="s">
        <v>936</v>
      </c>
      <c r="K1306" t="s">
        <v>402</v>
      </c>
      <c r="L1306" t="s">
        <v>4580</v>
      </c>
      <c r="M1306">
        <v>35990</v>
      </c>
      <c r="N1306">
        <v>20503</v>
      </c>
      <c r="O1306" t="s">
        <v>1737</v>
      </c>
      <c r="P1306">
        <v>3</v>
      </c>
      <c r="Q1306" t="s">
        <v>4581</v>
      </c>
      <c r="R1306" t="s">
        <v>4582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3832</v>
      </c>
      <c r="C1307">
        <v>159</v>
      </c>
      <c r="D1307">
        <v>110</v>
      </c>
      <c r="E1307">
        <v>118</v>
      </c>
      <c r="F1307">
        <v>287</v>
      </c>
      <c r="G1307" t="s">
        <v>2318</v>
      </c>
      <c r="H1307">
        <v>11000</v>
      </c>
      <c r="I1307">
        <v>5773519</v>
      </c>
      <c r="J1307" t="s">
        <v>1390</v>
      </c>
      <c r="K1307" t="s">
        <v>90</v>
      </c>
      <c r="L1307" t="s">
        <v>3833</v>
      </c>
      <c r="M1307">
        <v>28618</v>
      </c>
      <c r="N1307">
        <v>12876</v>
      </c>
      <c r="O1307" t="s">
        <v>3834</v>
      </c>
      <c r="P1307">
        <v>2</v>
      </c>
      <c r="Q1307" t="s">
        <v>3835</v>
      </c>
      <c r="R1307" t="s">
        <v>3836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3255</v>
      </c>
      <c r="C1308">
        <v>78</v>
      </c>
      <c r="D1308">
        <v>89</v>
      </c>
      <c r="E1308">
        <v>0</v>
      </c>
      <c r="F1308">
        <v>500</v>
      </c>
      <c r="G1308" t="s">
        <v>1004</v>
      </c>
      <c r="H1308">
        <v>1000</v>
      </c>
      <c r="I1308">
        <v>9652000</v>
      </c>
      <c r="J1308" t="s">
        <v>809</v>
      </c>
      <c r="K1308" t="s">
        <v>698</v>
      </c>
      <c r="L1308" t="s">
        <v>4583</v>
      </c>
      <c r="M1308">
        <v>46205</v>
      </c>
      <c r="N1308">
        <v>3096</v>
      </c>
      <c r="O1308" t="s">
        <v>1020</v>
      </c>
      <c r="P1308">
        <v>0</v>
      </c>
      <c r="Q1308" t="s">
        <v>4584</v>
      </c>
      <c r="R1308" t="s">
        <v>4585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4586</v>
      </c>
      <c r="C1309">
        <v>88</v>
      </c>
      <c r="D1309">
        <v>100</v>
      </c>
      <c r="E1309">
        <v>92</v>
      </c>
      <c r="F1309">
        <v>706</v>
      </c>
      <c r="G1309" t="s">
        <v>187</v>
      </c>
      <c r="H1309">
        <v>1000</v>
      </c>
      <c r="I1309">
        <v>12081447</v>
      </c>
      <c r="J1309" t="s">
        <v>3296</v>
      </c>
      <c r="K1309" t="s">
        <v>451</v>
      </c>
      <c r="L1309" t="s">
        <v>4587</v>
      </c>
      <c r="M1309">
        <v>7794</v>
      </c>
      <c r="N1309">
        <v>4103</v>
      </c>
      <c r="O1309" t="s">
        <v>3051</v>
      </c>
      <c r="P1309">
        <v>2</v>
      </c>
      <c r="Q1309" t="s">
        <v>4588</v>
      </c>
      <c r="R1309" t="s">
        <v>4589</v>
      </c>
      <c r="S1309">
        <v>25</v>
      </c>
      <c r="T1309" t="s">
        <v>37</v>
      </c>
      <c r="U1309" t="s">
        <v>38</v>
      </c>
      <c r="V1309" t="s">
        <v>350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4590</v>
      </c>
      <c r="C1310">
        <v>32</v>
      </c>
      <c r="D1310">
        <v>119</v>
      </c>
      <c r="E1310">
        <v>5</v>
      </c>
      <c r="F1310">
        <v>249</v>
      </c>
      <c r="G1310" t="s">
        <v>4591</v>
      </c>
      <c r="H1310">
        <v>521</v>
      </c>
      <c r="I1310">
        <v>7000000</v>
      </c>
      <c r="J1310" t="s">
        <v>408</v>
      </c>
      <c r="K1310" t="s">
        <v>3165</v>
      </c>
      <c r="L1310" t="s">
        <v>4592</v>
      </c>
      <c r="M1310">
        <v>2933</v>
      </c>
      <c r="N1310">
        <v>1883</v>
      </c>
      <c r="O1310" t="s">
        <v>4425</v>
      </c>
      <c r="P1310">
        <v>0</v>
      </c>
      <c r="Q1310" t="s">
        <v>4593</v>
      </c>
      <c r="R1310" t="s">
        <v>4594</v>
      </c>
      <c r="S1310">
        <v>70</v>
      </c>
      <c r="T1310" t="s">
        <v>37</v>
      </c>
      <c r="U1310" t="s">
        <v>56</v>
      </c>
      <c r="V1310" t="s">
        <v>84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4595</v>
      </c>
      <c r="C1311">
        <v>75</v>
      </c>
      <c r="D1311">
        <v>83</v>
      </c>
      <c r="E1311">
        <v>7</v>
      </c>
      <c r="F1311">
        <v>485</v>
      </c>
      <c r="G1311" t="s">
        <v>1580</v>
      </c>
      <c r="H1311">
        <v>2000</v>
      </c>
      <c r="I1311">
        <v>10431220</v>
      </c>
      <c r="J1311" t="s">
        <v>380</v>
      </c>
      <c r="K1311" t="s">
        <v>4219</v>
      </c>
      <c r="L1311" t="s">
        <v>4596</v>
      </c>
      <c r="M1311">
        <v>24216</v>
      </c>
      <c r="N1311">
        <v>4024</v>
      </c>
      <c r="O1311" t="s">
        <v>2007</v>
      </c>
      <c r="P1311">
        <v>0</v>
      </c>
      <c r="Q1311" t="s">
        <v>4597</v>
      </c>
      <c r="R1311" t="s">
        <v>4598</v>
      </c>
      <c r="S1311">
        <v>162</v>
      </c>
      <c r="T1311" t="s">
        <v>37</v>
      </c>
      <c r="U1311" t="s">
        <v>38</v>
      </c>
      <c r="V1311" t="s">
        <v>350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4599</v>
      </c>
      <c r="C1312">
        <v>219</v>
      </c>
      <c r="D1312">
        <v>108</v>
      </c>
      <c r="E1312">
        <v>22</v>
      </c>
      <c r="F1312">
        <v>61</v>
      </c>
      <c r="G1312" t="s">
        <v>319</v>
      </c>
      <c r="H1312">
        <v>12000</v>
      </c>
      <c r="I1312">
        <v>10326062</v>
      </c>
      <c r="J1312" t="s">
        <v>4600</v>
      </c>
      <c r="K1312" t="s">
        <v>2623</v>
      </c>
      <c r="L1312" t="s">
        <v>4601</v>
      </c>
      <c r="M1312">
        <v>121432</v>
      </c>
      <c r="N1312">
        <v>14127</v>
      </c>
      <c r="O1312" t="s">
        <v>4602</v>
      </c>
      <c r="P1312">
        <v>0</v>
      </c>
      <c r="Q1312" t="s">
        <v>4603</v>
      </c>
      <c r="R1312" t="s">
        <v>4604</v>
      </c>
      <c r="S1312">
        <v>310</v>
      </c>
      <c r="T1312" t="s">
        <v>37</v>
      </c>
      <c r="U1312" t="s">
        <v>435</v>
      </c>
      <c r="V1312" t="s">
        <v>350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2950</v>
      </c>
      <c r="C1313">
        <v>83</v>
      </c>
      <c r="D1313">
        <v>102</v>
      </c>
      <c r="E1313">
        <v>39</v>
      </c>
      <c r="F1313">
        <v>259</v>
      </c>
      <c r="G1313" t="s">
        <v>758</v>
      </c>
      <c r="H1313">
        <v>1000</v>
      </c>
      <c r="I1313">
        <v>6114237</v>
      </c>
      <c r="J1313" t="s">
        <v>1054</v>
      </c>
      <c r="K1313" t="s">
        <v>1964</v>
      </c>
      <c r="L1313" t="s">
        <v>4605</v>
      </c>
      <c r="M1313">
        <v>19986</v>
      </c>
      <c r="N1313">
        <v>2664</v>
      </c>
      <c r="O1313" t="s">
        <v>4606</v>
      </c>
      <c r="P1313">
        <v>4</v>
      </c>
      <c r="Q1313" t="s">
        <v>4607</v>
      </c>
      <c r="R1313" t="s">
        <v>4608</v>
      </c>
      <c r="S1313">
        <v>207</v>
      </c>
      <c r="T1313" t="s">
        <v>37</v>
      </c>
      <c r="U1313" t="s">
        <v>38</v>
      </c>
      <c r="V1313" t="s">
        <v>350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4423</v>
      </c>
      <c r="C1314">
        <v>53</v>
      </c>
      <c r="D1314">
        <v>93</v>
      </c>
      <c r="E1314">
        <v>18</v>
      </c>
      <c r="F1314">
        <v>443</v>
      </c>
      <c r="G1314" t="s">
        <v>4609</v>
      </c>
      <c r="H1314">
        <v>3000</v>
      </c>
      <c r="I1314">
        <v>4835968</v>
      </c>
      <c r="J1314" t="s">
        <v>50</v>
      </c>
      <c r="K1314" t="s">
        <v>884</v>
      </c>
      <c r="L1314" t="s">
        <v>4610</v>
      </c>
      <c r="M1314">
        <v>4821</v>
      </c>
      <c r="N1314">
        <v>4123</v>
      </c>
      <c r="O1314" t="s">
        <v>2927</v>
      </c>
      <c r="P1314">
        <v>0</v>
      </c>
      <c r="Q1314" t="s">
        <v>4611</v>
      </c>
      <c r="R1314" t="s">
        <v>4612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4613</v>
      </c>
      <c r="C1315">
        <v>61</v>
      </c>
      <c r="D1315">
        <v>84</v>
      </c>
      <c r="E1315">
        <v>8</v>
      </c>
      <c r="F1315">
        <v>219</v>
      </c>
      <c r="G1315" t="s">
        <v>4614</v>
      </c>
      <c r="H1315">
        <v>545</v>
      </c>
      <c r="I1315">
        <v>4777007</v>
      </c>
      <c r="J1315" t="s">
        <v>4615</v>
      </c>
      <c r="K1315" t="s">
        <v>4609</v>
      </c>
      <c r="L1315" t="s">
        <v>4616</v>
      </c>
      <c r="M1315">
        <v>15130</v>
      </c>
      <c r="N1315">
        <v>1149</v>
      </c>
      <c r="O1315" t="s">
        <v>4617</v>
      </c>
      <c r="P1315">
        <v>3</v>
      </c>
      <c r="Q1315" t="s">
        <v>4618</v>
      </c>
      <c r="R1315" t="s">
        <v>4619</v>
      </c>
      <c r="S1315">
        <v>98</v>
      </c>
      <c r="T1315" t="s">
        <v>37</v>
      </c>
      <c r="U1315" t="s">
        <v>727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3075</v>
      </c>
      <c r="C1316">
        <v>308</v>
      </c>
      <c r="D1316">
        <v>107</v>
      </c>
      <c r="E1316">
        <v>0</v>
      </c>
      <c r="F1316">
        <v>167</v>
      </c>
      <c r="G1316" t="s">
        <v>808</v>
      </c>
      <c r="H1316">
        <v>11000</v>
      </c>
      <c r="I1316">
        <v>3675072</v>
      </c>
      <c r="J1316" t="s">
        <v>608</v>
      </c>
      <c r="K1316" t="s">
        <v>154</v>
      </c>
      <c r="L1316" t="s">
        <v>4620</v>
      </c>
      <c r="M1316">
        <v>190132</v>
      </c>
      <c r="N1316">
        <v>11623</v>
      </c>
      <c r="O1316" t="s">
        <v>4621</v>
      </c>
      <c r="P1316">
        <v>0</v>
      </c>
      <c r="Q1316" t="s">
        <v>4622</v>
      </c>
      <c r="R1316" t="s">
        <v>4623</v>
      </c>
      <c r="S1316">
        <v>801</v>
      </c>
      <c r="T1316" t="s">
        <v>37</v>
      </c>
      <c r="U1316" t="s">
        <v>56</v>
      </c>
      <c r="V1316" t="s">
        <v>350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1885</v>
      </c>
      <c r="C1317">
        <v>70</v>
      </c>
      <c r="D1317">
        <v>91</v>
      </c>
      <c r="E1317">
        <v>48</v>
      </c>
      <c r="F1317">
        <v>39</v>
      </c>
      <c r="G1317" t="s">
        <v>4624</v>
      </c>
      <c r="H1317">
        <v>61</v>
      </c>
      <c r="I1317">
        <v>18438149</v>
      </c>
      <c r="J1317" t="s">
        <v>1188</v>
      </c>
      <c r="K1317" t="s">
        <v>4625</v>
      </c>
      <c r="L1317" t="s">
        <v>4626</v>
      </c>
      <c r="M1317">
        <v>30842</v>
      </c>
      <c r="N1317">
        <v>222</v>
      </c>
      <c r="O1317" t="s">
        <v>4627</v>
      </c>
      <c r="P1317">
        <v>8</v>
      </c>
      <c r="Q1317" t="s">
        <v>4628</v>
      </c>
      <c r="R1317" t="s">
        <v>4629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4630</v>
      </c>
      <c r="C1318">
        <v>41</v>
      </c>
      <c r="D1318">
        <v>94</v>
      </c>
      <c r="E1318">
        <v>0</v>
      </c>
      <c r="F1318">
        <v>379</v>
      </c>
      <c r="G1318" t="s">
        <v>1791</v>
      </c>
      <c r="H1318">
        <v>795</v>
      </c>
      <c r="I1318">
        <v>511920</v>
      </c>
      <c r="J1318" t="s">
        <v>4631</v>
      </c>
      <c r="K1318" t="s">
        <v>412</v>
      </c>
      <c r="L1318" t="s">
        <v>4632</v>
      </c>
      <c r="M1318">
        <v>2458</v>
      </c>
      <c r="N1318">
        <v>2449</v>
      </c>
      <c r="O1318" t="s">
        <v>4633</v>
      </c>
      <c r="P1318">
        <v>1</v>
      </c>
      <c r="Q1318" t="s">
        <v>4634</v>
      </c>
      <c r="R1318" t="s">
        <v>4635</v>
      </c>
      <c r="S1318">
        <v>26</v>
      </c>
      <c r="T1318" t="s">
        <v>37</v>
      </c>
      <c r="U1318" t="s">
        <v>38</v>
      </c>
      <c r="V1318" t="s">
        <v>84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2751</v>
      </c>
      <c r="C1319">
        <v>224</v>
      </c>
      <c r="D1319">
        <v>115</v>
      </c>
      <c r="E1319">
        <v>180</v>
      </c>
      <c r="F1319">
        <v>87</v>
      </c>
      <c r="G1319" t="s">
        <v>591</v>
      </c>
      <c r="H1319">
        <v>1000</v>
      </c>
      <c r="I1319">
        <v>10640645</v>
      </c>
      <c r="J1319" t="s">
        <v>587</v>
      </c>
      <c r="K1319" t="s">
        <v>252</v>
      </c>
      <c r="L1319" t="s">
        <v>4636</v>
      </c>
      <c r="M1319">
        <v>28429</v>
      </c>
      <c r="N1319">
        <v>1686</v>
      </c>
      <c r="O1319" t="s">
        <v>4637</v>
      </c>
      <c r="P1319">
        <v>0</v>
      </c>
      <c r="Q1319" t="s">
        <v>4638</v>
      </c>
      <c r="R1319" t="s">
        <v>4639</v>
      </c>
      <c r="S1319">
        <v>110</v>
      </c>
      <c r="T1319" t="s">
        <v>37</v>
      </c>
      <c r="U1319" t="s">
        <v>38</v>
      </c>
      <c r="V1319" t="s">
        <v>350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4640</v>
      </c>
      <c r="C1320">
        <v>66</v>
      </c>
      <c r="D1320">
        <v>93</v>
      </c>
      <c r="E1320">
        <v>13</v>
      </c>
      <c r="F1320">
        <v>173</v>
      </c>
      <c r="G1320" t="s">
        <v>1914</v>
      </c>
      <c r="H1320">
        <v>15000</v>
      </c>
      <c r="I1320">
        <v>652526</v>
      </c>
      <c r="J1320" t="s">
        <v>4641</v>
      </c>
      <c r="K1320" t="s">
        <v>2969</v>
      </c>
      <c r="L1320" t="s">
        <v>4642</v>
      </c>
      <c r="M1320">
        <v>20201</v>
      </c>
      <c r="N1320">
        <v>15638</v>
      </c>
      <c r="O1320" t="s">
        <v>4643</v>
      </c>
      <c r="P1320">
        <v>3</v>
      </c>
      <c r="Q1320" t="s">
        <v>4644</v>
      </c>
      <c r="R1320" t="s">
        <v>4645</v>
      </c>
      <c r="S1320">
        <v>187</v>
      </c>
      <c r="T1320" t="s">
        <v>37</v>
      </c>
      <c r="U1320" t="s">
        <v>435</v>
      </c>
      <c r="V1320" t="s">
        <v>84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1215</v>
      </c>
      <c r="C1321">
        <v>253</v>
      </c>
      <c r="D1321">
        <v>105</v>
      </c>
      <c r="E1321">
        <v>154</v>
      </c>
      <c r="F1321">
        <v>502</v>
      </c>
      <c r="G1321" t="s">
        <v>4646</v>
      </c>
      <c r="H1321">
        <v>884</v>
      </c>
      <c r="I1321">
        <v>80050171</v>
      </c>
      <c r="J1321" t="s">
        <v>933</v>
      </c>
      <c r="K1321" t="s">
        <v>4647</v>
      </c>
      <c r="L1321" t="s">
        <v>4648</v>
      </c>
      <c r="M1321">
        <v>186982</v>
      </c>
      <c r="N1321">
        <v>2288</v>
      </c>
      <c r="O1321" t="s">
        <v>1254</v>
      </c>
      <c r="P1321">
        <v>0</v>
      </c>
      <c r="Q1321" t="s">
        <v>4649</v>
      </c>
      <c r="R1321" t="s">
        <v>4650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2178</v>
      </c>
      <c r="C1322">
        <v>79</v>
      </c>
      <c r="D1322">
        <v>107</v>
      </c>
      <c r="E1322">
        <v>34</v>
      </c>
      <c r="F1322">
        <v>472</v>
      </c>
      <c r="G1322" t="s">
        <v>3943</v>
      </c>
      <c r="H1322">
        <v>11000</v>
      </c>
      <c r="I1322">
        <v>7564000</v>
      </c>
      <c r="J1322" t="s">
        <v>3102</v>
      </c>
      <c r="K1322" t="s">
        <v>336</v>
      </c>
      <c r="L1322" t="s">
        <v>4651</v>
      </c>
      <c r="M1322">
        <v>54650</v>
      </c>
      <c r="N1322">
        <v>13821</v>
      </c>
      <c r="O1322" t="s">
        <v>4310</v>
      </c>
      <c r="P1322">
        <v>1</v>
      </c>
      <c r="Q1322" t="s">
        <v>4652</v>
      </c>
      <c r="R1322" t="s">
        <v>4653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4654</v>
      </c>
      <c r="C1323">
        <v>94</v>
      </c>
      <c r="D1323">
        <v>101</v>
      </c>
      <c r="E1323">
        <v>47</v>
      </c>
      <c r="F1323">
        <v>2</v>
      </c>
      <c r="G1323" t="s">
        <v>4655</v>
      </c>
      <c r="H1323">
        <v>499</v>
      </c>
      <c r="I1323">
        <v>876671</v>
      </c>
      <c r="J1323" t="s">
        <v>4656</v>
      </c>
      <c r="K1323" t="s">
        <v>4657</v>
      </c>
      <c r="L1323" t="s">
        <v>4658</v>
      </c>
      <c r="M1323">
        <v>22010</v>
      </c>
      <c r="N1323">
        <v>504</v>
      </c>
      <c r="O1323" t="s">
        <v>4659</v>
      </c>
      <c r="P1323">
        <v>2</v>
      </c>
      <c r="Q1323" t="s">
        <v>4660</v>
      </c>
      <c r="R1323" t="s">
        <v>4661</v>
      </c>
      <c r="S1323">
        <v>90</v>
      </c>
      <c r="T1323" t="s">
        <v>37</v>
      </c>
      <c r="U1323" t="s">
        <v>38</v>
      </c>
      <c r="V1323" t="s">
        <v>350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424</v>
      </c>
      <c r="B1324" t="s">
        <v>2046</v>
      </c>
      <c r="C1324">
        <v>77</v>
      </c>
      <c r="D1324">
        <v>111</v>
      </c>
      <c r="E1324">
        <v>0</v>
      </c>
      <c r="F1324">
        <v>385</v>
      </c>
      <c r="G1324" t="s">
        <v>1619</v>
      </c>
      <c r="H1324">
        <v>1000</v>
      </c>
      <c r="I1324">
        <v>2869369</v>
      </c>
      <c r="J1324" t="s">
        <v>1269</v>
      </c>
      <c r="K1324" t="s">
        <v>1208</v>
      </c>
      <c r="L1324" t="s">
        <v>4662</v>
      </c>
      <c r="M1324">
        <v>65474</v>
      </c>
      <c r="N1324">
        <v>2612</v>
      </c>
      <c r="O1324" t="s">
        <v>4663</v>
      </c>
      <c r="P1324">
        <v>2</v>
      </c>
      <c r="Q1324" t="s">
        <v>4664</v>
      </c>
      <c r="R1324" t="s">
        <v>4665</v>
      </c>
      <c r="S1324">
        <v>211</v>
      </c>
      <c r="T1324" t="s">
        <v>37</v>
      </c>
      <c r="U1324" t="s">
        <v>56</v>
      </c>
      <c r="V1324" t="s">
        <v>84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4666</v>
      </c>
      <c r="C1325">
        <v>106</v>
      </c>
      <c r="D1325">
        <v>113</v>
      </c>
      <c r="E1325">
        <v>31</v>
      </c>
      <c r="F1325">
        <v>483</v>
      </c>
      <c r="G1325" t="s">
        <v>4667</v>
      </c>
      <c r="H1325">
        <v>5000</v>
      </c>
      <c r="I1325">
        <v>128978</v>
      </c>
      <c r="J1325" t="s">
        <v>426</v>
      </c>
      <c r="K1325" t="s">
        <v>302</v>
      </c>
      <c r="L1325" t="s">
        <v>4668</v>
      </c>
      <c r="M1325">
        <v>22897</v>
      </c>
      <c r="N1325">
        <v>6267</v>
      </c>
      <c r="O1325" t="s">
        <v>4669</v>
      </c>
      <c r="P1325">
        <v>2</v>
      </c>
      <c r="Q1325" t="s">
        <v>4670</v>
      </c>
      <c r="R1325" t="s">
        <v>4671</v>
      </c>
      <c r="S1325">
        <v>61</v>
      </c>
      <c r="T1325" t="s">
        <v>940</v>
      </c>
      <c r="U1325" t="s">
        <v>1645</v>
      </c>
      <c r="V1325" t="s">
        <v>350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975</v>
      </c>
      <c r="C1326">
        <v>30</v>
      </c>
      <c r="D1326">
        <v>112</v>
      </c>
      <c r="E1326">
        <v>44</v>
      </c>
      <c r="F1326">
        <v>533</v>
      </c>
      <c r="G1326" t="s">
        <v>4672</v>
      </c>
      <c r="H1326">
        <v>1000</v>
      </c>
      <c r="I1326">
        <v>77231</v>
      </c>
      <c r="J1326" t="s">
        <v>948</v>
      </c>
      <c r="K1326" t="s">
        <v>1581</v>
      </c>
      <c r="L1326" t="s">
        <v>4673</v>
      </c>
      <c r="M1326">
        <v>3322</v>
      </c>
      <c r="N1326">
        <v>2115</v>
      </c>
      <c r="O1326" t="s">
        <v>1193</v>
      </c>
      <c r="P1326">
        <v>0</v>
      </c>
      <c r="Q1326" t="s">
        <v>4674</v>
      </c>
      <c r="R1326" t="s">
        <v>4675</v>
      </c>
      <c r="S1326">
        <v>32</v>
      </c>
      <c r="T1326" t="s">
        <v>4676</v>
      </c>
      <c r="U1326" t="s">
        <v>727</v>
      </c>
      <c r="V1326" t="s">
        <v>350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4677</v>
      </c>
      <c r="C1327">
        <v>488</v>
      </c>
      <c r="D1327">
        <v>126</v>
      </c>
      <c r="E1327">
        <v>584</v>
      </c>
      <c r="F1327">
        <v>398</v>
      </c>
      <c r="G1327" t="s">
        <v>234</v>
      </c>
      <c r="H1327">
        <v>11000</v>
      </c>
      <c r="I1327">
        <v>4563029</v>
      </c>
      <c r="J1327" t="s">
        <v>703</v>
      </c>
      <c r="K1327" t="s">
        <v>154</v>
      </c>
      <c r="L1327" t="s">
        <v>4678</v>
      </c>
      <c r="M1327">
        <v>181472</v>
      </c>
      <c r="N1327">
        <v>12286</v>
      </c>
      <c r="O1327" t="s">
        <v>4679</v>
      </c>
      <c r="P1327">
        <v>5</v>
      </c>
      <c r="Q1327" t="s">
        <v>4680</v>
      </c>
      <c r="R1327" t="s">
        <v>4681</v>
      </c>
      <c r="S1327">
        <v>514</v>
      </c>
      <c r="T1327" t="s">
        <v>37</v>
      </c>
      <c r="U1327" t="s">
        <v>3480</v>
      </c>
      <c r="V1327" t="s">
        <v>350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957</v>
      </c>
      <c r="C1328">
        <v>63</v>
      </c>
      <c r="D1328">
        <v>90</v>
      </c>
      <c r="E1328">
        <v>10</v>
      </c>
      <c r="F1328">
        <v>541</v>
      </c>
      <c r="G1328" t="s">
        <v>1456</v>
      </c>
      <c r="H1328">
        <v>1000</v>
      </c>
      <c r="J1328" t="s">
        <v>4682</v>
      </c>
      <c r="K1328" t="s">
        <v>1291</v>
      </c>
      <c r="L1328" t="s">
        <v>4683</v>
      </c>
      <c r="M1328">
        <v>15790</v>
      </c>
      <c r="N1328">
        <v>3243</v>
      </c>
      <c r="O1328" t="s">
        <v>4684</v>
      </c>
      <c r="P1328">
        <v>0</v>
      </c>
      <c r="Q1328" t="s">
        <v>4685</v>
      </c>
      <c r="R1328" t="s">
        <v>4686</v>
      </c>
      <c r="S1328">
        <v>40</v>
      </c>
      <c r="T1328" t="s">
        <v>726</v>
      </c>
      <c r="U1328" t="s">
        <v>727</v>
      </c>
      <c r="V1328" t="s">
        <v>84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4687</v>
      </c>
      <c r="C1329">
        <v>42</v>
      </c>
      <c r="D1329">
        <v>93</v>
      </c>
      <c r="E1329">
        <v>23</v>
      </c>
      <c r="F1329">
        <v>596</v>
      </c>
      <c r="G1329" t="s">
        <v>191</v>
      </c>
      <c r="H1329">
        <v>2000</v>
      </c>
      <c r="I1329">
        <v>463730</v>
      </c>
      <c r="J1329" t="s">
        <v>809</v>
      </c>
      <c r="K1329" t="s">
        <v>493</v>
      </c>
      <c r="L1329" t="s">
        <v>4688</v>
      </c>
      <c r="M1329">
        <v>3789</v>
      </c>
      <c r="N1329">
        <v>5240</v>
      </c>
      <c r="O1329" t="s">
        <v>744</v>
      </c>
      <c r="P1329">
        <v>10</v>
      </c>
      <c r="Q1329" t="s">
        <v>4689</v>
      </c>
      <c r="R1329" t="s">
        <v>4690</v>
      </c>
      <c r="S1329">
        <v>39</v>
      </c>
      <c r="T1329" t="s">
        <v>37</v>
      </c>
      <c r="U1329" t="s">
        <v>38</v>
      </c>
      <c r="V1329" t="s">
        <v>350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556</v>
      </c>
      <c r="C1330">
        <v>118</v>
      </c>
      <c r="D1330">
        <v>98</v>
      </c>
      <c r="E1330">
        <v>295</v>
      </c>
      <c r="F1330">
        <v>380</v>
      </c>
      <c r="G1330" t="s">
        <v>298</v>
      </c>
      <c r="H1330">
        <v>720</v>
      </c>
      <c r="I1330">
        <v>50693162</v>
      </c>
      <c r="J1330" t="s">
        <v>4691</v>
      </c>
      <c r="K1330" t="s">
        <v>909</v>
      </c>
      <c r="L1330" t="s">
        <v>4692</v>
      </c>
      <c r="M1330">
        <v>136580</v>
      </c>
      <c r="N1330">
        <v>2630</v>
      </c>
      <c r="O1330" t="s">
        <v>3292</v>
      </c>
      <c r="P1330">
        <v>0</v>
      </c>
      <c r="Q1330" t="s">
        <v>4693</v>
      </c>
      <c r="R1330" t="s">
        <v>4694</v>
      </c>
      <c r="S1330">
        <v>545</v>
      </c>
      <c r="T1330" t="s">
        <v>37</v>
      </c>
      <c r="U1330" t="s">
        <v>38</v>
      </c>
      <c r="V1330" t="s">
        <v>350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4695</v>
      </c>
      <c r="C1331">
        <v>44</v>
      </c>
      <c r="D1331">
        <v>159</v>
      </c>
      <c r="E1331">
        <v>50</v>
      </c>
      <c r="F1331">
        <v>72</v>
      </c>
      <c r="G1331" t="s">
        <v>4696</v>
      </c>
      <c r="H1331">
        <v>218</v>
      </c>
      <c r="I1331">
        <v>6498000</v>
      </c>
      <c r="J1331" t="s">
        <v>4697</v>
      </c>
      <c r="K1331" t="s">
        <v>4698</v>
      </c>
      <c r="L1331" t="s">
        <v>4699</v>
      </c>
      <c r="M1331">
        <v>62756</v>
      </c>
      <c r="N1331">
        <v>554</v>
      </c>
      <c r="O1331" t="s">
        <v>4700</v>
      </c>
      <c r="P1331">
        <v>1</v>
      </c>
      <c r="Q1331" t="s">
        <v>4701</v>
      </c>
      <c r="R1331" t="s">
        <v>4702</v>
      </c>
      <c r="S1331">
        <v>410</v>
      </c>
      <c r="T1331" t="s">
        <v>4703</v>
      </c>
      <c r="U1331" t="s">
        <v>3398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648</v>
      </c>
      <c r="C1332">
        <v>214</v>
      </c>
      <c r="D1332">
        <v>107</v>
      </c>
      <c r="E1332">
        <v>124</v>
      </c>
      <c r="F1332">
        <v>100</v>
      </c>
      <c r="G1332" t="s">
        <v>4704</v>
      </c>
      <c r="H1332">
        <v>152</v>
      </c>
      <c r="I1332">
        <v>63411478</v>
      </c>
      <c r="J1332" t="s">
        <v>4705</v>
      </c>
      <c r="K1332" t="s">
        <v>4706</v>
      </c>
      <c r="L1332" t="s">
        <v>4707</v>
      </c>
      <c r="M1332">
        <v>114925</v>
      </c>
      <c r="N1332">
        <v>568</v>
      </c>
      <c r="O1332" t="s">
        <v>4708</v>
      </c>
      <c r="P1332">
        <v>1</v>
      </c>
      <c r="Q1332" t="s">
        <v>4709</v>
      </c>
      <c r="R1332" t="s">
        <v>4710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1609</v>
      </c>
      <c r="C1333">
        <v>110</v>
      </c>
      <c r="D1333">
        <v>102</v>
      </c>
      <c r="E1333">
        <v>36</v>
      </c>
      <c r="F1333">
        <v>433</v>
      </c>
      <c r="G1333" t="s">
        <v>892</v>
      </c>
      <c r="H1333">
        <v>747</v>
      </c>
      <c r="I1333">
        <v>42640890</v>
      </c>
      <c r="J1333" t="s">
        <v>816</v>
      </c>
      <c r="K1333" t="s">
        <v>4711</v>
      </c>
      <c r="L1333" t="s">
        <v>4712</v>
      </c>
      <c r="M1333">
        <v>32412</v>
      </c>
      <c r="N1333">
        <v>1930</v>
      </c>
      <c r="O1333" t="s">
        <v>503</v>
      </c>
      <c r="P1333">
        <v>1</v>
      </c>
      <c r="Q1333" t="s">
        <v>4713</v>
      </c>
      <c r="R1333" t="s">
        <v>4714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299</v>
      </c>
      <c r="C1334">
        <v>187</v>
      </c>
      <c r="D1334">
        <v>106</v>
      </c>
      <c r="E1334">
        <v>357</v>
      </c>
      <c r="F1334">
        <v>4000</v>
      </c>
      <c r="G1334" t="s">
        <v>225</v>
      </c>
      <c r="H1334">
        <v>23000</v>
      </c>
      <c r="I1334">
        <v>144512310</v>
      </c>
      <c r="J1334" t="s">
        <v>223</v>
      </c>
      <c r="K1334" t="s">
        <v>222</v>
      </c>
      <c r="L1334" t="s">
        <v>390</v>
      </c>
      <c r="M1334">
        <v>272227</v>
      </c>
      <c r="N1334">
        <v>45327</v>
      </c>
      <c r="O1334" t="s">
        <v>391</v>
      </c>
      <c r="P1334">
        <v>2</v>
      </c>
      <c r="Q1334" t="s">
        <v>392</v>
      </c>
      <c r="R1334" t="s">
        <v>393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424</v>
      </c>
      <c r="B1335" t="s">
        <v>173</v>
      </c>
      <c r="C1335">
        <v>370</v>
      </c>
      <c r="D1335">
        <v>87</v>
      </c>
      <c r="E1335">
        <v>13000</v>
      </c>
      <c r="F1335">
        <v>787</v>
      </c>
      <c r="G1335" t="s">
        <v>878</v>
      </c>
      <c r="H1335">
        <v>940</v>
      </c>
      <c r="I1335">
        <v>35287788</v>
      </c>
      <c r="J1335" t="s">
        <v>4715</v>
      </c>
      <c r="K1335" t="s">
        <v>1425</v>
      </c>
      <c r="L1335" t="s">
        <v>4716</v>
      </c>
      <c r="M1335">
        <v>73886</v>
      </c>
      <c r="N1335">
        <v>4774</v>
      </c>
      <c r="O1335" t="s">
        <v>4717</v>
      </c>
      <c r="P1335">
        <v>0</v>
      </c>
      <c r="Q1335" t="s">
        <v>4718</v>
      </c>
      <c r="R1335" t="s">
        <v>4719</v>
      </c>
      <c r="S1335">
        <v>165</v>
      </c>
      <c r="T1335" t="s">
        <v>37</v>
      </c>
      <c r="U1335" t="s">
        <v>38</v>
      </c>
      <c r="V1335" t="s">
        <v>84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85</v>
      </c>
      <c r="C1336">
        <v>276</v>
      </c>
      <c r="D1336">
        <v>119</v>
      </c>
      <c r="E1336">
        <v>0</v>
      </c>
      <c r="F1336">
        <v>279</v>
      </c>
      <c r="G1336" t="s">
        <v>4720</v>
      </c>
      <c r="H1336">
        <v>2000</v>
      </c>
      <c r="I1336">
        <v>25335935</v>
      </c>
      <c r="J1336" t="s">
        <v>157</v>
      </c>
      <c r="K1336" t="s">
        <v>752</v>
      </c>
      <c r="L1336" t="s">
        <v>4721</v>
      </c>
      <c r="M1336">
        <v>242599</v>
      </c>
      <c r="N1336">
        <v>2853</v>
      </c>
      <c r="O1336" t="s">
        <v>4722</v>
      </c>
      <c r="P1336">
        <v>0</v>
      </c>
      <c r="Q1336" t="s">
        <v>4723</v>
      </c>
      <c r="R1336" t="s">
        <v>4724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2485</v>
      </c>
      <c r="C1337">
        <v>76</v>
      </c>
      <c r="D1337">
        <v>110</v>
      </c>
      <c r="E1337">
        <v>534</v>
      </c>
      <c r="F1337">
        <v>511</v>
      </c>
      <c r="G1337" t="s">
        <v>2485</v>
      </c>
      <c r="H1337">
        <v>865</v>
      </c>
      <c r="I1337">
        <v>5881504</v>
      </c>
      <c r="J1337" t="s">
        <v>4725</v>
      </c>
      <c r="K1337" t="s">
        <v>3755</v>
      </c>
      <c r="L1337" t="s">
        <v>4726</v>
      </c>
      <c r="M1337">
        <v>5917</v>
      </c>
      <c r="N1337">
        <v>2972</v>
      </c>
      <c r="O1337" t="s">
        <v>3143</v>
      </c>
      <c r="P1337">
        <v>2</v>
      </c>
      <c r="Q1337" t="s">
        <v>4727</v>
      </c>
      <c r="R1337" t="s">
        <v>4728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2649</v>
      </c>
      <c r="C1338">
        <v>95</v>
      </c>
      <c r="D1338">
        <v>125</v>
      </c>
      <c r="E1338">
        <v>44</v>
      </c>
      <c r="F1338">
        <v>420</v>
      </c>
      <c r="G1338" t="s">
        <v>4729</v>
      </c>
      <c r="H1338">
        <v>593</v>
      </c>
      <c r="I1338">
        <v>60000000</v>
      </c>
      <c r="J1338" t="s">
        <v>926</v>
      </c>
      <c r="K1338" t="s">
        <v>2366</v>
      </c>
      <c r="L1338" t="s">
        <v>4730</v>
      </c>
      <c r="M1338">
        <v>49934</v>
      </c>
      <c r="N1338">
        <v>2329</v>
      </c>
      <c r="O1338" t="s">
        <v>2651</v>
      </c>
      <c r="P1338">
        <v>1</v>
      </c>
      <c r="Q1338" t="s">
        <v>4731</v>
      </c>
      <c r="R1338" t="s">
        <v>4732</v>
      </c>
      <c r="S1338">
        <v>224</v>
      </c>
      <c r="T1338" t="s">
        <v>37</v>
      </c>
      <c r="U1338" t="s">
        <v>56</v>
      </c>
      <c r="V1338" t="s">
        <v>84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1154</v>
      </c>
      <c r="C1339">
        <v>211</v>
      </c>
      <c r="D1339">
        <v>113</v>
      </c>
      <c r="E1339">
        <v>88</v>
      </c>
      <c r="F1339">
        <v>785</v>
      </c>
      <c r="G1339" t="s">
        <v>869</v>
      </c>
      <c r="H1339">
        <v>22000</v>
      </c>
      <c r="I1339">
        <v>29802761</v>
      </c>
      <c r="J1339" t="s">
        <v>1699</v>
      </c>
      <c r="K1339" t="s">
        <v>850</v>
      </c>
      <c r="L1339" t="s">
        <v>4733</v>
      </c>
      <c r="M1339">
        <v>46480</v>
      </c>
      <c r="N1339">
        <v>36009</v>
      </c>
      <c r="O1339" t="s">
        <v>4734</v>
      </c>
      <c r="P1339">
        <v>1</v>
      </c>
      <c r="Q1339" t="s">
        <v>4735</v>
      </c>
      <c r="R1339" t="s">
        <v>4736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680</v>
      </c>
      <c r="C1340">
        <v>160</v>
      </c>
      <c r="D1340">
        <v>150</v>
      </c>
      <c r="E1340">
        <v>610</v>
      </c>
      <c r="F1340">
        <v>478</v>
      </c>
      <c r="G1340" t="s">
        <v>3952</v>
      </c>
      <c r="H1340">
        <v>755</v>
      </c>
      <c r="I1340">
        <v>626809</v>
      </c>
      <c r="J1340" t="s">
        <v>579</v>
      </c>
      <c r="K1340" t="s">
        <v>4667</v>
      </c>
      <c r="L1340" t="s">
        <v>4737</v>
      </c>
      <c r="M1340">
        <v>36894</v>
      </c>
      <c r="N1340">
        <v>2172</v>
      </c>
      <c r="O1340" t="s">
        <v>4738</v>
      </c>
      <c r="P1340">
        <v>4</v>
      </c>
      <c r="Q1340" t="s">
        <v>4739</v>
      </c>
      <c r="R1340" t="s">
        <v>4740</v>
      </c>
      <c r="S1340">
        <v>105</v>
      </c>
      <c r="T1340" t="s">
        <v>940</v>
      </c>
      <c r="U1340" t="s">
        <v>486</v>
      </c>
      <c r="V1340" t="s">
        <v>350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1378</v>
      </c>
      <c r="C1341">
        <v>97</v>
      </c>
      <c r="D1341">
        <v>108</v>
      </c>
      <c r="E1341">
        <v>72</v>
      </c>
      <c r="F1341">
        <v>559</v>
      </c>
      <c r="G1341" t="s">
        <v>2992</v>
      </c>
      <c r="H1341">
        <v>982</v>
      </c>
      <c r="I1341">
        <v>127214072</v>
      </c>
      <c r="J1341" t="s">
        <v>816</v>
      </c>
      <c r="K1341" t="s">
        <v>1216</v>
      </c>
      <c r="L1341" t="s">
        <v>4741</v>
      </c>
      <c r="M1341">
        <v>83786</v>
      </c>
      <c r="N1341">
        <v>4251</v>
      </c>
      <c r="O1341" t="s">
        <v>4742</v>
      </c>
      <c r="P1341">
        <v>1</v>
      </c>
      <c r="Q1341" t="s">
        <v>4743</v>
      </c>
      <c r="R1341" t="s">
        <v>4744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1364</v>
      </c>
      <c r="C1342">
        <v>174</v>
      </c>
      <c r="D1342">
        <v>96</v>
      </c>
      <c r="E1342">
        <v>126</v>
      </c>
      <c r="F1342">
        <v>954</v>
      </c>
      <c r="G1342" t="s">
        <v>542</v>
      </c>
      <c r="H1342">
        <v>18000</v>
      </c>
      <c r="I1342">
        <v>88915214</v>
      </c>
      <c r="J1342" t="s">
        <v>816</v>
      </c>
      <c r="K1342" t="s">
        <v>377</v>
      </c>
      <c r="L1342" t="s">
        <v>4745</v>
      </c>
      <c r="M1342">
        <v>163665</v>
      </c>
      <c r="N1342">
        <v>22436</v>
      </c>
      <c r="O1342" t="s">
        <v>4746</v>
      </c>
      <c r="P1342">
        <v>2</v>
      </c>
      <c r="Q1342" t="s">
        <v>4747</v>
      </c>
      <c r="R1342" t="s">
        <v>4748</v>
      </c>
      <c r="S1342">
        <v>169</v>
      </c>
      <c r="T1342" t="s">
        <v>37</v>
      </c>
      <c r="U1342" t="s">
        <v>38</v>
      </c>
      <c r="V1342" t="s">
        <v>350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4749</v>
      </c>
      <c r="C1343">
        <v>23</v>
      </c>
      <c r="D1343">
        <v>93</v>
      </c>
      <c r="E1343">
        <v>36</v>
      </c>
      <c r="F1343">
        <v>275</v>
      </c>
      <c r="G1343" t="s">
        <v>4750</v>
      </c>
      <c r="H1343">
        <v>592</v>
      </c>
      <c r="I1343">
        <v>30400000</v>
      </c>
      <c r="J1343" t="s">
        <v>809</v>
      </c>
      <c r="K1343" t="s">
        <v>1304</v>
      </c>
      <c r="L1343" t="s">
        <v>4751</v>
      </c>
      <c r="M1343">
        <v>17810</v>
      </c>
      <c r="N1343">
        <v>2176</v>
      </c>
      <c r="O1343" t="s">
        <v>4752</v>
      </c>
      <c r="P1343">
        <v>2</v>
      </c>
      <c r="Q1343" t="s">
        <v>4753</v>
      </c>
      <c r="R1343" t="s">
        <v>4754</v>
      </c>
      <c r="S1343">
        <v>73</v>
      </c>
      <c r="T1343" t="s">
        <v>37</v>
      </c>
      <c r="U1343" t="s">
        <v>38</v>
      </c>
      <c r="V1343" t="s">
        <v>84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2689</v>
      </c>
      <c r="C1344">
        <v>103</v>
      </c>
      <c r="D1344">
        <v>100</v>
      </c>
      <c r="E1344">
        <v>0</v>
      </c>
      <c r="F1344">
        <v>1000</v>
      </c>
      <c r="G1344" t="s">
        <v>3688</v>
      </c>
      <c r="H1344">
        <v>12000</v>
      </c>
      <c r="I1344">
        <v>85570368</v>
      </c>
      <c r="J1344" t="s">
        <v>1345</v>
      </c>
      <c r="K1344" t="s">
        <v>186</v>
      </c>
      <c r="L1344" t="s">
        <v>4755</v>
      </c>
      <c r="M1344">
        <v>44885</v>
      </c>
      <c r="N1344">
        <v>18291</v>
      </c>
      <c r="O1344" t="s">
        <v>4756</v>
      </c>
      <c r="P1344">
        <v>1</v>
      </c>
      <c r="Q1344" t="s">
        <v>4757</v>
      </c>
      <c r="R1344" t="s">
        <v>4758</v>
      </c>
      <c r="S1344">
        <v>107</v>
      </c>
      <c r="T1344" t="s">
        <v>37</v>
      </c>
      <c r="U1344" t="s">
        <v>38</v>
      </c>
      <c r="V1344" t="s">
        <v>84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4759</v>
      </c>
      <c r="C1345">
        <v>98</v>
      </c>
      <c r="D1345">
        <v>118</v>
      </c>
      <c r="E1345">
        <v>18</v>
      </c>
      <c r="F1345">
        <v>906</v>
      </c>
      <c r="G1345" t="s">
        <v>1097</v>
      </c>
      <c r="H1345">
        <v>1000</v>
      </c>
      <c r="I1345">
        <v>75668868</v>
      </c>
      <c r="J1345" t="s">
        <v>775</v>
      </c>
      <c r="K1345" t="s">
        <v>1463</v>
      </c>
      <c r="L1345" t="s">
        <v>4760</v>
      </c>
      <c r="M1345">
        <v>60504</v>
      </c>
      <c r="N1345">
        <v>6427</v>
      </c>
      <c r="O1345" t="s">
        <v>1462</v>
      </c>
      <c r="P1345">
        <v>0</v>
      </c>
      <c r="Q1345" t="s">
        <v>4761</v>
      </c>
      <c r="R1345" t="s">
        <v>4762</v>
      </c>
      <c r="S1345">
        <v>249</v>
      </c>
      <c r="T1345" t="s">
        <v>37</v>
      </c>
      <c r="U1345" t="s">
        <v>38</v>
      </c>
      <c r="V1345" t="s">
        <v>84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4763</v>
      </c>
      <c r="C1346">
        <v>273</v>
      </c>
      <c r="D1346">
        <v>122</v>
      </c>
      <c r="E1346">
        <v>0</v>
      </c>
      <c r="F1346">
        <v>7</v>
      </c>
      <c r="G1346" t="s">
        <v>4764</v>
      </c>
      <c r="H1346">
        <v>643</v>
      </c>
      <c r="I1346">
        <v>6594136</v>
      </c>
      <c r="J1346" t="s">
        <v>4765</v>
      </c>
      <c r="K1346" t="s">
        <v>3952</v>
      </c>
      <c r="L1346" t="s">
        <v>4766</v>
      </c>
      <c r="M1346">
        <v>24557</v>
      </c>
      <c r="N1346">
        <v>943</v>
      </c>
      <c r="O1346" t="s">
        <v>4767</v>
      </c>
      <c r="P1346">
        <v>1</v>
      </c>
      <c r="Q1346" t="s">
        <v>4768</v>
      </c>
      <c r="R1346" t="s">
        <v>4769</v>
      </c>
      <c r="S1346">
        <v>111</v>
      </c>
      <c r="T1346" t="s">
        <v>940</v>
      </c>
      <c r="U1346" t="s">
        <v>1645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399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151</v>
      </c>
      <c r="K1347" t="s">
        <v>436</v>
      </c>
      <c r="L1347" t="s">
        <v>4770</v>
      </c>
      <c r="M1347">
        <v>95367</v>
      </c>
      <c r="N1347">
        <v>36062</v>
      </c>
      <c r="O1347" t="s">
        <v>205</v>
      </c>
      <c r="P1347">
        <v>1</v>
      </c>
      <c r="Q1347" t="s">
        <v>4771</v>
      </c>
      <c r="R1347" t="s">
        <v>4772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536</v>
      </c>
      <c r="H1348">
        <v>23000</v>
      </c>
      <c r="J1348" t="s">
        <v>1222</v>
      </c>
      <c r="K1348" t="s">
        <v>62</v>
      </c>
      <c r="L1348" t="s">
        <v>4773</v>
      </c>
      <c r="M1348">
        <v>38383</v>
      </c>
      <c r="N1348">
        <v>25160</v>
      </c>
      <c r="O1348" t="s">
        <v>4774</v>
      </c>
      <c r="P1348">
        <v>4</v>
      </c>
      <c r="Q1348" t="s">
        <v>4775</v>
      </c>
      <c r="R1348" t="s">
        <v>4776</v>
      </c>
      <c r="S1348">
        <v>86</v>
      </c>
      <c r="T1348" t="s">
        <v>37</v>
      </c>
      <c r="U1348" t="s">
        <v>38</v>
      </c>
      <c r="V1348" t="s">
        <v>767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4777</v>
      </c>
      <c r="C1349">
        <v>4</v>
      </c>
      <c r="D1349">
        <v>88</v>
      </c>
      <c r="E1349">
        <v>0</v>
      </c>
      <c r="F1349">
        <v>46</v>
      </c>
      <c r="G1349" t="s">
        <v>4778</v>
      </c>
      <c r="H1349">
        <v>76</v>
      </c>
      <c r="J1349" t="s">
        <v>371</v>
      </c>
      <c r="K1349" t="s">
        <v>4779</v>
      </c>
      <c r="L1349" t="s">
        <v>4780</v>
      </c>
      <c r="M1349">
        <v>2169</v>
      </c>
      <c r="N1349">
        <v>196</v>
      </c>
      <c r="O1349" t="s">
        <v>4781</v>
      </c>
      <c r="P1349">
        <v>0</v>
      </c>
      <c r="R1349" t="s">
        <v>4782</v>
      </c>
      <c r="S1349">
        <v>18</v>
      </c>
      <c r="T1349" t="s">
        <v>37</v>
      </c>
      <c r="U1349" t="s">
        <v>486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424</v>
      </c>
      <c r="B1350" t="s">
        <v>4783</v>
      </c>
      <c r="C1350">
        <v>65</v>
      </c>
      <c r="D1350">
        <v>146</v>
      </c>
      <c r="E1350">
        <v>278</v>
      </c>
      <c r="F1350">
        <v>494</v>
      </c>
      <c r="G1350" t="s">
        <v>1528</v>
      </c>
      <c r="H1350">
        <v>18000</v>
      </c>
      <c r="I1350">
        <v>50668906</v>
      </c>
      <c r="J1350" t="s">
        <v>795</v>
      </c>
      <c r="K1350" t="s">
        <v>840</v>
      </c>
      <c r="L1350" t="s">
        <v>4784</v>
      </c>
      <c r="M1350">
        <v>76016</v>
      </c>
      <c r="N1350">
        <v>20516</v>
      </c>
      <c r="O1350" t="s">
        <v>2868</v>
      </c>
      <c r="P1350">
        <v>0</v>
      </c>
      <c r="Q1350" t="s">
        <v>4785</v>
      </c>
      <c r="R1350" t="s">
        <v>4786</v>
      </c>
      <c r="S1350">
        <v>265</v>
      </c>
      <c r="T1350" t="s">
        <v>37</v>
      </c>
      <c r="U1350" t="s">
        <v>38</v>
      </c>
      <c r="V1350" t="s">
        <v>350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422</v>
      </c>
      <c r="C1351">
        <v>98</v>
      </c>
      <c r="D1351">
        <v>115</v>
      </c>
      <c r="E1351">
        <v>150</v>
      </c>
      <c r="F1351">
        <v>789</v>
      </c>
      <c r="G1351" t="s">
        <v>4787</v>
      </c>
      <c r="H1351">
        <v>970</v>
      </c>
      <c r="I1351">
        <v>39177215</v>
      </c>
      <c r="J1351" t="s">
        <v>1018</v>
      </c>
      <c r="K1351" t="s">
        <v>1619</v>
      </c>
      <c r="L1351" t="s">
        <v>4788</v>
      </c>
      <c r="M1351">
        <v>30667</v>
      </c>
      <c r="N1351">
        <v>3770</v>
      </c>
      <c r="O1351" t="s">
        <v>2570</v>
      </c>
      <c r="P1351">
        <v>1</v>
      </c>
      <c r="Q1351" t="s">
        <v>4789</v>
      </c>
      <c r="R1351" t="s">
        <v>4790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4791</v>
      </c>
      <c r="C1352">
        <v>116</v>
      </c>
      <c r="D1352">
        <v>123</v>
      </c>
      <c r="E1352">
        <v>7</v>
      </c>
      <c r="F1352">
        <v>692</v>
      </c>
      <c r="G1352" t="s">
        <v>1791</v>
      </c>
      <c r="H1352">
        <v>931</v>
      </c>
      <c r="I1352">
        <v>40334024</v>
      </c>
      <c r="J1352" t="s">
        <v>2048</v>
      </c>
      <c r="K1352" t="s">
        <v>367</v>
      </c>
      <c r="L1352" t="s">
        <v>4792</v>
      </c>
      <c r="M1352">
        <v>44168</v>
      </c>
      <c r="N1352">
        <v>2912</v>
      </c>
      <c r="O1352" t="s">
        <v>802</v>
      </c>
      <c r="P1352">
        <v>3</v>
      </c>
      <c r="Q1352" t="s">
        <v>4793</v>
      </c>
      <c r="R1352" t="s">
        <v>4794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2919</v>
      </c>
      <c r="C1353">
        <v>76</v>
      </c>
      <c r="D1353">
        <v>94</v>
      </c>
      <c r="E1353">
        <v>99</v>
      </c>
      <c r="F1353">
        <v>377</v>
      </c>
      <c r="G1353" t="s">
        <v>4795</v>
      </c>
      <c r="H1353">
        <v>598</v>
      </c>
      <c r="I1353">
        <v>71038190</v>
      </c>
      <c r="J1353" t="s">
        <v>853</v>
      </c>
      <c r="K1353" t="s">
        <v>4796</v>
      </c>
      <c r="L1353" t="s">
        <v>4797</v>
      </c>
      <c r="M1353">
        <v>23473</v>
      </c>
      <c r="N1353">
        <v>3552</v>
      </c>
      <c r="O1353" t="s">
        <v>4798</v>
      </c>
      <c r="P1353">
        <v>1</v>
      </c>
      <c r="Q1353" t="s">
        <v>4799</v>
      </c>
      <c r="R1353" t="s">
        <v>4800</v>
      </c>
      <c r="S1353">
        <v>123</v>
      </c>
      <c r="T1353" t="s">
        <v>37</v>
      </c>
      <c r="U1353" t="s">
        <v>38</v>
      </c>
      <c r="V1353" t="s">
        <v>84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4801</v>
      </c>
      <c r="C1354">
        <v>106</v>
      </c>
      <c r="D1354">
        <v>102</v>
      </c>
      <c r="E1354">
        <v>43</v>
      </c>
      <c r="F1354">
        <v>280</v>
      </c>
      <c r="G1354" t="s">
        <v>2805</v>
      </c>
      <c r="H1354">
        <v>308</v>
      </c>
      <c r="I1354">
        <v>24044532</v>
      </c>
      <c r="J1354" t="s">
        <v>151</v>
      </c>
      <c r="K1354" t="s">
        <v>4802</v>
      </c>
      <c r="L1354" t="s">
        <v>4803</v>
      </c>
      <c r="M1354">
        <v>19686</v>
      </c>
      <c r="N1354">
        <v>1440</v>
      </c>
      <c r="O1354" t="s">
        <v>4804</v>
      </c>
      <c r="P1354">
        <v>0</v>
      </c>
      <c r="Q1354" t="s">
        <v>4805</v>
      </c>
      <c r="R1354" t="s">
        <v>4806</v>
      </c>
      <c r="S1354">
        <v>180</v>
      </c>
      <c r="T1354" t="s">
        <v>37</v>
      </c>
      <c r="U1354" t="s">
        <v>38</v>
      </c>
      <c r="V1354" t="s">
        <v>350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1989</v>
      </c>
      <c r="C1355">
        <v>55</v>
      </c>
      <c r="D1355">
        <v>98</v>
      </c>
      <c r="E1355">
        <v>11</v>
      </c>
      <c r="F1355">
        <v>466</v>
      </c>
      <c r="G1355" t="s">
        <v>2239</v>
      </c>
      <c r="H1355">
        <v>854</v>
      </c>
      <c r="I1355">
        <v>22770864</v>
      </c>
      <c r="J1355" t="s">
        <v>1188</v>
      </c>
      <c r="K1355" t="s">
        <v>1508</v>
      </c>
      <c r="L1355" t="s">
        <v>4807</v>
      </c>
      <c r="M1355">
        <v>8433</v>
      </c>
      <c r="N1355">
        <v>2765</v>
      </c>
      <c r="O1355" t="s">
        <v>1017</v>
      </c>
      <c r="P1355">
        <v>1</v>
      </c>
      <c r="Q1355" t="s">
        <v>4808</v>
      </c>
      <c r="R1355" t="s">
        <v>4809</v>
      </c>
      <c r="S1355">
        <v>85</v>
      </c>
      <c r="T1355" t="s">
        <v>37</v>
      </c>
      <c r="U1355" t="s">
        <v>38</v>
      </c>
      <c r="V1355" t="s">
        <v>84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1614</v>
      </c>
      <c r="C1356">
        <v>172</v>
      </c>
      <c r="D1356">
        <v>133</v>
      </c>
      <c r="E1356">
        <v>2000</v>
      </c>
      <c r="F1356">
        <v>541</v>
      </c>
      <c r="G1356" t="s">
        <v>100</v>
      </c>
      <c r="H1356">
        <v>40000</v>
      </c>
      <c r="I1356">
        <v>18653746</v>
      </c>
      <c r="J1356" t="s">
        <v>469</v>
      </c>
      <c r="K1356" t="s">
        <v>43</v>
      </c>
      <c r="L1356" t="s">
        <v>4810</v>
      </c>
      <c r="M1356">
        <v>137722</v>
      </c>
      <c r="N1356">
        <v>42344</v>
      </c>
      <c r="O1356" t="s">
        <v>1387</v>
      </c>
      <c r="P1356">
        <v>1</v>
      </c>
      <c r="Q1356" t="s">
        <v>4811</v>
      </c>
      <c r="R1356" t="s">
        <v>4812</v>
      </c>
      <c r="S1356">
        <v>638</v>
      </c>
      <c r="T1356" t="s">
        <v>37</v>
      </c>
      <c r="U1356" t="s">
        <v>1534</v>
      </c>
      <c r="V1356" t="s">
        <v>350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422</v>
      </c>
      <c r="C1357">
        <v>47</v>
      </c>
      <c r="D1357">
        <v>118</v>
      </c>
      <c r="E1357">
        <v>150</v>
      </c>
      <c r="F1357">
        <v>182</v>
      </c>
      <c r="G1357" t="s">
        <v>1599</v>
      </c>
      <c r="H1357">
        <v>24000</v>
      </c>
      <c r="I1357">
        <v>17305211</v>
      </c>
      <c r="J1357" t="s">
        <v>1025</v>
      </c>
      <c r="K1357" t="s">
        <v>74</v>
      </c>
      <c r="L1357" t="s">
        <v>4813</v>
      </c>
      <c r="M1357">
        <v>14066</v>
      </c>
      <c r="N1357">
        <v>24547</v>
      </c>
      <c r="O1357" t="s">
        <v>4814</v>
      </c>
      <c r="P1357">
        <v>0</v>
      </c>
      <c r="Q1357" t="s">
        <v>4815</v>
      </c>
      <c r="R1357" t="s">
        <v>4816</v>
      </c>
      <c r="S1357">
        <v>75</v>
      </c>
      <c r="T1357" t="s">
        <v>37</v>
      </c>
      <c r="U1357" t="s">
        <v>38</v>
      </c>
      <c r="V1357" t="s">
        <v>350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2223</v>
      </c>
      <c r="C1358">
        <v>107</v>
      </c>
      <c r="D1358">
        <v>105</v>
      </c>
      <c r="E1358">
        <v>65</v>
      </c>
      <c r="F1358">
        <v>108</v>
      </c>
      <c r="G1358" t="s">
        <v>4817</v>
      </c>
      <c r="H1358">
        <v>628</v>
      </c>
      <c r="I1358">
        <v>16991902</v>
      </c>
      <c r="J1358" t="s">
        <v>3985</v>
      </c>
      <c r="K1358" t="s">
        <v>4818</v>
      </c>
      <c r="L1358" t="s">
        <v>4819</v>
      </c>
      <c r="M1358">
        <v>34592</v>
      </c>
      <c r="N1358">
        <v>1265</v>
      </c>
      <c r="O1358" t="s">
        <v>4820</v>
      </c>
      <c r="P1358">
        <v>0</v>
      </c>
      <c r="Q1358" t="s">
        <v>4821</v>
      </c>
      <c r="R1358" t="s">
        <v>4822</v>
      </c>
      <c r="S1358">
        <v>191</v>
      </c>
      <c r="T1358" t="s">
        <v>37</v>
      </c>
      <c r="U1358" t="s">
        <v>38</v>
      </c>
      <c r="V1358" t="s">
        <v>350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4823</v>
      </c>
      <c r="C1359">
        <v>323</v>
      </c>
      <c r="D1359">
        <v>109</v>
      </c>
      <c r="E1359">
        <v>304</v>
      </c>
      <c r="F1359">
        <v>736</v>
      </c>
      <c r="G1359" t="s">
        <v>1117</v>
      </c>
      <c r="H1359">
        <v>940</v>
      </c>
      <c r="I1359">
        <v>47536959</v>
      </c>
      <c r="J1359" t="s">
        <v>1473</v>
      </c>
      <c r="K1359" t="s">
        <v>3236</v>
      </c>
      <c r="L1359" t="s">
        <v>4824</v>
      </c>
      <c r="M1359">
        <v>86955</v>
      </c>
      <c r="N1359">
        <v>3277</v>
      </c>
      <c r="O1359" t="s">
        <v>4825</v>
      </c>
      <c r="P1359">
        <v>0</v>
      </c>
      <c r="Q1359" t="s">
        <v>4826</v>
      </c>
      <c r="R1359" t="s">
        <v>4827</v>
      </c>
      <c r="S1359">
        <v>275</v>
      </c>
      <c r="T1359" t="s">
        <v>37</v>
      </c>
      <c r="U1359" t="s">
        <v>38</v>
      </c>
      <c r="V1359" t="s">
        <v>350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133</v>
      </c>
      <c r="C1360">
        <v>37</v>
      </c>
      <c r="D1360">
        <v>129</v>
      </c>
      <c r="E1360">
        <v>0</v>
      </c>
      <c r="F1360">
        <v>982</v>
      </c>
      <c r="G1360" t="s">
        <v>4828</v>
      </c>
      <c r="H1360">
        <v>12000</v>
      </c>
      <c r="I1360">
        <v>10300000</v>
      </c>
      <c r="J1360" t="s">
        <v>4829</v>
      </c>
      <c r="K1360" t="s">
        <v>203</v>
      </c>
      <c r="L1360" t="s">
        <v>4830</v>
      </c>
      <c r="M1360">
        <v>17859</v>
      </c>
      <c r="N1360">
        <v>16237</v>
      </c>
      <c r="O1360" t="s">
        <v>1216</v>
      </c>
      <c r="P1360">
        <v>4</v>
      </c>
      <c r="Q1360" t="s">
        <v>4831</v>
      </c>
      <c r="R1360" t="s">
        <v>4832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3153</v>
      </c>
      <c r="C1361">
        <v>297</v>
      </c>
      <c r="D1361">
        <v>109</v>
      </c>
      <c r="E1361">
        <v>0</v>
      </c>
      <c r="F1361">
        <v>145</v>
      </c>
      <c r="G1361" t="s">
        <v>4833</v>
      </c>
      <c r="H1361">
        <v>957</v>
      </c>
      <c r="I1361">
        <v>13782838</v>
      </c>
      <c r="J1361" t="s">
        <v>4834</v>
      </c>
      <c r="K1361" t="s">
        <v>3857</v>
      </c>
      <c r="L1361" t="s">
        <v>4835</v>
      </c>
      <c r="M1361">
        <v>258078</v>
      </c>
      <c r="N1361">
        <v>1757</v>
      </c>
      <c r="O1361" t="s">
        <v>4836</v>
      </c>
      <c r="P1361">
        <v>0</v>
      </c>
      <c r="Q1361" t="s">
        <v>4837</v>
      </c>
      <c r="R1361" t="s">
        <v>4838</v>
      </c>
      <c r="S1361">
        <v>911</v>
      </c>
      <c r="T1361" t="s">
        <v>37</v>
      </c>
      <c r="U1361" t="s">
        <v>38</v>
      </c>
      <c r="V1361" t="s">
        <v>350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704</v>
      </c>
      <c r="C1362">
        <v>302</v>
      </c>
      <c r="D1362">
        <v>127</v>
      </c>
      <c r="E1362">
        <v>123</v>
      </c>
      <c r="F1362">
        <v>904</v>
      </c>
      <c r="G1362" t="s">
        <v>4839</v>
      </c>
      <c r="H1362">
        <v>14000</v>
      </c>
      <c r="I1362">
        <v>41997790</v>
      </c>
      <c r="J1362" t="s">
        <v>1275</v>
      </c>
      <c r="K1362" t="s">
        <v>225</v>
      </c>
      <c r="L1362" t="s">
        <v>4840</v>
      </c>
      <c r="M1362">
        <v>125305</v>
      </c>
      <c r="N1362">
        <v>17551</v>
      </c>
      <c r="O1362" t="s">
        <v>1334</v>
      </c>
      <c r="P1362">
        <v>0</v>
      </c>
      <c r="Q1362" t="s">
        <v>4841</v>
      </c>
      <c r="R1362" t="s">
        <v>4842</v>
      </c>
      <c r="S1362">
        <v>343</v>
      </c>
      <c r="T1362" t="s">
        <v>37</v>
      </c>
      <c r="U1362" t="s">
        <v>38</v>
      </c>
      <c r="V1362" t="s">
        <v>350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4843</v>
      </c>
      <c r="C1363">
        <v>38</v>
      </c>
      <c r="D1363">
        <v>118</v>
      </c>
      <c r="E1363">
        <v>11</v>
      </c>
      <c r="F1363">
        <v>12</v>
      </c>
      <c r="G1363" t="s">
        <v>4844</v>
      </c>
      <c r="H1363">
        <v>37</v>
      </c>
      <c r="I1363">
        <v>6482195</v>
      </c>
      <c r="J1363" t="s">
        <v>1061</v>
      </c>
      <c r="K1363" t="s">
        <v>4845</v>
      </c>
      <c r="L1363" t="s">
        <v>4846</v>
      </c>
      <c r="M1363">
        <v>9740</v>
      </c>
      <c r="N1363">
        <v>74</v>
      </c>
      <c r="O1363" t="s">
        <v>4847</v>
      </c>
      <c r="P1363">
        <v>1</v>
      </c>
      <c r="Q1363" t="s">
        <v>4848</v>
      </c>
      <c r="R1363" t="s">
        <v>4849</v>
      </c>
      <c r="S1363">
        <v>81</v>
      </c>
      <c r="T1363" t="s">
        <v>37</v>
      </c>
      <c r="U1363" t="s">
        <v>38</v>
      </c>
      <c r="V1363" t="s">
        <v>350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4850</v>
      </c>
      <c r="C1364">
        <v>31</v>
      </c>
      <c r="D1364">
        <v>110</v>
      </c>
      <c r="E1364">
        <v>49</v>
      </c>
      <c r="F1364">
        <v>427</v>
      </c>
      <c r="G1364" t="s">
        <v>4851</v>
      </c>
      <c r="H1364">
        <v>1000</v>
      </c>
      <c r="I1364">
        <v>623374</v>
      </c>
      <c r="J1364" t="s">
        <v>4852</v>
      </c>
      <c r="K1364" t="s">
        <v>1053</v>
      </c>
      <c r="L1364" t="s">
        <v>4853</v>
      </c>
      <c r="M1364">
        <v>4757</v>
      </c>
      <c r="N1364">
        <v>2120</v>
      </c>
      <c r="O1364" t="s">
        <v>4854</v>
      </c>
      <c r="P1364">
        <v>2</v>
      </c>
      <c r="Q1364" t="s">
        <v>4855</v>
      </c>
      <c r="R1364" t="s">
        <v>4856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1369</v>
      </c>
      <c r="C1365">
        <v>118</v>
      </c>
      <c r="D1365">
        <v>90</v>
      </c>
      <c r="E1365">
        <v>27</v>
      </c>
      <c r="F1365">
        <v>260</v>
      </c>
      <c r="G1365" t="s">
        <v>631</v>
      </c>
      <c r="H1365">
        <v>13000</v>
      </c>
      <c r="I1365">
        <v>7871693</v>
      </c>
      <c r="J1365" t="s">
        <v>4857</v>
      </c>
      <c r="K1365" t="s">
        <v>324</v>
      </c>
      <c r="L1365" t="s">
        <v>4858</v>
      </c>
      <c r="M1365">
        <v>52908</v>
      </c>
      <c r="N1365">
        <v>15494</v>
      </c>
      <c r="O1365" t="s">
        <v>4859</v>
      </c>
      <c r="P1365">
        <v>0</v>
      </c>
      <c r="Q1365" t="s">
        <v>4860</v>
      </c>
      <c r="R1365" t="s">
        <v>4861</v>
      </c>
      <c r="S1365">
        <v>102</v>
      </c>
      <c r="T1365" t="s">
        <v>37</v>
      </c>
      <c r="U1365" t="s">
        <v>38</v>
      </c>
      <c r="V1365" t="s">
        <v>84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4862</v>
      </c>
      <c r="C1366">
        <v>546</v>
      </c>
      <c r="D1366">
        <v>144</v>
      </c>
      <c r="E1366">
        <v>0</v>
      </c>
      <c r="F1366">
        <v>15</v>
      </c>
      <c r="G1366" t="s">
        <v>4863</v>
      </c>
      <c r="H1366">
        <v>378</v>
      </c>
      <c r="I1366">
        <v>16377274</v>
      </c>
      <c r="J1366" t="s">
        <v>1473</v>
      </c>
      <c r="K1366" t="s">
        <v>4864</v>
      </c>
      <c r="L1366" t="s">
        <v>4865</v>
      </c>
      <c r="M1366">
        <v>105144</v>
      </c>
      <c r="N1366">
        <v>427</v>
      </c>
      <c r="O1366" t="s">
        <v>4866</v>
      </c>
      <c r="P1366">
        <v>31</v>
      </c>
      <c r="Q1366" t="s">
        <v>4867</v>
      </c>
      <c r="R1366" t="s">
        <v>4868</v>
      </c>
      <c r="S1366">
        <v>405</v>
      </c>
      <c r="T1366" t="s">
        <v>37</v>
      </c>
      <c r="U1366" t="s">
        <v>38</v>
      </c>
      <c r="V1366" t="s">
        <v>350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4869</v>
      </c>
      <c r="C1367">
        <v>21</v>
      </c>
      <c r="D1367">
        <v>97</v>
      </c>
      <c r="E1367">
        <v>2</v>
      </c>
      <c r="F1367">
        <v>217</v>
      </c>
      <c r="G1367" t="s">
        <v>4870</v>
      </c>
      <c r="H1367">
        <v>4000</v>
      </c>
      <c r="J1367" t="s">
        <v>4871</v>
      </c>
      <c r="K1367" t="s">
        <v>722</v>
      </c>
      <c r="L1367" t="s">
        <v>4872</v>
      </c>
      <c r="M1367">
        <v>6691</v>
      </c>
      <c r="N1367">
        <v>4900</v>
      </c>
      <c r="O1367" t="s">
        <v>4873</v>
      </c>
      <c r="P1367">
        <v>2</v>
      </c>
      <c r="Q1367" t="s">
        <v>4874</v>
      </c>
      <c r="R1367" t="s">
        <v>4875</v>
      </c>
      <c r="S1367">
        <v>28</v>
      </c>
      <c r="T1367" t="s">
        <v>37</v>
      </c>
      <c r="U1367" t="s">
        <v>4876</v>
      </c>
      <c r="V1367" t="s">
        <v>350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424</v>
      </c>
      <c r="B1368" t="s">
        <v>2950</v>
      </c>
      <c r="C1368">
        <v>86</v>
      </c>
      <c r="D1368">
        <v>130</v>
      </c>
      <c r="E1368">
        <v>39</v>
      </c>
      <c r="F1368">
        <v>534</v>
      </c>
      <c r="G1368" t="s">
        <v>1451</v>
      </c>
      <c r="H1368">
        <v>2000</v>
      </c>
      <c r="I1368">
        <v>9589875</v>
      </c>
      <c r="J1368" t="s">
        <v>795</v>
      </c>
      <c r="K1368" t="s">
        <v>319</v>
      </c>
      <c r="L1368" t="s">
        <v>4877</v>
      </c>
      <c r="M1368">
        <v>16673</v>
      </c>
      <c r="N1368">
        <v>5162</v>
      </c>
      <c r="O1368" t="s">
        <v>2485</v>
      </c>
      <c r="P1368">
        <v>0</v>
      </c>
      <c r="Q1368" t="s">
        <v>4878</v>
      </c>
      <c r="R1368" t="s">
        <v>4879</v>
      </c>
      <c r="S1368">
        <v>45</v>
      </c>
      <c r="T1368" t="s">
        <v>37</v>
      </c>
      <c r="U1368" t="s">
        <v>38</v>
      </c>
      <c r="V1368" t="s">
        <v>84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4880</v>
      </c>
      <c r="C1369">
        <v>194</v>
      </c>
      <c r="D1369">
        <v>112</v>
      </c>
      <c r="E1369">
        <v>5</v>
      </c>
      <c r="F1369">
        <v>724</v>
      </c>
      <c r="G1369" t="s">
        <v>4881</v>
      </c>
      <c r="H1369">
        <v>17000</v>
      </c>
      <c r="I1369">
        <v>34912982</v>
      </c>
      <c r="J1369" t="s">
        <v>157</v>
      </c>
      <c r="K1369" t="s">
        <v>295</v>
      </c>
      <c r="L1369" t="s">
        <v>4882</v>
      </c>
      <c r="M1369">
        <v>55617</v>
      </c>
      <c r="N1369">
        <v>19974</v>
      </c>
      <c r="O1369" t="s">
        <v>4883</v>
      </c>
      <c r="P1369">
        <v>0</v>
      </c>
      <c r="Q1369" t="s">
        <v>4884</v>
      </c>
      <c r="R1369" t="s">
        <v>4885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4886</v>
      </c>
      <c r="C1370">
        <v>437</v>
      </c>
      <c r="D1370">
        <v>133</v>
      </c>
      <c r="E1370">
        <v>0</v>
      </c>
      <c r="F1370">
        <v>531</v>
      </c>
      <c r="G1370" t="s">
        <v>4887</v>
      </c>
      <c r="H1370">
        <v>13000</v>
      </c>
      <c r="I1370">
        <v>109712885</v>
      </c>
      <c r="J1370" t="s">
        <v>1607</v>
      </c>
      <c r="K1370" t="s">
        <v>869</v>
      </c>
      <c r="L1370" t="s">
        <v>4888</v>
      </c>
      <c r="M1370">
        <v>146708</v>
      </c>
      <c r="N1370">
        <v>15106</v>
      </c>
      <c r="O1370" t="s">
        <v>1540</v>
      </c>
      <c r="P1370">
        <v>1</v>
      </c>
      <c r="Q1370" t="s">
        <v>4889</v>
      </c>
      <c r="R1370" t="s">
        <v>4890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3788</v>
      </c>
      <c r="C1371">
        <v>378</v>
      </c>
      <c r="D1371">
        <v>150</v>
      </c>
      <c r="E1371">
        <v>0</v>
      </c>
      <c r="F1371">
        <v>206</v>
      </c>
      <c r="G1371" t="s">
        <v>356</v>
      </c>
      <c r="H1371">
        <v>10000</v>
      </c>
      <c r="I1371">
        <v>92173235</v>
      </c>
      <c r="J1371" t="s">
        <v>1018</v>
      </c>
      <c r="K1371" t="s">
        <v>484</v>
      </c>
      <c r="L1371" t="s">
        <v>4891</v>
      </c>
      <c r="M1371">
        <v>280228</v>
      </c>
      <c r="N1371">
        <v>14296</v>
      </c>
      <c r="O1371" t="s">
        <v>4892</v>
      </c>
      <c r="P1371">
        <v>7</v>
      </c>
      <c r="Q1371" t="s">
        <v>4893</v>
      </c>
      <c r="R1371" t="s">
        <v>4894</v>
      </c>
      <c r="S1371">
        <v>420</v>
      </c>
      <c r="T1371" t="s">
        <v>37</v>
      </c>
      <c r="U1371" t="s">
        <v>38</v>
      </c>
      <c r="V1371" t="s">
        <v>350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4895</v>
      </c>
      <c r="C1372">
        <v>170</v>
      </c>
      <c r="D1372">
        <v>110</v>
      </c>
      <c r="E1372">
        <v>52</v>
      </c>
      <c r="F1372">
        <v>651</v>
      </c>
      <c r="G1372" t="s">
        <v>319</v>
      </c>
      <c r="H1372">
        <v>10000</v>
      </c>
      <c r="I1372">
        <v>41102171</v>
      </c>
      <c r="J1372" t="s">
        <v>715</v>
      </c>
      <c r="K1372" t="s">
        <v>1151</v>
      </c>
      <c r="L1372" t="s">
        <v>4896</v>
      </c>
      <c r="M1372">
        <v>57266</v>
      </c>
      <c r="N1372">
        <v>13396</v>
      </c>
      <c r="O1372" t="s">
        <v>2829</v>
      </c>
      <c r="P1372">
        <v>12</v>
      </c>
      <c r="Q1372" t="s">
        <v>4897</v>
      </c>
      <c r="R1372" t="s">
        <v>4898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4899</v>
      </c>
      <c r="C1373">
        <v>341</v>
      </c>
      <c r="D1373">
        <v>96</v>
      </c>
      <c r="E1373">
        <v>1000</v>
      </c>
      <c r="F1373">
        <v>681</v>
      </c>
      <c r="G1373" t="s">
        <v>226</v>
      </c>
      <c r="H1373">
        <v>24000</v>
      </c>
      <c r="I1373">
        <v>60338891</v>
      </c>
      <c r="J1373" t="s">
        <v>1188</v>
      </c>
      <c r="K1373" t="s">
        <v>74</v>
      </c>
      <c r="L1373" t="s">
        <v>4900</v>
      </c>
      <c r="M1373">
        <v>248468</v>
      </c>
      <c r="N1373">
        <v>36093</v>
      </c>
      <c r="O1373" t="s">
        <v>1048</v>
      </c>
      <c r="P1373">
        <v>0</v>
      </c>
      <c r="Q1373" t="s">
        <v>4901</v>
      </c>
      <c r="R1373" t="s">
        <v>4902</v>
      </c>
      <c r="S1373">
        <v>545</v>
      </c>
      <c r="T1373" t="s">
        <v>37</v>
      </c>
      <c r="U1373" t="s">
        <v>38</v>
      </c>
      <c r="V1373" t="s">
        <v>350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4903</v>
      </c>
      <c r="C1374">
        <v>139</v>
      </c>
      <c r="D1374">
        <v>96</v>
      </c>
      <c r="E1374">
        <v>3</v>
      </c>
      <c r="F1374">
        <v>35</v>
      </c>
      <c r="G1374" t="s">
        <v>4904</v>
      </c>
      <c r="H1374">
        <v>18000</v>
      </c>
      <c r="I1374">
        <v>48006503</v>
      </c>
      <c r="J1374" t="s">
        <v>443</v>
      </c>
      <c r="K1374" t="s">
        <v>377</v>
      </c>
      <c r="L1374" t="s">
        <v>4905</v>
      </c>
      <c r="M1374">
        <v>28109</v>
      </c>
      <c r="N1374">
        <v>18178</v>
      </c>
      <c r="O1374" t="s">
        <v>4906</v>
      </c>
      <c r="P1374">
        <v>3</v>
      </c>
      <c r="Q1374" t="s">
        <v>4907</v>
      </c>
      <c r="R1374" t="s">
        <v>4908</v>
      </c>
      <c r="S1374">
        <v>110</v>
      </c>
      <c r="T1374" t="s">
        <v>37</v>
      </c>
      <c r="U1374" t="s">
        <v>38</v>
      </c>
      <c r="V1374" t="s">
        <v>84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467</v>
      </c>
      <c r="C1375">
        <v>393</v>
      </c>
      <c r="D1375">
        <v>123</v>
      </c>
      <c r="E1375">
        <v>2000</v>
      </c>
      <c r="F1375">
        <v>471</v>
      </c>
      <c r="G1375" t="s">
        <v>202</v>
      </c>
      <c r="H1375">
        <v>26000</v>
      </c>
      <c r="I1375">
        <v>26903709</v>
      </c>
      <c r="J1375" t="s">
        <v>4909</v>
      </c>
      <c r="K1375" t="s">
        <v>87</v>
      </c>
      <c r="L1375" t="s">
        <v>4910</v>
      </c>
      <c r="M1375">
        <v>312629</v>
      </c>
      <c r="N1375">
        <v>37206</v>
      </c>
      <c r="O1375" t="s">
        <v>4911</v>
      </c>
      <c r="P1375">
        <v>0</v>
      </c>
      <c r="Q1375" t="s">
        <v>4912</v>
      </c>
      <c r="R1375" t="s">
        <v>4913</v>
      </c>
      <c r="S1375">
        <v>475</v>
      </c>
      <c r="T1375" t="s">
        <v>37</v>
      </c>
      <c r="U1375" t="s">
        <v>56</v>
      </c>
      <c r="V1375" t="s">
        <v>350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4862</v>
      </c>
      <c r="C1376">
        <v>224</v>
      </c>
      <c r="D1376">
        <v>188</v>
      </c>
      <c r="E1376">
        <v>0</v>
      </c>
      <c r="F1376">
        <v>272</v>
      </c>
      <c r="G1376" t="s">
        <v>4914</v>
      </c>
      <c r="H1376">
        <v>786</v>
      </c>
      <c r="I1376">
        <v>22450975</v>
      </c>
      <c r="J1376" t="s">
        <v>1473</v>
      </c>
      <c r="K1376" t="s">
        <v>4915</v>
      </c>
      <c r="L1376" t="s">
        <v>4916</v>
      </c>
      <c r="M1376">
        <v>241030</v>
      </c>
      <c r="N1376">
        <v>1906</v>
      </c>
      <c r="O1376" t="s">
        <v>4917</v>
      </c>
      <c r="P1376">
        <v>1</v>
      </c>
      <c r="Q1376" t="s">
        <v>4918</v>
      </c>
      <c r="R1376" t="s">
        <v>4919</v>
      </c>
      <c r="S1376">
        <v>1437</v>
      </c>
      <c r="T1376" t="s">
        <v>37</v>
      </c>
      <c r="U1376" t="s">
        <v>38</v>
      </c>
      <c r="V1376" t="s">
        <v>350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4920</v>
      </c>
      <c r="C1377">
        <v>203</v>
      </c>
      <c r="D1377">
        <v>107</v>
      </c>
      <c r="E1377">
        <v>0</v>
      </c>
      <c r="F1377">
        <v>574</v>
      </c>
      <c r="G1377" t="s">
        <v>1977</v>
      </c>
      <c r="H1377">
        <v>13000</v>
      </c>
      <c r="I1377">
        <v>44867349</v>
      </c>
      <c r="J1377" t="s">
        <v>853</v>
      </c>
      <c r="K1377" t="s">
        <v>530</v>
      </c>
      <c r="L1377" t="s">
        <v>4921</v>
      </c>
      <c r="M1377">
        <v>75347</v>
      </c>
      <c r="N1377">
        <v>14483</v>
      </c>
      <c r="O1377" t="s">
        <v>1415</v>
      </c>
      <c r="P1377">
        <v>2</v>
      </c>
      <c r="Q1377" t="s">
        <v>4922</v>
      </c>
      <c r="R1377" t="s">
        <v>4923</v>
      </c>
      <c r="S1377">
        <v>176</v>
      </c>
      <c r="T1377" t="s">
        <v>37</v>
      </c>
      <c r="U1377" t="s">
        <v>38</v>
      </c>
      <c r="V1377" t="s">
        <v>350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4924</v>
      </c>
      <c r="C1378">
        <v>148</v>
      </c>
      <c r="D1378">
        <v>110</v>
      </c>
      <c r="E1378">
        <v>11</v>
      </c>
      <c r="F1378">
        <v>591</v>
      </c>
      <c r="G1378" t="s">
        <v>364</v>
      </c>
      <c r="H1378">
        <v>2000</v>
      </c>
      <c r="I1378">
        <v>46813366</v>
      </c>
      <c r="J1378" t="s">
        <v>816</v>
      </c>
      <c r="K1378" t="s">
        <v>1986</v>
      </c>
      <c r="L1378" t="s">
        <v>4925</v>
      </c>
      <c r="M1378">
        <v>39440</v>
      </c>
      <c r="N1378">
        <v>4882</v>
      </c>
      <c r="O1378" t="s">
        <v>2515</v>
      </c>
      <c r="P1378">
        <v>4</v>
      </c>
      <c r="Q1378" t="s">
        <v>4926</v>
      </c>
      <c r="R1378" t="s">
        <v>4927</v>
      </c>
      <c r="S1378">
        <v>83</v>
      </c>
      <c r="T1378" t="s">
        <v>37</v>
      </c>
      <c r="U1378" t="s">
        <v>38</v>
      </c>
      <c r="V1378" t="s">
        <v>350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4928</v>
      </c>
      <c r="C1379">
        <v>131</v>
      </c>
      <c r="D1379">
        <v>113</v>
      </c>
      <c r="E1379">
        <v>188</v>
      </c>
      <c r="F1379">
        <v>631</v>
      </c>
      <c r="G1379" t="s">
        <v>4929</v>
      </c>
      <c r="H1379">
        <v>11000</v>
      </c>
      <c r="I1379">
        <v>72279690</v>
      </c>
      <c r="J1379" t="s">
        <v>4930</v>
      </c>
      <c r="K1379" t="s">
        <v>283</v>
      </c>
      <c r="L1379" t="s">
        <v>4931</v>
      </c>
      <c r="M1379">
        <v>17948</v>
      </c>
      <c r="N1379">
        <v>14209</v>
      </c>
      <c r="O1379" t="s">
        <v>3141</v>
      </c>
      <c r="P1379">
        <v>5</v>
      </c>
      <c r="Q1379" t="s">
        <v>4932</v>
      </c>
      <c r="R1379" t="s">
        <v>4933</v>
      </c>
      <c r="S1379">
        <v>86</v>
      </c>
      <c r="T1379" t="s">
        <v>37</v>
      </c>
      <c r="U1379" t="s">
        <v>38</v>
      </c>
      <c r="V1379" t="s">
        <v>84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3934</v>
      </c>
      <c r="C1380">
        <v>350</v>
      </c>
      <c r="D1380">
        <v>122</v>
      </c>
      <c r="E1380">
        <v>308</v>
      </c>
      <c r="F1380">
        <v>10000</v>
      </c>
      <c r="G1380" t="s">
        <v>583</v>
      </c>
      <c r="H1380">
        <v>17000</v>
      </c>
      <c r="I1380">
        <v>191449475</v>
      </c>
      <c r="J1380" t="s">
        <v>396</v>
      </c>
      <c r="K1380" t="s">
        <v>331</v>
      </c>
      <c r="L1380" t="s">
        <v>4934</v>
      </c>
      <c r="M1380">
        <v>348007</v>
      </c>
      <c r="N1380">
        <v>44060</v>
      </c>
      <c r="O1380" t="s">
        <v>1151</v>
      </c>
      <c r="P1380">
        <v>1</v>
      </c>
      <c r="Q1380" t="s">
        <v>4935</v>
      </c>
      <c r="R1380" t="s">
        <v>4936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4182</v>
      </c>
      <c r="C1381">
        <v>129</v>
      </c>
      <c r="D1381">
        <v>116</v>
      </c>
      <c r="E1381">
        <v>415</v>
      </c>
      <c r="F1381">
        <v>644</v>
      </c>
      <c r="G1381" t="s">
        <v>4937</v>
      </c>
      <c r="H1381">
        <v>18000</v>
      </c>
      <c r="I1381">
        <v>71026631</v>
      </c>
      <c r="J1381" t="s">
        <v>1018</v>
      </c>
      <c r="K1381" t="s">
        <v>840</v>
      </c>
      <c r="L1381" t="s">
        <v>4938</v>
      </c>
      <c r="M1381">
        <v>98899</v>
      </c>
      <c r="N1381">
        <v>20970</v>
      </c>
      <c r="O1381" t="s">
        <v>1075</v>
      </c>
      <c r="P1381">
        <v>1</v>
      </c>
      <c r="Q1381" t="s">
        <v>4939</v>
      </c>
      <c r="R1381" t="s">
        <v>4940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1221</v>
      </c>
      <c r="C1382">
        <v>40</v>
      </c>
      <c r="D1382">
        <v>93</v>
      </c>
      <c r="E1382">
        <v>10</v>
      </c>
      <c r="F1382">
        <v>405</v>
      </c>
      <c r="G1382" t="s">
        <v>1214</v>
      </c>
      <c r="H1382">
        <v>789</v>
      </c>
      <c r="I1382">
        <v>68208190</v>
      </c>
      <c r="J1382" t="s">
        <v>264</v>
      </c>
      <c r="K1382" t="s">
        <v>1942</v>
      </c>
      <c r="L1382" t="s">
        <v>4941</v>
      </c>
      <c r="M1382">
        <v>60572</v>
      </c>
      <c r="N1382">
        <v>2986</v>
      </c>
      <c r="O1382" t="s">
        <v>4942</v>
      </c>
      <c r="P1382">
        <v>1</v>
      </c>
      <c r="Q1382" t="s">
        <v>4943</v>
      </c>
      <c r="R1382" t="s">
        <v>4944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2845</v>
      </c>
      <c r="C1383">
        <v>289</v>
      </c>
      <c r="D1383">
        <v>118</v>
      </c>
      <c r="E1383">
        <v>43</v>
      </c>
      <c r="F1383">
        <v>651</v>
      </c>
      <c r="G1383" t="s">
        <v>4945</v>
      </c>
      <c r="H1383">
        <v>740</v>
      </c>
      <c r="I1383">
        <v>150368971</v>
      </c>
      <c r="J1383" t="s">
        <v>541</v>
      </c>
      <c r="K1383" t="s">
        <v>4946</v>
      </c>
      <c r="L1383" t="s">
        <v>4947</v>
      </c>
      <c r="M1383">
        <v>316671</v>
      </c>
      <c r="N1383">
        <v>3425</v>
      </c>
      <c r="O1383" t="s">
        <v>2829</v>
      </c>
      <c r="P1383">
        <v>4</v>
      </c>
      <c r="Q1383" t="s">
        <v>4948</v>
      </c>
      <c r="R1383" t="s">
        <v>4949</v>
      </c>
      <c r="S1383">
        <v>301</v>
      </c>
      <c r="T1383" t="s">
        <v>37</v>
      </c>
      <c r="U1383" t="s">
        <v>38</v>
      </c>
      <c r="V1383" t="s">
        <v>350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4950</v>
      </c>
      <c r="C1384">
        <v>14</v>
      </c>
      <c r="D1384">
        <v>115</v>
      </c>
      <c r="E1384">
        <v>35</v>
      </c>
      <c r="F1384">
        <v>30</v>
      </c>
      <c r="G1384" t="s">
        <v>4950</v>
      </c>
      <c r="H1384">
        <v>463</v>
      </c>
      <c r="J1384" t="s">
        <v>68</v>
      </c>
      <c r="K1384" t="s">
        <v>4951</v>
      </c>
      <c r="L1384" t="s">
        <v>4952</v>
      </c>
      <c r="M1384">
        <v>4387</v>
      </c>
      <c r="N1384">
        <v>599</v>
      </c>
      <c r="O1384" t="s">
        <v>4953</v>
      </c>
      <c r="P1384">
        <v>0</v>
      </c>
      <c r="Q1384" t="s">
        <v>4954</v>
      </c>
      <c r="R1384" t="s">
        <v>4955</v>
      </c>
      <c r="S1384">
        <v>21</v>
      </c>
      <c r="T1384" t="s">
        <v>3427</v>
      </c>
      <c r="U1384" t="s">
        <v>4956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379</v>
      </c>
      <c r="C1385">
        <v>72</v>
      </c>
      <c r="D1385">
        <v>93</v>
      </c>
      <c r="E1385">
        <v>84</v>
      </c>
      <c r="F1385">
        <v>263</v>
      </c>
      <c r="G1385" t="s">
        <v>83</v>
      </c>
      <c r="H1385">
        <v>551</v>
      </c>
      <c r="I1385">
        <v>50129186</v>
      </c>
      <c r="J1385" t="s">
        <v>587</v>
      </c>
      <c r="K1385" t="s">
        <v>1557</v>
      </c>
      <c r="L1385" t="s">
        <v>4957</v>
      </c>
      <c r="M1385">
        <v>38399</v>
      </c>
      <c r="N1385">
        <v>1874</v>
      </c>
      <c r="O1385" t="s">
        <v>2467</v>
      </c>
      <c r="P1385">
        <v>0</v>
      </c>
      <c r="Q1385" t="s">
        <v>4958</v>
      </c>
      <c r="R1385" t="s">
        <v>4959</v>
      </c>
      <c r="S1385">
        <v>218</v>
      </c>
      <c r="T1385" t="s">
        <v>37</v>
      </c>
      <c r="U1385" t="s">
        <v>38</v>
      </c>
      <c r="V1385" t="s">
        <v>350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4960</v>
      </c>
      <c r="C1386">
        <v>89</v>
      </c>
      <c r="D1386">
        <v>121</v>
      </c>
      <c r="E1386">
        <v>883</v>
      </c>
      <c r="F1386">
        <v>133</v>
      </c>
      <c r="G1386" t="s">
        <v>4961</v>
      </c>
      <c r="H1386">
        <v>180</v>
      </c>
      <c r="I1386">
        <v>55500000</v>
      </c>
      <c r="J1386" t="s">
        <v>50</v>
      </c>
      <c r="K1386" t="s">
        <v>4962</v>
      </c>
      <c r="L1386" t="s">
        <v>4963</v>
      </c>
      <c r="M1386">
        <v>48636</v>
      </c>
      <c r="N1386">
        <v>762</v>
      </c>
      <c r="O1386" t="s">
        <v>4964</v>
      </c>
      <c r="P1386">
        <v>3</v>
      </c>
      <c r="Q1386" t="s">
        <v>4965</v>
      </c>
      <c r="R1386" t="s">
        <v>4966</v>
      </c>
      <c r="S1386">
        <v>214</v>
      </c>
      <c r="T1386" t="s">
        <v>37</v>
      </c>
      <c r="U1386" t="s">
        <v>56</v>
      </c>
      <c r="V1386" t="s">
        <v>84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4967</v>
      </c>
      <c r="C1387">
        <v>265</v>
      </c>
      <c r="D1387">
        <v>101</v>
      </c>
      <c r="E1387">
        <v>38</v>
      </c>
      <c r="F1387">
        <v>318</v>
      </c>
      <c r="G1387" t="s">
        <v>4968</v>
      </c>
      <c r="H1387">
        <v>496</v>
      </c>
      <c r="I1387">
        <v>50213619</v>
      </c>
      <c r="J1387" t="s">
        <v>3268</v>
      </c>
      <c r="K1387" t="s">
        <v>4969</v>
      </c>
      <c r="L1387" t="s">
        <v>4970</v>
      </c>
      <c r="M1387">
        <v>139184</v>
      </c>
      <c r="N1387">
        <v>1272</v>
      </c>
      <c r="O1387" t="s">
        <v>3447</v>
      </c>
      <c r="P1387">
        <v>8</v>
      </c>
      <c r="Q1387" t="s">
        <v>4971</v>
      </c>
      <c r="R1387" t="s">
        <v>4972</v>
      </c>
      <c r="S1387">
        <v>243</v>
      </c>
      <c r="T1387" t="s">
        <v>37</v>
      </c>
      <c r="U1387" t="s">
        <v>38</v>
      </c>
      <c r="V1387" t="s">
        <v>350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4928</v>
      </c>
      <c r="C1388">
        <v>54</v>
      </c>
      <c r="D1388">
        <v>107</v>
      </c>
      <c r="E1388">
        <v>188</v>
      </c>
      <c r="F1388">
        <v>631</v>
      </c>
      <c r="G1388" t="s">
        <v>4973</v>
      </c>
      <c r="H1388">
        <v>11000</v>
      </c>
      <c r="I1388">
        <v>42019483</v>
      </c>
      <c r="J1388" t="s">
        <v>4930</v>
      </c>
      <c r="K1388" t="s">
        <v>283</v>
      </c>
      <c r="L1388" t="s">
        <v>4974</v>
      </c>
      <c r="M1388">
        <v>6069</v>
      </c>
      <c r="N1388">
        <v>13904</v>
      </c>
      <c r="O1388" t="s">
        <v>3141</v>
      </c>
      <c r="P1388">
        <v>0</v>
      </c>
      <c r="Q1388" t="s">
        <v>4975</v>
      </c>
      <c r="R1388" t="s">
        <v>4976</v>
      </c>
      <c r="S1388">
        <v>33</v>
      </c>
      <c r="T1388" t="s">
        <v>37</v>
      </c>
      <c r="U1388" t="s">
        <v>38</v>
      </c>
      <c r="V1388" t="s">
        <v>84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2498</v>
      </c>
      <c r="C1389">
        <v>126</v>
      </c>
      <c r="D1389">
        <v>124</v>
      </c>
      <c r="E1389">
        <v>287</v>
      </c>
      <c r="F1389">
        <v>475</v>
      </c>
      <c r="G1389" t="s">
        <v>205</v>
      </c>
      <c r="H1389">
        <v>9000</v>
      </c>
      <c r="I1389">
        <v>23360779</v>
      </c>
      <c r="J1389" t="s">
        <v>4977</v>
      </c>
      <c r="K1389" t="s">
        <v>438</v>
      </c>
      <c r="L1389" t="s">
        <v>4978</v>
      </c>
      <c r="M1389">
        <v>31113</v>
      </c>
      <c r="N1389">
        <v>10838</v>
      </c>
      <c r="O1389" t="s">
        <v>1752</v>
      </c>
      <c r="P1389">
        <v>0</v>
      </c>
      <c r="Q1389" t="s">
        <v>4979</v>
      </c>
      <c r="R1389" t="s">
        <v>4980</v>
      </c>
      <c r="S1389">
        <v>212</v>
      </c>
      <c r="T1389" t="s">
        <v>37</v>
      </c>
      <c r="U1389" t="s">
        <v>38</v>
      </c>
      <c r="V1389" t="s">
        <v>350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1359</v>
      </c>
      <c r="C1390">
        <v>110</v>
      </c>
      <c r="D1390">
        <v>109</v>
      </c>
      <c r="E1390">
        <v>473</v>
      </c>
      <c r="F1390">
        <v>582</v>
      </c>
      <c r="G1390" t="s">
        <v>4787</v>
      </c>
      <c r="H1390">
        <v>14000</v>
      </c>
      <c r="I1390">
        <v>26183197</v>
      </c>
      <c r="J1390" t="s">
        <v>282</v>
      </c>
      <c r="K1390" t="s">
        <v>225</v>
      </c>
      <c r="L1390" t="s">
        <v>4981</v>
      </c>
      <c r="M1390">
        <v>38348</v>
      </c>
      <c r="N1390">
        <v>16611</v>
      </c>
      <c r="O1390" t="s">
        <v>1290</v>
      </c>
      <c r="P1390">
        <v>0</v>
      </c>
      <c r="Q1390" t="s">
        <v>4982</v>
      </c>
      <c r="R1390" t="s">
        <v>4983</v>
      </c>
      <c r="S1390">
        <v>135</v>
      </c>
      <c r="T1390" t="s">
        <v>37</v>
      </c>
      <c r="U1390" t="s">
        <v>38</v>
      </c>
      <c r="V1390" t="s">
        <v>350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1452</v>
      </c>
      <c r="C1391">
        <v>138</v>
      </c>
      <c r="D1391">
        <v>105</v>
      </c>
      <c r="E1391">
        <v>488</v>
      </c>
      <c r="F1391">
        <v>13000</v>
      </c>
      <c r="G1391" t="s">
        <v>383</v>
      </c>
      <c r="H1391">
        <v>15000</v>
      </c>
      <c r="I1391">
        <v>20991497</v>
      </c>
      <c r="J1391" t="s">
        <v>715</v>
      </c>
      <c r="K1391" t="s">
        <v>131</v>
      </c>
      <c r="L1391" t="s">
        <v>4984</v>
      </c>
      <c r="M1391">
        <v>39778</v>
      </c>
      <c r="N1391">
        <v>44037</v>
      </c>
      <c r="O1391" t="s">
        <v>324</v>
      </c>
      <c r="P1391">
        <v>1</v>
      </c>
      <c r="Q1391" t="s">
        <v>4985</v>
      </c>
      <c r="R1391" t="s">
        <v>4986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1677</v>
      </c>
      <c r="C1392">
        <v>31</v>
      </c>
      <c r="D1392">
        <v>130</v>
      </c>
      <c r="E1392">
        <v>0</v>
      </c>
      <c r="F1392">
        <v>723</v>
      </c>
      <c r="G1392" t="s">
        <v>1225</v>
      </c>
      <c r="H1392">
        <v>2000</v>
      </c>
      <c r="I1392">
        <v>13052741</v>
      </c>
      <c r="J1392" t="s">
        <v>4305</v>
      </c>
      <c r="K1392" t="s">
        <v>3688</v>
      </c>
      <c r="L1392" t="s">
        <v>4987</v>
      </c>
      <c r="M1392">
        <v>8531</v>
      </c>
      <c r="N1392">
        <v>3968</v>
      </c>
      <c r="O1392" t="s">
        <v>994</v>
      </c>
      <c r="P1392">
        <v>0</v>
      </c>
      <c r="Q1392" t="s">
        <v>4988</v>
      </c>
      <c r="R1392" t="s">
        <v>4989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4990</v>
      </c>
      <c r="C1393">
        <v>95</v>
      </c>
      <c r="D1393">
        <v>127</v>
      </c>
      <c r="E1393">
        <v>96</v>
      </c>
      <c r="F1393">
        <v>577</v>
      </c>
      <c r="G1393" t="s">
        <v>4991</v>
      </c>
      <c r="H1393">
        <v>746</v>
      </c>
      <c r="I1393">
        <v>14378353</v>
      </c>
      <c r="J1393" t="s">
        <v>1429</v>
      </c>
      <c r="K1393" t="s">
        <v>521</v>
      </c>
      <c r="L1393" t="s">
        <v>4992</v>
      </c>
      <c r="M1393">
        <v>12375</v>
      </c>
      <c r="N1393">
        <v>2393</v>
      </c>
      <c r="O1393" t="s">
        <v>1580</v>
      </c>
      <c r="P1393">
        <v>1</v>
      </c>
      <c r="Q1393" t="s">
        <v>4993</v>
      </c>
      <c r="R1393" t="s">
        <v>4994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1516</v>
      </c>
      <c r="C1394">
        <v>267</v>
      </c>
      <c r="D1394">
        <v>114</v>
      </c>
      <c r="E1394">
        <v>101</v>
      </c>
      <c r="F1394">
        <v>2000</v>
      </c>
      <c r="G1394" t="s">
        <v>4995</v>
      </c>
      <c r="H1394">
        <v>12000</v>
      </c>
      <c r="I1394">
        <v>33037754</v>
      </c>
      <c r="J1394" t="s">
        <v>3918</v>
      </c>
      <c r="K1394" t="s">
        <v>433</v>
      </c>
      <c r="L1394" t="s">
        <v>4996</v>
      </c>
      <c r="M1394">
        <v>75864</v>
      </c>
      <c r="N1394">
        <v>19904</v>
      </c>
      <c r="O1394" t="s">
        <v>631</v>
      </c>
      <c r="P1394">
        <v>1</v>
      </c>
      <c r="Q1394" t="s">
        <v>4997</v>
      </c>
      <c r="R1394" t="s">
        <v>4998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3135</v>
      </c>
      <c r="C1395">
        <v>175</v>
      </c>
      <c r="D1395">
        <v>106</v>
      </c>
      <c r="E1395">
        <v>487</v>
      </c>
      <c r="F1395">
        <v>263</v>
      </c>
      <c r="G1395" t="s">
        <v>2007</v>
      </c>
      <c r="H1395">
        <v>685</v>
      </c>
      <c r="I1395">
        <v>12339633</v>
      </c>
      <c r="J1395" t="s">
        <v>1233</v>
      </c>
      <c r="K1395" t="s">
        <v>4999</v>
      </c>
      <c r="L1395" t="s">
        <v>5000</v>
      </c>
      <c r="M1395">
        <v>220591</v>
      </c>
      <c r="N1395">
        <v>1942</v>
      </c>
      <c r="O1395" t="s">
        <v>5001</v>
      </c>
      <c r="P1395">
        <v>2</v>
      </c>
      <c r="Q1395" t="s">
        <v>5002</v>
      </c>
      <c r="R1395" t="s">
        <v>5003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3100</v>
      </c>
      <c r="C1396">
        <v>63</v>
      </c>
      <c r="D1396">
        <v>95</v>
      </c>
      <c r="E1396">
        <v>31</v>
      </c>
      <c r="F1396">
        <v>450</v>
      </c>
      <c r="G1396" t="s">
        <v>700</v>
      </c>
      <c r="H1396">
        <v>944</v>
      </c>
      <c r="I1396">
        <v>2954405</v>
      </c>
      <c r="J1396" t="s">
        <v>5004</v>
      </c>
      <c r="K1396" t="s">
        <v>1921</v>
      </c>
      <c r="L1396" t="s">
        <v>5005</v>
      </c>
      <c r="M1396">
        <v>1977</v>
      </c>
      <c r="N1396">
        <v>2928</v>
      </c>
      <c r="O1396" t="s">
        <v>4322</v>
      </c>
      <c r="P1396">
        <v>0</v>
      </c>
      <c r="Q1396" t="s">
        <v>5006</v>
      </c>
      <c r="R1396" t="s">
        <v>5007</v>
      </c>
      <c r="S1396">
        <v>64</v>
      </c>
      <c r="T1396" t="s">
        <v>37</v>
      </c>
      <c r="U1396" t="s">
        <v>38</v>
      </c>
      <c r="V1396" t="s">
        <v>350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725</v>
      </c>
      <c r="C1397">
        <v>85</v>
      </c>
      <c r="D1397">
        <v>81</v>
      </c>
      <c r="E1397">
        <v>16</v>
      </c>
      <c r="F1397">
        <v>387</v>
      </c>
      <c r="G1397" t="s">
        <v>5008</v>
      </c>
      <c r="H1397">
        <v>541</v>
      </c>
      <c r="I1397">
        <v>30105968</v>
      </c>
      <c r="J1397" t="s">
        <v>368</v>
      </c>
      <c r="K1397" t="s">
        <v>2947</v>
      </c>
      <c r="L1397" t="s">
        <v>5009</v>
      </c>
      <c r="M1397">
        <v>8860</v>
      </c>
      <c r="N1397">
        <v>2268</v>
      </c>
      <c r="O1397" t="s">
        <v>5010</v>
      </c>
      <c r="P1397">
        <v>0</v>
      </c>
      <c r="Q1397" t="s">
        <v>5011</v>
      </c>
      <c r="R1397" t="s">
        <v>5012</v>
      </c>
      <c r="S1397">
        <v>45</v>
      </c>
      <c r="T1397" t="s">
        <v>37</v>
      </c>
      <c r="U1397" t="s">
        <v>38</v>
      </c>
      <c r="V1397" t="s">
        <v>188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5013</v>
      </c>
      <c r="C1398">
        <v>44</v>
      </c>
      <c r="D1398">
        <v>95</v>
      </c>
      <c r="E1398">
        <v>0</v>
      </c>
      <c r="F1398">
        <v>642</v>
      </c>
      <c r="G1398" t="s">
        <v>2425</v>
      </c>
      <c r="H1398">
        <v>1000</v>
      </c>
      <c r="I1398">
        <v>37788228</v>
      </c>
      <c r="J1398" t="s">
        <v>809</v>
      </c>
      <c r="K1398" t="s">
        <v>451</v>
      </c>
      <c r="L1398" t="s">
        <v>5014</v>
      </c>
      <c r="M1398">
        <v>15046</v>
      </c>
      <c r="N1398">
        <v>4537</v>
      </c>
      <c r="O1398" t="s">
        <v>1977</v>
      </c>
      <c r="P1398">
        <v>1</v>
      </c>
      <c r="Q1398" t="s">
        <v>5015</v>
      </c>
      <c r="R1398" t="s">
        <v>5016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1191</v>
      </c>
      <c r="C1399">
        <v>334</v>
      </c>
      <c r="D1399">
        <v>108</v>
      </c>
      <c r="E1399">
        <v>480</v>
      </c>
      <c r="F1399">
        <v>706</v>
      </c>
      <c r="G1399" t="s">
        <v>2282</v>
      </c>
      <c r="H1399">
        <v>14000</v>
      </c>
      <c r="I1399">
        <v>277313371</v>
      </c>
      <c r="J1399" t="s">
        <v>809</v>
      </c>
      <c r="K1399" t="s">
        <v>383</v>
      </c>
      <c r="L1399" t="s">
        <v>5017</v>
      </c>
      <c r="M1399">
        <v>583341</v>
      </c>
      <c r="N1399">
        <v>17623</v>
      </c>
      <c r="O1399" t="s">
        <v>3051</v>
      </c>
      <c r="P1399">
        <v>3</v>
      </c>
      <c r="Q1399" t="s">
        <v>5018</v>
      </c>
      <c r="R1399" t="s">
        <v>5019</v>
      </c>
      <c r="S1399">
        <v>626</v>
      </c>
      <c r="T1399" t="s">
        <v>37</v>
      </c>
      <c r="U1399" t="s">
        <v>38</v>
      </c>
      <c r="V1399" t="s">
        <v>350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5020</v>
      </c>
      <c r="C1400">
        <v>78</v>
      </c>
      <c r="D1400">
        <v>105</v>
      </c>
      <c r="E1400">
        <v>25</v>
      </c>
      <c r="F1400">
        <v>51</v>
      </c>
      <c r="G1400" t="s">
        <v>5021</v>
      </c>
      <c r="H1400">
        <v>461</v>
      </c>
      <c r="I1400">
        <v>2126511</v>
      </c>
      <c r="J1400" t="s">
        <v>5022</v>
      </c>
      <c r="K1400" t="s">
        <v>1192</v>
      </c>
      <c r="L1400" t="s">
        <v>5023</v>
      </c>
      <c r="M1400">
        <v>21912</v>
      </c>
      <c r="N1400">
        <v>615</v>
      </c>
      <c r="O1400" t="s">
        <v>5024</v>
      </c>
      <c r="P1400">
        <v>0</v>
      </c>
      <c r="Q1400" t="s">
        <v>5025</v>
      </c>
      <c r="R1400" t="s">
        <v>5026</v>
      </c>
      <c r="S1400">
        <v>45</v>
      </c>
      <c r="T1400" t="s">
        <v>5027</v>
      </c>
      <c r="U1400" t="s">
        <v>1645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949</v>
      </c>
      <c r="C1401">
        <v>199</v>
      </c>
      <c r="D1401">
        <v>95</v>
      </c>
      <c r="E1401">
        <v>116</v>
      </c>
      <c r="F1401">
        <v>481</v>
      </c>
      <c r="G1401" t="s">
        <v>647</v>
      </c>
      <c r="H1401">
        <v>45000</v>
      </c>
      <c r="I1401">
        <v>205399422</v>
      </c>
      <c r="J1401" t="s">
        <v>696</v>
      </c>
      <c r="K1401" t="s">
        <v>3119</v>
      </c>
      <c r="L1401" t="s">
        <v>5028</v>
      </c>
      <c r="M1401">
        <v>181225</v>
      </c>
      <c r="N1401">
        <v>47203</v>
      </c>
      <c r="O1401" t="s">
        <v>1638</v>
      </c>
      <c r="P1401">
        <v>1</v>
      </c>
      <c r="Q1401" t="s">
        <v>5029</v>
      </c>
      <c r="R1401" t="s">
        <v>5030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173</v>
      </c>
      <c r="C1402">
        <v>186</v>
      </c>
      <c r="D1402">
        <v>126</v>
      </c>
      <c r="E1402">
        <v>13000</v>
      </c>
      <c r="F1402">
        <v>488</v>
      </c>
      <c r="G1402" t="s">
        <v>2451</v>
      </c>
      <c r="H1402">
        <v>920</v>
      </c>
      <c r="I1402">
        <v>251188924</v>
      </c>
      <c r="J1402" t="s">
        <v>103</v>
      </c>
      <c r="K1402" t="s">
        <v>676</v>
      </c>
      <c r="L1402" t="s">
        <v>5031</v>
      </c>
      <c r="M1402">
        <v>269033</v>
      </c>
      <c r="N1402">
        <v>2725</v>
      </c>
      <c r="O1402" t="s">
        <v>5032</v>
      </c>
      <c r="P1402">
        <v>0</v>
      </c>
      <c r="Q1402" t="s">
        <v>5033</v>
      </c>
      <c r="R1402" t="s">
        <v>5034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341</v>
      </c>
      <c r="C1403">
        <v>77</v>
      </c>
      <c r="D1403">
        <v>102</v>
      </c>
      <c r="E1403">
        <v>596</v>
      </c>
      <c r="F1403">
        <v>785</v>
      </c>
      <c r="G1403" t="s">
        <v>681</v>
      </c>
      <c r="H1403">
        <v>877</v>
      </c>
      <c r="I1403">
        <v>1068392</v>
      </c>
      <c r="J1403" t="s">
        <v>5035</v>
      </c>
      <c r="K1403" t="s">
        <v>621</v>
      </c>
      <c r="L1403" t="s">
        <v>5036</v>
      </c>
      <c r="M1403">
        <v>3865</v>
      </c>
      <c r="N1403">
        <v>3497</v>
      </c>
      <c r="O1403" t="s">
        <v>5037</v>
      </c>
      <c r="P1403">
        <v>0</v>
      </c>
      <c r="Q1403" t="s">
        <v>5038</v>
      </c>
      <c r="R1403" t="s">
        <v>5039</v>
      </c>
      <c r="S1403">
        <v>53</v>
      </c>
      <c r="T1403" t="s">
        <v>37</v>
      </c>
      <c r="U1403" t="s">
        <v>1534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564</v>
      </c>
      <c r="C1404">
        <v>68</v>
      </c>
      <c r="D1404">
        <v>121</v>
      </c>
      <c r="E1404">
        <v>503</v>
      </c>
      <c r="F1404">
        <v>94</v>
      </c>
      <c r="G1404" t="s">
        <v>1263</v>
      </c>
      <c r="H1404">
        <v>808</v>
      </c>
      <c r="I1404">
        <v>144731527</v>
      </c>
      <c r="J1404" t="s">
        <v>223</v>
      </c>
      <c r="K1404" t="s">
        <v>565</v>
      </c>
      <c r="L1404" t="s">
        <v>5040</v>
      </c>
      <c r="M1404">
        <v>128010</v>
      </c>
      <c r="N1404">
        <v>1446</v>
      </c>
      <c r="O1404" t="s">
        <v>1565</v>
      </c>
      <c r="P1404">
        <v>2</v>
      </c>
      <c r="Q1404" t="s">
        <v>5041</v>
      </c>
      <c r="R1404" t="s">
        <v>5042</v>
      </c>
      <c r="S1404">
        <v>136</v>
      </c>
      <c r="T1404" t="s">
        <v>37</v>
      </c>
      <c r="U1404" t="s">
        <v>38</v>
      </c>
      <c r="V1404" t="s">
        <v>350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989</v>
      </c>
      <c r="C1405">
        <v>261</v>
      </c>
      <c r="D1405">
        <v>129</v>
      </c>
      <c r="E1405">
        <v>102</v>
      </c>
      <c r="F1405">
        <v>624</v>
      </c>
      <c r="G1405" t="s">
        <v>5043</v>
      </c>
      <c r="H1405">
        <v>768</v>
      </c>
      <c r="I1405">
        <v>255950375</v>
      </c>
      <c r="J1405" t="s">
        <v>795</v>
      </c>
      <c r="K1405" t="s">
        <v>5044</v>
      </c>
      <c r="L1405" t="s">
        <v>5045</v>
      </c>
      <c r="M1405">
        <v>223127</v>
      </c>
      <c r="N1405">
        <v>3389</v>
      </c>
      <c r="O1405" t="s">
        <v>1056</v>
      </c>
      <c r="P1405">
        <v>0</v>
      </c>
      <c r="Q1405" t="s">
        <v>5046</v>
      </c>
      <c r="R1405" t="s">
        <v>5047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5048</v>
      </c>
      <c r="H1406">
        <v>778</v>
      </c>
      <c r="J1406" t="s">
        <v>853</v>
      </c>
      <c r="K1406" t="s">
        <v>5049</v>
      </c>
      <c r="L1406" t="s">
        <v>5050</v>
      </c>
      <c r="M1406">
        <v>2185</v>
      </c>
      <c r="N1406">
        <v>2255</v>
      </c>
      <c r="O1406" t="s">
        <v>865</v>
      </c>
      <c r="P1406">
        <v>2</v>
      </c>
      <c r="R1406" t="s">
        <v>5051</v>
      </c>
      <c r="S1406">
        <v>30</v>
      </c>
      <c r="T1406" t="s">
        <v>37</v>
      </c>
      <c r="U1406" t="s">
        <v>38</v>
      </c>
      <c r="V1406" t="s">
        <v>589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2689</v>
      </c>
      <c r="C1407">
        <v>122</v>
      </c>
      <c r="D1407">
        <v>88</v>
      </c>
      <c r="E1407">
        <v>0</v>
      </c>
      <c r="F1407">
        <v>640</v>
      </c>
      <c r="G1407" t="s">
        <v>1437</v>
      </c>
      <c r="H1407">
        <v>2000</v>
      </c>
      <c r="I1407">
        <v>112692062</v>
      </c>
      <c r="J1407" t="s">
        <v>1345</v>
      </c>
      <c r="K1407" t="s">
        <v>3688</v>
      </c>
      <c r="L1407" t="s">
        <v>5052</v>
      </c>
      <c r="M1407">
        <v>84325</v>
      </c>
      <c r="N1407">
        <v>4499</v>
      </c>
      <c r="O1407" t="s">
        <v>69</v>
      </c>
      <c r="P1407">
        <v>0</v>
      </c>
      <c r="Q1407" t="s">
        <v>5053</v>
      </c>
      <c r="R1407" t="s">
        <v>5054</v>
      </c>
      <c r="S1407">
        <v>205</v>
      </c>
      <c r="T1407" t="s">
        <v>37</v>
      </c>
      <c r="U1407" t="s">
        <v>38</v>
      </c>
      <c r="V1407" t="s">
        <v>84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1203</v>
      </c>
      <c r="C1408">
        <v>340</v>
      </c>
      <c r="D1408">
        <v>106</v>
      </c>
      <c r="E1408">
        <v>91</v>
      </c>
      <c r="F1408">
        <v>64</v>
      </c>
      <c r="G1408" t="s">
        <v>4239</v>
      </c>
      <c r="H1408">
        <v>18000</v>
      </c>
      <c r="I1408">
        <v>117528646</v>
      </c>
      <c r="J1408" t="s">
        <v>541</v>
      </c>
      <c r="K1408" t="s">
        <v>99</v>
      </c>
      <c r="L1408" t="s">
        <v>5055</v>
      </c>
      <c r="M1408">
        <v>353442</v>
      </c>
      <c r="N1408">
        <v>18669</v>
      </c>
      <c r="O1408" t="s">
        <v>5056</v>
      </c>
      <c r="P1408">
        <v>5</v>
      </c>
      <c r="Q1408" t="s">
        <v>5057</v>
      </c>
      <c r="R1408" t="s">
        <v>5058</v>
      </c>
      <c r="S1408">
        <v>387</v>
      </c>
      <c r="T1408" t="s">
        <v>37</v>
      </c>
      <c r="U1408" t="s">
        <v>38</v>
      </c>
      <c r="V1408" t="s">
        <v>350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4899</v>
      </c>
      <c r="C1409">
        <v>493</v>
      </c>
      <c r="D1409">
        <v>110</v>
      </c>
      <c r="E1409">
        <v>1000</v>
      </c>
      <c r="F1409">
        <v>538</v>
      </c>
      <c r="G1409" t="s">
        <v>203</v>
      </c>
      <c r="H1409">
        <v>13000</v>
      </c>
      <c r="I1409">
        <v>171031347</v>
      </c>
      <c r="J1409" t="s">
        <v>3824</v>
      </c>
      <c r="K1409" t="s">
        <v>604</v>
      </c>
      <c r="L1409" t="s">
        <v>5059</v>
      </c>
      <c r="M1409">
        <v>240962</v>
      </c>
      <c r="N1409">
        <v>25964</v>
      </c>
      <c r="O1409" t="s">
        <v>5060</v>
      </c>
      <c r="P1409">
        <v>0</v>
      </c>
      <c r="Q1409" t="s">
        <v>5061</v>
      </c>
      <c r="R1409" t="s">
        <v>5062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1716</v>
      </c>
      <c r="C1410">
        <v>208</v>
      </c>
      <c r="D1410">
        <v>109</v>
      </c>
      <c r="E1410">
        <v>64</v>
      </c>
      <c r="F1410">
        <v>505</v>
      </c>
      <c r="G1410" t="s">
        <v>175</v>
      </c>
      <c r="H1410">
        <v>11000</v>
      </c>
      <c r="I1410">
        <v>124732962</v>
      </c>
      <c r="J1410" t="s">
        <v>715</v>
      </c>
      <c r="K1410" t="s">
        <v>1121</v>
      </c>
      <c r="L1410" t="s">
        <v>5063</v>
      </c>
      <c r="M1410">
        <v>286178</v>
      </c>
      <c r="N1410">
        <v>23923</v>
      </c>
      <c r="O1410" t="s">
        <v>5064</v>
      </c>
      <c r="P1410">
        <v>0</v>
      </c>
      <c r="Q1410" t="s">
        <v>5065</v>
      </c>
      <c r="R1410" t="s">
        <v>5066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5067</v>
      </c>
      <c r="C1411">
        <v>134</v>
      </c>
      <c r="D1411">
        <v>143</v>
      </c>
      <c r="E1411">
        <v>338</v>
      </c>
      <c r="F1411">
        <v>643</v>
      </c>
      <c r="G1411" t="s">
        <v>5068</v>
      </c>
      <c r="H1411">
        <v>12000</v>
      </c>
      <c r="I1411">
        <v>82300000</v>
      </c>
      <c r="J1411" t="s">
        <v>699</v>
      </c>
      <c r="K1411" t="s">
        <v>554</v>
      </c>
      <c r="L1411" t="s">
        <v>5069</v>
      </c>
      <c r="M1411">
        <v>63330</v>
      </c>
      <c r="N1411">
        <v>16007</v>
      </c>
      <c r="O1411" t="s">
        <v>5070</v>
      </c>
      <c r="P1411">
        <v>2</v>
      </c>
      <c r="Q1411" t="s">
        <v>5071</v>
      </c>
      <c r="R1411" t="s">
        <v>5072</v>
      </c>
      <c r="S1411">
        <v>405</v>
      </c>
      <c r="T1411" t="s">
        <v>37</v>
      </c>
      <c r="U1411" t="s">
        <v>38</v>
      </c>
      <c r="V1411" t="s">
        <v>84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1203</v>
      </c>
      <c r="C1412">
        <v>275</v>
      </c>
      <c r="D1412">
        <v>120</v>
      </c>
      <c r="E1412">
        <v>91</v>
      </c>
      <c r="F1412">
        <v>680</v>
      </c>
      <c r="G1412" t="s">
        <v>1319</v>
      </c>
      <c r="H1412">
        <v>4000</v>
      </c>
      <c r="I1412">
        <v>134455175</v>
      </c>
      <c r="J1412" t="s">
        <v>541</v>
      </c>
      <c r="K1412" t="s">
        <v>171</v>
      </c>
      <c r="L1412" t="s">
        <v>5073</v>
      </c>
      <c r="M1412">
        <v>97664</v>
      </c>
      <c r="N1412">
        <v>5826</v>
      </c>
      <c r="O1412" t="s">
        <v>607</v>
      </c>
      <c r="P1412">
        <v>2</v>
      </c>
      <c r="Q1412" t="s">
        <v>5074</v>
      </c>
      <c r="R1412" t="s">
        <v>5075</v>
      </c>
      <c r="S1412">
        <v>232</v>
      </c>
      <c r="T1412" t="s">
        <v>37</v>
      </c>
      <c r="U1412" t="s">
        <v>38</v>
      </c>
      <c r="V1412" t="s">
        <v>350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293</v>
      </c>
      <c r="C1413">
        <v>120</v>
      </c>
      <c r="D1413">
        <v>128</v>
      </c>
      <c r="E1413">
        <v>17000</v>
      </c>
      <c r="F1413">
        <v>387</v>
      </c>
      <c r="G1413" t="s">
        <v>5076</v>
      </c>
      <c r="H1413">
        <v>22000</v>
      </c>
      <c r="I1413">
        <v>79100000</v>
      </c>
      <c r="J1413" t="s">
        <v>755</v>
      </c>
      <c r="K1413" t="s">
        <v>850</v>
      </c>
      <c r="L1413" t="s">
        <v>5077</v>
      </c>
      <c r="M1413">
        <v>127503</v>
      </c>
      <c r="N1413">
        <v>24006</v>
      </c>
      <c r="O1413" t="s">
        <v>751</v>
      </c>
      <c r="P1413">
        <v>0</v>
      </c>
      <c r="Q1413" t="s">
        <v>5078</v>
      </c>
      <c r="R1413" t="s">
        <v>5079</v>
      </c>
      <c r="S1413">
        <v>261</v>
      </c>
      <c r="T1413" t="s">
        <v>37</v>
      </c>
      <c r="U1413" t="s">
        <v>38</v>
      </c>
      <c r="V1413" t="s">
        <v>350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1364</v>
      </c>
      <c r="C1414">
        <v>144</v>
      </c>
      <c r="D1414">
        <v>123</v>
      </c>
      <c r="E1414">
        <v>126</v>
      </c>
      <c r="F1414">
        <v>1000</v>
      </c>
      <c r="G1414" t="s">
        <v>900</v>
      </c>
      <c r="H1414">
        <v>18000</v>
      </c>
      <c r="I1414">
        <v>81159365</v>
      </c>
      <c r="J1414" t="s">
        <v>1018</v>
      </c>
      <c r="K1414" t="s">
        <v>99</v>
      </c>
      <c r="L1414" t="s">
        <v>5080</v>
      </c>
      <c r="M1414">
        <v>191470</v>
      </c>
      <c r="N1414">
        <v>25661</v>
      </c>
      <c r="O1414" t="s">
        <v>462</v>
      </c>
      <c r="P1414">
        <v>2</v>
      </c>
      <c r="Q1414" t="s">
        <v>5081</v>
      </c>
      <c r="R1414" t="s">
        <v>5082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1407</v>
      </c>
      <c r="C1415">
        <v>332</v>
      </c>
      <c r="D1415">
        <v>129</v>
      </c>
      <c r="E1415">
        <v>0</v>
      </c>
      <c r="F1415">
        <v>213</v>
      </c>
      <c r="G1415" t="s">
        <v>3963</v>
      </c>
      <c r="H1415">
        <v>492</v>
      </c>
      <c r="I1415">
        <v>110008260</v>
      </c>
      <c r="J1415" t="s">
        <v>816</v>
      </c>
      <c r="K1415" t="s">
        <v>5083</v>
      </c>
      <c r="L1415" t="s">
        <v>5084</v>
      </c>
      <c r="M1415">
        <v>94241</v>
      </c>
      <c r="N1415">
        <v>1450</v>
      </c>
      <c r="O1415" t="s">
        <v>5085</v>
      </c>
      <c r="P1415">
        <v>1</v>
      </c>
      <c r="Q1415" t="s">
        <v>5086</v>
      </c>
      <c r="R1415" t="s">
        <v>5087</v>
      </c>
      <c r="S1415">
        <v>309</v>
      </c>
      <c r="T1415" t="s">
        <v>37</v>
      </c>
      <c r="U1415" t="s">
        <v>389</v>
      </c>
      <c r="V1415" t="s">
        <v>350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5088</v>
      </c>
      <c r="C1416">
        <v>104</v>
      </c>
      <c r="D1416">
        <v>105</v>
      </c>
      <c r="E1416">
        <v>8</v>
      </c>
      <c r="F1416">
        <v>278</v>
      </c>
      <c r="G1416" t="s">
        <v>5089</v>
      </c>
      <c r="H1416">
        <v>1000</v>
      </c>
      <c r="I1416">
        <v>67962333</v>
      </c>
      <c r="J1416" t="s">
        <v>816</v>
      </c>
      <c r="K1416" t="s">
        <v>451</v>
      </c>
      <c r="L1416" t="s">
        <v>5090</v>
      </c>
      <c r="M1416">
        <v>33887</v>
      </c>
      <c r="N1416">
        <v>2689</v>
      </c>
      <c r="O1416" t="s">
        <v>5091</v>
      </c>
      <c r="P1416">
        <v>2</v>
      </c>
      <c r="Q1416" t="s">
        <v>5092</v>
      </c>
      <c r="R1416" t="s">
        <v>5093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1218</v>
      </c>
      <c r="C1417">
        <v>116</v>
      </c>
      <c r="D1417">
        <v>162</v>
      </c>
      <c r="E1417">
        <v>333</v>
      </c>
      <c r="F1417">
        <v>362</v>
      </c>
      <c r="G1417" t="s">
        <v>142</v>
      </c>
      <c r="H1417">
        <v>14000</v>
      </c>
      <c r="I1417">
        <v>78651430</v>
      </c>
      <c r="J1417" t="s">
        <v>3391</v>
      </c>
      <c r="K1417" t="s">
        <v>272</v>
      </c>
      <c r="L1417" t="s">
        <v>5094</v>
      </c>
      <c r="M1417">
        <v>142067</v>
      </c>
      <c r="N1417">
        <v>15912</v>
      </c>
      <c r="O1417" t="s">
        <v>652</v>
      </c>
      <c r="P1417">
        <v>0</v>
      </c>
      <c r="Q1417" t="s">
        <v>5095</v>
      </c>
      <c r="R1417" t="s">
        <v>5096</v>
      </c>
      <c r="S1417">
        <v>457</v>
      </c>
      <c r="T1417" t="s">
        <v>37</v>
      </c>
      <c r="U1417" t="s">
        <v>38</v>
      </c>
      <c r="V1417" t="s">
        <v>350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2700</v>
      </c>
      <c r="C1418">
        <v>177</v>
      </c>
      <c r="D1418">
        <v>138</v>
      </c>
      <c r="E1418">
        <v>161</v>
      </c>
      <c r="F1418">
        <v>210</v>
      </c>
      <c r="G1418" t="s">
        <v>5097</v>
      </c>
      <c r="H1418">
        <v>18000</v>
      </c>
      <c r="I1418">
        <v>64604977</v>
      </c>
      <c r="J1418" t="s">
        <v>1025</v>
      </c>
      <c r="K1418" t="s">
        <v>99</v>
      </c>
      <c r="L1418" t="s">
        <v>5098</v>
      </c>
      <c r="M1418">
        <v>414219</v>
      </c>
      <c r="N1418">
        <v>19129</v>
      </c>
      <c r="O1418" t="s">
        <v>1599</v>
      </c>
      <c r="P1418">
        <v>2</v>
      </c>
      <c r="Q1418" t="s">
        <v>5099</v>
      </c>
      <c r="R1418" t="s">
        <v>5100</v>
      </c>
      <c r="S1418">
        <v>625</v>
      </c>
      <c r="T1418" t="s">
        <v>37</v>
      </c>
      <c r="U1418" t="s">
        <v>38</v>
      </c>
      <c r="V1418" t="s">
        <v>350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355</v>
      </c>
      <c r="C1419">
        <v>127</v>
      </c>
      <c r="D1419">
        <v>100</v>
      </c>
      <c r="E1419">
        <v>31</v>
      </c>
      <c r="F1419">
        <v>591</v>
      </c>
      <c r="G1419" t="s">
        <v>797</v>
      </c>
      <c r="H1419">
        <v>947</v>
      </c>
      <c r="I1419">
        <v>63939454</v>
      </c>
      <c r="J1419" t="s">
        <v>5101</v>
      </c>
      <c r="K1419" t="s">
        <v>1095</v>
      </c>
      <c r="L1419" t="s">
        <v>5102</v>
      </c>
      <c r="M1419">
        <v>61321</v>
      </c>
      <c r="N1419">
        <v>2968</v>
      </c>
      <c r="O1419" t="s">
        <v>2515</v>
      </c>
      <c r="P1419">
        <v>3</v>
      </c>
      <c r="Q1419" t="s">
        <v>5103</v>
      </c>
      <c r="R1419" t="s">
        <v>5104</v>
      </c>
      <c r="S1419">
        <v>217</v>
      </c>
      <c r="T1419" t="s">
        <v>37</v>
      </c>
      <c r="U1419" t="s">
        <v>38</v>
      </c>
      <c r="V1419" t="s">
        <v>84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945</v>
      </c>
      <c r="C1420">
        <v>83</v>
      </c>
      <c r="D1420">
        <v>90</v>
      </c>
      <c r="E1420">
        <v>0</v>
      </c>
      <c r="F1420">
        <v>945</v>
      </c>
      <c r="G1420" t="s">
        <v>3857</v>
      </c>
      <c r="H1420">
        <v>19000</v>
      </c>
      <c r="I1420">
        <v>63826569</v>
      </c>
      <c r="J1420" t="s">
        <v>809</v>
      </c>
      <c r="K1420" t="s">
        <v>1366</v>
      </c>
      <c r="L1420" t="s">
        <v>5105</v>
      </c>
      <c r="M1420">
        <v>32416</v>
      </c>
      <c r="N1420">
        <v>23504</v>
      </c>
      <c r="O1420" t="s">
        <v>5106</v>
      </c>
      <c r="P1420">
        <v>0</v>
      </c>
      <c r="Q1420" t="s">
        <v>5107</v>
      </c>
      <c r="R1420" t="s">
        <v>5108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739</v>
      </c>
      <c r="C1421">
        <v>97</v>
      </c>
      <c r="D1421">
        <v>108</v>
      </c>
      <c r="E1421">
        <v>79</v>
      </c>
      <c r="F1421">
        <v>25</v>
      </c>
      <c r="G1421" t="s">
        <v>5109</v>
      </c>
      <c r="H1421">
        <v>900</v>
      </c>
      <c r="I1421">
        <v>60054449</v>
      </c>
      <c r="J1421" t="s">
        <v>1057</v>
      </c>
      <c r="K1421" t="s">
        <v>5110</v>
      </c>
      <c r="L1421" t="s">
        <v>5111</v>
      </c>
      <c r="M1421">
        <v>61018</v>
      </c>
      <c r="N1421">
        <v>1715</v>
      </c>
      <c r="O1421" t="s">
        <v>5112</v>
      </c>
      <c r="P1421">
        <v>0</v>
      </c>
      <c r="Q1421" t="s">
        <v>5113</v>
      </c>
      <c r="R1421" t="s">
        <v>5114</v>
      </c>
      <c r="S1421">
        <v>140</v>
      </c>
      <c r="T1421" t="s">
        <v>37</v>
      </c>
      <c r="U1421" t="s">
        <v>38</v>
      </c>
      <c r="V1421" t="s">
        <v>350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4094</v>
      </c>
      <c r="C1422">
        <v>256</v>
      </c>
      <c r="D1422">
        <v>101</v>
      </c>
      <c r="E1422">
        <v>0</v>
      </c>
      <c r="F1422">
        <v>574</v>
      </c>
      <c r="G1422" t="s">
        <v>5115</v>
      </c>
      <c r="H1422">
        <v>40000</v>
      </c>
      <c r="I1422">
        <v>26505000</v>
      </c>
      <c r="J1422" t="s">
        <v>4189</v>
      </c>
      <c r="K1422" t="s">
        <v>43</v>
      </c>
      <c r="L1422" t="s">
        <v>5116</v>
      </c>
      <c r="M1422">
        <v>149285</v>
      </c>
      <c r="N1422">
        <v>42918</v>
      </c>
      <c r="O1422" t="s">
        <v>5117</v>
      </c>
      <c r="P1422">
        <v>1</v>
      </c>
      <c r="Q1422" t="s">
        <v>5118</v>
      </c>
      <c r="R1422" t="s">
        <v>5119</v>
      </c>
      <c r="S1422">
        <v>668</v>
      </c>
      <c r="T1422" t="s">
        <v>37</v>
      </c>
      <c r="U1422" t="s">
        <v>38</v>
      </c>
      <c r="V1422" t="s">
        <v>5120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1146</v>
      </c>
      <c r="C1423">
        <v>225</v>
      </c>
      <c r="D1423">
        <v>109</v>
      </c>
      <c r="E1423">
        <v>763</v>
      </c>
      <c r="F1423">
        <v>311</v>
      </c>
      <c r="G1423" t="s">
        <v>498</v>
      </c>
      <c r="H1423">
        <v>812</v>
      </c>
      <c r="I1423">
        <v>61280963</v>
      </c>
      <c r="J1423" t="s">
        <v>2118</v>
      </c>
      <c r="K1423" t="s">
        <v>2425</v>
      </c>
      <c r="L1423" t="s">
        <v>5121</v>
      </c>
      <c r="M1423">
        <v>79877</v>
      </c>
      <c r="N1423">
        <v>2474</v>
      </c>
      <c r="O1423" t="s">
        <v>4540</v>
      </c>
      <c r="P1423">
        <v>1</v>
      </c>
      <c r="Q1423" t="s">
        <v>5122</v>
      </c>
      <c r="R1423" t="s">
        <v>5123</v>
      </c>
      <c r="S1423">
        <v>677</v>
      </c>
      <c r="T1423" t="s">
        <v>37</v>
      </c>
      <c r="U1423" t="s">
        <v>38</v>
      </c>
      <c r="V1423" t="s">
        <v>350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1459</v>
      </c>
      <c r="C1424">
        <v>83</v>
      </c>
      <c r="D1424">
        <v>132</v>
      </c>
      <c r="E1424">
        <v>130</v>
      </c>
      <c r="F1424">
        <v>80</v>
      </c>
      <c r="G1424" t="s">
        <v>5124</v>
      </c>
      <c r="H1424">
        <v>29000</v>
      </c>
      <c r="I1424">
        <v>56876365</v>
      </c>
      <c r="J1424" t="s">
        <v>103</v>
      </c>
      <c r="K1424" t="s">
        <v>152</v>
      </c>
      <c r="L1424" t="s">
        <v>5125</v>
      </c>
      <c r="M1424">
        <v>125219</v>
      </c>
      <c r="N1424">
        <v>29265</v>
      </c>
      <c r="O1424" t="s">
        <v>5126</v>
      </c>
      <c r="P1424">
        <v>1</v>
      </c>
      <c r="Q1424" t="s">
        <v>5127</v>
      </c>
      <c r="R1424" t="s">
        <v>5128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1459</v>
      </c>
      <c r="C1425">
        <v>160</v>
      </c>
      <c r="D1425">
        <v>123</v>
      </c>
      <c r="E1425">
        <v>130</v>
      </c>
      <c r="F1425">
        <v>426</v>
      </c>
      <c r="G1425" t="s">
        <v>5129</v>
      </c>
      <c r="H1425">
        <v>826</v>
      </c>
      <c r="I1425">
        <v>59699513</v>
      </c>
      <c r="J1425" t="s">
        <v>5130</v>
      </c>
      <c r="K1425" t="s">
        <v>672</v>
      </c>
      <c r="L1425" t="s">
        <v>5131</v>
      </c>
      <c r="M1425">
        <v>20827</v>
      </c>
      <c r="N1425">
        <v>2259</v>
      </c>
      <c r="O1425" t="s">
        <v>2874</v>
      </c>
      <c r="P1425">
        <v>0</v>
      </c>
      <c r="Q1425" t="s">
        <v>5132</v>
      </c>
      <c r="R1425" t="s">
        <v>5133</v>
      </c>
      <c r="S1425">
        <v>136</v>
      </c>
      <c r="T1425" t="s">
        <v>37</v>
      </c>
      <c r="U1425" t="s">
        <v>38</v>
      </c>
      <c r="V1425" t="s">
        <v>84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5134</v>
      </c>
      <c r="C1426">
        <v>191</v>
      </c>
      <c r="D1426">
        <v>87</v>
      </c>
      <c r="E1426">
        <v>14</v>
      </c>
      <c r="F1426">
        <v>691</v>
      </c>
      <c r="G1426" t="s">
        <v>1161</v>
      </c>
      <c r="H1426">
        <v>11000</v>
      </c>
      <c r="I1426">
        <v>54132596</v>
      </c>
      <c r="J1426" t="s">
        <v>477</v>
      </c>
      <c r="K1426" t="s">
        <v>154</v>
      </c>
      <c r="L1426" t="s">
        <v>5135</v>
      </c>
      <c r="M1426">
        <v>53786</v>
      </c>
      <c r="N1426">
        <v>16571</v>
      </c>
      <c r="O1426" t="s">
        <v>428</v>
      </c>
      <c r="P1426">
        <v>0</v>
      </c>
      <c r="Q1426" t="s">
        <v>5136</v>
      </c>
      <c r="R1426" t="s">
        <v>5137</v>
      </c>
      <c r="S1426">
        <v>211</v>
      </c>
      <c r="T1426" t="s">
        <v>37</v>
      </c>
      <c r="U1426" t="s">
        <v>1645</v>
      </c>
      <c r="V1426" t="s">
        <v>84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5138</v>
      </c>
      <c r="C1427">
        <v>74</v>
      </c>
      <c r="D1427">
        <v>109</v>
      </c>
      <c r="E1427">
        <v>19</v>
      </c>
      <c r="F1427">
        <v>568</v>
      </c>
      <c r="G1427" t="s">
        <v>4558</v>
      </c>
      <c r="H1427">
        <v>1000</v>
      </c>
      <c r="I1427">
        <v>52277485</v>
      </c>
      <c r="J1427" t="s">
        <v>795</v>
      </c>
      <c r="K1427" t="s">
        <v>638</v>
      </c>
      <c r="L1427" t="s">
        <v>5139</v>
      </c>
      <c r="M1427">
        <v>32370</v>
      </c>
      <c r="N1427">
        <v>4231</v>
      </c>
      <c r="O1427" t="s">
        <v>4263</v>
      </c>
      <c r="P1427">
        <v>1</v>
      </c>
      <c r="Q1427" t="s">
        <v>5140</v>
      </c>
      <c r="R1427" t="s">
        <v>5141</v>
      </c>
      <c r="S1427">
        <v>196</v>
      </c>
      <c r="T1427" t="s">
        <v>37</v>
      </c>
      <c r="U1427" t="s">
        <v>38</v>
      </c>
      <c r="V1427" t="s">
        <v>84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1586</v>
      </c>
      <c r="C1428">
        <v>238</v>
      </c>
      <c r="D1428">
        <v>109</v>
      </c>
      <c r="E1428">
        <v>87</v>
      </c>
      <c r="F1428">
        <v>923</v>
      </c>
      <c r="G1428" t="s">
        <v>413</v>
      </c>
      <c r="H1428">
        <v>15000</v>
      </c>
      <c r="I1428">
        <v>55802754</v>
      </c>
      <c r="J1428" t="s">
        <v>816</v>
      </c>
      <c r="K1428" t="s">
        <v>195</v>
      </c>
      <c r="L1428" t="s">
        <v>5142</v>
      </c>
      <c r="M1428">
        <v>270228</v>
      </c>
      <c r="N1428">
        <v>20956</v>
      </c>
      <c r="O1428" t="s">
        <v>3884</v>
      </c>
      <c r="P1428">
        <v>2</v>
      </c>
      <c r="Q1428" t="s">
        <v>5143</v>
      </c>
      <c r="R1428" t="s">
        <v>5144</v>
      </c>
      <c r="S1428">
        <v>194</v>
      </c>
      <c r="T1428" t="s">
        <v>37</v>
      </c>
      <c r="U1428" t="s">
        <v>38</v>
      </c>
      <c r="V1428" t="s">
        <v>350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4203</v>
      </c>
      <c r="C1429">
        <v>177</v>
      </c>
      <c r="D1429">
        <v>92</v>
      </c>
      <c r="E1429">
        <v>89</v>
      </c>
      <c r="F1429">
        <v>190</v>
      </c>
      <c r="G1429" t="s">
        <v>307</v>
      </c>
      <c r="H1429">
        <v>17000</v>
      </c>
      <c r="I1429">
        <v>55291815</v>
      </c>
      <c r="J1429" t="s">
        <v>809</v>
      </c>
      <c r="K1429" t="s">
        <v>295</v>
      </c>
      <c r="L1429" t="s">
        <v>5145</v>
      </c>
      <c r="M1429">
        <v>28041</v>
      </c>
      <c r="N1429">
        <v>17860</v>
      </c>
      <c r="O1429" t="s">
        <v>5146</v>
      </c>
      <c r="P1429">
        <v>0</v>
      </c>
      <c r="Q1429" t="s">
        <v>5147</v>
      </c>
      <c r="R1429" t="s">
        <v>5148</v>
      </c>
      <c r="S1429">
        <v>111</v>
      </c>
      <c r="T1429" t="s">
        <v>37</v>
      </c>
      <c r="U1429" t="s">
        <v>38</v>
      </c>
      <c r="V1429" t="s">
        <v>350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989</v>
      </c>
      <c r="C1430">
        <v>405</v>
      </c>
      <c r="D1430">
        <v>125</v>
      </c>
      <c r="E1430">
        <v>102</v>
      </c>
      <c r="F1430">
        <v>825</v>
      </c>
      <c r="G1430" t="s">
        <v>105</v>
      </c>
      <c r="H1430">
        <v>15000</v>
      </c>
      <c r="I1430">
        <v>83299761</v>
      </c>
      <c r="J1430" t="s">
        <v>5149</v>
      </c>
      <c r="K1430" t="s">
        <v>217</v>
      </c>
      <c r="L1430" t="s">
        <v>5150</v>
      </c>
      <c r="M1430">
        <v>117719</v>
      </c>
      <c r="N1430">
        <v>19809</v>
      </c>
      <c r="O1430" t="s">
        <v>200</v>
      </c>
      <c r="P1430">
        <v>2</v>
      </c>
      <c r="Q1430" t="s">
        <v>5151</v>
      </c>
      <c r="R1430" t="s">
        <v>5152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2862</v>
      </c>
      <c r="C1431">
        <v>61</v>
      </c>
      <c r="D1431">
        <v>202</v>
      </c>
      <c r="E1431">
        <v>0</v>
      </c>
      <c r="F1431">
        <v>318</v>
      </c>
      <c r="G1431" t="s">
        <v>285</v>
      </c>
      <c r="H1431">
        <v>18000</v>
      </c>
      <c r="I1431">
        <v>48169908</v>
      </c>
      <c r="J1431" t="s">
        <v>3899</v>
      </c>
      <c r="K1431" t="s">
        <v>840</v>
      </c>
      <c r="L1431" t="s">
        <v>5153</v>
      </c>
      <c r="M1431">
        <v>63923</v>
      </c>
      <c r="N1431">
        <v>20143</v>
      </c>
      <c r="O1431" t="s">
        <v>5154</v>
      </c>
      <c r="P1431">
        <v>0</v>
      </c>
      <c r="Q1431" t="s">
        <v>5155</v>
      </c>
      <c r="R1431" t="s">
        <v>5156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1407</v>
      </c>
      <c r="C1432">
        <v>285</v>
      </c>
      <c r="D1432">
        <v>134</v>
      </c>
      <c r="E1432">
        <v>0</v>
      </c>
      <c r="F1432">
        <v>120</v>
      </c>
      <c r="G1432" t="s">
        <v>1408</v>
      </c>
      <c r="H1432">
        <v>529</v>
      </c>
      <c r="I1432">
        <v>67523385</v>
      </c>
      <c r="J1432" t="s">
        <v>809</v>
      </c>
      <c r="K1432" t="s">
        <v>5157</v>
      </c>
      <c r="L1432" t="s">
        <v>5158</v>
      </c>
      <c r="M1432">
        <v>104005</v>
      </c>
      <c r="N1432">
        <v>1050</v>
      </c>
      <c r="O1432" t="s">
        <v>5159</v>
      </c>
      <c r="P1432">
        <v>2</v>
      </c>
      <c r="Q1432" t="s">
        <v>5160</v>
      </c>
      <c r="R1432" t="s">
        <v>5161</v>
      </c>
      <c r="S1432">
        <v>248</v>
      </c>
      <c r="T1432" t="s">
        <v>37</v>
      </c>
      <c r="U1432" t="s">
        <v>38</v>
      </c>
      <c r="V1432" t="s">
        <v>350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1037</v>
      </c>
      <c r="C1433">
        <v>124</v>
      </c>
      <c r="D1433">
        <v>88</v>
      </c>
      <c r="E1433">
        <v>12</v>
      </c>
      <c r="F1433">
        <v>931</v>
      </c>
      <c r="G1433" t="s">
        <v>451</v>
      </c>
      <c r="H1433">
        <v>49000</v>
      </c>
      <c r="I1433">
        <v>49474048</v>
      </c>
      <c r="J1433" t="s">
        <v>1349</v>
      </c>
      <c r="K1433" t="s">
        <v>455</v>
      </c>
      <c r="L1433" t="s">
        <v>5162</v>
      </c>
      <c r="M1433">
        <v>31191</v>
      </c>
      <c r="N1433">
        <v>53370</v>
      </c>
      <c r="O1433" t="s">
        <v>2714</v>
      </c>
      <c r="P1433">
        <v>2</v>
      </c>
      <c r="Q1433" t="s">
        <v>5163</v>
      </c>
      <c r="R1433" t="s">
        <v>5164</v>
      </c>
      <c r="S1433">
        <v>120</v>
      </c>
      <c r="T1433" t="s">
        <v>37</v>
      </c>
      <c r="U1433" t="s">
        <v>38</v>
      </c>
      <c r="V1433" t="s">
        <v>84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5165</v>
      </c>
      <c r="C1434">
        <v>164</v>
      </c>
      <c r="D1434">
        <v>92</v>
      </c>
      <c r="E1434">
        <v>148</v>
      </c>
      <c r="F1434">
        <v>227</v>
      </c>
      <c r="G1434" t="s">
        <v>1612</v>
      </c>
      <c r="H1434">
        <v>978</v>
      </c>
      <c r="I1434">
        <v>45802315</v>
      </c>
      <c r="J1434" t="s">
        <v>180</v>
      </c>
      <c r="K1434" t="s">
        <v>5166</v>
      </c>
      <c r="L1434" t="s">
        <v>5167</v>
      </c>
      <c r="M1434">
        <v>119974</v>
      </c>
      <c r="N1434">
        <v>2184</v>
      </c>
      <c r="O1434" t="s">
        <v>5168</v>
      </c>
      <c r="P1434">
        <v>1</v>
      </c>
      <c r="Q1434" t="s">
        <v>5169</v>
      </c>
      <c r="R1434" t="s">
        <v>5170</v>
      </c>
      <c r="S1434">
        <v>169</v>
      </c>
      <c r="T1434" t="s">
        <v>37</v>
      </c>
      <c r="U1434" t="s">
        <v>38</v>
      </c>
      <c r="V1434" t="s">
        <v>350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4083</v>
      </c>
      <c r="C1435">
        <v>120</v>
      </c>
      <c r="D1435">
        <v>91</v>
      </c>
      <c r="E1435">
        <v>42</v>
      </c>
      <c r="F1435">
        <v>766</v>
      </c>
      <c r="G1435" t="s">
        <v>5171</v>
      </c>
      <c r="H1435">
        <v>49000</v>
      </c>
      <c r="I1435">
        <v>43792641</v>
      </c>
      <c r="J1435" t="s">
        <v>816</v>
      </c>
      <c r="K1435" t="s">
        <v>455</v>
      </c>
      <c r="L1435" t="s">
        <v>5172</v>
      </c>
      <c r="M1435">
        <v>32157</v>
      </c>
      <c r="N1435">
        <v>52566</v>
      </c>
      <c r="O1435" t="s">
        <v>321</v>
      </c>
      <c r="P1435">
        <v>3</v>
      </c>
      <c r="Q1435" t="s">
        <v>5173</v>
      </c>
      <c r="R1435" t="s">
        <v>5174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1043</v>
      </c>
      <c r="C1436">
        <v>90</v>
      </c>
      <c r="D1436">
        <v>75</v>
      </c>
      <c r="E1436">
        <v>221</v>
      </c>
      <c r="F1436">
        <v>553</v>
      </c>
      <c r="G1436" t="s">
        <v>944</v>
      </c>
      <c r="H1436">
        <v>11000</v>
      </c>
      <c r="I1436">
        <v>57651794</v>
      </c>
      <c r="J1436" t="s">
        <v>1684</v>
      </c>
      <c r="K1436" t="s">
        <v>947</v>
      </c>
      <c r="L1436" t="s">
        <v>5175</v>
      </c>
      <c r="M1436">
        <v>40651</v>
      </c>
      <c r="N1436">
        <v>13125</v>
      </c>
      <c r="O1436" t="s">
        <v>1309</v>
      </c>
      <c r="P1436">
        <v>2</v>
      </c>
      <c r="Q1436" t="s">
        <v>5176</v>
      </c>
      <c r="R1436" t="s">
        <v>5177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5178</v>
      </c>
      <c r="C1437">
        <v>120</v>
      </c>
      <c r="D1437">
        <v>98</v>
      </c>
      <c r="E1437">
        <v>30</v>
      </c>
      <c r="F1437">
        <v>664</v>
      </c>
      <c r="G1437" t="s">
        <v>5179</v>
      </c>
      <c r="H1437">
        <v>944</v>
      </c>
      <c r="I1437">
        <v>43894863</v>
      </c>
      <c r="J1437" t="s">
        <v>816</v>
      </c>
      <c r="K1437" t="s">
        <v>1921</v>
      </c>
      <c r="L1437" t="s">
        <v>5180</v>
      </c>
      <c r="M1437">
        <v>25883</v>
      </c>
      <c r="N1437">
        <v>4879</v>
      </c>
      <c r="O1437" t="s">
        <v>1704</v>
      </c>
      <c r="P1437">
        <v>2</v>
      </c>
      <c r="Q1437" t="s">
        <v>5181</v>
      </c>
      <c r="R1437" t="s">
        <v>5182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244</v>
      </c>
      <c r="C1438">
        <v>117</v>
      </c>
      <c r="D1438">
        <v>147</v>
      </c>
      <c r="E1438">
        <v>179</v>
      </c>
      <c r="F1438">
        <v>646</v>
      </c>
      <c r="G1438" t="s">
        <v>1123</v>
      </c>
      <c r="H1438">
        <v>40000</v>
      </c>
      <c r="I1438">
        <v>41954997</v>
      </c>
      <c r="J1438" t="s">
        <v>839</v>
      </c>
      <c r="K1438" t="s">
        <v>43</v>
      </c>
      <c r="L1438" t="s">
        <v>5183</v>
      </c>
      <c r="M1438">
        <v>225122</v>
      </c>
      <c r="N1438">
        <v>56014</v>
      </c>
      <c r="O1438" t="s">
        <v>1075</v>
      </c>
      <c r="P1438">
        <v>2</v>
      </c>
      <c r="Q1438" t="s">
        <v>5184</v>
      </c>
      <c r="R1438" t="s">
        <v>5185</v>
      </c>
      <c r="S1438">
        <v>234</v>
      </c>
      <c r="T1438" t="s">
        <v>37</v>
      </c>
      <c r="U1438" t="s">
        <v>38</v>
      </c>
      <c r="V1438" t="s">
        <v>350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1108</v>
      </c>
      <c r="C1439">
        <v>226</v>
      </c>
      <c r="D1439">
        <v>100</v>
      </c>
      <c r="E1439">
        <v>545</v>
      </c>
      <c r="F1439">
        <v>766</v>
      </c>
      <c r="G1439" t="s">
        <v>5186</v>
      </c>
      <c r="H1439">
        <v>14000</v>
      </c>
      <c r="I1439">
        <v>39532308</v>
      </c>
      <c r="J1439" t="s">
        <v>1963</v>
      </c>
      <c r="K1439" t="s">
        <v>952</v>
      </c>
      <c r="L1439" t="s">
        <v>5187</v>
      </c>
      <c r="M1439">
        <v>198701</v>
      </c>
      <c r="N1439">
        <v>17902</v>
      </c>
      <c r="O1439" t="s">
        <v>519</v>
      </c>
      <c r="P1439">
        <v>0</v>
      </c>
      <c r="Q1439" t="s">
        <v>5188</v>
      </c>
      <c r="R1439" t="s">
        <v>5189</v>
      </c>
      <c r="S1439">
        <v>1138</v>
      </c>
      <c r="T1439" t="s">
        <v>37</v>
      </c>
      <c r="U1439" t="s">
        <v>56</v>
      </c>
      <c r="V1439" t="s">
        <v>350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5190</v>
      </c>
      <c r="C1440">
        <v>223</v>
      </c>
      <c r="D1440">
        <v>120</v>
      </c>
      <c r="E1440">
        <v>365</v>
      </c>
      <c r="F1440">
        <v>723</v>
      </c>
      <c r="G1440" t="s">
        <v>5191</v>
      </c>
      <c r="H1440">
        <v>887</v>
      </c>
      <c r="I1440">
        <v>76600000</v>
      </c>
      <c r="J1440" t="s">
        <v>5192</v>
      </c>
      <c r="K1440" t="s">
        <v>5193</v>
      </c>
      <c r="L1440" t="s">
        <v>5194</v>
      </c>
      <c r="M1440">
        <v>105446</v>
      </c>
      <c r="N1440">
        <v>3876</v>
      </c>
      <c r="O1440" t="s">
        <v>994</v>
      </c>
      <c r="P1440">
        <v>0</v>
      </c>
      <c r="Q1440" t="s">
        <v>5195</v>
      </c>
      <c r="R1440" t="s">
        <v>5196</v>
      </c>
      <c r="S1440">
        <v>321</v>
      </c>
      <c r="T1440" t="s">
        <v>37</v>
      </c>
      <c r="U1440" t="s">
        <v>38</v>
      </c>
      <c r="V1440" t="s">
        <v>84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4899</v>
      </c>
      <c r="C1441">
        <v>193</v>
      </c>
      <c r="D1441">
        <v>104</v>
      </c>
      <c r="E1441">
        <v>1000</v>
      </c>
      <c r="F1441">
        <v>939</v>
      </c>
      <c r="G1441" t="s">
        <v>217</v>
      </c>
      <c r="H1441">
        <v>24000</v>
      </c>
      <c r="I1441">
        <v>39692139</v>
      </c>
      <c r="J1441" t="s">
        <v>3753</v>
      </c>
      <c r="K1441" t="s">
        <v>74</v>
      </c>
      <c r="L1441" t="s">
        <v>5197</v>
      </c>
      <c r="M1441">
        <v>84131</v>
      </c>
      <c r="N1441">
        <v>41701</v>
      </c>
      <c r="O1441" t="s">
        <v>600</v>
      </c>
      <c r="P1441">
        <v>1</v>
      </c>
      <c r="Q1441" t="s">
        <v>5198</v>
      </c>
      <c r="R1441" t="s">
        <v>5199</v>
      </c>
      <c r="S1441">
        <v>400</v>
      </c>
      <c r="T1441" t="s">
        <v>37</v>
      </c>
      <c r="U1441" t="s">
        <v>38</v>
      </c>
      <c r="V1441" t="s">
        <v>350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986</v>
      </c>
      <c r="C1442">
        <v>228</v>
      </c>
      <c r="D1442">
        <v>103</v>
      </c>
      <c r="E1442">
        <v>212</v>
      </c>
      <c r="F1442">
        <v>248</v>
      </c>
      <c r="G1442" t="s">
        <v>5200</v>
      </c>
      <c r="H1442">
        <v>15000</v>
      </c>
      <c r="I1442">
        <v>40687294</v>
      </c>
      <c r="J1442" t="s">
        <v>587</v>
      </c>
      <c r="K1442" t="s">
        <v>195</v>
      </c>
      <c r="L1442" t="s">
        <v>5201</v>
      </c>
      <c r="M1442">
        <v>107772</v>
      </c>
      <c r="N1442">
        <v>16249</v>
      </c>
      <c r="O1442" t="s">
        <v>5202</v>
      </c>
      <c r="P1442">
        <v>1</v>
      </c>
      <c r="Q1442" t="s">
        <v>5203</v>
      </c>
      <c r="R1442" t="s">
        <v>5204</v>
      </c>
      <c r="S1442">
        <v>398</v>
      </c>
      <c r="T1442" t="s">
        <v>37</v>
      </c>
      <c r="U1442" t="s">
        <v>182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3135</v>
      </c>
      <c r="C1443">
        <v>360</v>
      </c>
      <c r="D1443">
        <v>109</v>
      </c>
      <c r="E1443">
        <v>487</v>
      </c>
      <c r="F1443">
        <v>3000</v>
      </c>
      <c r="G1443" t="s">
        <v>202</v>
      </c>
      <c r="H1443">
        <v>20000</v>
      </c>
      <c r="I1443">
        <v>37553932</v>
      </c>
      <c r="J1443" t="s">
        <v>1275</v>
      </c>
      <c r="K1443" t="s">
        <v>2151</v>
      </c>
      <c r="L1443" t="s">
        <v>5205</v>
      </c>
      <c r="M1443">
        <v>304318</v>
      </c>
      <c r="N1443">
        <v>34011</v>
      </c>
      <c r="O1443" t="s">
        <v>413</v>
      </c>
      <c r="P1443">
        <v>2</v>
      </c>
      <c r="Q1443" t="s">
        <v>5206</v>
      </c>
      <c r="R1443" t="s">
        <v>5207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5208</v>
      </c>
      <c r="C1444">
        <v>148</v>
      </c>
      <c r="D1444">
        <v>104</v>
      </c>
      <c r="E1444">
        <v>16</v>
      </c>
      <c r="F1444">
        <v>584</v>
      </c>
      <c r="G1444" t="s">
        <v>2330</v>
      </c>
      <c r="H1444">
        <v>1000</v>
      </c>
      <c r="I1444">
        <v>37481242</v>
      </c>
      <c r="J1444" t="s">
        <v>816</v>
      </c>
      <c r="K1444" t="s">
        <v>5209</v>
      </c>
      <c r="L1444" t="s">
        <v>5210</v>
      </c>
      <c r="M1444">
        <v>40654</v>
      </c>
      <c r="N1444">
        <v>3356</v>
      </c>
      <c r="O1444" t="s">
        <v>3602</v>
      </c>
      <c r="P1444">
        <v>0</v>
      </c>
      <c r="Q1444" t="s">
        <v>5211</v>
      </c>
      <c r="R1444" t="s">
        <v>5212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5213</v>
      </c>
      <c r="C1445">
        <v>128</v>
      </c>
      <c r="D1445">
        <v>112</v>
      </c>
      <c r="E1445">
        <v>42</v>
      </c>
      <c r="F1445">
        <v>196</v>
      </c>
      <c r="G1445" t="s">
        <v>5214</v>
      </c>
      <c r="H1445">
        <v>969</v>
      </c>
      <c r="I1445">
        <v>39026186</v>
      </c>
      <c r="J1445" t="s">
        <v>715</v>
      </c>
      <c r="K1445" t="s">
        <v>5215</v>
      </c>
      <c r="L1445" t="s">
        <v>5216</v>
      </c>
      <c r="M1445">
        <v>48019</v>
      </c>
      <c r="N1445">
        <v>2371</v>
      </c>
      <c r="O1445" t="s">
        <v>5217</v>
      </c>
      <c r="P1445">
        <v>4</v>
      </c>
      <c r="Q1445" t="s">
        <v>5218</v>
      </c>
      <c r="R1445" t="s">
        <v>5219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2694</v>
      </c>
      <c r="H1446">
        <v>897</v>
      </c>
      <c r="J1446" t="s">
        <v>151</v>
      </c>
      <c r="K1446" t="s">
        <v>5220</v>
      </c>
      <c r="L1446" t="s">
        <v>5221</v>
      </c>
      <c r="M1446">
        <v>1641</v>
      </c>
      <c r="N1446">
        <v>3438</v>
      </c>
      <c r="O1446" t="s">
        <v>5222</v>
      </c>
      <c r="P1446">
        <v>4</v>
      </c>
      <c r="Q1446" t="s">
        <v>5223</v>
      </c>
      <c r="R1446" t="s">
        <v>5224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5225</v>
      </c>
      <c r="C1447">
        <v>46</v>
      </c>
      <c r="D1447">
        <v>95</v>
      </c>
      <c r="E1447">
        <v>19</v>
      </c>
      <c r="F1447">
        <v>447</v>
      </c>
      <c r="G1447" t="s">
        <v>1051</v>
      </c>
      <c r="H1447">
        <v>1000</v>
      </c>
      <c r="I1447">
        <v>33422806</v>
      </c>
      <c r="J1447" t="s">
        <v>3205</v>
      </c>
      <c r="K1447" t="s">
        <v>107</v>
      </c>
      <c r="L1447" t="s">
        <v>5226</v>
      </c>
      <c r="M1447">
        <v>30771</v>
      </c>
      <c r="N1447">
        <v>2643</v>
      </c>
      <c r="O1447" t="s">
        <v>1710</v>
      </c>
      <c r="P1447">
        <v>1</v>
      </c>
      <c r="Q1447" t="s">
        <v>5227</v>
      </c>
      <c r="R1447" t="s">
        <v>5228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5229</v>
      </c>
      <c r="C1448">
        <v>40</v>
      </c>
      <c r="D1448">
        <v>102</v>
      </c>
      <c r="E1448">
        <v>23</v>
      </c>
      <c r="F1448">
        <v>57</v>
      </c>
      <c r="G1448" t="s">
        <v>5230</v>
      </c>
      <c r="H1448">
        <v>288</v>
      </c>
      <c r="J1448" t="s">
        <v>5231</v>
      </c>
      <c r="K1448" t="s">
        <v>5232</v>
      </c>
      <c r="L1448" t="s">
        <v>5233</v>
      </c>
      <c r="M1448">
        <v>16323</v>
      </c>
      <c r="N1448">
        <v>677</v>
      </c>
      <c r="O1448" t="s">
        <v>5234</v>
      </c>
      <c r="P1448">
        <v>1</v>
      </c>
      <c r="Q1448" t="s">
        <v>5235</v>
      </c>
      <c r="R1448" t="s">
        <v>5236</v>
      </c>
      <c r="S1448">
        <v>91</v>
      </c>
      <c r="T1448" t="s">
        <v>37</v>
      </c>
      <c r="U1448" t="s">
        <v>38</v>
      </c>
      <c r="V1448" t="s">
        <v>84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5237</v>
      </c>
      <c r="C1449">
        <v>63</v>
      </c>
      <c r="D1449">
        <v>102</v>
      </c>
      <c r="E1449">
        <v>133</v>
      </c>
      <c r="F1449">
        <v>690</v>
      </c>
      <c r="G1449" t="s">
        <v>5238</v>
      </c>
      <c r="H1449">
        <v>2000</v>
      </c>
      <c r="I1449">
        <v>33423521</v>
      </c>
      <c r="J1449" t="s">
        <v>572</v>
      </c>
      <c r="K1449" t="s">
        <v>574</v>
      </c>
      <c r="L1449" t="s">
        <v>5239</v>
      </c>
      <c r="M1449">
        <v>53115</v>
      </c>
      <c r="N1449">
        <v>5443</v>
      </c>
      <c r="O1449" t="s">
        <v>2671</v>
      </c>
      <c r="P1449">
        <v>1</v>
      </c>
      <c r="Q1449" t="s">
        <v>5240</v>
      </c>
      <c r="R1449" t="s">
        <v>5241</v>
      </c>
      <c r="S1449">
        <v>282</v>
      </c>
      <c r="T1449" t="s">
        <v>37</v>
      </c>
      <c r="U1449" t="s">
        <v>389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424</v>
      </c>
      <c r="B1450" t="s">
        <v>1614</v>
      </c>
      <c r="C1450">
        <v>193</v>
      </c>
      <c r="D1450">
        <v>150</v>
      </c>
      <c r="E1450">
        <v>2000</v>
      </c>
      <c r="F1450">
        <v>95</v>
      </c>
      <c r="G1450" t="s">
        <v>5242</v>
      </c>
      <c r="H1450">
        <v>396</v>
      </c>
      <c r="I1450">
        <v>32519322</v>
      </c>
      <c r="J1450" t="s">
        <v>5035</v>
      </c>
      <c r="K1450" t="s">
        <v>5243</v>
      </c>
      <c r="L1450" t="s">
        <v>5244</v>
      </c>
      <c r="M1450">
        <v>497946</v>
      </c>
      <c r="N1450">
        <v>1075</v>
      </c>
      <c r="O1450" t="s">
        <v>5245</v>
      </c>
      <c r="P1450">
        <v>0</v>
      </c>
      <c r="Q1450" t="s">
        <v>5246</v>
      </c>
      <c r="R1450" t="s">
        <v>5247</v>
      </c>
      <c r="S1450">
        <v>761</v>
      </c>
      <c r="T1450" t="s">
        <v>37</v>
      </c>
      <c r="U1450" t="s">
        <v>727</v>
      </c>
      <c r="V1450" t="s">
        <v>350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1220</v>
      </c>
      <c r="C1451">
        <v>208</v>
      </c>
      <c r="D1451">
        <v>122</v>
      </c>
      <c r="E1451">
        <v>117</v>
      </c>
      <c r="F1451">
        <v>140</v>
      </c>
      <c r="G1451" t="s">
        <v>395</v>
      </c>
      <c r="H1451">
        <v>40000</v>
      </c>
      <c r="I1451">
        <v>31598308</v>
      </c>
      <c r="J1451" t="s">
        <v>1342</v>
      </c>
      <c r="K1451" t="s">
        <v>43</v>
      </c>
      <c r="L1451" t="s">
        <v>3587</v>
      </c>
      <c r="M1451">
        <v>124765</v>
      </c>
      <c r="N1451">
        <v>41636</v>
      </c>
      <c r="O1451" t="s">
        <v>3588</v>
      </c>
      <c r="P1451">
        <v>1</v>
      </c>
      <c r="Q1451" t="s">
        <v>3589</v>
      </c>
      <c r="R1451" t="s">
        <v>3590</v>
      </c>
      <c r="S1451">
        <v>541</v>
      </c>
      <c r="T1451" t="s">
        <v>37</v>
      </c>
      <c r="U1451" t="s">
        <v>38</v>
      </c>
      <c r="V1451" t="s">
        <v>350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3934</v>
      </c>
      <c r="C1452">
        <v>122</v>
      </c>
      <c r="D1452">
        <v>101</v>
      </c>
      <c r="E1452">
        <v>308</v>
      </c>
      <c r="F1452">
        <v>206</v>
      </c>
      <c r="G1452" t="s">
        <v>5248</v>
      </c>
      <c r="H1452">
        <v>446</v>
      </c>
      <c r="I1452">
        <v>37617947</v>
      </c>
      <c r="J1452" t="s">
        <v>3637</v>
      </c>
      <c r="K1452" t="s">
        <v>5249</v>
      </c>
      <c r="L1452" t="s">
        <v>5250</v>
      </c>
      <c r="M1452">
        <v>8143</v>
      </c>
      <c r="N1452">
        <v>966</v>
      </c>
      <c r="O1452" t="s">
        <v>5251</v>
      </c>
      <c r="P1452">
        <v>0</v>
      </c>
      <c r="Q1452" t="s">
        <v>5252</v>
      </c>
      <c r="R1452" t="s">
        <v>5253</v>
      </c>
      <c r="S1452">
        <v>203</v>
      </c>
      <c r="T1452" t="s">
        <v>37</v>
      </c>
      <c r="U1452" t="s">
        <v>38</v>
      </c>
      <c r="V1452" t="s">
        <v>84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2914</v>
      </c>
      <c r="C1453">
        <v>228</v>
      </c>
      <c r="D1453">
        <v>108</v>
      </c>
      <c r="E1453">
        <v>174</v>
      </c>
      <c r="F1453">
        <v>324</v>
      </c>
      <c r="G1453" t="s">
        <v>5254</v>
      </c>
      <c r="H1453">
        <v>730</v>
      </c>
      <c r="I1453">
        <v>32048809</v>
      </c>
      <c r="J1453" t="s">
        <v>4189</v>
      </c>
      <c r="K1453" t="s">
        <v>3557</v>
      </c>
      <c r="L1453" t="s">
        <v>5255</v>
      </c>
      <c r="M1453">
        <v>94456</v>
      </c>
      <c r="N1453">
        <v>2178</v>
      </c>
      <c r="O1453" t="s">
        <v>5256</v>
      </c>
      <c r="P1453">
        <v>0</v>
      </c>
      <c r="Q1453" t="s">
        <v>5257</v>
      </c>
      <c r="R1453" t="s">
        <v>5258</v>
      </c>
      <c r="S1453">
        <v>576</v>
      </c>
      <c r="T1453" t="s">
        <v>37</v>
      </c>
      <c r="U1453" t="s">
        <v>243</v>
      </c>
      <c r="V1453" t="s">
        <v>350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1352</v>
      </c>
      <c r="C1454">
        <v>212</v>
      </c>
      <c r="D1454">
        <v>98</v>
      </c>
      <c r="E1454">
        <v>0</v>
      </c>
      <c r="F1454">
        <v>23</v>
      </c>
      <c r="G1454" t="s">
        <v>754</v>
      </c>
      <c r="H1454">
        <v>20000</v>
      </c>
      <c r="I1454">
        <v>33987757</v>
      </c>
      <c r="J1454" t="s">
        <v>151</v>
      </c>
      <c r="K1454" t="s">
        <v>464</v>
      </c>
      <c r="L1454" t="s">
        <v>5259</v>
      </c>
      <c r="M1454">
        <v>168314</v>
      </c>
      <c r="N1454">
        <v>28027</v>
      </c>
      <c r="O1454" t="s">
        <v>5260</v>
      </c>
      <c r="P1454">
        <v>2</v>
      </c>
      <c r="Q1454" t="s">
        <v>5261</v>
      </c>
      <c r="R1454" t="s">
        <v>5262</v>
      </c>
      <c r="S1454">
        <v>903</v>
      </c>
      <c r="T1454" t="s">
        <v>37</v>
      </c>
      <c r="U1454" t="s">
        <v>38</v>
      </c>
      <c r="V1454" t="s">
        <v>350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1574</v>
      </c>
      <c r="C1455">
        <v>392</v>
      </c>
      <c r="D1455">
        <v>137</v>
      </c>
      <c r="E1455">
        <v>16000</v>
      </c>
      <c r="F1455">
        <v>363</v>
      </c>
      <c r="G1455" t="s">
        <v>145</v>
      </c>
      <c r="H1455">
        <v>29000</v>
      </c>
      <c r="I1455">
        <v>37304950</v>
      </c>
      <c r="J1455" t="s">
        <v>839</v>
      </c>
      <c r="K1455" t="s">
        <v>152</v>
      </c>
      <c r="L1455" t="s">
        <v>5263</v>
      </c>
      <c r="M1455">
        <v>102728</v>
      </c>
      <c r="N1455">
        <v>36258</v>
      </c>
      <c r="O1455" t="s">
        <v>1545</v>
      </c>
      <c r="P1455">
        <v>0</v>
      </c>
      <c r="Q1455" t="s">
        <v>5264</v>
      </c>
      <c r="R1455" t="s">
        <v>5265</v>
      </c>
      <c r="S1455">
        <v>279</v>
      </c>
      <c r="T1455" t="s">
        <v>37</v>
      </c>
      <c r="U1455" t="s">
        <v>38</v>
      </c>
      <c r="V1455" t="s">
        <v>350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5266</v>
      </c>
      <c r="C1456">
        <v>208</v>
      </c>
      <c r="D1456">
        <v>112</v>
      </c>
      <c r="E1456">
        <v>192</v>
      </c>
      <c r="F1456">
        <v>844</v>
      </c>
      <c r="G1456" t="s">
        <v>1217</v>
      </c>
      <c r="H1456">
        <v>1000</v>
      </c>
      <c r="I1456">
        <v>30691439</v>
      </c>
      <c r="J1456" t="s">
        <v>2889</v>
      </c>
      <c r="K1456" t="s">
        <v>395</v>
      </c>
      <c r="L1456" t="s">
        <v>5267</v>
      </c>
      <c r="M1456">
        <v>86205</v>
      </c>
      <c r="N1456">
        <v>3185</v>
      </c>
      <c r="O1456" t="s">
        <v>516</v>
      </c>
      <c r="P1456">
        <v>0</v>
      </c>
      <c r="Q1456" t="s">
        <v>5268</v>
      </c>
      <c r="R1456" t="s">
        <v>5269</v>
      </c>
      <c r="S1456">
        <v>232</v>
      </c>
      <c r="T1456" t="s">
        <v>37</v>
      </c>
      <c r="U1456" t="s">
        <v>38</v>
      </c>
      <c r="V1456" t="s">
        <v>350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5270</v>
      </c>
      <c r="C1457">
        <v>137</v>
      </c>
      <c r="D1457">
        <v>101</v>
      </c>
      <c r="E1457">
        <v>48</v>
      </c>
      <c r="F1457">
        <v>531</v>
      </c>
      <c r="G1457" t="s">
        <v>1387</v>
      </c>
      <c r="H1457">
        <v>775</v>
      </c>
      <c r="I1457">
        <v>30307804</v>
      </c>
      <c r="J1457" t="s">
        <v>2837</v>
      </c>
      <c r="K1457" t="s">
        <v>5271</v>
      </c>
      <c r="L1457" t="s">
        <v>5272</v>
      </c>
      <c r="M1457">
        <v>43991</v>
      </c>
      <c r="N1457">
        <v>3001</v>
      </c>
      <c r="O1457" t="s">
        <v>423</v>
      </c>
      <c r="P1457">
        <v>2</v>
      </c>
      <c r="Q1457" t="s">
        <v>5273</v>
      </c>
      <c r="R1457" t="s">
        <v>5274</v>
      </c>
      <c r="S1457">
        <v>695</v>
      </c>
      <c r="T1457" t="s">
        <v>37</v>
      </c>
      <c r="U1457" t="s">
        <v>38</v>
      </c>
      <c r="V1457" t="s">
        <v>350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1249</v>
      </c>
      <c r="C1458">
        <v>119</v>
      </c>
      <c r="D1458">
        <v>103</v>
      </c>
      <c r="E1458">
        <v>81</v>
      </c>
      <c r="F1458">
        <v>636</v>
      </c>
      <c r="G1458" t="s">
        <v>3929</v>
      </c>
      <c r="H1458">
        <v>2000</v>
      </c>
      <c r="I1458">
        <v>30669413</v>
      </c>
      <c r="J1458" t="s">
        <v>1963</v>
      </c>
      <c r="K1458" t="s">
        <v>752</v>
      </c>
      <c r="L1458" t="s">
        <v>5275</v>
      </c>
      <c r="M1458">
        <v>105478</v>
      </c>
      <c r="N1458">
        <v>4722</v>
      </c>
      <c r="O1458" t="s">
        <v>5276</v>
      </c>
      <c r="P1458">
        <v>0</v>
      </c>
      <c r="Q1458" t="s">
        <v>5277</v>
      </c>
      <c r="R1458" t="s">
        <v>5278</v>
      </c>
      <c r="S1458">
        <v>291</v>
      </c>
      <c r="T1458" t="s">
        <v>37</v>
      </c>
      <c r="U1458" t="s">
        <v>38</v>
      </c>
      <c r="V1458" t="s">
        <v>350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1494</v>
      </c>
      <c r="C1459">
        <v>195</v>
      </c>
      <c r="D1459">
        <v>101</v>
      </c>
      <c r="E1459">
        <v>40</v>
      </c>
      <c r="F1459">
        <v>398</v>
      </c>
      <c r="G1459" t="s">
        <v>5279</v>
      </c>
      <c r="H1459">
        <v>2000</v>
      </c>
      <c r="I1459">
        <v>28687835</v>
      </c>
      <c r="J1459" t="s">
        <v>1018</v>
      </c>
      <c r="K1459" t="s">
        <v>1840</v>
      </c>
      <c r="L1459" t="s">
        <v>5280</v>
      </c>
      <c r="M1459">
        <v>40964</v>
      </c>
      <c r="N1459">
        <v>3612</v>
      </c>
      <c r="O1459" t="s">
        <v>5281</v>
      </c>
      <c r="P1459">
        <v>1</v>
      </c>
      <c r="Q1459" t="s">
        <v>5282</v>
      </c>
      <c r="R1459" t="s">
        <v>5283</v>
      </c>
      <c r="S1459">
        <v>245</v>
      </c>
      <c r="T1459" t="s">
        <v>37</v>
      </c>
      <c r="U1459" t="s">
        <v>38</v>
      </c>
      <c r="V1459" t="s">
        <v>350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5284</v>
      </c>
      <c r="C1460">
        <v>95</v>
      </c>
      <c r="D1460">
        <v>112</v>
      </c>
      <c r="E1460">
        <v>37</v>
      </c>
      <c r="F1460">
        <v>480</v>
      </c>
      <c r="G1460" t="s">
        <v>2891</v>
      </c>
      <c r="H1460">
        <v>3000</v>
      </c>
      <c r="I1460">
        <v>26494611</v>
      </c>
      <c r="J1460" t="s">
        <v>5285</v>
      </c>
      <c r="K1460" t="s">
        <v>300</v>
      </c>
      <c r="L1460" t="s">
        <v>5286</v>
      </c>
      <c r="M1460">
        <v>48621</v>
      </c>
      <c r="N1460">
        <v>5709</v>
      </c>
      <c r="O1460" t="s">
        <v>5287</v>
      </c>
      <c r="P1460">
        <v>0</v>
      </c>
      <c r="Q1460" t="s">
        <v>5288</v>
      </c>
      <c r="R1460" t="s">
        <v>5289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5290</v>
      </c>
      <c r="C1461">
        <v>100</v>
      </c>
      <c r="D1461">
        <v>111</v>
      </c>
      <c r="E1461">
        <v>24</v>
      </c>
      <c r="F1461">
        <v>455</v>
      </c>
      <c r="G1461" t="s">
        <v>5032</v>
      </c>
      <c r="H1461">
        <v>591</v>
      </c>
      <c r="J1461" t="s">
        <v>68</v>
      </c>
      <c r="K1461" t="s">
        <v>434</v>
      </c>
      <c r="L1461" t="s">
        <v>5291</v>
      </c>
      <c r="M1461">
        <v>38017</v>
      </c>
      <c r="N1461">
        <v>2603</v>
      </c>
      <c r="O1461" t="s">
        <v>5292</v>
      </c>
      <c r="P1461">
        <v>1</v>
      </c>
      <c r="Q1461" t="s">
        <v>5293</v>
      </c>
      <c r="R1461" t="s">
        <v>5294</v>
      </c>
      <c r="S1461">
        <v>247</v>
      </c>
      <c r="T1461" t="s">
        <v>37</v>
      </c>
      <c r="U1461" t="s">
        <v>56</v>
      </c>
      <c r="V1461" t="s">
        <v>84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4920</v>
      </c>
      <c r="C1462">
        <v>164</v>
      </c>
      <c r="D1462">
        <v>102</v>
      </c>
      <c r="E1462">
        <v>0</v>
      </c>
      <c r="F1462">
        <v>769</v>
      </c>
      <c r="G1462" t="s">
        <v>1397</v>
      </c>
      <c r="H1462">
        <v>939</v>
      </c>
      <c r="I1462">
        <v>25266129</v>
      </c>
      <c r="J1462" t="s">
        <v>715</v>
      </c>
      <c r="K1462" t="s">
        <v>600</v>
      </c>
      <c r="L1462" t="s">
        <v>5295</v>
      </c>
      <c r="M1462">
        <v>54346</v>
      </c>
      <c r="N1462">
        <v>3592</v>
      </c>
      <c r="O1462" t="s">
        <v>1438</v>
      </c>
      <c r="P1462">
        <v>5</v>
      </c>
      <c r="Q1462" t="s">
        <v>5296</v>
      </c>
      <c r="R1462" t="s">
        <v>5297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299</v>
      </c>
      <c r="C1463">
        <v>211</v>
      </c>
      <c r="D1463">
        <v>101</v>
      </c>
      <c r="E1463">
        <v>357</v>
      </c>
      <c r="F1463">
        <v>374</v>
      </c>
      <c r="G1463" t="s">
        <v>547</v>
      </c>
      <c r="H1463">
        <v>907</v>
      </c>
      <c r="I1463">
        <v>25863915</v>
      </c>
      <c r="J1463" t="s">
        <v>625</v>
      </c>
      <c r="K1463" t="s">
        <v>5298</v>
      </c>
      <c r="L1463" t="s">
        <v>5299</v>
      </c>
      <c r="M1463">
        <v>28257</v>
      </c>
      <c r="N1463">
        <v>2471</v>
      </c>
      <c r="O1463" t="s">
        <v>5300</v>
      </c>
      <c r="P1463">
        <v>0</v>
      </c>
      <c r="Q1463" t="s">
        <v>5301</v>
      </c>
      <c r="R1463" t="s">
        <v>5302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1574</v>
      </c>
      <c r="C1464">
        <v>91</v>
      </c>
      <c r="D1464">
        <v>155</v>
      </c>
      <c r="E1464">
        <v>16000</v>
      </c>
      <c r="F1464">
        <v>229</v>
      </c>
      <c r="G1464" t="s">
        <v>684</v>
      </c>
      <c r="H1464">
        <v>18000</v>
      </c>
      <c r="I1464">
        <v>25078937</v>
      </c>
      <c r="J1464" t="s">
        <v>1025</v>
      </c>
      <c r="K1464" t="s">
        <v>99</v>
      </c>
      <c r="L1464" t="s">
        <v>5303</v>
      </c>
      <c r="M1464">
        <v>31751</v>
      </c>
      <c r="N1464">
        <v>19689</v>
      </c>
      <c r="O1464" t="s">
        <v>5304</v>
      </c>
      <c r="P1464">
        <v>2</v>
      </c>
      <c r="Q1464" t="s">
        <v>5305</v>
      </c>
      <c r="R1464" t="s">
        <v>5306</v>
      </c>
      <c r="S1464">
        <v>216</v>
      </c>
      <c r="T1464" t="s">
        <v>37</v>
      </c>
      <c r="U1464" t="s">
        <v>38</v>
      </c>
      <c r="V1464" t="s">
        <v>350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5307</v>
      </c>
      <c r="C1465">
        <v>44</v>
      </c>
      <c r="D1465">
        <v>93</v>
      </c>
      <c r="E1465">
        <v>8</v>
      </c>
      <c r="F1465">
        <v>558</v>
      </c>
      <c r="G1465" t="s">
        <v>1038</v>
      </c>
      <c r="H1465">
        <v>22000</v>
      </c>
      <c r="J1465" t="s">
        <v>223</v>
      </c>
      <c r="K1465" t="s">
        <v>850</v>
      </c>
      <c r="L1465" t="s">
        <v>5308</v>
      </c>
      <c r="M1465">
        <v>16193</v>
      </c>
      <c r="N1465">
        <v>24154</v>
      </c>
      <c r="O1465" t="s">
        <v>636</v>
      </c>
      <c r="P1465">
        <v>1</v>
      </c>
      <c r="Q1465" t="s">
        <v>5309</v>
      </c>
      <c r="R1465" t="s">
        <v>5310</v>
      </c>
      <c r="S1465">
        <v>57</v>
      </c>
      <c r="T1465" t="s">
        <v>37</v>
      </c>
      <c r="U1465" t="s">
        <v>38</v>
      </c>
      <c r="V1465" t="s">
        <v>350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5311</v>
      </c>
      <c r="C1466">
        <v>97</v>
      </c>
      <c r="D1466">
        <v>109</v>
      </c>
      <c r="E1466">
        <v>24</v>
      </c>
      <c r="F1466">
        <v>167</v>
      </c>
      <c r="G1466" t="s">
        <v>5312</v>
      </c>
      <c r="H1466">
        <v>287</v>
      </c>
      <c r="I1466">
        <v>28995450</v>
      </c>
      <c r="J1466" t="s">
        <v>309</v>
      </c>
      <c r="K1466" t="s">
        <v>3834</v>
      </c>
      <c r="L1466" t="s">
        <v>5313</v>
      </c>
      <c r="M1466">
        <v>19230</v>
      </c>
      <c r="N1466">
        <v>855</v>
      </c>
      <c r="O1466" t="s">
        <v>5314</v>
      </c>
      <c r="P1466">
        <v>5</v>
      </c>
      <c r="Q1466" t="s">
        <v>5315</v>
      </c>
      <c r="R1466" t="s">
        <v>5316</v>
      </c>
      <c r="S1466">
        <v>59</v>
      </c>
      <c r="T1466" t="s">
        <v>37</v>
      </c>
      <c r="U1466" t="s">
        <v>56</v>
      </c>
      <c r="V1466" t="s">
        <v>84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3255</v>
      </c>
      <c r="C1467">
        <v>32</v>
      </c>
      <c r="D1467">
        <v>140</v>
      </c>
      <c r="E1467">
        <v>0</v>
      </c>
      <c r="F1467">
        <v>210</v>
      </c>
      <c r="G1467" t="s">
        <v>2467</v>
      </c>
      <c r="H1467">
        <v>436</v>
      </c>
      <c r="I1467">
        <v>24276500</v>
      </c>
      <c r="J1467" t="s">
        <v>839</v>
      </c>
      <c r="K1467" t="s">
        <v>5317</v>
      </c>
      <c r="L1467" t="s">
        <v>5318</v>
      </c>
      <c r="M1467">
        <v>17124</v>
      </c>
      <c r="N1467">
        <v>1394</v>
      </c>
      <c r="O1467" t="s">
        <v>1599</v>
      </c>
      <c r="P1467">
        <v>2</v>
      </c>
      <c r="Q1467" t="s">
        <v>5319</v>
      </c>
      <c r="R1467" t="s">
        <v>5320</v>
      </c>
      <c r="S1467">
        <v>68</v>
      </c>
      <c r="T1467" t="s">
        <v>37</v>
      </c>
      <c r="U1467" t="s">
        <v>38</v>
      </c>
      <c r="V1467" t="s">
        <v>350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5321</v>
      </c>
      <c r="C1468">
        <v>270</v>
      </c>
      <c r="D1468">
        <v>108</v>
      </c>
      <c r="E1468">
        <v>251</v>
      </c>
      <c r="F1468">
        <v>296</v>
      </c>
      <c r="G1468" t="s">
        <v>416</v>
      </c>
      <c r="H1468">
        <v>826</v>
      </c>
      <c r="I1468">
        <v>20981633</v>
      </c>
      <c r="J1468" t="s">
        <v>1054</v>
      </c>
      <c r="K1468" t="s">
        <v>1548</v>
      </c>
      <c r="L1468" t="s">
        <v>5322</v>
      </c>
      <c r="M1468">
        <v>78256</v>
      </c>
      <c r="N1468">
        <v>2351</v>
      </c>
      <c r="O1468" t="s">
        <v>5323</v>
      </c>
      <c r="P1468">
        <v>0</v>
      </c>
      <c r="Q1468" t="s">
        <v>5324</v>
      </c>
      <c r="R1468" t="s">
        <v>5325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5326</v>
      </c>
      <c r="C1469">
        <v>89</v>
      </c>
      <c r="D1469">
        <v>96</v>
      </c>
      <c r="E1469">
        <v>13</v>
      </c>
      <c r="F1469">
        <v>973</v>
      </c>
      <c r="G1469" t="s">
        <v>456</v>
      </c>
      <c r="H1469">
        <v>11000</v>
      </c>
      <c r="I1469">
        <v>22913677</v>
      </c>
      <c r="J1469" t="s">
        <v>1207</v>
      </c>
      <c r="K1469" t="s">
        <v>175</v>
      </c>
      <c r="L1469" t="s">
        <v>5327</v>
      </c>
      <c r="M1469">
        <v>47800</v>
      </c>
      <c r="N1469">
        <v>17292</v>
      </c>
      <c r="O1469" t="s">
        <v>5328</v>
      </c>
      <c r="P1469">
        <v>1</v>
      </c>
      <c r="Q1469" t="s">
        <v>5329</v>
      </c>
      <c r="R1469" t="s">
        <v>5330</v>
      </c>
      <c r="S1469">
        <v>244</v>
      </c>
      <c r="T1469" t="s">
        <v>37</v>
      </c>
      <c r="U1469" t="s">
        <v>38</v>
      </c>
      <c r="V1469" t="s">
        <v>84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5331</v>
      </c>
      <c r="C1470">
        <v>219</v>
      </c>
      <c r="D1470">
        <v>123</v>
      </c>
      <c r="E1470">
        <v>15</v>
      </c>
      <c r="F1470">
        <v>745</v>
      </c>
      <c r="G1470" t="s">
        <v>235</v>
      </c>
      <c r="H1470">
        <v>10000</v>
      </c>
      <c r="I1470">
        <v>34531832</v>
      </c>
      <c r="J1470" t="s">
        <v>795</v>
      </c>
      <c r="K1470" t="s">
        <v>123</v>
      </c>
      <c r="L1470" t="s">
        <v>5332</v>
      </c>
      <c r="M1470">
        <v>44788</v>
      </c>
      <c r="N1470">
        <v>13371</v>
      </c>
      <c r="O1470" t="s">
        <v>1321</v>
      </c>
      <c r="P1470">
        <v>0</v>
      </c>
      <c r="Q1470" t="s">
        <v>5333</v>
      </c>
      <c r="R1470" t="s">
        <v>5334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1310</v>
      </c>
      <c r="C1471">
        <v>180</v>
      </c>
      <c r="D1471">
        <v>106</v>
      </c>
      <c r="E1471">
        <v>309</v>
      </c>
      <c r="F1471">
        <v>63</v>
      </c>
      <c r="G1471" t="s">
        <v>5335</v>
      </c>
      <c r="H1471">
        <v>327</v>
      </c>
      <c r="I1471">
        <v>28064226</v>
      </c>
      <c r="J1471" t="s">
        <v>603</v>
      </c>
      <c r="K1471" t="s">
        <v>5336</v>
      </c>
      <c r="L1471" t="s">
        <v>5337</v>
      </c>
      <c r="M1471">
        <v>65044</v>
      </c>
      <c r="N1471">
        <v>561</v>
      </c>
      <c r="O1471" t="s">
        <v>5338</v>
      </c>
      <c r="P1471">
        <v>1</v>
      </c>
      <c r="Q1471" t="s">
        <v>5339</v>
      </c>
      <c r="R1471" t="s">
        <v>5340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5341</v>
      </c>
      <c r="C1472">
        <v>93</v>
      </c>
      <c r="D1472">
        <v>76</v>
      </c>
      <c r="E1472">
        <v>2</v>
      </c>
      <c r="F1472">
        <v>72</v>
      </c>
      <c r="G1472" t="s">
        <v>976</v>
      </c>
      <c r="H1472">
        <v>1000</v>
      </c>
      <c r="I1472">
        <v>19447478</v>
      </c>
      <c r="J1472" t="s">
        <v>5342</v>
      </c>
      <c r="K1472" t="s">
        <v>254</v>
      </c>
      <c r="L1472" t="s">
        <v>5343</v>
      </c>
      <c r="M1472">
        <v>15788</v>
      </c>
      <c r="N1472">
        <v>1908</v>
      </c>
      <c r="O1472" t="s">
        <v>5344</v>
      </c>
      <c r="P1472">
        <v>0</v>
      </c>
      <c r="Q1472" t="s">
        <v>5345</v>
      </c>
      <c r="R1472" t="s">
        <v>5346</v>
      </c>
      <c r="S1472">
        <v>80</v>
      </c>
      <c r="T1472" t="s">
        <v>37</v>
      </c>
      <c r="U1472" t="s">
        <v>56</v>
      </c>
      <c r="V1472" t="s">
        <v>188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2700</v>
      </c>
      <c r="C1473">
        <v>173</v>
      </c>
      <c r="D1473">
        <v>107</v>
      </c>
      <c r="E1473">
        <v>161</v>
      </c>
      <c r="F1473">
        <v>549</v>
      </c>
      <c r="G1473" t="s">
        <v>494</v>
      </c>
      <c r="H1473">
        <v>21000</v>
      </c>
      <c r="I1473">
        <v>19389454</v>
      </c>
      <c r="J1473" t="s">
        <v>1188</v>
      </c>
      <c r="K1473" t="s">
        <v>86</v>
      </c>
      <c r="L1473" t="s">
        <v>5347</v>
      </c>
      <c r="M1473">
        <v>54643</v>
      </c>
      <c r="N1473">
        <v>22974</v>
      </c>
      <c r="O1473" t="s">
        <v>5348</v>
      </c>
      <c r="P1473">
        <v>5</v>
      </c>
      <c r="Q1473" t="s">
        <v>5349</v>
      </c>
      <c r="R1473" t="s">
        <v>5350</v>
      </c>
      <c r="S1473">
        <v>335</v>
      </c>
      <c r="T1473" t="s">
        <v>37</v>
      </c>
      <c r="U1473" t="s">
        <v>38</v>
      </c>
      <c r="V1473" t="s">
        <v>350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5351</v>
      </c>
      <c r="C1474">
        <v>121</v>
      </c>
      <c r="D1474">
        <v>82</v>
      </c>
      <c r="E1474">
        <v>82</v>
      </c>
      <c r="F1474">
        <v>418</v>
      </c>
      <c r="G1474" t="s">
        <v>1977</v>
      </c>
      <c r="H1474">
        <v>1000</v>
      </c>
      <c r="I1474">
        <v>25871834</v>
      </c>
      <c r="J1474" t="s">
        <v>5352</v>
      </c>
      <c r="K1474" t="s">
        <v>5353</v>
      </c>
      <c r="L1474" t="s">
        <v>5354</v>
      </c>
      <c r="M1474">
        <v>52052</v>
      </c>
      <c r="N1474">
        <v>3266</v>
      </c>
      <c r="O1474" t="s">
        <v>5355</v>
      </c>
      <c r="P1474">
        <v>6</v>
      </c>
      <c r="Q1474" t="s">
        <v>5356</v>
      </c>
      <c r="R1474" t="s">
        <v>5357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5358</v>
      </c>
      <c r="C1475">
        <v>298</v>
      </c>
      <c r="D1475">
        <v>109</v>
      </c>
      <c r="E1475">
        <v>90</v>
      </c>
      <c r="F1475">
        <v>344</v>
      </c>
      <c r="G1475" t="s">
        <v>2863</v>
      </c>
      <c r="H1475">
        <v>1000</v>
      </c>
      <c r="I1475">
        <v>19692608</v>
      </c>
      <c r="J1475" t="s">
        <v>1018</v>
      </c>
      <c r="K1475" t="s">
        <v>5359</v>
      </c>
      <c r="L1475" t="s">
        <v>5360</v>
      </c>
      <c r="M1475">
        <v>63548</v>
      </c>
      <c r="N1475">
        <v>2073</v>
      </c>
      <c r="O1475" t="s">
        <v>5361</v>
      </c>
      <c r="P1475">
        <v>3</v>
      </c>
      <c r="Q1475" t="s">
        <v>5362</v>
      </c>
      <c r="R1475" t="s">
        <v>5363</v>
      </c>
      <c r="S1475">
        <v>134</v>
      </c>
      <c r="T1475" t="s">
        <v>37</v>
      </c>
      <c r="U1475" t="s">
        <v>38</v>
      </c>
      <c r="V1475" t="s">
        <v>350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4094</v>
      </c>
      <c r="C1476">
        <v>158</v>
      </c>
      <c r="D1476">
        <v>99</v>
      </c>
      <c r="E1476">
        <v>0</v>
      </c>
      <c r="F1476">
        <v>520</v>
      </c>
      <c r="G1476" t="s">
        <v>5364</v>
      </c>
      <c r="H1476">
        <v>1000</v>
      </c>
      <c r="I1476">
        <v>19294901</v>
      </c>
      <c r="J1476" t="s">
        <v>5365</v>
      </c>
      <c r="K1476" t="s">
        <v>5366</v>
      </c>
      <c r="L1476" t="s">
        <v>5367</v>
      </c>
      <c r="M1476">
        <v>26126</v>
      </c>
      <c r="N1476">
        <v>2535</v>
      </c>
      <c r="O1476" t="s">
        <v>2957</v>
      </c>
      <c r="P1476">
        <v>0</v>
      </c>
      <c r="Q1476" t="s">
        <v>5368</v>
      </c>
      <c r="R1476" t="s">
        <v>5369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2187</v>
      </c>
      <c r="C1477">
        <v>248</v>
      </c>
      <c r="D1477">
        <v>91</v>
      </c>
      <c r="E1477">
        <v>192</v>
      </c>
      <c r="F1477">
        <v>346</v>
      </c>
      <c r="G1477" t="s">
        <v>3017</v>
      </c>
      <c r="H1477">
        <v>23000</v>
      </c>
      <c r="I1477">
        <v>20275446</v>
      </c>
      <c r="J1477" t="s">
        <v>223</v>
      </c>
      <c r="K1477" t="s">
        <v>62</v>
      </c>
      <c r="L1477" t="s">
        <v>5370</v>
      </c>
      <c r="M1477">
        <v>95274</v>
      </c>
      <c r="N1477">
        <v>24669</v>
      </c>
      <c r="O1477" t="s">
        <v>497</v>
      </c>
      <c r="P1477">
        <v>0</v>
      </c>
      <c r="Q1477" t="s">
        <v>5371</v>
      </c>
      <c r="R1477" t="s">
        <v>5372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4030</v>
      </c>
      <c r="C1478">
        <v>155</v>
      </c>
      <c r="D1478">
        <v>87</v>
      </c>
      <c r="E1478">
        <v>98</v>
      </c>
      <c r="F1478">
        <v>253</v>
      </c>
      <c r="G1478" t="s">
        <v>5373</v>
      </c>
      <c r="H1478">
        <v>472</v>
      </c>
      <c r="I1478">
        <v>34507079</v>
      </c>
      <c r="J1478" t="s">
        <v>853</v>
      </c>
      <c r="K1478" t="s">
        <v>5374</v>
      </c>
      <c r="L1478" t="s">
        <v>5375</v>
      </c>
      <c r="M1478">
        <v>34948</v>
      </c>
      <c r="N1478">
        <v>1679</v>
      </c>
      <c r="O1478" t="s">
        <v>5376</v>
      </c>
      <c r="P1478">
        <v>2</v>
      </c>
      <c r="Q1478" t="s">
        <v>5377</v>
      </c>
      <c r="R1478" t="s">
        <v>5378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2559</v>
      </c>
      <c r="C1479">
        <v>105</v>
      </c>
      <c r="D1479">
        <v>125</v>
      </c>
      <c r="E1479">
        <v>159</v>
      </c>
      <c r="F1479">
        <v>39</v>
      </c>
      <c r="G1479" t="s">
        <v>5379</v>
      </c>
      <c r="H1479">
        <v>3000</v>
      </c>
      <c r="I1479">
        <v>18306166</v>
      </c>
      <c r="J1479" t="s">
        <v>634</v>
      </c>
      <c r="K1479" t="s">
        <v>384</v>
      </c>
      <c r="L1479" t="s">
        <v>5380</v>
      </c>
      <c r="M1479">
        <v>28130</v>
      </c>
      <c r="N1479">
        <v>3142</v>
      </c>
      <c r="O1479" t="s">
        <v>5381</v>
      </c>
      <c r="P1479">
        <v>2</v>
      </c>
      <c r="Q1479" t="s">
        <v>5382</v>
      </c>
      <c r="R1479" t="s">
        <v>5383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1601</v>
      </c>
      <c r="C1480">
        <v>224</v>
      </c>
      <c r="D1480">
        <v>118</v>
      </c>
      <c r="E1480">
        <v>138</v>
      </c>
      <c r="F1480">
        <v>458</v>
      </c>
      <c r="G1480" t="s">
        <v>249</v>
      </c>
      <c r="H1480">
        <v>26000</v>
      </c>
      <c r="I1480">
        <v>17609982</v>
      </c>
      <c r="J1480" t="s">
        <v>780</v>
      </c>
      <c r="K1480" t="s">
        <v>224</v>
      </c>
      <c r="L1480" t="s">
        <v>5384</v>
      </c>
      <c r="M1480">
        <v>90046</v>
      </c>
      <c r="N1480">
        <v>28479</v>
      </c>
      <c r="O1480" t="s">
        <v>5385</v>
      </c>
      <c r="P1480">
        <v>0</v>
      </c>
      <c r="Q1480" t="s">
        <v>5386</v>
      </c>
      <c r="R1480" t="s">
        <v>5387</v>
      </c>
      <c r="S1480">
        <v>141</v>
      </c>
      <c r="T1480" t="s">
        <v>37</v>
      </c>
      <c r="U1480" t="s">
        <v>38</v>
      </c>
      <c r="V1480" t="s">
        <v>350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2990</v>
      </c>
      <c r="C1481">
        <v>129</v>
      </c>
      <c r="D1481">
        <v>98</v>
      </c>
      <c r="E1481">
        <v>12</v>
      </c>
      <c r="F1481">
        <v>663</v>
      </c>
      <c r="G1481" t="s">
        <v>171</v>
      </c>
      <c r="H1481">
        <v>4000</v>
      </c>
      <c r="I1481">
        <v>16831505</v>
      </c>
      <c r="J1481" t="s">
        <v>1684</v>
      </c>
      <c r="K1481" t="s">
        <v>76</v>
      </c>
      <c r="L1481" t="s">
        <v>5388</v>
      </c>
      <c r="M1481">
        <v>51842</v>
      </c>
      <c r="N1481">
        <v>9330</v>
      </c>
      <c r="O1481" t="s">
        <v>5389</v>
      </c>
      <c r="P1481">
        <v>1</v>
      </c>
      <c r="Q1481" t="s">
        <v>5390</v>
      </c>
      <c r="R1481" t="s">
        <v>5391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3849</v>
      </c>
      <c r="C1482">
        <v>101</v>
      </c>
      <c r="D1482">
        <v>92</v>
      </c>
      <c r="E1482">
        <v>16</v>
      </c>
      <c r="F1482">
        <v>734</v>
      </c>
      <c r="G1482" t="s">
        <v>5392</v>
      </c>
      <c r="H1482">
        <v>3000</v>
      </c>
      <c r="I1482">
        <v>17596256</v>
      </c>
      <c r="J1482" t="s">
        <v>1349</v>
      </c>
      <c r="K1482" t="s">
        <v>300</v>
      </c>
      <c r="L1482" t="s">
        <v>5393</v>
      </c>
      <c r="M1482">
        <v>12399</v>
      </c>
      <c r="N1482">
        <v>6327</v>
      </c>
      <c r="O1482" t="s">
        <v>5394</v>
      </c>
      <c r="P1482">
        <v>1</v>
      </c>
      <c r="Q1482" t="s">
        <v>5395</v>
      </c>
      <c r="R1482" t="s">
        <v>5396</v>
      </c>
      <c r="S1482">
        <v>84</v>
      </c>
      <c r="T1482" t="s">
        <v>37</v>
      </c>
      <c r="U1482" t="s">
        <v>38</v>
      </c>
      <c r="V1482" t="s">
        <v>84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5397</v>
      </c>
      <c r="C1483">
        <v>145</v>
      </c>
      <c r="D1483">
        <v>93</v>
      </c>
      <c r="E1483">
        <v>0</v>
      </c>
      <c r="F1483">
        <v>174</v>
      </c>
      <c r="G1483" t="s">
        <v>5398</v>
      </c>
      <c r="H1483">
        <v>465</v>
      </c>
      <c r="J1483" t="s">
        <v>1963</v>
      </c>
      <c r="K1483" t="s">
        <v>1571</v>
      </c>
      <c r="L1483" t="s">
        <v>5399</v>
      </c>
      <c r="M1483">
        <v>11482</v>
      </c>
      <c r="N1483">
        <v>1361</v>
      </c>
      <c r="O1483" t="s">
        <v>5400</v>
      </c>
      <c r="P1483">
        <v>1</v>
      </c>
      <c r="Q1483" t="s">
        <v>5401</v>
      </c>
      <c r="R1483" t="s">
        <v>5402</v>
      </c>
      <c r="S1483">
        <v>82</v>
      </c>
      <c r="T1483" t="s">
        <v>37</v>
      </c>
      <c r="U1483" t="s">
        <v>243</v>
      </c>
      <c r="V1483" t="s">
        <v>350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5403</v>
      </c>
      <c r="C1484">
        <v>57</v>
      </c>
      <c r="D1484">
        <v>116</v>
      </c>
      <c r="E1484">
        <v>170</v>
      </c>
      <c r="F1484">
        <v>136</v>
      </c>
      <c r="G1484" t="s">
        <v>1068</v>
      </c>
      <c r="H1484">
        <v>14000</v>
      </c>
      <c r="J1484" t="s">
        <v>42</v>
      </c>
      <c r="K1484" t="s">
        <v>158</v>
      </c>
      <c r="L1484" t="s">
        <v>5404</v>
      </c>
      <c r="M1484">
        <v>23351</v>
      </c>
      <c r="N1484">
        <v>14744</v>
      </c>
      <c r="O1484" t="s">
        <v>5405</v>
      </c>
      <c r="P1484">
        <v>1</v>
      </c>
      <c r="Q1484" t="s">
        <v>5406</v>
      </c>
      <c r="R1484" t="s">
        <v>5407</v>
      </c>
      <c r="S1484">
        <v>178</v>
      </c>
      <c r="T1484" t="s">
        <v>37</v>
      </c>
      <c r="U1484" t="s">
        <v>56</v>
      </c>
      <c r="V1484" t="s">
        <v>84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1827</v>
      </c>
      <c r="C1485">
        <v>227</v>
      </c>
      <c r="D1485">
        <v>92</v>
      </c>
      <c r="E1485">
        <v>0</v>
      </c>
      <c r="F1485">
        <v>10000</v>
      </c>
      <c r="G1485" t="s">
        <v>313</v>
      </c>
      <c r="H1485">
        <v>11000</v>
      </c>
      <c r="I1485">
        <v>14998070</v>
      </c>
      <c r="J1485" t="s">
        <v>5408</v>
      </c>
      <c r="K1485" t="s">
        <v>1121</v>
      </c>
      <c r="L1485" t="s">
        <v>5409</v>
      </c>
      <c r="M1485">
        <v>41170</v>
      </c>
      <c r="N1485">
        <v>32875</v>
      </c>
      <c r="O1485" t="s">
        <v>130</v>
      </c>
      <c r="P1485">
        <v>3</v>
      </c>
      <c r="Q1485" t="s">
        <v>5410</v>
      </c>
      <c r="R1485" t="s">
        <v>5411</v>
      </c>
      <c r="S1485">
        <v>298</v>
      </c>
      <c r="T1485" t="s">
        <v>37</v>
      </c>
      <c r="U1485" t="s">
        <v>38</v>
      </c>
      <c r="V1485" t="s">
        <v>350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1081</v>
      </c>
      <c r="C1486">
        <v>13</v>
      </c>
      <c r="D1486">
        <v>115</v>
      </c>
      <c r="E1486">
        <v>468</v>
      </c>
      <c r="F1486">
        <v>150</v>
      </c>
      <c r="G1486" t="s">
        <v>5412</v>
      </c>
      <c r="H1486">
        <v>605</v>
      </c>
      <c r="I1486">
        <v>14587732</v>
      </c>
      <c r="J1486" t="s">
        <v>928</v>
      </c>
      <c r="K1486" t="s">
        <v>5413</v>
      </c>
      <c r="L1486" t="s">
        <v>5414</v>
      </c>
      <c r="M1486">
        <v>4795</v>
      </c>
      <c r="N1486">
        <v>1290</v>
      </c>
      <c r="O1486" t="s">
        <v>5415</v>
      </c>
      <c r="P1486">
        <v>3</v>
      </c>
      <c r="Q1486" t="s">
        <v>5416</v>
      </c>
      <c r="R1486" t="s">
        <v>5417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4359</v>
      </c>
      <c r="C1487">
        <v>171</v>
      </c>
      <c r="D1487">
        <v>120</v>
      </c>
      <c r="E1487">
        <v>52</v>
      </c>
      <c r="F1487">
        <v>134</v>
      </c>
      <c r="G1487" t="s">
        <v>4361</v>
      </c>
      <c r="H1487">
        <v>553</v>
      </c>
      <c r="I1487">
        <v>18317151</v>
      </c>
      <c r="J1487" t="s">
        <v>4205</v>
      </c>
      <c r="K1487" t="s">
        <v>1309</v>
      </c>
      <c r="L1487" t="s">
        <v>5418</v>
      </c>
      <c r="M1487">
        <v>55630</v>
      </c>
      <c r="N1487">
        <v>1082</v>
      </c>
      <c r="O1487" t="s">
        <v>2743</v>
      </c>
      <c r="P1487">
        <v>1</v>
      </c>
      <c r="Q1487" t="s">
        <v>5419</v>
      </c>
      <c r="R1487" t="s">
        <v>5420</v>
      </c>
      <c r="S1487">
        <v>200</v>
      </c>
      <c r="T1487" t="s">
        <v>37</v>
      </c>
      <c r="U1487" t="s">
        <v>38</v>
      </c>
      <c r="V1487" t="s">
        <v>350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5421</v>
      </c>
      <c r="C1488">
        <v>119</v>
      </c>
      <c r="D1488">
        <v>111</v>
      </c>
      <c r="E1488">
        <v>529</v>
      </c>
      <c r="F1488">
        <v>505</v>
      </c>
      <c r="G1488" t="s">
        <v>672</v>
      </c>
      <c r="H1488">
        <v>18000</v>
      </c>
      <c r="I1488">
        <v>11405825</v>
      </c>
      <c r="J1488" t="s">
        <v>1473</v>
      </c>
      <c r="K1488" t="s">
        <v>99</v>
      </c>
      <c r="L1488" t="s">
        <v>5422</v>
      </c>
      <c r="M1488">
        <v>28542</v>
      </c>
      <c r="N1488">
        <v>19805</v>
      </c>
      <c r="O1488" t="s">
        <v>5423</v>
      </c>
      <c r="P1488">
        <v>3</v>
      </c>
      <c r="Q1488" t="s">
        <v>5424</v>
      </c>
      <c r="R1488" t="s">
        <v>5425</v>
      </c>
      <c r="S1488">
        <v>208</v>
      </c>
      <c r="T1488" t="s">
        <v>37</v>
      </c>
      <c r="U1488" t="s">
        <v>38</v>
      </c>
      <c r="V1488" t="s">
        <v>350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1221</v>
      </c>
      <c r="C1489">
        <v>44</v>
      </c>
      <c r="D1489">
        <v>94</v>
      </c>
      <c r="E1489">
        <v>10</v>
      </c>
      <c r="F1489">
        <v>141</v>
      </c>
      <c r="G1489" t="s">
        <v>666</v>
      </c>
      <c r="H1489">
        <v>694</v>
      </c>
      <c r="I1489">
        <v>13264986</v>
      </c>
      <c r="J1489" t="s">
        <v>5426</v>
      </c>
      <c r="K1489" t="s">
        <v>3210</v>
      </c>
      <c r="L1489" t="s">
        <v>5427</v>
      </c>
      <c r="M1489">
        <v>12077</v>
      </c>
      <c r="N1489">
        <v>1668</v>
      </c>
      <c r="O1489" t="s">
        <v>1003</v>
      </c>
      <c r="P1489">
        <v>2</v>
      </c>
      <c r="Q1489" t="s">
        <v>5428</v>
      </c>
      <c r="R1489" t="s">
        <v>5429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5430</v>
      </c>
      <c r="C1490">
        <v>188</v>
      </c>
      <c r="D1490">
        <v>100</v>
      </c>
      <c r="E1490">
        <v>212</v>
      </c>
      <c r="F1490">
        <v>919</v>
      </c>
      <c r="G1490" t="s">
        <v>254</v>
      </c>
      <c r="H1490">
        <v>2000</v>
      </c>
      <c r="I1490">
        <v>10991381</v>
      </c>
      <c r="J1490" t="s">
        <v>3899</v>
      </c>
      <c r="K1490" t="s">
        <v>5431</v>
      </c>
      <c r="L1490" t="s">
        <v>5432</v>
      </c>
      <c r="M1490">
        <v>44931</v>
      </c>
      <c r="N1490">
        <v>5890</v>
      </c>
      <c r="O1490" t="s">
        <v>143</v>
      </c>
      <c r="P1490">
        <v>1</v>
      </c>
      <c r="Q1490" t="s">
        <v>5433</v>
      </c>
      <c r="R1490" t="s">
        <v>5434</v>
      </c>
      <c r="S1490">
        <v>100</v>
      </c>
      <c r="T1490" t="s">
        <v>37</v>
      </c>
      <c r="U1490" t="s">
        <v>56</v>
      </c>
      <c r="V1490" t="s">
        <v>84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818</v>
      </c>
      <c r="C1491">
        <v>166</v>
      </c>
      <c r="D1491">
        <v>101</v>
      </c>
      <c r="E1491">
        <v>57</v>
      </c>
      <c r="F1491">
        <v>230</v>
      </c>
      <c r="G1491" t="s">
        <v>5435</v>
      </c>
      <c r="H1491">
        <v>1000</v>
      </c>
      <c r="I1491">
        <v>10268846</v>
      </c>
      <c r="J1491" t="s">
        <v>625</v>
      </c>
      <c r="K1491" t="s">
        <v>1053</v>
      </c>
      <c r="L1491" t="s">
        <v>5436</v>
      </c>
      <c r="M1491">
        <v>31918</v>
      </c>
      <c r="N1491">
        <v>1947</v>
      </c>
      <c r="O1491" t="s">
        <v>5437</v>
      </c>
      <c r="P1491">
        <v>1</v>
      </c>
      <c r="Q1491" t="s">
        <v>5438</v>
      </c>
      <c r="R1491" t="s">
        <v>5439</v>
      </c>
      <c r="S1491">
        <v>142</v>
      </c>
      <c r="T1491" t="s">
        <v>37</v>
      </c>
      <c r="U1491" t="s">
        <v>38</v>
      </c>
      <c r="V1491" t="s">
        <v>350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2731</v>
      </c>
      <c r="C1492">
        <v>584</v>
      </c>
      <c r="D1492">
        <v>139</v>
      </c>
      <c r="E1492">
        <v>0</v>
      </c>
      <c r="F1492">
        <v>687</v>
      </c>
      <c r="G1492" t="s">
        <v>280</v>
      </c>
      <c r="H1492">
        <v>11000</v>
      </c>
      <c r="I1492">
        <v>13303319</v>
      </c>
      <c r="J1492" t="s">
        <v>3110</v>
      </c>
      <c r="K1492" t="s">
        <v>226</v>
      </c>
      <c r="L1492" t="s">
        <v>5440</v>
      </c>
      <c r="M1492">
        <v>136367</v>
      </c>
      <c r="N1492">
        <v>13021</v>
      </c>
      <c r="O1492" t="s">
        <v>437</v>
      </c>
      <c r="P1492">
        <v>0</v>
      </c>
      <c r="Q1492" t="s">
        <v>5441</v>
      </c>
      <c r="R1492" t="s">
        <v>5442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5443</v>
      </c>
      <c r="C1493">
        <v>67</v>
      </c>
      <c r="D1493">
        <v>91</v>
      </c>
      <c r="E1493">
        <v>85</v>
      </c>
      <c r="F1493">
        <v>105</v>
      </c>
      <c r="G1493" t="s">
        <v>5444</v>
      </c>
      <c r="H1493">
        <v>635</v>
      </c>
      <c r="I1493">
        <v>10076136</v>
      </c>
      <c r="J1493" t="s">
        <v>843</v>
      </c>
      <c r="K1493" t="s">
        <v>5445</v>
      </c>
      <c r="L1493" t="s">
        <v>5446</v>
      </c>
      <c r="M1493">
        <v>11512</v>
      </c>
      <c r="N1493">
        <v>1352</v>
      </c>
      <c r="O1493" t="s">
        <v>5447</v>
      </c>
      <c r="P1493">
        <v>0</v>
      </c>
      <c r="Q1493" t="s">
        <v>5448</v>
      </c>
      <c r="R1493" t="s">
        <v>5449</v>
      </c>
      <c r="S1493">
        <v>141</v>
      </c>
      <c r="T1493" t="s">
        <v>37</v>
      </c>
      <c r="U1493" t="s">
        <v>5450</v>
      </c>
      <c r="V1493" t="s">
        <v>350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304</v>
      </c>
      <c r="C1494">
        <v>233</v>
      </c>
      <c r="D1494">
        <v>109</v>
      </c>
      <c r="E1494">
        <v>453</v>
      </c>
      <c r="F1494">
        <v>120</v>
      </c>
      <c r="G1494" t="s">
        <v>2035</v>
      </c>
      <c r="H1494">
        <v>1000</v>
      </c>
      <c r="I1494">
        <v>10499968</v>
      </c>
      <c r="J1494" t="s">
        <v>282</v>
      </c>
      <c r="K1494" t="s">
        <v>229</v>
      </c>
      <c r="L1494" t="s">
        <v>5451</v>
      </c>
      <c r="M1494">
        <v>47498</v>
      </c>
      <c r="N1494">
        <v>1458</v>
      </c>
      <c r="O1494" t="s">
        <v>5452</v>
      </c>
      <c r="P1494">
        <v>3</v>
      </c>
      <c r="Q1494" t="s">
        <v>5453</v>
      </c>
      <c r="R1494" t="s">
        <v>5454</v>
      </c>
      <c r="S1494">
        <v>212</v>
      </c>
      <c r="T1494" t="s">
        <v>37</v>
      </c>
      <c r="U1494" t="s">
        <v>38</v>
      </c>
      <c r="V1494" t="s">
        <v>350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2867</v>
      </c>
      <c r="C1495">
        <v>112</v>
      </c>
      <c r="D1495">
        <v>102</v>
      </c>
      <c r="E1495">
        <v>241</v>
      </c>
      <c r="F1495">
        <v>127</v>
      </c>
      <c r="G1495" t="s">
        <v>136</v>
      </c>
      <c r="H1495">
        <v>13000</v>
      </c>
      <c r="I1495">
        <v>7659747</v>
      </c>
      <c r="J1495" t="s">
        <v>603</v>
      </c>
      <c r="K1495" t="s">
        <v>281</v>
      </c>
      <c r="L1495" t="s">
        <v>5455</v>
      </c>
      <c r="M1495">
        <v>14962</v>
      </c>
      <c r="N1495">
        <v>14165</v>
      </c>
      <c r="O1495" t="s">
        <v>5456</v>
      </c>
      <c r="P1495">
        <v>1</v>
      </c>
      <c r="Q1495" t="s">
        <v>5457</v>
      </c>
      <c r="R1495" t="s">
        <v>5458</v>
      </c>
      <c r="S1495">
        <v>204</v>
      </c>
      <c r="T1495" t="s">
        <v>37</v>
      </c>
      <c r="U1495" t="s">
        <v>38</v>
      </c>
      <c r="V1495" t="s">
        <v>350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5459</v>
      </c>
      <c r="C1496">
        <v>151</v>
      </c>
      <c r="D1496">
        <v>103</v>
      </c>
      <c r="E1496">
        <v>189</v>
      </c>
      <c r="F1496">
        <v>766</v>
      </c>
      <c r="G1496" t="s">
        <v>536</v>
      </c>
      <c r="H1496">
        <v>3000</v>
      </c>
      <c r="I1496">
        <v>7948159</v>
      </c>
      <c r="J1496" t="s">
        <v>282</v>
      </c>
      <c r="K1496" t="s">
        <v>3231</v>
      </c>
      <c r="L1496" t="s">
        <v>5460</v>
      </c>
      <c r="M1496">
        <v>48999</v>
      </c>
      <c r="N1496">
        <v>6563</v>
      </c>
      <c r="O1496" t="s">
        <v>519</v>
      </c>
      <c r="P1496">
        <v>1</v>
      </c>
      <c r="Q1496" t="s">
        <v>5461</v>
      </c>
      <c r="R1496" t="s">
        <v>5462</v>
      </c>
      <c r="S1496">
        <v>280</v>
      </c>
      <c r="T1496" t="s">
        <v>37</v>
      </c>
      <c r="U1496" t="s">
        <v>38</v>
      </c>
      <c r="V1496" t="s">
        <v>350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2897</v>
      </c>
      <c r="C1497">
        <v>63</v>
      </c>
      <c r="D1497">
        <v>83</v>
      </c>
      <c r="E1497">
        <v>12</v>
      </c>
      <c r="F1497">
        <v>690</v>
      </c>
      <c r="G1497" t="s">
        <v>494</v>
      </c>
      <c r="H1497">
        <v>2000</v>
      </c>
      <c r="I1497">
        <v>11631245</v>
      </c>
      <c r="J1497" t="s">
        <v>5463</v>
      </c>
      <c r="K1497" t="s">
        <v>2157</v>
      </c>
      <c r="L1497" t="s">
        <v>5464</v>
      </c>
      <c r="M1497">
        <v>15015</v>
      </c>
      <c r="N1497">
        <v>5022</v>
      </c>
      <c r="O1497" t="s">
        <v>4042</v>
      </c>
      <c r="P1497">
        <v>5</v>
      </c>
      <c r="Q1497" t="s">
        <v>5465</v>
      </c>
      <c r="R1497" t="s">
        <v>5466</v>
      </c>
      <c r="S1497">
        <v>113</v>
      </c>
      <c r="T1497" t="s">
        <v>37</v>
      </c>
      <c r="U1497" t="s">
        <v>38</v>
      </c>
      <c r="V1497" t="s">
        <v>84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271</v>
      </c>
      <c r="C1498">
        <v>335</v>
      </c>
      <c r="D1498">
        <v>123</v>
      </c>
      <c r="E1498">
        <v>0</v>
      </c>
      <c r="F1498">
        <v>6</v>
      </c>
      <c r="G1498" t="s">
        <v>5467</v>
      </c>
      <c r="H1498">
        <v>23000</v>
      </c>
      <c r="I1498">
        <v>10137502</v>
      </c>
      <c r="J1498" t="s">
        <v>5468</v>
      </c>
      <c r="K1498" t="s">
        <v>62</v>
      </c>
      <c r="L1498" t="s">
        <v>5469</v>
      </c>
      <c r="M1498">
        <v>77394</v>
      </c>
      <c r="N1498">
        <v>23031</v>
      </c>
      <c r="O1498" t="s">
        <v>5470</v>
      </c>
      <c r="P1498">
        <v>0</v>
      </c>
      <c r="Q1498" t="s">
        <v>5471</v>
      </c>
      <c r="R1498" t="s">
        <v>5472</v>
      </c>
      <c r="S1498">
        <v>195</v>
      </c>
      <c r="T1498" t="s">
        <v>37</v>
      </c>
      <c r="U1498" t="s">
        <v>38</v>
      </c>
      <c r="V1498" t="s">
        <v>84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5473</v>
      </c>
      <c r="C1499">
        <v>24</v>
      </c>
      <c r="D1499">
        <v>101</v>
      </c>
      <c r="E1499">
        <v>31</v>
      </c>
      <c r="F1499">
        <v>448</v>
      </c>
      <c r="G1499" t="s">
        <v>5474</v>
      </c>
      <c r="H1499">
        <v>690</v>
      </c>
      <c r="I1499">
        <v>6448817</v>
      </c>
      <c r="J1499" t="s">
        <v>42</v>
      </c>
      <c r="K1499" t="s">
        <v>5475</v>
      </c>
      <c r="L1499" t="s">
        <v>5476</v>
      </c>
      <c r="M1499">
        <v>2189</v>
      </c>
      <c r="N1499">
        <v>1993</v>
      </c>
      <c r="O1499" t="s">
        <v>5477</v>
      </c>
      <c r="P1499">
        <v>0</v>
      </c>
      <c r="Q1499" t="s">
        <v>5478</v>
      </c>
      <c r="R1499" t="s">
        <v>5479</v>
      </c>
      <c r="S1499">
        <v>31</v>
      </c>
      <c r="T1499" t="s">
        <v>37</v>
      </c>
      <c r="U1499" t="s">
        <v>38</v>
      </c>
      <c r="V1499" t="s">
        <v>84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133</v>
      </c>
      <c r="C1500">
        <v>147</v>
      </c>
      <c r="D1500">
        <v>117</v>
      </c>
      <c r="E1500">
        <v>0</v>
      </c>
      <c r="F1500">
        <v>567</v>
      </c>
      <c r="G1500" t="s">
        <v>165</v>
      </c>
      <c r="H1500">
        <v>883</v>
      </c>
      <c r="I1500">
        <v>7458269</v>
      </c>
      <c r="J1500" t="s">
        <v>715</v>
      </c>
      <c r="K1500" t="s">
        <v>748</v>
      </c>
      <c r="L1500" t="s">
        <v>5480</v>
      </c>
      <c r="M1500">
        <v>70698</v>
      </c>
      <c r="N1500">
        <v>3611</v>
      </c>
      <c r="O1500" t="s">
        <v>245</v>
      </c>
      <c r="P1500">
        <v>1</v>
      </c>
      <c r="Q1500" t="s">
        <v>5481</v>
      </c>
      <c r="R1500" t="s">
        <v>5482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1513</v>
      </c>
      <c r="H1501">
        <v>2000</v>
      </c>
      <c r="J1501" t="s">
        <v>1025</v>
      </c>
      <c r="K1501" t="s">
        <v>105</v>
      </c>
      <c r="L1501" t="s">
        <v>5483</v>
      </c>
      <c r="M1501">
        <v>70568</v>
      </c>
      <c r="N1501">
        <v>3823</v>
      </c>
      <c r="O1501" t="s">
        <v>5484</v>
      </c>
      <c r="P1501">
        <v>1</v>
      </c>
      <c r="Q1501" t="s">
        <v>5485</v>
      </c>
      <c r="R1501" t="s">
        <v>5486</v>
      </c>
      <c r="S1501">
        <v>105</v>
      </c>
      <c r="T1501" t="s">
        <v>37</v>
      </c>
      <c r="U1501" t="s">
        <v>56</v>
      </c>
      <c r="V1501" t="s">
        <v>1212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564</v>
      </c>
      <c r="C1502">
        <v>10</v>
      </c>
      <c r="D1502">
        <v>114</v>
      </c>
      <c r="E1502">
        <v>503</v>
      </c>
      <c r="F1502">
        <v>697</v>
      </c>
      <c r="G1502" t="s">
        <v>2384</v>
      </c>
      <c r="H1502">
        <v>2000</v>
      </c>
      <c r="I1502">
        <v>4651977</v>
      </c>
      <c r="J1502" t="s">
        <v>1473</v>
      </c>
      <c r="K1502" t="s">
        <v>752</v>
      </c>
      <c r="L1502" t="s">
        <v>5487</v>
      </c>
      <c r="M1502">
        <v>10410</v>
      </c>
      <c r="N1502">
        <v>4334</v>
      </c>
      <c r="O1502" t="s">
        <v>1398</v>
      </c>
      <c r="P1502">
        <v>3</v>
      </c>
      <c r="Q1502" t="s">
        <v>5488</v>
      </c>
      <c r="R1502" t="s">
        <v>5489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1601</v>
      </c>
      <c r="C1503">
        <v>12</v>
      </c>
      <c r="D1503">
        <v>330</v>
      </c>
      <c r="E1503">
        <v>138</v>
      </c>
      <c r="F1503">
        <v>672</v>
      </c>
      <c r="G1503" t="s">
        <v>4477</v>
      </c>
      <c r="H1503">
        <v>848</v>
      </c>
      <c r="I1503">
        <v>4496583</v>
      </c>
      <c r="J1503" t="s">
        <v>937</v>
      </c>
      <c r="K1503" t="s">
        <v>285</v>
      </c>
      <c r="L1503" t="s">
        <v>5490</v>
      </c>
      <c r="M1503">
        <v>23181</v>
      </c>
      <c r="N1503">
        <v>3227</v>
      </c>
      <c r="O1503" t="s">
        <v>1141</v>
      </c>
      <c r="P1503">
        <v>2</v>
      </c>
      <c r="Q1503" t="s">
        <v>5491</v>
      </c>
      <c r="R1503" t="s">
        <v>5492</v>
      </c>
      <c r="S1503">
        <v>129</v>
      </c>
      <c r="T1503" t="s">
        <v>37</v>
      </c>
      <c r="U1503" t="s">
        <v>38</v>
      </c>
      <c r="V1503" t="s">
        <v>350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5493</v>
      </c>
      <c r="C1504">
        <v>50</v>
      </c>
      <c r="D1504">
        <v>121</v>
      </c>
      <c r="E1504">
        <v>55</v>
      </c>
      <c r="F1504">
        <v>918</v>
      </c>
      <c r="G1504" t="s">
        <v>107</v>
      </c>
      <c r="H1504">
        <v>1000</v>
      </c>
      <c r="I1504">
        <v>2221994</v>
      </c>
      <c r="J1504" t="s">
        <v>703</v>
      </c>
      <c r="K1504" t="s">
        <v>254</v>
      </c>
      <c r="L1504" t="s">
        <v>5494</v>
      </c>
      <c r="M1504">
        <v>11747</v>
      </c>
      <c r="N1504">
        <v>3125</v>
      </c>
      <c r="O1504" t="s">
        <v>397</v>
      </c>
      <c r="P1504">
        <v>1</v>
      </c>
      <c r="Q1504" t="s">
        <v>5495</v>
      </c>
      <c r="R1504" t="s">
        <v>5496</v>
      </c>
      <c r="S1504">
        <v>99</v>
      </c>
      <c r="T1504" t="s">
        <v>37</v>
      </c>
      <c r="U1504" t="s">
        <v>5497</v>
      </c>
      <c r="V1504" t="s">
        <v>350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1071</v>
      </c>
      <c r="C1505">
        <v>149</v>
      </c>
      <c r="D1505">
        <v>114</v>
      </c>
      <c r="E1505">
        <v>0</v>
      </c>
      <c r="F1505">
        <v>115</v>
      </c>
      <c r="G1505" t="s">
        <v>1500</v>
      </c>
      <c r="H1505">
        <v>548</v>
      </c>
      <c r="I1505">
        <v>6592103</v>
      </c>
      <c r="J1505" t="s">
        <v>1025</v>
      </c>
      <c r="K1505" t="s">
        <v>1400</v>
      </c>
      <c r="L1505" t="s">
        <v>5498</v>
      </c>
      <c r="M1505">
        <v>28584</v>
      </c>
      <c r="N1505">
        <v>1005</v>
      </c>
      <c r="O1505" t="s">
        <v>5499</v>
      </c>
      <c r="P1505">
        <v>1</v>
      </c>
      <c r="Q1505" t="s">
        <v>5500</v>
      </c>
      <c r="R1505" t="s">
        <v>5501</v>
      </c>
      <c r="S1505">
        <v>232</v>
      </c>
      <c r="T1505" t="s">
        <v>37</v>
      </c>
      <c r="U1505" t="s">
        <v>727</v>
      </c>
      <c r="V1505" t="s">
        <v>350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424</v>
      </c>
      <c r="B1506" t="s">
        <v>5502</v>
      </c>
      <c r="C1506">
        <v>24</v>
      </c>
      <c r="D1506">
        <v>156</v>
      </c>
      <c r="E1506">
        <v>278</v>
      </c>
      <c r="F1506">
        <v>249</v>
      </c>
      <c r="G1506" t="s">
        <v>3591</v>
      </c>
      <c r="H1506">
        <v>695</v>
      </c>
      <c r="J1506" t="s">
        <v>1418</v>
      </c>
      <c r="K1506" t="s">
        <v>822</v>
      </c>
      <c r="L1506" t="s">
        <v>5503</v>
      </c>
      <c r="M1506">
        <v>9852</v>
      </c>
      <c r="N1506">
        <v>1573</v>
      </c>
      <c r="O1506" t="s">
        <v>1377</v>
      </c>
      <c r="P1506">
        <v>0</v>
      </c>
      <c r="Q1506" t="s">
        <v>5504</v>
      </c>
      <c r="R1506" t="s">
        <v>5505</v>
      </c>
      <c r="S1506">
        <v>55</v>
      </c>
      <c r="T1506" t="s">
        <v>37</v>
      </c>
      <c r="U1506" t="s">
        <v>5506</v>
      </c>
      <c r="V1506" t="s">
        <v>84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5507</v>
      </c>
      <c r="C1507">
        <v>28</v>
      </c>
      <c r="D1507">
        <v>135</v>
      </c>
      <c r="E1507">
        <v>22</v>
      </c>
      <c r="F1507">
        <v>45</v>
      </c>
      <c r="G1507" t="s">
        <v>4684</v>
      </c>
      <c r="H1507">
        <v>837</v>
      </c>
      <c r="I1507">
        <v>1877179</v>
      </c>
      <c r="J1507" t="s">
        <v>634</v>
      </c>
      <c r="K1507" t="s">
        <v>2963</v>
      </c>
      <c r="L1507" t="s">
        <v>5508</v>
      </c>
      <c r="M1507">
        <v>4885</v>
      </c>
      <c r="N1507">
        <v>1508</v>
      </c>
      <c r="O1507" t="s">
        <v>5509</v>
      </c>
      <c r="P1507">
        <v>1</v>
      </c>
      <c r="Q1507" t="s">
        <v>5510</v>
      </c>
      <c r="R1507" t="s">
        <v>5511</v>
      </c>
      <c r="S1507">
        <v>25</v>
      </c>
      <c r="T1507" t="s">
        <v>726</v>
      </c>
      <c r="U1507" t="s">
        <v>727</v>
      </c>
      <c r="V1507" t="s">
        <v>350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566</v>
      </c>
      <c r="C1508">
        <v>95</v>
      </c>
      <c r="D1508">
        <v>148</v>
      </c>
      <c r="E1508">
        <v>0</v>
      </c>
      <c r="F1508">
        <v>0</v>
      </c>
      <c r="G1508" t="s">
        <v>5512</v>
      </c>
      <c r="H1508">
        <v>3</v>
      </c>
      <c r="I1508">
        <v>630779</v>
      </c>
      <c r="J1508" t="s">
        <v>5513</v>
      </c>
      <c r="K1508" t="s">
        <v>5514</v>
      </c>
      <c r="L1508" t="s">
        <v>5515</v>
      </c>
      <c r="M1508">
        <v>11101</v>
      </c>
      <c r="N1508">
        <v>5</v>
      </c>
      <c r="O1508" t="s">
        <v>5516</v>
      </c>
      <c r="P1508">
        <v>0</v>
      </c>
      <c r="Q1508" t="s">
        <v>5517</v>
      </c>
      <c r="R1508" t="s">
        <v>5518</v>
      </c>
      <c r="S1508">
        <v>159</v>
      </c>
      <c r="T1508" t="s">
        <v>37</v>
      </c>
      <c r="U1508" t="s">
        <v>38</v>
      </c>
      <c r="V1508" t="s">
        <v>350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593</v>
      </c>
      <c r="C1509">
        <v>288</v>
      </c>
      <c r="D1509">
        <v>148</v>
      </c>
      <c r="E1509">
        <v>0</v>
      </c>
      <c r="F1509">
        <v>7</v>
      </c>
      <c r="G1509" t="s">
        <v>5519</v>
      </c>
      <c r="H1509">
        <v>30</v>
      </c>
      <c r="I1509">
        <v>5100937</v>
      </c>
      <c r="J1509" t="s">
        <v>1473</v>
      </c>
      <c r="K1509" t="s">
        <v>5520</v>
      </c>
      <c r="L1509" t="s">
        <v>5521</v>
      </c>
      <c r="M1509">
        <v>68885</v>
      </c>
      <c r="N1509">
        <v>50</v>
      </c>
      <c r="O1509" t="s">
        <v>5522</v>
      </c>
      <c r="P1509">
        <v>0</v>
      </c>
      <c r="Q1509" t="s">
        <v>5523</v>
      </c>
      <c r="R1509" t="s">
        <v>5524</v>
      </c>
      <c r="S1509">
        <v>127</v>
      </c>
      <c r="T1509" t="s">
        <v>1265</v>
      </c>
      <c r="U1509" t="s">
        <v>1303</v>
      </c>
      <c r="V1509" t="s">
        <v>350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341</v>
      </c>
      <c r="C1510">
        <v>10</v>
      </c>
      <c r="D1510">
        <v>109</v>
      </c>
      <c r="E1510">
        <v>596</v>
      </c>
      <c r="F1510">
        <v>282</v>
      </c>
      <c r="G1510" t="s">
        <v>342</v>
      </c>
      <c r="H1510">
        <v>621</v>
      </c>
      <c r="J1510" t="s">
        <v>343</v>
      </c>
      <c r="K1510" t="s">
        <v>344</v>
      </c>
      <c r="L1510" t="s">
        <v>345</v>
      </c>
      <c r="M1510">
        <v>2138</v>
      </c>
      <c r="N1510">
        <v>1980</v>
      </c>
      <c r="O1510" t="s">
        <v>346</v>
      </c>
      <c r="P1510">
        <v>3</v>
      </c>
      <c r="Q1510" t="s">
        <v>347</v>
      </c>
      <c r="R1510" t="s">
        <v>348</v>
      </c>
      <c r="S1510">
        <v>15</v>
      </c>
      <c r="T1510" t="s">
        <v>37</v>
      </c>
      <c r="U1510" t="s">
        <v>349</v>
      </c>
      <c r="V1510" t="s">
        <v>350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5525</v>
      </c>
      <c r="C1511">
        <v>58</v>
      </c>
      <c r="D1511">
        <v>93</v>
      </c>
      <c r="E1511">
        <v>18</v>
      </c>
      <c r="F1511">
        <v>324</v>
      </c>
      <c r="G1511" t="s">
        <v>558</v>
      </c>
      <c r="H1511">
        <v>4000</v>
      </c>
      <c r="J1511" t="s">
        <v>5526</v>
      </c>
      <c r="K1511" t="s">
        <v>296</v>
      </c>
      <c r="L1511" t="s">
        <v>5527</v>
      </c>
      <c r="M1511">
        <v>28848</v>
      </c>
      <c r="N1511">
        <v>5377</v>
      </c>
      <c r="O1511" t="s">
        <v>3323</v>
      </c>
      <c r="P1511">
        <v>2</v>
      </c>
      <c r="Q1511" t="s">
        <v>5528</v>
      </c>
      <c r="R1511" t="s">
        <v>5529</v>
      </c>
      <c r="S1511">
        <v>76</v>
      </c>
      <c r="T1511" t="s">
        <v>37</v>
      </c>
      <c r="U1511" t="s">
        <v>727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5530</v>
      </c>
      <c r="E1512">
        <v>194</v>
      </c>
      <c r="F1512">
        <v>816</v>
      </c>
      <c r="G1512" t="s">
        <v>1559</v>
      </c>
      <c r="H1512">
        <v>970</v>
      </c>
      <c r="J1512" t="s">
        <v>937</v>
      </c>
      <c r="K1512" t="s">
        <v>1619</v>
      </c>
      <c r="L1512" t="s">
        <v>5531</v>
      </c>
      <c r="M1512">
        <v>219</v>
      </c>
      <c r="N1512">
        <v>3874</v>
      </c>
      <c r="O1512" t="s">
        <v>5532</v>
      </c>
      <c r="P1512">
        <v>0</v>
      </c>
      <c r="Q1512" t="s">
        <v>5533</v>
      </c>
      <c r="R1512" t="s">
        <v>5534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1807</v>
      </c>
      <c r="C1513">
        <v>297</v>
      </c>
      <c r="D1513">
        <v>113</v>
      </c>
      <c r="E1513">
        <v>47</v>
      </c>
      <c r="F1513">
        <v>129</v>
      </c>
      <c r="G1513" t="s">
        <v>5535</v>
      </c>
      <c r="H1513">
        <v>988</v>
      </c>
      <c r="I1513">
        <v>102413606</v>
      </c>
      <c r="J1513" t="s">
        <v>799</v>
      </c>
      <c r="K1513" t="s">
        <v>1808</v>
      </c>
      <c r="L1513" t="s">
        <v>5536</v>
      </c>
      <c r="M1513">
        <v>310903</v>
      </c>
      <c r="N1513">
        <v>1783</v>
      </c>
      <c r="O1513" t="s">
        <v>5537</v>
      </c>
      <c r="P1513">
        <v>0</v>
      </c>
      <c r="Q1513" t="s">
        <v>5538</v>
      </c>
      <c r="R1513" t="s">
        <v>5539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5540</v>
      </c>
      <c r="C1514">
        <v>90</v>
      </c>
      <c r="D1514">
        <v>91</v>
      </c>
      <c r="E1514">
        <v>31</v>
      </c>
      <c r="F1514">
        <v>141</v>
      </c>
      <c r="G1514" t="s">
        <v>5541</v>
      </c>
      <c r="H1514">
        <v>1000</v>
      </c>
      <c r="I1514">
        <v>10214013</v>
      </c>
      <c r="J1514" t="s">
        <v>809</v>
      </c>
      <c r="K1514" t="s">
        <v>107</v>
      </c>
      <c r="L1514" t="s">
        <v>5542</v>
      </c>
      <c r="M1514">
        <v>23072</v>
      </c>
      <c r="N1514">
        <v>1564</v>
      </c>
      <c r="O1514" t="s">
        <v>5543</v>
      </c>
      <c r="P1514">
        <v>2</v>
      </c>
      <c r="Q1514" t="s">
        <v>5544</v>
      </c>
      <c r="R1514" t="s">
        <v>5545</v>
      </c>
      <c r="S1514">
        <v>89</v>
      </c>
      <c r="T1514" t="s">
        <v>37</v>
      </c>
      <c r="U1514" t="s">
        <v>38</v>
      </c>
      <c r="V1514" t="s">
        <v>350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293</v>
      </c>
      <c r="C1515">
        <v>56</v>
      </c>
      <c r="D1515">
        <v>139</v>
      </c>
      <c r="E1515">
        <v>17000</v>
      </c>
      <c r="F1515">
        <v>94</v>
      </c>
      <c r="G1515" t="s">
        <v>4523</v>
      </c>
      <c r="H1515">
        <v>554</v>
      </c>
      <c r="I1515">
        <v>32000000</v>
      </c>
      <c r="J1515" t="s">
        <v>151</v>
      </c>
      <c r="K1515" t="s">
        <v>1093</v>
      </c>
      <c r="L1515" t="s">
        <v>5546</v>
      </c>
      <c r="M1515">
        <v>36267</v>
      </c>
      <c r="N1515">
        <v>1068</v>
      </c>
      <c r="O1515" t="s">
        <v>1565</v>
      </c>
      <c r="P1515">
        <v>3</v>
      </c>
      <c r="Q1515" t="s">
        <v>5547</v>
      </c>
      <c r="R1515" t="s">
        <v>5548</v>
      </c>
      <c r="S1515">
        <v>150</v>
      </c>
      <c r="T1515" t="s">
        <v>37</v>
      </c>
      <c r="U1515" t="s">
        <v>38</v>
      </c>
      <c r="V1515" t="s">
        <v>84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626</v>
      </c>
      <c r="C1516">
        <v>274</v>
      </c>
      <c r="D1516">
        <v>96</v>
      </c>
      <c r="E1516">
        <v>0</v>
      </c>
      <c r="F1516">
        <v>1000</v>
      </c>
      <c r="G1516" t="s">
        <v>5549</v>
      </c>
      <c r="H1516">
        <v>20000</v>
      </c>
      <c r="I1516">
        <v>10139254</v>
      </c>
      <c r="J1516" t="s">
        <v>901</v>
      </c>
      <c r="K1516" t="s">
        <v>181</v>
      </c>
      <c r="L1516" t="s">
        <v>5550</v>
      </c>
      <c r="M1516">
        <v>190990</v>
      </c>
      <c r="N1516">
        <v>24640</v>
      </c>
      <c r="O1516" t="s">
        <v>888</v>
      </c>
      <c r="P1516">
        <v>0</v>
      </c>
      <c r="Q1516" t="s">
        <v>5551</v>
      </c>
      <c r="R1516" t="s">
        <v>5552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5553</v>
      </c>
      <c r="C1517">
        <v>68</v>
      </c>
      <c r="D1517">
        <v>102</v>
      </c>
      <c r="E1517">
        <v>3</v>
      </c>
      <c r="F1517">
        <v>239</v>
      </c>
      <c r="G1517" t="s">
        <v>5554</v>
      </c>
      <c r="H1517">
        <v>372</v>
      </c>
      <c r="I1517">
        <v>11227940</v>
      </c>
      <c r="J1517" t="s">
        <v>5555</v>
      </c>
      <c r="K1517" t="s">
        <v>1262</v>
      </c>
      <c r="L1517" t="s">
        <v>5556</v>
      </c>
      <c r="M1517">
        <v>8367</v>
      </c>
      <c r="N1517">
        <v>1274</v>
      </c>
      <c r="O1517" t="s">
        <v>5557</v>
      </c>
      <c r="P1517">
        <v>0</v>
      </c>
      <c r="Q1517" t="s">
        <v>5558</v>
      </c>
      <c r="R1517" t="s">
        <v>5559</v>
      </c>
      <c r="S1517">
        <v>94</v>
      </c>
      <c r="T1517" t="s">
        <v>37</v>
      </c>
      <c r="U1517" t="s">
        <v>38</v>
      </c>
      <c r="V1517" t="s">
        <v>350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868</v>
      </c>
      <c r="C1518">
        <v>98</v>
      </c>
      <c r="D1518">
        <v>96</v>
      </c>
      <c r="E1518">
        <v>165</v>
      </c>
      <c r="F1518">
        <v>566</v>
      </c>
      <c r="G1518" t="s">
        <v>1477</v>
      </c>
      <c r="H1518">
        <v>12000</v>
      </c>
      <c r="I1518">
        <v>183125</v>
      </c>
      <c r="J1518" t="s">
        <v>282</v>
      </c>
      <c r="K1518" t="s">
        <v>405</v>
      </c>
      <c r="L1518" t="s">
        <v>5560</v>
      </c>
      <c r="M1518">
        <v>36914</v>
      </c>
      <c r="N1518">
        <v>14978</v>
      </c>
      <c r="O1518" t="s">
        <v>5561</v>
      </c>
      <c r="P1518">
        <v>1</v>
      </c>
      <c r="Q1518" t="s">
        <v>5562</v>
      </c>
      <c r="R1518" t="s">
        <v>5563</v>
      </c>
      <c r="S1518">
        <v>86</v>
      </c>
      <c r="T1518" t="s">
        <v>37</v>
      </c>
      <c r="U1518" t="s">
        <v>38</v>
      </c>
      <c r="V1518" t="s">
        <v>350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5564</v>
      </c>
      <c r="C1519">
        <v>256</v>
      </c>
      <c r="D1519">
        <v>101</v>
      </c>
      <c r="E1519">
        <v>6000</v>
      </c>
      <c r="F1519">
        <v>2</v>
      </c>
      <c r="G1519" t="s">
        <v>5565</v>
      </c>
      <c r="H1519">
        <v>6</v>
      </c>
      <c r="I1519">
        <v>15081783</v>
      </c>
      <c r="J1519" t="s">
        <v>371</v>
      </c>
      <c r="K1519" t="s">
        <v>5566</v>
      </c>
      <c r="L1519" t="s">
        <v>5567</v>
      </c>
      <c r="M1519">
        <v>85589</v>
      </c>
      <c r="N1519">
        <v>13</v>
      </c>
      <c r="O1519" t="s">
        <v>5568</v>
      </c>
      <c r="P1519">
        <v>0</v>
      </c>
      <c r="Q1519" t="s">
        <v>5569</v>
      </c>
      <c r="R1519" t="s">
        <v>5570</v>
      </c>
      <c r="S1519">
        <v>144</v>
      </c>
      <c r="T1519" t="s">
        <v>388</v>
      </c>
      <c r="U1519" t="s">
        <v>389</v>
      </c>
      <c r="V1519" t="s">
        <v>188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5571</v>
      </c>
      <c r="C1520">
        <v>117</v>
      </c>
      <c r="D1520">
        <v>128</v>
      </c>
      <c r="E1520">
        <v>88</v>
      </c>
      <c r="F1520">
        <v>954</v>
      </c>
      <c r="G1520" t="s">
        <v>5572</v>
      </c>
      <c r="H1520">
        <v>989</v>
      </c>
      <c r="I1520">
        <v>37432299</v>
      </c>
      <c r="J1520" t="s">
        <v>151</v>
      </c>
      <c r="K1520" t="s">
        <v>5573</v>
      </c>
      <c r="L1520" t="s">
        <v>5574</v>
      </c>
      <c r="M1520">
        <v>50041</v>
      </c>
      <c r="N1520">
        <v>3386</v>
      </c>
      <c r="O1520" t="s">
        <v>5575</v>
      </c>
      <c r="P1520">
        <v>0</v>
      </c>
      <c r="Q1520" t="s">
        <v>5576</v>
      </c>
      <c r="R1520" t="s">
        <v>5577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5578</v>
      </c>
      <c r="C1521">
        <v>107</v>
      </c>
      <c r="D1521">
        <v>109</v>
      </c>
      <c r="E1521">
        <v>7</v>
      </c>
      <c r="F1521">
        <v>1000</v>
      </c>
      <c r="G1521" t="s">
        <v>438</v>
      </c>
      <c r="H1521">
        <v>40000</v>
      </c>
      <c r="I1521">
        <v>10654581</v>
      </c>
      <c r="J1521" t="s">
        <v>1233</v>
      </c>
      <c r="K1521" t="s">
        <v>43</v>
      </c>
      <c r="L1521" t="s">
        <v>5579</v>
      </c>
      <c r="M1521">
        <v>45497</v>
      </c>
      <c r="N1521">
        <v>52621</v>
      </c>
      <c r="O1521" t="s">
        <v>3790</v>
      </c>
      <c r="P1521">
        <v>0</v>
      </c>
      <c r="Q1521" t="s">
        <v>5580</v>
      </c>
      <c r="R1521" t="s">
        <v>5581</v>
      </c>
      <c r="S1521">
        <v>260</v>
      </c>
      <c r="T1521" t="s">
        <v>37</v>
      </c>
      <c r="U1521" t="s">
        <v>38</v>
      </c>
      <c r="V1521" t="s">
        <v>350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5582</v>
      </c>
      <c r="C1522">
        <v>52</v>
      </c>
      <c r="D1522">
        <v>114</v>
      </c>
      <c r="E1522">
        <v>46</v>
      </c>
      <c r="F1522">
        <v>292</v>
      </c>
      <c r="G1522" t="s">
        <v>5583</v>
      </c>
      <c r="H1522">
        <v>818</v>
      </c>
      <c r="I1522">
        <v>6543194</v>
      </c>
      <c r="J1522" t="s">
        <v>1100</v>
      </c>
      <c r="K1522" t="s">
        <v>1209</v>
      </c>
      <c r="L1522" t="s">
        <v>5584</v>
      </c>
      <c r="M1522">
        <v>3740</v>
      </c>
      <c r="N1522">
        <v>1778</v>
      </c>
      <c r="O1522" t="s">
        <v>5585</v>
      </c>
      <c r="P1522">
        <v>1</v>
      </c>
      <c r="Q1522" t="s">
        <v>5586</v>
      </c>
      <c r="R1522" t="s">
        <v>5587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2414</v>
      </c>
      <c r="C1523">
        <v>135</v>
      </c>
      <c r="D1523">
        <v>105</v>
      </c>
      <c r="E1523">
        <v>125</v>
      </c>
      <c r="F1523">
        <v>2000</v>
      </c>
      <c r="G1523" t="s">
        <v>319</v>
      </c>
      <c r="H1523">
        <v>18000</v>
      </c>
      <c r="I1523">
        <v>13101142</v>
      </c>
      <c r="J1523" t="s">
        <v>1684</v>
      </c>
      <c r="K1523" t="s">
        <v>377</v>
      </c>
      <c r="L1523" t="s">
        <v>5588</v>
      </c>
      <c r="M1523">
        <v>23916</v>
      </c>
      <c r="N1523">
        <v>23122</v>
      </c>
      <c r="O1523" t="s">
        <v>161</v>
      </c>
      <c r="P1523">
        <v>5</v>
      </c>
      <c r="Q1523" t="s">
        <v>5589</v>
      </c>
      <c r="R1523" t="s">
        <v>5590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4453</v>
      </c>
      <c r="C1524">
        <v>211</v>
      </c>
      <c r="D1524">
        <v>141</v>
      </c>
      <c r="E1524">
        <v>56</v>
      </c>
      <c r="F1524">
        <v>38</v>
      </c>
      <c r="G1524" t="s">
        <v>5591</v>
      </c>
      <c r="H1524">
        <v>113</v>
      </c>
      <c r="I1524">
        <v>8324748</v>
      </c>
      <c r="J1524" t="s">
        <v>3726</v>
      </c>
      <c r="K1524" t="s">
        <v>5592</v>
      </c>
      <c r="L1524" t="s">
        <v>5593</v>
      </c>
      <c r="M1524">
        <v>21223</v>
      </c>
      <c r="N1524">
        <v>301</v>
      </c>
      <c r="O1524" t="s">
        <v>5594</v>
      </c>
      <c r="P1524">
        <v>1</v>
      </c>
      <c r="Q1524" t="s">
        <v>5595</v>
      </c>
      <c r="R1524" t="s">
        <v>5596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815</v>
      </c>
      <c r="C1525">
        <v>57</v>
      </c>
      <c r="D1525">
        <v>195</v>
      </c>
      <c r="E1525">
        <v>631</v>
      </c>
      <c r="F1525">
        <v>521</v>
      </c>
      <c r="G1525" t="s">
        <v>815</v>
      </c>
      <c r="H1525">
        <v>635</v>
      </c>
      <c r="J1525" t="s">
        <v>3899</v>
      </c>
      <c r="K1525" t="s">
        <v>5445</v>
      </c>
      <c r="L1525" t="s">
        <v>5597</v>
      </c>
      <c r="M1525">
        <v>16255</v>
      </c>
      <c r="N1525">
        <v>2291</v>
      </c>
      <c r="O1525" t="s">
        <v>3165</v>
      </c>
      <c r="P1525">
        <v>0</v>
      </c>
      <c r="Q1525" t="s">
        <v>5598</v>
      </c>
      <c r="R1525" t="s">
        <v>5599</v>
      </c>
      <c r="S1525">
        <v>127</v>
      </c>
      <c r="T1525" t="s">
        <v>37</v>
      </c>
      <c r="U1525" t="s">
        <v>38</v>
      </c>
      <c r="V1525" t="s">
        <v>84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1677</v>
      </c>
      <c r="C1526">
        <v>81</v>
      </c>
      <c r="D1526">
        <v>138</v>
      </c>
      <c r="E1526">
        <v>0</v>
      </c>
      <c r="F1526">
        <v>574</v>
      </c>
      <c r="G1526" t="s">
        <v>697</v>
      </c>
      <c r="H1526">
        <v>10000</v>
      </c>
      <c r="I1526">
        <v>141340178</v>
      </c>
      <c r="J1526" t="s">
        <v>1861</v>
      </c>
      <c r="K1526" t="s">
        <v>313</v>
      </c>
      <c r="L1526" t="s">
        <v>5600</v>
      </c>
      <c r="M1526">
        <v>181879</v>
      </c>
      <c r="N1526">
        <v>14619</v>
      </c>
      <c r="O1526" t="s">
        <v>1415</v>
      </c>
      <c r="P1526">
        <v>0</v>
      </c>
      <c r="Q1526" t="s">
        <v>5601</v>
      </c>
      <c r="R1526" t="s">
        <v>5602</v>
      </c>
      <c r="S1526">
        <v>319</v>
      </c>
      <c r="T1526" t="s">
        <v>37</v>
      </c>
      <c r="U1526" t="s">
        <v>38</v>
      </c>
      <c r="V1526" t="s">
        <v>350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1485</v>
      </c>
      <c r="C1527">
        <v>107</v>
      </c>
      <c r="D1527">
        <v>101</v>
      </c>
      <c r="E1527">
        <v>43</v>
      </c>
      <c r="F1527">
        <v>655</v>
      </c>
      <c r="G1527" t="s">
        <v>2869</v>
      </c>
      <c r="H1527">
        <v>2000</v>
      </c>
      <c r="I1527">
        <v>51758599</v>
      </c>
      <c r="J1527" t="s">
        <v>1527</v>
      </c>
      <c r="K1527" t="s">
        <v>4219</v>
      </c>
      <c r="L1527" t="s">
        <v>5603</v>
      </c>
      <c r="M1527">
        <v>27580</v>
      </c>
      <c r="N1527">
        <v>5942</v>
      </c>
      <c r="O1527" t="s">
        <v>1087</v>
      </c>
      <c r="P1527">
        <v>0</v>
      </c>
      <c r="Q1527" t="s">
        <v>5604</v>
      </c>
      <c r="R1527" t="s">
        <v>5605</v>
      </c>
      <c r="S1527">
        <v>232</v>
      </c>
      <c r="T1527" t="s">
        <v>37</v>
      </c>
      <c r="U1527" t="s">
        <v>38</v>
      </c>
      <c r="V1527" t="s">
        <v>350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771</v>
      </c>
      <c r="C1528">
        <v>100</v>
      </c>
      <c r="D1528">
        <v>99</v>
      </c>
      <c r="E1528">
        <v>67</v>
      </c>
      <c r="F1528">
        <v>330</v>
      </c>
      <c r="G1528" t="s">
        <v>452</v>
      </c>
      <c r="H1528">
        <v>826</v>
      </c>
      <c r="I1528">
        <v>117559438</v>
      </c>
      <c r="J1528" t="s">
        <v>853</v>
      </c>
      <c r="K1528" t="s">
        <v>4168</v>
      </c>
      <c r="L1528" t="s">
        <v>5606</v>
      </c>
      <c r="M1528">
        <v>66941</v>
      </c>
      <c r="N1528">
        <v>1790</v>
      </c>
      <c r="O1528" t="s">
        <v>1728</v>
      </c>
      <c r="P1528">
        <v>1</v>
      </c>
      <c r="Q1528" t="s">
        <v>5607</v>
      </c>
      <c r="R1528" t="s">
        <v>5608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5609</v>
      </c>
      <c r="C1529">
        <v>60</v>
      </c>
      <c r="D1529">
        <v>85</v>
      </c>
      <c r="E1529">
        <v>0</v>
      </c>
      <c r="F1529">
        <v>11</v>
      </c>
      <c r="G1529" t="s">
        <v>5610</v>
      </c>
      <c r="H1529">
        <v>324</v>
      </c>
      <c r="I1529">
        <v>4091</v>
      </c>
      <c r="J1529" t="s">
        <v>185</v>
      </c>
      <c r="K1529" t="s">
        <v>5611</v>
      </c>
      <c r="L1529" t="s">
        <v>5612</v>
      </c>
      <c r="M1529">
        <v>4265</v>
      </c>
      <c r="N1529">
        <v>369</v>
      </c>
      <c r="O1529" t="s">
        <v>5613</v>
      </c>
      <c r="P1529">
        <v>0</v>
      </c>
      <c r="R1529" t="s">
        <v>5614</v>
      </c>
      <c r="S1529">
        <v>16</v>
      </c>
      <c r="T1529" t="s">
        <v>37</v>
      </c>
      <c r="U1529" t="s">
        <v>349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5615</v>
      </c>
      <c r="C1530">
        <v>195</v>
      </c>
      <c r="D1530">
        <v>89</v>
      </c>
      <c r="E1530">
        <v>21</v>
      </c>
      <c r="F1530">
        <v>48</v>
      </c>
      <c r="G1530" t="s">
        <v>5616</v>
      </c>
      <c r="H1530">
        <v>614</v>
      </c>
      <c r="I1530">
        <v>21426805</v>
      </c>
      <c r="J1530" t="s">
        <v>227</v>
      </c>
      <c r="K1530" t="s">
        <v>1532</v>
      </c>
      <c r="L1530" t="s">
        <v>5617</v>
      </c>
      <c r="M1530">
        <v>49312</v>
      </c>
      <c r="N1530">
        <v>843</v>
      </c>
      <c r="O1530" t="s">
        <v>5618</v>
      </c>
      <c r="P1530">
        <v>0</v>
      </c>
      <c r="Q1530" t="s">
        <v>5619</v>
      </c>
      <c r="R1530" t="s">
        <v>5620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5621</v>
      </c>
      <c r="C1531">
        <v>121</v>
      </c>
      <c r="D1531">
        <v>99</v>
      </c>
      <c r="E1531">
        <v>35</v>
      </c>
      <c r="F1531">
        <v>433</v>
      </c>
      <c r="G1531" t="s">
        <v>5622</v>
      </c>
      <c r="H1531">
        <v>3000</v>
      </c>
      <c r="I1531">
        <v>35057332</v>
      </c>
      <c r="J1531" t="s">
        <v>5623</v>
      </c>
      <c r="K1531" t="s">
        <v>5624</v>
      </c>
      <c r="L1531" t="s">
        <v>5625</v>
      </c>
      <c r="M1531">
        <v>45394</v>
      </c>
      <c r="N1531">
        <v>4863</v>
      </c>
      <c r="O1531" t="s">
        <v>1855</v>
      </c>
      <c r="P1531">
        <v>0</v>
      </c>
      <c r="Q1531" t="s">
        <v>5626</v>
      </c>
      <c r="R1531" t="s">
        <v>5627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3647</v>
      </c>
      <c r="C1532">
        <v>285</v>
      </c>
      <c r="D1532">
        <v>105</v>
      </c>
      <c r="E1532">
        <v>160</v>
      </c>
      <c r="F1532">
        <v>491</v>
      </c>
      <c r="G1532" t="s">
        <v>5008</v>
      </c>
      <c r="H1532">
        <v>852</v>
      </c>
      <c r="I1532">
        <v>34014398</v>
      </c>
      <c r="J1532" t="s">
        <v>5628</v>
      </c>
      <c r="K1532" t="s">
        <v>5115</v>
      </c>
      <c r="L1532" t="s">
        <v>5629</v>
      </c>
      <c r="M1532">
        <v>115649</v>
      </c>
      <c r="N1532">
        <v>2604</v>
      </c>
      <c r="O1532" t="s">
        <v>5630</v>
      </c>
      <c r="P1532">
        <v>0</v>
      </c>
      <c r="Q1532" t="s">
        <v>5631</v>
      </c>
      <c r="R1532" t="s">
        <v>5632</v>
      </c>
      <c r="S1532">
        <v>1033</v>
      </c>
      <c r="T1532" t="s">
        <v>37</v>
      </c>
      <c r="U1532" t="s">
        <v>435</v>
      </c>
      <c r="V1532" t="s">
        <v>350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5633</v>
      </c>
      <c r="C1533">
        <v>103</v>
      </c>
      <c r="D1533">
        <v>97</v>
      </c>
      <c r="E1533">
        <v>10</v>
      </c>
      <c r="F1533">
        <v>178</v>
      </c>
      <c r="G1533" t="s">
        <v>1202</v>
      </c>
      <c r="H1533">
        <v>18000</v>
      </c>
      <c r="I1533">
        <v>28927720</v>
      </c>
      <c r="J1533" t="s">
        <v>2619</v>
      </c>
      <c r="K1533" t="s">
        <v>353</v>
      </c>
      <c r="L1533" t="s">
        <v>5634</v>
      </c>
      <c r="M1533">
        <v>22220</v>
      </c>
      <c r="N1533">
        <v>18688</v>
      </c>
      <c r="O1533" t="s">
        <v>5635</v>
      </c>
      <c r="P1533">
        <v>0</v>
      </c>
      <c r="Q1533" t="s">
        <v>5636</v>
      </c>
      <c r="R1533" t="s">
        <v>5637</v>
      </c>
      <c r="S1533">
        <v>181</v>
      </c>
      <c r="T1533" t="s">
        <v>37</v>
      </c>
      <c r="U1533" t="s">
        <v>38</v>
      </c>
      <c r="V1533" t="s">
        <v>350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5638</v>
      </c>
      <c r="C1534">
        <v>192</v>
      </c>
      <c r="D1534">
        <v>140</v>
      </c>
      <c r="E1534">
        <v>36</v>
      </c>
      <c r="F1534">
        <v>336</v>
      </c>
      <c r="G1534" t="s">
        <v>5639</v>
      </c>
      <c r="H1534">
        <v>669</v>
      </c>
      <c r="I1534">
        <v>33682273</v>
      </c>
      <c r="J1534" t="s">
        <v>282</v>
      </c>
      <c r="K1534" t="s">
        <v>4937</v>
      </c>
      <c r="L1534" t="s">
        <v>5640</v>
      </c>
      <c r="M1534">
        <v>124242</v>
      </c>
      <c r="N1534">
        <v>2114</v>
      </c>
      <c r="O1534" t="s">
        <v>5641</v>
      </c>
      <c r="P1534">
        <v>1</v>
      </c>
      <c r="Q1534" t="s">
        <v>5642</v>
      </c>
      <c r="R1534" t="s">
        <v>5643</v>
      </c>
      <c r="S1534">
        <v>622</v>
      </c>
      <c r="T1534" t="s">
        <v>37</v>
      </c>
      <c r="U1534" t="s">
        <v>38</v>
      </c>
      <c r="V1534" t="s">
        <v>350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5644</v>
      </c>
      <c r="C1535">
        <v>90</v>
      </c>
      <c r="D1535">
        <v>118</v>
      </c>
      <c r="E1535">
        <v>41</v>
      </c>
      <c r="F1535">
        <v>577</v>
      </c>
      <c r="G1535" t="s">
        <v>4672</v>
      </c>
      <c r="H1535">
        <v>722</v>
      </c>
      <c r="I1535">
        <v>4280577</v>
      </c>
      <c r="J1535" t="s">
        <v>2701</v>
      </c>
      <c r="K1535" t="s">
        <v>1388</v>
      </c>
      <c r="L1535" t="s">
        <v>5645</v>
      </c>
      <c r="M1535">
        <v>50919</v>
      </c>
      <c r="N1535">
        <v>2859</v>
      </c>
      <c r="O1535" t="s">
        <v>1069</v>
      </c>
      <c r="P1535">
        <v>0</v>
      </c>
      <c r="Q1535" t="s">
        <v>5646</v>
      </c>
      <c r="R1535" t="s">
        <v>5647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5648</v>
      </c>
      <c r="C1536">
        <v>258</v>
      </c>
      <c r="D1536">
        <v>94</v>
      </c>
      <c r="E1536">
        <v>132</v>
      </c>
      <c r="F1536">
        <v>317</v>
      </c>
      <c r="G1536" t="s">
        <v>3904</v>
      </c>
      <c r="H1536">
        <v>26000</v>
      </c>
      <c r="I1536">
        <v>17120019</v>
      </c>
      <c r="J1536" t="s">
        <v>223</v>
      </c>
      <c r="K1536" t="s">
        <v>224</v>
      </c>
      <c r="L1536" t="s">
        <v>5649</v>
      </c>
      <c r="M1536">
        <v>83097</v>
      </c>
      <c r="N1536">
        <v>27759</v>
      </c>
      <c r="O1536" t="s">
        <v>5650</v>
      </c>
      <c r="P1536">
        <v>2</v>
      </c>
      <c r="Q1536" t="s">
        <v>5651</v>
      </c>
      <c r="R1536" t="s">
        <v>5652</v>
      </c>
      <c r="S1536">
        <v>134</v>
      </c>
      <c r="T1536" t="s">
        <v>37</v>
      </c>
      <c r="U1536" t="s">
        <v>38</v>
      </c>
      <c r="V1536" t="s">
        <v>350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244</v>
      </c>
      <c r="C1537">
        <v>56</v>
      </c>
      <c r="D1537">
        <v>124</v>
      </c>
      <c r="E1537">
        <v>179</v>
      </c>
      <c r="F1537">
        <v>551</v>
      </c>
      <c r="G1537" t="s">
        <v>2415</v>
      </c>
      <c r="H1537">
        <v>11000</v>
      </c>
      <c r="I1537">
        <v>8406264</v>
      </c>
      <c r="J1537" t="s">
        <v>715</v>
      </c>
      <c r="K1537" t="s">
        <v>336</v>
      </c>
      <c r="L1537" t="s">
        <v>5653</v>
      </c>
      <c r="M1537">
        <v>24826</v>
      </c>
      <c r="N1537">
        <v>13093</v>
      </c>
      <c r="O1537" t="s">
        <v>498</v>
      </c>
      <c r="P1537">
        <v>3</v>
      </c>
      <c r="Q1537" t="s">
        <v>5654</v>
      </c>
      <c r="R1537" t="s">
        <v>5655</v>
      </c>
      <c r="S1537">
        <v>175</v>
      </c>
      <c r="T1537" t="s">
        <v>37</v>
      </c>
      <c r="U1537" t="s">
        <v>38</v>
      </c>
      <c r="V1537" t="s">
        <v>350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5656</v>
      </c>
      <c r="C1538">
        <v>197</v>
      </c>
      <c r="D1538">
        <v>134</v>
      </c>
      <c r="E1538">
        <v>37</v>
      </c>
      <c r="F1538">
        <v>504</v>
      </c>
      <c r="G1538" t="s">
        <v>724</v>
      </c>
      <c r="H1538">
        <v>11000</v>
      </c>
      <c r="I1538">
        <v>309125409</v>
      </c>
      <c r="J1538" t="s">
        <v>31</v>
      </c>
      <c r="K1538" t="s">
        <v>253</v>
      </c>
      <c r="L1538" t="s">
        <v>5657</v>
      </c>
      <c r="M1538">
        <v>681857</v>
      </c>
      <c r="N1538">
        <v>13649</v>
      </c>
      <c r="O1538" t="s">
        <v>5658</v>
      </c>
      <c r="P1538">
        <v>0</v>
      </c>
      <c r="Q1538" t="s">
        <v>5659</v>
      </c>
      <c r="R1538" t="s">
        <v>5660</v>
      </c>
      <c r="S1538">
        <v>647</v>
      </c>
      <c r="T1538" t="s">
        <v>37</v>
      </c>
      <c r="U1538" t="s">
        <v>38</v>
      </c>
      <c r="V1538" t="s">
        <v>84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5661</v>
      </c>
      <c r="C1539">
        <v>254</v>
      </c>
      <c r="D1539">
        <v>113</v>
      </c>
      <c r="E1539">
        <v>197</v>
      </c>
      <c r="F1539">
        <v>43</v>
      </c>
      <c r="G1539" t="s">
        <v>1163</v>
      </c>
      <c r="H1539">
        <v>165</v>
      </c>
      <c r="I1539">
        <v>10955425</v>
      </c>
      <c r="J1539" t="s">
        <v>1275</v>
      </c>
      <c r="K1539" t="s">
        <v>5662</v>
      </c>
      <c r="L1539" t="s">
        <v>5663</v>
      </c>
      <c r="M1539">
        <v>62770</v>
      </c>
      <c r="N1539">
        <v>391</v>
      </c>
      <c r="O1539" t="s">
        <v>3947</v>
      </c>
      <c r="P1539">
        <v>1</v>
      </c>
      <c r="Q1539" t="s">
        <v>5664</v>
      </c>
      <c r="R1539" t="s">
        <v>5665</v>
      </c>
      <c r="S1539">
        <v>396</v>
      </c>
      <c r="T1539" t="s">
        <v>37</v>
      </c>
      <c r="U1539" t="s">
        <v>56</v>
      </c>
      <c r="V1539" t="s">
        <v>350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4406</v>
      </c>
      <c r="C1540">
        <v>299</v>
      </c>
      <c r="D1540">
        <v>124</v>
      </c>
      <c r="E1540">
        <v>335</v>
      </c>
      <c r="F1540">
        <v>50</v>
      </c>
      <c r="G1540" t="s">
        <v>5666</v>
      </c>
      <c r="H1540">
        <v>14000</v>
      </c>
      <c r="I1540">
        <v>34180954</v>
      </c>
      <c r="J1540" t="s">
        <v>151</v>
      </c>
      <c r="K1540" t="s">
        <v>150</v>
      </c>
      <c r="L1540" t="s">
        <v>5667</v>
      </c>
      <c r="M1540">
        <v>189812</v>
      </c>
      <c r="N1540">
        <v>14504</v>
      </c>
      <c r="O1540" t="s">
        <v>5668</v>
      </c>
      <c r="P1540">
        <v>0</v>
      </c>
      <c r="Q1540" t="s">
        <v>5669</v>
      </c>
      <c r="R1540" t="s">
        <v>5670</v>
      </c>
      <c r="S1540">
        <v>370</v>
      </c>
      <c r="T1540" t="s">
        <v>37</v>
      </c>
      <c r="U1540" t="s">
        <v>38</v>
      </c>
      <c r="V1540" t="s">
        <v>350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5671</v>
      </c>
      <c r="C1541">
        <v>163</v>
      </c>
      <c r="D1541">
        <v>98</v>
      </c>
      <c r="E1541">
        <v>136</v>
      </c>
      <c r="F1541">
        <v>833</v>
      </c>
      <c r="G1541" t="s">
        <v>5106</v>
      </c>
      <c r="H1541">
        <v>1000</v>
      </c>
      <c r="I1541">
        <v>17225675</v>
      </c>
      <c r="J1541" t="s">
        <v>809</v>
      </c>
      <c r="K1541" t="s">
        <v>698</v>
      </c>
      <c r="L1541" t="s">
        <v>5672</v>
      </c>
      <c r="M1541">
        <v>62198</v>
      </c>
      <c r="N1541">
        <v>4151</v>
      </c>
      <c r="O1541" t="s">
        <v>370</v>
      </c>
      <c r="P1541">
        <v>2</v>
      </c>
      <c r="Q1541" t="s">
        <v>5673</v>
      </c>
      <c r="R1541" t="s">
        <v>5674</v>
      </c>
      <c r="S1541">
        <v>139</v>
      </c>
      <c r="T1541" t="s">
        <v>37</v>
      </c>
      <c r="U1541" t="s">
        <v>38</v>
      </c>
      <c r="V1541" t="s">
        <v>350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171</v>
      </c>
      <c r="C1542">
        <v>152</v>
      </c>
      <c r="D1542">
        <v>97</v>
      </c>
      <c r="E1542">
        <v>4000</v>
      </c>
      <c r="F1542">
        <v>8000</v>
      </c>
      <c r="G1542" t="s">
        <v>942</v>
      </c>
      <c r="H1542">
        <v>22000</v>
      </c>
      <c r="I1542">
        <v>173381405</v>
      </c>
      <c r="J1542" t="s">
        <v>1207</v>
      </c>
      <c r="K1542" t="s">
        <v>112</v>
      </c>
      <c r="L1542" t="s">
        <v>5675</v>
      </c>
      <c r="M1542">
        <v>147597</v>
      </c>
      <c r="N1542">
        <v>43354</v>
      </c>
      <c r="O1542" t="s">
        <v>645</v>
      </c>
      <c r="P1542">
        <v>1</v>
      </c>
      <c r="Q1542" t="s">
        <v>5676</v>
      </c>
      <c r="R1542" t="s">
        <v>5677</v>
      </c>
      <c r="S1542">
        <v>395</v>
      </c>
      <c r="T1542" t="s">
        <v>37</v>
      </c>
      <c r="U1542" t="s">
        <v>38</v>
      </c>
      <c r="V1542" t="s">
        <v>84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403</v>
      </c>
      <c r="C1543">
        <v>53</v>
      </c>
      <c r="D1543">
        <v>123</v>
      </c>
      <c r="E1543">
        <v>226</v>
      </c>
      <c r="F1543">
        <v>796</v>
      </c>
      <c r="G1543" t="s">
        <v>5678</v>
      </c>
      <c r="H1543">
        <v>3000</v>
      </c>
      <c r="I1543">
        <v>104632573</v>
      </c>
      <c r="J1543" t="s">
        <v>4705</v>
      </c>
      <c r="K1543" t="s">
        <v>819</v>
      </c>
      <c r="L1543" t="s">
        <v>5679</v>
      </c>
      <c r="M1543">
        <v>63839</v>
      </c>
      <c r="N1543">
        <v>5975</v>
      </c>
      <c r="O1543" t="s">
        <v>5680</v>
      </c>
      <c r="P1543">
        <v>1</v>
      </c>
      <c r="Q1543" t="s">
        <v>5681</v>
      </c>
      <c r="R1543" t="s">
        <v>5682</v>
      </c>
      <c r="S1543">
        <v>118</v>
      </c>
      <c r="T1543" t="s">
        <v>37</v>
      </c>
      <c r="U1543" t="s">
        <v>38</v>
      </c>
      <c r="V1543" t="s">
        <v>84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1893</v>
      </c>
      <c r="C1544">
        <v>67</v>
      </c>
      <c r="D1544">
        <v>99</v>
      </c>
      <c r="E1544">
        <v>32</v>
      </c>
      <c r="F1544">
        <v>521</v>
      </c>
      <c r="G1544" t="s">
        <v>5068</v>
      </c>
      <c r="H1544">
        <v>773</v>
      </c>
      <c r="I1544">
        <v>81150692</v>
      </c>
      <c r="J1544" t="s">
        <v>5683</v>
      </c>
      <c r="K1544" t="s">
        <v>723</v>
      </c>
      <c r="L1544" t="s">
        <v>5684</v>
      </c>
      <c r="M1544">
        <v>20219</v>
      </c>
      <c r="N1544">
        <v>2916</v>
      </c>
      <c r="O1544" t="s">
        <v>3165</v>
      </c>
      <c r="P1544">
        <v>1</v>
      </c>
      <c r="Q1544" t="s">
        <v>5685</v>
      </c>
      <c r="R1544" t="s">
        <v>5686</v>
      </c>
      <c r="S1544">
        <v>100</v>
      </c>
      <c r="T1544" t="s">
        <v>37</v>
      </c>
      <c r="U1544" t="s">
        <v>182</v>
      </c>
      <c r="V1544" t="s">
        <v>84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564</v>
      </c>
      <c r="C1545">
        <v>88</v>
      </c>
      <c r="D1545">
        <v>101</v>
      </c>
      <c r="E1545">
        <v>503</v>
      </c>
      <c r="F1545">
        <v>1000</v>
      </c>
      <c r="G1545" t="s">
        <v>638</v>
      </c>
      <c r="H1545">
        <v>13000</v>
      </c>
      <c r="I1545">
        <v>60328558</v>
      </c>
      <c r="J1545" t="s">
        <v>5687</v>
      </c>
      <c r="K1545" t="s">
        <v>324</v>
      </c>
      <c r="L1545" t="s">
        <v>5688</v>
      </c>
      <c r="M1545">
        <v>61396</v>
      </c>
      <c r="N1545">
        <v>18734</v>
      </c>
      <c r="O1545" t="s">
        <v>5076</v>
      </c>
      <c r="P1545">
        <v>1</v>
      </c>
      <c r="Q1545" t="s">
        <v>5689</v>
      </c>
      <c r="R1545" t="s">
        <v>5690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5691</v>
      </c>
      <c r="C1546">
        <v>163</v>
      </c>
      <c r="D1546">
        <v>92</v>
      </c>
      <c r="E1546">
        <v>100</v>
      </c>
      <c r="F1546">
        <v>327</v>
      </c>
      <c r="G1546" t="s">
        <v>783</v>
      </c>
      <c r="H1546">
        <v>678</v>
      </c>
      <c r="I1546">
        <v>80197993</v>
      </c>
      <c r="J1546" t="s">
        <v>5692</v>
      </c>
      <c r="K1546" t="s">
        <v>2987</v>
      </c>
      <c r="L1546" t="s">
        <v>5693</v>
      </c>
      <c r="M1546">
        <v>65551</v>
      </c>
      <c r="N1546">
        <v>1729</v>
      </c>
      <c r="O1546" t="s">
        <v>5694</v>
      </c>
      <c r="P1546">
        <v>1</v>
      </c>
      <c r="Q1546" t="s">
        <v>5695</v>
      </c>
      <c r="R1546" t="s">
        <v>5696</v>
      </c>
      <c r="S1546">
        <v>441</v>
      </c>
      <c r="T1546" t="s">
        <v>37</v>
      </c>
      <c r="U1546" t="s">
        <v>435</v>
      </c>
      <c r="V1546" t="s">
        <v>84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522</v>
      </c>
      <c r="C1547">
        <v>371</v>
      </c>
      <c r="D1547">
        <v>131</v>
      </c>
      <c r="E1547">
        <v>176</v>
      </c>
      <c r="F1547">
        <v>460</v>
      </c>
      <c r="G1547" t="s">
        <v>5697</v>
      </c>
      <c r="H1547">
        <v>722</v>
      </c>
      <c r="I1547">
        <v>169076745</v>
      </c>
      <c r="J1547" t="s">
        <v>816</v>
      </c>
      <c r="K1547" t="s">
        <v>2509</v>
      </c>
      <c r="L1547" t="s">
        <v>5698</v>
      </c>
      <c r="M1547">
        <v>218711</v>
      </c>
      <c r="N1547">
        <v>3229</v>
      </c>
      <c r="O1547" t="s">
        <v>5699</v>
      </c>
      <c r="P1547">
        <v>6</v>
      </c>
      <c r="Q1547" t="s">
        <v>5700</v>
      </c>
      <c r="R1547" t="s">
        <v>5701</v>
      </c>
      <c r="S1547">
        <v>485</v>
      </c>
      <c r="T1547" t="s">
        <v>37</v>
      </c>
      <c r="U1547" t="s">
        <v>38</v>
      </c>
      <c r="V1547" t="s">
        <v>350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3962</v>
      </c>
      <c r="C1548">
        <v>418</v>
      </c>
      <c r="D1548">
        <v>107</v>
      </c>
      <c r="E1548">
        <v>133</v>
      </c>
      <c r="F1548">
        <v>9000</v>
      </c>
      <c r="G1548" t="s">
        <v>72</v>
      </c>
      <c r="H1548">
        <v>17000</v>
      </c>
      <c r="I1548">
        <v>101470202</v>
      </c>
      <c r="J1548" t="s">
        <v>1269</v>
      </c>
      <c r="K1548" t="s">
        <v>277</v>
      </c>
      <c r="L1548" t="s">
        <v>5702</v>
      </c>
      <c r="M1548">
        <v>310540</v>
      </c>
      <c r="N1548">
        <v>38751</v>
      </c>
      <c r="O1548" t="s">
        <v>627</v>
      </c>
      <c r="P1548">
        <v>6</v>
      </c>
      <c r="Q1548" t="s">
        <v>5703</v>
      </c>
      <c r="R1548" t="s">
        <v>5704</v>
      </c>
      <c r="S1548">
        <v>669</v>
      </c>
      <c r="T1548" t="s">
        <v>37</v>
      </c>
      <c r="U1548" t="s">
        <v>38</v>
      </c>
      <c r="V1548" t="s">
        <v>350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5705</v>
      </c>
      <c r="C1549">
        <v>131</v>
      </c>
      <c r="D1549">
        <v>103</v>
      </c>
      <c r="E1549">
        <v>9</v>
      </c>
      <c r="F1549">
        <v>573</v>
      </c>
      <c r="G1549" t="s">
        <v>3536</v>
      </c>
      <c r="H1549">
        <v>826</v>
      </c>
      <c r="I1549">
        <v>50041732</v>
      </c>
      <c r="J1549" t="s">
        <v>4189</v>
      </c>
      <c r="K1549" t="s">
        <v>4168</v>
      </c>
      <c r="L1549" t="s">
        <v>5706</v>
      </c>
      <c r="M1549">
        <v>54390</v>
      </c>
      <c r="N1549">
        <v>3004</v>
      </c>
      <c r="O1549" t="s">
        <v>5364</v>
      </c>
      <c r="P1549">
        <v>0</v>
      </c>
      <c r="Q1549" t="s">
        <v>5707</v>
      </c>
      <c r="R1549" t="s">
        <v>5708</v>
      </c>
      <c r="S1549">
        <v>398</v>
      </c>
      <c r="T1549" t="s">
        <v>37</v>
      </c>
      <c r="U1549" t="s">
        <v>38</v>
      </c>
      <c r="V1549" t="s">
        <v>350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5571</v>
      </c>
      <c r="C1550">
        <v>98</v>
      </c>
      <c r="D1550">
        <v>129</v>
      </c>
      <c r="E1550">
        <v>88</v>
      </c>
      <c r="F1550">
        <v>975</v>
      </c>
      <c r="G1550" t="s">
        <v>438</v>
      </c>
      <c r="H1550">
        <v>22000</v>
      </c>
      <c r="I1550">
        <v>48814909</v>
      </c>
      <c r="J1550" t="s">
        <v>760</v>
      </c>
      <c r="K1550" t="s">
        <v>850</v>
      </c>
      <c r="L1550" t="s">
        <v>5709</v>
      </c>
      <c r="M1550">
        <v>89424</v>
      </c>
      <c r="N1550">
        <v>36069</v>
      </c>
      <c r="O1550" t="s">
        <v>1187</v>
      </c>
      <c r="P1550">
        <v>0</v>
      </c>
      <c r="Q1550" t="s">
        <v>5710</v>
      </c>
      <c r="R1550" t="s">
        <v>5711</v>
      </c>
      <c r="S1550">
        <v>224</v>
      </c>
      <c r="T1550" t="s">
        <v>37</v>
      </c>
      <c r="U1550" t="s">
        <v>38</v>
      </c>
      <c r="V1550" t="s">
        <v>350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5712</v>
      </c>
      <c r="C1551">
        <v>119</v>
      </c>
      <c r="D1551">
        <v>107</v>
      </c>
      <c r="E1551">
        <v>34</v>
      </c>
      <c r="F1551">
        <v>1000</v>
      </c>
      <c r="G1551" t="s">
        <v>722</v>
      </c>
      <c r="H1551">
        <v>23000</v>
      </c>
      <c r="I1551">
        <v>57744720</v>
      </c>
      <c r="J1551" t="s">
        <v>223</v>
      </c>
      <c r="K1551" t="s">
        <v>222</v>
      </c>
      <c r="L1551" t="s">
        <v>5713</v>
      </c>
      <c r="M1551">
        <v>46961</v>
      </c>
      <c r="N1551">
        <v>31529</v>
      </c>
      <c r="O1551" t="s">
        <v>1581</v>
      </c>
      <c r="P1551">
        <v>5</v>
      </c>
      <c r="Q1551" t="s">
        <v>5714</v>
      </c>
      <c r="R1551" t="s">
        <v>5715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5716</v>
      </c>
      <c r="C1552">
        <v>133</v>
      </c>
      <c r="D1552">
        <v>89</v>
      </c>
      <c r="E1552">
        <v>16</v>
      </c>
      <c r="F1552">
        <v>2000</v>
      </c>
      <c r="G1552" t="s">
        <v>850</v>
      </c>
      <c r="H1552">
        <v>49000</v>
      </c>
      <c r="I1552">
        <v>21784432</v>
      </c>
      <c r="J1552" t="s">
        <v>809</v>
      </c>
      <c r="K1552" t="s">
        <v>455</v>
      </c>
      <c r="L1552" t="s">
        <v>5717</v>
      </c>
      <c r="M1552">
        <v>37493</v>
      </c>
      <c r="N1552">
        <v>74181</v>
      </c>
      <c r="O1552" t="s">
        <v>4259</v>
      </c>
      <c r="P1552">
        <v>8</v>
      </c>
      <c r="Q1552" t="s">
        <v>5718</v>
      </c>
      <c r="R1552" t="s">
        <v>5719</v>
      </c>
      <c r="S1552">
        <v>108</v>
      </c>
      <c r="T1552" t="s">
        <v>37</v>
      </c>
      <c r="U1552" t="s">
        <v>38</v>
      </c>
      <c r="V1552" t="s">
        <v>350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2773</v>
      </c>
      <c r="C1553">
        <v>88</v>
      </c>
      <c r="D1553">
        <v>113</v>
      </c>
      <c r="E1553">
        <v>14</v>
      </c>
      <c r="F1553">
        <v>534</v>
      </c>
      <c r="G1553" t="s">
        <v>632</v>
      </c>
      <c r="H1553">
        <v>918</v>
      </c>
      <c r="I1553">
        <v>37911876</v>
      </c>
      <c r="J1553" t="s">
        <v>853</v>
      </c>
      <c r="K1553" t="s">
        <v>1023</v>
      </c>
      <c r="L1553" t="s">
        <v>5720</v>
      </c>
      <c r="M1553">
        <v>19671</v>
      </c>
      <c r="N1553">
        <v>3500</v>
      </c>
      <c r="O1553" t="s">
        <v>5721</v>
      </c>
      <c r="P1553">
        <v>2</v>
      </c>
      <c r="Q1553" t="s">
        <v>5722</v>
      </c>
      <c r="R1553" t="s">
        <v>5723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415</v>
      </c>
      <c r="C1554">
        <v>522</v>
      </c>
      <c r="D1554">
        <v>93</v>
      </c>
      <c r="E1554">
        <v>0</v>
      </c>
      <c r="F1554">
        <v>355</v>
      </c>
      <c r="G1554" t="s">
        <v>5724</v>
      </c>
      <c r="H1554">
        <v>15000</v>
      </c>
      <c r="I1554">
        <v>54696902</v>
      </c>
      <c r="J1554" t="s">
        <v>2818</v>
      </c>
      <c r="K1554" t="s">
        <v>246</v>
      </c>
      <c r="L1554" t="s">
        <v>5725</v>
      </c>
      <c r="M1554">
        <v>379462</v>
      </c>
      <c r="N1554">
        <v>16034</v>
      </c>
      <c r="O1554" t="s">
        <v>5726</v>
      </c>
      <c r="P1554">
        <v>3</v>
      </c>
      <c r="Q1554" t="s">
        <v>5727</v>
      </c>
      <c r="R1554" t="s">
        <v>5728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2873</v>
      </c>
      <c r="C1555">
        <v>43</v>
      </c>
      <c r="D1555">
        <v>120</v>
      </c>
      <c r="E1555">
        <v>155</v>
      </c>
      <c r="F1555">
        <v>240</v>
      </c>
      <c r="G1555" t="s">
        <v>5729</v>
      </c>
      <c r="H1555">
        <v>344</v>
      </c>
      <c r="I1555">
        <v>36733909</v>
      </c>
      <c r="J1555" t="s">
        <v>5468</v>
      </c>
      <c r="K1555" t="s">
        <v>5730</v>
      </c>
      <c r="L1555" t="s">
        <v>5731</v>
      </c>
      <c r="M1555">
        <v>38949</v>
      </c>
      <c r="N1555">
        <v>2054</v>
      </c>
      <c r="O1555" t="s">
        <v>5732</v>
      </c>
      <c r="P1555">
        <v>3</v>
      </c>
      <c r="Q1555" t="s">
        <v>5733</v>
      </c>
      <c r="R1555" t="s">
        <v>5734</v>
      </c>
      <c r="S1555">
        <v>112</v>
      </c>
      <c r="T1555" t="s">
        <v>37</v>
      </c>
      <c r="U1555" t="s">
        <v>38</v>
      </c>
      <c r="V1555" t="s">
        <v>350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674</v>
      </c>
      <c r="C1556">
        <v>224</v>
      </c>
      <c r="D1556">
        <v>98</v>
      </c>
      <c r="E1556">
        <v>541</v>
      </c>
      <c r="F1556">
        <v>897</v>
      </c>
      <c r="G1556" t="s">
        <v>1225</v>
      </c>
      <c r="H1556">
        <v>8000</v>
      </c>
      <c r="I1556">
        <v>35063732</v>
      </c>
      <c r="J1556" t="s">
        <v>469</v>
      </c>
      <c r="K1556" t="s">
        <v>628</v>
      </c>
      <c r="L1556" t="s">
        <v>5735</v>
      </c>
      <c r="M1556">
        <v>164608</v>
      </c>
      <c r="N1556">
        <v>10938</v>
      </c>
      <c r="O1556" t="s">
        <v>2054</v>
      </c>
      <c r="P1556">
        <v>1</v>
      </c>
      <c r="Q1556" t="s">
        <v>5736</v>
      </c>
      <c r="R1556" t="s">
        <v>5737</v>
      </c>
      <c r="S1556">
        <v>383</v>
      </c>
      <c r="T1556" t="s">
        <v>37</v>
      </c>
      <c r="U1556" t="s">
        <v>38</v>
      </c>
      <c r="V1556" t="s">
        <v>350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1962</v>
      </c>
      <c r="C1557">
        <v>122</v>
      </c>
      <c r="D1557">
        <v>105</v>
      </c>
      <c r="E1557">
        <v>0</v>
      </c>
      <c r="F1557">
        <v>223</v>
      </c>
      <c r="G1557" t="s">
        <v>5738</v>
      </c>
      <c r="H1557">
        <v>716</v>
      </c>
      <c r="I1557">
        <v>99462</v>
      </c>
      <c r="J1557" t="s">
        <v>5739</v>
      </c>
      <c r="K1557" t="s">
        <v>416</v>
      </c>
      <c r="L1557" t="s">
        <v>5740</v>
      </c>
      <c r="M1557">
        <v>11347</v>
      </c>
      <c r="N1557">
        <v>1843</v>
      </c>
      <c r="O1557" t="s">
        <v>5741</v>
      </c>
      <c r="P1557">
        <v>1</v>
      </c>
      <c r="Q1557" t="s">
        <v>5742</v>
      </c>
      <c r="R1557" t="s">
        <v>5743</v>
      </c>
      <c r="S1557">
        <v>28</v>
      </c>
      <c r="T1557" t="s">
        <v>37</v>
      </c>
      <c r="U1557" t="s">
        <v>727</v>
      </c>
      <c r="V1557" t="s">
        <v>84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251</v>
      </c>
      <c r="C1558">
        <v>56</v>
      </c>
      <c r="D1558">
        <v>142</v>
      </c>
      <c r="E1558">
        <v>14000</v>
      </c>
      <c r="F1558">
        <v>642</v>
      </c>
      <c r="G1558" t="s">
        <v>5744</v>
      </c>
      <c r="H1558">
        <v>16000</v>
      </c>
      <c r="J1558" t="s">
        <v>5745</v>
      </c>
      <c r="K1558" t="s">
        <v>141</v>
      </c>
      <c r="L1558" t="s">
        <v>5746</v>
      </c>
      <c r="M1558">
        <v>25193</v>
      </c>
      <c r="N1558">
        <v>20201</v>
      </c>
      <c r="O1558" t="s">
        <v>1992</v>
      </c>
      <c r="P1558">
        <v>5</v>
      </c>
      <c r="Q1558" t="s">
        <v>5747</v>
      </c>
      <c r="R1558" t="s">
        <v>5748</v>
      </c>
      <c r="S1558">
        <v>217</v>
      </c>
      <c r="T1558" t="s">
        <v>37</v>
      </c>
      <c r="U1558" t="s">
        <v>38</v>
      </c>
      <c r="V1558" t="s">
        <v>84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4625</v>
      </c>
      <c r="C1559">
        <v>75</v>
      </c>
      <c r="D1559">
        <v>98</v>
      </c>
      <c r="E1559">
        <v>61</v>
      </c>
      <c r="F1559">
        <v>83</v>
      </c>
      <c r="G1559" t="s">
        <v>1454</v>
      </c>
      <c r="H1559">
        <v>649</v>
      </c>
      <c r="I1559">
        <v>32701088</v>
      </c>
      <c r="J1559" t="s">
        <v>5749</v>
      </c>
      <c r="K1559" t="s">
        <v>5750</v>
      </c>
      <c r="L1559" t="s">
        <v>5751</v>
      </c>
      <c r="M1559">
        <v>10018</v>
      </c>
      <c r="N1559">
        <v>1400</v>
      </c>
      <c r="O1559" t="s">
        <v>5752</v>
      </c>
      <c r="P1559">
        <v>1</v>
      </c>
      <c r="Q1559" t="s">
        <v>5753</v>
      </c>
      <c r="R1559" t="s">
        <v>5754</v>
      </c>
      <c r="S1559">
        <v>108</v>
      </c>
      <c r="T1559" t="s">
        <v>37</v>
      </c>
      <c r="U1559" t="s">
        <v>38</v>
      </c>
      <c r="V1559" t="s">
        <v>84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3189</v>
      </c>
      <c r="C1560">
        <v>441</v>
      </c>
      <c r="D1560">
        <v>96</v>
      </c>
      <c r="E1560">
        <v>0</v>
      </c>
      <c r="F1560">
        <v>882</v>
      </c>
      <c r="G1560" t="s">
        <v>5755</v>
      </c>
      <c r="H1560">
        <v>10000</v>
      </c>
      <c r="I1560">
        <v>31493782</v>
      </c>
      <c r="J1560" t="s">
        <v>1018</v>
      </c>
      <c r="K1560" t="s">
        <v>1278</v>
      </c>
      <c r="L1560" t="s">
        <v>5756</v>
      </c>
      <c r="M1560">
        <v>186606</v>
      </c>
      <c r="N1560">
        <v>12754</v>
      </c>
      <c r="O1560" t="s">
        <v>134</v>
      </c>
      <c r="P1560">
        <v>1</v>
      </c>
      <c r="Q1560" t="s">
        <v>5757</v>
      </c>
      <c r="R1560" t="s">
        <v>5758</v>
      </c>
      <c r="S1560">
        <v>1125</v>
      </c>
      <c r="T1560" t="s">
        <v>37</v>
      </c>
      <c r="U1560" t="s">
        <v>38</v>
      </c>
      <c r="V1560" t="s">
        <v>350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585</v>
      </c>
      <c r="C1561">
        <v>163</v>
      </c>
      <c r="D1561">
        <v>87</v>
      </c>
      <c r="E1561">
        <v>255</v>
      </c>
      <c r="F1561">
        <v>810</v>
      </c>
      <c r="G1561" t="s">
        <v>395</v>
      </c>
      <c r="H1561">
        <v>26000</v>
      </c>
      <c r="I1561">
        <v>43095600</v>
      </c>
      <c r="J1561" t="s">
        <v>223</v>
      </c>
      <c r="K1561" t="s">
        <v>224</v>
      </c>
      <c r="L1561" t="s">
        <v>5759</v>
      </c>
      <c r="M1561">
        <v>156267</v>
      </c>
      <c r="N1561">
        <v>29050</v>
      </c>
      <c r="O1561" t="s">
        <v>999</v>
      </c>
      <c r="P1561">
        <v>1</v>
      </c>
      <c r="Q1561" t="s">
        <v>5760</v>
      </c>
      <c r="R1561" t="s">
        <v>5761</v>
      </c>
      <c r="S1561">
        <v>340</v>
      </c>
      <c r="T1561" t="s">
        <v>37</v>
      </c>
      <c r="U1561" t="s">
        <v>727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424</v>
      </c>
      <c r="B1562" t="s">
        <v>71</v>
      </c>
      <c r="C1562">
        <v>63</v>
      </c>
      <c r="D1562">
        <v>107</v>
      </c>
      <c r="E1562">
        <v>0</v>
      </c>
      <c r="F1562">
        <v>159</v>
      </c>
      <c r="G1562" t="s">
        <v>5762</v>
      </c>
      <c r="H1562">
        <v>29000</v>
      </c>
      <c r="I1562">
        <v>18636537</v>
      </c>
      <c r="J1562" t="s">
        <v>5763</v>
      </c>
      <c r="K1562" t="s">
        <v>152</v>
      </c>
      <c r="L1562" t="s">
        <v>5764</v>
      </c>
      <c r="M1562">
        <v>69197</v>
      </c>
      <c r="N1562">
        <v>29743</v>
      </c>
      <c r="O1562" t="s">
        <v>5765</v>
      </c>
      <c r="P1562">
        <v>0</v>
      </c>
      <c r="Q1562" t="s">
        <v>5766</v>
      </c>
      <c r="R1562" t="s">
        <v>5767</v>
      </c>
      <c r="S1562">
        <v>216</v>
      </c>
      <c r="T1562" t="s">
        <v>37</v>
      </c>
      <c r="U1562" t="s">
        <v>389</v>
      </c>
      <c r="V1562" t="s">
        <v>350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3653</v>
      </c>
      <c r="C1563">
        <v>90</v>
      </c>
      <c r="D1563">
        <v>90</v>
      </c>
      <c r="E1563">
        <v>29</v>
      </c>
      <c r="F1563">
        <v>142</v>
      </c>
      <c r="G1563" t="s">
        <v>5768</v>
      </c>
      <c r="H1563">
        <v>638</v>
      </c>
      <c r="I1563">
        <v>17848322</v>
      </c>
      <c r="J1563" t="s">
        <v>816</v>
      </c>
      <c r="K1563" t="s">
        <v>1409</v>
      </c>
      <c r="L1563" t="s">
        <v>5769</v>
      </c>
      <c r="M1563">
        <v>18771</v>
      </c>
      <c r="N1563">
        <v>961</v>
      </c>
      <c r="O1563" t="s">
        <v>5770</v>
      </c>
      <c r="P1563">
        <v>1</v>
      </c>
      <c r="Q1563" t="s">
        <v>5771</v>
      </c>
      <c r="R1563" t="s">
        <v>5772</v>
      </c>
      <c r="S1563">
        <v>102</v>
      </c>
      <c r="T1563" t="s">
        <v>37</v>
      </c>
      <c r="U1563" t="s">
        <v>5773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293</v>
      </c>
      <c r="C1564">
        <v>163</v>
      </c>
      <c r="D1564">
        <v>121</v>
      </c>
      <c r="E1564">
        <v>17000</v>
      </c>
      <c r="F1564">
        <v>245</v>
      </c>
      <c r="G1564" t="s">
        <v>5774</v>
      </c>
      <c r="H1564">
        <v>12000</v>
      </c>
      <c r="I1564">
        <v>16640210</v>
      </c>
      <c r="J1564" t="s">
        <v>1861</v>
      </c>
      <c r="K1564" t="s">
        <v>405</v>
      </c>
      <c r="L1564" t="s">
        <v>5775</v>
      </c>
      <c r="M1564">
        <v>53028</v>
      </c>
      <c r="N1564">
        <v>13040</v>
      </c>
      <c r="O1564" t="s">
        <v>5776</v>
      </c>
      <c r="P1564">
        <v>0</v>
      </c>
      <c r="Q1564" t="s">
        <v>5777</v>
      </c>
      <c r="R1564" t="s">
        <v>5778</v>
      </c>
      <c r="S1564">
        <v>382</v>
      </c>
      <c r="T1564" t="s">
        <v>37</v>
      </c>
      <c r="U1564" t="s">
        <v>38</v>
      </c>
      <c r="V1564" t="s">
        <v>350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5779</v>
      </c>
      <c r="C1565">
        <v>197</v>
      </c>
      <c r="D1565">
        <v>119</v>
      </c>
      <c r="E1565">
        <v>238</v>
      </c>
      <c r="F1565">
        <v>447</v>
      </c>
      <c r="G1565" t="s">
        <v>841</v>
      </c>
      <c r="H1565">
        <v>1000</v>
      </c>
      <c r="I1565">
        <v>13763130</v>
      </c>
      <c r="J1565" t="s">
        <v>707</v>
      </c>
      <c r="K1565" t="s">
        <v>440</v>
      </c>
      <c r="L1565" t="s">
        <v>5780</v>
      </c>
      <c r="M1565">
        <v>87768</v>
      </c>
      <c r="N1565">
        <v>2925</v>
      </c>
      <c r="O1565" t="s">
        <v>1350</v>
      </c>
      <c r="P1565">
        <v>0</v>
      </c>
      <c r="Q1565" t="s">
        <v>5781</v>
      </c>
      <c r="R1565" t="s">
        <v>5782</v>
      </c>
      <c r="S1565">
        <v>187</v>
      </c>
      <c r="T1565" t="s">
        <v>37</v>
      </c>
      <c r="U1565" t="s">
        <v>38</v>
      </c>
      <c r="V1565" t="s">
        <v>350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5783</v>
      </c>
      <c r="C1566">
        <v>93</v>
      </c>
      <c r="D1566">
        <v>107</v>
      </c>
      <c r="E1566">
        <v>26</v>
      </c>
      <c r="F1566">
        <v>535</v>
      </c>
      <c r="G1566" t="s">
        <v>5048</v>
      </c>
      <c r="H1566">
        <v>889</v>
      </c>
      <c r="I1566">
        <v>10956379</v>
      </c>
      <c r="J1566" t="s">
        <v>5784</v>
      </c>
      <c r="K1566" t="s">
        <v>2144</v>
      </c>
      <c r="L1566" t="s">
        <v>5785</v>
      </c>
      <c r="M1566">
        <v>21506</v>
      </c>
      <c r="N1566">
        <v>3274</v>
      </c>
      <c r="O1566" t="s">
        <v>2389</v>
      </c>
      <c r="P1566">
        <v>0</v>
      </c>
      <c r="Q1566" t="s">
        <v>5786</v>
      </c>
      <c r="R1566" t="s">
        <v>5787</v>
      </c>
      <c r="S1566">
        <v>364</v>
      </c>
      <c r="T1566" t="s">
        <v>37</v>
      </c>
      <c r="U1566" t="s">
        <v>3480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4783</v>
      </c>
      <c r="C1567">
        <v>15</v>
      </c>
      <c r="D1567">
        <v>110</v>
      </c>
      <c r="E1567">
        <v>278</v>
      </c>
      <c r="F1567">
        <v>179</v>
      </c>
      <c r="G1567" t="s">
        <v>1546</v>
      </c>
      <c r="H1567">
        <v>3000</v>
      </c>
      <c r="I1567">
        <v>4357000</v>
      </c>
      <c r="J1567" t="s">
        <v>309</v>
      </c>
      <c r="K1567" t="s">
        <v>1047</v>
      </c>
      <c r="L1567" t="s">
        <v>5788</v>
      </c>
      <c r="M1567">
        <v>5176</v>
      </c>
      <c r="N1567">
        <v>3864</v>
      </c>
      <c r="O1567" t="s">
        <v>5789</v>
      </c>
      <c r="P1567">
        <v>3</v>
      </c>
      <c r="Q1567" t="s">
        <v>5790</v>
      </c>
      <c r="R1567" t="s">
        <v>5791</v>
      </c>
      <c r="S1567">
        <v>30</v>
      </c>
      <c r="T1567" t="s">
        <v>37</v>
      </c>
      <c r="U1567" t="s">
        <v>38</v>
      </c>
      <c r="V1567" t="s">
        <v>84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5792</v>
      </c>
      <c r="C1568">
        <v>260</v>
      </c>
      <c r="D1568">
        <v>100</v>
      </c>
      <c r="E1568">
        <v>35</v>
      </c>
      <c r="F1568">
        <v>7000</v>
      </c>
      <c r="G1568" t="s">
        <v>202</v>
      </c>
      <c r="H1568">
        <v>12000</v>
      </c>
      <c r="I1568">
        <v>22525921</v>
      </c>
      <c r="J1568" t="s">
        <v>809</v>
      </c>
      <c r="K1568" t="s">
        <v>186</v>
      </c>
      <c r="L1568" t="s">
        <v>5793</v>
      </c>
      <c r="M1568">
        <v>60596</v>
      </c>
      <c r="N1568">
        <v>32094</v>
      </c>
      <c r="O1568" t="s">
        <v>311</v>
      </c>
      <c r="P1568">
        <v>4</v>
      </c>
      <c r="Q1568" t="s">
        <v>5794</v>
      </c>
      <c r="R1568" t="s">
        <v>5795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864</v>
      </c>
      <c r="C1569">
        <v>18</v>
      </c>
      <c r="D1569">
        <v>75</v>
      </c>
      <c r="E1569">
        <v>10</v>
      </c>
      <c r="F1569">
        <v>826</v>
      </c>
      <c r="G1569" t="s">
        <v>960</v>
      </c>
      <c r="H1569">
        <v>3000</v>
      </c>
      <c r="I1569">
        <v>3562749</v>
      </c>
      <c r="J1569" t="s">
        <v>5796</v>
      </c>
      <c r="K1569" t="s">
        <v>5797</v>
      </c>
      <c r="L1569" t="s">
        <v>5798</v>
      </c>
      <c r="M1569">
        <v>5600</v>
      </c>
      <c r="N1569">
        <v>7394</v>
      </c>
      <c r="O1569" t="s">
        <v>1173</v>
      </c>
      <c r="P1569">
        <v>0</v>
      </c>
      <c r="Q1569" t="s">
        <v>5799</v>
      </c>
      <c r="R1569" t="s">
        <v>5800</v>
      </c>
      <c r="S1569">
        <v>49</v>
      </c>
      <c r="T1569" t="s">
        <v>37</v>
      </c>
      <c r="U1569" t="s">
        <v>38</v>
      </c>
      <c r="V1569" t="s">
        <v>188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5801</v>
      </c>
      <c r="C1570">
        <v>70</v>
      </c>
      <c r="D1570">
        <v>132</v>
      </c>
      <c r="E1570">
        <v>0</v>
      </c>
      <c r="F1570">
        <v>876</v>
      </c>
      <c r="G1570" t="s">
        <v>1189</v>
      </c>
      <c r="H1570">
        <v>13000</v>
      </c>
      <c r="I1570">
        <v>2899970</v>
      </c>
      <c r="J1570" t="s">
        <v>1473</v>
      </c>
      <c r="K1570" t="s">
        <v>324</v>
      </c>
      <c r="L1570" t="s">
        <v>5802</v>
      </c>
      <c r="M1570">
        <v>8039</v>
      </c>
      <c r="N1570">
        <v>16878</v>
      </c>
      <c r="O1570" t="s">
        <v>1308</v>
      </c>
      <c r="P1570">
        <v>2</v>
      </c>
      <c r="Q1570" t="s">
        <v>5803</v>
      </c>
      <c r="R1570" t="s">
        <v>5804</v>
      </c>
      <c r="S1570">
        <v>161</v>
      </c>
      <c r="T1570" t="s">
        <v>37</v>
      </c>
      <c r="U1570" t="s">
        <v>38</v>
      </c>
      <c r="V1570" t="s">
        <v>350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424</v>
      </c>
      <c r="B1571" t="s">
        <v>753</v>
      </c>
      <c r="C1571">
        <v>183</v>
      </c>
      <c r="D1571">
        <v>105</v>
      </c>
      <c r="E1571">
        <v>0</v>
      </c>
      <c r="F1571">
        <v>308</v>
      </c>
      <c r="G1571" t="s">
        <v>5200</v>
      </c>
      <c r="H1571">
        <v>845</v>
      </c>
      <c r="I1571">
        <v>1304837</v>
      </c>
      <c r="J1571" t="s">
        <v>933</v>
      </c>
      <c r="K1571" t="s">
        <v>632</v>
      </c>
      <c r="L1571" t="s">
        <v>5805</v>
      </c>
      <c r="M1571">
        <v>21481</v>
      </c>
      <c r="N1571">
        <v>2355</v>
      </c>
      <c r="O1571" t="s">
        <v>3320</v>
      </c>
      <c r="P1571">
        <v>2</v>
      </c>
      <c r="Q1571" t="s">
        <v>5806</v>
      </c>
      <c r="R1571" t="s">
        <v>5807</v>
      </c>
      <c r="S1571">
        <v>175</v>
      </c>
      <c r="T1571" t="s">
        <v>37</v>
      </c>
      <c r="U1571" t="s">
        <v>38</v>
      </c>
      <c r="V1571" t="s">
        <v>350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5808</v>
      </c>
      <c r="C1572">
        <v>12</v>
      </c>
      <c r="D1572">
        <v>93</v>
      </c>
      <c r="E1572">
        <v>0</v>
      </c>
      <c r="F1572">
        <v>239</v>
      </c>
      <c r="G1572" t="s">
        <v>5809</v>
      </c>
      <c r="H1572">
        <v>330</v>
      </c>
      <c r="J1572" t="s">
        <v>5810</v>
      </c>
      <c r="K1572" t="s">
        <v>985</v>
      </c>
      <c r="L1572" t="s">
        <v>5811</v>
      </c>
      <c r="M1572">
        <v>3088</v>
      </c>
      <c r="N1572">
        <v>1073</v>
      </c>
      <c r="O1572" t="s">
        <v>5812</v>
      </c>
      <c r="P1572">
        <v>4</v>
      </c>
      <c r="Q1572" t="s">
        <v>5813</v>
      </c>
      <c r="R1572" t="s">
        <v>5814</v>
      </c>
      <c r="S1572">
        <v>31</v>
      </c>
      <c r="T1572" t="s">
        <v>37</v>
      </c>
      <c r="U1572" t="s">
        <v>38</v>
      </c>
      <c r="V1572" t="s">
        <v>84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2636</v>
      </c>
      <c r="C1573">
        <v>261</v>
      </c>
      <c r="D1573">
        <v>289</v>
      </c>
      <c r="E1573">
        <v>0</v>
      </c>
      <c r="F1573">
        <v>3000</v>
      </c>
      <c r="G1573" t="s">
        <v>98</v>
      </c>
      <c r="H1573">
        <v>11000</v>
      </c>
      <c r="I1573">
        <v>78800000</v>
      </c>
      <c r="J1573" t="s">
        <v>1469</v>
      </c>
      <c r="K1573" t="s">
        <v>253</v>
      </c>
      <c r="L1573" t="s">
        <v>5815</v>
      </c>
      <c r="M1573">
        <v>450676</v>
      </c>
      <c r="N1573">
        <v>25313</v>
      </c>
      <c r="O1573" t="s">
        <v>819</v>
      </c>
      <c r="P1573">
        <v>1</v>
      </c>
      <c r="Q1573" t="s">
        <v>5816</v>
      </c>
      <c r="R1573" t="s">
        <v>5817</v>
      </c>
      <c r="S1573">
        <v>983</v>
      </c>
      <c r="T1573" t="s">
        <v>37</v>
      </c>
      <c r="U1573" t="s">
        <v>38</v>
      </c>
      <c r="V1573" t="s">
        <v>350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5818</v>
      </c>
      <c r="C1574">
        <v>167</v>
      </c>
      <c r="D1574">
        <v>102</v>
      </c>
      <c r="E1574">
        <v>8</v>
      </c>
      <c r="F1574">
        <v>472</v>
      </c>
      <c r="G1574" t="s">
        <v>478</v>
      </c>
      <c r="H1574">
        <v>839</v>
      </c>
      <c r="I1574">
        <v>17797316</v>
      </c>
      <c r="J1574" t="s">
        <v>816</v>
      </c>
      <c r="K1574" t="s">
        <v>2282</v>
      </c>
      <c r="L1574" t="s">
        <v>5819</v>
      </c>
      <c r="M1574">
        <v>50523</v>
      </c>
      <c r="N1574">
        <v>2961</v>
      </c>
      <c r="O1574" t="s">
        <v>5374</v>
      </c>
      <c r="P1574">
        <v>0</v>
      </c>
      <c r="Q1574" t="s">
        <v>5820</v>
      </c>
      <c r="R1574" t="s">
        <v>5821</v>
      </c>
      <c r="S1574">
        <v>113</v>
      </c>
      <c r="T1574" t="s">
        <v>37</v>
      </c>
      <c r="U1574" t="s">
        <v>38</v>
      </c>
      <c r="V1574" t="s">
        <v>350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2223</v>
      </c>
      <c r="C1575">
        <v>42</v>
      </c>
      <c r="D1575">
        <v>143</v>
      </c>
      <c r="E1575">
        <v>65</v>
      </c>
      <c r="F1575">
        <v>320</v>
      </c>
      <c r="G1575" t="s">
        <v>3473</v>
      </c>
      <c r="H1575">
        <v>975</v>
      </c>
      <c r="I1575">
        <v>82528097</v>
      </c>
      <c r="J1575" t="s">
        <v>3985</v>
      </c>
      <c r="K1575" t="s">
        <v>1785</v>
      </c>
      <c r="L1575" t="s">
        <v>5822</v>
      </c>
      <c r="M1575">
        <v>30230</v>
      </c>
      <c r="N1575">
        <v>2223</v>
      </c>
      <c r="O1575" t="s">
        <v>5823</v>
      </c>
      <c r="P1575">
        <v>1</v>
      </c>
      <c r="Q1575" t="s">
        <v>5824</v>
      </c>
      <c r="R1575" t="s">
        <v>5825</v>
      </c>
      <c r="S1575">
        <v>154</v>
      </c>
      <c r="T1575" t="s">
        <v>37</v>
      </c>
      <c r="U1575" t="s">
        <v>38</v>
      </c>
      <c r="V1575" t="s">
        <v>84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5826</v>
      </c>
      <c r="C1576">
        <v>130</v>
      </c>
      <c r="D1576">
        <v>113</v>
      </c>
      <c r="E1576">
        <v>34</v>
      </c>
      <c r="F1576">
        <v>24</v>
      </c>
      <c r="G1576" t="s">
        <v>621</v>
      </c>
      <c r="H1576">
        <v>10000</v>
      </c>
      <c r="I1576">
        <v>14268533</v>
      </c>
      <c r="J1576" t="s">
        <v>5827</v>
      </c>
      <c r="K1576" t="s">
        <v>275</v>
      </c>
      <c r="L1576" t="s">
        <v>5828</v>
      </c>
      <c r="M1576">
        <v>17319</v>
      </c>
      <c r="N1576">
        <v>10910</v>
      </c>
      <c r="O1576" t="s">
        <v>5829</v>
      </c>
      <c r="P1576">
        <v>2</v>
      </c>
      <c r="Q1576" t="s">
        <v>5830</v>
      </c>
      <c r="R1576" t="s">
        <v>5831</v>
      </c>
      <c r="S1576">
        <v>100</v>
      </c>
      <c r="T1576" t="s">
        <v>37</v>
      </c>
      <c r="U1576" t="s">
        <v>56</v>
      </c>
      <c r="V1576" t="s">
        <v>350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1059</v>
      </c>
      <c r="C1577">
        <v>66</v>
      </c>
      <c r="D1577">
        <v>161</v>
      </c>
      <c r="E1577">
        <v>521</v>
      </c>
      <c r="F1577">
        <v>184</v>
      </c>
      <c r="G1577" t="s">
        <v>676</v>
      </c>
      <c r="H1577">
        <v>11000</v>
      </c>
      <c r="I1577">
        <v>87100000</v>
      </c>
      <c r="J1577" t="s">
        <v>4112</v>
      </c>
      <c r="K1577" t="s">
        <v>1121</v>
      </c>
      <c r="L1577" t="s">
        <v>5832</v>
      </c>
      <c r="M1577">
        <v>52339</v>
      </c>
      <c r="N1577">
        <v>12518</v>
      </c>
      <c r="O1577" t="s">
        <v>1603</v>
      </c>
      <c r="P1577">
        <v>0</v>
      </c>
      <c r="Q1577" t="s">
        <v>5833</v>
      </c>
      <c r="R1577" t="s">
        <v>5834</v>
      </c>
      <c r="S1577">
        <v>200</v>
      </c>
      <c r="T1577" t="s">
        <v>37</v>
      </c>
      <c r="U1577" t="s">
        <v>38</v>
      </c>
      <c r="V1577" t="s">
        <v>84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271</v>
      </c>
      <c r="C1578">
        <v>449</v>
      </c>
      <c r="D1578">
        <v>138</v>
      </c>
      <c r="E1578">
        <v>0</v>
      </c>
      <c r="F1578">
        <v>874</v>
      </c>
      <c r="G1578" t="s">
        <v>232</v>
      </c>
      <c r="H1578">
        <v>18000</v>
      </c>
      <c r="I1578">
        <v>93749203</v>
      </c>
      <c r="J1578" t="s">
        <v>1861</v>
      </c>
      <c r="K1578" t="s">
        <v>840</v>
      </c>
      <c r="L1578" t="s">
        <v>5835</v>
      </c>
      <c r="M1578">
        <v>264047</v>
      </c>
      <c r="N1578">
        <v>20952</v>
      </c>
      <c r="O1578" t="s">
        <v>4132</v>
      </c>
      <c r="P1578">
        <v>0</v>
      </c>
      <c r="Q1578" t="s">
        <v>5836</v>
      </c>
      <c r="R1578" t="s">
        <v>5837</v>
      </c>
      <c r="S1578">
        <v>491</v>
      </c>
      <c r="T1578" t="s">
        <v>37</v>
      </c>
      <c r="U1578" t="s">
        <v>38</v>
      </c>
      <c r="V1578" t="s">
        <v>350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5838</v>
      </c>
      <c r="C1579">
        <v>121</v>
      </c>
      <c r="D1579">
        <v>126</v>
      </c>
      <c r="E1579">
        <v>43</v>
      </c>
      <c r="F1579">
        <v>177</v>
      </c>
      <c r="G1579" t="s">
        <v>782</v>
      </c>
      <c r="H1579">
        <v>244</v>
      </c>
      <c r="I1579">
        <v>62700000</v>
      </c>
      <c r="J1579" t="s">
        <v>157</v>
      </c>
      <c r="K1579" t="s">
        <v>577</v>
      </c>
      <c r="L1579" t="s">
        <v>5839</v>
      </c>
      <c r="M1579">
        <v>69534</v>
      </c>
      <c r="N1579">
        <v>1008</v>
      </c>
      <c r="O1579" t="s">
        <v>2613</v>
      </c>
      <c r="P1579">
        <v>2</v>
      </c>
      <c r="Q1579" t="s">
        <v>5840</v>
      </c>
      <c r="R1579" t="s">
        <v>5841</v>
      </c>
      <c r="S1579">
        <v>294</v>
      </c>
      <c r="T1579" t="s">
        <v>37</v>
      </c>
      <c r="U1579" t="s">
        <v>56</v>
      </c>
      <c r="V1579" t="s">
        <v>84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3168</v>
      </c>
      <c r="C1580">
        <v>536</v>
      </c>
      <c r="D1580">
        <v>99</v>
      </c>
      <c r="E1580">
        <v>0</v>
      </c>
      <c r="F1580">
        <v>670</v>
      </c>
      <c r="G1580" t="s">
        <v>107</v>
      </c>
      <c r="H1580">
        <v>13000</v>
      </c>
      <c r="I1580">
        <v>59073773</v>
      </c>
      <c r="J1580" t="s">
        <v>5842</v>
      </c>
      <c r="K1580" t="s">
        <v>324</v>
      </c>
      <c r="L1580" t="s">
        <v>5843</v>
      </c>
      <c r="M1580">
        <v>475518</v>
      </c>
      <c r="N1580">
        <v>15082</v>
      </c>
      <c r="O1580" t="s">
        <v>1133</v>
      </c>
      <c r="P1580">
        <v>0</v>
      </c>
      <c r="Q1580" t="s">
        <v>5844</v>
      </c>
      <c r="R1580" t="s">
        <v>5845</v>
      </c>
      <c r="S1580">
        <v>644</v>
      </c>
      <c r="T1580" t="s">
        <v>37</v>
      </c>
      <c r="U1580" t="s">
        <v>38</v>
      </c>
      <c r="V1580" t="s">
        <v>350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4990</v>
      </c>
      <c r="C1581">
        <v>135</v>
      </c>
      <c r="D1581">
        <v>101</v>
      </c>
      <c r="E1581">
        <v>96</v>
      </c>
      <c r="F1581">
        <v>442</v>
      </c>
      <c r="G1581" t="s">
        <v>1260</v>
      </c>
      <c r="H1581">
        <v>12000</v>
      </c>
      <c r="I1581">
        <v>24185781</v>
      </c>
      <c r="J1581" t="s">
        <v>5846</v>
      </c>
      <c r="K1581" t="s">
        <v>433</v>
      </c>
      <c r="L1581" t="s">
        <v>5847</v>
      </c>
      <c r="M1581">
        <v>30339</v>
      </c>
      <c r="N1581">
        <v>13811</v>
      </c>
      <c r="O1581" t="s">
        <v>5848</v>
      </c>
      <c r="P1581">
        <v>1</v>
      </c>
      <c r="Q1581" t="s">
        <v>5849</v>
      </c>
      <c r="R1581" t="s">
        <v>5850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2873</v>
      </c>
      <c r="C1582">
        <v>74</v>
      </c>
      <c r="D1582">
        <v>103</v>
      </c>
      <c r="E1582">
        <v>155</v>
      </c>
      <c r="F1582">
        <v>125</v>
      </c>
      <c r="G1582" t="s">
        <v>5851</v>
      </c>
      <c r="H1582">
        <v>687</v>
      </c>
      <c r="I1582">
        <v>53133888</v>
      </c>
      <c r="J1582" t="s">
        <v>5852</v>
      </c>
      <c r="K1582" t="s">
        <v>4002</v>
      </c>
      <c r="L1582" t="s">
        <v>5853</v>
      </c>
      <c r="M1582">
        <v>50389</v>
      </c>
      <c r="N1582">
        <v>1440</v>
      </c>
      <c r="O1582" t="s">
        <v>5854</v>
      </c>
      <c r="P1582">
        <v>0</v>
      </c>
      <c r="Q1582" t="s">
        <v>5855</v>
      </c>
      <c r="R1582" t="s">
        <v>5856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1494</v>
      </c>
      <c r="C1583">
        <v>168</v>
      </c>
      <c r="D1583">
        <v>118</v>
      </c>
      <c r="E1583">
        <v>40</v>
      </c>
      <c r="F1583">
        <v>617</v>
      </c>
      <c r="G1583" t="s">
        <v>409</v>
      </c>
      <c r="H1583">
        <v>2000</v>
      </c>
      <c r="I1583">
        <v>44983704</v>
      </c>
      <c r="J1583" t="s">
        <v>5857</v>
      </c>
      <c r="K1583" t="s">
        <v>319</v>
      </c>
      <c r="L1583" t="s">
        <v>5858</v>
      </c>
      <c r="M1583">
        <v>81866</v>
      </c>
      <c r="N1583">
        <v>4045</v>
      </c>
      <c r="O1583" t="s">
        <v>730</v>
      </c>
      <c r="P1583">
        <v>0</v>
      </c>
      <c r="Q1583" t="s">
        <v>5859</v>
      </c>
      <c r="R1583" t="s">
        <v>5860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522</v>
      </c>
      <c r="C1584">
        <v>464</v>
      </c>
      <c r="D1584">
        <v>116</v>
      </c>
      <c r="E1584">
        <v>176</v>
      </c>
      <c r="F1584">
        <v>322</v>
      </c>
      <c r="G1584" t="s">
        <v>523</v>
      </c>
      <c r="H1584">
        <v>783</v>
      </c>
      <c r="I1584">
        <v>118099659</v>
      </c>
      <c r="J1584" t="s">
        <v>524</v>
      </c>
      <c r="K1584" t="s">
        <v>525</v>
      </c>
      <c r="L1584" t="s">
        <v>526</v>
      </c>
      <c r="M1584">
        <v>69790</v>
      </c>
      <c r="N1584">
        <v>2097</v>
      </c>
      <c r="O1584" t="s">
        <v>527</v>
      </c>
      <c r="P1584">
        <v>4</v>
      </c>
      <c r="Q1584" t="s">
        <v>528</v>
      </c>
      <c r="R1584" t="s">
        <v>529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5861</v>
      </c>
      <c r="C1585">
        <v>204</v>
      </c>
      <c r="D1585">
        <v>99</v>
      </c>
      <c r="E1585">
        <v>0</v>
      </c>
      <c r="F1585">
        <v>816</v>
      </c>
      <c r="G1585" t="s">
        <v>2623</v>
      </c>
      <c r="H1585">
        <v>26000</v>
      </c>
      <c r="I1585">
        <v>58879132</v>
      </c>
      <c r="J1585" t="s">
        <v>2005</v>
      </c>
      <c r="K1585" t="s">
        <v>87</v>
      </c>
      <c r="L1585" t="s">
        <v>5862</v>
      </c>
      <c r="M1585">
        <v>66123</v>
      </c>
      <c r="N1585">
        <v>40312</v>
      </c>
      <c r="O1585" t="s">
        <v>5532</v>
      </c>
      <c r="P1585">
        <v>4</v>
      </c>
      <c r="Q1585" t="s">
        <v>5863</v>
      </c>
      <c r="R1585" t="s">
        <v>5864</v>
      </c>
      <c r="S1585">
        <v>219</v>
      </c>
      <c r="T1585" t="s">
        <v>37</v>
      </c>
      <c r="U1585" t="s">
        <v>38</v>
      </c>
      <c r="V1585" t="s">
        <v>350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120</v>
      </c>
      <c r="C1586">
        <v>96</v>
      </c>
      <c r="D1586">
        <v>105</v>
      </c>
      <c r="E1586">
        <v>188</v>
      </c>
      <c r="F1586">
        <v>482</v>
      </c>
      <c r="G1586" t="s">
        <v>565</v>
      </c>
      <c r="H1586">
        <v>848</v>
      </c>
      <c r="I1586">
        <v>72077000</v>
      </c>
      <c r="J1586" t="s">
        <v>3753</v>
      </c>
      <c r="K1586" t="s">
        <v>285</v>
      </c>
      <c r="L1586" t="s">
        <v>5865</v>
      </c>
      <c r="M1586">
        <v>62986</v>
      </c>
      <c r="N1586">
        <v>3439</v>
      </c>
      <c r="O1586" t="s">
        <v>3377</v>
      </c>
      <c r="P1586">
        <v>4</v>
      </c>
      <c r="Q1586" t="s">
        <v>5866</v>
      </c>
      <c r="R1586" t="s">
        <v>5867</v>
      </c>
      <c r="S1586">
        <v>150</v>
      </c>
      <c r="T1586" t="s">
        <v>37</v>
      </c>
      <c r="U1586" t="s">
        <v>38</v>
      </c>
      <c r="V1586" t="s">
        <v>350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424</v>
      </c>
      <c r="B1587" t="s">
        <v>117</v>
      </c>
      <c r="C1587">
        <v>223</v>
      </c>
      <c r="D1587">
        <v>113</v>
      </c>
      <c r="E1587">
        <v>252</v>
      </c>
      <c r="F1587">
        <v>90</v>
      </c>
      <c r="G1587" t="s">
        <v>5868</v>
      </c>
      <c r="H1587">
        <v>539</v>
      </c>
      <c r="I1587">
        <v>170684505</v>
      </c>
      <c r="J1587" t="s">
        <v>5869</v>
      </c>
      <c r="K1587" t="s">
        <v>1947</v>
      </c>
      <c r="L1587" t="s">
        <v>5870</v>
      </c>
      <c r="M1587">
        <v>172080</v>
      </c>
      <c r="N1587">
        <v>813</v>
      </c>
      <c r="O1587" t="s">
        <v>5871</v>
      </c>
      <c r="P1587">
        <v>0</v>
      </c>
      <c r="Q1587" t="s">
        <v>5872</v>
      </c>
      <c r="R1587" t="s">
        <v>5873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1043</v>
      </c>
      <c r="C1588">
        <v>112</v>
      </c>
      <c r="D1588">
        <v>93</v>
      </c>
      <c r="E1588">
        <v>221</v>
      </c>
      <c r="F1588">
        <v>781</v>
      </c>
      <c r="G1588" t="s">
        <v>1044</v>
      </c>
      <c r="H1588">
        <v>12000</v>
      </c>
      <c r="I1588">
        <v>163479795</v>
      </c>
      <c r="J1588" t="s">
        <v>1188</v>
      </c>
      <c r="K1588" t="s">
        <v>186</v>
      </c>
      <c r="L1588" t="s">
        <v>5874</v>
      </c>
      <c r="M1588">
        <v>161858</v>
      </c>
      <c r="N1588">
        <v>26760</v>
      </c>
      <c r="O1588" t="s">
        <v>5875</v>
      </c>
      <c r="P1588">
        <v>0</v>
      </c>
      <c r="Q1588" t="s">
        <v>5876</v>
      </c>
      <c r="R1588" t="s">
        <v>5877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5878</v>
      </c>
      <c r="C1589">
        <v>142</v>
      </c>
      <c r="D1589">
        <v>108</v>
      </c>
      <c r="E1589">
        <v>6</v>
      </c>
      <c r="F1589">
        <v>1000</v>
      </c>
      <c r="G1589" t="s">
        <v>5366</v>
      </c>
      <c r="H1589">
        <v>3000</v>
      </c>
      <c r="I1589">
        <v>145096820</v>
      </c>
      <c r="J1589" t="s">
        <v>809</v>
      </c>
      <c r="K1589" t="s">
        <v>2385</v>
      </c>
      <c r="L1589" t="s">
        <v>5879</v>
      </c>
      <c r="M1589">
        <v>200260</v>
      </c>
      <c r="N1589">
        <v>7872</v>
      </c>
      <c r="O1589" t="s">
        <v>1595</v>
      </c>
      <c r="P1589">
        <v>0</v>
      </c>
      <c r="Q1589" t="s">
        <v>5880</v>
      </c>
      <c r="R1589" t="s">
        <v>5881</v>
      </c>
      <c r="S1589">
        <v>431</v>
      </c>
      <c r="T1589" t="s">
        <v>37</v>
      </c>
      <c r="U1589" t="s">
        <v>38</v>
      </c>
      <c r="V1589" t="s">
        <v>350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208</v>
      </c>
      <c r="C1590">
        <v>166</v>
      </c>
      <c r="D1590">
        <v>74</v>
      </c>
      <c r="E1590">
        <v>487</v>
      </c>
      <c r="F1590">
        <v>802</v>
      </c>
      <c r="G1590" t="s">
        <v>216</v>
      </c>
      <c r="H1590">
        <v>15000</v>
      </c>
      <c r="I1590">
        <v>191796233</v>
      </c>
      <c r="J1590" t="s">
        <v>185</v>
      </c>
      <c r="K1590" t="s">
        <v>217</v>
      </c>
      <c r="L1590" t="s">
        <v>5882</v>
      </c>
      <c r="M1590">
        <v>623757</v>
      </c>
      <c r="N1590">
        <v>19046</v>
      </c>
      <c r="O1590" t="s">
        <v>1034</v>
      </c>
      <c r="P1590">
        <v>1</v>
      </c>
      <c r="Q1590" t="s">
        <v>5883</v>
      </c>
      <c r="R1590" t="s">
        <v>5884</v>
      </c>
      <c r="S1590">
        <v>391</v>
      </c>
      <c r="T1590" t="s">
        <v>37</v>
      </c>
      <c r="U1590" t="s">
        <v>38</v>
      </c>
      <c r="V1590" t="s">
        <v>188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779</v>
      </c>
      <c r="C1591">
        <v>114</v>
      </c>
      <c r="D1591">
        <v>116</v>
      </c>
      <c r="E1591">
        <v>101</v>
      </c>
      <c r="F1591">
        <v>780</v>
      </c>
      <c r="G1591" t="s">
        <v>1097</v>
      </c>
      <c r="H1591">
        <v>18000</v>
      </c>
      <c r="I1591">
        <v>121248145</v>
      </c>
      <c r="J1591" t="s">
        <v>1449</v>
      </c>
      <c r="K1591" t="s">
        <v>353</v>
      </c>
      <c r="L1591" t="s">
        <v>5885</v>
      </c>
      <c r="M1591">
        <v>260981</v>
      </c>
      <c r="N1591">
        <v>20966</v>
      </c>
      <c r="O1591" t="s">
        <v>557</v>
      </c>
      <c r="P1591">
        <v>0</v>
      </c>
      <c r="Q1591" t="s">
        <v>5886</v>
      </c>
      <c r="R1591" t="s">
        <v>5887</v>
      </c>
      <c r="S1591">
        <v>373</v>
      </c>
      <c r="T1591" t="s">
        <v>37</v>
      </c>
      <c r="U1591" t="s">
        <v>38</v>
      </c>
      <c r="V1591" t="s">
        <v>350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5888</v>
      </c>
      <c r="C1592">
        <v>214</v>
      </c>
      <c r="D1592">
        <v>104</v>
      </c>
      <c r="E1592">
        <v>23</v>
      </c>
      <c r="F1592">
        <v>281</v>
      </c>
      <c r="G1592" t="s">
        <v>5889</v>
      </c>
      <c r="H1592">
        <v>17000</v>
      </c>
      <c r="I1592">
        <v>125014030</v>
      </c>
      <c r="J1592" t="s">
        <v>151</v>
      </c>
      <c r="K1592" t="s">
        <v>277</v>
      </c>
      <c r="L1592" t="s">
        <v>5890</v>
      </c>
      <c r="M1592">
        <v>145852</v>
      </c>
      <c r="N1592">
        <v>18322</v>
      </c>
      <c r="O1592" t="s">
        <v>5891</v>
      </c>
      <c r="P1592">
        <v>0</v>
      </c>
      <c r="Q1592" t="s">
        <v>5892</v>
      </c>
      <c r="R1592" t="s">
        <v>5893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5894</v>
      </c>
      <c r="C1593">
        <v>126</v>
      </c>
      <c r="D1593">
        <v>106</v>
      </c>
      <c r="E1593">
        <v>12</v>
      </c>
      <c r="F1593">
        <v>946</v>
      </c>
      <c r="G1593" t="s">
        <v>300</v>
      </c>
      <c r="H1593">
        <v>11000</v>
      </c>
      <c r="I1593">
        <v>11854694</v>
      </c>
      <c r="J1593" t="s">
        <v>1473</v>
      </c>
      <c r="K1593" t="s">
        <v>253</v>
      </c>
      <c r="L1593" t="s">
        <v>5895</v>
      </c>
      <c r="M1593">
        <v>14281</v>
      </c>
      <c r="N1593">
        <v>17560</v>
      </c>
      <c r="O1593" t="s">
        <v>1097</v>
      </c>
      <c r="P1593">
        <v>2</v>
      </c>
      <c r="Q1593" t="s">
        <v>5896</v>
      </c>
      <c r="R1593" t="s">
        <v>5897</v>
      </c>
      <c r="S1593">
        <v>64</v>
      </c>
      <c r="T1593" t="s">
        <v>37</v>
      </c>
      <c r="U1593" t="s">
        <v>38</v>
      </c>
      <c r="V1593" t="s">
        <v>84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5648</v>
      </c>
      <c r="C1594">
        <v>157</v>
      </c>
      <c r="D1594">
        <v>120</v>
      </c>
      <c r="E1594">
        <v>132</v>
      </c>
      <c r="F1594">
        <v>1000</v>
      </c>
      <c r="G1594" t="s">
        <v>840</v>
      </c>
      <c r="H1594">
        <v>33000</v>
      </c>
      <c r="I1594">
        <v>115648585</v>
      </c>
      <c r="J1594" t="s">
        <v>795</v>
      </c>
      <c r="K1594" t="s">
        <v>1999</v>
      </c>
      <c r="L1594" t="s">
        <v>5898</v>
      </c>
      <c r="M1594">
        <v>160776</v>
      </c>
      <c r="N1594">
        <v>54877</v>
      </c>
      <c r="O1594" t="s">
        <v>1002</v>
      </c>
      <c r="P1594">
        <v>1</v>
      </c>
      <c r="Q1594" t="s">
        <v>5899</v>
      </c>
      <c r="R1594" t="s">
        <v>5900</v>
      </c>
      <c r="S1594">
        <v>402</v>
      </c>
      <c r="T1594" t="s">
        <v>37</v>
      </c>
      <c r="U1594" t="s">
        <v>38</v>
      </c>
      <c r="V1594" t="s">
        <v>84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668</v>
      </c>
      <c r="C1595">
        <v>104</v>
      </c>
      <c r="D1595">
        <v>135</v>
      </c>
      <c r="E1595">
        <v>323</v>
      </c>
      <c r="F1595">
        <v>495</v>
      </c>
      <c r="G1595" t="s">
        <v>802</v>
      </c>
      <c r="H1595">
        <v>826</v>
      </c>
      <c r="I1595">
        <v>122012643</v>
      </c>
      <c r="J1595" t="s">
        <v>50</v>
      </c>
      <c r="K1595" t="s">
        <v>672</v>
      </c>
      <c r="L1595" t="s">
        <v>5901</v>
      </c>
      <c r="M1595">
        <v>143696</v>
      </c>
      <c r="N1595">
        <v>2575</v>
      </c>
      <c r="O1595" t="s">
        <v>1575</v>
      </c>
      <c r="P1595">
        <v>1</v>
      </c>
      <c r="Q1595" t="s">
        <v>5902</v>
      </c>
      <c r="R1595" t="s">
        <v>5903</v>
      </c>
      <c r="S1595">
        <v>241</v>
      </c>
      <c r="T1595" t="s">
        <v>37</v>
      </c>
      <c r="U1595" t="s">
        <v>38</v>
      </c>
      <c r="V1595" t="s">
        <v>84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4823</v>
      </c>
      <c r="C1596">
        <v>304</v>
      </c>
      <c r="D1596">
        <v>132</v>
      </c>
      <c r="E1596">
        <v>304</v>
      </c>
      <c r="F1596">
        <v>898</v>
      </c>
      <c r="G1596" t="s">
        <v>983</v>
      </c>
      <c r="H1596">
        <v>15000</v>
      </c>
      <c r="I1596">
        <v>116631310</v>
      </c>
      <c r="J1596" t="s">
        <v>760</v>
      </c>
      <c r="K1596" t="s">
        <v>2969</v>
      </c>
      <c r="L1596" t="s">
        <v>5904</v>
      </c>
      <c r="M1596">
        <v>87665</v>
      </c>
      <c r="N1596">
        <v>20035</v>
      </c>
      <c r="O1596" t="s">
        <v>1189</v>
      </c>
      <c r="P1596">
        <v>0</v>
      </c>
      <c r="Q1596" t="s">
        <v>5905</v>
      </c>
      <c r="R1596" t="s">
        <v>5906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424</v>
      </c>
      <c r="B1597" t="s">
        <v>2845</v>
      </c>
      <c r="C1597">
        <v>191</v>
      </c>
      <c r="D1597">
        <v>92</v>
      </c>
      <c r="E1597">
        <v>43</v>
      </c>
      <c r="F1597">
        <v>936</v>
      </c>
      <c r="G1597" t="s">
        <v>600</v>
      </c>
      <c r="H1597">
        <v>989</v>
      </c>
      <c r="I1597">
        <v>114324072</v>
      </c>
      <c r="J1597" t="s">
        <v>1699</v>
      </c>
      <c r="K1597" t="s">
        <v>1412</v>
      </c>
      <c r="L1597" t="s">
        <v>5907</v>
      </c>
      <c r="M1597">
        <v>185338</v>
      </c>
      <c r="N1597">
        <v>4730</v>
      </c>
      <c r="O1597" t="s">
        <v>30</v>
      </c>
      <c r="P1597">
        <v>0</v>
      </c>
      <c r="Q1597" t="s">
        <v>5908</v>
      </c>
      <c r="R1597" t="s">
        <v>5909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120</v>
      </c>
      <c r="C1598">
        <v>55</v>
      </c>
      <c r="D1598">
        <v>99</v>
      </c>
      <c r="E1598">
        <v>188</v>
      </c>
      <c r="F1598">
        <v>436</v>
      </c>
      <c r="G1598" t="s">
        <v>5238</v>
      </c>
      <c r="H1598">
        <v>1000</v>
      </c>
      <c r="I1598">
        <v>113502246</v>
      </c>
      <c r="J1598" t="s">
        <v>1269</v>
      </c>
      <c r="K1598" t="s">
        <v>1766</v>
      </c>
      <c r="L1598" t="s">
        <v>5910</v>
      </c>
      <c r="M1598">
        <v>96607</v>
      </c>
      <c r="N1598">
        <v>3696</v>
      </c>
      <c r="O1598" t="s">
        <v>5911</v>
      </c>
      <c r="P1598">
        <v>0</v>
      </c>
      <c r="Q1598" t="s">
        <v>5912</v>
      </c>
      <c r="R1598" t="s">
        <v>5913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2768</v>
      </c>
      <c r="C1599">
        <v>59</v>
      </c>
      <c r="D1599">
        <v>90</v>
      </c>
      <c r="E1599">
        <v>176</v>
      </c>
      <c r="F1599">
        <v>460</v>
      </c>
      <c r="G1599" t="s">
        <v>684</v>
      </c>
      <c r="H1599">
        <v>531</v>
      </c>
      <c r="I1599">
        <v>108360000</v>
      </c>
      <c r="J1599" t="s">
        <v>2005</v>
      </c>
      <c r="K1599" t="s">
        <v>423</v>
      </c>
      <c r="L1599" t="s">
        <v>5914</v>
      </c>
      <c r="M1599">
        <v>160321</v>
      </c>
      <c r="N1599">
        <v>2203</v>
      </c>
      <c r="O1599" t="s">
        <v>1914</v>
      </c>
      <c r="P1599">
        <v>0</v>
      </c>
      <c r="Q1599" t="s">
        <v>5915</v>
      </c>
      <c r="R1599" t="s">
        <v>5916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1439</v>
      </c>
      <c r="C1600">
        <v>108</v>
      </c>
      <c r="D1600">
        <v>111</v>
      </c>
      <c r="E1600">
        <v>0</v>
      </c>
      <c r="F1600">
        <v>529</v>
      </c>
      <c r="G1600" t="s">
        <v>1440</v>
      </c>
      <c r="H1600">
        <v>11000</v>
      </c>
      <c r="I1600">
        <v>108244774</v>
      </c>
      <c r="J1600" t="s">
        <v>1247</v>
      </c>
      <c r="K1600" t="s">
        <v>175</v>
      </c>
      <c r="L1600" t="s">
        <v>5917</v>
      </c>
      <c r="M1600">
        <v>94049</v>
      </c>
      <c r="N1600">
        <v>13645</v>
      </c>
      <c r="O1600" t="s">
        <v>5918</v>
      </c>
      <c r="P1600">
        <v>2</v>
      </c>
      <c r="Q1600" t="s">
        <v>5919</v>
      </c>
      <c r="R1600" t="s">
        <v>5920</v>
      </c>
      <c r="S1600">
        <v>301</v>
      </c>
      <c r="T1600" t="s">
        <v>37</v>
      </c>
      <c r="U1600" t="s">
        <v>38</v>
      </c>
      <c r="V1600" t="s">
        <v>188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5284</v>
      </c>
      <c r="C1601">
        <v>50</v>
      </c>
      <c r="D1601">
        <v>103</v>
      </c>
      <c r="E1601">
        <v>37</v>
      </c>
      <c r="F1601">
        <v>452</v>
      </c>
      <c r="G1601" t="s">
        <v>4504</v>
      </c>
      <c r="H1601">
        <v>944</v>
      </c>
      <c r="I1601">
        <v>105444419</v>
      </c>
      <c r="J1601" t="s">
        <v>809</v>
      </c>
      <c r="K1601" t="s">
        <v>1921</v>
      </c>
      <c r="L1601" t="s">
        <v>5921</v>
      </c>
      <c r="M1601">
        <v>31817</v>
      </c>
      <c r="N1601">
        <v>3143</v>
      </c>
      <c r="O1601" t="s">
        <v>892</v>
      </c>
      <c r="P1601">
        <v>3</v>
      </c>
      <c r="Q1601" t="s">
        <v>5922</v>
      </c>
      <c r="R1601" t="s">
        <v>5923</v>
      </c>
      <c r="S1601">
        <v>117</v>
      </c>
      <c r="T1601" t="s">
        <v>37</v>
      </c>
      <c r="U1601" t="s">
        <v>38</v>
      </c>
      <c r="V1601" t="s">
        <v>84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394</v>
      </c>
      <c r="C1602">
        <v>216</v>
      </c>
      <c r="D1602">
        <v>127</v>
      </c>
      <c r="E1602">
        <v>21000</v>
      </c>
      <c r="F1602">
        <v>360</v>
      </c>
      <c r="G1602" t="s">
        <v>226</v>
      </c>
      <c r="H1602">
        <v>11000</v>
      </c>
      <c r="I1602">
        <v>100125340</v>
      </c>
      <c r="J1602" t="s">
        <v>1025</v>
      </c>
      <c r="K1602" t="s">
        <v>283</v>
      </c>
      <c r="L1602" t="s">
        <v>5924</v>
      </c>
      <c r="M1602">
        <v>1023511</v>
      </c>
      <c r="N1602">
        <v>22678</v>
      </c>
      <c r="O1602" t="s">
        <v>743</v>
      </c>
      <c r="P1602">
        <v>0</v>
      </c>
      <c r="Q1602" t="s">
        <v>5925</v>
      </c>
      <c r="R1602" t="s">
        <v>5926</v>
      </c>
      <c r="S1602">
        <v>1080</v>
      </c>
      <c r="T1602" t="s">
        <v>37</v>
      </c>
      <c r="U1602" t="s">
        <v>38</v>
      </c>
      <c r="V1602" t="s">
        <v>350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702</v>
      </c>
      <c r="C1603">
        <v>472</v>
      </c>
      <c r="D1603">
        <v>112</v>
      </c>
      <c r="E1603">
        <v>662</v>
      </c>
      <c r="F1603">
        <v>107</v>
      </c>
      <c r="G1603" t="s">
        <v>3972</v>
      </c>
      <c r="H1603">
        <v>2000</v>
      </c>
      <c r="I1603">
        <v>115646235</v>
      </c>
      <c r="J1603" t="s">
        <v>1275</v>
      </c>
      <c r="K1603" t="s">
        <v>334</v>
      </c>
      <c r="L1603" t="s">
        <v>5927</v>
      </c>
      <c r="M1603">
        <v>531737</v>
      </c>
      <c r="N1603">
        <v>2639</v>
      </c>
      <c r="O1603" t="s">
        <v>1163</v>
      </c>
      <c r="P1603">
        <v>0</v>
      </c>
      <c r="Q1603" t="s">
        <v>5928</v>
      </c>
      <c r="R1603" t="s">
        <v>5929</v>
      </c>
      <c r="S1603">
        <v>1262</v>
      </c>
      <c r="T1603" t="s">
        <v>37</v>
      </c>
      <c r="U1603" t="s">
        <v>5930</v>
      </c>
      <c r="V1603" t="s">
        <v>350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5931</v>
      </c>
      <c r="C1604">
        <v>89</v>
      </c>
      <c r="D1604">
        <v>87</v>
      </c>
      <c r="E1604">
        <v>47</v>
      </c>
      <c r="F1604">
        <v>217</v>
      </c>
      <c r="G1604" t="s">
        <v>863</v>
      </c>
      <c r="H1604">
        <v>19000</v>
      </c>
      <c r="I1604">
        <v>85416609</v>
      </c>
      <c r="J1604" t="s">
        <v>185</v>
      </c>
      <c r="K1604" t="s">
        <v>88</v>
      </c>
      <c r="L1604" t="s">
        <v>5932</v>
      </c>
      <c r="M1604">
        <v>58906</v>
      </c>
      <c r="N1604">
        <v>20097</v>
      </c>
      <c r="O1604" t="s">
        <v>5933</v>
      </c>
      <c r="P1604">
        <v>0</v>
      </c>
      <c r="Q1604" t="s">
        <v>5934</v>
      </c>
      <c r="R1604" t="s">
        <v>5935</v>
      </c>
      <c r="S1604">
        <v>186</v>
      </c>
      <c r="T1604" t="s">
        <v>37</v>
      </c>
      <c r="U1604" t="s">
        <v>38</v>
      </c>
      <c r="V1604" t="s">
        <v>84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1574</v>
      </c>
      <c r="C1605">
        <v>229</v>
      </c>
      <c r="D1605">
        <v>138</v>
      </c>
      <c r="E1605">
        <v>16000</v>
      </c>
      <c r="F1605">
        <v>262</v>
      </c>
      <c r="G1605" t="s">
        <v>5936</v>
      </c>
      <c r="H1605">
        <v>616</v>
      </c>
      <c r="I1605">
        <v>90135191</v>
      </c>
      <c r="J1605" t="s">
        <v>1025</v>
      </c>
      <c r="K1605" t="s">
        <v>4487</v>
      </c>
      <c r="L1605" t="s">
        <v>5937</v>
      </c>
      <c r="M1605">
        <v>338415</v>
      </c>
      <c r="N1605">
        <v>1942</v>
      </c>
      <c r="O1605" t="s">
        <v>5938</v>
      </c>
      <c r="P1605">
        <v>0</v>
      </c>
      <c r="Q1605" t="s">
        <v>5939</v>
      </c>
      <c r="R1605" t="s">
        <v>5940</v>
      </c>
      <c r="S1605">
        <v>935</v>
      </c>
      <c r="T1605" t="s">
        <v>37</v>
      </c>
      <c r="U1605" t="s">
        <v>38</v>
      </c>
      <c r="V1605" t="s">
        <v>350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1574</v>
      </c>
      <c r="C1606">
        <v>268</v>
      </c>
      <c r="D1606">
        <v>132</v>
      </c>
      <c r="E1606">
        <v>16000</v>
      </c>
      <c r="F1606">
        <v>567</v>
      </c>
      <c r="G1606" t="s">
        <v>283</v>
      </c>
      <c r="H1606">
        <v>16000</v>
      </c>
      <c r="I1606">
        <v>100422786</v>
      </c>
      <c r="J1606" t="s">
        <v>1607</v>
      </c>
      <c r="K1606" t="s">
        <v>1574</v>
      </c>
      <c r="L1606" t="s">
        <v>5941</v>
      </c>
      <c r="M1606">
        <v>482064</v>
      </c>
      <c r="N1606">
        <v>28830</v>
      </c>
      <c r="O1606" t="s">
        <v>5942</v>
      </c>
      <c r="P1606">
        <v>1</v>
      </c>
      <c r="Q1606" t="s">
        <v>5943</v>
      </c>
      <c r="R1606" t="s">
        <v>5944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2004</v>
      </c>
      <c r="C1607">
        <v>145</v>
      </c>
      <c r="D1607">
        <v>103</v>
      </c>
      <c r="E1607">
        <v>11000</v>
      </c>
      <c r="F1607">
        <v>636</v>
      </c>
      <c r="G1607" t="s">
        <v>801</v>
      </c>
      <c r="H1607">
        <v>22000</v>
      </c>
      <c r="I1607">
        <v>106694016</v>
      </c>
      <c r="J1607" t="s">
        <v>541</v>
      </c>
      <c r="K1607" t="s">
        <v>850</v>
      </c>
      <c r="L1607" t="s">
        <v>5945</v>
      </c>
      <c r="M1607">
        <v>123940</v>
      </c>
      <c r="N1607">
        <v>24333</v>
      </c>
      <c r="O1607" t="s">
        <v>679</v>
      </c>
      <c r="P1607">
        <v>2</v>
      </c>
      <c r="Q1607" t="s">
        <v>5946</v>
      </c>
      <c r="R1607" t="s">
        <v>5947</v>
      </c>
      <c r="S1607">
        <v>337</v>
      </c>
      <c r="T1607" t="s">
        <v>37</v>
      </c>
      <c r="U1607" t="s">
        <v>38</v>
      </c>
      <c r="V1607" t="s">
        <v>350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4182</v>
      </c>
      <c r="C1608">
        <v>177</v>
      </c>
      <c r="D1608">
        <v>123</v>
      </c>
      <c r="E1608">
        <v>415</v>
      </c>
      <c r="F1608">
        <v>545</v>
      </c>
      <c r="G1608" t="s">
        <v>5129</v>
      </c>
      <c r="H1608">
        <v>33000</v>
      </c>
      <c r="I1608">
        <v>64286</v>
      </c>
      <c r="J1608" t="s">
        <v>151</v>
      </c>
      <c r="K1608" t="s">
        <v>1999</v>
      </c>
      <c r="L1608" t="s">
        <v>5948</v>
      </c>
      <c r="M1608">
        <v>396396</v>
      </c>
      <c r="N1608">
        <v>34495</v>
      </c>
      <c r="O1608" t="s">
        <v>4277</v>
      </c>
      <c r="P1608">
        <v>0</v>
      </c>
      <c r="Q1608" t="s">
        <v>5949</v>
      </c>
      <c r="R1608" t="s">
        <v>5950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4030</v>
      </c>
      <c r="C1609">
        <v>175</v>
      </c>
      <c r="D1609">
        <v>111</v>
      </c>
      <c r="E1609">
        <v>98</v>
      </c>
      <c r="F1609">
        <v>71</v>
      </c>
      <c r="G1609" t="s">
        <v>5951</v>
      </c>
      <c r="H1609">
        <v>2000</v>
      </c>
      <c r="I1609">
        <v>76806312</v>
      </c>
      <c r="J1609" t="s">
        <v>816</v>
      </c>
      <c r="K1609" t="s">
        <v>161</v>
      </c>
      <c r="L1609" t="s">
        <v>5952</v>
      </c>
      <c r="M1609">
        <v>124501</v>
      </c>
      <c r="N1609">
        <v>2978</v>
      </c>
      <c r="O1609" t="s">
        <v>5953</v>
      </c>
      <c r="P1609">
        <v>1</v>
      </c>
      <c r="Q1609" t="s">
        <v>5954</v>
      </c>
      <c r="R1609" t="s">
        <v>5955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814</v>
      </c>
      <c r="C1610">
        <v>131</v>
      </c>
      <c r="D1610">
        <v>102</v>
      </c>
      <c r="E1610">
        <v>23</v>
      </c>
      <c r="F1610">
        <v>635</v>
      </c>
      <c r="G1610" t="s">
        <v>856</v>
      </c>
      <c r="H1610">
        <v>1000</v>
      </c>
      <c r="I1610">
        <v>79566871</v>
      </c>
      <c r="J1610" t="s">
        <v>5956</v>
      </c>
      <c r="K1610" t="s">
        <v>4756</v>
      </c>
      <c r="L1610" t="s">
        <v>5957</v>
      </c>
      <c r="M1610">
        <v>31760</v>
      </c>
      <c r="N1610">
        <v>4516</v>
      </c>
      <c r="O1610" t="s">
        <v>783</v>
      </c>
      <c r="P1610">
        <v>2</v>
      </c>
      <c r="Q1610" t="s">
        <v>5958</v>
      </c>
      <c r="R1610" t="s">
        <v>5959</v>
      </c>
      <c r="S1610">
        <v>140</v>
      </c>
      <c r="T1610" t="s">
        <v>37</v>
      </c>
      <c r="U1610" t="s">
        <v>38</v>
      </c>
      <c r="V1610" t="s">
        <v>188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5960</v>
      </c>
      <c r="C1611">
        <v>41</v>
      </c>
      <c r="D1611">
        <v>78</v>
      </c>
      <c r="E1611">
        <v>0</v>
      </c>
      <c r="F1611">
        <v>786</v>
      </c>
      <c r="G1611" t="s">
        <v>5961</v>
      </c>
      <c r="H1611">
        <v>971</v>
      </c>
      <c r="I1611">
        <v>76501438</v>
      </c>
      <c r="J1611" t="s">
        <v>959</v>
      </c>
      <c r="K1611" t="s">
        <v>1103</v>
      </c>
      <c r="L1611" t="s">
        <v>5962</v>
      </c>
      <c r="M1611">
        <v>8146</v>
      </c>
      <c r="N1611">
        <v>4527</v>
      </c>
      <c r="O1611" t="s">
        <v>3958</v>
      </c>
      <c r="P1611">
        <v>0</v>
      </c>
      <c r="Q1611" t="s">
        <v>5963</v>
      </c>
      <c r="R1611" t="s">
        <v>5964</v>
      </c>
      <c r="S1611">
        <v>49</v>
      </c>
      <c r="T1611" t="s">
        <v>37</v>
      </c>
      <c r="U1611" t="s">
        <v>435</v>
      </c>
      <c r="V1611" t="s">
        <v>188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3912</v>
      </c>
      <c r="C1612">
        <v>30</v>
      </c>
      <c r="D1612">
        <v>132</v>
      </c>
      <c r="E1612">
        <v>0</v>
      </c>
      <c r="F1612">
        <v>252</v>
      </c>
      <c r="G1612" t="s">
        <v>849</v>
      </c>
      <c r="H1612">
        <v>769</v>
      </c>
      <c r="I1612">
        <v>74787599</v>
      </c>
      <c r="J1612" t="s">
        <v>151</v>
      </c>
      <c r="K1612" t="s">
        <v>1438</v>
      </c>
      <c r="L1612" t="s">
        <v>5965</v>
      </c>
      <c r="M1612">
        <v>12549</v>
      </c>
      <c r="N1612">
        <v>1936</v>
      </c>
      <c r="O1612" t="s">
        <v>5966</v>
      </c>
      <c r="P1612">
        <v>1</v>
      </c>
      <c r="Q1612" t="s">
        <v>5967</v>
      </c>
      <c r="R1612" t="s">
        <v>5968</v>
      </c>
      <c r="S1612">
        <v>109</v>
      </c>
      <c r="T1612" t="s">
        <v>37</v>
      </c>
      <c r="U1612" t="s">
        <v>38</v>
      </c>
      <c r="V1612" t="s">
        <v>350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544</v>
      </c>
      <c r="C1613">
        <v>57</v>
      </c>
      <c r="D1613">
        <v>133</v>
      </c>
      <c r="E1613">
        <v>380</v>
      </c>
      <c r="F1613">
        <v>918</v>
      </c>
      <c r="G1613" t="s">
        <v>226</v>
      </c>
      <c r="H1613">
        <v>12000</v>
      </c>
      <c r="I1613">
        <v>66528842</v>
      </c>
      <c r="J1613" t="s">
        <v>5513</v>
      </c>
      <c r="K1613" t="s">
        <v>433</v>
      </c>
      <c r="L1613" t="s">
        <v>5969</v>
      </c>
      <c r="M1613">
        <v>112175</v>
      </c>
      <c r="N1613">
        <v>26388</v>
      </c>
      <c r="O1613" t="s">
        <v>397</v>
      </c>
      <c r="P1613">
        <v>2</v>
      </c>
      <c r="Q1613" t="s">
        <v>5970</v>
      </c>
      <c r="R1613" t="s">
        <v>5971</v>
      </c>
      <c r="S1613">
        <v>329</v>
      </c>
      <c r="T1613" t="s">
        <v>37</v>
      </c>
      <c r="U1613" t="s">
        <v>38</v>
      </c>
      <c r="V1613" t="s">
        <v>350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5972</v>
      </c>
      <c r="C1614">
        <v>391</v>
      </c>
      <c r="D1614">
        <v>108</v>
      </c>
      <c r="E1614">
        <v>655</v>
      </c>
      <c r="F1614">
        <v>940</v>
      </c>
      <c r="G1614" t="s">
        <v>1151</v>
      </c>
      <c r="H1614">
        <v>24000</v>
      </c>
      <c r="I1614">
        <v>83813460</v>
      </c>
      <c r="J1614" t="s">
        <v>151</v>
      </c>
      <c r="K1614" t="s">
        <v>74</v>
      </c>
      <c r="L1614" t="s">
        <v>5973</v>
      </c>
      <c r="M1614">
        <v>270238</v>
      </c>
      <c r="N1614">
        <v>35209</v>
      </c>
      <c r="O1614" t="s">
        <v>5974</v>
      </c>
      <c r="P1614">
        <v>0</v>
      </c>
      <c r="Q1614" t="s">
        <v>5975</v>
      </c>
      <c r="R1614" t="s">
        <v>5976</v>
      </c>
      <c r="S1614">
        <v>452</v>
      </c>
      <c r="T1614" t="s">
        <v>37</v>
      </c>
      <c r="U1614" t="s">
        <v>38</v>
      </c>
      <c r="V1614" t="s">
        <v>350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5977</v>
      </c>
      <c r="C1615">
        <v>217</v>
      </c>
      <c r="D1615">
        <v>125</v>
      </c>
      <c r="E1615">
        <v>729</v>
      </c>
      <c r="F1615">
        <v>322</v>
      </c>
      <c r="G1615" t="s">
        <v>5978</v>
      </c>
      <c r="H1615">
        <v>442</v>
      </c>
      <c r="I1615">
        <v>65010106</v>
      </c>
      <c r="J1615" t="s">
        <v>1188</v>
      </c>
      <c r="K1615" t="s">
        <v>5848</v>
      </c>
      <c r="L1615" t="s">
        <v>5979</v>
      </c>
      <c r="M1615">
        <v>107557</v>
      </c>
      <c r="N1615">
        <v>1556</v>
      </c>
      <c r="O1615" t="s">
        <v>5980</v>
      </c>
      <c r="P1615">
        <v>1</v>
      </c>
      <c r="Q1615" t="s">
        <v>5981</v>
      </c>
      <c r="R1615" t="s">
        <v>5982</v>
      </c>
      <c r="S1615">
        <v>612</v>
      </c>
      <c r="T1615" t="s">
        <v>37</v>
      </c>
      <c r="U1615" t="s">
        <v>38</v>
      </c>
      <c r="V1615" t="s">
        <v>350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5983</v>
      </c>
      <c r="C1616">
        <v>452</v>
      </c>
      <c r="D1616">
        <v>98</v>
      </c>
      <c r="E1616">
        <v>129</v>
      </c>
      <c r="F1616">
        <v>7</v>
      </c>
      <c r="G1616" t="s">
        <v>5984</v>
      </c>
      <c r="H1616">
        <v>303</v>
      </c>
      <c r="I1616">
        <v>66359959</v>
      </c>
      <c r="J1616" t="s">
        <v>5985</v>
      </c>
      <c r="K1616" t="s">
        <v>5986</v>
      </c>
      <c r="L1616" t="s">
        <v>5987</v>
      </c>
      <c r="M1616">
        <v>184641</v>
      </c>
      <c r="N1616">
        <v>337</v>
      </c>
      <c r="O1616" t="s">
        <v>5988</v>
      </c>
      <c r="P1616">
        <v>0</v>
      </c>
      <c r="Q1616" t="s">
        <v>5989</v>
      </c>
      <c r="R1616" t="s">
        <v>5990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5991</v>
      </c>
      <c r="C1617">
        <v>589</v>
      </c>
      <c r="D1617">
        <v>119</v>
      </c>
      <c r="E1617">
        <v>0</v>
      </c>
      <c r="F1617">
        <v>502</v>
      </c>
      <c r="G1617" t="s">
        <v>530</v>
      </c>
      <c r="H1617">
        <v>23000</v>
      </c>
      <c r="I1617">
        <v>66468315</v>
      </c>
      <c r="J1617" t="s">
        <v>3315</v>
      </c>
      <c r="K1617" t="s">
        <v>62</v>
      </c>
      <c r="L1617" t="s">
        <v>5992</v>
      </c>
      <c r="M1617">
        <v>428916</v>
      </c>
      <c r="N1617">
        <v>37387</v>
      </c>
      <c r="O1617" t="s">
        <v>5993</v>
      </c>
      <c r="P1617">
        <v>0</v>
      </c>
      <c r="Q1617" t="s">
        <v>5994</v>
      </c>
      <c r="R1617" t="s">
        <v>5995</v>
      </c>
      <c r="S1617">
        <v>667</v>
      </c>
      <c r="T1617" t="s">
        <v>37</v>
      </c>
      <c r="U1617" t="s">
        <v>38</v>
      </c>
      <c r="V1617" t="s">
        <v>350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138</v>
      </c>
      <c r="C1618">
        <v>61</v>
      </c>
      <c r="D1618">
        <v>87</v>
      </c>
      <c r="E1618">
        <v>129</v>
      </c>
      <c r="F1618">
        <v>560</v>
      </c>
      <c r="G1618" t="s">
        <v>136</v>
      </c>
      <c r="H1618">
        <v>979</v>
      </c>
      <c r="I1618">
        <v>64172251</v>
      </c>
      <c r="J1618" t="s">
        <v>1269</v>
      </c>
      <c r="K1618" t="s">
        <v>801</v>
      </c>
      <c r="L1618" t="s">
        <v>5996</v>
      </c>
      <c r="M1618">
        <v>19079</v>
      </c>
      <c r="N1618">
        <v>2911</v>
      </c>
      <c r="O1618" t="s">
        <v>1072</v>
      </c>
      <c r="P1618">
        <v>1</v>
      </c>
      <c r="Q1618" t="s">
        <v>5997</v>
      </c>
      <c r="R1618" t="s">
        <v>5998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5999</v>
      </c>
      <c r="C1619">
        <v>79</v>
      </c>
      <c r="D1619">
        <v>91</v>
      </c>
      <c r="E1619">
        <v>108</v>
      </c>
      <c r="F1619">
        <v>204</v>
      </c>
      <c r="G1619" t="s">
        <v>6000</v>
      </c>
      <c r="H1619">
        <v>405</v>
      </c>
      <c r="I1619">
        <v>66600000</v>
      </c>
      <c r="J1619" t="s">
        <v>1718</v>
      </c>
      <c r="K1619" t="s">
        <v>1777</v>
      </c>
      <c r="L1619" t="s">
        <v>6001</v>
      </c>
      <c r="M1619">
        <v>94435</v>
      </c>
      <c r="N1619">
        <v>1185</v>
      </c>
      <c r="O1619" t="s">
        <v>4265</v>
      </c>
      <c r="P1619">
        <v>0</v>
      </c>
      <c r="Q1619" t="s">
        <v>6002</v>
      </c>
      <c r="R1619" t="s">
        <v>6003</v>
      </c>
      <c r="S1619">
        <v>182</v>
      </c>
      <c r="T1619" t="s">
        <v>37</v>
      </c>
      <c r="U1619" t="s">
        <v>243</v>
      </c>
      <c r="V1619" t="s">
        <v>188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1716</v>
      </c>
      <c r="C1620">
        <v>234</v>
      </c>
      <c r="D1620">
        <v>100</v>
      </c>
      <c r="E1620">
        <v>64</v>
      </c>
      <c r="F1620">
        <v>329</v>
      </c>
      <c r="G1620" t="s">
        <v>311</v>
      </c>
      <c r="H1620">
        <v>11000</v>
      </c>
      <c r="I1620">
        <v>63536011</v>
      </c>
      <c r="J1620" t="s">
        <v>715</v>
      </c>
      <c r="K1620" t="s">
        <v>1121</v>
      </c>
      <c r="L1620" t="s">
        <v>6004</v>
      </c>
      <c r="M1620">
        <v>34258</v>
      </c>
      <c r="N1620">
        <v>19420</v>
      </c>
      <c r="O1620" t="s">
        <v>6005</v>
      </c>
      <c r="P1620">
        <v>2</v>
      </c>
      <c r="Q1620" t="s">
        <v>6006</v>
      </c>
      <c r="R1620" t="s">
        <v>6007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4203</v>
      </c>
      <c r="C1621">
        <v>253</v>
      </c>
      <c r="D1621">
        <v>118</v>
      </c>
      <c r="E1621">
        <v>89</v>
      </c>
      <c r="F1621">
        <v>344</v>
      </c>
      <c r="G1621" t="s">
        <v>369</v>
      </c>
      <c r="H1621">
        <v>15000</v>
      </c>
      <c r="I1621">
        <v>62877175</v>
      </c>
      <c r="J1621" t="s">
        <v>715</v>
      </c>
      <c r="K1621" t="s">
        <v>195</v>
      </c>
      <c r="L1621" t="s">
        <v>6008</v>
      </c>
      <c r="M1621">
        <v>217507</v>
      </c>
      <c r="N1621">
        <v>16758</v>
      </c>
      <c r="O1621" t="s">
        <v>6009</v>
      </c>
      <c r="P1621">
        <v>1</v>
      </c>
      <c r="Q1621" t="s">
        <v>6010</v>
      </c>
      <c r="R1621" t="s">
        <v>6011</v>
      </c>
      <c r="S1621">
        <v>325</v>
      </c>
      <c r="T1621" t="s">
        <v>37</v>
      </c>
      <c r="U1621" t="s">
        <v>38</v>
      </c>
      <c r="V1621" t="s">
        <v>350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4347</v>
      </c>
      <c r="H1622">
        <v>971</v>
      </c>
      <c r="J1622" t="s">
        <v>1607</v>
      </c>
      <c r="K1622" t="s">
        <v>6012</v>
      </c>
      <c r="L1622" t="s">
        <v>6013</v>
      </c>
      <c r="M1622">
        <v>42746</v>
      </c>
      <c r="N1622">
        <v>3418</v>
      </c>
      <c r="O1622" t="s">
        <v>713</v>
      </c>
      <c r="P1622">
        <v>1</v>
      </c>
      <c r="Q1622" t="s">
        <v>6014</v>
      </c>
      <c r="R1622" t="s">
        <v>6015</v>
      </c>
      <c r="S1622">
        <v>257</v>
      </c>
      <c r="T1622" t="s">
        <v>37</v>
      </c>
      <c r="U1622" t="s">
        <v>38</v>
      </c>
      <c r="V1622" t="s">
        <v>589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1310</v>
      </c>
      <c r="C1623">
        <v>123</v>
      </c>
      <c r="D1623">
        <v>109</v>
      </c>
      <c r="E1623">
        <v>309</v>
      </c>
      <c r="F1623">
        <v>482</v>
      </c>
      <c r="G1623" t="s">
        <v>6016</v>
      </c>
      <c r="H1623">
        <v>1000</v>
      </c>
      <c r="I1623">
        <v>74484168</v>
      </c>
      <c r="J1623" t="s">
        <v>587</v>
      </c>
      <c r="K1623" t="s">
        <v>1448</v>
      </c>
      <c r="L1623" t="s">
        <v>6017</v>
      </c>
      <c r="M1623">
        <v>109894</v>
      </c>
      <c r="N1623">
        <v>2740</v>
      </c>
      <c r="O1623" t="s">
        <v>6018</v>
      </c>
      <c r="P1623">
        <v>3</v>
      </c>
      <c r="Q1623" t="s">
        <v>6019</v>
      </c>
      <c r="R1623" t="s">
        <v>6020</v>
      </c>
      <c r="S1623">
        <v>340</v>
      </c>
      <c r="T1623" t="s">
        <v>37</v>
      </c>
      <c r="U1623" t="s">
        <v>38</v>
      </c>
      <c r="V1623" t="s">
        <v>350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6021</v>
      </c>
      <c r="C1624">
        <v>145</v>
      </c>
      <c r="D1624">
        <v>99</v>
      </c>
      <c r="E1624">
        <v>5</v>
      </c>
      <c r="F1624">
        <v>966</v>
      </c>
      <c r="G1624" t="s">
        <v>291</v>
      </c>
      <c r="H1624">
        <v>2000</v>
      </c>
      <c r="I1624">
        <v>60269340</v>
      </c>
      <c r="J1624" t="s">
        <v>816</v>
      </c>
      <c r="K1624" t="s">
        <v>2585</v>
      </c>
      <c r="L1624" t="s">
        <v>6022</v>
      </c>
      <c r="M1624">
        <v>34079</v>
      </c>
      <c r="N1624">
        <v>6930</v>
      </c>
      <c r="O1624" t="s">
        <v>1683</v>
      </c>
      <c r="P1624">
        <v>2</v>
      </c>
      <c r="Q1624" t="s">
        <v>6023</v>
      </c>
      <c r="R1624" t="s">
        <v>6024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6025</v>
      </c>
      <c r="C1625">
        <v>65</v>
      </c>
      <c r="D1625">
        <v>114</v>
      </c>
      <c r="E1625">
        <v>0</v>
      </c>
      <c r="F1625">
        <v>545</v>
      </c>
      <c r="G1625" t="s">
        <v>3141</v>
      </c>
      <c r="H1625">
        <v>970</v>
      </c>
      <c r="I1625">
        <v>60033780</v>
      </c>
      <c r="J1625" t="s">
        <v>151</v>
      </c>
      <c r="K1625" t="s">
        <v>1619</v>
      </c>
      <c r="L1625" t="s">
        <v>6026</v>
      </c>
      <c r="M1625">
        <v>18973</v>
      </c>
      <c r="N1625">
        <v>2860</v>
      </c>
      <c r="O1625" t="s">
        <v>4277</v>
      </c>
      <c r="P1625">
        <v>1</v>
      </c>
      <c r="Q1625" t="s">
        <v>6027</v>
      </c>
      <c r="R1625" t="s">
        <v>6028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1196</v>
      </c>
      <c r="C1626">
        <v>152</v>
      </c>
      <c r="D1626">
        <v>89</v>
      </c>
      <c r="E1626">
        <v>56</v>
      </c>
      <c r="F1626">
        <v>545</v>
      </c>
      <c r="G1626" t="s">
        <v>5214</v>
      </c>
      <c r="H1626">
        <v>11000</v>
      </c>
      <c r="I1626">
        <v>58715510</v>
      </c>
      <c r="J1626" t="s">
        <v>816</v>
      </c>
      <c r="K1626" t="s">
        <v>175</v>
      </c>
      <c r="L1626" t="s">
        <v>6029</v>
      </c>
      <c r="M1626">
        <v>79094</v>
      </c>
      <c r="N1626">
        <v>13794</v>
      </c>
      <c r="O1626" t="s">
        <v>3497</v>
      </c>
      <c r="P1626">
        <v>2</v>
      </c>
      <c r="Q1626" t="s">
        <v>6030</v>
      </c>
      <c r="R1626" t="s">
        <v>6031</v>
      </c>
      <c r="S1626">
        <v>129</v>
      </c>
      <c r="T1626" t="s">
        <v>37</v>
      </c>
      <c r="U1626" t="s">
        <v>38</v>
      </c>
      <c r="V1626" t="s">
        <v>84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1268</v>
      </c>
      <c r="C1627">
        <v>94</v>
      </c>
      <c r="D1627">
        <v>95</v>
      </c>
      <c r="E1627">
        <v>65</v>
      </c>
      <c r="F1627">
        <v>246</v>
      </c>
      <c r="G1627" t="s">
        <v>6032</v>
      </c>
      <c r="H1627">
        <v>506</v>
      </c>
      <c r="I1627">
        <v>58156435</v>
      </c>
      <c r="J1627" t="s">
        <v>1160</v>
      </c>
      <c r="K1627" t="s">
        <v>6033</v>
      </c>
      <c r="L1627" t="s">
        <v>6034</v>
      </c>
      <c r="M1627">
        <v>37479</v>
      </c>
      <c r="N1627">
        <v>1266</v>
      </c>
      <c r="O1627" t="s">
        <v>6035</v>
      </c>
      <c r="P1627">
        <v>3</v>
      </c>
      <c r="Q1627" t="s">
        <v>6036</v>
      </c>
      <c r="R1627" t="s">
        <v>6037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1196</v>
      </c>
      <c r="C1628">
        <v>119</v>
      </c>
      <c r="D1628">
        <v>98</v>
      </c>
      <c r="E1628">
        <v>56</v>
      </c>
      <c r="F1628">
        <v>533</v>
      </c>
      <c r="G1628" t="s">
        <v>161</v>
      </c>
      <c r="H1628">
        <v>3000</v>
      </c>
      <c r="I1628">
        <v>56044241</v>
      </c>
      <c r="J1628" t="s">
        <v>1553</v>
      </c>
      <c r="K1628" t="s">
        <v>427</v>
      </c>
      <c r="L1628" t="s">
        <v>6038</v>
      </c>
      <c r="M1628">
        <v>122187</v>
      </c>
      <c r="N1628">
        <v>6742</v>
      </c>
      <c r="O1628" t="s">
        <v>6039</v>
      </c>
      <c r="P1628">
        <v>1</v>
      </c>
      <c r="Q1628" t="s">
        <v>6040</v>
      </c>
      <c r="R1628" t="s">
        <v>6041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1789</v>
      </c>
      <c r="C1629">
        <v>487</v>
      </c>
      <c r="D1629">
        <v>94</v>
      </c>
      <c r="E1629">
        <v>11000</v>
      </c>
      <c r="F1629">
        <v>183</v>
      </c>
      <c r="G1629" t="s">
        <v>6042</v>
      </c>
      <c r="H1629">
        <v>617</v>
      </c>
      <c r="I1629">
        <v>56816662</v>
      </c>
      <c r="J1629" t="s">
        <v>1553</v>
      </c>
      <c r="K1629" t="s">
        <v>2415</v>
      </c>
      <c r="L1629" t="s">
        <v>6043</v>
      </c>
      <c r="M1629">
        <v>301149</v>
      </c>
      <c r="N1629">
        <v>1289</v>
      </c>
      <c r="O1629" t="s">
        <v>6044</v>
      </c>
      <c r="P1629">
        <v>1</v>
      </c>
      <c r="Q1629" t="s">
        <v>6045</v>
      </c>
      <c r="R1629" t="s">
        <v>6046</v>
      </c>
      <c r="S1629">
        <v>509</v>
      </c>
      <c r="T1629" t="s">
        <v>37</v>
      </c>
      <c r="U1629" t="s">
        <v>1534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6047</v>
      </c>
      <c r="C1630">
        <v>121</v>
      </c>
      <c r="D1630">
        <v>85</v>
      </c>
      <c r="E1630">
        <v>7</v>
      </c>
      <c r="F1630">
        <v>691</v>
      </c>
      <c r="G1630" t="s">
        <v>300</v>
      </c>
      <c r="H1630">
        <v>14000</v>
      </c>
      <c r="I1630">
        <v>64238770</v>
      </c>
      <c r="J1630" t="s">
        <v>286</v>
      </c>
      <c r="K1630" t="s">
        <v>158</v>
      </c>
      <c r="L1630" t="s">
        <v>6048</v>
      </c>
      <c r="M1630">
        <v>19547</v>
      </c>
      <c r="N1630">
        <v>18795</v>
      </c>
      <c r="O1630" t="s">
        <v>1475</v>
      </c>
      <c r="P1630">
        <v>0</v>
      </c>
      <c r="Q1630" t="s">
        <v>6049</v>
      </c>
      <c r="R1630" t="s">
        <v>6050</v>
      </c>
      <c r="S1630">
        <v>64</v>
      </c>
      <c r="T1630" t="s">
        <v>37</v>
      </c>
      <c r="U1630" t="s">
        <v>182</v>
      </c>
      <c r="V1630" t="s">
        <v>84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6051</v>
      </c>
      <c r="C1631">
        <v>147</v>
      </c>
      <c r="D1631">
        <v>124</v>
      </c>
      <c r="E1631">
        <v>47</v>
      </c>
      <c r="F1631">
        <v>877</v>
      </c>
      <c r="G1631" t="s">
        <v>1002</v>
      </c>
      <c r="H1631">
        <v>40000</v>
      </c>
      <c r="I1631">
        <v>52937130</v>
      </c>
      <c r="J1631" t="s">
        <v>839</v>
      </c>
      <c r="K1631" t="s">
        <v>43</v>
      </c>
      <c r="L1631" t="s">
        <v>6052</v>
      </c>
      <c r="M1631">
        <v>198066</v>
      </c>
      <c r="N1631">
        <v>43453</v>
      </c>
      <c r="O1631" t="s">
        <v>621</v>
      </c>
      <c r="P1631">
        <v>1</v>
      </c>
      <c r="Q1631" t="s">
        <v>6053</v>
      </c>
      <c r="R1631" t="s">
        <v>6054</v>
      </c>
      <c r="S1631">
        <v>426</v>
      </c>
      <c r="T1631" t="s">
        <v>37</v>
      </c>
      <c r="U1631" t="s">
        <v>38</v>
      </c>
      <c r="V1631" t="s">
        <v>350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4801</v>
      </c>
      <c r="C1632">
        <v>85</v>
      </c>
      <c r="D1632">
        <v>131</v>
      </c>
      <c r="E1632">
        <v>43</v>
      </c>
      <c r="F1632">
        <v>362</v>
      </c>
      <c r="G1632" t="s">
        <v>6055</v>
      </c>
      <c r="H1632">
        <v>18000</v>
      </c>
      <c r="I1632">
        <v>52799004</v>
      </c>
      <c r="J1632" t="s">
        <v>151</v>
      </c>
      <c r="K1632" t="s">
        <v>274</v>
      </c>
      <c r="L1632" t="s">
        <v>6056</v>
      </c>
      <c r="M1632">
        <v>28942</v>
      </c>
      <c r="N1632">
        <v>19815</v>
      </c>
      <c r="O1632" t="s">
        <v>6057</v>
      </c>
      <c r="P1632">
        <v>0</v>
      </c>
      <c r="Q1632" t="s">
        <v>6058</v>
      </c>
      <c r="R1632" t="s">
        <v>6059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6060</v>
      </c>
      <c r="C1633">
        <v>98</v>
      </c>
      <c r="D1633">
        <v>107</v>
      </c>
      <c r="E1633">
        <v>0</v>
      </c>
      <c r="F1633">
        <v>643</v>
      </c>
      <c r="G1633" t="s">
        <v>5068</v>
      </c>
      <c r="H1633">
        <v>12000</v>
      </c>
      <c r="I1633">
        <v>55210049</v>
      </c>
      <c r="J1633" t="s">
        <v>157</v>
      </c>
      <c r="K1633" t="s">
        <v>554</v>
      </c>
      <c r="L1633" t="s">
        <v>6061</v>
      </c>
      <c r="M1633">
        <v>43743</v>
      </c>
      <c r="N1633">
        <v>14710</v>
      </c>
      <c r="O1633" t="s">
        <v>5070</v>
      </c>
      <c r="P1633">
        <v>1</v>
      </c>
      <c r="Q1633" t="s">
        <v>6062</v>
      </c>
      <c r="R1633" t="s">
        <v>6063</v>
      </c>
      <c r="S1633">
        <v>293</v>
      </c>
      <c r="T1633" t="s">
        <v>37</v>
      </c>
      <c r="U1633" t="s">
        <v>38</v>
      </c>
      <c r="V1633" t="s">
        <v>84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3697</v>
      </c>
      <c r="C1634">
        <v>39</v>
      </c>
      <c r="D1634">
        <v>99</v>
      </c>
      <c r="E1634">
        <v>13</v>
      </c>
      <c r="F1634">
        <v>837</v>
      </c>
      <c r="G1634" t="s">
        <v>2144</v>
      </c>
      <c r="H1634">
        <v>1000</v>
      </c>
      <c r="I1634">
        <v>51432423</v>
      </c>
      <c r="J1634" t="s">
        <v>6064</v>
      </c>
      <c r="K1634" t="s">
        <v>6065</v>
      </c>
      <c r="L1634" t="s">
        <v>6066</v>
      </c>
      <c r="M1634">
        <v>15074</v>
      </c>
      <c r="N1634">
        <v>3679</v>
      </c>
      <c r="O1634" t="s">
        <v>6067</v>
      </c>
      <c r="P1634">
        <v>7</v>
      </c>
      <c r="Q1634" t="s">
        <v>6068</v>
      </c>
      <c r="R1634" t="s">
        <v>6069</v>
      </c>
      <c r="S1634">
        <v>72</v>
      </c>
      <c r="T1634" t="s">
        <v>37</v>
      </c>
      <c r="U1634" t="s">
        <v>38</v>
      </c>
      <c r="V1634" t="s">
        <v>84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1154</v>
      </c>
      <c r="C1635">
        <v>43</v>
      </c>
      <c r="D1635">
        <v>83</v>
      </c>
      <c r="E1635">
        <v>88</v>
      </c>
      <c r="F1635">
        <v>348</v>
      </c>
      <c r="G1635" t="s">
        <v>1772</v>
      </c>
      <c r="H1635">
        <v>3000</v>
      </c>
      <c r="I1635">
        <v>51109400</v>
      </c>
      <c r="J1635" t="s">
        <v>541</v>
      </c>
      <c r="K1635" t="s">
        <v>5797</v>
      </c>
      <c r="L1635" t="s">
        <v>6070</v>
      </c>
      <c r="M1635">
        <v>76850</v>
      </c>
      <c r="N1635">
        <v>4767</v>
      </c>
      <c r="O1635" t="s">
        <v>6071</v>
      </c>
      <c r="P1635">
        <v>5</v>
      </c>
      <c r="Q1635" t="s">
        <v>6072</v>
      </c>
      <c r="R1635" t="s">
        <v>6073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3928</v>
      </c>
      <c r="C1636">
        <v>108</v>
      </c>
      <c r="D1636">
        <v>131</v>
      </c>
      <c r="E1636">
        <v>46</v>
      </c>
      <c r="F1636">
        <v>433</v>
      </c>
      <c r="G1636" t="s">
        <v>3307</v>
      </c>
      <c r="H1636">
        <v>1000</v>
      </c>
      <c r="I1636">
        <v>50300000</v>
      </c>
      <c r="J1636" t="s">
        <v>50</v>
      </c>
      <c r="K1636" t="s">
        <v>6074</v>
      </c>
      <c r="L1636" t="s">
        <v>6075</v>
      </c>
      <c r="M1636">
        <v>68565</v>
      </c>
      <c r="N1636">
        <v>2943</v>
      </c>
      <c r="O1636" t="s">
        <v>6076</v>
      </c>
      <c r="P1636">
        <v>2</v>
      </c>
      <c r="Q1636" t="s">
        <v>6077</v>
      </c>
      <c r="R1636" t="s">
        <v>6078</v>
      </c>
      <c r="S1636">
        <v>300</v>
      </c>
      <c r="T1636" t="s">
        <v>37</v>
      </c>
      <c r="U1636" t="s">
        <v>56</v>
      </c>
      <c r="V1636" t="s">
        <v>84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6079</v>
      </c>
      <c r="C1637">
        <v>209</v>
      </c>
      <c r="D1637">
        <v>85</v>
      </c>
      <c r="E1637">
        <v>9</v>
      </c>
      <c r="F1637">
        <v>100</v>
      </c>
      <c r="G1637" t="s">
        <v>6080</v>
      </c>
      <c r="H1637">
        <v>567</v>
      </c>
      <c r="I1637">
        <v>56068547</v>
      </c>
      <c r="J1637" t="s">
        <v>6081</v>
      </c>
      <c r="K1637" t="s">
        <v>6082</v>
      </c>
      <c r="L1637" t="s">
        <v>6083</v>
      </c>
      <c r="M1637">
        <v>98160</v>
      </c>
      <c r="N1637">
        <v>1145</v>
      </c>
      <c r="O1637" t="s">
        <v>6084</v>
      </c>
      <c r="P1637">
        <v>0</v>
      </c>
      <c r="Q1637" t="s">
        <v>6085</v>
      </c>
      <c r="R1637" t="s">
        <v>6086</v>
      </c>
      <c r="S1637">
        <v>307</v>
      </c>
      <c r="T1637" t="s">
        <v>37</v>
      </c>
      <c r="U1637" t="s">
        <v>56</v>
      </c>
      <c r="V1637" t="s">
        <v>188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3248</v>
      </c>
      <c r="C1638">
        <v>131</v>
      </c>
      <c r="D1638">
        <v>126</v>
      </c>
      <c r="E1638">
        <v>98</v>
      </c>
      <c r="F1638">
        <v>37</v>
      </c>
      <c r="G1638" t="s">
        <v>3141</v>
      </c>
      <c r="H1638">
        <v>18000</v>
      </c>
      <c r="I1638">
        <v>53680848</v>
      </c>
      <c r="J1638" t="s">
        <v>151</v>
      </c>
      <c r="K1638" t="s">
        <v>377</v>
      </c>
      <c r="L1638" t="s">
        <v>6087</v>
      </c>
      <c r="M1638">
        <v>167967</v>
      </c>
      <c r="N1638">
        <v>18726</v>
      </c>
      <c r="O1638" t="s">
        <v>6088</v>
      </c>
      <c r="P1638">
        <v>1</v>
      </c>
      <c r="Q1638" t="s">
        <v>6089</v>
      </c>
      <c r="R1638" t="s">
        <v>6090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4480</v>
      </c>
      <c r="C1639">
        <v>73</v>
      </c>
      <c r="D1639">
        <v>102</v>
      </c>
      <c r="E1639">
        <v>7</v>
      </c>
      <c r="F1639">
        <v>521</v>
      </c>
      <c r="G1639" t="s">
        <v>6091</v>
      </c>
      <c r="H1639">
        <v>984</v>
      </c>
      <c r="I1639">
        <v>49186871</v>
      </c>
      <c r="J1639" t="s">
        <v>6092</v>
      </c>
      <c r="K1639" t="s">
        <v>232</v>
      </c>
      <c r="L1639" t="s">
        <v>6093</v>
      </c>
      <c r="M1639">
        <v>12570</v>
      </c>
      <c r="N1639">
        <v>2910</v>
      </c>
      <c r="O1639" t="s">
        <v>3165</v>
      </c>
      <c r="P1639">
        <v>0</v>
      </c>
      <c r="Q1639" t="s">
        <v>6094</v>
      </c>
      <c r="R1639" t="s">
        <v>6095</v>
      </c>
      <c r="S1639">
        <v>86</v>
      </c>
      <c r="T1639" t="s">
        <v>37</v>
      </c>
      <c r="U1639" t="s">
        <v>38</v>
      </c>
      <c r="V1639" t="s">
        <v>84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506</v>
      </c>
      <c r="C1640">
        <v>316</v>
      </c>
      <c r="D1640">
        <v>123</v>
      </c>
      <c r="E1640">
        <v>456</v>
      </c>
      <c r="F1640">
        <v>286</v>
      </c>
      <c r="G1640" t="s">
        <v>6096</v>
      </c>
      <c r="H1640">
        <v>19000</v>
      </c>
      <c r="I1640">
        <v>50921738</v>
      </c>
      <c r="J1640" t="s">
        <v>2603</v>
      </c>
      <c r="K1640" t="s">
        <v>233</v>
      </c>
      <c r="L1640" t="s">
        <v>6097</v>
      </c>
      <c r="M1640">
        <v>192930</v>
      </c>
      <c r="N1640">
        <v>20499</v>
      </c>
      <c r="O1640" t="s">
        <v>6098</v>
      </c>
      <c r="P1640">
        <v>1</v>
      </c>
      <c r="Q1640" t="s">
        <v>6099</v>
      </c>
      <c r="R1640" t="s">
        <v>6100</v>
      </c>
      <c r="S1640">
        <v>581</v>
      </c>
      <c r="T1640" t="s">
        <v>37</v>
      </c>
      <c r="U1640" t="s">
        <v>56</v>
      </c>
      <c r="V1640" t="s">
        <v>350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1196</v>
      </c>
      <c r="C1641">
        <v>159</v>
      </c>
      <c r="D1641">
        <v>105</v>
      </c>
      <c r="E1641">
        <v>56</v>
      </c>
      <c r="F1641">
        <v>22</v>
      </c>
      <c r="G1641" t="s">
        <v>6101</v>
      </c>
      <c r="H1641">
        <v>898</v>
      </c>
      <c r="I1641">
        <v>53021560</v>
      </c>
      <c r="J1641" t="s">
        <v>715</v>
      </c>
      <c r="K1641" t="s">
        <v>1189</v>
      </c>
      <c r="L1641" t="s">
        <v>6102</v>
      </c>
      <c r="M1641">
        <v>74630</v>
      </c>
      <c r="N1641">
        <v>1026</v>
      </c>
      <c r="O1641" t="s">
        <v>6103</v>
      </c>
      <c r="P1641">
        <v>1</v>
      </c>
      <c r="Q1641" t="s">
        <v>6104</v>
      </c>
      <c r="R1641" t="s">
        <v>6105</v>
      </c>
      <c r="S1641">
        <v>156</v>
      </c>
      <c r="T1641" t="s">
        <v>37</v>
      </c>
      <c r="U1641" t="s">
        <v>38</v>
      </c>
      <c r="V1641" t="s">
        <v>84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133</v>
      </c>
      <c r="C1642">
        <v>63</v>
      </c>
      <c r="D1642">
        <v>125</v>
      </c>
      <c r="E1642">
        <v>0</v>
      </c>
      <c r="F1642">
        <v>237</v>
      </c>
      <c r="G1642" t="s">
        <v>6106</v>
      </c>
      <c r="H1642">
        <v>939</v>
      </c>
      <c r="I1642">
        <v>45645204</v>
      </c>
      <c r="J1642" t="s">
        <v>223</v>
      </c>
      <c r="K1642" t="s">
        <v>600</v>
      </c>
      <c r="L1642" t="s">
        <v>6107</v>
      </c>
      <c r="M1642">
        <v>39306</v>
      </c>
      <c r="N1642">
        <v>1748</v>
      </c>
      <c r="O1642" t="s">
        <v>6108</v>
      </c>
      <c r="P1642">
        <v>2</v>
      </c>
      <c r="Q1642" t="s">
        <v>6109</v>
      </c>
      <c r="R1642" t="s">
        <v>6110</v>
      </c>
      <c r="S1642">
        <v>119</v>
      </c>
      <c r="T1642" t="s">
        <v>37</v>
      </c>
      <c r="U1642" t="s">
        <v>38</v>
      </c>
      <c r="V1642" t="s">
        <v>350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1503</v>
      </c>
      <c r="C1643">
        <v>162</v>
      </c>
      <c r="D1643">
        <v>92</v>
      </c>
      <c r="E1643">
        <v>101</v>
      </c>
      <c r="F1643">
        <v>760</v>
      </c>
      <c r="G1643" t="s">
        <v>6111</v>
      </c>
      <c r="H1643">
        <v>971</v>
      </c>
      <c r="I1643">
        <v>44328238</v>
      </c>
      <c r="J1643" t="s">
        <v>809</v>
      </c>
      <c r="K1643" t="s">
        <v>4183</v>
      </c>
      <c r="L1643" t="s">
        <v>6112</v>
      </c>
      <c r="M1643">
        <v>25484</v>
      </c>
      <c r="N1643">
        <v>6137</v>
      </c>
      <c r="O1643" t="s">
        <v>187</v>
      </c>
      <c r="P1643">
        <v>0</v>
      </c>
      <c r="Q1643" t="s">
        <v>6113</v>
      </c>
      <c r="R1643" t="s">
        <v>6114</v>
      </c>
      <c r="S1643">
        <v>189</v>
      </c>
      <c r="T1643" t="s">
        <v>37</v>
      </c>
      <c r="U1643" t="s">
        <v>38</v>
      </c>
      <c r="V1643" t="s">
        <v>84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173</v>
      </c>
      <c r="C1644">
        <v>267</v>
      </c>
      <c r="D1644">
        <v>77</v>
      </c>
      <c r="E1644">
        <v>13000</v>
      </c>
      <c r="F1644">
        <v>973</v>
      </c>
      <c r="G1644" t="s">
        <v>141</v>
      </c>
      <c r="H1644">
        <v>40000</v>
      </c>
      <c r="I1644">
        <v>53337608</v>
      </c>
      <c r="J1644" t="s">
        <v>6115</v>
      </c>
      <c r="K1644" t="s">
        <v>43</v>
      </c>
      <c r="L1644" t="s">
        <v>6116</v>
      </c>
      <c r="M1644">
        <v>188785</v>
      </c>
      <c r="N1644">
        <v>60683</v>
      </c>
      <c r="O1644" t="s">
        <v>5328</v>
      </c>
      <c r="P1644">
        <v>1</v>
      </c>
      <c r="Q1644" t="s">
        <v>6117</v>
      </c>
      <c r="R1644" t="s">
        <v>6118</v>
      </c>
      <c r="S1644">
        <v>467</v>
      </c>
      <c r="T1644" t="s">
        <v>37</v>
      </c>
      <c r="U1644" t="s">
        <v>38</v>
      </c>
      <c r="V1644" t="s">
        <v>84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6119</v>
      </c>
      <c r="C1645">
        <v>95</v>
      </c>
      <c r="D1645">
        <v>118</v>
      </c>
      <c r="E1645">
        <v>0</v>
      </c>
      <c r="F1645">
        <v>543</v>
      </c>
      <c r="G1645" t="s">
        <v>5389</v>
      </c>
      <c r="H1645">
        <v>696</v>
      </c>
      <c r="I1645">
        <v>42643187</v>
      </c>
      <c r="J1645" t="s">
        <v>795</v>
      </c>
      <c r="K1645" t="s">
        <v>6120</v>
      </c>
      <c r="L1645" t="s">
        <v>6121</v>
      </c>
      <c r="M1645">
        <v>34910</v>
      </c>
      <c r="N1645">
        <v>2577</v>
      </c>
      <c r="O1645" t="s">
        <v>6122</v>
      </c>
      <c r="P1645">
        <v>1</v>
      </c>
      <c r="Q1645" t="s">
        <v>6123</v>
      </c>
      <c r="R1645" t="s">
        <v>6124</v>
      </c>
      <c r="S1645">
        <v>145</v>
      </c>
      <c r="T1645" t="s">
        <v>37</v>
      </c>
      <c r="U1645" t="s">
        <v>38</v>
      </c>
      <c r="V1645" t="s">
        <v>84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3529</v>
      </c>
      <c r="C1646">
        <v>478</v>
      </c>
      <c r="D1646">
        <v>121</v>
      </c>
      <c r="E1646">
        <v>777</v>
      </c>
      <c r="F1646">
        <v>219</v>
      </c>
      <c r="G1646" t="s">
        <v>6125</v>
      </c>
      <c r="H1646">
        <v>455</v>
      </c>
      <c r="I1646">
        <v>46875468</v>
      </c>
      <c r="J1646" t="s">
        <v>587</v>
      </c>
      <c r="K1646" t="s">
        <v>6126</v>
      </c>
      <c r="L1646" t="s">
        <v>6127</v>
      </c>
      <c r="M1646">
        <v>196217</v>
      </c>
      <c r="N1646">
        <v>1467</v>
      </c>
      <c r="O1646" t="s">
        <v>3778</v>
      </c>
      <c r="P1646">
        <v>2</v>
      </c>
      <c r="Q1646" t="s">
        <v>6128</v>
      </c>
      <c r="R1646" t="s">
        <v>6129</v>
      </c>
      <c r="S1646">
        <v>461</v>
      </c>
      <c r="T1646" t="s">
        <v>37</v>
      </c>
      <c r="U1646" t="s">
        <v>38</v>
      </c>
      <c r="V1646" t="s">
        <v>350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1363</v>
      </c>
      <c r="C1647">
        <v>305</v>
      </c>
      <c r="D1647">
        <v>124</v>
      </c>
      <c r="E1647">
        <v>845</v>
      </c>
      <c r="F1647">
        <v>424</v>
      </c>
      <c r="G1647" t="s">
        <v>1517</v>
      </c>
      <c r="H1647">
        <v>15000</v>
      </c>
      <c r="I1647">
        <v>52418902</v>
      </c>
      <c r="J1647" t="s">
        <v>1607</v>
      </c>
      <c r="K1647" t="s">
        <v>246</v>
      </c>
      <c r="L1647" t="s">
        <v>6130</v>
      </c>
      <c r="M1647">
        <v>147128</v>
      </c>
      <c r="N1647">
        <v>16881</v>
      </c>
      <c r="O1647" t="s">
        <v>6131</v>
      </c>
      <c r="P1647">
        <v>0</v>
      </c>
      <c r="Q1647" t="s">
        <v>6132</v>
      </c>
      <c r="R1647" t="s">
        <v>6133</v>
      </c>
      <c r="S1647">
        <v>277</v>
      </c>
      <c r="T1647" t="s">
        <v>37</v>
      </c>
      <c r="U1647" t="s">
        <v>38</v>
      </c>
      <c r="V1647" t="s">
        <v>350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71</v>
      </c>
      <c r="C1648">
        <v>397</v>
      </c>
      <c r="D1648">
        <v>99</v>
      </c>
      <c r="E1648">
        <v>0</v>
      </c>
      <c r="F1648">
        <v>828</v>
      </c>
      <c r="G1648" t="s">
        <v>1464</v>
      </c>
      <c r="H1648">
        <v>2000</v>
      </c>
      <c r="I1648">
        <v>42057340</v>
      </c>
      <c r="J1648" t="s">
        <v>3330</v>
      </c>
      <c r="K1648" t="s">
        <v>2058</v>
      </c>
      <c r="L1648" t="s">
        <v>6134</v>
      </c>
      <c r="M1648">
        <v>158354</v>
      </c>
      <c r="N1648">
        <v>5642</v>
      </c>
      <c r="O1648" t="s">
        <v>3904</v>
      </c>
      <c r="P1648">
        <v>0</v>
      </c>
      <c r="Q1648" t="s">
        <v>6135</v>
      </c>
      <c r="R1648" t="s">
        <v>6136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6137</v>
      </c>
      <c r="C1649">
        <v>214</v>
      </c>
      <c r="D1649">
        <v>112</v>
      </c>
      <c r="E1649">
        <v>43</v>
      </c>
      <c r="F1649">
        <v>1000</v>
      </c>
      <c r="G1649" t="s">
        <v>5431</v>
      </c>
      <c r="H1649">
        <v>11000</v>
      </c>
      <c r="I1649">
        <v>42478175</v>
      </c>
      <c r="J1649" t="s">
        <v>396</v>
      </c>
      <c r="K1649" t="s">
        <v>253</v>
      </c>
      <c r="L1649" t="s">
        <v>6138</v>
      </c>
      <c r="M1649">
        <v>93767</v>
      </c>
      <c r="N1649">
        <v>15327</v>
      </c>
      <c r="O1649" t="s">
        <v>5549</v>
      </c>
      <c r="P1649">
        <v>1</v>
      </c>
      <c r="Q1649" t="s">
        <v>6139</v>
      </c>
      <c r="R1649" t="s">
        <v>6140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6141</v>
      </c>
      <c r="C1650">
        <v>82</v>
      </c>
      <c r="D1650">
        <v>111</v>
      </c>
      <c r="E1650">
        <v>23</v>
      </c>
      <c r="F1650">
        <v>1000</v>
      </c>
      <c r="G1650" t="s">
        <v>819</v>
      </c>
      <c r="H1650">
        <v>3000</v>
      </c>
      <c r="I1650">
        <v>41407470</v>
      </c>
      <c r="J1650" t="s">
        <v>1718</v>
      </c>
      <c r="K1650" t="s">
        <v>1047</v>
      </c>
      <c r="L1650" t="s">
        <v>6142</v>
      </c>
      <c r="M1650">
        <v>43378</v>
      </c>
      <c r="N1650">
        <v>9638</v>
      </c>
      <c r="O1650" t="s">
        <v>6143</v>
      </c>
      <c r="P1650">
        <v>1</v>
      </c>
      <c r="Q1650" t="s">
        <v>6144</v>
      </c>
      <c r="R1650" t="s">
        <v>6145</v>
      </c>
      <c r="S1650">
        <v>292</v>
      </c>
      <c r="T1650" t="s">
        <v>37</v>
      </c>
      <c r="U1650" t="s">
        <v>38</v>
      </c>
      <c r="V1650" t="s">
        <v>84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569</v>
      </c>
      <c r="C1651">
        <v>138</v>
      </c>
      <c r="D1651">
        <v>107</v>
      </c>
      <c r="E1651">
        <v>209</v>
      </c>
      <c r="F1651">
        <v>357</v>
      </c>
      <c r="G1651" t="s">
        <v>5622</v>
      </c>
      <c r="H1651">
        <v>2000</v>
      </c>
      <c r="I1651">
        <v>42385520</v>
      </c>
      <c r="J1651" t="s">
        <v>5623</v>
      </c>
      <c r="K1651" t="s">
        <v>1804</v>
      </c>
      <c r="L1651" t="s">
        <v>6146</v>
      </c>
      <c r="M1651">
        <v>47297</v>
      </c>
      <c r="N1651">
        <v>4059</v>
      </c>
      <c r="O1651" t="s">
        <v>6147</v>
      </c>
      <c r="P1651">
        <v>0</v>
      </c>
      <c r="Q1651" t="s">
        <v>6148</v>
      </c>
      <c r="R1651" t="s">
        <v>6149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3194</v>
      </c>
      <c r="C1652">
        <v>69</v>
      </c>
      <c r="D1652">
        <v>104</v>
      </c>
      <c r="E1652">
        <v>134</v>
      </c>
      <c r="F1652">
        <v>64</v>
      </c>
      <c r="G1652" t="s">
        <v>1260</v>
      </c>
      <c r="H1652">
        <v>585</v>
      </c>
      <c r="I1652">
        <v>40118420</v>
      </c>
      <c r="J1652" t="s">
        <v>2701</v>
      </c>
      <c r="K1652" t="s">
        <v>3013</v>
      </c>
      <c r="L1652" t="s">
        <v>6150</v>
      </c>
      <c r="M1652">
        <v>26066</v>
      </c>
      <c r="N1652">
        <v>1165</v>
      </c>
      <c r="O1652" t="s">
        <v>6151</v>
      </c>
      <c r="P1652">
        <v>3</v>
      </c>
      <c r="Q1652" t="s">
        <v>6152</v>
      </c>
      <c r="R1652" t="s">
        <v>6153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101</v>
      </c>
      <c r="C1653">
        <v>253</v>
      </c>
      <c r="D1653">
        <v>113</v>
      </c>
      <c r="E1653">
        <v>395</v>
      </c>
      <c r="F1653">
        <v>77</v>
      </c>
      <c r="G1653" t="s">
        <v>6154</v>
      </c>
      <c r="H1653">
        <v>8000</v>
      </c>
      <c r="I1653">
        <v>40137776</v>
      </c>
      <c r="J1653" t="s">
        <v>1170</v>
      </c>
      <c r="K1653" t="s">
        <v>645</v>
      </c>
      <c r="L1653" t="s">
        <v>6155</v>
      </c>
      <c r="M1653">
        <v>186977</v>
      </c>
      <c r="N1653">
        <v>8362</v>
      </c>
      <c r="O1653" t="s">
        <v>6156</v>
      </c>
      <c r="P1653">
        <v>1</v>
      </c>
      <c r="Q1653" t="s">
        <v>6157</v>
      </c>
      <c r="R1653" t="s">
        <v>6158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1523</v>
      </c>
      <c r="C1654">
        <v>304</v>
      </c>
      <c r="D1654">
        <v>113</v>
      </c>
      <c r="E1654">
        <v>171</v>
      </c>
      <c r="F1654">
        <v>63</v>
      </c>
      <c r="G1654" t="s">
        <v>6159</v>
      </c>
      <c r="H1654">
        <v>430</v>
      </c>
      <c r="I1654">
        <v>39568996</v>
      </c>
      <c r="J1654" t="s">
        <v>4189</v>
      </c>
      <c r="K1654" t="s">
        <v>1330</v>
      </c>
      <c r="L1654" t="s">
        <v>6160</v>
      </c>
      <c r="M1654">
        <v>138435</v>
      </c>
      <c r="N1654">
        <v>814</v>
      </c>
      <c r="O1654" t="s">
        <v>6161</v>
      </c>
      <c r="P1654">
        <v>0</v>
      </c>
      <c r="Q1654" t="s">
        <v>6162</v>
      </c>
      <c r="R1654" t="s">
        <v>6163</v>
      </c>
      <c r="S1654">
        <v>527</v>
      </c>
      <c r="T1654" t="s">
        <v>37</v>
      </c>
      <c r="U1654" t="s">
        <v>38</v>
      </c>
      <c r="V1654" t="s">
        <v>350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6164</v>
      </c>
      <c r="C1655">
        <v>634</v>
      </c>
      <c r="D1655">
        <v>95</v>
      </c>
      <c r="E1655">
        <v>246</v>
      </c>
      <c r="F1655">
        <v>751</v>
      </c>
      <c r="G1655" t="s">
        <v>3358</v>
      </c>
      <c r="H1655">
        <v>26000</v>
      </c>
      <c r="I1655">
        <v>42043633</v>
      </c>
      <c r="J1655" t="s">
        <v>1224</v>
      </c>
      <c r="K1655" t="s">
        <v>87</v>
      </c>
      <c r="L1655" t="s">
        <v>6165</v>
      </c>
      <c r="M1655">
        <v>277172</v>
      </c>
      <c r="N1655">
        <v>29551</v>
      </c>
      <c r="O1655" t="s">
        <v>1879</v>
      </c>
      <c r="P1655">
        <v>0</v>
      </c>
      <c r="Q1655" t="s">
        <v>6166</v>
      </c>
      <c r="R1655" t="s">
        <v>6167</v>
      </c>
      <c r="S1655">
        <v>986</v>
      </c>
      <c r="T1655" t="s">
        <v>37</v>
      </c>
      <c r="U1655" t="s">
        <v>38</v>
      </c>
      <c r="V1655" t="s">
        <v>350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6168</v>
      </c>
      <c r="C1656">
        <v>111</v>
      </c>
      <c r="D1656">
        <v>86</v>
      </c>
      <c r="E1656">
        <v>82</v>
      </c>
      <c r="F1656">
        <v>362</v>
      </c>
      <c r="G1656" t="s">
        <v>473</v>
      </c>
      <c r="H1656">
        <v>869</v>
      </c>
      <c r="I1656">
        <v>38232624</v>
      </c>
      <c r="J1656" t="s">
        <v>809</v>
      </c>
      <c r="K1656" t="s">
        <v>1206</v>
      </c>
      <c r="L1656" t="s">
        <v>6169</v>
      </c>
      <c r="M1656">
        <v>88518</v>
      </c>
      <c r="N1656">
        <v>3854</v>
      </c>
      <c r="O1656" t="s">
        <v>6170</v>
      </c>
      <c r="P1656">
        <v>0</v>
      </c>
      <c r="Q1656" t="s">
        <v>6171</v>
      </c>
      <c r="R1656" t="s">
        <v>6172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1139</v>
      </c>
      <c r="C1657">
        <v>77</v>
      </c>
      <c r="D1657">
        <v>126</v>
      </c>
      <c r="E1657">
        <v>102</v>
      </c>
      <c r="F1657">
        <v>497</v>
      </c>
      <c r="G1657" t="s">
        <v>6173</v>
      </c>
      <c r="H1657">
        <v>22000</v>
      </c>
      <c r="I1657">
        <v>38413606</v>
      </c>
      <c r="J1657" t="s">
        <v>264</v>
      </c>
      <c r="K1657" t="s">
        <v>850</v>
      </c>
      <c r="L1657" t="s">
        <v>6174</v>
      </c>
      <c r="M1657">
        <v>54042</v>
      </c>
      <c r="N1657">
        <v>23866</v>
      </c>
      <c r="O1657" t="s">
        <v>1522</v>
      </c>
      <c r="P1657">
        <v>1</v>
      </c>
      <c r="Q1657" t="s">
        <v>6175</v>
      </c>
      <c r="R1657" t="s">
        <v>6176</v>
      </c>
      <c r="S1657">
        <v>215</v>
      </c>
      <c r="T1657" t="s">
        <v>37</v>
      </c>
      <c r="U1657" t="s">
        <v>38</v>
      </c>
      <c r="V1657" t="s">
        <v>350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1201</v>
      </c>
      <c r="C1658">
        <v>120</v>
      </c>
      <c r="D1658">
        <v>101</v>
      </c>
      <c r="E1658">
        <v>343</v>
      </c>
      <c r="F1658">
        <v>384</v>
      </c>
      <c r="G1658" t="s">
        <v>6177</v>
      </c>
      <c r="H1658">
        <v>581</v>
      </c>
      <c r="I1658">
        <v>38122105</v>
      </c>
      <c r="J1658" t="s">
        <v>707</v>
      </c>
      <c r="K1658" t="s">
        <v>6173</v>
      </c>
      <c r="L1658" t="s">
        <v>6178</v>
      </c>
      <c r="M1658">
        <v>112669</v>
      </c>
      <c r="N1658">
        <v>2373</v>
      </c>
      <c r="O1658" t="s">
        <v>6179</v>
      </c>
      <c r="P1658">
        <v>1</v>
      </c>
      <c r="Q1658" t="s">
        <v>6180</v>
      </c>
      <c r="R1658" t="s">
        <v>6181</v>
      </c>
      <c r="S1658">
        <v>226</v>
      </c>
      <c r="T1658" t="s">
        <v>37</v>
      </c>
      <c r="U1658" t="s">
        <v>38</v>
      </c>
      <c r="V1658" t="s">
        <v>350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945</v>
      </c>
      <c r="C1659">
        <v>63</v>
      </c>
      <c r="D1659">
        <v>102</v>
      </c>
      <c r="E1659">
        <v>0</v>
      </c>
      <c r="F1659">
        <v>413</v>
      </c>
      <c r="G1659" t="s">
        <v>1508</v>
      </c>
      <c r="H1659">
        <v>13000</v>
      </c>
      <c r="I1659">
        <v>38747385</v>
      </c>
      <c r="J1659" t="s">
        <v>6182</v>
      </c>
      <c r="K1659" t="s">
        <v>324</v>
      </c>
      <c r="L1659" t="s">
        <v>6183</v>
      </c>
      <c r="M1659">
        <v>49349</v>
      </c>
      <c r="N1659">
        <v>15308</v>
      </c>
      <c r="O1659" t="s">
        <v>6184</v>
      </c>
      <c r="P1659">
        <v>2</v>
      </c>
      <c r="Q1659" t="s">
        <v>6185</v>
      </c>
      <c r="R1659" t="s">
        <v>6186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506</v>
      </c>
      <c r="C1660">
        <v>417</v>
      </c>
      <c r="D1660">
        <v>111</v>
      </c>
      <c r="E1660">
        <v>456</v>
      </c>
      <c r="F1660">
        <v>21</v>
      </c>
      <c r="G1660" t="s">
        <v>6187</v>
      </c>
      <c r="H1660">
        <v>157</v>
      </c>
      <c r="I1660">
        <v>40247512</v>
      </c>
      <c r="J1660" t="s">
        <v>499</v>
      </c>
      <c r="K1660" t="s">
        <v>6188</v>
      </c>
      <c r="L1660" t="s">
        <v>6189</v>
      </c>
      <c r="M1660">
        <v>159198</v>
      </c>
      <c r="N1660">
        <v>257</v>
      </c>
      <c r="O1660" t="s">
        <v>6190</v>
      </c>
      <c r="P1660">
        <v>0</v>
      </c>
      <c r="Q1660" t="s">
        <v>6191</v>
      </c>
      <c r="R1660" t="s">
        <v>6192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1104</v>
      </c>
      <c r="H1661">
        <v>971</v>
      </c>
      <c r="J1661" t="s">
        <v>5846</v>
      </c>
      <c r="K1661" t="s">
        <v>6012</v>
      </c>
      <c r="L1661" t="s">
        <v>6193</v>
      </c>
      <c r="M1661">
        <v>3322</v>
      </c>
      <c r="N1661">
        <v>3295</v>
      </c>
      <c r="O1661" t="s">
        <v>268</v>
      </c>
      <c r="P1661">
        <v>4</v>
      </c>
      <c r="Q1661" t="s">
        <v>6194</v>
      </c>
      <c r="R1661" t="s">
        <v>6195</v>
      </c>
      <c r="S1661">
        <v>30</v>
      </c>
      <c r="T1661" t="s">
        <v>37</v>
      </c>
      <c r="U1661" t="s">
        <v>38</v>
      </c>
      <c r="V1661" t="s">
        <v>767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6196</v>
      </c>
      <c r="C1662">
        <v>59</v>
      </c>
      <c r="D1662">
        <v>95</v>
      </c>
      <c r="E1662">
        <v>40</v>
      </c>
      <c r="F1662">
        <v>342</v>
      </c>
      <c r="G1662" t="s">
        <v>1499</v>
      </c>
      <c r="H1662">
        <v>663</v>
      </c>
      <c r="I1662">
        <v>35927406</v>
      </c>
      <c r="J1662" t="s">
        <v>180</v>
      </c>
      <c r="K1662" t="s">
        <v>2307</v>
      </c>
      <c r="L1662" t="s">
        <v>6197</v>
      </c>
      <c r="M1662">
        <v>36363</v>
      </c>
      <c r="N1662">
        <v>2266</v>
      </c>
      <c r="O1662" t="s">
        <v>3276</v>
      </c>
      <c r="P1662">
        <v>0</v>
      </c>
      <c r="Q1662" t="s">
        <v>6198</v>
      </c>
      <c r="R1662" t="s">
        <v>6199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217</v>
      </c>
      <c r="C1663">
        <v>218</v>
      </c>
      <c r="D1663">
        <v>98</v>
      </c>
      <c r="E1663">
        <v>15000</v>
      </c>
      <c r="F1663">
        <v>392</v>
      </c>
      <c r="G1663" t="s">
        <v>2282</v>
      </c>
      <c r="H1663">
        <v>15000</v>
      </c>
      <c r="I1663">
        <v>35565975</v>
      </c>
      <c r="J1663" t="s">
        <v>715</v>
      </c>
      <c r="K1663" t="s">
        <v>217</v>
      </c>
      <c r="L1663" t="s">
        <v>6200</v>
      </c>
      <c r="M1663">
        <v>49205</v>
      </c>
      <c r="N1663">
        <v>16827</v>
      </c>
      <c r="O1663" t="s">
        <v>3963</v>
      </c>
      <c r="P1663">
        <v>0</v>
      </c>
      <c r="Q1663" t="s">
        <v>6201</v>
      </c>
      <c r="R1663" t="s">
        <v>6202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6203</v>
      </c>
      <c r="C1664">
        <v>359</v>
      </c>
      <c r="D1664">
        <v>100</v>
      </c>
      <c r="E1664">
        <v>108</v>
      </c>
      <c r="F1664">
        <v>534</v>
      </c>
      <c r="G1664" t="s">
        <v>161</v>
      </c>
      <c r="H1664">
        <v>17000</v>
      </c>
      <c r="I1664">
        <v>35266619</v>
      </c>
      <c r="J1664" t="s">
        <v>2837</v>
      </c>
      <c r="K1664" t="s">
        <v>295</v>
      </c>
      <c r="L1664" t="s">
        <v>6204</v>
      </c>
      <c r="M1664">
        <v>108242</v>
      </c>
      <c r="N1664">
        <v>20051</v>
      </c>
      <c r="O1664" t="s">
        <v>5721</v>
      </c>
      <c r="P1664">
        <v>1</v>
      </c>
      <c r="Q1664" t="s">
        <v>6205</v>
      </c>
      <c r="R1664" t="s">
        <v>6206</v>
      </c>
      <c r="S1664">
        <v>371</v>
      </c>
      <c r="T1664" t="s">
        <v>37</v>
      </c>
      <c r="U1664" t="s">
        <v>38</v>
      </c>
      <c r="V1664" t="s">
        <v>350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6207</v>
      </c>
      <c r="C1665">
        <v>101</v>
      </c>
      <c r="D1665">
        <v>118</v>
      </c>
      <c r="E1665">
        <v>3</v>
      </c>
      <c r="F1665">
        <v>439</v>
      </c>
      <c r="G1665" t="s">
        <v>6208</v>
      </c>
      <c r="H1665">
        <v>1000</v>
      </c>
      <c r="I1665">
        <v>34703228</v>
      </c>
      <c r="J1665" t="s">
        <v>3985</v>
      </c>
      <c r="K1665" t="s">
        <v>638</v>
      </c>
      <c r="L1665" t="s">
        <v>6209</v>
      </c>
      <c r="M1665">
        <v>21767</v>
      </c>
      <c r="N1665">
        <v>3797</v>
      </c>
      <c r="O1665" t="s">
        <v>6210</v>
      </c>
      <c r="P1665">
        <v>0</v>
      </c>
      <c r="Q1665" t="s">
        <v>6211</v>
      </c>
      <c r="R1665" t="s">
        <v>6212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5129</v>
      </c>
      <c r="H1666">
        <v>680</v>
      </c>
      <c r="J1666" t="s">
        <v>1188</v>
      </c>
      <c r="K1666" t="s">
        <v>894</v>
      </c>
      <c r="L1666" t="s">
        <v>6213</v>
      </c>
      <c r="M1666">
        <v>135643</v>
      </c>
      <c r="N1666">
        <v>2867</v>
      </c>
      <c r="O1666" t="s">
        <v>1348</v>
      </c>
      <c r="P1666">
        <v>2</v>
      </c>
      <c r="Q1666" t="s">
        <v>6214</v>
      </c>
      <c r="R1666" t="s">
        <v>6215</v>
      </c>
      <c r="S1666">
        <v>145</v>
      </c>
      <c r="T1666" t="s">
        <v>37</v>
      </c>
      <c r="U1666" t="s">
        <v>38</v>
      </c>
      <c r="V1666" t="s">
        <v>1212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6216</v>
      </c>
      <c r="C1667">
        <v>85</v>
      </c>
      <c r="D1667">
        <v>125</v>
      </c>
      <c r="E1667">
        <v>21</v>
      </c>
      <c r="F1667">
        <v>581</v>
      </c>
      <c r="G1667" t="s">
        <v>6217</v>
      </c>
      <c r="H1667">
        <v>12000</v>
      </c>
      <c r="I1667">
        <v>38432823</v>
      </c>
      <c r="J1667" t="s">
        <v>6218</v>
      </c>
      <c r="K1667" t="s">
        <v>570</v>
      </c>
      <c r="L1667" t="s">
        <v>6219</v>
      </c>
      <c r="M1667">
        <v>33067</v>
      </c>
      <c r="N1667">
        <v>15811</v>
      </c>
      <c r="O1667" t="s">
        <v>190</v>
      </c>
      <c r="P1667">
        <v>1</v>
      </c>
      <c r="Q1667" t="s">
        <v>6220</v>
      </c>
      <c r="R1667" t="s">
        <v>6221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2377</v>
      </c>
      <c r="C1668">
        <v>64</v>
      </c>
      <c r="D1668">
        <v>94</v>
      </c>
      <c r="E1668">
        <v>39</v>
      </c>
      <c r="F1668">
        <v>506</v>
      </c>
      <c r="G1668" t="s">
        <v>1157</v>
      </c>
      <c r="H1668">
        <v>1000</v>
      </c>
      <c r="I1668">
        <v>32095318</v>
      </c>
      <c r="J1668" t="s">
        <v>541</v>
      </c>
      <c r="K1668" t="s">
        <v>451</v>
      </c>
      <c r="L1668" t="s">
        <v>6222</v>
      </c>
      <c r="M1668">
        <v>12466</v>
      </c>
      <c r="N1668">
        <v>3664</v>
      </c>
      <c r="O1668" t="s">
        <v>1327</v>
      </c>
      <c r="P1668">
        <v>0</v>
      </c>
      <c r="Q1668" t="s">
        <v>6223</v>
      </c>
      <c r="R1668" t="s">
        <v>6224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6225</v>
      </c>
      <c r="C1669">
        <v>263</v>
      </c>
      <c r="D1669">
        <v>79</v>
      </c>
      <c r="E1669">
        <v>30</v>
      </c>
      <c r="F1669">
        <v>265</v>
      </c>
      <c r="G1669" t="s">
        <v>6226</v>
      </c>
      <c r="H1669">
        <v>940</v>
      </c>
      <c r="I1669">
        <v>31743332</v>
      </c>
      <c r="J1669" t="s">
        <v>6227</v>
      </c>
      <c r="K1669" t="s">
        <v>1425</v>
      </c>
      <c r="L1669" t="s">
        <v>6228</v>
      </c>
      <c r="M1669">
        <v>111117</v>
      </c>
      <c r="N1669">
        <v>1594</v>
      </c>
      <c r="O1669" t="s">
        <v>6229</v>
      </c>
      <c r="P1669">
        <v>0</v>
      </c>
      <c r="Q1669" t="s">
        <v>6230</v>
      </c>
      <c r="R1669" t="s">
        <v>6231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753</v>
      </c>
      <c r="C1670">
        <v>450</v>
      </c>
      <c r="D1670">
        <v>106</v>
      </c>
      <c r="E1670">
        <v>0</v>
      </c>
      <c r="F1670">
        <v>273</v>
      </c>
      <c r="G1670" t="s">
        <v>2982</v>
      </c>
      <c r="H1670">
        <v>17000</v>
      </c>
      <c r="I1670">
        <v>32154410</v>
      </c>
      <c r="J1670" t="s">
        <v>1018</v>
      </c>
      <c r="K1670" t="s">
        <v>277</v>
      </c>
      <c r="L1670" t="s">
        <v>6232</v>
      </c>
      <c r="M1670">
        <v>148327</v>
      </c>
      <c r="N1670">
        <v>18469</v>
      </c>
      <c r="O1670" t="s">
        <v>6233</v>
      </c>
      <c r="P1670">
        <v>0</v>
      </c>
      <c r="Q1670" t="s">
        <v>6234</v>
      </c>
      <c r="R1670" t="s">
        <v>6235</v>
      </c>
      <c r="S1670">
        <v>274</v>
      </c>
      <c r="T1670" t="s">
        <v>37</v>
      </c>
      <c r="U1670" t="s">
        <v>38</v>
      </c>
      <c r="V1670" t="s">
        <v>350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6236</v>
      </c>
      <c r="C1671">
        <v>85</v>
      </c>
      <c r="D1671">
        <v>111</v>
      </c>
      <c r="E1671">
        <v>57</v>
      </c>
      <c r="F1671">
        <v>438</v>
      </c>
      <c r="G1671" t="s">
        <v>2556</v>
      </c>
      <c r="H1671">
        <v>1000</v>
      </c>
      <c r="I1671">
        <v>28165882</v>
      </c>
      <c r="J1671" t="s">
        <v>1247</v>
      </c>
      <c r="K1671" t="s">
        <v>1274</v>
      </c>
      <c r="L1671" t="s">
        <v>6237</v>
      </c>
      <c r="M1671">
        <v>31984</v>
      </c>
      <c r="N1671">
        <v>3239</v>
      </c>
      <c r="O1671" t="s">
        <v>6238</v>
      </c>
      <c r="P1671">
        <v>1</v>
      </c>
      <c r="Q1671" t="s">
        <v>6239</v>
      </c>
      <c r="R1671" t="s">
        <v>6240</v>
      </c>
      <c r="S1671">
        <v>154</v>
      </c>
      <c r="T1671" t="s">
        <v>37</v>
      </c>
      <c r="U1671" t="s">
        <v>38</v>
      </c>
      <c r="V1671" t="s">
        <v>84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6241</v>
      </c>
      <c r="C1672">
        <v>162</v>
      </c>
      <c r="D1672">
        <v>63</v>
      </c>
      <c r="E1672">
        <v>15</v>
      </c>
      <c r="F1672">
        <v>69</v>
      </c>
      <c r="G1672" t="s">
        <v>6242</v>
      </c>
      <c r="H1672">
        <v>759</v>
      </c>
      <c r="I1672">
        <v>26687172</v>
      </c>
      <c r="J1672" t="s">
        <v>654</v>
      </c>
      <c r="K1672" t="s">
        <v>378</v>
      </c>
      <c r="L1672" t="s">
        <v>6243</v>
      </c>
      <c r="M1672">
        <v>15600</v>
      </c>
      <c r="N1672">
        <v>1002</v>
      </c>
      <c r="O1672" t="s">
        <v>6244</v>
      </c>
      <c r="P1672">
        <v>0</v>
      </c>
      <c r="Q1672" t="s">
        <v>6245</v>
      </c>
      <c r="R1672" t="s">
        <v>6246</v>
      </c>
      <c r="S1672">
        <v>55</v>
      </c>
      <c r="T1672" t="s">
        <v>37</v>
      </c>
      <c r="U1672" t="s">
        <v>38</v>
      </c>
      <c r="V1672" t="s">
        <v>188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6247</v>
      </c>
      <c r="C1673">
        <v>85</v>
      </c>
      <c r="D1673">
        <v>85</v>
      </c>
      <c r="E1673">
        <v>14</v>
      </c>
      <c r="F1673">
        <v>244</v>
      </c>
      <c r="G1673" t="s">
        <v>3914</v>
      </c>
      <c r="H1673">
        <v>577</v>
      </c>
      <c r="I1673">
        <v>26096584</v>
      </c>
      <c r="J1673" t="s">
        <v>809</v>
      </c>
      <c r="K1673" t="s">
        <v>1211</v>
      </c>
      <c r="L1673" t="s">
        <v>6248</v>
      </c>
      <c r="M1673">
        <v>30651</v>
      </c>
      <c r="N1673">
        <v>1653</v>
      </c>
      <c r="O1673" t="s">
        <v>6249</v>
      </c>
      <c r="P1673">
        <v>0</v>
      </c>
      <c r="Q1673" t="s">
        <v>6250</v>
      </c>
      <c r="R1673" t="s">
        <v>6251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815</v>
      </c>
      <c r="C1674">
        <v>110</v>
      </c>
      <c r="D1674">
        <v>108</v>
      </c>
      <c r="E1674">
        <v>631</v>
      </c>
      <c r="F1674">
        <v>95</v>
      </c>
      <c r="G1674" t="s">
        <v>6252</v>
      </c>
      <c r="H1674">
        <v>631</v>
      </c>
      <c r="I1674">
        <v>26525834</v>
      </c>
      <c r="J1674" t="s">
        <v>715</v>
      </c>
      <c r="K1674" t="s">
        <v>815</v>
      </c>
      <c r="L1674" t="s">
        <v>6253</v>
      </c>
      <c r="M1674">
        <v>21998</v>
      </c>
      <c r="N1674">
        <v>1023</v>
      </c>
      <c r="O1674" t="s">
        <v>6254</v>
      </c>
      <c r="P1674">
        <v>1</v>
      </c>
      <c r="Q1674" t="s">
        <v>6255</v>
      </c>
      <c r="R1674" t="s">
        <v>6256</v>
      </c>
      <c r="S1674">
        <v>227</v>
      </c>
      <c r="T1674" t="s">
        <v>37</v>
      </c>
      <c r="U1674" t="s">
        <v>38</v>
      </c>
      <c r="V1674" t="s">
        <v>350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1488</v>
      </c>
      <c r="C1675">
        <v>165</v>
      </c>
      <c r="D1675">
        <v>139</v>
      </c>
      <c r="E1675">
        <v>150</v>
      </c>
      <c r="F1675">
        <v>400</v>
      </c>
      <c r="G1675" t="s">
        <v>6257</v>
      </c>
      <c r="H1675">
        <v>521</v>
      </c>
      <c r="I1675">
        <v>30513940</v>
      </c>
      <c r="J1675" t="s">
        <v>2082</v>
      </c>
      <c r="K1675" t="s">
        <v>6258</v>
      </c>
      <c r="L1675" t="s">
        <v>6259</v>
      </c>
      <c r="M1675">
        <v>15843</v>
      </c>
      <c r="N1675">
        <v>2060</v>
      </c>
      <c r="O1675" t="s">
        <v>6260</v>
      </c>
      <c r="P1675">
        <v>0</v>
      </c>
      <c r="Q1675" t="s">
        <v>6261</v>
      </c>
      <c r="R1675" t="s">
        <v>6262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3059</v>
      </c>
      <c r="C1676">
        <v>64</v>
      </c>
      <c r="D1676">
        <v>127</v>
      </c>
      <c r="E1676">
        <v>73</v>
      </c>
      <c r="F1676">
        <v>433</v>
      </c>
      <c r="G1676" t="s">
        <v>134</v>
      </c>
      <c r="H1676">
        <v>11000</v>
      </c>
      <c r="I1676">
        <v>23209440</v>
      </c>
      <c r="J1676" t="s">
        <v>1473</v>
      </c>
      <c r="K1676" t="s">
        <v>1121</v>
      </c>
      <c r="L1676" t="s">
        <v>6263</v>
      </c>
      <c r="M1676">
        <v>9283</v>
      </c>
      <c r="N1676">
        <v>12785</v>
      </c>
      <c r="O1676" t="s">
        <v>503</v>
      </c>
      <c r="P1676">
        <v>3</v>
      </c>
      <c r="Q1676" t="s">
        <v>6264</v>
      </c>
      <c r="R1676" t="s">
        <v>6265</v>
      </c>
      <c r="S1676">
        <v>112</v>
      </c>
      <c r="T1676" t="s">
        <v>37</v>
      </c>
      <c r="U1676" t="s">
        <v>38</v>
      </c>
      <c r="V1676" t="s">
        <v>350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6266</v>
      </c>
      <c r="C1677">
        <v>44</v>
      </c>
      <c r="D1677">
        <v>106</v>
      </c>
      <c r="E1677">
        <v>32</v>
      </c>
      <c r="F1677">
        <v>650</v>
      </c>
      <c r="G1677" t="s">
        <v>3706</v>
      </c>
      <c r="H1677">
        <v>18000</v>
      </c>
      <c r="I1677">
        <v>24048000</v>
      </c>
      <c r="J1677" t="s">
        <v>707</v>
      </c>
      <c r="K1677" t="s">
        <v>840</v>
      </c>
      <c r="L1677" t="s">
        <v>6267</v>
      </c>
      <c r="M1677">
        <v>23579</v>
      </c>
      <c r="N1677">
        <v>20772</v>
      </c>
      <c r="O1677" t="s">
        <v>3550</v>
      </c>
      <c r="P1677">
        <v>1</v>
      </c>
      <c r="Q1677" t="s">
        <v>6268</v>
      </c>
      <c r="R1677" t="s">
        <v>6269</v>
      </c>
      <c r="S1677">
        <v>88</v>
      </c>
      <c r="T1677" t="s">
        <v>37</v>
      </c>
      <c r="U1677" t="s">
        <v>38</v>
      </c>
      <c r="V1677" t="s">
        <v>350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1239</v>
      </c>
      <c r="C1678">
        <v>147</v>
      </c>
      <c r="D1678">
        <v>95</v>
      </c>
      <c r="E1678">
        <v>425</v>
      </c>
      <c r="F1678">
        <v>560</v>
      </c>
      <c r="G1678" t="s">
        <v>211</v>
      </c>
      <c r="H1678">
        <v>973</v>
      </c>
      <c r="I1678">
        <v>22526144</v>
      </c>
      <c r="J1678" t="s">
        <v>1156</v>
      </c>
      <c r="K1678" t="s">
        <v>289</v>
      </c>
      <c r="L1678" t="s">
        <v>6270</v>
      </c>
      <c r="M1678">
        <v>53884</v>
      </c>
      <c r="N1678">
        <v>2737</v>
      </c>
      <c r="O1678" t="s">
        <v>1072</v>
      </c>
      <c r="P1678">
        <v>1</v>
      </c>
      <c r="Q1678" t="s">
        <v>6271</v>
      </c>
      <c r="R1678" t="s">
        <v>6272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1232</v>
      </c>
      <c r="C1679">
        <v>242</v>
      </c>
      <c r="D1679">
        <v>118</v>
      </c>
      <c r="E1679">
        <v>301</v>
      </c>
      <c r="F1679">
        <v>897</v>
      </c>
      <c r="G1679" t="s">
        <v>1253</v>
      </c>
      <c r="H1679">
        <v>2000</v>
      </c>
      <c r="I1679">
        <v>30523568</v>
      </c>
      <c r="J1679" t="s">
        <v>1342</v>
      </c>
      <c r="K1679" t="s">
        <v>2188</v>
      </c>
      <c r="L1679" t="s">
        <v>6273</v>
      </c>
      <c r="M1679">
        <v>54447</v>
      </c>
      <c r="N1679">
        <v>5697</v>
      </c>
      <c r="O1679" t="s">
        <v>480</v>
      </c>
      <c r="P1679">
        <v>0</v>
      </c>
      <c r="Q1679" t="s">
        <v>6274</v>
      </c>
      <c r="R1679" t="s">
        <v>6275</v>
      </c>
      <c r="S1679">
        <v>201</v>
      </c>
      <c r="T1679" t="s">
        <v>37</v>
      </c>
      <c r="U1679" t="s">
        <v>38</v>
      </c>
      <c r="V1679" t="s">
        <v>350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6276</v>
      </c>
      <c r="C1680">
        <v>244</v>
      </c>
      <c r="D1680">
        <v>108</v>
      </c>
      <c r="E1680">
        <v>24</v>
      </c>
      <c r="F1680">
        <v>653</v>
      </c>
      <c r="G1680" t="s">
        <v>6277</v>
      </c>
      <c r="H1680">
        <v>2000</v>
      </c>
      <c r="I1680">
        <v>23070045</v>
      </c>
      <c r="J1680" t="s">
        <v>891</v>
      </c>
      <c r="K1680" t="s">
        <v>686</v>
      </c>
      <c r="L1680" t="s">
        <v>6278</v>
      </c>
      <c r="M1680">
        <v>47003</v>
      </c>
      <c r="N1680">
        <v>3892</v>
      </c>
      <c r="O1680" t="s">
        <v>559</v>
      </c>
      <c r="P1680">
        <v>0</v>
      </c>
      <c r="Q1680" t="s">
        <v>6279</v>
      </c>
      <c r="R1680" t="s">
        <v>6280</v>
      </c>
      <c r="S1680">
        <v>215</v>
      </c>
      <c r="T1680" t="s">
        <v>37</v>
      </c>
      <c r="U1680" t="s">
        <v>38</v>
      </c>
      <c r="V1680" t="s">
        <v>350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6281</v>
      </c>
      <c r="C1681">
        <v>73</v>
      </c>
      <c r="D1681">
        <v>105</v>
      </c>
      <c r="E1681">
        <v>34</v>
      </c>
      <c r="F1681">
        <v>642</v>
      </c>
      <c r="G1681" t="s">
        <v>1048</v>
      </c>
      <c r="H1681">
        <v>1000</v>
      </c>
      <c r="I1681">
        <v>20422207</v>
      </c>
      <c r="J1681" t="s">
        <v>715</v>
      </c>
      <c r="K1681" t="s">
        <v>996</v>
      </c>
      <c r="L1681" t="s">
        <v>6282</v>
      </c>
      <c r="M1681">
        <v>15052</v>
      </c>
      <c r="N1681">
        <v>4369</v>
      </c>
      <c r="O1681" t="s">
        <v>6283</v>
      </c>
      <c r="P1681">
        <v>1</v>
      </c>
      <c r="Q1681" t="s">
        <v>6284</v>
      </c>
      <c r="R1681" t="s">
        <v>6285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4203</v>
      </c>
      <c r="C1682">
        <v>232</v>
      </c>
      <c r="D1682">
        <v>131</v>
      </c>
      <c r="E1682">
        <v>89</v>
      </c>
      <c r="F1682">
        <v>372</v>
      </c>
      <c r="G1682" t="s">
        <v>6286</v>
      </c>
      <c r="H1682">
        <v>2000</v>
      </c>
      <c r="I1682">
        <v>28644770</v>
      </c>
      <c r="J1682" t="s">
        <v>816</v>
      </c>
      <c r="K1682" t="s">
        <v>1986</v>
      </c>
      <c r="L1682" t="s">
        <v>6287</v>
      </c>
      <c r="M1682">
        <v>78974</v>
      </c>
      <c r="N1682">
        <v>3479</v>
      </c>
      <c r="O1682" t="s">
        <v>1262</v>
      </c>
      <c r="P1682">
        <v>2</v>
      </c>
      <c r="Q1682" t="s">
        <v>6288</v>
      </c>
      <c r="R1682" t="s">
        <v>6289</v>
      </c>
      <c r="S1682">
        <v>141</v>
      </c>
      <c r="T1682" t="s">
        <v>37</v>
      </c>
      <c r="U1682" t="s">
        <v>38</v>
      </c>
      <c r="V1682" t="s">
        <v>350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6290</v>
      </c>
      <c r="C1683">
        <v>63</v>
      </c>
      <c r="D1683">
        <v>104</v>
      </c>
      <c r="E1683">
        <v>30</v>
      </c>
      <c r="F1683">
        <v>635</v>
      </c>
      <c r="G1683" t="s">
        <v>955</v>
      </c>
      <c r="H1683">
        <v>1000</v>
      </c>
      <c r="I1683">
        <v>21800302</v>
      </c>
      <c r="J1683" t="s">
        <v>2265</v>
      </c>
      <c r="K1683" t="s">
        <v>451</v>
      </c>
      <c r="L1683" t="s">
        <v>6291</v>
      </c>
      <c r="M1683">
        <v>12164</v>
      </c>
      <c r="N1683">
        <v>4462</v>
      </c>
      <c r="O1683" t="s">
        <v>5445</v>
      </c>
      <c r="P1683">
        <v>1</v>
      </c>
      <c r="Q1683" t="s">
        <v>6292</v>
      </c>
      <c r="R1683" t="s">
        <v>6293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6294</v>
      </c>
      <c r="C1684">
        <v>239</v>
      </c>
      <c r="D1684">
        <v>133</v>
      </c>
      <c r="E1684">
        <v>549</v>
      </c>
      <c r="F1684">
        <v>343</v>
      </c>
      <c r="G1684" t="s">
        <v>6295</v>
      </c>
      <c r="H1684">
        <v>10000</v>
      </c>
      <c r="I1684">
        <v>21129348</v>
      </c>
      <c r="J1684" t="s">
        <v>3060</v>
      </c>
      <c r="K1684" t="s">
        <v>202</v>
      </c>
      <c r="L1684" t="s">
        <v>6296</v>
      </c>
      <c r="M1684">
        <v>146364</v>
      </c>
      <c r="N1684">
        <v>11799</v>
      </c>
      <c r="O1684" t="s">
        <v>6297</v>
      </c>
      <c r="P1684">
        <v>0</v>
      </c>
      <c r="Q1684" t="s">
        <v>6298</v>
      </c>
      <c r="R1684" t="s">
        <v>6299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6300</v>
      </c>
      <c r="C1685">
        <v>158</v>
      </c>
      <c r="D1685">
        <v>94</v>
      </c>
      <c r="E1685">
        <v>110</v>
      </c>
      <c r="F1685">
        <v>277</v>
      </c>
      <c r="G1685" t="s">
        <v>6301</v>
      </c>
      <c r="H1685">
        <v>14000</v>
      </c>
      <c r="I1685">
        <v>18500966</v>
      </c>
      <c r="J1685" t="s">
        <v>1057</v>
      </c>
      <c r="K1685" t="s">
        <v>952</v>
      </c>
      <c r="L1685" t="s">
        <v>6302</v>
      </c>
      <c r="M1685">
        <v>70341</v>
      </c>
      <c r="N1685">
        <v>15271</v>
      </c>
      <c r="O1685" t="s">
        <v>1263</v>
      </c>
      <c r="P1685">
        <v>1</v>
      </c>
      <c r="Q1685" t="s">
        <v>6303</v>
      </c>
      <c r="R1685" t="s">
        <v>6304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6305</v>
      </c>
      <c r="C1686">
        <v>152</v>
      </c>
      <c r="D1686">
        <v>109</v>
      </c>
      <c r="E1686">
        <v>25</v>
      </c>
      <c r="F1686">
        <v>431</v>
      </c>
      <c r="G1686" t="s">
        <v>6306</v>
      </c>
      <c r="H1686">
        <v>954</v>
      </c>
      <c r="I1686">
        <v>19976073</v>
      </c>
      <c r="J1686" t="s">
        <v>282</v>
      </c>
      <c r="K1686" t="s">
        <v>447</v>
      </c>
      <c r="L1686" t="s">
        <v>6307</v>
      </c>
      <c r="M1686">
        <v>65979</v>
      </c>
      <c r="N1686">
        <v>3148</v>
      </c>
      <c r="O1686" t="s">
        <v>6308</v>
      </c>
      <c r="P1686">
        <v>1</v>
      </c>
      <c r="Q1686" t="s">
        <v>6309</v>
      </c>
      <c r="R1686" t="s">
        <v>6310</v>
      </c>
      <c r="S1686">
        <v>220</v>
      </c>
      <c r="T1686" t="s">
        <v>37</v>
      </c>
      <c r="U1686" t="s">
        <v>38</v>
      </c>
      <c r="V1686" t="s">
        <v>350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1363</v>
      </c>
      <c r="C1687">
        <v>105</v>
      </c>
      <c r="D1687">
        <v>96</v>
      </c>
      <c r="E1687">
        <v>845</v>
      </c>
      <c r="F1687">
        <v>488</v>
      </c>
      <c r="G1687" t="s">
        <v>249</v>
      </c>
      <c r="H1687">
        <v>978</v>
      </c>
      <c r="I1687">
        <v>18967571</v>
      </c>
      <c r="J1687" t="s">
        <v>223</v>
      </c>
      <c r="K1687" t="s">
        <v>4491</v>
      </c>
      <c r="L1687" t="s">
        <v>6311</v>
      </c>
      <c r="M1687">
        <v>23345</v>
      </c>
      <c r="N1687">
        <v>3072</v>
      </c>
      <c r="O1687" t="s">
        <v>1944</v>
      </c>
      <c r="P1687">
        <v>2</v>
      </c>
      <c r="Q1687" t="s">
        <v>6312</v>
      </c>
      <c r="R1687" t="s">
        <v>6313</v>
      </c>
      <c r="S1687">
        <v>167</v>
      </c>
      <c r="T1687" t="s">
        <v>37</v>
      </c>
      <c r="U1687" t="s">
        <v>38</v>
      </c>
      <c r="V1687" t="s">
        <v>350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6314</v>
      </c>
      <c r="C1688">
        <v>36</v>
      </c>
      <c r="D1688">
        <v>105</v>
      </c>
      <c r="E1688">
        <v>114</v>
      </c>
      <c r="F1688">
        <v>537</v>
      </c>
      <c r="G1688" t="s">
        <v>6315</v>
      </c>
      <c r="H1688">
        <v>4000</v>
      </c>
      <c r="I1688">
        <v>17100000</v>
      </c>
      <c r="J1688" t="s">
        <v>6316</v>
      </c>
      <c r="K1688" t="s">
        <v>296</v>
      </c>
      <c r="L1688" t="s">
        <v>6317</v>
      </c>
      <c r="M1688">
        <v>7073</v>
      </c>
      <c r="N1688">
        <v>6152</v>
      </c>
      <c r="O1688" t="s">
        <v>531</v>
      </c>
      <c r="P1688">
        <v>1</v>
      </c>
      <c r="Q1688" t="s">
        <v>6318</v>
      </c>
      <c r="R1688" t="s">
        <v>6319</v>
      </c>
      <c r="S1688">
        <v>29</v>
      </c>
      <c r="T1688" t="s">
        <v>37</v>
      </c>
      <c r="U1688" t="s">
        <v>38</v>
      </c>
      <c r="V1688" t="s">
        <v>350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6320</v>
      </c>
      <c r="C1689">
        <v>181</v>
      </c>
      <c r="D1689">
        <v>99</v>
      </c>
      <c r="E1689">
        <v>11</v>
      </c>
      <c r="F1689">
        <v>762</v>
      </c>
      <c r="G1689" t="s">
        <v>6321</v>
      </c>
      <c r="H1689">
        <v>19000</v>
      </c>
      <c r="I1689">
        <v>17266505</v>
      </c>
      <c r="J1689" t="s">
        <v>6322</v>
      </c>
      <c r="K1689" t="s">
        <v>88</v>
      </c>
      <c r="L1689" t="s">
        <v>6323</v>
      </c>
      <c r="M1689">
        <v>43764</v>
      </c>
      <c r="N1689">
        <v>22554</v>
      </c>
      <c r="O1689" t="s">
        <v>4558</v>
      </c>
      <c r="P1689">
        <v>1</v>
      </c>
      <c r="Q1689" t="s">
        <v>6324</v>
      </c>
      <c r="R1689" t="s">
        <v>6325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544</v>
      </c>
      <c r="C1690">
        <v>219</v>
      </c>
      <c r="D1690">
        <v>112</v>
      </c>
      <c r="E1690">
        <v>380</v>
      </c>
      <c r="F1690">
        <v>2000</v>
      </c>
      <c r="G1690" t="s">
        <v>175</v>
      </c>
      <c r="H1690">
        <v>15000</v>
      </c>
      <c r="I1690">
        <v>32357532</v>
      </c>
      <c r="J1690" t="s">
        <v>715</v>
      </c>
      <c r="K1690" t="s">
        <v>246</v>
      </c>
      <c r="L1690" t="s">
        <v>6326</v>
      </c>
      <c r="M1690">
        <v>143368</v>
      </c>
      <c r="N1690">
        <v>31278</v>
      </c>
      <c r="O1690" t="s">
        <v>161</v>
      </c>
      <c r="P1690">
        <v>0</v>
      </c>
      <c r="Q1690" t="s">
        <v>6327</v>
      </c>
      <c r="R1690" t="s">
        <v>6328</v>
      </c>
      <c r="S1690">
        <v>215</v>
      </c>
      <c r="T1690" t="s">
        <v>37</v>
      </c>
      <c r="U1690" t="s">
        <v>38</v>
      </c>
      <c r="V1690" t="s">
        <v>350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1920</v>
      </c>
      <c r="C1691">
        <v>158</v>
      </c>
      <c r="D1691">
        <v>108</v>
      </c>
      <c r="E1691">
        <v>50</v>
      </c>
      <c r="F1691">
        <v>494</v>
      </c>
      <c r="G1691" t="s">
        <v>1785</v>
      </c>
      <c r="H1691">
        <v>14000</v>
      </c>
      <c r="I1691">
        <v>16930884</v>
      </c>
      <c r="J1691" t="s">
        <v>1025</v>
      </c>
      <c r="K1691" t="s">
        <v>1123</v>
      </c>
      <c r="L1691" t="s">
        <v>6329</v>
      </c>
      <c r="M1691">
        <v>65628</v>
      </c>
      <c r="N1691">
        <v>16722</v>
      </c>
      <c r="O1691" t="s">
        <v>2868</v>
      </c>
      <c r="P1691">
        <v>1</v>
      </c>
      <c r="Q1691" t="s">
        <v>6330</v>
      </c>
      <c r="R1691" t="s">
        <v>6331</v>
      </c>
      <c r="S1691">
        <v>262</v>
      </c>
      <c r="T1691" t="s">
        <v>37</v>
      </c>
      <c r="U1691" t="s">
        <v>38</v>
      </c>
      <c r="V1691" t="s">
        <v>350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6332</v>
      </c>
      <c r="C1692">
        <v>155</v>
      </c>
      <c r="D1692">
        <v>126</v>
      </c>
      <c r="E1692">
        <v>51</v>
      </c>
      <c r="F1692">
        <v>874</v>
      </c>
      <c r="G1692" t="s">
        <v>438</v>
      </c>
      <c r="H1692">
        <v>10000</v>
      </c>
      <c r="I1692">
        <v>18324242</v>
      </c>
      <c r="J1692" t="s">
        <v>1473</v>
      </c>
      <c r="K1692" t="s">
        <v>484</v>
      </c>
      <c r="L1692" t="s">
        <v>6333</v>
      </c>
      <c r="M1692">
        <v>32815</v>
      </c>
      <c r="N1692">
        <v>20563</v>
      </c>
      <c r="O1692" t="s">
        <v>2891</v>
      </c>
      <c r="P1692">
        <v>4</v>
      </c>
      <c r="Q1692" t="s">
        <v>6334</v>
      </c>
      <c r="R1692" t="s">
        <v>6335</v>
      </c>
      <c r="S1692">
        <v>214</v>
      </c>
      <c r="T1692" t="s">
        <v>37</v>
      </c>
      <c r="U1692" t="s">
        <v>38</v>
      </c>
      <c r="V1692" t="s">
        <v>350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3011</v>
      </c>
      <c r="C1693">
        <v>74</v>
      </c>
      <c r="D1693">
        <v>98</v>
      </c>
      <c r="E1693">
        <v>41</v>
      </c>
      <c r="F1693">
        <v>900</v>
      </c>
      <c r="G1693" t="s">
        <v>4178</v>
      </c>
      <c r="H1693">
        <v>13000</v>
      </c>
      <c r="I1693">
        <v>16323969</v>
      </c>
      <c r="J1693" t="s">
        <v>3753</v>
      </c>
      <c r="K1693" t="s">
        <v>530</v>
      </c>
      <c r="L1693" t="s">
        <v>6336</v>
      </c>
      <c r="M1693">
        <v>45775</v>
      </c>
      <c r="N1693">
        <v>18085</v>
      </c>
      <c r="O1693" t="s">
        <v>5110</v>
      </c>
      <c r="P1693">
        <v>5</v>
      </c>
      <c r="Q1693" t="s">
        <v>6337</v>
      </c>
      <c r="R1693" t="s">
        <v>6338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6339</v>
      </c>
      <c r="C1694">
        <v>368</v>
      </c>
      <c r="D1694">
        <v>104</v>
      </c>
      <c r="E1694">
        <v>165</v>
      </c>
      <c r="F1694">
        <v>559</v>
      </c>
      <c r="G1694" t="s">
        <v>6340</v>
      </c>
      <c r="H1694">
        <v>900</v>
      </c>
      <c r="I1694">
        <v>16999046</v>
      </c>
      <c r="J1694" t="s">
        <v>441</v>
      </c>
      <c r="K1694" t="s">
        <v>6341</v>
      </c>
      <c r="L1694" t="s">
        <v>6342</v>
      </c>
      <c r="M1694">
        <v>79517</v>
      </c>
      <c r="N1694">
        <v>2222</v>
      </c>
      <c r="O1694" t="s">
        <v>6343</v>
      </c>
      <c r="P1694">
        <v>0</v>
      </c>
      <c r="Q1694" t="s">
        <v>6344</v>
      </c>
      <c r="R1694" t="s">
        <v>6345</v>
      </c>
      <c r="S1694">
        <v>354</v>
      </c>
      <c r="T1694" t="s">
        <v>37</v>
      </c>
      <c r="U1694" t="s">
        <v>182</v>
      </c>
      <c r="V1694" t="s">
        <v>350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6346</v>
      </c>
      <c r="C1695">
        <v>81</v>
      </c>
      <c r="D1695">
        <v>110</v>
      </c>
      <c r="E1695">
        <v>8</v>
      </c>
      <c r="F1695">
        <v>322</v>
      </c>
      <c r="G1695" t="s">
        <v>802</v>
      </c>
      <c r="H1695">
        <v>1000</v>
      </c>
      <c r="I1695">
        <v>16295774</v>
      </c>
      <c r="J1695" t="s">
        <v>2218</v>
      </c>
      <c r="K1695" t="s">
        <v>1597</v>
      </c>
      <c r="L1695" t="s">
        <v>6347</v>
      </c>
      <c r="M1695">
        <v>33669</v>
      </c>
      <c r="N1695">
        <v>3000</v>
      </c>
      <c r="O1695" t="s">
        <v>6348</v>
      </c>
      <c r="P1695">
        <v>1</v>
      </c>
      <c r="Q1695" t="s">
        <v>6349</v>
      </c>
      <c r="R1695" t="s">
        <v>6350</v>
      </c>
      <c r="S1695">
        <v>269</v>
      </c>
      <c r="T1695" t="s">
        <v>37</v>
      </c>
      <c r="U1695" t="s">
        <v>38</v>
      </c>
      <c r="V1695" t="s">
        <v>84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6351</v>
      </c>
      <c r="C1696">
        <v>154</v>
      </c>
      <c r="D1696">
        <v>130</v>
      </c>
      <c r="E1696">
        <v>149</v>
      </c>
      <c r="F1696">
        <v>798</v>
      </c>
      <c r="G1696" t="s">
        <v>619</v>
      </c>
      <c r="H1696">
        <v>1000</v>
      </c>
      <c r="I1696">
        <v>15709385</v>
      </c>
      <c r="J1696" t="s">
        <v>1018</v>
      </c>
      <c r="K1696" t="s">
        <v>709</v>
      </c>
      <c r="L1696" t="s">
        <v>6352</v>
      </c>
      <c r="M1696">
        <v>53053</v>
      </c>
      <c r="N1696">
        <v>5101</v>
      </c>
      <c r="O1696" t="s">
        <v>823</v>
      </c>
      <c r="P1696">
        <v>0</v>
      </c>
      <c r="Q1696" t="s">
        <v>6353</v>
      </c>
      <c r="R1696" t="s">
        <v>6354</v>
      </c>
      <c r="S1696">
        <v>132</v>
      </c>
      <c r="T1696" t="s">
        <v>37</v>
      </c>
      <c r="U1696" t="s">
        <v>38</v>
      </c>
      <c r="V1696" t="s">
        <v>350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6355</v>
      </c>
      <c r="C1697">
        <v>140</v>
      </c>
      <c r="D1697">
        <v>93</v>
      </c>
      <c r="E1697">
        <v>2</v>
      </c>
      <c r="F1697">
        <v>258</v>
      </c>
      <c r="G1697" t="s">
        <v>987</v>
      </c>
      <c r="H1697">
        <v>849</v>
      </c>
      <c r="I1697">
        <v>14888028</v>
      </c>
      <c r="J1697" t="s">
        <v>6356</v>
      </c>
      <c r="K1697" t="s">
        <v>6357</v>
      </c>
      <c r="L1697" t="s">
        <v>6358</v>
      </c>
      <c r="M1697">
        <v>28606</v>
      </c>
      <c r="N1697">
        <v>2178</v>
      </c>
      <c r="O1697" t="s">
        <v>3046</v>
      </c>
      <c r="P1697">
        <v>0</v>
      </c>
      <c r="Q1697" t="s">
        <v>6359</v>
      </c>
      <c r="R1697" t="s">
        <v>6360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1677</v>
      </c>
      <c r="C1698">
        <v>73</v>
      </c>
      <c r="D1698">
        <v>96</v>
      </c>
      <c r="E1698">
        <v>0</v>
      </c>
      <c r="F1698">
        <v>130</v>
      </c>
      <c r="G1698" t="s">
        <v>6361</v>
      </c>
      <c r="H1698">
        <v>372</v>
      </c>
      <c r="I1698">
        <v>14208384</v>
      </c>
      <c r="J1698" t="s">
        <v>816</v>
      </c>
      <c r="K1698" t="s">
        <v>1262</v>
      </c>
      <c r="L1698" t="s">
        <v>6362</v>
      </c>
      <c r="M1698">
        <v>11520</v>
      </c>
      <c r="N1698">
        <v>977</v>
      </c>
      <c r="O1698" t="s">
        <v>6363</v>
      </c>
      <c r="P1698">
        <v>2</v>
      </c>
      <c r="Q1698" t="s">
        <v>6364</v>
      </c>
      <c r="R1698" t="s">
        <v>6365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3832</v>
      </c>
      <c r="C1699">
        <v>98</v>
      </c>
      <c r="D1699">
        <v>114</v>
      </c>
      <c r="E1699">
        <v>118</v>
      </c>
      <c r="F1699">
        <v>40</v>
      </c>
      <c r="G1699" t="s">
        <v>6366</v>
      </c>
      <c r="H1699">
        <v>489</v>
      </c>
      <c r="I1699">
        <v>12831121</v>
      </c>
      <c r="J1699" t="s">
        <v>1429</v>
      </c>
      <c r="K1699" t="s">
        <v>6367</v>
      </c>
      <c r="L1699" t="s">
        <v>6368</v>
      </c>
      <c r="M1699">
        <v>44979</v>
      </c>
      <c r="N1699">
        <v>679</v>
      </c>
      <c r="O1699" t="s">
        <v>6369</v>
      </c>
      <c r="P1699">
        <v>0</v>
      </c>
      <c r="Q1699" t="s">
        <v>6370</v>
      </c>
      <c r="R1699" t="s">
        <v>6371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1538</v>
      </c>
      <c r="C1700">
        <v>358</v>
      </c>
      <c r="D1700">
        <v>106</v>
      </c>
      <c r="E1700">
        <v>44</v>
      </c>
      <c r="F1700">
        <v>133</v>
      </c>
      <c r="G1700" t="s">
        <v>6372</v>
      </c>
      <c r="H1700">
        <v>596</v>
      </c>
      <c r="I1700">
        <v>18298649</v>
      </c>
      <c r="J1700" t="s">
        <v>5365</v>
      </c>
      <c r="K1700" t="s">
        <v>6373</v>
      </c>
      <c r="L1700" t="s">
        <v>6374</v>
      </c>
      <c r="M1700">
        <v>85024</v>
      </c>
      <c r="N1700">
        <v>1393</v>
      </c>
      <c r="O1700" t="s">
        <v>6375</v>
      </c>
      <c r="P1700">
        <v>1</v>
      </c>
      <c r="Q1700" t="s">
        <v>6376</v>
      </c>
      <c r="R1700" t="s">
        <v>6377</v>
      </c>
      <c r="S1700">
        <v>242</v>
      </c>
      <c r="T1700" t="s">
        <v>37</v>
      </c>
      <c r="U1700" t="s">
        <v>38</v>
      </c>
      <c r="V1700" t="s">
        <v>350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2731</v>
      </c>
      <c r="C1701">
        <v>222</v>
      </c>
      <c r="D1701">
        <v>150</v>
      </c>
      <c r="E1701">
        <v>0</v>
      </c>
      <c r="F1701">
        <v>855</v>
      </c>
      <c r="G1701" t="s">
        <v>6378</v>
      </c>
      <c r="H1701">
        <v>23000</v>
      </c>
      <c r="I1701">
        <v>12712093</v>
      </c>
      <c r="J1701" t="s">
        <v>3899</v>
      </c>
      <c r="K1701" t="s">
        <v>58</v>
      </c>
      <c r="L1701" t="s">
        <v>6379</v>
      </c>
      <c r="M1701">
        <v>70771</v>
      </c>
      <c r="N1701">
        <v>27829</v>
      </c>
      <c r="O1701" t="s">
        <v>34</v>
      </c>
      <c r="P1701">
        <v>0</v>
      </c>
      <c r="Q1701" t="s">
        <v>6380</v>
      </c>
      <c r="R1701" t="s">
        <v>6381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6382</v>
      </c>
      <c r="C1702">
        <v>85</v>
      </c>
      <c r="D1702">
        <v>100</v>
      </c>
      <c r="E1702">
        <v>38</v>
      </c>
      <c r="F1702">
        <v>362</v>
      </c>
      <c r="G1702" t="s">
        <v>505</v>
      </c>
      <c r="H1702">
        <v>811</v>
      </c>
      <c r="I1702">
        <v>11576087</v>
      </c>
      <c r="J1702" t="s">
        <v>68</v>
      </c>
      <c r="K1702" t="s">
        <v>1849</v>
      </c>
      <c r="L1702" t="s">
        <v>6383</v>
      </c>
      <c r="M1702">
        <v>14747</v>
      </c>
      <c r="N1702">
        <v>2497</v>
      </c>
      <c r="O1702" t="s">
        <v>652</v>
      </c>
      <c r="P1702">
        <v>3</v>
      </c>
      <c r="Q1702" t="s">
        <v>6384</v>
      </c>
      <c r="R1702" t="s">
        <v>6385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2836</v>
      </c>
      <c r="C1703">
        <v>62</v>
      </c>
      <c r="D1703">
        <v>100</v>
      </c>
      <c r="E1703">
        <v>277</v>
      </c>
      <c r="F1703">
        <v>210</v>
      </c>
      <c r="G1703" t="s">
        <v>4232</v>
      </c>
      <c r="H1703">
        <v>21000</v>
      </c>
      <c r="I1703">
        <v>11900000</v>
      </c>
      <c r="J1703" t="s">
        <v>968</v>
      </c>
      <c r="K1703" t="s">
        <v>86</v>
      </c>
      <c r="L1703" t="s">
        <v>6386</v>
      </c>
      <c r="M1703">
        <v>11003</v>
      </c>
      <c r="N1703">
        <v>22006</v>
      </c>
      <c r="O1703" t="s">
        <v>1599</v>
      </c>
      <c r="P1703">
        <v>0</v>
      </c>
      <c r="Q1703" t="s">
        <v>6387</v>
      </c>
      <c r="R1703" t="s">
        <v>6388</v>
      </c>
      <c r="S1703">
        <v>148</v>
      </c>
      <c r="T1703" t="s">
        <v>37</v>
      </c>
      <c r="U1703" t="s">
        <v>38</v>
      </c>
      <c r="V1703" t="s">
        <v>350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3281</v>
      </c>
      <c r="C1704">
        <v>130</v>
      </c>
      <c r="D1704">
        <v>100</v>
      </c>
      <c r="E1704">
        <v>70</v>
      </c>
      <c r="F1704">
        <v>99</v>
      </c>
      <c r="G1704" t="s">
        <v>6389</v>
      </c>
      <c r="H1704">
        <v>473</v>
      </c>
      <c r="I1704">
        <v>9353573</v>
      </c>
      <c r="J1704" t="s">
        <v>180</v>
      </c>
      <c r="K1704" t="s">
        <v>4319</v>
      </c>
      <c r="L1704" t="s">
        <v>6390</v>
      </c>
      <c r="M1704">
        <v>56451</v>
      </c>
      <c r="N1704">
        <v>1100</v>
      </c>
      <c r="O1704" t="s">
        <v>1380</v>
      </c>
      <c r="P1704">
        <v>0</v>
      </c>
      <c r="Q1704" t="s">
        <v>6391</v>
      </c>
      <c r="R1704" t="s">
        <v>6392</v>
      </c>
      <c r="S1704">
        <v>524</v>
      </c>
      <c r="T1704" t="s">
        <v>37</v>
      </c>
      <c r="U1704" t="s">
        <v>38</v>
      </c>
      <c r="V1704" t="s">
        <v>84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6393</v>
      </c>
      <c r="C1705">
        <v>376</v>
      </c>
      <c r="D1705">
        <v>107</v>
      </c>
      <c r="E1705">
        <v>419</v>
      </c>
      <c r="F1705">
        <v>165</v>
      </c>
      <c r="G1705" t="s">
        <v>6394</v>
      </c>
      <c r="H1705">
        <v>971</v>
      </c>
      <c r="I1705">
        <v>12026670</v>
      </c>
      <c r="J1705" t="s">
        <v>223</v>
      </c>
      <c r="K1705" t="s">
        <v>6012</v>
      </c>
      <c r="L1705" t="s">
        <v>6395</v>
      </c>
      <c r="M1705">
        <v>114241</v>
      </c>
      <c r="N1705">
        <v>1643</v>
      </c>
      <c r="O1705" t="s">
        <v>6396</v>
      </c>
      <c r="P1705">
        <v>2</v>
      </c>
      <c r="Q1705" t="s">
        <v>6397</v>
      </c>
      <c r="R1705" t="s">
        <v>6398</v>
      </c>
      <c r="S1705">
        <v>258</v>
      </c>
      <c r="T1705" t="s">
        <v>37</v>
      </c>
      <c r="U1705" t="s">
        <v>38</v>
      </c>
      <c r="V1705" t="s">
        <v>350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6399</v>
      </c>
      <c r="C1706">
        <v>130</v>
      </c>
      <c r="D1706">
        <v>102</v>
      </c>
      <c r="E1706">
        <v>6</v>
      </c>
      <c r="F1706">
        <v>353</v>
      </c>
      <c r="G1706" t="s">
        <v>6301</v>
      </c>
      <c r="H1706">
        <v>22000</v>
      </c>
      <c r="I1706">
        <v>14334645</v>
      </c>
      <c r="J1706" t="s">
        <v>1390</v>
      </c>
      <c r="K1706" t="s">
        <v>850</v>
      </c>
      <c r="L1706" t="s">
        <v>6400</v>
      </c>
      <c r="M1706">
        <v>22449</v>
      </c>
      <c r="N1706">
        <v>23352</v>
      </c>
      <c r="O1706" t="s">
        <v>6401</v>
      </c>
      <c r="P1706">
        <v>1</v>
      </c>
      <c r="Q1706" t="s">
        <v>6402</v>
      </c>
      <c r="R1706" t="s">
        <v>6403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6404</v>
      </c>
      <c r="C1707">
        <v>65</v>
      </c>
      <c r="D1707">
        <v>101</v>
      </c>
      <c r="E1707">
        <v>3</v>
      </c>
      <c r="F1707">
        <v>120</v>
      </c>
      <c r="G1707" t="s">
        <v>6405</v>
      </c>
      <c r="H1707">
        <v>448</v>
      </c>
      <c r="I1707">
        <v>12189514</v>
      </c>
      <c r="J1707" t="s">
        <v>816</v>
      </c>
      <c r="K1707" t="s">
        <v>1267</v>
      </c>
      <c r="L1707" t="s">
        <v>6406</v>
      </c>
      <c r="M1707">
        <v>30092</v>
      </c>
      <c r="N1707">
        <v>842</v>
      </c>
      <c r="O1707" t="s">
        <v>6407</v>
      </c>
      <c r="P1707">
        <v>0</v>
      </c>
      <c r="Q1707" t="s">
        <v>6408</v>
      </c>
      <c r="R1707" t="s">
        <v>6409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6410</v>
      </c>
      <c r="C1708">
        <v>77</v>
      </c>
      <c r="D1708">
        <v>86</v>
      </c>
      <c r="E1708">
        <v>6</v>
      </c>
      <c r="F1708">
        <v>843</v>
      </c>
      <c r="G1708" t="s">
        <v>6411</v>
      </c>
      <c r="H1708">
        <v>1000</v>
      </c>
      <c r="I1708">
        <v>10134754</v>
      </c>
      <c r="J1708" t="s">
        <v>1320</v>
      </c>
      <c r="K1708" t="s">
        <v>291</v>
      </c>
      <c r="L1708" t="s">
        <v>6412</v>
      </c>
      <c r="M1708">
        <v>9682</v>
      </c>
      <c r="N1708">
        <v>5393</v>
      </c>
      <c r="O1708" t="s">
        <v>1437</v>
      </c>
      <c r="P1708">
        <v>0</v>
      </c>
      <c r="Q1708" t="s">
        <v>6413</v>
      </c>
      <c r="R1708" t="s">
        <v>6414</v>
      </c>
      <c r="S1708">
        <v>38</v>
      </c>
      <c r="T1708" t="s">
        <v>37</v>
      </c>
      <c r="U1708" t="s">
        <v>38</v>
      </c>
      <c r="V1708" t="s">
        <v>84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5421</v>
      </c>
      <c r="C1709">
        <v>107</v>
      </c>
      <c r="D1709">
        <v>108</v>
      </c>
      <c r="E1709">
        <v>529</v>
      </c>
      <c r="F1709">
        <v>83</v>
      </c>
      <c r="G1709" t="s">
        <v>2169</v>
      </c>
      <c r="H1709">
        <v>11000</v>
      </c>
      <c r="I1709">
        <v>8535575</v>
      </c>
      <c r="J1709" t="s">
        <v>1473</v>
      </c>
      <c r="K1709" t="s">
        <v>283</v>
      </c>
      <c r="L1709" t="s">
        <v>6415</v>
      </c>
      <c r="M1709">
        <v>24033</v>
      </c>
      <c r="N1709">
        <v>11519</v>
      </c>
      <c r="O1709" t="s">
        <v>6416</v>
      </c>
      <c r="P1709">
        <v>3</v>
      </c>
      <c r="Q1709" t="s">
        <v>6417</v>
      </c>
      <c r="R1709" t="s">
        <v>6418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1271</v>
      </c>
      <c r="C1710">
        <v>292</v>
      </c>
      <c r="D1710">
        <v>123</v>
      </c>
      <c r="E1710">
        <v>0</v>
      </c>
      <c r="F1710">
        <v>645</v>
      </c>
      <c r="G1710" t="s">
        <v>5037</v>
      </c>
      <c r="H1710">
        <v>10000</v>
      </c>
      <c r="I1710">
        <v>7689458</v>
      </c>
      <c r="J1710" t="s">
        <v>6419</v>
      </c>
      <c r="K1710" t="s">
        <v>130</v>
      </c>
      <c r="L1710" t="s">
        <v>6420</v>
      </c>
      <c r="M1710">
        <v>126307</v>
      </c>
      <c r="N1710">
        <v>11769</v>
      </c>
      <c r="O1710" t="s">
        <v>647</v>
      </c>
      <c r="P1710">
        <v>1</v>
      </c>
      <c r="Q1710" t="s">
        <v>6421</v>
      </c>
      <c r="R1710" t="s">
        <v>6422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6423</v>
      </c>
      <c r="C1711">
        <v>193</v>
      </c>
      <c r="D1711">
        <v>134</v>
      </c>
      <c r="E1711">
        <v>12</v>
      </c>
      <c r="F1711">
        <v>329</v>
      </c>
      <c r="G1711" t="s">
        <v>6424</v>
      </c>
      <c r="H1711">
        <v>891</v>
      </c>
      <c r="I1711">
        <v>7501404</v>
      </c>
      <c r="J1711" t="s">
        <v>1188</v>
      </c>
      <c r="K1711" t="s">
        <v>136</v>
      </c>
      <c r="L1711" t="s">
        <v>6425</v>
      </c>
      <c r="M1711">
        <v>21086</v>
      </c>
      <c r="N1711">
        <v>1873</v>
      </c>
      <c r="O1711" t="s">
        <v>6426</v>
      </c>
      <c r="P1711">
        <v>2</v>
      </c>
      <c r="Q1711" t="s">
        <v>6427</v>
      </c>
      <c r="R1711" t="s">
        <v>6428</v>
      </c>
      <c r="S1711">
        <v>87</v>
      </c>
      <c r="T1711" t="s">
        <v>37</v>
      </c>
      <c r="U1711" t="s">
        <v>182</v>
      </c>
      <c r="V1711" t="s">
        <v>350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6429</v>
      </c>
      <c r="H1712">
        <v>147</v>
      </c>
      <c r="J1712" t="s">
        <v>1018</v>
      </c>
      <c r="K1712" t="s">
        <v>6430</v>
      </c>
      <c r="L1712" t="s">
        <v>6431</v>
      </c>
      <c r="M1712">
        <v>2308</v>
      </c>
      <c r="N1712">
        <v>307</v>
      </c>
      <c r="O1712" t="s">
        <v>6432</v>
      </c>
      <c r="P1712">
        <v>0</v>
      </c>
      <c r="Q1712" t="s">
        <v>6433</v>
      </c>
      <c r="R1712" t="s">
        <v>6434</v>
      </c>
      <c r="S1712">
        <v>19</v>
      </c>
      <c r="T1712" t="s">
        <v>6435</v>
      </c>
      <c r="U1712" t="s">
        <v>6436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3469</v>
      </c>
      <c r="C1713">
        <v>184</v>
      </c>
      <c r="D1713">
        <v>88</v>
      </c>
      <c r="E1713">
        <v>65</v>
      </c>
      <c r="F1713">
        <v>681</v>
      </c>
      <c r="G1713" t="s">
        <v>1398</v>
      </c>
      <c r="H1713">
        <v>3000</v>
      </c>
      <c r="I1713">
        <v>19316646</v>
      </c>
      <c r="J1713" t="s">
        <v>755</v>
      </c>
      <c r="K1713" t="s">
        <v>413</v>
      </c>
      <c r="L1713" t="s">
        <v>6437</v>
      </c>
      <c r="M1713">
        <v>52069</v>
      </c>
      <c r="N1713">
        <v>5706</v>
      </c>
      <c r="O1713" t="s">
        <v>2982</v>
      </c>
      <c r="P1713">
        <v>3</v>
      </c>
      <c r="Q1713" t="s">
        <v>6438</v>
      </c>
      <c r="R1713" t="s">
        <v>6439</v>
      </c>
      <c r="S1713">
        <v>95</v>
      </c>
      <c r="T1713" t="s">
        <v>37</v>
      </c>
      <c r="U1713" t="s">
        <v>38</v>
      </c>
      <c r="V1713" t="s">
        <v>350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3653</v>
      </c>
      <c r="C1714">
        <v>123</v>
      </c>
      <c r="D1714">
        <v>109</v>
      </c>
      <c r="E1714">
        <v>29</v>
      </c>
      <c r="F1714">
        <v>91</v>
      </c>
      <c r="G1714" t="s">
        <v>6440</v>
      </c>
      <c r="H1714">
        <v>779</v>
      </c>
      <c r="I1714">
        <v>10965209</v>
      </c>
      <c r="J1714" t="s">
        <v>282</v>
      </c>
      <c r="K1714" t="s">
        <v>184</v>
      </c>
      <c r="L1714" t="s">
        <v>6441</v>
      </c>
      <c r="M1714">
        <v>25558</v>
      </c>
      <c r="N1714">
        <v>1297</v>
      </c>
      <c r="O1714" t="s">
        <v>6442</v>
      </c>
      <c r="P1714">
        <v>2</v>
      </c>
      <c r="Q1714" t="s">
        <v>6443</v>
      </c>
      <c r="R1714" t="s">
        <v>6444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544</v>
      </c>
      <c r="C1715">
        <v>60</v>
      </c>
      <c r="D1715">
        <v>122</v>
      </c>
      <c r="E1715">
        <v>380</v>
      </c>
      <c r="F1715">
        <v>2000</v>
      </c>
      <c r="G1715" t="s">
        <v>283</v>
      </c>
      <c r="H1715">
        <v>18000</v>
      </c>
      <c r="I1715">
        <v>26830000</v>
      </c>
      <c r="J1715" t="s">
        <v>948</v>
      </c>
      <c r="K1715" t="s">
        <v>840</v>
      </c>
      <c r="L1715" t="s">
        <v>6445</v>
      </c>
      <c r="M1715">
        <v>101888</v>
      </c>
      <c r="N1715">
        <v>32930</v>
      </c>
      <c r="O1715" t="s">
        <v>493</v>
      </c>
      <c r="P1715">
        <v>3</v>
      </c>
      <c r="Q1715" t="s">
        <v>6446</v>
      </c>
      <c r="R1715" t="s">
        <v>6447</v>
      </c>
      <c r="S1715">
        <v>365</v>
      </c>
      <c r="T1715" t="s">
        <v>37</v>
      </c>
      <c r="U1715" t="s">
        <v>38</v>
      </c>
      <c r="V1715" t="s">
        <v>350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6448</v>
      </c>
      <c r="C1716">
        <v>111</v>
      </c>
      <c r="D1716">
        <v>251</v>
      </c>
      <c r="E1716">
        <v>0</v>
      </c>
      <c r="F1716">
        <v>642</v>
      </c>
      <c r="G1716" t="s">
        <v>927</v>
      </c>
      <c r="H1716">
        <v>22000</v>
      </c>
      <c r="I1716">
        <v>5300000</v>
      </c>
      <c r="J1716" t="s">
        <v>937</v>
      </c>
      <c r="K1716" t="s">
        <v>850</v>
      </c>
      <c r="L1716" t="s">
        <v>6449</v>
      </c>
      <c r="M1716">
        <v>221000</v>
      </c>
      <c r="N1716">
        <v>24719</v>
      </c>
      <c r="O1716" t="s">
        <v>1992</v>
      </c>
      <c r="P1716">
        <v>8</v>
      </c>
      <c r="Q1716" t="s">
        <v>6450</v>
      </c>
      <c r="R1716" t="s">
        <v>6451</v>
      </c>
      <c r="S1716">
        <v>495</v>
      </c>
      <c r="T1716" t="s">
        <v>37</v>
      </c>
      <c r="U1716" t="s">
        <v>4876</v>
      </c>
      <c r="V1716" t="s">
        <v>350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6452</v>
      </c>
      <c r="C1717">
        <v>217</v>
      </c>
      <c r="D1717">
        <v>118</v>
      </c>
      <c r="E1717">
        <v>76</v>
      </c>
      <c r="F1717">
        <v>174</v>
      </c>
      <c r="G1717" t="s">
        <v>3826</v>
      </c>
      <c r="H1717">
        <v>3000</v>
      </c>
      <c r="I1717">
        <v>10880926</v>
      </c>
      <c r="J1717" t="s">
        <v>282</v>
      </c>
      <c r="K1717" t="s">
        <v>417</v>
      </c>
      <c r="L1717" t="s">
        <v>6453</v>
      </c>
      <c r="M1717">
        <v>54147</v>
      </c>
      <c r="N1717">
        <v>4253</v>
      </c>
      <c r="O1717" t="s">
        <v>6454</v>
      </c>
      <c r="P1717">
        <v>2</v>
      </c>
      <c r="Q1717" t="s">
        <v>6455</v>
      </c>
      <c r="R1717" t="s">
        <v>6456</v>
      </c>
      <c r="S1717">
        <v>127</v>
      </c>
      <c r="T1717" t="s">
        <v>37</v>
      </c>
      <c r="U1717" t="s">
        <v>38</v>
      </c>
      <c r="V1717" t="s">
        <v>350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6457</v>
      </c>
      <c r="C1718">
        <v>117</v>
      </c>
      <c r="D1718">
        <v>131</v>
      </c>
      <c r="E1718">
        <v>53</v>
      </c>
      <c r="F1718">
        <v>548</v>
      </c>
      <c r="G1718" t="s">
        <v>629</v>
      </c>
      <c r="H1718">
        <v>14000</v>
      </c>
      <c r="I1718">
        <v>3752725</v>
      </c>
      <c r="J1718" t="s">
        <v>151</v>
      </c>
      <c r="K1718" t="s">
        <v>1123</v>
      </c>
      <c r="L1718" t="s">
        <v>6458</v>
      </c>
      <c r="M1718">
        <v>29715</v>
      </c>
      <c r="N1718">
        <v>16252</v>
      </c>
      <c r="O1718" t="s">
        <v>3580</v>
      </c>
      <c r="P1718">
        <v>3</v>
      </c>
      <c r="Q1718" t="s">
        <v>6459</v>
      </c>
      <c r="R1718" t="s">
        <v>6460</v>
      </c>
      <c r="S1718">
        <v>161</v>
      </c>
      <c r="T1718" t="s">
        <v>37</v>
      </c>
      <c r="U1718" t="s">
        <v>38</v>
      </c>
      <c r="V1718" t="s">
        <v>350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2836</v>
      </c>
      <c r="C1719">
        <v>105</v>
      </c>
      <c r="D1719">
        <v>109</v>
      </c>
      <c r="E1719">
        <v>277</v>
      </c>
      <c r="F1719">
        <v>345</v>
      </c>
      <c r="G1719" t="s">
        <v>6461</v>
      </c>
      <c r="H1719">
        <v>2000</v>
      </c>
      <c r="I1719">
        <v>3517797</v>
      </c>
      <c r="J1719" t="s">
        <v>3592</v>
      </c>
      <c r="K1719" t="s">
        <v>6462</v>
      </c>
      <c r="L1719" t="s">
        <v>6463</v>
      </c>
      <c r="M1719">
        <v>9004</v>
      </c>
      <c r="N1719">
        <v>2759</v>
      </c>
      <c r="O1719" t="s">
        <v>1153</v>
      </c>
      <c r="P1719">
        <v>0</v>
      </c>
      <c r="Q1719" t="s">
        <v>6464</v>
      </c>
      <c r="R1719" t="s">
        <v>6465</v>
      </c>
      <c r="S1719">
        <v>103</v>
      </c>
      <c r="T1719" t="s">
        <v>37</v>
      </c>
      <c r="U1719" t="s">
        <v>727</v>
      </c>
      <c r="V1719" t="s">
        <v>350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6466</v>
      </c>
      <c r="C1720">
        <v>41</v>
      </c>
      <c r="D1720">
        <v>80</v>
      </c>
      <c r="E1720">
        <v>9</v>
      </c>
      <c r="F1720">
        <v>826</v>
      </c>
      <c r="G1720" t="s">
        <v>407</v>
      </c>
      <c r="H1720">
        <v>17000</v>
      </c>
      <c r="I1720">
        <v>3101301</v>
      </c>
      <c r="J1720" t="s">
        <v>6467</v>
      </c>
      <c r="K1720" t="s">
        <v>277</v>
      </c>
      <c r="L1720" t="s">
        <v>6468</v>
      </c>
      <c r="M1720">
        <v>3926</v>
      </c>
      <c r="N1720">
        <v>21519</v>
      </c>
      <c r="O1720" t="s">
        <v>5214</v>
      </c>
      <c r="P1720">
        <v>1</v>
      </c>
      <c r="Q1720" t="s">
        <v>6469</v>
      </c>
      <c r="R1720" t="s">
        <v>6470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5999</v>
      </c>
      <c r="C1721">
        <v>124</v>
      </c>
      <c r="D1721">
        <v>88</v>
      </c>
      <c r="E1721">
        <v>108</v>
      </c>
      <c r="F1721">
        <v>135</v>
      </c>
      <c r="G1721" t="s">
        <v>6471</v>
      </c>
      <c r="H1721">
        <v>876</v>
      </c>
      <c r="I1721">
        <v>2975649</v>
      </c>
      <c r="J1721" t="s">
        <v>4112</v>
      </c>
      <c r="K1721" t="s">
        <v>1308</v>
      </c>
      <c r="L1721" t="s">
        <v>6472</v>
      </c>
      <c r="M1721">
        <v>23864</v>
      </c>
      <c r="N1721">
        <v>1518</v>
      </c>
      <c r="O1721" t="s">
        <v>6473</v>
      </c>
      <c r="P1721">
        <v>1</v>
      </c>
      <c r="Q1721" t="s">
        <v>6474</v>
      </c>
      <c r="R1721" t="s">
        <v>6475</v>
      </c>
      <c r="S1721">
        <v>142</v>
      </c>
      <c r="T1721" t="s">
        <v>37</v>
      </c>
      <c r="U1721" t="s">
        <v>56</v>
      </c>
      <c r="V1721" t="s">
        <v>84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6476</v>
      </c>
      <c r="C1722">
        <v>90</v>
      </c>
      <c r="D1722">
        <v>103</v>
      </c>
      <c r="E1722">
        <v>45</v>
      </c>
      <c r="F1722">
        <v>107</v>
      </c>
      <c r="G1722" t="s">
        <v>6477</v>
      </c>
      <c r="H1722">
        <v>489</v>
      </c>
      <c r="I1722">
        <v>668171</v>
      </c>
      <c r="J1722" t="s">
        <v>4691</v>
      </c>
      <c r="K1722" t="s">
        <v>3969</v>
      </c>
      <c r="L1722" t="s">
        <v>6478</v>
      </c>
      <c r="M1722">
        <v>8215</v>
      </c>
      <c r="N1722">
        <v>949</v>
      </c>
      <c r="O1722" t="s">
        <v>6479</v>
      </c>
      <c r="P1722">
        <v>0</v>
      </c>
      <c r="Q1722" t="s">
        <v>6480</v>
      </c>
      <c r="R1722" t="s">
        <v>6481</v>
      </c>
      <c r="S1722">
        <v>132</v>
      </c>
      <c r="T1722" t="s">
        <v>940</v>
      </c>
      <c r="U1722" t="s">
        <v>486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6482</v>
      </c>
      <c r="C1723">
        <v>110</v>
      </c>
      <c r="D1723">
        <v>87</v>
      </c>
      <c r="E1723">
        <v>23</v>
      </c>
      <c r="F1723">
        <v>748</v>
      </c>
      <c r="G1723" t="s">
        <v>6483</v>
      </c>
      <c r="H1723">
        <v>826</v>
      </c>
      <c r="I1723">
        <v>480314</v>
      </c>
      <c r="J1723" t="s">
        <v>103</v>
      </c>
      <c r="K1723" t="s">
        <v>5214</v>
      </c>
      <c r="L1723" t="s">
        <v>6484</v>
      </c>
      <c r="M1723">
        <v>38503</v>
      </c>
      <c r="N1723">
        <v>4473</v>
      </c>
      <c r="O1723" t="s">
        <v>6485</v>
      </c>
      <c r="P1723">
        <v>4</v>
      </c>
      <c r="Q1723" t="s">
        <v>6486</v>
      </c>
      <c r="R1723" t="s">
        <v>6487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6488</v>
      </c>
      <c r="C1724">
        <v>273</v>
      </c>
      <c r="D1724">
        <v>160</v>
      </c>
      <c r="E1724">
        <v>181</v>
      </c>
      <c r="F1724">
        <v>820</v>
      </c>
      <c r="G1724" t="s">
        <v>484</v>
      </c>
      <c r="H1724">
        <v>11000</v>
      </c>
      <c r="I1724">
        <v>3904982</v>
      </c>
      <c r="J1724" t="s">
        <v>6489</v>
      </c>
      <c r="K1724" t="s">
        <v>226</v>
      </c>
      <c r="L1724" t="s">
        <v>6490</v>
      </c>
      <c r="M1724">
        <v>136104</v>
      </c>
      <c r="N1724">
        <v>22516</v>
      </c>
      <c r="O1724" t="s">
        <v>558</v>
      </c>
      <c r="P1724">
        <v>0</v>
      </c>
      <c r="Q1724" t="s">
        <v>6491</v>
      </c>
      <c r="R1724" t="s">
        <v>6492</v>
      </c>
      <c r="S1724">
        <v>415</v>
      </c>
      <c r="T1724" t="s">
        <v>37</v>
      </c>
      <c r="U1724" t="s">
        <v>38</v>
      </c>
      <c r="V1724" t="s">
        <v>350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6493</v>
      </c>
      <c r="C1725">
        <v>63</v>
      </c>
      <c r="D1725">
        <v>121</v>
      </c>
      <c r="E1725">
        <v>0</v>
      </c>
      <c r="F1725">
        <v>187</v>
      </c>
      <c r="G1725" t="s">
        <v>3066</v>
      </c>
      <c r="H1725">
        <v>974</v>
      </c>
      <c r="I1725">
        <v>127437</v>
      </c>
      <c r="J1725" t="s">
        <v>579</v>
      </c>
      <c r="K1725" t="s">
        <v>194</v>
      </c>
      <c r="L1725" t="s">
        <v>6494</v>
      </c>
      <c r="M1725">
        <v>4670</v>
      </c>
      <c r="N1725">
        <v>1887</v>
      </c>
      <c r="O1725" t="s">
        <v>6495</v>
      </c>
      <c r="P1725">
        <v>0</v>
      </c>
      <c r="Q1725" t="s">
        <v>6496</v>
      </c>
      <c r="R1725" t="s">
        <v>6497</v>
      </c>
      <c r="S1725">
        <v>27</v>
      </c>
      <c r="T1725" t="s">
        <v>940</v>
      </c>
      <c r="U1725" t="s">
        <v>486</v>
      </c>
      <c r="V1725" t="s">
        <v>350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6498</v>
      </c>
      <c r="C1726">
        <v>56</v>
      </c>
      <c r="D1726">
        <v>91</v>
      </c>
      <c r="E1726">
        <v>2</v>
      </c>
      <c r="F1726">
        <v>55</v>
      </c>
      <c r="G1726" t="s">
        <v>6499</v>
      </c>
      <c r="H1726">
        <v>295</v>
      </c>
      <c r="J1726" t="s">
        <v>1349</v>
      </c>
      <c r="K1726" t="s">
        <v>6500</v>
      </c>
      <c r="L1726" t="s">
        <v>6501</v>
      </c>
      <c r="M1726">
        <v>9214</v>
      </c>
      <c r="N1726">
        <v>545</v>
      </c>
      <c r="O1726" t="s">
        <v>6502</v>
      </c>
      <c r="P1726">
        <v>7</v>
      </c>
      <c r="Q1726" t="s">
        <v>6503</v>
      </c>
      <c r="R1726" t="s">
        <v>6504</v>
      </c>
      <c r="S1726">
        <v>17</v>
      </c>
      <c r="T1726" t="s">
        <v>726</v>
      </c>
      <c r="U1726" t="s">
        <v>727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868</v>
      </c>
      <c r="C1727">
        <v>130</v>
      </c>
      <c r="D1727">
        <v>92</v>
      </c>
      <c r="E1727">
        <v>165</v>
      </c>
      <c r="F1727">
        <v>700</v>
      </c>
      <c r="G1727" t="s">
        <v>1095</v>
      </c>
      <c r="H1727">
        <v>26000</v>
      </c>
      <c r="J1727" t="s">
        <v>282</v>
      </c>
      <c r="K1727" t="s">
        <v>224</v>
      </c>
      <c r="L1727" t="s">
        <v>6505</v>
      </c>
      <c r="M1727">
        <v>36487</v>
      </c>
      <c r="N1727">
        <v>29773</v>
      </c>
      <c r="O1727" t="s">
        <v>861</v>
      </c>
      <c r="P1727">
        <v>0</v>
      </c>
      <c r="Q1727" t="s">
        <v>6506</v>
      </c>
      <c r="R1727" t="s">
        <v>6507</v>
      </c>
      <c r="S1727">
        <v>114</v>
      </c>
      <c r="T1727" t="s">
        <v>37</v>
      </c>
      <c r="U1727" t="s">
        <v>38</v>
      </c>
      <c r="V1727" t="s">
        <v>350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101</v>
      </c>
      <c r="C1728">
        <v>134</v>
      </c>
      <c r="D1728">
        <v>129</v>
      </c>
      <c r="E1728">
        <v>395</v>
      </c>
      <c r="F1728">
        <v>313</v>
      </c>
      <c r="G1728" t="s">
        <v>2471</v>
      </c>
      <c r="H1728">
        <v>18000</v>
      </c>
      <c r="I1728">
        <v>537580</v>
      </c>
      <c r="J1728" t="s">
        <v>6508</v>
      </c>
      <c r="K1728" t="s">
        <v>377</v>
      </c>
      <c r="L1728" t="s">
        <v>6509</v>
      </c>
      <c r="M1728">
        <v>52972</v>
      </c>
      <c r="N1728">
        <v>19620</v>
      </c>
      <c r="O1728" t="s">
        <v>6510</v>
      </c>
      <c r="P1728">
        <v>1</v>
      </c>
      <c r="Q1728" t="s">
        <v>6511</v>
      </c>
      <c r="R1728" t="s">
        <v>6512</v>
      </c>
      <c r="S1728">
        <v>124</v>
      </c>
      <c r="T1728" t="s">
        <v>37</v>
      </c>
      <c r="U1728" t="s">
        <v>38</v>
      </c>
      <c r="V1728" t="s">
        <v>350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6513</v>
      </c>
      <c r="C1729">
        <v>36</v>
      </c>
      <c r="D1729">
        <v>93</v>
      </c>
      <c r="E1729">
        <v>7</v>
      </c>
      <c r="F1729">
        <v>480</v>
      </c>
      <c r="G1729" t="s">
        <v>1189</v>
      </c>
      <c r="H1729">
        <v>1000</v>
      </c>
      <c r="J1729" t="s">
        <v>1320</v>
      </c>
      <c r="K1729" t="s">
        <v>254</v>
      </c>
      <c r="L1729" t="s">
        <v>6514</v>
      </c>
      <c r="M1729">
        <v>4599</v>
      </c>
      <c r="N1729">
        <v>3095</v>
      </c>
      <c r="O1729" t="s">
        <v>762</v>
      </c>
      <c r="P1729">
        <v>0</v>
      </c>
      <c r="Q1729" t="s">
        <v>6515</v>
      </c>
      <c r="R1729" t="s">
        <v>6516</v>
      </c>
      <c r="S1729">
        <v>44</v>
      </c>
      <c r="T1729" t="s">
        <v>6517</v>
      </c>
      <c r="U1729" t="s">
        <v>435</v>
      </c>
      <c r="V1729" t="s">
        <v>84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5493</v>
      </c>
      <c r="C1730">
        <v>46</v>
      </c>
      <c r="D1730">
        <v>118</v>
      </c>
      <c r="E1730">
        <v>55</v>
      </c>
      <c r="F1730">
        <v>11</v>
      </c>
      <c r="G1730" t="s">
        <v>6518</v>
      </c>
      <c r="H1730">
        <v>113</v>
      </c>
      <c r="J1730" t="s">
        <v>3726</v>
      </c>
      <c r="K1730" t="s">
        <v>5592</v>
      </c>
      <c r="L1730" t="s">
        <v>6519</v>
      </c>
      <c r="M1730">
        <v>10175</v>
      </c>
      <c r="N1730">
        <v>143</v>
      </c>
      <c r="O1730" t="s">
        <v>6520</v>
      </c>
      <c r="P1730">
        <v>1</v>
      </c>
      <c r="Q1730" t="s">
        <v>6521</v>
      </c>
      <c r="R1730" t="s">
        <v>6522</v>
      </c>
      <c r="S1730">
        <v>23</v>
      </c>
      <c r="T1730" t="s">
        <v>37</v>
      </c>
      <c r="U1730" t="s">
        <v>435</v>
      </c>
      <c r="V1730" t="s">
        <v>350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6523</v>
      </c>
      <c r="C1731">
        <v>7</v>
      </c>
      <c r="D1731">
        <v>110</v>
      </c>
      <c r="E1731">
        <v>18</v>
      </c>
      <c r="F1731">
        <v>432</v>
      </c>
      <c r="G1731" t="s">
        <v>143</v>
      </c>
      <c r="H1731">
        <v>922</v>
      </c>
      <c r="J1731" t="s">
        <v>1096</v>
      </c>
      <c r="K1731" t="s">
        <v>3943</v>
      </c>
      <c r="L1731" t="s">
        <v>6524</v>
      </c>
      <c r="M1731">
        <v>3279</v>
      </c>
      <c r="N1731">
        <v>2725</v>
      </c>
      <c r="O1731" t="s">
        <v>6525</v>
      </c>
      <c r="P1731">
        <v>4</v>
      </c>
      <c r="Q1731" t="s">
        <v>6526</v>
      </c>
      <c r="R1731" t="s">
        <v>6527</v>
      </c>
      <c r="S1731">
        <v>22</v>
      </c>
      <c r="T1731" t="s">
        <v>37</v>
      </c>
      <c r="U1731" t="s">
        <v>727</v>
      </c>
      <c r="V1731" t="s">
        <v>2616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6528</v>
      </c>
      <c r="C1732">
        <v>132</v>
      </c>
      <c r="D1732">
        <v>103</v>
      </c>
      <c r="E1732">
        <v>61</v>
      </c>
      <c r="F1732">
        <v>520</v>
      </c>
      <c r="G1732" t="s">
        <v>100</v>
      </c>
      <c r="H1732">
        <v>963</v>
      </c>
      <c r="J1732" t="s">
        <v>4112</v>
      </c>
      <c r="K1732" t="s">
        <v>1368</v>
      </c>
      <c r="L1732" t="s">
        <v>6529</v>
      </c>
      <c r="M1732">
        <v>12410</v>
      </c>
      <c r="N1732">
        <v>2806</v>
      </c>
      <c r="O1732" t="s">
        <v>962</v>
      </c>
      <c r="P1732">
        <v>3</v>
      </c>
      <c r="Q1732" t="s">
        <v>6530</v>
      </c>
      <c r="R1732" t="s">
        <v>6531</v>
      </c>
      <c r="S1732">
        <v>62</v>
      </c>
      <c r="T1732" t="s">
        <v>37</v>
      </c>
      <c r="U1732" t="s">
        <v>6532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6533</v>
      </c>
      <c r="C1733">
        <v>5</v>
      </c>
      <c r="D1733">
        <v>85</v>
      </c>
      <c r="E1733">
        <v>0</v>
      </c>
      <c r="F1733">
        <v>21</v>
      </c>
      <c r="G1733" t="s">
        <v>4950</v>
      </c>
      <c r="H1733">
        <v>114</v>
      </c>
      <c r="J1733" t="s">
        <v>6534</v>
      </c>
      <c r="K1733" t="s">
        <v>6535</v>
      </c>
      <c r="L1733" t="s">
        <v>6536</v>
      </c>
      <c r="M1733">
        <v>393</v>
      </c>
      <c r="N1733">
        <v>229</v>
      </c>
      <c r="O1733" t="s">
        <v>6537</v>
      </c>
      <c r="P1733">
        <v>1</v>
      </c>
      <c r="Q1733" t="s">
        <v>6538</v>
      </c>
      <c r="R1733" t="s">
        <v>6539</v>
      </c>
      <c r="S1733">
        <v>7</v>
      </c>
      <c r="T1733" t="s">
        <v>3427</v>
      </c>
      <c r="U1733" t="s">
        <v>4956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6540</v>
      </c>
      <c r="C1734">
        <v>56</v>
      </c>
      <c r="D1734">
        <v>110</v>
      </c>
      <c r="E1734">
        <v>59</v>
      </c>
      <c r="F1734">
        <v>24</v>
      </c>
      <c r="G1734" t="s">
        <v>681</v>
      </c>
      <c r="H1734">
        <v>1000</v>
      </c>
      <c r="J1734" t="s">
        <v>1025</v>
      </c>
      <c r="K1734" t="s">
        <v>252</v>
      </c>
      <c r="L1734" t="s">
        <v>6541</v>
      </c>
      <c r="M1734">
        <v>14618</v>
      </c>
      <c r="N1734">
        <v>1831</v>
      </c>
      <c r="O1734" t="s">
        <v>6542</v>
      </c>
      <c r="P1734">
        <v>0</v>
      </c>
      <c r="Q1734" t="s">
        <v>6543</v>
      </c>
      <c r="R1734" t="s">
        <v>6544</v>
      </c>
      <c r="S1734">
        <v>108</v>
      </c>
      <c r="T1734" t="s">
        <v>37</v>
      </c>
      <c r="U1734" t="s">
        <v>4876</v>
      </c>
      <c r="V1734" t="s">
        <v>350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6545</v>
      </c>
      <c r="C1735">
        <v>65</v>
      </c>
      <c r="D1735">
        <v>89</v>
      </c>
      <c r="E1735">
        <v>5</v>
      </c>
      <c r="F1735">
        <v>365</v>
      </c>
      <c r="G1735" t="s">
        <v>296</v>
      </c>
      <c r="H1735">
        <v>11000</v>
      </c>
      <c r="J1735" t="s">
        <v>6546</v>
      </c>
      <c r="K1735" t="s">
        <v>72</v>
      </c>
      <c r="L1735" t="s">
        <v>6547</v>
      </c>
      <c r="M1735">
        <v>3302</v>
      </c>
      <c r="N1735">
        <v>15795</v>
      </c>
      <c r="O1735" t="s">
        <v>3965</v>
      </c>
      <c r="P1735">
        <v>0</v>
      </c>
      <c r="Q1735" t="s">
        <v>6548</v>
      </c>
      <c r="R1735" t="s">
        <v>6549</v>
      </c>
      <c r="S1735">
        <v>14</v>
      </c>
      <c r="T1735" t="s">
        <v>37</v>
      </c>
      <c r="U1735" t="s">
        <v>38</v>
      </c>
      <c r="V1735" t="s">
        <v>350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6550</v>
      </c>
      <c r="C1736">
        <v>221</v>
      </c>
      <c r="D1736">
        <v>115</v>
      </c>
      <c r="E1736">
        <v>0</v>
      </c>
      <c r="F1736">
        <v>751</v>
      </c>
      <c r="G1736" t="s">
        <v>6551</v>
      </c>
      <c r="H1736">
        <v>10000</v>
      </c>
      <c r="I1736">
        <v>183436380</v>
      </c>
      <c r="J1736" t="s">
        <v>4205</v>
      </c>
      <c r="K1736" t="s">
        <v>1151</v>
      </c>
      <c r="L1736" t="s">
        <v>6552</v>
      </c>
      <c r="M1736">
        <v>97697</v>
      </c>
      <c r="N1736">
        <v>13159</v>
      </c>
      <c r="O1736" t="s">
        <v>6553</v>
      </c>
      <c r="P1736">
        <v>8</v>
      </c>
      <c r="Q1736" t="s">
        <v>6554</v>
      </c>
      <c r="R1736" t="s">
        <v>6555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716</v>
      </c>
      <c r="C1737">
        <v>291</v>
      </c>
      <c r="D1737">
        <v>153</v>
      </c>
      <c r="E1737">
        <v>446</v>
      </c>
      <c r="F1737">
        <v>154</v>
      </c>
      <c r="G1737" t="s">
        <v>6556</v>
      </c>
      <c r="H1737">
        <v>523</v>
      </c>
      <c r="I1737">
        <v>119518352</v>
      </c>
      <c r="J1737" t="s">
        <v>6557</v>
      </c>
      <c r="K1737" t="s">
        <v>609</v>
      </c>
      <c r="L1737" t="s">
        <v>6558</v>
      </c>
      <c r="M1737">
        <v>188637</v>
      </c>
      <c r="N1737">
        <v>1383</v>
      </c>
      <c r="O1737" t="s">
        <v>6559</v>
      </c>
      <c r="P1737">
        <v>0</v>
      </c>
      <c r="Q1737" t="s">
        <v>6560</v>
      </c>
      <c r="R1737" t="s">
        <v>6561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6562</v>
      </c>
      <c r="H1738">
        <v>757</v>
      </c>
      <c r="J1738" t="s">
        <v>6563</v>
      </c>
      <c r="K1738" t="s">
        <v>6564</v>
      </c>
      <c r="L1738" t="s">
        <v>6565</v>
      </c>
      <c r="M1738">
        <v>20839</v>
      </c>
      <c r="N1738">
        <v>3309</v>
      </c>
      <c r="O1738" t="s">
        <v>1131</v>
      </c>
      <c r="P1738">
        <v>0</v>
      </c>
      <c r="Q1738" t="s">
        <v>6566</v>
      </c>
      <c r="R1738" t="s">
        <v>6567</v>
      </c>
      <c r="S1738">
        <v>56</v>
      </c>
      <c r="T1738" t="s">
        <v>37</v>
      </c>
      <c r="U1738" t="s">
        <v>38</v>
      </c>
      <c r="V1738" t="s">
        <v>589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6568</v>
      </c>
      <c r="C1739">
        <v>148</v>
      </c>
      <c r="D1739">
        <v>128</v>
      </c>
      <c r="E1739">
        <v>0</v>
      </c>
      <c r="F1739">
        <v>754</v>
      </c>
      <c r="G1739" t="s">
        <v>2741</v>
      </c>
      <c r="H1739">
        <v>955</v>
      </c>
      <c r="I1739">
        <v>37036404</v>
      </c>
      <c r="J1739" t="s">
        <v>715</v>
      </c>
      <c r="K1739" t="s">
        <v>1552</v>
      </c>
      <c r="L1739" t="s">
        <v>6569</v>
      </c>
      <c r="M1739">
        <v>44816</v>
      </c>
      <c r="N1739">
        <v>5404</v>
      </c>
      <c r="O1739" t="s">
        <v>1791</v>
      </c>
      <c r="P1739">
        <v>3</v>
      </c>
      <c r="Q1739" t="s">
        <v>6570</v>
      </c>
      <c r="R1739" t="s">
        <v>6571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2897</v>
      </c>
      <c r="C1740">
        <v>42</v>
      </c>
      <c r="D1740">
        <v>89</v>
      </c>
      <c r="E1740">
        <v>12</v>
      </c>
      <c r="F1740">
        <v>373</v>
      </c>
      <c r="G1740" t="s">
        <v>6572</v>
      </c>
      <c r="H1740">
        <v>1000</v>
      </c>
      <c r="I1740">
        <v>22359293</v>
      </c>
      <c r="J1740" t="s">
        <v>443</v>
      </c>
      <c r="K1740" t="s">
        <v>254</v>
      </c>
      <c r="L1740" t="s">
        <v>6573</v>
      </c>
      <c r="M1740">
        <v>16222</v>
      </c>
      <c r="N1740">
        <v>2056</v>
      </c>
      <c r="O1740" t="s">
        <v>6574</v>
      </c>
      <c r="P1740">
        <v>0</v>
      </c>
      <c r="Q1740" t="s">
        <v>6575</v>
      </c>
      <c r="R1740" t="s">
        <v>6576</v>
      </c>
      <c r="S1740">
        <v>39</v>
      </c>
      <c r="T1740" t="s">
        <v>37</v>
      </c>
      <c r="U1740" t="s">
        <v>56</v>
      </c>
      <c r="V1740" t="s">
        <v>84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467</v>
      </c>
      <c r="C1741">
        <v>302</v>
      </c>
      <c r="D1741">
        <v>122</v>
      </c>
      <c r="E1741">
        <v>2000</v>
      </c>
      <c r="F1741">
        <v>1000</v>
      </c>
      <c r="G1741" t="s">
        <v>678</v>
      </c>
      <c r="H1741">
        <v>2000</v>
      </c>
      <c r="I1741">
        <v>18593156</v>
      </c>
      <c r="J1741" t="s">
        <v>1473</v>
      </c>
      <c r="K1741" t="s">
        <v>631</v>
      </c>
      <c r="L1741" t="s">
        <v>6577</v>
      </c>
      <c r="M1741">
        <v>88682</v>
      </c>
      <c r="N1741">
        <v>6161</v>
      </c>
      <c r="O1741" t="s">
        <v>269</v>
      </c>
      <c r="P1741">
        <v>1</v>
      </c>
      <c r="Q1741" t="s">
        <v>6578</v>
      </c>
      <c r="R1741" t="s">
        <v>6579</v>
      </c>
      <c r="S1741">
        <v>241</v>
      </c>
      <c r="T1741" t="s">
        <v>37</v>
      </c>
      <c r="U1741" t="s">
        <v>38</v>
      </c>
      <c r="V1741" t="s">
        <v>350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1471</v>
      </c>
      <c r="C1742">
        <v>181</v>
      </c>
      <c r="D1742">
        <v>113</v>
      </c>
      <c r="E1742">
        <v>0</v>
      </c>
      <c r="F1742">
        <v>89</v>
      </c>
      <c r="G1742" t="s">
        <v>6580</v>
      </c>
      <c r="H1742">
        <v>504</v>
      </c>
      <c r="J1742" t="s">
        <v>6581</v>
      </c>
      <c r="K1742" t="s">
        <v>6582</v>
      </c>
      <c r="L1742" t="s">
        <v>6583</v>
      </c>
      <c r="M1742">
        <v>71596</v>
      </c>
      <c r="N1742">
        <v>810</v>
      </c>
      <c r="O1742" t="s">
        <v>6584</v>
      </c>
      <c r="P1742">
        <v>0</v>
      </c>
      <c r="Q1742" t="s">
        <v>6585</v>
      </c>
      <c r="R1742" t="s">
        <v>6586</v>
      </c>
      <c r="S1742">
        <v>276</v>
      </c>
      <c r="T1742" t="s">
        <v>37</v>
      </c>
      <c r="U1742" t="s">
        <v>38</v>
      </c>
      <c r="V1742" t="s">
        <v>350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3888</v>
      </c>
      <c r="C1743">
        <v>64</v>
      </c>
      <c r="D1743">
        <v>99</v>
      </c>
      <c r="E1743">
        <v>71</v>
      </c>
      <c r="F1743">
        <v>584</v>
      </c>
      <c r="G1743" t="s">
        <v>1339</v>
      </c>
      <c r="H1743">
        <v>2000</v>
      </c>
      <c r="I1743">
        <v>16930185</v>
      </c>
      <c r="J1743" t="s">
        <v>816</v>
      </c>
      <c r="K1743" t="s">
        <v>4178</v>
      </c>
      <c r="L1743" t="s">
        <v>6587</v>
      </c>
      <c r="M1743">
        <v>14315</v>
      </c>
      <c r="N1743">
        <v>4169</v>
      </c>
      <c r="O1743" t="s">
        <v>1528</v>
      </c>
      <c r="P1743">
        <v>2</v>
      </c>
      <c r="Q1743" t="s">
        <v>6588</v>
      </c>
      <c r="R1743" t="s">
        <v>6589</v>
      </c>
      <c r="S1743">
        <v>101</v>
      </c>
      <c r="T1743" t="s">
        <v>37</v>
      </c>
      <c r="U1743" t="s">
        <v>435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2095</v>
      </c>
      <c r="C1744">
        <v>154</v>
      </c>
      <c r="D1744">
        <v>99</v>
      </c>
      <c r="E1744">
        <v>265</v>
      </c>
      <c r="F1744">
        <v>265</v>
      </c>
      <c r="G1744" t="s">
        <v>184</v>
      </c>
      <c r="H1744">
        <v>22000</v>
      </c>
      <c r="I1744">
        <v>63034755</v>
      </c>
      <c r="J1744" t="s">
        <v>809</v>
      </c>
      <c r="K1744" t="s">
        <v>112</v>
      </c>
      <c r="L1744" t="s">
        <v>6590</v>
      </c>
      <c r="M1744">
        <v>16984</v>
      </c>
      <c r="N1744">
        <v>23562</v>
      </c>
      <c r="O1744" t="s">
        <v>2095</v>
      </c>
      <c r="P1744">
        <v>1</v>
      </c>
      <c r="Q1744" t="s">
        <v>6591</v>
      </c>
      <c r="R1744" t="s">
        <v>6592</v>
      </c>
      <c r="S1744">
        <v>96</v>
      </c>
      <c r="T1744" t="s">
        <v>37</v>
      </c>
      <c r="U1744" t="s">
        <v>38</v>
      </c>
      <c r="V1744" t="s">
        <v>350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6593</v>
      </c>
      <c r="C1745">
        <v>17</v>
      </c>
      <c r="D1745">
        <v>147</v>
      </c>
      <c r="E1745">
        <v>0</v>
      </c>
      <c r="F1745">
        <v>400</v>
      </c>
      <c r="G1745" t="s">
        <v>1543</v>
      </c>
      <c r="H1745">
        <v>18000</v>
      </c>
      <c r="I1745">
        <v>5899797</v>
      </c>
      <c r="J1745" t="s">
        <v>3726</v>
      </c>
      <c r="K1745" t="s">
        <v>840</v>
      </c>
      <c r="L1745" t="s">
        <v>6594</v>
      </c>
      <c r="M1745">
        <v>9913</v>
      </c>
      <c r="N1745">
        <v>18855</v>
      </c>
      <c r="O1745" t="s">
        <v>590</v>
      </c>
      <c r="P1745">
        <v>0</v>
      </c>
      <c r="Q1745" t="s">
        <v>6595</v>
      </c>
      <c r="R1745" t="s">
        <v>6596</v>
      </c>
      <c r="S1745">
        <v>51</v>
      </c>
      <c r="T1745" t="s">
        <v>37</v>
      </c>
      <c r="U1745" t="s">
        <v>56</v>
      </c>
      <c r="V1745" t="s">
        <v>84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424</v>
      </c>
      <c r="B1746" t="s">
        <v>1554</v>
      </c>
      <c r="C1746">
        <v>65</v>
      </c>
      <c r="D1746">
        <v>112</v>
      </c>
      <c r="E1746">
        <v>759</v>
      </c>
      <c r="F1746">
        <v>933</v>
      </c>
      <c r="G1746" t="s">
        <v>638</v>
      </c>
      <c r="H1746">
        <v>11000</v>
      </c>
      <c r="I1746">
        <v>4554569</v>
      </c>
      <c r="J1746" t="s">
        <v>1188</v>
      </c>
      <c r="K1746" t="s">
        <v>942</v>
      </c>
      <c r="L1746" t="s">
        <v>6597</v>
      </c>
      <c r="M1746">
        <v>8134</v>
      </c>
      <c r="N1746">
        <v>17873</v>
      </c>
      <c r="O1746" t="s">
        <v>1326</v>
      </c>
      <c r="P1746">
        <v>4</v>
      </c>
      <c r="Q1746" t="s">
        <v>6598</v>
      </c>
      <c r="R1746" t="s">
        <v>6599</v>
      </c>
      <c r="S1746">
        <v>123</v>
      </c>
      <c r="T1746" t="s">
        <v>37</v>
      </c>
      <c r="U1746" t="s">
        <v>38</v>
      </c>
      <c r="V1746" t="s">
        <v>350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6600</v>
      </c>
      <c r="C1747">
        <v>148</v>
      </c>
      <c r="D1747">
        <v>88</v>
      </c>
      <c r="E1747">
        <v>64</v>
      </c>
      <c r="F1747">
        <v>363</v>
      </c>
      <c r="G1747" t="s">
        <v>787</v>
      </c>
      <c r="H1747">
        <v>1000</v>
      </c>
      <c r="I1747">
        <v>17016190</v>
      </c>
      <c r="J1747" t="s">
        <v>5852</v>
      </c>
      <c r="K1747" t="s">
        <v>395</v>
      </c>
      <c r="L1747" t="s">
        <v>6601</v>
      </c>
      <c r="M1747">
        <v>28632</v>
      </c>
      <c r="N1747">
        <v>2567</v>
      </c>
      <c r="O1747" t="s">
        <v>6602</v>
      </c>
      <c r="P1747">
        <v>0</v>
      </c>
      <c r="Q1747" t="s">
        <v>6603</v>
      </c>
      <c r="R1747" t="s">
        <v>6604</v>
      </c>
      <c r="S1747">
        <v>214</v>
      </c>
      <c r="T1747" t="s">
        <v>37</v>
      </c>
      <c r="U1747" t="s">
        <v>6605</v>
      </c>
      <c r="V1747" t="s">
        <v>350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6606</v>
      </c>
      <c r="C1748">
        <v>161</v>
      </c>
      <c r="D1748">
        <v>94</v>
      </c>
      <c r="E1748">
        <v>11</v>
      </c>
      <c r="F1748">
        <v>566</v>
      </c>
      <c r="G1748" t="s">
        <v>6607</v>
      </c>
      <c r="H1748">
        <v>1000</v>
      </c>
      <c r="I1748">
        <v>6301131</v>
      </c>
      <c r="J1748" t="s">
        <v>1054</v>
      </c>
      <c r="K1748" t="s">
        <v>1208</v>
      </c>
      <c r="L1748" t="s">
        <v>6608</v>
      </c>
      <c r="M1748">
        <v>92850</v>
      </c>
      <c r="N1748">
        <v>5085</v>
      </c>
      <c r="O1748" t="s">
        <v>6609</v>
      </c>
      <c r="P1748">
        <v>0</v>
      </c>
      <c r="Q1748" t="s">
        <v>6610</v>
      </c>
      <c r="R1748" t="s">
        <v>6611</v>
      </c>
      <c r="S1748">
        <v>263</v>
      </c>
      <c r="T1748" t="s">
        <v>37</v>
      </c>
      <c r="U1748" t="s">
        <v>38</v>
      </c>
      <c r="V1748" t="s">
        <v>350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803</v>
      </c>
      <c r="C1749">
        <v>124</v>
      </c>
      <c r="D1749">
        <v>90</v>
      </c>
      <c r="E1749">
        <v>63</v>
      </c>
      <c r="F1749">
        <v>631</v>
      </c>
      <c r="G1749" t="s">
        <v>960</v>
      </c>
      <c r="H1749">
        <v>49000</v>
      </c>
      <c r="I1749">
        <v>217350219</v>
      </c>
      <c r="J1749" t="s">
        <v>81</v>
      </c>
      <c r="K1749" t="s">
        <v>455</v>
      </c>
      <c r="L1749" t="s">
        <v>6612</v>
      </c>
      <c r="M1749">
        <v>260939</v>
      </c>
      <c r="N1749">
        <v>52970</v>
      </c>
      <c r="O1749" t="s">
        <v>6613</v>
      </c>
      <c r="P1749">
        <v>0</v>
      </c>
      <c r="Q1749" t="s">
        <v>6614</v>
      </c>
      <c r="R1749" t="s">
        <v>6615</v>
      </c>
      <c r="S1749">
        <v>244</v>
      </c>
      <c r="T1749" t="s">
        <v>37</v>
      </c>
      <c r="U1749" t="s">
        <v>38</v>
      </c>
      <c r="V1749" t="s">
        <v>188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1359</v>
      </c>
      <c r="C1750">
        <v>349</v>
      </c>
      <c r="D1750">
        <v>167</v>
      </c>
      <c r="E1750">
        <v>473</v>
      </c>
      <c r="F1750">
        <v>303</v>
      </c>
      <c r="G1750" t="s">
        <v>6616</v>
      </c>
      <c r="H1750">
        <v>559</v>
      </c>
      <c r="I1750">
        <v>161029270</v>
      </c>
      <c r="J1750" t="s">
        <v>6617</v>
      </c>
      <c r="K1750" t="s">
        <v>1027</v>
      </c>
      <c r="L1750" t="s">
        <v>6618</v>
      </c>
      <c r="M1750">
        <v>119928</v>
      </c>
      <c r="N1750">
        <v>2702</v>
      </c>
      <c r="O1750" t="s">
        <v>6619</v>
      </c>
      <c r="P1750">
        <v>0</v>
      </c>
      <c r="Q1750" t="s">
        <v>6620</v>
      </c>
      <c r="R1750" t="s">
        <v>6621</v>
      </c>
      <c r="S1750">
        <v>331</v>
      </c>
      <c r="T1750" t="s">
        <v>37</v>
      </c>
      <c r="U1750" t="s">
        <v>38</v>
      </c>
      <c r="V1750" t="s">
        <v>350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251</v>
      </c>
      <c r="C1751">
        <v>148</v>
      </c>
      <c r="D1751">
        <v>118</v>
      </c>
      <c r="E1751">
        <v>14000</v>
      </c>
      <c r="F1751">
        <v>237</v>
      </c>
      <c r="G1751" t="s">
        <v>6622</v>
      </c>
      <c r="H1751">
        <v>11000</v>
      </c>
      <c r="I1751">
        <v>179870271</v>
      </c>
      <c r="J1751" t="s">
        <v>103</v>
      </c>
      <c r="K1751" t="s">
        <v>253</v>
      </c>
      <c r="L1751" t="s">
        <v>6623</v>
      </c>
      <c r="M1751">
        <v>329969</v>
      </c>
      <c r="N1751">
        <v>11898</v>
      </c>
      <c r="O1751" t="s">
        <v>6108</v>
      </c>
      <c r="P1751">
        <v>2</v>
      </c>
      <c r="Q1751" t="s">
        <v>6624</v>
      </c>
      <c r="R1751" t="s">
        <v>6625</v>
      </c>
      <c r="S1751">
        <v>524</v>
      </c>
      <c r="T1751" t="s">
        <v>37</v>
      </c>
      <c r="U1751" t="s">
        <v>38</v>
      </c>
      <c r="V1751" t="s">
        <v>84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6626</v>
      </c>
      <c r="C1752">
        <v>45</v>
      </c>
      <c r="D1752">
        <v>83</v>
      </c>
      <c r="E1752">
        <v>5</v>
      </c>
      <c r="F1752">
        <v>368</v>
      </c>
      <c r="G1752" t="s">
        <v>1036</v>
      </c>
      <c r="H1752">
        <v>971</v>
      </c>
      <c r="I1752">
        <v>100491683</v>
      </c>
      <c r="J1752" t="s">
        <v>6627</v>
      </c>
      <c r="K1752" t="s">
        <v>1103</v>
      </c>
      <c r="L1752" t="s">
        <v>6628</v>
      </c>
      <c r="M1752">
        <v>14005</v>
      </c>
      <c r="N1752">
        <v>3438</v>
      </c>
      <c r="O1752" t="s">
        <v>6000</v>
      </c>
      <c r="P1752">
        <v>0</v>
      </c>
      <c r="Q1752" t="s">
        <v>6629</v>
      </c>
      <c r="R1752" t="s">
        <v>6630</v>
      </c>
      <c r="S1752">
        <v>67</v>
      </c>
      <c r="T1752" t="s">
        <v>37</v>
      </c>
      <c r="U1752" t="s">
        <v>38</v>
      </c>
      <c r="V1752" t="s">
        <v>188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518</v>
      </c>
      <c r="C1753">
        <v>133</v>
      </c>
      <c r="D1753">
        <v>104</v>
      </c>
      <c r="E1753">
        <v>93</v>
      </c>
      <c r="F1753">
        <v>878</v>
      </c>
      <c r="G1753" t="s">
        <v>1840</v>
      </c>
      <c r="H1753">
        <v>11000</v>
      </c>
      <c r="I1753">
        <v>74058698</v>
      </c>
      <c r="J1753" t="s">
        <v>1018</v>
      </c>
      <c r="K1753" t="s">
        <v>283</v>
      </c>
      <c r="L1753" t="s">
        <v>6631</v>
      </c>
      <c r="M1753">
        <v>59232</v>
      </c>
      <c r="N1753">
        <v>17109</v>
      </c>
      <c r="O1753" t="s">
        <v>1213</v>
      </c>
      <c r="P1753">
        <v>0</v>
      </c>
      <c r="Q1753" t="s">
        <v>6632</v>
      </c>
      <c r="R1753" t="s">
        <v>6633</v>
      </c>
      <c r="S1753">
        <v>317</v>
      </c>
      <c r="T1753" t="s">
        <v>37</v>
      </c>
      <c r="U1753" t="s">
        <v>38</v>
      </c>
      <c r="V1753" t="s">
        <v>350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3433</v>
      </c>
      <c r="C1754">
        <v>87</v>
      </c>
      <c r="D1754">
        <v>110</v>
      </c>
      <c r="E1754">
        <v>350</v>
      </c>
      <c r="F1754">
        <v>83</v>
      </c>
      <c r="G1754" t="s">
        <v>6044</v>
      </c>
      <c r="H1754">
        <v>11000</v>
      </c>
      <c r="J1754" t="s">
        <v>6634</v>
      </c>
      <c r="K1754" t="s">
        <v>1121</v>
      </c>
      <c r="L1754" t="s">
        <v>6635</v>
      </c>
      <c r="M1754">
        <v>2167</v>
      </c>
      <c r="N1754">
        <v>11534</v>
      </c>
      <c r="O1754" t="s">
        <v>6636</v>
      </c>
      <c r="P1754">
        <v>3</v>
      </c>
      <c r="Q1754" t="s">
        <v>6637</v>
      </c>
      <c r="R1754" t="s">
        <v>6638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2689</v>
      </c>
      <c r="C1755">
        <v>178</v>
      </c>
      <c r="D1755">
        <v>102</v>
      </c>
      <c r="E1755">
        <v>0</v>
      </c>
      <c r="F1755">
        <v>876</v>
      </c>
      <c r="G1755" t="s">
        <v>296</v>
      </c>
      <c r="H1755">
        <v>40000</v>
      </c>
      <c r="I1755">
        <v>55845943</v>
      </c>
      <c r="J1755" t="s">
        <v>223</v>
      </c>
      <c r="K1755" t="s">
        <v>43</v>
      </c>
      <c r="L1755" t="s">
        <v>6639</v>
      </c>
      <c r="M1755">
        <v>130094</v>
      </c>
      <c r="N1755">
        <v>46186</v>
      </c>
      <c r="O1755" t="s">
        <v>6640</v>
      </c>
      <c r="P1755">
        <v>1</v>
      </c>
      <c r="Q1755" t="s">
        <v>6641</v>
      </c>
      <c r="R1755" t="s">
        <v>6642</v>
      </c>
      <c r="S1755">
        <v>471</v>
      </c>
      <c r="T1755" t="s">
        <v>37</v>
      </c>
      <c r="U1755" t="s">
        <v>38</v>
      </c>
      <c r="V1755" t="s">
        <v>350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668</v>
      </c>
      <c r="C1756">
        <v>233</v>
      </c>
      <c r="D1756">
        <v>131</v>
      </c>
      <c r="E1756">
        <v>323</v>
      </c>
      <c r="F1756">
        <v>541</v>
      </c>
      <c r="G1756" t="s">
        <v>530</v>
      </c>
      <c r="H1756">
        <v>25000</v>
      </c>
      <c r="I1756">
        <v>81350242</v>
      </c>
      <c r="J1756" t="s">
        <v>59</v>
      </c>
      <c r="K1756" t="s">
        <v>92</v>
      </c>
      <c r="L1756" t="s">
        <v>6643</v>
      </c>
      <c r="M1756">
        <v>592582</v>
      </c>
      <c r="N1756">
        <v>40585</v>
      </c>
      <c r="O1756" t="s">
        <v>6644</v>
      </c>
      <c r="P1756">
        <v>0</v>
      </c>
      <c r="Q1756" t="s">
        <v>6645</v>
      </c>
      <c r="R1756" t="s">
        <v>6646</v>
      </c>
      <c r="S1756">
        <v>722</v>
      </c>
      <c r="T1756" t="s">
        <v>37</v>
      </c>
      <c r="U1756" t="s">
        <v>38</v>
      </c>
      <c r="V1756" t="s">
        <v>350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5671</v>
      </c>
      <c r="C1757">
        <v>173</v>
      </c>
      <c r="D1757">
        <v>101</v>
      </c>
      <c r="E1757">
        <v>136</v>
      </c>
      <c r="F1757">
        <v>526</v>
      </c>
      <c r="G1757" t="s">
        <v>2239</v>
      </c>
      <c r="H1757">
        <v>833</v>
      </c>
      <c r="I1757">
        <v>67266300</v>
      </c>
      <c r="J1757" t="s">
        <v>809</v>
      </c>
      <c r="K1757" t="s">
        <v>370</v>
      </c>
      <c r="L1757" t="s">
        <v>6647</v>
      </c>
      <c r="M1757">
        <v>195255</v>
      </c>
      <c r="N1757">
        <v>3400</v>
      </c>
      <c r="O1757" t="s">
        <v>913</v>
      </c>
      <c r="P1757">
        <v>1</v>
      </c>
      <c r="Q1757" t="s">
        <v>6648</v>
      </c>
      <c r="R1757" t="s">
        <v>6649</v>
      </c>
      <c r="S1757">
        <v>170</v>
      </c>
      <c r="T1757" t="s">
        <v>37</v>
      </c>
      <c r="U1757" t="s">
        <v>435</v>
      </c>
      <c r="V1757" t="s">
        <v>350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852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1353</v>
      </c>
      <c r="K1758" t="s">
        <v>1999</v>
      </c>
      <c r="L1758" t="s">
        <v>6650</v>
      </c>
      <c r="M1758">
        <v>182983</v>
      </c>
      <c r="N1758">
        <v>57308</v>
      </c>
      <c r="O1758" t="s">
        <v>6651</v>
      </c>
      <c r="P1758">
        <v>4</v>
      </c>
      <c r="Q1758" t="s">
        <v>6652</v>
      </c>
      <c r="R1758" t="s">
        <v>6653</v>
      </c>
      <c r="S1758">
        <v>374</v>
      </c>
      <c r="T1758" t="s">
        <v>37</v>
      </c>
      <c r="U1758" t="s">
        <v>38</v>
      </c>
      <c r="V1758" t="s">
        <v>350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566</v>
      </c>
      <c r="C1759">
        <v>210</v>
      </c>
      <c r="D1759">
        <v>120</v>
      </c>
      <c r="E1759">
        <v>0</v>
      </c>
      <c r="F1759">
        <v>210</v>
      </c>
      <c r="G1759" t="s">
        <v>1028</v>
      </c>
      <c r="H1759">
        <v>579</v>
      </c>
      <c r="I1759">
        <v>7443007</v>
      </c>
      <c r="J1759" t="s">
        <v>3296</v>
      </c>
      <c r="K1759" t="s">
        <v>1137</v>
      </c>
      <c r="L1759" t="s">
        <v>6654</v>
      </c>
      <c r="M1759">
        <v>24663</v>
      </c>
      <c r="N1759">
        <v>1500</v>
      </c>
      <c r="O1759" t="s">
        <v>6655</v>
      </c>
      <c r="P1759">
        <v>12</v>
      </c>
      <c r="Q1759" t="s">
        <v>6656</v>
      </c>
      <c r="R1759" t="s">
        <v>6657</v>
      </c>
      <c r="S1759">
        <v>71</v>
      </c>
      <c r="T1759" t="s">
        <v>37</v>
      </c>
      <c r="U1759" t="s">
        <v>38</v>
      </c>
      <c r="V1759" t="s">
        <v>350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6351</v>
      </c>
      <c r="C1760">
        <v>129</v>
      </c>
      <c r="D1760">
        <v>135</v>
      </c>
      <c r="E1760">
        <v>149</v>
      </c>
      <c r="F1760">
        <v>250</v>
      </c>
      <c r="G1760" t="s">
        <v>730</v>
      </c>
      <c r="H1760">
        <v>639</v>
      </c>
      <c r="I1760">
        <v>64371181</v>
      </c>
      <c r="J1760" t="s">
        <v>2010</v>
      </c>
      <c r="K1760" t="s">
        <v>6658</v>
      </c>
      <c r="L1760" t="s">
        <v>6659</v>
      </c>
      <c r="M1760">
        <v>36636</v>
      </c>
      <c r="N1760">
        <v>1845</v>
      </c>
      <c r="O1760" t="s">
        <v>6660</v>
      </c>
      <c r="P1760">
        <v>0</v>
      </c>
      <c r="Q1760" t="s">
        <v>6661</v>
      </c>
      <c r="R1760" t="s">
        <v>6662</v>
      </c>
      <c r="S1760">
        <v>289</v>
      </c>
      <c r="T1760" t="s">
        <v>37</v>
      </c>
      <c r="U1760" t="s">
        <v>38</v>
      </c>
      <c r="V1760" t="s">
        <v>84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94</v>
      </c>
      <c r="C1761">
        <v>287</v>
      </c>
      <c r="D1761">
        <v>110</v>
      </c>
      <c r="E1761">
        <v>0</v>
      </c>
      <c r="F1761">
        <v>1000</v>
      </c>
      <c r="G1761" t="s">
        <v>2157</v>
      </c>
      <c r="H1761">
        <v>3000</v>
      </c>
      <c r="I1761">
        <v>58885635</v>
      </c>
      <c r="J1761" t="s">
        <v>2690</v>
      </c>
      <c r="K1761" t="s">
        <v>513</v>
      </c>
      <c r="L1761" t="s">
        <v>6663</v>
      </c>
      <c r="M1761">
        <v>194422</v>
      </c>
      <c r="N1761">
        <v>10438</v>
      </c>
      <c r="O1761" t="s">
        <v>758</v>
      </c>
      <c r="P1761">
        <v>0</v>
      </c>
      <c r="Q1761" t="s">
        <v>6664</v>
      </c>
      <c r="R1761" t="s">
        <v>6665</v>
      </c>
      <c r="S1761">
        <v>1057</v>
      </c>
      <c r="T1761" t="s">
        <v>37</v>
      </c>
      <c r="U1761" t="s">
        <v>38</v>
      </c>
      <c r="V1761" t="s">
        <v>350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1205</v>
      </c>
      <c r="C1762">
        <v>108</v>
      </c>
      <c r="D1762">
        <v>103</v>
      </c>
      <c r="E1762">
        <v>163</v>
      </c>
      <c r="F1762">
        <v>968</v>
      </c>
      <c r="G1762" t="s">
        <v>161</v>
      </c>
      <c r="H1762">
        <v>11000</v>
      </c>
      <c r="I1762">
        <v>60400856</v>
      </c>
      <c r="J1762" t="s">
        <v>816</v>
      </c>
      <c r="K1762" t="s">
        <v>386</v>
      </c>
      <c r="L1762" t="s">
        <v>6666</v>
      </c>
      <c r="M1762">
        <v>61317</v>
      </c>
      <c r="N1762">
        <v>17533</v>
      </c>
      <c r="O1762" t="s">
        <v>6667</v>
      </c>
      <c r="P1762">
        <v>2</v>
      </c>
      <c r="Q1762" t="s">
        <v>6668</v>
      </c>
      <c r="R1762" t="s">
        <v>6669</v>
      </c>
      <c r="S1762">
        <v>229</v>
      </c>
      <c r="T1762" t="s">
        <v>37</v>
      </c>
      <c r="U1762" t="s">
        <v>435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6670</v>
      </c>
      <c r="C1763">
        <v>62</v>
      </c>
      <c r="D1763">
        <v>115</v>
      </c>
      <c r="E1763">
        <v>21</v>
      </c>
      <c r="F1763">
        <v>47</v>
      </c>
      <c r="G1763" t="s">
        <v>6671</v>
      </c>
      <c r="H1763">
        <v>173</v>
      </c>
      <c r="J1763" t="s">
        <v>6672</v>
      </c>
      <c r="K1763" t="s">
        <v>6673</v>
      </c>
      <c r="L1763" t="s">
        <v>6674</v>
      </c>
      <c r="M1763">
        <v>8227</v>
      </c>
      <c r="N1763">
        <v>386</v>
      </c>
      <c r="O1763" t="s">
        <v>6675</v>
      </c>
      <c r="P1763">
        <v>0</v>
      </c>
      <c r="Q1763" t="s">
        <v>6676</v>
      </c>
      <c r="R1763" t="s">
        <v>6677</v>
      </c>
      <c r="S1763">
        <v>28</v>
      </c>
      <c r="T1763" t="s">
        <v>388</v>
      </c>
      <c r="U1763" t="s">
        <v>389</v>
      </c>
      <c r="V1763" t="s">
        <v>2616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3168</v>
      </c>
      <c r="C1764">
        <v>220</v>
      </c>
      <c r="D1764">
        <v>110</v>
      </c>
      <c r="E1764">
        <v>0</v>
      </c>
      <c r="F1764">
        <v>327</v>
      </c>
      <c r="G1764" t="s">
        <v>1766</v>
      </c>
      <c r="H1764">
        <v>13000</v>
      </c>
      <c r="I1764">
        <v>52353636</v>
      </c>
      <c r="J1764" t="s">
        <v>1188</v>
      </c>
      <c r="K1764" t="s">
        <v>324</v>
      </c>
      <c r="L1764" t="s">
        <v>6678</v>
      </c>
      <c r="M1764">
        <v>209133</v>
      </c>
      <c r="N1764">
        <v>14609</v>
      </c>
      <c r="O1764" t="s">
        <v>2531</v>
      </c>
      <c r="P1764">
        <v>1</v>
      </c>
      <c r="Q1764" t="s">
        <v>6679</v>
      </c>
      <c r="R1764" t="s">
        <v>6680</v>
      </c>
      <c r="S1764">
        <v>962</v>
      </c>
      <c r="T1764" t="s">
        <v>37</v>
      </c>
      <c r="U1764" t="s">
        <v>38</v>
      </c>
      <c r="V1764" t="s">
        <v>350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716</v>
      </c>
      <c r="C1765">
        <v>136</v>
      </c>
      <c r="D1765">
        <v>91</v>
      </c>
      <c r="E1765">
        <v>446</v>
      </c>
      <c r="F1765">
        <v>660</v>
      </c>
      <c r="G1765" t="s">
        <v>6681</v>
      </c>
      <c r="H1765">
        <v>1000</v>
      </c>
      <c r="I1765">
        <v>51475962</v>
      </c>
      <c r="J1765" t="s">
        <v>469</v>
      </c>
      <c r="K1765" t="s">
        <v>3790</v>
      </c>
      <c r="L1765" t="s">
        <v>6682</v>
      </c>
      <c r="M1765">
        <v>177828</v>
      </c>
      <c r="N1765">
        <v>3969</v>
      </c>
      <c r="O1765" t="s">
        <v>897</v>
      </c>
      <c r="P1765">
        <v>0</v>
      </c>
      <c r="Q1765" t="s">
        <v>6683</v>
      </c>
      <c r="R1765" t="s">
        <v>6684</v>
      </c>
      <c r="S1765">
        <v>714</v>
      </c>
      <c r="T1765" t="s">
        <v>37</v>
      </c>
      <c r="U1765" t="s">
        <v>38</v>
      </c>
      <c r="V1765" t="s">
        <v>350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403</v>
      </c>
      <c r="C1766">
        <v>222</v>
      </c>
      <c r="D1766">
        <v>105</v>
      </c>
      <c r="E1766">
        <v>226</v>
      </c>
      <c r="F1766">
        <v>966</v>
      </c>
      <c r="G1766" t="s">
        <v>283</v>
      </c>
      <c r="H1766">
        <v>22000</v>
      </c>
      <c r="I1766">
        <v>63910583</v>
      </c>
      <c r="J1766" t="s">
        <v>816</v>
      </c>
      <c r="K1766" t="s">
        <v>850</v>
      </c>
      <c r="L1766" t="s">
        <v>6685</v>
      </c>
      <c r="M1766">
        <v>106755</v>
      </c>
      <c r="N1766">
        <v>35694</v>
      </c>
      <c r="O1766" t="s">
        <v>1683</v>
      </c>
      <c r="P1766">
        <v>2</v>
      </c>
      <c r="Q1766" t="s">
        <v>6686</v>
      </c>
      <c r="R1766" t="s">
        <v>6687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3928</v>
      </c>
      <c r="C1767">
        <v>112</v>
      </c>
      <c r="D1767">
        <v>127</v>
      </c>
      <c r="E1767">
        <v>46</v>
      </c>
      <c r="F1767">
        <v>244</v>
      </c>
      <c r="G1767" t="s">
        <v>6688</v>
      </c>
      <c r="H1767">
        <v>844</v>
      </c>
      <c r="I1767">
        <v>62300000</v>
      </c>
      <c r="J1767" t="s">
        <v>50</v>
      </c>
      <c r="K1767" t="s">
        <v>516</v>
      </c>
      <c r="L1767" t="s">
        <v>6689</v>
      </c>
      <c r="M1767">
        <v>72085</v>
      </c>
      <c r="N1767">
        <v>2118</v>
      </c>
      <c r="O1767" t="s">
        <v>577</v>
      </c>
      <c r="P1767">
        <v>1</v>
      </c>
      <c r="Q1767" t="s">
        <v>6690</v>
      </c>
      <c r="R1767" t="s">
        <v>6691</v>
      </c>
      <c r="S1767">
        <v>263</v>
      </c>
      <c r="T1767" t="s">
        <v>37</v>
      </c>
      <c r="U1767" t="s">
        <v>56</v>
      </c>
      <c r="V1767" t="s">
        <v>84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814</v>
      </c>
      <c r="C1768">
        <v>122</v>
      </c>
      <c r="D1768">
        <v>82</v>
      </c>
      <c r="E1768">
        <v>23</v>
      </c>
      <c r="F1768">
        <v>6</v>
      </c>
      <c r="G1768" t="s">
        <v>6692</v>
      </c>
      <c r="H1768">
        <v>11</v>
      </c>
      <c r="I1768">
        <v>49968653</v>
      </c>
      <c r="J1768" t="s">
        <v>816</v>
      </c>
      <c r="K1768" t="s">
        <v>6693</v>
      </c>
      <c r="L1768" t="s">
        <v>6694</v>
      </c>
      <c r="M1768">
        <v>85423</v>
      </c>
      <c r="N1768">
        <v>37</v>
      </c>
      <c r="O1768" t="s">
        <v>6695</v>
      </c>
      <c r="P1768">
        <v>0</v>
      </c>
      <c r="Q1768" t="s">
        <v>6696</v>
      </c>
      <c r="R1768" t="s">
        <v>6697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887</v>
      </c>
      <c r="C1769">
        <v>62</v>
      </c>
      <c r="D1769">
        <v>99</v>
      </c>
      <c r="E1769">
        <v>0</v>
      </c>
      <c r="F1769">
        <v>186</v>
      </c>
      <c r="G1769" t="s">
        <v>1087</v>
      </c>
      <c r="H1769">
        <v>664</v>
      </c>
      <c r="I1769">
        <v>44450000</v>
      </c>
      <c r="J1769" t="s">
        <v>707</v>
      </c>
      <c r="K1769" t="s">
        <v>6698</v>
      </c>
      <c r="L1769" t="s">
        <v>6699</v>
      </c>
      <c r="M1769">
        <v>44394</v>
      </c>
      <c r="N1769">
        <v>2010</v>
      </c>
      <c r="O1769" t="s">
        <v>6700</v>
      </c>
      <c r="P1769">
        <v>1</v>
      </c>
      <c r="Q1769" t="s">
        <v>6701</v>
      </c>
      <c r="R1769" t="s">
        <v>6702</v>
      </c>
      <c r="S1769">
        <v>115</v>
      </c>
      <c r="T1769" t="s">
        <v>37</v>
      </c>
      <c r="U1769" t="s">
        <v>182</v>
      </c>
      <c r="V1769" t="s">
        <v>350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1011</v>
      </c>
      <c r="C1770">
        <v>135</v>
      </c>
      <c r="D1770">
        <v>90</v>
      </c>
      <c r="E1770">
        <v>0</v>
      </c>
      <c r="F1770">
        <v>8000</v>
      </c>
      <c r="G1770" t="s">
        <v>156</v>
      </c>
      <c r="H1770">
        <v>14000</v>
      </c>
      <c r="I1770">
        <v>45162741</v>
      </c>
      <c r="J1770" t="s">
        <v>809</v>
      </c>
      <c r="K1770" t="s">
        <v>952</v>
      </c>
      <c r="L1770" t="s">
        <v>6703</v>
      </c>
      <c r="M1770">
        <v>201084</v>
      </c>
      <c r="N1770">
        <v>34565</v>
      </c>
      <c r="O1770" t="s">
        <v>645</v>
      </c>
      <c r="P1770">
        <v>0</v>
      </c>
      <c r="Q1770" t="s">
        <v>6704</v>
      </c>
      <c r="R1770" t="s">
        <v>6705</v>
      </c>
      <c r="S1770">
        <v>523</v>
      </c>
      <c r="T1770" t="s">
        <v>37</v>
      </c>
      <c r="U1770" t="s">
        <v>435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5421</v>
      </c>
      <c r="C1771">
        <v>184</v>
      </c>
      <c r="D1771">
        <v>115</v>
      </c>
      <c r="E1771">
        <v>529</v>
      </c>
      <c r="F1771">
        <v>325</v>
      </c>
      <c r="G1771" t="s">
        <v>6706</v>
      </c>
      <c r="H1771">
        <v>576</v>
      </c>
      <c r="I1771">
        <v>71346930</v>
      </c>
      <c r="J1771" t="s">
        <v>6707</v>
      </c>
      <c r="K1771" t="s">
        <v>6708</v>
      </c>
      <c r="L1771" t="s">
        <v>6709</v>
      </c>
      <c r="M1771">
        <v>78008</v>
      </c>
      <c r="N1771">
        <v>1554</v>
      </c>
      <c r="O1771" t="s">
        <v>6710</v>
      </c>
      <c r="P1771">
        <v>0</v>
      </c>
      <c r="Q1771" t="s">
        <v>6711</v>
      </c>
      <c r="R1771" t="s">
        <v>6712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1852</v>
      </c>
      <c r="C1772">
        <v>36</v>
      </c>
      <c r="D1772">
        <v>96</v>
      </c>
      <c r="E1772">
        <v>197</v>
      </c>
      <c r="F1772">
        <v>115</v>
      </c>
      <c r="G1772" t="s">
        <v>6713</v>
      </c>
      <c r="H1772">
        <v>580</v>
      </c>
      <c r="I1772">
        <v>39514713</v>
      </c>
      <c r="J1772" t="s">
        <v>309</v>
      </c>
      <c r="K1772" t="s">
        <v>1585</v>
      </c>
      <c r="L1772" t="s">
        <v>6714</v>
      </c>
      <c r="M1772">
        <v>60494</v>
      </c>
      <c r="N1772">
        <v>1275</v>
      </c>
      <c r="O1772" t="s">
        <v>6715</v>
      </c>
      <c r="P1772">
        <v>0</v>
      </c>
      <c r="Q1772" t="s">
        <v>6716</v>
      </c>
      <c r="R1772" t="s">
        <v>6717</v>
      </c>
      <c r="S1772">
        <v>132</v>
      </c>
      <c r="T1772" t="s">
        <v>37</v>
      </c>
      <c r="U1772" t="s">
        <v>38</v>
      </c>
      <c r="V1772" t="s">
        <v>84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4990</v>
      </c>
      <c r="C1773">
        <v>171</v>
      </c>
      <c r="D1773">
        <v>104</v>
      </c>
      <c r="E1773">
        <v>96</v>
      </c>
      <c r="F1773">
        <v>559</v>
      </c>
      <c r="G1773" t="s">
        <v>6718</v>
      </c>
      <c r="H1773">
        <v>943</v>
      </c>
      <c r="I1773">
        <v>43097652</v>
      </c>
      <c r="J1773" t="s">
        <v>715</v>
      </c>
      <c r="K1773" t="s">
        <v>466</v>
      </c>
      <c r="L1773" t="s">
        <v>6719</v>
      </c>
      <c r="M1773">
        <v>59068</v>
      </c>
      <c r="N1773">
        <v>3497</v>
      </c>
      <c r="O1773" t="s">
        <v>1456</v>
      </c>
      <c r="P1773">
        <v>2</v>
      </c>
      <c r="Q1773" t="s">
        <v>6720</v>
      </c>
      <c r="R1773" t="s">
        <v>6721</v>
      </c>
      <c r="S1773">
        <v>128</v>
      </c>
      <c r="T1773" t="s">
        <v>37</v>
      </c>
      <c r="U1773" t="s">
        <v>38</v>
      </c>
      <c r="V1773" t="s">
        <v>84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398</v>
      </c>
      <c r="C1774">
        <v>447</v>
      </c>
      <c r="D1774">
        <v>117</v>
      </c>
      <c r="E1774">
        <v>905</v>
      </c>
      <c r="F1774">
        <v>385</v>
      </c>
      <c r="G1774" t="s">
        <v>6722</v>
      </c>
      <c r="H1774">
        <v>553</v>
      </c>
      <c r="I1774">
        <v>48043505</v>
      </c>
      <c r="J1774" t="s">
        <v>1022</v>
      </c>
      <c r="K1774" t="s">
        <v>6723</v>
      </c>
      <c r="L1774" t="s">
        <v>6724</v>
      </c>
      <c r="M1774">
        <v>435864</v>
      </c>
      <c r="N1774">
        <v>2357</v>
      </c>
      <c r="O1774" t="s">
        <v>847</v>
      </c>
      <c r="P1774">
        <v>1</v>
      </c>
      <c r="Q1774" t="s">
        <v>6725</v>
      </c>
      <c r="R1774" t="s">
        <v>6726</v>
      </c>
      <c r="S1774">
        <v>801</v>
      </c>
      <c r="T1774" t="s">
        <v>37</v>
      </c>
      <c r="U1774" t="s">
        <v>56</v>
      </c>
      <c r="V1774" t="s">
        <v>350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1998</v>
      </c>
      <c r="C1775">
        <v>220</v>
      </c>
      <c r="D1775">
        <v>83</v>
      </c>
      <c r="E1775">
        <v>181</v>
      </c>
      <c r="F1775">
        <v>459</v>
      </c>
      <c r="G1775" t="s">
        <v>6727</v>
      </c>
      <c r="H1775">
        <v>731</v>
      </c>
      <c r="I1775">
        <v>37053924</v>
      </c>
      <c r="J1775" t="s">
        <v>853</v>
      </c>
      <c r="K1775" t="s">
        <v>1930</v>
      </c>
      <c r="L1775" t="s">
        <v>6728</v>
      </c>
      <c r="M1775">
        <v>77935</v>
      </c>
      <c r="N1775">
        <v>1987</v>
      </c>
      <c r="O1775" t="s">
        <v>1772</v>
      </c>
      <c r="P1775">
        <v>3</v>
      </c>
      <c r="Q1775" t="s">
        <v>6729</v>
      </c>
      <c r="R1775" t="s">
        <v>6730</v>
      </c>
      <c r="S1775">
        <v>122</v>
      </c>
      <c r="T1775" t="s">
        <v>37</v>
      </c>
      <c r="U1775" t="s">
        <v>435</v>
      </c>
      <c r="V1775" t="s">
        <v>350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3272</v>
      </c>
      <c r="C1776">
        <v>122</v>
      </c>
      <c r="D1776">
        <v>99</v>
      </c>
      <c r="E1776">
        <v>71</v>
      </c>
      <c r="F1776">
        <v>1000</v>
      </c>
      <c r="G1776" t="s">
        <v>2842</v>
      </c>
      <c r="H1776">
        <v>18000</v>
      </c>
      <c r="I1776">
        <v>33000377</v>
      </c>
      <c r="J1776" t="s">
        <v>6731</v>
      </c>
      <c r="K1776" t="s">
        <v>377</v>
      </c>
      <c r="L1776" t="s">
        <v>6732</v>
      </c>
      <c r="M1776">
        <v>27378</v>
      </c>
      <c r="N1776">
        <v>23344</v>
      </c>
      <c r="O1776" t="s">
        <v>6733</v>
      </c>
      <c r="P1776">
        <v>0</v>
      </c>
      <c r="Q1776" t="s">
        <v>6734</v>
      </c>
      <c r="R1776" t="s">
        <v>6735</v>
      </c>
      <c r="S1776">
        <v>365</v>
      </c>
      <c r="T1776" t="s">
        <v>37</v>
      </c>
      <c r="U1776" t="s">
        <v>38</v>
      </c>
      <c r="V1776" t="s">
        <v>350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6736</v>
      </c>
      <c r="C1777">
        <v>119</v>
      </c>
      <c r="D1777">
        <v>81</v>
      </c>
      <c r="E1777">
        <v>44</v>
      </c>
      <c r="F1777">
        <v>3000</v>
      </c>
      <c r="G1777" t="s">
        <v>311</v>
      </c>
      <c r="H1777">
        <v>35000</v>
      </c>
      <c r="I1777">
        <v>66950483</v>
      </c>
      <c r="J1777" t="s">
        <v>1349</v>
      </c>
      <c r="K1777" t="s">
        <v>1040</v>
      </c>
      <c r="L1777" t="s">
        <v>6737</v>
      </c>
      <c r="M1777">
        <v>29738</v>
      </c>
      <c r="N1777">
        <v>47677</v>
      </c>
      <c r="O1777" t="s">
        <v>427</v>
      </c>
      <c r="P1777">
        <v>6</v>
      </c>
      <c r="Q1777" t="s">
        <v>6738</v>
      </c>
      <c r="R1777" t="s">
        <v>6739</v>
      </c>
      <c r="S1777">
        <v>85</v>
      </c>
      <c r="T1777" t="s">
        <v>37</v>
      </c>
      <c r="U1777" t="s">
        <v>38</v>
      </c>
      <c r="V1777" t="s">
        <v>84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506</v>
      </c>
      <c r="C1778">
        <v>177</v>
      </c>
      <c r="D1778">
        <v>135</v>
      </c>
      <c r="E1778">
        <v>456</v>
      </c>
      <c r="F1778">
        <v>241</v>
      </c>
      <c r="G1778" t="s">
        <v>6098</v>
      </c>
      <c r="H1778">
        <v>422</v>
      </c>
      <c r="I1778">
        <v>38372662</v>
      </c>
      <c r="J1778" t="s">
        <v>151</v>
      </c>
      <c r="K1778" t="s">
        <v>6740</v>
      </c>
      <c r="L1778" t="s">
        <v>6741</v>
      </c>
      <c r="M1778">
        <v>193455</v>
      </c>
      <c r="N1778">
        <v>1083</v>
      </c>
      <c r="O1778" t="s">
        <v>6742</v>
      </c>
      <c r="P1778">
        <v>2</v>
      </c>
      <c r="Q1778" t="s">
        <v>6743</v>
      </c>
      <c r="R1778" t="s">
        <v>6744</v>
      </c>
      <c r="S1778">
        <v>1058</v>
      </c>
      <c r="T1778" t="s">
        <v>37</v>
      </c>
      <c r="U1778" t="s">
        <v>727</v>
      </c>
      <c r="V1778" t="s">
        <v>84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133</v>
      </c>
      <c r="C1779">
        <v>302</v>
      </c>
      <c r="D1779">
        <v>117</v>
      </c>
      <c r="E1779">
        <v>0</v>
      </c>
      <c r="F1779">
        <v>521</v>
      </c>
      <c r="G1779" t="s">
        <v>6745</v>
      </c>
      <c r="H1779">
        <v>11000</v>
      </c>
      <c r="I1779">
        <v>27000000</v>
      </c>
      <c r="J1779" t="s">
        <v>1314</v>
      </c>
      <c r="K1779" t="s">
        <v>253</v>
      </c>
      <c r="L1779" t="s">
        <v>6746</v>
      </c>
      <c r="M1779">
        <v>461609</v>
      </c>
      <c r="N1779">
        <v>13877</v>
      </c>
      <c r="O1779" t="s">
        <v>3165</v>
      </c>
      <c r="P1779">
        <v>2</v>
      </c>
      <c r="Q1779" t="s">
        <v>6747</v>
      </c>
      <c r="R1779" t="s">
        <v>6748</v>
      </c>
      <c r="S1779">
        <v>1168</v>
      </c>
      <c r="T1779" t="s">
        <v>37</v>
      </c>
      <c r="U1779" t="s">
        <v>38</v>
      </c>
      <c r="V1779" t="s">
        <v>350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1512</v>
      </c>
      <c r="C1780">
        <v>44</v>
      </c>
      <c r="D1780">
        <v>139</v>
      </c>
      <c r="E1780">
        <v>105</v>
      </c>
      <c r="F1780">
        <v>902</v>
      </c>
      <c r="G1780" t="s">
        <v>395</v>
      </c>
      <c r="H1780">
        <v>14000</v>
      </c>
      <c r="I1780">
        <v>31600000</v>
      </c>
      <c r="J1780" t="s">
        <v>6749</v>
      </c>
      <c r="K1780" t="s">
        <v>158</v>
      </c>
      <c r="L1780" t="s">
        <v>6750</v>
      </c>
      <c r="M1780">
        <v>34427</v>
      </c>
      <c r="N1780">
        <v>16125</v>
      </c>
      <c r="O1780" t="s">
        <v>3567</v>
      </c>
      <c r="P1780">
        <v>1</v>
      </c>
      <c r="Q1780" t="s">
        <v>6751</v>
      </c>
      <c r="R1780" t="s">
        <v>6752</v>
      </c>
      <c r="S1780">
        <v>126</v>
      </c>
      <c r="T1780" t="s">
        <v>37</v>
      </c>
      <c r="U1780" t="s">
        <v>38</v>
      </c>
      <c r="V1780" t="s">
        <v>350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219</v>
      </c>
      <c r="C1781">
        <v>211</v>
      </c>
      <c r="D1781">
        <v>123</v>
      </c>
      <c r="E1781">
        <v>368</v>
      </c>
      <c r="F1781">
        <v>114</v>
      </c>
      <c r="G1781" t="s">
        <v>6753</v>
      </c>
      <c r="H1781">
        <v>933</v>
      </c>
      <c r="I1781">
        <v>30688364</v>
      </c>
      <c r="J1781" t="s">
        <v>499</v>
      </c>
      <c r="K1781" t="s">
        <v>820</v>
      </c>
      <c r="L1781" t="s">
        <v>6754</v>
      </c>
      <c r="M1781">
        <v>69355</v>
      </c>
      <c r="N1781">
        <v>1286</v>
      </c>
      <c r="O1781" t="s">
        <v>6755</v>
      </c>
      <c r="P1781">
        <v>0</v>
      </c>
      <c r="Q1781" t="s">
        <v>6756</v>
      </c>
      <c r="R1781" t="s">
        <v>6757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6758</v>
      </c>
      <c r="C1782">
        <v>222</v>
      </c>
      <c r="D1782">
        <v>117</v>
      </c>
      <c r="E1782">
        <v>115</v>
      </c>
      <c r="F1782">
        <v>97</v>
      </c>
      <c r="G1782" t="s">
        <v>6759</v>
      </c>
      <c r="H1782">
        <v>3000</v>
      </c>
      <c r="I1782">
        <v>28563179</v>
      </c>
      <c r="J1782" t="s">
        <v>1018</v>
      </c>
      <c r="K1782" t="s">
        <v>819</v>
      </c>
      <c r="L1782" t="s">
        <v>6760</v>
      </c>
      <c r="M1782">
        <v>72693</v>
      </c>
      <c r="N1782">
        <v>3681</v>
      </c>
      <c r="O1782" t="s">
        <v>6761</v>
      </c>
      <c r="P1782">
        <v>4</v>
      </c>
      <c r="Q1782" t="s">
        <v>6762</v>
      </c>
      <c r="R1782" t="s">
        <v>6763</v>
      </c>
      <c r="S1782">
        <v>199</v>
      </c>
      <c r="T1782" t="s">
        <v>37</v>
      </c>
      <c r="U1782" t="s">
        <v>38</v>
      </c>
      <c r="V1782" t="s">
        <v>350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6764</v>
      </c>
      <c r="C1783">
        <v>100</v>
      </c>
      <c r="D1783">
        <v>97</v>
      </c>
      <c r="E1783">
        <v>710</v>
      </c>
      <c r="F1783">
        <v>258</v>
      </c>
      <c r="G1783" t="s">
        <v>6765</v>
      </c>
      <c r="H1783">
        <v>497</v>
      </c>
      <c r="I1783">
        <v>16779636</v>
      </c>
      <c r="J1783" t="s">
        <v>2170</v>
      </c>
      <c r="K1783" t="s">
        <v>1522</v>
      </c>
      <c r="L1783" t="s">
        <v>6766</v>
      </c>
      <c r="M1783">
        <v>9338</v>
      </c>
      <c r="N1783">
        <v>1805</v>
      </c>
      <c r="O1783" t="s">
        <v>6767</v>
      </c>
      <c r="P1783">
        <v>2</v>
      </c>
      <c r="Q1783" t="s">
        <v>6768</v>
      </c>
      <c r="R1783" t="s">
        <v>6769</v>
      </c>
      <c r="S1783">
        <v>167</v>
      </c>
      <c r="T1783" t="s">
        <v>37</v>
      </c>
      <c r="U1783" t="s">
        <v>38</v>
      </c>
      <c r="V1783" t="s">
        <v>350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1297</v>
      </c>
      <c r="C1784">
        <v>100</v>
      </c>
      <c r="D1784">
        <v>81</v>
      </c>
      <c r="E1784">
        <v>63</v>
      </c>
      <c r="G1784" t="s">
        <v>6770</v>
      </c>
      <c r="H1784">
        <v>63</v>
      </c>
      <c r="I1784">
        <v>10762178</v>
      </c>
      <c r="J1784" t="s">
        <v>65</v>
      </c>
      <c r="K1784" t="s">
        <v>1297</v>
      </c>
      <c r="L1784" t="s">
        <v>6771</v>
      </c>
      <c r="M1784">
        <v>10369</v>
      </c>
      <c r="N1784">
        <v>66</v>
      </c>
      <c r="P1784">
        <v>0</v>
      </c>
      <c r="Q1784" t="s">
        <v>6772</v>
      </c>
      <c r="R1784" t="s">
        <v>6773</v>
      </c>
      <c r="S1784">
        <v>153</v>
      </c>
      <c r="T1784" t="s">
        <v>37</v>
      </c>
      <c r="U1784" t="s">
        <v>727</v>
      </c>
      <c r="V1784" t="s">
        <v>188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2025</v>
      </c>
      <c r="C1785">
        <v>98</v>
      </c>
      <c r="D1785">
        <v>103</v>
      </c>
      <c r="E1785">
        <v>80</v>
      </c>
      <c r="F1785">
        <v>585</v>
      </c>
      <c r="G1785" t="s">
        <v>2480</v>
      </c>
      <c r="H1785">
        <v>806</v>
      </c>
      <c r="I1785">
        <v>17324744</v>
      </c>
      <c r="J1785" t="s">
        <v>1553</v>
      </c>
      <c r="K1785" t="s">
        <v>6774</v>
      </c>
      <c r="L1785" t="s">
        <v>6775</v>
      </c>
      <c r="M1785">
        <v>44103</v>
      </c>
      <c r="N1785">
        <v>3211</v>
      </c>
      <c r="O1785" t="s">
        <v>3013</v>
      </c>
      <c r="P1785">
        <v>3</v>
      </c>
      <c r="Q1785" t="s">
        <v>6776</v>
      </c>
      <c r="R1785" t="s">
        <v>6777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949</v>
      </c>
      <c r="C1786">
        <v>74</v>
      </c>
      <c r="D1786">
        <v>119</v>
      </c>
      <c r="E1786">
        <v>116</v>
      </c>
      <c r="F1786">
        <v>385</v>
      </c>
      <c r="G1786" t="s">
        <v>6778</v>
      </c>
      <c r="H1786">
        <v>738</v>
      </c>
      <c r="I1786">
        <v>8888143</v>
      </c>
      <c r="J1786" t="s">
        <v>4069</v>
      </c>
      <c r="K1786" t="s">
        <v>137</v>
      </c>
      <c r="L1786" t="s">
        <v>6779</v>
      </c>
      <c r="M1786">
        <v>22250</v>
      </c>
      <c r="N1786">
        <v>2171</v>
      </c>
      <c r="O1786" t="s">
        <v>6780</v>
      </c>
      <c r="P1786">
        <v>0</v>
      </c>
      <c r="Q1786" t="s">
        <v>6781</v>
      </c>
      <c r="R1786" t="s">
        <v>6782</v>
      </c>
      <c r="S1786">
        <v>123</v>
      </c>
      <c r="T1786" t="s">
        <v>37</v>
      </c>
      <c r="U1786" t="s">
        <v>182</v>
      </c>
      <c r="V1786" t="s">
        <v>350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1893</v>
      </c>
      <c r="C1787">
        <v>97</v>
      </c>
      <c r="D1787">
        <v>94</v>
      </c>
      <c r="E1787">
        <v>32</v>
      </c>
      <c r="F1787">
        <v>453</v>
      </c>
      <c r="G1787" t="s">
        <v>1004</v>
      </c>
      <c r="H1787">
        <v>1000</v>
      </c>
      <c r="I1787">
        <v>24268828</v>
      </c>
      <c r="J1787" t="s">
        <v>6783</v>
      </c>
      <c r="K1787" t="s">
        <v>2471</v>
      </c>
      <c r="L1787" t="s">
        <v>6784</v>
      </c>
      <c r="M1787">
        <v>29971</v>
      </c>
      <c r="N1787">
        <v>3436</v>
      </c>
      <c r="O1787" t="s">
        <v>6785</v>
      </c>
      <c r="P1787">
        <v>4</v>
      </c>
      <c r="Q1787" t="s">
        <v>6786</v>
      </c>
      <c r="R1787" t="s">
        <v>6787</v>
      </c>
      <c r="S1787">
        <v>71</v>
      </c>
      <c r="T1787" t="s">
        <v>37</v>
      </c>
      <c r="U1787" t="s">
        <v>38</v>
      </c>
      <c r="V1787" t="s">
        <v>84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5229</v>
      </c>
      <c r="C1788">
        <v>21</v>
      </c>
      <c r="D1788">
        <v>89</v>
      </c>
      <c r="E1788">
        <v>23</v>
      </c>
      <c r="F1788">
        <v>899</v>
      </c>
      <c r="G1788" t="s">
        <v>6788</v>
      </c>
      <c r="H1788">
        <v>1000</v>
      </c>
      <c r="I1788">
        <v>8119205</v>
      </c>
      <c r="J1788" t="s">
        <v>309</v>
      </c>
      <c r="K1788" t="s">
        <v>6789</v>
      </c>
      <c r="L1788" t="s">
        <v>6790</v>
      </c>
      <c r="M1788">
        <v>4288</v>
      </c>
      <c r="N1788">
        <v>5535</v>
      </c>
      <c r="O1788" t="s">
        <v>1717</v>
      </c>
      <c r="P1788">
        <v>3</v>
      </c>
      <c r="Q1788" t="s">
        <v>6791</v>
      </c>
      <c r="R1788" t="s">
        <v>6792</v>
      </c>
      <c r="S1788">
        <v>21</v>
      </c>
      <c r="T1788" t="s">
        <v>37</v>
      </c>
      <c r="U1788" t="s">
        <v>38</v>
      </c>
      <c r="V1788" t="s">
        <v>84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3153</v>
      </c>
      <c r="C1789">
        <v>156</v>
      </c>
      <c r="D1789">
        <v>98</v>
      </c>
      <c r="E1789">
        <v>0</v>
      </c>
      <c r="F1789">
        <v>900</v>
      </c>
      <c r="G1789" t="s">
        <v>3790</v>
      </c>
      <c r="H1789">
        <v>26000</v>
      </c>
      <c r="I1789">
        <v>8434601</v>
      </c>
      <c r="J1789" t="s">
        <v>1963</v>
      </c>
      <c r="K1789" t="s">
        <v>224</v>
      </c>
      <c r="L1789" t="s">
        <v>6793</v>
      </c>
      <c r="M1789">
        <v>43006</v>
      </c>
      <c r="N1789">
        <v>28867</v>
      </c>
      <c r="O1789" t="s">
        <v>5110</v>
      </c>
      <c r="P1789">
        <v>5</v>
      </c>
      <c r="Q1789" t="s">
        <v>6794</v>
      </c>
      <c r="R1789" t="s">
        <v>6795</v>
      </c>
      <c r="S1789">
        <v>460</v>
      </c>
      <c r="T1789" t="s">
        <v>37</v>
      </c>
      <c r="U1789" t="s">
        <v>38</v>
      </c>
      <c r="V1789" t="s">
        <v>350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3204</v>
      </c>
      <c r="C1790">
        <v>125</v>
      </c>
      <c r="D1790">
        <v>107</v>
      </c>
      <c r="E1790">
        <v>234</v>
      </c>
      <c r="F1790">
        <v>660</v>
      </c>
      <c r="G1790" t="s">
        <v>1122</v>
      </c>
      <c r="H1790">
        <v>1000</v>
      </c>
      <c r="I1790">
        <v>6998324</v>
      </c>
      <c r="J1790" t="s">
        <v>1188</v>
      </c>
      <c r="K1790" t="s">
        <v>6796</v>
      </c>
      <c r="L1790" t="s">
        <v>6797</v>
      </c>
      <c r="M1790">
        <v>11476</v>
      </c>
      <c r="N1790">
        <v>3944</v>
      </c>
      <c r="O1790" t="s">
        <v>2916</v>
      </c>
      <c r="P1790">
        <v>2</v>
      </c>
      <c r="Q1790" t="s">
        <v>6798</v>
      </c>
      <c r="R1790" t="s">
        <v>6799</v>
      </c>
      <c r="S1790">
        <v>50</v>
      </c>
      <c r="T1790" t="s">
        <v>37</v>
      </c>
      <c r="U1790" t="s">
        <v>38</v>
      </c>
      <c r="V1790" t="s">
        <v>350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3860</v>
      </c>
      <c r="C1791">
        <v>225</v>
      </c>
      <c r="D1791">
        <v>108</v>
      </c>
      <c r="E1791">
        <v>23</v>
      </c>
      <c r="F1791">
        <v>845</v>
      </c>
      <c r="G1791" t="s">
        <v>6800</v>
      </c>
      <c r="H1791">
        <v>2000</v>
      </c>
      <c r="I1791">
        <v>10907291</v>
      </c>
      <c r="J1791" t="s">
        <v>6801</v>
      </c>
      <c r="K1791" t="s">
        <v>421</v>
      </c>
      <c r="L1791" t="s">
        <v>6802</v>
      </c>
      <c r="M1791">
        <v>23775</v>
      </c>
      <c r="N1791">
        <v>4710</v>
      </c>
      <c r="O1791" t="s">
        <v>337</v>
      </c>
      <c r="P1791">
        <v>0</v>
      </c>
      <c r="Q1791" t="s">
        <v>6803</v>
      </c>
      <c r="R1791" t="s">
        <v>6804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293</v>
      </c>
      <c r="C1792">
        <v>85</v>
      </c>
      <c r="D1792">
        <v>134</v>
      </c>
      <c r="E1792">
        <v>17000</v>
      </c>
      <c r="F1792">
        <v>0</v>
      </c>
      <c r="G1792" t="s">
        <v>6805</v>
      </c>
      <c r="H1792">
        <v>2</v>
      </c>
      <c r="I1792">
        <v>5532301</v>
      </c>
      <c r="J1792" t="s">
        <v>1418</v>
      </c>
      <c r="K1792" t="s">
        <v>6806</v>
      </c>
      <c r="L1792" t="s">
        <v>6807</v>
      </c>
      <c r="M1792">
        <v>21606</v>
      </c>
      <c r="N1792">
        <v>4</v>
      </c>
      <c r="O1792" t="s">
        <v>6808</v>
      </c>
      <c r="P1792">
        <v>0</v>
      </c>
      <c r="Q1792" t="s">
        <v>6809</v>
      </c>
      <c r="R1792" t="s">
        <v>6810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6811</v>
      </c>
      <c r="C1793">
        <v>135</v>
      </c>
      <c r="D1793">
        <v>110</v>
      </c>
      <c r="E1793">
        <v>53</v>
      </c>
      <c r="F1793">
        <v>87</v>
      </c>
      <c r="G1793" t="s">
        <v>6812</v>
      </c>
      <c r="H1793">
        <v>480</v>
      </c>
      <c r="I1793">
        <v>2775593</v>
      </c>
      <c r="J1793" t="s">
        <v>715</v>
      </c>
      <c r="K1793" t="s">
        <v>762</v>
      </c>
      <c r="L1793" t="s">
        <v>6813</v>
      </c>
      <c r="M1793">
        <v>61269</v>
      </c>
      <c r="N1793">
        <v>858</v>
      </c>
      <c r="O1793" t="s">
        <v>6814</v>
      </c>
      <c r="P1793">
        <v>4</v>
      </c>
      <c r="Q1793" t="s">
        <v>6815</v>
      </c>
      <c r="R1793" t="s">
        <v>6816</v>
      </c>
      <c r="S1793">
        <v>98</v>
      </c>
      <c r="T1793" t="s">
        <v>37</v>
      </c>
      <c r="U1793" t="s">
        <v>56</v>
      </c>
      <c r="V1793" t="s">
        <v>350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6817</v>
      </c>
      <c r="C1794">
        <v>350</v>
      </c>
      <c r="D1794">
        <v>103</v>
      </c>
      <c r="E1794">
        <v>65</v>
      </c>
      <c r="F1794">
        <v>405</v>
      </c>
      <c r="G1794" t="s">
        <v>6818</v>
      </c>
      <c r="H1794">
        <v>17000</v>
      </c>
      <c r="I1794">
        <v>28751715</v>
      </c>
      <c r="J1794" t="s">
        <v>853</v>
      </c>
      <c r="K1794" t="s">
        <v>295</v>
      </c>
      <c r="L1794" t="s">
        <v>6819</v>
      </c>
      <c r="M1794">
        <v>202967</v>
      </c>
      <c r="N1794">
        <v>19168</v>
      </c>
      <c r="O1794" t="s">
        <v>3862</v>
      </c>
      <c r="P1794">
        <v>0</v>
      </c>
      <c r="Q1794" t="s">
        <v>6820</v>
      </c>
      <c r="R1794" t="s">
        <v>6821</v>
      </c>
      <c r="S1794">
        <v>378</v>
      </c>
      <c r="T1794" t="s">
        <v>37</v>
      </c>
      <c r="U1794" t="s">
        <v>38</v>
      </c>
      <c r="V1794" t="s">
        <v>350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6822</v>
      </c>
      <c r="C1795">
        <v>31</v>
      </c>
      <c r="D1795">
        <v>145</v>
      </c>
      <c r="E1795">
        <v>13</v>
      </c>
      <c r="F1795">
        <v>278</v>
      </c>
      <c r="G1795" t="s">
        <v>6823</v>
      </c>
      <c r="H1795">
        <v>10000</v>
      </c>
      <c r="J1795" t="s">
        <v>6824</v>
      </c>
      <c r="K1795" t="s">
        <v>1278</v>
      </c>
      <c r="L1795" t="s">
        <v>6825</v>
      </c>
      <c r="M1795">
        <v>10266</v>
      </c>
      <c r="N1795">
        <v>11669</v>
      </c>
      <c r="O1795" t="s">
        <v>6826</v>
      </c>
      <c r="P1795">
        <v>1</v>
      </c>
      <c r="Q1795" t="s">
        <v>6827</v>
      </c>
      <c r="R1795" t="s">
        <v>6828</v>
      </c>
      <c r="S1795">
        <v>84</v>
      </c>
      <c r="T1795" t="s">
        <v>1265</v>
      </c>
      <c r="U1795" t="s">
        <v>1534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6829</v>
      </c>
      <c r="C1796">
        <v>177</v>
      </c>
      <c r="D1796">
        <v>100</v>
      </c>
      <c r="E1796">
        <v>11</v>
      </c>
      <c r="F1796">
        <v>561</v>
      </c>
      <c r="G1796" t="s">
        <v>1029</v>
      </c>
      <c r="H1796">
        <v>23000</v>
      </c>
      <c r="I1796">
        <v>20285518</v>
      </c>
      <c r="J1796" t="s">
        <v>282</v>
      </c>
      <c r="K1796" t="s">
        <v>222</v>
      </c>
      <c r="L1796" t="s">
        <v>6830</v>
      </c>
      <c r="M1796">
        <v>32103</v>
      </c>
      <c r="N1796">
        <v>25387</v>
      </c>
      <c r="O1796" t="s">
        <v>841</v>
      </c>
      <c r="P1796">
        <v>2</v>
      </c>
      <c r="Q1796" t="s">
        <v>6831</v>
      </c>
      <c r="R1796" t="s">
        <v>6832</v>
      </c>
      <c r="S1796">
        <v>112</v>
      </c>
      <c r="T1796" t="s">
        <v>37</v>
      </c>
      <c r="U1796" t="s">
        <v>727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3928</v>
      </c>
      <c r="C1797">
        <v>106</v>
      </c>
      <c r="D1797">
        <v>131</v>
      </c>
      <c r="E1797">
        <v>46</v>
      </c>
      <c r="F1797">
        <v>293</v>
      </c>
      <c r="G1797" t="s">
        <v>6833</v>
      </c>
      <c r="H1797">
        <v>594</v>
      </c>
      <c r="I1797">
        <v>67900000</v>
      </c>
      <c r="J1797" t="s">
        <v>50</v>
      </c>
      <c r="K1797" t="s">
        <v>6834</v>
      </c>
      <c r="L1797" t="s">
        <v>6835</v>
      </c>
      <c r="M1797">
        <v>74374</v>
      </c>
      <c r="N1797">
        <v>1898</v>
      </c>
      <c r="O1797" t="s">
        <v>6836</v>
      </c>
      <c r="P1797">
        <v>0</v>
      </c>
      <c r="Q1797" t="s">
        <v>6837</v>
      </c>
      <c r="R1797" t="s">
        <v>6838</v>
      </c>
      <c r="S1797">
        <v>225</v>
      </c>
      <c r="T1797" t="s">
        <v>37</v>
      </c>
      <c r="U1797" t="s">
        <v>56</v>
      </c>
      <c r="V1797" t="s">
        <v>84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1407</v>
      </c>
      <c r="C1798">
        <v>251</v>
      </c>
      <c r="D1798">
        <v>133</v>
      </c>
      <c r="E1798">
        <v>0</v>
      </c>
      <c r="F1798">
        <v>529</v>
      </c>
      <c r="G1798" t="s">
        <v>6839</v>
      </c>
      <c r="H1798">
        <v>11000</v>
      </c>
      <c r="I1798">
        <v>148734225</v>
      </c>
      <c r="J1798" t="s">
        <v>816</v>
      </c>
      <c r="K1798" t="s">
        <v>2004</v>
      </c>
      <c r="L1798" t="s">
        <v>6840</v>
      </c>
      <c r="M1798">
        <v>298590</v>
      </c>
      <c r="N1798">
        <v>12874</v>
      </c>
      <c r="O1798" t="s">
        <v>5157</v>
      </c>
      <c r="P1798">
        <v>2</v>
      </c>
      <c r="Q1798" t="s">
        <v>6841</v>
      </c>
      <c r="R1798" t="s">
        <v>6842</v>
      </c>
      <c r="S1798">
        <v>559</v>
      </c>
      <c r="T1798" t="s">
        <v>37</v>
      </c>
      <c r="U1798" t="s">
        <v>38</v>
      </c>
      <c r="V1798" t="s">
        <v>350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4182</v>
      </c>
      <c r="C1799">
        <v>148</v>
      </c>
      <c r="D1799">
        <v>109</v>
      </c>
      <c r="E1799">
        <v>415</v>
      </c>
      <c r="F1799">
        <v>228</v>
      </c>
      <c r="G1799" t="s">
        <v>6843</v>
      </c>
      <c r="H1799">
        <v>673</v>
      </c>
      <c r="I1799">
        <v>49185998</v>
      </c>
      <c r="J1799" t="s">
        <v>1473</v>
      </c>
      <c r="K1799" t="s">
        <v>781</v>
      </c>
      <c r="L1799" t="s">
        <v>6844</v>
      </c>
      <c r="M1799">
        <v>74476</v>
      </c>
      <c r="N1799">
        <v>1775</v>
      </c>
      <c r="O1799" t="s">
        <v>6845</v>
      </c>
      <c r="P1799">
        <v>2</v>
      </c>
      <c r="Q1799" t="s">
        <v>6846</v>
      </c>
      <c r="R1799" t="s">
        <v>6847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4586</v>
      </c>
      <c r="C1800">
        <v>76</v>
      </c>
      <c r="D1800">
        <v>114</v>
      </c>
      <c r="E1800">
        <v>92</v>
      </c>
      <c r="F1800">
        <v>436</v>
      </c>
      <c r="G1800" t="s">
        <v>3051</v>
      </c>
      <c r="H1800">
        <v>940</v>
      </c>
      <c r="I1800">
        <v>42168445</v>
      </c>
      <c r="J1800" t="s">
        <v>715</v>
      </c>
      <c r="K1800" t="s">
        <v>3236</v>
      </c>
      <c r="L1800" t="s">
        <v>6848</v>
      </c>
      <c r="M1800">
        <v>10791</v>
      </c>
      <c r="N1800">
        <v>3565</v>
      </c>
      <c r="O1800" t="s">
        <v>452</v>
      </c>
      <c r="P1800">
        <v>3</v>
      </c>
      <c r="Q1800" t="s">
        <v>6849</v>
      </c>
      <c r="R1800" t="s">
        <v>6850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6851</v>
      </c>
      <c r="C1801">
        <v>52</v>
      </c>
      <c r="D1801">
        <v>164</v>
      </c>
      <c r="E1801">
        <v>767</v>
      </c>
      <c r="F1801">
        <v>162</v>
      </c>
      <c r="G1801" t="s">
        <v>5741</v>
      </c>
      <c r="H1801">
        <v>358</v>
      </c>
      <c r="I1801">
        <v>26400000</v>
      </c>
      <c r="J1801" t="s">
        <v>1031</v>
      </c>
      <c r="K1801" t="s">
        <v>6852</v>
      </c>
      <c r="L1801" t="s">
        <v>6853</v>
      </c>
      <c r="M1801">
        <v>12980</v>
      </c>
      <c r="N1801">
        <v>1334</v>
      </c>
      <c r="O1801" t="s">
        <v>490</v>
      </c>
      <c r="P1801">
        <v>0</v>
      </c>
      <c r="Q1801" t="s">
        <v>6854</v>
      </c>
      <c r="R1801" t="s">
        <v>6855</v>
      </c>
      <c r="S1801">
        <v>89</v>
      </c>
      <c r="T1801" t="s">
        <v>37</v>
      </c>
      <c r="U1801" t="s">
        <v>56</v>
      </c>
      <c r="V1801" t="s">
        <v>84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6856</v>
      </c>
      <c r="C1802">
        <v>220</v>
      </c>
      <c r="D1802">
        <v>92</v>
      </c>
      <c r="E1802">
        <v>14</v>
      </c>
      <c r="F1802">
        <v>78</v>
      </c>
      <c r="G1802" t="s">
        <v>6857</v>
      </c>
      <c r="H1802">
        <v>386</v>
      </c>
      <c r="I1802">
        <v>17508670</v>
      </c>
      <c r="J1802" t="s">
        <v>3060</v>
      </c>
      <c r="K1802" t="s">
        <v>6858</v>
      </c>
      <c r="L1802" t="s">
        <v>6859</v>
      </c>
      <c r="M1802">
        <v>64625</v>
      </c>
      <c r="N1802">
        <v>646</v>
      </c>
      <c r="O1802" t="s">
        <v>6860</v>
      </c>
      <c r="P1802">
        <v>0</v>
      </c>
      <c r="Q1802" t="s">
        <v>6861</v>
      </c>
      <c r="R1802" t="s">
        <v>6862</v>
      </c>
      <c r="S1802">
        <v>281</v>
      </c>
      <c r="T1802" t="s">
        <v>37</v>
      </c>
      <c r="U1802" t="s">
        <v>56</v>
      </c>
      <c r="V1802" t="s">
        <v>350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457</v>
      </c>
      <c r="C1803">
        <v>131</v>
      </c>
      <c r="D1803">
        <v>122</v>
      </c>
      <c r="E1803">
        <v>151</v>
      </c>
      <c r="F1803">
        <v>11000</v>
      </c>
      <c r="G1803" t="s">
        <v>246</v>
      </c>
      <c r="H1803">
        <v>24000</v>
      </c>
      <c r="I1803">
        <v>9664316</v>
      </c>
      <c r="J1803" t="s">
        <v>1861</v>
      </c>
      <c r="K1803" t="s">
        <v>74</v>
      </c>
      <c r="L1803" t="s">
        <v>6863</v>
      </c>
      <c r="M1803">
        <v>47203</v>
      </c>
      <c r="N1803">
        <v>50950</v>
      </c>
      <c r="O1803" t="s">
        <v>1121</v>
      </c>
      <c r="P1803">
        <v>2</v>
      </c>
      <c r="Q1803" t="s">
        <v>6864</v>
      </c>
      <c r="R1803" t="s">
        <v>6865</v>
      </c>
      <c r="S1803">
        <v>197</v>
      </c>
      <c r="T1803" t="s">
        <v>37</v>
      </c>
      <c r="U1803" t="s">
        <v>38</v>
      </c>
      <c r="V1803" t="s">
        <v>350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682</v>
      </c>
      <c r="H1804">
        <v>766</v>
      </c>
      <c r="J1804" t="s">
        <v>6866</v>
      </c>
      <c r="K1804" t="s">
        <v>519</v>
      </c>
      <c r="L1804" t="s">
        <v>6867</v>
      </c>
      <c r="M1804">
        <v>38177</v>
      </c>
      <c r="N1804">
        <v>2707</v>
      </c>
      <c r="O1804" t="s">
        <v>6868</v>
      </c>
      <c r="P1804">
        <v>2</v>
      </c>
      <c r="Q1804" t="s">
        <v>6869</v>
      </c>
      <c r="R1804" t="s">
        <v>6870</v>
      </c>
      <c r="S1804">
        <v>131</v>
      </c>
      <c r="T1804" t="s">
        <v>37</v>
      </c>
      <c r="U1804" t="s">
        <v>38</v>
      </c>
      <c r="V1804" t="s">
        <v>589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6871</v>
      </c>
      <c r="C1805">
        <v>112</v>
      </c>
      <c r="D1805">
        <v>110</v>
      </c>
      <c r="E1805">
        <v>120</v>
      </c>
      <c r="F1805">
        <v>664</v>
      </c>
      <c r="G1805" t="s">
        <v>2258</v>
      </c>
      <c r="H1805">
        <v>12000</v>
      </c>
      <c r="I1805">
        <v>74888996</v>
      </c>
      <c r="J1805" t="s">
        <v>157</v>
      </c>
      <c r="K1805" t="s">
        <v>554</v>
      </c>
      <c r="L1805" t="s">
        <v>6872</v>
      </c>
      <c r="M1805">
        <v>55513</v>
      </c>
      <c r="N1805">
        <v>16230</v>
      </c>
      <c r="O1805" t="s">
        <v>5068</v>
      </c>
      <c r="P1805">
        <v>0</v>
      </c>
      <c r="Q1805" t="s">
        <v>6873</v>
      </c>
      <c r="R1805" t="s">
        <v>6874</v>
      </c>
      <c r="S1805">
        <v>188</v>
      </c>
      <c r="T1805" t="s">
        <v>37</v>
      </c>
      <c r="U1805" t="s">
        <v>38</v>
      </c>
      <c r="V1805" t="s">
        <v>84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6875</v>
      </c>
      <c r="C1806">
        <v>93</v>
      </c>
      <c r="D1806">
        <v>116</v>
      </c>
      <c r="E1806">
        <v>144</v>
      </c>
      <c r="F1806">
        <v>477</v>
      </c>
      <c r="G1806" t="s">
        <v>6018</v>
      </c>
      <c r="H1806">
        <v>1000</v>
      </c>
      <c r="I1806">
        <v>69586544</v>
      </c>
      <c r="J1806" t="s">
        <v>1473</v>
      </c>
      <c r="K1806" t="s">
        <v>5549</v>
      </c>
      <c r="L1806" t="s">
        <v>6876</v>
      </c>
      <c r="M1806">
        <v>15352</v>
      </c>
      <c r="N1806">
        <v>3845</v>
      </c>
      <c r="O1806" t="s">
        <v>6877</v>
      </c>
      <c r="P1806">
        <v>4</v>
      </c>
      <c r="Q1806" t="s">
        <v>6878</v>
      </c>
      <c r="R1806" t="s">
        <v>6879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171</v>
      </c>
      <c r="C1807">
        <v>370</v>
      </c>
      <c r="D1807">
        <v>106</v>
      </c>
      <c r="E1807">
        <v>4000</v>
      </c>
      <c r="F1807">
        <v>591</v>
      </c>
      <c r="G1807" t="s">
        <v>324</v>
      </c>
      <c r="H1807">
        <v>19000</v>
      </c>
      <c r="I1807">
        <v>362645141</v>
      </c>
      <c r="J1807" t="s">
        <v>325</v>
      </c>
      <c r="K1807" t="s">
        <v>88</v>
      </c>
      <c r="L1807" t="s">
        <v>326</v>
      </c>
      <c r="M1807">
        <v>106221</v>
      </c>
      <c r="N1807">
        <v>32921</v>
      </c>
      <c r="O1807" t="s">
        <v>327</v>
      </c>
      <c r="P1807">
        <v>0</v>
      </c>
      <c r="Q1807" t="s">
        <v>328</v>
      </c>
      <c r="R1807" t="s">
        <v>329</v>
      </c>
      <c r="S1807">
        <v>398</v>
      </c>
      <c r="T1807" t="s">
        <v>37</v>
      </c>
      <c r="U1807" t="s">
        <v>56</v>
      </c>
      <c r="V1807" t="s">
        <v>84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2950</v>
      </c>
      <c r="C1808">
        <v>83</v>
      </c>
      <c r="D1808">
        <v>115</v>
      </c>
      <c r="E1808">
        <v>39</v>
      </c>
      <c r="F1808">
        <v>685</v>
      </c>
      <c r="G1808" t="s">
        <v>545</v>
      </c>
      <c r="H1808">
        <v>11000</v>
      </c>
      <c r="I1808">
        <v>60491560</v>
      </c>
      <c r="J1808" t="s">
        <v>1025</v>
      </c>
      <c r="K1808" t="s">
        <v>283</v>
      </c>
      <c r="L1808" t="s">
        <v>6880</v>
      </c>
      <c r="M1808">
        <v>50653</v>
      </c>
      <c r="N1808">
        <v>14322</v>
      </c>
      <c r="O1808" t="s">
        <v>6881</v>
      </c>
      <c r="P1808">
        <v>1</v>
      </c>
      <c r="Q1808" t="s">
        <v>6882</v>
      </c>
      <c r="R1808" t="s">
        <v>6883</v>
      </c>
      <c r="S1808">
        <v>143</v>
      </c>
      <c r="T1808" t="s">
        <v>37</v>
      </c>
      <c r="U1808" t="s">
        <v>38</v>
      </c>
      <c r="V1808" t="s">
        <v>350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3031</v>
      </c>
      <c r="C1809">
        <v>125</v>
      </c>
      <c r="D1809">
        <v>148</v>
      </c>
      <c r="E1809">
        <v>644</v>
      </c>
      <c r="F1809">
        <v>326</v>
      </c>
      <c r="G1809" t="s">
        <v>6884</v>
      </c>
      <c r="H1809">
        <v>1000</v>
      </c>
      <c r="I1809">
        <v>54200000</v>
      </c>
      <c r="J1809" t="s">
        <v>6885</v>
      </c>
      <c r="K1809" t="s">
        <v>5744</v>
      </c>
      <c r="L1809" t="s">
        <v>6886</v>
      </c>
      <c r="M1809">
        <v>142448</v>
      </c>
      <c r="N1809">
        <v>2566</v>
      </c>
      <c r="O1809" t="s">
        <v>6887</v>
      </c>
      <c r="P1809">
        <v>1</v>
      </c>
      <c r="Q1809" t="s">
        <v>6888</v>
      </c>
      <c r="R1809" t="s">
        <v>6889</v>
      </c>
      <c r="S1809">
        <v>319</v>
      </c>
      <c r="T1809" t="s">
        <v>37</v>
      </c>
      <c r="U1809" t="s">
        <v>38</v>
      </c>
      <c r="V1809" t="s">
        <v>350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6890</v>
      </c>
      <c r="C1810">
        <v>73</v>
      </c>
      <c r="D1810">
        <v>119</v>
      </c>
      <c r="E1810">
        <v>43</v>
      </c>
      <c r="F1810">
        <v>523</v>
      </c>
      <c r="G1810" t="s">
        <v>849</v>
      </c>
      <c r="H1810">
        <v>953</v>
      </c>
      <c r="I1810">
        <v>44087387</v>
      </c>
      <c r="J1810" t="s">
        <v>6891</v>
      </c>
      <c r="K1810" t="s">
        <v>376</v>
      </c>
      <c r="L1810" t="s">
        <v>6892</v>
      </c>
      <c r="M1810">
        <v>22304</v>
      </c>
      <c r="N1810">
        <v>3525</v>
      </c>
      <c r="O1810" t="s">
        <v>6893</v>
      </c>
      <c r="P1810">
        <v>4</v>
      </c>
      <c r="Q1810" t="s">
        <v>6894</v>
      </c>
      <c r="R1810" t="s">
        <v>6895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1472</v>
      </c>
      <c r="C1811">
        <v>98</v>
      </c>
      <c r="D1811">
        <v>118</v>
      </c>
      <c r="E1811">
        <v>650</v>
      </c>
      <c r="F1811">
        <v>715</v>
      </c>
      <c r="G1811" t="s">
        <v>6896</v>
      </c>
      <c r="H1811">
        <v>1000</v>
      </c>
      <c r="I1811">
        <v>30920167</v>
      </c>
      <c r="J1811" t="s">
        <v>4205</v>
      </c>
      <c r="K1811" t="s">
        <v>6897</v>
      </c>
      <c r="L1811" t="s">
        <v>6898</v>
      </c>
      <c r="M1811">
        <v>6476</v>
      </c>
      <c r="N1811">
        <v>3389</v>
      </c>
      <c r="O1811" t="s">
        <v>4430</v>
      </c>
      <c r="P1811">
        <v>4</v>
      </c>
      <c r="Q1811" t="s">
        <v>6899</v>
      </c>
      <c r="R1811" t="s">
        <v>6900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138</v>
      </c>
      <c r="C1812">
        <v>158</v>
      </c>
      <c r="D1812">
        <v>101</v>
      </c>
      <c r="E1812">
        <v>129</v>
      </c>
      <c r="F1812">
        <v>3</v>
      </c>
      <c r="G1812" t="s">
        <v>6901</v>
      </c>
      <c r="H1812">
        <v>66</v>
      </c>
      <c r="I1812">
        <v>40566655</v>
      </c>
      <c r="J1812" t="s">
        <v>715</v>
      </c>
      <c r="K1812" t="s">
        <v>6902</v>
      </c>
      <c r="L1812" t="s">
        <v>6903</v>
      </c>
      <c r="M1812">
        <v>144021</v>
      </c>
      <c r="N1812">
        <v>74</v>
      </c>
      <c r="O1812" t="s">
        <v>6904</v>
      </c>
      <c r="P1812">
        <v>0</v>
      </c>
      <c r="Q1812" t="s">
        <v>6905</v>
      </c>
      <c r="R1812" t="s">
        <v>6906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4850</v>
      </c>
      <c r="C1813">
        <v>152</v>
      </c>
      <c r="D1813">
        <v>82</v>
      </c>
      <c r="E1813">
        <v>49</v>
      </c>
      <c r="F1813">
        <v>429</v>
      </c>
      <c r="G1813" t="s">
        <v>1393</v>
      </c>
      <c r="H1813">
        <v>1000</v>
      </c>
      <c r="I1813">
        <v>31768374</v>
      </c>
      <c r="J1813" t="s">
        <v>6322</v>
      </c>
      <c r="K1813" t="s">
        <v>269</v>
      </c>
      <c r="L1813" t="s">
        <v>6907</v>
      </c>
      <c r="M1813">
        <v>42761</v>
      </c>
      <c r="N1813">
        <v>3313</v>
      </c>
      <c r="O1813" t="s">
        <v>6908</v>
      </c>
      <c r="P1813">
        <v>0</v>
      </c>
      <c r="Q1813" t="s">
        <v>6909</v>
      </c>
      <c r="R1813" t="s">
        <v>6910</v>
      </c>
      <c r="S1813">
        <v>366</v>
      </c>
      <c r="T1813" t="s">
        <v>37</v>
      </c>
      <c r="U1813" t="s">
        <v>38</v>
      </c>
      <c r="V1813" t="s">
        <v>350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3832</v>
      </c>
      <c r="C1814">
        <v>202</v>
      </c>
      <c r="D1814">
        <v>110</v>
      </c>
      <c r="E1814">
        <v>118</v>
      </c>
      <c r="F1814">
        <v>1000</v>
      </c>
      <c r="G1814" t="s">
        <v>283</v>
      </c>
      <c r="H1814">
        <v>13000</v>
      </c>
      <c r="I1814">
        <v>22494487</v>
      </c>
      <c r="J1814" t="s">
        <v>1025</v>
      </c>
      <c r="K1814" t="s">
        <v>530</v>
      </c>
      <c r="L1814" t="s">
        <v>6911</v>
      </c>
      <c r="M1814">
        <v>262153</v>
      </c>
      <c r="N1814">
        <v>26451</v>
      </c>
      <c r="O1814" t="s">
        <v>1253</v>
      </c>
      <c r="P1814">
        <v>3</v>
      </c>
      <c r="Q1814" t="s">
        <v>6912</v>
      </c>
      <c r="R1814" t="s">
        <v>6913</v>
      </c>
      <c r="S1814">
        <v>507</v>
      </c>
      <c r="T1814" t="s">
        <v>37</v>
      </c>
      <c r="U1814" t="s">
        <v>435</v>
      </c>
      <c r="V1814" t="s">
        <v>350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6914</v>
      </c>
      <c r="C1815">
        <v>80</v>
      </c>
      <c r="D1815">
        <v>193</v>
      </c>
      <c r="E1815">
        <v>133</v>
      </c>
      <c r="F1815">
        <v>820</v>
      </c>
      <c r="G1815" t="s">
        <v>672</v>
      </c>
      <c r="H1815">
        <v>2000</v>
      </c>
      <c r="I1815">
        <v>21500000</v>
      </c>
      <c r="J1815" t="s">
        <v>1031</v>
      </c>
      <c r="K1815" t="s">
        <v>319</v>
      </c>
      <c r="L1815" t="s">
        <v>6915</v>
      </c>
      <c r="M1815">
        <v>45271</v>
      </c>
      <c r="N1815">
        <v>6341</v>
      </c>
      <c r="O1815" t="s">
        <v>558</v>
      </c>
      <c r="P1815">
        <v>0</v>
      </c>
      <c r="Q1815" t="s">
        <v>6916</v>
      </c>
      <c r="R1815" t="s">
        <v>6917</v>
      </c>
      <c r="S1815">
        <v>170</v>
      </c>
      <c r="T1815" t="s">
        <v>37</v>
      </c>
      <c r="U1815" t="s">
        <v>38</v>
      </c>
      <c r="V1815" t="s">
        <v>84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267</v>
      </c>
      <c r="C1816">
        <v>288</v>
      </c>
      <c r="D1816">
        <v>130</v>
      </c>
      <c r="E1816">
        <v>776</v>
      </c>
      <c r="F1816">
        <v>358</v>
      </c>
      <c r="G1816" t="s">
        <v>1026</v>
      </c>
      <c r="H1816">
        <v>898</v>
      </c>
      <c r="I1816">
        <v>4463292</v>
      </c>
      <c r="J1816" t="s">
        <v>1277</v>
      </c>
      <c r="K1816" t="s">
        <v>1189</v>
      </c>
      <c r="L1816" t="s">
        <v>6918</v>
      </c>
      <c r="M1816">
        <v>34488</v>
      </c>
      <c r="N1816">
        <v>2452</v>
      </c>
      <c r="O1816" t="s">
        <v>592</v>
      </c>
      <c r="P1816">
        <v>3</v>
      </c>
      <c r="Q1816" t="s">
        <v>6919</v>
      </c>
      <c r="R1816" t="s">
        <v>6920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406</v>
      </c>
      <c r="C1817">
        <v>99</v>
      </c>
      <c r="D1817">
        <v>94</v>
      </c>
      <c r="E1817">
        <v>249</v>
      </c>
      <c r="F1817">
        <v>271</v>
      </c>
      <c r="G1817" t="s">
        <v>6921</v>
      </c>
      <c r="H1817">
        <v>523</v>
      </c>
      <c r="J1817" t="s">
        <v>325</v>
      </c>
      <c r="K1817" t="s">
        <v>1591</v>
      </c>
      <c r="L1817" t="s">
        <v>6922</v>
      </c>
      <c r="M1817">
        <v>99557</v>
      </c>
      <c r="N1817">
        <v>1560</v>
      </c>
      <c r="O1817" t="s">
        <v>6226</v>
      </c>
      <c r="P1817">
        <v>1</v>
      </c>
      <c r="Q1817" t="s">
        <v>6923</v>
      </c>
      <c r="R1817" t="s">
        <v>6924</v>
      </c>
      <c r="S1817">
        <v>284</v>
      </c>
      <c r="T1817" t="s">
        <v>37</v>
      </c>
      <c r="U1817" t="s">
        <v>6925</v>
      </c>
      <c r="V1817" t="s">
        <v>84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556</v>
      </c>
      <c r="C1818">
        <v>222</v>
      </c>
      <c r="D1818">
        <v>111</v>
      </c>
      <c r="E1818">
        <v>295</v>
      </c>
      <c r="F1818">
        <v>531</v>
      </c>
      <c r="G1818" t="s">
        <v>134</v>
      </c>
      <c r="H1818">
        <v>3000</v>
      </c>
      <c r="I1818">
        <v>14337579</v>
      </c>
      <c r="J1818" t="s">
        <v>6926</v>
      </c>
      <c r="K1818" t="s">
        <v>884</v>
      </c>
      <c r="L1818" t="s">
        <v>6927</v>
      </c>
      <c r="M1818">
        <v>156929</v>
      </c>
      <c r="N1818">
        <v>4696</v>
      </c>
      <c r="O1818" t="s">
        <v>423</v>
      </c>
      <c r="P1818">
        <v>1</v>
      </c>
      <c r="Q1818" t="s">
        <v>6928</v>
      </c>
      <c r="R1818" t="s">
        <v>6929</v>
      </c>
      <c r="S1818">
        <v>624</v>
      </c>
      <c r="T1818" t="s">
        <v>37</v>
      </c>
      <c r="U1818" t="s">
        <v>243</v>
      </c>
      <c r="V1818" t="s">
        <v>350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6930</v>
      </c>
      <c r="C1819">
        <v>194</v>
      </c>
      <c r="D1819">
        <v>110</v>
      </c>
      <c r="E1819">
        <v>10</v>
      </c>
      <c r="F1819">
        <v>844</v>
      </c>
      <c r="G1819" t="s">
        <v>354</v>
      </c>
      <c r="H1819">
        <v>3000</v>
      </c>
      <c r="I1819">
        <v>13823741</v>
      </c>
      <c r="J1819" t="s">
        <v>3899</v>
      </c>
      <c r="K1819" t="s">
        <v>417</v>
      </c>
      <c r="L1819" t="s">
        <v>6931</v>
      </c>
      <c r="M1819">
        <v>61777</v>
      </c>
      <c r="N1819">
        <v>6420</v>
      </c>
      <c r="O1819" t="s">
        <v>1514</v>
      </c>
      <c r="P1819">
        <v>3</v>
      </c>
      <c r="Q1819" t="s">
        <v>6932</v>
      </c>
      <c r="R1819" t="s">
        <v>6933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424</v>
      </c>
      <c r="C1820">
        <v>15</v>
      </c>
      <c r="D1820">
        <v>30</v>
      </c>
      <c r="F1820">
        <v>94</v>
      </c>
      <c r="G1820" t="s">
        <v>6934</v>
      </c>
      <c r="H1820">
        <v>491</v>
      </c>
      <c r="J1820" t="s">
        <v>1349</v>
      </c>
      <c r="K1820" t="s">
        <v>6935</v>
      </c>
      <c r="L1820" t="s">
        <v>6936</v>
      </c>
      <c r="M1820">
        <v>3446</v>
      </c>
      <c r="N1820">
        <v>812</v>
      </c>
      <c r="O1820" t="s">
        <v>6937</v>
      </c>
      <c r="P1820">
        <v>4</v>
      </c>
      <c r="Q1820" t="s">
        <v>6938</v>
      </c>
      <c r="R1820" t="s">
        <v>6939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6940</v>
      </c>
      <c r="C1821">
        <v>56</v>
      </c>
      <c r="D1821">
        <v>109</v>
      </c>
      <c r="E1821">
        <v>181</v>
      </c>
      <c r="F1821">
        <v>137</v>
      </c>
      <c r="G1821" t="s">
        <v>6941</v>
      </c>
      <c r="H1821">
        <v>303</v>
      </c>
      <c r="J1821" t="s">
        <v>6942</v>
      </c>
      <c r="K1821" t="s">
        <v>6943</v>
      </c>
      <c r="L1821" t="s">
        <v>6944</v>
      </c>
      <c r="M1821">
        <v>19568</v>
      </c>
      <c r="N1821">
        <v>960</v>
      </c>
      <c r="O1821" t="s">
        <v>6945</v>
      </c>
      <c r="P1821">
        <v>0</v>
      </c>
      <c r="Q1821" t="s">
        <v>6946</v>
      </c>
      <c r="R1821" t="s">
        <v>6947</v>
      </c>
      <c r="S1821">
        <v>208</v>
      </c>
      <c r="T1821" t="s">
        <v>37</v>
      </c>
      <c r="U1821" t="s">
        <v>56</v>
      </c>
      <c r="V1821" t="s">
        <v>84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6948</v>
      </c>
      <c r="C1822">
        <v>63</v>
      </c>
      <c r="D1822">
        <v>123</v>
      </c>
      <c r="E1822">
        <v>0</v>
      </c>
      <c r="F1822">
        <v>324</v>
      </c>
      <c r="G1822" t="s">
        <v>6949</v>
      </c>
      <c r="H1822">
        <v>11000</v>
      </c>
      <c r="I1822">
        <v>10297897</v>
      </c>
      <c r="J1822" t="s">
        <v>6950</v>
      </c>
      <c r="K1822" t="s">
        <v>386</v>
      </c>
      <c r="L1822" t="s">
        <v>6951</v>
      </c>
      <c r="M1822">
        <v>8309</v>
      </c>
      <c r="N1822">
        <v>11969</v>
      </c>
      <c r="O1822" t="s">
        <v>3323</v>
      </c>
      <c r="P1822">
        <v>4</v>
      </c>
      <c r="Q1822" t="s">
        <v>6952</v>
      </c>
      <c r="R1822" t="s">
        <v>6953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4599</v>
      </c>
      <c r="C1823">
        <v>167</v>
      </c>
      <c r="D1823">
        <v>109</v>
      </c>
      <c r="E1823">
        <v>22</v>
      </c>
      <c r="F1823">
        <v>355</v>
      </c>
      <c r="G1823" t="s">
        <v>416</v>
      </c>
      <c r="H1823">
        <v>14000</v>
      </c>
      <c r="I1823">
        <v>13248477</v>
      </c>
      <c r="J1823" t="s">
        <v>1342</v>
      </c>
      <c r="K1823" t="s">
        <v>383</v>
      </c>
      <c r="L1823" t="s">
        <v>6954</v>
      </c>
      <c r="M1823">
        <v>60555</v>
      </c>
      <c r="N1823">
        <v>15790</v>
      </c>
      <c r="O1823" t="s">
        <v>6955</v>
      </c>
      <c r="P1823">
        <v>1</v>
      </c>
      <c r="Q1823" t="s">
        <v>6956</v>
      </c>
      <c r="R1823" t="s">
        <v>6957</v>
      </c>
      <c r="S1823">
        <v>174</v>
      </c>
      <c r="T1823" t="s">
        <v>37</v>
      </c>
      <c r="U1823" t="s">
        <v>38</v>
      </c>
      <c r="V1823" t="s">
        <v>350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6958</v>
      </c>
      <c r="C1824">
        <v>101</v>
      </c>
      <c r="D1824">
        <v>99</v>
      </c>
      <c r="E1824">
        <v>54</v>
      </c>
      <c r="F1824">
        <v>398</v>
      </c>
      <c r="G1824" t="s">
        <v>1028</v>
      </c>
      <c r="H1824">
        <v>748</v>
      </c>
      <c r="I1824">
        <v>8712564</v>
      </c>
      <c r="J1824" t="s">
        <v>1025</v>
      </c>
      <c r="K1824" t="s">
        <v>109</v>
      </c>
      <c r="L1824" t="s">
        <v>6959</v>
      </c>
      <c r="M1824">
        <v>16555</v>
      </c>
      <c r="N1824">
        <v>1721</v>
      </c>
      <c r="O1824" t="s">
        <v>6960</v>
      </c>
      <c r="P1824">
        <v>0</v>
      </c>
      <c r="Q1824" t="s">
        <v>6961</v>
      </c>
      <c r="R1824" t="s">
        <v>6962</v>
      </c>
      <c r="S1824">
        <v>139</v>
      </c>
      <c r="T1824" t="s">
        <v>37</v>
      </c>
      <c r="U1824" t="s">
        <v>38</v>
      </c>
      <c r="V1824" t="s">
        <v>350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6963</v>
      </c>
      <c r="C1825">
        <v>118</v>
      </c>
      <c r="D1825">
        <v>106</v>
      </c>
      <c r="E1825">
        <v>43</v>
      </c>
      <c r="F1825">
        <v>460</v>
      </c>
      <c r="G1825" t="s">
        <v>1327</v>
      </c>
      <c r="H1825">
        <v>1000</v>
      </c>
      <c r="I1825">
        <v>7486906</v>
      </c>
      <c r="J1825" t="s">
        <v>1718</v>
      </c>
      <c r="K1825" t="s">
        <v>269</v>
      </c>
      <c r="L1825" t="s">
        <v>6964</v>
      </c>
      <c r="M1825">
        <v>17436</v>
      </c>
      <c r="N1825">
        <v>2495</v>
      </c>
      <c r="O1825" t="s">
        <v>1914</v>
      </c>
      <c r="P1825">
        <v>0</v>
      </c>
      <c r="Q1825" t="s">
        <v>6965</v>
      </c>
      <c r="R1825" t="s">
        <v>6966</v>
      </c>
      <c r="S1825">
        <v>71</v>
      </c>
      <c r="T1825" t="s">
        <v>37</v>
      </c>
      <c r="U1825" t="s">
        <v>38</v>
      </c>
      <c r="V1825" t="s">
        <v>84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2689</v>
      </c>
      <c r="C1826">
        <v>76</v>
      </c>
      <c r="D1826">
        <v>89</v>
      </c>
      <c r="E1826">
        <v>0</v>
      </c>
      <c r="F1826">
        <v>640</v>
      </c>
      <c r="G1826" t="s">
        <v>3626</v>
      </c>
      <c r="H1826">
        <v>2000</v>
      </c>
      <c r="I1826">
        <v>38536376</v>
      </c>
      <c r="J1826" t="s">
        <v>1345</v>
      </c>
      <c r="K1826" t="s">
        <v>3688</v>
      </c>
      <c r="L1826" t="s">
        <v>6967</v>
      </c>
      <c r="M1826">
        <v>15866</v>
      </c>
      <c r="N1826">
        <v>4311</v>
      </c>
      <c r="O1826" t="s">
        <v>69</v>
      </c>
      <c r="P1826">
        <v>5</v>
      </c>
      <c r="Q1826" t="s">
        <v>6968</v>
      </c>
      <c r="R1826" t="s">
        <v>6969</v>
      </c>
      <c r="S1826">
        <v>83</v>
      </c>
      <c r="T1826" t="s">
        <v>37</v>
      </c>
      <c r="U1826" t="s">
        <v>38</v>
      </c>
      <c r="V1826" t="s">
        <v>84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6970</v>
      </c>
      <c r="C1827">
        <v>268</v>
      </c>
      <c r="D1827">
        <v>98</v>
      </c>
      <c r="E1827">
        <v>0</v>
      </c>
      <c r="F1827">
        <v>638</v>
      </c>
      <c r="G1827" t="s">
        <v>1567</v>
      </c>
      <c r="H1827">
        <v>8000</v>
      </c>
      <c r="I1827">
        <v>41008532</v>
      </c>
      <c r="J1827" t="s">
        <v>1018</v>
      </c>
      <c r="K1827" t="s">
        <v>754</v>
      </c>
      <c r="L1827" t="s">
        <v>6971</v>
      </c>
      <c r="M1827">
        <v>19611</v>
      </c>
      <c r="N1827">
        <v>10894</v>
      </c>
      <c r="O1827" t="s">
        <v>359</v>
      </c>
      <c r="P1827">
        <v>1</v>
      </c>
      <c r="Q1827" t="s">
        <v>6972</v>
      </c>
      <c r="R1827" t="s">
        <v>6973</v>
      </c>
      <c r="S1827">
        <v>103</v>
      </c>
      <c r="T1827" t="s">
        <v>37</v>
      </c>
      <c r="U1827" t="s">
        <v>38</v>
      </c>
      <c r="V1827" t="s">
        <v>350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5473</v>
      </c>
      <c r="C1828">
        <v>95</v>
      </c>
      <c r="D1828">
        <v>93</v>
      </c>
      <c r="E1828">
        <v>31</v>
      </c>
      <c r="F1828">
        <v>57</v>
      </c>
      <c r="G1828" t="s">
        <v>6974</v>
      </c>
      <c r="H1828">
        <v>783</v>
      </c>
      <c r="I1828">
        <v>5204007</v>
      </c>
      <c r="J1828" t="s">
        <v>264</v>
      </c>
      <c r="K1828" t="s">
        <v>1605</v>
      </c>
      <c r="L1828" t="s">
        <v>6975</v>
      </c>
      <c r="M1828">
        <v>42876</v>
      </c>
      <c r="N1828">
        <v>1044</v>
      </c>
      <c r="O1828" t="s">
        <v>6976</v>
      </c>
      <c r="P1828">
        <v>2</v>
      </c>
      <c r="Q1828" t="s">
        <v>6977</v>
      </c>
      <c r="R1828" t="s">
        <v>6978</v>
      </c>
      <c r="S1828">
        <v>167</v>
      </c>
      <c r="T1828" t="s">
        <v>37</v>
      </c>
      <c r="U1828" t="s">
        <v>56</v>
      </c>
      <c r="V1828" t="s">
        <v>350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674</v>
      </c>
      <c r="C1829">
        <v>78</v>
      </c>
      <c r="D1829">
        <v>112</v>
      </c>
      <c r="E1829">
        <v>541</v>
      </c>
      <c r="F1829">
        <v>638</v>
      </c>
      <c r="G1829" t="s">
        <v>400</v>
      </c>
      <c r="H1829">
        <v>22000</v>
      </c>
      <c r="I1829">
        <v>4485485</v>
      </c>
      <c r="J1829" t="s">
        <v>6979</v>
      </c>
      <c r="K1829" t="s">
        <v>850</v>
      </c>
      <c r="L1829" t="s">
        <v>6980</v>
      </c>
      <c r="M1829">
        <v>14612</v>
      </c>
      <c r="N1829">
        <v>46022</v>
      </c>
      <c r="O1829" t="s">
        <v>359</v>
      </c>
      <c r="P1829">
        <v>1</v>
      </c>
      <c r="Q1829" t="s">
        <v>6981</v>
      </c>
      <c r="R1829" t="s">
        <v>6982</v>
      </c>
      <c r="S1829">
        <v>105</v>
      </c>
      <c r="T1829" t="s">
        <v>37</v>
      </c>
      <c r="U1829" t="s">
        <v>38</v>
      </c>
      <c r="V1829" t="s">
        <v>350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997</v>
      </c>
      <c r="C1830">
        <v>127</v>
      </c>
      <c r="D1830">
        <v>101</v>
      </c>
      <c r="E1830">
        <v>212</v>
      </c>
      <c r="F1830">
        <v>749</v>
      </c>
      <c r="G1830" t="s">
        <v>249</v>
      </c>
      <c r="H1830">
        <v>1000</v>
      </c>
      <c r="I1830">
        <v>4476235</v>
      </c>
      <c r="J1830" t="s">
        <v>2619</v>
      </c>
      <c r="K1830" t="s">
        <v>1015</v>
      </c>
      <c r="L1830" t="s">
        <v>6983</v>
      </c>
      <c r="M1830">
        <v>49405</v>
      </c>
      <c r="N1830">
        <v>4186</v>
      </c>
      <c r="O1830" t="s">
        <v>6984</v>
      </c>
      <c r="P1830">
        <v>0</v>
      </c>
      <c r="Q1830" t="s">
        <v>6985</v>
      </c>
      <c r="R1830" t="s">
        <v>6986</v>
      </c>
      <c r="S1830">
        <v>226</v>
      </c>
      <c r="T1830" t="s">
        <v>37</v>
      </c>
      <c r="U1830" t="s">
        <v>38</v>
      </c>
      <c r="V1830" t="s">
        <v>350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1371</v>
      </c>
      <c r="C1831">
        <v>137</v>
      </c>
      <c r="D1831">
        <v>104</v>
      </c>
      <c r="E1831">
        <v>272</v>
      </c>
      <c r="F1831">
        <v>17000</v>
      </c>
      <c r="G1831" t="s">
        <v>274</v>
      </c>
      <c r="H1831">
        <v>22000</v>
      </c>
      <c r="I1831">
        <v>1089365</v>
      </c>
      <c r="J1831" t="s">
        <v>1188</v>
      </c>
      <c r="K1831" t="s">
        <v>850</v>
      </c>
      <c r="L1831" t="s">
        <v>6987</v>
      </c>
      <c r="M1831">
        <v>23767</v>
      </c>
      <c r="N1831">
        <v>71973</v>
      </c>
      <c r="O1831" t="s">
        <v>331</v>
      </c>
      <c r="P1831">
        <v>1</v>
      </c>
      <c r="Q1831" t="s">
        <v>6988</v>
      </c>
      <c r="R1831" t="s">
        <v>6989</v>
      </c>
      <c r="S1831">
        <v>111</v>
      </c>
      <c r="T1831" t="s">
        <v>37</v>
      </c>
      <c r="U1831" t="s">
        <v>38</v>
      </c>
      <c r="V1831" t="s">
        <v>350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424</v>
      </c>
      <c r="B1832" t="s">
        <v>4783</v>
      </c>
      <c r="C1832">
        <v>54</v>
      </c>
      <c r="D1832">
        <v>120</v>
      </c>
      <c r="E1832">
        <v>278</v>
      </c>
      <c r="F1832">
        <v>387</v>
      </c>
      <c r="G1832" t="s">
        <v>519</v>
      </c>
      <c r="H1832">
        <v>844</v>
      </c>
      <c r="I1832">
        <v>763044</v>
      </c>
      <c r="J1832" t="s">
        <v>1861</v>
      </c>
      <c r="K1832" t="s">
        <v>1514</v>
      </c>
      <c r="L1832" t="s">
        <v>6990</v>
      </c>
      <c r="M1832">
        <v>4257</v>
      </c>
      <c r="N1832">
        <v>3286</v>
      </c>
      <c r="O1832" t="s">
        <v>6991</v>
      </c>
      <c r="P1832">
        <v>4</v>
      </c>
      <c r="Q1832" t="s">
        <v>6992</v>
      </c>
      <c r="R1832" t="s">
        <v>6993</v>
      </c>
      <c r="S1832">
        <v>52</v>
      </c>
      <c r="T1832" t="s">
        <v>37</v>
      </c>
      <c r="U1832" t="s">
        <v>182</v>
      </c>
      <c r="V1832" t="s">
        <v>350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471</v>
      </c>
      <c r="C1833">
        <v>38</v>
      </c>
      <c r="D1833">
        <v>135</v>
      </c>
      <c r="E1833">
        <v>0</v>
      </c>
      <c r="F1833">
        <v>3</v>
      </c>
      <c r="G1833" t="s">
        <v>6994</v>
      </c>
      <c r="H1833">
        <v>5</v>
      </c>
      <c r="J1833" t="s">
        <v>1287</v>
      </c>
      <c r="K1833" t="s">
        <v>6995</v>
      </c>
      <c r="L1833" t="s">
        <v>6996</v>
      </c>
      <c r="M1833">
        <v>926</v>
      </c>
      <c r="N1833">
        <v>24</v>
      </c>
      <c r="O1833" t="s">
        <v>6997</v>
      </c>
      <c r="P1833">
        <v>1</v>
      </c>
      <c r="Q1833" t="s">
        <v>6998</v>
      </c>
      <c r="R1833" t="s">
        <v>6999</v>
      </c>
      <c r="S1833">
        <v>19</v>
      </c>
      <c r="T1833" t="s">
        <v>37</v>
      </c>
      <c r="U1833" t="s">
        <v>727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1413</v>
      </c>
      <c r="C1834">
        <v>167</v>
      </c>
      <c r="D1834">
        <v>91</v>
      </c>
      <c r="E1834">
        <v>41</v>
      </c>
      <c r="F1834">
        <v>328</v>
      </c>
      <c r="G1834" t="s">
        <v>1932</v>
      </c>
      <c r="H1834">
        <v>567</v>
      </c>
      <c r="I1834">
        <v>20819129</v>
      </c>
      <c r="J1834" t="s">
        <v>853</v>
      </c>
      <c r="K1834" t="s">
        <v>832</v>
      </c>
      <c r="L1834" t="s">
        <v>7000</v>
      </c>
      <c r="M1834">
        <v>84209</v>
      </c>
      <c r="N1834">
        <v>2954</v>
      </c>
      <c r="O1834" t="s">
        <v>1337</v>
      </c>
      <c r="P1834">
        <v>1</v>
      </c>
      <c r="Q1834" t="s">
        <v>7001</v>
      </c>
      <c r="R1834" t="s">
        <v>7002</v>
      </c>
      <c r="S1834">
        <v>201</v>
      </c>
      <c r="T1834" t="s">
        <v>37</v>
      </c>
      <c r="U1834" t="s">
        <v>38</v>
      </c>
      <c r="V1834" t="s">
        <v>84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984</v>
      </c>
      <c r="C1835">
        <v>129</v>
      </c>
      <c r="D1835">
        <v>97</v>
      </c>
      <c r="E1835">
        <v>70</v>
      </c>
      <c r="F1835">
        <v>512</v>
      </c>
      <c r="G1835" t="s">
        <v>7003</v>
      </c>
      <c r="H1835">
        <v>2000</v>
      </c>
      <c r="I1835">
        <v>110222438</v>
      </c>
      <c r="J1835" t="s">
        <v>7004</v>
      </c>
      <c r="K1835" t="s">
        <v>844</v>
      </c>
      <c r="L1835" t="s">
        <v>7005</v>
      </c>
      <c r="M1835">
        <v>96693</v>
      </c>
      <c r="N1835">
        <v>3984</v>
      </c>
      <c r="O1835" t="s">
        <v>2249</v>
      </c>
      <c r="P1835">
        <v>2</v>
      </c>
      <c r="Q1835" t="s">
        <v>7006</v>
      </c>
      <c r="R1835" t="s">
        <v>7007</v>
      </c>
      <c r="S1835">
        <v>271</v>
      </c>
      <c r="T1835" t="s">
        <v>37</v>
      </c>
      <c r="U1835" t="s">
        <v>38</v>
      </c>
      <c r="V1835" t="s">
        <v>84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1407</v>
      </c>
      <c r="C1836">
        <v>217</v>
      </c>
      <c r="D1836">
        <v>133</v>
      </c>
      <c r="E1836">
        <v>0</v>
      </c>
      <c r="F1836">
        <v>218</v>
      </c>
      <c r="G1836" t="s">
        <v>1683</v>
      </c>
      <c r="H1836">
        <v>7000</v>
      </c>
      <c r="I1836">
        <v>109243478</v>
      </c>
      <c r="J1836" t="s">
        <v>816</v>
      </c>
      <c r="K1836" t="s">
        <v>311</v>
      </c>
      <c r="L1836" t="s">
        <v>7008</v>
      </c>
      <c r="M1836">
        <v>313797</v>
      </c>
      <c r="N1836">
        <v>8341</v>
      </c>
      <c r="O1836" t="s">
        <v>7009</v>
      </c>
      <c r="P1836">
        <v>1</v>
      </c>
      <c r="Q1836" t="s">
        <v>7010</v>
      </c>
      <c r="R1836" t="s">
        <v>7011</v>
      </c>
      <c r="S1836">
        <v>546</v>
      </c>
      <c r="T1836" t="s">
        <v>37</v>
      </c>
      <c r="U1836" t="s">
        <v>38</v>
      </c>
      <c r="V1836" t="s">
        <v>350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2323</v>
      </c>
      <c r="C1837">
        <v>134</v>
      </c>
      <c r="D1837">
        <v>123</v>
      </c>
      <c r="E1837">
        <v>108</v>
      </c>
      <c r="F1837">
        <v>239</v>
      </c>
      <c r="G1837" t="s">
        <v>7012</v>
      </c>
      <c r="H1837">
        <v>1000</v>
      </c>
      <c r="I1837">
        <v>100241322</v>
      </c>
      <c r="J1837" t="s">
        <v>715</v>
      </c>
      <c r="K1837" t="s">
        <v>107</v>
      </c>
      <c r="L1837" t="s">
        <v>7013</v>
      </c>
      <c r="M1837">
        <v>175524</v>
      </c>
      <c r="N1837">
        <v>1690</v>
      </c>
      <c r="O1837" t="s">
        <v>5812</v>
      </c>
      <c r="P1837">
        <v>0</v>
      </c>
      <c r="Q1837" t="s">
        <v>7014</v>
      </c>
      <c r="R1837" t="s">
        <v>7015</v>
      </c>
      <c r="S1837">
        <v>752</v>
      </c>
      <c r="T1837" t="s">
        <v>37</v>
      </c>
      <c r="U1837" t="s">
        <v>38</v>
      </c>
      <c r="V1837" t="s">
        <v>350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7016</v>
      </c>
      <c r="C1838">
        <v>253</v>
      </c>
      <c r="D1838">
        <v>114</v>
      </c>
      <c r="E1838">
        <v>71</v>
      </c>
      <c r="F1838">
        <v>313</v>
      </c>
      <c r="G1838" t="s">
        <v>7017</v>
      </c>
      <c r="H1838">
        <v>14000</v>
      </c>
      <c r="I1838">
        <v>25977365</v>
      </c>
      <c r="J1838" t="s">
        <v>1025</v>
      </c>
      <c r="K1838" t="s">
        <v>158</v>
      </c>
      <c r="L1838" t="s">
        <v>7018</v>
      </c>
      <c r="M1838">
        <v>87950</v>
      </c>
      <c r="N1838">
        <v>15428</v>
      </c>
      <c r="O1838" t="s">
        <v>7019</v>
      </c>
      <c r="P1838">
        <v>0</v>
      </c>
      <c r="Q1838" t="s">
        <v>7020</v>
      </c>
      <c r="R1838" t="s">
        <v>7021</v>
      </c>
      <c r="S1838">
        <v>207</v>
      </c>
      <c r="T1838" t="s">
        <v>37</v>
      </c>
      <c r="U1838" t="s">
        <v>38</v>
      </c>
      <c r="V1838" t="s">
        <v>350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1239</v>
      </c>
      <c r="C1839">
        <v>46</v>
      </c>
      <c r="D1839">
        <v>111</v>
      </c>
      <c r="E1839">
        <v>425</v>
      </c>
      <c r="F1839">
        <v>344</v>
      </c>
      <c r="G1839" t="s">
        <v>2069</v>
      </c>
      <c r="H1839">
        <v>743</v>
      </c>
      <c r="I1839">
        <v>91457688</v>
      </c>
      <c r="J1839" t="s">
        <v>853</v>
      </c>
      <c r="K1839" t="s">
        <v>1284</v>
      </c>
      <c r="L1839" t="s">
        <v>7022</v>
      </c>
      <c r="M1839">
        <v>107801</v>
      </c>
      <c r="N1839">
        <v>2403</v>
      </c>
      <c r="O1839" t="s">
        <v>2062</v>
      </c>
      <c r="P1839">
        <v>4</v>
      </c>
      <c r="Q1839" t="s">
        <v>7023</v>
      </c>
      <c r="R1839" t="s">
        <v>7024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3204</v>
      </c>
      <c r="C1840">
        <v>232</v>
      </c>
      <c r="D1840">
        <v>117</v>
      </c>
      <c r="E1840">
        <v>234</v>
      </c>
      <c r="F1840">
        <v>919</v>
      </c>
      <c r="G1840" t="s">
        <v>1412</v>
      </c>
      <c r="H1840">
        <v>11000</v>
      </c>
      <c r="I1840">
        <v>87341380</v>
      </c>
      <c r="J1840" t="s">
        <v>853</v>
      </c>
      <c r="K1840" t="s">
        <v>72</v>
      </c>
      <c r="L1840" t="s">
        <v>7025</v>
      </c>
      <c r="M1840">
        <v>255257</v>
      </c>
      <c r="N1840">
        <v>15590</v>
      </c>
      <c r="O1840" t="s">
        <v>958</v>
      </c>
      <c r="P1840">
        <v>3</v>
      </c>
      <c r="Q1840" t="s">
        <v>7026</v>
      </c>
      <c r="R1840" t="s">
        <v>7027</v>
      </c>
      <c r="S1840">
        <v>374</v>
      </c>
      <c r="T1840" t="s">
        <v>37</v>
      </c>
      <c r="U1840" t="s">
        <v>38</v>
      </c>
      <c r="V1840" t="s">
        <v>350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1378</v>
      </c>
      <c r="C1841">
        <v>92</v>
      </c>
      <c r="D1841">
        <v>121</v>
      </c>
      <c r="E1841">
        <v>72</v>
      </c>
      <c r="F1841">
        <v>343</v>
      </c>
      <c r="G1841" t="s">
        <v>681</v>
      </c>
      <c r="H1841">
        <v>1000</v>
      </c>
      <c r="I1841">
        <v>65703412</v>
      </c>
      <c r="J1841" t="s">
        <v>715</v>
      </c>
      <c r="K1841" t="s">
        <v>1766</v>
      </c>
      <c r="L1841" t="s">
        <v>7028</v>
      </c>
      <c r="M1841">
        <v>57958</v>
      </c>
      <c r="N1841">
        <v>2747</v>
      </c>
      <c r="O1841" t="s">
        <v>7029</v>
      </c>
      <c r="P1841">
        <v>1</v>
      </c>
      <c r="Q1841" t="s">
        <v>7030</v>
      </c>
      <c r="R1841" t="s">
        <v>7031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1289</v>
      </c>
      <c r="C1842">
        <v>153</v>
      </c>
      <c r="D1842">
        <v>139</v>
      </c>
      <c r="E1842">
        <v>0</v>
      </c>
      <c r="F1842">
        <v>648</v>
      </c>
      <c r="G1842" t="s">
        <v>980</v>
      </c>
      <c r="H1842">
        <v>3000</v>
      </c>
      <c r="I1842">
        <v>58328680</v>
      </c>
      <c r="J1842" t="s">
        <v>1828</v>
      </c>
      <c r="K1842" t="s">
        <v>819</v>
      </c>
      <c r="L1842" t="s">
        <v>7032</v>
      </c>
      <c r="M1842">
        <v>54096</v>
      </c>
      <c r="N1842">
        <v>5458</v>
      </c>
      <c r="O1842" t="s">
        <v>5738</v>
      </c>
      <c r="P1842">
        <v>0</v>
      </c>
      <c r="Q1842" t="s">
        <v>7033</v>
      </c>
      <c r="R1842" t="s">
        <v>7034</v>
      </c>
      <c r="S1842">
        <v>494</v>
      </c>
      <c r="T1842" t="s">
        <v>37</v>
      </c>
      <c r="U1842" t="s">
        <v>38</v>
      </c>
      <c r="V1842" t="s">
        <v>350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674</v>
      </c>
      <c r="C1843">
        <v>49</v>
      </c>
      <c r="D1843">
        <v>115</v>
      </c>
      <c r="E1843">
        <v>541</v>
      </c>
      <c r="F1843">
        <v>442</v>
      </c>
      <c r="G1843" t="s">
        <v>269</v>
      </c>
      <c r="H1843">
        <v>8000</v>
      </c>
      <c r="I1843">
        <v>61490000</v>
      </c>
      <c r="J1843" t="s">
        <v>1390</v>
      </c>
      <c r="K1843" t="s">
        <v>754</v>
      </c>
      <c r="L1843" t="s">
        <v>7035</v>
      </c>
      <c r="M1843">
        <v>62037</v>
      </c>
      <c r="N1843">
        <v>10493</v>
      </c>
      <c r="O1843" t="s">
        <v>5848</v>
      </c>
      <c r="P1843">
        <v>5</v>
      </c>
      <c r="Q1843" t="s">
        <v>7036</v>
      </c>
      <c r="R1843" t="s">
        <v>7037</v>
      </c>
      <c r="S1843">
        <v>148</v>
      </c>
      <c r="T1843" t="s">
        <v>37</v>
      </c>
      <c r="U1843" t="s">
        <v>38</v>
      </c>
      <c r="V1843" t="s">
        <v>350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7038</v>
      </c>
      <c r="H1844">
        <v>813</v>
      </c>
      <c r="J1844" t="s">
        <v>809</v>
      </c>
      <c r="K1844" t="s">
        <v>7039</v>
      </c>
      <c r="L1844" t="s">
        <v>7040</v>
      </c>
      <c r="M1844">
        <v>133415</v>
      </c>
      <c r="N1844">
        <v>1784</v>
      </c>
      <c r="O1844" t="s">
        <v>7041</v>
      </c>
      <c r="P1844">
        <v>5</v>
      </c>
      <c r="Q1844" t="s">
        <v>7042</v>
      </c>
      <c r="R1844" t="s">
        <v>7043</v>
      </c>
      <c r="S1844">
        <v>151</v>
      </c>
      <c r="T1844" t="s">
        <v>37</v>
      </c>
      <c r="U1844" t="s">
        <v>38</v>
      </c>
      <c r="V1844" t="s">
        <v>1212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424</v>
      </c>
      <c r="B1845" t="s">
        <v>6593</v>
      </c>
      <c r="C1845">
        <v>56</v>
      </c>
      <c r="D1845">
        <v>175</v>
      </c>
      <c r="E1845">
        <v>0</v>
      </c>
      <c r="F1845">
        <v>14</v>
      </c>
      <c r="G1845" t="s">
        <v>7044</v>
      </c>
      <c r="H1845">
        <v>385</v>
      </c>
      <c r="I1845">
        <v>50800000</v>
      </c>
      <c r="J1845" t="s">
        <v>948</v>
      </c>
      <c r="K1845" t="s">
        <v>7045</v>
      </c>
      <c r="L1845" t="s">
        <v>7046</v>
      </c>
      <c r="M1845">
        <v>40277</v>
      </c>
      <c r="N1845">
        <v>669</v>
      </c>
      <c r="O1845" t="s">
        <v>7047</v>
      </c>
      <c r="P1845">
        <v>14</v>
      </c>
      <c r="Q1845" t="s">
        <v>7048</v>
      </c>
      <c r="R1845" t="s">
        <v>7049</v>
      </c>
      <c r="S1845">
        <v>210</v>
      </c>
      <c r="T1845" t="s">
        <v>37</v>
      </c>
      <c r="U1845" t="s">
        <v>38</v>
      </c>
      <c r="V1845" t="s">
        <v>84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4094</v>
      </c>
      <c r="C1846">
        <v>224</v>
      </c>
      <c r="D1846">
        <v>85</v>
      </c>
      <c r="E1846">
        <v>0</v>
      </c>
      <c r="F1846">
        <v>178</v>
      </c>
      <c r="G1846" t="s">
        <v>7050</v>
      </c>
      <c r="H1846">
        <v>332</v>
      </c>
      <c r="I1846">
        <v>57859105</v>
      </c>
      <c r="J1846" t="s">
        <v>469</v>
      </c>
      <c r="K1846" t="s">
        <v>7051</v>
      </c>
      <c r="L1846" t="s">
        <v>7052</v>
      </c>
      <c r="M1846">
        <v>94108</v>
      </c>
      <c r="N1846">
        <v>1090</v>
      </c>
      <c r="O1846" t="s">
        <v>7053</v>
      </c>
      <c r="P1846">
        <v>0</v>
      </c>
      <c r="Q1846" t="s">
        <v>7054</v>
      </c>
      <c r="R1846" t="s">
        <v>7055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3647</v>
      </c>
      <c r="C1847">
        <v>175</v>
      </c>
      <c r="D1847">
        <v>90</v>
      </c>
      <c r="E1847">
        <v>160</v>
      </c>
      <c r="F1847">
        <v>392</v>
      </c>
      <c r="G1847" t="s">
        <v>7056</v>
      </c>
      <c r="H1847">
        <v>748</v>
      </c>
      <c r="I1847">
        <v>46455802</v>
      </c>
      <c r="J1847" t="s">
        <v>3330</v>
      </c>
      <c r="K1847" t="s">
        <v>6485</v>
      </c>
      <c r="L1847" t="s">
        <v>7057</v>
      </c>
      <c r="M1847">
        <v>120786</v>
      </c>
      <c r="N1847">
        <v>3172</v>
      </c>
      <c r="O1847" t="s">
        <v>7058</v>
      </c>
      <c r="P1847">
        <v>0</v>
      </c>
      <c r="Q1847" t="s">
        <v>7059</v>
      </c>
      <c r="R1847" t="s">
        <v>7060</v>
      </c>
      <c r="S1847">
        <v>472</v>
      </c>
      <c r="T1847" t="s">
        <v>37</v>
      </c>
      <c r="U1847" t="s">
        <v>38</v>
      </c>
      <c r="V1847" t="s">
        <v>350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2046</v>
      </c>
      <c r="C1848">
        <v>197</v>
      </c>
      <c r="D1848">
        <v>107</v>
      </c>
      <c r="E1848">
        <v>0</v>
      </c>
      <c r="F1848">
        <v>577</v>
      </c>
      <c r="G1848" t="s">
        <v>744</v>
      </c>
      <c r="H1848">
        <v>1000</v>
      </c>
      <c r="I1848">
        <v>45506619</v>
      </c>
      <c r="J1848" t="s">
        <v>7061</v>
      </c>
      <c r="K1848" t="s">
        <v>996</v>
      </c>
      <c r="L1848" t="s">
        <v>7062</v>
      </c>
      <c r="M1848">
        <v>225102</v>
      </c>
      <c r="N1848">
        <v>3066</v>
      </c>
      <c r="O1848" t="s">
        <v>1580</v>
      </c>
      <c r="P1848">
        <v>3</v>
      </c>
      <c r="Q1848" t="s">
        <v>7063</v>
      </c>
      <c r="R1848" t="s">
        <v>7064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2103</v>
      </c>
      <c r="C1849">
        <v>226</v>
      </c>
      <c r="D1849">
        <v>100</v>
      </c>
      <c r="E1849">
        <v>124</v>
      </c>
      <c r="F1849">
        <v>534</v>
      </c>
      <c r="G1849" t="s">
        <v>7065</v>
      </c>
      <c r="H1849">
        <v>2000</v>
      </c>
      <c r="I1849">
        <v>40168080</v>
      </c>
      <c r="J1849" t="s">
        <v>1491</v>
      </c>
      <c r="K1849" t="s">
        <v>319</v>
      </c>
      <c r="L1849" t="s">
        <v>7066</v>
      </c>
      <c r="M1849">
        <v>80870</v>
      </c>
      <c r="N1849">
        <v>3889</v>
      </c>
      <c r="O1849" t="s">
        <v>2485</v>
      </c>
      <c r="P1849">
        <v>0</v>
      </c>
      <c r="Q1849" t="s">
        <v>7067</v>
      </c>
      <c r="R1849" t="s">
        <v>7068</v>
      </c>
      <c r="S1849">
        <v>315</v>
      </c>
      <c r="T1849" t="s">
        <v>37</v>
      </c>
      <c r="U1849" t="s">
        <v>38</v>
      </c>
      <c r="V1849" t="s">
        <v>350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189</v>
      </c>
      <c r="C1850">
        <v>335</v>
      </c>
      <c r="D1850">
        <v>129</v>
      </c>
      <c r="E1850">
        <v>0</v>
      </c>
      <c r="F1850">
        <v>385</v>
      </c>
      <c r="G1850" t="s">
        <v>7069</v>
      </c>
      <c r="H1850">
        <v>12000</v>
      </c>
      <c r="I1850">
        <v>49874933</v>
      </c>
      <c r="J1850" t="s">
        <v>6979</v>
      </c>
      <c r="K1850" t="s">
        <v>570</v>
      </c>
      <c r="L1850" t="s">
        <v>7070</v>
      </c>
      <c r="M1850">
        <v>161168</v>
      </c>
      <c r="N1850">
        <v>13573</v>
      </c>
      <c r="O1850" t="s">
        <v>847</v>
      </c>
      <c r="P1850">
        <v>4</v>
      </c>
      <c r="Q1850" t="s">
        <v>7071</v>
      </c>
      <c r="R1850" t="s">
        <v>7072</v>
      </c>
      <c r="S1850">
        <v>287</v>
      </c>
      <c r="T1850" t="s">
        <v>37</v>
      </c>
      <c r="U1850" t="s">
        <v>38</v>
      </c>
      <c r="V1850" t="s">
        <v>350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848</v>
      </c>
      <c r="C1851">
        <v>157</v>
      </c>
      <c r="D1851">
        <v>109</v>
      </c>
      <c r="E1851">
        <v>80</v>
      </c>
      <c r="F1851">
        <v>2000</v>
      </c>
      <c r="G1851" t="s">
        <v>513</v>
      </c>
      <c r="H1851">
        <v>19000</v>
      </c>
      <c r="I1851">
        <v>45489752</v>
      </c>
      <c r="J1851" t="s">
        <v>715</v>
      </c>
      <c r="K1851" t="s">
        <v>88</v>
      </c>
      <c r="L1851" t="s">
        <v>7073</v>
      </c>
      <c r="M1851">
        <v>48973</v>
      </c>
      <c r="N1851">
        <v>28493</v>
      </c>
      <c r="O1851" t="s">
        <v>319</v>
      </c>
      <c r="P1851">
        <v>2</v>
      </c>
      <c r="Q1851" t="s">
        <v>7074</v>
      </c>
      <c r="R1851" t="s">
        <v>7075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1462</v>
      </c>
      <c r="C1852">
        <v>69</v>
      </c>
      <c r="D1852">
        <v>94</v>
      </c>
      <c r="E1852">
        <v>906</v>
      </c>
      <c r="F1852">
        <v>528</v>
      </c>
      <c r="G1852" t="s">
        <v>7076</v>
      </c>
      <c r="H1852">
        <v>2000</v>
      </c>
      <c r="I1852">
        <v>36985501</v>
      </c>
      <c r="J1852" t="s">
        <v>7077</v>
      </c>
      <c r="K1852" t="s">
        <v>1333</v>
      </c>
      <c r="L1852" t="s">
        <v>7078</v>
      </c>
      <c r="M1852">
        <v>11212</v>
      </c>
      <c r="N1852">
        <v>3917</v>
      </c>
      <c r="O1852" t="s">
        <v>7079</v>
      </c>
      <c r="P1852">
        <v>0</v>
      </c>
      <c r="Q1852" t="s">
        <v>7080</v>
      </c>
      <c r="R1852" t="s">
        <v>7081</v>
      </c>
      <c r="S1852">
        <v>94</v>
      </c>
      <c r="T1852" t="s">
        <v>37</v>
      </c>
      <c r="U1852" t="s">
        <v>38</v>
      </c>
      <c r="V1852" t="s">
        <v>84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1554</v>
      </c>
      <c r="C1853">
        <v>46</v>
      </c>
      <c r="D1853">
        <v>133</v>
      </c>
      <c r="E1853">
        <v>759</v>
      </c>
      <c r="F1853">
        <v>67</v>
      </c>
      <c r="G1853" t="s">
        <v>7082</v>
      </c>
      <c r="H1853">
        <v>826</v>
      </c>
      <c r="I1853">
        <v>33200000</v>
      </c>
      <c r="J1853" t="s">
        <v>7083</v>
      </c>
      <c r="K1853" t="s">
        <v>672</v>
      </c>
      <c r="L1853" t="s">
        <v>7084</v>
      </c>
      <c r="M1853">
        <v>28247</v>
      </c>
      <c r="N1853">
        <v>1154</v>
      </c>
      <c r="O1853" t="s">
        <v>7085</v>
      </c>
      <c r="P1853">
        <v>4</v>
      </c>
      <c r="Q1853" t="s">
        <v>7086</v>
      </c>
      <c r="R1853" t="s">
        <v>7087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3209</v>
      </c>
      <c r="C1854">
        <v>217</v>
      </c>
      <c r="D1854">
        <v>105</v>
      </c>
      <c r="E1854">
        <v>260</v>
      </c>
      <c r="F1854">
        <v>3000</v>
      </c>
      <c r="G1854" t="s">
        <v>246</v>
      </c>
      <c r="H1854">
        <v>20000</v>
      </c>
      <c r="I1854">
        <v>28501651</v>
      </c>
      <c r="J1854" t="s">
        <v>1861</v>
      </c>
      <c r="K1854" t="s">
        <v>464</v>
      </c>
      <c r="L1854" t="s">
        <v>7088</v>
      </c>
      <c r="M1854">
        <v>88035</v>
      </c>
      <c r="N1854">
        <v>42473</v>
      </c>
      <c r="O1854" t="s">
        <v>1210</v>
      </c>
      <c r="P1854">
        <v>0</v>
      </c>
      <c r="Q1854" t="s">
        <v>7089</v>
      </c>
      <c r="R1854" t="s">
        <v>7090</v>
      </c>
      <c r="S1854">
        <v>201</v>
      </c>
      <c r="T1854" t="s">
        <v>37</v>
      </c>
      <c r="U1854" t="s">
        <v>38</v>
      </c>
      <c r="V1854" t="s">
        <v>350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7091</v>
      </c>
      <c r="C1855">
        <v>55</v>
      </c>
      <c r="D1855">
        <v>100</v>
      </c>
      <c r="E1855">
        <v>8</v>
      </c>
      <c r="F1855">
        <v>588</v>
      </c>
      <c r="G1855" t="s">
        <v>6091</v>
      </c>
      <c r="H1855">
        <v>1000</v>
      </c>
      <c r="I1855">
        <v>23222861</v>
      </c>
      <c r="J1855" t="s">
        <v>7092</v>
      </c>
      <c r="K1855" t="s">
        <v>3794</v>
      </c>
      <c r="L1855" t="s">
        <v>7093</v>
      </c>
      <c r="M1855">
        <v>11092</v>
      </c>
      <c r="N1855">
        <v>3742</v>
      </c>
      <c r="O1855" t="s">
        <v>444</v>
      </c>
      <c r="P1855">
        <v>4</v>
      </c>
      <c r="Q1855" t="s">
        <v>7094</v>
      </c>
      <c r="R1855" t="s">
        <v>7095</v>
      </c>
      <c r="S1855">
        <v>44</v>
      </c>
      <c r="T1855" t="s">
        <v>37</v>
      </c>
      <c r="U1855" t="s">
        <v>38</v>
      </c>
      <c r="V1855" t="s">
        <v>84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1439</v>
      </c>
      <c r="C1856">
        <v>200</v>
      </c>
      <c r="D1856">
        <v>113</v>
      </c>
      <c r="E1856">
        <v>0</v>
      </c>
      <c r="F1856">
        <v>307</v>
      </c>
      <c r="G1856" t="s">
        <v>220</v>
      </c>
      <c r="H1856">
        <v>22000</v>
      </c>
      <c r="I1856">
        <v>54540525</v>
      </c>
      <c r="J1856" t="s">
        <v>816</v>
      </c>
      <c r="K1856" t="s">
        <v>850</v>
      </c>
      <c r="L1856" t="s">
        <v>7096</v>
      </c>
      <c r="M1856">
        <v>66579</v>
      </c>
      <c r="N1856">
        <v>23456</v>
      </c>
      <c r="O1856" t="s">
        <v>7097</v>
      </c>
      <c r="P1856">
        <v>15</v>
      </c>
      <c r="Q1856" t="s">
        <v>7098</v>
      </c>
      <c r="R1856" t="s">
        <v>7099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7100</v>
      </c>
      <c r="C1857">
        <v>93</v>
      </c>
      <c r="D1857">
        <v>118</v>
      </c>
      <c r="E1857">
        <v>49</v>
      </c>
      <c r="F1857">
        <v>155</v>
      </c>
      <c r="G1857" t="s">
        <v>7101</v>
      </c>
      <c r="H1857">
        <v>11000</v>
      </c>
      <c r="I1857">
        <v>16252765</v>
      </c>
      <c r="J1857" t="s">
        <v>1429</v>
      </c>
      <c r="K1857" t="s">
        <v>336</v>
      </c>
      <c r="L1857" t="s">
        <v>7102</v>
      </c>
      <c r="M1857">
        <v>44913</v>
      </c>
      <c r="N1857">
        <v>11662</v>
      </c>
      <c r="O1857" t="s">
        <v>7103</v>
      </c>
      <c r="P1857">
        <v>1</v>
      </c>
      <c r="Q1857" t="s">
        <v>7104</v>
      </c>
      <c r="R1857" t="s">
        <v>7105</v>
      </c>
      <c r="S1857">
        <v>181</v>
      </c>
      <c r="T1857" t="s">
        <v>37</v>
      </c>
      <c r="U1857" t="s">
        <v>727</v>
      </c>
      <c r="V1857" t="s">
        <v>350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2925</v>
      </c>
      <c r="C1858">
        <v>265</v>
      </c>
      <c r="D1858">
        <v>110</v>
      </c>
      <c r="E1858">
        <v>160</v>
      </c>
      <c r="F1858">
        <v>427</v>
      </c>
      <c r="G1858" t="s">
        <v>640</v>
      </c>
      <c r="H1858">
        <v>771</v>
      </c>
      <c r="I1858">
        <v>16005978</v>
      </c>
      <c r="J1858" t="s">
        <v>1061</v>
      </c>
      <c r="K1858" t="s">
        <v>7106</v>
      </c>
      <c r="L1858" t="s">
        <v>7107</v>
      </c>
      <c r="M1858">
        <v>72886</v>
      </c>
      <c r="N1858">
        <v>2356</v>
      </c>
      <c r="O1858" t="s">
        <v>1543</v>
      </c>
      <c r="P1858">
        <v>1</v>
      </c>
      <c r="Q1858" t="s">
        <v>7108</v>
      </c>
      <c r="R1858" t="s">
        <v>7109</v>
      </c>
      <c r="S1858">
        <v>190</v>
      </c>
      <c r="T1858" t="s">
        <v>37</v>
      </c>
      <c r="U1858" t="s">
        <v>38</v>
      </c>
      <c r="V1858" t="s">
        <v>350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2025</v>
      </c>
      <c r="C1859">
        <v>82</v>
      </c>
      <c r="D1859">
        <v>110</v>
      </c>
      <c r="E1859">
        <v>80</v>
      </c>
      <c r="F1859">
        <v>509</v>
      </c>
      <c r="G1859" t="s">
        <v>1335</v>
      </c>
      <c r="H1859">
        <v>826</v>
      </c>
      <c r="I1859">
        <v>14469428</v>
      </c>
      <c r="J1859" t="s">
        <v>816</v>
      </c>
      <c r="K1859" t="s">
        <v>494</v>
      </c>
      <c r="L1859" t="s">
        <v>7110</v>
      </c>
      <c r="M1859">
        <v>10667</v>
      </c>
      <c r="N1859">
        <v>2466</v>
      </c>
      <c r="O1859" t="s">
        <v>1598</v>
      </c>
      <c r="P1859">
        <v>2</v>
      </c>
      <c r="Q1859" t="s">
        <v>7111</v>
      </c>
      <c r="R1859" t="s">
        <v>7112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7113</v>
      </c>
      <c r="C1860">
        <v>32</v>
      </c>
      <c r="D1860">
        <v>99</v>
      </c>
      <c r="E1860">
        <v>5</v>
      </c>
      <c r="F1860">
        <v>535</v>
      </c>
      <c r="G1860" t="s">
        <v>428</v>
      </c>
      <c r="H1860">
        <v>1000</v>
      </c>
      <c r="I1860">
        <v>13829734</v>
      </c>
      <c r="J1860" t="s">
        <v>7114</v>
      </c>
      <c r="K1860" t="s">
        <v>2320</v>
      </c>
      <c r="L1860" t="s">
        <v>7115</v>
      </c>
      <c r="M1860">
        <v>16194</v>
      </c>
      <c r="N1860">
        <v>2960</v>
      </c>
      <c r="O1860" t="s">
        <v>7116</v>
      </c>
      <c r="P1860">
        <v>0</v>
      </c>
      <c r="Q1860" t="s">
        <v>7117</v>
      </c>
      <c r="R1860" t="s">
        <v>7118</v>
      </c>
      <c r="S1860">
        <v>79</v>
      </c>
      <c r="T1860" t="s">
        <v>37</v>
      </c>
      <c r="U1860" t="s">
        <v>182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7119</v>
      </c>
      <c r="C1861">
        <v>42</v>
      </c>
      <c r="D1861">
        <v>101</v>
      </c>
      <c r="E1861">
        <v>30</v>
      </c>
      <c r="F1861">
        <v>223</v>
      </c>
      <c r="G1861" t="s">
        <v>1397</v>
      </c>
      <c r="H1861">
        <v>1000</v>
      </c>
      <c r="I1861">
        <v>1075288</v>
      </c>
      <c r="J1861" t="s">
        <v>1018</v>
      </c>
      <c r="K1861" t="s">
        <v>1273</v>
      </c>
      <c r="L1861" t="s">
        <v>7120</v>
      </c>
      <c r="M1861">
        <v>7772</v>
      </c>
      <c r="N1861">
        <v>2228</v>
      </c>
      <c r="O1861" t="s">
        <v>5741</v>
      </c>
      <c r="P1861">
        <v>3</v>
      </c>
      <c r="Q1861" t="s">
        <v>7121</v>
      </c>
      <c r="R1861" t="s">
        <v>7122</v>
      </c>
      <c r="S1861">
        <v>55</v>
      </c>
      <c r="T1861" t="s">
        <v>37</v>
      </c>
      <c r="U1861" t="s">
        <v>38</v>
      </c>
      <c r="V1861" t="s">
        <v>350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7123</v>
      </c>
      <c r="C1862">
        <v>22</v>
      </c>
      <c r="D1862">
        <v>100</v>
      </c>
      <c r="E1862">
        <v>2</v>
      </c>
      <c r="F1862">
        <v>512</v>
      </c>
      <c r="G1862" t="s">
        <v>359</v>
      </c>
      <c r="H1862">
        <v>642</v>
      </c>
      <c r="J1862" t="s">
        <v>5192</v>
      </c>
      <c r="K1862" t="s">
        <v>7124</v>
      </c>
      <c r="L1862" t="s">
        <v>7125</v>
      </c>
      <c r="M1862">
        <v>8118</v>
      </c>
      <c r="N1862">
        <v>2170</v>
      </c>
      <c r="O1862" t="s">
        <v>7126</v>
      </c>
      <c r="P1862">
        <v>2</v>
      </c>
      <c r="Q1862" t="s">
        <v>7127</v>
      </c>
      <c r="R1862" t="s">
        <v>7128</v>
      </c>
      <c r="S1862">
        <v>69</v>
      </c>
      <c r="T1862" t="s">
        <v>37</v>
      </c>
      <c r="U1862" t="s">
        <v>38</v>
      </c>
      <c r="V1862" t="s">
        <v>350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1789</v>
      </c>
      <c r="C1863">
        <v>116</v>
      </c>
      <c r="D1863">
        <v>103</v>
      </c>
      <c r="E1863">
        <v>11000</v>
      </c>
      <c r="F1863">
        <v>277</v>
      </c>
      <c r="G1863" t="s">
        <v>4504</v>
      </c>
      <c r="H1863">
        <v>11000</v>
      </c>
      <c r="I1863">
        <v>7496522</v>
      </c>
      <c r="J1863" t="s">
        <v>7129</v>
      </c>
      <c r="K1863" t="s">
        <v>1789</v>
      </c>
      <c r="L1863" t="s">
        <v>7130</v>
      </c>
      <c r="M1863">
        <v>31798</v>
      </c>
      <c r="N1863">
        <v>12534</v>
      </c>
      <c r="O1863" t="s">
        <v>1465</v>
      </c>
      <c r="P1863">
        <v>0</v>
      </c>
      <c r="Q1863" t="s">
        <v>7131</v>
      </c>
      <c r="R1863" t="s">
        <v>7132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1952</v>
      </c>
      <c r="C1864">
        <v>56</v>
      </c>
      <c r="D1864">
        <v>100</v>
      </c>
      <c r="E1864">
        <v>737</v>
      </c>
      <c r="F1864">
        <v>816</v>
      </c>
      <c r="G1864" t="s">
        <v>7133</v>
      </c>
      <c r="H1864">
        <v>15000</v>
      </c>
      <c r="J1864" t="s">
        <v>816</v>
      </c>
      <c r="K1864" t="s">
        <v>246</v>
      </c>
      <c r="L1864" t="s">
        <v>7134</v>
      </c>
      <c r="M1864">
        <v>5006</v>
      </c>
      <c r="N1864">
        <v>19068</v>
      </c>
      <c r="O1864" t="s">
        <v>5532</v>
      </c>
      <c r="P1864">
        <v>5</v>
      </c>
      <c r="Q1864" t="s">
        <v>7135</v>
      </c>
      <c r="R1864" t="s">
        <v>7136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7137</v>
      </c>
      <c r="C1865">
        <v>23</v>
      </c>
      <c r="D1865">
        <v>95</v>
      </c>
      <c r="E1865">
        <v>0</v>
      </c>
      <c r="F1865">
        <v>26</v>
      </c>
      <c r="G1865" t="s">
        <v>7138</v>
      </c>
      <c r="H1865">
        <v>442</v>
      </c>
      <c r="I1865">
        <v>20047715</v>
      </c>
      <c r="J1865" t="s">
        <v>7139</v>
      </c>
      <c r="K1865" t="s">
        <v>7140</v>
      </c>
      <c r="L1865" t="s">
        <v>7141</v>
      </c>
      <c r="M1865">
        <v>8008</v>
      </c>
      <c r="N1865">
        <v>616</v>
      </c>
      <c r="O1865" t="s">
        <v>7142</v>
      </c>
      <c r="P1865">
        <v>1</v>
      </c>
      <c r="Q1865" t="s">
        <v>7143</v>
      </c>
      <c r="R1865" t="s">
        <v>7144</v>
      </c>
      <c r="S1865">
        <v>26</v>
      </c>
      <c r="T1865" t="s">
        <v>37</v>
      </c>
      <c r="U1865" t="s">
        <v>38</v>
      </c>
      <c r="V1865" t="s">
        <v>84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1146</v>
      </c>
      <c r="C1866">
        <v>178</v>
      </c>
      <c r="D1866">
        <v>117</v>
      </c>
      <c r="E1866">
        <v>763</v>
      </c>
      <c r="F1866">
        <v>523</v>
      </c>
      <c r="G1866" t="s">
        <v>6122</v>
      </c>
      <c r="H1866">
        <v>16000</v>
      </c>
      <c r="I1866">
        <v>12276810</v>
      </c>
      <c r="J1866" t="s">
        <v>799</v>
      </c>
      <c r="K1866" t="s">
        <v>214</v>
      </c>
      <c r="L1866" t="s">
        <v>7145</v>
      </c>
      <c r="M1866">
        <v>57674</v>
      </c>
      <c r="N1866">
        <v>17847</v>
      </c>
      <c r="O1866" t="s">
        <v>609</v>
      </c>
      <c r="P1866">
        <v>0</v>
      </c>
      <c r="Q1866" t="s">
        <v>7146</v>
      </c>
      <c r="R1866" t="s">
        <v>7147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7148</v>
      </c>
      <c r="C1867">
        <v>226</v>
      </c>
      <c r="D1867">
        <v>129</v>
      </c>
      <c r="E1867">
        <v>353</v>
      </c>
      <c r="F1867">
        <v>151</v>
      </c>
      <c r="G1867" t="s">
        <v>1330</v>
      </c>
      <c r="H1867">
        <v>883</v>
      </c>
      <c r="I1867">
        <v>33565375</v>
      </c>
      <c r="J1867" t="s">
        <v>1429</v>
      </c>
      <c r="K1867" t="s">
        <v>748</v>
      </c>
      <c r="L1867" t="s">
        <v>7149</v>
      </c>
      <c r="M1867">
        <v>111351</v>
      </c>
      <c r="N1867">
        <v>1565</v>
      </c>
      <c r="O1867" t="s">
        <v>7150</v>
      </c>
      <c r="P1867">
        <v>0</v>
      </c>
      <c r="Q1867" t="s">
        <v>7151</v>
      </c>
      <c r="R1867" t="s">
        <v>7152</v>
      </c>
      <c r="S1867">
        <v>568</v>
      </c>
      <c r="T1867" t="s">
        <v>37</v>
      </c>
      <c r="U1867" t="s">
        <v>56</v>
      </c>
      <c r="V1867" t="s">
        <v>350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1416</v>
      </c>
      <c r="C1868">
        <v>406</v>
      </c>
      <c r="D1868">
        <v>120</v>
      </c>
      <c r="E1868">
        <v>0</v>
      </c>
      <c r="F1868">
        <v>113</v>
      </c>
      <c r="G1868" t="s">
        <v>7153</v>
      </c>
      <c r="H1868">
        <v>260</v>
      </c>
      <c r="I1868">
        <v>499263</v>
      </c>
      <c r="J1868" t="s">
        <v>1473</v>
      </c>
      <c r="K1868" t="s">
        <v>7154</v>
      </c>
      <c r="L1868" t="s">
        <v>7155</v>
      </c>
      <c r="M1868">
        <v>179235</v>
      </c>
      <c r="N1868">
        <v>705</v>
      </c>
      <c r="O1868" t="s">
        <v>7156</v>
      </c>
      <c r="P1868">
        <v>0</v>
      </c>
      <c r="Q1868" t="s">
        <v>7157</v>
      </c>
      <c r="R1868" t="s">
        <v>7158</v>
      </c>
      <c r="S1868">
        <v>2814</v>
      </c>
      <c r="T1868" t="s">
        <v>7159</v>
      </c>
      <c r="U1868" t="s">
        <v>38</v>
      </c>
      <c r="V1868" t="s">
        <v>350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646</v>
      </c>
      <c r="C1869">
        <v>57</v>
      </c>
      <c r="D1869">
        <v>125</v>
      </c>
      <c r="E1869">
        <v>0</v>
      </c>
      <c r="F1869">
        <v>711</v>
      </c>
      <c r="G1869" t="s">
        <v>6789</v>
      </c>
      <c r="H1869">
        <v>49000</v>
      </c>
      <c r="I1869">
        <v>219200000</v>
      </c>
      <c r="J1869" t="s">
        <v>6891</v>
      </c>
      <c r="K1869" t="s">
        <v>455</v>
      </c>
      <c r="L1869" t="s">
        <v>7160</v>
      </c>
      <c r="M1869">
        <v>181380</v>
      </c>
      <c r="N1869">
        <v>52201</v>
      </c>
      <c r="O1869" t="s">
        <v>7161</v>
      </c>
      <c r="P1869">
        <v>5</v>
      </c>
      <c r="Q1869" t="s">
        <v>7162</v>
      </c>
      <c r="R1869" t="s">
        <v>7163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1371</v>
      </c>
      <c r="C1870">
        <v>100</v>
      </c>
      <c r="D1870">
        <v>133</v>
      </c>
      <c r="E1870">
        <v>272</v>
      </c>
      <c r="F1870">
        <v>628</v>
      </c>
      <c r="G1870" t="s">
        <v>3154</v>
      </c>
      <c r="H1870">
        <v>10000</v>
      </c>
      <c r="I1870">
        <v>172825435</v>
      </c>
      <c r="J1870" t="s">
        <v>1473</v>
      </c>
      <c r="K1870" t="s">
        <v>313</v>
      </c>
      <c r="L1870" t="s">
        <v>7164</v>
      </c>
      <c r="M1870">
        <v>383784</v>
      </c>
      <c r="N1870">
        <v>12285</v>
      </c>
      <c r="O1870" t="s">
        <v>4818</v>
      </c>
      <c r="P1870">
        <v>3</v>
      </c>
      <c r="Q1870" t="s">
        <v>7165</v>
      </c>
      <c r="R1870" t="s">
        <v>7166</v>
      </c>
      <c r="S1870">
        <v>331</v>
      </c>
      <c r="T1870" t="s">
        <v>37</v>
      </c>
      <c r="U1870" t="s">
        <v>38</v>
      </c>
      <c r="V1870" t="s">
        <v>350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1574</v>
      </c>
      <c r="C1871">
        <v>366</v>
      </c>
      <c r="D1871">
        <v>116</v>
      </c>
      <c r="E1871">
        <v>16000</v>
      </c>
      <c r="F1871">
        <v>198</v>
      </c>
      <c r="G1871" t="s">
        <v>7167</v>
      </c>
      <c r="H1871">
        <v>16000</v>
      </c>
      <c r="I1871">
        <v>148085755</v>
      </c>
      <c r="J1871" t="s">
        <v>1473</v>
      </c>
      <c r="K1871" t="s">
        <v>1574</v>
      </c>
      <c r="L1871" t="s">
        <v>7168</v>
      </c>
      <c r="M1871">
        <v>561773</v>
      </c>
      <c r="N1871">
        <v>17347</v>
      </c>
      <c r="O1871" t="s">
        <v>7169</v>
      </c>
      <c r="P1871">
        <v>0</v>
      </c>
      <c r="Q1871" t="s">
        <v>7170</v>
      </c>
      <c r="R1871" t="s">
        <v>7171</v>
      </c>
      <c r="S1871">
        <v>871</v>
      </c>
      <c r="T1871" t="s">
        <v>37</v>
      </c>
      <c r="U1871" t="s">
        <v>38</v>
      </c>
      <c r="V1871" t="s">
        <v>350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431</v>
      </c>
      <c r="C1872">
        <v>242</v>
      </c>
      <c r="D1872">
        <v>129</v>
      </c>
      <c r="E1872">
        <v>0</v>
      </c>
      <c r="F1872">
        <v>655</v>
      </c>
      <c r="G1872" t="s">
        <v>672</v>
      </c>
      <c r="H1872">
        <v>2000</v>
      </c>
      <c r="I1872">
        <v>25517500</v>
      </c>
      <c r="J1872" t="s">
        <v>3726</v>
      </c>
      <c r="K1872" t="s">
        <v>631</v>
      </c>
      <c r="L1872" t="s">
        <v>7172</v>
      </c>
      <c r="M1872">
        <v>40941</v>
      </c>
      <c r="N1872">
        <v>4264</v>
      </c>
      <c r="O1872" t="s">
        <v>1087</v>
      </c>
      <c r="P1872">
        <v>1</v>
      </c>
      <c r="Q1872" t="s">
        <v>7173</v>
      </c>
      <c r="R1872" t="s">
        <v>7174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2751</v>
      </c>
      <c r="C1873">
        <v>309</v>
      </c>
      <c r="D1873">
        <v>93</v>
      </c>
      <c r="E1873">
        <v>180</v>
      </c>
      <c r="F1873">
        <v>485</v>
      </c>
      <c r="G1873" t="s">
        <v>6483</v>
      </c>
      <c r="H1873">
        <v>14000</v>
      </c>
      <c r="I1873">
        <v>145000989</v>
      </c>
      <c r="J1873" t="s">
        <v>59</v>
      </c>
      <c r="K1873" t="s">
        <v>158</v>
      </c>
      <c r="L1873" t="s">
        <v>7175</v>
      </c>
      <c r="M1873">
        <v>483756</v>
      </c>
      <c r="N1873">
        <v>16461</v>
      </c>
      <c r="O1873" t="s">
        <v>2007</v>
      </c>
      <c r="P1873">
        <v>0</v>
      </c>
      <c r="Q1873" t="s">
        <v>7176</v>
      </c>
      <c r="R1873" t="s">
        <v>7177</v>
      </c>
      <c r="S1873">
        <v>974</v>
      </c>
      <c r="T1873" t="s">
        <v>37</v>
      </c>
      <c r="U1873" t="s">
        <v>727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7178</v>
      </c>
      <c r="C1874">
        <v>85</v>
      </c>
      <c r="D1874">
        <v>118</v>
      </c>
      <c r="E1874">
        <v>97</v>
      </c>
      <c r="F1874">
        <v>437</v>
      </c>
      <c r="G1874" t="s">
        <v>1591</v>
      </c>
      <c r="H1874">
        <v>775</v>
      </c>
      <c r="I1874">
        <v>26761283</v>
      </c>
      <c r="J1874" t="s">
        <v>151</v>
      </c>
      <c r="K1874" t="s">
        <v>7179</v>
      </c>
      <c r="L1874" t="s">
        <v>7180</v>
      </c>
      <c r="M1874">
        <v>43084</v>
      </c>
      <c r="N1874">
        <v>3197</v>
      </c>
      <c r="O1874" t="s">
        <v>3874</v>
      </c>
      <c r="P1874">
        <v>0</v>
      </c>
      <c r="Q1874" t="s">
        <v>7181</v>
      </c>
      <c r="R1874" t="s">
        <v>7182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1074</v>
      </c>
      <c r="C1875">
        <v>48</v>
      </c>
      <c r="D1875">
        <v>129</v>
      </c>
      <c r="E1875">
        <v>81</v>
      </c>
      <c r="F1875">
        <v>164</v>
      </c>
      <c r="G1875" t="s">
        <v>1397</v>
      </c>
      <c r="H1875">
        <v>970</v>
      </c>
      <c r="I1875">
        <v>121945720</v>
      </c>
      <c r="J1875" t="s">
        <v>7183</v>
      </c>
      <c r="K1875" t="s">
        <v>1619</v>
      </c>
      <c r="L1875" t="s">
        <v>7184</v>
      </c>
      <c r="M1875">
        <v>89972</v>
      </c>
      <c r="N1875">
        <v>2551</v>
      </c>
      <c r="O1875" t="s">
        <v>7185</v>
      </c>
      <c r="P1875">
        <v>0</v>
      </c>
      <c r="Q1875" t="s">
        <v>7186</v>
      </c>
      <c r="R1875" t="s">
        <v>7187</v>
      </c>
      <c r="S1875">
        <v>126</v>
      </c>
      <c r="T1875" t="s">
        <v>37</v>
      </c>
      <c r="U1875" t="s">
        <v>38</v>
      </c>
      <c r="V1875" t="s">
        <v>350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424</v>
      </c>
      <c r="B1876" t="s">
        <v>251</v>
      </c>
      <c r="C1876">
        <v>174</v>
      </c>
      <c r="D1876">
        <v>185</v>
      </c>
      <c r="E1876">
        <v>14000</v>
      </c>
      <c r="F1876">
        <v>212</v>
      </c>
      <c r="G1876" t="s">
        <v>7188</v>
      </c>
      <c r="H1876">
        <v>14000</v>
      </c>
      <c r="I1876">
        <v>96067179</v>
      </c>
      <c r="J1876" t="s">
        <v>3726</v>
      </c>
      <c r="K1876" t="s">
        <v>158</v>
      </c>
      <c r="L1876" t="s">
        <v>7189</v>
      </c>
      <c r="M1876">
        <v>865020</v>
      </c>
      <c r="N1876">
        <v>15233</v>
      </c>
      <c r="O1876" t="s">
        <v>7190</v>
      </c>
      <c r="P1876">
        <v>0</v>
      </c>
      <c r="Q1876" t="s">
        <v>7191</v>
      </c>
      <c r="R1876" t="s">
        <v>7192</v>
      </c>
      <c r="S1876">
        <v>1273</v>
      </c>
      <c r="T1876" t="s">
        <v>37</v>
      </c>
      <c r="U1876" t="s">
        <v>38</v>
      </c>
      <c r="V1876" t="s">
        <v>350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1488</v>
      </c>
      <c r="C1877">
        <v>373</v>
      </c>
      <c r="D1877">
        <v>146</v>
      </c>
      <c r="E1877">
        <v>150</v>
      </c>
      <c r="F1877">
        <v>2000</v>
      </c>
      <c r="G1877" t="s">
        <v>162</v>
      </c>
      <c r="H1877">
        <v>15000</v>
      </c>
      <c r="I1877">
        <v>169705587</v>
      </c>
      <c r="J1877" t="s">
        <v>1473</v>
      </c>
      <c r="K1877" t="s">
        <v>131</v>
      </c>
      <c r="L1877" t="s">
        <v>7193</v>
      </c>
      <c r="M1877">
        <v>318955</v>
      </c>
      <c r="N1877">
        <v>23227</v>
      </c>
      <c r="O1877" t="s">
        <v>407</v>
      </c>
      <c r="P1877">
        <v>2</v>
      </c>
      <c r="Q1877" t="s">
        <v>7194</v>
      </c>
      <c r="R1877" t="s">
        <v>7195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581</v>
      </c>
      <c r="C1878">
        <v>224</v>
      </c>
      <c r="D1878">
        <v>128</v>
      </c>
      <c r="E1878">
        <v>386</v>
      </c>
      <c r="F1878">
        <v>203</v>
      </c>
      <c r="G1878" t="s">
        <v>228</v>
      </c>
      <c r="H1878">
        <v>19000</v>
      </c>
      <c r="I1878">
        <v>3254172</v>
      </c>
      <c r="J1878" t="s">
        <v>1537</v>
      </c>
      <c r="K1878" t="s">
        <v>233</v>
      </c>
      <c r="L1878" t="s">
        <v>7196</v>
      </c>
      <c r="M1878">
        <v>29282</v>
      </c>
      <c r="N1878">
        <v>36337</v>
      </c>
      <c r="O1878" t="s">
        <v>7197</v>
      </c>
      <c r="P1878">
        <v>1</v>
      </c>
      <c r="Q1878" t="s">
        <v>7198</v>
      </c>
      <c r="R1878" t="s">
        <v>7199</v>
      </c>
      <c r="S1878">
        <v>105</v>
      </c>
      <c r="T1878" t="s">
        <v>37</v>
      </c>
      <c r="U1878" t="s">
        <v>38</v>
      </c>
      <c r="V1878" t="s">
        <v>350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771</v>
      </c>
      <c r="C1879">
        <v>94</v>
      </c>
      <c r="D1879">
        <v>93</v>
      </c>
      <c r="E1879">
        <v>67</v>
      </c>
      <c r="F1879">
        <v>596</v>
      </c>
      <c r="G1879" t="s">
        <v>1159</v>
      </c>
      <c r="H1879">
        <v>4000</v>
      </c>
      <c r="I1879">
        <v>84185387</v>
      </c>
      <c r="J1879" t="s">
        <v>7200</v>
      </c>
      <c r="K1879" t="s">
        <v>1161</v>
      </c>
      <c r="L1879" t="s">
        <v>7201</v>
      </c>
      <c r="M1879">
        <v>33180</v>
      </c>
      <c r="N1879">
        <v>7800</v>
      </c>
      <c r="O1879" t="s">
        <v>744</v>
      </c>
      <c r="P1879">
        <v>0</v>
      </c>
      <c r="Q1879" t="s">
        <v>7202</v>
      </c>
      <c r="R1879" t="s">
        <v>7203</v>
      </c>
      <c r="S1879">
        <v>149</v>
      </c>
      <c r="T1879" t="s">
        <v>37</v>
      </c>
      <c r="U1879" t="s">
        <v>38</v>
      </c>
      <c r="V1879" t="s">
        <v>84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7204</v>
      </c>
      <c r="C1880">
        <v>25</v>
      </c>
      <c r="D1880">
        <v>107</v>
      </c>
      <c r="E1880">
        <v>0</v>
      </c>
      <c r="F1880">
        <v>48</v>
      </c>
      <c r="G1880" t="s">
        <v>7205</v>
      </c>
      <c r="H1880">
        <v>1000</v>
      </c>
      <c r="J1880" t="s">
        <v>7206</v>
      </c>
      <c r="K1880" t="s">
        <v>395</v>
      </c>
      <c r="L1880" t="s">
        <v>7207</v>
      </c>
      <c r="M1880">
        <v>3170</v>
      </c>
      <c r="N1880">
        <v>1166</v>
      </c>
      <c r="O1880" t="s">
        <v>7208</v>
      </c>
      <c r="P1880">
        <v>1</v>
      </c>
      <c r="Q1880" t="s">
        <v>7209</v>
      </c>
      <c r="R1880" t="s">
        <v>7210</v>
      </c>
      <c r="S1880">
        <v>18</v>
      </c>
      <c r="T1880" t="s">
        <v>3427</v>
      </c>
      <c r="U1880" t="s">
        <v>4956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5473</v>
      </c>
      <c r="C1881">
        <v>273</v>
      </c>
      <c r="D1881">
        <v>97</v>
      </c>
      <c r="E1881">
        <v>31</v>
      </c>
      <c r="F1881">
        <v>662</v>
      </c>
      <c r="G1881" t="s">
        <v>7211</v>
      </c>
      <c r="H1881">
        <v>918</v>
      </c>
      <c r="I1881">
        <v>82163317</v>
      </c>
      <c r="J1881" t="s">
        <v>2690</v>
      </c>
      <c r="K1881" t="s">
        <v>7212</v>
      </c>
      <c r="L1881" t="s">
        <v>7213</v>
      </c>
      <c r="M1881">
        <v>89101</v>
      </c>
      <c r="N1881">
        <v>4692</v>
      </c>
      <c r="O1881" t="s">
        <v>430</v>
      </c>
      <c r="P1881">
        <v>0</v>
      </c>
      <c r="Q1881" t="s">
        <v>7214</v>
      </c>
      <c r="R1881" t="s">
        <v>7215</v>
      </c>
      <c r="S1881">
        <v>885</v>
      </c>
      <c r="T1881" t="s">
        <v>37</v>
      </c>
      <c r="U1881" t="s">
        <v>38</v>
      </c>
      <c r="V1881" t="s">
        <v>350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7216</v>
      </c>
      <c r="C1882">
        <v>78</v>
      </c>
      <c r="D1882">
        <v>101</v>
      </c>
      <c r="E1882">
        <v>187</v>
      </c>
      <c r="F1882">
        <v>127</v>
      </c>
      <c r="G1882" t="s">
        <v>7217</v>
      </c>
      <c r="H1882">
        <v>554</v>
      </c>
      <c r="J1882" t="s">
        <v>1473</v>
      </c>
      <c r="K1882" t="s">
        <v>507</v>
      </c>
      <c r="L1882" t="s">
        <v>7218</v>
      </c>
      <c r="M1882">
        <v>2863</v>
      </c>
      <c r="N1882">
        <v>1041</v>
      </c>
      <c r="O1882" t="s">
        <v>7219</v>
      </c>
      <c r="P1882">
        <v>2</v>
      </c>
      <c r="R1882" t="s">
        <v>7220</v>
      </c>
      <c r="S1882">
        <v>25</v>
      </c>
      <c r="T1882" t="s">
        <v>37</v>
      </c>
      <c r="U1882" t="s">
        <v>56</v>
      </c>
      <c r="V1882" t="s">
        <v>2616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3659</v>
      </c>
      <c r="C1883">
        <v>66</v>
      </c>
      <c r="D1883">
        <v>82</v>
      </c>
      <c r="E1883">
        <v>8</v>
      </c>
      <c r="F1883">
        <v>179</v>
      </c>
      <c r="G1883" t="s">
        <v>2769</v>
      </c>
      <c r="H1883">
        <v>770</v>
      </c>
      <c r="I1883">
        <v>80920948</v>
      </c>
      <c r="J1883" t="s">
        <v>290</v>
      </c>
      <c r="K1883" t="s">
        <v>517</v>
      </c>
      <c r="L1883" t="s">
        <v>7221</v>
      </c>
      <c r="M1883">
        <v>23943</v>
      </c>
      <c r="N1883">
        <v>2251</v>
      </c>
      <c r="O1883" t="s">
        <v>5789</v>
      </c>
      <c r="P1883">
        <v>0</v>
      </c>
      <c r="Q1883" t="s">
        <v>7222</v>
      </c>
      <c r="R1883" t="s">
        <v>7223</v>
      </c>
      <c r="S1883">
        <v>118</v>
      </c>
      <c r="T1883" t="s">
        <v>37</v>
      </c>
      <c r="U1883" t="s">
        <v>38</v>
      </c>
      <c r="V1883" t="s">
        <v>188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338</v>
      </c>
      <c r="C1884">
        <v>459</v>
      </c>
      <c r="D1884">
        <v>85</v>
      </c>
      <c r="E1884">
        <v>198</v>
      </c>
      <c r="F1884">
        <v>387</v>
      </c>
      <c r="G1884" t="s">
        <v>7224</v>
      </c>
      <c r="H1884">
        <v>2000</v>
      </c>
      <c r="I1884">
        <v>80034302</v>
      </c>
      <c r="J1884" t="s">
        <v>1486</v>
      </c>
      <c r="K1884" t="s">
        <v>407</v>
      </c>
      <c r="L1884" t="s">
        <v>7225</v>
      </c>
      <c r="M1884">
        <v>296787</v>
      </c>
      <c r="N1884">
        <v>3958</v>
      </c>
      <c r="O1884" t="s">
        <v>7226</v>
      </c>
      <c r="P1884">
        <v>0</v>
      </c>
      <c r="Q1884" t="s">
        <v>7227</v>
      </c>
      <c r="R1884" t="s">
        <v>7228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7229</v>
      </c>
      <c r="C1885">
        <v>68</v>
      </c>
      <c r="D1885">
        <v>88</v>
      </c>
      <c r="E1885">
        <v>34</v>
      </c>
      <c r="F1885">
        <v>445</v>
      </c>
      <c r="G1885" t="s">
        <v>7230</v>
      </c>
      <c r="H1885">
        <v>642</v>
      </c>
      <c r="I1885">
        <v>78656813</v>
      </c>
      <c r="J1885" t="s">
        <v>1345</v>
      </c>
      <c r="K1885" t="s">
        <v>7231</v>
      </c>
      <c r="L1885" t="s">
        <v>7232</v>
      </c>
      <c r="M1885">
        <v>42765</v>
      </c>
      <c r="N1885">
        <v>2501</v>
      </c>
      <c r="O1885" t="s">
        <v>7233</v>
      </c>
      <c r="P1885">
        <v>0</v>
      </c>
      <c r="Q1885" t="s">
        <v>7234</v>
      </c>
      <c r="R1885" t="s">
        <v>7235</v>
      </c>
      <c r="S1885">
        <v>93</v>
      </c>
      <c r="T1885" t="s">
        <v>37</v>
      </c>
      <c r="U1885" t="s">
        <v>38</v>
      </c>
      <c r="V1885" t="s">
        <v>84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1071</v>
      </c>
      <c r="C1886">
        <v>123</v>
      </c>
      <c r="D1886">
        <v>119</v>
      </c>
      <c r="E1886">
        <v>0</v>
      </c>
      <c r="F1886">
        <v>188</v>
      </c>
      <c r="G1886" t="s">
        <v>7236</v>
      </c>
      <c r="H1886">
        <v>22000</v>
      </c>
      <c r="I1886">
        <v>76270454</v>
      </c>
      <c r="J1886" t="s">
        <v>1018</v>
      </c>
      <c r="K1886" t="s">
        <v>850</v>
      </c>
      <c r="L1886" t="s">
        <v>7237</v>
      </c>
      <c r="M1886">
        <v>219008</v>
      </c>
      <c r="N1886">
        <v>22767</v>
      </c>
      <c r="O1886" t="s">
        <v>4928</v>
      </c>
      <c r="P1886">
        <v>1</v>
      </c>
      <c r="Q1886" t="s">
        <v>7238</v>
      </c>
      <c r="R1886" t="s">
        <v>7239</v>
      </c>
      <c r="S1886">
        <v>418</v>
      </c>
      <c r="T1886" t="s">
        <v>37</v>
      </c>
      <c r="U1886" t="s">
        <v>38</v>
      </c>
      <c r="V1886" t="s">
        <v>350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4899</v>
      </c>
      <c r="C1887">
        <v>488</v>
      </c>
      <c r="D1887">
        <v>122</v>
      </c>
      <c r="E1887">
        <v>1000</v>
      </c>
      <c r="F1887">
        <v>883</v>
      </c>
      <c r="G1887" t="s">
        <v>600</v>
      </c>
      <c r="H1887">
        <v>2000</v>
      </c>
      <c r="I1887">
        <v>74273505</v>
      </c>
      <c r="J1887" t="s">
        <v>1018</v>
      </c>
      <c r="K1887" t="s">
        <v>257</v>
      </c>
      <c r="L1887" t="s">
        <v>7240</v>
      </c>
      <c r="M1887">
        <v>612060</v>
      </c>
      <c r="N1887">
        <v>4738</v>
      </c>
      <c r="O1887" t="s">
        <v>2331</v>
      </c>
      <c r="P1887">
        <v>0</v>
      </c>
      <c r="Q1887" t="s">
        <v>7241</v>
      </c>
      <c r="R1887" t="s">
        <v>7242</v>
      </c>
      <c r="S1887">
        <v>1518</v>
      </c>
      <c r="T1887" t="s">
        <v>37</v>
      </c>
      <c r="U1887" t="s">
        <v>38</v>
      </c>
      <c r="V1887" t="s">
        <v>350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685</v>
      </c>
      <c r="C1888">
        <v>146</v>
      </c>
      <c r="D1888">
        <v>99</v>
      </c>
      <c r="E1888">
        <v>167</v>
      </c>
      <c r="F1888">
        <v>460</v>
      </c>
      <c r="G1888" t="s">
        <v>6258</v>
      </c>
      <c r="H1888">
        <v>655</v>
      </c>
      <c r="I1888">
        <v>134141530</v>
      </c>
      <c r="J1888" t="s">
        <v>3496</v>
      </c>
      <c r="K1888" t="s">
        <v>1087</v>
      </c>
      <c r="L1888" t="s">
        <v>7243</v>
      </c>
      <c r="M1888">
        <v>75903</v>
      </c>
      <c r="N1888">
        <v>2394</v>
      </c>
      <c r="O1888" t="s">
        <v>7244</v>
      </c>
      <c r="P1888">
        <v>1</v>
      </c>
      <c r="Q1888" t="s">
        <v>7245</v>
      </c>
      <c r="R1888" t="s">
        <v>7246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7247</v>
      </c>
      <c r="C1889">
        <v>168</v>
      </c>
      <c r="D1889">
        <v>97</v>
      </c>
      <c r="E1889">
        <v>11</v>
      </c>
      <c r="F1889">
        <v>887</v>
      </c>
      <c r="G1889" t="s">
        <v>254</v>
      </c>
      <c r="H1889">
        <v>14000</v>
      </c>
      <c r="I1889">
        <v>71500556</v>
      </c>
      <c r="J1889" t="s">
        <v>715</v>
      </c>
      <c r="K1889" t="s">
        <v>272</v>
      </c>
      <c r="L1889" t="s">
        <v>7248</v>
      </c>
      <c r="M1889">
        <v>171568</v>
      </c>
      <c r="N1889">
        <v>16999</v>
      </c>
      <c r="O1889" t="s">
        <v>1092</v>
      </c>
      <c r="P1889">
        <v>3</v>
      </c>
      <c r="Q1889" t="s">
        <v>7249</v>
      </c>
      <c r="R1889" t="s">
        <v>7250</v>
      </c>
      <c r="S1889">
        <v>571</v>
      </c>
      <c r="T1889" t="s">
        <v>37</v>
      </c>
      <c r="U1889" t="s">
        <v>56</v>
      </c>
      <c r="V1889" t="s">
        <v>350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5421</v>
      </c>
      <c r="C1890">
        <v>152</v>
      </c>
      <c r="D1890">
        <v>121</v>
      </c>
      <c r="E1890">
        <v>529</v>
      </c>
      <c r="F1890">
        <v>163</v>
      </c>
      <c r="G1890" t="s">
        <v>7251</v>
      </c>
      <c r="H1890">
        <v>541</v>
      </c>
      <c r="I1890">
        <v>71309760</v>
      </c>
      <c r="J1890" t="s">
        <v>151</v>
      </c>
      <c r="K1890" t="s">
        <v>1387</v>
      </c>
      <c r="L1890" t="s">
        <v>7252</v>
      </c>
      <c r="M1890">
        <v>150308</v>
      </c>
      <c r="N1890">
        <v>1323</v>
      </c>
      <c r="O1890" t="s">
        <v>7253</v>
      </c>
      <c r="P1890">
        <v>1</v>
      </c>
      <c r="Q1890" t="s">
        <v>7254</v>
      </c>
      <c r="R1890" t="s">
        <v>7255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7256</v>
      </c>
      <c r="C1891">
        <v>133</v>
      </c>
      <c r="D1891">
        <v>95</v>
      </c>
      <c r="E1891">
        <v>0</v>
      </c>
      <c r="F1891">
        <v>643</v>
      </c>
      <c r="G1891" t="s">
        <v>1087</v>
      </c>
      <c r="H1891">
        <v>934</v>
      </c>
      <c r="I1891">
        <v>89808372</v>
      </c>
      <c r="J1891" t="s">
        <v>809</v>
      </c>
      <c r="K1891" t="s">
        <v>2992</v>
      </c>
      <c r="L1891" t="s">
        <v>7257</v>
      </c>
      <c r="M1891">
        <v>46417</v>
      </c>
      <c r="N1891">
        <v>3500</v>
      </c>
      <c r="O1891" t="s">
        <v>7258</v>
      </c>
      <c r="P1891">
        <v>2</v>
      </c>
      <c r="Q1891" t="s">
        <v>7259</v>
      </c>
      <c r="R1891" t="s">
        <v>7260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2919</v>
      </c>
      <c r="C1892">
        <v>139</v>
      </c>
      <c r="D1892">
        <v>105</v>
      </c>
      <c r="E1892">
        <v>99</v>
      </c>
      <c r="F1892">
        <v>433</v>
      </c>
      <c r="G1892" t="s">
        <v>7261</v>
      </c>
      <c r="H1892">
        <v>3000</v>
      </c>
      <c r="I1892">
        <v>77264926</v>
      </c>
      <c r="J1892" t="s">
        <v>1349</v>
      </c>
      <c r="K1892" t="s">
        <v>1210</v>
      </c>
      <c r="L1892" t="s">
        <v>7262</v>
      </c>
      <c r="M1892">
        <v>21176</v>
      </c>
      <c r="N1892">
        <v>5740</v>
      </c>
      <c r="O1892" t="s">
        <v>503</v>
      </c>
      <c r="P1892">
        <v>5</v>
      </c>
      <c r="Q1892" t="s">
        <v>7263</v>
      </c>
      <c r="R1892" t="s">
        <v>7264</v>
      </c>
      <c r="S1892">
        <v>107</v>
      </c>
      <c r="T1892" t="s">
        <v>37</v>
      </c>
      <c r="U1892" t="s">
        <v>38</v>
      </c>
      <c r="V1892" t="s">
        <v>84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1239</v>
      </c>
      <c r="C1893">
        <v>245</v>
      </c>
      <c r="D1893">
        <v>108</v>
      </c>
      <c r="E1893">
        <v>425</v>
      </c>
      <c r="F1893">
        <v>766</v>
      </c>
      <c r="G1893" t="s">
        <v>7265</v>
      </c>
      <c r="H1893">
        <v>20000</v>
      </c>
      <c r="I1893">
        <v>70625986</v>
      </c>
      <c r="J1893" t="s">
        <v>816</v>
      </c>
      <c r="K1893" t="s">
        <v>464</v>
      </c>
      <c r="L1893" t="s">
        <v>7266</v>
      </c>
      <c r="M1893">
        <v>168717</v>
      </c>
      <c r="N1893">
        <v>22739</v>
      </c>
      <c r="O1893" t="s">
        <v>321</v>
      </c>
      <c r="P1893">
        <v>1</v>
      </c>
      <c r="Q1893" t="s">
        <v>7267</v>
      </c>
      <c r="R1893" t="s">
        <v>7268</v>
      </c>
      <c r="S1893">
        <v>178</v>
      </c>
      <c r="T1893" t="s">
        <v>37</v>
      </c>
      <c r="U1893" t="s">
        <v>38</v>
      </c>
      <c r="V1893" t="s">
        <v>350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3771</v>
      </c>
      <c r="C1894">
        <v>84</v>
      </c>
      <c r="D1894">
        <v>134</v>
      </c>
      <c r="E1894">
        <v>170</v>
      </c>
      <c r="F1894">
        <v>472</v>
      </c>
      <c r="G1894" t="s">
        <v>7269</v>
      </c>
      <c r="H1894">
        <v>2000</v>
      </c>
      <c r="I1894">
        <v>56505065</v>
      </c>
      <c r="J1894" t="s">
        <v>7270</v>
      </c>
      <c r="K1894" t="s">
        <v>1333</v>
      </c>
      <c r="L1894" t="s">
        <v>7271</v>
      </c>
      <c r="M1894">
        <v>95241</v>
      </c>
      <c r="N1894">
        <v>4453</v>
      </c>
      <c r="O1894" t="s">
        <v>4146</v>
      </c>
      <c r="P1894">
        <v>0</v>
      </c>
      <c r="Q1894" t="s">
        <v>7272</v>
      </c>
      <c r="R1894" t="s">
        <v>7273</v>
      </c>
      <c r="S1894">
        <v>439</v>
      </c>
      <c r="T1894" t="s">
        <v>37</v>
      </c>
      <c r="U1894" t="s">
        <v>38</v>
      </c>
      <c r="V1894" t="s">
        <v>350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1485</v>
      </c>
      <c r="C1895">
        <v>70</v>
      </c>
      <c r="D1895">
        <v>115</v>
      </c>
      <c r="E1895">
        <v>43</v>
      </c>
      <c r="F1895">
        <v>775</v>
      </c>
      <c r="G1895" t="s">
        <v>285</v>
      </c>
      <c r="H1895">
        <v>5000</v>
      </c>
      <c r="I1895">
        <v>55973336</v>
      </c>
      <c r="J1895" t="s">
        <v>223</v>
      </c>
      <c r="K1895" t="s">
        <v>302</v>
      </c>
      <c r="L1895" t="s">
        <v>7274</v>
      </c>
      <c r="M1895">
        <v>57040</v>
      </c>
      <c r="N1895">
        <v>9082</v>
      </c>
      <c r="O1895" t="s">
        <v>5271</v>
      </c>
      <c r="P1895">
        <v>1</v>
      </c>
      <c r="Q1895" t="s">
        <v>7275</v>
      </c>
      <c r="R1895" t="s">
        <v>7276</v>
      </c>
      <c r="S1895">
        <v>365</v>
      </c>
      <c r="T1895" t="s">
        <v>37</v>
      </c>
      <c r="U1895" t="s">
        <v>38</v>
      </c>
      <c r="V1895" t="s">
        <v>350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564</v>
      </c>
      <c r="C1896">
        <v>154</v>
      </c>
      <c r="D1896">
        <v>107</v>
      </c>
      <c r="E1896">
        <v>503</v>
      </c>
      <c r="F1896">
        <v>108</v>
      </c>
      <c r="G1896" t="s">
        <v>7277</v>
      </c>
      <c r="H1896">
        <v>264</v>
      </c>
      <c r="J1896" t="s">
        <v>7278</v>
      </c>
      <c r="K1896" t="s">
        <v>7279</v>
      </c>
      <c r="L1896" t="s">
        <v>7280</v>
      </c>
      <c r="M1896">
        <v>80958</v>
      </c>
      <c r="N1896">
        <v>673</v>
      </c>
      <c r="O1896" t="s">
        <v>7281</v>
      </c>
      <c r="P1896">
        <v>2</v>
      </c>
      <c r="Q1896" t="s">
        <v>7282</v>
      </c>
      <c r="R1896" t="s">
        <v>7283</v>
      </c>
      <c r="S1896">
        <v>310</v>
      </c>
      <c r="T1896" t="s">
        <v>37</v>
      </c>
      <c r="U1896" t="s">
        <v>56</v>
      </c>
      <c r="V1896" t="s">
        <v>350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3281</v>
      </c>
      <c r="C1897">
        <v>216</v>
      </c>
      <c r="D1897">
        <v>86</v>
      </c>
      <c r="E1897">
        <v>70</v>
      </c>
      <c r="F1897">
        <v>318</v>
      </c>
      <c r="G1897" t="s">
        <v>7284</v>
      </c>
      <c r="H1897">
        <v>440</v>
      </c>
      <c r="I1897">
        <v>54098051</v>
      </c>
      <c r="J1897" t="s">
        <v>4189</v>
      </c>
      <c r="K1897" t="s">
        <v>7285</v>
      </c>
      <c r="L1897" t="s">
        <v>7286</v>
      </c>
      <c r="M1897">
        <v>102861</v>
      </c>
      <c r="N1897">
        <v>2420</v>
      </c>
      <c r="O1897" t="s">
        <v>3447</v>
      </c>
      <c r="P1897">
        <v>0</v>
      </c>
      <c r="Q1897" t="s">
        <v>7287</v>
      </c>
      <c r="R1897" t="s">
        <v>7288</v>
      </c>
      <c r="S1897">
        <v>571</v>
      </c>
      <c r="T1897" t="s">
        <v>37</v>
      </c>
      <c r="U1897" t="s">
        <v>435</v>
      </c>
      <c r="V1897" t="s">
        <v>350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4990</v>
      </c>
      <c r="C1898">
        <v>170</v>
      </c>
      <c r="D1898">
        <v>101</v>
      </c>
      <c r="E1898">
        <v>96</v>
      </c>
      <c r="F1898">
        <v>204</v>
      </c>
      <c r="G1898" t="s">
        <v>7289</v>
      </c>
      <c r="H1898">
        <v>713</v>
      </c>
      <c r="I1898">
        <v>60443237</v>
      </c>
      <c r="J1898" t="s">
        <v>151</v>
      </c>
      <c r="K1898" t="s">
        <v>849</v>
      </c>
      <c r="L1898" t="s">
        <v>7290</v>
      </c>
      <c r="M1898">
        <v>76882</v>
      </c>
      <c r="N1898">
        <v>1852</v>
      </c>
      <c r="O1898" t="s">
        <v>7291</v>
      </c>
      <c r="P1898">
        <v>0</v>
      </c>
      <c r="Q1898" t="s">
        <v>7292</v>
      </c>
      <c r="R1898" t="s">
        <v>7293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7294</v>
      </c>
      <c r="C1899">
        <v>181</v>
      </c>
      <c r="D1899">
        <v>96</v>
      </c>
      <c r="E1899">
        <v>47</v>
      </c>
      <c r="F1899">
        <v>3000</v>
      </c>
      <c r="G1899" t="s">
        <v>942</v>
      </c>
      <c r="H1899">
        <v>14000</v>
      </c>
      <c r="I1899">
        <v>82234139</v>
      </c>
      <c r="J1899" t="s">
        <v>325</v>
      </c>
      <c r="K1899" t="s">
        <v>402</v>
      </c>
      <c r="L1899" t="s">
        <v>7295</v>
      </c>
      <c r="M1899">
        <v>110390</v>
      </c>
      <c r="N1899">
        <v>28071</v>
      </c>
      <c r="O1899" t="s">
        <v>1210</v>
      </c>
      <c r="P1899">
        <v>3</v>
      </c>
      <c r="Q1899" t="s">
        <v>7296</v>
      </c>
      <c r="R1899" t="s">
        <v>7297</v>
      </c>
      <c r="S1899">
        <v>522</v>
      </c>
      <c r="T1899" t="s">
        <v>37</v>
      </c>
      <c r="U1899" t="s">
        <v>38</v>
      </c>
      <c r="V1899" t="s">
        <v>84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101</v>
      </c>
      <c r="C1900">
        <v>226</v>
      </c>
      <c r="D1900">
        <v>101</v>
      </c>
      <c r="E1900">
        <v>395</v>
      </c>
      <c r="F1900">
        <v>2000</v>
      </c>
      <c r="G1900" t="s">
        <v>150</v>
      </c>
      <c r="H1900">
        <v>40000</v>
      </c>
      <c r="I1900">
        <v>51676606</v>
      </c>
      <c r="J1900" t="s">
        <v>7298</v>
      </c>
      <c r="K1900" t="s">
        <v>43</v>
      </c>
      <c r="L1900" t="s">
        <v>7299</v>
      </c>
      <c r="M1900">
        <v>174591</v>
      </c>
      <c r="N1900">
        <v>58823</v>
      </c>
      <c r="O1900" t="s">
        <v>257</v>
      </c>
      <c r="P1900">
        <v>1</v>
      </c>
      <c r="Q1900" t="s">
        <v>7300</v>
      </c>
      <c r="R1900" t="s">
        <v>7301</v>
      </c>
      <c r="S1900">
        <v>632</v>
      </c>
      <c r="T1900" t="s">
        <v>37</v>
      </c>
      <c r="U1900" t="s">
        <v>38</v>
      </c>
      <c r="V1900" t="s">
        <v>84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7302</v>
      </c>
      <c r="C1901">
        <v>24</v>
      </c>
      <c r="D1901">
        <v>100</v>
      </c>
      <c r="E1901">
        <v>0</v>
      </c>
      <c r="F1901">
        <v>400</v>
      </c>
      <c r="G1901" t="s">
        <v>6258</v>
      </c>
      <c r="H1901">
        <v>975</v>
      </c>
      <c r="I1901">
        <v>52528330</v>
      </c>
      <c r="J1901" t="s">
        <v>1188</v>
      </c>
      <c r="K1901" t="s">
        <v>1785</v>
      </c>
      <c r="L1901" t="s">
        <v>7303</v>
      </c>
      <c r="M1901">
        <v>4265</v>
      </c>
      <c r="N1901">
        <v>3202</v>
      </c>
      <c r="O1901" t="s">
        <v>7304</v>
      </c>
      <c r="P1901">
        <v>0</v>
      </c>
      <c r="Q1901" t="s">
        <v>7305</v>
      </c>
      <c r="R1901" t="s">
        <v>7306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7307</v>
      </c>
      <c r="C1902">
        <v>408</v>
      </c>
      <c r="D1902">
        <v>117</v>
      </c>
      <c r="E1902">
        <v>248</v>
      </c>
      <c r="F1902">
        <v>726</v>
      </c>
      <c r="G1902" t="s">
        <v>823</v>
      </c>
      <c r="H1902">
        <v>14000</v>
      </c>
      <c r="I1902">
        <v>51533608</v>
      </c>
      <c r="J1902" t="s">
        <v>408</v>
      </c>
      <c r="K1902" t="s">
        <v>158</v>
      </c>
      <c r="L1902" t="s">
        <v>7308</v>
      </c>
      <c r="M1902">
        <v>203111</v>
      </c>
      <c r="N1902">
        <v>16606</v>
      </c>
      <c r="O1902" t="s">
        <v>2980</v>
      </c>
      <c r="P1902">
        <v>1</v>
      </c>
      <c r="Q1902" t="s">
        <v>7309</v>
      </c>
      <c r="R1902" t="s">
        <v>7310</v>
      </c>
      <c r="S1902">
        <v>755</v>
      </c>
      <c r="T1902" t="s">
        <v>37</v>
      </c>
      <c r="U1902" t="s">
        <v>38</v>
      </c>
      <c r="V1902" t="s">
        <v>350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7311</v>
      </c>
      <c r="C1903">
        <v>180</v>
      </c>
      <c r="D1903">
        <v>101</v>
      </c>
      <c r="E1903">
        <v>21</v>
      </c>
      <c r="F1903">
        <v>317</v>
      </c>
      <c r="G1903" t="s">
        <v>2425</v>
      </c>
      <c r="H1903">
        <v>22000</v>
      </c>
      <c r="I1903">
        <v>51097664</v>
      </c>
      <c r="J1903" t="s">
        <v>3918</v>
      </c>
      <c r="K1903" t="s">
        <v>850</v>
      </c>
      <c r="L1903" t="s">
        <v>7312</v>
      </c>
      <c r="M1903">
        <v>70205</v>
      </c>
      <c r="N1903">
        <v>23328</v>
      </c>
      <c r="O1903" t="s">
        <v>5650</v>
      </c>
      <c r="P1903">
        <v>0</v>
      </c>
      <c r="Q1903" t="s">
        <v>7313</v>
      </c>
      <c r="R1903" t="s">
        <v>7314</v>
      </c>
      <c r="S1903">
        <v>450</v>
      </c>
      <c r="T1903" t="s">
        <v>37</v>
      </c>
      <c r="U1903" t="s">
        <v>38</v>
      </c>
      <c r="V1903" t="s">
        <v>350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852</v>
      </c>
      <c r="C1904">
        <v>181</v>
      </c>
      <c r="D1904">
        <v>98</v>
      </c>
      <c r="E1904">
        <v>285</v>
      </c>
      <c r="F1904">
        <v>7000</v>
      </c>
      <c r="G1904" t="s">
        <v>645</v>
      </c>
      <c r="H1904">
        <v>640000</v>
      </c>
      <c r="I1904">
        <v>84136909</v>
      </c>
      <c r="J1904" t="s">
        <v>809</v>
      </c>
      <c r="K1904" t="s">
        <v>7315</v>
      </c>
      <c r="L1904" t="s">
        <v>7316</v>
      </c>
      <c r="M1904">
        <v>267921</v>
      </c>
      <c r="N1904">
        <v>656730</v>
      </c>
      <c r="O1904" t="s">
        <v>311</v>
      </c>
      <c r="P1904">
        <v>5</v>
      </c>
      <c r="Q1904" t="s">
        <v>7317</v>
      </c>
      <c r="R1904" t="s">
        <v>7318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293</v>
      </c>
      <c r="C1905">
        <v>192</v>
      </c>
      <c r="D1905">
        <v>146</v>
      </c>
      <c r="E1905">
        <v>17000</v>
      </c>
      <c r="F1905">
        <v>635</v>
      </c>
      <c r="G1905" t="s">
        <v>1397</v>
      </c>
      <c r="H1905">
        <v>22000</v>
      </c>
      <c r="I1905">
        <v>46836394</v>
      </c>
      <c r="J1905" t="s">
        <v>839</v>
      </c>
      <c r="K1905" t="s">
        <v>850</v>
      </c>
      <c r="L1905" t="s">
        <v>7319</v>
      </c>
      <c r="M1905">
        <v>728685</v>
      </c>
      <c r="N1905">
        <v>24783</v>
      </c>
      <c r="O1905" t="s">
        <v>5445</v>
      </c>
      <c r="P1905">
        <v>3</v>
      </c>
      <c r="Q1905" t="s">
        <v>7320</v>
      </c>
      <c r="R1905" t="s">
        <v>7321</v>
      </c>
      <c r="S1905">
        <v>989</v>
      </c>
      <c r="T1905" t="s">
        <v>37</v>
      </c>
      <c r="U1905" t="s">
        <v>38</v>
      </c>
      <c r="V1905" t="s">
        <v>350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2156</v>
      </c>
      <c r="C1906">
        <v>79</v>
      </c>
      <c r="D1906">
        <v>102</v>
      </c>
      <c r="E1906">
        <v>91</v>
      </c>
      <c r="F1906">
        <v>434</v>
      </c>
      <c r="G1906" t="s">
        <v>6091</v>
      </c>
      <c r="H1906">
        <v>1000</v>
      </c>
      <c r="I1906">
        <v>47285499</v>
      </c>
      <c r="J1906" t="s">
        <v>7322</v>
      </c>
      <c r="K1906" t="s">
        <v>3794</v>
      </c>
      <c r="L1906" t="s">
        <v>7323</v>
      </c>
      <c r="M1906">
        <v>26755</v>
      </c>
      <c r="N1906">
        <v>3037</v>
      </c>
      <c r="O1906" t="s">
        <v>7324</v>
      </c>
      <c r="P1906">
        <v>3</v>
      </c>
      <c r="Q1906" t="s">
        <v>7325</v>
      </c>
      <c r="R1906" t="s">
        <v>7326</v>
      </c>
      <c r="S1906">
        <v>104</v>
      </c>
      <c r="T1906" t="s">
        <v>37</v>
      </c>
      <c r="U1906" t="s">
        <v>38</v>
      </c>
      <c r="V1906" t="s">
        <v>84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4895</v>
      </c>
      <c r="C1907">
        <v>128</v>
      </c>
      <c r="D1907">
        <v>97</v>
      </c>
      <c r="E1907">
        <v>52</v>
      </c>
      <c r="F1907">
        <v>579</v>
      </c>
      <c r="G1907" t="s">
        <v>257</v>
      </c>
      <c r="H1907">
        <v>14000</v>
      </c>
      <c r="I1907">
        <v>47124400</v>
      </c>
      <c r="J1907" t="s">
        <v>309</v>
      </c>
      <c r="K1907" t="s">
        <v>272</v>
      </c>
      <c r="L1907" t="s">
        <v>7327</v>
      </c>
      <c r="M1907">
        <v>49676</v>
      </c>
      <c r="N1907">
        <v>17278</v>
      </c>
      <c r="O1907" t="s">
        <v>1137</v>
      </c>
      <c r="P1907">
        <v>0</v>
      </c>
      <c r="Q1907" t="s">
        <v>7328</v>
      </c>
      <c r="R1907" t="s">
        <v>7329</v>
      </c>
      <c r="S1907">
        <v>181</v>
      </c>
      <c r="T1907" t="s">
        <v>37</v>
      </c>
      <c r="U1907" t="s">
        <v>38</v>
      </c>
      <c r="V1907" t="s">
        <v>84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1071</v>
      </c>
      <c r="C1908">
        <v>147</v>
      </c>
      <c r="D1908">
        <v>142</v>
      </c>
      <c r="E1908">
        <v>0</v>
      </c>
      <c r="F1908">
        <v>638</v>
      </c>
      <c r="G1908" t="s">
        <v>1133</v>
      </c>
      <c r="H1908">
        <v>14000</v>
      </c>
      <c r="I1908">
        <v>44700000</v>
      </c>
      <c r="J1908" t="s">
        <v>937</v>
      </c>
      <c r="K1908" t="s">
        <v>1123</v>
      </c>
      <c r="L1908" t="s">
        <v>7330</v>
      </c>
      <c r="M1908">
        <v>537442</v>
      </c>
      <c r="N1908">
        <v>16464</v>
      </c>
      <c r="O1908" t="s">
        <v>682</v>
      </c>
      <c r="P1908">
        <v>0</v>
      </c>
      <c r="Q1908" t="s">
        <v>7331</v>
      </c>
      <c r="R1908" t="s">
        <v>7332</v>
      </c>
      <c r="S1908">
        <v>851</v>
      </c>
      <c r="T1908" t="s">
        <v>37</v>
      </c>
      <c r="U1908" t="s">
        <v>38</v>
      </c>
      <c r="V1908" t="s">
        <v>350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2768</v>
      </c>
      <c r="C1909">
        <v>49</v>
      </c>
      <c r="D1909">
        <v>98</v>
      </c>
      <c r="E1909">
        <v>176</v>
      </c>
      <c r="F1909">
        <v>468</v>
      </c>
      <c r="G1909" t="s">
        <v>1270</v>
      </c>
      <c r="H1909">
        <v>742</v>
      </c>
      <c r="I1909">
        <v>44455658</v>
      </c>
      <c r="J1909" t="s">
        <v>696</v>
      </c>
      <c r="K1909" t="s">
        <v>797</v>
      </c>
      <c r="L1909" t="s">
        <v>7333</v>
      </c>
      <c r="M1909">
        <v>36253</v>
      </c>
      <c r="N1909">
        <v>2457</v>
      </c>
      <c r="O1909" t="s">
        <v>7334</v>
      </c>
      <c r="P1909">
        <v>2</v>
      </c>
      <c r="Q1909" t="s">
        <v>7335</v>
      </c>
      <c r="R1909" t="s">
        <v>7336</v>
      </c>
      <c r="S1909">
        <v>92</v>
      </c>
      <c r="T1909" t="s">
        <v>37</v>
      </c>
      <c r="U1909" t="s">
        <v>38</v>
      </c>
      <c r="V1909" t="s">
        <v>350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7337</v>
      </c>
      <c r="C1910">
        <v>75</v>
      </c>
      <c r="D1910">
        <v>219</v>
      </c>
      <c r="E1910">
        <v>973</v>
      </c>
      <c r="F1910">
        <v>400</v>
      </c>
      <c r="G1910" t="s">
        <v>3066</v>
      </c>
      <c r="H1910">
        <v>1000</v>
      </c>
      <c r="I1910">
        <v>43984230</v>
      </c>
      <c r="J1910" t="s">
        <v>3726</v>
      </c>
      <c r="K1910" t="s">
        <v>352</v>
      </c>
      <c r="L1910" t="s">
        <v>7338</v>
      </c>
      <c r="M1910">
        <v>70274</v>
      </c>
      <c r="N1910">
        <v>2451</v>
      </c>
      <c r="O1910" t="s">
        <v>1481</v>
      </c>
      <c r="P1910">
        <v>0</v>
      </c>
      <c r="Q1910" t="s">
        <v>7339</v>
      </c>
      <c r="R1910" t="s">
        <v>7340</v>
      </c>
      <c r="S1910">
        <v>133</v>
      </c>
      <c r="T1910" t="s">
        <v>37</v>
      </c>
      <c r="U1910" t="s">
        <v>486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1622</v>
      </c>
      <c r="C1911">
        <v>270</v>
      </c>
      <c r="D1911">
        <v>109</v>
      </c>
      <c r="E1911">
        <v>175</v>
      </c>
      <c r="F1911">
        <v>733</v>
      </c>
      <c r="G1911" t="s">
        <v>7341</v>
      </c>
      <c r="H1911">
        <v>24000</v>
      </c>
      <c r="I1911">
        <v>66489425</v>
      </c>
      <c r="J1911" t="s">
        <v>282</v>
      </c>
      <c r="K1911" t="s">
        <v>74</v>
      </c>
      <c r="L1911" t="s">
        <v>7342</v>
      </c>
      <c r="M1911">
        <v>101977</v>
      </c>
      <c r="N1911">
        <v>26625</v>
      </c>
      <c r="O1911" t="s">
        <v>595</v>
      </c>
      <c r="P1911">
        <v>3</v>
      </c>
      <c r="Q1911" t="s">
        <v>7343</v>
      </c>
      <c r="R1911" t="s">
        <v>7344</v>
      </c>
      <c r="S1911">
        <v>161</v>
      </c>
      <c r="T1911" t="s">
        <v>37</v>
      </c>
      <c r="U1911" t="s">
        <v>38</v>
      </c>
      <c r="V1911" t="s">
        <v>350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178</v>
      </c>
      <c r="C1912">
        <v>29</v>
      </c>
      <c r="D1912">
        <v>97</v>
      </c>
      <c r="E1912">
        <v>420</v>
      </c>
      <c r="F1912">
        <v>585</v>
      </c>
      <c r="G1912" t="s">
        <v>5445</v>
      </c>
      <c r="H1912">
        <v>695</v>
      </c>
      <c r="I1912">
        <v>41067398</v>
      </c>
      <c r="J1912" t="s">
        <v>264</v>
      </c>
      <c r="K1912" t="s">
        <v>1286</v>
      </c>
      <c r="L1912" t="s">
        <v>7345</v>
      </c>
      <c r="M1912">
        <v>22748</v>
      </c>
      <c r="N1912">
        <v>2530</v>
      </c>
      <c r="O1912" t="s">
        <v>3013</v>
      </c>
      <c r="P1912">
        <v>2</v>
      </c>
      <c r="Q1912" t="s">
        <v>7346</v>
      </c>
      <c r="R1912" t="s">
        <v>7347</v>
      </c>
      <c r="S1912">
        <v>41</v>
      </c>
      <c r="T1912" t="s">
        <v>37</v>
      </c>
      <c r="U1912" t="s">
        <v>38</v>
      </c>
      <c r="V1912" t="s">
        <v>350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4862</v>
      </c>
      <c r="C1913">
        <v>398</v>
      </c>
      <c r="D1913">
        <v>158</v>
      </c>
      <c r="E1913">
        <v>0</v>
      </c>
      <c r="F1913">
        <v>104</v>
      </c>
      <c r="G1913" t="s">
        <v>7348</v>
      </c>
      <c r="H1913">
        <v>272</v>
      </c>
      <c r="I1913">
        <v>40218903</v>
      </c>
      <c r="J1913" t="s">
        <v>1473</v>
      </c>
      <c r="K1913" t="s">
        <v>4917</v>
      </c>
      <c r="L1913" t="s">
        <v>7349</v>
      </c>
      <c r="M1913">
        <v>372990</v>
      </c>
      <c r="N1913">
        <v>533</v>
      </c>
      <c r="O1913" t="s">
        <v>7350</v>
      </c>
      <c r="P1913">
        <v>0</v>
      </c>
      <c r="Q1913" t="s">
        <v>7351</v>
      </c>
      <c r="R1913" t="s">
        <v>7352</v>
      </c>
      <c r="S1913">
        <v>1107</v>
      </c>
      <c r="T1913" t="s">
        <v>37</v>
      </c>
      <c r="U1913" t="s">
        <v>38</v>
      </c>
      <c r="V1913" t="s">
        <v>350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7353</v>
      </c>
      <c r="C1914">
        <v>38</v>
      </c>
      <c r="D1914">
        <v>85</v>
      </c>
      <c r="E1914">
        <v>0</v>
      </c>
      <c r="F1914">
        <v>503</v>
      </c>
      <c r="G1914" t="s">
        <v>7354</v>
      </c>
      <c r="H1914">
        <v>1000</v>
      </c>
      <c r="I1914">
        <v>39880476</v>
      </c>
      <c r="J1914" t="s">
        <v>185</v>
      </c>
      <c r="K1914" t="s">
        <v>638</v>
      </c>
      <c r="L1914" t="s">
        <v>7355</v>
      </c>
      <c r="M1914">
        <v>12218</v>
      </c>
      <c r="N1914">
        <v>2908</v>
      </c>
      <c r="O1914" t="s">
        <v>1036</v>
      </c>
      <c r="P1914">
        <v>0</v>
      </c>
      <c r="Q1914" t="s">
        <v>7356</v>
      </c>
      <c r="R1914" t="s">
        <v>7357</v>
      </c>
      <c r="S1914">
        <v>33</v>
      </c>
      <c r="T1914" t="s">
        <v>37</v>
      </c>
      <c r="U1914" t="s">
        <v>38</v>
      </c>
      <c r="V1914" t="s">
        <v>84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7358</v>
      </c>
      <c r="C1915">
        <v>45</v>
      </c>
      <c r="D1915">
        <v>80</v>
      </c>
      <c r="E1915">
        <v>0</v>
      </c>
      <c r="F1915">
        <v>362</v>
      </c>
      <c r="G1915" t="s">
        <v>1036</v>
      </c>
      <c r="H1915">
        <v>971</v>
      </c>
      <c r="I1915">
        <v>39399750</v>
      </c>
      <c r="J1915" t="s">
        <v>461</v>
      </c>
      <c r="K1915" t="s">
        <v>1103</v>
      </c>
      <c r="L1915" t="s">
        <v>7359</v>
      </c>
      <c r="M1915">
        <v>5674</v>
      </c>
      <c r="N1915">
        <v>3017</v>
      </c>
      <c r="O1915" t="s">
        <v>7360</v>
      </c>
      <c r="P1915">
        <v>0</v>
      </c>
      <c r="Q1915" t="s">
        <v>7361</v>
      </c>
      <c r="R1915" t="s">
        <v>7362</v>
      </c>
      <c r="S1915">
        <v>35</v>
      </c>
      <c r="T1915" t="s">
        <v>37</v>
      </c>
      <c r="U1915" t="s">
        <v>38</v>
      </c>
      <c r="V1915" t="s">
        <v>84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4586</v>
      </c>
      <c r="C1916">
        <v>81</v>
      </c>
      <c r="D1916">
        <v>86</v>
      </c>
      <c r="E1916">
        <v>92</v>
      </c>
      <c r="F1916">
        <v>466</v>
      </c>
      <c r="G1916" t="s">
        <v>7363</v>
      </c>
      <c r="H1916">
        <v>744</v>
      </c>
      <c r="I1916">
        <v>38230435</v>
      </c>
      <c r="J1916" t="s">
        <v>1022</v>
      </c>
      <c r="K1916" t="s">
        <v>1214</v>
      </c>
      <c r="L1916" t="s">
        <v>7364</v>
      </c>
      <c r="M1916">
        <v>29661</v>
      </c>
      <c r="N1916">
        <v>3001</v>
      </c>
      <c r="O1916" t="s">
        <v>800</v>
      </c>
      <c r="P1916">
        <v>3</v>
      </c>
      <c r="Q1916" t="s">
        <v>7365</v>
      </c>
      <c r="R1916" t="s">
        <v>7366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4083</v>
      </c>
      <c r="C1917">
        <v>88</v>
      </c>
      <c r="D1917">
        <v>119</v>
      </c>
      <c r="E1917">
        <v>42</v>
      </c>
      <c r="F1917">
        <v>917</v>
      </c>
      <c r="G1917" t="s">
        <v>376</v>
      </c>
      <c r="H1917">
        <v>2000</v>
      </c>
      <c r="I1917">
        <v>39008741</v>
      </c>
      <c r="J1917" t="s">
        <v>6891</v>
      </c>
      <c r="K1917" t="s">
        <v>407</v>
      </c>
      <c r="L1917" t="s">
        <v>7367</v>
      </c>
      <c r="M1917">
        <v>44838</v>
      </c>
      <c r="N1917">
        <v>6862</v>
      </c>
      <c r="O1917" t="s">
        <v>5755</v>
      </c>
      <c r="P1917">
        <v>0</v>
      </c>
      <c r="Q1917" t="s">
        <v>7368</v>
      </c>
      <c r="R1917" t="s">
        <v>7369</v>
      </c>
      <c r="S1917">
        <v>223</v>
      </c>
      <c r="T1917" t="s">
        <v>37</v>
      </c>
      <c r="U1917" t="s">
        <v>38</v>
      </c>
      <c r="V1917" t="s">
        <v>84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7370</v>
      </c>
      <c r="C1918">
        <v>116</v>
      </c>
      <c r="D1918">
        <v>98</v>
      </c>
      <c r="E1918">
        <v>20</v>
      </c>
      <c r="F1918">
        <v>872</v>
      </c>
      <c r="G1918" t="s">
        <v>1393</v>
      </c>
      <c r="H1918">
        <v>5000</v>
      </c>
      <c r="I1918">
        <v>36833473</v>
      </c>
      <c r="J1918" t="s">
        <v>282</v>
      </c>
      <c r="K1918" t="s">
        <v>302</v>
      </c>
      <c r="L1918" t="s">
        <v>7371</v>
      </c>
      <c r="M1918">
        <v>53126</v>
      </c>
      <c r="N1918">
        <v>7945</v>
      </c>
      <c r="O1918" t="s">
        <v>1323</v>
      </c>
      <c r="P1918">
        <v>1</v>
      </c>
      <c r="Q1918" t="s">
        <v>7372</v>
      </c>
      <c r="R1918" t="s">
        <v>7373</v>
      </c>
      <c r="S1918">
        <v>254</v>
      </c>
      <c r="T1918" t="s">
        <v>37</v>
      </c>
      <c r="U1918" t="s">
        <v>727</v>
      </c>
      <c r="V1918" t="s">
        <v>350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7374</v>
      </c>
      <c r="C1919">
        <v>129</v>
      </c>
      <c r="D1919">
        <v>97</v>
      </c>
      <c r="E1919">
        <v>29</v>
      </c>
      <c r="F1919">
        <v>816</v>
      </c>
      <c r="G1919" t="s">
        <v>7375</v>
      </c>
      <c r="H1919">
        <v>15000</v>
      </c>
      <c r="I1919">
        <v>48237389</v>
      </c>
      <c r="J1919" t="s">
        <v>816</v>
      </c>
      <c r="K1919" t="s">
        <v>131</v>
      </c>
      <c r="L1919" t="s">
        <v>7376</v>
      </c>
      <c r="M1919">
        <v>63969</v>
      </c>
      <c r="N1919">
        <v>18789</v>
      </c>
      <c r="O1919" t="s">
        <v>5532</v>
      </c>
      <c r="P1919">
        <v>1</v>
      </c>
      <c r="Q1919" t="s">
        <v>7377</v>
      </c>
      <c r="R1919" t="s">
        <v>7378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7379</v>
      </c>
      <c r="C1920">
        <v>72</v>
      </c>
      <c r="D1920">
        <v>105</v>
      </c>
      <c r="E1920">
        <v>23</v>
      </c>
      <c r="F1920">
        <v>485</v>
      </c>
      <c r="G1920" t="s">
        <v>7380</v>
      </c>
      <c r="H1920">
        <v>1000</v>
      </c>
      <c r="I1920">
        <v>36310118</v>
      </c>
      <c r="J1920" t="s">
        <v>809</v>
      </c>
      <c r="K1920" t="s">
        <v>638</v>
      </c>
      <c r="L1920" t="s">
        <v>7381</v>
      </c>
      <c r="M1920">
        <v>13194</v>
      </c>
      <c r="N1920">
        <v>3535</v>
      </c>
      <c r="O1920" t="s">
        <v>7382</v>
      </c>
      <c r="P1920">
        <v>1</v>
      </c>
      <c r="Q1920" t="s">
        <v>7383</v>
      </c>
      <c r="R1920" t="s">
        <v>7384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1538</v>
      </c>
      <c r="C1921">
        <v>151</v>
      </c>
      <c r="D1921">
        <v>124</v>
      </c>
      <c r="E1921">
        <v>44</v>
      </c>
      <c r="F1921">
        <v>367</v>
      </c>
      <c r="G1921" t="s">
        <v>688</v>
      </c>
      <c r="H1921">
        <v>4000</v>
      </c>
      <c r="I1921">
        <v>36447959</v>
      </c>
      <c r="J1921" t="s">
        <v>795</v>
      </c>
      <c r="K1921" t="s">
        <v>356</v>
      </c>
      <c r="L1921" t="s">
        <v>7385</v>
      </c>
      <c r="M1921">
        <v>35833</v>
      </c>
      <c r="N1921">
        <v>6393</v>
      </c>
      <c r="O1921" t="s">
        <v>7386</v>
      </c>
      <c r="P1921">
        <v>0</v>
      </c>
      <c r="Q1921" t="s">
        <v>7387</v>
      </c>
      <c r="R1921" t="s">
        <v>7388</v>
      </c>
      <c r="S1921">
        <v>96</v>
      </c>
      <c r="T1921" t="s">
        <v>37</v>
      </c>
      <c r="U1921" t="s">
        <v>38</v>
      </c>
      <c r="V1921" t="s">
        <v>84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424</v>
      </c>
      <c r="B1922" t="s">
        <v>624</v>
      </c>
      <c r="C1922">
        <v>198</v>
      </c>
      <c r="D1922">
        <v>97</v>
      </c>
      <c r="E1922">
        <v>176</v>
      </c>
      <c r="F1922">
        <v>10000</v>
      </c>
      <c r="G1922" t="s">
        <v>1121</v>
      </c>
      <c r="H1922">
        <v>12000</v>
      </c>
      <c r="I1922">
        <v>45089048</v>
      </c>
      <c r="J1922" t="s">
        <v>3285</v>
      </c>
      <c r="K1922" t="s">
        <v>203</v>
      </c>
      <c r="L1922" t="s">
        <v>7389</v>
      </c>
      <c r="M1922">
        <v>86251</v>
      </c>
      <c r="N1922">
        <v>36064</v>
      </c>
      <c r="O1922" t="s">
        <v>156</v>
      </c>
      <c r="P1922">
        <v>3</v>
      </c>
      <c r="Q1922" t="s">
        <v>7390</v>
      </c>
      <c r="R1922" t="s">
        <v>7391</v>
      </c>
      <c r="S1922">
        <v>260</v>
      </c>
      <c r="T1922" t="s">
        <v>37</v>
      </c>
      <c r="U1922" t="s">
        <v>5930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4553</v>
      </c>
      <c r="C1923">
        <v>66</v>
      </c>
      <c r="D1923">
        <v>105</v>
      </c>
      <c r="E1923">
        <v>29</v>
      </c>
      <c r="F1923">
        <v>742</v>
      </c>
      <c r="G1923" t="s">
        <v>7392</v>
      </c>
      <c r="H1923">
        <v>14000</v>
      </c>
      <c r="I1923">
        <v>35990505</v>
      </c>
      <c r="J1923" t="s">
        <v>6891</v>
      </c>
      <c r="K1923" t="s">
        <v>272</v>
      </c>
      <c r="L1923" t="s">
        <v>7393</v>
      </c>
      <c r="M1923">
        <v>48095</v>
      </c>
      <c r="N1923">
        <v>16400</v>
      </c>
      <c r="O1923" t="s">
        <v>797</v>
      </c>
      <c r="P1923">
        <v>1</v>
      </c>
      <c r="Q1923" t="s">
        <v>7394</v>
      </c>
      <c r="R1923" t="s">
        <v>7395</v>
      </c>
      <c r="S1923">
        <v>194</v>
      </c>
      <c r="T1923" t="s">
        <v>37</v>
      </c>
      <c r="U1923" t="s">
        <v>38</v>
      </c>
      <c r="V1923" t="s">
        <v>84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7396</v>
      </c>
      <c r="C1924">
        <v>167</v>
      </c>
      <c r="D1924">
        <v>104</v>
      </c>
      <c r="E1924">
        <v>108</v>
      </c>
      <c r="F1924">
        <v>177</v>
      </c>
      <c r="G1924" t="s">
        <v>7397</v>
      </c>
      <c r="H1924">
        <v>296</v>
      </c>
      <c r="I1924">
        <v>35143332</v>
      </c>
      <c r="J1924" t="s">
        <v>4189</v>
      </c>
      <c r="K1924" t="s">
        <v>5323</v>
      </c>
      <c r="L1924" t="s">
        <v>7398</v>
      </c>
      <c r="M1924">
        <v>45102</v>
      </c>
      <c r="N1924">
        <v>1340</v>
      </c>
      <c r="O1924" t="s">
        <v>7399</v>
      </c>
      <c r="P1924">
        <v>0</v>
      </c>
      <c r="Q1924" t="s">
        <v>7400</v>
      </c>
      <c r="R1924" t="s">
        <v>7401</v>
      </c>
      <c r="S1924">
        <v>316</v>
      </c>
      <c r="T1924" t="s">
        <v>37</v>
      </c>
      <c r="U1924" t="s">
        <v>38</v>
      </c>
      <c r="V1924" t="s">
        <v>350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7402</v>
      </c>
      <c r="C1925">
        <v>127</v>
      </c>
      <c r="D1925">
        <v>101</v>
      </c>
      <c r="E1925">
        <v>7</v>
      </c>
      <c r="F1925">
        <v>440</v>
      </c>
      <c r="G1925" t="s">
        <v>502</v>
      </c>
      <c r="H1925">
        <v>1000</v>
      </c>
      <c r="I1925">
        <v>35000629</v>
      </c>
      <c r="J1925" t="s">
        <v>816</v>
      </c>
      <c r="K1925" t="s">
        <v>4497</v>
      </c>
      <c r="L1925" t="s">
        <v>7403</v>
      </c>
      <c r="M1925">
        <v>74622</v>
      </c>
      <c r="N1925">
        <v>2822</v>
      </c>
      <c r="O1925" t="s">
        <v>7285</v>
      </c>
      <c r="P1925">
        <v>1</v>
      </c>
      <c r="Q1925" t="s">
        <v>7404</v>
      </c>
      <c r="R1925" t="s">
        <v>7405</v>
      </c>
      <c r="S1925">
        <v>150</v>
      </c>
      <c r="T1925" t="s">
        <v>37</v>
      </c>
      <c r="U1925" t="s">
        <v>38</v>
      </c>
      <c r="V1925" t="s">
        <v>350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1485</v>
      </c>
      <c r="C1926">
        <v>109</v>
      </c>
      <c r="D1926">
        <v>101</v>
      </c>
      <c r="E1926">
        <v>43</v>
      </c>
      <c r="F1926">
        <v>432</v>
      </c>
      <c r="G1926" t="s">
        <v>845</v>
      </c>
      <c r="H1926">
        <v>5000</v>
      </c>
      <c r="I1926">
        <v>34604054</v>
      </c>
      <c r="J1926" t="s">
        <v>282</v>
      </c>
      <c r="K1926" t="s">
        <v>302</v>
      </c>
      <c r="L1926" t="s">
        <v>7406</v>
      </c>
      <c r="M1926">
        <v>34942</v>
      </c>
      <c r="N1926">
        <v>6867</v>
      </c>
      <c r="O1926" t="s">
        <v>7407</v>
      </c>
      <c r="P1926">
        <v>2</v>
      </c>
      <c r="Q1926" t="s">
        <v>7408</v>
      </c>
      <c r="R1926" t="s">
        <v>7409</v>
      </c>
      <c r="S1926">
        <v>185</v>
      </c>
      <c r="T1926" t="s">
        <v>37</v>
      </c>
      <c r="U1926" t="s">
        <v>38</v>
      </c>
      <c r="V1926" t="s">
        <v>350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4406</v>
      </c>
      <c r="C1927">
        <v>174</v>
      </c>
      <c r="D1927">
        <v>114</v>
      </c>
      <c r="E1927">
        <v>335</v>
      </c>
      <c r="F1927">
        <v>530</v>
      </c>
      <c r="G1927" t="s">
        <v>1069</v>
      </c>
      <c r="H1927">
        <v>11000</v>
      </c>
      <c r="I1927">
        <v>41597830</v>
      </c>
      <c r="J1927" t="s">
        <v>151</v>
      </c>
      <c r="K1927" t="s">
        <v>1121</v>
      </c>
      <c r="L1927" t="s">
        <v>7410</v>
      </c>
      <c r="M1927">
        <v>102123</v>
      </c>
      <c r="N1927">
        <v>12624</v>
      </c>
      <c r="O1927" t="s">
        <v>2556</v>
      </c>
      <c r="P1927">
        <v>3</v>
      </c>
      <c r="Q1927" t="s">
        <v>7411</v>
      </c>
      <c r="R1927" t="s">
        <v>7412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2919</v>
      </c>
      <c r="C1928">
        <v>91</v>
      </c>
      <c r="D1928">
        <v>105</v>
      </c>
      <c r="E1928">
        <v>99</v>
      </c>
      <c r="F1928">
        <v>960</v>
      </c>
      <c r="G1928" t="s">
        <v>7413</v>
      </c>
      <c r="H1928">
        <v>17000</v>
      </c>
      <c r="I1928">
        <v>33687630</v>
      </c>
      <c r="J1928" t="s">
        <v>816</v>
      </c>
      <c r="K1928" t="s">
        <v>277</v>
      </c>
      <c r="L1928" t="s">
        <v>7414</v>
      </c>
      <c r="M1928">
        <v>116762</v>
      </c>
      <c r="N1928">
        <v>20109</v>
      </c>
      <c r="O1928" t="s">
        <v>7415</v>
      </c>
      <c r="P1928">
        <v>0</v>
      </c>
      <c r="Q1928" t="s">
        <v>7416</v>
      </c>
      <c r="R1928" t="s">
        <v>7417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7418</v>
      </c>
      <c r="C1929">
        <v>151</v>
      </c>
      <c r="D1929">
        <v>90</v>
      </c>
      <c r="E1929">
        <v>68</v>
      </c>
      <c r="F1929">
        <v>100</v>
      </c>
      <c r="G1929" t="s">
        <v>7419</v>
      </c>
      <c r="H1929">
        <v>328</v>
      </c>
      <c r="I1929">
        <v>32553210</v>
      </c>
      <c r="J1929" t="s">
        <v>1349</v>
      </c>
      <c r="K1929" t="s">
        <v>7420</v>
      </c>
      <c r="L1929" t="s">
        <v>7421</v>
      </c>
      <c r="M1929">
        <v>88714</v>
      </c>
      <c r="N1929">
        <v>794</v>
      </c>
      <c r="O1929" t="s">
        <v>7422</v>
      </c>
      <c r="P1929">
        <v>0</v>
      </c>
      <c r="Q1929" t="s">
        <v>7423</v>
      </c>
      <c r="R1929" t="s">
        <v>7424</v>
      </c>
      <c r="S1929">
        <v>235</v>
      </c>
      <c r="T1929" t="s">
        <v>37</v>
      </c>
      <c r="U1929" t="s">
        <v>56</v>
      </c>
      <c r="V1929" t="s">
        <v>84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7425</v>
      </c>
      <c r="C1930">
        <v>94</v>
      </c>
      <c r="D1930">
        <v>97</v>
      </c>
      <c r="E1930">
        <v>27</v>
      </c>
      <c r="F1930">
        <v>522</v>
      </c>
      <c r="G1930" t="s">
        <v>7426</v>
      </c>
      <c r="H1930">
        <v>601</v>
      </c>
      <c r="I1930">
        <v>31526393</v>
      </c>
      <c r="J1930" t="s">
        <v>3568</v>
      </c>
      <c r="K1930" t="s">
        <v>7427</v>
      </c>
      <c r="L1930" t="s">
        <v>7428</v>
      </c>
      <c r="M1930">
        <v>22243</v>
      </c>
      <c r="N1930">
        <v>2730</v>
      </c>
      <c r="O1930" t="s">
        <v>7429</v>
      </c>
      <c r="P1930">
        <v>0</v>
      </c>
      <c r="Q1930" t="s">
        <v>7430</v>
      </c>
      <c r="R1930" t="s">
        <v>7431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7432</v>
      </c>
      <c r="C1931">
        <v>91</v>
      </c>
      <c r="D1931">
        <v>144</v>
      </c>
      <c r="E1931">
        <v>0</v>
      </c>
      <c r="F1931">
        <v>745</v>
      </c>
      <c r="G1931" t="s">
        <v>1223</v>
      </c>
      <c r="H1931">
        <v>15000</v>
      </c>
      <c r="I1931">
        <v>41229</v>
      </c>
      <c r="J1931" t="s">
        <v>1018</v>
      </c>
      <c r="K1931" t="s">
        <v>195</v>
      </c>
      <c r="L1931" t="s">
        <v>7433</v>
      </c>
      <c r="M1931">
        <v>14612</v>
      </c>
      <c r="N1931">
        <v>18442</v>
      </c>
      <c r="O1931" t="s">
        <v>560</v>
      </c>
      <c r="P1931">
        <v>6</v>
      </c>
      <c r="Q1931" t="s">
        <v>7434</v>
      </c>
      <c r="R1931" t="s">
        <v>7435</v>
      </c>
      <c r="S1931">
        <v>41</v>
      </c>
      <c r="T1931" t="s">
        <v>37</v>
      </c>
      <c r="U1931" t="s">
        <v>727</v>
      </c>
      <c r="V1931" t="s">
        <v>350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7436</v>
      </c>
      <c r="C1932">
        <v>148</v>
      </c>
      <c r="D1932">
        <v>114</v>
      </c>
      <c r="E1932">
        <v>59</v>
      </c>
      <c r="F1932">
        <v>403</v>
      </c>
      <c r="G1932" t="s">
        <v>7437</v>
      </c>
      <c r="H1932">
        <v>49000</v>
      </c>
      <c r="I1932">
        <v>31655091</v>
      </c>
      <c r="J1932" t="s">
        <v>3985</v>
      </c>
      <c r="K1932" t="s">
        <v>455</v>
      </c>
      <c r="L1932" t="s">
        <v>7438</v>
      </c>
      <c r="M1932">
        <v>87331</v>
      </c>
      <c r="N1932">
        <v>50927</v>
      </c>
      <c r="O1932" t="s">
        <v>1582</v>
      </c>
      <c r="P1932">
        <v>0</v>
      </c>
      <c r="Q1932" t="s">
        <v>7439</v>
      </c>
      <c r="R1932" t="s">
        <v>7440</v>
      </c>
      <c r="S1932">
        <v>364</v>
      </c>
      <c r="T1932" t="s">
        <v>37</v>
      </c>
      <c r="U1932" t="s">
        <v>38</v>
      </c>
      <c r="V1932" t="s">
        <v>84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2559</v>
      </c>
      <c r="C1933">
        <v>141</v>
      </c>
      <c r="D1933">
        <v>124</v>
      </c>
      <c r="E1933">
        <v>159</v>
      </c>
      <c r="F1933">
        <v>240</v>
      </c>
      <c r="G1933" t="s">
        <v>1377</v>
      </c>
      <c r="H1933">
        <v>288</v>
      </c>
      <c r="I1933">
        <v>30012990</v>
      </c>
      <c r="J1933" t="s">
        <v>3726</v>
      </c>
      <c r="K1933" t="s">
        <v>7441</v>
      </c>
      <c r="L1933" t="s">
        <v>7442</v>
      </c>
      <c r="M1933">
        <v>75973</v>
      </c>
      <c r="N1933">
        <v>1006</v>
      </c>
      <c r="O1933" t="s">
        <v>7443</v>
      </c>
      <c r="P1933">
        <v>1</v>
      </c>
      <c r="Q1933" t="s">
        <v>7444</v>
      </c>
      <c r="R1933" t="s">
        <v>7445</v>
      </c>
      <c r="S1933">
        <v>409</v>
      </c>
      <c r="T1933" t="s">
        <v>37</v>
      </c>
      <c r="U1933" t="s">
        <v>56</v>
      </c>
      <c r="V1933" t="s">
        <v>350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5473</v>
      </c>
      <c r="C1934">
        <v>114</v>
      </c>
      <c r="D1934">
        <v>89</v>
      </c>
      <c r="E1934">
        <v>31</v>
      </c>
      <c r="F1934">
        <v>71</v>
      </c>
      <c r="G1934" t="s">
        <v>7446</v>
      </c>
      <c r="H1934">
        <v>285</v>
      </c>
      <c r="I1934">
        <v>32368960</v>
      </c>
      <c r="J1934" t="s">
        <v>7447</v>
      </c>
      <c r="K1934" t="s">
        <v>7448</v>
      </c>
      <c r="L1934" t="s">
        <v>7449</v>
      </c>
      <c r="M1934">
        <v>39768</v>
      </c>
      <c r="N1934">
        <v>667</v>
      </c>
      <c r="O1934" t="s">
        <v>7450</v>
      </c>
      <c r="P1934">
        <v>0</v>
      </c>
      <c r="Q1934" t="s">
        <v>7451</v>
      </c>
      <c r="R1934" t="s">
        <v>7452</v>
      </c>
      <c r="S1934">
        <v>292</v>
      </c>
      <c r="T1934" t="s">
        <v>37</v>
      </c>
      <c r="U1934" t="s">
        <v>182</v>
      </c>
      <c r="V1934" t="s">
        <v>350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7453</v>
      </c>
      <c r="C1935">
        <v>79</v>
      </c>
      <c r="D1935">
        <v>160</v>
      </c>
      <c r="E1935">
        <v>130</v>
      </c>
      <c r="F1935">
        <v>288</v>
      </c>
      <c r="G1935" t="s">
        <v>7454</v>
      </c>
      <c r="H1935">
        <v>469</v>
      </c>
      <c r="I1935">
        <v>14500000</v>
      </c>
      <c r="J1935" t="s">
        <v>546</v>
      </c>
      <c r="K1935" t="s">
        <v>7455</v>
      </c>
      <c r="L1935" t="s">
        <v>7456</v>
      </c>
      <c r="M1935">
        <v>25019</v>
      </c>
      <c r="N1935">
        <v>1548</v>
      </c>
      <c r="O1935" t="s">
        <v>7457</v>
      </c>
      <c r="P1935">
        <v>0</v>
      </c>
      <c r="Q1935" t="s">
        <v>7458</v>
      </c>
      <c r="R1935" t="s">
        <v>7459</v>
      </c>
      <c r="S1935">
        <v>159</v>
      </c>
      <c r="T1935" t="s">
        <v>37</v>
      </c>
      <c r="U1935" t="s">
        <v>389</v>
      </c>
      <c r="V1935" t="s">
        <v>188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7460</v>
      </c>
      <c r="C1936">
        <v>33</v>
      </c>
      <c r="D1936">
        <v>93</v>
      </c>
      <c r="E1936">
        <v>14</v>
      </c>
      <c r="F1936">
        <v>199</v>
      </c>
      <c r="G1936" t="s">
        <v>7461</v>
      </c>
      <c r="H1936">
        <v>1000</v>
      </c>
      <c r="I1936">
        <v>29247405</v>
      </c>
      <c r="J1936" t="s">
        <v>7462</v>
      </c>
      <c r="K1936" t="s">
        <v>395</v>
      </c>
      <c r="L1936" t="s">
        <v>7463</v>
      </c>
      <c r="M1936">
        <v>28377</v>
      </c>
      <c r="N1936">
        <v>2176</v>
      </c>
      <c r="O1936" t="s">
        <v>7464</v>
      </c>
      <c r="P1936">
        <v>1</v>
      </c>
      <c r="Q1936" t="s">
        <v>7465</v>
      </c>
      <c r="R1936" t="s">
        <v>7466</v>
      </c>
      <c r="S1936">
        <v>261</v>
      </c>
      <c r="T1936" t="s">
        <v>37</v>
      </c>
      <c r="U1936" t="s">
        <v>56</v>
      </c>
      <c r="V1936" t="s">
        <v>84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3204</v>
      </c>
      <c r="C1937">
        <v>146</v>
      </c>
      <c r="D1937">
        <v>87</v>
      </c>
      <c r="E1937">
        <v>234</v>
      </c>
      <c r="F1937">
        <v>370</v>
      </c>
      <c r="G1937" t="s">
        <v>7467</v>
      </c>
      <c r="H1937">
        <v>904</v>
      </c>
      <c r="I1937">
        <v>30538669</v>
      </c>
      <c r="J1937" t="s">
        <v>809</v>
      </c>
      <c r="K1937" t="s">
        <v>7468</v>
      </c>
      <c r="L1937" t="s">
        <v>7469</v>
      </c>
      <c r="M1937">
        <v>60202</v>
      </c>
      <c r="N1937">
        <v>3850</v>
      </c>
      <c r="O1937" t="s">
        <v>7470</v>
      </c>
      <c r="P1937">
        <v>3</v>
      </c>
      <c r="Q1937" t="s">
        <v>7471</v>
      </c>
      <c r="R1937" t="s">
        <v>7472</v>
      </c>
      <c r="S1937">
        <v>114</v>
      </c>
      <c r="T1937" t="s">
        <v>37</v>
      </c>
      <c r="U1937" t="s">
        <v>38</v>
      </c>
      <c r="V1937" t="s">
        <v>350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7473</v>
      </c>
      <c r="C1938">
        <v>83</v>
      </c>
      <c r="D1938">
        <v>88</v>
      </c>
      <c r="E1938">
        <v>82</v>
      </c>
      <c r="F1938">
        <v>571</v>
      </c>
      <c r="G1938" t="s">
        <v>7474</v>
      </c>
      <c r="H1938">
        <v>756</v>
      </c>
      <c r="I1938">
        <v>25615792</v>
      </c>
      <c r="J1938" t="s">
        <v>7475</v>
      </c>
      <c r="K1938" t="s">
        <v>364</v>
      </c>
      <c r="L1938" t="s">
        <v>7476</v>
      </c>
      <c r="M1938">
        <v>10161</v>
      </c>
      <c r="N1938">
        <v>4378</v>
      </c>
      <c r="O1938" t="s">
        <v>1158</v>
      </c>
      <c r="P1938">
        <v>0</v>
      </c>
      <c r="Q1938" t="s">
        <v>7477</v>
      </c>
      <c r="R1938" t="s">
        <v>7478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1424</v>
      </c>
      <c r="C1939">
        <v>199</v>
      </c>
      <c r="D1939">
        <v>142</v>
      </c>
      <c r="E1939">
        <v>0</v>
      </c>
      <c r="F1939">
        <v>461</v>
      </c>
      <c r="G1939" t="s">
        <v>1426</v>
      </c>
      <c r="H1939">
        <v>11000</v>
      </c>
      <c r="I1939">
        <v>28341469</v>
      </c>
      <c r="J1939" t="s">
        <v>937</v>
      </c>
      <c r="K1939" t="s">
        <v>283</v>
      </c>
      <c r="L1939" t="s">
        <v>7479</v>
      </c>
      <c r="M1939">
        <v>1689764</v>
      </c>
      <c r="N1939">
        <v>13495</v>
      </c>
      <c r="O1939" t="s">
        <v>684</v>
      </c>
      <c r="P1939">
        <v>0</v>
      </c>
      <c r="Q1939" t="s">
        <v>7480</v>
      </c>
      <c r="R1939" t="s">
        <v>7481</v>
      </c>
      <c r="S1939">
        <v>4144</v>
      </c>
      <c r="T1939" t="s">
        <v>37</v>
      </c>
      <c r="U1939" t="s">
        <v>38</v>
      </c>
      <c r="V1939" t="s">
        <v>350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3716</v>
      </c>
      <c r="C1940">
        <v>71</v>
      </c>
      <c r="D1940">
        <v>92</v>
      </c>
      <c r="E1940">
        <v>23</v>
      </c>
      <c r="F1940">
        <v>162</v>
      </c>
      <c r="G1940" t="s">
        <v>7140</v>
      </c>
      <c r="H1940">
        <v>460</v>
      </c>
      <c r="I1940">
        <v>25590119</v>
      </c>
      <c r="J1940" t="s">
        <v>7482</v>
      </c>
      <c r="K1940" t="s">
        <v>7483</v>
      </c>
      <c r="L1940" t="s">
        <v>7484</v>
      </c>
      <c r="M1940">
        <v>19699</v>
      </c>
      <c r="N1940">
        <v>1315</v>
      </c>
      <c r="O1940" t="s">
        <v>7485</v>
      </c>
      <c r="P1940">
        <v>0</v>
      </c>
      <c r="Q1940" t="s">
        <v>7486</v>
      </c>
      <c r="R1940" t="s">
        <v>7487</v>
      </c>
      <c r="S1940">
        <v>119</v>
      </c>
      <c r="T1940" t="s">
        <v>37</v>
      </c>
      <c r="U1940" t="s">
        <v>243</v>
      </c>
      <c r="V1940" t="s">
        <v>84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1503</v>
      </c>
      <c r="C1941">
        <v>62</v>
      </c>
      <c r="D1941">
        <v>117</v>
      </c>
      <c r="E1941">
        <v>101</v>
      </c>
      <c r="F1941">
        <v>743</v>
      </c>
      <c r="G1941" t="s">
        <v>5115</v>
      </c>
      <c r="H1941">
        <v>13000</v>
      </c>
      <c r="I1941">
        <v>24944213</v>
      </c>
      <c r="J1941" t="s">
        <v>1699</v>
      </c>
      <c r="K1941" t="s">
        <v>324</v>
      </c>
      <c r="L1941" t="s">
        <v>7488</v>
      </c>
      <c r="M1941">
        <v>63459</v>
      </c>
      <c r="N1941">
        <v>16937</v>
      </c>
      <c r="O1941" t="s">
        <v>1284</v>
      </c>
      <c r="P1941">
        <v>2</v>
      </c>
      <c r="Q1941" t="s">
        <v>7489</v>
      </c>
      <c r="R1941" t="s">
        <v>7490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982</v>
      </c>
      <c r="C1942">
        <v>175</v>
      </c>
      <c r="D1942">
        <v>111</v>
      </c>
      <c r="E1942">
        <v>81</v>
      </c>
      <c r="F1942">
        <v>81</v>
      </c>
      <c r="G1942" t="s">
        <v>7491</v>
      </c>
      <c r="H1942">
        <v>3000</v>
      </c>
      <c r="I1942">
        <v>33631221</v>
      </c>
      <c r="J1942" t="s">
        <v>1018</v>
      </c>
      <c r="K1942" t="s">
        <v>5797</v>
      </c>
      <c r="L1942" t="s">
        <v>7492</v>
      </c>
      <c r="M1942">
        <v>48559</v>
      </c>
      <c r="N1942">
        <v>3784</v>
      </c>
      <c r="O1942" t="s">
        <v>7493</v>
      </c>
      <c r="P1942">
        <v>1</v>
      </c>
      <c r="Q1942" t="s">
        <v>7494</v>
      </c>
      <c r="R1942" t="s">
        <v>7495</v>
      </c>
      <c r="S1942">
        <v>145</v>
      </c>
      <c r="T1942" t="s">
        <v>37</v>
      </c>
      <c r="U1942" t="s">
        <v>38</v>
      </c>
      <c r="V1942" t="s">
        <v>350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7496</v>
      </c>
      <c r="C1943">
        <v>322</v>
      </c>
      <c r="D1943">
        <v>121</v>
      </c>
      <c r="E1943">
        <v>53</v>
      </c>
      <c r="F1943">
        <v>8000</v>
      </c>
      <c r="G1943" t="s">
        <v>1121</v>
      </c>
      <c r="H1943">
        <v>19000</v>
      </c>
      <c r="I1943">
        <v>37738400</v>
      </c>
      <c r="J1943" t="s">
        <v>1473</v>
      </c>
      <c r="K1943" t="s">
        <v>233</v>
      </c>
      <c r="L1943" t="s">
        <v>7497</v>
      </c>
      <c r="M1943">
        <v>67797</v>
      </c>
      <c r="N1943">
        <v>39690</v>
      </c>
      <c r="O1943" t="s">
        <v>754</v>
      </c>
      <c r="P1943">
        <v>3</v>
      </c>
      <c r="Q1943" t="s">
        <v>7498</v>
      </c>
      <c r="R1943" t="s">
        <v>7499</v>
      </c>
      <c r="S1943">
        <v>285</v>
      </c>
      <c r="T1943" t="s">
        <v>37</v>
      </c>
      <c r="U1943" t="s">
        <v>38</v>
      </c>
      <c r="V1943" t="s">
        <v>350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7500</v>
      </c>
      <c r="C1944">
        <v>67</v>
      </c>
      <c r="D1944">
        <v>98</v>
      </c>
      <c r="E1944">
        <v>3</v>
      </c>
      <c r="F1944">
        <v>28</v>
      </c>
      <c r="G1944" t="s">
        <v>7501</v>
      </c>
      <c r="H1944">
        <v>90</v>
      </c>
      <c r="I1944">
        <v>24381334</v>
      </c>
      <c r="J1944" t="s">
        <v>5231</v>
      </c>
      <c r="K1944" t="s">
        <v>7502</v>
      </c>
      <c r="L1944" t="s">
        <v>7503</v>
      </c>
      <c r="M1944">
        <v>19737</v>
      </c>
      <c r="N1944">
        <v>235</v>
      </c>
      <c r="O1944" t="s">
        <v>7504</v>
      </c>
      <c r="P1944">
        <v>2</v>
      </c>
      <c r="Q1944" t="s">
        <v>7505</v>
      </c>
      <c r="R1944" t="s">
        <v>7506</v>
      </c>
      <c r="S1944">
        <v>81</v>
      </c>
      <c r="T1944" t="s">
        <v>37</v>
      </c>
      <c r="U1944" t="s">
        <v>38</v>
      </c>
      <c r="V1944" t="s">
        <v>188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7507</v>
      </c>
      <c r="C1945">
        <v>112</v>
      </c>
      <c r="D1945">
        <v>107</v>
      </c>
      <c r="E1945">
        <v>13</v>
      </c>
      <c r="F1945">
        <v>165</v>
      </c>
      <c r="G1945" t="s">
        <v>7508</v>
      </c>
      <c r="H1945">
        <v>618</v>
      </c>
      <c r="I1945">
        <v>21835784</v>
      </c>
      <c r="J1945" t="s">
        <v>715</v>
      </c>
      <c r="K1945" t="s">
        <v>5048</v>
      </c>
      <c r="L1945" t="s">
        <v>7509</v>
      </c>
      <c r="M1945">
        <v>58297</v>
      </c>
      <c r="N1945">
        <v>1095</v>
      </c>
      <c r="O1945" t="s">
        <v>7510</v>
      </c>
      <c r="P1945">
        <v>3</v>
      </c>
      <c r="Q1945" t="s">
        <v>7511</v>
      </c>
      <c r="R1945" t="s">
        <v>7512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1487</v>
      </c>
      <c r="C1946">
        <v>216</v>
      </c>
      <c r="D1946">
        <v>106</v>
      </c>
      <c r="E1946">
        <v>452</v>
      </c>
      <c r="F1946">
        <v>141</v>
      </c>
      <c r="G1946" t="s">
        <v>7513</v>
      </c>
      <c r="H1946">
        <v>20000</v>
      </c>
      <c r="I1946">
        <v>15785632</v>
      </c>
      <c r="J1946" t="s">
        <v>7514</v>
      </c>
      <c r="K1946" t="s">
        <v>181</v>
      </c>
      <c r="L1946" t="s">
        <v>7515</v>
      </c>
      <c r="M1946">
        <v>32507</v>
      </c>
      <c r="N1946">
        <v>21195</v>
      </c>
      <c r="O1946" t="s">
        <v>3777</v>
      </c>
      <c r="P1946">
        <v>3</v>
      </c>
      <c r="Q1946" t="s">
        <v>7516</v>
      </c>
      <c r="R1946" t="s">
        <v>7517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2862</v>
      </c>
      <c r="C1947">
        <v>48</v>
      </c>
      <c r="D1947">
        <v>136</v>
      </c>
      <c r="E1947">
        <v>0</v>
      </c>
      <c r="F1947">
        <v>3000</v>
      </c>
      <c r="G1947" t="s">
        <v>952</v>
      </c>
      <c r="H1947">
        <v>18000</v>
      </c>
      <c r="I1947">
        <v>21554585</v>
      </c>
      <c r="J1947" t="s">
        <v>1607</v>
      </c>
      <c r="K1947" t="s">
        <v>840</v>
      </c>
      <c r="L1947" t="s">
        <v>7518</v>
      </c>
      <c r="M1947">
        <v>36108</v>
      </c>
      <c r="N1947">
        <v>37315</v>
      </c>
      <c r="O1947" t="s">
        <v>532</v>
      </c>
      <c r="P1947">
        <v>0</v>
      </c>
      <c r="Q1947" t="s">
        <v>7519</v>
      </c>
      <c r="R1947" t="s">
        <v>7520</v>
      </c>
      <c r="S1947">
        <v>109</v>
      </c>
      <c r="T1947" t="s">
        <v>37</v>
      </c>
      <c r="U1947" t="s">
        <v>38</v>
      </c>
      <c r="V1947" t="s">
        <v>350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7521</v>
      </c>
      <c r="C1948">
        <v>44</v>
      </c>
      <c r="D1948">
        <v>97</v>
      </c>
      <c r="E1948">
        <v>19</v>
      </c>
      <c r="F1948">
        <v>977</v>
      </c>
      <c r="G1948" t="s">
        <v>98</v>
      </c>
      <c r="H1948">
        <v>40000</v>
      </c>
      <c r="I1948">
        <v>22200000</v>
      </c>
      <c r="J1948" t="s">
        <v>715</v>
      </c>
      <c r="K1948" t="s">
        <v>43</v>
      </c>
      <c r="L1948" t="s">
        <v>7522</v>
      </c>
      <c r="M1948">
        <v>41310</v>
      </c>
      <c r="N1948">
        <v>52122</v>
      </c>
      <c r="O1948" t="s">
        <v>3405</v>
      </c>
      <c r="P1948">
        <v>3</v>
      </c>
      <c r="Q1948" t="s">
        <v>7523</v>
      </c>
      <c r="R1948" t="s">
        <v>7524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7525</v>
      </c>
      <c r="H1949">
        <v>45</v>
      </c>
      <c r="J1949" t="s">
        <v>1320</v>
      </c>
      <c r="K1949" t="s">
        <v>7526</v>
      </c>
      <c r="L1949" t="s">
        <v>7527</v>
      </c>
      <c r="M1949">
        <v>7968</v>
      </c>
      <c r="N1949">
        <v>55</v>
      </c>
      <c r="O1949" t="s">
        <v>7528</v>
      </c>
      <c r="P1949">
        <v>0</v>
      </c>
      <c r="Q1949" t="s">
        <v>7529</v>
      </c>
      <c r="R1949" t="s">
        <v>7530</v>
      </c>
      <c r="S1949">
        <v>12</v>
      </c>
      <c r="T1949" t="s">
        <v>37</v>
      </c>
      <c r="U1949" t="s">
        <v>56</v>
      </c>
      <c r="V1949" t="s">
        <v>1257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5421</v>
      </c>
      <c r="C1950">
        <v>162</v>
      </c>
      <c r="D1950">
        <v>108</v>
      </c>
      <c r="E1950">
        <v>529</v>
      </c>
      <c r="F1950">
        <v>690</v>
      </c>
      <c r="G1950" t="s">
        <v>3722</v>
      </c>
      <c r="H1950">
        <v>17000</v>
      </c>
      <c r="I1950">
        <v>80014842</v>
      </c>
      <c r="J1950" t="s">
        <v>3391</v>
      </c>
      <c r="K1950" t="s">
        <v>277</v>
      </c>
      <c r="L1950" t="s">
        <v>7531</v>
      </c>
      <c r="M1950">
        <v>104356</v>
      </c>
      <c r="N1950">
        <v>19945</v>
      </c>
      <c r="O1950" t="s">
        <v>713</v>
      </c>
      <c r="Q1950" t="s">
        <v>7532</v>
      </c>
      <c r="R1950" t="s">
        <v>7533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7534</v>
      </c>
      <c r="C1951">
        <v>213</v>
      </c>
      <c r="D1951">
        <v>97</v>
      </c>
      <c r="E1951">
        <v>41</v>
      </c>
      <c r="F1951">
        <v>619</v>
      </c>
      <c r="G1951" t="s">
        <v>781</v>
      </c>
      <c r="H1951">
        <v>11000</v>
      </c>
      <c r="I1951">
        <v>23527955</v>
      </c>
      <c r="J1951" t="s">
        <v>587</v>
      </c>
      <c r="K1951" t="s">
        <v>154</v>
      </c>
      <c r="L1951" t="s">
        <v>7535</v>
      </c>
      <c r="M1951">
        <v>74691</v>
      </c>
      <c r="N1951">
        <v>12841</v>
      </c>
      <c r="O1951" t="s">
        <v>7536</v>
      </c>
      <c r="P1951">
        <v>1</v>
      </c>
      <c r="Q1951" t="s">
        <v>7537</v>
      </c>
      <c r="R1951" t="s">
        <v>7538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7539</v>
      </c>
      <c r="C1952">
        <v>298</v>
      </c>
      <c r="D1952">
        <v>99</v>
      </c>
      <c r="E1952">
        <v>24</v>
      </c>
      <c r="F1952">
        <v>155</v>
      </c>
      <c r="G1952" t="s">
        <v>2104</v>
      </c>
      <c r="H1952">
        <v>3000</v>
      </c>
      <c r="I1952">
        <v>24042490</v>
      </c>
      <c r="J1952" t="s">
        <v>7540</v>
      </c>
      <c r="K1952" t="s">
        <v>1210</v>
      </c>
      <c r="L1952" t="s">
        <v>7541</v>
      </c>
      <c r="M1952">
        <v>40776</v>
      </c>
      <c r="N1952">
        <v>3744</v>
      </c>
      <c r="O1952" t="s">
        <v>7103</v>
      </c>
      <c r="P1952">
        <v>1</v>
      </c>
      <c r="Q1952" t="s">
        <v>7542</v>
      </c>
      <c r="R1952" t="s">
        <v>7543</v>
      </c>
      <c r="S1952">
        <v>250</v>
      </c>
      <c r="T1952" t="s">
        <v>37</v>
      </c>
      <c r="U1952" t="s">
        <v>38</v>
      </c>
      <c r="V1952" t="s">
        <v>350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7544</v>
      </c>
      <c r="C1953">
        <v>119</v>
      </c>
      <c r="D1953">
        <v>103</v>
      </c>
      <c r="E1953">
        <v>5</v>
      </c>
      <c r="F1953">
        <v>874</v>
      </c>
      <c r="G1953" t="s">
        <v>302</v>
      </c>
      <c r="H1953">
        <v>26000</v>
      </c>
      <c r="I1953">
        <v>22466994</v>
      </c>
      <c r="J1953" t="s">
        <v>223</v>
      </c>
      <c r="K1953" t="s">
        <v>224</v>
      </c>
      <c r="L1953" t="s">
        <v>7545</v>
      </c>
      <c r="M1953">
        <v>72673</v>
      </c>
      <c r="N1953">
        <v>33565</v>
      </c>
      <c r="O1953" t="s">
        <v>4132</v>
      </c>
      <c r="P1953">
        <v>0</v>
      </c>
      <c r="Q1953" t="s">
        <v>7546</v>
      </c>
      <c r="R1953" t="s">
        <v>7547</v>
      </c>
      <c r="S1953">
        <v>166</v>
      </c>
      <c r="T1953" t="s">
        <v>37</v>
      </c>
      <c r="U1953" t="s">
        <v>38</v>
      </c>
      <c r="V1953" t="s">
        <v>350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4862</v>
      </c>
      <c r="C1954">
        <v>251</v>
      </c>
      <c r="D1954">
        <v>95</v>
      </c>
      <c r="E1954">
        <v>0</v>
      </c>
      <c r="F1954">
        <v>98</v>
      </c>
      <c r="G1954" t="s">
        <v>1308</v>
      </c>
      <c r="H1954">
        <v>11000</v>
      </c>
      <c r="I1954">
        <v>17791031</v>
      </c>
      <c r="J1954" t="s">
        <v>7548</v>
      </c>
      <c r="K1954" t="s">
        <v>1044</v>
      </c>
      <c r="L1954" t="s">
        <v>7549</v>
      </c>
      <c r="M1954">
        <v>109855</v>
      </c>
      <c r="N1954">
        <v>11994</v>
      </c>
      <c r="O1954" t="s">
        <v>7550</v>
      </c>
      <c r="P1954">
        <v>0</v>
      </c>
      <c r="Q1954" t="s">
        <v>7551</v>
      </c>
      <c r="R1954" t="s">
        <v>7552</v>
      </c>
      <c r="S1954">
        <v>888</v>
      </c>
      <c r="T1954" t="s">
        <v>37</v>
      </c>
      <c r="U1954" t="s">
        <v>38</v>
      </c>
      <c r="V1954" t="s">
        <v>350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7553</v>
      </c>
      <c r="C1955">
        <v>92</v>
      </c>
      <c r="D1955">
        <v>93</v>
      </c>
      <c r="E1955">
        <v>17</v>
      </c>
      <c r="F1955">
        <v>360</v>
      </c>
      <c r="G1955" t="s">
        <v>7554</v>
      </c>
      <c r="H1955">
        <v>13000</v>
      </c>
      <c r="I1955">
        <v>17718223</v>
      </c>
      <c r="J1955" t="s">
        <v>809</v>
      </c>
      <c r="K1955" t="s">
        <v>604</v>
      </c>
      <c r="L1955" t="s">
        <v>7555</v>
      </c>
      <c r="M1955">
        <v>162067</v>
      </c>
      <c r="N1955">
        <v>14180</v>
      </c>
      <c r="O1955" t="s">
        <v>7556</v>
      </c>
      <c r="P1955">
        <v>5</v>
      </c>
      <c r="Q1955" t="s">
        <v>7557</v>
      </c>
      <c r="R1955" t="s">
        <v>7558</v>
      </c>
      <c r="S1955">
        <v>316</v>
      </c>
      <c r="T1955" t="s">
        <v>37</v>
      </c>
      <c r="U1955" t="s">
        <v>38</v>
      </c>
      <c r="V1955" t="s">
        <v>350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7559</v>
      </c>
      <c r="C1956">
        <v>58</v>
      </c>
      <c r="D1956">
        <v>98</v>
      </c>
      <c r="E1956">
        <v>70</v>
      </c>
      <c r="F1956">
        <v>223</v>
      </c>
      <c r="G1956" t="s">
        <v>7560</v>
      </c>
      <c r="H1956">
        <v>462</v>
      </c>
      <c r="I1956">
        <v>15361537</v>
      </c>
      <c r="J1956" t="s">
        <v>223</v>
      </c>
      <c r="K1956" t="s">
        <v>7561</v>
      </c>
      <c r="L1956" t="s">
        <v>7562</v>
      </c>
      <c r="M1956">
        <v>12263</v>
      </c>
      <c r="N1956">
        <v>1855</v>
      </c>
      <c r="O1956" t="s">
        <v>7563</v>
      </c>
      <c r="P1956">
        <v>0</v>
      </c>
      <c r="Q1956" t="s">
        <v>7564</v>
      </c>
      <c r="R1956" t="s">
        <v>7565</v>
      </c>
      <c r="S1956">
        <v>132</v>
      </c>
      <c r="T1956" t="s">
        <v>37</v>
      </c>
      <c r="U1956" t="s">
        <v>435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522</v>
      </c>
      <c r="C1957">
        <v>73</v>
      </c>
      <c r="D1957">
        <v>90</v>
      </c>
      <c r="E1957">
        <v>176</v>
      </c>
      <c r="F1957">
        <v>825</v>
      </c>
      <c r="G1957" t="s">
        <v>2282</v>
      </c>
      <c r="H1957">
        <v>931</v>
      </c>
      <c r="I1957">
        <v>16647384</v>
      </c>
      <c r="J1957" t="s">
        <v>7566</v>
      </c>
      <c r="K1957" t="s">
        <v>7567</v>
      </c>
      <c r="L1957" t="s">
        <v>7568</v>
      </c>
      <c r="M1957">
        <v>8398</v>
      </c>
      <c r="N1957">
        <v>4431</v>
      </c>
      <c r="O1957" t="s">
        <v>200</v>
      </c>
      <c r="P1957">
        <v>1</v>
      </c>
      <c r="Q1957" t="s">
        <v>7569</v>
      </c>
      <c r="R1957" t="s">
        <v>7570</v>
      </c>
      <c r="S1957">
        <v>56</v>
      </c>
      <c r="T1957" t="s">
        <v>37</v>
      </c>
      <c r="U1957" t="s">
        <v>38</v>
      </c>
      <c r="V1957" t="s">
        <v>84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7571</v>
      </c>
      <c r="C1958">
        <v>28</v>
      </c>
      <c r="D1958">
        <v>107</v>
      </c>
      <c r="E1958">
        <v>21</v>
      </c>
      <c r="F1958">
        <v>418</v>
      </c>
      <c r="G1958" t="s">
        <v>3039</v>
      </c>
      <c r="H1958">
        <v>967</v>
      </c>
      <c r="I1958">
        <v>16118077</v>
      </c>
      <c r="J1958" t="s">
        <v>1473</v>
      </c>
      <c r="K1958" t="s">
        <v>1981</v>
      </c>
      <c r="L1958" t="s">
        <v>7572</v>
      </c>
      <c r="M1958">
        <v>5817</v>
      </c>
      <c r="N1958">
        <v>3067</v>
      </c>
      <c r="O1958" t="s">
        <v>3464</v>
      </c>
      <c r="P1958">
        <v>0</v>
      </c>
      <c r="Q1958" t="s">
        <v>7573</v>
      </c>
      <c r="R1958" t="s">
        <v>7574</v>
      </c>
      <c r="S1958">
        <v>37</v>
      </c>
      <c r="T1958" t="s">
        <v>37</v>
      </c>
      <c r="U1958" t="s">
        <v>38</v>
      </c>
      <c r="V1958" t="s">
        <v>350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7575</v>
      </c>
      <c r="C1959">
        <v>19</v>
      </c>
      <c r="D1959">
        <v>90</v>
      </c>
      <c r="E1959">
        <v>48</v>
      </c>
      <c r="F1959">
        <v>376</v>
      </c>
      <c r="G1959" t="s">
        <v>890</v>
      </c>
      <c r="H1959">
        <v>940</v>
      </c>
      <c r="I1959">
        <v>15091542</v>
      </c>
      <c r="J1959" t="s">
        <v>7576</v>
      </c>
      <c r="K1959" t="s">
        <v>1425</v>
      </c>
      <c r="L1959" t="s">
        <v>7577</v>
      </c>
      <c r="M1959">
        <v>4086</v>
      </c>
      <c r="N1959">
        <v>2465</v>
      </c>
      <c r="O1959" t="s">
        <v>7578</v>
      </c>
      <c r="P1959">
        <v>2</v>
      </c>
      <c r="Q1959" t="s">
        <v>7579</v>
      </c>
      <c r="R1959" t="s">
        <v>7580</v>
      </c>
      <c r="S1959">
        <v>22</v>
      </c>
      <c r="T1959" t="s">
        <v>7581</v>
      </c>
      <c r="U1959" t="s">
        <v>56</v>
      </c>
      <c r="V1959" t="s">
        <v>188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7582</v>
      </c>
      <c r="C1960">
        <v>86</v>
      </c>
      <c r="D1960">
        <v>120</v>
      </c>
      <c r="E1960">
        <v>0</v>
      </c>
      <c r="F1960">
        <v>58</v>
      </c>
      <c r="G1960" t="s">
        <v>7583</v>
      </c>
      <c r="H1960">
        <v>577</v>
      </c>
      <c r="I1960">
        <v>15331289</v>
      </c>
      <c r="J1960" t="s">
        <v>1096</v>
      </c>
      <c r="K1960" t="s">
        <v>1069</v>
      </c>
      <c r="L1960" t="s">
        <v>7584</v>
      </c>
      <c r="M1960">
        <v>22289</v>
      </c>
      <c r="N1960">
        <v>1217</v>
      </c>
      <c r="O1960" t="s">
        <v>7585</v>
      </c>
      <c r="P1960">
        <v>1</v>
      </c>
      <c r="Q1960" t="s">
        <v>7586</v>
      </c>
      <c r="R1960" t="s">
        <v>7587</v>
      </c>
      <c r="S1960">
        <v>106</v>
      </c>
      <c r="T1960" t="s">
        <v>37</v>
      </c>
      <c r="U1960" t="s">
        <v>38</v>
      </c>
      <c r="V1960" t="s">
        <v>84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7588</v>
      </c>
      <c r="C1961">
        <v>287</v>
      </c>
      <c r="D1961">
        <v>115</v>
      </c>
      <c r="E1961">
        <v>219</v>
      </c>
      <c r="F1961">
        <v>258</v>
      </c>
      <c r="G1961" t="s">
        <v>7589</v>
      </c>
      <c r="H1961">
        <v>902</v>
      </c>
      <c r="I1961">
        <v>15045676</v>
      </c>
      <c r="J1961" t="s">
        <v>1455</v>
      </c>
      <c r="K1961" t="s">
        <v>100</v>
      </c>
      <c r="L1961" t="s">
        <v>7590</v>
      </c>
      <c r="M1961">
        <v>76303</v>
      </c>
      <c r="N1961">
        <v>2466</v>
      </c>
      <c r="O1961" t="s">
        <v>568</v>
      </c>
      <c r="P1961">
        <v>1</v>
      </c>
      <c r="Q1961" t="s">
        <v>7591</v>
      </c>
      <c r="R1961" t="s">
        <v>7592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7593</v>
      </c>
      <c r="C1962">
        <v>233</v>
      </c>
      <c r="D1962">
        <v>93</v>
      </c>
      <c r="E1962">
        <v>27</v>
      </c>
      <c r="F1962">
        <v>49</v>
      </c>
      <c r="G1962" t="s">
        <v>7594</v>
      </c>
      <c r="H1962">
        <v>960</v>
      </c>
      <c r="I1962">
        <v>17427926</v>
      </c>
      <c r="J1962" t="s">
        <v>4189</v>
      </c>
      <c r="K1962" t="s">
        <v>7415</v>
      </c>
      <c r="L1962" t="s">
        <v>7595</v>
      </c>
      <c r="M1962">
        <v>60062</v>
      </c>
      <c r="N1962">
        <v>1749</v>
      </c>
      <c r="O1962" t="s">
        <v>7596</v>
      </c>
      <c r="P1962">
        <v>0</v>
      </c>
      <c r="Q1962" t="s">
        <v>7597</v>
      </c>
      <c r="R1962" t="s">
        <v>7598</v>
      </c>
      <c r="S1962">
        <v>351</v>
      </c>
      <c r="T1962" t="s">
        <v>37</v>
      </c>
      <c r="U1962" t="s">
        <v>38</v>
      </c>
      <c r="V1962" t="s">
        <v>350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7599</v>
      </c>
      <c r="C1963">
        <v>86</v>
      </c>
      <c r="D1963">
        <v>99</v>
      </c>
      <c r="E1963">
        <v>154</v>
      </c>
      <c r="F1963">
        <v>347</v>
      </c>
      <c r="G1963" t="s">
        <v>414</v>
      </c>
      <c r="H1963">
        <v>774</v>
      </c>
      <c r="I1963">
        <v>14983572</v>
      </c>
      <c r="J1963" t="s">
        <v>715</v>
      </c>
      <c r="K1963" t="s">
        <v>1477</v>
      </c>
      <c r="L1963" t="s">
        <v>7600</v>
      </c>
      <c r="M1963">
        <v>9361</v>
      </c>
      <c r="N1963">
        <v>2498</v>
      </c>
      <c r="O1963" t="s">
        <v>5730</v>
      </c>
      <c r="P1963">
        <v>1</v>
      </c>
      <c r="Q1963" t="s">
        <v>7601</v>
      </c>
      <c r="R1963" t="s">
        <v>7602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4094</v>
      </c>
      <c r="C1964">
        <v>160</v>
      </c>
      <c r="D1964">
        <v>107</v>
      </c>
      <c r="E1964">
        <v>0</v>
      </c>
      <c r="F1964">
        <v>255</v>
      </c>
      <c r="G1964" t="s">
        <v>7603</v>
      </c>
      <c r="H1964">
        <v>798</v>
      </c>
      <c r="I1964">
        <v>14637490</v>
      </c>
      <c r="J1964" t="s">
        <v>1342</v>
      </c>
      <c r="K1964" t="s">
        <v>823</v>
      </c>
      <c r="L1964" t="s">
        <v>7604</v>
      </c>
      <c r="M1964">
        <v>16411</v>
      </c>
      <c r="N1964">
        <v>2537</v>
      </c>
      <c r="O1964" t="s">
        <v>7605</v>
      </c>
      <c r="P1964">
        <v>2</v>
      </c>
      <c r="Q1964" t="s">
        <v>7606</v>
      </c>
      <c r="R1964" t="s">
        <v>7607</v>
      </c>
      <c r="S1964">
        <v>136</v>
      </c>
      <c r="T1964" t="s">
        <v>37</v>
      </c>
      <c r="U1964" t="s">
        <v>38</v>
      </c>
      <c r="V1964" t="s">
        <v>350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5213</v>
      </c>
      <c r="C1965">
        <v>126</v>
      </c>
      <c r="D1965">
        <v>110</v>
      </c>
      <c r="E1965">
        <v>42</v>
      </c>
      <c r="F1965">
        <v>111</v>
      </c>
      <c r="G1965" t="s">
        <v>7608</v>
      </c>
      <c r="H1965">
        <v>355</v>
      </c>
      <c r="I1965">
        <v>14589444</v>
      </c>
      <c r="J1965" t="s">
        <v>715</v>
      </c>
      <c r="K1965" t="s">
        <v>7609</v>
      </c>
      <c r="L1965" t="s">
        <v>7610</v>
      </c>
      <c r="M1965">
        <v>171151</v>
      </c>
      <c r="N1965">
        <v>911</v>
      </c>
      <c r="O1965" t="s">
        <v>7611</v>
      </c>
      <c r="P1965">
        <v>2</v>
      </c>
      <c r="Q1965" t="s">
        <v>7612</v>
      </c>
      <c r="R1965" t="s">
        <v>7613</v>
      </c>
      <c r="S1965">
        <v>513</v>
      </c>
      <c r="T1965" t="s">
        <v>37</v>
      </c>
      <c r="U1965" t="s">
        <v>38</v>
      </c>
      <c r="V1965" t="s">
        <v>350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7614</v>
      </c>
      <c r="C1966">
        <v>50</v>
      </c>
      <c r="D1966">
        <v>101</v>
      </c>
      <c r="E1966">
        <v>17</v>
      </c>
      <c r="F1966">
        <v>218</v>
      </c>
      <c r="G1966" t="s">
        <v>7615</v>
      </c>
      <c r="H1966">
        <v>900</v>
      </c>
      <c r="I1966">
        <v>14095303</v>
      </c>
      <c r="J1966" t="s">
        <v>1238</v>
      </c>
      <c r="K1966" t="s">
        <v>5110</v>
      </c>
      <c r="L1966" t="s">
        <v>7616</v>
      </c>
      <c r="M1966">
        <v>15814</v>
      </c>
      <c r="N1966">
        <v>1634</v>
      </c>
      <c r="O1966" t="s">
        <v>7617</v>
      </c>
      <c r="P1966">
        <v>1</v>
      </c>
      <c r="Q1966" t="s">
        <v>7618</v>
      </c>
      <c r="R1966" t="s">
        <v>7619</v>
      </c>
      <c r="S1966">
        <v>68</v>
      </c>
      <c r="T1966" t="s">
        <v>37</v>
      </c>
      <c r="U1966" t="s">
        <v>38</v>
      </c>
      <c r="V1966" t="s">
        <v>350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7620</v>
      </c>
      <c r="C1967">
        <v>52</v>
      </c>
      <c r="D1967">
        <v>85</v>
      </c>
      <c r="E1967">
        <v>54</v>
      </c>
      <c r="F1967">
        <v>455</v>
      </c>
      <c r="G1967" t="s">
        <v>1395</v>
      </c>
      <c r="H1967">
        <v>985</v>
      </c>
      <c r="I1967">
        <v>13973532</v>
      </c>
      <c r="J1967" t="s">
        <v>541</v>
      </c>
      <c r="K1967" t="s">
        <v>6839</v>
      </c>
      <c r="L1967" t="s">
        <v>7621</v>
      </c>
      <c r="M1967">
        <v>11211</v>
      </c>
      <c r="N1967">
        <v>3065</v>
      </c>
      <c r="O1967" t="s">
        <v>2314</v>
      </c>
      <c r="P1967">
        <v>1</v>
      </c>
      <c r="Q1967" t="s">
        <v>7622</v>
      </c>
      <c r="R1967" t="s">
        <v>7623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2867</v>
      </c>
      <c r="C1968">
        <v>260</v>
      </c>
      <c r="D1968">
        <v>132</v>
      </c>
      <c r="E1968">
        <v>241</v>
      </c>
      <c r="F1968">
        <v>151</v>
      </c>
      <c r="G1968" t="s">
        <v>660</v>
      </c>
      <c r="H1968">
        <v>27000</v>
      </c>
      <c r="I1968">
        <v>1865774</v>
      </c>
      <c r="J1968" t="s">
        <v>7624</v>
      </c>
      <c r="K1968" t="s">
        <v>60</v>
      </c>
      <c r="L1968" t="s">
        <v>7625</v>
      </c>
      <c r="M1968">
        <v>87682</v>
      </c>
      <c r="N1968">
        <v>27659</v>
      </c>
      <c r="O1968" t="s">
        <v>7626</v>
      </c>
      <c r="P1968">
        <v>2</v>
      </c>
      <c r="Q1968" t="s">
        <v>7627</v>
      </c>
      <c r="R1968" t="s">
        <v>7628</v>
      </c>
      <c r="S1968">
        <v>174</v>
      </c>
      <c r="T1968" t="s">
        <v>37</v>
      </c>
      <c r="U1968" t="s">
        <v>56</v>
      </c>
      <c r="V1968" t="s">
        <v>350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2514</v>
      </c>
      <c r="C1969">
        <v>111</v>
      </c>
      <c r="D1969">
        <v>88</v>
      </c>
      <c r="E1969">
        <v>82</v>
      </c>
      <c r="F1969">
        <v>432</v>
      </c>
      <c r="G1969" t="s">
        <v>7629</v>
      </c>
      <c r="H1969">
        <v>874</v>
      </c>
      <c r="I1969">
        <v>13920741</v>
      </c>
      <c r="J1969" t="s">
        <v>809</v>
      </c>
      <c r="K1969" t="s">
        <v>2891</v>
      </c>
      <c r="L1969" t="s">
        <v>7630</v>
      </c>
      <c r="M1969">
        <v>59900</v>
      </c>
      <c r="N1969">
        <v>2062</v>
      </c>
      <c r="O1969" t="s">
        <v>7631</v>
      </c>
      <c r="P1969">
        <v>5</v>
      </c>
      <c r="Q1969" t="s">
        <v>7632</v>
      </c>
      <c r="R1969" t="s">
        <v>7633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3647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3330</v>
      </c>
      <c r="K1970" t="s">
        <v>132</v>
      </c>
      <c r="L1970" t="s">
        <v>7634</v>
      </c>
      <c r="M1970">
        <v>20823</v>
      </c>
      <c r="N1970">
        <v>4952</v>
      </c>
      <c r="O1970" t="s">
        <v>7375</v>
      </c>
      <c r="P1970">
        <v>0</v>
      </c>
      <c r="Q1970" t="s">
        <v>7635</v>
      </c>
      <c r="R1970" t="s">
        <v>7636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2490</v>
      </c>
      <c r="C1971">
        <v>99</v>
      </c>
      <c r="D1971">
        <v>145</v>
      </c>
      <c r="E1971">
        <v>317</v>
      </c>
      <c r="F1971">
        <v>70</v>
      </c>
      <c r="G1971" t="s">
        <v>7637</v>
      </c>
      <c r="H1971">
        <v>876</v>
      </c>
      <c r="I1971">
        <v>13038660</v>
      </c>
      <c r="J1971" t="s">
        <v>1473</v>
      </c>
      <c r="K1971" t="s">
        <v>1308</v>
      </c>
      <c r="L1971" t="s">
        <v>7638</v>
      </c>
      <c r="M1971">
        <v>16995</v>
      </c>
      <c r="N1971">
        <v>1282</v>
      </c>
      <c r="O1971" t="s">
        <v>7639</v>
      </c>
      <c r="P1971">
        <v>1</v>
      </c>
      <c r="Q1971" t="s">
        <v>7640</v>
      </c>
      <c r="R1971" t="s">
        <v>7641</v>
      </c>
      <c r="S1971">
        <v>163</v>
      </c>
      <c r="T1971" t="s">
        <v>37</v>
      </c>
      <c r="U1971" t="s">
        <v>38</v>
      </c>
      <c r="V1971" t="s">
        <v>350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1239</v>
      </c>
      <c r="C1972">
        <v>159</v>
      </c>
      <c r="D1972">
        <v>110</v>
      </c>
      <c r="E1972">
        <v>425</v>
      </c>
      <c r="F1972">
        <v>148</v>
      </c>
      <c r="G1972" t="s">
        <v>800</v>
      </c>
      <c r="H1972">
        <v>3000</v>
      </c>
      <c r="I1972">
        <v>28831145</v>
      </c>
      <c r="J1972" t="s">
        <v>1607</v>
      </c>
      <c r="K1972" t="s">
        <v>427</v>
      </c>
      <c r="L1972" t="s">
        <v>7642</v>
      </c>
      <c r="M1972">
        <v>39357</v>
      </c>
      <c r="N1972">
        <v>3757</v>
      </c>
      <c r="O1972" t="s">
        <v>7643</v>
      </c>
      <c r="P1972">
        <v>1</v>
      </c>
      <c r="Q1972" t="s">
        <v>7644</v>
      </c>
      <c r="R1972" t="s">
        <v>7645</v>
      </c>
      <c r="S1972">
        <v>113</v>
      </c>
      <c r="T1972" t="s">
        <v>37</v>
      </c>
      <c r="U1972" t="s">
        <v>38</v>
      </c>
      <c r="V1972" t="s">
        <v>350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5190</v>
      </c>
      <c r="C1973">
        <v>159</v>
      </c>
      <c r="D1973">
        <v>101</v>
      </c>
      <c r="E1973">
        <v>365</v>
      </c>
      <c r="F1973">
        <v>141</v>
      </c>
      <c r="G1973" t="s">
        <v>7646</v>
      </c>
      <c r="H1973">
        <v>338</v>
      </c>
      <c r="J1973" t="s">
        <v>1057</v>
      </c>
      <c r="K1973" t="s">
        <v>5242</v>
      </c>
      <c r="L1973" t="s">
        <v>7647</v>
      </c>
      <c r="M1973">
        <v>15531</v>
      </c>
      <c r="N1973">
        <v>1008</v>
      </c>
      <c r="O1973" t="s">
        <v>7648</v>
      </c>
      <c r="P1973">
        <v>0</v>
      </c>
      <c r="Q1973" t="s">
        <v>7649</v>
      </c>
      <c r="R1973" t="s">
        <v>7650</v>
      </c>
      <c r="S1973">
        <v>189</v>
      </c>
      <c r="T1973" t="s">
        <v>37</v>
      </c>
      <c r="U1973" t="s">
        <v>56</v>
      </c>
      <c r="V1973" t="s">
        <v>350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7651</v>
      </c>
      <c r="H1974">
        <v>971</v>
      </c>
      <c r="J1974" t="s">
        <v>7652</v>
      </c>
      <c r="K1974" t="s">
        <v>1103</v>
      </c>
      <c r="L1974" t="s">
        <v>7653</v>
      </c>
      <c r="M1974">
        <v>23664</v>
      </c>
      <c r="N1974">
        <v>2346</v>
      </c>
      <c r="O1974" t="s">
        <v>6229</v>
      </c>
      <c r="P1974">
        <v>0</v>
      </c>
      <c r="Q1974" t="s">
        <v>7654</v>
      </c>
      <c r="R1974" t="s">
        <v>7655</v>
      </c>
      <c r="S1974">
        <v>60</v>
      </c>
      <c r="T1974" t="s">
        <v>37</v>
      </c>
      <c r="U1974" t="s">
        <v>38</v>
      </c>
      <c r="V1974" t="s">
        <v>7656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1827</v>
      </c>
      <c r="C1975">
        <v>199</v>
      </c>
      <c r="D1975">
        <v>122</v>
      </c>
      <c r="E1975">
        <v>0</v>
      </c>
      <c r="F1975">
        <v>939</v>
      </c>
      <c r="G1975" t="s">
        <v>107</v>
      </c>
      <c r="H1975">
        <v>18000</v>
      </c>
      <c r="I1975">
        <v>11538204</v>
      </c>
      <c r="J1975" t="s">
        <v>7657</v>
      </c>
      <c r="K1975" t="s">
        <v>274</v>
      </c>
      <c r="L1975" t="s">
        <v>7658</v>
      </c>
      <c r="M1975">
        <v>23696</v>
      </c>
      <c r="N1975">
        <v>21163</v>
      </c>
      <c r="O1975" t="s">
        <v>600</v>
      </c>
      <c r="P1975">
        <v>0</v>
      </c>
      <c r="Q1975" t="s">
        <v>7659</v>
      </c>
      <c r="R1975" t="s">
        <v>7660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3934</v>
      </c>
      <c r="C1976">
        <v>119</v>
      </c>
      <c r="D1976">
        <v>107</v>
      </c>
      <c r="E1976">
        <v>308</v>
      </c>
      <c r="F1976">
        <v>872</v>
      </c>
      <c r="G1976" t="s">
        <v>1095</v>
      </c>
      <c r="H1976">
        <v>13000</v>
      </c>
      <c r="I1976">
        <v>11008432</v>
      </c>
      <c r="J1976" t="s">
        <v>795</v>
      </c>
      <c r="K1976" t="s">
        <v>281</v>
      </c>
      <c r="L1976" t="s">
        <v>7661</v>
      </c>
      <c r="M1976">
        <v>43903</v>
      </c>
      <c r="N1976">
        <v>16651</v>
      </c>
      <c r="O1976" t="s">
        <v>6681</v>
      </c>
      <c r="P1976">
        <v>0</v>
      </c>
      <c r="Q1976" t="s">
        <v>7662</v>
      </c>
      <c r="R1976" t="s">
        <v>7663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7664</v>
      </c>
      <c r="C1977">
        <v>120</v>
      </c>
      <c r="D1977">
        <v>127</v>
      </c>
      <c r="E1977">
        <v>36</v>
      </c>
      <c r="F1977">
        <v>399</v>
      </c>
      <c r="G1977" t="s">
        <v>4657</v>
      </c>
      <c r="H1977">
        <v>562</v>
      </c>
      <c r="I1977">
        <v>12188642</v>
      </c>
      <c r="J1977" t="s">
        <v>3726</v>
      </c>
      <c r="K1977" t="s">
        <v>7665</v>
      </c>
      <c r="L1977" t="s">
        <v>7666</v>
      </c>
      <c r="M1977">
        <v>21098</v>
      </c>
      <c r="N1977">
        <v>2230</v>
      </c>
      <c r="O1977" t="s">
        <v>3301</v>
      </c>
      <c r="P1977">
        <v>7</v>
      </c>
      <c r="Q1977" t="s">
        <v>7667</v>
      </c>
      <c r="R1977" t="s">
        <v>7668</v>
      </c>
      <c r="S1977">
        <v>56</v>
      </c>
      <c r="T1977" t="s">
        <v>37</v>
      </c>
      <c r="U1977" t="s">
        <v>7669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3153</v>
      </c>
      <c r="C1978">
        <v>180</v>
      </c>
      <c r="D1978">
        <v>99</v>
      </c>
      <c r="E1978">
        <v>0</v>
      </c>
      <c r="F1978">
        <v>52</v>
      </c>
      <c r="G1978" t="s">
        <v>7670</v>
      </c>
      <c r="H1978">
        <v>400</v>
      </c>
      <c r="I1978">
        <v>11100000</v>
      </c>
      <c r="J1978" t="s">
        <v>1132</v>
      </c>
      <c r="K1978" t="s">
        <v>1481</v>
      </c>
      <c r="L1978" t="s">
        <v>7671</v>
      </c>
      <c r="M1978">
        <v>92464</v>
      </c>
      <c r="N1978">
        <v>896</v>
      </c>
      <c r="O1978" t="s">
        <v>7672</v>
      </c>
      <c r="P1978">
        <v>1</v>
      </c>
      <c r="Q1978" t="s">
        <v>7673</v>
      </c>
      <c r="R1978" t="s">
        <v>7674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7675</v>
      </c>
      <c r="C1979">
        <v>58</v>
      </c>
      <c r="D1979">
        <v>104</v>
      </c>
      <c r="E1979">
        <v>8</v>
      </c>
      <c r="F1979">
        <v>8</v>
      </c>
      <c r="G1979" t="s">
        <v>7676</v>
      </c>
      <c r="H1979">
        <v>172</v>
      </c>
      <c r="J1979" t="s">
        <v>816</v>
      </c>
      <c r="K1979" t="s">
        <v>3981</v>
      </c>
      <c r="L1979" t="s">
        <v>7677</v>
      </c>
      <c r="M1979">
        <v>5525</v>
      </c>
      <c r="N1979">
        <v>210</v>
      </c>
      <c r="O1979" t="s">
        <v>7678</v>
      </c>
      <c r="P1979">
        <v>2</v>
      </c>
      <c r="Q1979" t="s">
        <v>7679</v>
      </c>
      <c r="R1979" t="s">
        <v>7680</v>
      </c>
      <c r="S1979">
        <v>11</v>
      </c>
      <c r="T1979" t="s">
        <v>726</v>
      </c>
      <c r="U1979" t="s">
        <v>727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6351</v>
      </c>
      <c r="C1980">
        <v>317</v>
      </c>
      <c r="D1980">
        <v>140</v>
      </c>
      <c r="E1980">
        <v>149</v>
      </c>
      <c r="F1980">
        <v>581</v>
      </c>
      <c r="G1980" t="s">
        <v>823</v>
      </c>
      <c r="H1980">
        <v>27000</v>
      </c>
      <c r="I1980">
        <v>13651662</v>
      </c>
      <c r="J1980" t="s">
        <v>1607</v>
      </c>
      <c r="K1980" t="s">
        <v>60</v>
      </c>
      <c r="L1980" t="s">
        <v>7681</v>
      </c>
      <c r="M1980">
        <v>332276</v>
      </c>
      <c r="N1980">
        <v>29692</v>
      </c>
      <c r="O1980" t="s">
        <v>190</v>
      </c>
      <c r="P1980">
        <v>1</v>
      </c>
      <c r="Q1980" t="s">
        <v>7682</v>
      </c>
      <c r="R1980" t="s">
        <v>7683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424</v>
      </c>
      <c r="B1981" t="s">
        <v>2836</v>
      </c>
      <c r="C1981">
        <v>44</v>
      </c>
      <c r="D1981">
        <v>133</v>
      </c>
      <c r="E1981">
        <v>277</v>
      </c>
      <c r="F1981">
        <v>8000</v>
      </c>
      <c r="G1981" t="s">
        <v>158</v>
      </c>
      <c r="H1981">
        <v>25000</v>
      </c>
      <c r="I1981">
        <v>11030963</v>
      </c>
      <c r="J1981" t="s">
        <v>7684</v>
      </c>
      <c r="K1981" t="s">
        <v>92</v>
      </c>
      <c r="L1981" t="s">
        <v>7685</v>
      </c>
      <c r="M1981">
        <v>24145</v>
      </c>
      <c r="N1981">
        <v>48482</v>
      </c>
      <c r="O1981" t="s">
        <v>754</v>
      </c>
      <c r="P1981">
        <v>2</v>
      </c>
      <c r="Q1981" t="s">
        <v>7686</v>
      </c>
      <c r="R1981" t="s">
        <v>7687</v>
      </c>
      <c r="S1981">
        <v>93</v>
      </c>
      <c r="T1981" t="s">
        <v>37</v>
      </c>
      <c r="U1981" t="s">
        <v>56</v>
      </c>
      <c r="V1981" t="s">
        <v>350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2568</v>
      </c>
      <c r="C1982">
        <v>22</v>
      </c>
      <c r="D1982">
        <v>271</v>
      </c>
      <c r="E1982">
        <v>33</v>
      </c>
      <c r="F1982">
        <v>251</v>
      </c>
      <c r="G1982" t="s">
        <v>7688</v>
      </c>
      <c r="H1982">
        <v>854</v>
      </c>
      <c r="I1982">
        <v>10769960</v>
      </c>
      <c r="J1982" t="s">
        <v>948</v>
      </c>
      <c r="K1982" t="s">
        <v>2618</v>
      </c>
      <c r="L1982" t="s">
        <v>7689</v>
      </c>
      <c r="M1982">
        <v>21940</v>
      </c>
      <c r="N1982">
        <v>2107</v>
      </c>
      <c r="O1982" t="s">
        <v>7690</v>
      </c>
      <c r="P1982">
        <v>0</v>
      </c>
      <c r="Q1982" t="s">
        <v>7691</v>
      </c>
      <c r="R1982" t="s">
        <v>7692</v>
      </c>
      <c r="S1982">
        <v>256</v>
      </c>
      <c r="T1982" t="s">
        <v>37</v>
      </c>
      <c r="U1982" t="s">
        <v>38</v>
      </c>
      <c r="V1982" t="s">
        <v>84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6203</v>
      </c>
      <c r="C1983">
        <v>143</v>
      </c>
      <c r="D1983">
        <v>112</v>
      </c>
      <c r="E1983">
        <v>108</v>
      </c>
      <c r="F1983">
        <v>2000</v>
      </c>
      <c r="G1983" t="s">
        <v>277</v>
      </c>
      <c r="H1983">
        <v>23000</v>
      </c>
      <c r="I1983">
        <v>10911750</v>
      </c>
      <c r="J1983" t="s">
        <v>1469</v>
      </c>
      <c r="K1983" t="s">
        <v>62</v>
      </c>
      <c r="L1983" t="s">
        <v>7693</v>
      </c>
      <c r="M1983">
        <v>17757</v>
      </c>
      <c r="N1983">
        <v>43560</v>
      </c>
      <c r="O1983" t="s">
        <v>706</v>
      </c>
      <c r="P1983">
        <v>2</v>
      </c>
      <c r="Q1983" t="s">
        <v>7694</v>
      </c>
      <c r="R1983" t="s">
        <v>7695</v>
      </c>
      <c r="S1983">
        <v>99</v>
      </c>
      <c r="T1983" t="s">
        <v>37</v>
      </c>
      <c r="U1983" t="s">
        <v>38</v>
      </c>
      <c r="V1983" t="s">
        <v>350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2974</v>
      </c>
      <c r="C1984">
        <v>72</v>
      </c>
      <c r="D1984">
        <v>99</v>
      </c>
      <c r="E1984">
        <v>79</v>
      </c>
      <c r="F1984">
        <v>956</v>
      </c>
      <c r="G1984" t="s">
        <v>942</v>
      </c>
      <c r="H1984">
        <v>16000</v>
      </c>
      <c r="I1984">
        <v>10719367</v>
      </c>
      <c r="J1984" t="s">
        <v>7696</v>
      </c>
      <c r="K1984" t="s">
        <v>250</v>
      </c>
      <c r="L1984" t="s">
        <v>7697</v>
      </c>
      <c r="M1984">
        <v>7909</v>
      </c>
      <c r="N1984">
        <v>28987</v>
      </c>
      <c r="O1984" t="s">
        <v>545</v>
      </c>
      <c r="P1984">
        <v>3</v>
      </c>
      <c r="Q1984" t="s">
        <v>7698</v>
      </c>
      <c r="R1984" t="s">
        <v>7699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7700</v>
      </c>
      <c r="C1985">
        <v>70</v>
      </c>
      <c r="D1985">
        <v>100</v>
      </c>
      <c r="E1985">
        <v>57</v>
      </c>
      <c r="F1985">
        <v>92</v>
      </c>
      <c r="G1985" t="s">
        <v>7701</v>
      </c>
      <c r="H1985">
        <v>181</v>
      </c>
      <c r="I1985">
        <v>10114315</v>
      </c>
      <c r="J1985" t="s">
        <v>933</v>
      </c>
      <c r="K1985" t="s">
        <v>7702</v>
      </c>
      <c r="L1985" t="s">
        <v>7703</v>
      </c>
      <c r="M1985">
        <v>18693</v>
      </c>
      <c r="N1985">
        <v>582</v>
      </c>
      <c r="O1985" t="s">
        <v>7704</v>
      </c>
      <c r="P1985">
        <v>0</v>
      </c>
      <c r="Q1985" t="s">
        <v>7705</v>
      </c>
      <c r="R1985" t="s">
        <v>7706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7707</v>
      </c>
      <c r="C1986">
        <v>264</v>
      </c>
      <c r="D1986">
        <v>92</v>
      </c>
      <c r="E1986">
        <v>30</v>
      </c>
      <c r="F1986">
        <v>309</v>
      </c>
      <c r="G1986" t="s">
        <v>7708</v>
      </c>
      <c r="H1986">
        <v>941</v>
      </c>
      <c r="I1986">
        <v>49122319</v>
      </c>
      <c r="J1986" t="s">
        <v>3330</v>
      </c>
      <c r="K1986" t="s">
        <v>5678</v>
      </c>
      <c r="L1986" t="s">
        <v>7709</v>
      </c>
      <c r="M1986">
        <v>47169</v>
      </c>
      <c r="N1986">
        <v>2348</v>
      </c>
      <c r="O1986" t="s">
        <v>7710</v>
      </c>
      <c r="P1986">
        <v>0</v>
      </c>
      <c r="Q1986" t="s">
        <v>7711</v>
      </c>
      <c r="R1986" t="s">
        <v>7712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7713</v>
      </c>
      <c r="C1987">
        <v>20</v>
      </c>
      <c r="D1987">
        <v>105</v>
      </c>
      <c r="E1987">
        <v>121</v>
      </c>
      <c r="F1987">
        <v>354</v>
      </c>
      <c r="G1987" t="s">
        <v>1126</v>
      </c>
      <c r="H1987">
        <v>3000</v>
      </c>
      <c r="I1987">
        <v>10070000</v>
      </c>
      <c r="J1987" t="s">
        <v>715</v>
      </c>
      <c r="K1987" t="s">
        <v>300</v>
      </c>
      <c r="L1987" t="s">
        <v>7714</v>
      </c>
      <c r="M1987">
        <v>5668</v>
      </c>
      <c r="N1987">
        <v>5023</v>
      </c>
      <c r="O1987" t="s">
        <v>7715</v>
      </c>
      <c r="P1987">
        <v>3</v>
      </c>
      <c r="Q1987" t="s">
        <v>7716</v>
      </c>
      <c r="R1987" t="s">
        <v>7717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2137</v>
      </c>
      <c r="C1988">
        <v>190</v>
      </c>
      <c r="D1988">
        <v>110</v>
      </c>
      <c r="E1988">
        <v>37</v>
      </c>
      <c r="F1988">
        <v>268</v>
      </c>
      <c r="G1988" t="s">
        <v>3739</v>
      </c>
      <c r="H1988">
        <v>10000</v>
      </c>
      <c r="I1988">
        <v>10324441</v>
      </c>
      <c r="J1988" t="s">
        <v>499</v>
      </c>
      <c r="K1988" t="s">
        <v>156</v>
      </c>
      <c r="L1988" t="s">
        <v>7718</v>
      </c>
      <c r="M1988">
        <v>27117</v>
      </c>
      <c r="N1988">
        <v>11431</v>
      </c>
      <c r="O1988" t="s">
        <v>7719</v>
      </c>
      <c r="P1988">
        <v>1</v>
      </c>
      <c r="Q1988" t="s">
        <v>7720</v>
      </c>
      <c r="R1988" t="s">
        <v>7721</v>
      </c>
      <c r="S1988">
        <v>140</v>
      </c>
      <c r="T1988" t="s">
        <v>37</v>
      </c>
      <c r="U1988" t="s">
        <v>38</v>
      </c>
      <c r="V1988" t="s">
        <v>350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5421</v>
      </c>
      <c r="C1989">
        <v>142</v>
      </c>
      <c r="D1989">
        <v>116</v>
      </c>
      <c r="E1989">
        <v>529</v>
      </c>
      <c r="F1989">
        <v>174</v>
      </c>
      <c r="G1989" t="s">
        <v>7722</v>
      </c>
      <c r="H1989">
        <v>442</v>
      </c>
      <c r="I1989">
        <v>7156933</v>
      </c>
      <c r="J1989" t="s">
        <v>1188</v>
      </c>
      <c r="K1989" t="s">
        <v>5848</v>
      </c>
      <c r="L1989" t="s">
        <v>7723</v>
      </c>
      <c r="M1989">
        <v>14581</v>
      </c>
      <c r="N1989">
        <v>1134</v>
      </c>
      <c r="O1989" t="s">
        <v>6454</v>
      </c>
      <c r="P1989">
        <v>0</v>
      </c>
      <c r="Q1989" t="s">
        <v>7724</v>
      </c>
      <c r="R1989" t="s">
        <v>7725</v>
      </c>
      <c r="S1989">
        <v>74</v>
      </c>
      <c r="T1989" t="s">
        <v>37</v>
      </c>
      <c r="U1989" t="s">
        <v>38</v>
      </c>
      <c r="V1989" t="s">
        <v>350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7726</v>
      </c>
      <c r="C1990">
        <v>27</v>
      </c>
      <c r="D1990">
        <v>88</v>
      </c>
      <c r="E1990">
        <v>22</v>
      </c>
      <c r="F1990">
        <v>120</v>
      </c>
      <c r="G1990" t="s">
        <v>7727</v>
      </c>
      <c r="H1990">
        <v>174</v>
      </c>
      <c r="I1990">
        <v>9286314</v>
      </c>
      <c r="J1990" t="s">
        <v>282</v>
      </c>
      <c r="K1990" t="s">
        <v>7728</v>
      </c>
      <c r="L1990" t="s">
        <v>7729</v>
      </c>
      <c r="M1990">
        <v>4972</v>
      </c>
      <c r="N1990">
        <v>583</v>
      </c>
      <c r="O1990" t="s">
        <v>7730</v>
      </c>
      <c r="P1990">
        <v>1</v>
      </c>
      <c r="Q1990" t="s">
        <v>7731</v>
      </c>
      <c r="R1990" t="s">
        <v>7732</v>
      </c>
      <c r="S1990">
        <v>62</v>
      </c>
      <c r="T1990" t="s">
        <v>37</v>
      </c>
      <c r="U1990" t="s">
        <v>38</v>
      </c>
      <c r="V1990" t="s">
        <v>350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7733</v>
      </c>
      <c r="C1991">
        <v>355</v>
      </c>
      <c r="D1991">
        <v>111</v>
      </c>
      <c r="E1991">
        <v>214</v>
      </c>
      <c r="F1991">
        <v>3000</v>
      </c>
      <c r="G1991" t="s">
        <v>438</v>
      </c>
      <c r="H1991">
        <v>10000</v>
      </c>
      <c r="I1991">
        <v>56692</v>
      </c>
      <c r="J1991" t="s">
        <v>4829</v>
      </c>
      <c r="K1991" t="s">
        <v>1278</v>
      </c>
      <c r="L1991" t="s">
        <v>7734</v>
      </c>
      <c r="M1991">
        <v>177401</v>
      </c>
      <c r="N1991">
        <v>23566</v>
      </c>
      <c r="O1991" t="s">
        <v>819</v>
      </c>
      <c r="P1991">
        <v>2</v>
      </c>
      <c r="Q1991" t="s">
        <v>7735</v>
      </c>
      <c r="R1991" t="s">
        <v>7736</v>
      </c>
      <c r="S1991">
        <v>504</v>
      </c>
      <c r="T1991" t="s">
        <v>37</v>
      </c>
      <c r="U1991" t="s">
        <v>38</v>
      </c>
      <c r="V1991" t="s">
        <v>350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7737</v>
      </c>
      <c r="C1992">
        <v>21</v>
      </c>
      <c r="D1992">
        <v>117</v>
      </c>
      <c r="E1992">
        <v>71</v>
      </c>
      <c r="F1992">
        <v>42</v>
      </c>
      <c r="G1992" t="s">
        <v>7738</v>
      </c>
      <c r="H1992">
        <v>433</v>
      </c>
      <c r="J1992" t="s">
        <v>125</v>
      </c>
      <c r="K1992" t="s">
        <v>6076</v>
      </c>
      <c r="L1992" t="s">
        <v>7739</v>
      </c>
      <c r="M1992">
        <v>3334</v>
      </c>
      <c r="N1992">
        <v>611</v>
      </c>
      <c r="O1992" t="s">
        <v>7740</v>
      </c>
      <c r="P1992">
        <v>1</v>
      </c>
      <c r="Q1992" t="s">
        <v>7741</v>
      </c>
      <c r="R1992" t="s">
        <v>7742</v>
      </c>
      <c r="S1992">
        <v>52</v>
      </c>
      <c r="T1992" t="s">
        <v>37</v>
      </c>
      <c r="U1992" t="s">
        <v>56</v>
      </c>
      <c r="V1992" t="s">
        <v>84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7743</v>
      </c>
      <c r="C1993">
        <v>31</v>
      </c>
      <c r="D1993">
        <v>95</v>
      </c>
      <c r="E1993">
        <v>32</v>
      </c>
      <c r="F1993">
        <v>324</v>
      </c>
      <c r="G1993" t="s">
        <v>4211</v>
      </c>
      <c r="H1993">
        <v>843</v>
      </c>
      <c r="I1993">
        <v>5654777</v>
      </c>
      <c r="J1993" t="s">
        <v>1527</v>
      </c>
      <c r="K1993" t="s">
        <v>1437</v>
      </c>
      <c r="L1993" t="s">
        <v>7744</v>
      </c>
      <c r="M1993">
        <v>4875</v>
      </c>
      <c r="N1993">
        <v>2165</v>
      </c>
      <c r="O1993" t="s">
        <v>7745</v>
      </c>
      <c r="P1993">
        <v>3</v>
      </c>
      <c r="Q1993" t="s">
        <v>7746</v>
      </c>
      <c r="R1993" t="s">
        <v>7747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5878</v>
      </c>
      <c r="C1994">
        <v>87</v>
      </c>
      <c r="D1994">
        <v>95</v>
      </c>
      <c r="E1994">
        <v>6</v>
      </c>
      <c r="F1994">
        <v>248</v>
      </c>
      <c r="G1994" t="s">
        <v>1460</v>
      </c>
      <c r="H1994">
        <v>849</v>
      </c>
      <c r="I1994">
        <v>5516708</v>
      </c>
      <c r="J1994" t="s">
        <v>816</v>
      </c>
      <c r="K1994" t="s">
        <v>6357</v>
      </c>
      <c r="L1994" t="s">
        <v>7748</v>
      </c>
      <c r="M1994">
        <v>11375</v>
      </c>
      <c r="N1994">
        <v>2413</v>
      </c>
      <c r="O1994" t="s">
        <v>7749</v>
      </c>
      <c r="P1994">
        <v>2</v>
      </c>
      <c r="Q1994" t="s">
        <v>7750</v>
      </c>
      <c r="R1994" t="s">
        <v>7751</v>
      </c>
      <c r="S1994">
        <v>91</v>
      </c>
      <c r="T1994" t="s">
        <v>37</v>
      </c>
      <c r="U1994" t="s">
        <v>38</v>
      </c>
      <c r="V1994" t="s">
        <v>350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739</v>
      </c>
      <c r="C1995">
        <v>126</v>
      </c>
      <c r="D1995">
        <v>127</v>
      </c>
      <c r="E1995">
        <v>79</v>
      </c>
      <c r="F1995">
        <v>50</v>
      </c>
      <c r="G1995" t="s">
        <v>6033</v>
      </c>
      <c r="H1995">
        <v>12000</v>
      </c>
      <c r="I1995">
        <v>5128124</v>
      </c>
      <c r="J1995" t="s">
        <v>795</v>
      </c>
      <c r="K1995" t="s">
        <v>433</v>
      </c>
      <c r="L1995" t="s">
        <v>7752</v>
      </c>
      <c r="M1995">
        <v>44198</v>
      </c>
      <c r="N1995">
        <v>12574</v>
      </c>
      <c r="O1995" t="s">
        <v>7753</v>
      </c>
      <c r="P1995">
        <v>1</v>
      </c>
      <c r="Q1995" t="s">
        <v>7754</v>
      </c>
      <c r="R1995" t="s">
        <v>7755</v>
      </c>
      <c r="S1995">
        <v>251</v>
      </c>
      <c r="T1995" t="s">
        <v>37</v>
      </c>
      <c r="U1995" t="s">
        <v>128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3647</v>
      </c>
      <c r="C1996">
        <v>285</v>
      </c>
      <c r="D1996">
        <v>105</v>
      </c>
      <c r="E1996">
        <v>160</v>
      </c>
      <c r="F1996">
        <v>490</v>
      </c>
      <c r="G1996" t="s">
        <v>5008</v>
      </c>
      <c r="H1996">
        <v>852</v>
      </c>
      <c r="I1996">
        <v>34014398</v>
      </c>
      <c r="J1996" t="s">
        <v>5628</v>
      </c>
      <c r="K1996" t="s">
        <v>5115</v>
      </c>
      <c r="L1996" t="s">
        <v>5629</v>
      </c>
      <c r="M1996">
        <v>115650</v>
      </c>
      <c r="N1996">
        <v>2603</v>
      </c>
      <c r="O1996" t="s">
        <v>5630</v>
      </c>
      <c r="P1996">
        <v>0</v>
      </c>
      <c r="Q1996" t="s">
        <v>5631</v>
      </c>
      <c r="R1996" t="s">
        <v>5632</v>
      </c>
      <c r="S1996">
        <v>1033</v>
      </c>
      <c r="T1996" t="s">
        <v>37</v>
      </c>
      <c r="U1996" t="s">
        <v>435</v>
      </c>
      <c r="V1996" t="s">
        <v>350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7756</v>
      </c>
      <c r="C1997">
        <v>60</v>
      </c>
      <c r="D1997">
        <v>104</v>
      </c>
      <c r="E1997">
        <v>54</v>
      </c>
      <c r="F1997">
        <v>919</v>
      </c>
      <c r="G1997" t="s">
        <v>4068</v>
      </c>
      <c r="H1997">
        <v>6000</v>
      </c>
      <c r="I1997">
        <v>4064333</v>
      </c>
      <c r="J1997" t="s">
        <v>926</v>
      </c>
      <c r="K1997" t="s">
        <v>145</v>
      </c>
      <c r="L1997" t="s">
        <v>7757</v>
      </c>
      <c r="M1997">
        <v>24790</v>
      </c>
      <c r="N1997">
        <v>9662</v>
      </c>
      <c r="O1997" t="s">
        <v>4787</v>
      </c>
      <c r="P1997">
        <v>0</v>
      </c>
      <c r="Q1997" t="s">
        <v>7758</v>
      </c>
      <c r="R1997" t="s">
        <v>7759</v>
      </c>
      <c r="S1997">
        <v>173</v>
      </c>
      <c r="T1997" t="s">
        <v>37</v>
      </c>
      <c r="U1997" t="s">
        <v>38</v>
      </c>
      <c r="V1997" t="s">
        <v>350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7760</v>
      </c>
      <c r="C1998">
        <v>23</v>
      </c>
      <c r="D1998">
        <v>95</v>
      </c>
      <c r="E1998">
        <v>2</v>
      </c>
      <c r="F1998">
        <v>807</v>
      </c>
      <c r="G1998" t="s">
        <v>1356</v>
      </c>
      <c r="H1998">
        <v>927</v>
      </c>
      <c r="I1998">
        <v>4006906</v>
      </c>
      <c r="J1998" t="s">
        <v>541</v>
      </c>
      <c r="K1998" t="s">
        <v>6818</v>
      </c>
      <c r="L1998" t="s">
        <v>7761</v>
      </c>
      <c r="M1998">
        <v>3229</v>
      </c>
      <c r="N1998">
        <v>4990</v>
      </c>
      <c r="O1998" t="s">
        <v>3490</v>
      </c>
      <c r="P1998">
        <v>7</v>
      </c>
      <c r="Q1998" t="s">
        <v>7762</v>
      </c>
      <c r="R1998" t="s">
        <v>7763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7148</v>
      </c>
      <c r="C1999">
        <v>229</v>
      </c>
      <c r="D1999">
        <v>121</v>
      </c>
      <c r="E1999">
        <v>353</v>
      </c>
      <c r="F1999">
        <v>18</v>
      </c>
      <c r="G1999" t="s">
        <v>7764</v>
      </c>
      <c r="H1999">
        <v>45</v>
      </c>
      <c r="I1999">
        <v>3073392</v>
      </c>
      <c r="J1999" t="s">
        <v>1054</v>
      </c>
      <c r="K1999" t="s">
        <v>7765</v>
      </c>
      <c r="L1999" t="s">
        <v>7766</v>
      </c>
      <c r="M1999">
        <v>59462</v>
      </c>
      <c r="N1999">
        <v>142</v>
      </c>
      <c r="O1999" t="s">
        <v>7767</v>
      </c>
      <c r="P1999">
        <v>0</v>
      </c>
      <c r="Q1999" t="s">
        <v>7768</v>
      </c>
      <c r="R1999" t="s">
        <v>7769</v>
      </c>
      <c r="S1999">
        <v>300</v>
      </c>
      <c r="T1999" t="s">
        <v>37</v>
      </c>
      <c r="U1999" t="s">
        <v>182</v>
      </c>
      <c r="V1999" t="s">
        <v>350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2194</v>
      </c>
      <c r="C2000">
        <v>143</v>
      </c>
      <c r="D2000">
        <v>92</v>
      </c>
      <c r="E2000">
        <v>892</v>
      </c>
      <c r="F2000">
        <v>492</v>
      </c>
      <c r="G2000" t="s">
        <v>890</v>
      </c>
      <c r="H2000">
        <v>783</v>
      </c>
      <c r="I2000">
        <v>1550000</v>
      </c>
      <c r="J2000" t="s">
        <v>7770</v>
      </c>
      <c r="K2000" t="s">
        <v>1605</v>
      </c>
      <c r="L2000" t="s">
        <v>7771</v>
      </c>
      <c r="M2000">
        <v>30628</v>
      </c>
      <c r="N2000">
        <v>2930</v>
      </c>
      <c r="O2000" t="s">
        <v>7772</v>
      </c>
      <c r="P2000">
        <v>2</v>
      </c>
      <c r="Q2000" t="s">
        <v>7773</v>
      </c>
      <c r="R2000" t="s">
        <v>7774</v>
      </c>
      <c r="S2000">
        <v>471</v>
      </c>
      <c r="T2000" t="s">
        <v>37</v>
      </c>
      <c r="U2000" t="s">
        <v>38</v>
      </c>
      <c r="V2000" t="s">
        <v>350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1614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1188</v>
      </c>
      <c r="K2001" t="s">
        <v>150</v>
      </c>
      <c r="L2001" t="s">
        <v>7775</v>
      </c>
      <c r="M2001">
        <v>96480</v>
      </c>
      <c r="N2001">
        <v>25143</v>
      </c>
      <c r="O2001" t="s">
        <v>7776</v>
      </c>
      <c r="P2001">
        <v>3</v>
      </c>
      <c r="Q2001" t="s">
        <v>7777</v>
      </c>
      <c r="R2001" t="s">
        <v>7778</v>
      </c>
      <c r="S2001">
        <v>181</v>
      </c>
      <c r="T2001" t="s">
        <v>37</v>
      </c>
      <c r="U2001" t="s">
        <v>727</v>
      </c>
      <c r="V2001" t="s">
        <v>350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6424</v>
      </c>
      <c r="C2002">
        <v>97</v>
      </c>
      <c r="D2002">
        <v>107</v>
      </c>
      <c r="E2002">
        <v>460</v>
      </c>
      <c r="F2002">
        <v>490</v>
      </c>
      <c r="G2002" t="s">
        <v>1464</v>
      </c>
      <c r="H2002">
        <v>14000</v>
      </c>
      <c r="I2002">
        <v>871527</v>
      </c>
      <c r="J2002" t="s">
        <v>1025</v>
      </c>
      <c r="K2002" t="s">
        <v>272</v>
      </c>
      <c r="L2002" t="s">
        <v>7779</v>
      </c>
      <c r="M2002">
        <v>14982</v>
      </c>
      <c r="N2002">
        <v>16090</v>
      </c>
      <c r="O2002" t="s">
        <v>5630</v>
      </c>
      <c r="P2002">
        <v>2</v>
      </c>
      <c r="Q2002" t="s">
        <v>7780</v>
      </c>
      <c r="R2002" t="s">
        <v>7781</v>
      </c>
      <c r="S2002">
        <v>128</v>
      </c>
      <c r="T2002" t="s">
        <v>37</v>
      </c>
      <c r="U2002" t="s">
        <v>182</v>
      </c>
      <c r="V2002" t="s">
        <v>350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110</v>
      </c>
      <c r="C2003">
        <v>73</v>
      </c>
      <c r="D2003">
        <v>91</v>
      </c>
      <c r="E2003">
        <v>80</v>
      </c>
      <c r="F2003">
        <v>31</v>
      </c>
      <c r="G2003" t="s">
        <v>7782</v>
      </c>
      <c r="H2003">
        <v>473</v>
      </c>
      <c r="I2003">
        <v>12495865</v>
      </c>
      <c r="J2003" t="s">
        <v>651</v>
      </c>
      <c r="K2003" t="s">
        <v>7783</v>
      </c>
      <c r="L2003" t="s">
        <v>7784</v>
      </c>
      <c r="M2003">
        <v>7100</v>
      </c>
      <c r="N2003">
        <v>539</v>
      </c>
      <c r="O2003" t="s">
        <v>7785</v>
      </c>
      <c r="P2003">
        <v>0</v>
      </c>
      <c r="Q2003" t="s">
        <v>7786</v>
      </c>
      <c r="R2003" t="s">
        <v>7787</v>
      </c>
      <c r="S2003">
        <v>35</v>
      </c>
      <c r="T2003" t="s">
        <v>37</v>
      </c>
      <c r="U2003" t="s">
        <v>38</v>
      </c>
      <c r="V2003" t="s">
        <v>84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7788</v>
      </c>
      <c r="C2004">
        <v>28</v>
      </c>
      <c r="D2004">
        <v>117</v>
      </c>
      <c r="E2004">
        <v>162</v>
      </c>
      <c r="F2004">
        <v>745</v>
      </c>
      <c r="G2004" t="s">
        <v>1213</v>
      </c>
      <c r="H2004">
        <v>2000</v>
      </c>
      <c r="I2004">
        <v>777423</v>
      </c>
      <c r="J2004" t="s">
        <v>795</v>
      </c>
      <c r="K2004" t="s">
        <v>1840</v>
      </c>
      <c r="L2004" t="s">
        <v>7789</v>
      </c>
      <c r="M2004">
        <v>5841</v>
      </c>
      <c r="N2004">
        <v>4351</v>
      </c>
      <c r="O2004" t="s">
        <v>560</v>
      </c>
      <c r="P2004">
        <v>0</v>
      </c>
      <c r="Q2004" t="s">
        <v>7790</v>
      </c>
      <c r="R2004" t="s">
        <v>7791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6948</v>
      </c>
      <c r="C2005">
        <v>160</v>
      </c>
      <c r="D2005">
        <v>107</v>
      </c>
      <c r="E2005">
        <v>0</v>
      </c>
      <c r="F2005">
        <v>240</v>
      </c>
      <c r="G2005" t="s">
        <v>7792</v>
      </c>
      <c r="H2005">
        <v>962</v>
      </c>
      <c r="I2005">
        <v>1186957</v>
      </c>
      <c r="J2005" t="s">
        <v>1473</v>
      </c>
      <c r="K2005" t="s">
        <v>1122</v>
      </c>
      <c r="L2005" t="s">
        <v>7793</v>
      </c>
      <c r="M2005">
        <v>9264</v>
      </c>
      <c r="N2005">
        <v>1591</v>
      </c>
      <c r="O2005" t="s">
        <v>7794</v>
      </c>
      <c r="P2005">
        <v>3</v>
      </c>
      <c r="Q2005" t="s">
        <v>7795</v>
      </c>
      <c r="R2005" t="s">
        <v>7796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7797</v>
      </c>
      <c r="C2006">
        <v>124</v>
      </c>
      <c r="D2006">
        <v>131</v>
      </c>
      <c r="E2006">
        <v>911</v>
      </c>
      <c r="F2006">
        <v>232</v>
      </c>
      <c r="G2006" t="s">
        <v>7798</v>
      </c>
      <c r="H2006">
        <v>5000</v>
      </c>
      <c r="I2006">
        <v>85433</v>
      </c>
      <c r="J2006" t="s">
        <v>7799</v>
      </c>
      <c r="K2006" t="s">
        <v>900</v>
      </c>
      <c r="L2006" t="s">
        <v>7800</v>
      </c>
      <c r="M2006">
        <v>69676</v>
      </c>
      <c r="N2006">
        <v>5954</v>
      </c>
      <c r="O2006" t="s">
        <v>7801</v>
      </c>
      <c r="P2006">
        <v>2</v>
      </c>
      <c r="Q2006" t="s">
        <v>7802</v>
      </c>
      <c r="R2006" t="s">
        <v>7803</v>
      </c>
      <c r="S2006">
        <v>131</v>
      </c>
      <c r="T2006" t="s">
        <v>37</v>
      </c>
      <c r="U2006" t="s">
        <v>4876</v>
      </c>
      <c r="V2006" t="s">
        <v>350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7804</v>
      </c>
      <c r="C2007">
        <v>280</v>
      </c>
      <c r="D2007">
        <v>122</v>
      </c>
      <c r="E2007">
        <v>0</v>
      </c>
      <c r="F2007">
        <v>407</v>
      </c>
      <c r="G2007" t="s">
        <v>3641</v>
      </c>
      <c r="H2007">
        <v>12000</v>
      </c>
      <c r="I2007">
        <v>1697956</v>
      </c>
      <c r="J2007" t="s">
        <v>937</v>
      </c>
      <c r="K2007" t="s">
        <v>405</v>
      </c>
      <c r="L2007" t="s">
        <v>7805</v>
      </c>
      <c r="M2007">
        <v>64944</v>
      </c>
      <c r="N2007">
        <v>13809</v>
      </c>
      <c r="O2007" t="s">
        <v>7806</v>
      </c>
      <c r="P2007">
        <v>2</v>
      </c>
      <c r="Q2007" t="s">
        <v>7807</v>
      </c>
      <c r="R2007" t="s">
        <v>7808</v>
      </c>
      <c r="S2007">
        <v>212</v>
      </c>
      <c r="T2007" t="s">
        <v>37</v>
      </c>
      <c r="U2007" t="s">
        <v>38</v>
      </c>
      <c r="V2007" t="s">
        <v>350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7809</v>
      </c>
      <c r="C2008">
        <v>56</v>
      </c>
      <c r="D2008">
        <v>88</v>
      </c>
      <c r="E2008">
        <v>4</v>
      </c>
      <c r="F2008">
        <v>602</v>
      </c>
      <c r="G2008" t="s">
        <v>3492</v>
      </c>
      <c r="H2008">
        <v>783</v>
      </c>
      <c r="J2008" t="s">
        <v>1281</v>
      </c>
      <c r="K2008" t="s">
        <v>525</v>
      </c>
      <c r="L2008" t="s">
        <v>7810</v>
      </c>
      <c r="M2008">
        <v>5385</v>
      </c>
      <c r="N2008">
        <v>3874</v>
      </c>
      <c r="O2008" t="s">
        <v>673</v>
      </c>
      <c r="P2008">
        <v>2</v>
      </c>
      <c r="Q2008" t="s">
        <v>7811</v>
      </c>
      <c r="R2008" t="s">
        <v>7812</v>
      </c>
      <c r="S2008">
        <v>22</v>
      </c>
      <c r="T2008" t="s">
        <v>37</v>
      </c>
      <c r="U2008" t="s">
        <v>727</v>
      </c>
      <c r="V2008" t="s">
        <v>84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7432</v>
      </c>
      <c r="C2009">
        <v>118</v>
      </c>
      <c r="D2009">
        <v>134</v>
      </c>
      <c r="E2009">
        <v>0</v>
      </c>
      <c r="F2009">
        <v>92</v>
      </c>
      <c r="G2009" t="s">
        <v>7813</v>
      </c>
      <c r="H2009">
        <v>541</v>
      </c>
      <c r="I2009">
        <v>183662</v>
      </c>
      <c r="J2009" t="s">
        <v>1188</v>
      </c>
      <c r="K2009" t="s">
        <v>4684</v>
      </c>
      <c r="L2009" t="s">
        <v>7814</v>
      </c>
      <c r="M2009">
        <v>18395</v>
      </c>
      <c r="N2009">
        <v>890</v>
      </c>
      <c r="O2009" t="s">
        <v>7815</v>
      </c>
      <c r="P2009">
        <v>6</v>
      </c>
      <c r="Q2009" t="s">
        <v>7816</v>
      </c>
      <c r="R2009" t="s">
        <v>7817</v>
      </c>
      <c r="S2009">
        <v>48</v>
      </c>
      <c r="T2009" t="s">
        <v>726</v>
      </c>
      <c r="U2009" t="s">
        <v>727</v>
      </c>
      <c r="V2009" t="s">
        <v>2616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1601</v>
      </c>
      <c r="C2010">
        <v>49</v>
      </c>
      <c r="D2010">
        <v>117</v>
      </c>
      <c r="E2010">
        <v>138</v>
      </c>
      <c r="F2010">
        <v>416</v>
      </c>
      <c r="G2010" t="s">
        <v>298</v>
      </c>
      <c r="H2010">
        <v>908</v>
      </c>
      <c r="I2010">
        <v>134904</v>
      </c>
      <c r="J2010" t="s">
        <v>2265</v>
      </c>
      <c r="K2010" t="s">
        <v>7818</v>
      </c>
      <c r="L2010" t="s">
        <v>7819</v>
      </c>
      <c r="M2010">
        <v>2395</v>
      </c>
      <c r="N2010">
        <v>3204</v>
      </c>
      <c r="O2010" t="s">
        <v>7820</v>
      </c>
      <c r="P2010">
        <v>9</v>
      </c>
      <c r="Q2010" t="s">
        <v>7821</v>
      </c>
      <c r="R2010" t="s">
        <v>7822</v>
      </c>
      <c r="S2010">
        <v>17</v>
      </c>
      <c r="T2010" t="s">
        <v>37</v>
      </c>
      <c r="U2010" t="s">
        <v>38</v>
      </c>
      <c r="V2010" t="s">
        <v>350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7823</v>
      </c>
      <c r="C2011">
        <v>4</v>
      </c>
      <c r="D2011">
        <v>80</v>
      </c>
      <c r="E2011">
        <v>0</v>
      </c>
      <c r="F2011">
        <v>0</v>
      </c>
      <c r="G2011" t="s">
        <v>7824</v>
      </c>
      <c r="H2011">
        <v>44</v>
      </c>
      <c r="J2011" t="s">
        <v>1423</v>
      </c>
      <c r="K2011" t="s">
        <v>7825</v>
      </c>
      <c r="L2011" t="s">
        <v>7826</v>
      </c>
      <c r="M2011">
        <v>753</v>
      </c>
      <c r="N2011">
        <v>53</v>
      </c>
      <c r="O2011" t="s">
        <v>7823</v>
      </c>
      <c r="P2011">
        <v>0</v>
      </c>
      <c r="Q2011" t="s">
        <v>7827</v>
      </c>
      <c r="R2011" t="s">
        <v>7828</v>
      </c>
      <c r="S2011">
        <v>24</v>
      </c>
      <c r="T2011" t="s">
        <v>37</v>
      </c>
      <c r="U2011" t="s">
        <v>727</v>
      </c>
      <c r="V2011" t="s">
        <v>188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7829</v>
      </c>
      <c r="C2012">
        <v>16</v>
      </c>
      <c r="D2012">
        <v>85</v>
      </c>
      <c r="E2012">
        <v>0</v>
      </c>
      <c r="F2012">
        <v>7</v>
      </c>
      <c r="G2012" t="s">
        <v>7830</v>
      </c>
      <c r="H2012">
        <v>21</v>
      </c>
      <c r="J2012" t="s">
        <v>286</v>
      </c>
      <c r="K2012" t="s">
        <v>6537</v>
      </c>
      <c r="L2012" t="s">
        <v>7831</v>
      </c>
      <c r="M2012">
        <v>891</v>
      </c>
      <c r="N2012">
        <v>48</v>
      </c>
      <c r="O2012" t="s">
        <v>7832</v>
      </c>
      <c r="P2012">
        <v>0</v>
      </c>
      <c r="Q2012" t="s">
        <v>7833</v>
      </c>
      <c r="R2012" t="s">
        <v>7834</v>
      </c>
      <c r="S2012">
        <v>8</v>
      </c>
      <c r="T2012" t="s">
        <v>3427</v>
      </c>
      <c r="U2012" t="s">
        <v>4956</v>
      </c>
      <c r="V2012" t="s">
        <v>188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133</v>
      </c>
      <c r="C2013">
        <v>336</v>
      </c>
      <c r="D2013">
        <v>138</v>
      </c>
      <c r="E2013">
        <v>0</v>
      </c>
      <c r="F2013">
        <v>1000</v>
      </c>
      <c r="G2013" t="s">
        <v>226</v>
      </c>
      <c r="H2013">
        <v>13000</v>
      </c>
      <c r="I2013">
        <v>16969390</v>
      </c>
      <c r="J2013" t="s">
        <v>1018</v>
      </c>
      <c r="K2013" t="s">
        <v>279</v>
      </c>
      <c r="L2013" t="s">
        <v>7835</v>
      </c>
      <c r="M2013">
        <v>80861</v>
      </c>
      <c r="N2013">
        <v>27797</v>
      </c>
      <c r="O2013" t="s">
        <v>1024</v>
      </c>
      <c r="P2013">
        <v>4</v>
      </c>
      <c r="Q2013" t="s">
        <v>7836</v>
      </c>
      <c r="R2013" t="s">
        <v>7837</v>
      </c>
      <c r="S2013">
        <v>431</v>
      </c>
      <c r="T2013" t="s">
        <v>37</v>
      </c>
      <c r="U2013" t="s">
        <v>38</v>
      </c>
      <c r="V2013" t="s">
        <v>350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7838</v>
      </c>
      <c r="C2014">
        <v>91</v>
      </c>
      <c r="D2014">
        <v>121</v>
      </c>
      <c r="E2014">
        <v>9</v>
      </c>
      <c r="F2014">
        <v>520</v>
      </c>
      <c r="G2014" t="s">
        <v>629</v>
      </c>
      <c r="H2014">
        <v>1000</v>
      </c>
      <c r="J2014" t="s">
        <v>7839</v>
      </c>
      <c r="K2014" t="s">
        <v>395</v>
      </c>
      <c r="L2014" t="s">
        <v>7840</v>
      </c>
      <c r="M2014">
        <v>34338</v>
      </c>
      <c r="N2014">
        <v>3287</v>
      </c>
      <c r="O2014" t="s">
        <v>962</v>
      </c>
      <c r="P2014">
        <v>2</v>
      </c>
      <c r="Q2014" t="s">
        <v>7841</v>
      </c>
      <c r="R2014" t="s">
        <v>7842</v>
      </c>
      <c r="S2014">
        <v>103</v>
      </c>
      <c r="T2014" t="s">
        <v>37</v>
      </c>
      <c r="U2014" t="s">
        <v>56</v>
      </c>
      <c r="V2014" t="s">
        <v>350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7843</v>
      </c>
      <c r="C2015">
        <v>16</v>
      </c>
      <c r="D2015">
        <v>134</v>
      </c>
      <c r="E2015">
        <v>27</v>
      </c>
      <c r="F2015">
        <v>87</v>
      </c>
      <c r="G2015" t="s">
        <v>7844</v>
      </c>
      <c r="H2015">
        <v>279</v>
      </c>
      <c r="J2015" t="s">
        <v>546</v>
      </c>
      <c r="K2015" t="s">
        <v>3591</v>
      </c>
      <c r="L2015" t="s">
        <v>7845</v>
      </c>
      <c r="M2015">
        <v>5911</v>
      </c>
      <c r="N2015">
        <v>705</v>
      </c>
      <c r="O2015" t="s">
        <v>7846</v>
      </c>
      <c r="P2015">
        <v>2</v>
      </c>
      <c r="Q2015" t="s">
        <v>7847</v>
      </c>
      <c r="R2015" t="s">
        <v>7848</v>
      </c>
      <c r="S2015">
        <v>76</v>
      </c>
      <c r="T2015" t="s">
        <v>37</v>
      </c>
      <c r="U2015" t="s">
        <v>4876</v>
      </c>
      <c r="V2015" t="s">
        <v>188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7849</v>
      </c>
      <c r="C2016">
        <v>65</v>
      </c>
      <c r="D2016">
        <v>100</v>
      </c>
      <c r="E2016">
        <v>3</v>
      </c>
      <c r="F2016">
        <v>55</v>
      </c>
      <c r="G2016" t="s">
        <v>3748</v>
      </c>
      <c r="H2016">
        <v>79</v>
      </c>
      <c r="I2016">
        <v>129115</v>
      </c>
      <c r="J2016" t="s">
        <v>439</v>
      </c>
      <c r="K2016" t="s">
        <v>7850</v>
      </c>
      <c r="L2016" t="s">
        <v>7851</v>
      </c>
      <c r="M2016">
        <v>5900</v>
      </c>
      <c r="N2016">
        <v>285</v>
      </c>
      <c r="O2016" t="s">
        <v>7852</v>
      </c>
      <c r="P2016">
        <v>2</v>
      </c>
      <c r="Q2016" t="s">
        <v>7853</v>
      </c>
      <c r="R2016" t="s">
        <v>7854</v>
      </c>
      <c r="S2016">
        <v>26</v>
      </c>
      <c r="T2016" t="s">
        <v>5027</v>
      </c>
      <c r="U2016" t="s">
        <v>486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7116</v>
      </c>
      <c r="C2017">
        <v>7</v>
      </c>
      <c r="D2017">
        <v>100</v>
      </c>
      <c r="E2017">
        <v>535</v>
      </c>
      <c r="F2017">
        <v>399</v>
      </c>
      <c r="G2017" t="s">
        <v>7116</v>
      </c>
      <c r="H2017">
        <v>668</v>
      </c>
      <c r="J2017" t="s">
        <v>59</v>
      </c>
      <c r="K2017" t="s">
        <v>3807</v>
      </c>
      <c r="L2017" t="s">
        <v>7855</v>
      </c>
      <c r="M2017">
        <v>1084</v>
      </c>
      <c r="N2017">
        <v>2204</v>
      </c>
      <c r="O2017" t="s">
        <v>3301</v>
      </c>
      <c r="P2017">
        <v>0</v>
      </c>
      <c r="Q2017" t="s">
        <v>7856</v>
      </c>
      <c r="R2017" t="s">
        <v>7857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3433</v>
      </c>
      <c r="C2018">
        <v>51</v>
      </c>
      <c r="D2018">
        <v>119</v>
      </c>
      <c r="E2018">
        <v>350</v>
      </c>
      <c r="F2018">
        <v>418</v>
      </c>
      <c r="G2018" t="s">
        <v>228</v>
      </c>
      <c r="H2018">
        <v>18000</v>
      </c>
      <c r="I2018">
        <v>34700000</v>
      </c>
      <c r="J2018" t="s">
        <v>151</v>
      </c>
      <c r="K2018" t="s">
        <v>353</v>
      </c>
      <c r="L2018" t="s">
        <v>7858</v>
      </c>
      <c r="M2018">
        <v>52846</v>
      </c>
      <c r="N2018">
        <v>35501</v>
      </c>
      <c r="O2018" t="s">
        <v>3464</v>
      </c>
      <c r="P2018">
        <v>2</v>
      </c>
      <c r="Q2018" t="s">
        <v>7859</v>
      </c>
      <c r="R2018" t="s">
        <v>7860</v>
      </c>
      <c r="S2018">
        <v>143</v>
      </c>
      <c r="T2018" t="s">
        <v>37</v>
      </c>
      <c r="U2018" t="s">
        <v>38</v>
      </c>
      <c r="V2018" t="s">
        <v>350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2168</v>
      </c>
      <c r="C2019">
        <v>252</v>
      </c>
      <c r="D2019">
        <v>137</v>
      </c>
      <c r="E2019">
        <v>179</v>
      </c>
      <c r="F2019">
        <v>4000</v>
      </c>
      <c r="G2019" t="s">
        <v>1278</v>
      </c>
      <c r="H2019">
        <v>17000</v>
      </c>
      <c r="I2019">
        <v>717753</v>
      </c>
      <c r="J2019" t="s">
        <v>4829</v>
      </c>
      <c r="K2019" t="s">
        <v>331</v>
      </c>
      <c r="L2019" t="s">
        <v>7861</v>
      </c>
      <c r="M2019">
        <v>33107</v>
      </c>
      <c r="N2019">
        <v>33747</v>
      </c>
      <c r="O2019" t="s">
        <v>76</v>
      </c>
      <c r="P2019">
        <v>4</v>
      </c>
      <c r="Q2019" t="s">
        <v>7862</v>
      </c>
      <c r="R2019" t="s">
        <v>7863</v>
      </c>
      <c r="S2019">
        <v>128</v>
      </c>
      <c r="T2019" t="s">
        <v>37</v>
      </c>
      <c r="U2019" t="s">
        <v>727</v>
      </c>
      <c r="V2019" t="s">
        <v>350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554</v>
      </c>
      <c r="C2020">
        <v>106</v>
      </c>
      <c r="D2020">
        <v>119</v>
      </c>
      <c r="E2020">
        <v>12000</v>
      </c>
      <c r="F2020">
        <v>643</v>
      </c>
      <c r="G2020" t="s">
        <v>5068</v>
      </c>
      <c r="H2020">
        <v>12000</v>
      </c>
      <c r="I2020">
        <v>109713132</v>
      </c>
      <c r="J2020" t="s">
        <v>912</v>
      </c>
      <c r="K2020" t="s">
        <v>554</v>
      </c>
      <c r="L2020" t="s">
        <v>7864</v>
      </c>
      <c r="M2020">
        <v>61621</v>
      </c>
      <c r="N2020">
        <v>15449</v>
      </c>
      <c r="O2020" t="s">
        <v>5070</v>
      </c>
      <c r="P2020">
        <v>5</v>
      </c>
      <c r="Q2020" t="s">
        <v>7865</v>
      </c>
      <c r="R2020" t="s">
        <v>7866</v>
      </c>
      <c r="S2020">
        <v>219</v>
      </c>
      <c r="T2020" t="s">
        <v>37</v>
      </c>
      <c r="U2020" t="s">
        <v>38</v>
      </c>
      <c r="V2020" t="s">
        <v>84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869</v>
      </c>
      <c r="C2021">
        <v>285</v>
      </c>
      <c r="D2021">
        <v>139</v>
      </c>
      <c r="E2021">
        <v>13000</v>
      </c>
      <c r="F2021">
        <v>461</v>
      </c>
      <c r="G2021" t="s">
        <v>927</v>
      </c>
      <c r="H2021">
        <v>13000</v>
      </c>
      <c r="I2021">
        <v>70269171</v>
      </c>
      <c r="J2021" t="s">
        <v>1607</v>
      </c>
      <c r="K2021" t="s">
        <v>869</v>
      </c>
      <c r="L2021" t="s">
        <v>7867</v>
      </c>
      <c r="M2021">
        <v>162130</v>
      </c>
      <c r="N2021">
        <v>15111</v>
      </c>
      <c r="O2021" t="s">
        <v>1192</v>
      </c>
      <c r="P2021">
        <v>0</v>
      </c>
      <c r="Q2021" t="s">
        <v>7868</v>
      </c>
      <c r="R2021" t="s">
        <v>7869</v>
      </c>
      <c r="S2021">
        <v>962</v>
      </c>
      <c r="T2021" t="s">
        <v>37</v>
      </c>
      <c r="U2021" t="s">
        <v>38</v>
      </c>
      <c r="V2021" t="s">
        <v>84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915</v>
      </c>
      <c r="C2022">
        <v>163</v>
      </c>
      <c r="D2022">
        <v>114</v>
      </c>
      <c r="E2022">
        <v>19</v>
      </c>
      <c r="F2022">
        <v>848</v>
      </c>
      <c r="G2022" t="s">
        <v>480</v>
      </c>
      <c r="H2022">
        <v>1000</v>
      </c>
      <c r="I2022">
        <v>28772222</v>
      </c>
      <c r="J2022" t="s">
        <v>916</v>
      </c>
      <c r="K2022" t="s">
        <v>252</v>
      </c>
      <c r="L2022" t="s">
        <v>917</v>
      </c>
      <c r="M2022">
        <v>33958</v>
      </c>
      <c r="N2022">
        <v>3962</v>
      </c>
      <c r="O2022" t="s">
        <v>285</v>
      </c>
      <c r="P2022">
        <v>1</v>
      </c>
      <c r="Q2022" t="s">
        <v>918</v>
      </c>
      <c r="R2022" t="s">
        <v>919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4094</v>
      </c>
      <c r="C2023">
        <v>195</v>
      </c>
      <c r="D2023">
        <v>120</v>
      </c>
      <c r="E2023">
        <v>0</v>
      </c>
      <c r="F2023">
        <v>221</v>
      </c>
      <c r="G2023" t="s">
        <v>449</v>
      </c>
      <c r="H2023">
        <v>865</v>
      </c>
      <c r="I2023">
        <v>101334374</v>
      </c>
      <c r="J2023" t="s">
        <v>2889</v>
      </c>
      <c r="K2023" t="s">
        <v>3755</v>
      </c>
      <c r="L2023" t="s">
        <v>7870</v>
      </c>
      <c r="M2023">
        <v>124941</v>
      </c>
      <c r="N2023">
        <v>2321</v>
      </c>
      <c r="O2023" t="s">
        <v>7871</v>
      </c>
      <c r="P2023">
        <v>5</v>
      </c>
      <c r="Q2023" t="s">
        <v>7872</v>
      </c>
      <c r="R2023" t="s">
        <v>7873</v>
      </c>
      <c r="S2023">
        <v>488</v>
      </c>
      <c r="T2023" t="s">
        <v>37</v>
      </c>
      <c r="U2023" t="s">
        <v>38</v>
      </c>
      <c r="V2023" t="s">
        <v>350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6351</v>
      </c>
      <c r="C2024">
        <v>123</v>
      </c>
      <c r="D2024">
        <v>98</v>
      </c>
      <c r="E2024">
        <v>149</v>
      </c>
      <c r="F2024">
        <v>439</v>
      </c>
      <c r="G2024" t="s">
        <v>730</v>
      </c>
      <c r="H2024">
        <v>20000</v>
      </c>
      <c r="I2024">
        <v>1512815</v>
      </c>
      <c r="J2024" t="s">
        <v>7874</v>
      </c>
      <c r="K2024" t="s">
        <v>464</v>
      </c>
      <c r="L2024" t="s">
        <v>7875</v>
      </c>
      <c r="M2024">
        <v>8885</v>
      </c>
      <c r="N2024">
        <v>21414</v>
      </c>
      <c r="O2024" t="s">
        <v>7017</v>
      </c>
      <c r="P2024">
        <v>0</v>
      </c>
      <c r="Q2024" t="s">
        <v>7876</v>
      </c>
      <c r="R2024" t="s">
        <v>7877</v>
      </c>
      <c r="S2024">
        <v>56</v>
      </c>
      <c r="T2024" t="s">
        <v>37</v>
      </c>
      <c r="U2024" t="s">
        <v>38</v>
      </c>
      <c r="V2024" t="s">
        <v>350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685</v>
      </c>
      <c r="C2025">
        <v>52</v>
      </c>
      <c r="D2025">
        <v>106</v>
      </c>
      <c r="E2025">
        <v>167</v>
      </c>
      <c r="F2025">
        <v>676</v>
      </c>
      <c r="G2025" t="s">
        <v>3490</v>
      </c>
      <c r="H2025">
        <v>966</v>
      </c>
      <c r="I2025">
        <v>65182182</v>
      </c>
      <c r="J2025" t="s">
        <v>816</v>
      </c>
      <c r="K2025" t="s">
        <v>1683</v>
      </c>
      <c r="L2025" t="s">
        <v>7878</v>
      </c>
      <c r="M2025">
        <v>15310</v>
      </c>
      <c r="N2025">
        <v>4830</v>
      </c>
      <c r="O2025" t="s">
        <v>2599</v>
      </c>
      <c r="P2025">
        <v>8</v>
      </c>
      <c r="Q2025" t="s">
        <v>7879</v>
      </c>
      <c r="R2025" t="s">
        <v>7880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4749</v>
      </c>
      <c r="C2026">
        <v>129</v>
      </c>
      <c r="D2026">
        <v>98</v>
      </c>
      <c r="E2026">
        <v>36</v>
      </c>
      <c r="F2026">
        <v>900</v>
      </c>
      <c r="G2026" t="s">
        <v>4178</v>
      </c>
      <c r="H2026">
        <v>13000</v>
      </c>
      <c r="I2026">
        <v>57262492</v>
      </c>
      <c r="J2026" t="s">
        <v>541</v>
      </c>
      <c r="K2026" t="s">
        <v>530</v>
      </c>
      <c r="L2026" t="s">
        <v>7881</v>
      </c>
      <c r="M2026">
        <v>90374</v>
      </c>
      <c r="N2026">
        <v>17582</v>
      </c>
      <c r="O2026" t="s">
        <v>5110</v>
      </c>
      <c r="P2026">
        <v>4</v>
      </c>
      <c r="Q2026" t="s">
        <v>7882</v>
      </c>
      <c r="R2026" t="s">
        <v>7883</v>
      </c>
      <c r="S2026">
        <v>318</v>
      </c>
      <c r="T2026" t="s">
        <v>37</v>
      </c>
      <c r="U2026" t="s">
        <v>38</v>
      </c>
      <c r="V2026" t="s">
        <v>350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7884</v>
      </c>
      <c r="C2027">
        <v>60</v>
      </c>
      <c r="D2027">
        <v>107</v>
      </c>
      <c r="E2027">
        <v>71</v>
      </c>
      <c r="F2027">
        <v>304</v>
      </c>
      <c r="G2027" t="s">
        <v>2314</v>
      </c>
      <c r="H2027">
        <v>967</v>
      </c>
      <c r="I2027">
        <v>80000000</v>
      </c>
      <c r="J2027" t="s">
        <v>5623</v>
      </c>
      <c r="K2027" t="s">
        <v>1981</v>
      </c>
      <c r="L2027" t="s">
        <v>7885</v>
      </c>
      <c r="M2027">
        <v>51459</v>
      </c>
      <c r="N2027">
        <v>1962</v>
      </c>
      <c r="O2027" t="s">
        <v>7886</v>
      </c>
      <c r="P2027">
        <v>0</v>
      </c>
      <c r="Q2027" t="s">
        <v>7887</v>
      </c>
      <c r="R2027" t="s">
        <v>7888</v>
      </c>
      <c r="S2027">
        <v>113</v>
      </c>
      <c r="T2027" t="s">
        <v>37</v>
      </c>
      <c r="U2027" t="s">
        <v>38</v>
      </c>
      <c r="V2027" t="s">
        <v>84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1191</v>
      </c>
      <c r="C2028">
        <v>123</v>
      </c>
      <c r="D2028">
        <v>88</v>
      </c>
      <c r="E2028">
        <v>480</v>
      </c>
      <c r="F2028">
        <v>497</v>
      </c>
      <c r="G2028" t="s">
        <v>7889</v>
      </c>
      <c r="H2028">
        <v>8000</v>
      </c>
      <c r="I2028">
        <v>74608545</v>
      </c>
      <c r="J2028" t="s">
        <v>809</v>
      </c>
      <c r="K2028" t="s">
        <v>645</v>
      </c>
      <c r="L2028" t="s">
        <v>7890</v>
      </c>
      <c r="M2028">
        <v>185258</v>
      </c>
      <c r="N2028">
        <v>10325</v>
      </c>
      <c r="O2028" t="s">
        <v>1770</v>
      </c>
      <c r="P2028">
        <v>4</v>
      </c>
      <c r="Q2028" t="s">
        <v>7891</v>
      </c>
      <c r="R2028" t="s">
        <v>7892</v>
      </c>
      <c r="S2028">
        <v>404</v>
      </c>
      <c r="T2028" t="s">
        <v>37</v>
      </c>
      <c r="U2028" t="s">
        <v>38</v>
      </c>
      <c r="V2028" t="s">
        <v>350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1271</v>
      </c>
      <c r="C2029">
        <v>84</v>
      </c>
      <c r="D2029">
        <v>137</v>
      </c>
      <c r="E2029">
        <v>0</v>
      </c>
      <c r="F2029">
        <v>161</v>
      </c>
      <c r="G2029" t="s">
        <v>1467</v>
      </c>
      <c r="H2029">
        <v>12000</v>
      </c>
      <c r="I2029">
        <v>41895491</v>
      </c>
      <c r="J2029" t="s">
        <v>5687</v>
      </c>
      <c r="K2029" t="s">
        <v>203</v>
      </c>
      <c r="L2029" t="s">
        <v>7893</v>
      </c>
      <c r="M2029">
        <v>63274</v>
      </c>
      <c r="N2029">
        <v>12947</v>
      </c>
      <c r="O2029" t="s">
        <v>7894</v>
      </c>
      <c r="P2029">
        <v>1</v>
      </c>
      <c r="Q2029" t="s">
        <v>7895</v>
      </c>
      <c r="R2029" t="s">
        <v>7896</v>
      </c>
      <c r="S2029">
        <v>170</v>
      </c>
      <c r="T2029" t="s">
        <v>37</v>
      </c>
      <c r="U2029" t="s">
        <v>38</v>
      </c>
      <c r="V2029" t="s">
        <v>350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5644</v>
      </c>
      <c r="C2030">
        <v>125</v>
      </c>
      <c r="D2030">
        <v>100</v>
      </c>
      <c r="E2030">
        <v>41</v>
      </c>
      <c r="F2030">
        <v>970</v>
      </c>
      <c r="G2030" t="s">
        <v>758</v>
      </c>
      <c r="H2030">
        <v>45000</v>
      </c>
      <c r="I2030">
        <v>39989008</v>
      </c>
      <c r="J2030" t="s">
        <v>2889</v>
      </c>
      <c r="K2030" t="s">
        <v>3119</v>
      </c>
      <c r="L2030" t="s">
        <v>7897</v>
      </c>
      <c r="M2030">
        <v>55398</v>
      </c>
      <c r="N2030">
        <v>49847</v>
      </c>
      <c r="O2030" t="s">
        <v>1619</v>
      </c>
      <c r="P2030">
        <v>2</v>
      </c>
      <c r="Q2030" t="s">
        <v>7898</v>
      </c>
      <c r="R2030" t="s">
        <v>7899</v>
      </c>
      <c r="S2030">
        <v>418</v>
      </c>
      <c r="T2030" t="s">
        <v>37</v>
      </c>
      <c r="U2030" t="s">
        <v>38</v>
      </c>
      <c r="V2030" t="s">
        <v>350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2797</v>
      </c>
      <c r="C2031">
        <v>106</v>
      </c>
      <c r="D2031">
        <v>115</v>
      </c>
      <c r="E2031">
        <v>597</v>
      </c>
      <c r="F2031">
        <v>597</v>
      </c>
      <c r="G2031" t="s">
        <v>1508</v>
      </c>
      <c r="H2031">
        <v>893</v>
      </c>
      <c r="I2031">
        <v>32662299</v>
      </c>
      <c r="J2031" t="s">
        <v>715</v>
      </c>
      <c r="K2031" t="s">
        <v>1502</v>
      </c>
      <c r="L2031" t="s">
        <v>7900</v>
      </c>
      <c r="M2031">
        <v>16469</v>
      </c>
      <c r="N2031">
        <v>3946</v>
      </c>
      <c r="O2031" t="s">
        <v>2797</v>
      </c>
      <c r="P2031">
        <v>1</v>
      </c>
      <c r="Q2031" t="s">
        <v>7901</v>
      </c>
      <c r="R2031" t="s">
        <v>7902</v>
      </c>
      <c r="S2031">
        <v>275</v>
      </c>
      <c r="T2031" t="s">
        <v>37</v>
      </c>
      <c r="U2031" t="s">
        <v>38</v>
      </c>
      <c r="V2031" t="s">
        <v>84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4920</v>
      </c>
      <c r="C2032">
        <v>247</v>
      </c>
      <c r="D2032">
        <v>101</v>
      </c>
      <c r="E2032">
        <v>0</v>
      </c>
      <c r="F2032">
        <v>92</v>
      </c>
      <c r="G2032" t="s">
        <v>7903</v>
      </c>
      <c r="H2032">
        <v>218</v>
      </c>
      <c r="I2032">
        <v>31452765</v>
      </c>
      <c r="J2032" t="s">
        <v>816</v>
      </c>
      <c r="K2032" t="s">
        <v>7009</v>
      </c>
      <c r="L2032" t="s">
        <v>7904</v>
      </c>
      <c r="M2032">
        <v>149835</v>
      </c>
      <c r="N2032">
        <v>638</v>
      </c>
      <c r="O2032" t="s">
        <v>7905</v>
      </c>
      <c r="P2032">
        <v>7</v>
      </c>
      <c r="Q2032" t="s">
        <v>7906</v>
      </c>
      <c r="R2032" t="s">
        <v>7907</v>
      </c>
      <c r="S2032">
        <v>243</v>
      </c>
      <c r="T2032" t="s">
        <v>37</v>
      </c>
      <c r="U2032" t="s">
        <v>38</v>
      </c>
      <c r="V2032" t="s">
        <v>350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7908</v>
      </c>
      <c r="C2033">
        <v>156</v>
      </c>
      <c r="D2033">
        <v>110</v>
      </c>
      <c r="E2033">
        <v>119</v>
      </c>
      <c r="F2033">
        <v>265</v>
      </c>
      <c r="G2033" t="s">
        <v>3252</v>
      </c>
      <c r="H2033">
        <v>11000</v>
      </c>
      <c r="I2033">
        <v>25167270</v>
      </c>
      <c r="J2033" t="s">
        <v>6979</v>
      </c>
      <c r="K2033" t="s">
        <v>283</v>
      </c>
      <c r="L2033" t="s">
        <v>7909</v>
      </c>
      <c r="M2033">
        <v>30119</v>
      </c>
      <c r="N2033">
        <v>12254</v>
      </c>
      <c r="O2033" t="s">
        <v>7910</v>
      </c>
      <c r="P2033">
        <v>4</v>
      </c>
      <c r="Q2033" t="s">
        <v>7911</v>
      </c>
      <c r="R2033" t="s">
        <v>7912</v>
      </c>
      <c r="S2033">
        <v>263</v>
      </c>
      <c r="T2033" t="s">
        <v>37</v>
      </c>
      <c r="U2033" t="s">
        <v>435</v>
      </c>
      <c r="V2033" t="s">
        <v>350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740</v>
      </c>
      <c r="C2034">
        <v>271</v>
      </c>
      <c r="D2034">
        <v>94</v>
      </c>
      <c r="E2034">
        <v>293</v>
      </c>
      <c r="F2034">
        <v>939</v>
      </c>
      <c r="G2034" t="s">
        <v>203</v>
      </c>
      <c r="H2034">
        <v>18000</v>
      </c>
      <c r="I2034">
        <v>32416109</v>
      </c>
      <c r="J2034" t="s">
        <v>3976</v>
      </c>
      <c r="K2034" t="s">
        <v>99</v>
      </c>
      <c r="L2034" t="s">
        <v>7913</v>
      </c>
      <c r="M2034">
        <v>109620</v>
      </c>
      <c r="N2034">
        <v>32474</v>
      </c>
      <c r="O2034" t="s">
        <v>600</v>
      </c>
      <c r="P2034">
        <v>0</v>
      </c>
      <c r="Q2034" t="s">
        <v>7914</v>
      </c>
      <c r="R2034" t="s">
        <v>7915</v>
      </c>
      <c r="S2034">
        <v>268</v>
      </c>
      <c r="T2034" t="s">
        <v>37</v>
      </c>
      <c r="U2034" t="s">
        <v>38</v>
      </c>
      <c r="V2034" t="s">
        <v>350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7916</v>
      </c>
      <c r="C2035">
        <v>45</v>
      </c>
      <c r="D2035">
        <v>88</v>
      </c>
      <c r="E2035">
        <v>269</v>
      </c>
      <c r="F2035">
        <v>384</v>
      </c>
      <c r="G2035" t="s">
        <v>7363</v>
      </c>
      <c r="H2035">
        <v>1000</v>
      </c>
      <c r="I2035">
        <v>20218</v>
      </c>
      <c r="J2035" t="s">
        <v>264</v>
      </c>
      <c r="K2035" t="s">
        <v>3794</v>
      </c>
      <c r="L2035" t="s">
        <v>7917</v>
      </c>
      <c r="M2035">
        <v>5431</v>
      </c>
      <c r="N2035">
        <v>2557</v>
      </c>
      <c r="O2035" t="s">
        <v>1484</v>
      </c>
      <c r="P2035">
        <v>2</v>
      </c>
      <c r="Q2035" t="s">
        <v>7918</v>
      </c>
      <c r="R2035" t="s">
        <v>7919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716</v>
      </c>
      <c r="C2036">
        <v>133</v>
      </c>
      <c r="D2036">
        <v>127</v>
      </c>
      <c r="E2036">
        <v>446</v>
      </c>
      <c r="F2036">
        <v>898</v>
      </c>
      <c r="G2036" t="s">
        <v>3790</v>
      </c>
      <c r="H2036">
        <v>11000</v>
      </c>
      <c r="I2036">
        <v>28871190</v>
      </c>
      <c r="J2036" t="s">
        <v>760</v>
      </c>
      <c r="K2036" t="s">
        <v>336</v>
      </c>
      <c r="L2036" t="s">
        <v>7920</v>
      </c>
      <c r="M2036">
        <v>125421</v>
      </c>
      <c r="N2036">
        <v>13433</v>
      </c>
      <c r="O2036" t="s">
        <v>1189</v>
      </c>
      <c r="P2036">
        <v>0</v>
      </c>
      <c r="Q2036" t="s">
        <v>7921</v>
      </c>
      <c r="R2036" t="s">
        <v>7922</v>
      </c>
      <c r="S2036">
        <v>385</v>
      </c>
      <c r="T2036" t="s">
        <v>37</v>
      </c>
      <c r="U2036" t="s">
        <v>38</v>
      </c>
      <c r="V2036" t="s">
        <v>350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1364</v>
      </c>
      <c r="C2037">
        <v>84</v>
      </c>
      <c r="D2037">
        <v>95</v>
      </c>
      <c r="E2037">
        <v>126</v>
      </c>
      <c r="F2037">
        <v>886</v>
      </c>
      <c r="G2037" t="s">
        <v>1412</v>
      </c>
      <c r="H2037">
        <v>2000</v>
      </c>
      <c r="I2037">
        <v>16964743</v>
      </c>
      <c r="J2037" t="s">
        <v>816</v>
      </c>
      <c r="K2037" t="s">
        <v>4259</v>
      </c>
      <c r="L2037" t="s">
        <v>7923</v>
      </c>
      <c r="M2037">
        <v>22844</v>
      </c>
      <c r="N2037">
        <v>4681</v>
      </c>
      <c r="O2037" t="s">
        <v>700</v>
      </c>
      <c r="P2037">
        <v>1</v>
      </c>
      <c r="Q2037" t="s">
        <v>7924</v>
      </c>
      <c r="R2037" t="s">
        <v>7925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1703</v>
      </c>
      <c r="C2038">
        <v>70</v>
      </c>
      <c r="D2038">
        <v>87</v>
      </c>
      <c r="E2038">
        <v>25</v>
      </c>
      <c r="F2038">
        <v>611</v>
      </c>
      <c r="G2038" t="s">
        <v>1133</v>
      </c>
      <c r="H2038">
        <v>1000</v>
      </c>
      <c r="I2038">
        <v>16290976</v>
      </c>
      <c r="J2038" t="s">
        <v>7926</v>
      </c>
      <c r="K2038" t="s">
        <v>1448</v>
      </c>
      <c r="L2038" t="s">
        <v>7927</v>
      </c>
      <c r="M2038">
        <v>14637</v>
      </c>
      <c r="N2038">
        <v>3243</v>
      </c>
      <c r="O2038" t="s">
        <v>7928</v>
      </c>
      <c r="P2038">
        <v>0</v>
      </c>
      <c r="Q2038" t="s">
        <v>7929</v>
      </c>
      <c r="R2038" t="s">
        <v>7930</v>
      </c>
      <c r="S2038">
        <v>100</v>
      </c>
      <c r="T2038" t="s">
        <v>37</v>
      </c>
      <c r="U2038" t="s">
        <v>38</v>
      </c>
      <c r="V2038" t="s">
        <v>188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7931</v>
      </c>
      <c r="C2039">
        <v>32</v>
      </c>
      <c r="D2039">
        <v>118</v>
      </c>
      <c r="E2039">
        <v>0</v>
      </c>
      <c r="F2039">
        <v>227</v>
      </c>
      <c r="G2039" t="s">
        <v>7932</v>
      </c>
      <c r="H2039">
        <v>738</v>
      </c>
      <c r="I2039">
        <v>13000000</v>
      </c>
      <c r="J2039" t="s">
        <v>7933</v>
      </c>
      <c r="K2039" t="s">
        <v>7934</v>
      </c>
      <c r="L2039" t="s">
        <v>7935</v>
      </c>
      <c r="M2039">
        <v>10895</v>
      </c>
      <c r="N2039">
        <v>1458</v>
      </c>
      <c r="O2039" t="s">
        <v>7936</v>
      </c>
      <c r="P2039">
        <v>0</v>
      </c>
      <c r="Q2039" t="s">
        <v>7937</v>
      </c>
      <c r="R2039" t="s">
        <v>7938</v>
      </c>
      <c r="S2039">
        <v>150</v>
      </c>
      <c r="T2039" t="s">
        <v>37</v>
      </c>
      <c r="U2039" t="s">
        <v>38</v>
      </c>
      <c r="V2039" t="s">
        <v>188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1885</v>
      </c>
      <c r="C2040">
        <v>51</v>
      </c>
      <c r="D2040">
        <v>107</v>
      </c>
      <c r="E2040">
        <v>48</v>
      </c>
      <c r="F2040">
        <v>940</v>
      </c>
      <c r="G2040" t="s">
        <v>7939</v>
      </c>
      <c r="H2040">
        <v>1000</v>
      </c>
      <c r="I2040">
        <v>12372410</v>
      </c>
      <c r="J2040" t="s">
        <v>1699</v>
      </c>
      <c r="K2040" t="s">
        <v>269</v>
      </c>
      <c r="L2040" t="s">
        <v>7940</v>
      </c>
      <c r="M2040">
        <v>11709</v>
      </c>
      <c r="N2040">
        <v>4971</v>
      </c>
      <c r="O2040" t="s">
        <v>1425</v>
      </c>
      <c r="P2040">
        <v>1</v>
      </c>
      <c r="Q2040" t="s">
        <v>7941</v>
      </c>
      <c r="R2040" t="s">
        <v>7942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1386</v>
      </c>
      <c r="C2041">
        <v>73</v>
      </c>
      <c r="D2041">
        <v>124</v>
      </c>
      <c r="E2041">
        <v>41</v>
      </c>
      <c r="F2041">
        <v>197</v>
      </c>
      <c r="G2041" t="s">
        <v>1638</v>
      </c>
      <c r="H2041">
        <v>512</v>
      </c>
      <c r="I2041">
        <v>8427204</v>
      </c>
      <c r="J2041" t="s">
        <v>4069</v>
      </c>
      <c r="K2041" t="s">
        <v>2249</v>
      </c>
      <c r="L2041" t="s">
        <v>7943</v>
      </c>
      <c r="M2041">
        <v>10100</v>
      </c>
      <c r="N2041">
        <v>1523</v>
      </c>
      <c r="O2041" t="s">
        <v>7944</v>
      </c>
      <c r="P2041">
        <v>0</v>
      </c>
      <c r="Q2041" t="s">
        <v>7945</v>
      </c>
      <c r="R2041" t="s">
        <v>7946</v>
      </c>
      <c r="S2041">
        <v>59</v>
      </c>
      <c r="T2041" t="s">
        <v>37</v>
      </c>
      <c r="U2041" t="s">
        <v>38</v>
      </c>
      <c r="V2041" t="s">
        <v>350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7947</v>
      </c>
      <c r="C2042">
        <v>169</v>
      </c>
      <c r="D2042">
        <v>89</v>
      </c>
      <c r="E2042">
        <v>41</v>
      </c>
      <c r="F2042">
        <v>847</v>
      </c>
      <c r="G2042" t="s">
        <v>4288</v>
      </c>
      <c r="H2042">
        <v>2000</v>
      </c>
      <c r="I2042">
        <v>9639242</v>
      </c>
      <c r="J2042" t="s">
        <v>816</v>
      </c>
      <c r="K2042" t="s">
        <v>2188</v>
      </c>
      <c r="L2042" t="s">
        <v>7948</v>
      </c>
      <c r="M2042">
        <v>16437</v>
      </c>
      <c r="N2042">
        <v>5470</v>
      </c>
      <c r="O2042" t="s">
        <v>2280</v>
      </c>
      <c r="P2042">
        <v>0</v>
      </c>
      <c r="Q2042" t="s">
        <v>7949</v>
      </c>
      <c r="R2042" t="s">
        <v>7950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5266</v>
      </c>
      <c r="C2043">
        <v>365</v>
      </c>
      <c r="D2043">
        <v>88</v>
      </c>
      <c r="E2043">
        <v>192</v>
      </c>
      <c r="F2043">
        <v>847</v>
      </c>
      <c r="G2043" t="s">
        <v>7951</v>
      </c>
      <c r="H2043">
        <v>3000</v>
      </c>
      <c r="I2043">
        <v>25003072</v>
      </c>
      <c r="J2043" t="s">
        <v>5365</v>
      </c>
      <c r="K2043" t="s">
        <v>759</v>
      </c>
      <c r="L2043" t="s">
        <v>7952</v>
      </c>
      <c r="M2043">
        <v>72552</v>
      </c>
      <c r="N2043">
        <v>5737</v>
      </c>
      <c r="O2043" t="s">
        <v>2280</v>
      </c>
      <c r="P2043">
        <v>0</v>
      </c>
      <c r="Q2043" t="s">
        <v>7953</v>
      </c>
      <c r="R2043" t="s">
        <v>7954</v>
      </c>
      <c r="S2043">
        <v>374</v>
      </c>
      <c r="T2043" t="s">
        <v>37</v>
      </c>
      <c r="U2043" t="s">
        <v>38</v>
      </c>
      <c r="V2043" t="s">
        <v>350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424</v>
      </c>
      <c r="B2044" t="s">
        <v>99</v>
      </c>
      <c r="C2044">
        <v>113</v>
      </c>
      <c r="D2044">
        <v>118</v>
      </c>
      <c r="E2044">
        <v>18000</v>
      </c>
      <c r="F2044">
        <v>286</v>
      </c>
      <c r="G2044" t="s">
        <v>1129</v>
      </c>
      <c r="H2044">
        <v>18000</v>
      </c>
      <c r="I2044">
        <v>6144806</v>
      </c>
      <c r="J2044" t="s">
        <v>4293</v>
      </c>
      <c r="K2044" t="s">
        <v>99</v>
      </c>
      <c r="L2044" t="s">
        <v>7955</v>
      </c>
      <c r="M2044">
        <v>12821</v>
      </c>
      <c r="N2044">
        <v>23689</v>
      </c>
      <c r="O2044" t="s">
        <v>6098</v>
      </c>
      <c r="P2044">
        <v>1</v>
      </c>
      <c r="Q2044" t="s">
        <v>7956</v>
      </c>
      <c r="R2044" t="s">
        <v>7957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6466</v>
      </c>
      <c r="C2045">
        <v>18</v>
      </c>
      <c r="D2045">
        <v>93</v>
      </c>
      <c r="E2045">
        <v>9</v>
      </c>
      <c r="F2045">
        <v>254</v>
      </c>
      <c r="G2045" t="s">
        <v>83</v>
      </c>
      <c r="H2045">
        <v>23000</v>
      </c>
      <c r="I2045">
        <v>4308981</v>
      </c>
      <c r="J2045" t="s">
        <v>1349</v>
      </c>
      <c r="K2045" t="s">
        <v>222</v>
      </c>
      <c r="L2045" t="s">
        <v>7958</v>
      </c>
      <c r="M2045">
        <v>2265</v>
      </c>
      <c r="N2045">
        <v>24436</v>
      </c>
      <c r="O2045" t="s">
        <v>7959</v>
      </c>
      <c r="P2045">
        <v>2</v>
      </c>
      <c r="Q2045" t="s">
        <v>7960</v>
      </c>
      <c r="R2045" t="s">
        <v>7961</v>
      </c>
      <c r="S2045">
        <v>37</v>
      </c>
      <c r="T2045" t="s">
        <v>37</v>
      </c>
      <c r="U2045" t="s">
        <v>38</v>
      </c>
      <c r="V2045" t="s">
        <v>84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7962</v>
      </c>
      <c r="C2046">
        <v>10</v>
      </c>
      <c r="D2046">
        <v>80</v>
      </c>
      <c r="E2046">
        <v>18</v>
      </c>
      <c r="F2046">
        <v>73</v>
      </c>
      <c r="G2046" t="s">
        <v>7963</v>
      </c>
      <c r="H2046">
        <v>742</v>
      </c>
      <c r="I2046">
        <v>669276</v>
      </c>
      <c r="J2046" t="s">
        <v>7964</v>
      </c>
      <c r="K2046" t="s">
        <v>7965</v>
      </c>
      <c r="L2046" t="s">
        <v>7966</v>
      </c>
      <c r="M2046">
        <v>2541</v>
      </c>
      <c r="N2046">
        <v>1088</v>
      </c>
      <c r="O2046" t="s">
        <v>7967</v>
      </c>
      <c r="P2046">
        <v>0</v>
      </c>
      <c r="Q2046" t="s">
        <v>7968</v>
      </c>
      <c r="R2046" t="s">
        <v>7969</v>
      </c>
      <c r="S2046">
        <v>47</v>
      </c>
      <c r="T2046" t="s">
        <v>37</v>
      </c>
      <c r="U2046" t="s">
        <v>56</v>
      </c>
      <c r="V2046" t="s">
        <v>188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7970</v>
      </c>
      <c r="C2047">
        <v>16</v>
      </c>
      <c r="D2047">
        <v>120</v>
      </c>
      <c r="E2047">
        <v>6</v>
      </c>
      <c r="F2047">
        <v>382</v>
      </c>
      <c r="G2047" t="s">
        <v>1133</v>
      </c>
      <c r="H2047">
        <v>22000</v>
      </c>
      <c r="I2047">
        <v>42880</v>
      </c>
      <c r="J2047" t="s">
        <v>151</v>
      </c>
      <c r="K2047" t="s">
        <v>850</v>
      </c>
      <c r="L2047" t="s">
        <v>7971</v>
      </c>
      <c r="M2047">
        <v>2919</v>
      </c>
      <c r="N2047">
        <v>23769</v>
      </c>
      <c r="O2047" t="s">
        <v>4523</v>
      </c>
      <c r="P2047">
        <v>3</v>
      </c>
      <c r="Q2047" t="s">
        <v>7972</v>
      </c>
      <c r="R2047" t="s">
        <v>7973</v>
      </c>
      <c r="S2047">
        <v>50</v>
      </c>
      <c r="T2047" t="s">
        <v>37</v>
      </c>
      <c r="U2047" t="s">
        <v>56</v>
      </c>
      <c r="V2047" t="s">
        <v>84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5571</v>
      </c>
      <c r="C2048">
        <v>196</v>
      </c>
      <c r="D2048">
        <v>98</v>
      </c>
      <c r="E2048">
        <v>88</v>
      </c>
      <c r="F2048">
        <v>706</v>
      </c>
      <c r="G2048" t="s">
        <v>2618</v>
      </c>
      <c r="H2048">
        <v>12000</v>
      </c>
      <c r="I2048">
        <v>23225911</v>
      </c>
      <c r="J2048" t="s">
        <v>282</v>
      </c>
      <c r="K2048" t="s">
        <v>570</v>
      </c>
      <c r="L2048" t="s">
        <v>7974</v>
      </c>
      <c r="M2048">
        <v>80574</v>
      </c>
      <c r="N2048">
        <v>14699</v>
      </c>
      <c r="O2048" t="s">
        <v>3051</v>
      </c>
      <c r="P2048">
        <v>1</v>
      </c>
      <c r="Q2048" t="s">
        <v>7975</v>
      </c>
      <c r="R2048" t="s">
        <v>7976</v>
      </c>
      <c r="S2048">
        <v>157</v>
      </c>
      <c r="T2048" t="s">
        <v>37</v>
      </c>
      <c r="U2048" t="s">
        <v>38</v>
      </c>
      <c r="V2048" t="s">
        <v>350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5564</v>
      </c>
      <c r="C2049">
        <v>212</v>
      </c>
      <c r="D2049">
        <v>119</v>
      </c>
      <c r="E2049">
        <v>6000</v>
      </c>
      <c r="F2049">
        <v>422</v>
      </c>
      <c r="G2049" t="s">
        <v>849</v>
      </c>
      <c r="H2049">
        <v>23000</v>
      </c>
      <c r="I2049">
        <v>4710455</v>
      </c>
      <c r="J2049" t="s">
        <v>371</v>
      </c>
      <c r="K2049" t="s">
        <v>58</v>
      </c>
      <c r="L2049" t="s">
        <v>7977</v>
      </c>
      <c r="M2049">
        <v>214091</v>
      </c>
      <c r="N2049">
        <v>24263</v>
      </c>
      <c r="O2049" t="s">
        <v>576</v>
      </c>
      <c r="P2049">
        <v>0</v>
      </c>
      <c r="Q2049" t="s">
        <v>7978</v>
      </c>
      <c r="R2049" t="s">
        <v>7979</v>
      </c>
      <c r="S2049">
        <v>330</v>
      </c>
      <c r="T2049" t="s">
        <v>388</v>
      </c>
      <c r="U2049" t="s">
        <v>389</v>
      </c>
      <c r="V2049" t="s">
        <v>84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1998</v>
      </c>
      <c r="C2050">
        <v>445</v>
      </c>
      <c r="D2050">
        <v>88</v>
      </c>
      <c r="E2050">
        <v>181</v>
      </c>
      <c r="F2050">
        <v>11</v>
      </c>
      <c r="G2050" t="s">
        <v>324</v>
      </c>
      <c r="H2050">
        <v>15000</v>
      </c>
      <c r="I2050">
        <v>75590286</v>
      </c>
      <c r="J2050" t="s">
        <v>7980</v>
      </c>
      <c r="K2050" t="s">
        <v>131</v>
      </c>
      <c r="L2050" t="s">
        <v>7981</v>
      </c>
      <c r="M2050">
        <v>386217</v>
      </c>
      <c r="N2050">
        <v>28011</v>
      </c>
      <c r="O2050" t="s">
        <v>7982</v>
      </c>
      <c r="P2050">
        <v>4</v>
      </c>
      <c r="Q2050" t="s">
        <v>7983</v>
      </c>
      <c r="R2050" t="s">
        <v>7984</v>
      </c>
      <c r="S2050">
        <v>553</v>
      </c>
      <c r="T2050" t="s">
        <v>37</v>
      </c>
      <c r="U2050" t="s">
        <v>38</v>
      </c>
      <c r="V2050" t="s">
        <v>350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124</v>
      </c>
      <c r="C2051">
        <v>446</v>
      </c>
      <c r="D2051">
        <v>201</v>
      </c>
      <c r="E2051">
        <v>0</v>
      </c>
      <c r="F2051">
        <v>84</v>
      </c>
      <c r="G2051" t="s">
        <v>143</v>
      </c>
      <c r="H2051">
        <v>6000</v>
      </c>
      <c r="I2051">
        <v>218051260</v>
      </c>
      <c r="J2051" t="s">
        <v>144</v>
      </c>
      <c r="K2051" t="s">
        <v>145</v>
      </c>
      <c r="L2051" t="s">
        <v>146</v>
      </c>
      <c r="M2051">
        <v>316020</v>
      </c>
      <c r="N2051">
        <v>7122</v>
      </c>
      <c r="O2051" t="s">
        <v>147</v>
      </c>
      <c r="P2051">
        <v>0</v>
      </c>
      <c r="Q2051" t="s">
        <v>148</v>
      </c>
      <c r="R2051" t="s">
        <v>149</v>
      </c>
      <c r="S2051">
        <v>2618</v>
      </c>
      <c r="T2051" t="s">
        <v>37</v>
      </c>
      <c r="U2051" t="s">
        <v>128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424</v>
      </c>
      <c r="B2052" t="s">
        <v>788</v>
      </c>
      <c r="C2052">
        <v>108</v>
      </c>
      <c r="D2052">
        <v>90</v>
      </c>
      <c r="E2052">
        <v>153</v>
      </c>
      <c r="F2052">
        <v>427</v>
      </c>
      <c r="G2052" t="s">
        <v>678</v>
      </c>
      <c r="H2052">
        <v>11000</v>
      </c>
      <c r="I2052">
        <v>161487252</v>
      </c>
      <c r="J2052" t="s">
        <v>1699</v>
      </c>
      <c r="K2052" t="s">
        <v>1044</v>
      </c>
      <c r="L2052" t="s">
        <v>7985</v>
      </c>
      <c r="M2052">
        <v>119450</v>
      </c>
      <c r="N2052">
        <v>13823</v>
      </c>
      <c r="O2052" t="s">
        <v>1336</v>
      </c>
      <c r="P2052">
        <v>0</v>
      </c>
      <c r="Q2052" t="s">
        <v>7986</v>
      </c>
      <c r="R2052" t="s">
        <v>7987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4960</v>
      </c>
      <c r="C2053">
        <v>223</v>
      </c>
      <c r="D2053">
        <v>127</v>
      </c>
      <c r="E2053">
        <v>883</v>
      </c>
      <c r="F2053">
        <v>441</v>
      </c>
      <c r="G2053" t="s">
        <v>5658</v>
      </c>
      <c r="H2053">
        <v>11000</v>
      </c>
      <c r="I2053">
        <v>290158751</v>
      </c>
      <c r="J2053" t="s">
        <v>31</v>
      </c>
      <c r="K2053" t="s">
        <v>253</v>
      </c>
      <c r="L2053" t="s">
        <v>7988</v>
      </c>
      <c r="M2053">
        <v>837759</v>
      </c>
      <c r="N2053">
        <v>12643</v>
      </c>
      <c r="O2053" t="s">
        <v>7989</v>
      </c>
      <c r="P2053">
        <v>0</v>
      </c>
      <c r="Q2053" t="s">
        <v>7990</v>
      </c>
      <c r="R2053" t="s">
        <v>7991</v>
      </c>
      <c r="S2053">
        <v>900</v>
      </c>
      <c r="T2053" t="s">
        <v>37</v>
      </c>
      <c r="U2053" t="s">
        <v>38</v>
      </c>
      <c r="V2053" t="s">
        <v>84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189</v>
      </c>
      <c r="C2054">
        <v>63</v>
      </c>
      <c r="D2054">
        <v>119</v>
      </c>
      <c r="E2054">
        <v>0</v>
      </c>
      <c r="F2054">
        <v>244</v>
      </c>
      <c r="G2054" t="s">
        <v>1153</v>
      </c>
      <c r="H2054">
        <v>10000</v>
      </c>
      <c r="I2054">
        <v>65807024</v>
      </c>
      <c r="J2054" t="s">
        <v>1527</v>
      </c>
      <c r="K2054" t="s">
        <v>123</v>
      </c>
      <c r="L2054" t="s">
        <v>7992</v>
      </c>
      <c r="M2054">
        <v>172405</v>
      </c>
      <c r="N2054">
        <v>11013</v>
      </c>
      <c r="O2054" t="s">
        <v>7993</v>
      </c>
      <c r="P2054">
        <v>0</v>
      </c>
      <c r="Q2054" t="s">
        <v>7994</v>
      </c>
      <c r="R2054" t="s">
        <v>7995</v>
      </c>
      <c r="S2054">
        <v>203</v>
      </c>
      <c r="T2054" t="s">
        <v>37</v>
      </c>
      <c r="U2054" t="s">
        <v>38</v>
      </c>
      <c r="V2054" t="s">
        <v>350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3488</v>
      </c>
      <c r="C2055">
        <v>43</v>
      </c>
      <c r="D2055">
        <v>85</v>
      </c>
      <c r="E2055">
        <v>119</v>
      </c>
      <c r="F2055">
        <v>144</v>
      </c>
      <c r="G2055" t="s">
        <v>6071</v>
      </c>
      <c r="H2055">
        <v>3000</v>
      </c>
      <c r="I2055">
        <v>86930411</v>
      </c>
      <c r="J2055" t="s">
        <v>541</v>
      </c>
      <c r="K2055" t="s">
        <v>5797</v>
      </c>
      <c r="L2055" t="s">
        <v>7996</v>
      </c>
      <c r="M2055">
        <v>83269</v>
      </c>
      <c r="N2055">
        <v>3847</v>
      </c>
      <c r="O2055" t="s">
        <v>7997</v>
      </c>
      <c r="P2055">
        <v>6</v>
      </c>
      <c r="Q2055" t="s">
        <v>7998</v>
      </c>
      <c r="R2055" t="s">
        <v>7999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3281</v>
      </c>
      <c r="C2056">
        <v>211</v>
      </c>
      <c r="D2056">
        <v>98</v>
      </c>
      <c r="E2056">
        <v>70</v>
      </c>
      <c r="F2056">
        <v>591</v>
      </c>
      <c r="G2056" t="s">
        <v>8000</v>
      </c>
      <c r="H2056">
        <v>1000</v>
      </c>
      <c r="I2056">
        <v>53302314</v>
      </c>
      <c r="J2056" t="s">
        <v>3330</v>
      </c>
      <c r="K2056" t="s">
        <v>3794</v>
      </c>
      <c r="L2056" t="s">
        <v>8001</v>
      </c>
      <c r="M2056">
        <v>181058</v>
      </c>
      <c r="N2056">
        <v>3345</v>
      </c>
      <c r="O2056" t="s">
        <v>8002</v>
      </c>
      <c r="P2056">
        <v>1</v>
      </c>
      <c r="Q2056" t="s">
        <v>8003</v>
      </c>
      <c r="R2056" t="s">
        <v>8004</v>
      </c>
      <c r="S2056">
        <v>674</v>
      </c>
      <c r="T2056" t="s">
        <v>37</v>
      </c>
      <c r="U2056" t="s">
        <v>38</v>
      </c>
      <c r="V2056" t="s">
        <v>350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1471</v>
      </c>
      <c r="C2057">
        <v>421</v>
      </c>
      <c r="D2057">
        <v>101</v>
      </c>
      <c r="E2057">
        <v>0</v>
      </c>
      <c r="F2057">
        <v>1000</v>
      </c>
      <c r="G2057" t="s">
        <v>400</v>
      </c>
      <c r="H2057">
        <v>33000</v>
      </c>
      <c r="I2057">
        <v>40962534</v>
      </c>
      <c r="J2057" t="s">
        <v>1473</v>
      </c>
      <c r="K2057" t="s">
        <v>1999</v>
      </c>
      <c r="L2057" t="s">
        <v>8005</v>
      </c>
      <c r="M2057">
        <v>188652</v>
      </c>
      <c r="N2057">
        <v>57077</v>
      </c>
      <c r="O2057" t="s">
        <v>709</v>
      </c>
      <c r="P2057">
        <v>1</v>
      </c>
      <c r="Q2057" t="s">
        <v>8006</v>
      </c>
      <c r="R2057" t="s">
        <v>8007</v>
      </c>
      <c r="S2057">
        <v>288</v>
      </c>
      <c r="T2057" t="s">
        <v>37</v>
      </c>
      <c r="U2057" t="s">
        <v>38</v>
      </c>
      <c r="V2057" t="s">
        <v>350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704</v>
      </c>
      <c r="C2058">
        <v>214</v>
      </c>
      <c r="D2058">
        <v>112</v>
      </c>
      <c r="E2058">
        <v>123</v>
      </c>
      <c r="F2058">
        <v>787</v>
      </c>
      <c r="G2058" t="s">
        <v>1461</v>
      </c>
      <c r="H2058">
        <v>14000</v>
      </c>
      <c r="I2058">
        <v>39235088</v>
      </c>
      <c r="J2058" t="s">
        <v>8008</v>
      </c>
      <c r="K2058" t="s">
        <v>225</v>
      </c>
      <c r="L2058" t="s">
        <v>8009</v>
      </c>
      <c r="M2058">
        <v>193962</v>
      </c>
      <c r="N2058">
        <v>16196</v>
      </c>
      <c r="O2058" t="s">
        <v>987</v>
      </c>
      <c r="P2058">
        <v>0</v>
      </c>
      <c r="Q2058" t="s">
        <v>8010</v>
      </c>
      <c r="R2058" t="s">
        <v>8011</v>
      </c>
      <c r="S2058">
        <v>805</v>
      </c>
      <c r="T2058" t="s">
        <v>37</v>
      </c>
      <c r="U2058" t="s">
        <v>38</v>
      </c>
      <c r="V2058" t="s">
        <v>350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545</v>
      </c>
      <c r="C2059">
        <v>92</v>
      </c>
      <c r="D2059">
        <v>97</v>
      </c>
      <c r="E2059">
        <v>956</v>
      </c>
      <c r="F2059">
        <v>99</v>
      </c>
      <c r="G2059" t="s">
        <v>2551</v>
      </c>
      <c r="H2059">
        <v>20000</v>
      </c>
      <c r="I2059">
        <v>27338033</v>
      </c>
      <c r="J2059" t="s">
        <v>816</v>
      </c>
      <c r="K2059" t="s">
        <v>181</v>
      </c>
      <c r="L2059" t="s">
        <v>8012</v>
      </c>
      <c r="M2059">
        <v>19709</v>
      </c>
      <c r="N2059">
        <v>20798</v>
      </c>
      <c r="O2059" t="s">
        <v>8013</v>
      </c>
      <c r="P2059">
        <v>3</v>
      </c>
      <c r="Q2059" t="s">
        <v>8014</v>
      </c>
      <c r="R2059" t="s">
        <v>8015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876</v>
      </c>
      <c r="C2060">
        <v>574</v>
      </c>
      <c r="D2060">
        <v>126</v>
      </c>
      <c r="E2060">
        <v>0</v>
      </c>
      <c r="F2060">
        <v>105</v>
      </c>
      <c r="G2060" t="s">
        <v>8016</v>
      </c>
      <c r="H2060">
        <v>19000</v>
      </c>
      <c r="I2060">
        <v>25556065</v>
      </c>
      <c r="J2060" t="s">
        <v>3285</v>
      </c>
      <c r="K2060" t="s">
        <v>88</v>
      </c>
      <c r="L2060" t="s">
        <v>8017</v>
      </c>
      <c r="M2060">
        <v>355126</v>
      </c>
      <c r="N2060">
        <v>19359</v>
      </c>
      <c r="O2060" t="s">
        <v>8018</v>
      </c>
      <c r="P2060">
        <v>1</v>
      </c>
      <c r="Q2060" t="s">
        <v>8019</v>
      </c>
      <c r="R2060" t="s">
        <v>8020</v>
      </c>
      <c r="S2060">
        <v>748</v>
      </c>
      <c r="T2060" t="s">
        <v>37</v>
      </c>
      <c r="U2060" t="s">
        <v>38</v>
      </c>
      <c r="V2060" t="s">
        <v>350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1487</v>
      </c>
      <c r="C2061">
        <v>216</v>
      </c>
      <c r="D2061">
        <v>106</v>
      </c>
      <c r="E2061">
        <v>452</v>
      </c>
      <c r="F2061">
        <v>141</v>
      </c>
      <c r="G2061" t="s">
        <v>7513</v>
      </c>
      <c r="H2061">
        <v>20000</v>
      </c>
      <c r="I2061">
        <v>15785632</v>
      </c>
      <c r="J2061" t="s">
        <v>7514</v>
      </c>
      <c r="K2061" t="s">
        <v>181</v>
      </c>
      <c r="L2061" t="s">
        <v>7515</v>
      </c>
      <c r="M2061">
        <v>32513</v>
      </c>
      <c r="N2061">
        <v>21195</v>
      </c>
      <c r="O2061" t="s">
        <v>3777</v>
      </c>
      <c r="P2061">
        <v>3</v>
      </c>
      <c r="Q2061" t="s">
        <v>7516</v>
      </c>
      <c r="R2061" t="s">
        <v>7517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2209</v>
      </c>
      <c r="C2062">
        <v>140</v>
      </c>
      <c r="D2062">
        <v>97</v>
      </c>
      <c r="E2062">
        <v>131</v>
      </c>
      <c r="F2062">
        <v>62</v>
      </c>
      <c r="G2062" t="s">
        <v>8021</v>
      </c>
      <c r="H2062">
        <v>23000</v>
      </c>
      <c r="I2062">
        <v>21973182</v>
      </c>
      <c r="J2062" t="s">
        <v>469</v>
      </c>
      <c r="K2062" t="s">
        <v>222</v>
      </c>
      <c r="L2062" t="s">
        <v>8022</v>
      </c>
      <c r="M2062">
        <v>53415</v>
      </c>
      <c r="N2062">
        <v>23242</v>
      </c>
      <c r="O2062" t="s">
        <v>8023</v>
      </c>
      <c r="P2062">
        <v>2</v>
      </c>
      <c r="Q2062" t="s">
        <v>8024</v>
      </c>
      <c r="R2062" t="s">
        <v>8025</v>
      </c>
      <c r="S2062">
        <v>339</v>
      </c>
      <c r="T2062" t="s">
        <v>37</v>
      </c>
      <c r="U2062" t="s">
        <v>38</v>
      </c>
      <c r="V2062" t="s">
        <v>350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8026</v>
      </c>
      <c r="C2063">
        <v>28</v>
      </c>
      <c r="D2063">
        <v>100</v>
      </c>
      <c r="E2063">
        <v>3</v>
      </c>
      <c r="F2063">
        <v>88</v>
      </c>
      <c r="G2063" t="s">
        <v>8027</v>
      </c>
      <c r="H2063">
        <v>2000</v>
      </c>
      <c r="I2063">
        <v>4756</v>
      </c>
      <c r="J2063" t="s">
        <v>140</v>
      </c>
      <c r="K2063" t="s">
        <v>686</v>
      </c>
      <c r="L2063" t="s">
        <v>8028</v>
      </c>
      <c r="M2063">
        <v>4191</v>
      </c>
      <c r="N2063">
        <v>2450</v>
      </c>
      <c r="O2063" t="s">
        <v>8029</v>
      </c>
      <c r="P2063">
        <v>4</v>
      </c>
      <c r="Q2063" t="s">
        <v>8030</v>
      </c>
      <c r="R2063" t="s">
        <v>8031</v>
      </c>
      <c r="S2063">
        <v>32</v>
      </c>
      <c r="T2063" t="s">
        <v>37</v>
      </c>
      <c r="U2063" t="s">
        <v>56</v>
      </c>
      <c r="V2063" t="s">
        <v>84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2405</v>
      </c>
      <c r="C2064">
        <v>36</v>
      </c>
      <c r="D2064">
        <v>114</v>
      </c>
      <c r="E2064">
        <v>61</v>
      </c>
      <c r="F2064">
        <v>407</v>
      </c>
      <c r="G2064" t="s">
        <v>8032</v>
      </c>
      <c r="H2064">
        <v>20000</v>
      </c>
      <c r="I2064">
        <v>18653615</v>
      </c>
      <c r="J2064" t="s">
        <v>1188</v>
      </c>
      <c r="K2064" t="s">
        <v>464</v>
      </c>
      <c r="L2064" t="s">
        <v>8033</v>
      </c>
      <c r="M2064">
        <v>14786</v>
      </c>
      <c r="N2064">
        <v>22040</v>
      </c>
      <c r="O2064" t="s">
        <v>7806</v>
      </c>
      <c r="P2064">
        <v>2</v>
      </c>
      <c r="Q2064" t="s">
        <v>8034</v>
      </c>
      <c r="R2064" t="s">
        <v>8035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6404</v>
      </c>
      <c r="C2065">
        <v>65</v>
      </c>
      <c r="D2065">
        <v>101</v>
      </c>
      <c r="E2065">
        <v>3</v>
      </c>
      <c r="F2065">
        <v>120</v>
      </c>
      <c r="G2065" t="s">
        <v>6405</v>
      </c>
      <c r="H2065">
        <v>448</v>
      </c>
      <c r="I2065">
        <v>12189514</v>
      </c>
      <c r="J2065" t="s">
        <v>816</v>
      </c>
      <c r="K2065" t="s">
        <v>1267</v>
      </c>
      <c r="L2065" t="s">
        <v>6406</v>
      </c>
      <c r="M2065">
        <v>30092</v>
      </c>
      <c r="N2065">
        <v>829</v>
      </c>
      <c r="O2065" t="s">
        <v>6407</v>
      </c>
      <c r="P2065">
        <v>0</v>
      </c>
      <c r="Q2065" t="s">
        <v>6408</v>
      </c>
      <c r="R2065" t="s">
        <v>6409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8036</v>
      </c>
      <c r="C2066">
        <v>53</v>
      </c>
      <c r="D2066">
        <v>88</v>
      </c>
      <c r="E2066">
        <v>12</v>
      </c>
      <c r="F2066">
        <v>249</v>
      </c>
      <c r="G2066" t="s">
        <v>8037</v>
      </c>
      <c r="H2066">
        <v>327</v>
      </c>
      <c r="I2066">
        <v>13019253</v>
      </c>
      <c r="J2066" t="s">
        <v>541</v>
      </c>
      <c r="K2066" t="s">
        <v>2531</v>
      </c>
      <c r="L2066" t="s">
        <v>8038</v>
      </c>
      <c r="M2066">
        <v>3914</v>
      </c>
      <c r="N2066">
        <v>1509</v>
      </c>
      <c r="O2066" t="s">
        <v>8039</v>
      </c>
      <c r="P2066">
        <v>4</v>
      </c>
      <c r="Q2066" t="s">
        <v>8040</v>
      </c>
      <c r="R2066" t="s">
        <v>8041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753</v>
      </c>
      <c r="C2067">
        <v>394</v>
      </c>
      <c r="D2067">
        <v>93</v>
      </c>
      <c r="E2067">
        <v>0</v>
      </c>
      <c r="F2067">
        <v>947</v>
      </c>
      <c r="G2067" t="s">
        <v>279</v>
      </c>
      <c r="H2067">
        <v>17000</v>
      </c>
      <c r="I2067">
        <v>18934858</v>
      </c>
      <c r="J2067" t="s">
        <v>59</v>
      </c>
      <c r="K2067" t="s">
        <v>277</v>
      </c>
      <c r="L2067" t="s">
        <v>8042</v>
      </c>
      <c r="M2067">
        <v>72646</v>
      </c>
      <c r="N2067">
        <v>31187</v>
      </c>
      <c r="O2067" t="s">
        <v>1095</v>
      </c>
      <c r="P2067">
        <v>5</v>
      </c>
      <c r="Q2067" t="s">
        <v>8043</v>
      </c>
      <c r="R2067" t="s">
        <v>8044</v>
      </c>
      <c r="S2067">
        <v>397</v>
      </c>
      <c r="T2067" t="s">
        <v>37</v>
      </c>
      <c r="U2067" t="s">
        <v>5773</v>
      </c>
      <c r="V2067" t="s">
        <v>350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8045</v>
      </c>
      <c r="C2068">
        <v>80</v>
      </c>
      <c r="D2068">
        <v>92</v>
      </c>
      <c r="E2068">
        <v>114</v>
      </c>
      <c r="F2068">
        <v>434</v>
      </c>
      <c r="G2068" t="s">
        <v>7116</v>
      </c>
      <c r="H2068">
        <v>912</v>
      </c>
      <c r="I2068">
        <v>20763013</v>
      </c>
      <c r="J2068" t="s">
        <v>6356</v>
      </c>
      <c r="K2068" t="s">
        <v>8046</v>
      </c>
      <c r="L2068" t="s">
        <v>8047</v>
      </c>
      <c r="M2068">
        <v>30840</v>
      </c>
      <c r="N2068">
        <v>2355</v>
      </c>
      <c r="O2068" t="s">
        <v>8048</v>
      </c>
      <c r="P2068">
        <v>0</v>
      </c>
      <c r="Q2068" t="s">
        <v>8049</v>
      </c>
      <c r="R2068" t="s">
        <v>8050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8051</v>
      </c>
      <c r="C2069">
        <v>45</v>
      </c>
      <c r="D2069">
        <v>98</v>
      </c>
      <c r="E2069">
        <v>4</v>
      </c>
      <c r="F2069">
        <v>11000</v>
      </c>
      <c r="G2069" t="s">
        <v>850</v>
      </c>
      <c r="H2069">
        <v>29000</v>
      </c>
      <c r="I2069">
        <v>12782508</v>
      </c>
      <c r="J2069" t="s">
        <v>1473</v>
      </c>
      <c r="K2069" t="s">
        <v>152</v>
      </c>
      <c r="L2069" t="s">
        <v>8052</v>
      </c>
      <c r="M2069">
        <v>20163</v>
      </c>
      <c r="N2069">
        <v>63194</v>
      </c>
      <c r="O2069" t="s">
        <v>1121</v>
      </c>
      <c r="P2069">
        <v>2</v>
      </c>
      <c r="Q2069" t="s">
        <v>8053</v>
      </c>
      <c r="R2069" t="s">
        <v>8054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8055</v>
      </c>
      <c r="C2070">
        <v>47</v>
      </c>
      <c r="D2070">
        <v>94</v>
      </c>
      <c r="E2070">
        <v>258</v>
      </c>
      <c r="F2070">
        <v>424</v>
      </c>
      <c r="G2070" t="s">
        <v>2733</v>
      </c>
      <c r="H2070">
        <v>721</v>
      </c>
      <c r="I2070">
        <v>11508423</v>
      </c>
      <c r="J2070" t="s">
        <v>8056</v>
      </c>
      <c r="K2070" t="s">
        <v>1796</v>
      </c>
      <c r="L2070" t="s">
        <v>8057</v>
      </c>
      <c r="M2070">
        <v>3174</v>
      </c>
      <c r="N2070">
        <v>2453</v>
      </c>
      <c r="O2070" t="s">
        <v>8058</v>
      </c>
      <c r="P2070">
        <v>2</v>
      </c>
      <c r="Q2070" t="s">
        <v>8059</v>
      </c>
      <c r="R2070" t="s">
        <v>8060</v>
      </c>
      <c r="S2070">
        <v>19</v>
      </c>
      <c r="T2070" t="s">
        <v>37</v>
      </c>
      <c r="U2070" t="s">
        <v>38</v>
      </c>
      <c r="V2070" t="s">
        <v>84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2836</v>
      </c>
      <c r="C2071">
        <v>90</v>
      </c>
      <c r="D2071">
        <v>102</v>
      </c>
      <c r="E2071">
        <v>277</v>
      </c>
      <c r="F2071">
        <v>57</v>
      </c>
      <c r="G2071" t="s">
        <v>8061</v>
      </c>
      <c r="H2071">
        <v>327</v>
      </c>
      <c r="I2071">
        <v>10660147</v>
      </c>
      <c r="J2071" t="s">
        <v>151</v>
      </c>
      <c r="K2071" t="s">
        <v>1490</v>
      </c>
      <c r="L2071" t="s">
        <v>8062</v>
      </c>
      <c r="M2071">
        <v>17740</v>
      </c>
      <c r="N2071">
        <v>672</v>
      </c>
      <c r="O2071" t="s">
        <v>8063</v>
      </c>
      <c r="P2071">
        <v>0</v>
      </c>
      <c r="Q2071" t="s">
        <v>8064</v>
      </c>
      <c r="R2071" t="s">
        <v>8065</v>
      </c>
      <c r="S2071">
        <v>165</v>
      </c>
      <c r="T2071" t="s">
        <v>37</v>
      </c>
      <c r="U2071" t="s">
        <v>56</v>
      </c>
      <c r="V2071" t="s">
        <v>350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3716</v>
      </c>
      <c r="C2072">
        <v>30</v>
      </c>
      <c r="D2072">
        <v>98</v>
      </c>
      <c r="E2072">
        <v>23</v>
      </c>
      <c r="F2072">
        <v>982</v>
      </c>
      <c r="G2072" t="s">
        <v>842</v>
      </c>
      <c r="H2072">
        <v>1000</v>
      </c>
      <c r="I2072">
        <v>7434726</v>
      </c>
      <c r="J2072" t="s">
        <v>8066</v>
      </c>
      <c r="K2072" t="s">
        <v>856</v>
      </c>
      <c r="L2072" t="s">
        <v>8067</v>
      </c>
      <c r="M2072">
        <v>14473</v>
      </c>
      <c r="N2072">
        <v>3671</v>
      </c>
      <c r="O2072" t="s">
        <v>588</v>
      </c>
      <c r="P2072">
        <v>2</v>
      </c>
      <c r="Q2072" t="s">
        <v>8068</v>
      </c>
      <c r="R2072" t="s">
        <v>8069</v>
      </c>
      <c r="S2072">
        <v>81</v>
      </c>
      <c r="T2072" t="s">
        <v>37</v>
      </c>
      <c r="U2072" t="s">
        <v>38</v>
      </c>
      <c r="V2072" t="s">
        <v>350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6294</v>
      </c>
      <c r="C2073">
        <v>232</v>
      </c>
      <c r="D2073">
        <v>121</v>
      </c>
      <c r="E2073">
        <v>549</v>
      </c>
      <c r="F2073">
        <v>883</v>
      </c>
      <c r="G2073" t="s">
        <v>438</v>
      </c>
      <c r="H2073">
        <v>11000</v>
      </c>
      <c r="I2073">
        <v>6777589</v>
      </c>
      <c r="J2073" t="s">
        <v>1025</v>
      </c>
      <c r="K2073" t="s">
        <v>72</v>
      </c>
      <c r="L2073" t="s">
        <v>8070</v>
      </c>
      <c r="M2073">
        <v>60115</v>
      </c>
      <c r="N2073">
        <v>24248</v>
      </c>
      <c r="O2073" t="s">
        <v>2331</v>
      </c>
      <c r="P2073">
        <v>2</v>
      </c>
      <c r="Q2073" t="s">
        <v>8071</v>
      </c>
      <c r="R2073" t="s">
        <v>8072</v>
      </c>
      <c r="S2073">
        <v>224</v>
      </c>
      <c r="T2073" t="s">
        <v>37</v>
      </c>
      <c r="U2073" t="s">
        <v>38</v>
      </c>
      <c r="V2073" t="s">
        <v>350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8073</v>
      </c>
      <c r="C2074">
        <v>165</v>
      </c>
      <c r="D2074">
        <v>111</v>
      </c>
      <c r="E2074">
        <v>105</v>
      </c>
      <c r="F2074">
        <v>64</v>
      </c>
      <c r="G2074" t="s">
        <v>8074</v>
      </c>
      <c r="H2074">
        <v>527</v>
      </c>
      <c r="I2074">
        <v>6109075</v>
      </c>
      <c r="J2074" t="s">
        <v>760</v>
      </c>
      <c r="K2074" t="s">
        <v>981</v>
      </c>
      <c r="L2074" t="s">
        <v>8075</v>
      </c>
      <c r="M2074">
        <v>32003</v>
      </c>
      <c r="N2074">
        <v>735</v>
      </c>
      <c r="O2074" t="s">
        <v>8076</v>
      </c>
      <c r="P2074">
        <v>1</v>
      </c>
      <c r="Q2074" t="s">
        <v>8077</v>
      </c>
      <c r="R2074" t="s">
        <v>8078</v>
      </c>
      <c r="S2074">
        <v>65</v>
      </c>
      <c r="T2074" t="s">
        <v>726</v>
      </c>
      <c r="U2074" t="s">
        <v>727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8079</v>
      </c>
      <c r="C2075">
        <v>45</v>
      </c>
      <c r="D2075">
        <v>90</v>
      </c>
      <c r="E2075">
        <v>78</v>
      </c>
      <c r="F2075">
        <v>720</v>
      </c>
      <c r="G2075" t="s">
        <v>8080</v>
      </c>
      <c r="H2075">
        <v>2000</v>
      </c>
      <c r="J2075" t="s">
        <v>859</v>
      </c>
      <c r="K2075" t="s">
        <v>697</v>
      </c>
      <c r="L2075" t="s">
        <v>8081</v>
      </c>
      <c r="M2075">
        <v>4693</v>
      </c>
      <c r="N2075">
        <v>4142</v>
      </c>
      <c r="O2075" t="s">
        <v>909</v>
      </c>
      <c r="P2075">
        <v>1</v>
      </c>
      <c r="R2075" t="s">
        <v>8082</v>
      </c>
      <c r="S2075">
        <v>49</v>
      </c>
      <c r="T2075" t="s">
        <v>37</v>
      </c>
      <c r="U2075" t="s">
        <v>182</v>
      </c>
      <c r="V2075" t="s">
        <v>350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3433</v>
      </c>
      <c r="C2076">
        <v>155</v>
      </c>
      <c r="D2076">
        <v>100</v>
      </c>
      <c r="E2076">
        <v>350</v>
      </c>
      <c r="F2076">
        <v>30</v>
      </c>
      <c r="G2076" t="s">
        <v>8083</v>
      </c>
      <c r="H2076">
        <v>201</v>
      </c>
      <c r="I2076">
        <v>2708188</v>
      </c>
      <c r="J2076" t="s">
        <v>715</v>
      </c>
      <c r="K2076" t="s">
        <v>8084</v>
      </c>
      <c r="L2076" t="s">
        <v>8085</v>
      </c>
      <c r="M2076">
        <v>8924</v>
      </c>
      <c r="N2076">
        <v>365</v>
      </c>
      <c r="O2076" t="s">
        <v>8086</v>
      </c>
      <c r="P2076">
        <v>1</v>
      </c>
      <c r="Q2076" t="s">
        <v>8087</v>
      </c>
      <c r="R2076" t="s">
        <v>8088</v>
      </c>
      <c r="S2076">
        <v>43</v>
      </c>
      <c r="T2076" t="s">
        <v>37</v>
      </c>
      <c r="U2076" t="s">
        <v>56</v>
      </c>
      <c r="V2076" t="s">
        <v>350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6485</v>
      </c>
      <c r="H2077">
        <v>787</v>
      </c>
      <c r="J2077" t="s">
        <v>282</v>
      </c>
      <c r="K2077" t="s">
        <v>987</v>
      </c>
      <c r="L2077" t="s">
        <v>8089</v>
      </c>
      <c r="M2077">
        <v>1781</v>
      </c>
      <c r="N2077">
        <v>3276</v>
      </c>
      <c r="O2077" t="s">
        <v>6122</v>
      </c>
      <c r="P2077">
        <v>0</v>
      </c>
      <c r="Q2077" t="s">
        <v>8090</v>
      </c>
      <c r="R2077" t="s">
        <v>8091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8092</v>
      </c>
      <c r="C2078">
        <v>118</v>
      </c>
      <c r="D2078">
        <v>141</v>
      </c>
      <c r="E2078">
        <v>300</v>
      </c>
      <c r="F2078">
        <v>73</v>
      </c>
      <c r="G2078" t="s">
        <v>8093</v>
      </c>
      <c r="H2078">
        <v>805</v>
      </c>
      <c r="I2078">
        <v>16123851</v>
      </c>
      <c r="J2078" t="s">
        <v>1473</v>
      </c>
      <c r="K2078" t="s">
        <v>8094</v>
      </c>
      <c r="L2078" t="s">
        <v>8095</v>
      </c>
      <c r="M2078">
        <v>17373</v>
      </c>
      <c r="N2078">
        <v>1618</v>
      </c>
      <c r="O2078" t="s">
        <v>8096</v>
      </c>
      <c r="P2078">
        <v>2</v>
      </c>
      <c r="Q2078" t="s">
        <v>8097</v>
      </c>
      <c r="R2078" t="s">
        <v>8098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7849</v>
      </c>
      <c r="C2079">
        <v>55</v>
      </c>
      <c r="D2079">
        <v>139</v>
      </c>
      <c r="E2079">
        <v>3</v>
      </c>
      <c r="F2079">
        <v>107</v>
      </c>
      <c r="G2079" t="s">
        <v>8099</v>
      </c>
      <c r="H2079">
        <v>556</v>
      </c>
      <c r="J2079" t="s">
        <v>8100</v>
      </c>
      <c r="K2079" t="s">
        <v>8101</v>
      </c>
      <c r="L2079" t="s">
        <v>8102</v>
      </c>
      <c r="M2079">
        <v>6263</v>
      </c>
      <c r="N2079">
        <v>1059</v>
      </c>
      <c r="O2079" t="s">
        <v>6479</v>
      </c>
      <c r="P2079">
        <v>0</v>
      </c>
      <c r="Q2079" t="s">
        <v>8103</v>
      </c>
      <c r="R2079" t="s">
        <v>8104</v>
      </c>
      <c r="S2079">
        <v>33</v>
      </c>
      <c r="T2079" t="s">
        <v>940</v>
      </c>
      <c r="U2079" t="s">
        <v>486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1516</v>
      </c>
      <c r="C2080">
        <v>314</v>
      </c>
      <c r="D2080">
        <v>114</v>
      </c>
      <c r="E2080">
        <v>101</v>
      </c>
      <c r="F2080">
        <v>23</v>
      </c>
      <c r="G2080" t="s">
        <v>8105</v>
      </c>
      <c r="H2080">
        <v>129</v>
      </c>
      <c r="I2080">
        <v>71975611</v>
      </c>
      <c r="J2080" t="s">
        <v>5192</v>
      </c>
      <c r="K2080" t="s">
        <v>8106</v>
      </c>
      <c r="L2080" t="s">
        <v>8107</v>
      </c>
      <c r="M2080">
        <v>209396</v>
      </c>
      <c r="N2080">
        <v>214</v>
      </c>
      <c r="O2080" t="s">
        <v>8108</v>
      </c>
      <c r="P2080">
        <v>0</v>
      </c>
      <c r="Q2080" t="s">
        <v>8109</v>
      </c>
      <c r="R2080" t="s">
        <v>8110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8111</v>
      </c>
      <c r="C2081">
        <v>103</v>
      </c>
      <c r="D2081">
        <v>96</v>
      </c>
      <c r="E2081">
        <v>0</v>
      </c>
      <c r="F2081">
        <v>542</v>
      </c>
      <c r="G2081" t="s">
        <v>8112</v>
      </c>
      <c r="H2081">
        <v>1000</v>
      </c>
      <c r="I2081">
        <v>38119483</v>
      </c>
      <c r="J2081" t="s">
        <v>912</v>
      </c>
      <c r="K2081" t="s">
        <v>8113</v>
      </c>
      <c r="L2081" t="s">
        <v>8114</v>
      </c>
      <c r="M2081">
        <v>136667</v>
      </c>
      <c r="N2081">
        <v>2936</v>
      </c>
      <c r="O2081" t="s">
        <v>8115</v>
      </c>
      <c r="P2081">
        <v>2</v>
      </c>
      <c r="Q2081" t="s">
        <v>8116</v>
      </c>
      <c r="R2081" t="s">
        <v>8117</v>
      </c>
      <c r="S2081">
        <v>273</v>
      </c>
      <c r="T2081" t="s">
        <v>37</v>
      </c>
      <c r="U2081" t="s">
        <v>38</v>
      </c>
      <c r="V2081" t="s">
        <v>84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8118</v>
      </c>
      <c r="C2082">
        <v>183</v>
      </c>
      <c r="D2082">
        <v>111</v>
      </c>
      <c r="E2082">
        <v>0</v>
      </c>
      <c r="F2082">
        <v>234</v>
      </c>
      <c r="G2082" t="s">
        <v>877</v>
      </c>
      <c r="H2082">
        <v>523</v>
      </c>
      <c r="I2082">
        <v>4190530</v>
      </c>
      <c r="J2082" t="s">
        <v>1469</v>
      </c>
      <c r="K2082" t="s">
        <v>8119</v>
      </c>
      <c r="L2082" t="s">
        <v>8120</v>
      </c>
      <c r="M2082">
        <v>53341</v>
      </c>
      <c r="N2082">
        <v>1795</v>
      </c>
      <c r="O2082" t="s">
        <v>463</v>
      </c>
      <c r="P2082">
        <v>0</v>
      </c>
      <c r="Q2082" t="s">
        <v>8121</v>
      </c>
      <c r="R2082" t="s">
        <v>8122</v>
      </c>
      <c r="S2082">
        <v>185</v>
      </c>
      <c r="T2082" t="s">
        <v>37</v>
      </c>
      <c r="U2082" t="s">
        <v>243</v>
      </c>
      <c r="V2082" t="s">
        <v>350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1374</v>
      </c>
      <c r="C2083">
        <v>77</v>
      </c>
      <c r="D2083">
        <v>127</v>
      </c>
      <c r="E2083">
        <v>109</v>
      </c>
      <c r="F2083">
        <v>71</v>
      </c>
      <c r="G2083" t="s">
        <v>545</v>
      </c>
      <c r="H2083">
        <v>2000</v>
      </c>
      <c r="I2083">
        <v>217631306</v>
      </c>
      <c r="J2083" t="s">
        <v>8123</v>
      </c>
      <c r="K2083" t="s">
        <v>697</v>
      </c>
      <c r="L2083" t="s">
        <v>8124</v>
      </c>
      <c r="M2083">
        <v>154199</v>
      </c>
      <c r="N2083">
        <v>3100</v>
      </c>
      <c r="O2083" t="s">
        <v>8125</v>
      </c>
      <c r="P2083">
        <v>0</v>
      </c>
      <c r="Q2083" t="s">
        <v>8126</v>
      </c>
      <c r="R2083" t="s">
        <v>8127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1503</v>
      </c>
      <c r="C2084">
        <v>171</v>
      </c>
      <c r="D2084">
        <v>107</v>
      </c>
      <c r="E2084">
        <v>101</v>
      </c>
      <c r="F2084">
        <v>743</v>
      </c>
      <c r="G2084" t="s">
        <v>5115</v>
      </c>
      <c r="H2084">
        <v>931</v>
      </c>
      <c r="I2084">
        <v>176483808</v>
      </c>
      <c r="J2084" t="s">
        <v>816</v>
      </c>
      <c r="K2084" t="s">
        <v>367</v>
      </c>
      <c r="L2084" t="s">
        <v>8128</v>
      </c>
      <c r="M2084">
        <v>247289</v>
      </c>
      <c r="N2084">
        <v>4664</v>
      </c>
      <c r="O2084" t="s">
        <v>1284</v>
      </c>
      <c r="P2084">
        <v>1</v>
      </c>
      <c r="Q2084" t="s">
        <v>8129</v>
      </c>
      <c r="R2084" t="s">
        <v>8130</v>
      </c>
      <c r="S2084">
        <v>611</v>
      </c>
      <c r="T2084" t="s">
        <v>37</v>
      </c>
      <c r="U2084" t="s">
        <v>38</v>
      </c>
      <c r="V2084" t="s">
        <v>350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1989</v>
      </c>
      <c r="C2085">
        <v>64</v>
      </c>
      <c r="D2085">
        <v>97</v>
      </c>
      <c r="E2085">
        <v>11</v>
      </c>
      <c r="F2085">
        <v>595</v>
      </c>
      <c r="G2085" t="s">
        <v>1561</v>
      </c>
      <c r="H2085">
        <v>901</v>
      </c>
      <c r="I2085">
        <v>144833357</v>
      </c>
      <c r="J2085" t="s">
        <v>2581</v>
      </c>
      <c r="K2085" t="s">
        <v>1560</v>
      </c>
      <c r="L2085" t="s">
        <v>8131</v>
      </c>
      <c r="M2085">
        <v>64742</v>
      </c>
      <c r="N2085">
        <v>2790</v>
      </c>
      <c r="O2085" t="s">
        <v>1431</v>
      </c>
      <c r="P2085">
        <v>0</v>
      </c>
      <c r="Q2085" t="s">
        <v>8132</v>
      </c>
      <c r="R2085" t="s">
        <v>8133</v>
      </c>
      <c r="S2085">
        <v>111</v>
      </c>
      <c r="T2085" t="s">
        <v>37</v>
      </c>
      <c r="U2085" t="s">
        <v>38</v>
      </c>
      <c r="V2085" t="s">
        <v>84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989</v>
      </c>
      <c r="C2086">
        <v>92</v>
      </c>
      <c r="D2086">
        <v>127</v>
      </c>
      <c r="E2086">
        <v>102</v>
      </c>
      <c r="F2086">
        <v>1000</v>
      </c>
      <c r="G2086" t="s">
        <v>1581</v>
      </c>
      <c r="H2086">
        <v>2000</v>
      </c>
      <c r="I2086">
        <v>75597042</v>
      </c>
      <c r="J2086" t="s">
        <v>5749</v>
      </c>
      <c r="K2086" t="s">
        <v>319</v>
      </c>
      <c r="L2086" t="s">
        <v>8134</v>
      </c>
      <c r="M2086">
        <v>26434</v>
      </c>
      <c r="N2086">
        <v>6657</v>
      </c>
      <c r="O2086" t="s">
        <v>8135</v>
      </c>
      <c r="P2086">
        <v>0</v>
      </c>
      <c r="Q2086" t="s">
        <v>8136</v>
      </c>
      <c r="R2086" t="s">
        <v>8137</v>
      </c>
      <c r="S2086">
        <v>174</v>
      </c>
      <c r="T2086" t="s">
        <v>37</v>
      </c>
      <c r="U2086" t="s">
        <v>38</v>
      </c>
      <c r="V2086" t="s">
        <v>188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2919</v>
      </c>
      <c r="C2087">
        <v>112</v>
      </c>
      <c r="D2087">
        <v>110</v>
      </c>
      <c r="E2087">
        <v>99</v>
      </c>
      <c r="F2087">
        <v>835</v>
      </c>
      <c r="G2087" t="s">
        <v>5678</v>
      </c>
      <c r="H2087">
        <v>12000</v>
      </c>
      <c r="I2087">
        <v>90636983</v>
      </c>
      <c r="J2087" t="s">
        <v>5692</v>
      </c>
      <c r="K2087" t="s">
        <v>570</v>
      </c>
      <c r="L2087" t="s">
        <v>8138</v>
      </c>
      <c r="M2087">
        <v>44021</v>
      </c>
      <c r="N2087">
        <v>15170</v>
      </c>
      <c r="O2087" t="s">
        <v>2628</v>
      </c>
      <c r="P2087">
        <v>0</v>
      </c>
      <c r="Q2087" t="s">
        <v>8139</v>
      </c>
      <c r="R2087" t="s">
        <v>8140</v>
      </c>
      <c r="S2087">
        <v>83</v>
      </c>
      <c r="T2087" t="s">
        <v>37</v>
      </c>
      <c r="U2087" t="s">
        <v>38</v>
      </c>
      <c r="V2087" t="s">
        <v>84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1574</v>
      </c>
      <c r="C2088">
        <v>69</v>
      </c>
      <c r="D2088">
        <v>135</v>
      </c>
      <c r="E2088">
        <v>16000</v>
      </c>
      <c r="F2088">
        <v>86</v>
      </c>
      <c r="G2088" t="s">
        <v>1121</v>
      </c>
      <c r="H2088">
        <v>16000</v>
      </c>
      <c r="I2088">
        <v>70960517</v>
      </c>
      <c r="J2088" t="s">
        <v>151</v>
      </c>
      <c r="K2088" t="s">
        <v>1574</v>
      </c>
      <c r="L2088" t="s">
        <v>8141</v>
      </c>
      <c r="M2088">
        <v>54631</v>
      </c>
      <c r="N2088">
        <v>27237</v>
      </c>
      <c r="O2088" t="s">
        <v>8142</v>
      </c>
      <c r="P2088">
        <v>0</v>
      </c>
      <c r="Q2088" t="s">
        <v>8143</v>
      </c>
      <c r="R2088" t="s">
        <v>8144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5213</v>
      </c>
      <c r="C2089">
        <v>75</v>
      </c>
      <c r="D2089">
        <v>84</v>
      </c>
      <c r="E2089">
        <v>42</v>
      </c>
      <c r="F2089">
        <v>182</v>
      </c>
      <c r="G2089" t="s">
        <v>8145</v>
      </c>
      <c r="H2089">
        <v>436</v>
      </c>
      <c r="I2089">
        <v>55762229</v>
      </c>
      <c r="J2089" t="s">
        <v>3268</v>
      </c>
      <c r="K2089" t="s">
        <v>2184</v>
      </c>
      <c r="L2089" t="s">
        <v>8146</v>
      </c>
      <c r="M2089">
        <v>47383</v>
      </c>
      <c r="N2089">
        <v>1203</v>
      </c>
      <c r="O2089" t="s">
        <v>8147</v>
      </c>
      <c r="P2089">
        <v>1</v>
      </c>
      <c r="Q2089" t="s">
        <v>8148</v>
      </c>
      <c r="R2089" t="s">
        <v>8149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424</v>
      </c>
      <c r="B2090" t="s">
        <v>6593</v>
      </c>
      <c r="C2090">
        <v>95</v>
      </c>
      <c r="D2090">
        <v>240</v>
      </c>
      <c r="E2090">
        <v>0</v>
      </c>
      <c r="F2090">
        <v>249</v>
      </c>
      <c r="G2090" t="s">
        <v>6622</v>
      </c>
      <c r="H2090">
        <v>545</v>
      </c>
      <c r="J2090" t="s">
        <v>3726</v>
      </c>
      <c r="K2090" t="s">
        <v>3497</v>
      </c>
      <c r="L2090" t="s">
        <v>8150</v>
      </c>
      <c r="M2090">
        <v>171726</v>
      </c>
      <c r="N2090">
        <v>1943</v>
      </c>
      <c r="O2090" t="s">
        <v>1377</v>
      </c>
      <c r="P2090">
        <v>0</v>
      </c>
      <c r="Q2090" t="s">
        <v>8151</v>
      </c>
      <c r="R2090" t="s">
        <v>8152</v>
      </c>
      <c r="S2090">
        <v>256</v>
      </c>
      <c r="T2090" t="s">
        <v>37</v>
      </c>
      <c r="U2090" t="s">
        <v>56</v>
      </c>
      <c r="V2090" t="s">
        <v>84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5421</v>
      </c>
      <c r="C2091">
        <v>180</v>
      </c>
      <c r="D2091">
        <v>122</v>
      </c>
      <c r="E2091">
        <v>529</v>
      </c>
      <c r="F2091">
        <v>171</v>
      </c>
      <c r="G2091" t="s">
        <v>8153</v>
      </c>
      <c r="H2091">
        <v>820</v>
      </c>
      <c r="I2091">
        <v>54235441</v>
      </c>
      <c r="J2091" t="s">
        <v>1188</v>
      </c>
      <c r="K2091" t="s">
        <v>8154</v>
      </c>
      <c r="L2091" t="s">
        <v>8155</v>
      </c>
      <c r="M2091">
        <v>52894</v>
      </c>
      <c r="N2091">
        <v>1484</v>
      </c>
      <c r="O2091" t="s">
        <v>8156</v>
      </c>
      <c r="P2091">
        <v>3</v>
      </c>
      <c r="Q2091" t="s">
        <v>8157</v>
      </c>
      <c r="R2091" t="s">
        <v>8158</v>
      </c>
      <c r="S2091">
        <v>185</v>
      </c>
      <c r="T2091" t="s">
        <v>37</v>
      </c>
      <c r="U2091" t="s">
        <v>38</v>
      </c>
      <c r="V2091" t="s">
        <v>84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4490</v>
      </c>
      <c r="C2092">
        <v>53</v>
      </c>
      <c r="D2092">
        <v>114</v>
      </c>
      <c r="E2092">
        <v>34</v>
      </c>
      <c r="F2092">
        <v>287</v>
      </c>
      <c r="G2092" t="s">
        <v>1315</v>
      </c>
      <c r="H2092">
        <v>649</v>
      </c>
      <c r="I2092">
        <v>50728000</v>
      </c>
      <c r="J2092" t="s">
        <v>587</v>
      </c>
      <c r="K2092" t="s">
        <v>5750</v>
      </c>
      <c r="L2092" t="s">
        <v>8159</v>
      </c>
      <c r="M2092">
        <v>48909</v>
      </c>
      <c r="N2092">
        <v>1725</v>
      </c>
      <c r="O2092" t="s">
        <v>8160</v>
      </c>
      <c r="P2092">
        <v>0</v>
      </c>
      <c r="Q2092" t="s">
        <v>8161</v>
      </c>
      <c r="R2092" t="s">
        <v>8162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8163</v>
      </c>
      <c r="C2093">
        <v>129</v>
      </c>
      <c r="D2093">
        <v>132</v>
      </c>
      <c r="E2093">
        <v>24</v>
      </c>
      <c r="F2093">
        <v>506</v>
      </c>
      <c r="G2093" t="s">
        <v>1356</v>
      </c>
      <c r="H2093">
        <v>967</v>
      </c>
      <c r="I2093">
        <v>40270895</v>
      </c>
      <c r="J2093" t="s">
        <v>1473</v>
      </c>
      <c r="K2093" t="s">
        <v>1981</v>
      </c>
      <c r="L2093" t="s">
        <v>8164</v>
      </c>
      <c r="M2093">
        <v>121937</v>
      </c>
      <c r="N2093">
        <v>3152</v>
      </c>
      <c r="O2093" t="s">
        <v>1327</v>
      </c>
      <c r="P2093">
        <v>0</v>
      </c>
      <c r="Q2093" t="s">
        <v>8165</v>
      </c>
      <c r="R2093" t="s">
        <v>8166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8167</v>
      </c>
      <c r="C2094">
        <v>61</v>
      </c>
      <c r="D2094">
        <v>170</v>
      </c>
      <c r="E2094">
        <v>25</v>
      </c>
      <c r="F2094">
        <v>55</v>
      </c>
      <c r="G2094" t="s">
        <v>2752</v>
      </c>
      <c r="H2094">
        <v>329</v>
      </c>
      <c r="I2094">
        <v>59696176</v>
      </c>
      <c r="J2094" t="s">
        <v>3726</v>
      </c>
      <c r="K2094" t="s">
        <v>8168</v>
      </c>
      <c r="L2094" t="s">
        <v>8169</v>
      </c>
      <c r="M2094">
        <v>15448</v>
      </c>
      <c r="N2094">
        <v>775</v>
      </c>
      <c r="O2094" t="s">
        <v>8170</v>
      </c>
      <c r="P2094">
        <v>1</v>
      </c>
      <c r="Q2094" t="s">
        <v>8171</v>
      </c>
      <c r="R2094" t="s">
        <v>8172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784</v>
      </c>
      <c r="C2095">
        <v>226</v>
      </c>
      <c r="D2095">
        <v>133</v>
      </c>
      <c r="E2095">
        <v>235</v>
      </c>
      <c r="F2095">
        <v>105</v>
      </c>
      <c r="G2095" t="s">
        <v>1612</v>
      </c>
      <c r="H2095">
        <v>955</v>
      </c>
      <c r="I2095">
        <v>51483949</v>
      </c>
      <c r="J2095" t="s">
        <v>692</v>
      </c>
      <c r="K2095" t="s">
        <v>193</v>
      </c>
      <c r="L2095" t="s">
        <v>8173</v>
      </c>
      <c r="M2095">
        <v>208092</v>
      </c>
      <c r="N2095">
        <v>1777</v>
      </c>
      <c r="O2095" t="s">
        <v>8174</v>
      </c>
      <c r="P2095">
        <v>0</v>
      </c>
      <c r="Q2095" t="s">
        <v>8175</v>
      </c>
      <c r="R2095" t="s">
        <v>8176</v>
      </c>
      <c r="S2095">
        <v>806</v>
      </c>
      <c r="T2095" t="s">
        <v>37</v>
      </c>
      <c r="U2095" t="s">
        <v>56</v>
      </c>
      <c r="V2095" t="s">
        <v>350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1516</v>
      </c>
      <c r="C2096">
        <v>116</v>
      </c>
      <c r="D2096">
        <v>112</v>
      </c>
      <c r="E2096">
        <v>101</v>
      </c>
      <c r="F2096">
        <v>218</v>
      </c>
      <c r="G2096" t="s">
        <v>841</v>
      </c>
      <c r="H2096">
        <v>896</v>
      </c>
      <c r="I2096">
        <v>36020063</v>
      </c>
      <c r="J2096" t="s">
        <v>1861</v>
      </c>
      <c r="K2096" t="s">
        <v>2022</v>
      </c>
      <c r="L2096" t="s">
        <v>8177</v>
      </c>
      <c r="M2096">
        <v>62584</v>
      </c>
      <c r="N2096">
        <v>2019</v>
      </c>
      <c r="O2096" t="s">
        <v>2100</v>
      </c>
      <c r="P2096">
        <v>2</v>
      </c>
      <c r="Q2096" t="s">
        <v>8178</v>
      </c>
      <c r="R2096" t="s">
        <v>8179</v>
      </c>
      <c r="S2096">
        <v>375</v>
      </c>
      <c r="T2096" t="s">
        <v>37</v>
      </c>
      <c r="U2096" t="s">
        <v>38</v>
      </c>
      <c r="V2096" t="s">
        <v>350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753</v>
      </c>
      <c r="C2097">
        <v>248</v>
      </c>
      <c r="D2097">
        <v>108</v>
      </c>
      <c r="E2097">
        <v>0</v>
      </c>
      <c r="F2097">
        <v>690</v>
      </c>
      <c r="G2097" t="s">
        <v>3626</v>
      </c>
      <c r="H2097">
        <v>13000</v>
      </c>
      <c r="I2097">
        <v>33313582</v>
      </c>
      <c r="J2097" t="s">
        <v>3102</v>
      </c>
      <c r="K2097" t="s">
        <v>604</v>
      </c>
      <c r="L2097" t="s">
        <v>8180</v>
      </c>
      <c r="M2097">
        <v>52888</v>
      </c>
      <c r="N2097">
        <v>16031</v>
      </c>
      <c r="O2097" t="s">
        <v>4042</v>
      </c>
      <c r="P2097">
        <v>1</v>
      </c>
      <c r="Q2097" t="s">
        <v>8181</v>
      </c>
      <c r="R2097" t="s">
        <v>8182</v>
      </c>
      <c r="S2097">
        <v>175</v>
      </c>
      <c r="T2097" t="s">
        <v>37</v>
      </c>
      <c r="U2097" t="s">
        <v>38</v>
      </c>
      <c r="V2097" t="s">
        <v>350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6593</v>
      </c>
      <c r="C2098">
        <v>23</v>
      </c>
      <c r="D2098">
        <v>115</v>
      </c>
      <c r="E2098">
        <v>0</v>
      </c>
      <c r="F2098">
        <v>266</v>
      </c>
      <c r="G2098" t="s">
        <v>205</v>
      </c>
      <c r="H2098">
        <v>12000</v>
      </c>
      <c r="I2098">
        <v>25842000</v>
      </c>
      <c r="J2098" t="s">
        <v>4112</v>
      </c>
      <c r="K2098" t="s">
        <v>433</v>
      </c>
      <c r="L2098" t="s">
        <v>8183</v>
      </c>
      <c r="M2098">
        <v>13455</v>
      </c>
      <c r="N2098">
        <v>13619</v>
      </c>
      <c r="O2098" t="s">
        <v>8184</v>
      </c>
      <c r="P2098">
        <v>0</v>
      </c>
      <c r="Q2098" t="s">
        <v>8185</v>
      </c>
      <c r="R2098" t="s">
        <v>8186</v>
      </c>
      <c r="S2098">
        <v>87</v>
      </c>
      <c r="T2098" t="s">
        <v>37</v>
      </c>
      <c r="U2098" t="s">
        <v>56</v>
      </c>
      <c r="V2098" t="s">
        <v>84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8187</v>
      </c>
      <c r="C2099">
        <v>98</v>
      </c>
      <c r="D2099">
        <v>83</v>
      </c>
      <c r="E2099">
        <v>2</v>
      </c>
      <c r="F2099">
        <v>137</v>
      </c>
      <c r="G2099" t="s">
        <v>7363</v>
      </c>
      <c r="H2099">
        <v>591</v>
      </c>
      <c r="I2099">
        <v>22264487</v>
      </c>
      <c r="J2099" t="s">
        <v>809</v>
      </c>
      <c r="K2099" t="s">
        <v>2480</v>
      </c>
      <c r="L2099" t="s">
        <v>8188</v>
      </c>
      <c r="M2099">
        <v>41239</v>
      </c>
      <c r="N2099">
        <v>1729</v>
      </c>
      <c r="O2099" t="s">
        <v>8189</v>
      </c>
      <c r="P2099">
        <v>0</v>
      </c>
      <c r="Q2099" t="s">
        <v>8190</v>
      </c>
      <c r="R2099" t="s">
        <v>8191</v>
      </c>
      <c r="S2099">
        <v>166</v>
      </c>
      <c r="T2099" t="s">
        <v>37</v>
      </c>
      <c r="U2099" t="s">
        <v>38</v>
      </c>
      <c r="V2099" t="s">
        <v>350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5540</v>
      </c>
      <c r="C2100">
        <v>168</v>
      </c>
      <c r="D2100">
        <v>105</v>
      </c>
      <c r="E2100">
        <v>31</v>
      </c>
      <c r="F2100">
        <v>110</v>
      </c>
      <c r="G2100" t="s">
        <v>8192</v>
      </c>
      <c r="H2100">
        <v>390</v>
      </c>
      <c r="I2100">
        <v>30659817</v>
      </c>
      <c r="J2100" t="s">
        <v>1188</v>
      </c>
      <c r="K2100" t="s">
        <v>8193</v>
      </c>
      <c r="L2100" t="s">
        <v>8194</v>
      </c>
      <c r="M2100">
        <v>59805</v>
      </c>
      <c r="N2100">
        <v>1006</v>
      </c>
      <c r="O2100" t="s">
        <v>8195</v>
      </c>
      <c r="P2100">
        <v>10</v>
      </c>
      <c r="Q2100" t="s">
        <v>8196</v>
      </c>
      <c r="R2100" t="s">
        <v>8197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3832</v>
      </c>
      <c r="C2101">
        <v>159</v>
      </c>
      <c r="D2101">
        <v>110</v>
      </c>
      <c r="E2101">
        <v>118</v>
      </c>
      <c r="F2101">
        <v>287</v>
      </c>
      <c r="G2101" t="s">
        <v>2318</v>
      </c>
      <c r="H2101">
        <v>11000</v>
      </c>
      <c r="I2101">
        <v>5773519</v>
      </c>
      <c r="J2101" t="s">
        <v>1390</v>
      </c>
      <c r="K2101" t="s">
        <v>90</v>
      </c>
      <c r="L2101" t="s">
        <v>3833</v>
      </c>
      <c r="M2101">
        <v>28621</v>
      </c>
      <c r="N2101">
        <v>12876</v>
      </c>
      <c r="O2101" t="s">
        <v>3834</v>
      </c>
      <c r="P2101">
        <v>2</v>
      </c>
      <c r="Q2101" t="s">
        <v>3835</v>
      </c>
      <c r="R2101" t="s">
        <v>3836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5311</v>
      </c>
      <c r="C2102">
        <v>134</v>
      </c>
      <c r="D2102">
        <v>108</v>
      </c>
      <c r="E2102">
        <v>24</v>
      </c>
      <c r="F2102">
        <v>100</v>
      </c>
      <c r="G2102" t="s">
        <v>8198</v>
      </c>
      <c r="H2102">
        <v>150</v>
      </c>
      <c r="I2102">
        <v>3108216</v>
      </c>
      <c r="J2102" t="s">
        <v>8199</v>
      </c>
      <c r="K2102" t="s">
        <v>8200</v>
      </c>
      <c r="L2102" t="s">
        <v>8201</v>
      </c>
      <c r="M2102">
        <v>2587</v>
      </c>
      <c r="N2102">
        <v>540</v>
      </c>
      <c r="O2102" t="s">
        <v>8202</v>
      </c>
      <c r="P2102">
        <v>2</v>
      </c>
      <c r="Q2102" t="s">
        <v>8203</v>
      </c>
      <c r="R2102" t="s">
        <v>8204</v>
      </c>
      <c r="S2102">
        <v>21</v>
      </c>
      <c r="T2102" t="s">
        <v>37</v>
      </c>
      <c r="U2102" t="s">
        <v>56</v>
      </c>
      <c r="V2102" t="s">
        <v>350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1043</v>
      </c>
      <c r="C2103">
        <v>97</v>
      </c>
      <c r="D2103">
        <v>96</v>
      </c>
      <c r="E2103">
        <v>221</v>
      </c>
      <c r="F2103">
        <v>110</v>
      </c>
      <c r="G2103" t="s">
        <v>8205</v>
      </c>
      <c r="H2103">
        <v>240</v>
      </c>
      <c r="I2103">
        <v>19351569</v>
      </c>
      <c r="J2103" t="s">
        <v>2048</v>
      </c>
      <c r="K2103" t="s">
        <v>2646</v>
      </c>
      <c r="L2103" t="s">
        <v>8206</v>
      </c>
      <c r="M2103">
        <v>33287</v>
      </c>
      <c r="N2103">
        <v>664</v>
      </c>
      <c r="O2103" t="s">
        <v>8207</v>
      </c>
      <c r="P2103">
        <v>1</v>
      </c>
      <c r="Q2103" t="s">
        <v>8208</v>
      </c>
      <c r="R2103" t="s">
        <v>8209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504</v>
      </c>
      <c r="C2104">
        <v>88</v>
      </c>
      <c r="D2104">
        <v>94</v>
      </c>
      <c r="E2104">
        <v>42</v>
      </c>
      <c r="F2104">
        <v>517</v>
      </c>
      <c r="G2104" t="s">
        <v>1049</v>
      </c>
      <c r="H2104">
        <v>975</v>
      </c>
      <c r="I2104">
        <v>49002815</v>
      </c>
      <c r="J2104" t="s">
        <v>1349</v>
      </c>
      <c r="K2104" t="s">
        <v>8210</v>
      </c>
      <c r="L2104" t="s">
        <v>8211</v>
      </c>
      <c r="M2104">
        <v>15665</v>
      </c>
      <c r="N2104">
        <v>3153</v>
      </c>
      <c r="O2104" t="s">
        <v>514</v>
      </c>
      <c r="P2104">
        <v>2</v>
      </c>
      <c r="Q2104" t="s">
        <v>8212</v>
      </c>
      <c r="R2104" t="s">
        <v>8213</v>
      </c>
      <c r="S2104">
        <v>35</v>
      </c>
      <c r="T2104" t="s">
        <v>37</v>
      </c>
      <c r="U2104" t="s">
        <v>38</v>
      </c>
      <c r="V2104" t="s">
        <v>84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2862</v>
      </c>
      <c r="C2105">
        <v>85</v>
      </c>
      <c r="D2105">
        <v>142</v>
      </c>
      <c r="E2105">
        <v>0</v>
      </c>
      <c r="F2105">
        <v>854</v>
      </c>
      <c r="G2105" t="s">
        <v>2951</v>
      </c>
      <c r="H2105">
        <v>978</v>
      </c>
      <c r="I2105">
        <v>19283782</v>
      </c>
      <c r="J2105" t="s">
        <v>3060</v>
      </c>
      <c r="K2105" t="s">
        <v>4491</v>
      </c>
      <c r="L2105" t="s">
        <v>8214</v>
      </c>
      <c r="M2105">
        <v>31227</v>
      </c>
      <c r="N2105">
        <v>5386</v>
      </c>
      <c r="O2105" t="s">
        <v>1397</v>
      </c>
      <c r="P2105">
        <v>0</v>
      </c>
      <c r="Q2105" t="s">
        <v>8215</v>
      </c>
      <c r="R2105" t="s">
        <v>8216</v>
      </c>
      <c r="S2105">
        <v>354</v>
      </c>
      <c r="T2105" t="s">
        <v>37</v>
      </c>
      <c r="U2105" t="s">
        <v>38</v>
      </c>
      <c r="V2105" t="s">
        <v>350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4920</v>
      </c>
      <c r="C2106">
        <v>181</v>
      </c>
      <c r="D2106">
        <v>104</v>
      </c>
      <c r="E2106">
        <v>0</v>
      </c>
      <c r="F2106">
        <v>898</v>
      </c>
      <c r="G2106" t="s">
        <v>5366</v>
      </c>
      <c r="H2106">
        <v>8000</v>
      </c>
      <c r="I2106">
        <v>30059386</v>
      </c>
      <c r="J2106" t="s">
        <v>809</v>
      </c>
      <c r="K2106" t="s">
        <v>645</v>
      </c>
      <c r="L2106" t="s">
        <v>8217</v>
      </c>
      <c r="M2106">
        <v>128593</v>
      </c>
      <c r="N2106">
        <v>11632</v>
      </c>
      <c r="O2106" t="s">
        <v>8218</v>
      </c>
      <c r="P2106">
        <v>5</v>
      </c>
      <c r="Q2106" t="s">
        <v>8219</v>
      </c>
      <c r="R2106" t="s">
        <v>8220</v>
      </c>
      <c r="S2106">
        <v>867</v>
      </c>
      <c r="T2106" t="s">
        <v>37</v>
      </c>
      <c r="U2106" t="s">
        <v>38</v>
      </c>
      <c r="V2106" t="s">
        <v>350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189</v>
      </c>
      <c r="C2107">
        <v>257</v>
      </c>
      <c r="D2107">
        <v>136</v>
      </c>
      <c r="E2107">
        <v>0</v>
      </c>
      <c r="F2107">
        <v>3000</v>
      </c>
      <c r="G2107" t="s">
        <v>186</v>
      </c>
      <c r="H2107">
        <v>19000</v>
      </c>
      <c r="I2107">
        <v>35799026</v>
      </c>
      <c r="J2107" t="s">
        <v>810</v>
      </c>
      <c r="K2107" t="s">
        <v>88</v>
      </c>
      <c r="L2107" t="s">
        <v>811</v>
      </c>
      <c r="M2107">
        <v>263336</v>
      </c>
      <c r="N2107">
        <v>34838</v>
      </c>
      <c r="O2107" t="s">
        <v>384</v>
      </c>
      <c r="P2107">
        <v>1</v>
      </c>
      <c r="Q2107" t="s">
        <v>812</v>
      </c>
      <c r="R2107" t="s">
        <v>813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8221</v>
      </c>
      <c r="C2108">
        <v>95</v>
      </c>
      <c r="D2108">
        <v>106</v>
      </c>
      <c r="E2108">
        <v>12</v>
      </c>
      <c r="F2108">
        <v>595</v>
      </c>
      <c r="G2108" t="s">
        <v>8222</v>
      </c>
      <c r="H2108">
        <v>962</v>
      </c>
      <c r="I2108">
        <v>17951431</v>
      </c>
      <c r="J2108" t="s">
        <v>1025</v>
      </c>
      <c r="K2108" t="s">
        <v>955</v>
      </c>
      <c r="L2108" t="s">
        <v>8223</v>
      </c>
      <c r="M2108">
        <v>25462</v>
      </c>
      <c r="N2108">
        <v>4239</v>
      </c>
      <c r="O2108" t="s">
        <v>979</v>
      </c>
      <c r="P2108">
        <v>1</v>
      </c>
      <c r="Q2108" t="s">
        <v>8224</v>
      </c>
      <c r="R2108" t="s">
        <v>8225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4899</v>
      </c>
      <c r="C2109">
        <v>423</v>
      </c>
      <c r="D2109">
        <v>106</v>
      </c>
      <c r="E2109">
        <v>1000</v>
      </c>
      <c r="F2109">
        <v>1000</v>
      </c>
      <c r="G2109" t="s">
        <v>277</v>
      </c>
      <c r="H2109">
        <v>19000</v>
      </c>
      <c r="I2109">
        <v>29997095</v>
      </c>
      <c r="J2109" t="s">
        <v>8226</v>
      </c>
      <c r="K2109" t="s">
        <v>88</v>
      </c>
      <c r="L2109" t="s">
        <v>8227</v>
      </c>
      <c r="M2109">
        <v>60926</v>
      </c>
      <c r="N2109">
        <v>38494</v>
      </c>
      <c r="O2109" t="s">
        <v>3250</v>
      </c>
      <c r="P2109">
        <v>5</v>
      </c>
      <c r="Q2109" t="s">
        <v>8228</v>
      </c>
      <c r="R2109" t="s">
        <v>8229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8230</v>
      </c>
      <c r="C2110">
        <v>93</v>
      </c>
      <c r="D2110">
        <v>98</v>
      </c>
      <c r="E2110">
        <v>4</v>
      </c>
      <c r="F2110">
        <v>83</v>
      </c>
      <c r="G2110" t="s">
        <v>8231</v>
      </c>
      <c r="H2110">
        <v>3000</v>
      </c>
      <c r="I2110">
        <v>14252830</v>
      </c>
      <c r="J2110" t="s">
        <v>4205</v>
      </c>
      <c r="K2110" t="s">
        <v>532</v>
      </c>
      <c r="L2110" t="s">
        <v>8232</v>
      </c>
      <c r="M2110">
        <v>18900</v>
      </c>
      <c r="N2110">
        <v>3769</v>
      </c>
      <c r="O2110" t="s">
        <v>8233</v>
      </c>
      <c r="P2110">
        <v>0</v>
      </c>
      <c r="Q2110" t="s">
        <v>8234</v>
      </c>
      <c r="R2110" t="s">
        <v>8235</v>
      </c>
      <c r="S2110">
        <v>242</v>
      </c>
      <c r="T2110" t="s">
        <v>37</v>
      </c>
      <c r="U2110" t="s">
        <v>182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2950</v>
      </c>
      <c r="C2111">
        <v>203</v>
      </c>
      <c r="D2111">
        <v>100</v>
      </c>
      <c r="E2111">
        <v>39</v>
      </c>
      <c r="F2111">
        <v>798</v>
      </c>
      <c r="G2111" t="s">
        <v>72</v>
      </c>
      <c r="H2111">
        <v>26000</v>
      </c>
      <c r="I2111">
        <v>19783777</v>
      </c>
      <c r="J2111" t="s">
        <v>282</v>
      </c>
      <c r="K2111" t="s">
        <v>224</v>
      </c>
      <c r="L2111" t="s">
        <v>8236</v>
      </c>
      <c r="M2111">
        <v>82804</v>
      </c>
      <c r="N2111">
        <v>39989</v>
      </c>
      <c r="O2111" t="s">
        <v>823</v>
      </c>
      <c r="P2111">
        <v>1</v>
      </c>
      <c r="Q2111" t="s">
        <v>8237</v>
      </c>
      <c r="R2111" t="s">
        <v>8238</v>
      </c>
      <c r="S2111">
        <v>154</v>
      </c>
      <c r="T2111" t="s">
        <v>37</v>
      </c>
      <c r="U2111" t="s">
        <v>38</v>
      </c>
      <c r="V2111" t="s">
        <v>350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8239</v>
      </c>
      <c r="C2112">
        <v>38</v>
      </c>
      <c r="D2112">
        <v>95</v>
      </c>
      <c r="E2112">
        <v>34</v>
      </c>
      <c r="F2112">
        <v>368</v>
      </c>
      <c r="G2112" t="s">
        <v>1116</v>
      </c>
      <c r="H2112">
        <v>554</v>
      </c>
      <c r="I2112">
        <v>13555988</v>
      </c>
      <c r="J2112" t="s">
        <v>443</v>
      </c>
      <c r="K2112" t="s">
        <v>1093</v>
      </c>
      <c r="L2112" t="s">
        <v>8240</v>
      </c>
      <c r="M2112">
        <v>7242</v>
      </c>
      <c r="N2112">
        <v>2216</v>
      </c>
      <c r="O2112" t="s">
        <v>3008</v>
      </c>
      <c r="P2112">
        <v>1</v>
      </c>
      <c r="Q2112" t="s">
        <v>8241</v>
      </c>
      <c r="R2112" t="s">
        <v>8242</v>
      </c>
      <c r="S2112">
        <v>38</v>
      </c>
      <c r="T2112" t="s">
        <v>37</v>
      </c>
      <c r="U2112" t="s">
        <v>435</v>
      </c>
      <c r="V2112" t="s">
        <v>84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1952</v>
      </c>
      <c r="C2113">
        <v>183</v>
      </c>
      <c r="D2113">
        <v>107</v>
      </c>
      <c r="E2113">
        <v>737</v>
      </c>
      <c r="F2113">
        <v>678</v>
      </c>
      <c r="G2113" t="s">
        <v>1579</v>
      </c>
      <c r="H2113">
        <v>6000</v>
      </c>
      <c r="I2113">
        <v>12784713</v>
      </c>
      <c r="J2113" t="s">
        <v>809</v>
      </c>
      <c r="K2113" t="s">
        <v>145</v>
      </c>
      <c r="L2113" t="s">
        <v>8243</v>
      </c>
      <c r="M2113">
        <v>56813</v>
      </c>
      <c r="N2113">
        <v>8094</v>
      </c>
      <c r="O2113" t="s">
        <v>3826</v>
      </c>
      <c r="P2113">
        <v>11</v>
      </c>
      <c r="Q2113" t="s">
        <v>8244</v>
      </c>
      <c r="R2113" t="s">
        <v>8245</v>
      </c>
      <c r="S2113">
        <v>381</v>
      </c>
      <c r="T2113" t="s">
        <v>37</v>
      </c>
      <c r="U2113" t="s">
        <v>38</v>
      </c>
      <c r="V2113" t="s">
        <v>350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8246</v>
      </c>
      <c r="C2114">
        <v>75</v>
      </c>
      <c r="D2114">
        <v>104</v>
      </c>
      <c r="E2114">
        <v>87</v>
      </c>
      <c r="F2114">
        <v>691</v>
      </c>
      <c r="G2114" t="s">
        <v>494</v>
      </c>
      <c r="H2114">
        <v>1000</v>
      </c>
      <c r="I2114">
        <v>10696210</v>
      </c>
      <c r="J2114" t="s">
        <v>707</v>
      </c>
      <c r="K2114" t="s">
        <v>32</v>
      </c>
      <c r="L2114" t="s">
        <v>8247</v>
      </c>
      <c r="M2114">
        <v>35018</v>
      </c>
      <c r="N2114">
        <v>3148</v>
      </c>
      <c r="O2114" t="s">
        <v>428</v>
      </c>
      <c r="P2114">
        <v>0</v>
      </c>
      <c r="Q2114" t="s">
        <v>8248</v>
      </c>
      <c r="R2114" t="s">
        <v>8249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8250</v>
      </c>
      <c r="C2115">
        <v>18</v>
      </c>
      <c r="D2115">
        <v>104</v>
      </c>
      <c r="E2115">
        <v>53</v>
      </c>
      <c r="F2115">
        <v>576</v>
      </c>
      <c r="G2115" t="s">
        <v>890</v>
      </c>
      <c r="H2115">
        <v>2000</v>
      </c>
      <c r="I2115">
        <v>5974653</v>
      </c>
      <c r="J2115" t="s">
        <v>180</v>
      </c>
      <c r="K2115" t="s">
        <v>1333</v>
      </c>
      <c r="L2115" t="s">
        <v>8251</v>
      </c>
      <c r="M2115">
        <v>2253</v>
      </c>
      <c r="N2115">
        <v>4221</v>
      </c>
      <c r="O2115" t="s">
        <v>1446</v>
      </c>
      <c r="P2115">
        <v>0</v>
      </c>
      <c r="Q2115" t="s">
        <v>8252</v>
      </c>
      <c r="R2115" t="s">
        <v>8253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8254</v>
      </c>
      <c r="C2116">
        <v>22</v>
      </c>
      <c r="D2116">
        <v>143</v>
      </c>
      <c r="E2116">
        <v>688</v>
      </c>
      <c r="F2116">
        <v>42</v>
      </c>
      <c r="G2116" t="s">
        <v>8255</v>
      </c>
      <c r="H2116">
        <v>638</v>
      </c>
      <c r="I2116">
        <v>5000000</v>
      </c>
      <c r="J2116" t="s">
        <v>8256</v>
      </c>
      <c r="K2116" t="s">
        <v>8257</v>
      </c>
      <c r="L2116" t="s">
        <v>8258</v>
      </c>
      <c r="M2116">
        <v>1547</v>
      </c>
      <c r="N2116">
        <v>788</v>
      </c>
      <c r="O2116" t="s">
        <v>8259</v>
      </c>
      <c r="P2116">
        <v>2</v>
      </c>
      <c r="Q2116" t="s">
        <v>8260</v>
      </c>
      <c r="R2116" t="s">
        <v>8261</v>
      </c>
      <c r="S2116">
        <v>50</v>
      </c>
      <c r="T2116" t="s">
        <v>37</v>
      </c>
      <c r="U2116" t="s">
        <v>38</v>
      </c>
      <c r="V2116" t="s">
        <v>188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5284</v>
      </c>
      <c r="C2117">
        <v>41</v>
      </c>
      <c r="D2117">
        <v>77</v>
      </c>
      <c r="E2117">
        <v>37</v>
      </c>
      <c r="F2117">
        <v>795</v>
      </c>
      <c r="G2117" t="s">
        <v>6667</v>
      </c>
      <c r="H2117">
        <v>3000</v>
      </c>
      <c r="I2117">
        <v>9694105</v>
      </c>
      <c r="J2117" t="s">
        <v>1247</v>
      </c>
      <c r="K2117" t="s">
        <v>300</v>
      </c>
      <c r="L2117" t="s">
        <v>8262</v>
      </c>
      <c r="M2117">
        <v>8176</v>
      </c>
      <c r="N2117">
        <v>5568</v>
      </c>
      <c r="O2117" t="s">
        <v>412</v>
      </c>
      <c r="P2117">
        <v>0</v>
      </c>
      <c r="Q2117" t="s">
        <v>8263</v>
      </c>
      <c r="R2117" t="s">
        <v>8264</v>
      </c>
      <c r="S2117">
        <v>77</v>
      </c>
      <c r="T2117" t="s">
        <v>37</v>
      </c>
      <c r="U2117" t="s">
        <v>38</v>
      </c>
      <c r="V2117" t="s">
        <v>84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6829</v>
      </c>
      <c r="C2118">
        <v>148</v>
      </c>
      <c r="D2118">
        <v>96</v>
      </c>
      <c r="E2118">
        <v>11</v>
      </c>
      <c r="F2118">
        <v>150</v>
      </c>
      <c r="G2118" t="s">
        <v>266</v>
      </c>
      <c r="H2118">
        <v>805</v>
      </c>
      <c r="I2118">
        <v>16027866</v>
      </c>
      <c r="J2118" t="s">
        <v>223</v>
      </c>
      <c r="K2118" t="s">
        <v>2217</v>
      </c>
      <c r="L2118" t="s">
        <v>8265</v>
      </c>
      <c r="M2118">
        <v>26767</v>
      </c>
      <c r="N2118">
        <v>1411</v>
      </c>
      <c r="O2118" t="s">
        <v>8200</v>
      </c>
      <c r="P2118">
        <v>0</v>
      </c>
      <c r="Q2118" t="s">
        <v>8266</v>
      </c>
      <c r="R2118" t="s">
        <v>8267</v>
      </c>
      <c r="S2118">
        <v>121</v>
      </c>
      <c r="T2118" t="s">
        <v>37</v>
      </c>
      <c r="U2118" t="s">
        <v>727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8268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151</v>
      </c>
      <c r="K2119" t="s">
        <v>43</v>
      </c>
      <c r="L2119" t="s">
        <v>8269</v>
      </c>
      <c r="M2119">
        <v>31433</v>
      </c>
      <c r="N2119">
        <v>42484</v>
      </c>
      <c r="O2119" t="s">
        <v>245</v>
      </c>
      <c r="P2119">
        <v>1</v>
      </c>
      <c r="Q2119" t="s">
        <v>8270</v>
      </c>
      <c r="R2119" t="s">
        <v>8271</v>
      </c>
      <c r="S2119">
        <v>260</v>
      </c>
      <c r="T2119" t="s">
        <v>37</v>
      </c>
      <c r="U2119" t="s">
        <v>56</v>
      </c>
      <c r="V2119" t="s">
        <v>350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665</v>
      </c>
      <c r="C2120">
        <v>231</v>
      </c>
      <c r="D2120">
        <v>145</v>
      </c>
      <c r="E2120">
        <v>719</v>
      </c>
      <c r="F2120">
        <v>104</v>
      </c>
      <c r="G2120" t="s">
        <v>8272</v>
      </c>
      <c r="H2120">
        <v>2000</v>
      </c>
      <c r="I2120">
        <v>4398392</v>
      </c>
      <c r="J2120" t="s">
        <v>5408</v>
      </c>
      <c r="K2120" t="s">
        <v>5431</v>
      </c>
      <c r="L2120" t="s">
        <v>8273</v>
      </c>
      <c r="M2120">
        <v>59507</v>
      </c>
      <c r="N2120">
        <v>2590</v>
      </c>
      <c r="O2120" t="s">
        <v>1367</v>
      </c>
      <c r="P2120">
        <v>1</v>
      </c>
      <c r="Q2120" t="s">
        <v>8274</v>
      </c>
      <c r="R2120" t="s">
        <v>8275</v>
      </c>
      <c r="S2120">
        <v>232</v>
      </c>
      <c r="T2120" t="s">
        <v>8276</v>
      </c>
      <c r="U2120" t="s">
        <v>8277</v>
      </c>
      <c r="V2120" t="s">
        <v>350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8278</v>
      </c>
      <c r="C2121">
        <v>115</v>
      </c>
      <c r="D2121">
        <v>116</v>
      </c>
      <c r="E2121">
        <v>13</v>
      </c>
      <c r="F2121">
        <v>140</v>
      </c>
      <c r="G2121" t="s">
        <v>3981</v>
      </c>
      <c r="H2121">
        <v>203</v>
      </c>
      <c r="I2121">
        <v>1050445</v>
      </c>
      <c r="J2121" t="s">
        <v>8279</v>
      </c>
      <c r="K2121" t="s">
        <v>875</v>
      </c>
      <c r="L2121" t="s">
        <v>8280</v>
      </c>
      <c r="M2121">
        <v>21394</v>
      </c>
      <c r="N2121">
        <v>773</v>
      </c>
      <c r="O2121" t="s">
        <v>3588</v>
      </c>
      <c r="P2121">
        <v>0</v>
      </c>
      <c r="Q2121" t="s">
        <v>8281</v>
      </c>
      <c r="R2121" t="s">
        <v>8282</v>
      </c>
      <c r="S2121">
        <v>147</v>
      </c>
      <c r="T2121" t="s">
        <v>726</v>
      </c>
      <c r="U2121" t="s">
        <v>727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8283</v>
      </c>
      <c r="C2122">
        <v>176</v>
      </c>
      <c r="D2122">
        <v>100</v>
      </c>
      <c r="E2122">
        <v>21</v>
      </c>
      <c r="F2122">
        <v>552</v>
      </c>
      <c r="G2122" t="s">
        <v>845</v>
      </c>
      <c r="H2122">
        <v>14000</v>
      </c>
      <c r="I2122">
        <v>13746550</v>
      </c>
      <c r="J2122" t="s">
        <v>718</v>
      </c>
      <c r="K2122" t="s">
        <v>383</v>
      </c>
      <c r="L2122" t="s">
        <v>8284</v>
      </c>
      <c r="M2122">
        <v>29322</v>
      </c>
      <c r="N2122">
        <v>15922</v>
      </c>
      <c r="O2122" t="s">
        <v>5200</v>
      </c>
      <c r="P2122">
        <v>5</v>
      </c>
      <c r="Q2122" t="s">
        <v>8285</v>
      </c>
      <c r="R2122" t="s">
        <v>8286</v>
      </c>
      <c r="S2122">
        <v>104</v>
      </c>
      <c r="T2122" t="s">
        <v>37</v>
      </c>
      <c r="U2122" t="s">
        <v>38</v>
      </c>
      <c r="V2122" t="s">
        <v>350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6875</v>
      </c>
      <c r="C2123">
        <v>98</v>
      </c>
      <c r="D2123">
        <v>104</v>
      </c>
      <c r="E2123">
        <v>144</v>
      </c>
      <c r="F2123">
        <v>290</v>
      </c>
      <c r="G2123" t="s">
        <v>1174</v>
      </c>
      <c r="H2123">
        <v>939</v>
      </c>
      <c r="I2123">
        <v>20668843</v>
      </c>
      <c r="J2123" t="s">
        <v>3753</v>
      </c>
      <c r="K2123" t="s">
        <v>600</v>
      </c>
      <c r="L2123" t="s">
        <v>8287</v>
      </c>
      <c r="M2123">
        <v>16831</v>
      </c>
      <c r="N2123">
        <v>2453</v>
      </c>
      <c r="O2123" t="s">
        <v>8288</v>
      </c>
      <c r="P2123">
        <v>3</v>
      </c>
      <c r="Q2123" t="s">
        <v>8289</v>
      </c>
      <c r="R2123" t="s">
        <v>8290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8291</v>
      </c>
      <c r="C2124">
        <v>149</v>
      </c>
      <c r="D2124">
        <v>92</v>
      </c>
      <c r="E2124">
        <v>17</v>
      </c>
      <c r="F2124">
        <v>231</v>
      </c>
      <c r="G2124" t="s">
        <v>8292</v>
      </c>
      <c r="H2124">
        <v>14000</v>
      </c>
      <c r="I2124">
        <v>2963012</v>
      </c>
      <c r="J2124" t="s">
        <v>933</v>
      </c>
      <c r="K2124" t="s">
        <v>272</v>
      </c>
      <c r="L2124" t="s">
        <v>8293</v>
      </c>
      <c r="M2124">
        <v>48873</v>
      </c>
      <c r="N2124">
        <v>14617</v>
      </c>
      <c r="O2124" t="s">
        <v>8294</v>
      </c>
      <c r="P2124">
        <v>1</v>
      </c>
      <c r="Q2124" t="s">
        <v>8295</v>
      </c>
      <c r="R2124" t="s">
        <v>8296</v>
      </c>
      <c r="S2124">
        <v>105</v>
      </c>
      <c r="T2124" t="s">
        <v>37</v>
      </c>
      <c r="U2124" t="s">
        <v>56</v>
      </c>
      <c r="V2124" t="s">
        <v>350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2519</v>
      </c>
      <c r="C2125">
        <v>84</v>
      </c>
      <c r="D2125">
        <v>92</v>
      </c>
      <c r="E2125">
        <v>607</v>
      </c>
      <c r="F2125">
        <v>35</v>
      </c>
      <c r="G2125" t="s">
        <v>8297</v>
      </c>
      <c r="H2125">
        <v>813</v>
      </c>
      <c r="J2125" t="s">
        <v>891</v>
      </c>
      <c r="K2125" t="s">
        <v>1145</v>
      </c>
      <c r="L2125" t="s">
        <v>8298</v>
      </c>
      <c r="M2125">
        <v>9513</v>
      </c>
      <c r="N2125">
        <v>1011</v>
      </c>
      <c r="O2125" t="s">
        <v>8299</v>
      </c>
      <c r="P2125">
        <v>0</v>
      </c>
      <c r="Q2125" t="s">
        <v>8300</v>
      </c>
      <c r="R2125" t="s">
        <v>8301</v>
      </c>
      <c r="S2125">
        <v>116</v>
      </c>
      <c r="T2125" t="s">
        <v>37</v>
      </c>
      <c r="U2125" t="s">
        <v>38</v>
      </c>
      <c r="V2125" t="s">
        <v>84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8302</v>
      </c>
      <c r="C2126">
        <v>138</v>
      </c>
      <c r="D2126">
        <v>105</v>
      </c>
      <c r="E2126">
        <v>43</v>
      </c>
      <c r="F2126">
        <v>827</v>
      </c>
      <c r="G2126" t="s">
        <v>952</v>
      </c>
      <c r="H2126">
        <v>22000</v>
      </c>
      <c r="I2126">
        <v>1796024</v>
      </c>
      <c r="J2126" t="s">
        <v>1861</v>
      </c>
      <c r="K2126" t="s">
        <v>850</v>
      </c>
      <c r="L2126" t="s">
        <v>8303</v>
      </c>
      <c r="M2126">
        <v>34985</v>
      </c>
      <c r="N2126">
        <v>37766</v>
      </c>
      <c r="O2126" t="s">
        <v>761</v>
      </c>
      <c r="P2126">
        <v>1</v>
      </c>
      <c r="Q2126" t="s">
        <v>8304</v>
      </c>
      <c r="R2126" t="s">
        <v>8305</v>
      </c>
      <c r="S2126">
        <v>135</v>
      </c>
      <c r="T2126" t="s">
        <v>37</v>
      </c>
      <c r="U2126" t="s">
        <v>38</v>
      </c>
      <c r="V2126" t="s">
        <v>350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6498</v>
      </c>
      <c r="C2127">
        <v>78</v>
      </c>
      <c r="D2127">
        <v>120</v>
      </c>
      <c r="E2127">
        <v>2</v>
      </c>
      <c r="F2127">
        <v>80</v>
      </c>
      <c r="G2127" t="s">
        <v>8306</v>
      </c>
      <c r="H2127">
        <v>809</v>
      </c>
      <c r="I2127">
        <v>634277</v>
      </c>
      <c r="J2127" t="s">
        <v>8307</v>
      </c>
      <c r="K2127" t="s">
        <v>8308</v>
      </c>
      <c r="L2127" t="s">
        <v>8309</v>
      </c>
      <c r="M2127">
        <v>5166</v>
      </c>
      <c r="N2127">
        <v>1651</v>
      </c>
      <c r="O2127" t="s">
        <v>8310</v>
      </c>
      <c r="P2127">
        <v>1</v>
      </c>
      <c r="Q2127" t="s">
        <v>8311</v>
      </c>
      <c r="R2127" t="s">
        <v>8312</v>
      </c>
      <c r="S2127">
        <v>27</v>
      </c>
      <c r="T2127" t="s">
        <v>726</v>
      </c>
      <c r="U2127" t="s">
        <v>727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2679</v>
      </c>
      <c r="C2128">
        <v>288</v>
      </c>
      <c r="D2128">
        <v>116</v>
      </c>
      <c r="E2128">
        <v>108</v>
      </c>
      <c r="F2128">
        <v>120</v>
      </c>
      <c r="G2128" t="s">
        <v>558</v>
      </c>
      <c r="H2128">
        <v>23000</v>
      </c>
      <c r="I2128">
        <v>11326836</v>
      </c>
      <c r="J2128" t="s">
        <v>1018</v>
      </c>
      <c r="K2128" t="s">
        <v>58</v>
      </c>
      <c r="L2128" t="s">
        <v>8313</v>
      </c>
      <c r="M2128">
        <v>83171</v>
      </c>
      <c r="N2128">
        <v>24134</v>
      </c>
      <c r="O2128" t="s">
        <v>8314</v>
      </c>
      <c r="P2128">
        <v>0</v>
      </c>
      <c r="Q2128" t="s">
        <v>8315</v>
      </c>
      <c r="R2128" t="s">
        <v>8316</v>
      </c>
      <c r="S2128">
        <v>231</v>
      </c>
      <c r="T2128" t="s">
        <v>37</v>
      </c>
      <c r="U2128" t="s">
        <v>38</v>
      </c>
      <c r="V2128" t="s">
        <v>350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671</v>
      </c>
      <c r="C2129">
        <v>299</v>
      </c>
      <c r="D2129">
        <v>119</v>
      </c>
      <c r="E2129">
        <v>209</v>
      </c>
      <c r="F2129">
        <v>521</v>
      </c>
      <c r="G2129" t="s">
        <v>2022</v>
      </c>
      <c r="H2129">
        <v>1000</v>
      </c>
      <c r="I2129">
        <v>49024969</v>
      </c>
      <c r="J2129" t="s">
        <v>1025</v>
      </c>
      <c r="K2129" t="s">
        <v>107</v>
      </c>
      <c r="L2129" t="s">
        <v>8317</v>
      </c>
      <c r="M2129">
        <v>133367</v>
      </c>
      <c r="N2129">
        <v>3284</v>
      </c>
      <c r="O2129" t="s">
        <v>1059</v>
      </c>
      <c r="P2129">
        <v>0</v>
      </c>
      <c r="Q2129" t="s">
        <v>8318</v>
      </c>
      <c r="R2129" t="s">
        <v>8319</v>
      </c>
      <c r="S2129">
        <v>363</v>
      </c>
      <c r="T2129" t="s">
        <v>37</v>
      </c>
      <c r="U2129" t="s">
        <v>38</v>
      </c>
      <c r="V2129" t="s">
        <v>350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1154</v>
      </c>
      <c r="C2130">
        <v>27</v>
      </c>
      <c r="D2130">
        <v>101</v>
      </c>
      <c r="E2130">
        <v>88</v>
      </c>
      <c r="F2130">
        <v>812</v>
      </c>
      <c r="G2130" t="s">
        <v>3358</v>
      </c>
      <c r="H2130">
        <v>957</v>
      </c>
      <c r="I2130">
        <v>22294341</v>
      </c>
      <c r="J2130" t="s">
        <v>2005</v>
      </c>
      <c r="K2130" t="s">
        <v>3857</v>
      </c>
      <c r="L2130" t="s">
        <v>8320</v>
      </c>
      <c r="M2130">
        <v>12278</v>
      </c>
      <c r="N2130">
        <v>4629</v>
      </c>
      <c r="O2130" t="s">
        <v>372</v>
      </c>
      <c r="P2130">
        <v>3</v>
      </c>
      <c r="Q2130" t="s">
        <v>8321</v>
      </c>
      <c r="R2130" t="s">
        <v>8322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3917</v>
      </c>
      <c r="C2131">
        <v>155</v>
      </c>
      <c r="D2131">
        <v>117</v>
      </c>
      <c r="E2131">
        <v>89</v>
      </c>
      <c r="F2131">
        <v>442</v>
      </c>
      <c r="G2131" t="s">
        <v>5936</v>
      </c>
      <c r="H2131">
        <v>12000</v>
      </c>
      <c r="I2131">
        <v>24362501</v>
      </c>
      <c r="J2131" t="s">
        <v>1018</v>
      </c>
      <c r="K2131" t="s">
        <v>203</v>
      </c>
      <c r="L2131" t="s">
        <v>8323</v>
      </c>
      <c r="M2131">
        <v>69980</v>
      </c>
      <c r="N2131">
        <v>13576</v>
      </c>
      <c r="O2131" t="s">
        <v>5848</v>
      </c>
      <c r="P2131">
        <v>1</v>
      </c>
      <c r="Q2131" t="s">
        <v>8324</v>
      </c>
      <c r="R2131" t="s">
        <v>8325</v>
      </c>
      <c r="S2131">
        <v>591</v>
      </c>
      <c r="T2131" t="s">
        <v>37</v>
      </c>
      <c r="U2131" t="s">
        <v>38</v>
      </c>
      <c r="V2131" t="s">
        <v>350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8326</v>
      </c>
      <c r="C2132">
        <v>82</v>
      </c>
      <c r="D2132">
        <v>106</v>
      </c>
      <c r="E2132">
        <v>195</v>
      </c>
      <c r="F2132">
        <v>0</v>
      </c>
      <c r="G2132" t="s">
        <v>8327</v>
      </c>
      <c r="H2132">
        <v>20</v>
      </c>
      <c r="J2132" t="s">
        <v>8328</v>
      </c>
      <c r="K2132" t="s">
        <v>8329</v>
      </c>
      <c r="L2132" t="s">
        <v>8330</v>
      </c>
      <c r="M2132">
        <v>6920</v>
      </c>
      <c r="N2132">
        <v>30</v>
      </c>
      <c r="O2132" t="s">
        <v>8331</v>
      </c>
      <c r="P2132">
        <v>4</v>
      </c>
      <c r="Q2132" t="s">
        <v>8332</v>
      </c>
      <c r="R2132" t="s">
        <v>8333</v>
      </c>
      <c r="S2132">
        <v>22</v>
      </c>
      <c r="T2132" t="s">
        <v>1265</v>
      </c>
      <c r="U2132" t="s">
        <v>1534</v>
      </c>
      <c r="V2132" t="s">
        <v>84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1789</v>
      </c>
      <c r="C2133">
        <v>275</v>
      </c>
      <c r="D2133">
        <v>112</v>
      </c>
      <c r="E2133">
        <v>11000</v>
      </c>
      <c r="F2133">
        <v>159</v>
      </c>
      <c r="G2133" t="s">
        <v>5741</v>
      </c>
      <c r="H2133">
        <v>385</v>
      </c>
      <c r="I2133">
        <v>16684352</v>
      </c>
      <c r="J2133" t="s">
        <v>816</v>
      </c>
      <c r="K2133" t="s">
        <v>8334</v>
      </c>
      <c r="L2133" t="s">
        <v>8335</v>
      </c>
      <c r="M2133">
        <v>67893</v>
      </c>
      <c r="N2133">
        <v>1205</v>
      </c>
      <c r="O2133" t="s">
        <v>8336</v>
      </c>
      <c r="P2133">
        <v>0</v>
      </c>
      <c r="Q2133" t="s">
        <v>8337</v>
      </c>
      <c r="R2133" t="s">
        <v>8338</v>
      </c>
      <c r="S2133">
        <v>163</v>
      </c>
      <c r="T2133" t="s">
        <v>37</v>
      </c>
      <c r="U2133" t="s">
        <v>38</v>
      </c>
      <c r="V2133" t="s">
        <v>350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1574</v>
      </c>
      <c r="C2134">
        <v>43</v>
      </c>
      <c r="D2134">
        <v>136</v>
      </c>
      <c r="E2134">
        <v>16000</v>
      </c>
      <c r="F2134">
        <v>216</v>
      </c>
      <c r="G2134" t="s">
        <v>8339</v>
      </c>
      <c r="H2134">
        <v>16000</v>
      </c>
      <c r="I2134">
        <v>46700000</v>
      </c>
      <c r="J2134" t="s">
        <v>50</v>
      </c>
      <c r="K2134" t="s">
        <v>1574</v>
      </c>
      <c r="L2134" t="s">
        <v>8340</v>
      </c>
      <c r="M2134">
        <v>19832</v>
      </c>
      <c r="N2134">
        <v>16805</v>
      </c>
      <c r="O2134" t="s">
        <v>8341</v>
      </c>
      <c r="P2134">
        <v>1</v>
      </c>
      <c r="Q2134" t="s">
        <v>8342</v>
      </c>
      <c r="R2134" t="s">
        <v>8343</v>
      </c>
      <c r="S2134">
        <v>98</v>
      </c>
      <c r="T2134" t="s">
        <v>37</v>
      </c>
      <c r="U2134" t="s">
        <v>38</v>
      </c>
      <c r="V2134" t="s">
        <v>84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8344</v>
      </c>
      <c r="C2135">
        <v>163</v>
      </c>
      <c r="D2135">
        <v>81</v>
      </c>
      <c r="E2135">
        <v>406</v>
      </c>
      <c r="F2135">
        <v>406</v>
      </c>
      <c r="G2135" t="s">
        <v>412</v>
      </c>
      <c r="H2135">
        <v>893</v>
      </c>
      <c r="I2135">
        <v>52008288</v>
      </c>
      <c r="J2135" t="s">
        <v>8345</v>
      </c>
      <c r="K2135" t="s">
        <v>1502</v>
      </c>
      <c r="L2135" t="s">
        <v>8346</v>
      </c>
      <c r="M2135">
        <v>162037</v>
      </c>
      <c r="N2135">
        <v>3003</v>
      </c>
      <c r="O2135" t="s">
        <v>8344</v>
      </c>
      <c r="P2135">
        <v>1</v>
      </c>
      <c r="Q2135" t="s">
        <v>8347</v>
      </c>
      <c r="R2135" t="s">
        <v>8348</v>
      </c>
      <c r="S2135">
        <v>928</v>
      </c>
      <c r="T2135" t="s">
        <v>37</v>
      </c>
      <c r="U2135" t="s">
        <v>38</v>
      </c>
      <c r="V2135" t="s">
        <v>350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945</v>
      </c>
      <c r="C2136">
        <v>168</v>
      </c>
      <c r="D2136">
        <v>87</v>
      </c>
      <c r="E2136">
        <v>0</v>
      </c>
      <c r="F2136">
        <v>548</v>
      </c>
      <c r="G2136" t="s">
        <v>234</v>
      </c>
      <c r="H2136">
        <v>22000</v>
      </c>
      <c r="I2136">
        <v>8579684</v>
      </c>
      <c r="J2136" t="s">
        <v>809</v>
      </c>
      <c r="K2136" t="s">
        <v>112</v>
      </c>
      <c r="L2136" t="s">
        <v>8349</v>
      </c>
      <c r="M2136">
        <v>89547</v>
      </c>
      <c r="N2136">
        <v>24324</v>
      </c>
      <c r="O2136" t="s">
        <v>3580</v>
      </c>
      <c r="P2136">
        <v>0</v>
      </c>
      <c r="Q2136" t="s">
        <v>8350</v>
      </c>
      <c r="R2136" t="s">
        <v>8351</v>
      </c>
      <c r="S2136">
        <v>199</v>
      </c>
      <c r="T2136" t="s">
        <v>37</v>
      </c>
      <c r="U2136" t="s">
        <v>38</v>
      </c>
      <c r="V2136" t="s">
        <v>350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8352</v>
      </c>
      <c r="C2137">
        <v>60</v>
      </c>
      <c r="D2137">
        <v>96</v>
      </c>
      <c r="E2137">
        <v>8</v>
      </c>
      <c r="F2137">
        <v>199</v>
      </c>
      <c r="G2137" t="s">
        <v>4617</v>
      </c>
      <c r="H2137">
        <v>533</v>
      </c>
      <c r="I2137">
        <v>42660000</v>
      </c>
      <c r="J2137" t="s">
        <v>122</v>
      </c>
      <c r="K2137" t="s">
        <v>7230</v>
      </c>
      <c r="L2137" t="s">
        <v>8353</v>
      </c>
      <c r="M2137">
        <v>25086</v>
      </c>
      <c r="N2137">
        <v>1254</v>
      </c>
      <c r="O2137" t="s">
        <v>8354</v>
      </c>
      <c r="P2137">
        <v>0</v>
      </c>
      <c r="Q2137" t="s">
        <v>8355</v>
      </c>
      <c r="R2137" t="s">
        <v>8356</v>
      </c>
      <c r="S2137">
        <v>87</v>
      </c>
      <c r="T2137" t="s">
        <v>37</v>
      </c>
      <c r="U2137" t="s">
        <v>38</v>
      </c>
      <c r="V2137" t="s">
        <v>84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1885</v>
      </c>
      <c r="C2138">
        <v>85</v>
      </c>
      <c r="D2138">
        <v>106</v>
      </c>
      <c r="E2138">
        <v>48</v>
      </c>
      <c r="F2138">
        <v>39</v>
      </c>
      <c r="G2138" t="s">
        <v>636</v>
      </c>
      <c r="H2138">
        <v>18000</v>
      </c>
      <c r="I2138">
        <v>40219708</v>
      </c>
      <c r="J2138" t="s">
        <v>1607</v>
      </c>
      <c r="K2138" t="s">
        <v>353</v>
      </c>
      <c r="L2138" t="s">
        <v>8357</v>
      </c>
      <c r="M2138">
        <v>22649</v>
      </c>
      <c r="N2138">
        <v>18630</v>
      </c>
      <c r="O2138" t="s">
        <v>8358</v>
      </c>
      <c r="P2138">
        <v>3</v>
      </c>
      <c r="Q2138" t="s">
        <v>8359</v>
      </c>
      <c r="R2138" t="s">
        <v>8360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1952</v>
      </c>
      <c r="C2139">
        <v>539</v>
      </c>
      <c r="D2139">
        <v>122</v>
      </c>
      <c r="E2139">
        <v>737</v>
      </c>
      <c r="F2139">
        <v>14000</v>
      </c>
      <c r="G2139" t="s">
        <v>850</v>
      </c>
      <c r="H2139">
        <v>34000</v>
      </c>
      <c r="I2139">
        <v>132088910</v>
      </c>
      <c r="J2139" t="s">
        <v>715</v>
      </c>
      <c r="K2139" t="s">
        <v>230</v>
      </c>
      <c r="L2139" t="s">
        <v>8361</v>
      </c>
      <c r="M2139">
        <v>533607</v>
      </c>
      <c r="N2139">
        <v>72115</v>
      </c>
      <c r="O2139" t="s">
        <v>383</v>
      </c>
      <c r="P2139">
        <v>0</v>
      </c>
      <c r="Q2139" t="s">
        <v>8362</v>
      </c>
      <c r="R2139" t="s">
        <v>8363</v>
      </c>
      <c r="S2139">
        <v>692</v>
      </c>
      <c r="T2139" t="s">
        <v>37</v>
      </c>
      <c r="U2139" t="s">
        <v>38</v>
      </c>
      <c r="V2139" t="s">
        <v>350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3248</v>
      </c>
      <c r="C2140">
        <v>84</v>
      </c>
      <c r="D2140">
        <v>123</v>
      </c>
      <c r="E2140">
        <v>98</v>
      </c>
      <c r="F2140">
        <v>579</v>
      </c>
      <c r="G2140" t="s">
        <v>672</v>
      </c>
      <c r="H2140">
        <v>2000</v>
      </c>
      <c r="I2140">
        <v>36581633</v>
      </c>
      <c r="J2140" t="s">
        <v>839</v>
      </c>
      <c r="K2140" t="s">
        <v>1120</v>
      </c>
      <c r="L2140" t="s">
        <v>8364</v>
      </c>
      <c r="M2140">
        <v>52533</v>
      </c>
      <c r="N2140">
        <v>3994</v>
      </c>
      <c r="O2140" t="s">
        <v>1137</v>
      </c>
      <c r="P2140">
        <v>1</v>
      </c>
      <c r="Q2140" t="s">
        <v>8365</v>
      </c>
      <c r="R2140" t="s">
        <v>8366</v>
      </c>
      <c r="S2140">
        <v>235</v>
      </c>
      <c r="T2140" t="s">
        <v>37</v>
      </c>
      <c r="U2140" t="s">
        <v>435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7302</v>
      </c>
      <c r="C2141">
        <v>75</v>
      </c>
      <c r="D2141">
        <v>133</v>
      </c>
      <c r="E2141">
        <v>0</v>
      </c>
      <c r="F2141">
        <v>637</v>
      </c>
      <c r="G2141" t="s">
        <v>1356</v>
      </c>
      <c r="H2141">
        <v>1000</v>
      </c>
      <c r="I2141">
        <v>37721949</v>
      </c>
      <c r="J2141" t="s">
        <v>1473</v>
      </c>
      <c r="K2141" t="s">
        <v>3736</v>
      </c>
      <c r="L2141" t="s">
        <v>8367</v>
      </c>
      <c r="M2141">
        <v>6067</v>
      </c>
      <c r="N2141">
        <v>6035</v>
      </c>
      <c r="O2141" t="s">
        <v>2694</v>
      </c>
      <c r="P2141">
        <v>0</v>
      </c>
      <c r="Q2141" t="s">
        <v>8368</v>
      </c>
      <c r="R2141" t="s">
        <v>8369</v>
      </c>
      <c r="S2141">
        <v>73</v>
      </c>
      <c r="T2141" t="s">
        <v>37</v>
      </c>
      <c r="U2141" t="s">
        <v>38</v>
      </c>
      <c r="V2141" t="s">
        <v>350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585</v>
      </c>
      <c r="C2142">
        <v>171</v>
      </c>
      <c r="D2142">
        <v>92</v>
      </c>
      <c r="E2142">
        <v>255</v>
      </c>
      <c r="F2142">
        <v>447</v>
      </c>
      <c r="G2142" t="s">
        <v>8370</v>
      </c>
      <c r="H2142">
        <v>26000</v>
      </c>
      <c r="I2142">
        <v>25296447</v>
      </c>
      <c r="J2142" t="s">
        <v>223</v>
      </c>
      <c r="K2142" t="s">
        <v>224</v>
      </c>
      <c r="L2142" t="s">
        <v>8371</v>
      </c>
      <c r="M2142">
        <v>237248</v>
      </c>
      <c r="N2142">
        <v>27572</v>
      </c>
      <c r="O2142" t="s">
        <v>8372</v>
      </c>
      <c r="P2142">
        <v>0</v>
      </c>
      <c r="Q2142" t="s">
        <v>8373</v>
      </c>
      <c r="R2142" t="s">
        <v>8374</v>
      </c>
      <c r="S2142">
        <v>460</v>
      </c>
      <c r="T2142" t="s">
        <v>37</v>
      </c>
      <c r="U2142" t="s">
        <v>727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6817</v>
      </c>
      <c r="C2143">
        <v>140</v>
      </c>
      <c r="D2143">
        <v>110</v>
      </c>
      <c r="E2143">
        <v>65</v>
      </c>
      <c r="F2143">
        <v>149</v>
      </c>
      <c r="G2143" t="s">
        <v>6616</v>
      </c>
      <c r="H2143">
        <v>3000</v>
      </c>
      <c r="I2143">
        <v>24848292</v>
      </c>
      <c r="J2143" t="s">
        <v>1427</v>
      </c>
      <c r="K2143" t="s">
        <v>384</v>
      </c>
      <c r="L2143" t="s">
        <v>8375</v>
      </c>
      <c r="M2143">
        <v>80556</v>
      </c>
      <c r="N2143">
        <v>4089</v>
      </c>
      <c r="O2143" t="s">
        <v>8376</v>
      </c>
      <c r="P2143">
        <v>1</v>
      </c>
      <c r="Q2143" t="s">
        <v>8377</v>
      </c>
      <c r="R2143" t="s">
        <v>8378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424</v>
      </c>
      <c r="B2144" t="s">
        <v>8379</v>
      </c>
      <c r="C2144">
        <v>85</v>
      </c>
      <c r="D2144">
        <v>104</v>
      </c>
      <c r="E2144">
        <v>52</v>
      </c>
      <c r="F2144">
        <v>484</v>
      </c>
      <c r="G2144" t="s">
        <v>5630</v>
      </c>
      <c r="H2144">
        <v>711</v>
      </c>
      <c r="I2144">
        <v>17757087</v>
      </c>
      <c r="J2144" t="s">
        <v>2118</v>
      </c>
      <c r="K2144" t="s">
        <v>8380</v>
      </c>
      <c r="L2144" t="s">
        <v>8381</v>
      </c>
      <c r="M2144">
        <v>13065</v>
      </c>
      <c r="N2144">
        <v>3162</v>
      </c>
      <c r="O2144" t="s">
        <v>8382</v>
      </c>
      <c r="P2144">
        <v>1</v>
      </c>
      <c r="Q2144" t="s">
        <v>8383</v>
      </c>
      <c r="R2144" t="s">
        <v>8384</v>
      </c>
      <c r="S2144">
        <v>253</v>
      </c>
      <c r="T2144" t="s">
        <v>37</v>
      </c>
      <c r="U2144" t="s">
        <v>38</v>
      </c>
      <c r="V2144" t="s">
        <v>350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8385</v>
      </c>
      <c r="K2145" t="s">
        <v>8386</v>
      </c>
      <c r="L2145" t="s">
        <v>8387</v>
      </c>
      <c r="M2145">
        <v>4398</v>
      </c>
      <c r="N2145">
        <v>98</v>
      </c>
      <c r="P2145">
        <v>0</v>
      </c>
      <c r="Q2145" t="s">
        <v>8388</v>
      </c>
      <c r="R2145" t="s">
        <v>8389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5374</v>
      </c>
      <c r="H2146">
        <v>925</v>
      </c>
      <c r="I2146">
        <v>9430988</v>
      </c>
      <c r="J2146" t="s">
        <v>715</v>
      </c>
      <c r="K2146" t="s">
        <v>878</v>
      </c>
      <c r="L2146" t="s">
        <v>8390</v>
      </c>
      <c r="M2146">
        <v>45992</v>
      </c>
      <c r="N2146">
        <v>1997</v>
      </c>
      <c r="O2146" t="s">
        <v>5300</v>
      </c>
      <c r="P2146">
        <v>2</v>
      </c>
      <c r="Q2146" t="s">
        <v>8391</v>
      </c>
      <c r="R2146" t="s">
        <v>8392</v>
      </c>
      <c r="S2146">
        <v>115</v>
      </c>
      <c r="T2146" t="s">
        <v>37</v>
      </c>
      <c r="U2146" t="s">
        <v>38</v>
      </c>
      <c r="V2146" t="s">
        <v>350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8393</v>
      </c>
      <c r="C2147">
        <v>131</v>
      </c>
      <c r="D2147">
        <v>120</v>
      </c>
      <c r="E2147">
        <v>0</v>
      </c>
      <c r="F2147">
        <v>886</v>
      </c>
      <c r="G2147" t="s">
        <v>1560</v>
      </c>
      <c r="H2147">
        <v>1000</v>
      </c>
      <c r="I2147">
        <v>16284360</v>
      </c>
      <c r="J2147" t="s">
        <v>1188</v>
      </c>
      <c r="K2147" t="s">
        <v>2471</v>
      </c>
      <c r="L2147" t="s">
        <v>8394</v>
      </c>
      <c r="M2147">
        <v>15079</v>
      </c>
      <c r="N2147">
        <v>6212</v>
      </c>
      <c r="O2147" t="s">
        <v>700</v>
      </c>
      <c r="P2147">
        <v>1</v>
      </c>
      <c r="Q2147" t="s">
        <v>8395</v>
      </c>
      <c r="R2147" t="s">
        <v>8396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910</v>
      </c>
      <c r="C2148">
        <v>111</v>
      </c>
      <c r="D2148">
        <v>112</v>
      </c>
      <c r="E2148">
        <v>52</v>
      </c>
      <c r="F2148">
        <v>347</v>
      </c>
      <c r="G2148" t="s">
        <v>996</v>
      </c>
      <c r="H2148">
        <v>15000</v>
      </c>
      <c r="I2148">
        <v>6830957</v>
      </c>
      <c r="J2148" t="s">
        <v>151</v>
      </c>
      <c r="K2148" t="s">
        <v>246</v>
      </c>
      <c r="L2148" t="s">
        <v>8397</v>
      </c>
      <c r="M2148">
        <v>11983</v>
      </c>
      <c r="N2148">
        <v>16692</v>
      </c>
      <c r="O2148" t="s">
        <v>6765</v>
      </c>
      <c r="P2148">
        <v>3</v>
      </c>
      <c r="Q2148" t="s">
        <v>8398</v>
      </c>
      <c r="R2148" t="s">
        <v>8399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8400</v>
      </c>
      <c r="C2149">
        <v>466</v>
      </c>
      <c r="D2149">
        <v>127</v>
      </c>
      <c r="E2149">
        <v>140</v>
      </c>
      <c r="F2149">
        <v>10000</v>
      </c>
      <c r="G2149" t="s">
        <v>272</v>
      </c>
      <c r="H2149">
        <v>19000</v>
      </c>
      <c r="I2149">
        <v>24104113</v>
      </c>
      <c r="J2149" t="s">
        <v>933</v>
      </c>
      <c r="K2149" t="s">
        <v>233</v>
      </c>
      <c r="L2149" t="s">
        <v>8401</v>
      </c>
      <c r="M2149">
        <v>149066</v>
      </c>
      <c r="N2149">
        <v>46241</v>
      </c>
      <c r="O2149" t="s">
        <v>275</v>
      </c>
      <c r="P2149">
        <v>1</v>
      </c>
      <c r="Q2149" t="s">
        <v>8402</v>
      </c>
      <c r="R2149" t="s">
        <v>8403</v>
      </c>
      <c r="S2149">
        <v>517</v>
      </c>
      <c r="T2149" t="s">
        <v>37</v>
      </c>
      <c r="U2149" t="s">
        <v>727</v>
      </c>
      <c r="V2149" t="s">
        <v>350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8404</v>
      </c>
      <c r="C2150">
        <v>16</v>
      </c>
      <c r="D2150">
        <v>102</v>
      </c>
      <c r="E2150">
        <v>18</v>
      </c>
      <c r="F2150">
        <v>186</v>
      </c>
      <c r="G2150" t="s">
        <v>1729</v>
      </c>
      <c r="H2150">
        <v>670</v>
      </c>
      <c r="I2150">
        <v>15593</v>
      </c>
      <c r="J2150" t="s">
        <v>715</v>
      </c>
      <c r="K2150" t="s">
        <v>8405</v>
      </c>
      <c r="L2150" t="s">
        <v>8406</v>
      </c>
      <c r="M2150">
        <v>2295</v>
      </c>
      <c r="N2150">
        <v>1562</v>
      </c>
      <c r="O2150" t="s">
        <v>8407</v>
      </c>
      <c r="P2150">
        <v>1</v>
      </c>
      <c r="Q2150" t="s">
        <v>8408</v>
      </c>
      <c r="R2150" t="s">
        <v>8409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6970</v>
      </c>
      <c r="C2151">
        <v>276</v>
      </c>
      <c r="D2151">
        <v>91</v>
      </c>
      <c r="E2151">
        <v>0</v>
      </c>
      <c r="F2151">
        <v>220</v>
      </c>
      <c r="G2151" t="s">
        <v>1434</v>
      </c>
      <c r="H2151">
        <v>34000</v>
      </c>
      <c r="I2151">
        <v>958319</v>
      </c>
      <c r="J2151" t="s">
        <v>1473</v>
      </c>
      <c r="K2151" t="s">
        <v>230</v>
      </c>
      <c r="L2151" t="s">
        <v>8410</v>
      </c>
      <c r="M2151">
        <v>39764</v>
      </c>
      <c r="N2151">
        <v>34705</v>
      </c>
      <c r="O2151" t="s">
        <v>7289</v>
      </c>
      <c r="P2151">
        <v>0</v>
      </c>
      <c r="Q2151" t="s">
        <v>8411</v>
      </c>
      <c r="R2151" t="s">
        <v>8412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8413</v>
      </c>
      <c r="C2152">
        <v>11</v>
      </c>
      <c r="D2152">
        <v>114</v>
      </c>
      <c r="E2152">
        <v>19</v>
      </c>
      <c r="F2152">
        <v>842</v>
      </c>
      <c r="G2152" t="s">
        <v>2331</v>
      </c>
      <c r="H2152">
        <v>1000</v>
      </c>
      <c r="I2152">
        <v>69700000</v>
      </c>
      <c r="J2152" t="s">
        <v>3712</v>
      </c>
      <c r="K2152" t="s">
        <v>6897</v>
      </c>
      <c r="L2152" t="s">
        <v>8414</v>
      </c>
      <c r="M2152">
        <v>7748</v>
      </c>
      <c r="N2152">
        <v>3688</v>
      </c>
      <c r="O2152" t="s">
        <v>8415</v>
      </c>
      <c r="P2152">
        <v>2</v>
      </c>
      <c r="Q2152" t="s">
        <v>8416</v>
      </c>
      <c r="R2152" t="s">
        <v>8417</v>
      </c>
      <c r="S2152">
        <v>48</v>
      </c>
      <c r="T2152" t="s">
        <v>37</v>
      </c>
      <c r="U2152" t="s">
        <v>38</v>
      </c>
      <c r="V2152" t="s">
        <v>350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3189</v>
      </c>
      <c r="C2153">
        <v>196</v>
      </c>
      <c r="D2153">
        <v>115</v>
      </c>
      <c r="E2153">
        <v>0</v>
      </c>
      <c r="F2153">
        <v>716</v>
      </c>
      <c r="G2153" t="s">
        <v>6341</v>
      </c>
      <c r="H2153">
        <v>1000</v>
      </c>
      <c r="I2153">
        <v>2840417</v>
      </c>
      <c r="J2153" t="s">
        <v>2118</v>
      </c>
      <c r="K2153" t="s">
        <v>1208</v>
      </c>
      <c r="L2153" t="s">
        <v>8418</v>
      </c>
      <c r="M2153">
        <v>77493</v>
      </c>
      <c r="N2153">
        <v>2990</v>
      </c>
      <c r="O2153" t="s">
        <v>416</v>
      </c>
      <c r="P2153">
        <v>0</v>
      </c>
      <c r="Q2153" t="s">
        <v>8419</v>
      </c>
      <c r="R2153" t="s">
        <v>8420</v>
      </c>
      <c r="S2153">
        <v>527</v>
      </c>
      <c r="T2153" t="s">
        <v>37</v>
      </c>
      <c r="U2153" t="s">
        <v>182</v>
      </c>
      <c r="V2153" t="s">
        <v>350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251</v>
      </c>
      <c r="C2154">
        <v>234</v>
      </c>
      <c r="D2154">
        <v>115</v>
      </c>
      <c r="E2154">
        <v>14000</v>
      </c>
      <c r="F2154">
        <v>488</v>
      </c>
      <c r="G2154" t="s">
        <v>683</v>
      </c>
      <c r="H2154">
        <v>11000</v>
      </c>
      <c r="I2154">
        <v>242374454</v>
      </c>
      <c r="J2154" t="s">
        <v>103</v>
      </c>
      <c r="K2154" t="s">
        <v>253</v>
      </c>
      <c r="L2154" t="s">
        <v>8421</v>
      </c>
      <c r="M2154">
        <v>661017</v>
      </c>
      <c r="N2154">
        <v>12906</v>
      </c>
      <c r="O2154" t="s">
        <v>5032</v>
      </c>
      <c r="P2154">
        <v>1</v>
      </c>
      <c r="Q2154" t="s">
        <v>8422</v>
      </c>
      <c r="R2154" t="s">
        <v>8423</v>
      </c>
      <c r="S2154">
        <v>771</v>
      </c>
      <c r="T2154" t="s">
        <v>37</v>
      </c>
      <c r="U2154" t="s">
        <v>38</v>
      </c>
      <c r="V2154" t="s">
        <v>84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646</v>
      </c>
      <c r="C2155">
        <v>37</v>
      </c>
      <c r="D2155">
        <v>120</v>
      </c>
      <c r="E2155">
        <v>0</v>
      </c>
      <c r="F2155">
        <v>1000</v>
      </c>
      <c r="G2155" t="s">
        <v>1149</v>
      </c>
      <c r="H2155">
        <v>3000</v>
      </c>
      <c r="I2155">
        <v>173585516</v>
      </c>
      <c r="J2155" t="s">
        <v>1115</v>
      </c>
      <c r="K2155" t="s">
        <v>4323</v>
      </c>
      <c r="L2155" t="s">
        <v>8424</v>
      </c>
      <c r="M2155">
        <v>200077</v>
      </c>
      <c r="N2155">
        <v>7860</v>
      </c>
      <c r="O2155" t="s">
        <v>1274</v>
      </c>
      <c r="P2155">
        <v>2</v>
      </c>
      <c r="Q2155" t="s">
        <v>8425</v>
      </c>
      <c r="R2155" t="s">
        <v>8426</v>
      </c>
      <c r="S2155">
        <v>189</v>
      </c>
      <c r="T2155" t="s">
        <v>37</v>
      </c>
      <c r="U2155" t="s">
        <v>38</v>
      </c>
      <c r="V2155" t="s">
        <v>84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251</v>
      </c>
      <c r="C2156">
        <v>171</v>
      </c>
      <c r="D2156">
        <v>135</v>
      </c>
      <c r="E2156">
        <v>14000</v>
      </c>
      <c r="F2156">
        <v>252</v>
      </c>
      <c r="G2156" t="s">
        <v>8427</v>
      </c>
      <c r="H2156">
        <v>559</v>
      </c>
      <c r="I2156">
        <v>128300000</v>
      </c>
      <c r="J2156" t="s">
        <v>901</v>
      </c>
      <c r="K2156" t="s">
        <v>1456</v>
      </c>
      <c r="L2156" t="s">
        <v>8428</v>
      </c>
      <c r="M2156">
        <v>139288</v>
      </c>
      <c r="N2156">
        <v>1591</v>
      </c>
      <c r="O2156" t="s">
        <v>5966</v>
      </c>
      <c r="P2156">
        <v>0</v>
      </c>
      <c r="Q2156" t="s">
        <v>8429</v>
      </c>
      <c r="R2156" t="s">
        <v>8430</v>
      </c>
      <c r="S2156">
        <v>339</v>
      </c>
      <c r="T2156" t="s">
        <v>37</v>
      </c>
      <c r="U2156" t="s">
        <v>38</v>
      </c>
      <c r="V2156" t="s">
        <v>84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8431</v>
      </c>
      <c r="C2157">
        <v>148</v>
      </c>
      <c r="D2157">
        <v>90</v>
      </c>
      <c r="E2157">
        <v>2</v>
      </c>
      <c r="F2157">
        <v>807</v>
      </c>
      <c r="G2157" t="s">
        <v>1360</v>
      </c>
      <c r="H2157">
        <v>16000</v>
      </c>
      <c r="I2157">
        <v>20259297</v>
      </c>
      <c r="J2157" t="s">
        <v>1390</v>
      </c>
      <c r="K2157" t="s">
        <v>8432</v>
      </c>
      <c r="L2157" t="s">
        <v>8433</v>
      </c>
      <c r="M2157">
        <v>24969</v>
      </c>
      <c r="N2157">
        <v>19952</v>
      </c>
      <c r="O2157" t="s">
        <v>619</v>
      </c>
      <c r="P2157">
        <v>0</v>
      </c>
      <c r="Q2157" t="s">
        <v>8434</v>
      </c>
      <c r="R2157" t="s">
        <v>8435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846</v>
      </c>
      <c r="C2158">
        <v>50</v>
      </c>
      <c r="D2158">
        <v>100</v>
      </c>
      <c r="E2158">
        <v>12000</v>
      </c>
      <c r="F2158">
        <v>605</v>
      </c>
      <c r="G2158" t="s">
        <v>1560</v>
      </c>
      <c r="H2158">
        <v>936</v>
      </c>
      <c r="I2158">
        <v>153665036</v>
      </c>
      <c r="J2158" t="s">
        <v>264</v>
      </c>
      <c r="K2158" t="s">
        <v>1106</v>
      </c>
      <c r="L2158" t="s">
        <v>8436</v>
      </c>
      <c r="M2158">
        <v>84824</v>
      </c>
      <c r="N2158">
        <v>4121</v>
      </c>
      <c r="O2158" t="s">
        <v>666</v>
      </c>
      <c r="P2158">
        <v>1</v>
      </c>
      <c r="Q2158" t="s">
        <v>8437</v>
      </c>
      <c r="R2158" t="s">
        <v>8438</v>
      </c>
      <c r="S2158">
        <v>95</v>
      </c>
      <c r="T2158" t="s">
        <v>37</v>
      </c>
      <c r="U2158" t="s">
        <v>38</v>
      </c>
      <c r="V2158" t="s">
        <v>350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1205</v>
      </c>
      <c r="C2159">
        <v>121</v>
      </c>
      <c r="D2159">
        <v>105</v>
      </c>
      <c r="E2159">
        <v>163</v>
      </c>
      <c r="F2159">
        <v>338</v>
      </c>
      <c r="G2159" t="s">
        <v>8439</v>
      </c>
      <c r="H2159">
        <v>1000</v>
      </c>
      <c r="I2159">
        <v>132541238</v>
      </c>
      <c r="J2159" t="s">
        <v>809</v>
      </c>
      <c r="K2159" t="s">
        <v>8135</v>
      </c>
      <c r="L2159" t="s">
        <v>8440</v>
      </c>
      <c r="M2159">
        <v>30058</v>
      </c>
      <c r="N2159">
        <v>2505</v>
      </c>
      <c r="O2159" t="s">
        <v>8441</v>
      </c>
      <c r="P2159">
        <v>2</v>
      </c>
      <c r="Q2159" t="s">
        <v>8442</v>
      </c>
      <c r="R2159" t="s">
        <v>8443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1252</v>
      </c>
      <c r="C2160">
        <v>185</v>
      </c>
      <c r="D2160">
        <v>138</v>
      </c>
      <c r="E2160">
        <v>438</v>
      </c>
      <c r="F2160">
        <v>173</v>
      </c>
      <c r="G2160" t="s">
        <v>672</v>
      </c>
      <c r="H2160">
        <v>12000</v>
      </c>
      <c r="I2160">
        <v>130727000</v>
      </c>
      <c r="J2160" t="s">
        <v>4434</v>
      </c>
      <c r="K2160" t="s">
        <v>433</v>
      </c>
      <c r="L2160" t="s">
        <v>8444</v>
      </c>
      <c r="M2160">
        <v>887467</v>
      </c>
      <c r="N2160">
        <v>13184</v>
      </c>
      <c r="O2160" t="s">
        <v>4353</v>
      </c>
      <c r="P2160">
        <v>0</v>
      </c>
      <c r="Q2160" t="s">
        <v>8445</v>
      </c>
      <c r="R2160" t="s">
        <v>8446</v>
      </c>
      <c r="S2160">
        <v>916</v>
      </c>
      <c r="T2160" t="s">
        <v>37</v>
      </c>
      <c r="U2160" t="s">
        <v>38</v>
      </c>
      <c r="V2160" t="s">
        <v>350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8447</v>
      </c>
      <c r="C2161">
        <v>61</v>
      </c>
      <c r="D2161">
        <v>94</v>
      </c>
      <c r="E2161">
        <v>122</v>
      </c>
      <c r="F2161">
        <v>617</v>
      </c>
      <c r="G2161" t="s">
        <v>3220</v>
      </c>
      <c r="H2161">
        <v>1000</v>
      </c>
      <c r="I2161">
        <v>121697350</v>
      </c>
      <c r="J2161" t="s">
        <v>4205</v>
      </c>
      <c r="K2161" t="s">
        <v>842</v>
      </c>
      <c r="L2161" t="s">
        <v>8448</v>
      </c>
      <c r="M2161">
        <v>114610</v>
      </c>
      <c r="N2161">
        <v>4263</v>
      </c>
      <c r="O2161" t="s">
        <v>2415</v>
      </c>
      <c r="P2161">
        <v>2</v>
      </c>
      <c r="Q2161" t="s">
        <v>8449</v>
      </c>
      <c r="R2161" t="s">
        <v>8450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8451</v>
      </c>
      <c r="C2162">
        <v>156</v>
      </c>
      <c r="D2162">
        <v>101</v>
      </c>
      <c r="E2162">
        <v>79</v>
      </c>
      <c r="F2162">
        <v>218</v>
      </c>
      <c r="G2162" t="s">
        <v>8452</v>
      </c>
      <c r="H2162">
        <v>608</v>
      </c>
      <c r="I2162">
        <v>117224271</v>
      </c>
      <c r="J2162" t="s">
        <v>8453</v>
      </c>
      <c r="K2162" t="s">
        <v>8454</v>
      </c>
      <c r="L2162" t="s">
        <v>8455</v>
      </c>
      <c r="M2162">
        <v>47794</v>
      </c>
      <c r="N2162">
        <v>1787</v>
      </c>
      <c r="O2162" t="s">
        <v>8456</v>
      </c>
      <c r="P2162">
        <v>1</v>
      </c>
      <c r="Q2162" t="s">
        <v>8457</v>
      </c>
      <c r="R2162" t="s">
        <v>8458</v>
      </c>
      <c r="S2162">
        <v>81</v>
      </c>
      <c r="T2162" t="s">
        <v>37</v>
      </c>
      <c r="U2162" t="s">
        <v>38</v>
      </c>
      <c r="V2162" t="s">
        <v>350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8459</v>
      </c>
      <c r="C2163">
        <v>75</v>
      </c>
      <c r="D2163">
        <v>131</v>
      </c>
      <c r="E2163">
        <v>82</v>
      </c>
      <c r="F2163">
        <v>85</v>
      </c>
      <c r="G2163" t="s">
        <v>8460</v>
      </c>
      <c r="H2163">
        <v>813</v>
      </c>
      <c r="I2163">
        <v>102922376</v>
      </c>
      <c r="J2163" t="s">
        <v>6356</v>
      </c>
      <c r="K2163" t="s">
        <v>1145</v>
      </c>
      <c r="L2163" t="s">
        <v>8461</v>
      </c>
      <c r="M2163">
        <v>51314</v>
      </c>
      <c r="N2163">
        <v>1520</v>
      </c>
      <c r="O2163" t="s">
        <v>8462</v>
      </c>
      <c r="P2163">
        <v>0</v>
      </c>
      <c r="Q2163" t="s">
        <v>8463</v>
      </c>
      <c r="R2163" t="s">
        <v>8464</v>
      </c>
      <c r="S2163">
        <v>265</v>
      </c>
      <c r="T2163" t="s">
        <v>37</v>
      </c>
      <c r="U2163" t="s">
        <v>38</v>
      </c>
      <c r="V2163" t="s">
        <v>84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771</v>
      </c>
      <c r="C2164">
        <v>100</v>
      </c>
      <c r="D2164">
        <v>91</v>
      </c>
      <c r="E2164">
        <v>67</v>
      </c>
      <c r="F2164">
        <v>597</v>
      </c>
      <c r="G2164" t="s">
        <v>3616</v>
      </c>
      <c r="H2164">
        <v>2000</v>
      </c>
      <c r="I2164">
        <v>94497271</v>
      </c>
      <c r="J2164" t="s">
        <v>8465</v>
      </c>
      <c r="K2164" t="s">
        <v>844</v>
      </c>
      <c r="L2164" t="s">
        <v>8466</v>
      </c>
      <c r="M2164">
        <v>17829</v>
      </c>
      <c r="N2164">
        <v>4729</v>
      </c>
      <c r="O2164" t="s">
        <v>8467</v>
      </c>
      <c r="P2164">
        <v>1</v>
      </c>
      <c r="Q2164" t="s">
        <v>8468</v>
      </c>
      <c r="R2164" t="s">
        <v>8469</v>
      </c>
      <c r="S2164">
        <v>99</v>
      </c>
      <c r="T2164" t="s">
        <v>37</v>
      </c>
      <c r="U2164" t="s">
        <v>38</v>
      </c>
      <c r="V2164" t="s">
        <v>84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221</v>
      </c>
      <c r="C2165">
        <v>511</v>
      </c>
      <c r="D2165">
        <v>112</v>
      </c>
      <c r="E2165">
        <v>0</v>
      </c>
      <c r="F2165">
        <v>697</v>
      </c>
      <c r="G2165" t="s">
        <v>1223</v>
      </c>
      <c r="H2165">
        <v>6000</v>
      </c>
      <c r="I2165">
        <v>137387272</v>
      </c>
      <c r="J2165" t="s">
        <v>1342</v>
      </c>
      <c r="K2165" t="s">
        <v>387</v>
      </c>
      <c r="L2165" t="s">
        <v>8470</v>
      </c>
      <c r="M2165">
        <v>300110</v>
      </c>
      <c r="N2165">
        <v>9049</v>
      </c>
      <c r="O2165" t="s">
        <v>8471</v>
      </c>
      <c r="P2165">
        <v>0</v>
      </c>
      <c r="Q2165" t="s">
        <v>8472</v>
      </c>
      <c r="R2165" t="s">
        <v>8473</v>
      </c>
      <c r="S2165">
        <v>807</v>
      </c>
      <c r="T2165" t="s">
        <v>37</v>
      </c>
      <c r="U2165" t="s">
        <v>38</v>
      </c>
      <c r="V2165" t="s">
        <v>350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1893</v>
      </c>
      <c r="C2166">
        <v>75</v>
      </c>
      <c r="D2166">
        <v>95</v>
      </c>
      <c r="E2166">
        <v>32</v>
      </c>
      <c r="F2166">
        <v>563</v>
      </c>
      <c r="G2166" t="s">
        <v>1977</v>
      </c>
      <c r="H2166">
        <v>826</v>
      </c>
      <c r="I2166">
        <v>82301521</v>
      </c>
      <c r="J2166" t="s">
        <v>7566</v>
      </c>
      <c r="K2166" t="s">
        <v>4168</v>
      </c>
      <c r="L2166" t="s">
        <v>8474</v>
      </c>
      <c r="M2166">
        <v>22679</v>
      </c>
      <c r="N2166">
        <v>3558</v>
      </c>
      <c r="O2166" t="s">
        <v>3109</v>
      </c>
      <c r="P2166">
        <v>2</v>
      </c>
      <c r="Q2166" t="s">
        <v>8475</v>
      </c>
      <c r="R2166" t="s">
        <v>8476</v>
      </c>
      <c r="S2166">
        <v>149</v>
      </c>
      <c r="T2166" t="s">
        <v>37</v>
      </c>
      <c r="U2166" t="s">
        <v>38</v>
      </c>
      <c r="V2166" t="s">
        <v>84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2095</v>
      </c>
      <c r="C2167">
        <v>148</v>
      </c>
      <c r="D2167">
        <v>100</v>
      </c>
      <c r="E2167">
        <v>265</v>
      </c>
      <c r="F2167">
        <v>265</v>
      </c>
      <c r="G2167" t="s">
        <v>8477</v>
      </c>
      <c r="H2167">
        <v>989</v>
      </c>
      <c r="I2167">
        <v>84518155</v>
      </c>
      <c r="J2167" t="s">
        <v>809</v>
      </c>
      <c r="K2167" t="s">
        <v>1412</v>
      </c>
      <c r="L2167" t="s">
        <v>8478</v>
      </c>
      <c r="M2167">
        <v>35965</v>
      </c>
      <c r="N2167">
        <v>2654</v>
      </c>
      <c r="O2167" t="s">
        <v>2095</v>
      </c>
      <c r="P2167">
        <v>0</v>
      </c>
      <c r="Q2167" t="s">
        <v>8479</v>
      </c>
      <c r="R2167" t="s">
        <v>8480</v>
      </c>
      <c r="S2167">
        <v>144</v>
      </c>
      <c r="T2167" t="s">
        <v>37</v>
      </c>
      <c r="U2167" t="s">
        <v>38</v>
      </c>
      <c r="V2167" t="s">
        <v>350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1215</v>
      </c>
      <c r="C2168">
        <v>253</v>
      </c>
      <c r="D2168">
        <v>105</v>
      </c>
      <c r="E2168">
        <v>154</v>
      </c>
      <c r="F2168">
        <v>501</v>
      </c>
      <c r="G2168" t="s">
        <v>4646</v>
      </c>
      <c r="H2168">
        <v>884</v>
      </c>
      <c r="I2168">
        <v>80050171</v>
      </c>
      <c r="J2168" t="s">
        <v>933</v>
      </c>
      <c r="K2168" t="s">
        <v>4647</v>
      </c>
      <c r="L2168" t="s">
        <v>4648</v>
      </c>
      <c r="M2168">
        <v>186984</v>
      </c>
      <c r="N2168">
        <v>2287</v>
      </c>
      <c r="O2168" t="s">
        <v>1254</v>
      </c>
      <c r="P2168">
        <v>0</v>
      </c>
      <c r="Q2168" t="s">
        <v>4649</v>
      </c>
      <c r="R2168" t="s">
        <v>4650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6948</v>
      </c>
      <c r="C2169">
        <v>204</v>
      </c>
      <c r="D2169">
        <v>108</v>
      </c>
      <c r="E2169">
        <v>0</v>
      </c>
      <c r="F2169">
        <v>487</v>
      </c>
      <c r="G2169" t="s">
        <v>367</v>
      </c>
      <c r="H2169">
        <v>2000</v>
      </c>
      <c r="I2169">
        <v>81257845</v>
      </c>
      <c r="J2169" t="s">
        <v>4205</v>
      </c>
      <c r="K2169" t="s">
        <v>1325</v>
      </c>
      <c r="L2169" t="s">
        <v>8481</v>
      </c>
      <c r="M2169">
        <v>210680</v>
      </c>
      <c r="N2169">
        <v>4403</v>
      </c>
      <c r="O2169" t="s">
        <v>8482</v>
      </c>
      <c r="P2169">
        <v>1</v>
      </c>
      <c r="Q2169" t="s">
        <v>8483</v>
      </c>
      <c r="R2169" t="s">
        <v>8484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1108</v>
      </c>
      <c r="C2170">
        <v>72</v>
      </c>
      <c r="D2170">
        <v>101</v>
      </c>
      <c r="E2170">
        <v>545</v>
      </c>
      <c r="F2170">
        <v>545</v>
      </c>
      <c r="G2170" t="s">
        <v>352</v>
      </c>
      <c r="H2170">
        <v>1000</v>
      </c>
      <c r="I2170">
        <v>70360285</v>
      </c>
      <c r="J2170" t="s">
        <v>180</v>
      </c>
      <c r="K2170" t="s">
        <v>2320</v>
      </c>
      <c r="L2170" t="s">
        <v>8485</v>
      </c>
      <c r="M2170">
        <v>81783</v>
      </c>
      <c r="N2170">
        <v>3816</v>
      </c>
      <c r="O2170" t="s">
        <v>4609</v>
      </c>
      <c r="P2170">
        <v>0</v>
      </c>
      <c r="Q2170" t="s">
        <v>8486</v>
      </c>
      <c r="R2170" t="s">
        <v>8487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3832</v>
      </c>
      <c r="C2171">
        <v>98</v>
      </c>
      <c r="D2171">
        <v>114</v>
      </c>
      <c r="E2171">
        <v>118</v>
      </c>
      <c r="F2171">
        <v>40</v>
      </c>
      <c r="G2171" t="s">
        <v>6366</v>
      </c>
      <c r="H2171">
        <v>489</v>
      </c>
      <c r="I2171">
        <v>12831121</v>
      </c>
      <c r="J2171" t="s">
        <v>1429</v>
      </c>
      <c r="K2171" t="s">
        <v>6367</v>
      </c>
      <c r="L2171" t="s">
        <v>6368</v>
      </c>
      <c r="M2171">
        <v>44979</v>
      </c>
      <c r="N2171">
        <v>679</v>
      </c>
      <c r="O2171" t="s">
        <v>6369</v>
      </c>
      <c r="P2171">
        <v>0</v>
      </c>
      <c r="Q2171" t="s">
        <v>6370</v>
      </c>
      <c r="R2171" t="s">
        <v>6371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1666</v>
      </c>
      <c r="C2172">
        <v>62</v>
      </c>
      <c r="D2172">
        <v>109</v>
      </c>
      <c r="E2172">
        <v>322</v>
      </c>
      <c r="F2172">
        <v>861</v>
      </c>
      <c r="G2172" t="s">
        <v>425</v>
      </c>
      <c r="H2172">
        <v>1000</v>
      </c>
      <c r="I2172">
        <v>69148997</v>
      </c>
      <c r="J2172" t="s">
        <v>541</v>
      </c>
      <c r="K2172" t="s">
        <v>4288</v>
      </c>
      <c r="L2172" t="s">
        <v>8488</v>
      </c>
      <c r="M2172">
        <v>98794</v>
      </c>
      <c r="N2172">
        <v>6313</v>
      </c>
      <c r="O2172" t="s">
        <v>1667</v>
      </c>
      <c r="P2172">
        <v>4</v>
      </c>
      <c r="Q2172" t="s">
        <v>8489</v>
      </c>
      <c r="R2172" t="s">
        <v>8490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5977</v>
      </c>
      <c r="C2173">
        <v>549</v>
      </c>
      <c r="D2173">
        <v>115</v>
      </c>
      <c r="E2173">
        <v>729</v>
      </c>
      <c r="F2173">
        <v>552</v>
      </c>
      <c r="G2173" t="s">
        <v>8491</v>
      </c>
      <c r="H2173">
        <v>8000</v>
      </c>
      <c r="I2173">
        <v>82624961</v>
      </c>
      <c r="J2173" t="s">
        <v>1188</v>
      </c>
      <c r="K2173" t="s">
        <v>8492</v>
      </c>
      <c r="L2173" t="s">
        <v>8493</v>
      </c>
      <c r="M2173">
        <v>205284</v>
      </c>
      <c r="N2173">
        <v>9578</v>
      </c>
      <c r="O2173" t="s">
        <v>5200</v>
      </c>
      <c r="P2173">
        <v>0</v>
      </c>
      <c r="Q2173" t="s">
        <v>8494</v>
      </c>
      <c r="R2173" t="s">
        <v>8495</v>
      </c>
      <c r="S2173">
        <v>439</v>
      </c>
      <c r="T2173" t="s">
        <v>37</v>
      </c>
      <c r="U2173" t="s">
        <v>38</v>
      </c>
      <c r="V2173" t="s">
        <v>350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424</v>
      </c>
      <c r="B2174" t="s">
        <v>1140</v>
      </c>
      <c r="C2174">
        <v>106</v>
      </c>
      <c r="D2174">
        <v>117</v>
      </c>
      <c r="E2174">
        <v>99</v>
      </c>
      <c r="F2174">
        <v>165</v>
      </c>
      <c r="G2174" t="s">
        <v>8496</v>
      </c>
      <c r="H2174">
        <v>596</v>
      </c>
      <c r="I2174">
        <v>67325559</v>
      </c>
      <c r="J2174" t="s">
        <v>8497</v>
      </c>
      <c r="K2174" t="s">
        <v>744</v>
      </c>
      <c r="L2174" t="s">
        <v>8498</v>
      </c>
      <c r="M2174">
        <v>58222</v>
      </c>
      <c r="N2174">
        <v>1293</v>
      </c>
      <c r="O2174" t="s">
        <v>8499</v>
      </c>
      <c r="P2174">
        <v>0</v>
      </c>
      <c r="Q2174" t="s">
        <v>8500</v>
      </c>
      <c r="R2174" t="s">
        <v>8501</v>
      </c>
      <c r="S2174">
        <v>331</v>
      </c>
      <c r="T2174" t="s">
        <v>37</v>
      </c>
      <c r="U2174" t="s">
        <v>38</v>
      </c>
      <c r="V2174" t="s">
        <v>84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3957</v>
      </c>
      <c r="C2175">
        <v>123</v>
      </c>
      <c r="D2175">
        <v>107</v>
      </c>
      <c r="E2175">
        <v>30</v>
      </c>
      <c r="F2175">
        <v>318</v>
      </c>
      <c r="G2175" t="s">
        <v>8502</v>
      </c>
      <c r="H2175">
        <v>742</v>
      </c>
      <c r="I2175">
        <v>62933793</v>
      </c>
      <c r="J2175" t="s">
        <v>8503</v>
      </c>
      <c r="K2175" t="s">
        <v>797</v>
      </c>
      <c r="L2175" t="s">
        <v>8504</v>
      </c>
      <c r="M2175">
        <v>62421</v>
      </c>
      <c r="N2175">
        <v>2341</v>
      </c>
      <c r="O2175" t="s">
        <v>8505</v>
      </c>
      <c r="P2175">
        <v>1</v>
      </c>
      <c r="Q2175" t="s">
        <v>8506</v>
      </c>
      <c r="R2175" t="s">
        <v>8507</v>
      </c>
      <c r="S2175">
        <v>185</v>
      </c>
      <c r="T2175" t="s">
        <v>37</v>
      </c>
      <c r="U2175" t="s">
        <v>38</v>
      </c>
      <c r="V2175" t="s">
        <v>84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8508</v>
      </c>
      <c r="C2176">
        <v>597</v>
      </c>
      <c r="D2176">
        <v>134</v>
      </c>
      <c r="E2176">
        <v>0</v>
      </c>
      <c r="F2176">
        <v>500</v>
      </c>
      <c r="G2176" t="s">
        <v>2916</v>
      </c>
      <c r="H2176">
        <v>2000</v>
      </c>
      <c r="I2176">
        <v>56667870</v>
      </c>
      <c r="J2176" t="s">
        <v>3726</v>
      </c>
      <c r="K2176" t="s">
        <v>1588</v>
      </c>
      <c r="L2176" t="s">
        <v>8509</v>
      </c>
      <c r="M2176">
        <v>439176</v>
      </c>
      <c r="N2176">
        <v>4251</v>
      </c>
      <c r="O2176" t="s">
        <v>8510</v>
      </c>
      <c r="P2176">
        <v>0</v>
      </c>
      <c r="Q2176" t="s">
        <v>8511</v>
      </c>
      <c r="R2176" t="s">
        <v>8512</v>
      </c>
      <c r="S2176">
        <v>695</v>
      </c>
      <c r="T2176" t="s">
        <v>37</v>
      </c>
      <c r="U2176" t="s">
        <v>38</v>
      </c>
      <c r="V2176" t="s">
        <v>350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6290</v>
      </c>
      <c r="C2177">
        <v>64</v>
      </c>
      <c r="D2177">
        <v>118</v>
      </c>
      <c r="E2177">
        <v>30</v>
      </c>
      <c r="F2177">
        <v>284</v>
      </c>
      <c r="G2177" t="s">
        <v>4211</v>
      </c>
      <c r="H2177">
        <v>962</v>
      </c>
      <c r="I2177">
        <v>56398162</v>
      </c>
      <c r="J2177" t="s">
        <v>3574</v>
      </c>
      <c r="K2177" t="s">
        <v>2229</v>
      </c>
      <c r="L2177" t="s">
        <v>8513</v>
      </c>
      <c r="M2177">
        <v>28649</v>
      </c>
      <c r="N2177">
        <v>2390</v>
      </c>
      <c r="O2177" t="s">
        <v>8514</v>
      </c>
      <c r="P2177">
        <v>0</v>
      </c>
      <c r="Q2177" t="s">
        <v>8515</v>
      </c>
      <c r="R2177" t="s">
        <v>8516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7302</v>
      </c>
      <c r="C2178">
        <v>40</v>
      </c>
      <c r="D2178">
        <v>121</v>
      </c>
      <c r="E2178">
        <v>0</v>
      </c>
      <c r="F2178">
        <v>721</v>
      </c>
      <c r="G2178" t="s">
        <v>5298</v>
      </c>
      <c r="H2178">
        <v>2000</v>
      </c>
      <c r="I2178">
        <v>60072596</v>
      </c>
      <c r="J2178" t="s">
        <v>715</v>
      </c>
      <c r="K2178" t="s">
        <v>4219</v>
      </c>
      <c r="L2178" t="s">
        <v>8517</v>
      </c>
      <c r="M2178">
        <v>7664</v>
      </c>
      <c r="N2178">
        <v>6657</v>
      </c>
      <c r="O2178" t="s">
        <v>1796</v>
      </c>
      <c r="P2178">
        <v>8</v>
      </c>
      <c r="Q2178" t="s">
        <v>8518</v>
      </c>
      <c r="R2178" t="s">
        <v>8519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173</v>
      </c>
      <c r="C2179">
        <v>111</v>
      </c>
      <c r="D2179">
        <v>105</v>
      </c>
      <c r="E2179">
        <v>13000</v>
      </c>
      <c r="F2179">
        <v>658</v>
      </c>
      <c r="G2179" t="s">
        <v>1981</v>
      </c>
      <c r="H2179">
        <v>40000</v>
      </c>
      <c r="I2179">
        <v>56362352</v>
      </c>
      <c r="J2179" t="s">
        <v>8520</v>
      </c>
      <c r="K2179" t="s">
        <v>43</v>
      </c>
      <c r="L2179" t="s">
        <v>8521</v>
      </c>
      <c r="M2179">
        <v>357581</v>
      </c>
      <c r="N2179">
        <v>42330</v>
      </c>
      <c r="O2179" t="s">
        <v>2825</v>
      </c>
      <c r="P2179">
        <v>0</v>
      </c>
      <c r="Q2179" t="s">
        <v>8522</v>
      </c>
      <c r="R2179" t="s">
        <v>8523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8524</v>
      </c>
      <c r="C2180">
        <v>151</v>
      </c>
      <c r="D2180">
        <v>110</v>
      </c>
      <c r="E2180">
        <v>17</v>
      </c>
      <c r="F2180">
        <v>418</v>
      </c>
      <c r="G2180" t="s">
        <v>420</v>
      </c>
      <c r="H2180">
        <v>11000</v>
      </c>
      <c r="I2180">
        <v>56154094</v>
      </c>
      <c r="J2180" t="s">
        <v>151</v>
      </c>
      <c r="K2180" t="s">
        <v>118</v>
      </c>
      <c r="L2180" t="s">
        <v>8525</v>
      </c>
      <c r="M2180">
        <v>44723</v>
      </c>
      <c r="N2180">
        <v>21852</v>
      </c>
      <c r="O2180" t="s">
        <v>8526</v>
      </c>
      <c r="P2180">
        <v>0</v>
      </c>
      <c r="Q2180" t="s">
        <v>8527</v>
      </c>
      <c r="R2180" t="s">
        <v>8528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7302</v>
      </c>
      <c r="C2181">
        <v>31</v>
      </c>
      <c r="D2181">
        <v>114</v>
      </c>
      <c r="E2181">
        <v>0</v>
      </c>
      <c r="F2181">
        <v>582</v>
      </c>
      <c r="G2181" t="s">
        <v>845</v>
      </c>
      <c r="H2181">
        <v>982</v>
      </c>
      <c r="I2181">
        <v>65623128</v>
      </c>
      <c r="J2181" t="s">
        <v>6979</v>
      </c>
      <c r="K2181" t="s">
        <v>1445</v>
      </c>
      <c r="L2181" t="s">
        <v>8529</v>
      </c>
      <c r="M2181">
        <v>7354</v>
      </c>
      <c r="N2181">
        <v>2753</v>
      </c>
      <c r="O2181" t="s">
        <v>8530</v>
      </c>
      <c r="P2181">
        <v>5</v>
      </c>
      <c r="Q2181" t="s">
        <v>8531</v>
      </c>
      <c r="R2181" t="s">
        <v>8532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2519</v>
      </c>
      <c r="C2182">
        <v>138</v>
      </c>
      <c r="D2182">
        <v>104</v>
      </c>
      <c r="E2182">
        <v>607</v>
      </c>
      <c r="F2182">
        <v>109</v>
      </c>
      <c r="G2182" t="s">
        <v>8533</v>
      </c>
      <c r="H2182">
        <v>813</v>
      </c>
      <c r="J2182" t="s">
        <v>282</v>
      </c>
      <c r="K2182" t="s">
        <v>1145</v>
      </c>
      <c r="L2182" t="s">
        <v>8534</v>
      </c>
      <c r="M2182">
        <v>82476</v>
      </c>
      <c r="N2182">
        <v>1196</v>
      </c>
      <c r="O2182" t="s">
        <v>8535</v>
      </c>
      <c r="P2182">
        <v>0</v>
      </c>
      <c r="Q2182" t="s">
        <v>8536</v>
      </c>
      <c r="R2182" t="s">
        <v>8537</v>
      </c>
      <c r="S2182">
        <v>280</v>
      </c>
      <c r="T2182" t="s">
        <v>37</v>
      </c>
      <c r="U2182" t="s">
        <v>38</v>
      </c>
      <c r="V2182" t="s">
        <v>350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8538</v>
      </c>
      <c r="C2183">
        <v>81</v>
      </c>
      <c r="D2183">
        <v>100</v>
      </c>
      <c r="E2183">
        <v>24</v>
      </c>
      <c r="F2183">
        <v>851</v>
      </c>
      <c r="G2183" t="s">
        <v>1581</v>
      </c>
      <c r="H2183">
        <v>15000</v>
      </c>
      <c r="I2183">
        <v>55461307</v>
      </c>
      <c r="J2183" t="s">
        <v>809</v>
      </c>
      <c r="K2183" t="s">
        <v>195</v>
      </c>
      <c r="L2183" t="s">
        <v>8539</v>
      </c>
      <c r="M2183">
        <v>4654</v>
      </c>
      <c r="N2183">
        <v>18786</v>
      </c>
      <c r="O2183" t="s">
        <v>449</v>
      </c>
      <c r="P2183">
        <v>9</v>
      </c>
      <c r="Q2183" t="s">
        <v>8540</v>
      </c>
      <c r="R2183" t="s">
        <v>8541</v>
      </c>
      <c r="S2183">
        <v>46</v>
      </c>
      <c r="T2183" t="s">
        <v>37</v>
      </c>
      <c r="U2183" t="s">
        <v>38</v>
      </c>
      <c r="V2183" t="s">
        <v>350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8542</v>
      </c>
      <c r="C2184">
        <v>99</v>
      </c>
      <c r="D2184">
        <v>85</v>
      </c>
      <c r="E2184">
        <v>64</v>
      </c>
      <c r="F2184">
        <v>729</v>
      </c>
      <c r="G2184" t="s">
        <v>1206</v>
      </c>
      <c r="H2184">
        <v>3000</v>
      </c>
      <c r="I2184">
        <v>48546578</v>
      </c>
      <c r="J2184" t="s">
        <v>816</v>
      </c>
      <c r="K2184" t="s">
        <v>2385</v>
      </c>
      <c r="L2184" t="s">
        <v>8543</v>
      </c>
      <c r="M2184">
        <v>50415</v>
      </c>
      <c r="N2184">
        <v>6539</v>
      </c>
      <c r="O2184" t="s">
        <v>260</v>
      </c>
      <c r="P2184">
        <v>0</v>
      </c>
      <c r="Q2184" t="s">
        <v>8544</v>
      </c>
      <c r="R2184" t="s">
        <v>8545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8546</v>
      </c>
      <c r="C2185">
        <v>80</v>
      </c>
      <c r="D2185">
        <v>72</v>
      </c>
      <c r="E2185">
        <v>2</v>
      </c>
      <c r="F2185">
        <v>434</v>
      </c>
      <c r="G2185" t="s">
        <v>2769</v>
      </c>
      <c r="H2185">
        <v>1000</v>
      </c>
      <c r="I2185">
        <v>48423368</v>
      </c>
      <c r="J2185" t="s">
        <v>371</v>
      </c>
      <c r="K2185" t="s">
        <v>1231</v>
      </c>
      <c r="L2185" t="s">
        <v>8547</v>
      </c>
      <c r="M2185">
        <v>13324</v>
      </c>
      <c r="N2185">
        <v>3402</v>
      </c>
      <c r="O2185" t="s">
        <v>798</v>
      </c>
      <c r="P2185">
        <v>1</v>
      </c>
      <c r="Q2185" t="s">
        <v>8548</v>
      </c>
      <c r="R2185" t="s">
        <v>8549</v>
      </c>
      <c r="S2185">
        <v>79</v>
      </c>
      <c r="T2185" t="s">
        <v>37</v>
      </c>
      <c r="U2185" t="s">
        <v>38</v>
      </c>
      <c r="V2185" t="s">
        <v>188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8550</v>
      </c>
      <c r="C2186">
        <v>364</v>
      </c>
      <c r="D2186">
        <v>128</v>
      </c>
      <c r="E2186">
        <v>151</v>
      </c>
      <c r="F2186">
        <v>852</v>
      </c>
      <c r="G2186" t="s">
        <v>107</v>
      </c>
      <c r="H2186">
        <v>1000</v>
      </c>
      <c r="I2186">
        <v>52066000</v>
      </c>
      <c r="J2186" t="s">
        <v>3726</v>
      </c>
      <c r="K2186" t="s">
        <v>983</v>
      </c>
      <c r="L2186" t="s">
        <v>8551</v>
      </c>
      <c r="M2186">
        <v>61114</v>
      </c>
      <c r="N2186">
        <v>3869</v>
      </c>
      <c r="O2186" t="s">
        <v>492</v>
      </c>
      <c r="P2186">
        <v>0</v>
      </c>
      <c r="Q2186" t="s">
        <v>8552</v>
      </c>
      <c r="R2186" t="s">
        <v>8553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8554</v>
      </c>
      <c r="C2187">
        <v>85</v>
      </c>
      <c r="D2187">
        <v>72</v>
      </c>
      <c r="E2187">
        <v>0</v>
      </c>
      <c r="F2187">
        <v>384</v>
      </c>
      <c r="G2187" t="s">
        <v>8555</v>
      </c>
      <c r="H2187">
        <v>3000</v>
      </c>
      <c r="I2187">
        <v>47887943</v>
      </c>
      <c r="J2187" t="s">
        <v>8556</v>
      </c>
      <c r="K2187" t="s">
        <v>1047</v>
      </c>
      <c r="L2187" t="s">
        <v>8557</v>
      </c>
      <c r="M2187">
        <v>11634</v>
      </c>
      <c r="N2187">
        <v>4480</v>
      </c>
      <c r="O2187" t="s">
        <v>8558</v>
      </c>
      <c r="P2187">
        <v>0</v>
      </c>
      <c r="Q2187" t="s">
        <v>8559</v>
      </c>
      <c r="R2187" t="s">
        <v>8560</v>
      </c>
      <c r="S2187">
        <v>58</v>
      </c>
      <c r="T2187" t="s">
        <v>37</v>
      </c>
      <c r="U2187" t="s">
        <v>38</v>
      </c>
      <c r="V2187" t="s">
        <v>188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4517</v>
      </c>
      <c r="C2188">
        <v>140</v>
      </c>
      <c r="D2188">
        <v>89</v>
      </c>
      <c r="E2188">
        <v>19</v>
      </c>
      <c r="F2188">
        <v>349</v>
      </c>
      <c r="G2188" t="s">
        <v>8561</v>
      </c>
      <c r="H2188">
        <v>526</v>
      </c>
      <c r="I2188">
        <v>46363118</v>
      </c>
      <c r="J2188" t="s">
        <v>3918</v>
      </c>
      <c r="K2188" t="s">
        <v>8562</v>
      </c>
      <c r="L2188" t="s">
        <v>8563</v>
      </c>
      <c r="M2188">
        <v>25960</v>
      </c>
      <c r="N2188">
        <v>1383</v>
      </c>
      <c r="O2188" t="s">
        <v>8564</v>
      </c>
      <c r="P2188">
        <v>0</v>
      </c>
      <c r="Q2188" t="s">
        <v>8565</v>
      </c>
      <c r="R2188" t="s">
        <v>8566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8567</v>
      </c>
      <c r="C2189">
        <v>184</v>
      </c>
      <c r="D2189">
        <v>96</v>
      </c>
      <c r="E2189">
        <v>9</v>
      </c>
      <c r="F2189">
        <v>107</v>
      </c>
      <c r="G2189" t="s">
        <v>1004</v>
      </c>
      <c r="H2189">
        <v>826</v>
      </c>
      <c r="I2189">
        <v>47852604</v>
      </c>
      <c r="J2189" t="s">
        <v>933</v>
      </c>
      <c r="K2189" t="s">
        <v>4168</v>
      </c>
      <c r="L2189" t="s">
        <v>8568</v>
      </c>
      <c r="M2189">
        <v>62364</v>
      </c>
      <c r="N2189">
        <v>1825</v>
      </c>
      <c r="O2189" t="s">
        <v>8569</v>
      </c>
      <c r="P2189">
        <v>0</v>
      </c>
      <c r="Q2189" t="s">
        <v>8570</v>
      </c>
      <c r="R2189" t="s">
        <v>8571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8572</v>
      </c>
      <c r="C2190">
        <v>89</v>
      </c>
      <c r="D2190">
        <v>77</v>
      </c>
      <c r="E2190">
        <v>25</v>
      </c>
      <c r="F2190">
        <v>16</v>
      </c>
      <c r="G2190" t="s">
        <v>867</v>
      </c>
      <c r="H2190">
        <v>304</v>
      </c>
      <c r="I2190">
        <v>45542421</v>
      </c>
      <c r="J2190" t="s">
        <v>8573</v>
      </c>
      <c r="K2190" t="s">
        <v>8574</v>
      </c>
      <c r="L2190" t="s">
        <v>8575</v>
      </c>
      <c r="M2190">
        <v>13319</v>
      </c>
      <c r="N2190">
        <v>575</v>
      </c>
      <c r="O2190" t="s">
        <v>8576</v>
      </c>
      <c r="P2190">
        <v>0</v>
      </c>
      <c r="Q2190" t="s">
        <v>8577</v>
      </c>
      <c r="R2190" t="s">
        <v>8578</v>
      </c>
      <c r="S2190">
        <v>53</v>
      </c>
      <c r="T2190" t="s">
        <v>37</v>
      </c>
      <c r="U2190" t="s">
        <v>38</v>
      </c>
      <c r="V2190" t="s">
        <v>188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2914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1342</v>
      </c>
      <c r="K2191" t="s">
        <v>310</v>
      </c>
      <c r="L2191" t="s">
        <v>8579</v>
      </c>
      <c r="M2191">
        <v>141663</v>
      </c>
      <c r="N2191">
        <v>88953</v>
      </c>
      <c r="O2191" t="s">
        <v>8580</v>
      </c>
      <c r="P2191">
        <v>1</v>
      </c>
      <c r="Q2191" t="s">
        <v>8581</v>
      </c>
      <c r="R2191" t="s">
        <v>8582</v>
      </c>
      <c r="S2191">
        <v>383</v>
      </c>
      <c r="T2191" t="s">
        <v>37</v>
      </c>
      <c r="U2191" t="s">
        <v>38</v>
      </c>
      <c r="V2191" t="s">
        <v>350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5648</v>
      </c>
      <c r="C2192">
        <v>61</v>
      </c>
      <c r="D2192">
        <v>111</v>
      </c>
      <c r="E2192">
        <v>132</v>
      </c>
      <c r="F2192">
        <v>455</v>
      </c>
      <c r="G2192" t="s">
        <v>8583</v>
      </c>
      <c r="H2192">
        <v>1000</v>
      </c>
      <c r="I2192">
        <v>42652003</v>
      </c>
      <c r="J2192" t="s">
        <v>7139</v>
      </c>
      <c r="K2192" t="s">
        <v>1581</v>
      </c>
      <c r="L2192" t="s">
        <v>8584</v>
      </c>
      <c r="M2192">
        <v>18915</v>
      </c>
      <c r="N2192">
        <v>2851</v>
      </c>
      <c r="O2192" t="s">
        <v>6126</v>
      </c>
      <c r="P2192">
        <v>0</v>
      </c>
      <c r="Q2192" t="s">
        <v>8585</v>
      </c>
      <c r="R2192" t="s">
        <v>8586</v>
      </c>
      <c r="S2192">
        <v>87</v>
      </c>
      <c r="T2192" t="s">
        <v>37</v>
      </c>
      <c r="U2192" t="s">
        <v>38</v>
      </c>
      <c r="V2192" t="s">
        <v>84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8587</v>
      </c>
      <c r="H2193">
        <v>607</v>
      </c>
      <c r="J2193" t="s">
        <v>809</v>
      </c>
      <c r="K2193" t="s">
        <v>8588</v>
      </c>
      <c r="L2193" t="s">
        <v>8589</v>
      </c>
      <c r="M2193">
        <v>1922</v>
      </c>
      <c r="N2193">
        <v>1530</v>
      </c>
      <c r="O2193" t="s">
        <v>8590</v>
      </c>
      <c r="P2193">
        <v>2</v>
      </c>
      <c r="Q2193" t="s">
        <v>8591</v>
      </c>
      <c r="R2193" t="s">
        <v>8592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6168</v>
      </c>
      <c r="C2194">
        <v>112</v>
      </c>
      <c r="D2194">
        <v>93</v>
      </c>
      <c r="E2194">
        <v>82</v>
      </c>
      <c r="F2194">
        <v>729</v>
      </c>
      <c r="G2194" t="s">
        <v>1206</v>
      </c>
      <c r="H2194">
        <v>926</v>
      </c>
      <c r="I2194">
        <v>39737645</v>
      </c>
      <c r="J2194" t="s">
        <v>2005</v>
      </c>
      <c r="K2194" t="s">
        <v>2432</v>
      </c>
      <c r="L2194" t="s">
        <v>8593</v>
      </c>
      <c r="M2194">
        <v>89687</v>
      </c>
      <c r="N2194">
        <v>4293</v>
      </c>
      <c r="O2194" t="s">
        <v>260</v>
      </c>
      <c r="P2194">
        <v>11</v>
      </c>
      <c r="Q2194" t="s">
        <v>8594</v>
      </c>
      <c r="R2194" t="s">
        <v>8595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1081</v>
      </c>
      <c r="C2195">
        <v>166</v>
      </c>
      <c r="D2195">
        <v>129</v>
      </c>
      <c r="E2195">
        <v>468</v>
      </c>
      <c r="F2195">
        <v>183</v>
      </c>
      <c r="G2195" t="s">
        <v>428</v>
      </c>
      <c r="H2195">
        <v>919</v>
      </c>
      <c r="I2195">
        <v>37567440</v>
      </c>
      <c r="J2195" t="s">
        <v>125</v>
      </c>
      <c r="K2195" t="s">
        <v>1082</v>
      </c>
      <c r="L2195" t="s">
        <v>1083</v>
      </c>
      <c r="M2195">
        <v>113068</v>
      </c>
      <c r="N2195">
        <v>2024</v>
      </c>
      <c r="O2195" t="s">
        <v>1084</v>
      </c>
      <c r="P2195">
        <v>0</v>
      </c>
      <c r="Q2195" t="s">
        <v>1085</v>
      </c>
      <c r="R2195" t="s">
        <v>1086</v>
      </c>
      <c r="S2195">
        <v>337</v>
      </c>
      <c r="T2195" t="s">
        <v>37</v>
      </c>
      <c r="U2195" t="s">
        <v>38</v>
      </c>
      <c r="V2195" t="s">
        <v>350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270</v>
      </c>
      <c r="C2196">
        <v>474</v>
      </c>
      <c r="D2196">
        <v>128</v>
      </c>
      <c r="E2196">
        <v>310</v>
      </c>
      <c r="F2196">
        <v>77</v>
      </c>
      <c r="G2196" t="s">
        <v>8596</v>
      </c>
      <c r="H2196">
        <v>745</v>
      </c>
      <c r="I2196">
        <v>44988180</v>
      </c>
      <c r="J2196" t="s">
        <v>8597</v>
      </c>
      <c r="K2196" t="s">
        <v>560</v>
      </c>
      <c r="L2196" t="s">
        <v>8598</v>
      </c>
      <c r="M2196">
        <v>195333</v>
      </c>
      <c r="N2196">
        <v>1058</v>
      </c>
      <c r="O2196" t="s">
        <v>8599</v>
      </c>
      <c r="P2196">
        <v>2</v>
      </c>
      <c r="Q2196" t="s">
        <v>8600</v>
      </c>
      <c r="R2196" t="s">
        <v>8601</v>
      </c>
      <c r="S2196">
        <v>409</v>
      </c>
      <c r="T2196" t="s">
        <v>37</v>
      </c>
      <c r="U2196" t="s">
        <v>38</v>
      </c>
      <c r="V2196" t="s">
        <v>350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7908</v>
      </c>
      <c r="C2197">
        <v>165</v>
      </c>
      <c r="D2197">
        <v>110</v>
      </c>
      <c r="E2197">
        <v>119</v>
      </c>
      <c r="F2197">
        <v>332</v>
      </c>
      <c r="G2197" t="s">
        <v>4448</v>
      </c>
      <c r="H2197">
        <v>1000</v>
      </c>
      <c r="I2197">
        <v>39263506</v>
      </c>
      <c r="J2197" t="s">
        <v>1018</v>
      </c>
      <c r="K2197" t="s">
        <v>1581</v>
      </c>
      <c r="L2197" t="s">
        <v>8602</v>
      </c>
      <c r="M2197">
        <v>40469</v>
      </c>
      <c r="N2197">
        <v>2382</v>
      </c>
      <c r="O2197" t="s">
        <v>7051</v>
      </c>
      <c r="P2197">
        <v>1</v>
      </c>
      <c r="Q2197" t="s">
        <v>8603</v>
      </c>
      <c r="R2197" t="s">
        <v>8604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8605</v>
      </c>
      <c r="C2198">
        <v>131</v>
      </c>
      <c r="D2198">
        <v>137</v>
      </c>
      <c r="E2198">
        <v>70</v>
      </c>
      <c r="F2198">
        <v>464</v>
      </c>
      <c r="G2198" t="s">
        <v>4647</v>
      </c>
      <c r="H2198">
        <v>4000</v>
      </c>
      <c r="I2198">
        <v>39143839</v>
      </c>
      <c r="J2198" t="s">
        <v>3330</v>
      </c>
      <c r="K2198" t="s">
        <v>1161</v>
      </c>
      <c r="L2198" t="s">
        <v>8606</v>
      </c>
      <c r="M2198">
        <v>38658</v>
      </c>
      <c r="N2198">
        <v>5746</v>
      </c>
      <c r="O2198" t="s">
        <v>7583</v>
      </c>
      <c r="P2198">
        <v>0</v>
      </c>
      <c r="Q2198" t="s">
        <v>8607</v>
      </c>
      <c r="R2198" t="s">
        <v>8608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5088</v>
      </c>
      <c r="C2199">
        <v>29</v>
      </c>
      <c r="D2199">
        <v>124</v>
      </c>
      <c r="E2199">
        <v>8</v>
      </c>
      <c r="F2199">
        <v>232</v>
      </c>
      <c r="G2199" t="s">
        <v>1399</v>
      </c>
      <c r="H2199">
        <v>508</v>
      </c>
      <c r="I2199">
        <v>37672350</v>
      </c>
      <c r="J2199" t="s">
        <v>715</v>
      </c>
      <c r="K2199" t="s">
        <v>8609</v>
      </c>
      <c r="L2199" t="s">
        <v>8610</v>
      </c>
      <c r="M2199">
        <v>5427</v>
      </c>
      <c r="N2199">
        <v>1660</v>
      </c>
      <c r="O2199" t="s">
        <v>1347</v>
      </c>
      <c r="P2199">
        <v>1</v>
      </c>
      <c r="Q2199" t="s">
        <v>8611</v>
      </c>
      <c r="R2199" t="s">
        <v>8612</v>
      </c>
      <c r="S2199">
        <v>51</v>
      </c>
      <c r="T2199" t="s">
        <v>37</v>
      </c>
      <c r="U2199" t="s">
        <v>38</v>
      </c>
      <c r="V2199" t="s">
        <v>350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2897</v>
      </c>
      <c r="C2200">
        <v>43</v>
      </c>
      <c r="D2200">
        <v>93</v>
      </c>
      <c r="E2200">
        <v>12</v>
      </c>
      <c r="F2200">
        <v>636</v>
      </c>
      <c r="G2200" t="s">
        <v>1438</v>
      </c>
      <c r="H2200">
        <v>18000</v>
      </c>
      <c r="I2200">
        <v>38037513</v>
      </c>
      <c r="J2200" t="s">
        <v>8613</v>
      </c>
      <c r="K2200" t="s">
        <v>353</v>
      </c>
      <c r="L2200" t="s">
        <v>8614</v>
      </c>
      <c r="M2200">
        <v>49680</v>
      </c>
      <c r="N2200">
        <v>20188</v>
      </c>
      <c r="O2200" t="s">
        <v>8615</v>
      </c>
      <c r="P2200">
        <v>2</v>
      </c>
      <c r="Q2200" t="s">
        <v>8616</v>
      </c>
      <c r="R2200" t="s">
        <v>8617</v>
      </c>
      <c r="S2200">
        <v>117</v>
      </c>
      <c r="T2200" t="s">
        <v>37</v>
      </c>
      <c r="U2200" t="s">
        <v>38</v>
      </c>
      <c r="V2200" t="s">
        <v>84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1371</v>
      </c>
      <c r="C2201">
        <v>111</v>
      </c>
      <c r="D2201">
        <v>115</v>
      </c>
      <c r="E2201">
        <v>272</v>
      </c>
      <c r="F2201">
        <v>1000</v>
      </c>
      <c r="G2201" t="s">
        <v>2585</v>
      </c>
      <c r="H2201">
        <v>49000</v>
      </c>
      <c r="I2201">
        <v>37442180</v>
      </c>
      <c r="J2201" t="s">
        <v>7548</v>
      </c>
      <c r="K2201" t="s">
        <v>455</v>
      </c>
      <c r="L2201" t="s">
        <v>8618</v>
      </c>
      <c r="M2201">
        <v>28005</v>
      </c>
      <c r="N2201">
        <v>52571</v>
      </c>
      <c r="O2201" t="s">
        <v>291</v>
      </c>
      <c r="P2201">
        <v>1</v>
      </c>
      <c r="Q2201" t="s">
        <v>8619</v>
      </c>
      <c r="R2201" t="s">
        <v>8620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8621</v>
      </c>
      <c r="C2202">
        <v>90</v>
      </c>
      <c r="D2202">
        <v>98</v>
      </c>
      <c r="E2202">
        <v>20</v>
      </c>
      <c r="F2202">
        <v>160</v>
      </c>
      <c r="G2202" t="s">
        <v>8622</v>
      </c>
      <c r="H2202">
        <v>889</v>
      </c>
      <c r="J2202" t="s">
        <v>380</v>
      </c>
      <c r="K2202" t="s">
        <v>2144</v>
      </c>
      <c r="L2202" t="s">
        <v>8623</v>
      </c>
      <c r="M2202">
        <v>18481</v>
      </c>
      <c r="N2202">
        <v>2110</v>
      </c>
      <c r="O2202" t="s">
        <v>8624</v>
      </c>
      <c r="P2202">
        <v>0</v>
      </c>
      <c r="Q2202" t="s">
        <v>8625</v>
      </c>
      <c r="R2202" t="s">
        <v>8626</v>
      </c>
      <c r="S2202">
        <v>230</v>
      </c>
      <c r="T2202" t="s">
        <v>37</v>
      </c>
      <c r="U2202" t="s">
        <v>38</v>
      </c>
      <c r="V2202" t="s">
        <v>84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8627</v>
      </c>
      <c r="C2203">
        <v>333</v>
      </c>
      <c r="D2203">
        <v>105</v>
      </c>
      <c r="E2203">
        <v>210</v>
      </c>
      <c r="F2203">
        <v>101</v>
      </c>
      <c r="G2203" t="s">
        <v>8628</v>
      </c>
      <c r="H2203">
        <v>978</v>
      </c>
      <c r="I2203">
        <v>35596227</v>
      </c>
      <c r="J2203" t="s">
        <v>1018</v>
      </c>
      <c r="K2203" t="s">
        <v>8629</v>
      </c>
      <c r="L2203" t="s">
        <v>8630</v>
      </c>
      <c r="M2203">
        <v>79461</v>
      </c>
      <c r="N2203">
        <v>1454</v>
      </c>
      <c r="O2203" t="s">
        <v>8631</v>
      </c>
      <c r="P2203">
        <v>1</v>
      </c>
      <c r="Q2203" t="s">
        <v>8632</v>
      </c>
      <c r="R2203" t="s">
        <v>8633</v>
      </c>
      <c r="S2203">
        <v>463</v>
      </c>
      <c r="T2203" t="s">
        <v>37</v>
      </c>
      <c r="U2203" t="s">
        <v>38</v>
      </c>
      <c r="V2203" t="s">
        <v>350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8634</v>
      </c>
      <c r="C2204">
        <v>37</v>
      </c>
      <c r="D2204">
        <v>127</v>
      </c>
      <c r="E2204">
        <v>16</v>
      </c>
      <c r="F2204">
        <v>399</v>
      </c>
      <c r="G2204" t="s">
        <v>622</v>
      </c>
      <c r="H2204">
        <v>565</v>
      </c>
      <c r="I2204">
        <v>35422828</v>
      </c>
      <c r="J2204" t="s">
        <v>2082</v>
      </c>
      <c r="K2204" t="s">
        <v>2633</v>
      </c>
      <c r="L2204" t="s">
        <v>8635</v>
      </c>
      <c r="M2204">
        <v>19126</v>
      </c>
      <c r="N2204">
        <v>1735</v>
      </c>
      <c r="O2204" t="s">
        <v>3301</v>
      </c>
      <c r="P2204">
        <v>1</v>
      </c>
      <c r="Q2204" t="s">
        <v>8636</v>
      </c>
      <c r="R2204" t="s">
        <v>8637</v>
      </c>
      <c r="S2204">
        <v>155</v>
      </c>
      <c r="T2204" t="s">
        <v>37</v>
      </c>
      <c r="U2204" t="s">
        <v>38</v>
      </c>
      <c r="V2204" t="s">
        <v>84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6168</v>
      </c>
      <c r="C2205">
        <v>122</v>
      </c>
      <c r="D2205">
        <v>82</v>
      </c>
      <c r="E2205">
        <v>82</v>
      </c>
      <c r="F2205">
        <v>354</v>
      </c>
      <c r="G2205" t="s">
        <v>8638</v>
      </c>
      <c r="H2205">
        <v>759</v>
      </c>
      <c r="I2205">
        <v>36658108</v>
      </c>
      <c r="J2205" t="s">
        <v>809</v>
      </c>
      <c r="K2205" t="s">
        <v>473</v>
      </c>
      <c r="L2205" t="s">
        <v>8639</v>
      </c>
      <c r="M2205">
        <v>39095</v>
      </c>
      <c r="N2205">
        <v>2898</v>
      </c>
      <c r="O2205" t="s">
        <v>8640</v>
      </c>
      <c r="P2205">
        <v>7</v>
      </c>
      <c r="Q2205" t="s">
        <v>8641</v>
      </c>
      <c r="R2205" t="s">
        <v>8642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593</v>
      </c>
      <c r="C2206">
        <v>285</v>
      </c>
      <c r="D2206">
        <v>143</v>
      </c>
      <c r="E2206">
        <v>0</v>
      </c>
      <c r="F2206">
        <v>51</v>
      </c>
      <c r="G2206" t="s">
        <v>8643</v>
      </c>
      <c r="H2206">
        <v>11000</v>
      </c>
      <c r="I2206">
        <v>34300771</v>
      </c>
      <c r="J2206" t="s">
        <v>1473</v>
      </c>
      <c r="K2206" t="s">
        <v>226</v>
      </c>
      <c r="L2206" t="s">
        <v>8644</v>
      </c>
      <c r="M2206">
        <v>243799</v>
      </c>
      <c r="N2206">
        <v>11248</v>
      </c>
      <c r="O2206" t="s">
        <v>8645</v>
      </c>
      <c r="P2206">
        <v>3</v>
      </c>
      <c r="Q2206" t="s">
        <v>8646</v>
      </c>
      <c r="R2206" t="s">
        <v>8647</v>
      </c>
      <c r="S2206">
        <v>908</v>
      </c>
      <c r="T2206" t="s">
        <v>37</v>
      </c>
      <c r="U2206" t="s">
        <v>727</v>
      </c>
      <c r="V2206" t="s">
        <v>350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453</v>
      </c>
      <c r="C2207">
        <v>156</v>
      </c>
      <c r="D2207">
        <v>103</v>
      </c>
      <c r="E2207">
        <v>189</v>
      </c>
      <c r="F2207">
        <v>949</v>
      </c>
      <c r="G2207" t="s">
        <v>1592</v>
      </c>
      <c r="H2207">
        <v>2000</v>
      </c>
      <c r="I2207">
        <v>34290142</v>
      </c>
      <c r="J2207" t="s">
        <v>1188</v>
      </c>
      <c r="K2207" t="s">
        <v>2585</v>
      </c>
      <c r="L2207" t="s">
        <v>8648</v>
      </c>
      <c r="M2207">
        <v>54242</v>
      </c>
      <c r="N2207">
        <v>4662</v>
      </c>
      <c r="O2207" t="s">
        <v>3525</v>
      </c>
      <c r="P2207">
        <v>8</v>
      </c>
      <c r="Q2207" t="s">
        <v>8649</v>
      </c>
      <c r="R2207" t="s">
        <v>8650</v>
      </c>
      <c r="S2207">
        <v>145</v>
      </c>
      <c r="T2207" t="s">
        <v>37</v>
      </c>
      <c r="U2207" t="s">
        <v>38</v>
      </c>
      <c r="V2207" t="s">
        <v>350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8651</v>
      </c>
      <c r="C2208">
        <v>293</v>
      </c>
      <c r="D2208">
        <v>104</v>
      </c>
      <c r="E2208">
        <v>53</v>
      </c>
      <c r="F2208">
        <v>652</v>
      </c>
      <c r="G2208" t="s">
        <v>1121</v>
      </c>
      <c r="H2208">
        <v>22000</v>
      </c>
      <c r="I2208">
        <v>33422556</v>
      </c>
      <c r="J2208" t="s">
        <v>5846</v>
      </c>
      <c r="K2208" t="s">
        <v>400</v>
      </c>
      <c r="L2208" t="s">
        <v>8652</v>
      </c>
      <c r="M2208">
        <v>99236</v>
      </c>
      <c r="N2208">
        <v>33903</v>
      </c>
      <c r="O2208" t="s">
        <v>2079</v>
      </c>
      <c r="P2208">
        <v>0</v>
      </c>
      <c r="Q2208" t="s">
        <v>8653</v>
      </c>
      <c r="R2208" t="s">
        <v>8654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8344</v>
      </c>
      <c r="C2209">
        <v>233</v>
      </c>
      <c r="D2209">
        <v>98</v>
      </c>
      <c r="E2209">
        <v>406</v>
      </c>
      <c r="F2209">
        <v>406</v>
      </c>
      <c r="G2209" t="s">
        <v>460</v>
      </c>
      <c r="H2209">
        <v>860</v>
      </c>
      <c r="I2209">
        <v>32774834</v>
      </c>
      <c r="J2209" t="s">
        <v>1022</v>
      </c>
      <c r="K2209" t="s">
        <v>8655</v>
      </c>
      <c r="L2209" t="s">
        <v>8656</v>
      </c>
      <c r="M2209">
        <v>136048</v>
      </c>
      <c r="N2209">
        <v>2609</v>
      </c>
      <c r="O2209" t="s">
        <v>8344</v>
      </c>
      <c r="P2209">
        <v>5</v>
      </c>
      <c r="Q2209" t="s">
        <v>8657</v>
      </c>
      <c r="R2209" t="s">
        <v>8658</v>
      </c>
      <c r="S2209">
        <v>700</v>
      </c>
      <c r="T2209" t="s">
        <v>37</v>
      </c>
      <c r="U2209" t="s">
        <v>38</v>
      </c>
      <c r="V2209" t="s">
        <v>350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5712</v>
      </c>
      <c r="C2210">
        <v>282</v>
      </c>
      <c r="D2210">
        <v>92</v>
      </c>
      <c r="E2210">
        <v>34</v>
      </c>
      <c r="F2210">
        <v>322</v>
      </c>
      <c r="G2210" t="s">
        <v>8659</v>
      </c>
      <c r="H2210">
        <v>383</v>
      </c>
      <c r="I2210">
        <v>34334256</v>
      </c>
      <c r="J2210" t="s">
        <v>3330</v>
      </c>
      <c r="K2210" t="s">
        <v>8660</v>
      </c>
      <c r="L2210" t="s">
        <v>8661</v>
      </c>
      <c r="M2210">
        <v>35131</v>
      </c>
      <c r="N2210">
        <v>1945</v>
      </c>
      <c r="O2210" t="s">
        <v>8662</v>
      </c>
      <c r="P2210">
        <v>0</v>
      </c>
      <c r="Q2210" t="s">
        <v>8663</v>
      </c>
      <c r="R2210" t="s">
        <v>8664</v>
      </c>
      <c r="S2210">
        <v>255</v>
      </c>
      <c r="T2210" t="s">
        <v>37</v>
      </c>
      <c r="U2210" t="s">
        <v>38</v>
      </c>
      <c r="V2210" t="s">
        <v>350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1152</v>
      </c>
      <c r="C2211">
        <v>57</v>
      </c>
      <c r="D2211">
        <v>123</v>
      </c>
      <c r="E2211">
        <v>36</v>
      </c>
      <c r="F2211">
        <v>631</v>
      </c>
      <c r="G2211" t="s">
        <v>996</v>
      </c>
      <c r="H2211">
        <v>10000</v>
      </c>
      <c r="I2211">
        <v>32051917</v>
      </c>
      <c r="J2211" t="s">
        <v>1025</v>
      </c>
      <c r="K2211" t="s">
        <v>8665</v>
      </c>
      <c r="L2211" t="s">
        <v>8666</v>
      </c>
      <c r="M2211">
        <v>42315</v>
      </c>
      <c r="N2211">
        <v>12338</v>
      </c>
      <c r="O2211" t="s">
        <v>3141</v>
      </c>
      <c r="P2211">
        <v>0</v>
      </c>
      <c r="Q2211" t="s">
        <v>8667</v>
      </c>
      <c r="R2211" t="s">
        <v>8668</v>
      </c>
      <c r="S2211">
        <v>140</v>
      </c>
      <c r="T2211" t="s">
        <v>37</v>
      </c>
      <c r="U2211" t="s">
        <v>38</v>
      </c>
      <c r="V2211" t="s">
        <v>350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4586</v>
      </c>
      <c r="C2212">
        <v>153</v>
      </c>
      <c r="D2212">
        <v>88</v>
      </c>
      <c r="E2212">
        <v>92</v>
      </c>
      <c r="F2212">
        <v>636</v>
      </c>
      <c r="G2212" t="s">
        <v>597</v>
      </c>
      <c r="H2212">
        <v>31000</v>
      </c>
      <c r="I2212">
        <v>32014289</v>
      </c>
      <c r="J2212" t="s">
        <v>809</v>
      </c>
      <c r="K2212" t="s">
        <v>8669</v>
      </c>
      <c r="L2212" t="s">
        <v>8670</v>
      </c>
      <c r="M2212">
        <v>50337</v>
      </c>
      <c r="N2212">
        <v>34319</v>
      </c>
      <c r="O2212" t="s">
        <v>679</v>
      </c>
      <c r="P2212">
        <v>8</v>
      </c>
      <c r="Q2212" t="s">
        <v>8671</v>
      </c>
      <c r="R2212" t="s">
        <v>8672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8673</v>
      </c>
      <c r="C2213">
        <v>20</v>
      </c>
      <c r="D2213">
        <v>158</v>
      </c>
      <c r="E2213">
        <v>32</v>
      </c>
      <c r="F2213">
        <v>417</v>
      </c>
      <c r="G2213" t="s">
        <v>8674</v>
      </c>
      <c r="H2213">
        <v>16000</v>
      </c>
      <c r="J2213" t="s">
        <v>8675</v>
      </c>
      <c r="K2213" t="s">
        <v>1574</v>
      </c>
      <c r="L2213" t="s">
        <v>8676</v>
      </c>
      <c r="M2213">
        <v>9352</v>
      </c>
      <c r="N2213">
        <v>17775</v>
      </c>
      <c r="O2213" t="s">
        <v>2026</v>
      </c>
      <c r="P2213">
        <v>3</v>
      </c>
      <c r="Q2213" t="s">
        <v>8677</v>
      </c>
      <c r="R2213" t="s">
        <v>8678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3837</v>
      </c>
      <c r="C2214">
        <v>324</v>
      </c>
      <c r="D2214">
        <v>128</v>
      </c>
      <c r="E2214">
        <v>835</v>
      </c>
      <c r="F2214">
        <v>755</v>
      </c>
      <c r="G2214" t="s">
        <v>2022</v>
      </c>
      <c r="H2214">
        <v>11000</v>
      </c>
      <c r="I2214">
        <v>31838002</v>
      </c>
      <c r="J2214" t="s">
        <v>3726</v>
      </c>
      <c r="K2214" t="s">
        <v>72</v>
      </c>
      <c r="L2214" t="s">
        <v>8679</v>
      </c>
      <c r="M2214">
        <v>136673</v>
      </c>
      <c r="N2214">
        <v>13189</v>
      </c>
      <c r="O2214" t="s">
        <v>8680</v>
      </c>
      <c r="P2214">
        <v>1</v>
      </c>
      <c r="Q2214" t="s">
        <v>8681</v>
      </c>
      <c r="R2214" t="s">
        <v>8682</v>
      </c>
      <c r="S2214">
        <v>281</v>
      </c>
      <c r="T2214" t="s">
        <v>37</v>
      </c>
      <c r="U2214" t="s">
        <v>38</v>
      </c>
      <c r="V2214" t="s">
        <v>350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315</v>
      </c>
      <c r="C2215">
        <v>122</v>
      </c>
      <c r="D2215">
        <v>107</v>
      </c>
      <c r="E2215">
        <v>58</v>
      </c>
      <c r="F2215">
        <v>47</v>
      </c>
      <c r="G2215" t="s">
        <v>8683</v>
      </c>
      <c r="H2215">
        <v>141</v>
      </c>
      <c r="I2215">
        <v>36874745</v>
      </c>
      <c r="J2215" t="s">
        <v>8684</v>
      </c>
      <c r="K2215" t="s">
        <v>7648</v>
      </c>
      <c r="L2215" t="s">
        <v>8685</v>
      </c>
      <c r="M2215">
        <v>12276</v>
      </c>
      <c r="N2215">
        <v>389</v>
      </c>
      <c r="O2215" t="s">
        <v>8686</v>
      </c>
      <c r="P2215">
        <v>2</v>
      </c>
      <c r="Q2215" t="s">
        <v>8687</v>
      </c>
      <c r="R2215" t="s">
        <v>8688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8689</v>
      </c>
      <c r="C2216">
        <v>156</v>
      </c>
      <c r="D2216">
        <v>91</v>
      </c>
      <c r="E2216">
        <v>17</v>
      </c>
      <c r="F2216">
        <v>78</v>
      </c>
      <c r="G2216" t="s">
        <v>6780</v>
      </c>
      <c r="H2216">
        <v>534</v>
      </c>
      <c r="I2216">
        <v>30079316</v>
      </c>
      <c r="J2216" t="s">
        <v>4189</v>
      </c>
      <c r="K2216" t="s">
        <v>8690</v>
      </c>
      <c r="L2216" t="s">
        <v>8691</v>
      </c>
      <c r="M2216">
        <v>75920</v>
      </c>
      <c r="N2216">
        <v>1083</v>
      </c>
      <c r="O2216" t="s">
        <v>8692</v>
      </c>
      <c r="P2216">
        <v>0</v>
      </c>
      <c r="Q2216" t="s">
        <v>8693</v>
      </c>
      <c r="R2216" t="s">
        <v>8694</v>
      </c>
      <c r="S2216">
        <v>474</v>
      </c>
      <c r="T2216" t="s">
        <v>37</v>
      </c>
      <c r="U2216" t="s">
        <v>38</v>
      </c>
      <c r="V2216" t="s">
        <v>350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8695</v>
      </c>
      <c r="C2217">
        <v>161</v>
      </c>
      <c r="D2217">
        <v>90</v>
      </c>
      <c r="E2217">
        <v>12</v>
      </c>
      <c r="F2217">
        <v>587</v>
      </c>
      <c r="G2217" t="s">
        <v>2829</v>
      </c>
      <c r="H2217">
        <v>786</v>
      </c>
      <c r="I2217">
        <v>35033759</v>
      </c>
      <c r="J2217" t="s">
        <v>2005</v>
      </c>
      <c r="K2217" t="s">
        <v>4915</v>
      </c>
      <c r="L2217" t="s">
        <v>8696</v>
      </c>
      <c r="M2217">
        <v>55008</v>
      </c>
      <c r="N2217">
        <v>2462</v>
      </c>
      <c r="O2217" t="s">
        <v>7076</v>
      </c>
      <c r="P2217">
        <v>4</v>
      </c>
      <c r="Q2217" t="s">
        <v>8697</v>
      </c>
      <c r="R2217" t="s">
        <v>8698</v>
      </c>
      <c r="S2217">
        <v>93</v>
      </c>
      <c r="T2217" t="s">
        <v>37</v>
      </c>
      <c r="U2217" t="s">
        <v>38</v>
      </c>
      <c r="V2217" t="s">
        <v>350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8699</v>
      </c>
      <c r="C2218">
        <v>69</v>
      </c>
      <c r="D2218">
        <v>115</v>
      </c>
      <c r="E2218">
        <v>39</v>
      </c>
      <c r="F2218">
        <v>254</v>
      </c>
      <c r="G2218" t="s">
        <v>1638</v>
      </c>
      <c r="H2218">
        <v>13000</v>
      </c>
      <c r="I2218">
        <v>29753944</v>
      </c>
      <c r="J2218" t="s">
        <v>1025</v>
      </c>
      <c r="K2218" t="s">
        <v>324</v>
      </c>
      <c r="L2218" t="s">
        <v>8700</v>
      </c>
      <c r="M2218">
        <v>90677</v>
      </c>
      <c r="N2218">
        <v>14275</v>
      </c>
      <c r="O2218" t="s">
        <v>8701</v>
      </c>
      <c r="P2218">
        <v>3</v>
      </c>
      <c r="Q2218" t="s">
        <v>8702</v>
      </c>
      <c r="R2218" t="s">
        <v>8703</v>
      </c>
      <c r="S2218">
        <v>389</v>
      </c>
      <c r="T2218" t="s">
        <v>37</v>
      </c>
      <c r="U2218" t="s">
        <v>38</v>
      </c>
      <c r="V2218" t="s">
        <v>350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8704</v>
      </c>
      <c r="C2219">
        <v>121</v>
      </c>
      <c r="D2219">
        <v>101</v>
      </c>
      <c r="E2219">
        <v>29</v>
      </c>
      <c r="F2219">
        <v>429</v>
      </c>
      <c r="G2219" t="s">
        <v>7230</v>
      </c>
      <c r="H2219">
        <v>812</v>
      </c>
      <c r="I2219">
        <v>29062561</v>
      </c>
      <c r="J2219" t="s">
        <v>755</v>
      </c>
      <c r="K2219" t="s">
        <v>372</v>
      </c>
      <c r="L2219" t="s">
        <v>8705</v>
      </c>
      <c r="M2219">
        <v>23424</v>
      </c>
      <c r="N2219">
        <v>3292</v>
      </c>
      <c r="O2219" t="s">
        <v>8706</v>
      </c>
      <c r="P2219">
        <v>0</v>
      </c>
      <c r="Q2219" t="s">
        <v>8707</v>
      </c>
      <c r="R2219" t="s">
        <v>8708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2323</v>
      </c>
      <c r="C2220">
        <v>258</v>
      </c>
      <c r="D2220">
        <v>113</v>
      </c>
      <c r="E2220">
        <v>108</v>
      </c>
      <c r="F2220">
        <v>22</v>
      </c>
      <c r="G2220" t="s">
        <v>8709</v>
      </c>
      <c r="H2220">
        <v>1000</v>
      </c>
      <c r="I2220">
        <v>31146570</v>
      </c>
      <c r="J2220" t="s">
        <v>1861</v>
      </c>
      <c r="K2220" t="s">
        <v>107</v>
      </c>
      <c r="L2220" t="s">
        <v>8710</v>
      </c>
      <c r="M2220">
        <v>55441</v>
      </c>
      <c r="N2220">
        <v>1136</v>
      </c>
      <c r="O2220" t="s">
        <v>8711</v>
      </c>
      <c r="P2220">
        <v>3</v>
      </c>
      <c r="Q2220" t="s">
        <v>8712</v>
      </c>
      <c r="R2220" t="s">
        <v>8713</v>
      </c>
      <c r="S2220">
        <v>165</v>
      </c>
      <c r="T2220" t="s">
        <v>37</v>
      </c>
      <c r="U2220" t="s">
        <v>38</v>
      </c>
      <c r="V2220" t="s">
        <v>350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3433</v>
      </c>
      <c r="C2221">
        <v>174</v>
      </c>
      <c r="D2221">
        <v>113</v>
      </c>
      <c r="E2221">
        <v>350</v>
      </c>
      <c r="F2221">
        <v>619</v>
      </c>
      <c r="G2221" t="s">
        <v>1223</v>
      </c>
      <c r="H2221">
        <v>1000</v>
      </c>
      <c r="I2221">
        <v>27277055</v>
      </c>
      <c r="J2221" t="s">
        <v>3574</v>
      </c>
      <c r="K2221" t="s">
        <v>5353</v>
      </c>
      <c r="L2221" t="s">
        <v>8714</v>
      </c>
      <c r="M2221">
        <v>143137</v>
      </c>
      <c r="N2221">
        <v>3141</v>
      </c>
      <c r="O2221" t="s">
        <v>1119</v>
      </c>
      <c r="P2221">
        <v>0</v>
      </c>
      <c r="Q2221" t="s">
        <v>8715</v>
      </c>
      <c r="R2221" t="s">
        <v>8716</v>
      </c>
      <c r="S2221">
        <v>602</v>
      </c>
      <c r="T2221" t="s">
        <v>37</v>
      </c>
      <c r="U2221" t="s">
        <v>56</v>
      </c>
      <c r="V2221" t="s">
        <v>350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8717</v>
      </c>
      <c r="C2222">
        <v>141</v>
      </c>
      <c r="D2222">
        <v>87</v>
      </c>
      <c r="E2222">
        <v>2</v>
      </c>
      <c r="F2222">
        <v>270</v>
      </c>
      <c r="G2222" t="s">
        <v>8718</v>
      </c>
      <c r="H2222">
        <v>741</v>
      </c>
      <c r="I2222">
        <v>26876529</v>
      </c>
      <c r="J2222" t="s">
        <v>2889</v>
      </c>
      <c r="K2222" t="s">
        <v>4316</v>
      </c>
      <c r="L2222" t="s">
        <v>8719</v>
      </c>
      <c r="M2222">
        <v>26624</v>
      </c>
      <c r="N2222">
        <v>1834</v>
      </c>
      <c r="O2222" t="s">
        <v>8720</v>
      </c>
      <c r="P2222">
        <v>1</v>
      </c>
      <c r="Q2222" t="s">
        <v>8721</v>
      </c>
      <c r="R2222" t="s">
        <v>8722</v>
      </c>
      <c r="S2222">
        <v>189</v>
      </c>
      <c r="T2222" t="s">
        <v>37</v>
      </c>
      <c r="U2222" t="s">
        <v>389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7599</v>
      </c>
      <c r="C2223">
        <v>31</v>
      </c>
      <c r="D2223">
        <v>101</v>
      </c>
      <c r="E2223">
        <v>154</v>
      </c>
      <c r="F2223">
        <v>497</v>
      </c>
      <c r="G2223" t="s">
        <v>5532</v>
      </c>
      <c r="H2223">
        <v>1000</v>
      </c>
      <c r="I2223">
        <v>53146000</v>
      </c>
      <c r="J2223" t="s">
        <v>1018</v>
      </c>
      <c r="K2223" t="s">
        <v>210</v>
      </c>
      <c r="L2223" t="s">
        <v>8723</v>
      </c>
      <c r="M2223">
        <v>9845</v>
      </c>
      <c r="N2223">
        <v>3174</v>
      </c>
      <c r="O2223" t="s">
        <v>1522</v>
      </c>
      <c r="P2223">
        <v>1</v>
      </c>
      <c r="Q2223" t="s">
        <v>8724</v>
      </c>
      <c r="R2223" t="s">
        <v>8725</v>
      </c>
      <c r="S2223">
        <v>77</v>
      </c>
      <c r="T2223" t="s">
        <v>37</v>
      </c>
      <c r="U2223" t="s">
        <v>38</v>
      </c>
      <c r="V2223" t="s">
        <v>350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739</v>
      </c>
      <c r="C2224">
        <v>222</v>
      </c>
      <c r="D2224">
        <v>111</v>
      </c>
      <c r="E2224">
        <v>79</v>
      </c>
      <c r="F2224">
        <v>287</v>
      </c>
      <c r="G2224" t="s">
        <v>1849</v>
      </c>
      <c r="H2224">
        <v>26000</v>
      </c>
      <c r="I2224">
        <v>30028592</v>
      </c>
      <c r="J2224" t="s">
        <v>3060</v>
      </c>
      <c r="K2224" t="s">
        <v>224</v>
      </c>
      <c r="L2224" t="s">
        <v>8726</v>
      </c>
      <c r="M2224">
        <v>152247</v>
      </c>
      <c r="N2224">
        <v>27755</v>
      </c>
      <c r="O2224" t="s">
        <v>3834</v>
      </c>
      <c r="P2224">
        <v>0</v>
      </c>
      <c r="Q2224" t="s">
        <v>8727</v>
      </c>
      <c r="R2224" t="s">
        <v>8728</v>
      </c>
      <c r="S2224">
        <v>189</v>
      </c>
      <c r="T2224" t="s">
        <v>37</v>
      </c>
      <c r="U2224" t="s">
        <v>56</v>
      </c>
      <c r="V2224" t="s">
        <v>350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764</v>
      </c>
      <c r="C2225">
        <v>273</v>
      </c>
      <c r="D2225">
        <v>108</v>
      </c>
      <c r="E2225">
        <v>1000</v>
      </c>
      <c r="F2225">
        <v>1000</v>
      </c>
      <c r="G2225" t="s">
        <v>76</v>
      </c>
      <c r="H2225">
        <v>14000</v>
      </c>
      <c r="I2225">
        <v>34126138</v>
      </c>
      <c r="J2225" t="s">
        <v>4705</v>
      </c>
      <c r="K2225" t="s">
        <v>150</v>
      </c>
      <c r="L2225" t="s">
        <v>8729</v>
      </c>
      <c r="M2225">
        <v>666937</v>
      </c>
      <c r="N2225">
        <v>19364</v>
      </c>
      <c r="O2225" t="s">
        <v>107</v>
      </c>
      <c r="P2225">
        <v>1</v>
      </c>
      <c r="Q2225" t="s">
        <v>8730</v>
      </c>
      <c r="R2225" t="s">
        <v>8731</v>
      </c>
      <c r="S2225">
        <v>1514</v>
      </c>
      <c r="T2225" t="s">
        <v>37</v>
      </c>
      <c r="U2225" t="s">
        <v>38</v>
      </c>
      <c r="V2225" t="s">
        <v>350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2919</v>
      </c>
      <c r="C2226">
        <v>91</v>
      </c>
      <c r="D2226">
        <v>105</v>
      </c>
      <c r="E2226">
        <v>99</v>
      </c>
      <c r="F2226">
        <v>518</v>
      </c>
      <c r="G2226" t="s">
        <v>8732</v>
      </c>
      <c r="H2226">
        <v>2000</v>
      </c>
      <c r="I2226">
        <v>25677801</v>
      </c>
      <c r="J2226" t="s">
        <v>1247</v>
      </c>
      <c r="K2226" t="s">
        <v>844</v>
      </c>
      <c r="L2226" t="s">
        <v>8733</v>
      </c>
      <c r="M2226">
        <v>41273</v>
      </c>
      <c r="N2226">
        <v>4813</v>
      </c>
      <c r="O2226" t="s">
        <v>8734</v>
      </c>
      <c r="P2226">
        <v>6</v>
      </c>
      <c r="Q2226" t="s">
        <v>8735</v>
      </c>
      <c r="R2226" t="s">
        <v>8736</v>
      </c>
      <c r="S2226">
        <v>136</v>
      </c>
      <c r="T2226" t="s">
        <v>37</v>
      </c>
      <c r="U2226" t="s">
        <v>38</v>
      </c>
      <c r="V2226" t="s">
        <v>84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304</v>
      </c>
      <c r="C2227">
        <v>190</v>
      </c>
      <c r="D2227">
        <v>109</v>
      </c>
      <c r="E2227">
        <v>453</v>
      </c>
      <c r="F2227">
        <v>2000</v>
      </c>
      <c r="G2227" t="s">
        <v>154</v>
      </c>
      <c r="H2227">
        <v>18000</v>
      </c>
      <c r="I2227">
        <v>26415649</v>
      </c>
      <c r="J2227" t="s">
        <v>282</v>
      </c>
      <c r="K2227" t="s">
        <v>353</v>
      </c>
      <c r="L2227" t="s">
        <v>8737</v>
      </c>
      <c r="M2227">
        <v>94892</v>
      </c>
      <c r="N2227">
        <v>33878</v>
      </c>
      <c r="O2227" t="s">
        <v>3517</v>
      </c>
      <c r="P2227">
        <v>4</v>
      </c>
      <c r="Q2227" t="s">
        <v>8738</v>
      </c>
      <c r="R2227" t="s">
        <v>8739</v>
      </c>
      <c r="S2227">
        <v>189</v>
      </c>
      <c r="T2227" t="s">
        <v>37</v>
      </c>
      <c r="U2227" t="s">
        <v>38</v>
      </c>
      <c r="V2227" t="s">
        <v>350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1148</v>
      </c>
      <c r="C2228">
        <v>427</v>
      </c>
      <c r="D2228">
        <v>109</v>
      </c>
      <c r="E2228">
        <v>1000</v>
      </c>
      <c r="F2228">
        <v>24</v>
      </c>
      <c r="G2228" t="s">
        <v>8740</v>
      </c>
      <c r="H2228">
        <v>177</v>
      </c>
      <c r="I2228">
        <v>26003149</v>
      </c>
      <c r="J2228" t="s">
        <v>926</v>
      </c>
      <c r="K2228" t="s">
        <v>1631</v>
      </c>
      <c r="L2228" t="s">
        <v>8741</v>
      </c>
      <c r="M2228">
        <v>185587</v>
      </c>
      <c r="N2228">
        <v>278</v>
      </c>
      <c r="O2228" t="s">
        <v>8742</v>
      </c>
      <c r="P2228">
        <v>6</v>
      </c>
      <c r="Q2228" t="s">
        <v>8743</v>
      </c>
      <c r="R2228" t="s">
        <v>8744</v>
      </c>
      <c r="S2228">
        <v>401</v>
      </c>
      <c r="T2228" t="s">
        <v>37</v>
      </c>
      <c r="U2228" t="s">
        <v>56</v>
      </c>
      <c r="V2228" t="s">
        <v>350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8745</v>
      </c>
      <c r="C2229">
        <v>93</v>
      </c>
      <c r="D2229">
        <v>99</v>
      </c>
      <c r="E2229">
        <v>26</v>
      </c>
      <c r="F2229">
        <v>650</v>
      </c>
      <c r="G2229" t="s">
        <v>4937</v>
      </c>
      <c r="H2229">
        <v>720</v>
      </c>
      <c r="I2229">
        <v>25584685</v>
      </c>
      <c r="J2229" t="s">
        <v>8746</v>
      </c>
      <c r="K2229" t="s">
        <v>8747</v>
      </c>
      <c r="L2229" t="s">
        <v>8748</v>
      </c>
      <c r="M2229">
        <v>15877</v>
      </c>
      <c r="N2229">
        <v>3327</v>
      </c>
      <c r="O2229" t="s">
        <v>1969</v>
      </c>
      <c r="P2229">
        <v>5</v>
      </c>
      <c r="Q2229" t="s">
        <v>8749</v>
      </c>
      <c r="R2229" t="s">
        <v>8750</v>
      </c>
      <c r="S2229">
        <v>102</v>
      </c>
      <c r="T2229" t="s">
        <v>37</v>
      </c>
      <c r="U2229" t="s">
        <v>38</v>
      </c>
      <c r="V2229" t="s">
        <v>84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8751</v>
      </c>
      <c r="C2230">
        <v>292</v>
      </c>
      <c r="D2230">
        <v>98</v>
      </c>
      <c r="E2230">
        <v>35</v>
      </c>
      <c r="F2230">
        <v>16</v>
      </c>
      <c r="G2230" t="s">
        <v>8752</v>
      </c>
      <c r="H2230">
        <v>125</v>
      </c>
      <c r="I2230">
        <v>29975979</v>
      </c>
      <c r="J2230" t="s">
        <v>1057</v>
      </c>
      <c r="K2230" t="s">
        <v>8753</v>
      </c>
      <c r="L2230" t="s">
        <v>8754</v>
      </c>
      <c r="M2230">
        <v>105797</v>
      </c>
      <c r="N2230">
        <v>189</v>
      </c>
      <c r="O2230" t="s">
        <v>8755</v>
      </c>
      <c r="P2230">
        <v>0</v>
      </c>
      <c r="Q2230" t="s">
        <v>8756</v>
      </c>
      <c r="R2230" t="s">
        <v>8757</v>
      </c>
      <c r="S2230">
        <v>281</v>
      </c>
      <c r="T2230" t="s">
        <v>37</v>
      </c>
      <c r="U2230" t="s">
        <v>243</v>
      </c>
      <c r="V2230" t="s">
        <v>350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8758</v>
      </c>
      <c r="C2231">
        <v>180</v>
      </c>
      <c r="D2231">
        <v>104</v>
      </c>
      <c r="E2231">
        <v>14</v>
      </c>
      <c r="F2231">
        <v>756</v>
      </c>
      <c r="G2231" t="s">
        <v>2275</v>
      </c>
      <c r="H2231">
        <v>2000</v>
      </c>
      <c r="I2231">
        <v>31584722</v>
      </c>
      <c r="J2231" t="s">
        <v>816</v>
      </c>
      <c r="K2231" t="s">
        <v>407</v>
      </c>
      <c r="L2231" t="s">
        <v>8759</v>
      </c>
      <c r="M2231">
        <v>101730</v>
      </c>
      <c r="N2231">
        <v>5707</v>
      </c>
      <c r="O2231" t="s">
        <v>8760</v>
      </c>
      <c r="P2231">
        <v>1</v>
      </c>
      <c r="Q2231" t="s">
        <v>8761</v>
      </c>
      <c r="R2231" t="s">
        <v>8762</v>
      </c>
      <c r="S2231">
        <v>131</v>
      </c>
      <c r="T2231" t="s">
        <v>37</v>
      </c>
      <c r="U2231" t="s">
        <v>38</v>
      </c>
      <c r="V2231" t="s">
        <v>350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8763</v>
      </c>
      <c r="C2232">
        <v>94</v>
      </c>
      <c r="D2232">
        <v>109</v>
      </c>
      <c r="E2232">
        <v>15</v>
      </c>
      <c r="F2232">
        <v>350</v>
      </c>
      <c r="G2232" t="s">
        <v>7179</v>
      </c>
      <c r="H2232">
        <v>3000</v>
      </c>
      <c r="I2232">
        <v>23179303</v>
      </c>
      <c r="J2232" t="s">
        <v>7566</v>
      </c>
      <c r="K2232" t="s">
        <v>2303</v>
      </c>
      <c r="L2232" t="s">
        <v>8764</v>
      </c>
      <c r="M2232">
        <v>32951</v>
      </c>
      <c r="N2232">
        <v>4257</v>
      </c>
      <c r="O2232" t="s">
        <v>8765</v>
      </c>
      <c r="P2232">
        <v>3</v>
      </c>
      <c r="Q2232" t="s">
        <v>8766</v>
      </c>
      <c r="R2232" t="s">
        <v>8767</v>
      </c>
      <c r="S2232">
        <v>44</v>
      </c>
      <c r="T2232" t="s">
        <v>37</v>
      </c>
      <c r="U2232" t="s">
        <v>8768</v>
      </c>
      <c r="V2232" t="s">
        <v>84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8769</v>
      </c>
      <c r="C2233">
        <v>112</v>
      </c>
      <c r="D2233">
        <v>75</v>
      </c>
      <c r="E2233">
        <v>19</v>
      </c>
      <c r="F2233">
        <v>806</v>
      </c>
      <c r="G2233" t="s">
        <v>6091</v>
      </c>
      <c r="H2233">
        <v>1000</v>
      </c>
      <c r="I2233">
        <v>23078294</v>
      </c>
      <c r="J2233" t="s">
        <v>3330</v>
      </c>
      <c r="K2233" t="s">
        <v>1291</v>
      </c>
      <c r="L2233" t="s">
        <v>8770</v>
      </c>
      <c r="M2233">
        <v>25870</v>
      </c>
      <c r="N2233">
        <v>3590</v>
      </c>
      <c r="O2233" t="s">
        <v>6774</v>
      </c>
      <c r="P2233">
        <v>0</v>
      </c>
      <c r="Q2233" t="s">
        <v>8771</v>
      </c>
      <c r="R2233" t="s">
        <v>8772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3716</v>
      </c>
      <c r="C2234">
        <v>20</v>
      </c>
      <c r="D2234">
        <v>119</v>
      </c>
      <c r="E2234">
        <v>23</v>
      </c>
      <c r="F2234">
        <v>748</v>
      </c>
      <c r="G2234" t="s">
        <v>1366</v>
      </c>
      <c r="H2234">
        <v>25000</v>
      </c>
      <c r="I2234">
        <v>21413105</v>
      </c>
      <c r="J2234" t="s">
        <v>8773</v>
      </c>
      <c r="K2234" t="s">
        <v>92</v>
      </c>
      <c r="L2234" t="s">
        <v>8774</v>
      </c>
      <c r="M2234">
        <v>15230</v>
      </c>
      <c r="N2234">
        <v>45841</v>
      </c>
      <c r="O2234" t="s">
        <v>551</v>
      </c>
      <c r="P2234">
        <v>1</v>
      </c>
      <c r="Q2234" t="s">
        <v>8775</v>
      </c>
      <c r="R2234" t="s">
        <v>8776</v>
      </c>
      <c r="S2234">
        <v>97</v>
      </c>
      <c r="T2234" t="s">
        <v>37</v>
      </c>
      <c r="U2234" t="s">
        <v>243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8777</v>
      </c>
      <c r="C2235">
        <v>84</v>
      </c>
      <c r="D2235">
        <v>90</v>
      </c>
      <c r="E2235">
        <v>0</v>
      </c>
      <c r="F2235">
        <v>518</v>
      </c>
      <c r="G2235" t="s">
        <v>1157</v>
      </c>
      <c r="H2235">
        <v>681</v>
      </c>
      <c r="I2235">
        <v>25077977</v>
      </c>
      <c r="J2235" t="s">
        <v>959</v>
      </c>
      <c r="K2235" t="s">
        <v>1048</v>
      </c>
      <c r="L2235" t="s">
        <v>8778</v>
      </c>
      <c r="M2235">
        <v>10986</v>
      </c>
      <c r="N2235">
        <v>2486</v>
      </c>
      <c r="O2235" t="s">
        <v>8734</v>
      </c>
      <c r="P2235">
        <v>0</v>
      </c>
      <c r="Q2235" t="s">
        <v>8779</v>
      </c>
      <c r="R2235" t="s">
        <v>8780</v>
      </c>
      <c r="S2235">
        <v>84</v>
      </c>
      <c r="T2235" t="s">
        <v>37</v>
      </c>
      <c r="U2235" t="s">
        <v>38</v>
      </c>
      <c r="V2235" t="s">
        <v>84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997</v>
      </c>
      <c r="C2236">
        <v>120</v>
      </c>
      <c r="D2236">
        <v>97</v>
      </c>
      <c r="E2236">
        <v>212</v>
      </c>
      <c r="F2236">
        <v>637</v>
      </c>
      <c r="G2236" t="s">
        <v>5755</v>
      </c>
      <c r="H2236">
        <v>960</v>
      </c>
      <c r="I2236">
        <v>23292105</v>
      </c>
      <c r="J2236" t="s">
        <v>6731</v>
      </c>
      <c r="K2236" t="s">
        <v>7415</v>
      </c>
      <c r="L2236" t="s">
        <v>8781</v>
      </c>
      <c r="M2236">
        <v>39541</v>
      </c>
      <c r="N2236">
        <v>3261</v>
      </c>
      <c r="O2236" t="s">
        <v>8782</v>
      </c>
      <c r="P2236">
        <v>0</v>
      </c>
      <c r="Q2236" t="s">
        <v>8783</v>
      </c>
      <c r="R2236" t="s">
        <v>8784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8785</v>
      </c>
      <c r="C2237">
        <v>90</v>
      </c>
      <c r="D2237">
        <v>103</v>
      </c>
      <c r="E2237">
        <v>31</v>
      </c>
      <c r="F2237">
        <v>733</v>
      </c>
      <c r="G2237" t="s">
        <v>8786</v>
      </c>
      <c r="H2237">
        <v>12000</v>
      </c>
      <c r="I2237">
        <v>26870825</v>
      </c>
      <c r="J2237" t="s">
        <v>4069</v>
      </c>
      <c r="K2237" t="s">
        <v>203</v>
      </c>
      <c r="L2237" t="s">
        <v>8787</v>
      </c>
      <c r="M2237">
        <v>22604</v>
      </c>
      <c r="N2237">
        <v>14903</v>
      </c>
      <c r="O2237" t="s">
        <v>8788</v>
      </c>
      <c r="P2237">
        <v>3</v>
      </c>
      <c r="Q2237" t="s">
        <v>8789</v>
      </c>
      <c r="R2237" t="s">
        <v>8790</v>
      </c>
      <c r="S2237">
        <v>124</v>
      </c>
      <c r="T2237" t="s">
        <v>37</v>
      </c>
      <c r="U2237" t="s">
        <v>435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2689</v>
      </c>
      <c r="C2238">
        <v>103</v>
      </c>
      <c r="D2238">
        <v>89</v>
      </c>
      <c r="E2238">
        <v>0</v>
      </c>
      <c r="F2238">
        <v>470</v>
      </c>
      <c r="G2238" t="s">
        <v>320</v>
      </c>
      <c r="H2238">
        <v>87000</v>
      </c>
      <c r="I2238">
        <v>20916309</v>
      </c>
      <c r="J2238" t="s">
        <v>309</v>
      </c>
      <c r="K2238" t="s">
        <v>310</v>
      </c>
      <c r="L2238" t="s">
        <v>8791</v>
      </c>
      <c r="M2238">
        <v>5332</v>
      </c>
      <c r="N2238">
        <v>88422</v>
      </c>
      <c r="O2238" t="s">
        <v>8792</v>
      </c>
      <c r="P2238">
        <v>4</v>
      </c>
      <c r="Q2238" t="s">
        <v>8793</v>
      </c>
      <c r="R2238" t="s">
        <v>8794</v>
      </c>
      <c r="S2238">
        <v>37</v>
      </c>
      <c r="T2238" t="s">
        <v>37</v>
      </c>
      <c r="U2238" t="s">
        <v>38</v>
      </c>
      <c r="V2238" t="s">
        <v>84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3837</v>
      </c>
      <c r="C2239">
        <v>59</v>
      </c>
      <c r="D2239">
        <v>106</v>
      </c>
      <c r="E2239">
        <v>835</v>
      </c>
      <c r="F2239">
        <v>458</v>
      </c>
      <c r="G2239" t="s">
        <v>536</v>
      </c>
      <c r="H2239">
        <v>1000</v>
      </c>
      <c r="I2239">
        <v>21200000</v>
      </c>
      <c r="J2239" t="s">
        <v>6979</v>
      </c>
      <c r="K2239" t="s">
        <v>2258</v>
      </c>
      <c r="L2239" t="s">
        <v>8795</v>
      </c>
      <c r="M2239">
        <v>34774</v>
      </c>
      <c r="N2239">
        <v>3598</v>
      </c>
      <c r="O2239" t="s">
        <v>2380</v>
      </c>
      <c r="P2239">
        <v>0</v>
      </c>
      <c r="Q2239" t="s">
        <v>8796</v>
      </c>
      <c r="R2239" t="s">
        <v>8797</v>
      </c>
      <c r="S2239">
        <v>162</v>
      </c>
      <c r="T2239" t="s">
        <v>37</v>
      </c>
      <c r="U2239" t="s">
        <v>38</v>
      </c>
      <c r="V2239" t="s">
        <v>350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8798</v>
      </c>
      <c r="C2240">
        <v>86</v>
      </c>
      <c r="D2240">
        <v>96</v>
      </c>
      <c r="E2240">
        <v>24</v>
      </c>
      <c r="F2240">
        <v>374</v>
      </c>
      <c r="G2240" t="s">
        <v>1052</v>
      </c>
      <c r="H2240">
        <v>646</v>
      </c>
      <c r="I2240">
        <v>28876924</v>
      </c>
      <c r="J2240" t="s">
        <v>8799</v>
      </c>
      <c r="K2240" t="s">
        <v>8800</v>
      </c>
      <c r="L2240" t="s">
        <v>8801</v>
      </c>
      <c r="M2240">
        <v>4303</v>
      </c>
      <c r="N2240">
        <v>1780</v>
      </c>
      <c r="O2240" t="s">
        <v>7603</v>
      </c>
      <c r="P2240">
        <v>0</v>
      </c>
      <c r="Q2240" t="s">
        <v>8802</v>
      </c>
      <c r="R2240" t="s">
        <v>8803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8804</v>
      </c>
      <c r="C2241">
        <v>190</v>
      </c>
      <c r="D2241">
        <v>115</v>
      </c>
      <c r="E2241">
        <v>0</v>
      </c>
      <c r="F2241">
        <v>107</v>
      </c>
      <c r="G2241" t="s">
        <v>4540</v>
      </c>
      <c r="H2241">
        <v>10000</v>
      </c>
      <c r="I2241">
        <v>20207003</v>
      </c>
      <c r="J2241" t="s">
        <v>8805</v>
      </c>
      <c r="K2241" t="s">
        <v>1278</v>
      </c>
      <c r="L2241" t="s">
        <v>8806</v>
      </c>
      <c r="M2241">
        <v>50198</v>
      </c>
      <c r="N2241">
        <v>10507</v>
      </c>
      <c r="O2241" t="s">
        <v>8807</v>
      </c>
      <c r="P2241">
        <v>0</v>
      </c>
      <c r="Q2241" t="s">
        <v>8808</v>
      </c>
      <c r="R2241" t="s">
        <v>8809</v>
      </c>
      <c r="S2241">
        <v>202</v>
      </c>
      <c r="T2241" t="s">
        <v>37</v>
      </c>
      <c r="U2241" t="s">
        <v>38</v>
      </c>
      <c r="V2241" t="s">
        <v>350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3153</v>
      </c>
      <c r="C2242">
        <v>114</v>
      </c>
      <c r="D2242">
        <v>104</v>
      </c>
      <c r="E2242">
        <v>0</v>
      </c>
      <c r="F2242">
        <v>877</v>
      </c>
      <c r="G2242" t="s">
        <v>352</v>
      </c>
      <c r="H2242">
        <v>2000</v>
      </c>
      <c r="I2242">
        <v>20241395</v>
      </c>
      <c r="J2242" t="s">
        <v>2690</v>
      </c>
      <c r="K2242" t="s">
        <v>8810</v>
      </c>
      <c r="L2242" t="s">
        <v>8811</v>
      </c>
      <c r="M2242">
        <v>42664</v>
      </c>
      <c r="N2242">
        <v>5123</v>
      </c>
      <c r="O2242" t="s">
        <v>8622</v>
      </c>
      <c r="P2242">
        <v>0</v>
      </c>
      <c r="Q2242" t="s">
        <v>8812</v>
      </c>
      <c r="R2242" t="s">
        <v>8813</v>
      </c>
      <c r="S2242">
        <v>403</v>
      </c>
      <c r="T2242" t="s">
        <v>37</v>
      </c>
      <c r="U2242" t="s">
        <v>38</v>
      </c>
      <c r="V2242" t="s">
        <v>350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902</v>
      </c>
      <c r="K2243" t="s">
        <v>8814</v>
      </c>
      <c r="L2243" t="s">
        <v>8815</v>
      </c>
      <c r="M2243">
        <v>12417</v>
      </c>
      <c r="N2243">
        <v>0</v>
      </c>
      <c r="P2243">
        <v>0</v>
      </c>
      <c r="Q2243" t="s">
        <v>8816</v>
      </c>
      <c r="R2243" t="s">
        <v>8817</v>
      </c>
      <c r="S2243">
        <v>51</v>
      </c>
      <c r="T2243" t="s">
        <v>388</v>
      </c>
      <c r="U2243" t="s">
        <v>389</v>
      </c>
      <c r="Z2243">
        <v>7</v>
      </c>
      <c r="AB2243">
        <v>124</v>
      </c>
    </row>
    <row r="2244" spans="1:28" x14ac:dyDescent="0.3">
      <c r="A2244" t="s">
        <v>424</v>
      </c>
      <c r="B2244" t="s">
        <v>8818</v>
      </c>
      <c r="C2244">
        <v>290</v>
      </c>
      <c r="D2244">
        <v>108</v>
      </c>
      <c r="E2244">
        <v>13000</v>
      </c>
      <c r="F2244">
        <v>285</v>
      </c>
      <c r="G2244" t="s">
        <v>8819</v>
      </c>
      <c r="H2244">
        <v>606</v>
      </c>
      <c r="I2244">
        <v>32000000</v>
      </c>
      <c r="J2244" t="s">
        <v>1342</v>
      </c>
      <c r="K2244" t="s">
        <v>8820</v>
      </c>
      <c r="L2244" t="s">
        <v>8821</v>
      </c>
      <c r="M2244">
        <v>422432</v>
      </c>
      <c r="N2244">
        <v>1885</v>
      </c>
      <c r="O2244" t="s">
        <v>8822</v>
      </c>
      <c r="P2244">
        <v>2</v>
      </c>
      <c r="Q2244" t="s">
        <v>8823</v>
      </c>
      <c r="R2244" t="s">
        <v>8824</v>
      </c>
      <c r="S2244">
        <v>1040</v>
      </c>
      <c r="T2244" t="s">
        <v>37</v>
      </c>
      <c r="U2244" t="s">
        <v>38</v>
      </c>
      <c r="V2244" t="s">
        <v>350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3011</v>
      </c>
      <c r="C2245">
        <v>80</v>
      </c>
      <c r="D2245">
        <v>112</v>
      </c>
      <c r="E2245">
        <v>41</v>
      </c>
      <c r="F2245">
        <v>490</v>
      </c>
      <c r="G2245" t="s">
        <v>8510</v>
      </c>
      <c r="H2245">
        <v>1000</v>
      </c>
      <c r="I2245">
        <v>19151864</v>
      </c>
      <c r="J2245" t="s">
        <v>816</v>
      </c>
      <c r="K2245" t="s">
        <v>4497</v>
      </c>
      <c r="L2245" t="s">
        <v>8825</v>
      </c>
      <c r="M2245">
        <v>36983</v>
      </c>
      <c r="N2245">
        <v>3301</v>
      </c>
      <c r="O2245" t="s">
        <v>8826</v>
      </c>
      <c r="P2245">
        <v>3</v>
      </c>
      <c r="Q2245" t="s">
        <v>8827</v>
      </c>
      <c r="R2245" t="s">
        <v>8828</v>
      </c>
      <c r="S2245">
        <v>100</v>
      </c>
      <c r="T2245" t="s">
        <v>37</v>
      </c>
      <c r="U2245" t="s">
        <v>38</v>
      </c>
      <c r="V2245" t="s">
        <v>350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8829</v>
      </c>
      <c r="C2246">
        <v>98</v>
      </c>
      <c r="D2246">
        <v>104</v>
      </c>
      <c r="E2246">
        <v>19</v>
      </c>
      <c r="F2246">
        <v>942</v>
      </c>
      <c r="G2246" t="s">
        <v>232</v>
      </c>
      <c r="H2246">
        <v>15000</v>
      </c>
      <c r="I2246">
        <v>23393765</v>
      </c>
      <c r="J2246" t="s">
        <v>151</v>
      </c>
      <c r="K2246" t="s">
        <v>2969</v>
      </c>
      <c r="L2246" t="s">
        <v>8830</v>
      </c>
      <c r="M2246">
        <v>31323</v>
      </c>
      <c r="N2246">
        <v>18760</v>
      </c>
      <c r="O2246" t="s">
        <v>6277</v>
      </c>
      <c r="P2246">
        <v>0</v>
      </c>
      <c r="Q2246" t="s">
        <v>8831</v>
      </c>
      <c r="R2246" t="s">
        <v>8832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1439</v>
      </c>
      <c r="C2247">
        <v>88</v>
      </c>
      <c r="D2247">
        <v>113</v>
      </c>
      <c r="E2247">
        <v>0</v>
      </c>
      <c r="F2247">
        <v>949</v>
      </c>
      <c r="G2247" t="s">
        <v>8210</v>
      </c>
      <c r="H2247">
        <v>995</v>
      </c>
      <c r="I2247">
        <v>18882880</v>
      </c>
      <c r="J2247" t="s">
        <v>1188</v>
      </c>
      <c r="K2247" t="s">
        <v>1440</v>
      </c>
      <c r="L2247" t="s">
        <v>8833</v>
      </c>
      <c r="M2247">
        <v>20539</v>
      </c>
      <c r="N2247">
        <v>4039</v>
      </c>
      <c r="O2247" t="s">
        <v>3525</v>
      </c>
      <c r="P2247">
        <v>3</v>
      </c>
      <c r="Q2247" t="s">
        <v>8834</v>
      </c>
      <c r="R2247" t="s">
        <v>8835</v>
      </c>
      <c r="S2247">
        <v>125</v>
      </c>
      <c r="T2247" t="s">
        <v>37</v>
      </c>
      <c r="U2247" t="s">
        <v>38</v>
      </c>
      <c r="V2247" t="s">
        <v>350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8836</v>
      </c>
      <c r="C2248">
        <v>13</v>
      </c>
      <c r="D2248">
        <v>98</v>
      </c>
      <c r="E2248">
        <v>15</v>
      </c>
      <c r="F2248">
        <v>281</v>
      </c>
      <c r="G2248" t="s">
        <v>1358</v>
      </c>
      <c r="H2248">
        <v>691</v>
      </c>
      <c r="I2248">
        <v>8500000</v>
      </c>
      <c r="J2248" t="s">
        <v>809</v>
      </c>
      <c r="K2248" t="s">
        <v>428</v>
      </c>
      <c r="L2248" t="s">
        <v>8837</v>
      </c>
      <c r="M2248">
        <v>2061</v>
      </c>
      <c r="N2248">
        <v>1761</v>
      </c>
      <c r="O2248" t="s">
        <v>8838</v>
      </c>
      <c r="P2248">
        <v>0</v>
      </c>
      <c r="Q2248" t="s">
        <v>8839</v>
      </c>
      <c r="R2248" t="s">
        <v>8840</v>
      </c>
      <c r="S2248">
        <v>34</v>
      </c>
      <c r="T2248" t="s">
        <v>37</v>
      </c>
      <c r="U2248" t="s">
        <v>38</v>
      </c>
      <c r="V2248" t="s">
        <v>84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564</v>
      </c>
      <c r="C2249">
        <v>52</v>
      </c>
      <c r="D2249">
        <v>121</v>
      </c>
      <c r="E2249">
        <v>503</v>
      </c>
      <c r="F2249">
        <v>83</v>
      </c>
      <c r="G2249" t="s">
        <v>8841</v>
      </c>
      <c r="H2249">
        <v>2000</v>
      </c>
      <c r="J2249" t="s">
        <v>8842</v>
      </c>
      <c r="K2249" t="s">
        <v>493</v>
      </c>
      <c r="L2249" t="s">
        <v>8843</v>
      </c>
      <c r="M2249">
        <v>33597</v>
      </c>
      <c r="N2249">
        <v>2251</v>
      </c>
      <c r="O2249" t="s">
        <v>8844</v>
      </c>
      <c r="P2249">
        <v>2</v>
      </c>
      <c r="Q2249" t="s">
        <v>8845</v>
      </c>
      <c r="R2249" t="s">
        <v>8846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690</v>
      </c>
      <c r="C2250">
        <v>60</v>
      </c>
      <c r="D2250">
        <v>114</v>
      </c>
      <c r="E2250">
        <v>160</v>
      </c>
      <c r="F2250">
        <v>271</v>
      </c>
      <c r="G2250" t="s">
        <v>8847</v>
      </c>
      <c r="H2250">
        <v>1000</v>
      </c>
      <c r="I2250">
        <v>18252684</v>
      </c>
      <c r="J2250" t="s">
        <v>1718</v>
      </c>
      <c r="K2250" t="s">
        <v>269</v>
      </c>
      <c r="L2250" t="s">
        <v>8848</v>
      </c>
      <c r="M2250">
        <v>18366</v>
      </c>
      <c r="N2250">
        <v>1816</v>
      </c>
      <c r="O2250" t="s">
        <v>263</v>
      </c>
      <c r="P2250">
        <v>2</v>
      </c>
      <c r="Q2250" t="s">
        <v>8849</v>
      </c>
      <c r="R2250" t="s">
        <v>8850</v>
      </c>
      <c r="S2250">
        <v>219</v>
      </c>
      <c r="T2250" t="s">
        <v>37</v>
      </c>
      <c r="U2250" t="s">
        <v>38</v>
      </c>
      <c r="V2250" t="s">
        <v>84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8851</v>
      </c>
      <c r="C2251">
        <v>154</v>
      </c>
      <c r="D2251">
        <v>124</v>
      </c>
      <c r="E2251">
        <v>57</v>
      </c>
      <c r="F2251">
        <v>905</v>
      </c>
      <c r="G2251" t="s">
        <v>172</v>
      </c>
      <c r="H2251">
        <v>11000</v>
      </c>
      <c r="I2251">
        <v>19661987</v>
      </c>
      <c r="J2251" t="s">
        <v>1473</v>
      </c>
      <c r="K2251" t="s">
        <v>1044</v>
      </c>
      <c r="L2251" t="s">
        <v>8852</v>
      </c>
      <c r="M2251">
        <v>83786</v>
      </c>
      <c r="N2251">
        <v>17050</v>
      </c>
      <c r="O2251" t="s">
        <v>3692</v>
      </c>
      <c r="P2251">
        <v>2</v>
      </c>
      <c r="Q2251" t="s">
        <v>8853</v>
      </c>
      <c r="R2251" t="s">
        <v>8854</v>
      </c>
      <c r="S2251">
        <v>231</v>
      </c>
      <c r="T2251" t="s">
        <v>37</v>
      </c>
      <c r="U2251" t="s">
        <v>38</v>
      </c>
      <c r="V2251" t="s">
        <v>350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3704</v>
      </c>
      <c r="C2252">
        <v>274</v>
      </c>
      <c r="D2252">
        <v>148</v>
      </c>
      <c r="E2252">
        <v>0</v>
      </c>
      <c r="F2252">
        <v>826</v>
      </c>
      <c r="G2252" t="s">
        <v>134</v>
      </c>
      <c r="H2252">
        <v>17000</v>
      </c>
      <c r="I2252">
        <v>18352454</v>
      </c>
      <c r="J2252" t="s">
        <v>8855</v>
      </c>
      <c r="K2252" t="s">
        <v>331</v>
      </c>
      <c r="L2252" t="s">
        <v>8856</v>
      </c>
      <c r="M2252">
        <v>426359</v>
      </c>
      <c r="N2252">
        <v>18752</v>
      </c>
      <c r="O2252" t="s">
        <v>1173</v>
      </c>
      <c r="P2252">
        <v>0</v>
      </c>
      <c r="Q2252" t="s">
        <v>8857</v>
      </c>
      <c r="R2252" t="s">
        <v>8858</v>
      </c>
      <c r="S2252">
        <v>760</v>
      </c>
      <c r="T2252" t="s">
        <v>37</v>
      </c>
      <c r="U2252" t="s">
        <v>38</v>
      </c>
      <c r="V2252" t="s">
        <v>350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1191</v>
      </c>
      <c r="C2253">
        <v>110</v>
      </c>
      <c r="D2253">
        <v>108</v>
      </c>
      <c r="E2253">
        <v>480</v>
      </c>
      <c r="F2253">
        <v>579</v>
      </c>
      <c r="G2253" t="s">
        <v>367</v>
      </c>
      <c r="H2253">
        <v>970</v>
      </c>
      <c r="I2253">
        <v>17803796</v>
      </c>
      <c r="J2253" t="s">
        <v>809</v>
      </c>
      <c r="K2253" t="s">
        <v>944</v>
      </c>
      <c r="L2253" t="s">
        <v>8859</v>
      </c>
      <c r="M2253">
        <v>26100</v>
      </c>
      <c r="N2253">
        <v>4374</v>
      </c>
      <c r="O2253" t="s">
        <v>1842</v>
      </c>
      <c r="P2253">
        <v>1</v>
      </c>
      <c r="Q2253" t="s">
        <v>8860</v>
      </c>
      <c r="R2253" t="s">
        <v>8861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8862</v>
      </c>
      <c r="C2254">
        <v>173</v>
      </c>
      <c r="D2254">
        <v>95</v>
      </c>
      <c r="E2254">
        <v>83</v>
      </c>
      <c r="F2254">
        <v>206</v>
      </c>
      <c r="G2254" t="s">
        <v>2868</v>
      </c>
      <c r="H2254">
        <v>991</v>
      </c>
      <c r="I2254">
        <v>17529157</v>
      </c>
      <c r="J2254" t="s">
        <v>8863</v>
      </c>
      <c r="K2254" t="s">
        <v>1461</v>
      </c>
      <c r="L2254" t="s">
        <v>8864</v>
      </c>
      <c r="M2254">
        <v>49888</v>
      </c>
      <c r="N2254">
        <v>2173</v>
      </c>
      <c r="O2254" t="s">
        <v>2035</v>
      </c>
      <c r="P2254">
        <v>0</v>
      </c>
      <c r="Q2254" t="s">
        <v>8865</v>
      </c>
      <c r="R2254" t="s">
        <v>8866</v>
      </c>
      <c r="S2254">
        <v>220</v>
      </c>
      <c r="T2254" t="s">
        <v>37</v>
      </c>
      <c r="U2254" t="s">
        <v>727</v>
      </c>
      <c r="V2254" t="s">
        <v>350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2689</v>
      </c>
      <c r="C2255">
        <v>165</v>
      </c>
      <c r="D2255">
        <v>108</v>
      </c>
      <c r="E2255">
        <v>0</v>
      </c>
      <c r="F2255">
        <v>844</v>
      </c>
      <c r="G2255" t="s">
        <v>296</v>
      </c>
      <c r="H2255">
        <v>16000</v>
      </c>
      <c r="I2255">
        <v>25753840</v>
      </c>
      <c r="J2255" t="s">
        <v>8867</v>
      </c>
      <c r="K2255" t="s">
        <v>858</v>
      </c>
      <c r="L2255" t="s">
        <v>8868</v>
      </c>
      <c r="M2255">
        <v>219091</v>
      </c>
      <c r="N2255">
        <v>23296</v>
      </c>
      <c r="O2255" t="s">
        <v>1437</v>
      </c>
      <c r="P2255">
        <v>2</v>
      </c>
      <c r="Q2255" t="s">
        <v>8869</v>
      </c>
      <c r="R2255" t="s">
        <v>8870</v>
      </c>
      <c r="S2255">
        <v>592</v>
      </c>
      <c r="T2255" t="s">
        <v>37</v>
      </c>
      <c r="U2255" t="s">
        <v>38</v>
      </c>
      <c r="V2255" t="s">
        <v>350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8871</v>
      </c>
      <c r="C2256">
        <v>45</v>
      </c>
      <c r="D2256">
        <v>68</v>
      </c>
      <c r="E2256">
        <v>0</v>
      </c>
      <c r="F2256">
        <v>253</v>
      </c>
      <c r="G2256" t="s">
        <v>6098</v>
      </c>
      <c r="H2256">
        <v>304</v>
      </c>
      <c r="I2256">
        <v>18081626</v>
      </c>
      <c r="J2256" t="s">
        <v>8872</v>
      </c>
      <c r="K2256" t="s">
        <v>8574</v>
      </c>
      <c r="L2256" t="s">
        <v>8873</v>
      </c>
      <c r="M2256">
        <v>4180</v>
      </c>
      <c r="N2256">
        <v>861</v>
      </c>
      <c r="O2256" t="s">
        <v>867</v>
      </c>
      <c r="P2256">
        <v>0</v>
      </c>
      <c r="Q2256" t="s">
        <v>8874</v>
      </c>
      <c r="R2256" t="s">
        <v>8875</v>
      </c>
      <c r="S2256">
        <v>32</v>
      </c>
      <c r="T2256" t="s">
        <v>37</v>
      </c>
      <c r="U2256" t="s">
        <v>38</v>
      </c>
      <c r="V2256" t="s">
        <v>188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6970</v>
      </c>
      <c r="C2257">
        <v>45</v>
      </c>
      <c r="D2257">
        <v>103</v>
      </c>
      <c r="E2257">
        <v>0</v>
      </c>
      <c r="F2257">
        <v>801</v>
      </c>
      <c r="G2257" t="s">
        <v>996</v>
      </c>
      <c r="H2257">
        <v>21000</v>
      </c>
      <c r="I2257">
        <v>17518220</v>
      </c>
      <c r="J2257" t="s">
        <v>715</v>
      </c>
      <c r="K2257" t="s">
        <v>86</v>
      </c>
      <c r="L2257" t="s">
        <v>8876</v>
      </c>
      <c r="M2257">
        <v>9105</v>
      </c>
      <c r="N2257">
        <v>25263</v>
      </c>
      <c r="O2257" t="s">
        <v>8877</v>
      </c>
      <c r="P2257">
        <v>1</v>
      </c>
      <c r="Q2257" t="s">
        <v>8878</v>
      </c>
      <c r="R2257" t="s">
        <v>8879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8880</v>
      </c>
      <c r="C2258">
        <v>377</v>
      </c>
      <c r="D2258">
        <v>99</v>
      </c>
      <c r="E2258">
        <v>0</v>
      </c>
      <c r="F2258">
        <v>59</v>
      </c>
      <c r="G2258" t="s">
        <v>8881</v>
      </c>
      <c r="H2258">
        <v>264</v>
      </c>
      <c r="I2258">
        <v>17104669</v>
      </c>
      <c r="J2258" t="s">
        <v>8882</v>
      </c>
      <c r="K2258" t="s">
        <v>8883</v>
      </c>
      <c r="L2258" t="s">
        <v>8884</v>
      </c>
      <c r="M2258">
        <v>99353</v>
      </c>
      <c r="N2258">
        <v>537</v>
      </c>
      <c r="O2258" t="s">
        <v>8885</v>
      </c>
      <c r="P2258">
        <v>1</v>
      </c>
      <c r="Q2258" t="s">
        <v>8886</v>
      </c>
      <c r="R2258" t="s">
        <v>8887</v>
      </c>
      <c r="S2258">
        <v>354</v>
      </c>
      <c r="T2258" t="s">
        <v>5027</v>
      </c>
      <c r="U2258" t="s">
        <v>1645</v>
      </c>
      <c r="V2258" t="s">
        <v>350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8888</v>
      </c>
      <c r="H2259">
        <v>909</v>
      </c>
      <c r="J2259" t="s">
        <v>809</v>
      </c>
      <c r="K2259" t="s">
        <v>7889</v>
      </c>
      <c r="L2259" t="s">
        <v>8889</v>
      </c>
      <c r="M2259">
        <v>114</v>
      </c>
      <c r="N2259">
        <v>1557</v>
      </c>
      <c r="O2259" t="s">
        <v>8890</v>
      </c>
      <c r="P2259">
        <v>2</v>
      </c>
      <c r="Q2259" t="s">
        <v>8891</v>
      </c>
      <c r="R2259" t="s">
        <v>8892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8893</v>
      </c>
      <c r="C2260">
        <v>43</v>
      </c>
      <c r="D2260">
        <v>88</v>
      </c>
      <c r="E2260">
        <v>0</v>
      </c>
      <c r="F2260">
        <v>939</v>
      </c>
      <c r="G2260" t="s">
        <v>6667</v>
      </c>
      <c r="H2260">
        <v>3000</v>
      </c>
      <c r="I2260">
        <v>16988996</v>
      </c>
      <c r="J2260" t="s">
        <v>8894</v>
      </c>
      <c r="K2260" t="s">
        <v>1047</v>
      </c>
      <c r="L2260" t="s">
        <v>8895</v>
      </c>
      <c r="M2260">
        <v>3875</v>
      </c>
      <c r="N2260">
        <v>8189</v>
      </c>
      <c r="O2260" t="s">
        <v>600</v>
      </c>
      <c r="P2260">
        <v>1</v>
      </c>
      <c r="Q2260" t="s">
        <v>8896</v>
      </c>
      <c r="R2260" t="s">
        <v>8897</v>
      </c>
      <c r="S2260">
        <v>75</v>
      </c>
      <c r="T2260" t="s">
        <v>37</v>
      </c>
      <c r="U2260" t="s">
        <v>38</v>
      </c>
      <c r="V2260" t="s">
        <v>188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101</v>
      </c>
      <c r="C2261">
        <v>201</v>
      </c>
      <c r="D2261">
        <v>128</v>
      </c>
      <c r="E2261">
        <v>395</v>
      </c>
      <c r="F2261">
        <v>161</v>
      </c>
      <c r="G2261" t="s">
        <v>5251</v>
      </c>
      <c r="H2261">
        <v>283</v>
      </c>
      <c r="I2261">
        <v>15797907</v>
      </c>
      <c r="J2261" t="s">
        <v>1473</v>
      </c>
      <c r="K2261" t="s">
        <v>8898</v>
      </c>
      <c r="L2261" t="s">
        <v>8899</v>
      </c>
      <c r="M2261">
        <v>68119</v>
      </c>
      <c r="N2261">
        <v>904</v>
      </c>
      <c r="O2261" t="s">
        <v>8900</v>
      </c>
      <c r="P2261">
        <v>0</v>
      </c>
      <c r="Q2261" t="s">
        <v>8901</v>
      </c>
      <c r="R2261" t="s">
        <v>8902</v>
      </c>
      <c r="S2261">
        <v>230</v>
      </c>
      <c r="T2261" t="s">
        <v>8903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593</v>
      </c>
      <c r="C2262">
        <v>192</v>
      </c>
      <c r="D2262">
        <v>124</v>
      </c>
      <c r="E2262">
        <v>0</v>
      </c>
      <c r="F2262">
        <v>430</v>
      </c>
      <c r="G2262" t="s">
        <v>235</v>
      </c>
      <c r="H2262">
        <v>6000</v>
      </c>
      <c r="I2262">
        <v>16248701</v>
      </c>
      <c r="J2262" t="s">
        <v>1473</v>
      </c>
      <c r="K2262" t="s">
        <v>145</v>
      </c>
      <c r="L2262" t="s">
        <v>8904</v>
      </c>
      <c r="M2262">
        <v>189683</v>
      </c>
      <c r="N2262">
        <v>7567</v>
      </c>
      <c r="O2262" t="s">
        <v>1330</v>
      </c>
      <c r="P2262">
        <v>0</v>
      </c>
      <c r="Q2262" t="s">
        <v>8905</v>
      </c>
      <c r="R2262" t="s">
        <v>8906</v>
      </c>
      <c r="S2262">
        <v>559</v>
      </c>
      <c r="T2262" t="s">
        <v>37</v>
      </c>
      <c r="U2262" t="s">
        <v>38</v>
      </c>
      <c r="V2262" t="s">
        <v>350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8907</v>
      </c>
      <c r="C2263">
        <v>77</v>
      </c>
      <c r="D2263">
        <v>84</v>
      </c>
      <c r="E2263">
        <v>2</v>
      </c>
      <c r="F2263">
        <v>472</v>
      </c>
      <c r="G2263" t="s">
        <v>8908</v>
      </c>
      <c r="H2263">
        <v>787</v>
      </c>
      <c r="I2263">
        <v>15712072</v>
      </c>
      <c r="J2263" t="s">
        <v>282</v>
      </c>
      <c r="K2263" t="s">
        <v>987</v>
      </c>
      <c r="L2263" t="s">
        <v>8909</v>
      </c>
      <c r="M2263">
        <v>13210</v>
      </c>
      <c r="N2263">
        <v>2915</v>
      </c>
      <c r="O2263" t="s">
        <v>8910</v>
      </c>
      <c r="P2263">
        <v>0</v>
      </c>
      <c r="Q2263" t="s">
        <v>8911</v>
      </c>
      <c r="R2263" t="s">
        <v>8912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3934</v>
      </c>
      <c r="C2264">
        <v>350</v>
      </c>
      <c r="D2264">
        <v>122</v>
      </c>
      <c r="E2264">
        <v>308</v>
      </c>
      <c r="F2264">
        <v>10000</v>
      </c>
      <c r="G2264" t="s">
        <v>583</v>
      </c>
      <c r="H2264">
        <v>17000</v>
      </c>
      <c r="I2264">
        <v>191449475</v>
      </c>
      <c r="J2264" t="s">
        <v>396</v>
      </c>
      <c r="K2264" t="s">
        <v>331</v>
      </c>
      <c r="L2264" t="s">
        <v>4934</v>
      </c>
      <c r="M2264">
        <v>348010</v>
      </c>
      <c r="N2264">
        <v>44061</v>
      </c>
      <c r="O2264" t="s">
        <v>1151</v>
      </c>
      <c r="P2264">
        <v>1</v>
      </c>
      <c r="Q2264" t="s">
        <v>4935</v>
      </c>
      <c r="R2264" t="s">
        <v>4936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8913</v>
      </c>
      <c r="C2265">
        <v>81</v>
      </c>
      <c r="D2265">
        <v>101</v>
      </c>
      <c r="E2265">
        <v>13</v>
      </c>
      <c r="F2265">
        <v>499</v>
      </c>
      <c r="G2265" t="s">
        <v>3329</v>
      </c>
      <c r="H2265">
        <v>651</v>
      </c>
      <c r="I2265">
        <v>15408822</v>
      </c>
      <c r="J2265" t="s">
        <v>816</v>
      </c>
      <c r="K2265" t="s">
        <v>2829</v>
      </c>
      <c r="L2265" t="s">
        <v>8914</v>
      </c>
      <c r="M2265">
        <v>14147</v>
      </c>
      <c r="N2265">
        <v>2698</v>
      </c>
      <c r="O2265" t="s">
        <v>4657</v>
      </c>
      <c r="P2265">
        <v>3</v>
      </c>
      <c r="Q2265" t="s">
        <v>8915</v>
      </c>
      <c r="R2265" t="s">
        <v>8916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8917</v>
      </c>
      <c r="C2266">
        <v>81</v>
      </c>
      <c r="D2266">
        <v>98</v>
      </c>
      <c r="E2266">
        <v>143</v>
      </c>
      <c r="F2266">
        <v>153</v>
      </c>
      <c r="G2266" t="s">
        <v>8918</v>
      </c>
      <c r="H2266">
        <v>302</v>
      </c>
      <c r="I2266">
        <v>15464026</v>
      </c>
      <c r="J2266" t="s">
        <v>816</v>
      </c>
      <c r="K2266" t="s">
        <v>3386</v>
      </c>
      <c r="L2266" t="s">
        <v>8919</v>
      </c>
      <c r="M2266">
        <v>23076</v>
      </c>
      <c r="N2266">
        <v>1189</v>
      </c>
      <c r="O2266" t="s">
        <v>8920</v>
      </c>
      <c r="P2266">
        <v>2</v>
      </c>
      <c r="Q2266" t="s">
        <v>8921</v>
      </c>
      <c r="R2266" t="s">
        <v>8922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1610</v>
      </c>
      <c r="C2267">
        <v>222</v>
      </c>
      <c r="D2267">
        <v>105</v>
      </c>
      <c r="E2267">
        <v>909</v>
      </c>
      <c r="F2267">
        <v>173</v>
      </c>
      <c r="G2267" t="s">
        <v>1610</v>
      </c>
      <c r="H2267">
        <v>1000</v>
      </c>
      <c r="I2267">
        <v>14359793</v>
      </c>
      <c r="J2267" t="s">
        <v>8923</v>
      </c>
      <c r="K2267" t="s">
        <v>8924</v>
      </c>
      <c r="L2267" t="s">
        <v>8925</v>
      </c>
      <c r="M2267">
        <v>35137</v>
      </c>
      <c r="N2267">
        <v>2327</v>
      </c>
      <c r="O2267" t="s">
        <v>8926</v>
      </c>
      <c r="P2267">
        <v>0</v>
      </c>
      <c r="Q2267" t="s">
        <v>8927</v>
      </c>
      <c r="R2267" t="s">
        <v>8928</v>
      </c>
      <c r="S2267">
        <v>188</v>
      </c>
      <c r="T2267" t="s">
        <v>37</v>
      </c>
      <c r="U2267" t="s">
        <v>38</v>
      </c>
      <c r="V2267" t="s">
        <v>350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8929</v>
      </c>
      <c r="C2268">
        <v>27</v>
      </c>
      <c r="D2268">
        <v>225</v>
      </c>
      <c r="E2268">
        <v>126</v>
      </c>
      <c r="F2268">
        <v>202</v>
      </c>
      <c r="G2268" t="s">
        <v>8930</v>
      </c>
      <c r="H2268">
        <v>940</v>
      </c>
      <c r="I2268">
        <v>8000000</v>
      </c>
      <c r="J2268" t="s">
        <v>3726</v>
      </c>
      <c r="K2268" t="s">
        <v>1425</v>
      </c>
      <c r="L2268" t="s">
        <v>8931</v>
      </c>
      <c r="M2268">
        <v>6484</v>
      </c>
      <c r="N2268">
        <v>1934</v>
      </c>
      <c r="O2268" t="s">
        <v>3665</v>
      </c>
      <c r="P2268">
        <v>6</v>
      </c>
      <c r="Q2268" t="s">
        <v>8932</v>
      </c>
      <c r="R2268" t="s">
        <v>8933</v>
      </c>
      <c r="S2268">
        <v>100</v>
      </c>
      <c r="T2268" t="s">
        <v>37</v>
      </c>
      <c r="U2268" t="s">
        <v>38</v>
      </c>
      <c r="V2268" t="s">
        <v>188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8934</v>
      </c>
      <c r="C2269">
        <v>155</v>
      </c>
      <c r="D2269">
        <v>111</v>
      </c>
      <c r="E2269">
        <v>53</v>
      </c>
      <c r="F2269">
        <v>233</v>
      </c>
      <c r="G2269" t="s">
        <v>1346</v>
      </c>
      <c r="H2269">
        <v>8000</v>
      </c>
      <c r="J2269" t="s">
        <v>1025</v>
      </c>
      <c r="K2269" t="s">
        <v>754</v>
      </c>
      <c r="L2269" t="s">
        <v>8935</v>
      </c>
      <c r="M2269">
        <v>20186</v>
      </c>
      <c r="N2269">
        <v>9941</v>
      </c>
      <c r="O2269" t="s">
        <v>8936</v>
      </c>
      <c r="P2269">
        <v>0</v>
      </c>
      <c r="Q2269" t="s">
        <v>8937</v>
      </c>
      <c r="R2269" t="s">
        <v>8938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6168</v>
      </c>
      <c r="C2270">
        <v>111</v>
      </c>
      <c r="D2270">
        <v>88</v>
      </c>
      <c r="E2270">
        <v>82</v>
      </c>
      <c r="F2270">
        <v>329</v>
      </c>
      <c r="G2270" t="s">
        <v>2763</v>
      </c>
      <c r="H2270">
        <v>869</v>
      </c>
      <c r="I2270">
        <v>14174654</v>
      </c>
      <c r="J2270" t="s">
        <v>809</v>
      </c>
      <c r="K2270" t="s">
        <v>1206</v>
      </c>
      <c r="L2270" t="s">
        <v>8939</v>
      </c>
      <c r="M2270">
        <v>74945</v>
      </c>
      <c r="N2270">
        <v>2857</v>
      </c>
      <c r="O2270" t="s">
        <v>307</v>
      </c>
      <c r="P2270">
        <v>0</v>
      </c>
      <c r="Q2270" t="s">
        <v>8940</v>
      </c>
      <c r="R2270" t="s">
        <v>8941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4258</v>
      </c>
      <c r="C2271">
        <v>107</v>
      </c>
      <c r="D2271">
        <v>88</v>
      </c>
      <c r="E2271">
        <v>190</v>
      </c>
      <c r="F2271">
        <v>163</v>
      </c>
      <c r="G2271" t="s">
        <v>1772</v>
      </c>
      <c r="H2271">
        <v>137000</v>
      </c>
      <c r="I2271">
        <v>15988876</v>
      </c>
      <c r="J2271" t="s">
        <v>223</v>
      </c>
      <c r="K2271" t="s">
        <v>4188</v>
      </c>
      <c r="L2271" t="s">
        <v>8942</v>
      </c>
      <c r="M2271">
        <v>26236</v>
      </c>
      <c r="N2271">
        <v>137712</v>
      </c>
      <c r="O2271" t="s">
        <v>8943</v>
      </c>
      <c r="P2271">
        <v>6</v>
      </c>
      <c r="Q2271" t="s">
        <v>8944</v>
      </c>
      <c r="R2271" t="s">
        <v>8945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1152</v>
      </c>
      <c r="C2272">
        <v>34</v>
      </c>
      <c r="D2272">
        <v>94</v>
      </c>
      <c r="E2272">
        <v>36</v>
      </c>
      <c r="F2272">
        <v>507</v>
      </c>
      <c r="G2272" t="s">
        <v>2596</v>
      </c>
      <c r="H2272">
        <v>13000</v>
      </c>
      <c r="I2272">
        <v>13801755</v>
      </c>
      <c r="J2272" t="s">
        <v>264</v>
      </c>
      <c r="K2272" t="s">
        <v>324</v>
      </c>
      <c r="L2272" t="s">
        <v>8946</v>
      </c>
      <c r="M2272">
        <v>23928</v>
      </c>
      <c r="N2272">
        <v>15183</v>
      </c>
      <c r="O2272" t="s">
        <v>8947</v>
      </c>
      <c r="P2272">
        <v>1</v>
      </c>
      <c r="Q2272" t="s">
        <v>8948</v>
      </c>
      <c r="R2272" t="s">
        <v>8949</v>
      </c>
      <c r="S2272">
        <v>100</v>
      </c>
      <c r="T2272" t="s">
        <v>37</v>
      </c>
      <c r="U2272" t="s">
        <v>38</v>
      </c>
      <c r="V2272" t="s">
        <v>84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8950</v>
      </c>
      <c r="C2273">
        <v>151</v>
      </c>
      <c r="D2273">
        <v>117</v>
      </c>
      <c r="E2273">
        <v>20</v>
      </c>
      <c r="F2273">
        <v>783</v>
      </c>
      <c r="G2273" t="s">
        <v>7468</v>
      </c>
      <c r="H2273">
        <v>11000</v>
      </c>
      <c r="I2273">
        <v>13987482</v>
      </c>
      <c r="J2273" t="s">
        <v>816</v>
      </c>
      <c r="K2273" t="s">
        <v>154</v>
      </c>
      <c r="L2273" t="s">
        <v>8951</v>
      </c>
      <c r="M2273">
        <v>58957</v>
      </c>
      <c r="N2273">
        <v>15713</v>
      </c>
      <c r="O2273" t="s">
        <v>525</v>
      </c>
      <c r="P2273">
        <v>1</v>
      </c>
      <c r="Q2273" t="s">
        <v>8952</v>
      </c>
      <c r="R2273" t="s">
        <v>8953</v>
      </c>
      <c r="S2273">
        <v>91</v>
      </c>
      <c r="T2273" t="s">
        <v>37</v>
      </c>
      <c r="U2273" t="s">
        <v>38</v>
      </c>
      <c r="V2273" t="s">
        <v>350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8954</v>
      </c>
      <c r="C2274">
        <v>289</v>
      </c>
      <c r="D2274">
        <v>95</v>
      </c>
      <c r="E2274">
        <v>4</v>
      </c>
      <c r="F2274">
        <v>80</v>
      </c>
      <c r="G2274" t="s">
        <v>1710</v>
      </c>
      <c r="H2274">
        <v>788</v>
      </c>
      <c r="I2274">
        <v>14291570</v>
      </c>
      <c r="J2274" t="s">
        <v>157</v>
      </c>
      <c r="K2274" t="s">
        <v>1293</v>
      </c>
      <c r="L2274" t="s">
        <v>8955</v>
      </c>
      <c r="M2274">
        <v>82082</v>
      </c>
      <c r="N2274">
        <v>1414</v>
      </c>
      <c r="O2274" t="s">
        <v>8956</v>
      </c>
      <c r="P2274">
        <v>2</v>
      </c>
      <c r="Q2274" t="s">
        <v>8957</v>
      </c>
      <c r="R2274" t="s">
        <v>8958</v>
      </c>
      <c r="S2274">
        <v>236</v>
      </c>
      <c r="T2274" t="s">
        <v>37</v>
      </c>
      <c r="U2274" t="s">
        <v>727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1371</v>
      </c>
      <c r="C2275">
        <v>76</v>
      </c>
      <c r="D2275">
        <v>99</v>
      </c>
      <c r="E2275">
        <v>272</v>
      </c>
      <c r="F2275">
        <v>62</v>
      </c>
      <c r="G2275" t="s">
        <v>2172</v>
      </c>
      <c r="H2275">
        <v>1000</v>
      </c>
      <c r="I2275">
        <v>12181484</v>
      </c>
      <c r="J2275" t="s">
        <v>809</v>
      </c>
      <c r="K2275" t="s">
        <v>291</v>
      </c>
      <c r="L2275" t="s">
        <v>8959</v>
      </c>
      <c r="M2275">
        <v>26390</v>
      </c>
      <c r="N2275">
        <v>1189</v>
      </c>
      <c r="O2275" t="s">
        <v>8960</v>
      </c>
      <c r="P2275">
        <v>1</v>
      </c>
      <c r="Q2275" t="s">
        <v>8961</v>
      </c>
      <c r="R2275" t="s">
        <v>8962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2317</v>
      </c>
      <c r="C2276">
        <v>150</v>
      </c>
      <c r="D2276">
        <v>96</v>
      </c>
      <c r="E2276">
        <v>83</v>
      </c>
      <c r="F2276">
        <v>926</v>
      </c>
      <c r="G2276" t="s">
        <v>249</v>
      </c>
      <c r="H2276">
        <v>26000</v>
      </c>
      <c r="I2276">
        <v>13630226</v>
      </c>
      <c r="J2276" t="s">
        <v>707</v>
      </c>
      <c r="K2276" t="s">
        <v>224</v>
      </c>
      <c r="L2276" t="s">
        <v>8963</v>
      </c>
      <c r="M2276">
        <v>112516</v>
      </c>
      <c r="N2276">
        <v>30541</v>
      </c>
      <c r="O2276" t="s">
        <v>2432</v>
      </c>
      <c r="P2276">
        <v>0</v>
      </c>
      <c r="Q2276" t="s">
        <v>8964</v>
      </c>
      <c r="R2276" t="s">
        <v>8965</v>
      </c>
      <c r="S2276">
        <v>223</v>
      </c>
      <c r="T2276" t="s">
        <v>37</v>
      </c>
      <c r="U2276" t="s">
        <v>38</v>
      </c>
      <c r="V2276" t="s">
        <v>350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1789</v>
      </c>
      <c r="C2277">
        <v>67</v>
      </c>
      <c r="D2277">
        <v>98</v>
      </c>
      <c r="E2277">
        <v>11000</v>
      </c>
      <c r="F2277">
        <v>967</v>
      </c>
      <c r="G2277" t="s">
        <v>801</v>
      </c>
      <c r="H2277">
        <v>1000</v>
      </c>
      <c r="I2277">
        <v>13383737</v>
      </c>
      <c r="J2277" t="s">
        <v>541</v>
      </c>
      <c r="K2277" t="s">
        <v>254</v>
      </c>
      <c r="L2277" t="s">
        <v>8966</v>
      </c>
      <c r="M2277">
        <v>29385</v>
      </c>
      <c r="N2277">
        <v>4302</v>
      </c>
      <c r="O2277" t="s">
        <v>1981</v>
      </c>
      <c r="P2277">
        <v>4</v>
      </c>
      <c r="Q2277" t="s">
        <v>8967</v>
      </c>
      <c r="R2277" t="s">
        <v>8968</v>
      </c>
      <c r="S2277">
        <v>86</v>
      </c>
      <c r="T2277" t="s">
        <v>37</v>
      </c>
      <c r="U2277" t="s">
        <v>38</v>
      </c>
      <c r="V2277" t="s">
        <v>350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8969</v>
      </c>
      <c r="C2278">
        <v>36</v>
      </c>
      <c r="D2278">
        <v>123</v>
      </c>
      <c r="E2278">
        <v>6</v>
      </c>
      <c r="F2278">
        <v>85</v>
      </c>
      <c r="G2278" t="s">
        <v>8970</v>
      </c>
      <c r="H2278">
        <v>541</v>
      </c>
      <c r="I2278">
        <v>13391174</v>
      </c>
      <c r="J2278" t="s">
        <v>3726</v>
      </c>
      <c r="K2278" t="s">
        <v>8971</v>
      </c>
      <c r="L2278" t="s">
        <v>8972</v>
      </c>
      <c r="M2278">
        <v>5796</v>
      </c>
      <c r="N2278">
        <v>908</v>
      </c>
      <c r="O2278" t="s">
        <v>8973</v>
      </c>
      <c r="P2278">
        <v>0</v>
      </c>
      <c r="Q2278" t="s">
        <v>8974</v>
      </c>
      <c r="R2278" t="s">
        <v>8975</v>
      </c>
      <c r="S2278">
        <v>177</v>
      </c>
      <c r="T2278" t="s">
        <v>37</v>
      </c>
      <c r="U2278" t="s">
        <v>38</v>
      </c>
      <c r="V2278" t="s">
        <v>84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624</v>
      </c>
      <c r="C2279">
        <v>149</v>
      </c>
      <c r="D2279">
        <v>101</v>
      </c>
      <c r="E2279">
        <v>176</v>
      </c>
      <c r="F2279">
        <v>83</v>
      </c>
      <c r="G2279" t="s">
        <v>265</v>
      </c>
      <c r="H2279">
        <v>3000</v>
      </c>
      <c r="I2279">
        <v>12987647</v>
      </c>
      <c r="J2279" t="s">
        <v>8976</v>
      </c>
      <c r="K2279" t="s">
        <v>300</v>
      </c>
      <c r="L2279" t="s">
        <v>8977</v>
      </c>
      <c r="M2279">
        <v>24019</v>
      </c>
      <c r="N2279">
        <v>3431</v>
      </c>
      <c r="O2279" t="s">
        <v>5752</v>
      </c>
      <c r="P2279">
        <v>2</v>
      </c>
      <c r="Q2279" t="s">
        <v>8978</v>
      </c>
      <c r="R2279" t="s">
        <v>8979</v>
      </c>
      <c r="S2279">
        <v>199</v>
      </c>
      <c r="T2279" t="s">
        <v>37</v>
      </c>
      <c r="U2279" t="s">
        <v>56</v>
      </c>
      <c r="V2279" t="s">
        <v>350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5848</v>
      </c>
      <c r="H2280">
        <v>12000</v>
      </c>
      <c r="I2280">
        <v>12469811</v>
      </c>
      <c r="J2280" t="s">
        <v>1188</v>
      </c>
      <c r="K2280" t="s">
        <v>405</v>
      </c>
      <c r="L2280" t="s">
        <v>8980</v>
      </c>
      <c r="M2280">
        <v>69172</v>
      </c>
      <c r="N2280">
        <v>13156</v>
      </c>
      <c r="O2280" t="s">
        <v>847</v>
      </c>
      <c r="P2280">
        <v>1</v>
      </c>
      <c r="Q2280" t="s">
        <v>8981</v>
      </c>
      <c r="R2280" t="s">
        <v>8982</v>
      </c>
      <c r="S2280">
        <v>316</v>
      </c>
      <c r="T2280" t="s">
        <v>37</v>
      </c>
      <c r="U2280" t="s">
        <v>38</v>
      </c>
      <c r="V2280" t="s">
        <v>350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424</v>
      </c>
      <c r="B2281" t="s">
        <v>2142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8983</v>
      </c>
      <c r="K2281" t="s">
        <v>3943</v>
      </c>
      <c r="L2281" t="s">
        <v>8984</v>
      </c>
      <c r="M2281">
        <v>21542</v>
      </c>
      <c r="N2281">
        <v>2880</v>
      </c>
      <c r="O2281" t="s">
        <v>2633</v>
      </c>
      <c r="P2281">
        <v>2</v>
      </c>
      <c r="Q2281" t="s">
        <v>8985</v>
      </c>
      <c r="R2281" t="s">
        <v>8986</v>
      </c>
      <c r="S2281">
        <v>88</v>
      </c>
      <c r="T2281" t="s">
        <v>37</v>
      </c>
      <c r="U2281" t="s">
        <v>38</v>
      </c>
      <c r="V2281" t="s">
        <v>350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2187</v>
      </c>
      <c r="C2282">
        <v>210</v>
      </c>
      <c r="D2282">
        <v>102</v>
      </c>
      <c r="E2282">
        <v>192</v>
      </c>
      <c r="F2282">
        <v>31</v>
      </c>
      <c r="G2282" t="s">
        <v>8987</v>
      </c>
      <c r="H2282">
        <v>346</v>
      </c>
      <c r="I2282">
        <v>13214030</v>
      </c>
      <c r="J2282" t="s">
        <v>1170</v>
      </c>
      <c r="K2282" t="s">
        <v>497</v>
      </c>
      <c r="L2282" t="s">
        <v>8988</v>
      </c>
      <c r="M2282">
        <v>60516</v>
      </c>
      <c r="N2282">
        <v>500</v>
      </c>
      <c r="O2282" t="s">
        <v>8989</v>
      </c>
      <c r="P2282">
        <v>3</v>
      </c>
      <c r="Q2282" t="s">
        <v>8990</v>
      </c>
      <c r="R2282" t="s">
        <v>8991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997</v>
      </c>
      <c r="C2283">
        <v>113</v>
      </c>
      <c r="D2283">
        <v>108</v>
      </c>
      <c r="E2283">
        <v>212</v>
      </c>
      <c r="F2283">
        <v>347</v>
      </c>
      <c r="G2283" t="s">
        <v>2341</v>
      </c>
      <c r="H2283">
        <v>969</v>
      </c>
      <c r="I2283">
        <v>12232937</v>
      </c>
      <c r="J2283" t="s">
        <v>223</v>
      </c>
      <c r="K2283" t="s">
        <v>8992</v>
      </c>
      <c r="L2283" t="s">
        <v>8993</v>
      </c>
      <c r="M2283">
        <v>22823</v>
      </c>
      <c r="N2283">
        <v>2799</v>
      </c>
      <c r="O2283" t="s">
        <v>8994</v>
      </c>
      <c r="P2283">
        <v>1</v>
      </c>
      <c r="Q2283" t="s">
        <v>8995</v>
      </c>
      <c r="R2283" t="s">
        <v>8996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338</v>
      </c>
      <c r="C2284">
        <v>390</v>
      </c>
      <c r="D2284">
        <v>116</v>
      </c>
      <c r="E2284">
        <v>198</v>
      </c>
      <c r="F2284">
        <v>884</v>
      </c>
      <c r="G2284" t="s">
        <v>2235</v>
      </c>
      <c r="H2284">
        <v>17000</v>
      </c>
      <c r="I2284">
        <v>12134420</v>
      </c>
      <c r="J2284" t="s">
        <v>3765</v>
      </c>
      <c r="K2284" t="s">
        <v>295</v>
      </c>
      <c r="L2284" t="s">
        <v>8997</v>
      </c>
      <c r="M2284">
        <v>92237</v>
      </c>
      <c r="N2284">
        <v>20258</v>
      </c>
      <c r="O2284" t="s">
        <v>340</v>
      </c>
      <c r="P2284">
        <v>0</v>
      </c>
      <c r="Q2284" t="s">
        <v>8998</v>
      </c>
      <c r="R2284" t="s">
        <v>8999</v>
      </c>
      <c r="S2284">
        <v>366</v>
      </c>
      <c r="T2284" t="s">
        <v>37</v>
      </c>
      <c r="U2284" t="s">
        <v>56</v>
      </c>
      <c r="V2284" t="s">
        <v>350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9000</v>
      </c>
      <c r="C2285">
        <v>5</v>
      </c>
      <c r="D2285">
        <v>93</v>
      </c>
      <c r="E2285">
        <v>18</v>
      </c>
      <c r="F2285">
        <v>181</v>
      </c>
      <c r="G2285" t="s">
        <v>9001</v>
      </c>
      <c r="H2285">
        <v>400</v>
      </c>
      <c r="I2285">
        <v>11784000</v>
      </c>
      <c r="J2285" t="s">
        <v>6783</v>
      </c>
      <c r="K2285" t="s">
        <v>1481</v>
      </c>
      <c r="L2285" t="s">
        <v>9002</v>
      </c>
      <c r="M2285">
        <v>6701</v>
      </c>
      <c r="N2285">
        <v>1151</v>
      </c>
      <c r="O2285" t="s">
        <v>9003</v>
      </c>
      <c r="P2285">
        <v>0</v>
      </c>
      <c r="Q2285" t="s">
        <v>9004</v>
      </c>
      <c r="R2285" t="s">
        <v>9005</v>
      </c>
      <c r="S2285">
        <v>26</v>
      </c>
      <c r="T2285" t="s">
        <v>37</v>
      </c>
      <c r="U2285" t="s">
        <v>38</v>
      </c>
      <c r="V2285" t="s">
        <v>84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764</v>
      </c>
      <c r="C2286">
        <v>248</v>
      </c>
      <c r="D2286">
        <v>102</v>
      </c>
      <c r="E2286">
        <v>1000</v>
      </c>
      <c r="F2286">
        <v>270</v>
      </c>
      <c r="G2286" t="s">
        <v>1296</v>
      </c>
      <c r="H2286">
        <v>734</v>
      </c>
      <c r="I2286">
        <v>11169531</v>
      </c>
      <c r="J2286" t="s">
        <v>809</v>
      </c>
      <c r="K2286" t="s">
        <v>5043</v>
      </c>
      <c r="L2286" t="s">
        <v>9006</v>
      </c>
      <c r="M2286">
        <v>79855</v>
      </c>
      <c r="N2286">
        <v>1778</v>
      </c>
      <c r="O2286" t="s">
        <v>9007</v>
      </c>
      <c r="P2286">
        <v>2</v>
      </c>
      <c r="Q2286" t="s">
        <v>9008</v>
      </c>
      <c r="R2286" t="s">
        <v>9009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3433</v>
      </c>
      <c r="C2287">
        <v>137</v>
      </c>
      <c r="D2287">
        <v>103</v>
      </c>
      <c r="E2287">
        <v>350</v>
      </c>
      <c r="F2287">
        <v>99</v>
      </c>
      <c r="G2287" t="s">
        <v>9010</v>
      </c>
      <c r="H2287">
        <v>5000</v>
      </c>
      <c r="I2287">
        <v>11034436</v>
      </c>
      <c r="J2287" t="s">
        <v>9011</v>
      </c>
      <c r="K2287" t="s">
        <v>1129</v>
      </c>
      <c r="L2287" t="s">
        <v>9012</v>
      </c>
      <c r="M2287">
        <v>13505</v>
      </c>
      <c r="N2287">
        <v>5637</v>
      </c>
      <c r="O2287" t="s">
        <v>9013</v>
      </c>
      <c r="P2287">
        <v>1</v>
      </c>
      <c r="Q2287" t="s">
        <v>9014</v>
      </c>
      <c r="R2287" t="s">
        <v>9015</v>
      </c>
      <c r="S2287">
        <v>180</v>
      </c>
      <c r="T2287" t="s">
        <v>37</v>
      </c>
      <c r="U2287" t="s">
        <v>56</v>
      </c>
      <c r="V2287" t="s">
        <v>350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7733</v>
      </c>
      <c r="C2288">
        <v>214</v>
      </c>
      <c r="D2288">
        <v>115</v>
      </c>
      <c r="E2288">
        <v>214</v>
      </c>
      <c r="F2288">
        <v>968</v>
      </c>
      <c r="G2288" t="s">
        <v>2623</v>
      </c>
      <c r="H2288">
        <v>14000</v>
      </c>
      <c r="I2288">
        <v>12626905</v>
      </c>
      <c r="J2288" t="s">
        <v>282</v>
      </c>
      <c r="K2288" t="s">
        <v>150</v>
      </c>
      <c r="L2288" t="s">
        <v>9016</v>
      </c>
      <c r="M2288">
        <v>32567</v>
      </c>
      <c r="N2288">
        <v>27214</v>
      </c>
      <c r="O2288" t="s">
        <v>249</v>
      </c>
      <c r="P2288">
        <v>3</v>
      </c>
      <c r="Q2288" t="s">
        <v>9017</v>
      </c>
      <c r="R2288" t="s">
        <v>9018</v>
      </c>
      <c r="S2288">
        <v>106</v>
      </c>
      <c r="T2288" t="s">
        <v>37</v>
      </c>
      <c r="U2288" t="s">
        <v>38</v>
      </c>
      <c r="V2288" t="s">
        <v>350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1789</v>
      </c>
      <c r="C2289">
        <v>104</v>
      </c>
      <c r="D2289">
        <v>96</v>
      </c>
      <c r="E2289">
        <v>11000</v>
      </c>
      <c r="F2289">
        <v>223</v>
      </c>
      <c r="G2289" t="s">
        <v>9019</v>
      </c>
      <c r="H2289">
        <v>11000</v>
      </c>
      <c r="I2289">
        <v>10569071</v>
      </c>
      <c r="J2289" t="s">
        <v>809</v>
      </c>
      <c r="K2289" t="s">
        <v>1789</v>
      </c>
      <c r="L2289" t="s">
        <v>9020</v>
      </c>
      <c r="M2289">
        <v>35586</v>
      </c>
      <c r="N2289">
        <v>11867</v>
      </c>
      <c r="O2289" t="s">
        <v>5741</v>
      </c>
      <c r="P2289">
        <v>2</v>
      </c>
      <c r="Q2289" t="s">
        <v>9021</v>
      </c>
      <c r="R2289" t="s">
        <v>9022</v>
      </c>
      <c r="S2289">
        <v>131</v>
      </c>
      <c r="T2289" t="s">
        <v>37</v>
      </c>
      <c r="U2289" t="s">
        <v>38</v>
      </c>
      <c r="V2289" t="s">
        <v>350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9023</v>
      </c>
      <c r="C2290">
        <v>81</v>
      </c>
      <c r="D2290">
        <v>98</v>
      </c>
      <c r="E2290">
        <v>4</v>
      </c>
      <c r="F2290">
        <v>677</v>
      </c>
      <c r="G2290" t="s">
        <v>269</v>
      </c>
      <c r="H2290">
        <v>2000</v>
      </c>
      <c r="I2290">
        <v>10544143</v>
      </c>
      <c r="J2290" t="s">
        <v>816</v>
      </c>
      <c r="K2290" t="s">
        <v>4178</v>
      </c>
      <c r="L2290" t="s">
        <v>9024</v>
      </c>
      <c r="M2290">
        <v>16372</v>
      </c>
      <c r="N2290">
        <v>4843</v>
      </c>
      <c r="O2290" t="s">
        <v>9025</v>
      </c>
      <c r="P2290">
        <v>2</v>
      </c>
      <c r="Q2290" t="s">
        <v>9026</v>
      </c>
      <c r="R2290" t="s">
        <v>9027</v>
      </c>
      <c r="S2290">
        <v>121</v>
      </c>
      <c r="T2290" t="s">
        <v>37</v>
      </c>
      <c r="U2290" t="s">
        <v>243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7496</v>
      </c>
      <c r="C2291">
        <v>175</v>
      </c>
      <c r="D2291">
        <v>101</v>
      </c>
      <c r="E2291">
        <v>53</v>
      </c>
      <c r="F2291">
        <v>580</v>
      </c>
      <c r="G2291" t="s">
        <v>163</v>
      </c>
      <c r="H2291">
        <v>14000</v>
      </c>
      <c r="I2291">
        <v>13650738</v>
      </c>
      <c r="J2291" t="s">
        <v>1188</v>
      </c>
      <c r="K2291" t="s">
        <v>383</v>
      </c>
      <c r="L2291" t="s">
        <v>9028</v>
      </c>
      <c r="M2291">
        <v>61360</v>
      </c>
      <c r="N2291">
        <v>16926</v>
      </c>
      <c r="O2291" t="s">
        <v>9029</v>
      </c>
      <c r="P2291">
        <v>1</v>
      </c>
      <c r="Q2291" t="s">
        <v>9030</v>
      </c>
      <c r="R2291" t="s">
        <v>9031</v>
      </c>
      <c r="S2291">
        <v>129</v>
      </c>
      <c r="T2291" t="s">
        <v>37</v>
      </c>
      <c r="U2291" t="s">
        <v>38</v>
      </c>
      <c r="V2291" t="s">
        <v>350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2836</v>
      </c>
      <c r="C2292">
        <v>20</v>
      </c>
      <c r="D2292">
        <v>106</v>
      </c>
      <c r="E2292">
        <v>277</v>
      </c>
      <c r="F2292">
        <v>383</v>
      </c>
      <c r="G2292" t="s">
        <v>697</v>
      </c>
      <c r="H2292">
        <v>22000</v>
      </c>
      <c r="I2292">
        <v>10555348</v>
      </c>
      <c r="J2292" t="s">
        <v>541</v>
      </c>
      <c r="K2292" t="s">
        <v>850</v>
      </c>
      <c r="L2292" t="s">
        <v>9032</v>
      </c>
      <c r="M2292">
        <v>17349</v>
      </c>
      <c r="N2292">
        <v>24887</v>
      </c>
      <c r="O2292" t="s">
        <v>9033</v>
      </c>
      <c r="P2292">
        <v>0</v>
      </c>
      <c r="Q2292" t="s">
        <v>9034</v>
      </c>
      <c r="R2292" t="s">
        <v>9035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1789</v>
      </c>
      <c r="C2293">
        <v>69</v>
      </c>
      <c r="D2293">
        <v>101</v>
      </c>
      <c r="E2293">
        <v>11000</v>
      </c>
      <c r="F2293">
        <v>2</v>
      </c>
      <c r="G2293" t="s">
        <v>1076</v>
      </c>
      <c r="H2293">
        <v>1000</v>
      </c>
      <c r="I2293">
        <v>9714482</v>
      </c>
      <c r="J2293" t="s">
        <v>9036</v>
      </c>
      <c r="K2293" t="s">
        <v>1595</v>
      </c>
      <c r="L2293" t="s">
        <v>9037</v>
      </c>
      <c r="M2293">
        <v>30083</v>
      </c>
      <c r="N2293">
        <v>1614</v>
      </c>
      <c r="O2293" t="s">
        <v>9038</v>
      </c>
      <c r="P2293">
        <v>0</v>
      </c>
      <c r="Q2293" t="s">
        <v>9039</v>
      </c>
      <c r="R2293" t="s">
        <v>9040</v>
      </c>
      <c r="S2293">
        <v>140</v>
      </c>
      <c r="T2293" t="s">
        <v>37</v>
      </c>
      <c r="U2293" t="s">
        <v>38</v>
      </c>
      <c r="V2293" t="s">
        <v>350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945</v>
      </c>
      <c r="C2294">
        <v>168</v>
      </c>
      <c r="D2294">
        <v>87</v>
      </c>
      <c r="E2294">
        <v>0</v>
      </c>
      <c r="F2294">
        <v>548</v>
      </c>
      <c r="G2294" t="s">
        <v>234</v>
      </c>
      <c r="H2294">
        <v>22000</v>
      </c>
      <c r="I2294">
        <v>8579684</v>
      </c>
      <c r="J2294" t="s">
        <v>809</v>
      </c>
      <c r="K2294" t="s">
        <v>112</v>
      </c>
      <c r="L2294" t="s">
        <v>8349</v>
      </c>
      <c r="M2294">
        <v>89547</v>
      </c>
      <c r="N2294">
        <v>24324</v>
      </c>
      <c r="O2294" t="s">
        <v>3580</v>
      </c>
      <c r="P2294">
        <v>0</v>
      </c>
      <c r="Q2294" t="s">
        <v>8350</v>
      </c>
      <c r="R2294" t="s">
        <v>8351</v>
      </c>
      <c r="S2294">
        <v>199</v>
      </c>
      <c r="T2294" t="s">
        <v>37</v>
      </c>
      <c r="U2294" t="s">
        <v>38</v>
      </c>
      <c r="V2294" t="s">
        <v>350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221</v>
      </c>
      <c r="C2295">
        <v>166</v>
      </c>
      <c r="D2295">
        <v>111</v>
      </c>
      <c r="E2295">
        <v>0</v>
      </c>
      <c r="F2295">
        <v>725</v>
      </c>
      <c r="G2295" t="s">
        <v>797</v>
      </c>
      <c r="H2295">
        <v>856</v>
      </c>
      <c r="I2295">
        <v>9525276</v>
      </c>
      <c r="J2295" t="s">
        <v>223</v>
      </c>
      <c r="K2295" t="s">
        <v>1559</v>
      </c>
      <c r="L2295" t="s">
        <v>9041</v>
      </c>
      <c r="M2295">
        <v>60156</v>
      </c>
      <c r="N2295">
        <v>3309</v>
      </c>
      <c r="O2295" t="s">
        <v>9042</v>
      </c>
      <c r="P2295">
        <v>0</v>
      </c>
      <c r="Q2295" t="s">
        <v>9043</v>
      </c>
      <c r="R2295" t="s">
        <v>9044</v>
      </c>
      <c r="S2295">
        <v>299</v>
      </c>
      <c r="T2295" t="s">
        <v>37</v>
      </c>
      <c r="U2295" t="s">
        <v>38</v>
      </c>
      <c r="V2295" t="s">
        <v>350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4895</v>
      </c>
      <c r="C2296">
        <v>160</v>
      </c>
      <c r="D2296">
        <v>99</v>
      </c>
      <c r="E2296">
        <v>52</v>
      </c>
      <c r="F2296">
        <v>148</v>
      </c>
      <c r="G2296" t="s">
        <v>205</v>
      </c>
      <c r="H2296">
        <v>22000</v>
      </c>
      <c r="I2296">
        <v>8855646</v>
      </c>
      <c r="J2296" t="s">
        <v>4829</v>
      </c>
      <c r="K2296" t="s">
        <v>850</v>
      </c>
      <c r="L2296" t="s">
        <v>9045</v>
      </c>
      <c r="M2296">
        <v>49855</v>
      </c>
      <c r="N2296">
        <v>23409</v>
      </c>
      <c r="O2296" t="s">
        <v>9046</v>
      </c>
      <c r="P2296">
        <v>1</v>
      </c>
      <c r="Q2296" t="s">
        <v>9047</v>
      </c>
      <c r="R2296" t="s">
        <v>9048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9049</v>
      </c>
      <c r="C2297">
        <v>32</v>
      </c>
      <c r="D2297">
        <v>88</v>
      </c>
      <c r="E2297">
        <v>84</v>
      </c>
      <c r="F2297">
        <v>177</v>
      </c>
      <c r="G2297" t="s">
        <v>9050</v>
      </c>
      <c r="H2297">
        <v>650</v>
      </c>
      <c r="I2297">
        <v>9109322</v>
      </c>
      <c r="J2297" t="s">
        <v>1222</v>
      </c>
      <c r="K2297" t="s">
        <v>9051</v>
      </c>
      <c r="L2297" t="s">
        <v>9052</v>
      </c>
      <c r="M2297">
        <v>25371</v>
      </c>
      <c r="N2297">
        <v>1343</v>
      </c>
      <c r="O2297" t="s">
        <v>9053</v>
      </c>
      <c r="P2297">
        <v>3</v>
      </c>
      <c r="Q2297" t="s">
        <v>9054</v>
      </c>
      <c r="R2297" t="s">
        <v>9055</v>
      </c>
      <c r="S2297">
        <v>129</v>
      </c>
      <c r="T2297" t="s">
        <v>37</v>
      </c>
      <c r="U2297" t="s">
        <v>435</v>
      </c>
      <c r="V2297" t="s">
        <v>84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1221</v>
      </c>
      <c r="C2298">
        <v>72</v>
      </c>
      <c r="D2298">
        <v>83</v>
      </c>
      <c r="E2298">
        <v>10</v>
      </c>
      <c r="F2298">
        <v>69</v>
      </c>
      <c r="G2298" t="s">
        <v>9056</v>
      </c>
      <c r="H2298">
        <v>688</v>
      </c>
      <c r="I2298">
        <v>8326035</v>
      </c>
      <c r="J2298" t="s">
        <v>853</v>
      </c>
      <c r="K2298" t="s">
        <v>655</v>
      </c>
      <c r="L2298" t="s">
        <v>9057</v>
      </c>
      <c r="M2298">
        <v>21933</v>
      </c>
      <c r="N2298">
        <v>1019</v>
      </c>
      <c r="O2298" t="s">
        <v>9058</v>
      </c>
      <c r="P2298">
        <v>2</v>
      </c>
      <c r="Q2298" t="s">
        <v>9059</v>
      </c>
      <c r="R2298" t="s">
        <v>9060</v>
      </c>
      <c r="S2298">
        <v>76</v>
      </c>
      <c r="T2298" t="s">
        <v>37</v>
      </c>
      <c r="U2298" t="s">
        <v>435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1221</v>
      </c>
      <c r="C2299">
        <v>53</v>
      </c>
      <c r="D2299">
        <v>91</v>
      </c>
      <c r="E2299">
        <v>10</v>
      </c>
      <c r="F2299">
        <v>436</v>
      </c>
      <c r="G2299" t="s">
        <v>531</v>
      </c>
      <c r="H2299">
        <v>716</v>
      </c>
      <c r="I2299">
        <v>8104069</v>
      </c>
      <c r="J2299" t="s">
        <v>853</v>
      </c>
      <c r="K2299" t="s">
        <v>416</v>
      </c>
      <c r="L2299" t="s">
        <v>9061</v>
      </c>
      <c r="M2299">
        <v>9785</v>
      </c>
      <c r="N2299">
        <v>2700</v>
      </c>
      <c r="O2299" t="s">
        <v>452</v>
      </c>
      <c r="P2299">
        <v>3</v>
      </c>
      <c r="Q2299" t="s">
        <v>9062</v>
      </c>
      <c r="R2299" t="s">
        <v>9063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1558</v>
      </c>
      <c r="C2300">
        <v>76</v>
      </c>
      <c r="D2300">
        <v>108</v>
      </c>
      <c r="E2300">
        <v>54</v>
      </c>
      <c r="F2300">
        <v>463</v>
      </c>
      <c r="G2300" t="s">
        <v>9064</v>
      </c>
      <c r="H2300">
        <v>786</v>
      </c>
      <c r="I2300">
        <v>8054280</v>
      </c>
      <c r="J2300" t="s">
        <v>1361</v>
      </c>
      <c r="K2300" t="s">
        <v>3958</v>
      </c>
      <c r="L2300" t="s">
        <v>9065</v>
      </c>
      <c r="M2300">
        <v>6838</v>
      </c>
      <c r="N2300">
        <v>2730</v>
      </c>
      <c r="O2300" t="s">
        <v>2733</v>
      </c>
      <c r="P2300">
        <v>3</v>
      </c>
      <c r="Q2300" t="s">
        <v>9066</v>
      </c>
      <c r="R2300" t="s">
        <v>9067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1142</v>
      </c>
      <c r="C2301">
        <v>15</v>
      </c>
      <c r="D2301">
        <v>154</v>
      </c>
      <c r="E2301">
        <v>189</v>
      </c>
      <c r="F2301">
        <v>388</v>
      </c>
      <c r="G2301" t="s">
        <v>9068</v>
      </c>
      <c r="H2301">
        <v>683</v>
      </c>
      <c r="J2301" t="s">
        <v>9069</v>
      </c>
      <c r="K2301" t="s">
        <v>9070</v>
      </c>
      <c r="L2301" t="s">
        <v>9071</v>
      </c>
      <c r="M2301">
        <v>3454</v>
      </c>
      <c r="N2301">
        <v>2172</v>
      </c>
      <c r="O2301" t="s">
        <v>1143</v>
      </c>
      <c r="P2301">
        <v>0</v>
      </c>
      <c r="Q2301" t="s">
        <v>9072</v>
      </c>
      <c r="R2301" t="s">
        <v>9073</v>
      </c>
      <c r="S2301">
        <v>64</v>
      </c>
      <c r="T2301" t="s">
        <v>37</v>
      </c>
      <c r="U2301" t="s">
        <v>38</v>
      </c>
      <c r="V2301" t="s">
        <v>188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4862</v>
      </c>
      <c r="C2302">
        <v>401</v>
      </c>
      <c r="D2302">
        <v>148</v>
      </c>
      <c r="E2302">
        <v>0</v>
      </c>
      <c r="F2302">
        <v>175</v>
      </c>
      <c r="G2302" t="s">
        <v>9074</v>
      </c>
      <c r="H2302">
        <v>204</v>
      </c>
      <c r="I2302">
        <v>8093318</v>
      </c>
      <c r="J2302" t="s">
        <v>9075</v>
      </c>
      <c r="K2302" t="s">
        <v>9076</v>
      </c>
      <c r="L2302" t="s">
        <v>9077</v>
      </c>
      <c r="M2302">
        <v>61935</v>
      </c>
      <c r="N2302">
        <v>707</v>
      </c>
      <c r="O2302" t="s">
        <v>9078</v>
      </c>
      <c r="P2302">
        <v>0</v>
      </c>
      <c r="Q2302" t="s">
        <v>9079</v>
      </c>
      <c r="R2302" t="s">
        <v>9080</v>
      </c>
      <c r="S2302">
        <v>242</v>
      </c>
      <c r="T2302" t="s">
        <v>37</v>
      </c>
      <c r="U2302" t="s">
        <v>38</v>
      </c>
      <c r="V2302" t="s">
        <v>350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9081</v>
      </c>
      <c r="C2303">
        <v>31</v>
      </c>
      <c r="D2303">
        <v>77</v>
      </c>
      <c r="E2303">
        <v>3</v>
      </c>
      <c r="F2303">
        <v>593</v>
      </c>
      <c r="G2303" t="s">
        <v>2671</v>
      </c>
      <c r="H2303">
        <v>787</v>
      </c>
      <c r="I2303">
        <v>7382993</v>
      </c>
      <c r="J2303" t="s">
        <v>185</v>
      </c>
      <c r="K2303" t="s">
        <v>4383</v>
      </c>
      <c r="L2303" t="s">
        <v>9082</v>
      </c>
      <c r="M2303">
        <v>3851</v>
      </c>
      <c r="N2303">
        <v>2185</v>
      </c>
      <c r="O2303" t="s">
        <v>2790</v>
      </c>
      <c r="P2303">
        <v>0</v>
      </c>
      <c r="Q2303" t="s">
        <v>9083</v>
      </c>
      <c r="R2303" t="s">
        <v>9084</v>
      </c>
      <c r="S2303">
        <v>114</v>
      </c>
      <c r="T2303" t="s">
        <v>37</v>
      </c>
      <c r="U2303" t="s">
        <v>38</v>
      </c>
      <c r="V2303" t="s">
        <v>188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9085</v>
      </c>
      <c r="C2304">
        <v>65</v>
      </c>
      <c r="D2304">
        <v>110</v>
      </c>
      <c r="E2304">
        <v>9</v>
      </c>
      <c r="F2304">
        <v>826</v>
      </c>
      <c r="G2304" t="s">
        <v>9086</v>
      </c>
      <c r="H2304">
        <v>997</v>
      </c>
      <c r="I2304">
        <v>8888355</v>
      </c>
      <c r="J2304" t="s">
        <v>3985</v>
      </c>
      <c r="K2304" t="s">
        <v>9087</v>
      </c>
      <c r="L2304" t="s">
        <v>9088</v>
      </c>
      <c r="M2304">
        <v>7894</v>
      </c>
      <c r="N2304">
        <v>3177</v>
      </c>
      <c r="O2304" t="s">
        <v>3739</v>
      </c>
      <c r="P2304">
        <v>19</v>
      </c>
      <c r="Q2304" t="s">
        <v>9089</v>
      </c>
      <c r="R2304" t="s">
        <v>9090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2226</v>
      </c>
      <c r="H2305">
        <v>1000</v>
      </c>
      <c r="J2305" t="s">
        <v>1025</v>
      </c>
      <c r="K2305" t="s">
        <v>1463</v>
      </c>
      <c r="L2305" t="s">
        <v>9091</v>
      </c>
      <c r="M2305">
        <v>15612</v>
      </c>
      <c r="N2305">
        <v>2240</v>
      </c>
      <c r="O2305" t="s">
        <v>9092</v>
      </c>
      <c r="P2305">
        <v>1</v>
      </c>
      <c r="R2305" t="s">
        <v>9093</v>
      </c>
      <c r="S2305">
        <v>29</v>
      </c>
      <c r="T2305" t="s">
        <v>37</v>
      </c>
      <c r="U2305" t="s">
        <v>38</v>
      </c>
      <c r="V2305" t="s">
        <v>589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3488</v>
      </c>
      <c r="C2306">
        <v>45</v>
      </c>
      <c r="D2306">
        <v>83</v>
      </c>
      <c r="E2306">
        <v>119</v>
      </c>
      <c r="F2306">
        <v>633</v>
      </c>
      <c r="G2306" t="s">
        <v>9094</v>
      </c>
      <c r="H2306">
        <v>885</v>
      </c>
      <c r="I2306">
        <v>7001720</v>
      </c>
      <c r="J2306" t="s">
        <v>1269</v>
      </c>
      <c r="K2306" t="s">
        <v>9095</v>
      </c>
      <c r="L2306" t="s">
        <v>9096</v>
      </c>
      <c r="M2306">
        <v>8560</v>
      </c>
      <c r="N2306">
        <v>2907</v>
      </c>
      <c r="O2306" t="s">
        <v>9097</v>
      </c>
      <c r="P2306">
        <v>2</v>
      </c>
      <c r="Q2306" t="s">
        <v>9098</v>
      </c>
      <c r="R2306" t="s">
        <v>9099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2689</v>
      </c>
      <c r="C2307">
        <v>260</v>
      </c>
      <c r="D2307">
        <v>107</v>
      </c>
      <c r="E2307">
        <v>0</v>
      </c>
      <c r="F2307">
        <v>99</v>
      </c>
      <c r="G2307" t="s">
        <v>3642</v>
      </c>
      <c r="H2307">
        <v>2000</v>
      </c>
      <c r="I2307">
        <v>7268659</v>
      </c>
      <c r="J2307" t="s">
        <v>264</v>
      </c>
      <c r="K2307" t="s">
        <v>3688</v>
      </c>
      <c r="L2307" t="s">
        <v>9100</v>
      </c>
      <c r="M2307">
        <v>59248</v>
      </c>
      <c r="N2307">
        <v>2848</v>
      </c>
      <c r="O2307" t="s">
        <v>9101</v>
      </c>
      <c r="P2307">
        <v>7</v>
      </c>
      <c r="Q2307" t="s">
        <v>9102</v>
      </c>
      <c r="R2307" t="s">
        <v>9103</v>
      </c>
      <c r="S2307">
        <v>164</v>
      </c>
      <c r="T2307" t="s">
        <v>37</v>
      </c>
      <c r="U2307" t="s">
        <v>4956</v>
      </c>
      <c r="V2307" t="s">
        <v>350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9104</v>
      </c>
      <c r="C2308">
        <v>129</v>
      </c>
      <c r="D2308">
        <v>100</v>
      </c>
      <c r="E2308">
        <v>17</v>
      </c>
      <c r="F2308">
        <v>86</v>
      </c>
      <c r="G2308" t="s">
        <v>6908</v>
      </c>
      <c r="H2308">
        <v>669</v>
      </c>
      <c r="I2308">
        <v>6852144</v>
      </c>
      <c r="J2308" t="s">
        <v>1390</v>
      </c>
      <c r="K2308" t="s">
        <v>4937</v>
      </c>
      <c r="L2308" t="s">
        <v>9105</v>
      </c>
      <c r="M2308">
        <v>15169</v>
      </c>
      <c r="N2308">
        <v>1267</v>
      </c>
      <c r="O2308" t="s">
        <v>9106</v>
      </c>
      <c r="P2308">
        <v>0</v>
      </c>
      <c r="Q2308" t="s">
        <v>9107</v>
      </c>
      <c r="R2308" t="s">
        <v>9108</v>
      </c>
      <c r="S2308">
        <v>213</v>
      </c>
      <c r="T2308" t="s">
        <v>37</v>
      </c>
      <c r="U2308" t="s">
        <v>182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7374</v>
      </c>
      <c r="C2309">
        <v>58</v>
      </c>
      <c r="D2309">
        <v>87</v>
      </c>
      <c r="E2309">
        <v>29</v>
      </c>
      <c r="F2309">
        <v>522</v>
      </c>
      <c r="G2309" t="s">
        <v>2341</v>
      </c>
      <c r="H2309">
        <v>1000</v>
      </c>
      <c r="I2309">
        <v>6563357</v>
      </c>
      <c r="J2309" t="s">
        <v>2005</v>
      </c>
      <c r="K2309" t="s">
        <v>9109</v>
      </c>
      <c r="L2309" t="s">
        <v>9110</v>
      </c>
      <c r="M2309">
        <v>18571</v>
      </c>
      <c r="N2309">
        <v>4218</v>
      </c>
      <c r="O2309" t="s">
        <v>262</v>
      </c>
      <c r="P2309">
        <v>4</v>
      </c>
      <c r="Q2309" t="s">
        <v>9111</v>
      </c>
      <c r="R2309" t="s">
        <v>9112</v>
      </c>
      <c r="S2309">
        <v>120</v>
      </c>
      <c r="T2309" t="s">
        <v>37</v>
      </c>
      <c r="U2309" t="s">
        <v>38</v>
      </c>
      <c r="V2309" t="s">
        <v>350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9113</v>
      </c>
      <c r="C2310">
        <v>103</v>
      </c>
      <c r="D2310">
        <v>154</v>
      </c>
      <c r="E2310">
        <v>608</v>
      </c>
      <c r="F2310">
        <v>149</v>
      </c>
      <c r="G2310" t="s">
        <v>1487</v>
      </c>
      <c r="H2310">
        <v>1000</v>
      </c>
      <c r="I2310">
        <v>6201757</v>
      </c>
      <c r="J2310" t="s">
        <v>9114</v>
      </c>
      <c r="K2310" t="s">
        <v>254</v>
      </c>
      <c r="L2310" t="s">
        <v>9115</v>
      </c>
      <c r="M2310">
        <v>10037</v>
      </c>
      <c r="N2310">
        <v>1690</v>
      </c>
      <c r="O2310" t="s">
        <v>9116</v>
      </c>
      <c r="P2310">
        <v>1</v>
      </c>
      <c r="Q2310" t="s">
        <v>9117</v>
      </c>
      <c r="R2310" t="s">
        <v>9118</v>
      </c>
      <c r="S2310">
        <v>202</v>
      </c>
      <c r="T2310" t="s">
        <v>37</v>
      </c>
      <c r="U2310" t="s">
        <v>56</v>
      </c>
      <c r="V2310" t="s">
        <v>350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9119</v>
      </c>
      <c r="C2311">
        <v>45</v>
      </c>
      <c r="D2311">
        <v>106</v>
      </c>
      <c r="E2311">
        <v>38</v>
      </c>
      <c r="F2311">
        <v>975</v>
      </c>
      <c r="G2311" t="s">
        <v>352</v>
      </c>
      <c r="H2311">
        <v>1000</v>
      </c>
      <c r="I2311">
        <v>6420319</v>
      </c>
      <c r="J2311" t="s">
        <v>1469</v>
      </c>
      <c r="K2311" t="s">
        <v>107</v>
      </c>
      <c r="L2311" t="s">
        <v>9120</v>
      </c>
      <c r="M2311">
        <v>15978</v>
      </c>
      <c r="N2311">
        <v>5705</v>
      </c>
      <c r="O2311" t="s">
        <v>1187</v>
      </c>
      <c r="P2311">
        <v>0</v>
      </c>
      <c r="R2311" t="s">
        <v>9121</v>
      </c>
      <c r="S2311">
        <v>122</v>
      </c>
      <c r="T2311" t="s">
        <v>37</v>
      </c>
      <c r="U2311" t="s">
        <v>1303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3189</v>
      </c>
      <c r="C2312">
        <v>345</v>
      </c>
      <c r="D2312">
        <v>99</v>
      </c>
      <c r="E2312">
        <v>0</v>
      </c>
      <c r="F2312">
        <v>691</v>
      </c>
      <c r="G2312" t="s">
        <v>1278</v>
      </c>
      <c r="H2312">
        <v>13000</v>
      </c>
      <c r="I2312">
        <v>5702083</v>
      </c>
      <c r="J2312" t="s">
        <v>1537</v>
      </c>
      <c r="K2312" t="s">
        <v>279</v>
      </c>
      <c r="L2312" t="s">
        <v>9122</v>
      </c>
      <c r="M2312">
        <v>80617</v>
      </c>
      <c r="N2312">
        <v>23755</v>
      </c>
      <c r="O2312" t="s">
        <v>1475</v>
      </c>
      <c r="P2312">
        <v>3</v>
      </c>
      <c r="Q2312" t="s">
        <v>9123</v>
      </c>
      <c r="R2312" t="s">
        <v>9124</v>
      </c>
      <c r="S2312">
        <v>190</v>
      </c>
      <c r="T2312" t="s">
        <v>37</v>
      </c>
      <c r="U2312" t="s">
        <v>56</v>
      </c>
      <c r="V2312" t="s">
        <v>350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6948</v>
      </c>
      <c r="C2313">
        <v>232</v>
      </c>
      <c r="D2313">
        <v>100</v>
      </c>
      <c r="E2313">
        <v>0</v>
      </c>
      <c r="F2313">
        <v>407</v>
      </c>
      <c r="G2313" t="s">
        <v>353</v>
      </c>
      <c r="H2313">
        <v>21000</v>
      </c>
      <c r="I2313">
        <v>5480996</v>
      </c>
      <c r="J2313" t="s">
        <v>9125</v>
      </c>
      <c r="K2313" t="s">
        <v>86</v>
      </c>
      <c r="L2313" t="s">
        <v>9126</v>
      </c>
      <c r="M2313">
        <v>89383</v>
      </c>
      <c r="N2313">
        <v>39507</v>
      </c>
      <c r="O2313" t="s">
        <v>1495</v>
      </c>
      <c r="P2313">
        <v>0</v>
      </c>
      <c r="Q2313" t="s">
        <v>9127</v>
      </c>
      <c r="R2313" t="s">
        <v>9128</v>
      </c>
      <c r="S2313">
        <v>293</v>
      </c>
      <c r="T2313" t="s">
        <v>37</v>
      </c>
      <c r="U2313" t="s">
        <v>38</v>
      </c>
      <c r="V2313" t="s">
        <v>350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422</v>
      </c>
      <c r="C2314">
        <v>116</v>
      </c>
      <c r="D2314">
        <v>116</v>
      </c>
      <c r="E2314">
        <v>150</v>
      </c>
      <c r="F2314">
        <v>956</v>
      </c>
      <c r="G2314" t="s">
        <v>1592</v>
      </c>
      <c r="H2314">
        <v>18000</v>
      </c>
      <c r="I2314">
        <v>6002756</v>
      </c>
      <c r="J2314" t="s">
        <v>795</v>
      </c>
      <c r="K2314" t="s">
        <v>377</v>
      </c>
      <c r="L2314" t="s">
        <v>9129</v>
      </c>
      <c r="M2314">
        <v>24997</v>
      </c>
      <c r="N2314">
        <v>21200</v>
      </c>
      <c r="O2314" t="s">
        <v>1065</v>
      </c>
      <c r="P2314">
        <v>2</v>
      </c>
      <c r="Q2314" t="s">
        <v>9130</v>
      </c>
      <c r="R2314" t="s">
        <v>9131</v>
      </c>
      <c r="S2314">
        <v>75</v>
      </c>
      <c r="T2314" t="s">
        <v>37</v>
      </c>
      <c r="U2314" t="s">
        <v>38</v>
      </c>
      <c r="V2314" t="s">
        <v>84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2194</v>
      </c>
      <c r="C2315">
        <v>148</v>
      </c>
      <c r="D2315">
        <v>94</v>
      </c>
      <c r="E2315">
        <v>892</v>
      </c>
      <c r="F2315">
        <v>81</v>
      </c>
      <c r="G2315" t="s">
        <v>9132</v>
      </c>
      <c r="H2315">
        <v>310</v>
      </c>
      <c r="I2315">
        <v>5132655</v>
      </c>
      <c r="J2315" t="s">
        <v>8008</v>
      </c>
      <c r="K2315" t="s">
        <v>9133</v>
      </c>
      <c r="L2315" t="s">
        <v>9134</v>
      </c>
      <c r="M2315">
        <v>37626</v>
      </c>
      <c r="N2315">
        <v>838</v>
      </c>
      <c r="O2315" t="s">
        <v>9135</v>
      </c>
      <c r="P2315">
        <v>0</v>
      </c>
      <c r="Q2315" t="s">
        <v>9136</v>
      </c>
      <c r="R2315" t="s">
        <v>9137</v>
      </c>
      <c r="S2315">
        <v>521</v>
      </c>
      <c r="T2315" t="s">
        <v>37</v>
      </c>
      <c r="U2315" t="s">
        <v>182</v>
      </c>
      <c r="V2315" t="s">
        <v>350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1472</v>
      </c>
      <c r="C2316">
        <v>79</v>
      </c>
      <c r="D2316">
        <v>111</v>
      </c>
      <c r="E2316">
        <v>650</v>
      </c>
      <c r="F2316">
        <v>181</v>
      </c>
      <c r="G2316" t="s">
        <v>9138</v>
      </c>
      <c r="H2316">
        <v>690</v>
      </c>
      <c r="I2316">
        <v>5205343</v>
      </c>
      <c r="J2316" t="s">
        <v>5956</v>
      </c>
      <c r="K2316" t="s">
        <v>713</v>
      </c>
      <c r="L2316" t="s">
        <v>9139</v>
      </c>
      <c r="M2316">
        <v>11958</v>
      </c>
      <c r="N2316">
        <v>1573</v>
      </c>
      <c r="O2316" t="s">
        <v>9140</v>
      </c>
      <c r="P2316">
        <v>3</v>
      </c>
      <c r="Q2316" t="s">
        <v>9141</v>
      </c>
      <c r="R2316" t="s">
        <v>9142</v>
      </c>
      <c r="S2316">
        <v>39</v>
      </c>
      <c r="T2316" t="s">
        <v>37</v>
      </c>
      <c r="U2316" t="s">
        <v>38</v>
      </c>
      <c r="V2316" t="s">
        <v>84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9143</v>
      </c>
      <c r="C2317">
        <v>167</v>
      </c>
      <c r="D2317">
        <v>100</v>
      </c>
      <c r="E2317">
        <v>143</v>
      </c>
      <c r="F2317">
        <v>430</v>
      </c>
      <c r="G2317" t="s">
        <v>1075</v>
      </c>
      <c r="H2317">
        <v>829</v>
      </c>
      <c r="I2317">
        <v>5005883</v>
      </c>
      <c r="J2317" t="s">
        <v>1429</v>
      </c>
      <c r="K2317" t="s">
        <v>6301</v>
      </c>
      <c r="L2317" t="s">
        <v>9144</v>
      </c>
      <c r="M2317">
        <v>29649</v>
      </c>
      <c r="N2317">
        <v>2295</v>
      </c>
      <c r="O2317" t="s">
        <v>1330</v>
      </c>
      <c r="P2317">
        <v>1</v>
      </c>
      <c r="Q2317" t="s">
        <v>9145</v>
      </c>
      <c r="R2317" t="s">
        <v>9146</v>
      </c>
      <c r="S2317">
        <v>361</v>
      </c>
      <c r="T2317" t="s">
        <v>37</v>
      </c>
      <c r="U2317" t="s">
        <v>38</v>
      </c>
      <c r="V2317" t="s">
        <v>350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9147</v>
      </c>
      <c r="C2318">
        <v>350</v>
      </c>
      <c r="D2318">
        <v>125</v>
      </c>
      <c r="E2318">
        <v>78</v>
      </c>
      <c r="F2318">
        <v>745</v>
      </c>
      <c r="G2318" t="s">
        <v>5215</v>
      </c>
      <c r="H2318">
        <v>1000</v>
      </c>
      <c r="I2318">
        <v>5749134</v>
      </c>
      <c r="J2318" t="s">
        <v>282</v>
      </c>
      <c r="K2318" t="s">
        <v>983</v>
      </c>
      <c r="L2318" t="s">
        <v>9148</v>
      </c>
      <c r="M2318">
        <v>45799</v>
      </c>
      <c r="N2318">
        <v>3979</v>
      </c>
      <c r="O2318" t="s">
        <v>1321</v>
      </c>
      <c r="P2318">
        <v>0</v>
      </c>
      <c r="Q2318" t="s">
        <v>9149</v>
      </c>
      <c r="R2318" t="s">
        <v>9150</v>
      </c>
      <c r="S2318">
        <v>180</v>
      </c>
      <c r="T2318" t="s">
        <v>37</v>
      </c>
      <c r="U2318" t="s">
        <v>38</v>
      </c>
      <c r="V2318" t="s">
        <v>350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6426</v>
      </c>
      <c r="C2319">
        <v>25</v>
      </c>
      <c r="D2319">
        <v>114</v>
      </c>
      <c r="E2319">
        <v>329</v>
      </c>
      <c r="F2319">
        <v>544</v>
      </c>
      <c r="G2319" t="s">
        <v>6378</v>
      </c>
      <c r="H2319">
        <v>1000</v>
      </c>
      <c r="J2319" t="s">
        <v>939</v>
      </c>
      <c r="K2319" t="s">
        <v>8080</v>
      </c>
      <c r="L2319" t="s">
        <v>9151</v>
      </c>
      <c r="M2319">
        <v>6904</v>
      </c>
      <c r="N2319">
        <v>3493</v>
      </c>
      <c r="O2319" t="s">
        <v>1113</v>
      </c>
      <c r="P2319">
        <v>0</v>
      </c>
      <c r="Q2319" t="s">
        <v>9152</v>
      </c>
      <c r="R2319" t="s">
        <v>9153</v>
      </c>
      <c r="S2319">
        <v>102</v>
      </c>
      <c r="T2319" t="s">
        <v>37</v>
      </c>
      <c r="U2319" t="s">
        <v>182</v>
      </c>
      <c r="V2319" t="s">
        <v>350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9154</v>
      </c>
      <c r="C2320">
        <v>99</v>
      </c>
      <c r="D2320">
        <v>119</v>
      </c>
      <c r="E2320">
        <v>18</v>
      </c>
      <c r="F2320">
        <v>9</v>
      </c>
      <c r="G2320" t="s">
        <v>9155</v>
      </c>
      <c r="H2320">
        <v>20</v>
      </c>
      <c r="I2320">
        <v>4234040</v>
      </c>
      <c r="J2320" t="s">
        <v>760</v>
      </c>
      <c r="K2320" t="s">
        <v>9156</v>
      </c>
      <c r="L2320" t="s">
        <v>9157</v>
      </c>
      <c r="M2320">
        <v>14301</v>
      </c>
      <c r="N2320">
        <v>64</v>
      </c>
      <c r="O2320" t="s">
        <v>9158</v>
      </c>
      <c r="P2320">
        <v>0</v>
      </c>
      <c r="Q2320" t="s">
        <v>9159</v>
      </c>
      <c r="R2320" t="s">
        <v>9160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424</v>
      </c>
      <c r="B2321" t="s">
        <v>9161</v>
      </c>
      <c r="C2321">
        <v>231</v>
      </c>
      <c r="D2321">
        <v>135</v>
      </c>
      <c r="E2321">
        <v>162</v>
      </c>
      <c r="F2321">
        <v>228</v>
      </c>
      <c r="G2321" t="s">
        <v>281</v>
      </c>
      <c r="H2321">
        <v>23000</v>
      </c>
      <c r="I2321">
        <v>4001121</v>
      </c>
      <c r="J2321" t="s">
        <v>2082</v>
      </c>
      <c r="K2321" t="s">
        <v>58</v>
      </c>
      <c r="L2321" t="s">
        <v>9162</v>
      </c>
      <c r="M2321">
        <v>48346</v>
      </c>
      <c r="N2321">
        <v>36398</v>
      </c>
      <c r="O2321" t="s">
        <v>9163</v>
      </c>
      <c r="P2321">
        <v>0</v>
      </c>
      <c r="Q2321" t="s">
        <v>9164</v>
      </c>
      <c r="R2321" t="s">
        <v>9165</v>
      </c>
      <c r="S2321">
        <v>230</v>
      </c>
      <c r="T2321" t="s">
        <v>37</v>
      </c>
      <c r="U2321" t="s">
        <v>38</v>
      </c>
      <c r="V2321" t="s">
        <v>350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9166</v>
      </c>
      <c r="C2322">
        <v>119</v>
      </c>
      <c r="D2322">
        <v>93</v>
      </c>
      <c r="E2322">
        <v>19</v>
      </c>
      <c r="F2322">
        <v>619</v>
      </c>
      <c r="G2322" t="s">
        <v>530</v>
      </c>
      <c r="H2322">
        <v>15000</v>
      </c>
      <c r="I2322">
        <v>3749061</v>
      </c>
      <c r="J2322" t="s">
        <v>59</v>
      </c>
      <c r="K2322" t="s">
        <v>96</v>
      </c>
      <c r="L2322" t="s">
        <v>9167</v>
      </c>
      <c r="M2322">
        <v>28629</v>
      </c>
      <c r="N2322">
        <v>30134</v>
      </c>
      <c r="O2322" t="s">
        <v>7536</v>
      </c>
      <c r="P2322">
        <v>3</v>
      </c>
      <c r="Q2322" t="s">
        <v>9168</v>
      </c>
      <c r="R2322" t="s">
        <v>9169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5991</v>
      </c>
      <c r="C2323">
        <v>182</v>
      </c>
      <c r="D2323">
        <v>114</v>
      </c>
      <c r="E2323">
        <v>0</v>
      </c>
      <c r="F2323">
        <v>446</v>
      </c>
      <c r="G2323" t="s">
        <v>8622</v>
      </c>
      <c r="H2323">
        <v>975</v>
      </c>
      <c r="I2323">
        <v>3519627</v>
      </c>
      <c r="J2323" t="s">
        <v>9170</v>
      </c>
      <c r="K2323" t="s">
        <v>8210</v>
      </c>
      <c r="L2323" t="s">
        <v>9171</v>
      </c>
      <c r="M2323">
        <v>41737</v>
      </c>
      <c r="N2323">
        <v>3014</v>
      </c>
      <c r="O2323" t="s">
        <v>9172</v>
      </c>
      <c r="P2323">
        <v>4</v>
      </c>
      <c r="Q2323" t="s">
        <v>9173</v>
      </c>
      <c r="R2323" t="s">
        <v>9174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9175</v>
      </c>
      <c r="C2324">
        <v>245</v>
      </c>
      <c r="D2324">
        <v>124</v>
      </c>
      <c r="E2324">
        <v>0</v>
      </c>
      <c r="F2324">
        <v>631</v>
      </c>
      <c r="G2324" t="s">
        <v>1208</v>
      </c>
      <c r="H2324">
        <v>22000</v>
      </c>
      <c r="I2324">
        <v>3081925</v>
      </c>
      <c r="J2324" t="s">
        <v>715</v>
      </c>
      <c r="K2324" t="s">
        <v>400</v>
      </c>
      <c r="L2324" t="s">
        <v>9176</v>
      </c>
      <c r="M2324">
        <v>55842</v>
      </c>
      <c r="N2324">
        <v>24732</v>
      </c>
      <c r="O2324" t="s">
        <v>67</v>
      </c>
      <c r="P2324">
        <v>0</v>
      </c>
      <c r="Q2324" t="s">
        <v>9177</v>
      </c>
      <c r="R2324" t="s">
        <v>9178</v>
      </c>
      <c r="S2324">
        <v>274</v>
      </c>
      <c r="T2324" t="s">
        <v>37</v>
      </c>
      <c r="U2324" t="s">
        <v>38</v>
      </c>
      <c r="V2324" t="s">
        <v>350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5564</v>
      </c>
      <c r="C2325">
        <v>174</v>
      </c>
      <c r="D2325">
        <v>134</v>
      </c>
      <c r="E2325">
        <v>6000</v>
      </c>
      <c r="F2325">
        <v>745</v>
      </c>
      <c r="G2325" t="s">
        <v>449</v>
      </c>
      <c r="H2325">
        <v>893</v>
      </c>
      <c r="I2325">
        <v>2298191</v>
      </c>
      <c r="J2325" t="s">
        <v>6534</v>
      </c>
      <c r="K2325" t="s">
        <v>1502</v>
      </c>
      <c r="L2325" t="s">
        <v>9179</v>
      </c>
      <c r="M2325">
        <v>221552</v>
      </c>
      <c r="N2325">
        <v>2710</v>
      </c>
      <c r="O2325" t="s">
        <v>560</v>
      </c>
      <c r="P2325">
        <v>0</v>
      </c>
      <c r="Q2325" t="s">
        <v>9180</v>
      </c>
      <c r="R2325" t="s">
        <v>9181</v>
      </c>
      <c r="S2325">
        <v>570</v>
      </c>
      <c r="T2325" t="s">
        <v>388</v>
      </c>
      <c r="U2325" t="s">
        <v>389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424</v>
      </c>
      <c r="B2326" t="s">
        <v>5507</v>
      </c>
      <c r="C2326">
        <v>69</v>
      </c>
      <c r="D2326">
        <v>114</v>
      </c>
      <c r="E2326">
        <v>22</v>
      </c>
      <c r="F2326">
        <v>413</v>
      </c>
      <c r="G2326" t="s">
        <v>1400</v>
      </c>
      <c r="H2326">
        <v>572</v>
      </c>
      <c r="I2326">
        <v>2353728</v>
      </c>
      <c r="J2326" t="s">
        <v>9182</v>
      </c>
      <c r="K2326" t="s">
        <v>4532</v>
      </c>
      <c r="L2326" t="s">
        <v>9183</v>
      </c>
      <c r="M2326">
        <v>4293</v>
      </c>
      <c r="N2326">
        <v>1776</v>
      </c>
      <c r="O2326" t="s">
        <v>3076</v>
      </c>
      <c r="P2326">
        <v>5</v>
      </c>
      <c r="Q2326" t="s">
        <v>9184</v>
      </c>
      <c r="R2326" t="s">
        <v>9185</v>
      </c>
      <c r="S2326">
        <v>53</v>
      </c>
      <c r="T2326" t="s">
        <v>726</v>
      </c>
      <c r="U2326" t="s">
        <v>727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9186</v>
      </c>
      <c r="C2327">
        <v>26</v>
      </c>
      <c r="D2327">
        <v>124</v>
      </c>
      <c r="E2327">
        <v>42</v>
      </c>
      <c r="F2327">
        <v>161</v>
      </c>
      <c r="G2327" t="s">
        <v>9187</v>
      </c>
      <c r="H2327">
        <v>801</v>
      </c>
      <c r="I2327">
        <v>2000000</v>
      </c>
      <c r="J2327" t="s">
        <v>9188</v>
      </c>
      <c r="K2327" t="s">
        <v>8877</v>
      </c>
      <c r="L2327" t="s">
        <v>9189</v>
      </c>
      <c r="M2327">
        <v>2998</v>
      </c>
      <c r="N2327">
        <v>1462</v>
      </c>
      <c r="O2327" t="s">
        <v>9190</v>
      </c>
      <c r="P2327">
        <v>0</v>
      </c>
      <c r="Q2327" t="s">
        <v>9191</v>
      </c>
      <c r="R2327" t="s">
        <v>9192</v>
      </c>
      <c r="S2327">
        <v>74</v>
      </c>
      <c r="T2327" t="s">
        <v>37</v>
      </c>
      <c r="U2327" t="s">
        <v>38</v>
      </c>
      <c r="V2327" t="s">
        <v>84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7733</v>
      </c>
      <c r="C2328">
        <v>168</v>
      </c>
      <c r="D2328">
        <v>104</v>
      </c>
      <c r="E2328">
        <v>214</v>
      </c>
      <c r="F2328">
        <v>430</v>
      </c>
      <c r="G2328" t="s">
        <v>314</v>
      </c>
      <c r="H2328">
        <v>1000</v>
      </c>
      <c r="I2328">
        <v>1900725</v>
      </c>
      <c r="J2328" t="s">
        <v>8805</v>
      </c>
      <c r="K2328" t="s">
        <v>252</v>
      </c>
      <c r="L2328" t="s">
        <v>9193</v>
      </c>
      <c r="M2328">
        <v>43205</v>
      </c>
      <c r="N2328">
        <v>2129</v>
      </c>
      <c r="O2328" t="s">
        <v>1330</v>
      </c>
      <c r="P2328">
        <v>1</v>
      </c>
      <c r="Q2328" t="s">
        <v>9194</v>
      </c>
      <c r="R2328" t="s">
        <v>9195</v>
      </c>
      <c r="S2328">
        <v>232</v>
      </c>
      <c r="T2328" t="s">
        <v>37</v>
      </c>
      <c r="U2328" t="s">
        <v>243</v>
      </c>
      <c r="V2328" t="s">
        <v>350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9196</v>
      </c>
      <c r="C2329">
        <v>27</v>
      </c>
      <c r="D2329">
        <v>118</v>
      </c>
      <c r="E2329">
        <v>14</v>
      </c>
      <c r="F2329">
        <v>400</v>
      </c>
      <c r="G2329" t="s">
        <v>1569</v>
      </c>
      <c r="H2329">
        <v>2000</v>
      </c>
      <c r="I2329">
        <v>2246000</v>
      </c>
      <c r="J2329" t="s">
        <v>795</v>
      </c>
      <c r="K2329" t="s">
        <v>9197</v>
      </c>
      <c r="L2329" t="s">
        <v>9198</v>
      </c>
      <c r="M2329">
        <v>2302</v>
      </c>
      <c r="N2329">
        <v>3384</v>
      </c>
      <c r="O2329" t="s">
        <v>9199</v>
      </c>
      <c r="P2329">
        <v>4</v>
      </c>
      <c r="Q2329" t="s">
        <v>9200</v>
      </c>
      <c r="R2329" t="s">
        <v>9201</v>
      </c>
      <c r="S2329">
        <v>20</v>
      </c>
      <c r="T2329" t="s">
        <v>37</v>
      </c>
      <c r="U2329" t="s">
        <v>38</v>
      </c>
      <c r="V2329" t="s">
        <v>84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7713</v>
      </c>
      <c r="C2330">
        <v>28</v>
      </c>
      <c r="D2330">
        <v>80</v>
      </c>
      <c r="E2330">
        <v>121</v>
      </c>
      <c r="F2330">
        <v>587</v>
      </c>
      <c r="G2330" t="s">
        <v>1126</v>
      </c>
      <c r="H2330">
        <v>836</v>
      </c>
      <c r="I2330">
        <v>1646664</v>
      </c>
      <c r="J2330" t="s">
        <v>4205</v>
      </c>
      <c r="K2330" t="s">
        <v>9202</v>
      </c>
      <c r="L2330" t="s">
        <v>9203</v>
      </c>
      <c r="M2330">
        <v>4518</v>
      </c>
      <c r="N2330">
        <v>2467</v>
      </c>
      <c r="O2330" t="s">
        <v>7076</v>
      </c>
      <c r="P2330">
        <v>2</v>
      </c>
      <c r="Q2330" t="s">
        <v>9204</v>
      </c>
      <c r="R2330" t="s">
        <v>9205</v>
      </c>
      <c r="S2330">
        <v>66</v>
      </c>
      <c r="T2330" t="s">
        <v>37</v>
      </c>
      <c r="U2330" t="s">
        <v>38</v>
      </c>
      <c r="V2330" t="s">
        <v>350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6300</v>
      </c>
      <c r="C2331">
        <v>146</v>
      </c>
      <c r="D2331">
        <v>107</v>
      </c>
      <c r="E2331">
        <v>110</v>
      </c>
      <c r="F2331">
        <v>722</v>
      </c>
      <c r="G2331" t="s">
        <v>1308</v>
      </c>
      <c r="H2331">
        <v>23000</v>
      </c>
      <c r="I2331">
        <v>1190018</v>
      </c>
      <c r="J2331" t="s">
        <v>703</v>
      </c>
      <c r="K2331" t="s">
        <v>58</v>
      </c>
      <c r="L2331" t="s">
        <v>9206</v>
      </c>
      <c r="M2331">
        <v>261317</v>
      </c>
      <c r="N2331">
        <v>25088</v>
      </c>
      <c r="O2331" t="s">
        <v>1388</v>
      </c>
      <c r="P2331">
        <v>2</v>
      </c>
      <c r="Q2331" t="s">
        <v>9207</v>
      </c>
      <c r="R2331" t="s">
        <v>9208</v>
      </c>
      <c r="S2331">
        <v>1137</v>
      </c>
      <c r="T2331" t="s">
        <v>37</v>
      </c>
      <c r="U2331" t="s">
        <v>38</v>
      </c>
      <c r="V2331" t="s">
        <v>350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749</v>
      </c>
      <c r="C2332">
        <v>67</v>
      </c>
      <c r="D2332">
        <v>125</v>
      </c>
      <c r="E2332">
        <v>55</v>
      </c>
      <c r="F2332">
        <v>2</v>
      </c>
      <c r="G2332" t="s">
        <v>9209</v>
      </c>
      <c r="H2332">
        <v>991</v>
      </c>
      <c r="I2332">
        <v>1027749</v>
      </c>
      <c r="J2332" t="s">
        <v>1469</v>
      </c>
      <c r="K2332" t="s">
        <v>1461</v>
      </c>
      <c r="L2332" t="s">
        <v>9210</v>
      </c>
      <c r="M2332">
        <v>8087</v>
      </c>
      <c r="N2332">
        <v>1003</v>
      </c>
      <c r="O2332" t="s">
        <v>9211</v>
      </c>
      <c r="P2332">
        <v>4</v>
      </c>
      <c r="Q2332" t="s">
        <v>9212</v>
      </c>
      <c r="R2332" t="s">
        <v>9213</v>
      </c>
      <c r="S2332">
        <v>33</v>
      </c>
      <c r="T2332" t="s">
        <v>37</v>
      </c>
      <c r="U2332" t="s">
        <v>243</v>
      </c>
      <c r="V2332" t="s">
        <v>350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6758</v>
      </c>
      <c r="C2333">
        <v>93</v>
      </c>
      <c r="D2333">
        <v>115</v>
      </c>
      <c r="E2333">
        <v>115</v>
      </c>
      <c r="F2333">
        <v>977</v>
      </c>
      <c r="G2333" t="s">
        <v>5549</v>
      </c>
      <c r="H2333">
        <v>9000</v>
      </c>
      <c r="I2333">
        <v>882710</v>
      </c>
      <c r="J2333" t="s">
        <v>3060</v>
      </c>
      <c r="K2333" t="s">
        <v>438</v>
      </c>
      <c r="L2333" t="s">
        <v>9214</v>
      </c>
      <c r="M2333">
        <v>16215</v>
      </c>
      <c r="N2333">
        <v>11433</v>
      </c>
      <c r="O2333" t="s">
        <v>3405</v>
      </c>
      <c r="P2333">
        <v>2</v>
      </c>
      <c r="Q2333" t="s">
        <v>9215</v>
      </c>
      <c r="R2333" t="s">
        <v>9216</v>
      </c>
      <c r="S2333">
        <v>138</v>
      </c>
      <c r="T2333" t="s">
        <v>37</v>
      </c>
      <c r="U2333" t="s">
        <v>38</v>
      </c>
      <c r="V2333" t="s">
        <v>350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9217</v>
      </c>
      <c r="C2334">
        <v>28</v>
      </c>
      <c r="D2334">
        <v>88</v>
      </c>
      <c r="E2334">
        <v>12</v>
      </c>
      <c r="F2334">
        <v>231</v>
      </c>
      <c r="G2334" t="s">
        <v>9218</v>
      </c>
      <c r="H2334">
        <v>979</v>
      </c>
      <c r="I2334">
        <v>1064277</v>
      </c>
      <c r="J2334" t="s">
        <v>7576</v>
      </c>
      <c r="K2334" t="s">
        <v>801</v>
      </c>
      <c r="L2334" t="s">
        <v>9219</v>
      </c>
      <c r="M2334">
        <v>14015</v>
      </c>
      <c r="N2334">
        <v>1978</v>
      </c>
      <c r="O2334" t="s">
        <v>9220</v>
      </c>
      <c r="P2334">
        <v>0</v>
      </c>
      <c r="Q2334" t="s">
        <v>9221</v>
      </c>
      <c r="R2334" t="s">
        <v>9222</v>
      </c>
      <c r="S2334">
        <v>83</v>
      </c>
      <c r="T2334" t="s">
        <v>37</v>
      </c>
      <c r="U2334" t="s">
        <v>38</v>
      </c>
      <c r="V2334" t="s">
        <v>188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336</v>
      </c>
      <c r="C2335">
        <v>131</v>
      </c>
      <c r="D2335">
        <v>122</v>
      </c>
      <c r="E2335">
        <v>11000</v>
      </c>
      <c r="F2335">
        <v>188</v>
      </c>
      <c r="G2335" t="s">
        <v>336</v>
      </c>
      <c r="H2335">
        <v>11000</v>
      </c>
      <c r="I2335">
        <v>531009</v>
      </c>
      <c r="J2335" t="s">
        <v>151</v>
      </c>
      <c r="K2335" t="s">
        <v>226</v>
      </c>
      <c r="L2335" t="s">
        <v>9223</v>
      </c>
      <c r="M2335">
        <v>7976</v>
      </c>
      <c r="N2335">
        <v>22319</v>
      </c>
      <c r="O2335" t="s">
        <v>9224</v>
      </c>
      <c r="P2335">
        <v>0</v>
      </c>
      <c r="Q2335" t="s">
        <v>9225</v>
      </c>
      <c r="R2335" t="s">
        <v>9226</v>
      </c>
      <c r="S2335">
        <v>61</v>
      </c>
      <c r="T2335" t="s">
        <v>37</v>
      </c>
      <c r="U2335" t="s">
        <v>38</v>
      </c>
      <c r="V2335" t="s">
        <v>350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9227</v>
      </c>
      <c r="C2336">
        <v>105</v>
      </c>
      <c r="D2336">
        <v>103</v>
      </c>
      <c r="E2336">
        <v>78</v>
      </c>
      <c r="F2336">
        <v>101</v>
      </c>
      <c r="G2336" t="s">
        <v>305</v>
      </c>
      <c r="H2336">
        <v>488</v>
      </c>
      <c r="I2336">
        <v>410388</v>
      </c>
      <c r="J2336" t="s">
        <v>9228</v>
      </c>
      <c r="K2336" t="s">
        <v>5032</v>
      </c>
      <c r="L2336" t="s">
        <v>9229</v>
      </c>
      <c r="M2336">
        <v>13727</v>
      </c>
      <c r="N2336">
        <v>991</v>
      </c>
      <c r="O2336" t="s">
        <v>9230</v>
      </c>
      <c r="P2336">
        <v>1</v>
      </c>
      <c r="Q2336" t="s">
        <v>9231</v>
      </c>
      <c r="R2336" t="s">
        <v>9232</v>
      </c>
      <c r="S2336">
        <v>79</v>
      </c>
      <c r="T2336" t="s">
        <v>388</v>
      </c>
      <c r="U2336" t="s">
        <v>389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9233</v>
      </c>
      <c r="C2337">
        <v>21</v>
      </c>
      <c r="D2337">
        <v>101</v>
      </c>
      <c r="E2337">
        <v>25</v>
      </c>
      <c r="F2337">
        <v>407</v>
      </c>
      <c r="G2337" t="s">
        <v>3706</v>
      </c>
      <c r="H2337">
        <v>18000</v>
      </c>
      <c r="I2337">
        <v>375474</v>
      </c>
      <c r="J2337" t="s">
        <v>1096</v>
      </c>
      <c r="K2337" t="s">
        <v>377</v>
      </c>
      <c r="L2337" t="s">
        <v>9234</v>
      </c>
      <c r="M2337">
        <v>2613</v>
      </c>
      <c r="N2337">
        <v>20354</v>
      </c>
      <c r="O2337" t="s">
        <v>9235</v>
      </c>
      <c r="P2337">
        <v>0</v>
      </c>
      <c r="Q2337" t="s">
        <v>9236</v>
      </c>
      <c r="R2337" t="s">
        <v>9237</v>
      </c>
      <c r="S2337">
        <v>46</v>
      </c>
      <c r="T2337" t="s">
        <v>37</v>
      </c>
      <c r="U2337" t="s">
        <v>38</v>
      </c>
      <c r="V2337" t="s">
        <v>84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9238</v>
      </c>
      <c r="C2338">
        <v>140</v>
      </c>
      <c r="D2338">
        <v>101</v>
      </c>
      <c r="E2338">
        <v>46</v>
      </c>
      <c r="F2338">
        <v>902</v>
      </c>
      <c r="G2338" t="s">
        <v>76</v>
      </c>
      <c r="H2338">
        <v>33000</v>
      </c>
      <c r="I2338">
        <v>578382</v>
      </c>
      <c r="J2338" t="s">
        <v>9239</v>
      </c>
      <c r="K2338" t="s">
        <v>1999</v>
      </c>
      <c r="L2338" t="s">
        <v>9240</v>
      </c>
      <c r="M2338">
        <v>41249</v>
      </c>
      <c r="N2338">
        <v>39515</v>
      </c>
      <c r="O2338" t="s">
        <v>100</v>
      </c>
      <c r="P2338">
        <v>2</v>
      </c>
      <c r="Q2338" t="s">
        <v>9241</v>
      </c>
      <c r="R2338" t="s">
        <v>9242</v>
      </c>
      <c r="S2338">
        <v>67</v>
      </c>
      <c r="T2338" t="s">
        <v>37</v>
      </c>
      <c r="U2338" t="s">
        <v>38</v>
      </c>
      <c r="V2338" t="s">
        <v>350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315</v>
      </c>
      <c r="C2339">
        <v>9</v>
      </c>
      <c r="D2339">
        <v>107</v>
      </c>
      <c r="E2339">
        <v>58</v>
      </c>
      <c r="F2339">
        <v>324</v>
      </c>
      <c r="G2339" t="s">
        <v>1193</v>
      </c>
      <c r="H2339">
        <v>699</v>
      </c>
      <c r="I2339">
        <v>305070</v>
      </c>
      <c r="J2339" t="s">
        <v>1300</v>
      </c>
      <c r="K2339" t="s">
        <v>9243</v>
      </c>
      <c r="L2339" t="s">
        <v>9244</v>
      </c>
      <c r="M2339">
        <v>3843</v>
      </c>
      <c r="N2339">
        <v>1592</v>
      </c>
      <c r="O2339" t="s">
        <v>1492</v>
      </c>
      <c r="P2339">
        <v>1</v>
      </c>
      <c r="Q2339" t="s">
        <v>9245</v>
      </c>
      <c r="R2339" t="s">
        <v>9246</v>
      </c>
      <c r="S2339">
        <v>25</v>
      </c>
      <c r="T2339" t="s">
        <v>37</v>
      </c>
      <c r="U2339" t="s">
        <v>38</v>
      </c>
      <c r="V2339" t="s">
        <v>350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8880</v>
      </c>
      <c r="C2340">
        <v>83</v>
      </c>
      <c r="D2340">
        <v>86</v>
      </c>
      <c r="E2340">
        <v>0</v>
      </c>
      <c r="F2340">
        <v>3</v>
      </c>
      <c r="G2340" t="s">
        <v>9247</v>
      </c>
      <c r="H2340">
        <v>46</v>
      </c>
      <c r="I2340">
        <v>206678</v>
      </c>
      <c r="J2340" t="s">
        <v>1222</v>
      </c>
      <c r="K2340" t="s">
        <v>4781</v>
      </c>
      <c r="L2340" t="s">
        <v>9248</v>
      </c>
      <c r="M2340">
        <v>11391</v>
      </c>
      <c r="N2340">
        <v>82</v>
      </c>
      <c r="O2340" t="s">
        <v>9249</v>
      </c>
      <c r="P2340">
        <v>1</v>
      </c>
      <c r="Q2340" t="s">
        <v>9250</v>
      </c>
      <c r="R2340" t="s">
        <v>9251</v>
      </c>
      <c r="S2340">
        <v>66</v>
      </c>
      <c r="T2340" t="s">
        <v>5027</v>
      </c>
      <c r="U2340" t="s">
        <v>1645</v>
      </c>
      <c r="V2340" t="s">
        <v>84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4613</v>
      </c>
      <c r="C2341">
        <v>8</v>
      </c>
      <c r="D2341">
        <v>118</v>
      </c>
      <c r="E2341">
        <v>8</v>
      </c>
      <c r="F2341">
        <v>11</v>
      </c>
      <c r="G2341" t="s">
        <v>9252</v>
      </c>
      <c r="H2341">
        <v>106</v>
      </c>
      <c r="I2341">
        <v>146072</v>
      </c>
      <c r="J2341" t="s">
        <v>9253</v>
      </c>
      <c r="K2341" t="s">
        <v>9254</v>
      </c>
      <c r="L2341" t="s">
        <v>9255</v>
      </c>
      <c r="M2341">
        <v>7147</v>
      </c>
      <c r="N2341">
        <v>182</v>
      </c>
      <c r="O2341" t="s">
        <v>9256</v>
      </c>
      <c r="P2341">
        <v>0</v>
      </c>
      <c r="Q2341" t="s">
        <v>9257</v>
      </c>
      <c r="R2341" t="s">
        <v>9258</v>
      </c>
      <c r="S2341">
        <v>16</v>
      </c>
      <c r="T2341" t="s">
        <v>726</v>
      </c>
      <c r="U2341" t="s">
        <v>727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5134</v>
      </c>
      <c r="C2342">
        <v>138</v>
      </c>
      <c r="D2342">
        <v>107</v>
      </c>
      <c r="E2342">
        <v>14</v>
      </c>
      <c r="F2342">
        <v>311</v>
      </c>
      <c r="G2342" t="s">
        <v>9259</v>
      </c>
      <c r="H2342">
        <v>403</v>
      </c>
      <c r="I2342">
        <v>1183354</v>
      </c>
      <c r="J2342" t="s">
        <v>9260</v>
      </c>
      <c r="K2342" t="s">
        <v>5639</v>
      </c>
      <c r="L2342" t="s">
        <v>9261</v>
      </c>
      <c r="M2342">
        <v>13026</v>
      </c>
      <c r="N2342">
        <v>1577</v>
      </c>
      <c r="O2342" t="s">
        <v>3504</v>
      </c>
      <c r="P2342">
        <v>1</v>
      </c>
      <c r="Q2342" t="s">
        <v>9262</v>
      </c>
      <c r="R2342" t="s">
        <v>9263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9264</v>
      </c>
      <c r="C2343">
        <v>42</v>
      </c>
      <c r="D2343">
        <v>100</v>
      </c>
      <c r="E2343">
        <v>3</v>
      </c>
      <c r="F2343">
        <v>442</v>
      </c>
      <c r="G2343" t="s">
        <v>1327</v>
      </c>
      <c r="H2343">
        <v>14000</v>
      </c>
      <c r="I2343">
        <v>121972</v>
      </c>
      <c r="J2343" t="s">
        <v>1357</v>
      </c>
      <c r="K2343" t="s">
        <v>1123</v>
      </c>
      <c r="L2343" t="s">
        <v>9265</v>
      </c>
      <c r="M2343">
        <v>9868</v>
      </c>
      <c r="N2343">
        <v>15612</v>
      </c>
      <c r="O2343" t="s">
        <v>9266</v>
      </c>
      <c r="P2343">
        <v>3</v>
      </c>
      <c r="Q2343" t="s">
        <v>9267</v>
      </c>
      <c r="R2343" t="s">
        <v>9268</v>
      </c>
      <c r="S2343">
        <v>81</v>
      </c>
      <c r="T2343" t="s">
        <v>37</v>
      </c>
      <c r="U2343" t="s">
        <v>38</v>
      </c>
      <c r="V2343" t="s">
        <v>350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9269</v>
      </c>
      <c r="H2344">
        <v>310</v>
      </c>
      <c r="J2344" t="s">
        <v>4930</v>
      </c>
      <c r="K2344" t="s">
        <v>9270</v>
      </c>
      <c r="L2344" t="s">
        <v>9271</v>
      </c>
      <c r="M2344">
        <v>18</v>
      </c>
      <c r="N2344">
        <v>344</v>
      </c>
      <c r="O2344" t="s">
        <v>9272</v>
      </c>
      <c r="P2344">
        <v>4</v>
      </c>
      <c r="R2344" t="s">
        <v>9273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3668</v>
      </c>
      <c r="C2345">
        <v>92</v>
      </c>
      <c r="D2345">
        <v>110</v>
      </c>
      <c r="E2345">
        <v>278</v>
      </c>
      <c r="F2345">
        <v>181</v>
      </c>
      <c r="G2345" t="s">
        <v>4991</v>
      </c>
      <c r="H2345">
        <v>3000</v>
      </c>
      <c r="I2345">
        <v>263365</v>
      </c>
      <c r="J2345" t="s">
        <v>1170</v>
      </c>
      <c r="K2345" t="s">
        <v>384</v>
      </c>
      <c r="L2345" t="s">
        <v>9274</v>
      </c>
      <c r="M2345">
        <v>6147</v>
      </c>
      <c r="N2345">
        <v>3785</v>
      </c>
      <c r="O2345" t="s">
        <v>9275</v>
      </c>
      <c r="P2345">
        <v>2</v>
      </c>
      <c r="Q2345" t="s">
        <v>9276</v>
      </c>
      <c r="R2345" t="s">
        <v>9277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1529</v>
      </c>
      <c r="C2346">
        <v>140</v>
      </c>
      <c r="D2346">
        <v>106</v>
      </c>
      <c r="E2346">
        <v>448</v>
      </c>
      <c r="F2346">
        <v>648</v>
      </c>
      <c r="G2346" t="s">
        <v>9278</v>
      </c>
      <c r="H2346">
        <v>9000</v>
      </c>
      <c r="I2346">
        <v>54734</v>
      </c>
      <c r="J2346" t="s">
        <v>1025</v>
      </c>
      <c r="K2346" t="s">
        <v>627</v>
      </c>
      <c r="L2346" t="s">
        <v>9279</v>
      </c>
      <c r="M2346">
        <v>20821</v>
      </c>
      <c r="N2346">
        <v>10982</v>
      </c>
      <c r="O2346" t="s">
        <v>5738</v>
      </c>
      <c r="P2346">
        <v>1</v>
      </c>
      <c r="Q2346" t="s">
        <v>9280</v>
      </c>
      <c r="R2346" t="s">
        <v>9281</v>
      </c>
      <c r="S2346">
        <v>62</v>
      </c>
      <c r="T2346" t="s">
        <v>37</v>
      </c>
      <c r="U2346" t="s">
        <v>1534</v>
      </c>
      <c r="V2346" t="s">
        <v>350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9282</v>
      </c>
      <c r="D2347">
        <v>7</v>
      </c>
      <c r="E2347">
        <v>23</v>
      </c>
      <c r="F2347">
        <v>51</v>
      </c>
      <c r="G2347" t="s">
        <v>9283</v>
      </c>
      <c r="H2347">
        <v>344</v>
      </c>
      <c r="J2347" t="s">
        <v>9284</v>
      </c>
      <c r="K2347" t="s">
        <v>9285</v>
      </c>
      <c r="L2347" t="s">
        <v>9286</v>
      </c>
      <c r="M2347">
        <v>118</v>
      </c>
      <c r="N2347">
        <v>726</v>
      </c>
      <c r="O2347" t="s">
        <v>9287</v>
      </c>
      <c r="P2347">
        <v>0</v>
      </c>
      <c r="Q2347" t="s">
        <v>9288</v>
      </c>
      <c r="R2347" t="s">
        <v>9289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1659</v>
      </c>
      <c r="C2348">
        <v>29</v>
      </c>
      <c r="D2348">
        <v>102</v>
      </c>
      <c r="E2348">
        <v>10</v>
      </c>
      <c r="F2348">
        <v>60</v>
      </c>
      <c r="G2348" t="s">
        <v>9290</v>
      </c>
      <c r="H2348">
        <v>483</v>
      </c>
      <c r="J2348" t="s">
        <v>546</v>
      </c>
      <c r="K2348" t="s">
        <v>4669</v>
      </c>
      <c r="L2348" t="s">
        <v>9291</v>
      </c>
      <c r="M2348">
        <v>5154</v>
      </c>
      <c r="N2348">
        <v>1113</v>
      </c>
      <c r="O2348" t="s">
        <v>9292</v>
      </c>
      <c r="P2348">
        <v>3</v>
      </c>
      <c r="Q2348" t="s">
        <v>9293</v>
      </c>
      <c r="R2348" t="s">
        <v>9294</v>
      </c>
      <c r="S2348">
        <v>29</v>
      </c>
      <c r="T2348" t="s">
        <v>940</v>
      </c>
      <c r="U2348" t="s">
        <v>486</v>
      </c>
      <c r="V2348" t="s">
        <v>350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9295</v>
      </c>
      <c r="C2349">
        <v>29</v>
      </c>
      <c r="D2349">
        <v>98</v>
      </c>
      <c r="E2349">
        <v>5</v>
      </c>
      <c r="F2349">
        <v>716</v>
      </c>
      <c r="G2349" t="s">
        <v>1351</v>
      </c>
      <c r="H2349">
        <v>18000</v>
      </c>
      <c r="J2349" t="s">
        <v>1018</v>
      </c>
      <c r="K2349" t="s">
        <v>377</v>
      </c>
      <c r="L2349" t="s">
        <v>9296</v>
      </c>
      <c r="M2349">
        <v>25450</v>
      </c>
      <c r="N2349">
        <v>20472</v>
      </c>
      <c r="O2349" t="s">
        <v>416</v>
      </c>
      <c r="P2349">
        <v>1</v>
      </c>
      <c r="Q2349" t="s">
        <v>9297</v>
      </c>
      <c r="R2349" t="s">
        <v>9298</v>
      </c>
      <c r="S2349">
        <v>118</v>
      </c>
      <c r="T2349" t="s">
        <v>37</v>
      </c>
      <c r="U2349" t="s">
        <v>56</v>
      </c>
      <c r="V2349" t="s">
        <v>350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9299</v>
      </c>
      <c r="C2350">
        <v>39</v>
      </c>
      <c r="D2350">
        <v>83</v>
      </c>
      <c r="E2350">
        <v>0</v>
      </c>
      <c r="F2350">
        <v>700</v>
      </c>
      <c r="G2350" t="s">
        <v>6411</v>
      </c>
      <c r="H2350">
        <v>12000</v>
      </c>
      <c r="J2350" t="s">
        <v>286</v>
      </c>
      <c r="K2350" t="s">
        <v>554</v>
      </c>
      <c r="L2350" t="s">
        <v>9300</v>
      </c>
      <c r="M2350">
        <v>5203</v>
      </c>
      <c r="N2350">
        <v>15680</v>
      </c>
      <c r="O2350" t="s">
        <v>2330</v>
      </c>
      <c r="P2350">
        <v>0</v>
      </c>
      <c r="Q2350" t="s">
        <v>9301</v>
      </c>
      <c r="R2350" t="s">
        <v>9302</v>
      </c>
      <c r="S2350">
        <v>11</v>
      </c>
      <c r="T2350" t="s">
        <v>37</v>
      </c>
      <c r="U2350" t="s">
        <v>5930</v>
      </c>
      <c r="V2350" t="s">
        <v>188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9303</v>
      </c>
      <c r="C2351">
        <v>2</v>
      </c>
      <c r="D2351">
        <v>153</v>
      </c>
      <c r="E2351">
        <v>0</v>
      </c>
      <c r="F2351">
        <v>7</v>
      </c>
      <c r="G2351" t="s">
        <v>9304</v>
      </c>
      <c r="H2351">
        <v>109</v>
      </c>
      <c r="J2351" t="s">
        <v>3726</v>
      </c>
      <c r="K2351" t="s">
        <v>9305</v>
      </c>
      <c r="L2351" t="s">
        <v>9306</v>
      </c>
      <c r="M2351">
        <v>102</v>
      </c>
      <c r="N2351">
        <v>164</v>
      </c>
      <c r="O2351" t="s">
        <v>9307</v>
      </c>
      <c r="P2351">
        <v>0</v>
      </c>
      <c r="Q2351" t="s">
        <v>9308</v>
      </c>
      <c r="R2351" t="s">
        <v>9309</v>
      </c>
      <c r="S2351">
        <v>1</v>
      </c>
      <c r="T2351" t="s">
        <v>37</v>
      </c>
      <c r="U2351" t="s">
        <v>3398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9310</v>
      </c>
      <c r="C2352">
        <v>2</v>
      </c>
      <c r="D2352">
        <v>98</v>
      </c>
      <c r="E2352">
        <v>2</v>
      </c>
      <c r="F2352">
        <v>53</v>
      </c>
      <c r="G2352" t="s">
        <v>9311</v>
      </c>
      <c r="H2352">
        <v>729</v>
      </c>
      <c r="J2352" t="s">
        <v>9312</v>
      </c>
      <c r="K2352" t="s">
        <v>9313</v>
      </c>
      <c r="L2352" t="s">
        <v>9314</v>
      </c>
      <c r="M2352">
        <v>50</v>
      </c>
      <c r="N2352">
        <v>1092</v>
      </c>
      <c r="O2352" t="s">
        <v>9315</v>
      </c>
      <c r="P2352">
        <v>4</v>
      </c>
      <c r="Q2352" t="s">
        <v>9316</v>
      </c>
      <c r="R2352" t="s">
        <v>9317</v>
      </c>
      <c r="S2352">
        <v>3</v>
      </c>
      <c r="T2352" t="s">
        <v>37</v>
      </c>
      <c r="U2352" t="s">
        <v>38</v>
      </c>
      <c r="V2352" t="s">
        <v>84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9318</v>
      </c>
      <c r="D2353">
        <v>105</v>
      </c>
      <c r="E2353">
        <v>23</v>
      </c>
      <c r="F2353">
        <v>897</v>
      </c>
      <c r="G2353" t="s">
        <v>6217</v>
      </c>
      <c r="H2353">
        <v>22000</v>
      </c>
      <c r="J2353" t="s">
        <v>4909</v>
      </c>
      <c r="K2353" t="s">
        <v>850</v>
      </c>
      <c r="L2353" t="s">
        <v>9319</v>
      </c>
      <c r="M2353">
        <v>178</v>
      </c>
      <c r="N2353">
        <v>27425</v>
      </c>
      <c r="O2353" t="s">
        <v>480</v>
      </c>
      <c r="P2353">
        <v>0</v>
      </c>
      <c r="Q2353" t="s">
        <v>9320</v>
      </c>
      <c r="R2353" t="s">
        <v>9321</v>
      </c>
      <c r="S2353">
        <v>1</v>
      </c>
      <c r="T2353" t="s">
        <v>37</v>
      </c>
      <c r="U2353" t="s">
        <v>9322</v>
      </c>
      <c r="V2353" t="s">
        <v>350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2925</v>
      </c>
      <c r="C2354">
        <v>64</v>
      </c>
      <c r="D2354">
        <v>96</v>
      </c>
      <c r="E2354">
        <v>160</v>
      </c>
      <c r="F2354">
        <v>889</v>
      </c>
      <c r="G2354" t="s">
        <v>1231</v>
      </c>
      <c r="H2354">
        <v>14000</v>
      </c>
      <c r="J2354" t="s">
        <v>223</v>
      </c>
      <c r="K2354" t="s">
        <v>952</v>
      </c>
      <c r="L2354" t="s">
        <v>9323</v>
      </c>
      <c r="M2354">
        <v>21833</v>
      </c>
      <c r="N2354">
        <v>17957</v>
      </c>
      <c r="O2354" t="s">
        <v>2144</v>
      </c>
      <c r="P2354">
        <v>2</v>
      </c>
      <c r="Q2354" t="s">
        <v>9324</v>
      </c>
      <c r="R2354" t="s">
        <v>9325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9326</v>
      </c>
      <c r="C2355">
        <v>120</v>
      </c>
      <c r="D2355">
        <v>105</v>
      </c>
      <c r="E2355">
        <v>17</v>
      </c>
      <c r="F2355">
        <v>897</v>
      </c>
      <c r="G2355" t="s">
        <v>1461</v>
      </c>
      <c r="H2355">
        <v>12000</v>
      </c>
      <c r="J2355" t="s">
        <v>1025</v>
      </c>
      <c r="K2355" t="s">
        <v>405</v>
      </c>
      <c r="L2355" t="s">
        <v>9327</v>
      </c>
      <c r="M2355">
        <v>43879</v>
      </c>
      <c r="N2355">
        <v>16355</v>
      </c>
      <c r="O2355" t="s">
        <v>5220</v>
      </c>
      <c r="P2355">
        <v>3</v>
      </c>
      <c r="Q2355" t="s">
        <v>9328</v>
      </c>
      <c r="R2355" t="s">
        <v>9329</v>
      </c>
      <c r="S2355">
        <v>133</v>
      </c>
      <c r="T2355" t="s">
        <v>37</v>
      </c>
      <c r="U2355" t="s">
        <v>38</v>
      </c>
      <c r="V2355" t="s">
        <v>350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8302</v>
      </c>
      <c r="C2356">
        <v>143</v>
      </c>
      <c r="D2356">
        <v>125</v>
      </c>
      <c r="E2356">
        <v>43</v>
      </c>
      <c r="F2356">
        <v>7</v>
      </c>
      <c r="G2356" t="s">
        <v>2511</v>
      </c>
      <c r="H2356">
        <v>2000</v>
      </c>
      <c r="I2356">
        <v>8047690</v>
      </c>
      <c r="J2356" t="s">
        <v>151</v>
      </c>
      <c r="K2356" t="s">
        <v>631</v>
      </c>
      <c r="L2356" t="s">
        <v>9330</v>
      </c>
      <c r="M2356">
        <v>77656</v>
      </c>
      <c r="N2356">
        <v>2608</v>
      </c>
      <c r="O2356" t="s">
        <v>9331</v>
      </c>
      <c r="P2356">
        <v>0</v>
      </c>
      <c r="Q2356" t="s">
        <v>9332</v>
      </c>
      <c r="R2356" t="s">
        <v>9333</v>
      </c>
      <c r="S2356">
        <v>220</v>
      </c>
      <c r="T2356" t="s">
        <v>940</v>
      </c>
      <c r="U2356" t="s">
        <v>486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8239</v>
      </c>
      <c r="C2357">
        <v>160</v>
      </c>
      <c r="D2357">
        <v>184</v>
      </c>
      <c r="E2357">
        <v>34</v>
      </c>
      <c r="F2357">
        <v>155</v>
      </c>
      <c r="G2357" t="s">
        <v>4911</v>
      </c>
      <c r="H2357">
        <v>486</v>
      </c>
      <c r="I2357">
        <v>476270</v>
      </c>
      <c r="J2357" t="s">
        <v>6508</v>
      </c>
      <c r="K2357" t="s">
        <v>1362</v>
      </c>
      <c r="L2357" t="s">
        <v>9334</v>
      </c>
      <c r="M2357">
        <v>29602</v>
      </c>
      <c r="N2357">
        <v>1601</v>
      </c>
      <c r="O2357" t="s">
        <v>9335</v>
      </c>
      <c r="P2357">
        <v>2</v>
      </c>
      <c r="Q2357" t="s">
        <v>9336</v>
      </c>
      <c r="R2357" t="s">
        <v>9337</v>
      </c>
      <c r="S2357">
        <v>110</v>
      </c>
      <c r="T2357" t="s">
        <v>6517</v>
      </c>
      <c r="U2357" t="s">
        <v>435</v>
      </c>
      <c r="V2357" t="s">
        <v>350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1289</v>
      </c>
      <c r="C2358">
        <v>92</v>
      </c>
      <c r="D2358">
        <v>236</v>
      </c>
      <c r="E2358">
        <v>0</v>
      </c>
      <c r="F2358">
        <v>232</v>
      </c>
      <c r="G2358" t="s">
        <v>9338</v>
      </c>
      <c r="H2358">
        <v>933</v>
      </c>
      <c r="I2358">
        <v>184208848</v>
      </c>
      <c r="J2358" t="s">
        <v>3824</v>
      </c>
      <c r="K2358" t="s">
        <v>1326</v>
      </c>
      <c r="L2358" t="s">
        <v>9339</v>
      </c>
      <c r="M2358">
        <v>186485</v>
      </c>
      <c r="N2358">
        <v>2398</v>
      </c>
      <c r="O2358" t="s">
        <v>1544</v>
      </c>
      <c r="P2358">
        <v>1</v>
      </c>
      <c r="Q2358" t="s">
        <v>9340</v>
      </c>
      <c r="R2358" t="s">
        <v>9341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4359</v>
      </c>
      <c r="C2359">
        <v>286</v>
      </c>
      <c r="D2359">
        <v>97</v>
      </c>
      <c r="E2359">
        <v>52</v>
      </c>
      <c r="F2359">
        <v>384</v>
      </c>
      <c r="G2359" t="s">
        <v>542</v>
      </c>
      <c r="H2359">
        <v>3000</v>
      </c>
      <c r="I2359">
        <v>100292856</v>
      </c>
      <c r="J2359" t="s">
        <v>809</v>
      </c>
      <c r="K2359" t="s">
        <v>413</v>
      </c>
      <c r="L2359" t="s">
        <v>9342</v>
      </c>
      <c r="M2359">
        <v>160418</v>
      </c>
      <c r="N2359">
        <v>5547</v>
      </c>
      <c r="O2359" t="s">
        <v>323</v>
      </c>
      <c r="P2359">
        <v>0</v>
      </c>
      <c r="Q2359" t="s">
        <v>9343</v>
      </c>
      <c r="R2359" t="s">
        <v>9344</v>
      </c>
      <c r="S2359">
        <v>296</v>
      </c>
      <c r="T2359" t="s">
        <v>37</v>
      </c>
      <c r="U2359" t="s">
        <v>38</v>
      </c>
      <c r="V2359" t="s">
        <v>350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2077</v>
      </c>
      <c r="C2360">
        <v>43</v>
      </c>
      <c r="D2360">
        <v>113</v>
      </c>
      <c r="E2360">
        <v>17</v>
      </c>
      <c r="F2360">
        <v>551</v>
      </c>
      <c r="G2360" t="s">
        <v>429</v>
      </c>
      <c r="H2360">
        <v>14000</v>
      </c>
      <c r="I2360">
        <v>58571513</v>
      </c>
      <c r="J2360" t="s">
        <v>1025</v>
      </c>
      <c r="K2360" t="s">
        <v>1123</v>
      </c>
      <c r="L2360" t="s">
        <v>9345</v>
      </c>
      <c r="M2360">
        <v>30213</v>
      </c>
      <c r="N2360">
        <v>15914</v>
      </c>
      <c r="O2360" t="s">
        <v>2551</v>
      </c>
      <c r="P2360">
        <v>1</v>
      </c>
      <c r="Q2360" t="s">
        <v>9346</v>
      </c>
      <c r="R2360" t="s">
        <v>9347</v>
      </c>
      <c r="S2360">
        <v>112</v>
      </c>
      <c r="T2360" t="s">
        <v>37</v>
      </c>
      <c r="U2360" t="s">
        <v>38</v>
      </c>
      <c r="V2360" t="s">
        <v>350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9348</v>
      </c>
      <c r="C2361">
        <v>69</v>
      </c>
      <c r="D2361">
        <v>95</v>
      </c>
      <c r="E2361">
        <v>15</v>
      </c>
      <c r="F2361">
        <v>528</v>
      </c>
      <c r="G2361" t="s">
        <v>5115</v>
      </c>
      <c r="H2361">
        <v>1000</v>
      </c>
      <c r="I2361">
        <v>51431160</v>
      </c>
      <c r="J2361" t="s">
        <v>1247</v>
      </c>
      <c r="K2361" t="s">
        <v>9349</v>
      </c>
      <c r="L2361" t="s">
        <v>9350</v>
      </c>
      <c r="M2361">
        <v>62861</v>
      </c>
      <c r="N2361">
        <v>3092</v>
      </c>
      <c r="O2361" t="s">
        <v>7003</v>
      </c>
      <c r="P2361">
        <v>2</v>
      </c>
      <c r="Q2361" t="s">
        <v>9351</v>
      </c>
      <c r="R2361" t="s">
        <v>9352</v>
      </c>
      <c r="S2361">
        <v>232</v>
      </c>
      <c r="T2361" t="s">
        <v>37</v>
      </c>
      <c r="U2361" t="s">
        <v>38</v>
      </c>
      <c r="V2361" t="s">
        <v>84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4094</v>
      </c>
      <c r="C2362">
        <v>242</v>
      </c>
      <c r="D2362">
        <v>103</v>
      </c>
      <c r="E2362">
        <v>0</v>
      </c>
      <c r="F2362">
        <v>157</v>
      </c>
      <c r="G2362" t="s">
        <v>9353</v>
      </c>
      <c r="H2362">
        <v>611</v>
      </c>
      <c r="I2362">
        <v>103001286</v>
      </c>
      <c r="J2362" t="s">
        <v>2889</v>
      </c>
      <c r="K2362" t="s">
        <v>7928</v>
      </c>
      <c r="L2362" t="s">
        <v>9354</v>
      </c>
      <c r="M2362">
        <v>222018</v>
      </c>
      <c r="N2362">
        <v>1212</v>
      </c>
      <c r="O2362" t="s">
        <v>4095</v>
      </c>
      <c r="P2362">
        <v>0</v>
      </c>
      <c r="Q2362" t="s">
        <v>9355</v>
      </c>
      <c r="R2362" t="s">
        <v>9356</v>
      </c>
      <c r="S2362">
        <v>869</v>
      </c>
      <c r="T2362" t="s">
        <v>37</v>
      </c>
      <c r="U2362" t="s">
        <v>38</v>
      </c>
      <c r="V2362" t="s">
        <v>350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8689</v>
      </c>
      <c r="C2363">
        <v>149</v>
      </c>
      <c r="D2363">
        <v>91</v>
      </c>
      <c r="E2363">
        <v>17</v>
      </c>
      <c r="F2363">
        <v>670</v>
      </c>
      <c r="G2363" t="s">
        <v>7188</v>
      </c>
      <c r="H2363">
        <v>1000</v>
      </c>
      <c r="I2363">
        <v>41867960</v>
      </c>
      <c r="J2363" t="s">
        <v>4189</v>
      </c>
      <c r="K2363" t="s">
        <v>5366</v>
      </c>
      <c r="L2363" t="s">
        <v>9357</v>
      </c>
      <c r="M2363">
        <v>65512</v>
      </c>
      <c r="N2363">
        <v>3023</v>
      </c>
      <c r="O2363" t="s">
        <v>1133</v>
      </c>
      <c r="P2363">
        <v>0</v>
      </c>
      <c r="Q2363" t="s">
        <v>9358</v>
      </c>
      <c r="R2363" t="s">
        <v>9359</v>
      </c>
      <c r="S2363">
        <v>478</v>
      </c>
      <c r="T2363" t="s">
        <v>37</v>
      </c>
      <c r="U2363" t="s">
        <v>38</v>
      </c>
      <c r="V2363" t="s">
        <v>350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1584</v>
      </c>
      <c r="C2364">
        <v>253</v>
      </c>
      <c r="D2364">
        <v>146</v>
      </c>
      <c r="E2364">
        <v>0</v>
      </c>
      <c r="F2364">
        <v>413</v>
      </c>
      <c r="G2364" t="s">
        <v>9360</v>
      </c>
      <c r="H2364">
        <v>888</v>
      </c>
      <c r="J2364" t="s">
        <v>9361</v>
      </c>
      <c r="K2364" t="s">
        <v>9362</v>
      </c>
      <c r="L2364" t="s">
        <v>9363</v>
      </c>
      <c r="M2364">
        <v>610333</v>
      </c>
      <c r="N2364">
        <v>2560</v>
      </c>
      <c r="O2364" t="s">
        <v>9364</v>
      </c>
      <c r="P2364">
        <v>0</v>
      </c>
      <c r="Q2364" t="s">
        <v>9365</v>
      </c>
      <c r="R2364" t="s">
        <v>9366</v>
      </c>
      <c r="S2364">
        <v>1320</v>
      </c>
      <c r="T2364" t="s">
        <v>37</v>
      </c>
      <c r="U2364" t="s">
        <v>38</v>
      </c>
      <c r="V2364" t="s">
        <v>350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271</v>
      </c>
      <c r="C2365">
        <v>198</v>
      </c>
      <c r="D2365">
        <v>116</v>
      </c>
      <c r="E2365">
        <v>0</v>
      </c>
      <c r="F2365">
        <v>459</v>
      </c>
      <c r="G2365" t="s">
        <v>4042</v>
      </c>
      <c r="H2365">
        <v>1000</v>
      </c>
      <c r="I2365">
        <v>210609762</v>
      </c>
      <c r="J2365" t="s">
        <v>912</v>
      </c>
      <c r="K2365" t="s">
        <v>1597</v>
      </c>
      <c r="L2365" t="s">
        <v>9367</v>
      </c>
      <c r="M2365">
        <v>732212</v>
      </c>
      <c r="N2365">
        <v>3230</v>
      </c>
      <c r="O2365" t="s">
        <v>9368</v>
      </c>
      <c r="P2365">
        <v>0</v>
      </c>
      <c r="Q2365" t="s">
        <v>9369</v>
      </c>
      <c r="R2365" t="s">
        <v>9370</v>
      </c>
      <c r="S2365">
        <v>809</v>
      </c>
      <c r="T2365" t="s">
        <v>37</v>
      </c>
      <c r="U2365" t="s">
        <v>38</v>
      </c>
      <c r="V2365" t="s">
        <v>84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4574</v>
      </c>
      <c r="C2366">
        <v>147</v>
      </c>
      <c r="D2366">
        <v>93</v>
      </c>
      <c r="E2366">
        <v>37</v>
      </c>
      <c r="F2366">
        <v>545</v>
      </c>
      <c r="G2366" t="s">
        <v>2596</v>
      </c>
      <c r="H2366">
        <v>885</v>
      </c>
      <c r="I2366">
        <v>40846082</v>
      </c>
      <c r="J2366" t="s">
        <v>1342</v>
      </c>
      <c r="K2366" t="s">
        <v>4575</v>
      </c>
      <c r="L2366" t="s">
        <v>9371</v>
      </c>
      <c r="M2366">
        <v>45317</v>
      </c>
      <c r="N2366">
        <v>2872</v>
      </c>
      <c r="O2366" t="s">
        <v>4609</v>
      </c>
      <c r="P2366">
        <v>0</v>
      </c>
      <c r="Q2366" t="s">
        <v>9372</v>
      </c>
      <c r="R2366" t="s">
        <v>9373</v>
      </c>
      <c r="S2366">
        <v>536</v>
      </c>
      <c r="T2366" t="s">
        <v>37</v>
      </c>
      <c r="U2366" t="s">
        <v>38</v>
      </c>
      <c r="V2366" t="s">
        <v>350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7302</v>
      </c>
      <c r="C2367">
        <v>36</v>
      </c>
      <c r="D2367">
        <v>113</v>
      </c>
      <c r="E2367">
        <v>0</v>
      </c>
      <c r="F2367">
        <v>256</v>
      </c>
      <c r="G2367" t="s">
        <v>9374</v>
      </c>
      <c r="H2367">
        <v>607</v>
      </c>
      <c r="I2367">
        <v>51697449</v>
      </c>
      <c r="J2367" t="s">
        <v>1188</v>
      </c>
      <c r="K2367" t="s">
        <v>9375</v>
      </c>
      <c r="L2367" t="s">
        <v>9376</v>
      </c>
      <c r="M2367">
        <v>8346</v>
      </c>
      <c r="N2367">
        <v>1465</v>
      </c>
      <c r="O2367" t="s">
        <v>9377</v>
      </c>
      <c r="P2367">
        <v>6</v>
      </c>
      <c r="Q2367" t="s">
        <v>9378</v>
      </c>
      <c r="R2367" t="s">
        <v>9379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9380</v>
      </c>
      <c r="C2368">
        <v>6</v>
      </c>
      <c r="D2368">
        <v>90</v>
      </c>
      <c r="E2368">
        <v>97</v>
      </c>
      <c r="F2368">
        <v>319</v>
      </c>
      <c r="G2368" t="s">
        <v>9381</v>
      </c>
      <c r="H2368">
        <v>731</v>
      </c>
      <c r="J2368" t="s">
        <v>439</v>
      </c>
      <c r="K2368" t="s">
        <v>9382</v>
      </c>
      <c r="L2368" t="s">
        <v>9383</v>
      </c>
      <c r="M2368">
        <v>60</v>
      </c>
      <c r="N2368">
        <v>2374</v>
      </c>
      <c r="O2368" t="s">
        <v>9384</v>
      </c>
      <c r="P2368">
        <v>4</v>
      </c>
      <c r="R2368" t="s">
        <v>9385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1698</v>
      </c>
      <c r="C2369">
        <v>181</v>
      </c>
      <c r="D2369">
        <v>101</v>
      </c>
      <c r="E2369">
        <v>8</v>
      </c>
      <c r="F2369">
        <v>110</v>
      </c>
      <c r="G2369" t="s">
        <v>4061</v>
      </c>
      <c r="H2369">
        <v>544</v>
      </c>
      <c r="I2369">
        <v>27758465</v>
      </c>
      <c r="J2369" t="s">
        <v>715</v>
      </c>
      <c r="K2369" t="s">
        <v>1113</v>
      </c>
      <c r="L2369" t="s">
        <v>9386</v>
      </c>
      <c r="M2369">
        <v>77987</v>
      </c>
      <c r="N2369">
        <v>1292</v>
      </c>
      <c r="O2369" t="s">
        <v>9387</v>
      </c>
      <c r="P2369">
        <v>2</v>
      </c>
      <c r="Q2369" t="s">
        <v>9388</v>
      </c>
      <c r="R2369" t="s">
        <v>9389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453</v>
      </c>
      <c r="C2370">
        <v>97</v>
      </c>
      <c r="D2370">
        <v>95</v>
      </c>
      <c r="E2370">
        <v>189</v>
      </c>
      <c r="F2370">
        <v>306</v>
      </c>
      <c r="G2370" t="s">
        <v>9390</v>
      </c>
      <c r="H2370">
        <v>500</v>
      </c>
      <c r="I2370">
        <v>56127162</v>
      </c>
      <c r="J2370" t="s">
        <v>816</v>
      </c>
      <c r="K2370" t="s">
        <v>8510</v>
      </c>
      <c r="L2370" t="s">
        <v>9391</v>
      </c>
      <c r="M2370">
        <v>57479</v>
      </c>
      <c r="N2370">
        <v>2020</v>
      </c>
      <c r="O2370" t="s">
        <v>9392</v>
      </c>
      <c r="P2370">
        <v>2</v>
      </c>
      <c r="Q2370" t="s">
        <v>9393</v>
      </c>
      <c r="R2370" t="s">
        <v>9394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518</v>
      </c>
      <c r="C2371">
        <v>167</v>
      </c>
      <c r="D2371">
        <v>109</v>
      </c>
      <c r="E2371">
        <v>93</v>
      </c>
      <c r="F2371">
        <v>521</v>
      </c>
      <c r="G2371" t="s">
        <v>417</v>
      </c>
      <c r="H2371">
        <v>31000</v>
      </c>
      <c r="I2371">
        <v>1357042</v>
      </c>
      <c r="J2371" t="s">
        <v>1537</v>
      </c>
      <c r="K2371" t="s">
        <v>9395</v>
      </c>
      <c r="L2371" t="s">
        <v>9396</v>
      </c>
      <c r="M2371">
        <v>53977</v>
      </c>
      <c r="N2371">
        <v>35561</v>
      </c>
      <c r="O2371" t="s">
        <v>8306</v>
      </c>
      <c r="P2371">
        <v>1</v>
      </c>
      <c r="Q2371" t="s">
        <v>9397</v>
      </c>
      <c r="R2371" t="s">
        <v>9398</v>
      </c>
      <c r="S2371">
        <v>125</v>
      </c>
      <c r="T2371" t="s">
        <v>37</v>
      </c>
      <c r="U2371" t="s">
        <v>349</v>
      </c>
      <c r="V2371" t="s">
        <v>350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9399</v>
      </c>
      <c r="H2372">
        <v>341</v>
      </c>
      <c r="J2372" t="s">
        <v>9400</v>
      </c>
      <c r="K2372" t="s">
        <v>9401</v>
      </c>
      <c r="L2372" t="s">
        <v>9402</v>
      </c>
      <c r="M2372">
        <v>29</v>
      </c>
      <c r="N2372">
        <v>1462</v>
      </c>
      <c r="O2372" t="s">
        <v>9403</v>
      </c>
      <c r="P2372">
        <v>1</v>
      </c>
      <c r="Q2372" t="s">
        <v>9404</v>
      </c>
      <c r="R2372" t="s">
        <v>9405</v>
      </c>
      <c r="T2372" t="s">
        <v>37</v>
      </c>
      <c r="V2372" t="s">
        <v>589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9406</v>
      </c>
      <c r="C2373">
        <v>47</v>
      </c>
      <c r="D2373">
        <v>85</v>
      </c>
      <c r="E2373">
        <v>2</v>
      </c>
      <c r="F2373">
        <v>402</v>
      </c>
      <c r="G2373" t="s">
        <v>1947</v>
      </c>
      <c r="H2373">
        <v>1000</v>
      </c>
      <c r="I2373">
        <v>15911333</v>
      </c>
      <c r="J2373" t="s">
        <v>1147</v>
      </c>
      <c r="K2373" t="s">
        <v>6789</v>
      </c>
      <c r="L2373" t="s">
        <v>9407</v>
      </c>
      <c r="M2373">
        <v>2855</v>
      </c>
      <c r="N2373">
        <v>2429</v>
      </c>
      <c r="O2373" t="s">
        <v>693</v>
      </c>
      <c r="P2373">
        <v>1</v>
      </c>
      <c r="Q2373" t="s">
        <v>9408</v>
      </c>
      <c r="R2373" t="s">
        <v>9409</v>
      </c>
      <c r="S2373">
        <v>119</v>
      </c>
      <c r="T2373" t="s">
        <v>37</v>
      </c>
      <c r="U2373" t="s">
        <v>56</v>
      </c>
      <c r="V2373" t="s">
        <v>188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571</v>
      </c>
      <c r="C2374">
        <v>308</v>
      </c>
      <c r="D2374">
        <v>101</v>
      </c>
      <c r="E2374">
        <v>42</v>
      </c>
      <c r="F2374">
        <v>219</v>
      </c>
      <c r="G2374" t="s">
        <v>191</v>
      </c>
      <c r="H2374">
        <v>991</v>
      </c>
      <c r="I2374">
        <v>39103378</v>
      </c>
      <c r="J2374" t="s">
        <v>3330</v>
      </c>
      <c r="K2374" t="s">
        <v>1461</v>
      </c>
      <c r="L2374" t="s">
        <v>9410</v>
      </c>
      <c r="M2374">
        <v>93272</v>
      </c>
      <c r="N2374">
        <v>2609</v>
      </c>
      <c r="O2374" t="s">
        <v>4617</v>
      </c>
      <c r="P2374">
        <v>0</v>
      </c>
      <c r="Q2374" t="s">
        <v>9411</v>
      </c>
      <c r="R2374" t="s">
        <v>9412</v>
      </c>
      <c r="S2374">
        <v>251</v>
      </c>
      <c r="T2374" t="s">
        <v>37</v>
      </c>
      <c r="U2374" t="s">
        <v>38</v>
      </c>
      <c r="V2374" t="s">
        <v>350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5564</v>
      </c>
      <c r="C2375">
        <v>246</v>
      </c>
      <c r="D2375">
        <v>125</v>
      </c>
      <c r="E2375">
        <v>6000</v>
      </c>
      <c r="F2375">
        <v>7</v>
      </c>
      <c r="G2375" t="s">
        <v>9413</v>
      </c>
      <c r="H2375">
        <v>17</v>
      </c>
      <c r="I2375">
        <v>10049886</v>
      </c>
      <c r="J2375" t="s">
        <v>371</v>
      </c>
      <c r="K2375" t="s">
        <v>9414</v>
      </c>
      <c r="L2375" t="s">
        <v>9415</v>
      </c>
      <c r="M2375">
        <v>417971</v>
      </c>
      <c r="N2375">
        <v>44</v>
      </c>
      <c r="O2375" t="s">
        <v>9416</v>
      </c>
      <c r="P2375">
        <v>0</v>
      </c>
      <c r="Q2375" t="s">
        <v>9417</v>
      </c>
      <c r="R2375" t="s">
        <v>9418</v>
      </c>
      <c r="S2375">
        <v>902</v>
      </c>
      <c r="T2375" t="s">
        <v>388</v>
      </c>
      <c r="U2375" t="s">
        <v>389</v>
      </c>
      <c r="V2375" t="s">
        <v>84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9419</v>
      </c>
      <c r="C2376">
        <v>23</v>
      </c>
      <c r="D2376">
        <v>118</v>
      </c>
      <c r="E2376">
        <v>0</v>
      </c>
      <c r="F2376">
        <v>30</v>
      </c>
      <c r="G2376" t="s">
        <v>9420</v>
      </c>
      <c r="H2376">
        <v>483</v>
      </c>
      <c r="J2376" t="s">
        <v>223</v>
      </c>
      <c r="K2376" t="s">
        <v>4669</v>
      </c>
      <c r="L2376" t="s">
        <v>9421</v>
      </c>
      <c r="M2376">
        <v>1904</v>
      </c>
      <c r="N2376">
        <v>635</v>
      </c>
      <c r="O2376" t="s">
        <v>9422</v>
      </c>
      <c r="P2376">
        <v>1</v>
      </c>
      <c r="Q2376" t="s">
        <v>9423</v>
      </c>
      <c r="R2376" t="s">
        <v>9424</v>
      </c>
      <c r="S2376">
        <v>12</v>
      </c>
      <c r="T2376" t="s">
        <v>940</v>
      </c>
      <c r="U2376" t="s">
        <v>486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739</v>
      </c>
      <c r="C2377">
        <v>29</v>
      </c>
      <c r="D2377">
        <v>132</v>
      </c>
      <c r="E2377">
        <v>79</v>
      </c>
      <c r="F2377">
        <v>1000</v>
      </c>
      <c r="G2377" t="s">
        <v>433</v>
      </c>
      <c r="H2377">
        <v>14000</v>
      </c>
      <c r="I2377">
        <v>8600000</v>
      </c>
      <c r="J2377" t="s">
        <v>1300</v>
      </c>
      <c r="K2377" t="s">
        <v>158</v>
      </c>
      <c r="L2377" t="s">
        <v>9425</v>
      </c>
      <c r="M2377">
        <v>17982</v>
      </c>
      <c r="N2377">
        <v>28094</v>
      </c>
      <c r="O2377" t="s">
        <v>1511</v>
      </c>
      <c r="P2377">
        <v>2</v>
      </c>
      <c r="Q2377" t="s">
        <v>9426</v>
      </c>
      <c r="R2377" t="s">
        <v>9427</v>
      </c>
      <c r="S2377">
        <v>95</v>
      </c>
      <c r="T2377" t="s">
        <v>37</v>
      </c>
      <c r="U2377" t="s">
        <v>56</v>
      </c>
      <c r="V2377" t="s">
        <v>84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9428</v>
      </c>
      <c r="C2378">
        <v>252</v>
      </c>
      <c r="D2378">
        <v>131</v>
      </c>
      <c r="E2378">
        <v>33</v>
      </c>
      <c r="F2378">
        <v>326</v>
      </c>
      <c r="G2378" t="s">
        <v>9429</v>
      </c>
      <c r="H2378">
        <v>876</v>
      </c>
      <c r="I2378">
        <v>21483154</v>
      </c>
      <c r="J2378" t="s">
        <v>1469</v>
      </c>
      <c r="K2378" t="s">
        <v>1308</v>
      </c>
      <c r="L2378" t="s">
        <v>9430</v>
      </c>
      <c r="M2378">
        <v>98741</v>
      </c>
      <c r="N2378">
        <v>1985</v>
      </c>
      <c r="O2378" t="s">
        <v>9431</v>
      </c>
      <c r="P2378">
        <v>1</v>
      </c>
      <c r="Q2378" t="s">
        <v>9432</v>
      </c>
      <c r="R2378" t="s">
        <v>9433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2302</v>
      </c>
      <c r="C2379">
        <v>102</v>
      </c>
      <c r="D2379">
        <v>129</v>
      </c>
      <c r="E2379">
        <v>51</v>
      </c>
      <c r="F2379">
        <v>630</v>
      </c>
      <c r="G2379" t="s">
        <v>3021</v>
      </c>
      <c r="H2379">
        <v>948</v>
      </c>
      <c r="I2379">
        <v>8396942</v>
      </c>
      <c r="J2379" t="s">
        <v>9434</v>
      </c>
      <c r="K2379" t="s">
        <v>9435</v>
      </c>
      <c r="L2379" t="s">
        <v>9436</v>
      </c>
      <c r="M2379">
        <v>72715</v>
      </c>
      <c r="N2379">
        <v>4324</v>
      </c>
      <c r="O2379" t="s">
        <v>2727</v>
      </c>
      <c r="P2379">
        <v>1</v>
      </c>
      <c r="Q2379" t="s">
        <v>9437</v>
      </c>
      <c r="R2379" t="s">
        <v>9438</v>
      </c>
      <c r="S2379">
        <v>103</v>
      </c>
      <c r="T2379" t="s">
        <v>37</v>
      </c>
      <c r="U2379" t="s">
        <v>38</v>
      </c>
      <c r="V2379" t="s">
        <v>350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9439</v>
      </c>
      <c r="C2380">
        <v>134</v>
      </c>
      <c r="D2380">
        <v>100</v>
      </c>
      <c r="E2380">
        <v>14</v>
      </c>
      <c r="F2380">
        <v>356</v>
      </c>
      <c r="G2380" t="s">
        <v>7038</v>
      </c>
      <c r="H2380">
        <v>3000</v>
      </c>
      <c r="I2380">
        <v>12561</v>
      </c>
      <c r="J2380" t="s">
        <v>816</v>
      </c>
      <c r="K2380" t="s">
        <v>759</v>
      </c>
      <c r="L2380" t="s">
        <v>9440</v>
      </c>
      <c r="M2380">
        <v>71276</v>
      </c>
      <c r="N2380">
        <v>4094</v>
      </c>
      <c r="O2380" t="s">
        <v>9441</v>
      </c>
      <c r="P2380">
        <v>2</v>
      </c>
      <c r="Q2380" t="s">
        <v>9442</v>
      </c>
      <c r="R2380" t="s">
        <v>9443</v>
      </c>
      <c r="S2380">
        <v>181</v>
      </c>
      <c r="T2380" t="s">
        <v>37</v>
      </c>
      <c r="U2380" t="s">
        <v>38</v>
      </c>
      <c r="V2380" t="s">
        <v>84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9444</v>
      </c>
      <c r="C2381">
        <v>30</v>
      </c>
      <c r="D2381">
        <v>172</v>
      </c>
      <c r="E2381">
        <v>75</v>
      </c>
      <c r="F2381">
        <v>102</v>
      </c>
      <c r="G2381" t="s">
        <v>9445</v>
      </c>
      <c r="H2381">
        <v>617</v>
      </c>
      <c r="J2381" t="s">
        <v>948</v>
      </c>
      <c r="K2381" t="s">
        <v>2611</v>
      </c>
      <c r="L2381" t="s">
        <v>9446</v>
      </c>
      <c r="M2381">
        <v>6156</v>
      </c>
      <c r="N2381">
        <v>1131</v>
      </c>
      <c r="O2381" t="s">
        <v>9447</v>
      </c>
      <c r="P2381">
        <v>0</v>
      </c>
      <c r="Q2381" t="s">
        <v>9448</v>
      </c>
      <c r="R2381" t="s">
        <v>9449</v>
      </c>
      <c r="S2381">
        <v>91</v>
      </c>
      <c r="T2381" t="s">
        <v>37</v>
      </c>
      <c r="U2381" t="s">
        <v>38</v>
      </c>
      <c r="V2381" t="s">
        <v>3822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9450</v>
      </c>
      <c r="C2382">
        <v>136</v>
      </c>
      <c r="D2382">
        <v>97</v>
      </c>
      <c r="E2382">
        <v>31</v>
      </c>
      <c r="F2382">
        <v>562</v>
      </c>
      <c r="G2382" t="s">
        <v>1333</v>
      </c>
      <c r="H2382">
        <v>2000</v>
      </c>
      <c r="I2382">
        <v>6923891</v>
      </c>
      <c r="J2382" t="s">
        <v>715</v>
      </c>
      <c r="K2382" t="s">
        <v>4259</v>
      </c>
      <c r="L2382" t="s">
        <v>9451</v>
      </c>
      <c r="M2382">
        <v>43867</v>
      </c>
      <c r="N2382">
        <v>5519</v>
      </c>
      <c r="O2382" t="s">
        <v>502</v>
      </c>
      <c r="P2382">
        <v>4</v>
      </c>
      <c r="Q2382" t="s">
        <v>9452</v>
      </c>
      <c r="R2382" t="s">
        <v>9453</v>
      </c>
      <c r="S2382">
        <v>83</v>
      </c>
      <c r="T2382" t="s">
        <v>37</v>
      </c>
      <c r="U2382" t="s">
        <v>38</v>
      </c>
      <c r="V2382" t="s">
        <v>350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9454</v>
      </c>
      <c r="C2383">
        <v>102</v>
      </c>
      <c r="D2383">
        <v>121</v>
      </c>
      <c r="E2383">
        <v>33</v>
      </c>
      <c r="F2383">
        <v>505</v>
      </c>
      <c r="G2383" t="s">
        <v>958</v>
      </c>
      <c r="H2383">
        <v>1000</v>
      </c>
      <c r="I2383">
        <v>5308553</v>
      </c>
      <c r="J2383" t="s">
        <v>1473</v>
      </c>
      <c r="K2383" t="s">
        <v>996</v>
      </c>
      <c r="L2383" t="s">
        <v>9455</v>
      </c>
      <c r="M2383">
        <v>5147</v>
      </c>
      <c r="N2383">
        <v>3260</v>
      </c>
      <c r="O2383" t="s">
        <v>9456</v>
      </c>
      <c r="P2383">
        <v>2</v>
      </c>
      <c r="Q2383" t="s">
        <v>9457</v>
      </c>
      <c r="R2383" t="s">
        <v>9458</v>
      </c>
      <c r="S2383">
        <v>37</v>
      </c>
      <c r="T2383" t="s">
        <v>37</v>
      </c>
      <c r="U2383" t="s">
        <v>38</v>
      </c>
      <c r="V2383" t="s">
        <v>84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9459</v>
      </c>
      <c r="C2384">
        <v>10</v>
      </c>
      <c r="D2384">
        <v>92</v>
      </c>
      <c r="E2384">
        <v>22</v>
      </c>
      <c r="F2384">
        <v>0</v>
      </c>
      <c r="G2384" t="s">
        <v>9460</v>
      </c>
      <c r="H2384">
        <v>2</v>
      </c>
      <c r="I2384">
        <v>2119994</v>
      </c>
      <c r="J2384" t="s">
        <v>9461</v>
      </c>
      <c r="K2384" t="s">
        <v>9462</v>
      </c>
      <c r="L2384" t="s">
        <v>9463</v>
      </c>
      <c r="M2384">
        <v>1153</v>
      </c>
      <c r="N2384">
        <v>2</v>
      </c>
      <c r="O2384" t="s">
        <v>9464</v>
      </c>
      <c r="P2384">
        <v>0</v>
      </c>
      <c r="Q2384" t="s">
        <v>9465</v>
      </c>
      <c r="R2384" t="s">
        <v>9466</v>
      </c>
      <c r="S2384">
        <v>15</v>
      </c>
      <c r="T2384" t="s">
        <v>37</v>
      </c>
      <c r="U2384" t="s">
        <v>38</v>
      </c>
      <c r="V2384" t="s">
        <v>188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9467</v>
      </c>
      <c r="C2385">
        <v>31</v>
      </c>
      <c r="D2385">
        <v>116</v>
      </c>
      <c r="E2385">
        <v>500</v>
      </c>
      <c r="F2385">
        <v>530</v>
      </c>
      <c r="G2385" t="s">
        <v>1208</v>
      </c>
      <c r="H2385">
        <v>12000</v>
      </c>
      <c r="I2385">
        <v>1292527</v>
      </c>
      <c r="J2385" t="s">
        <v>9468</v>
      </c>
      <c r="K2385" t="s">
        <v>186</v>
      </c>
      <c r="L2385" t="s">
        <v>9469</v>
      </c>
      <c r="M2385">
        <v>3536</v>
      </c>
      <c r="N2385">
        <v>14579</v>
      </c>
      <c r="O2385" t="s">
        <v>2556</v>
      </c>
      <c r="P2385">
        <v>2</v>
      </c>
      <c r="Q2385" t="s">
        <v>9470</v>
      </c>
      <c r="R2385" t="s">
        <v>9471</v>
      </c>
      <c r="S2385">
        <v>44</v>
      </c>
      <c r="T2385" t="s">
        <v>37</v>
      </c>
      <c r="U2385" t="s">
        <v>727</v>
      </c>
      <c r="V2385" t="s">
        <v>350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9472</v>
      </c>
      <c r="C2386">
        <v>63</v>
      </c>
      <c r="D2386">
        <v>110</v>
      </c>
      <c r="E2386">
        <v>44</v>
      </c>
      <c r="F2386">
        <v>85</v>
      </c>
      <c r="G2386" t="s">
        <v>1475</v>
      </c>
      <c r="H2386">
        <v>8000</v>
      </c>
      <c r="I2386">
        <v>560512</v>
      </c>
      <c r="J2386" t="s">
        <v>1473</v>
      </c>
      <c r="K2386" t="s">
        <v>628</v>
      </c>
      <c r="L2386" t="s">
        <v>9473</v>
      </c>
      <c r="M2386">
        <v>550</v>
      </c>
      <c r="N2386">
        <v>8972</v>
      </c>
      <c r="O2386" t="s">
        <v>9474</v>
      </c>
      <c r="P2386">
        <v>0</v>
      </c>
      <c r="Q2386" t="s">
        <v>5533</v>
      </c>
      <c r="R2386" t="s">
        <v>9475</v>
      </c>
      <c r="S2386">
        <v>3</v>
      </c>
      <c r="T2386" t="s">
        <v>9476</v>
      </c>
      <c r="U2386" t="s">
        <v>38</v>
      </c>
      <c r="V2386" t="s">
        <v>350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9477</v>
      </c>
      <c r="C2387">
        <v>220</v>
      </c>
      <c r="D2387">
        <v>90</v>
      </c>
      <c r="E2387">
        <v>15</v>
      </c>
      <c r="F2387">
        <v>16000</v>
      </c>
      <c r="G2387" t="s">
        <v>295</v>
      </c>
      <c r="H2387">
        <v>87000</v>
      </c>
      <c r="I2387">
        <v>64255243</v>
      </c>
      <c r="J2387" t="s">
        <v>3918</v>
      </c>
      <c r="K2387" t="s">
        <v>310</v>
      </c>
      <c r="L2387" t="s">
        <v>9478</v>
      </c>
      <c r="M2387">
        <v>80903</v>
      </c>
      <c r="N2387">
        <v>120797</v>
      </c>
      <c r="O2387" t="s">
        <v>214</v>
      </c>
      <c r="P2387">
        <v>0</v>
      </c>
      <c r="Q2387" t="s">
        <v>9479</v>
      </c>
      <c r="R2387" t="s">
        <v>9480</v>
      </c>
      <c r="S2387">
        <v>518</v>
      </c>
      <c r="T2387" t="s">
        <v>37</v>
      </c>
      <c r="U2387" t="s">
        <v>38</v>
      </c>
      <c r="V2387" t="s">
        <v>350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876</v>
      </c>
      <c r="C2388">
        <v>241</v>
      </c>
      <c r="D2388">
        <v>81</v>
      </c>
      <c r="E2388">
        <v>0</v>
      </c>
      <c r="F2388">
        <v>836</v>
      </c>
      <c r="G2388" t="s">
        <v>1121</v>
      </c>
      <c r="H2388">
        <v>12000</v>
      </c>
      <c r="I2388">
        <v>22245861</v>
      </c>
      <c r="J2388" t="s">
        <v>1188</v>
      </c>
      <c r="K2388" t="s">
        <v>405</v>
      </c>
      <c r="L2388" t="s">
        <v>9481</v>
      </c>
      <c r="M2388">
        <v>143251</v>
      </c>
      <c r="N2388">
        <v>25489</v>
      </c>
      <c r="O2388" t="s">
        <v>728</v>
      </c>
      <c r="P2388">
        <v>0</v>
      </c>
      <c r="Q2388" t="s">
        <v>9482</v>
      </c>
      <c r="R2388" t="s">
        <v>9483</v>
      </c>
      <c r="S2388">
        <v>710</v>
      </c>
      <c r="T2388" t="s">
        <v>37</v>
      </c>
      <c r="U2388" t="s">
        <v>38</v>
      </c>
      <c r="V2388" t="s">
        <v>350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424</v>
      </c>
      <c r="B2389" t="s">
        <v>1172</v>
      </c>
      <c r="C2389">
        <v>252</v>
      </c>
      <c r="D2389">
        <v>97</v>
      </c>
      <c r="E2389">
        <v>0</v>
      </c>
      <c r="F2389">
        <v>233</v>
      </c>
      <c r="G2389" t="s">
        <v>2286</v>
      </c>
      <c r="H2389">
        <v>654</v>
      </c>
      <c r="I2389">
        <v>20433940</v>
      </c>
      <c r="J2389" t="s">
        <v>4189</v>
      </c>
      <c r="K2389" t="s">
        <v>6016</v>
      </c>
      <c r="L2389" t="s">
        <v>9484</v>
      </c>
      <c r="M2389">
        <v>78883</v>
      </c>
      <c r="N2389">
        <v>1876</v>
      </c>
      <c r="O2389" t="s">
        <v>9485</v>
      </c>
      <c r="P2389">
        <v>8</v>
      </c>
      <c r="Q2389" t="s">
        <v>9486</v>
      </c>
      <c r="R2389" t="s">
        <v>9487</v>
      </c>
      <c r="S2389">
        <v>662</v>
      </c>
      <c r="T2389" t="s">
        <v>37</v>
      </c>
      <c r="U2389" t="s">
        <v>182</v>
      </c>
      <c r="V2389" t="s">
        <v>350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3747</v>
      </c>
      <c r="C2390">
        <v>23</v>
      </c>
      <c r="D2390">
        <v>107</v>
      </c>
      <c r="E2390">
        <v>15</v>
      </c>
      <c r="F2390">
        <v>27</v>
      </c>
      <c r="G2390" t="s">
        <v>9488</v>
      </c>
      <c r="H2390">
        <v>82</v>
      </c>
      <c r="J2390" t="s">
        <v>675</v>
      </c>
      <c r="K2390" t="s">
        <v>9489</v>
      </c>
      <c r="L2390" t="s">
        <v>9490</v>
      </c>
      <c r="M2390">
        <v>625</v>
      </c>
      <c r="N2390">
        <v>151</v>
      </c>
      <c r="O2390" t="s">
        <v>9491</v>
      </c>
      <c r="P2390">
        <v>2</v>
      </c>
      <c r="R2390" t="s">
        <v>9492</v>
      </c>
      <c r="S2390">
        <v>4</v>
      </c>
      <c r="T2390" t="s">
        <v>9493</v>
      </c>
      <c r="U2390" t="s">
        <v>486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1271</v>
      </c>
      <c r="C2391">
        <v>156</v>
      </c>
      <c r="D2391">
        <v>118</v>
      </c>
      <c r="E2391">
        <v>0</v>
      </c>
      <c r="F2391">
        <v>551</v>
      </c>
      <c r="G2391" t="s">
        <v>980</v>
      </c>
      <c r="H2391">
        <v>40000</v>
      </c>
      <c r="I2391">
        <v>10562387</v>
      </c>
      <c r="J2391" t="s">
        <v>3169</v>
      </c>
      <c r="K2391" t="s">
        <v>43</v>
      </c>
      <c r="L2391" t="s">
        <v>9494</v>
      </c>
      <c r="M2391">
        <v>213226</v>
      </c>
      <c r="N2391">
        <v>43105</v>
      </c>
      <c r="O2391" t="s">
        <v>2551</v>
      </c>
      <c r="P2391">
        <v>0</v>
      </c>
      <c r="Q2391" t="s">
        <v>9495</v>
      </c>
      <c r="R2391" t="s">
        <v>9496</v>
      </c>
      <c r="S2391">
        <v>648</v>
      </c>
      <c r="T2391" t="s">
        <v>37</v>
      </c>
      <c r="U2391" t="s">
        <v>38</v>
      </c>
      <c r="V2391" t="s">
        <v>350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9497</v>
      </c>
      <c r="C2392">
        <v>192</v>
      </c>
      <c r="D2392">
        <v>100</v>
      </c>
      <c r="E2392">
        <v>0</v>
      </c>
      <c r="F2392">
        <v>985</v>
      </c>
      <c r="G2392" t="s">
        <v>2585</v>
      </c>
      <c r="H2392">
        <v>3000</v>
      </c>
      <c r="I2392">
        <v>18439082</v>
      </c>
      <c r="J2392" t="s">
        <v>1553</v>
      </c>
      <c r="K2392" t="s">
        <v>427</v>
      </c>
      <c r="L2392" t="s">
        <v>9498</v>
      </c>
      <c r="M2392">
        <v>94292</v>
      </c>
      <c r="N2392">
        <v>7252</v>
      </c>
      <c r="O2392" t="s">
        <v>6839</v>
      </c>
      <c r="P2392">
        <v>3</v>
      </c>
      <c r="Q2392" t="s">
        <v>9499</v>
      </c>
      <c r="R2392" t="s">
        <v>9500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4203</v>
      </c>
      <c r="C2393">
        <v>351</v>
      </c>
      <c r="D2393">
        <v>97</v>
      </c>
      <c r="E2393">
        <v>89</v>
      </c>
      <c r="F2393">
        <v>329</v>
      </c>
      <c r="G2393" t="s">
        <v>9501</v>
      </c>
      <c r="H2393">
        <v>920</v>
      </c>
      <c r="I2393">
        <v>150056505</v>
      </c>
      <c r="J2393" t="s">
        <v>809</v>
      </c>
      <c r="K2393" t="s">
        <v>2832</v>
      </c>
      <c r="L2393" t="s">
        <v>9502</v>
      </c>
      <c r="M2393">
        <v>216581</v>
      </c>
      <c r="N2393">
        <v>2771</v>
      </c>
      <c r="O2393" t="s">
        <v>307</v>
      </c>
      <c r="P2393">
        <v>3</v>
      </c>
      <c r="Q2393" t="s">
        <v>9503</v>
      </c>
      <c r="R2393" t="s">
        <v>9504</v>
      </c>
      <c r="S2393">
        <v>397</v>
      </c>
      <c r="T2393" t="s">
        <v>37</v>
      </c>
      <c r="U2393" t="s">
        <v>38</v>
      </c>
      <c r="V2393" t="s">
        <v>350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854</v>
      </c>
      <c r="C2394">
        <v>57</v>
      </c>
      <c r="D2394">
        <v>114</v>
      </c>
      <c r="E2394">
        <v>55</v>
      </c>
      <c r="F2394">
        <v>360</v>
      </c>
      <c r="G2394" t="s">
        <v>9505</v>
      </c>
      <c r="H2394">
        <v>789</v>
      </c>
      <c r="I2394">
        <v>119938730</v>
      </c>
      <c r="J2394" t="s">
        <v>8882</v>
      </c>
      <c r="K2394" t="s">
        <v>1942</v>
      </c>
      <c r="L2394" t="s">
        <v>9506</v>
      </c>
      <c r="M2394">
        <v>265818</v>
      </c>
      <c r="N2394">
        <v>2085</v>
      </c>
      <c r="O2394" t="s">
        <v>743</v>
      </c>
      <c r="P2394">
        <v>0</v>
      </c>
      <c r="Q2394" t="s">
        <v>9507</v>
      </c>
      <c r="R2394" t="s">
        <v>9508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3410</v>
      </c>
      <c r="C2395">
        <v>99</v>
      </c>
      <c r="D2395">
        <v>130</v>
      </c>
      <c r="E2395">
        <v>545</v>
      </c>
      <c r="F2395">
        <v>697</v>
      </c>
      <c r="G2395" t="s">
        <v>947</v>
      </c>
      <c r="H2395">
        <v>15000</v>
      </c>
      <c r="I2395">
        <v>114968774</v>
      </c>
      <c r="J2395" t="s">
        <v>4177</v>
      </c>
      <c r="K2395" t="s">
        <v>217</v>
      </c>
      <c r="L2395" t="s">
        <v>9509</v>
      </c>
      <c r="M2395">
        <v>153468</v>
      </c>
      <c r="N2395">
        <v>28018</v>
      </c>
      <c r="O2395" t="s">
        <v>1398</v>
      </c>
      <c r="P2395">
        <v>1</v>
      </c>
      <c r="Q2395" t="s">
        <v>9510</v>
      </c>
      <c r="R2395" t="s">
        <v>9511</v>
      </c>
      <c r="S2395">
        <v>204</v>
      </c>
      <c r="T2395" t="s">
        <v>37</v>
      </c>
      <c r="U2395" t="s">
        <v>38</v>
      </c>
      <c r="V2395" t="s">
        <v>84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1583</v>
      </c>
      <c r="C2396">
        <v>343</v>
      </c>
      <c r="D2396">
        <v>82</v>
      </c>
      <c r="E2396">
        <v>119</v>
      </c>
      <c r="F2396">
        <v>6</v>
      </c>
      <c r="G2396" t="s">
        <v>9512</v>
      </c>
      <c r="H2396">
        <v>332</v>
      </c>
      <c r="I2396">
        <v>128505958</v>
      </c>
      <c r="J2396" t="s">
        <v>809</v>
      </c>
      <c r="K2396" t="s">
        <v>9513</v>
      </c>
      <c r="L2396" t="s">
        <v>9514</v>
      </c>
      <c r="M2396">
        <v>297014</v>
      </c>
      <c r="N2396">
        <v>505</v>
      </c>
      <c r="O2396" t="s">
        <v>9515</v>
      </c>
      <c r="P2396">
        <v>1</v>
      </c>
      <c r="Q2396" t="s">
        <v>9516</v>
      </c>
      <c r="R2396" t="s">
        <v>9517</v>
      </c>
      <c r="S2396">
        <v>1198</v>
      </c>
      <c r="T2396" t="s">
        <v>37</v>
      </c>
      <c r="U2396" t="s">
        <v>38</v>
      </c>
      <c r="V2396" t="s">
        <v>350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1364</v>
      </c>
      <c r="C2397">
        <v>163</v>
      </c>
      <c r="D2397">
        <v>96</v>
      </c>
      <c r="E2397">
        <v>126</v>
      </c>
      <c r="F2397">
        <v>584</v>
      </c>
      <c r="G2397" t="s">
        <v>9518</v>
      </c>
      <c r="H2397">
        <v>2000</v>
      </c>
      <c r="I2397">
        <v>95001351</v>
      </c>
      <c r="J2397" t="s">
        <v>816</v>
      </c>
      <c r="K2397" t="s">
        <v>1159</v>
      </c>
      <c r="L2397" t="s">
        <v>9519</v>
      </c>
      <c r="M2397">
        <v>131801</v>
      </c>
      <c r="N2397">
        <v>4380</v>
      </c>
      <c r="O2397" t="s">
        <v>9520</v>
      </c>
      <c r="P2397">
        <v>1</v>
      </c>
      <c r="Q2397" t="s">
        <v>9521</v>
      </c>
      <c r="R2397" t="s">
        <v>9522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554</v>
      </c>
      <c r="C2398">
        <v>110</v>
      </c>
      <c r="D2398">
        <v>105</v>
      </c>
      <c r="E2398">
        <v>12000</v>
      </c>
      <c r="F2398">
        <v>643</v>
      </c>
      <c r="G2398" t="s">
        <v>5068</v>
      </c>
      <c r="H2398">
        <v>12000</v>
      </c>
      <c r="I2398">
        <v>76400000</v>
      </c>
      <c r="J2398" t="s">
        <v>68</v>
      </c>
      <c r="K2398" t="s">
        <v>554</v>
      </c>
      <c r="L2398" t="s">
        <v>9523</v>
      </c>
      <c r="M2398">
        <v>58743</v>
      </c>
      <c r="N2398">
        <v>14762</v>
      </c>
      <c r="O2398" t="s">
        <v>5070</v>
      </c>
      <c r="P2398">
        <v>1</v>
      </c>
      <c r="Q2398" t="s">
        <v>9524</v>
      </c>
      <c r="R2398" t="s">
        <v>9525</v>
      </c>
      <c r="S2398">
        <v>192</v>
      </c>
      <c r="T2398" t="s">
        <v>37</v>
      </c>
      <c r="U2398" t="s">
        <v>38</v>
      </c>
      <c r="V2398" t="s">
        <v>84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1232</v>
      </c>
      <c r="C2399">
        <v>233</v>
      </c>
      <c r="D2399">
        <v>122</v>
      </c>
      <c r="E2399">
        <v>301</v>
      </c>
      <c r="F2399">
        <v>457</v>
      </c>
      <c r="G2399" t="s">
        <v>1947</v>
      </c>
      <c r="H2399">
        <v>1000</v>
      </c>
      <c r="I2399">
        <v>75072454</v>
      </c>
      <c r="J2399" t="s">
        <v>2170</v>
      </c>
      <c r="K2399" t="s">
        <v>107</v>
      </c>
      <c r="L2399" t="s">
        <v>9526</v>
      </c>
      <c r="M2399">
        <v>96569</v>
      </c>
      <c r="N2399">
        <v>2759</v>
      </c>
      <c r="O2399" t="s">
        <v>9527</v>
      </c>
      <c r="P2399">
        <v>0</v>
      </c>
      <c r="Q2399" t="s">
        <v>9528</v>
      </c>
      <c r="R2399" t="s">
        <v>9529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355</v>
      </c>
      <c r="C2400">
        <v>91</v>
      </c>
      <c r="D2400">
        <v>88</v>
      </c>
      <c r="E2400">
        <v>31</v>
      </c>
      <c r="F2400">
        <v>489</v>
      </c>
      <c r="G2400" t="s">
        <v>7363</v>
      </c>
      <c r="H2400">
        <v>1000</v>
      </c>
      <c r="I2400">
        <v>65535067</v>
      </c>
      <c r="J2400" t="s">
        <v>816</v>
      </c>
      <c r="K2400" t="s">
        <v>291</v>
      </c>
      <c r="L2400" t="s">
        <v>9530</v>
      </c>
      <c r="M2400">
        <v>59380</v>
      </c>
      <c r="N2400">
        <v>2604</v>
      </c>
      <c r="O2400" t="s">
        <v>9531</v>
      </c>
      <c r="P2400">
        <v>1</v>
      </c>
      <c r="Q2400" t="s">
        <v>9532</v>
      </c>
      <c r="R2400" t="s">
        <v>9533</v>
      </c>
      <c r="S2400">
        <v>202</v>
      </c>
      <c r="T2400" t="s">
        <v>37</v>
      </c>
      <c r="U2400" t="s">
        <v>38</v>
      </c>
      <c r="V2400" t="s">
        <v>350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9534</v>
      </c>
      <c r="C2401">
        <v>169</v>
      </c>
      <c r="D2401">
        <v>110</v>
      </c>
      <c r="E2401">
        <v>179</v>
      </c>
      <c r="F2401">
        <v>734</v>
      </c>
      <c r="G2401" t="s">
        <v>1597</v>
      </c>
      <c r="H2401">
        <v>12000</v>
      </c>
      <c r="I2401">
        <v>13998282</v>
      </c>
      <c r="J2401" t="s">
        <v>9535</v>
      </c>
      <c r="K2401" t="s">
        <v>405</v>
      </c>
      <c r="L2401" t="s">
        <v>9536</v>
      </c>
      <c r="M2401">
        <v>24854</v>
      </c>
      <c r="N2401">
        <v>15044</v>
      </c>
      <c r="O2401" t="s">
        <v>5043</v>
      </c>
      <c r="P2401">
        <v>1</v>
      </c>
      <c r="Q2401" t="s">
        <v>9537</v>
      </c>
      <c r="R2401" t="s">
        <v>9538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8763</v>
      </c>
      <c r="C2402">
        <v>142</v>
      </c>
      <c r="D2402">
        <v>103</v>
      </c>
      <c r="E2402">
        <v>15</v>
      </c>
      <c r="F2402">
        <v>172</v>
      </c>
      <c r="G2402" t="s">
        <v>9539</v>
      </c>
      <c r="H2402">
        <v>723</v>
      </c>
      <c r="I2402">
        <v>6061759</v>
      </c>
      <c r="J2402" t="s">
        <v>715</v>
      </c>
      <c r="K2402" t="s">
        <v>994</v>
      </c>
      <c r="L2402" t="s">
        <v>9540</v>
      </c>
      <c r="M2402">
        <v>49077</v>
      </c>
      <c r="N2402">
        <v>1615</v>
      </c>
      <c r="O2402" t="s">
        <v>7508</v>
      </c>
      <c r="P2402">
        <v>0</v>
      </c>
      <c r="Q2402" t="s">
        <v>9541</v>
      </c>
      <c r="R2402" t="s">
        <v>9542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424</v>
      </c>
      <c r="B2403" t="s">
        <v>5088</v>
      </c>
      <c r="C2403">
        <v>50</v>
      </c>
      <c r="D2403">
        <v>106</v>
      </c>
      <c r="E2403">
        <v>8</v>
      </c>
      <c r="F2403">
        <v>521</v>
      </c>
      <c r="G2403" t="s">
        <v>9543</v>
      </c>
      <c r="H2403">
        <v>748</v>
      </c>
      <c r="I2403">
        <v>64955956</v>
      </c>
      <c r="J2403" t="s">
        <v>1188</v>
      </c>
      <c r="K2403" t="s">
        <v>109</v>
      </c>
      <c r="L2403" t="s">
        <v>9544</v>
      </c>
      <c r="M2403">
        <v>10104</v>
      </c>
      <c r="N2403">
        <v>3956</v>
      </c>
      <c r="O2403" t="s">
        <v>5008</v>
      </c>
      <c r="P2403">
        <v>4</v>
      </c>
      <c r="Q2403" t="s">
        <v>9545</v>
      </c>
      <c r="R2403" t="s">
        <v>9546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9547</v>
      </c>
      <c r="C2404">
        <v>195</v>
      </c>
      <c r="D2404">
        <v>98</v>
      </c>
      <c r="E2404">
        <v>72</v>
      </c>
      <c r="F2404">
        <v>566</v>
      </c>
      <c r="G2404" t="s">
        <v>2763</v>
      </c>
      <c r="H2404">
        <v>1000</v>
      </c>
      <c r="I2404">
        <v>60057639</v>
      </c>
      <c r="J2404" t="s">
        <v>6979</v>
      </c>
      <c r="K2404" t="s">
        <v>451</v>
      </c>
      <c r="L2404" t="s">
        <v>9548</v>
      </c>
      <c r="M2404">
        <v>107815</v>
      </c>
      <c r="N2404">
        <v>3151</v>
      </c>
      <c r="O2404" t="s">
        <v>907</v>
      </c>
      <c r="P2404">
        <v>2</v>
      </c>
      <c r="Q2404" t="s">
        <v>9549</v>
      </c>
      <c r="R2404" t="s">
        <v>9550</v>
      </c>
      <c r="S2404">
        <v>485</v>
      </c>
      <c r="T2404" t="s">
        <v>37</v>
      </c>
      <c r="U2404" t="s">
        <v>38</v>
      </c>
      <c r="V2404" t="s">
        <v>350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949</v>
      </c>
      <c r="C2405">
        <v>129</v>
      </c>
      <c r="D2405">
        <v>68</v>
      </c>
      <c r="E2405">
        <v>116</v>
      </c>
      <c r="F2405">
        <v>481</v>
      </c>
      <c r="G2405" t="s">
        <v>1244</v>
      </c>
      <c r="H2405">
        <v>8000</v>
      </c>
      <c r="I2405">
        <v>53868030</v>
      </c>
      <c r="J2405" t="s">
        <v>541</v>
      </c>
      <c r="K2405" t="s">
        <v>645</v>
      </c>
      <c r="L2405" t="s">
        <v>9551</v>
      </c>
      <c r="M2405">
        <v>183425</v>
      </c>
      <c r="N2405">
        <v>10557</v>
      </c>
      <c r="O2405" t="s">
        <v>1638</v>
      </c>
      <c r="P2405">
        <v>2</v>
      </c>
      <c r="Q2405" t="s">
        <v>9552</v>
      </c>
      <c r="R2405" t="s">
        <v>9553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4895</v>
      </c>
      <c r="C2406">
        <v>156</v>
      </c>
      <c r="D2406">
        <v>94</v>
      </c>
      <c r="E2406">
        <v>52</v>
      </c>
      <c r="F2406">
        <v>261</v>
      </c>
      <c r="G2406" t="s">
        <v>9554</v>
      </c>
      <c r="H2406">
        <v>567</v>
      </c>
      <c r="I2406">
        <v>59573085</v>
      </c>
      <c r="J2406" t="s">
        <v>1247</v>
      </c>
      <c r="K2406" t="s">
        <v>9064</v>
      </c>
      <c r="L2406" t="s">
        <v>9555</v>
      </c>
      <c r="M2406">
        <v>13562</v>
      </c>
      <c r="N2406">
        <v>2259</v>
      </c>
      <c r="O2406" t="s">
        <v>9556</v>
      </c>
      <c r="P2406">
        <v>10</v>
      </c>
      <c r="Q2406" t="s">
        <v>9557</v>
      </c>
      <c r="R2406" t="s">
        <v>9558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504</v>
      </c>
      <c r="C2407">
        <v>103</v>
      </c>
      <c r="D2407">
        <v>99</v>
      </c>
      <c r="E2407">
        <v>42</v>
      </c>
      <c r="F2407">
        <v>557</v>
      </c>
      <c r="G2407" t="s">
        <v>1049</v>
      </c>
      <c r="H2407">
        <v>975</v>
      </c>
      <c r="I2407">
        <v>52691009</v>
      </c>
      <c r="J2407" t="s">
        <v>1349</v>
      </c>
      <c r="K2407" t="s">
        <v>8210</v>
      </c>
      <c r="L2407" t="s">
        <v>9559</v>
      </c>
      <c r="M2407">
        <v>18727</v>
      </c>
      <c r="N2407">
        <v>3567</v>
      </c>
      <c r="O2407" t="s">
        <v>9560</v>
      </c>
      <c r="P2407">
        <v>2</v>
      </c>
      <c r="Q2407" t="s">
        <v>9561</v>
      </c>
      <c r="R2407" t="s">
        <v>9562</v>
      </c>
      <c r="S2407">
        <v>45</v>
      </c>
      <c r="T2407" t="s">
        <v>37</v>
      </c>
      <c r="U2407" t="s">
        <v>38</v>
      </c>
      <c r="V2407" t="s">
        <v>84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668</v>
      </c>
      <c r="C2408">
        <v>217</v>
      </c>
      <c r="D2408">
        <v>107</v>
      </c>
      <c r="E2408">
        <v>323</v>
      </c>
      <c r="F2408">
        <v>794</v>
      </c>
      <c r="G2408" t="s">
        <v>2869</v>
      </c>
      <c r="H2408">
        <v>1000</v>
      </c>
      <c r="I2408">
        <v>59735548</v>
      </c>
      <c r="J2408" t="s">
        <v>1963</v>
      </c>
      <c r="K2408" t="s">
        <v>170</v>
      </c>
      <c r="L2408" t="s">
        <v>9563</v>
      </c>
      <c r="M2408">
        <v>290949</v>
      </c>
      <c r="N2408">
        <v>4223</v>
      </c>
      <c r="O2408" t="s">
        <v>9564</v>
      </c>
      <c r="P2408">
        <v>1</v>
      </c>
      <c r="Q2408" t="s">
        <v>9565</v>
      </c>
      <c r="R2408" t="s">
        <v>9566</v>
      </c>
      <c r="S2408">
        <v>629</v>
      </c>
      <c r="T2408" t="s">
        <v>37</v>
      </c>
      <c r="U2408" t="s">
        <v>38</v>
      </c>
      <c r="V2408" t="s">
        <v>350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2741</v>
      </c>
      <c r="C2409">
        <v>134</v>
      </c>
      <c r="D2409">
        <v>180</v>
      </c>
      <c r="E2409">
        <v>869</v>
      </c>
      <c r="F2409">
        <v>521</v>
      </c>
      <c r="G2409" t="s">
        <v>1133</v>
      </c>
      <c r="H2409">
        <v>692</v>
      </c>
      <c r="I2409">
        <v>51600000</v>
      </c>
      <c r="J2409" t="s">
        <v>9567</v>
      </c>
      <c r="K2409" t="s">
        <v>802</v>
      </c>
      <c r="L2409" t="s">
        <v>9568</v>
      </c>
      <c r="M2409">
        <v>270790</v>
      </c>
      <c r="N2409">
        <v>3076</v>
      </c>
      <c r="O2409" t="s">
        <v>1181</v>
      </c>
      <c r="P2409">
        <v>0</v>
      </c>
      <c r="Q2409" t="s">
        <v>9569</v>
      </c>
      <c r="R2409" t="s">
        <v>9570</v>
      </c>
      <c r="S2409">
        <v>549</v>
      </c>
      <c r="T2409" t="s">
        <v>37</v>
      </c>
      <c r="U2409" t="s">
        <v>38</v>
      </c>
      <c r="V2409" t="s">
        <v>350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8704</v>
      </c>
      <c r="C2410">
        <v>146</v>
      </c>
      <c r="D2410">
        <v>89</v>
      </c>
      <c r="E2410">
        <v>29</v>
      </c>
      <c r="F2410">
        <v>458</v>
      </c>
      <c r="G2410" t="s">
        <v>713</v>
      </c>
      <c r="H2410">
        <v>2000</v>
      </c>
      <c r="I2410">
        <v>43818159</v>
      </c>
      <c r="J2410" t="s">
        <v>2889</v>
      </c>
      <c r="K2410" t="s">
        <v>574</v>
      </c>
      <c r="L2410" t="s">
        <v>9571</v>
      </c>
      <c r="M2410">
        <v>27664</v>
      </c>
      <c r="N2410">
        <v>4867</v>
      </c>
      <c r="O2410" t="s">
        <v>9572</v>
      </c>
      <c r="P2410">
        <v>0</v>
      </c>
      <c r="Q2410" t="s">
        <v>9573</v>
      </c>
      <c r="R2410" t="s">
        <v>9574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984</v>
      </c>
      <c r="C2411">
        <v>159</v>
      </c>
      <c r="D2411">
        <v>97</v>
      </c>
      <c r="E2411">
        <v>70</v>
      </c>
      <c r="F2411">
        <v>625</v>
      </c>
      <c r="G2411" t="s">
        <v>291</v>
      </c>
      <c r="H2411">
        <v>2000</v>
      </c>
      <c r="I2411">
        <v>86049418</v>
      </c>
      <c r="J2411" t="s">
        <v>809</v>
      </c>
      <c r="K2411" t="s">
        <v>2585</v>
      </c>
      <c r="L2411" t="s">
        <v>9575</v>
      </c>
      <c r="M2411">
        <v>245989</v>
      </c>
      <c r="N2411">
        <v>5032</v>
      </c>
      <c r="O2411" t="s">
        <v>4914</v>
      </c>
      <c r="P2411">
        <v>4</v>
      </c>
      <c r="Q2411" t="s">
        <v>9576</v>
      </c>
      <c r="R2411" t="s">
        <v>9577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9578</v>
      </c>
      <c r="C2412">
        <v>111</v>
      </c>
      <c r="D2412">
        <v>113</v>
      </c>
      <c r="E2412">
        <v>22</v>
      </c>
      <c r="F2412">
        <v>148</v>
      </c>
      <c r="G2412" t="s">
        <v>9579</v>
      </c>
      <c r="H2412">
        <v>727</v>
      </c>
      <c r="I2412">
        <v>43601508</v>
      </c>
      <c r="J2412" t="s">
        <v>715</v>
      </c>
      <c r="K2412" t="s">
        <v>1457</v>
      </c>
      <c r="L2412" t="s">
        <v>9580</v>
      </c>
      <c r="M2412">
        <v>35718</v>
      </c>
      <c r="N2412">
        <v>1310</v>
      </c>
      <c r="O2412" t="s">
        <v>9581</v>
      </c>
      <c r="P2412">
        <v>1</v>
      </c>
      <c r="Q2412" t="s">
        <v>9582</v>
      </c>
      <c r="R2412" t="s">
        <v>9583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9467</v>
      </c>
      <c r="C2413">
        <v>187</v>
      </c>
      <c r="D2413">
        <v>131</v>
      </c>
      <c r="E2413">
        <v>500</v>
      </c>
      <c r="F2413">
        <v>555</v>
      </c>
      <c r="G2413" t="s">
        <v>1456</v>
      </c>
      <c r="H2413">
        <v>1000</v>
      </c>
      <c r="I2413">
        <v>41300105</v>
      </c>
      <c r="J2413" t="s">
        <v>5846</v>
      </c>
      <c r="K2413" t="s">
        <v>142</v>
      </c>
      <c r="L2413" t="s">
        <v>9584</v>
      </c>
      <c r="M2413">
        <v>65201</v>
      </c>
      <c r="N2413">
        <v>3261</v>
      </c>
      <c r="O2413" t="s">
        <v>8908</v>
      </c>
      <c r="P2413">
        <v>0</v>
      </c>
      <c r="Q2413" t="s">
        <v>9585</v>
      </c>
      <c r="R2413" t="s">
        <v>9586</v>
      </c>
      <c r="S2413">
        <v>651</v>
      </c>
      <c r="T2413" t="s">
        <v>37</v>
      </c>
      <c r="U2413" t="s">
        <v>56</v>
      </c>
      <c r="V2413" t="s">
        <v>350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9587</v>
      </c>
      <c r="H2414">
        <v>828</v>
      </c>
      <c r="J2414" t="s">
        <v>715</v>
      </c>
      <c r="K2414" t="s">
        <v>2596</v>
      </c>
      <c r="L2414" t="s">
        <v>9588</v>
      </c>
      <c r="M2414">
        <v>65785</v>
      </c>
      <c r="N2414">
        <v>2546</v>
      </c>
      <c r="O2414" t="s">
        <v>1969</v>
      </c>
      <c r="P2414">
        <v>8</v>
      </c>
      <c r="Q2414" t="s">
        <v>9589</v>
      </c>
      <c r="R2414" t="s">
        <v>9590</v>
      </c>
      <c r="S2414">
        <v>281</v>
      </c>
      <c r="T2414" t="s">
        <v>37</v>
      </c>
      <c r="U2414" t="s">
        <v>38</v>
      </c>
      <c r="V2414" t="s">
        <v>767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2636</v>
      </c>
      <c r="C2415">
        <v>44</v>
      </c>
      <c r="D2415">
        <v>103</v>
      </c>
      <c r="E2415">
        <v>0</v>
      </c>
      <c r="F2415">
        <v>805</v>
      </c>
      <c r="G2415" t="s">
        <v>1717</v>
      </c>
      <c r="H2415">
        <v>12000</v>
      </c>
      <c r="I2415">
        <v>41382841</v>
      </c>
      <c r="J2415" t="s">
        <v>1170</v>
      </c>
      <c r="K2415" t="s">
        <v>405</v>
      </c>
      <c r="L2415" t="s">
        <v>9591</v>
      </c>
      <c r="M2415">
        <v>27149</v>
      </c>
      <c r="N2415">
        <v>14672</v>
      </c>
      <c r="O2415" t="s">
        <v>1104</v>
      </c>
      <c r="P2415">
        <v>0</v>
      </c>
      <c r="Q2415" t="s">
        <v>9592</v>
      </c>
      <c r="R2415" t="s">
        <v>9593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593</v>
      </c>
      <c r="C2416">
        <v>588</v>
      </c>
      <c r="D2416">
        <v>119</v>
      </c>
      <c r="E2416">
        <v>0</v>
      </c>
      <c r="F2416">
        <v>529</v>
      </c>
      <c r="G2416" t="s">
        <v>145</v>
      </c>
      <c r="H2416">
        <v>15000</v>
      </c>
      <c r="I2416">
        <v>42335698</v>
      </c>
      <c r="J2416" t="s">
        <v>715</v>
      </c>
      <c r="K2416" t="s">
        <v>131</v>
      </c>
      <c r="L2416" t="s">
        <v>9594</v>
      </c>
      <c r="M2416">
        <v>395087</v>
      </c>
      <c r="N2416">
        <v>21668</v>
      </c>
      <c r="O2416" t="s">
        <v>1432</v>
      </c>
      <c r="P2416">
        <v>8</v>
      </c>
      <c r="Q2416" t="s">
        <v>9595</v>
      </c>
      <c r="R2416" t="s">
        <v>9596</v>
      </c>
      <c r="S2416">
        <v>1101</v>
      </c>
      <c r="T2416" t="s">
        <v>37</v>
      </c>
      <c r="U2416" t="s">
        <v>38</v>
      </c>
      <c r="V2416" t="s">
        <v>350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1789</v>
      </c>
      <c r="C2417">
        <v>415</v>
      </c>
      <c r="D2417">
        <v>98</v>
      </c>
      <c r="E2417">
        <v>11000</v>
      </c>
      <c r="F2417">
        <v>218</v>
      </c>
      <c r="G2417" t="s">
        <v>3861</v>
      </c>
      <c r="H2417">
        <v>594</v>
      </c>
      <c r="I2417">
        <v>33404871</v>
      </c>
      <c r="J2417" t="s">
        <v>1473</v>
      </c>
      <c r="K2417" t="s">
        <v>2511</v>
      </c>
      <c r="L2417" t="s">
        <v>9597</v>
      </c>
      <c r="M2417">
        <v>150082</v>
      </c>
      <c r="N2417">
        <v>1353</v>
      </c>
      <c r="O2417" t="s">
        <v>9598</v>
      </c>
      <c r="P2417">
        <v>1</v>
      </c>
      <c r="Q2417" t="s">
        <v>9599</v>
      </c>
      <c r="R2417" t="s">
        <v>9600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602</v>
      </c>
      <c r="C2418">
        <v>279</v>
      </c>
      <c r="D2418">
        <v>111</v>
      </c>
      <c r="E2418">
        <v>521</v>
      </c>
      <c r="F2418">
        <v>64</v>
      </c>
      <c r="G2418" t="s">
        <v>9601</v>
      </c>
      <c r="H2418">
        <v>97</v>
      </c>
      <c r="I2418">
        <v>31471430</v>
      </c>
      <c r="J2418" t="s">
        <v>1277</v>
      </c>
      <c r="K2418" t="s">
        <v>9602</v>
      </c>
      <c r="L2418" t="s">
        <v>9603</v>
      </c>
      <c r="M2418">
        <v>83374</v>
      </c>
      <c r="N2418">
        <v>313</v>
      </c>
      <c r="O2418" t="s">
        <v>9604</v>
      </c>
      <c r="P2418">
        <v>0</v>
      </c>
      <c r="Q2418" t="s">
        <v>9605</v>
      </c>
      <c r="R2418" t="s">
        <v>9606</v>
      </c>
      <c r="S2418">
        <v>828</v>
      </c>
      <c r="T2418" t="s">
        <v>37</v>
      </c>
      <c r="U2418" t="s">
        <v>38</v>
      </c>
      <c r="V2418" t="s">
        <v>350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7379</v>
      </c>
      <c r="C2419">
        <v>97</v>
      </c>
      <c r="D2419">
        <v>94</v>
      </c>
      <c r="E2419">
        <v>23</v>
      </c>
      <c r="F2419">
        <v>582</v>
      </c>
      <c r="G2419" t="s">
        <v>758</v>
      </c>
      <c r="H2419">
        <v>2000</v>
      </c>
      <c r="I2419">
        <v>30222640</v>
      </c>
      <c r="J2419" t="s">
        <v>5623</v>
      </c>
      <c r="K2419" t="s">
        <v>9607</v>
      </c>
      <c r="L2419" t="s">
        <v>9608</v>
      </c>
      <c r="M2419">
        <v>36666</v>
      </c>
      <c r="N2419">
        <v>4868</v>
      </c>
      <c r="O2419" t="s">
        <v>8530</v>
      </c>
      <c r="P2419">
        <v>2</v>
      </c>
      <c r="Q2419" t="s">
        <v>9609</v>
      </c>
      <c r="R2419" t="s">
        <v>9610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544</v>
      </c>
      <c r="C2420">
        <v>60</v>
      </c>
      <c r="D2420">
        <v>122</v>
      </c>
      <c r="E2420">
        <v>380</v>
      </c>
      <c r="F2420">
        <v>2000</v>
      </c>
      <c r="G2420" t="s">
        <v>283</v>
      </c>
      <c r="H2420">
        <v>18000</v>
      </c>
      <c r="I2420">
        <v>26830000</v>
      </c>
      <c r="J2420" t="s">
        <v>948</v>
      </c>
      <c r="K2420" t="s">
        <v>840</v>
      </c>
      <c r="L2420" t="s">
        <v>6445</v>
      </c>
      <c r="M2420">
        <v>101889</v>
      </c>
      <c r="N2420">
        <v>32930</v>
      </c>
      <c r="O2420" t="s">
        <v>493</v>
      </c>
      <c r="P2420">
        <v>3</v>
      </c>
      <c r="Q2420" t="s">
        <v>6446</v>
      </c>
      <c r="R2420" t="s">
        <v>6447</v>
      </c>
      <c r="S2420">
        <v>365</v>
      </c>
      <c r="T2420" t="s">
        <v>37</v>
      </c>
      <c r="U2420" t="s">
        <v>38</v>
      </c>
      <c r="V2420" t="s">
        <v>350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9611</v>
      </c>
      <c r="C2421">
        <v>27</v>
      </c>
      <c r="D2421">
        <v>81</v>
      </c>
      <c r="E2421">
        <v>8</v>
      </c>
      <c r="F2421">
        <v>341</v>
      </c>
      <c r="G2421" t="s">
        <v>9612</v>
      </c>
      <c r="H2421">
        <v>844</v>
      </c>
      <c r="I2421">
        <v>26906039</v>
      </c>
      <c r="J2421" t="s">
        <v>1022</v>
      </c>
      <c r="K2421" t="s">
        <v>9613</v>
      </c>
      <c r="L2421" t="s">
        <v>9614</v>
      </c>
      <c r="M2421">
        <v>29621</v>
      </c>
      <c r="N2421">
        <v>2653</v>
      </c>
      <c r="O2421" t="s">
        <v>9615</v>
      </c>
      <c r="P2421">
        <v>2</v>
      </c>
      <c r="Q2421" t="s">
        <v>9616</v>
      </c>
      <c r="R2421" t="s">
        <v>9617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3153</v>
      </c>
      <c r="C2422">
        <v>212</v>
      </c>
      <c r="D2422">
        <v>89</v>
      </c>
      <c r="E2422">
        <v>0</v>
      </c>
      <c r="F2422">
        <v>606</v>
      </c>
      <c r="G2422" t="s">
        <v>1173</v>
      </c>
      <c r="H2422">
        <v>2000</v>
      </c>
      <c r="I2422">
        <v>21378000</v>
      </c>
      <c r="J2422" t="s">
        <v>5192</v>
      </c>
      <c r="K2422" t="s">
        <v>844</v>
      </c>
      <c r="L2422" t="s">
        <v>9618</v>
      </c>
      <c r="M2422">
        <v>46492</v>
      </c>
      <c r="N2422">
        <v>4877</v>
      </c>
      <c r="O2422" t="s">
        <v>8820</v>
      </c>
      <c r="P2422">
        <v>0</v>
      </c>
      <c r="Q2422" t="s">
        <v>9619</v>
      </c>
      <c r="R2422" t="s">
        <v>9620</v>
      </c>
      <c r="S2422">
        <v>335</v>
      </c>
      <c r="T2422" t="s">
        <v>37</v>
      </c>
      <c r="U2422" t="s">
        <v>38</v>
      </c>
      <c r="V2422" t="s">
        <v>350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9621</v>
      </c>
      <c r="C2423">
        <v>110</v>
      </c>
      <c r="D2423">
        <v>106</v>
      </c>
      <c r="E2423">
        <v>80</v>
      </c>
      <c r="F2423">
        <v>723</v>
      </c>
      <c r="G2423" t="s">
        <v>9622</v>
      </c>
      <c r="H2423">
        <v>2000</v>
      </c>
      <c r="I2423">
        <v>43853424</v>
      </c>
      <c r="J2423" t="s">
        <v>9623</v>
      </c>
      <c r="K2423" t="s">
        <v>319</v>
      </c>
      <c r="L2423" t="s">
        <v>9624</v>
      </c>
      <c r="M2423">
        <v>35514</v>
      </c>
      <c r="N2423">
        <v>5024</v>
      </c>
      <c r="O2423" t="s">
        <v>994</v>
      </c>
      <c r="P2423">
        <v>1</v>
      </c>
      <c r="Q2423" t="s">
        <v>9625</v>
      </c>
      <c r="R2423" t="s">
        <v>9626</v>
      </c>
      <c r="S2423">
        <v>114</v>
      </c>
      <c r="T2423" t="s">
        <v>37</v>
      </c>
      <c r="U2423" t="s">
        <v>38</v>
      </c>
      <c r="V2423" t="s">
        <v>84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1352</v>
      </c>
      <c r="C2424">
        <v>45</v>
      </c>
      <c r="D2424">
        <v>122</v>
      </c>
      <c r="E2424">
        <v>0</v>
      </c>
      <c r="F2424">
        <v>191</v>
      </c>
      <c r="G2424" t="s">
        <v>1456</v>
      </c>
      <c r="H2424">
        <v>643</v>
      </c>
      <c r="J2424" t="s">
        <v>9627</v>
      </c>
      <c r="K2424" t="s">
        <v>7258</v>
      </c>
      <c r="L2424" t="s">
        <v>9628</v>
      </c>
      <c r="M2424">
        <v>17277</v>
      </c>
      <c r="N2424">
        <v>2032</v>
      </c>
      <c r="O2424" t="s">
        <v>9629</v>
      </c>
      <c r="P2424">
        <v>0</v>
      </c>
      <c r="Q2424" t="s">
        <v>9630</v>
      </c>
      <c r="R2424" t="s">
        <v>9631</v>
      </c>
      <c r="S2424">
        <v>124</v>
      </c>
      <c r="T2424" t="s">
        <v>37</v>
      </c>
      <c r="U2424" t="s">
        <v>38</v>
      </c>
      <c r="V2424" t="s">
        <v>350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9632</v>
      </c>
      <c r="C2425">
        <v>190</v>
      </c>
      <c r="D2425">
        <v>86</v>
      </c>
      <c r="E2425">
        <v>62</v>
      </c>
      <c r="F2425">
        <v>59</v>
      </c>
      <c r="G2425" t="s">
        <v>568</v>
      </c>
      <c r="H2425">
        <v>390</v>
      </c>
      <c r="I2425">
        <v>23993605</v>
      </c>
      <c r="J2425" t="s">
        <v>6979</v>
      </c>
      <c r="K2425" t="s">
        <v>4968</v>
      </c>
      <c r="L2425" t="s">
        <v>9633</v>
      </c>
      <c r="M2425">
        <v>52467</v>
      </c>
      <c r="N2425">
        <v>727</v>
      </c>
      <c r="O2425" t="s">
        <v>9634</v>
      </c>
      <c r="P2425">
        <v>1</v>
      </c>
      <c r="Q2425" t="s">
        <v>9635</v>
      </c>
      <c r="R2425" t="s">
        <v>9636</v>
      </c>
      <c r="S2425">
        <v>248</v>
      </c>
      <c r="T2425" t="s">
        <v>37</v>
      </c>
      <c r="U2425" t="s">
        <v>38</v>
      </c>
      <c r="V2425" t="s">
        <v>350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7453</v>
      </c>
      <c r="C2426">
        <v>77</v>
      </c>
      <c r="D2426">
        <v>103</v>
      </c>
      <c r="E2426">
        <v>130</v>
      </c>
      <c r="F2426">
        <v>406</v>
      </c>
      <c r="G2426" t="s">
        <v>9637</v>
      </c>
      <c r="H2426">
        <v>691</v>
      </c>
      <c r="I2426">
        <v>26400000</v>
      </c>
      <c r="J2426" t="s">
        <v>42</v>
      </c>
      <c r="K2426" t="s">
        <v>428</v>
      </c>
      <c r="L2426" t="s">
        <v>9638</v>
      </c>
      <c r="M2426">
        <v>62009</v>
      </c>
      <c r="N2426">
        <v>2481</v>
      </c>
      <c r="O2426" t="s">
        <v>9639</v>
      </c>
      <c r="P2426">
        <v>1</v>
      </c>
      <c r="Q2426" t="s">
        <v>9640</v>
      </c>
      <c r="R2426" t="s">
        <v>9641</v>
      </c>
      <c r="S2426">
        <v>109</v>
      </c>
      <c r="T2426" t="s">
        <v>37</v>
      </c>
      <c r="U2426" t="s">
        <v>38</v>
      </c>
      <c r="V2426" t="s">
        <v>84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424</v>
      </c>
      <c r="B2427" t="s">
        <v>293</v>
      </c>
      <c r="C2427">
        <v>151</v>
      </c>
      <c r="D2427">
        <v>121</v>
      </c>
      <c r="E2427">
        <v>17000</v>
      </c>
      <c r="F2427">
        <v>356</v>
      </c>
      <c r="G2427" t="s">
        <v>2069</v>
      </c>
      <c r="H2427">
        <v>22000</v>
      </c>
      <c r="I2427">
        <v>45250</v>
      </c>
      <c r="J2427" t="s">
        <v>795</v>
      </c>
      <c r="K2427" t="s">
        <v>850</v>
      </c>
      <c r="L2427" t="s">
        <v>9642</v>
      </c>
      <c r="M2427">
        <v>235133</v>
      </c>
      <c r="N2427">
        <v>23008</v>
      </c>
      <c r="O2427" t="s">
        <v>9643</v>
      </c>
      <c r="P2427">
        <v>1</v>
      </c>
      <c r="Q2427" t="s">
        <v>9644</v>
      </c>
      <c r="R2427" t="s">
        <v>9645</v>
      </c>
      <c r="S2427">
        <v>494</v>
      </c>
      <c r="T2427" t="s">
        <v>37</v>
      </c>
      <c r="U2427" t="s">
        <v>38</v>
      </c>
      <c r="V2427" t="s">
        <v>350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9646</v>
      </c>
      <c r="C2428">
        <v>111</v>
      </c>
      <c r="D2428">
        <v>109</v>
      </c>
      <c r="E2428">
        <v>7</v>
      </c>
      <c r="F2428">
        <v>827</v>
      </c>
      <c r="G2428" t="s">
        <v>9647</v>
      </c>
      <c r="H2428">
        <v>2000</v>
      </c>
      <c r="I2428">
        <v>22927390</v>
      </c>
      <c r="J2428" t="s">
        <v>151</v>
      </c>
      <c r="K2428" t="s">
        <v>161</v>
      </c>
      <c r="L2428" t="s">
        <v>9648</v>
      </c>
      <c r="M2428">
        <v>25344</v>
      </c>
      <c r="N2428">
        <v>4947</v>
      </c>
      <c r="O2428" t="s">
        <v>761</v>
      </c>
      <c r="P2428">
        <v>0</v>
      </c>
      <c r="Q2428" t="s">
        <v>9649</v>
      </c>
      <c r="R2428" t="s">
        <v>9650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1371</v>
      </c>
      <c r="C2429">
        <v>64</v>
      </c>
      <c r="D2429">
        <v>109</v>
      </c>
      <c r="E2429">
        <v>272</v>
      </c>
      <c r="F2429">
        <v>124</v>
      </c>
      <c r="G2429" t="s">
        <v>9651</v>
      </c>
      <c r="H2429">
        <v>155</v>
      </c>
      <c r="I2429">
        <v>4250320</v>
      </c>
      <c r="J2429" t="s">
        <v>7206</v>
      </c>
      <c r="K2429" t="s">
        <v>9652</v>
      </c>
      <c r="L2429" t="s">
        <v>9653</v>
      </c>
      <c r="M2429">
        <v>14870</v>
      </c>
      <c r="N2429">
        <v>605</v>
      </c>
      <c r="O2429" t="s">
        <v>9654</v>
      </c>
      <c r="P2429">
        <v>1</v>
      </c>
      <c r="Q2429" t="s">
        <v>9655</v>
      </c>
      <c r="R2429" t="s">
        <v>9656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9657</v>
      </c>
      <c r="C2430">
        <v>134</v>
      </c>
      <c r="D2430">
        <v>123</v>
      </c>
      <c r="E2430">
        <v>64</v>
      </c>
      <c r="F2430">
        <v>637</v>
      </c>
      <c r="G2430" t="s">
        <v>8747</v>
      </c>
      <c r="H2430">
        <v>808</v>
      </c>
      <c r="I2430">
        <v>22452209</v>
      </c>
      <c r="J2430" t="s">
        <v>1493</v>
      </c>
      <c r="K2430" t="s">
        <v>179</v>
      </c>
      <c r="L2430" t="s">
        <v>9658</v>
      </c>
      <c r="M2430">
        <v>14062</v>
      </c>
      <c r="N2430">
        <v>5734</v>
      </c>
      <c r="O2430" t="s">
        <v>1395</v>
      </c>
      <c r="P2430">
        <v>0</v>
      </c>
      <c r="Q2430" t="s">
        <v>9659</v>
      </c>
      <c r="R2430" t="s">
        <v>9660</v>
      </c>
      <c r="S2430">
        <v>82</v>
      </c>
      <c r="T2430" t="s">
        <v>37</v>
      </c>
      <c r="U2430" t="s">
        <v>38</v>
      </c>
      <c r="V2430" t="s">
        <v>84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3075</v>
      </c>
      <c r="C2431">
        <v>450</v>
      </c>
      <c r="D2431">
        <v>94</v>
      </c>
      <c r="E2431">
        <v>0</v>
      </c>
      <c r="F2431">
        <v>223</v>
      </c>
      <c r="G2431" t="s">
        <v>1992</v>
      </c>
      <c r="H2431">
        <v>11000</v>
      </c>
      <c r="I2431">
        <v>18329466</v>
      </c>
      <c r="J2431" t="s">
        <v>5468</v>
      </c>
      <c r="K2431" t="s">
        <v>72</v>
      </c>
      <c r="L2431" t="s">
        <v>9661</v>
      </c>
      <c r="M2431">
        <v>279179</v>
      </c>
      <c r="N2431">
        <v>11984</v>
      </c>
      <c r="O2431" t="s">
        <v>7670</v>
      </c>
      <c r="P2431">
        <v>0</v>
      </c>
      <c r="Q2431" t="s">
        <v>9662</v>
      </c>
      <c r="R2431" t="s">
        <v>9663</v>
      </c>
      <c r="S2431">
        <v>440</v>
      </c>
      <c r="T2431" t="s">
        <v>37</v>
      </c>
      <c r="U2431" t="s">
        <v>38</v>
      </c>
      <c r="V2431" t="s">
        <v>350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1789</v>
      </c>
      <c r="C2432">
        <v>128</v>
      </c>
      <c r="D2432">
        <v>94</v>
      </c>
      <c r="E2432">
        <v>11000</v>
      </c>
      <c r="F2432">
        <v>975</v>
      </c>
      <c r="G2432" t="s">
        <v>947</v>
      </c>
      <c r="H2432">
        <v>11000</v>
      </c>
      <c r="I2432">
        <v>17071230</v>
      </c>
      <c r="J2432" t="s">
        <v>541</v>
      </c>
      <c r="K2432" t="s">
        <v>1789</v>
      </c>
      <c r="L2432" t="s">
        <v>9664</v>
      </c>
      <c r="M2432">
        <v>31169</v>
      </c>
      <c r="N2432">
        <v>23283</v>
      </c>
      <c r="O2432" t="s">
        <v>1187</v>
      </c>
      <c r="P2432">
        <v>0</v>
      </c>
      <c r="Q2432" t="s">
        <v>9665</v>
      </c>
      <c r="R2432" t="s">
        <v>9666</v>
      </c>
      <c r="S2432">
        <v>192</v>
      </c>
      <c r="T2432" t="s">
        <v>37</v>
      </c>
      <c r="U2432" t="s">
        <v>38</v>
      </c>
      <c r="V2432" t="s">
        <v>84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9667</v>
      </c>
      <c r="C2433">
        <v>68</v>
      </c>
      <c r="D2433">
        <v>115</v>
      </c>
      <c r="E2433">
        <v>13</v>
      </c>
      <c r="F2433">
        <v>111</v>
      </c>
      <c r="G2433" t="s">
        <v>9668</v>
      </c>
      <c r="H2433">
        <v>757</v>
      </c>
      <c r="I2433">
        <v>17174870</v>
      </c>
      <c r="J2433" t="s">
        <v>5623</v>
      </c>
      <c r="K2433" t="s">
        <v>6564</v>
      </c>
      <c r="L2433" t="s">
        <v>9669</v>
      </c>
      <c r="M2433">
        <v>15817</v>
      </c>
      <c r="N2433">
        <v>1201</v>
      </c>
      <c r="O2433" t="s">
        <v>9670</v>
      </c>
      <c r="P2433">
        <v>2</v>
      </c>
      <c r="Q2433" t="s">
        <v>9671</v>
      </c>
      <c r="R2433" t="s">
        <v>9672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8163</v>
      </c>
      <c r="C2434">
        <v>97</v>
      </c>
      <c r="D2434">
        <v>107</v>
      </c>
      <c r="E2434">
        <v>24</v>
      </c>
      <c r="F2434">
        <v>85</v>
      </c>
      <c r="G2434" t="s">
        <v>907</v>
      </c>
      <c r="H2434">
        <v>10000</v>
      </c>
      <c r="I2434">
        <v>26284475</v>
      </c>
      <c r="J2434" t="s">
        <v>809</v>
      </c>
      <c r="K2434" t="s">
        <v>202</v>
      </c>
      <c r="L2434" t="s">
        <v>9673</v>
      </c>
      <c r="M2434">
        <v>9051</v>
      </c>
      <c r="N2434">
        <v>10691</v>
      </c>
      <c r="O2434" t="s">
        <v>9674</v>
      </c>
      <c r="P2434">
        <v>13</v>
      </c>
      <c r="Q2434" t="s">
        <v>9675</v>
      </c>
      <c r="R2434" t="s">
        <v>9676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9677</v>
      </c>
      <c r="C2435">
        <v>54</v>
      </c>
      <c r="D2435">
        <v>91</v>
      </c>
      <c r="E2435">
        <v>38</v>
      </c>
      <c r="F2435">
        <v>362</v>
      </c>
      <c r="G2435" t="s">
        <v>9678</v>
      </c>
      <c r="H2435">
        <v>17000</v>
      </c>
      <c r="I2435">
        <v>16702864</v>
      </c>
      <c r="J2435" t="s">
        <v>541</v>
      </c>
      <c r="K2435" t="s">
        <v>331</v>
      </c>
      <c r="L2435" t="s">
        <v>9679</v>
      </c>
      <c r="M2435">
        <v>8023</v>
      </c>
      <c r="N2435">
        <v>18711</v>
      </c>
      <c r="O2435" t="s">
        <v>9680</v>
      </c>
      <c r="P2435">
        <v>0</v>
      </c>
      <c r="Q2435" t="s">
        <v>9681</v>
      </c>
      <c r="R2435" t="s">
        <v>9682</v>
      </c>
      <c r="S2435">
        <v>49</v>
      </c>
      <c r="T2435" t="s">
        <v>37</v>
      </c>
      <c r="U2435" t="s">
        <v>38</v>
      </c>
      <c r="V2435" t="s">
        <v>84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4490</v>
      </c>
      <c r="C2436">
        <v>99</v>
      </c>
      <c r="D2436">
        <v>125</v>
      </c>
      <c r="E2436">
        <v>34</v>
      </c>
      <c r="F2436">
        <v>1000</v>
      </c>
      <c r="G2436" t="s">
        <v>722</v>
      </c>
      <c r="H2436">
        <v>16000</v>
      </c>
      <c r="I2436">
        <v>15561627</v>
      </c>
      <c r="J2436" t="s">
        <v>1473</v>
      </c>
      <c r="K2436" t="s">
        <v>8432</v>
      </c>
      <c r="L2436" t="s">
        <v>9683</v>
      </c>
      <c r="M2436">
        <v>39105</v>
      </c>
      <c r="N2436">
        <v>21622</v>
      </c>
      <c r="O2436" t="s">
        <v>142</v>
      </c>
      <c r="P2436">
        <v>0</v>
      </c>
      <c r="Q2436" t="s">
        <v>9684</v>
      </c>
      <c r="R2436" t="s">
        <v>9685</v>
      </c>
      <c r="S2436">
        <v>359</v>
      </c>
      <c r="T2436" t="s">
        <v>37</v>
      </c>
      <c r="U2436" t="s">
        <v>38</v>
      </c>
      <c r="V2436" t="s">
        <v>350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3075</v>
      </c>
      <c r="C2437">
        <v>412</v>
      </c>
      <c r="D2437">
        <v>122</v>
      </c>
      <c r="E2437">
        <v>0</v>
      </c>
      <c r="F2437">
        <v>816</v>
      </c>
      <c r="G2437" t="s">
        <v>279</v>
      </c>
      <c r="H2437">
        <v>14000</v>
      </c>
      <c r="I2437">
        <v>17750583</v>
      </c>
      <c r="J2437" t="s">
        <v>760</v>
      </c>
      <c r="K2437" t="s">
        <v>150</v>
      </c>
      <c r="L2437" t="s">
        <v>9686</v>
      </c>
      <c r="M2437">
        <v>93548</v>
      </c>
      <c r="N2437">
        <v>28933</v>
      </c>
      <c r="O2437" t="s">
        <v>121</v>
      </c>
      <c r="P2437">
        <v>0</v>
      </c>
      <c r="Q2437" t="s">
        <v>9687</v>
      </c>
      <c r="R2437" t="s">
        <v>9688</v>
      </c>
      <c r="S2437">
        <v>307</v>
      </c>
      <c r="T2437" t="s">
        <v>37</v>
      </c>
      <c r="U2437" t="s">
        <v>56</v>
      </c>
      <c r="V2437" t="s">
        <v>350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646</v>
      </c>
      <c r="C2438">
        <v>107</v>
      </c>
      <c r="D2438">
        <v>102</v>
      </c>
      <c r="E2438">
        <v>0</v>
      </c>
      <c r="F2438">
        <v>529</v>
      </c>
      <c r="G2438" t="s">
        <v>9689</v>
      </c>
      <c r="H2438">
        <v>946</v>
      </c>
      <c r="I2438">
        <v>14793904</v>
      </c>
      <c r="J2438" t="s">
        <v>816</v>
      </c>
      <c r="K2438" t="s">
        <v>1097</v>
      </c>
      <c r="L2438" t="s">
        <v>9690</v>
      </c>
      <c r="M2438">
        <v>28209</v>
      </c>
      <c r="N2438">
        <v>4072</v>
      </c>
      <c r="O2438" t="s">
        <v>2286</v>
      </c>
      <c r="P2438">
        <v>1</v>
      </c>
      <c r="Q2438" t="s">
        <v>9691</v>
      </c>
      <c r="R2438" t="s">
        <v>9692</v>
      </c>
      <c r="S2438">
        <v>80</v>
      </c>
      <c r="T2438" t="s">
        <v>37</v>
      </c>
      <c r="U2438" t="s">
        <v>182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6736</v>
      </c>
      <c r="C2439">
        <v>192</v>
      </c>
      <c r="D2439">
        <v>90</v>
      </c>
      <c r="E2439">
        <v>44</v>
      </c>
      <c r="F2439">
        <v>729</v>
      </c>
      <c r="G2439" t="s">
        <v>7468</v>
      </c>
      <c r="H2439">
        <v>12000</v>
      </c>
      <c r="I2439">
        <v>15281286</v>
      </c>
      <c r="J2439" t="s">
        <v>715</v>
      </c>
      <c r="K2439" t="s">
        <v>186</v>
      </c>
      <c r="L2439" t="s">
        <v>9693</v>
      </c>
      <c r="M2439">
        <v>64646</v>
      </c>
      <c r="N2439">
        <v>16004</v>
      </c>
      <c r="O2439" t="s">
        <v>260</v>
      </c>
      <c r="P2439">
        <v>2</v>
      </c>
      <c r="Q2439" t="s">
        <v>9694</v>
      </c>
      <c r="R2439" t="s">
        <v>9695</v>
      </c>
      <c r="S2439">
        <v>105</v>
      </c>
      <c r="T2439" t="s">
        <v>37</v>
      </c>
      <c r="U2439" t="s">
        <v>38</v>
      </c>
      <c r="V2439" t="s">
        <v>350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9696</v>
      </c>
      <c r="C2440">
        <v>25</v>
      </c>
      <c r="D2440">
        <v>98</v>
      </c>
      <c r="E2440">
        <v>28</v>
      </c>
      <c r="F2440">
        <v>102</v>
      </c>
      <c r="G2440" t="s">
        <v>9697</v>
      </c>
      <c r="H2440">
        <v>372</v>
      </c>
      <c r="I2440">
        <v>8000000</v>
      </c>
      <c r="J2440" t="s">
        <v>106</v>
      </c>
      <c r="K2440" t="s">
        <v>4591</v>
      </c>
      <c r="L2440" t="s">
        <v>9698</v>
      </c>
      <c r="M2440">
        <v>1400</v>
      </c>
      <c r="N2440">
        <v>927</v>
      </c>
      <c r="O2440" t="s">
        <v>9699</v>
      </c>
      <c r="P2440">
        <v>0</v>
      </c>
      <c r="Q2440" t="s">
        <v>9700</v>
      </c>
      <c r="R2440" t="s">
        <v>9701</v>
      </c>
      <c r="S2440">
        <v>41</v>
      </c>
      <c r="T2440" t="s">
        <v>37</v>
      </c>
      <c r="U2440" t="s">
        <v>38</v>
      </c>
      <c r="V2440" t="s">
        <v>84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9702</v>
      </c>
      <c r="C2441">
        <v>104</v>
      </c>
      <c r="D2441">
        <v>109</v>
      </c>
      <c r="E2441">
        <v>128</v>
      </c>
      <c r="F2441">
        <v>1000</v>
      </c>
      <c r="G2441" t="s">
        <v>844</v>
      </c>
      <c r="H2441">
        <v>11000</v>
      </c>
      <c r="I2441">
        <v>13491653</v>
      </c>
      <c r="J2441" t="s">
        <v>1861</v>
      </c>
      <c r="K2441" t="s">
        <v>90</v>
      </c>
      <c r="L2441" t="s">
        <v>9703</v>
      </c>
      <c r="M2441">
        <v>23728</v>
      </c>
      <c r="N2441">
        <v>14995</v>
      </c>
      <c r="O2441" t="s">
        <v>888</v>
      </c>
      <c r="P2441">
        <v>0</v>
      </c>
      <c r="Q2441" t="s">
        <v>9704</v>
      </c>
      <c r="R2441" t="s">
        <v>9705</v>
      </c>
      <c r="S2441">
        <v>213</v>
      </c>
      <c r="T2441" t="s">
        <v>37</v>
      </c>
      <c r="U2441" t="s">
        <v>38</v>
      </c>
      <c r="V2441" t="s">
        <v>350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1071</v>
      </c>
      <c r="C2442">
        <v>120</v>
      </c>
      <c r="D2442">
        <v>107</v>
      </c>
      <c r="E2442">
        <v>0</v>
      </c>
      <c r="F2442">
        <v>101</v>
      </c>
      <c r="G2442" t="s">
        <v>9706</v>
      </c>
      <c r="H2442">
        <v>517</v>
      </c>
      <c r="J2442" t="s">
        <v>469</v>
      </c>
      <c r="K2442" t="s">
        <v>9707</v>
      </c>
      <c r="L2442" t="s">
        <v>9708</v>
      </c>
      <c r="M2442">
        <v>27629</v>
      </c>
      <c r="N2442">
        <v>1067</v>
      </c>
      <c r="O2442" t="s">
        <v>9709</v>
      </c>
      <c r="P2442">
        <v>0</v>
      </c>
      <c r="Q2442" t="s">
        <v>9710</v>
      </c>
      <c r="R2442" t="s">
        <v>9711</v>
      </c>
      <c r="S2442">
        <v>149</v>
      </c>
      <c r="T2442" t="s">
        <v>37</v>
      </c>
      <c r="U2442" t="s">
        <v>38</v>
      </c>
      <c r="V2442" t="s">
        <v>350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9712</v>
      </c>
      <c r="C2443">
        <v>146</v>
      </c>
      <c r="D2443">
        <v>90</v>
      </c>
      <c r="E2443">
        <v>31</v>
      </c>
      <c r="F2443">
        <v>179</v>
      </c>
      <c r="G2443" t="s">
        <v>9713</v>
      </c>
      <c r="H2443">
        <v>210</v>
      </c>
      <c r="I2443">
        <v>10494494</v>
      </c>
      <c r="J2443" t="s">
        <v>223</v>
      </c>
      <c r="K2443" t="s">
        <v>9714</v>
      </c>
      <c r="L2443" t="s">
        <v>9715</v>
      </c>
      <c r="M2443">
        <v>19586</v>
      </c>
      <c r="N2443">
        <v>676</v>
      </c>
      <c r="O2443" t="s">
        <v>9716</v>
      </c>
      <c r="P2443">
        <v>1</v>
      </c>
      <c r="Q2443" t="s">
        <v>9717</v>
      </c>
      <c r="R2443" t="s">
        <v>9718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566</v>
      </c>
      <c r="C2444">
        <v>124</v>
      </c>
      <c r="D2444">
        <v>112</v>
      </c>
      <c r="E2444">
        <v>0</v>
      </c>
      <c r="F2444">
        <v>177</v>
      </c>
      <c r="G2444" t="s">
        <v>7670</v>
      </c>
      <c r="H2444">
        <v>805</v>
      </c>
      <c r="I2444">
        <v>7837632</v>
      </c>
      <c r="J2444" t="s">
        <v>1473</v>
      </c>
      <c r="K2444" t="s">
        <v>1104</v>
      </c>
      <c r="L2444" t="s">
        <v>9719</v>
      </c>
      <c r="M2444">
        <v>46396</v>
      </c>
      <c r="N2444">
        <v>1466</v>
      </c>
      <c r="O2444" t="s">
        <v>1229</v>
      </c>
      <c r="P2444">
        <v>0</v>
      </c>
      <c r="Q2444" t="s">
        <v>9720</v>
      </c>
      <c r="R2444" t="s">
        <v>9721</v>
      </c>
      <c r="S2444">
        <v>287</v>
      </c>
      <c r="T2444" t="s">
        <v>37</v>
      </c>
      <c r="U2444" t="s">
        <v>38</v>
      </c>
      <c r="V2444" t="s">
        <v>350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1677</v>
      </c>
      <c r="C2445">
        <v>107</v>
      </c>
      <c r="D2445">
        <v>94</v>
      </c>
      <c r="E2445">
        <v>0</v>
      </c>
      <c r="F2445">
        <v>197</v>
      </c>
      <c r="G2445" t="s">
        <v>872</v>
      </c>
      <c r="H2445">
        <v>712</v>
      </c>
      <c r="I2445">
        <v>15155772</v>
      </c>
      <c r="J2445" t="s">
        <v>715</v>
      </c>
      <c r="K2445" t="s">
        <v>6208</v>
      </c>
      <c r="L2445" t="s">
        <v>9722</v>
      </c>
      <c r="M2445">
        <v>8895</v>
      </c>
      <c r="N2445">
        <v>1673</v>
      </c>
      <c r="O2445" t="s">
        <v>9723</v>
      </c>
      <c r="P2445">
        <v>2</v>
      </c>
      <c r="Q2445" t="s">
        <v>9724</v>
      </c>
      <c r="R2445" t="s">
        <v>9725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9726</v>
      </c>
      <c r="C2446">
        <v>11</v>
      </c>
      <c r="D2446">
        <v>105</v>
      </c>
      <c r="E2446">
        <v>6</v>
      </c>
      <c r="F2446">
        <v>371</v>
      </c>
      <c r="G2446" t="s">
        <v>9727</v>
      </c>
      <c r="H2446">
        <v>723</v>
      </c>
      <c r="I2446">
        <v>8508843</v>
      </c>
      <c r="J2446" t="s">
        <v>2005</v>
      </c>
      <c r="K2446" t="s">
        <v>994</v>
      </c>
      <c r="L2446" t="s">
        <v>9728</v>
      </c>
      <c r="M2446">
        <v>7470</v>
      </c>
      <c r="N2446">
        <v>2368</v>
      </c>
      <c r="O2446" t="s">
        <v>9729</v>
      </c>
      <c r="P2446">
        <v>1</v>
      </c>
      <c r="Q2446" t="s">
        <v>9730</v>
      </c>
      <c r="R2446" t="s">
        <v>9731</v>
      </c>
      <c r="S2446">
        <v>35</v>
      </c>
      <c r="T2446" t="s">
        <v>37</v>
      </c>
      <c r="U2446" t="s">
        <v>38</v>
      </c>
      <c r="V2446" t="s">
        <v>84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9732</v>
      </c>
      <c r="C2447">
        <v>93</v>
      </c>
      <c r="D2447">
        <v>104</v>
      </c>
      <c r="E2447">
        <v>109</v>
      </c>
      <c r="F2447">
        <v>202</v>
      </c>
      <c r="G2447" t="s">
        <v>9733</v>
      </c>
      <c r="H2447">
        <v>405</v>
      </c>
      <c r="I2447">
        <v>7739049</v>
      </c>
      <c r="J2447" t="s">
        <v>715</v>
      </c>
      <c r="K2447" t="s">
        <v>1777</v>
      </c>
      <c r="L2447" t="s">
        <v>9734</v>
      </c>
      <c r="M2447">
        <v>10680</v>
      </c>
      <c r="N2447">
        <v>847</v>
      </c>
      <c r="O2447" t="s">
        <v>9735</v>
      </c>
      <c r="P2447">
        <v>2</v>
      </c>
      <c r="Q2447" t="s">
        <v>9736</v>
      </c>
      <c r="R2447" t="s">
        <v>9737</v>
      </c>
      <c r="S2447">
        <v>112</v>
      </c>
      <c r="T2447" t="s">
        <v>37</v>
      </c>
      <c r="U2447" t="s">
        <v>182</v>
      </c>
      <c r="V2447" t="s">
        <v>350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2961</v>
      </c>
      <c r="C2448">
        <v>38</v>
      </c>
      <c r="D2448">
        <v>112</v>
      </c>
      <c r="E2448">
        <v>213</v>
      </c>
      <c r="F2448">
        <v>45</v>
      </c>
      <c r="G2448" t="s">
        <v>9738</v>
      </c>
      <c r="H2448">
        <v>567</v>
      </c>
      <c r="I2448">
        <v>6734844</v>
      </c>
      <c r="J2448" t="s">
        <v>151</v>
      </c>
      <c r="K2448" t="s">
        <v>9739</v>
      </c>
      <c r="L2448" t="s">
        <v>9740</v>
      </c>
      <c r="M2448">
        <v>29591</v>
      </c>
      <c r="N2448">
        <v>711</v>
      </c>
      <c r="O2448" t="s">
        <v>9741</v>
      </c>
      <c r="P2448">
        <v>0</v>
      </c>
      <c r="Q2448" t="s">
        <v>9742</v>
      </c>
      <c r="R2448" t="s">
        <v>9743</v>
      </c>
      <c r="S2448">
        <v>118</v>
      </c>
      <c r="T2448" t="s">
        <v>37</v>
      </c>
      <c r="U2448" t="s">
        <v>38</v>
      </c>
      <c r="V2448" t="s">
        <v>350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9744</v>
      </c>
      <c r="C2449">
        <v>60</v>
      </c>
      <c r="D2449">
        <v>108</v>
      </c>
      <c r="E2449">
        <v>25</v>
      </c>
      <c r="F2449">
        <v>94</v>
      </c>
      <c r="G2449" t="s">
        <v>9745</v>
      </c>
      <c r="H2449">
        <v>1000</v>
      </c>
      <c r="I2449">
        <v>6000000</v>
      </c>
      <c r="J2449" t="s">
        <v>42</v>
      </c>
      <c r="K2449" t="s">
        <v>724</v>
      </c>
      <c r="L2449" t="s">
        <v>9746</v>
      </c>
      <c r="M2449">
        <v>10832</v>
      </c>
      <c r="N2449">
        <v>1263</v>
      </c>
      <c r="O2449" t="s">
        <v>9747</v>
      </c>
      <c r="P2449">
        <v>0</v>
      </c>
      <c r="Q2449" t="s">
        <v>9748</v>
      </c>
      <c r="R2449" t="s">
        <v>9749</v>
      </c>
      <c r="S2449">
        <v>102</v>
      </c>
      <c r="T2449" t="s">
        <v>37</v>
      </c>
      <c r="U2449" t="s">
        <v>38</v>
      </c>
      <c r="V2449" t="s">
        <v>84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7178</v>
      </c>
      <c r="C2450">
        <v>184</v>
      </c>
      <c r="D2450">
        <v>112</v>
      </c>
      <c r="E2450">
        <v>97</v>
      </c>
      <c r="F2450">
        <v>231</v>
      </c>
      <c r="G2450" t="s">
        <v>9750</v>
      </c>
      <c r="H2450">
        <v>577</v>
      </c>
      <c r="I2450">
        <v>6615578</v>
      </c>
      <c r="J2450" t="s">
        <v>4112</v>
      </c>
      <c r="K2450" t="s">
        <v>9751</v>
      </c>
      <c r="L2450" t="s">
        <v>9752</v>
      </c>
      <c r="M2450">
        <v>15352</v>
      </c>
      <c r="N2450">
        <v>1341</v>
      </c>
      <c r="O2450" t="s">
        <v>8294</v>
      </c>
      <c r="P2450">
        <v>2</v>
      </c>
      <c r="Q2450" t="s">
        <v>9753</v>
      </c>
      <c r="R2450" t="s">
        <v>9754</v>
      </c>
      <c r="S2450">
        <v>82</v>
      </c>
      <c r="T2450" t="s">
        <v>37</v>
      </c>
      <c r="U2450" t="s">
        <v>435</v>
      </c>
      <c r="V2450" t="s">
        <v>350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424</v>
      </c>
      <c r="B2451" t="s">
        <v>173</v>
      </c>
      <c r="C2451">
        <v>148</v>
      </c>
      <c r="D2451">
        <v>127</v>
      </c>
      <c r="E2451">
        <v>13000</v>
      </c>
      <c r="F2451">
        <v>940</v>
      </c>
      <c r="G2451" t="s">
        <v>324</v>
      </c>
      <c r="H2451">
        <v>40000</v>
      </c>
      <c r="I2451">
        <v>5887457</v>
      </c>
      <c r="J2451" t="s">
        <v>1953</v>
      </c>
      <c r="K2451" t="s">
        <v>43</v>
      </c>
      <c r="L2451" t="s">
        <v>9755</v>
      </c>
      <c r="M2451">
        <v>142416</v>
      </c>
      <c r="N2451">
        <v>56585</v>
      </c>
      <c r="O2451" t="s">
        <v>1425</v>
      </c>
      <c r="P2451">
        <v>1</v>
      </c>
      <c r="Q2451" t="s">
        <v>9756</v>
      </c>
      <c r="R2451" t="s">
        <v>9757</v>
      </c>
      <c r="S2451">
        <v>420</v>
      </c>
      <c r="T2451" t="s">
        <v>37</v>
      </c>
      <c r="U2451" t="s">
        <v>38</v>
      </c>
      <c r="V2451" t="s">
        <v>350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5972</v>
      </c>
      <c r="C2452">
        <v>217</v>
      </c>
      <c r="D2452">
        <v>111</v>
      </c>
      <c r="E2452">
        <v>655</v>
      </c>
      <c r="F2452">
        <v>405</v>
      </c>
      <c r="G2452" t="s">
        <v>150</v>
      </c>
      <c r="H2452">
        <v>24000</v>
      </c>
      <c r="I2452">
        <v>13362308</v>
      </c>
      <c r="J2452" t="s">
        <v>1473</v>
      </c>
      <c r="K2452" t="s">
        <v>74</v>
      </c>
      <c r="L2452" t="s">
        <v>9758</v>
      </c>
      <c r="M2452">
        <v>31898</v>
      </c>
      <c r="N2452">
        <v>39307</v>
      </c>
      <c r="O2452" t="s">
        <v>1483</v>
      </c>
      <c r="P2452">
        <v>1</v>
      </c>
      <c r="Q2452" t="s">
        <v>9759</v>
      </c>
      <c r="R2452" t="s">
        <v>9760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975</v>
      </c>
      <c r="C2453">
        <v>160</v>
      </c>
      <c r="D2453">
        <v>126</v>
      </c>
      <c r="E2453">
        <v>44</v>
      </c>
      <c r="F2453">
        <v>9</v>
      </c>
      <c r="G2453" t="s">
        <v>9761</v>
      </c>
      <c r="H2453">
        <v>627</v>
      </c>
      <c r="I2453">
        <v>5701643</v>
      </c>
      <c r="J2453" t="s">
        <v>1480</v>
      </c>
      <c r="K2453" t="s">
        <v>159</v>
      </c>
      <c r="L2453" t="s">
        <v>9762</v>
      </c>
      <c r="M2453">
        <v>37635</v>
      </c>
      <c r="N2453">
        <v>653</v>
      </c>
      <c r="O2453" t="s">
        <v>9763</v>
      </c>
      <c r="P2453">
        <v>0</v>
      </c>
      <c r="Q2453" t="s">
        <v>9764</v>
      </c>
      <c r="R2453" t="s">
        <v>9765</v>
      </c>
      <c r="S2453">
        <v>165</v>
      </c>
      <c r="T2453" t="s">
        <v>9766</v>
      </c>
      <c r="U2453" t="s">
        <v>4956</v>
      </c>
      <c r="V2453" t="s">
        <v>350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658</v>
      </c>
      <c r="C2454">
        <v>209</v>
      </c>
      <c r="D2454">
        <v>114</v>
      </c>
      <c r="E2454">
        <v>0</v>
      </c>
      <c r="F2454">
        <v>1000</v>
      </c>
      <c r="G2454" t="s">
        <v>377</v>
      </c>
      <c r="H2454">
        <v>27000</v>
      </c>
      <c r="I2454">
        <v>5694401</v>
      </c>
      <c r="J2454" t="s">
        <v>223</v>
      </c>
      <c r="K2454" t="s">
        <v>60</v>
      </c>
      <c r="L2454" t="s">
        <v>9767</v>
      </c>
      <c r="M2454">
        <v>194489</v>
      </c>
      <c r="N2454">
        <v>46944</v>
      </c>
      <c r="O2454" t="s">
        <v>107</v>
      </c>
      <c r="P2454">
        <v>4</v>
      </c>
      <c r="Q2454" t="s">
        <v>9768</v>
      </c>
      <c r="R2454" t="s">
        <v>9769</v>
      </c>
      <c r="S2454">
        <v>192</v>
      </c>
      <c r="T2454" t="s">
        <v>37</v>
      </c>
      <c r="U2454" t="s">
        <v>56</v>
      </c>
      <c r="V2454" t="s">
        <v>350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9770</v>
      </c>
      <c r="C2455">
        <v>40</v>
      </c>
      <c r="D2455">
        <v>99</v>
      </c>
      <c r="E2455">
        <v>379</v>
      </c>
      <c r="F2455">
        <v>251</v>
      </c>
      <c r="G2455" t="s">
        <v>9771</v>
      </c>
      <c r="H2455">
        <v>456</v>
      </c>
      <c r="I2455">
        <v>5333658</v>
      </c>
      <c r="J2455" t="s">
        <v>380</v>
      </c>
      <c r="K2455" t="s">
        <v>9612</v>
      </c>
      <c r="L2455" t="s">
        <v>9772</v>
      </c>
      <c r="M2455">
        <v>2541</v>
      </c>
      <c r="N2455">
        <v>1356</v>
      </c>
      <c r="O2455" t="s">
        <v>9773</v>
      </c>
      <c r="P2455">
        <v>2</v>
      </c>
      <c r="Q2455" t="s">
        <v>9774</v>
      </c>
      <c r="R2455" t="s">
        <v>9775</v>
      </c>
      <c r="S2455">
        <v>54</v>
      </c>
      <c r="T2455" t="s">
        <v>37</v>
      </c>
      <c r="U2455" t="s">
        <v>38</v>
      </c>
      <c r="V2455" t="s">
        <v>84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471</v>
      </c>
      <c r="C2456">
        <v>85</v>
      </c>
      <c r="D2456">
        <v>150</v>
      </c>
      <c r="E2456">
        <v>0</v>
      </c>
      <c r="F2456">
        <v>401</v>
      </c>
      <c r="G2456" t="s">
        <v>434</v>
      </c>
      <c r="H2456">
        <v>597</v>
      </c>
      <c r="I2456">
        <v>4414535</v>
      </c>
      <c r="J2456" t="s">
        <v>1473</v>
      </c>
      <c r="K2456" t="s">
        <v>9776</v>
      </c>
      <c r="L2456" t="s">
        <v>9777</v>
      </c>
      <c r="M2456">
        <v>30618</v>
      </c>
      <c r="N2456">
        <v>1645</v>
      </c>
      <c r="O2456" t="s">
        <v>7461</v>
      </c>
      <c r="P2456">
        <v>0</v>
      </c>
      <c r="Q2456" t="s">
        <v>9778</v>
      </c>
      <c r="R2456" t="s">
        <v>9779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4034</v>
      </c>
      <c r="C2457">
        <v>83</v>
      </c>
      <c r="D2457">
        <v>117</v>
      </c>
      <c r="E2457">
        <v>78</v>
      </c>
      <c r="F2457">
        <v>238</v>
      </c>
      <c r="G2457" t="s">
        <v>9780</v>
      </c>
      <c r="H2457">
        <v>989</v>
      </c>
      <c r="I2457">
        <v>4806750</v>
      </c>
      <c r="J2457" t="s">
        <v>6557</v>
      </c>
      <c r="K2457" t="s">
        <v>232</v>
      </c>
      <c r="L2457" t="s">
        <v>9781</v>
      </c>
      <c r="M2457">
        <v>6091</v>
      </c>
      <c r="N2457">
        <v>1598</v>
      </c>
      <c r="O2457" t="s">
        <v>9782</v>
      </c>
      <c r="P2457">
        <v>0</v>
      </c>
      <c r="Q2457" t="s">
        <v>9783</v>
      </c>
      <c r="R2457" t="s">
        <v>9784</v>
      </c>
      <c r="S2457">
        <v>53</v>
      </c>
      <c r="T2457" t="s">
        <v>37</v>
      </c>
      <c r="U2457" t="s">
        <v>243</v>
      </c>
      <c r="V2457" t="s">
        <v>84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9785</v>
      </c>
      <c r="C2458">
        <v>263</v>
      </c>
      <c r="D2458">
        <v>112</v>
      </c>
      <c r="E2458">
        <v>337</v>
      </c>
      <c r="F2458">
        <v>201</v>
      </c>
      <c r="G2458" t="s">
        <v>558</v>
      </c>
      <c r="H2458">
        <v>4000</v>
      </c>
      <c r="I2458">
        <v>3707794</v>
      </c>
      <c r="J2458" t="s">
        <v>738</v>
      </c>
      <c r="K2458" t="s">
        <v>76</v>
      </c>
      <c r="L2458" t="s">
        <v>9786</v>
      </c>
      <c r="M2458">
        <v>31359</v>
      </c>
      <c r="N2458">
        <v>5671</v>
      </c>
      <c r="O2458" t="s">
        <v>9787</v>
      </c>
      <c r="P2458">
        <v>0</v>
      </c>
      <c r="Q2458" t="s">
        <v>9788</v>
      </c>
      <c r="R2458" t="s">
        <v>9789</v>
      </c>
      <c r="S2458">
        <v>156</v>
      </c>
      <c r="T2458" t="s">
        <v>37</v>
      </c>
      <c r="U2458" t="s">
        <v>9790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1789</v>
      </c>
      <c r="C2459">
        <v>128</v>
      </c>
      <c r="D2459">
        <v>108</v>
      </c>
      <c r="E2459">
        <v>11000</v>
      </c>
      <c r="F2459">
        <v>922</v>
      </c>
      <c r="G2459" t="s">
        <v>1921</v>
      </c>
      <c r="H2459">
        <v>11000</v>
      </c>
      <c r="I2459">
        <v>3203044</v>
      </c>
      <c r="J2459" t="s">
        <v>816</v>
      </c>
      <c r="K2459" t="s">
        <v>1789</v>
      </c>
      <c r="L2459" t="s">
        <v>9791</v>
      </c>
      <c r="M2459">
        <v>25165</v>
      </c>
      <c r="N2459">
        <v>14843</v>
      </c>
      <c r="O2459" t="s">
        <v>3943</v>
      </c>
      <c r="P2459">
        <v>2</v>
      </c>
      <c r="Q2459" t="s">
        <v>9792</v>
      </c>
      <c r="R2459" t="s">
        <v>9793</v>
      </c>
      <c r="S2459">
        <v>155</v>
      </c>
      <c r="T2459" t="s">
        <v>37</v>
      </c>
      <c r="U2459" t="s">
        <v>38</v>
      </c>
      <c r="V2459" t="s">
        <v>350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9794</v>
      </c>
      <c r="C2460">
        <v>186</v>
      </c>
      <c r="D2460">
        <v>116</v>
      </c>
      <c r="E2460">
        <v>6</v>
      </c>
      <c r="F2460">
        <v>212</v>
      </c>
      <c r="G2460" t="s">
        <v>272</v>
      </c>
      <c r="H2460">
        <v>25000</v>
      </c>
      <c r="I2460">
        <v>4435083</v>
      </c>
      <c r="J2460" t="s">
        <v>9795</v>
      </c>
      <c r="K2460" t="s">
        <v>1470</v>
      </c>
      <c r="L2460" t="s">
        <v>9796</v>
      </c>
      <c r="M2460">
        <v>27882</v>
      </c>
      <c r="N2460">
        <v>39463</v>
      </c>
      <c r="O2460" t="s">
        <v>9797</v>
      </c>
      <c r="P2460">
        <v>2</v>
      </c>
      <c r="Q2460" t="s">
        <v>9798</v>
      </c>
      <c r="R2460" t="s">
        <v>9799</v>
      </c>
      <c r="S2460">
        <v>119</v>
      </c>
      <c r="T2460" t="s">
        <v>37</v>
      </c>
      <c r="U2460" t="s">
        <v>243</v>
      </c>
      <c r="V2460" t="s">
        <v>350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2874</v>
      </c>
      <c r="H2461">
        <v>654</v>
      </c>
      <c r="J2461" t="s">
        <v>5846</v>
      </c>
      <c r="K2461" t="s">
        <v>9800</v>
      </c>
      <c r="L2461" t="s">
        <v>9801</v>
      </c>
      <c r="M2461">
        <v>12854</v>
      </c>
      <c r="N2461">
        <v>1906</v>
      </c>
      <c r="O2461" t="s">
        <v>6556</v>
      </c>
      <c r="P2461">
        <v>1</v>
      </c>
      <c r="Q2461" t="s">
        <v>9802</v>
      </c>
      <c r="R2461" t="s">
        <v>9803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424</v>
      </c>
      <c r="B2462" t="s">
        <v>9804</v>
      </c>
      <c r="C2462">
        <v>292</v>
      </c>
      <c r="D2462">
        <v>144</v>
      </c>
      <c r="E2462">
        <v>0</v>
      </c>
      <c r="F2462">
        <v>16</v>
      </c>
      <c r="G2462" t="s">
        <v>9805</v>
      </c>
      <c r="H2462">
        <v>63</v>
      </c>
      <c r="I2462">
        <v>2222647</v>
      </c>
      <c r="J2462" t="s">
        <v>5846</v>
      </c>
      <c r="K2462" t="s">
        <v>9806</v>
      </c>
      <c r="L2462" t="s">
        <v>9807</v>
      </c>
      <c r="M2462">
        <v>52958</v>
      </c>
      <c r="N2462">
        <v>167</v>
      </c>
      <c r="O2462" t="s">
        <v>9808</v>
      </c>
      <c r="P2462">
        <v>0</v>
      </c>
      <c r="Q2462" t="s">
        <v>9809</v>
      </c>
      <c r="R2462" t="s">
        <v>9810</v>
      </c>
      <c r="S2462">
        <v>193</v>
      </c>
      <c r="T2462" t="s">
        <v>6517</v>
      </c>
      <c r="U2462" t="s">
        <v>435</v>
      </c>
      <c r="V2462" t="s">
        <v>350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430</v>
      </c>
      <c r="C2463">
        <v>15</v>
      </c>
      <c r="D2463">
        <v>92</v>
      </c>
      <c r="E2463">
        <v>662</v>
      </c>
      <c r="F2463">
        <v>161</v>
      </c>
      <c r="G2463" t="s">
        <v>9811</v>
      </c>
      <c r="H2463">
        <v>662</v>
      </c>
      <c r="J2463" t="s">
        <v>4189</v>
      </c>
      <c r="K2463" t="s">
        <v>430</v>
      </c>
      <c r="L2463" t="s">
        <v>9812</v>
      </c>
      <c r="M2463">
        <v>436</v>
      </c>
      <c r="N2463">
        <v>1498</v>
      </c>
      <c r="O2463" t="s">
        <v>9813</v>
      </c>
      <c r="P2463">
        <v>0</v>
      </c>
      <c r="R2463" t="s">
        <v>9814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9815</v>
      </c>
      <c r="C2464">
        <v>70</v>
      </c>
      <c r="D2464">
        <v>93</v>
      </c>
      <c r="E2464">
        <v>28</v>
      </c>
      <c r="F2464">
        <v>415</v>
      </c>
      <c r="G2464" t="s">
        <v>925</v>
      </c>
      <c r="H2464">
        <v>1000</v>
      </c>
      <c r="I2464">
        <v>3500000</v>
      </c>
      <c r="J2464" t="s">
        <v>9816</v>
      </c>
      <c r="K2464" t="s">
        <v>678</v>
      </c>
      <c r="L2464" t="s">
        <v>9817</v>
      </c>
      <c r="M2464">
        <v>10082</v>
      </c>
      <c r="N2464">
        <v>2319</v>
      </c>
      <c r="O2464" t="s">
        <v>4182</v>
      </c>
      <c r="P2464">
        <v>2</v>
      </c>
      <c r="Q2464" t="s">
        <v>9818</v>
      </c>
      <c r="R2464" t="s">
        <v>9819</v>
      </c>
      <c r="S2464">
        <v>100</v>
      </c>
      <c r="T2464" t="s">
        <v>37</v>
      </c>
      <c r="U2464" t="s">
        <v>38</v>
      </c>
      <c r="V2464" t="s">
        <v>350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1215</v>
      </c>
      <c r="C2465">
        <v>79</v>
      </c>
      <c r="D2465">
        <v>103</v>
      </c>
      <c r="E2465">
        <v>154</v>
      </c>
      <c r="F2465">
        <v>576</v>
      </c>
      <c r="G2465" t="s">
        <v>1605</v>
      </c>
      <c r="H2465">
        <v>1000</v>
      </c>
      <c r="I2465">
        <v>676698</v>
      </c>
      <c r="J2465" t="s">
        <v>1025</v>
      </c>
      <c r="K2465" t="s">
        <v>1291</v>
      </c>
      <c r="L2465" t="s">
        <v>9820</v>
      </c>
      <c r="M2465">
        <v>26730</v>
      </c>
      <c r="N2465">
        <v>4094</v>
      </c>
      <c r="O2465" t="s">
        <v>903</v>
      </c>
      <c r="P2465">
        <v>0</v>
      </c>
      <c r="Q2465" t="s">
        <v>9821</v>
      </c>
      <c r="R2465" t="s">
        <v>9822</v>
      </c>
      <c r="S2465">
        <v>180</v>
      </c>
      <c r="T2465" t="s">
        <v>37</v>
      </c>
      <c r="U2465" t="s">
        <v>38</v>
      </c>
      <c r="V2465" t="s">
        <v>350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4258</v>
      </c>
      <c r="C2466">
        <v>103</v>
      </c>
      <c r="D2466">
        <v>93</v>
      </c>
      <c r="E2466">
        <v>190</v>
      </c>
      <c r="F2466">
        <v>151</v>
      </c>
      <c r="G2466" t="s">
        <v>9823</v>
      </c>
      <c r="H2466">
        <v>364</v>
      </c>
      <c r="I2466">
        <v>3419967</v>
      </c>
      <c r="J2466" t="s">
        <v>9824</v>
      </c>
      <c r="K2466" t="s">
        <v>9825</v>
      </c>
      <c r="L2466" t="s">
        <v>9826</v>
      </c>
      <c r="M2466">
        <v>13359</v>
      </c>
      <c r="N2466">
        <v>1083</v>
      </c>
      <c r="O2466" t="s">
        <v>9827</v>
      </c>
      <c r="P2466">
        <v>0</v>
      </c>
      <c r="Q2466" t="s">
        <v>9828</v>
      </c>
      <c r="R2466" t="s">
        <v>9829</v>
      </c>
      <c r="S2466">
        <v>56</v>
      </c>
      <c r="T2466" t="s">
        <v>37</v>
      </c>
      <c r="U2466" t="s">
        <v>38</v>
      </c>
      <c r="V2466" t="s">
        <v>350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9830</v>
      </c>
      <c r="C2467">
        <v>97</v>
      </c>
      <c r="D2467">
        <v>98</v>
      </c>
      <c r="E2467">
        <v>34</v>
      </c>
      <c r="F2467">
        <v>394</v>
      </c>
      <c r="G2467" t="s">
        <v>3514</v>
      </c>
      <c r="H2467">
        <v>663</v>
      </c>
      <c r="J2467" t="s">
        <v>1018</v>
      </c>
      <c r="K2467" t="s">
        <v>5389</v>
      </c>
      <c r="L2467" t="s">
        <v>9831</v>
      </c>
      <c r="M2467">
        <v>14324</v>
      </c>
      <c r="N2467">
        <v>2215</v>
      </c>
      <c r="O2467" t="s">
        <v>1391</v>
      </c>
      <c r="P2467">
        <v>1</v>
      </c>
      <c r="Q2467" t="s">
        <v>9832</v>
      </c>
      <c r="R2467" t="s">
        <v>9833</v>
      </c>
      <c r="S2467">
        <v>93</v>
      </c>
      <c r="T2467" t="s">
        <v>37</v>
      </c>
      <c r="U2467" t="s">
        <v>435</v>
      </c>
      <c r="V2467" t="s">
        <v>350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9834</v>
      </c>
      <c r="H2468">
        <v>897</v>
      </c>
      <c r="I2468">
        <v>145118</v>
      </c>
      <c r="J2468" t="s">
        <v>3471</v>
      </c>
      <c r="K2468" t="s">
        <v>480</v>
      </c>
      <c r="L2468" t="s">
        <v>9835</v>
      </c>
      <c r="M2468">
        <v>10111</v>
      </c>
      <c r="N2468">
        <v>1032</v>
      </c>
      <c r="O2468" t="s">
        <v>9836</v>
      </c>
      <c r="P2468">
        <v>0</v>
      </c>
      <c r="Q2468" t="s">
        <v>9837</v>
      </c>
      <c r="R2468" t="s">
        <v>9838</v>
      </c>
      <c r="S2468">
        <v>36</v>
      </c>
      <c r="T2468" t="s">
        <v>37</v>
      </c>
      <c r="U2468" t="s">
        <v>727</v>
      </c>
      <c r="V2468" t="s">
        <v>2616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9839</v>
      </c>
      <c r="C2469">
        <v>59</v>
      </c>
      <c r="D2469">
        <v>114</v>
      </c>
      <c r="E2469">
        <v>157</v>
      </c>
      <c r="F2469">
        <v>32</v>
      </c>
      <c r="G2469" t="s">
        <v>9840</v>
      </c>
      <c r="H2469">
        <v>84</v>
      </c>
      <c r="J2469" t="s">
        <v>8199</v>
      </c>
      <c r="K2469" t="s">
        <v>9841</v>
      </c>
      <c r="L2469" t="s">
        <v>9842</v>
      </c>
      <c r="M2469">
        <v>2541</v>
      </c>
      <c r="N2469">
        <v>198</v>
      </c>
      <c r="O2469" t="s">
        <v>9843</v>
      </c>
      <c r="P2469">
        <v>0</v>
      </c>
      <c r="Q2469" t="s">
        <v>9844</v>
      </c>
      <c r="R2469" t="s">
        <v>9845</v>
      </c>
      <c r="S2469">
        <v>20</v>
      </c>
      <c r="T2469" t="s">
        <v>37</v>
      </c>
      <c r="U2469" t="s">
        <v>727</v>
      </c>
      <c r="V2469" t="s">
        <v>2616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9846</v>
      </c>
      <c r="C2470">
        <v>10</v>
      </c>
      <c r="D2470">
        <v>121</v>
      </c>
      <c r="E2470">
        <v>0</v>
      </c>
      <c r="F2470">
        <v>353</v>
      </c>
      <c r="G2470" t="s">
        <v>4198</v>
      </c>
      <c r="H2470">
        <v>854</v>
      </c>
      <c r="I2470">
        <v>229311</v>
      </c>
      <c r="J2470" t="s">
        <v>9847</v>
      </c>
      <c r="K2470" t="s">
        <v>2618</v>
      </c>
      <c r="L2470" t="s">
        <v>9848</v>
      </c>
      <c r="M2470">
        <v>899</v>
      </c>
      <c r="N2470">
        <v>2705</v>
      </c>
      <c r="O2470" t="s">
        <v>9849</v>
      </c>
      <c r="P2470">
        <v>2</v>
      </c>
      <c r="Q2470" t="s">
        <v>9850</v>
      </c>
      <c r="R2470" t="s">
        <v>9851</v>
      </c>
      <c r="S2470">
        <v>42</v>
      </c>
      <c r="T2470" t="s">
        <v>37</v>
      </c>
      <c r="U2470" t="s">
        <v>1534</v>
      </c>
      <c r="V2470" t="s">
        <v>350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1172</v>
      </c>
      <c r="C2471">
        <v>184</v>
      </c>
      <c r="D2471">
        <v>87</v>
      </c>
      <c r="E2471">
        <v>0</v>
      </c>
      <c r="F2471">
        <v>83</v>
      </c>
      <c r="G2471" t="s">
        <v>9852</v>
      </c>
      <c r="H2471">
        <v>1000</v>
      </c>
      <c r="J2471" t="s">
        <v>4189</v>
      </c>
      <c r="K2471" t="s">
        <v>9853</v>
      </c>
      <c r="L2471" t="s">
        <v>9854</v>
      </c>
      <c r="M2471">
        <v>49669</v>
      </c>
      <c r="N2471">
        <v>1592</v>
      </c>
      <c r="O2471" t="s">
        <v>9855</v>
      </c>
      <c r="P2471">
        <v>1</v>
      </c>
      <c r="Q2471" t="s">
        <v>9856</v>
      </c>
      <c r="R2471" t="s">
        <v>9857</v>
      </c>
      <c r="S2471">
        <v>419</v>
      </c>
      <c r="T2471" t="s">
        <v>37</v>
      </c>
      <c r="U2471" t="s">
        <v>38</v>
      </c>
      <c r="V2471" t="s">
        <v>3399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854</v>
      </c>
      <c r="C2472">
        <v>23</v>
      </c>
      <c r="D2472">
        <v>92</v>
      </c>
      <c r="E2472">
        <v>55</v>
      </c>
      <c r="F2472">
        <v>757</v>
      </c>
      <c r="G2472" t="s">
        <v>6681</v>
      </c>
      <c r="H2472">
        <v>1000</v>
      </c>
      <c r="J2472" t="s">
        <v>282</v>
      </c>
      <c r="K2472" t="s">
        <v>4317</v>
      </c>
      <c r="L2472" t="s">
        <v>9858</v>
      </c>
      <c r="M2472">
        <v>4510</v>
      </c>
      <c r="N2472">
        <v>3212</v>
      </c>
      <c r="O2472" t="s">
        <v>6564</v>
      </c>
      <c r="P2472">
        <v>1</v>
      </c>
      <c r="Q2472" t="s">
        <v>9859</v>
      </c>
      <c r="R2472" t="s">
        <v>9860</v>
      </c>
      <c r="S2472">
        <v>50</v>
      </c>
      <c r="T2472" t="s">
        <v>37</v>
      </c>
      <c r="U2472" t="s">
        <v>38</v>
      </c>
      <c r="V2472" t="s">
        <v>350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9861</v>
      </c>
      <c r="C2473">
        <v>112</v>
      </c>
      <c r="D2473">
        <v>105</v>
      </c>
      <c r="E2473">
        <v>2</v>
      </c>
      <c r="F2473">
        <v>69</v>
      </c>
      <c r="G2473" t="s">
        <v>1070</v>
      </c>
      <c r="H2473">
        <v>805</v>
      </c>
      <c r="I2473">
        <v>63260</v>
      </c>
      <c r="J2473" t="s">
        <v>9862</v>
      </c>
      <c r="K2473" t="s">
        <v>8094</v>
      </c>
      <c r="L2473" t="s">
        <v>9863</v>
      </c>
      <c r="M2473">
        <v>14325</v>
      </c>
      <c r="N2473">
        <v>1185</v>
      </c>
      <c r="O2473" t="s">
        <v>9864</v>
      </c>
      <c r="P2473">
        <v>0</v>
      </c>
      <c r="Q2473" t="s">
        <v>9865</v>
      </c>
      <c r="R2473" t="s">
        <v>9866</v>
      </c>
      <c r="S2473">
        <v>90</v>
      </c>
      <c r="T2473" t="s">
        <v>37</v>
      </c>
      <c r="U2473" t="s">
        <v>727</v>
      </c>
      <c r="V2473" t="s">
        <v>350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8079</v>
      </c>
      <c r="C2474">
        <v>45</v>
      </c>
      <c r="D2474">
        <v>90</v>
      </c>
      <c r="E2474">
        <v>78</v>
      </c>
      <c r="F2474">
        <v>720</v>
      </c>
      <c r="G2474" t="s">
        <v>8080</v>
      </c>
      <c r="H2474">
        <v>2000</v>
      </c>
      <c r="J2474" t="s">
        <v>859</v>
      </c>
      <c r="K2474" t="s">
        <v>697</v>
      </c>
      <c r="L2474" t="s">
        <v>8081</v>
      </c>
      <c r="M2474">
        <v>4693</v>
      </c>
      <c r="N2474">
        <v>4142</v>
      </c>
      <c r="O2474" t="s">
        <v>909</v>
      </c>
      <c r="P2474">
        <v>1</v>
      </c>
      <c r="R2474" t="s">
        <v>8082</v>
      </c>
      <c r="S2474">
        <v>49</v>
      </c>
      <c r="T2474" t="s">
        <v>37</v>
      </c>
      <c r="U2474" t="s">
        <v>182</v>
      </c>
      <c r="V2474" t="s">
        <v>350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7453</v>
      </c>
      <c r="C2475">
        <v>59</v>
      </c>
      <c r="D2475">
        <v>89</v>
      </c>
      <c r="E2475">
        <v>130</v>
      </c>
      <c r="F2475">
        <v>183</v>
      </c>
      <c r="G2475" t="s">
        <v>9867</v>
      </c>
      <c r="H2475">
        <v>444</v>
      </c>
      <c r="J2475" t="s">
        <v>42</v>
      </c>
      <c r="K2475" t="s">
        <v>7233</v>
      </c>
      <c r="L2475" t="s">
        <v>9868</v>
      </c>
      <c r="M2475">
        <v>30215</v>
      </c>
      <c r="N2475">
        <v>1243</v>
      </c>
      <c r="O2475" t="s">
        <v>1084</v>
      </c>
      <c r="P2475">
        <v>1</v>
      </c>
      <c r="Q2475" t="s">
        <v>9869</v>
      </c>
      <c r="R2475" t="s">
        <v>9870</v>
      </c>
      <c r="S2475">
        <v>95</v>
      </c>
      <c r="T2475" t="s">
        <v>37</v>
      </c>
      <c r="U2475" t="s">
        <v>8277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9871</v>
      </c>
      <c r="C2476">
        <v>195</v>
      </c>
      <c r="D2476">
        <v>114</v>
      </c>
      <c r="E2476">
        <v>89</v>
      </c>
      <c r="F2476">
        <v>920</v>
      </c>
      <c r="G2476" t="s">
        <v>631</v>
      </c>
      <c r="H2476">
        <v>22000</v>
      </c>
      <c r="J2476" t="s">
        <v>3918</v>
      </c>
      <c r="K2476" t="s">
        <v>850</v>
      </c>
      <c r="L2476" t="s">
        <v>9872</v>
      </c>
      <c r="M2476">
        <v>48162</v>
      </c>
      <c r="N2476">
        <v>25804</v>
      </c>
      <c r="O2476" t="s">
        <v>2832</v>
      </c>
      <c r="P2476">
        <v>2</v>
      </c>
      <c r="Q2476" t="s">
        <v>9873</v>
      </c>
      <c r="R2476" t="s">
        <v>9874</v>
      </c>
      <c r="S2476">
        <v>140</v>
      </c>
      <c r="T2476" t="s">
        <v>37</v>
      </c>
      <c r="U2476" t="s">
        <v>1534</v>
      </c>
      <c r="V2476" t="s">
        <v>350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4335</v>
      </c>
      <c r="C2477">
        <v>256</v>
      </c>
      <c r="D2477">
        <v>119</v>
      </c>
      <c r="E2477">
        <v>99</v>
      </c>
      <c r="F2477">
        <v>778</v>
      </c>
      <c r="G2477" t="s">
        <v>370</v>
      </c>
      <c r="H2477">
        <v>15000</v>
      </c>
      <c r="I2477">
        <v>121463226</v>
      </c>
      <c r="J2477" t="s">
        <v>809</v>
      </c>
      <c r="K2477" t="s">
        <v>131</v>
      </c>
      <c r="L2477" t="s">
        <v>9875</v>
      </c>
      <c r="M2477">
        <v>422606</v>
      </c>
      <c r="N2477">
        <v>17584</v>
      </c>
      <c r="O2477" t="s">
        <v>2153</v>
      </c>
      <c r="P2477">
        <v>2</v>
      </c>
      <c r="Q2477" t="s">
        <v>9876</v>
      </c>
      <c r="R2477" t="s">
        <v>9877</v>
      </c>
      <c r="S2477">
        <v>555</v>
      </c>
      <c r="T2477" t="s">
        <v>37</v>
      </c>
      <c r="U2477" t="s">
        <v>38</v>
      </c>
      <c r="V2477" t="s">
        <v>350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7302</v>
      </c>
      <c r="C2478">
        <v>44</v>
      </c>
      <c r="D2478">
        <v>103</v>
      </c>
      <c r="E2478">
        <v>0</v>
      </c>
      <c r="F2478">
        <v>543</v>
      </c>
      <c r="G2478" t="s">
        <v>7380</v>
      </c>
      <c r="H2478">
        <v>923</v>
      </c>
      <c r="I2478">
        <v>90485233</v>
      </c>
      <c r="J2478" t="s">
        <v>6979</v>
      </c>
      <c r="K2478" t="s">
        <v>3182</v>
      </c>
      <c r="L2478" t="s">
        <v>9878</v>
      </c>
      <c r="M2478">
        <v>9544</v>
      </c>
      <c r="N2478">
        <v>3699</v>
      </c>
      <c r="O2478" t="s">
        <v>6122</v>
      </c>
      <c r="P2478">
        <v>0</v>
      </c>
      <c r="Q2478" t="s">
        <v>9879</v>
      </c>
      <c r="R2478" t="s">
        <v>9880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9881</v>
      </c>
      <c r="C2479">
        <v>59</v>
      </c>
      <c r="D2479">
        <v>91</v>
      </c>
      <c r="E2479">
        <v>512</v>
      </c>
      <c r="F2479">
        <v>413</v>
      </c>
      <c r="G2479" t="s">
        <v>7651</v>
      </c>
      <c r="H2479">
        <v>11000</v>
      </c>
      <c r="J2479" t="s">
        <v>3551</v>
      </c>
      <c r="K2479" t="s">
        <v>2631</v>
      </c>
      <c r="L2479" t="s">
        <v>9882</v>
      </c>
      <c r="M2479">
        <v>5693</v>
      </c>
      <c r="N2479">
        <v>13545</v>
      </c>
      <c r="O2479" t="s">
        <v>563</v>
      </c>
      <c r="P2479">
        <v>2</v>
      </c>
      <c r="Q2479" t="s">
        <v>9883</v>
      </c>
      <c r="R2479" t="s">
        <v>9884</v>
      </c>
      <c r="S2479">
        <v>34</v>
      </c>
      <c r="T2479" t="s">
        <v>37</v>
      </c>
      <c r="U2479" t="s">
        <v>727</v>
      </c>
      <c r="V2479" t="s">
        <v>350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569</v>
      </c>
      <c r="C2480">
        <v>97</v>
      </c>
      <c r="D2480">
        <v>98</v>
      </c>
      <c r="E2480">
        <v>209</v>
      </c>
      <c r="F2480">
        <v>129</v>
      </c>
      <c r="G2480" t="s">
        <v>9885</v>
      </c>
      <c r="H2480">
        <v>158</v>
      </c>
      <c r="I2480">
        <v>58006147</v>
      </c>
      <c r="J2480" t="s">
        <v>2597</v>
      </c>
      <c r="K2480" t="s">
        <v>9886</v>
      </c>
      <c r="L2480" t="s">
        <v>9887</v>
      </c>
      <c r="M2480">
        <v>67653</v>
      </c>
      <c r="N2480">
        <v>816</v>
      </c>
      <c r="O2480" t="s">
        <v>9888</v>
      </c>
      <c r="P2480">
        <v>2</v>
      </c>
      <c r="Q2480" t="s">
        <v>9889</v>
      </c>
      <c r="R2480" t="s">
        <v>9890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9891</v>
      </c>
      <c r="C2481">
        <v>142</v>
      </c>
      <c r="D2481">
        <v>80</v>
      </c>
      <c r="E2481">
        <v>19</v>
      </c>
      <c r="F2481">
        <v>854</v>
      </c>
      <c r="G2481" t="s">
        <v>801</v>
      </c>
      <c r="H2481">
        <v>11000</v>
      </c>
      <c r="I2481">
        <v>51053787</v>
      </c>
      <c r="J2481" t="s">
        <v>9892</v>
      </c>
      <c r="K2481" t="s">
        <v>175</v>
      </c>
      <c r="L2481" t="s">
        <v>9893</v>
      </c>
      <c r="M2481">
        <v>45900</v>
      </c>
      <c r="N2481">
        <v>14385</v>
      </c>
      <c r="O2481" t="s">
        <v>1508</v>
      </c>
      <c r="P2481">
        <v>1</v>
      </c>
      <c r="Q2481" t="s">
        <v>9894</v>
      </c>
      <c r="R2481" t="s">
        <v>9895</v>
      </c>
      <c r="S2481">
        <v>247</v>
      </c>
      <c r="T2481" t="s">
        <v>37</v>
      </c>
      <c r="U2481" t="s">
        <v>38</v>
      </c>
      <c r="V2481" t="s">
        <v>84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9896</v>
      </c>
      <c r="C2482">
        <v>187</v>
      </c>
      <c r="D2482">
        <v>121</v>
      </c>
      <c r="E2482">
        <v>83</v>
      </c>
      <c r="F2482">
        <v>242</v>
      </c>
      <c r="G2482" t="s">
        <v>1914</v>
      </c>
      <c r="H2482">
        <v>3000</v>
      </c>
      <c r="I2482">
        <v>23472900</v>
      </c>
      <c r="J2482" t="s">
        <v>948</v>
      </c>
      <c r="K2482" t="s">
        <v>172</v>
      </c>
      <c r="L2482" t="s">
        <v>9897</v>
      </c>
      <c r="M2482">
        <v>264533</v>
      </c>
      <c r="N2482">
        <v>4142</v>
      </c>
      <c r="O2482" t="s">
        <v>9898</v>
      </c>
      <c r="P2482">
        <v>1</v>
      </c>
      <c r="Q2482" t="s">
        <v>9899</v>
      </c>
      <c r="R2482" t="s">
        <v>9900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9901</v>
      </c>
      <c r="C2483">
        <v>193</v>
      </c>
      <c r="D2483">
        <v>94</v>
      </c>
      <c r="E2483">
        <v>87</v>
      </c>
      <c r="F2483">
        <v>280</v>
      </c>
      <c r="G2483" t="s">
        <v>681</v>
      </c>
      <c r="H2483">
        <v>866</v>
      </c>
      <c r="I2483">
        <v>39687528</v>
      </c>
      <c r="J2483" t="s">
        <v>282</v>
      </c>
      <c r="K2483" t="s">
        <v>9902</v>
      </c>
      <c r="L2483" t="s">
        <v>9903</v>
      </c>
      <c r="M2483">
        <v>140780</v>
      </c>
      <c r="N2483">
        <v>2124</v>
      </c>
      <c r="O2483" t="s">
        <v>2191</v>
      </c>
      <c r="P2483">
        <v>1</v>
      </c>
      <c r="Q2483" t="s">
        <v>9904</v>
      </c>
      <c r="R2483" t="s">
        <v>9905</v>
      </c>
      <c r="S2483">
        <v>376</v>
      </c>
      <c r="T2483" t="s">
        <v>37</v>
      </c>
      <c r="U2483" t="s">
        <v>727</v>
      </c>
      <c r="V2483" t="s">
        <v>350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9906</v>
      </c>
      <c r="C2484">
        <v>40</v>
      </c>
      <c r="D2484">
        <v>93</v>
      </c>
      <c r="E2484">
        <v>148</v>
      </c>
      <c r="F2484">
        <v>170</v>
      </c>
      <c r="G2484" t="s">
        <v>9374</v>
      </c>
      <c r="H2484">
        <v>549</v>
      </c>
      <c r="I2484">
        <v>7017178</v>
      </c>
      <c r="J2484" t="s">
        <v>9907</v>
      </c>
      <c r="K2484" t="s">
        <v>1354</v>
      </c>
      <c r="L2484" t="s">
        <v>9908</v>
      </c>
      <c r="M2484">
        <v>1633</v>
      </c>
      <c r="N2484">
        <v>1373</v>
      </c>
      <c r="O2484" t="s">
        <v>9909</v>
      </c>
      <c r="P2484">
        <v>5</v>
      </c>
      <c r="Q2484" t="s">
        <v>9910</v>
      </c>
      <c r="R2484" t="s">
        <v>9911</v>
      </c>
      <c r="S2484">
        <v>17</v>
      </c>
      <c r="T2484" t="s">
        <v>37</v>
      </c>
      <c r="U2484" t="s">
        <v>38</v>
      </c>
      <c r="V2484" t="s">
        <v>84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9912</v>
      </c>
      <c r="C2485">
        <v>46</v>
      </c>
      <c r="D2485">
        <v>93</v>
      </c>
      <c r="E2485">
        <v>32</v>
      </c>
      <c r="F2485">
        <v>1000</v>
      </c>
      <c r="G2485" t="s">
        <v>1517</v>
      </c>
      <c r="H2485">
        <v>13000</v>
      </c>
      <c r="J2485" t="s">
        <v>59</v>
      </c>
      <c r="K2485" t="s">
        <v>530</v>
      </c>
      <c r="L2485" t="s">
        <v>9913</v>
      </c>
      <c r="M2485">
        <v>13133</v>
      </c>
      <c r="N2485">
        <v>16735</v>
      </c>
      <c r="O2485" t="s">
        <v>9914</v>
      </c>
      <c r="P2485">
        <v>4</v>
      </c>
      <c r="Q2485" t="s">
        <v>9915</v>
      </c>
      <c r="R2485" t="s">
        <v>9916</v>
      </c>
      <c r="S2485">
        <v>101</v>
      </c>
      <c r="T2485" t="s">
        <v>37</v>
      </c>
      <c r="U2485" t="s">
        <v>38</v>
      </c>
      <c r="V2485" t="s">
        <v>350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9917</v>
      </c>
      <c r="C2486">
        <v>38</v>
      </c>
      <c r="D2486">
        <v>116</v>
      </c>
      <c r="E2486">
        <v>0</v>
      </c>
      <c r="F2486">
        <v>50</v>
      </c>
      <c r="G2486" t="s">
        <v>9918</v>
      </c>
      <c r="H2486">
        <v>109</v>
      </c>
      <c r="I2486">
        <v>325491</v>
      </c>
      <c r="J2486" t="s">
        <v>1018</v>
      </c>
      <c r="K2486" t="s">
        <v>9919</v>
      </c>
      <c r="L2486" t="s">
        <v>9920</v>
      </c>
      <c r="M2486">
        <v>4387</v>
      </c>
      <c r="N2486">
        <v>245</v>
      </c>
      <c r="O2486" t="s">
        <v>9921</v>
      </c>
      <c r="P2486">
        <v>0</v>
      </c>
      <c r="Q2486" t="s">
        <v>9922</v>
      </c>
      <c r="R2486" t="s">
        <v>9923</v>
      </c>
      <c r="S2486">
        <v>67</v>
      </c>
      <c r="T2486" t="s">
        <v>37</v>
      </c>
      <c r="U2486" t="s">
        <v>38</v>
      </c>
      <c r="V2486" t="s">
        <v>350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1529</v>
      </c>
      <c r="C2487">
        <v>239</v>
      </c>
      <c r="D2487">
        <v>101</v>
      </c>
      <c r="E2487">
        <v>448</v>
      </c>
      <c r="F2487">
        <v>83</v>
      </c>
      <c r="G2487" t="s">
        <v>9924</v>
      </c>
      <c r="H2487">
        <v>482</v>
      </c>
      <c r="I2487">
        <v>96471845</v>
      </c>
      <c r="J2487" t="s">
        <v>7540</v>
      </c>
      <c r="K2487" t="s">
        <v>6018</v>
      </c>
      <c r="L2487" t="s">
        <v>9925</v>
      </c>
      <c r="M2487">
        <v>268581</v>
      </c>
      <c r="N2487">
        <v>956</v>
      </c>
      <c r="O2487" t="s">
        <v>9926</v>
      </c>
      <c r="P2487">
        <v>0</v>
      </c>
      <c r="Q2487" t="s">
        <v>9927</v>
      </c>
      <c r="R2487" t="s">
        <v>9928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9929</v>
      </c>
      <c r="H2488">
        <v>2000</v>
      </c>
      <c r="I2488">
        <v>85200000</v>
      </c>
      <c r="J2488" t="s">
        <v>68</v>
      </c>
      <c r="K2488" t="s">
        <v>1333</v>
      </c>
      <c r="L2488" t="s">
        <v>9930</v>
      </c>
      <c r="M2488">
        <v>488537</v>
      </c>
      <c r="N2488">
        <v>4228</v>
      </c>
      <c r="O2488" t="s">
        <v>835</v>
      </c>
      <c r="P2488">
        <v>1</v>
      </c>
      <c r="Q2488" t="s">
        <v>9931</v>
      </c>
      <c r="R2488" t="s">
        <v>9932</v>
      </c>
      <c r="S2488">
        <v>1076</v>
      </c>
      <c r="T2488" t="s">
        <v>37</v>
      </c>
      <c r="U2488" t="s">
        <v>38</v>
      </c>
      <c r="V2488" t="s">
        <v>350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9933</v>
      </c>
      <c r="C2489">
        <v>82</v>
      </c>
      <c r="D2489">
        <v>170</v>
      </c>
      <c r="E2489">
        <v>165</v>
      </c>
      <c r="F2489">
        <v>244</v>
      </c>
      <c r="G2489" t="s">
        <v>9934</v>
      </c>
      <c r="H2489">
        <v>453</v>
      </c>
      <c r="I2489">
        <v>72000000</v>
      </c>
      <c r="J2489" t="s">
        <v>9935</v>
      </c>
      <c r="K2489" t="s">
        <v>9936</v>
      </c>
      <c r="L2489" t="s">
        <v>9937</v>
      </c>
      <c r="M2489">
        <v>66959</v>
      </c>
      <c r="N2489">
        <v>1164</v>
      </c>
      <c r="O2489" t="s">
        <v>9938</v>
      </c>
      <c r="P2489">
        <v>1</v>
      </c>
      <c r="Q2489" t="s">
        <v>9939</v>
      </c>
      <c r="R2489" t="s">
        <v>9940</v>
      </c>
      <c r="S2489">
        <v>258</v>
      </c>
      <c r="T2489" t="s">
        <v>37</v>
      </c>
      <c r="U2489" t="s">
        <v>38</v>
      </c>
      <c r="V2489" t="s">
        <v>3822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2617</v>
      </c>
      <c r="C2490">
        <v>140</v>
      </c>
      <c r="D2490">
        <v>99</v>
      </c>
      <c r="E2490">
        <v>13</v>
      </c>
      <c r="F2490">
        <v>681</v>
      </c>
      <c r="G2490" t="s">
        <v>1161</v>
      </c>
      <c r="H2490">
        <v>45000</v>
      </c>
      <c r="I2490">
        <v>72219395</v>
      </c>
      <c r="J2490" t="s">
        <v>1342</v>
      </c>
      <c r="K2490" t="s">
        <v>3119</v>
      </c>
      <c r="L2490" t="s">
        <v>9941</v>
      </c>
      <c r="M2490">
        <v>105585</v>
      </c>
      <c r="N2490">
        <v>50284</v>
      </c>
      <c r="O2490" t="s">
        <v>1075</v>
      </c>
      <c r="P2490">
        <v>1</v>
      </c>
      <c r="Q2490" t="s">
        <v>9942</v>
      </c>
      <c r="R2490" t="s">
        <v>9943</v>
      </c>
      <c r="S2490">
        <v>419</v>
      </c>
      <c r="T2490" t="s">
        <v>37</v>
      </c>
      <c r="U2490" t="s">
        <v>38</v>
      </c>
      <c r="V2490" t="s">
        <v>350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5213</v>
      </c>
      <c r="C2491">
        <v>129</v>
      </c>
      <c r="D2491">
        <v>104</v>
      </c>
      <c r="E2491">
        <v>42</v>
      </c>
      <c r="F2491">
        <v>613</v>
      </c>
      <c r="G2491" t="s">
        <v>364</v>
      </c>
      <c r="H2491">
        <v>839</v>
      </c>
      <c r="I2491">
        <v>82389560</v>
      </c>
      <c r="J2491" t="s">
        <v>809</v>
      </c>
      <c r="K2491" t="s">
        <v>2282</v>
      </c>
      <c r="L2491" t="s">
        <v>9944</v>
      </c>
      <c r="M2491">
        <v>106820</v>
      </c>
      <c r="N2491">
        <v>3627</v>
      </c>
      <c r="O2491" t="s">
        <v>580</v>
      </c>
      <c r="P2491">
        <v>1</v>
      </c>
      <c r="Q2491" t="s">
        <v>9945</v>
      </c>
      <c r="R2491" t="s">
        <v>9946</v>
      </c>
      <c r="S2491">
        <v>147</v>
      </c>
      <c r="T2491" t="s">
        <v>37</v>
      </c>
      <c r="U2491" t="s">
        <v>38</v>
      </c>
      <c r="V2491" t="s">
        <v>350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5977</v>
      </c>
      <c r="C2492">
        <v>285</v>
      </c>
      <c r="D2492">
        <v>126</v>
      </c>
      <c r="E2492">
        <v>729</v>
      </c>
      <c r="F2492">
        <v>284</v>
      </c>
      <c r="G2492" t="s">
        <v>9947</v>
      </c>
      <c r="H2492">
        <v>912</v>
      </c>
      <c r="I2492">
        <v>71502303</v>
      </c>
      <c r="J2492" t="s">
        <v>9170</v>
      </c>
      <c r="K2492" t="s">
        <v>1225</v>
      </c>
      <c r="L2492" t="s">
        <v>9948</v>
      </c>
      <c r="M2492">
        <v>149966</v>
      </c>
      <c r="N2492">
        <v>2170</v>
      </c>
      <c r="O2492" t="s">
        <v>83</v>
      </c>
      <c r="P2492">
        <v>0</v>
      </c>
      <c r="Q2492" t="s">
        <v>9949</v>
      </c>
      <c r="R2492" t="s">
        <v>9950</v>
      </c>
      <c r="S2492">
        <v>835</v>
      </c>
      <c r="T2492" t="s">
        <v>37</v>
      </c>
      <c r="U2492" t="s">
        <v>38</v>
      </c>
      <c r="V2492" t="s">
        <v>350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2725</v>
      </c>
      <c r="C2493">
        <v>91</v>
      </c>
      <c r="D2493">
        <v>110</v>
      </c>
      <c r="E2493">
        <v>422</v>
      </c>
      <c r="F2493">
        <v>422</v>
      </c>
      <c r="G2493" t="s">
        <v>9951</v>
      </c>
      <c r="H2493">
        <v>33000</v>
      </c>
      <c r="I2493">
        <v>19179969</v>
      </c>
      <c r="J2493" t="s">
        <v>809</v>
      </c>
      <c r="K2493" t="s">
        <v>9952</v>
      </c>
      <c r="L2493" t="s">
        <v>9953</v>
      </c>
      <c r="M2493">
        <v>54710</v>
      </c>
      <c r="N2493">
        <v>35345</v>
      </c>
      <c r="O2493" t="s">
        <v>2725</v>
      </c>
      <c r="P2493">
        <v>2</v>
      </c>
      <c r="Q2493" t="s">
        <v>9954</v>
      </c>
      <c r="R2493" t="s">
        <v>9955</v>
      </c>
      <c r="S2493">
        <v>177</v>
      </c>
      <c r="T2493" t="s">
        <v>37</v>
      </c>
      <c r="U2493" t="s">
        <v>38</v>
      </c>
      <c r="V2493" t="s">
        <v>350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3153</v>
      </c>
      <c r="C2494">
        <v>318</v>
      </c>
      <c r="D2494">
        <v>101</v>
      </c>
      <c r="E2494">
        <v>0</v>
      </c>
      <c r="F2494">
        <v>598</v>
      </c>
      <c r="G2494" t="s">
        <v>7965</v>
      </c>
      <c r="H2494">
        <v>2000</v>
      </c>
      <c r="I2494">
        <v>47000000</v>
      </c>
      <c r="J2494" t="s">
        <v>3330</v>
      </c>
      <c r="K2494" t="s">
        <v>844</v>
      </c>
      <c r="L2494" t="s">
        <v>9956</v>
      </c>
      <c r="M2494">
        <v>157857</v>
      </c>
      <c r="N2494">
        <v>4400</v>
      </c>
      <c r="O2494" t="s">
        <v>3331</v>
      </c>
      <c r="P2494">
        <v>0</v>
      </c>
      <c r="Q2494" t="s">
        <v>9957</v>
      </c>
      <c r="R2494" t="s">
        <v>9958</v>
      </c>
      <c r="S2494">
        <v>1191</v>
      </c>
      <c r="T2494" t="s">
        <v>37</v>
      </c>
      <c r="U2494" t="s">
        <v>38</v>
      </c>
      <c r="V2494" t="s">
        <v>350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424</v>
      </c>
      <c r="B2495" t="s">
        <v>938</v>
      </c>
      <c r="C2495">
        <v>283</v>
      </c>
      <c r="D2495">
        <v>80</v>
      </c>
      <c r="E2495">
        <v>611</v>
      </c>
      <c r="F2495">
        <v>576</v>
      </c>
      <c r="G2495" t="s">
        <v>3952</v>
      </c>
      <c r="H2495">
        <v>5000</v>
      </c>
      <c r="I2495">
        <v>84961</v>
      </c>
      <c r="J2495" t="s">
        <v>669</v>
      </c>
      <c r="K2495" t="s">
        <v>302</v>
      </c>
      <c r="L2495" t="s">
        <v>3953</v>
      </c>
      <c r="M2495">
        <v>149414</v>
      </c>
      <c r="N2495">
        <v>6229</v>
      </c>
      <c r="O2495" t="s">
        <v>3954</v>
      </c>
      <c r="P2495">
        <v>4</v>
      </c>
      <c r="Q2495" t="s">
        <v>3955</v>
      </c>
      <c r="R2495" t="s">
        <v>3956</v>
      </c>
      <c r="S2495">
        <v>841</v>
      </c>
      <c r="T2495" t="s">
        <v>940</v>
      </c>
      <c r="U2495" t="s">
        <v>486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9959</v>
      </c>
      <c r="C2496">
        <v>52</v>
      </c>
      <c r="D2496">
        <v>87</v>
      </c>
      <c r="E2496">
        <v>9</v>
      </c>
      <c r="F2496">
        <v>503</v>
      </c>
      <c r="G2496" t="s">
        <v>679</v>
      </c>
      <c r="H2496">
        <v>818</v>
      </c>
      <c r="I2496">
        <v>37566230</v>
      </c>
      <c r="J2496" t="s">
        <v>9960</v>
      </c>
      <c r="K2496" t="s">
        <v>1209</v>
      </c>
      <c r="L2496" t="s">
        <v>9961</v>
      </c>
      <c r="M2496">
        <v>3407</v>
      </c>
      <c r="N2496">
        <v>2164</v>
      </c>
      <c r="O2496" t="s">
        <v>1045</v>
      </c>
      <c r="P2496">
        <v>1</v>
      </c>
      <c r="Q2496" t="s">
        <v>9962</v>
      </c>
      <c r="R2496" t="s">
        <v>9963</v>
      </c>
      <c r="S2496">
        <v>48</v>
      </c>
      <c r="T2496" t="s">
        <v>37</v>
      </c>
      <c r="U2496" t="s">
        <v>38</v>
      </c>
      <c r="V2496" t="s">
        <v>84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4586</v>
      </c>
      <c r="C2497">
        <v>56</v>
      </c>
      <c r="D2497">
        <v>123</v>
      </c>
      <c r="E2497">
        <v>92</v>
      </c>
      <c r="F2497">
        <v>849</v>
      </c>
      <c r="G2497" t="s">
        <v>1067</v>
      </c>
      <c r="H2497">
        <v>1000</v>
      </c>
      <c r="I2497">
        <v>70492685</v>
      </c>
      <c r="J2497" t="s">
        <v>1188</v>
      </c>
      <c r="K2497" t="s">
        <v>1273</v>
      </c>
      <c r="L2497" t="s">
        <v>9964</v>
      </c>
      <c r="M2497">
        <v>11600</v>
      </c>
      <c r="N2497">
        <v>5306</v>
      </c>
      <c r="O2497" t="s">
        <v>6357</v>
      </c>
      <c r="P2497">
        <v>5</v>
      </c>
      <c r="Q2497" t="s">
        <v>9965</v>
      </c>
      <c r="R2497" t="s">
        <v>9966</v>
      </c>
      <c r="S2497">
        <v>64</v>
      </c>
      <c r="T2497" t="s">
        <v>37</v>
      </c>
      <c r="U2497" t="s">
        <v>38</v>
      </c>
      <c r="V2497" t="s">
        <v>350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7307</v>
      </c>
      <c r="C2498">
        <v>186</v>
      </c>
      <c r="D2498">
        <v>109</v>
      </c>
      <c r="E2498">
        <v>248</v>
      </c>
      <c r="F2498">
        <v>968</v>
      </c>
      <c r="G2498" t="s">
        <v>220</v>
      </c>
      <c r="H2498">
        <v>16000</v>
      </c>
      <c r="I2498">
        <v>35635046</v>
      </c>
      <c r="J2498" t="s">
        <v>282</v>
      </c>
      <c r="K2498" t="s">
        <v>214</v>
      </c>
      <c r="L2498" t="s">
        <v>9967</v>
      </c>
      <c r="M2498">
        <v>121058</v>
      </c>
      <c r="N2498">
        <v>19410</v>
      </c>
      <c r="O2498" t="s">
        <v>6667</v>
      </c>
      <c r="P2498">
        <v>0</v>
      </c>
      <c r="Q2498" t="s">
        <v>9968</v>
      </c>
      <c r="R2498" t="s">
        <v>9969</v>
      </c>
      <c r="S2498">
        <v>482</v>
      </c>
      <c r="T2498" t="s">
        <v>37</v>
      </c>
      <c r="U2498" t="s">
        <v>56</v>
      </c>
      <c r="V2498" t="s">
        <v>350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9970</v>
      </c>
      <c r="C2499">
        <v>178</v>
      </c>
      <c r="D2499">
        <v>90</v>
      </c>
      <c r="E2499">
        <v>52</v>
      </c>
      <c r="F2499">
        <v>298</v>
      </c>
      <c r="G2499" t="s">
        <v>7284</v>
      </c>
      <c r="H2499">
        <v>723</v>
      </c>
      <c r="I2499">
        <v>45670855</v>
      </c>
      <c r="J2499" t="s">
        <v>2889</v>
      </c>
      <c r="K2499" t="s">
        <v>3706</v>
      </c>
      <c r="L2499" t="s">
        <v>9971</v>
      </c>
      <c r="M2499">
        <v>67978</v>
      </c>
      <c r="N2499">
        <v>1978</v>
      </c>
      <c r="O2499" t="s">
        <v>9972</v>
      </c>
      <c r="P2499">
        <v>0</v>
      </c>
      <c r="Q2499" t="s">
        <v>9973</v>
      </c>
      <c r="R2499" t="s">
        <v>9974</v>
      </c>
      <c r="S2499">
        <v>279</v>
      </c>
      <c r="T2499" t="s">
        <v>37</v>
      </c>
      <c r="U2499" t="s">
        <v>182</v>
      </c>
      <c r="V2499" t="s">
        <v>350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1609</v>
      </c>
      <c r="C2500">
        <v>140</v>
      </c>
      <c r="D2500">
        <v>96</v>
      </c>
      <c r="E2500">
        <v>36</v>
      </c>
      <c r="F2500">
        <v>486</v>
      </c>
      <c r="G2500" t="s">
        <v>1585</v>
      </c>
      <c r="H2500">
        <v>1000</v>
      </c>
      <c r="I2500">
        <v>37939782</v>
      </c>
      <c r="J2500" t="s">
        <v>816</v>
      </c>
      <c r="K2500" t="s">
        <v>6143</v>
      </c>
      <c r="L2500" t="s">
        <v>9975</v>
      </c>
      <c r="M2500">
        <v>62272</v>
      </c>
      <c r="N2500">
        <v>3294</v>
      </c>
      <c r="O2500" t="s">
        <v>8231</v>
      </c>
      <c r="P2500">
        <v>0</v>
      </c>
      <c r="Q2500" t="s">
        <v>9976</v>
      </c>
      <c r="R2500" t="s">
        <v>9977</v>
      </c>
      <c r="S2500">
        <v>207</v>
      </c>
      <c r="T2500" t="s">
        <v>37</v>
      </c>
      <c r="U2500" t="s">
        <v>38</v>
      </c>
      <c r="V2500" t="s">
        <v>350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201</v>
      </c>
      <c r="C2501">
        <v>469</v>
      </c>
      <c r="D2501">
        <v>125</v>
      </c>
      <c r="E2501">
        <v>364</v>
      </c>
      <c r="F2501">
        <v>1000</v>
      </c>
      <c r="G2501" t="s">
        <v>202</v>
      </c>
      <c r="H2501">
        <v>12000</v>
      </c>
      <c r="I2501">
        <v>172051787</v>
      </c>
      <c r="J2501" t="s">
        <v>68</v>
      </c>
      <c r="K2501" t="s">
        <v>203</v>
      </c>
      <c r="L2501" t="s">
        <v>204</v>
      </c>
      <c r="M2501">
        <v>264186</v>
      </c>
      <c r="N2501">
        <v>25549</v>
      </c>
      <c r="O2501" t="s">
        <v>205</v>
      </c>
      <c r="P2501">
        <v>0</v>
      </c>
      <c r="Q2501" t="s">
        <v>206</v>
      </c>
      <c r="R2501" t="s">
        <v>207</v>
      </c>
      <c r="S2501">
        <v>665</v>
      </c>
      <c r="T2501" t="s">
        <v>37</v>
      </c>
      <c r="U2501" t="s">
        <v>38</v>
      </c>
      <c r="V2501" t="s">
        <v>84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9978</v>
      </c>
      <c r="C2502">
        <v>63</v>
      </c>
      <c r="D2502">
        <v>82</v>
      </c>
      <c r="E2502">
        <v>12</v>
      </c>
      <c r="F2502">
        <v>281</v>
      </c>
      <c r="G2502" t="s">
        <v>9979</v>
      </c>
      <c r="H2502">
        <v>8000</v>
      </c>
      <c r="I2502">
        <v>30324946</v>
      </c>
      <c r="J2502" t="s">
        <v>4331</v>
      </c>
      <c r="K2502" t="s">
        <v>645</v>
      </c>
      <c r="L2502" t="s">
        <v>9980</v>
      </c>
      <c r="M2502">
        <v>48458</v>
      </c>
      <c r="N2502">
        <v>9271</v>
      </c>
      <c r="O2502" t="s">
        <v>8037</v>
      </c>
      <c r="P2502">
        <v>2</v>
      </c>
      <c r="Q2502" t="s">
        <v>9981</v>
      </c>
      <c r="R2502" t="s">
        <v>9982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9454</v>
      </c>
      <c r="C2503">
        <v>148</v>
      </c>
      <c r="D2503">
        <v>86</v>
      </c>
      <c r="E2503">
        <v>33</v>
      </c>
      <c r="F2503">
        <v>583</v>
      </c>
      <c r="G2503" t="s">
        <v>4556</v>
      </c>
      <c r="H2503">
        <v>15000</v>
      </c>
      <c r="I2503">
        <v>27854896</v>
      </c>
      <c r="J2503" t="s">
        <v>396</v>
      </c>
      <c r="K2503" t="s">
        <v>2969</v>
      </c>
      <c r="L2503" t="s">
        <v>9983</v>
      </c>
      <c r="M2503">
        <v>64190</v>
      </c>
      <c r="N2503">
        <v>17396</v>
      </c>
      <c r="O2503" t="s">
        <v>9984</v>
      </c>
      <c r="P2503">
        <v>1</v>
      </c>
      <c r="Q2503" t="s">
        <v>9985</v>
      </c>
      <c r="R2503" t="s">
        <v>9986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5266</v>
      </c>
      <c r="C2504">
        <v>265</v>
      </c>
      <c r="D2504">
        <v>108</v>
      </c>
      <c r="E2504">
        <v>192</v>
      </c>
      <c r="F2504">
        <v>580</v>
      </c>
      <c r="G2504" t="s">
        <v>9853</v>
      </c>
      <c r="H2504">
        <v>1000</v>
      </c>
      <c r="I2504">
        <v>41777564</v>
      </c>
      <c r="J2504" t="s">
        <v>4189</v>
      </c>
      <c r="K2504" t="s">
        <v>9349</v>
      </c>
      <c r="L2504" t="s">
        <v>9987</v>
      </c>
      <c r="M2504">
        <v>129719</v>
      </c>
      <c r="N2504">
        <v>4500</v>
      </c>
      <c r="O2504" t="s">
        <v>1585</v>
      </c>
      <c r="P2504">
        <v>0</v>
      </c>
      <c r="Q2504" t="s">
        <v>9988</v>
      </c>
      <c r="R2504" t="s">
        <v>9989</v>
      </c>
      <c r="S2504">
        <v>855</v>
      </c>
      <c r="T2504" t="s">
        <v>37</v>
      </c>
      <c r="U2504" t="s">
        <v>38</v>
      </c>
      <c r="V2504" t="s">
        <v>350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2377</v>
      </c>
      <c r="C2505">
        <v>75</v>
      </c>
      <c r="D2505">
        <v>98</v>
      </c>
      <c r="E2505">
        <v>39</v>
      </c>
      <c r="F2505">
        <v>428</v>
      </c>
      <c r="G2505" t="s">
        <v>2520</v>
      </c>
      <c r="H2505">
        <v>593</v>
      </c>
      <c r="I2505">
        <v>22734486</v>
      </c>
      <c r="J2505" t="s">
        <v>809</v>
      </c>
      <c r="K2505" t="s">
        <v>1612</v>
      </c>
      <c r="L2505" t="s">
        <v>9990</v>
      </c>
      <c r="M2505">
        <v>11815</v>
      </c>
      <c r="N2505">
        <v>2713</v>
      </c>
      <c r="O2505" t="s">
        <v>6778</v>
      </c>
      <c r="P2505">
        <v>1</v>
      </c>
      <c r="Q2505" t="s">
        <v>9991</v>
      </c>
      <c r="R2505" t="s">
        <v>9992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6332</v>
      </c>
      <c r="C2506">
        <v>113</v>
      </c>
      <c r="D2506">
        <v>129</v>
      </c>
      <c r="E2506">
        <v>51</v>
      </c>
      <c r="F2506">
        <v>89</v>
      </c>
      <c r="G2506" t="s">
        <v>9993</v>
      </c>
      <c r="H2506">
        <v>427</v>
      </c>
      <c r="I2506">
        <v>44469602</v>
      </c>
      <c r="J2506" t="s">
        <v>795</v>
      </c>
      <c r="K2506" t="s">
        <v>9994</v>
      </c>
      <c r="L2506" t="s">
        <v>9995</v>
      </c>
      <c r="M2506">
        <v>23480</v>
      </c>
      <c r="N2506">
        <v>952</v>
      </c>
      <c r="O2506" t="s">
        <v>9996</v>
      </c>
      <c r="P2506">
        <v>0</v>
      </c>
      <c r="Q2506" t="s">
        <v>9997</v>
      </c>
      <c r="R2506" t="s">
        <v>9998</v>
      </c>
      <c r="S2506">
        <v>83</v>
      </c>
      <c r="T2506" t="s">
        <v>37</v>
      </c>
      <c r="U2506" t="s">
        <v>38</v>
      </c>
      <c r="V2506" t="s">
        <v>84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9999</v>
      </c>
      <c r="C2507">
        <v>62</v>
      </c>
      <c r="D2507">
        <v>99</v>
      </c>
      <c r="E2507">
        <v>17</v>
      </c>
      <c r="F2507">
        <v>826</v>
      </c>
      <c r="G2507" t="s">
        <v>1356</v>
      </c>
      <c r="H2507">
        <v>918</v>
      </c>
      <c r="I2507">
        <v>24708699</v>
      </c>
      <c r="J2507" t="s">
        <v>809</v>
      </c>
      <c r="K2507" t="s">
        <v>1023</v>
      </c>
      <c r="L2507" t="s">
        <v>10000</v>
      </c>
      <c r="M2507">
        <v>7991</v>
      </c>
      <c r="N2507">
        <v>4797</v>
      </c>
      <c r="O2507" t="s">
        <v>10001</v>
      </c>
      <c r="P2507">
        <v>7</v>
      </c>
      <c r="Q2507" t="s">
        <v>10002</v>
      </c>
      <c r="R2507" t="s">
        <v>10003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10004</v>
      </c>
      <c r="C2508">
        <v>54</v>
      </c>
      <c r="D2508">
        <v>105</v>
      </c>
      <c r="E2508">
        <v>49</v>
      </c>
      <c r="F2508">
        <v>104</v>
      </c>
      <c r="G2508" t="s">
        <v>10005</v>
      </c>
      <c r="H2508">
        <v>680</v>
      </c>
      <c r="I2508">
        <v>21160089</v>
      </c>
      <c r="J2508" t="s">
        <v>10006</v>
      </c>
      <c r="K2508" t="s">
        <v>607</v>
      </c>
      <c r="L2508" t="s">
        <v>10007</v>
      </c>
      <c r="M2508">
        <v>8522</v>
      </c>
      <c r="N2508">
        <v>1538</v>
      </c>
      <c r="O2508" t="s">
        <v>10008</v>
      </c>
      <c r="P2508">
        <v>0</v>
      </c>
      <c r="Q2508" t="s">
        <v>10009</v>
      </c>
      <c r="R2508" t="s">
        <v>10010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10011</v>
      </c>
      <c r="C2509">
        <v>223</v>
      </c>
      <c r="D2509">
        <v>112</v>
      </c>
      <c r="E2509">
        <v>36</v>
      </c>
      <c r="F2509">
        <v>746</v>
      </c>
      <c r="G2509" t="s">
        <v>6553</v>
      </c>
      <c r="H2509">
        <v>10000</v>
      </c>
      <c r="I2509">
        <v>64998368</v>
      </c>
      <c r="J2509" t="s">
        <v>4331</v>
      </c>
      <c r="K2509" t="s">
        <v>1151</v>
      </c>
      <c r="L2509" t="s">
        <v>10012</v>
      </c>
      <c r="M2509">
        <v>213898</v>
      </c>
      <c r="N2509">
        <v>12676</v>
      </c>
      <c r="O2509" t="s">
        <v>10013</v>
      </c>
      <c r="P2509">
        <v>4</v>
      </c>
      <c r="Q2509" t="s">
        <v>10014</v>
      </c>
      <c r="R2509" t="s">
        <v>10015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5138</v>
      </c>
      <c r="C2510">
        <v>50</v>
      </c>
      <c r="D2510">
        <v>108</v>
      </c>
      <c r="E2510">
        <v>19</v>
      </c>
      <c r="F2510">
        <v>505</v>
      </c>
      <c r="G2510" t="s">
        <v>447</v>
      </c>
      <c r="H2510">
        <v>973</v>
      </c>
      <c r="I2510">
        <v>19693891</v>
      </c>
      <c r="J2510" t="s">
        <v>2265</v>
      </c>
      <c r="K2510" t="s">
        <v>717</v>
      </c>
      <c r="L2510" t="s">
        <v>10016</v>
      </c>
      <c r="M2510">
        <v>12993</v>
      </c>
      <c r="N2510">
        <v>3344</v>
      </c>
      <c r="O2510" t="s">
        <v>656</v>
      </c>
      <c r="P2510">
        <v>2</v>
      </c>
      <c r="Q2510" t="s">
        <v>10017</v>
      </c>
      <c r="R2510" t="s">
        <v>10018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71</v>
      </c>
      <c r="C2511">
        <v>125</v>
      </c>
      <c r="D2511">
        <v>121</v>
      </c>
      <c r="E2511">
        <v>0</v>
      </c>
      <c r="F2511">
        <v>244</v>
      </c>
      <c r="G2511" t="s">
        <v>1393</v>
      </c>
      <c r="H2511">
        <v>989</v>
      </c>
      <c r="I2511">
        <v>16311763</v>
      </c>
      <c r="J2511" t="s">
        <v>1018</v>
      </c>
      <c r="K2511" t="s">
        <v>1412</v>
      </c>
      <c r="L2511" t="s">
        <v>10019</v>
      </c>
      <c r="M2511">
        <v>50656</v>
      </c>
      <c r="N2511">
        <v>2365</v>
      </c>
      <c r="O2511" t="s">
        <v>1482</v>
      </c>
      <c r="P2511">
        <v>1</v>
      </c>
      <c r="Q2511" t="s">
        <v>10020</v>
      </c>
      <c r="R2511" t="s">
        <v>10021</v>
      </c>
      <c r="S2511">
        <v>416</v>
      </c>
      <c r="T2511" t="s">
        <v>37</v>
      </c>
      <c r="U2511" t="s">
        <v>56</v>
      </c>
      <c r="V2511" t="s">
        <v>350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10022</v>
      </c>
      <c r="C2512">
        <v>81</v>
      </c>
      <c r="D2512">
        <v>89</v>
      </c>
      <c r="E2512">
        <v>11</v>
      </c>
      <c r="F2512">
        <v>973</v>
      </c>
      <c r="G2512" t="s">
        <v>1216</v>
      </c>
      <c r="H2512">
        <v>1000</v>
      </c>
      <c r="I2512">
        <v>12693621</v>
      </c>
      <c r="J2512" t="s">
        <v>1342</v>
      </c>
      <c r="K2512" t="s">
        <v>973</v>
      </c>
      <c r="L2512" t="s">
        <v>10023</v>
      </c>
      <c r="M2512">
        <v>10885</v>
      </c>
      <c r="N2512">
        <v>4060</v>
      </c>
      <c r="O2512" t="s">
        <v>717</v>
      </c>
      <c r="P2512">
        <v>0</v>
      </c>
      <c r="Q2512" t="s">
        <v>10024</v>
      </c>
      <c r="R2512" t="s">
        <v>10025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10026</v>
      </c>
      <c r="C2513">
        <v>37</v>
      </c>
      <c r="D2513">
        <v>89</v>
      </c>
      <c r="E2513">
        <v>0</v>
      </c>
      <c r="F2513">
        <v>323</v>
      </c>
      <c r="G2513" t="s">
        <v>7304</v>
      </c>
      <c r="H2513">
        <v>690</v>
      </c>
      <c r="I2513">
        <v>15655665</v>
      </c>
      <c r="J2513" t="s">
        <v>816</v>
      </c>
      <c r="K2513" t="s">
        <v>4042</v>
      </c>
      <c r="L2513" t="s">
        <v>10027</v>
      </c>
      <c r="M2513">
        <v>9104</v>
      </c>
      <c r="N2513">
        <v>2135</v>
      </c>
      <c r="O2513" t="s">
        <v>10028</v>
      </c>
      <c r="P2513">
        <v>2</v>
      </c>
      <c r="Q2513" t="s">
        <v>10029</v>
      </c>
      <c r="R2513" t="s">
        <v>10030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10031</v>
      </c>
      <c r="C2514">
        <v>44</v>
      </c>
      <c r="D2514">
        <v>73</v>
      </c>
      <c r="E2514">
        <v>11</v>
      </c>
      <c r="F2514">
        <v>142</v>
      </c>
      <c r="G2514" t="s">
        <v>10032</v>
      </c>
      <c r="H2514">
        <v>1000</v>
      </c>
      <c r="I2514">
        <v>11634458</v>
      </c>
      <c r="J2514" t="s">
        <v>10033</v>
      </c>
      <c r="K2514" t="s">
        <v>856</v>
      </c>
      <c r="L2514" t="s">
        <v>10034</v>
      </c>
      <c r="M2514">
        <v>2045</v>
      </c>
      <c r="N2514">
        <v>2020</v>
      </c>
      <c r="O2514" t="s">
        <v>10035</v>
      </c>
      <c r="P2514">
        <v>0</v>
      </c>
      <c r="Q2514" t="s">
        <v>10036</v>
      </c>
      <c r="R2514" t="s">
        <v>10037</v>
      </c>
      <c r="S2514">
        <v>37</v>
      </c>
      <c r="T2514" t="s">
        <v>37</v>
      </c>
      <c r="U2514" t="s">
        <v>38</v>
      </c>
      <c r="V2514" t="s">
        <v>188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1363</v>
      </c>
      <c r="C2515">
        <v>197</v>
      </c>
      <c r="D2515">
        <v>132</v>
      </c>
      <c r="E2515">
        <v>847</v>
      </c>
      <c r="F2515">
        <v>625</v>
      </c>
      <c r="G2515" t="s">
        <v>1223</v>
      </c>
      <c r="H2515">
        <v>3000</v>
      </c>
      <c r="I2515">
        <v>27154426</v>
      </c>
      <c r="J2515" t="s">
        <v>1018</v>
      </c>
      <c r="K2515" t="s">
        <v>172</v>
      </c>
      <c r="L2515" t="s">
        <v>10038</v>
      </c>
      <c r="M2515">
        <v>52852</v>
      </c>
      <c r="N2515">
        <v>6317</v>
      </c>
      <c r="O2515" t="s">
        <v>870</v>
      </c>
      <c r="P2515">
        <v>1</v>
      </c>
      <c r="Q2515" t="s">
        <v>10039</v>
      </c>
      <c r="R2515" t="s">
        <v>10040</v>
      </c>
      <c r="S2515">
        <v>138</v>
      </c>
      <c r="T2515" t="s">
        <v>37</v>
      </c>
      <c r="U2515" t="s">
        <v>38</v>
      </c>
      <c r="V2515" t="s">
        <v>350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10041</v>
      </c>
      <c r="C2516">
        <v>15</v>
      </c>
      <c r="D2516">
        <v>154</v>
      </c>
      <c r="E2516">
        <v>117</v>
      </c>
      <c r="F2516">
        <v>86</v>
      </c>
      <c r="G2516" t="s">
        <v>10042</v>
      </c>
      <c r="H2516">
        <v>715</v>
      </c>
      <c r="J2516" t="s">
        <v>579</v>
      </c>
      <c r="K2516" t="s">
        <v>10043</v>
      </c>
      <c r="L2516" t="s">
        <v>10044</v>
      </c>
      <c r="M2516">
        <v>4550</v>
      </c>
      <c r="N2516">
        <v>1567</v>
      </c>
      <c r="O2516" t="s">
        <v>10045</v>
      </c>
      <c r="P2516">
        <v>3</v>
      </c>
      <c r="Q2516" t="s">
        <v>10046</v>
      </c>
      <c r="R2516" t="s">
        <v>10047</v>
      </c>
      <c r="S2516">
        <v>50</v>
      </c>
      <c r="T2516" t="s">
        <v>37</v>
      </c>
      <c r="U2516" t="s">
        <v>38</v>
      </c>
      <c r="V2516" t="s">
        <v>3399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10048</v>
      </c>
      <c r="C2517">
        <v>543</v>
      </c>
      <c r="D2517">
        <v>96</v>
      </c>
      <c r="E2517">
        <v>201</v>
      </c>
      <c r="F2517">
        <v>58</v>
      </c>
      <c r="G2517" t="s">
        <v>10049</v>
      </c>
      <c r="H2517">
        <v>394</v>
      </c>
      <c r="I2517">
        <v>54239856</v>
      </c>
      <c r="J2517" t="s">
        <v>4189</v>
      </c>
      <c r="K2517" t="s">
        <v>1391</v>
      </c>
      <c r="L2517" t="s">
        <v>10050</v>
      </c>
      <c r="M2517">
        <v>125016</v>
      </c>
      <c r="N2517">
        <v>673</v>
      </c>
      <c r="O2517" t="s">
        <v>10051</v>
      </c>
      <c r="P2517">
        <v>0</v>
      </c>
      <c r="Q2517" t="s">
        <v>10052</v>
      </c>
      <c r="R2517" t="s">
        <v>10053</v>
      </c>
      <c r="S2517">
        <v>789</v>
      </c>
      <c r="T2517" t="s">
        <v>37</v>
      </c>
      <c r="U2517" t="s">
        <v>38</v>
      </c>
      <c r="V2517" t="s">
        <v>350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2025</v>
      </c>
      <c r="C2518">
        <v>112</v>
      </c>
      <c r="D2518">
        <v>98</v>
      </c>
      <c r="E2518">
        <v>80</v>
      </c>
      <c r="F2518">
        <v>399</v>
      </c>
      <c r="G2518" t="s">
        <v>10054</v>
      </c>
      <c r="H2518">
        <v>567</v>
      </c>
      <c r="I2518">
        <v>8662318</v>
      </c>
      <c r="J2518" t="s">
        <v>816</v>
      </c>
      <c r="K2518" t="s">
        <v>9064</v>
      </c>
      <c r="L2518" t="s">
        <v>10055</v>
      </c>
      <c r="M2518">
        <v>15033</v>
      </c>
      <c r="N2518">
        <v>2016</v>
      </c>
      <c r="O2518" t="s">
        <v>10056</v>
      </c>
      <c r="P2518">
        <v>1</v>
      </c>
      <c r="Q2518" t="s">
        <v>10057</v>
      </c>
      <c r="R2518" t="s">
        <v>10058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848</v>
      </c>
      <c r="C2519">
        <v>153</v>
      </c>
      <c r="D2519">
        <v>107</v>
      </c>
      <c r="E2519">
        <v>80</v>
      </c>
      <c r="F2519">
        <v>841</v>
      </c>
      <c r="G2519" t="s">
        <v>319</v>
      </c>
      <c r="H2519">
        <v>2000</v>
      </c>
      <c r="I2519">
        <v>7156725</v>
      </c>
      <c r="J2519" t="s">
        <v>4205</v>
      </c>
      <c r="K2519" t="s">
        <v>161</v>
      </c>
      <c r="L2519" t="s">
        <v>10059</v>
      </c>
      <c r="M2519">
        <v>22639</v>
      </c>
      <c r="N2519">
        <v>5992</v>
      </c>
      <c r="O2519" t="s">
        <v>1460</v>
      </c>
      <c r="P2519">
        <v>6</v>
      </c>
      <c r="Q2519" t="s">
        <v>10060</v>
      </c>
      <c r="R2519" t="s">
        <v>10061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10062</v>
      </c>
      <c r="C2520">
        <v>94</v>
      </c>
      <c r="D2520">
        <v>134</v>
      </c>
      <c r="E2520">
        <v>22</v>
      </c>
      <c r="F2520">
        <v>488</v>
      </c>
      <c r="G2520" t="s">
        <v>2366</v>
      </c>
      <c r="H2520">
        <v>1000</v>
      </c>
      <c r="I2520">
        <v>15681020</v>
      </c>
      <c r="J2520" t="s">
        <v>5463</v>
      </c>
      <c r="K2520" t="s">
        <v>254</v>
      </c>
      <c r="L2520" t="s">
        <v>10063</v>
      </c>
      <c r="M2520">
        <v>33570</v>
      </c>
      <c r="N2520">
        <v>3007</v>
      </c>
      <c r="O2520" t="s">
        <v>5032</v>
      </c>
      <c r="P2520">
        <v>6</v>
      </c>
      <c r="Q2520" t="s">
        <v>10064</v>
      </c>
      <c r="R2520" t="s">
        <v>10065</v>
      </c>
      <c r="S2520">
        <v>259</v>
      </c>
      <c r="T2520" t="s">
        <v>37</v>
      </c>
      <c r="U2520" t="s">
        <v>56</v>
      </c>
      <c r="V2520" t="s">
        <v>84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10066</v>
      </c>
      <c r="C2521">
        <v>62</v>
      </c>
      <c r="D2521">
        <v>94</v>
      </c>
      <c r="E2521">
        <v>8</v>
      </c>
      <c r="F2521">
        <v>66</v>
      </c>
      <c r="G2521" t="s">
        <v>10067</v>
      </c>
      <c r="H2521">
        <v>328</v>
      </c>
      <c r="I2521">
        <v>7070459</v>
      </c>
      <c r="J2521" t="s">
        <v>1473</v>
      </c>
      <c r="K2521" t="s">
        <v>10068</v>
      </c>
      <c r="L2521" t="s">
        <v>10069</v>
      </c>
      <c r="M2521">
        <v>4600</v>
      </c>
      <c r="N2521">
        <v>760</v>
      </c>
      <c r="O2521" t="s">
        <v>10070</v>
      </c>
      <c r="P2521">
        <v>0</v>
      </c>
      <c r="Q2521" t="s">
        <v>10071</v>
      </c>
      <c r="R2521" t="s">
        <v>10072</v>
      </c>
      <c r="S2521">
        <v>18</v>
      </c>
      <c r="T2521" t="s">
        <v>37</v>
      </c>
      <c r="U2521" t="s">
        <v>182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10073</v>
      </c>
      <c r="C2522">
        <v>157</v>
      </c>
      <c r="D2522">
        <v>122</v>
      </c>
      <c r="E2522">
        <v>47</v>
      </c>
      <c r="F2522">
        <v>834</v>
      </c>
      <c r="G2522" t="s">
        <v>801</v>
      </c>
      <c r="H2522">
        <v>23000</v>
      </c>
      <c r="I2522">
        <v>6855137</v>
      </c>
      <c r="J2522" t="s">
        <v>282</v>
      </c>
      <c r="K2522" t="s">
        <v>222</v>
      </c>
      <c r="L2522" t="s">
        <v>10074</v>
      </c>
      <c r="M2522">
        <v>88590</v>
      </c>
      <c r="N2522">
        <v>27381</v>
      </c>
      <c r="O2522" t="s">
        <v>827</v>
      </c>
      <c r="P2522">
        <v>2</v>
      </c>
      <c r="Q2522" t="s">
        <v>10075</v>
      </c>
      <c r="R2522" t="s">
        <v>10076</v>
      </c>
      <c r="S2522">
        <v>419</v>
      </c>
      <c r="T2522" t="s">
        <v>37</v>
      </c>
      <c r="U2522" t="s">
        <v>435</v>
      </c>
      <c r="V2522" t="s">
        <v>350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10077</v>
      </c>
      <c r="C2523">
        <v>35</v>
      </c>
      <c r="D2523">
        <v>128</v>
      </c>
      <c r="E2523">
        <v>9</v>
      </c>
      <c r="F2523">
        <v>193</v>
      </c>
      <c r="G2523" t="s">
        <v>1315</v>
      </c>
      <c r="H2523">
        <v>767</v>
      </c>
      <c r="I2523">
        <v>2694071</v>
      </c>
      <c r="J2523" t="s">
        <v>4725</v>
      </c>
      <c r="K2523" t="s">
        <v>4232</v>
      </c>
      <c r="L2523" t="s">
        <v>10078</v>
      </c>
      <c r="M2523">
        <v>3222</v>
      </c>
      <c r="N2523">
        <v>1727</v>
      </c>
      <c r="O2523" t="s">
        <v>9713</v>
      </c>
      <c r="P2523">
        <v>3</v>
      </c>
      <c r="Q2523" t="s">
        <v>10079</v>
      </c>
      <c r="R2523" t="s">
        <v>10080</v>
      </c>
      <c r="S2523">
        <v>64</v>
      </c>
      <c r="T2523" t="s">
        <v>37</v>
      </c>
      <c r="U2523" t="s">
        <v>38</v>
      </c>
      <c r="V2523" t="s">
        <v>84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10081</v>
      </c>
      <c r="C2524">
        <v>21</v>
      </c>
      <c r="D2524">
        <v>97</v>
      </c>
      <c r="E2524">
        <v>3</v>
      </c>
      <c r="F2524">
        <v>161</v>
      </c>
      <c r="G2524" t="s">
        <v>9713</v>
      </c>
      <c r="H2524">
        <v>400</v>
      </c>
      <c r="I2524">
        <v>2315683</v>
      </c>
      <c r="J2524" t="s">
        <v>10082</v>
      </c>
      <c r="K2524" t="s">
        <v>1481</v>
      </c>
      <c r="L2524" t="s">
        <v>10083</v>
      </c>
      <c r="M2524">
        <v>4081</v>
      </c>
      <c r="N2524">
        <v>805</v>
      </c>
      <c r="O2524" t="s">
        <v>10084</v>
      </c>
      <c r="P2524">
        <v>0</v>
      </c>
      <c r="Q2524" t="s">
        <v>10085</v>
      </c>
      <c r="R2524" t="s">
        <v>10086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1127</v>
      </c>
      <c r="C2525">
        <v>236</v>
      </c>
      <c r="D2525">
        <v>110</v>
      </c>
      <c r="E2525">
        <v>168</v>
      </c>
      <c r="F2525">
        <v>96</v>
      </c>
      <c r="G2525" t="s">
        <v>235</v>
      </c>
      <c r="H2525">
        <v>3000</v>
      </c>
      <c r="I2525">
        <v>39825798</v>
      </c>
      <c r="J2525" t="s">
        <v>1429</v>
      </c>
      <c r="K2525" t="s">
        <v>884</v>
      </c>
      <c r="L2525" t="s">
        <v>10087</v>
      </c>
      <c r="M2525">
        <v>295375</v>
      </c>
      <c r="N2525">
        <v>4210</v>
      </c>
      <c r="O2525" t="s">
        <v>10088</v>
      </c>
      <c r="P2525">
        <v>3</v>
      </c>
      <c r="Q2525" t="s">
        <v>10089</v>
      </c>
      <c r="R2525" t="s">
        <v>10090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10091</v>
      </c>
      <c r="C2526">
        <v>50</v>
      </c>
      <c r="D2526">
        <v>102</v>
      </c>
      <c r="E2526">
        <v>4</v>
      </c>
      <c r="F2526">
        <v>60</v>
      </c>
      <c r="G2526" t="s">
        <v>701</v>
      </c>
      <c r="H2526">
        <v>634</v>
      </c>
      <c r="I2526">
        <v>2000000</v>
      </c>
      <c r="J2526" t="s">
        <v>6356</v>
      </c>
      <c r="K2526" t="s">
        <v>10092</v>
      </c>
      <c r="L2526" t="s">
        <v>10093</v>
      </c>
      <c r="M2526">
        <v>1275</v>
      </c>
      <c r="N2526">
        <v>1262</v>
      </c>
      <c r="O2526" t="s">
        <v>317</v>
      </c>
      <c r="P2526">
        <v>0</v>
      </c>
      <c r="Q2526" t="s">
        <v>10094</v>
      </c>
      <c r="R2526" t="s">
        <v>10095</v>
      </c>
      <c r="S2526">
        <v>27</v>
      </c>
      <c r="T2526" t="s">
        <v>37</v>
      </c>
      <c r="U2526" t="s">
        <v>38</v>
      </c>
      <c r="V2526" t="s">
        <v>84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674</v>
      </c>
      <c r="C2527">
        <v>106</v>
      </c>
      <c r="D2527">
        <v>98</v>
      </c>
      <c r="E2527">
        <v>541</v>
      </c>
      <c r="F2527">
        <v>71</v>
      </c>
      <c r="G2527" t="s">
        <v>10096</v>
      </c>
      <c r="H2527">
        <v>214</v>
      </c>
      <c r="I2527">
        <v>1569918</v>
      </c>
      <c r="J2527" t="s">
        <v>3471</v>
      </c>
      <c r="K2527" t="s">
        <v>10097</v>
      </c>
      <c r="L2527" t="s">
        <v>10098</v>
      </c>
      <c r="M2527">
        <v>16234</v>
      </c>
      <c r="N2527">
        <v>409</v>
      </c>
      <c r="O2527" t="s">
        <v>10099</v>
      </c>
      <c r="P2527">
        <v>1</v>
      </c>
      <c r="Q2527" t="s">
        <v>10100</v>
      </c>
      <c r="R2527" t="s">
        <v>10101</v>
      </c>
      <c r="S2527">
        <v>113</v>
      </c>
      <c r="T2527" t="s">
        <v>37</v>
      </c>
      <c r="U2527" t="s">
        <v>5773</v>
      </c>
      <c r="V2527" t="s">
        <v>350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1288</v>
      </c>
      <c r="C2528">
        <v>106</v>
      </c>
      <c r="D2528">
        <v>120</v>
      </c>
      <c r="E2528">
        <v>30</v>
      </c>
      <c r="F2528">
        <v>55</v>
      </c>
      <c r="G2528" t="s">
        <v>2592</v>
      </c>
      <c r="H2528">
        <v>14000</v>
      </c>
      <c r="I2528">
        <v>106869</v>
      </c>
      <c r="J2528" t="s">
        <v>3060</v>
      </c>
      <c r="K2528" t="s">
        <v>402</v>
      </c>
      <c r="L2528" t="s">
        <v>10102</v>
      </c>
      <c r="M2528">
        <v>13762</v>
      </c>
      <c r="N2528">
        <v>14492</v>
      </c>
      <c r="O2528" t="s">
        <v>10103</v>
      </c>
      <c r="P2528">
        <v>1</v>
      </c>
      <c r="Q2528" t="s">
        <v>10104</v>
      </c>
      <c r="R2528" t="s">
        <v>10105</v>
      </c>
      <c r="S2528">
        <v>39</v>
      </c>
      <c r="T2528" t="s">
        <v>37</v>
      </c>
      <c r="U2528" t="s">
        <v>727</v>
      </c>
      <c r="V2528" t="s">
        <v>350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7588</v>
      </c>
      <c r="C2529">
        <v>173</v>
      </c>
      <c r="D2529">
        <v>160</v>
      </c>
      <c r="E2529">
        <v>219</v>
      </c>
      <c r="F2529">
        <v>215</v>
      </c>
      <c r="G2529" t="s">
        <v>4142</v>
      </c>
      <c r="H2529">
        <v>1000</v>
      </c>
      <c r="I2529">
        <v>273420</v>
      </c>
      <c r="J2529" t="s">
        <v>10106</v>
      </c>
      <c r="K2529" t="s">
        <v>446</v>
      </c>
      <c r="L2529" t="s">
        <v>10107</v>
      </c>
      <c r="M2529">
        <v>32671</v>
      </c>
      <c r="N2529">
        <v>2340</v>
      </c>
      <c r="O2529" t="s">
        <v>10108</v>
      </c>
      <c r="P2529">
        <v>6</v>
      </c>
      <c r="Q2529" t="s">
        <v>10109</v>
      </c>
      <c r="R2529" t="s">
        <v>10110</v>
      </c>
      <c r="S2529">
        <v>238</v>
      </c>
      <c r="T2529" t="s">
        <v>37</v>
      </c>
      <c r="U2529" t="s">
        <v>727</v>
      </c>
      <c r="V2529" t="s">
        <v>350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10111</v>
      </c>
      <c r="C2530">
        <v>41</v>
      </c>
      <c r="D2530">
        <v>80</v>
      </c>
      <c r="E2530">
        <v>0</v>
      </c>
      <c r="F2530">
        <v>168</v>
      </c>
      <c r="G2530" t="s">
        <v>287</v>
      </c>
      <c r="H2530">
        <v>677</v>
      </c>
      <c r="J2530" t="s">
        <v>371</v>
      </c>
      <c r="K2530" t="s">
        <v>2769</v>
      </c>
      <c r="L2530" t="s">
        <v>10112</v>
      </c>
      <c r="M2530">
        <v>10706</v>
      </c>
      <c r="N2530">
        <v>1364</v>
      </c>
      <c r="O2530" t="s">
        <v>10113</v>
      </c>
      <c r="P2530">
        <v>0</v>
      </c>
      <c r="Q2530" t="s">
        <v>10114</v>
      </c>
      <c r="R2530" t="s">
        <v>10115</v>
      </c>
      <c r="S2530">
        <v>39</v>
      </c>
      <c r="T2530" t="s">
        <v>726</v>
      </c>
      <c r="U2530" t="s">
        <v>727</v>
      </c>
      <c r="V2530" t="s">
        <v>84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10116</v>
      </c>
      <c r="C2531">
        <v>41</v>
      </c>
      <c r="D2531">
        <v>91</v>
      </c>
      <c r="E2531">
        <v>22</v>
      </c>
      <c r="F2531">
        <v>255</v>
      </c>
      <c r="G2531" t="s">
        <v>10117</v>
      </c>
      <c r="H2531">
        <v>669</v>
      </c>
      <c r="J2531" t="s">
        <v>10118</v>
      </c>
      <c r="K2531" t="s">
        <v>766</v>
      </c>
      <c r="L2531" t="s">
        <v>10119</v>
      </c>
      <c r="M2531">
        <v>3701</v>
      </c>
      <c r="N2531">
        <v>1769</v>
      </c>
      <c r="O2531" t="s">
        <v>10120</v>
      </c>
      <c r="P2531">
        <v>0</v>
      </c>
      <c r="Q2531" t="s">
        <v>10121</v>
      </c>
      <c r="R2531" t="s">
        <v>10122</v>
      </c>
      <c r="S2531">
        <v>71</v>
      </c>
      <c r="T2531" t="s">
        <v>37</v>
      </c>
      <c r="U2531" t="s">
        <v>38</v>
      </c>
      <c r="V2531" t="s">
        <v>84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10123</v>
      </c>
      <c r="C2532">
        <v>145</v>
      </c>
      <c r="D2532">
        <v>83</v>
      </c>
      <c r="E2532">
        <v>57</v>
      </c>
      <c r="F2532">
        <v>62</v>
      </c>
      <c r="G2532" t="s">
        <v>10124</v>
      </c>
      <c r="H2532">
        <v>465</v>
      </c>
      <c r="I2532">
        <v>4930798</v>
      </c>
      <c r="J2532" t="s">
        <v>3330</v>
      </c>
      <c r="K2532" t="s">
        <v>10125</v>
      </c>
      <c r="L2532" t="s">
        <v>10126</v>
      </c>
      <c r="M2532">
        <v>16268</v>
      </c>
      <c r="N2532">
        <v>730</v>
      </c>
      <c r="O2532" t="s">
        <v>10127</v>
      </c>
      <c r="P2532">
        <v>1</v>
      </c>
      <c r="Q2532" t="s">
        <v>10128</v>
      </c>
      <c r="R2532" t="s">
        <v>10129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10130</v>
      </c>
      <c r="C2533">
        <v>31</v>
      </c>
      <c r="D2533">
        <v>102</v>
      </c>
      <c r="E2533">
        <v>6</v>
      </c>
      <c r="F2533">
        <v>165</v>
      </c>
      <c r="G2533" t="s">
        <v>844</v>
      </c>
      <c r="H2533">
        <v>3000</v>
      </c>
      <c r="I2533">
        <v>59847242</v>
      </c>
      <c r="J2533" t="s">
        <v>6891</v>
      </c>
      <c r="K2533" t="s">
        <v>4323</v>
      </c>
      <c r="L2533" t="s">
        <v>10131</v>
      </c>
      <c r="M2533">
        <v>55895</v>
      </c>
      <c r="N2533">
        <v>5433</v>
      </c>
      <c r="O2533" t="s">
        <v>1980</v>
      </c>
      <c r="P2533">
        <v>1</v>
      </c>
      <c r="Q2533" t="s">
        <v>10132</v>
      </c>
      <c r="R2533" t="s">
        <v>10133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10134</v>
      </c>
      <c r="C2534">
        <v>105</v>
      </c>
      <c r="D2534">
        <v>122</v>
      </c>
      <c r="E2534">
        <v>30</v>
      </c>
      <c r="F2534">
        <v>260</v>
      </c>
      <c r="G2534" t="s">
        <v>513</v>
      </c>
      <c r="H2534">
        <v>21000</v>
      </c>
      <c r="I2534">
        <v>220914</v>
      </c>
      <c r="J2534" t="s">
        <v>4112</v>
      </c>
      <c r="K2534" t="s">
        <v>86</v>
      </c>
      <c r="L2534" t="s">
        <v>10135</v>
      </c>
      <c r="M2534">
        <v>13239</v>
      </c>
      <c r="N2534">
        <v>25173</v>
      </c>
      <c r="O2534" t="s">
        <v>10136</v>
      </c>
      <c r="P2534">
        <v>2</v>
      </c>
      <c r="Q2534" t="s">
        <v>10137</v>
      </c>
      <c r="R2534" t="s">
        <v>10138</v>
      </c>
      <c r="S2534">
        <v>97</v>
      </c>
      <c r="T2534" t="s">
        <v>37</v>
      </c>
      <c r="U2534" t="s">
        <v>38</v>
      </c>
      <c r="V2534" t="s">
        <v>350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1127</v>
      </c>
      <c r="C2535">
        <v>236</v>
      </c>
      <c r="D2535">
        <v>110</v>
      </c>
      <c r="E2535">
        <v>168</v>
      </c>
      <c r="F2535">
        <v>96</v>
      </c>
      <c r="G2535" t="s">
        <v>235</v>
      </c>
      <c r="H2535">
        <v>3000</v>
      </c>
      <c r="I2535">
        <v>39825798</v>
      </c>
      <c r="J2535" t="s">
        <v>1429</v>
      </c>
      <c r="K2535" t="s">
        <v>884</v>
      </c>
      <c r="L2535" t="s">
        <v>10087</v>
      </c>
      <c r="M2535">
        <v>295375</v>
      </c>
      <c r="N2535">
        <v>4210</v>
      </c>
      <c r="O2535" t="s">
        <v>10088</v>
      </c>
      <c r="P2535">
        <v>3</v>
      </c>
      <c r="Q2535" t="s">
        <v>10089</v>
      </c>
      <c r="R2535" t="s">
        <v>10090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431</v>
      </c>
      <c r="C2536">
        <v>114</v>
      </c>
      <c r="D2536">
        <v>126</v>
      </c>
      <c r="E2536">
        <v>0</v>
      </c>
      <c r="F2536">
        <v>168</v>
      </c>
      <c r="G2536" t="s">
        <v>10139</v>
      </c>
      <c r="H2536">
        <v>826</v>
      </c>
      <c r="I2536">
        <v>43848100</v>
      </c>
      <c r="J2536" t="s">
        <v>937</v>
      </c>
      <c r="K2536" t="s">
        <v>1173</v>
      </c>
      <c r="L2536" t="s">
        <v>10140</v>
      </c>
      <c r="M2536">
        <v>119150</v>
      </c>
      <c r="N2536">
        <v>1607</v>
      </c>
      <c r="O2536" t="s">
        <v>2417</v>
      </c>
      <c r="P2536">
        <v>2</v>
      </c>
      <c r="Q2536" t="s">
        <v>10141</v>
      </c>
      <c r="R2536" t="s">
        <v>10142</v>
      </c>
      <c r="S2536">
        <v>219</v>
      </c>
      <c r="T2536" t="s">
        <v>37</v>
      </c>
      <c r="U2536" t="s">
        <v>38</v>
      </c>
      <c r="V2536" t="s">
        <v>350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566</v>
      </c>
      <c r="C2537">
        <v>69</v>
      </c>
      <c r="D2537">
        <v>136</v>
      </c>
      <c r="E2537">
        <v>0</v>
      </c>
      <c r="F2537">
        <v>1000</v>
      </c>
      <c r="G2537" t="s">
        <v>150</v>
      </c>
      <c r="H2537">
        <v>25000</v>
      </c>
      <c r="I2537">
        <v>42700000</v>
      </c>
      <c r="J2537" t="s">
        <v>151</v>
      </c>
      <c r="K2537" t="s">
        <v>92</v>
      </c>
      <c r="L2537" t="s">
        <v>10143</v>
      </c>
      <c r="M2537">
        <v>78392</v>
      </c>
      <c r="N2537">
        <v>41059</v>
      </c>
      <c r="O2537" t="s">
        <v>107</v>
      </c>
      <c r="P2537">
        <v>2</v>
      </c>
      <c r="Q2537" t="s">
        <v>10144</v>
      </c>
      <c r="R2537" t="s">
        <v>10145</v>
      </c>
      <c r="S2537">
        <v>196</v>
      </c>
      <c r="T2537" t="s">
        <v>37</v>
      </c>
      <c r="U2537" t="s">
        <v>38</v>
      </c>
      <c r="V2537" t="s">
        <v>84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10146</v>
      </c>
      <c r="C2538">
        <v>150</v>
      </c>
      <c r="D2538">
        <v>120</v>
      </c>
      <c r="E2538">
        <v>11</v>
      </c>
      <c r="F2538">
        <v>281</v>
      </c>
      <c r="G2538" t="s">
        <v>258</v>
      </c>
      <c r="H2538">
        <v>11000</v>
      </c>
      <c r="I2538">
        <v>18663911</v>
      </c>
      <c r="J2538" t="s">
        <v>4112</v>
      </c>
      <c r="K2538" t="s">
        <v>175</v>
      </c>
      <c r="L2538" t="s">
        <v>10147</v>
      </c>
      <c r="M2538">
        <v>46204</v>
      </c>
      <c r="N2538">
        <v>12554</v>
      </c>
      <c r="O2538" t="s">
        <v>10148</v>
      </c>
      <c r="P2538">
        <v>1</v>
      </c>
      <c r="Q2538" t="s">
        <v>10149</v>
      </c>
      <c r="R2538" t="s">
        <v>10150</v>
      </c>
      <c r="S2538">
        <v>151</v>
      </c>
      <c r="T2538" t="s">
        <v>37</v>
      </c>
      <c r="U2538" t="s">
        <v>56</v>
      </c>
      <c r="V2538" t="s">
        <v>84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10151</v>
      </c>
      <c r="C2539">
        <v>72</v>
      </c>
      <c r="D2539">
        <v>108</v>
      </c>
      <c r="E2539">
        <v>18</v>
      </c>
      <c r="F2539">
        <v>433</v>
      </c>
      <c r="G2539" t="s">
        <v>691</v>
      </c>
      <c r="H2539">
        <v>714</v>
      </c>
      <c r="I2539">
        <v>11702090</v>
      </c>
      <c r="J2539" t="s">
        <v>816</v>
      </c>
      <c r="K2539" t="s">
        <v>10152</v>
      </c>
      <c r="L2539" t="s">
        <v>10153</v>
      </c>
      <c r="M2539">
        <v>37700</v>
      </c>
      <c r="N2539">
        <v>2785</v>
      </c>
      <c r="O2539" t="s">
        <v>10154</v>
      </c>
      <c r="P2539">
        <v>2</v>
      </c>
      <c r="Q2539" t="s">
        <v>10155</v>
      </c>
      <c r="R2539" t="s">
        <v>10156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10157</v>
      </c>
      <c r="C2540">
        <v>158</v>
      </c>
      <c r="D2540">
        <v>126</v>
      </c>
      <c r="E2540">
        <v>26</v>
      </c>
      <c r="F2540">
        <v>385</v>
      </c>
      <c r="G2540" t="s">
        <v>1056</v>
      </c>
      <c r="H2540">
        <v>638</v>
      </c>
      <c r="I2540">
        <v>13005485</v>
      </c>
      <c r="J2540" t="s">
        <v>1473</v>
      </c>
      <c r="K2540" t="s">
        <v>1409</v>
      </c>
      <c r="L2540" t="s">
        <v>10158</v>
      </c>
      <c r="M2540">
        <v>56665</v>
      </c>
      <c r="N2540">
        <v>2282</v>
      </c>
      <c r="O2540" t="s">
        <v>6780</v>
      </c>
      <c r="P2540">
        <v>0</v>
      </c>
      <c r="Q2540" t="s">
        <v>10159</v>
      </c>
      <c r="R2540" t="s">
        <v>10160</v>
      </c>
      <c r="S2540">
        <v>469</v>
      </c>
      <c r="T2540" t="s">
        <v>37</v>
      </c>
      <c r="U2540" t="s">
        <v>38</v>
      </c>
      <c r="V2540" t="s">
        <v>350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578</v>
      </c>
      <c r="C2541">
        <v>96</v>
      </c>
      <c r="D2541">
        <v>128</v>
      </c>
      <c r="E2541">
        <v>608</v>
      </c>
      <c r="F2541">
        <v>1000</v>
      </c>
      <c r="G2541" t="s">
        <v>1448</v>
      </c>
      <c r="H2541">
        <v>49000</v>
      </c>
      <c r="I2541">
        <v>95860116</v>
      </c>
      <c r="J2541" t="s">
        <v>1188</v>
      </c>
      <c r="K2541" t="s">
        <v>455</v>
      </c>
      <c r="L2541" t="s">
        <v>10161</v>
      </c>
      <c r="M2541">
        <v>277451</v>
      </c>
      <c r="N2541">
        <v>51609</v>
      </c>
      <c r="O2541" t="s">
        <v>2258</v>
      </c>
      <c r="P2541">
        <v>0</v>
      </c>
      <c r="Q2541" t="s">
        <v>10162</v>
      </c>
      <c r="R2541" t="s">
        <v>10163</v>
      </c>
      <c r="S2541">
        <v>491</v>
      </c>
      <c r="T2541" t="s">
        <v>37</v>
      </c>
      <c r="U2541" t="s">
        <v>38</v>
      </c>
      <c r="V2541" t="s">
        <v>84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10164</v>
      </c>
      <c r="C2542">
        <v>84</v>
      </c>
      <c r="D2542">
        <v>113</v>
      </c>
      <c r="E2542">
        <v>137</v>
      </c>
      <c r="F2542">
        <v>481</v>
      </c>
      <c r="G2542" t="s">
        <v>1397</v>
      </c>
      <c r="H2542">
        <v>879</v>
      </c>
      <c r="I2542">
        <v>127175354</v>
      </c>
      <c r="J2542" t="s">
        <v>809</v>
      </c>
      <c r="K2542" t="s">
        <v>2576</v>
      </c>
      <c r="L2542" t="s">
        <v>10165</v>
      </c>
      <c r="M2542">
        <v>288451</v>
      </c>
      <c r="N2542">
        <v>2985</v>
      </c>
      <c r="O2542" t="s">
        <v>8427</v>
      </c>
      <c r="P2542">
        <v>2</v>
      </c>
      <c r="Q2542" t="s">
        <v>10166</v>
      </c>
      <c r="R2542" t="s">
        <v>10167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1677</v>
      </c>
      <c r="C2543">
        <v>114</v>
      </c>
      <c r="D2543">
        <v>89</v>
      </c>
      <c r="E2543">
        <v>0</v>
      </c>
      <c r="F2543">
        <v>62</v>
      </c>
      <c r="G2543" t="s">
        <v>10168</v>
      </c>
      <c r="H2543">
        <v>227</v>
      </c>
      <c r="I2543">
        <v>92823600</v>
      </c>
      <c r="J2543" t="s">
        <v>715</v>
      </c>
      <c r="K2543" t="s">
        <v>10169</v>
      </c>
      <c r="L2543" t="s">
        <v>10170</v>
      </c>
      <c r="M2543">
        <v>149108</v>
      </c>
      <c r="N2543">
        <v>485</v>
      </c>
      <c r="O2543" t="s">
        <v>10171</v>
      </c>
      <c r="P2543">
        <v>0</v>
      </c>
      <c r="Q2543" t="s">
        <v>10172</v>
      </c>
      <c r="R2543" t="s">
        <v>10173</v>
      </c>
      <c r="S2543">
        <v>273</v>
      </c>
      <c r="T2543" t="s">
        <v>37</v>
      </c>
      <c r="U2543" t="s">
        <v>38</v>
      </c>
      <c r="V2543" t="s">
        <v>350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7931</v>
      </c>
      <c r="C2544">
        <v>79</v>
      </c>
      <c r="D2544">
        <v>129</v>
      </c>
      <c r="E2544">
        <v>0</v>
      </c>
      <c r="F2544">
        <v>359</v>
      </c>
      <c r="G2544" t="s">
        <v>2611</v>
      </c>
      <c r="H2544">
        <v>844</v>
      </c>
      <c r="I2544">
        <v>54000000</v>
      </c>
      <c r="J2544" t="s">
        <v>1473</v>
      </c>
      <c r="K2544" t="s">
        <v>1514</v>
      </c>
      <c r="L2544" t="s">
        <v>10174</v>
      </c>
      <c r="M2544">
        <v>26310</v>
      </c>
      <c r="N2544">
        <v>2330</v>
      </c>
      <c r="O2544" t="s">
        <v>10175</v>
      </c>
      <c r="P2544">
        <v>0</v>
      </c>
      <c r="Q2544" t="s">
        <v>10176</v>
      </c>
      <c r="R2544" t="s">
        <v>10177</v>
      </c>
      <c r="S2544">
        <v>154</v>
      </c>
      <c r="T2544" t="s">
        <v>37</v>
      </c>
      <c r="U2544" t="s">
        <v>38</v>
      </c>
      <c r="V2544" t="s">
        <v>350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1191</v>
      </c>
      <c r="C2545">
        <v>103</v>
      </c>
      <c r="D2545">
        <v>94</v>
      </c>
      <c r="E2545">
        <v>480</v>
      </c>
      <c r="F2545">
        <v>486</v>
      </c>
      <c r="G2545" t="s">
        <v>5630</v>
      </c>
      <c r="H2545">
        <v>1000</v>
      </c>
      <c r="I2545">
        <v>68525609</v>
      </c>
      <c r="J2545" t="s">
        <v>809</v>
      </c>
      <c r="K2545" t="s">
        <v>1002</v>
      </c>
      <c r="L2545" t="s">
        <v>10178</v>
      </c>
      <c r="M2545">
        <v>132963</v>
      </c>
      <c r="N2545">
        <v>3889</v>
      </c>
      <c r="O2545" t="s">
        <v>8231</v>
      </c>
      <c r="P2545">
        <v>5</v>
      </c>
      <c r="Q2545" t="s">
        <v>10179</v>
      </c>
      <c r="R2545" t="s">
        <v>10180</v>
      </c>
      <c r="S2545">
        <v>302</v>
      </c>
      <c r="T2545" t="s">
        <v>37</v>
      </c>
      <c r="U2545" t="s">
        <v>38</v>
      </c>
      <c r="V2545" t="s">
        <v>350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1885</v>
      </c>
      <c r="C2546">
        <v>67</v>
      </c>
      <c r="D2546">
        <v>106</v>
      </c>
      <c r="E2546">
        <v>48</v>
      </c>
      <c r="F2546">
        <v>35</v>
      </c>
      <c r="G2546" t="s">
        <v>10181</v>
      </c>
      <c r="H2546">
        <v>23000</v>
      </c>
      <c r="I2546">
        <v>52885587</v>
      </c>
      <c r="J2546" t="s">
        <v>2265</v>
      </c>
      <c r="K2546" t="s">
        <v>222</v>
      </c>
      <c r="L2546" t="s">
        <v>10182</v>
      </c>
      <c r="M2546">
        <v>35312</v>
      </c>
      <c r="N2546">
        <v>23369</v>
      </c>
      <c r="O2546" t="s">
        <v>10183</v>
      </c>
      <c r="P2546">
        <v>0</v>
      </c>
      <c r="Q2546" t="s">
        <v>10184</v>
      </c>
      <c r="R2546" t="s">
        <v>10185</v>
      </c>
      <c r="S2546">
        <v>267</v>
      </c>
      <c r="T2546" t="s">
        <v>37</v>
      </c>
      <c r="U2546" t="s">
        <v>38</v>
      </c>
      <c r="V2546" t="s">
        <v>350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424</v>
      </c>
      <c r="B2547" t="s">
        <v>10186</v>
      </c>
      <c r="C2547">
        <v>576</v>
      </c>
      <c r="D2547">
        <v>100</v>
      </c>
      <c r="E2547">
        <v>405</v>
      </c>
      <c r="F2547">
        <v>628</v>
      </c>
      <c r="G2547" t="s">
        <v>2054</v>
      </c>
      <c r="H2547">
        <v>996</v>
      </c>
      <c r="I2547">
        <v>44667095</v>
      </c>
      <c r="J2547" t="s">
        <v>715</v>
      </c>
      <c r="K2547" t="s">
        <v>3997</v>
      </c>
      <c r="L2547" t="s">
        <v>10187</v>
      </c>
      <c r="M2547">
        <v>190030</v>
      </c>
      <c r="N2547">
        <v>4606</v>
      </c>
      <c r="O2547" t="s">
        <v>4818</v>
      </c>
      <c r="P2547">
        <v>0</v>
      </c>
      <c r="Q2547" t="s">
        <v>10188</v>
      </c>
      <c r="R2547" t="s">
        <v>10189</v>
      </c>
      <c r="S2547">
        <v>583</v>
      </c>
      <c r="T2547" t="s">
        <v>37</v>
      </c>
      <c r="U2547" t="s">
        <v>727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1594</v>
      </c>
      <c r="C2548">
        <v>178</v>
      </c>
      <c r="D2548">
        <v>89</v>
      </c>
      <c r="E2548">
        <v>687</v>
      </c>
      <c r="F2548">
        <v>389</v>
      </c>
      <c r="G2548" t="s">
        <v>4717</v>
      </c>
      <c r="H2548">
        <v>10000</v>
      </c>
      <c r="I2548">
        <v>42638165</v>
      </c>
      <c r="J2548" t="s">
        <v>1005</v>
      </c>
      <c r="K2548" t="s">
        <v>275</v>
      </c>
      <c r="L2548" t="s">
        <v>10190</v>
      </c>
      <c r="M2548">
        <v>42182</v>
      </c>
      <c r="N2548">
        <v>12183</v>
      </c>
      <c r="O2548" t="s">
        <v>10191</v>
      </c>
      <c r="P2548">
        <v>1</v>
      </c>
      <c r="Q2548" t="s">
        <v>10192</v>
      </c>
      <c r="R2548" t="s">
        <v>10193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3168</v>
      </c>
      <c r="C2549">
        <v>487</v>
      </c>
      <c r="D2549">
        <v>94</v>
      </c>
      <c r="E2549">
        <v>0</v>
      </c>
      <c r="F2549">
        <v>559</v>
      </c>
      <c r="G2549" t="s">
        <v>324</v>
      </c>
      <c r="H2549">
        <v>13000</v>
      </c>
      <c r="I2549">
        <v>45507053</v>
      </c>
      <c r="J2549" t="s">
        <v>9170</v>
      </c>
      <c r="K2549" t="s">
        <v>530</v>
      </c>
      <c r="L2549" t="s">
        <v>10194</v>
      </c>
      <c r="M2549">
        <v>237848</v>
      </c>
      <c r="N2549">
        <v>27911</v>
      </c>
      <c r="O2549" t="s">
        <v>1456</v>
      </c>
      <c r="P2549">
        <v>2</v>
      </c>
      <c r="Q2549" t="s">
        <v>10195</v>
      </c>
      <c r="R2549" t="s">
        <v>10196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479</v>
      </c>
      <c r="C2550">
        <v>196</v>
      </c>
      <c r="D2550">
        <v>83</v>
      </c>
      <c r="E2550">
        <v>473</v>
      </c>
      <c r="F2550">
        <v>597</v>
      </c>
      <c r="G2550" t="s">
        <v>391</v>
      </c>
      <c r="H2550">
        <v>20000</v>
      </c>
      <c r="I2550">
        <v>39511038</v>
      </c>
      <c r="J2550" t="s">
        <v>4189</v>
      </c>
      <c r="K2550" t="s">
        <v>2151</v>
      </c>
      <c r="L2550" t="s">
        <v>10197</v>
      </c>
      <c r="M2550">
        <v>56269</v>
      </c>
      <c r="N2550">
        <v>26402</v>
      </c>
      <c r="O2550" t="s">
        <v>6949</v>
      </c>
      <c r="P2550">
        <v>0</v>
      </c>
      <c r="Q2550" t="s">
        <v>10198</v>
      </c>
      <c r="R2550" t="s">
        <v>10199</v>
      </c>
      <c r="S2550">
        <v>366</v>
      </c>
      <c r="T2550" t="s">
        <v>37</v>
      </c>
      <c r="U2550" t="s">
        <v>38</v>
      </c>
      <c r="V2550" t="s">
        <v>350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10200</v>
      </c>
      <c r="C2551">
        <v>24</v>
      </c>
      <c r="D2551">
        <v>111</v>
      </c>
      <c r="E2551">
        <v>19</v>
      </c>
      <c r="F2551">
        <v>107</v>
      </c>
      <c r="G2551" t="s">
        <v>10201</v>
      </c>
      <c r="H2551">
        <v>241</v>
      </c>
      <c r="I2551">
        <v>6462576</v>
      </c>
      <c r="J2551" t="s">
        <v>1473</v>
      </c>
      <c r="K2551" t="s">
        <v>670</v>
      </c>
      <c r="L2551" t="s">
        <v>10202</v>
      </c>
      <c r="M2551">
        <v>1449</v>
      </c>
      <c r="N2551">
        <v>824</v>
      </c>
      <c r="O2551" t="s">
        <v>10203</v>
      </c>
      <c r="P2551">
        <v>0</v>
      </c>
      <c r="Q2551" t="s">
        <v>5533</v>
      </c>
      <c r="R2551" t="s">
        <v>10204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10205</v>
      </c>
      <c r="C2552">
        <v>56</v>
      </c>
      <c r="D2552">
        <v>80</v>
      </c>
      <c r="E2552">
        <v>11</v>
      </c>
      <c r="F2552">
        <v>499</v>
      </c>
      <c r="G2552" t="s">
        <v>5008</v>
      </c>
      <c r="H2552">
        <v>911</v>
      </c>
      <c r="I2552">
        <v>40363530</v>
      </c>
      <c r="J2552" t="s">
        <v>1349</v>
      </c>
      <c r="K2552" t="s">
        <v>2951</v>
      </c>
      <c r="L2552" t="s">
        <v>10206</v>
      </c>
      <c r="M2552">
        <v>18254</v>
      </c>
      <c r="N2552">
        <v>3058</v>
      </c>
      <c r="O2552" t="s">
        <v>4657</v>
      </c>
      <c r="P2552">
        <v>2</v>
      </c>
      <c r="Q2552" t="s">
        <v>10207</v>
      </c>
      <c r="R2552" t="s">
        <v>10208</v>
      </c>
      <c r="S2552">
        <v>307</v>
      </c>
      <c r="T2552" t="s">
        <v>37</v>
      </c>
      <c r="U2552" t="s">
        <v>38</v>
      </c>
      <c r="V2552" t="s">
        <v>84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248</v>
      </c>
      <c r="C2553">
        <v>406</v>
      </c>
      <c r="D2553">
        <v>112</v>
      </c>
      <c r="E2553">
        <v>0</v>
      </c>
      <c r="F2553">
        <v>250</v>
      </c>
      <c r="G2553" t="s">
        <v>10209</v>
      </c>
      <c r="H2553">
        <v>634</v>
      </c>
      <c r="I2553">
        <v>37623143</v>
      </c>
      <c r="J2553" t="s">
        <v>10210</v>
      </c>
      <c r="K2553" t="s">
        <v>10211</v>
      </c>
      <c r="L2553" t="s">
        <v>10212</v>
      </c>
      <c r="M2553">
        <v>467234</v>
      </c>
      <c r="N2553">
        <v>1322</v>
      </c>
      <c r="O2553" t="s">
        <v>10213</v>
      </c>
      <c r="P2553">
        <v>0</v>
      </c>
      <c r="Q2553" t="s">
        <v>10214</v>
      </c>
      <c r="R2553" t="s">
        <v>10215</v>
      </c>
      <c r="S2553">
        <v>1083</v>
      </c>
      <c r="T2553" t="s">
        <v>1265</v>
      </c>
      <c r="U2553" t="s">
        <v>1534</v>
      </c>
      <c r="V2553" t="s">
        <v>350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10216</v>
      </c>
      <c r="H2554">
        <v>1000</v>
      </c>
      <c r="J2554" t="s">
        <v>1455</v>
      </c>
      <c r="K2554" t="s">
        <v>2819</v>
      </c>
      <c r="L2554" t="s">
        <v>10217</v>
      </c>
      <c r="M2554">
        <v>7210</v>
      </c>
      <c r="N2554">
        <v>4561</v>
      </c>
      <c r="O2554" t="s">
        <v>4558</v>
      </c>
      <c r="P2554">
        <v>0</v>
      </c>
      <c r="R2554" t="s">
        <v>10218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2773</v>
      </c>
      <c r="C2555">
        <v>51</v>
      </c>
      <c r="D2555">
        <v>94</v>
      </c>
      <c r="E2555">
        <v>14</v>
      </c>
      <c r="F2555">
        <v>635</v>
      </c>
      <c r="G2555" t="s">
        <v>8135</v>
      </c>
      <c r="H2555">
        <v>1000</v>
      </c>
      <c r="I2555">
        <v>33357476</v>
      </c>
      <c r="J2555" t="s">
        <v>10219</v>
      </c>
      <c r="K2555" t="s">
        <v>1246</v>
      </c>
      <c r="L2555" t="s">
        <v>10220</v>
      </c>
      <c r="M2555">
        <v>7392</v>
      </c>
      <c r="N2555">
        <v>4194</v>
      </c>
      <c r="O2555" t="s">
        <v>5445</v>
      </c>
      <c r="P2555">
        <v>0</v>
      </c>
      <c r="Q2555" t="s">
        <v>10221</v>
      </c>
      <c r="R2555" t="s">
        <v>10222</v>
      </c>
      <c r="S2555">
        <v>53</v>
      </c>
      <c r="T2555" t="s">
        <v>37</v>
      </c>
      <c r="U2555" t="s">
        <v>38</v>
      </c>
      <c r="V2555" t="s">
        <v>84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424</v>
      </c>
      <c r="B2556" t="s">
        <v>1310</v>
      </c>
      <c r="C2556">
        <v>41</v>
      </c>
      <c r="D2556">
        <v>130</v>
      </c>
      <c r="E2556">
        <v>309</v>
      </c>
      <c r="F2556">
        <v>522</v>
      </c>
      <c r="G2556" t="s">
        <v>597</v>
      </c>
      <c r="H2556">
        <v>939</v>
      </c>
      <c r="I2556">
        <v>28734552</v>
      </c>
      <c r="J2556" t="s">
        <v>3060</v>
      </c>
      <c r="K2556" t="s">
        <v>3236</v>
      </c>
      <c r="L2556" t="s">
        <v>10223</v>
      </c>
      <c r="M2556">
        <v>9566</v>
      </c>
      <c r="N2556">
        <v>3107</v>
      </c>
      <c r="O2556" t="s">
        <v>10224</v>
      </c>
      <c r="P2556">
        <v>2</v>
      </c>
      <c r="Q2556" t="s">
        <v>10225</v>
      </c>
      <c r="R2556" t="s">
        <v>10226</v>
      </c>
      <c r="S2556">
        <v>81</v>
      </c>
      <c r="T2556" t="s">
        <v>37</v>
      </c>
      <c r="U2556" t="s">
        <v>38</v>
      </c>
      <c r="V2556" t="s">
        <v>350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10227</v>
      </c>
      <c r="C2557">
        <v>138</v>
      </c>
      <c r="D2557">
        <v>91</v>
      </c>
      <c r="E2557">
        <v>26</v>
      </c>
      <c r="F2557">
        <v>638</v>
      </c>
      <c r="G2557" t="s">
        <v>5209</v>
      </c>
      <c r="H2557">
        <v>3000</v>
      </c>
      <c r="I2557">
        <v>37300107</v>
      </c>
      <c r="J2557" t="s">
        <v>2170</v>
      </c>
      <c r="K2557" t="s">
        <v>2303</v>
      </c>
      <c r="L2557" t="s">
        <v>10228</v>
      </c>
      <c r="M2557">
        <v>29147</v>
      </c>
      <c r="N2557">
        <v>5349</v>
      </c>
      <c r="O2557" t="s">
        <v>1409</v>
      </c>
      <c r="P2557">
        <v>1</v>
      </c>
      <c r="Q2557" t="s">
        <v>10229</v>
      </c>
      <c r="R2557" t="s">
        <v>10230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4553</v>
      </c>
      <c r="C2558">
        <v>78</v>
      </c>
      <c r="D2558">
        <v>91</v>
      </c>
      <c r="E2558">
        <v>29</v>
      </c>
      <c r="F2558">
        <v>459</v>
      </c>
      <c r="G2558" t="s">
        <v>2962</v>
      </c>
      <c r="H2558">
        <v>861</v>
      </c>
      <c r="I2558">
        <v>27087695</v>
      </c>
      <c r="J2558" t="s">
        <v>3169</v>
      </c>
      <c r="K2558" t="s">
        <v>1667</v>
      </c>
      <c r="L2558" t="s">
        <v>10231</v>
      </c>
      <c r="M2558">
        <v>41664</v>
      </c>
      <c r="N2558">
        <v>2543</v>
      </c>
      <c r="O2558" t="s">
        <v>1772</v>
      </c>
      <c r="P2558">
        <v>0</v>
      </c>
      <c r="Q2558" t="s">
        <v>10232</v>
      </c>
      <c r="R2558" t="s">
        <v>10233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10234</v>
      </c>
      <c r="C2559">
        <v>40</v>
      </c>
      <c r="D2559">
        <v>110</v>
      </c>
      <c r="E2559">
        <v>23</v>
      </c>
      <c r="F2559">
        <v>51</v>
      </c>
      <c r="G2559" t="s">
        <v>10235</v>
      </c>
      <c r="H2559">
        <v>633</v>
      </c>
      <c r="I2559">
        <v>30102717</v>
      </c>
      <c r="J2559" t="s">
        <v>2342</v>
      </c>
      <c r="K2559" t="s">
        <v>10236</v>
      </c>
      <c r="L2559" t="s">
        <v>10237</v>
      </c>
      <c r="M2559">
        <v>28736</v>
      </c>
      <c r="N2559">
        <v>874</v>
      </c>
      <c r="O2559" t="s">
        <v>10238</v>
      </c>
      <c r="P2559">
        <v>2</v>
      </c>
      <c r="Q2559" t="s">
        <v>10239</v>
      </c>
      <c r="R2559" t="s">
        <v>10240</v>
      </c>
      <c r="S2559">
        <v>72</v>
      </c>
      <c r="T2559" t="s">
        <v>37</v>
      </c>
      <c r="U2559" t="s">
        <v>38</v>
      </c>
      <c r="V2559" t="s">
        <v>350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1148</v>
      </c>
      <c r="C2560">
        <v>285</v>
      </c>
      <c r="D2560">
        <v>121</v>
      </c>
      <c r="E2560">
        <v>1000</v>
      </c>
      <c r="F2560">
        <v>108</v>
      </c>
      <c r="G2560" t="s">
        <v>10241</v>
      </c>
      <c r="H2560">
        <v>175</v>
      </c>
      <c r="I2560">
        <v>23618786</v>
      </c>
      <c r="J2560" t="s">
        <v>10242</v>
      </c>
      <c r="K2560" t="s">
        <v>5312</v>
      </c>
      <c r="L2560" t="s">
        <v>10243</v>
      </c>
      <c r="M2560">
        <v>352695</v>
      </c>
      <c r="N2560">
        <v>485</v>
      </c>
      <c r="O2560" t="s">
        <v>7281</v>
      </c>
      <c r="P2560">
        <v>1</v>
      </c>
      <c r="Q2560" t="s">
        <v>10244</v>
      </c>
      <c r="R2560" t="s">
        <v>10245</v>
      </c>
      <c r="S2560">
        <v>687</v>
      </c>
      <c r="T2560" t="s">
        <v>37</v>
      </c>
      <c r="U2560" t="s">
        <v>56</v>
      </c>
      <c r="V2560" t="s">
        <v>350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10246</v>
      </c>
      <c r="C2561">
        <v>124</v>
      </c>
      <c r="D2561">
        <v>114</v>
      </c>
      <c r="E2561">
        <v>15</v>
      </c>
      <c r="F2561">
        <v>650</v>
      </c>
      <c r="G2561" t="s">
        <v>894</v>
      </c>
      <c r="H2561">
        <v>851</v>
      </c>
      <c r="I2561">
        <v>26896744</v>
      </c>
      <c r="J2561" t="s">
        <v>1188</v>
      </c>
      <c r="K2561" t="s">
        <v>449</v>
      </c>
      <c r="L2561" t="s">
        <v>10247</v>
      </c>
      <c r="M2561">
        <v>16582</v>
      </c>
      <c r="N2561">
        <v>3485</v>
      </c>
      <c r="O2561" t="s">
        <v>1125</v>
      </c>
      <c r="P2561">
        <v>4</v>
      </c>
      <c r="Q2561" t="s">
        <v>10248</v>
      </c>
      <c r="R2561" t="s">
        <v>10249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1789</v>
      </c>
      <c r="C2562">
        <v>275</v>
      </c>
      <c r="D2562">
        <v>96</v>
      </c>
      <c r="E2562">
        <v>11000</v>
      </c>
      <c r="F2562">
        <v>252</v>
      </c>
      <c r="G2562" t="s">
        <v>190</v>
      </c>
      <c r="H2562">
        <v>19000</v>
      </c>
      <c r="I2562">
        <v>23213577</v>
      </c>
      <c r="J2562" t="s">
        <v>151</v>
      </c>
      <c r="K2562" t="s">
        <v>88</v>
      </c>
      <c r="L2562" t="s">
        <v>10250</v>
      </c>
      <c r="M2562">
        <v>198111</v>
      </c>
      <c r="N2562">
        <v>19894</v>
      </c>
      <c r="O2562" t="s">
        <v>7722</v>
      </c>
      <c r="P2562">
        <v>0</v>
      </c>
      <c r="Q2562" t="s">
        <v>10251</v>
      </c>
      <c r="R2562" t="s">
        <v>10252</v>
      </c>
      <c r="S2562">
        <v>365</v>
      </c>
      <c r="T2562" t="s">
        <v>37</v>
      </c>
      <c r="U2562" t="s">
        <v>1534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10253</v>
      </c>
      <c r="C2563">
        <v>34</v>
      </c>
      <c r="D2563">
        <v>270</v>
      </c>
      <c r="E2563">
        <v>5</v>
      </c>
      <c r="F2563">
        <v>292</v>
      </c>
      <c r="G2563" t="s">
        <v>537</v>
      </c>
      <c r="H2563">
        <v>908</v>
      </c>
      <c r="J2563" t="s">
        <v>4137</v>
      </c>
      <c r="K2563" t="s">
        <v>10254</v>
      </c>
      <c r="L2563" t="s">
        <v>10255</v>
      </c>
      <c r="M2563">
        <v>18041</v>
      </c>
      <c r="N2563">
        <v>2762</v>
      </c>
      <c r="O2563" t="s">
        <v>5585</v>
      </c>
      <c r="P2563">
        <v>1</v>
      </c>
      <c r="Q2563" t="s">
        <v>10256</v>
      </c>
      <c r="R2563" t="s">
        <v>10257</v>
      </c>
      <c r="S2563">
        <v>54</v>
      </c>
      <c r="T2563" t="s">
        <v>10258</v>
      </c>
      <c r="U2563" t="s">
        <v>10259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8538</v>
      </c>
      <c r="C2564">
        <v>81</v>
      </c>
      <c r="D2564">
        <v>100</v>
      </c>
      <c r="E2564">
        <v>24</v>
      </c>
      <c r="F2564">
        <v>851</v>
      </c>
      <c r="G2564" t="s">
        <v>1581</v>
      </c>
      <c r="H2564">
        <v>15000</v>
      </c>
      <c r="I2564">
        <v>55461307</v>
      </c>
      <c r="J2564" t="s">
        <v>809</v>
      </c>
      <c r="K2564" t="s">
        <v>195</v>
      </c>
      <c r="L2564" t="s">
        <v>8539</v>
      </c>
      <c r="M2564">
        <v>4654</v>
      </c>
      <c r="N2564">
        <v>18786</v>
      </c>
      <c r="O2564" t="s">
        <v>449</v>
      </c>
      <c r="P2564">
        <v>9</v>
      </c>
      <c r="Q2564" t="s">
        <v>8540</v>
      </c>
      <c r="R2564" t="s">
        <v>8541</v>
      </c>
      <c r="S2564">
        <v>46</v>
      </c>
      <c r="T2564" t="s">
        <v>37</v>
      </c>
      <c r="U2564" t="s">
        <v>38</v>
      </c>
      <c r="V2564" t="s">
        <v>350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10260</v>
      </c>
      <c r="C2565">
        <v>67</v>
      </c>
      <c r="D2565">
        <v>94</v>
      </c>
      <c r="E2565">
        <v>7</v>
      </c>
      <c r="F2565">
        <v>95</v>
      </c>
      <c r="G2565" t="s">
        <v>2646</v>
      </c>
      <c r="H2565">
        <v>3000</v>
      </c>
      <c r="I2565">
        <v>20627372</v>
      </c>
      <c r="J2565" t="s">
        <v>715</v>
      </c>
      <c r="K2565" t="s">
        <v>2385</v>
      </c>
      <c r="L2565" t="s">
        <v>10261</v>
      </c>
      <c r="M2565">
        <v>13661</v>
      </c>
      <c r="N2565">
        <v>3451</v>
      </c>
      <c r="O2565" t="s">
        <v>10262</v>
      </c>
      <c r="P2565">
        <v>3</v>
      </c>
      <c r="Q2565" t="s">
        <v>10263</v>
      </c>
      <c r="R2565" t="s">
        <v>10264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10265</v>
      </c>
      <c r="C2566">
        <v>103</v>
      </c>
      <c r="D2566">
        <v>109</v>
      </c>
      <c r="E2566">
        <v>7</v>
      </c>
      <c r="F2566">
        <v>450</v>
      </c>
      <c r="G2566" t="s">
        <v>987</v>
      </c>
      <c r="H2566">
        <v>835</v>
      </c>
      <c r="I2566">
        <v>16346122</v>
      </c>
      <c r="J2566" t="s">
        <v>1473</v>
      </c>
      <c r="K2566" t="s">
        <v>1737</v>
      </c>
      <c r="L2566" t="s">
        <v>10266</v>
      </c>
      <c r="M2566">
        <v>25549</v>
      </c>
      <c r="N2566">
        <v>2572</v>
      </c>
      <c r="O2566" t="s">
        <v>10267</v>
      </c>
      <c r="P2566">
        <v>0</v>
      </c>
      <c r="Q2566" t="s">
        <v>10268</v>
      </c>
      <c r="R2566" t="s">
        <v>10269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2563</v>
      </c>
      <c r="C2567">
        <v>300</v>
      </c>
      <c r="D2567">
        <v>107</v>
      </c>
      <c r="E2567">
        <v>45</v>
      </c>
      <c r="F2567">
        <v>271</v>
      </c>
      <c r="G2567" t="s">
        <v>623</v>
      </c>
      <c r="H2567">
        <v>24000</v>
      </c>
      <c r="I2567">
        <v>16204793</v>
      </c>
      <c r="J2567" t="s">
        <v>482</v>
      </c>
      <c r="K2567" t="s">
        <v>74</v>
      </c>
      <c r="L2567" t="s">
        <v>10270</v>
      </c>
      <c r="M2567">
        <v>92712</v>
      </c>
      <c r="N2567">
        <v>24805</v>
      </c>
      <c r="O2567" t="s">
        <v>10271</v>
      </c>
      <c r="P2567">
        <v>1</v>
      </c>
      <c r="Q2567" t="s">
        <v>10272</v>
      </c>
      <c r="R2567" t="s">
        <v>10273</v>
      </c>
      <c r="S2567">
        <v>294</v>
      </c>
      <c r="T2567" t="s">
        <v>37</v>
      </c>
      <c r="U2567" t="s">
        <v>38</v>
      </c>
      <c r="V2567" t="s">
        <v>350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8994</v>
      </c>
      <c r="C2568">
        <v>84</v>
      </c>
      <c r="D2568">
        <v>96</v>
      </c>
      <c r="E2568">
        <v>22</v>
      </c>
      <c r="F2568">
        <v>324</v>
      </c>
      <c r="G2568" t="s">
        <v>844</v>
      </c>
      <c r="H2568">
        <v>8000</v>
      </c>
      <c r="I2568">
        <v>15427192</v>
      </c>
      <c r="J2568" t="s">
        <v>10274</v>
      </c>
      <c r="K2568" t="s">
        <v>645</v>
      </c>
      <c r="L2568" t="s">
        <v>10275</v>
      </c>
      <c r="M2568">
        <v>11768</v>
      </c>
      <c r="N2568">
        <v>11078</v>
      </c>
      <c r="O2568" t="s">
        <v>10276</v>
      </c>
      <c r="P2568">
        <v>0</v>
      </c>
      <c r="Q2568" t="s">
        <v>10277</v>
      </c>
      <c r="R2568" t="s">
        <v>10278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1789</v>
      </c>
      <c r="C2569">
        <v>64</v>
      </c>
      <c r="D2569">
        <v>88</v>
      </c>
      <c r="E2569">
        <v>11000</v>
      </c>
      <c r="F2569">
        <v>233</v>
      </c>
      <c r="G2569" t="s">
        <v>10279</v>
      </c>
      <c r="H2569">
        <v>854</v>
      </c>
      <c r="I2569">
        <v>14792779</v>
      </c>
      <c r="J2569" t="s">
        <v>809</v>
      </c>
      <c r="K2569" t="s">
        <v>1397</v>
      </c>
      <c r="L2569" t="s">
        <v>10280</v>
      </c>
      <c r="M2569">
        <v>24256</v>
      </c>
      <c r="N2569">
        <v>1653</v>
      </c>
      <c r="O2569" t="s">
        <v>1171</v>
      </c>
      <c r="P2569">
        <v>0</v>
      </c>
      <c r="Q2569" t="s">
        <v>10281</v>
      </c>
      <c r="R2569" t="s">
        <v>10282</v>
      </c>
      <c r="S2569">
        <v>91</v>
      </c>
      <c r="T2569" t="s">
        <v>37</v>
      </c>
      <c r="U2569" t="s">
        <v>38</v>
      </c>
      <c r="V2569" t="s">
        <v>84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9534</v>
      </c>
      <c r="C2570">
        <v>169</v>
      </c>
      <c r="D2570">
        <v>110</v>
      </c>
      <c r="E2570">
        <v>179</v>
      </c>
      <c r="F2570">
        <v>734</v>
      </c>
      <c r="G2570" t="s">
        <v>1597</v>
      </c>
      <c r="H2570">
        <v>12000</v>
      </c>
      <c r="I2570">
        <v>13998282</v>
      </c>
      <c r="J2570" t="s">
        <v>9535</v>
      </c>
      <c r="K2570" t="s">
        <v>405</v>
      </c>
      <c r="L2570" t="s">
        <v>9536</v>
      </c>
      <c r="M2570">
        <v>24854</v>
      </c>
      <c r="N2570">
        <v>15044</v>
      </c>
      <c r="O2570" t="s">
        <v>5043</v>
      </c>
      <c r="P2570">
        <v>1</v>
      </c>
      <c r="Q2570" t="s">
        <v>9537</v>
      </c>
      <c r="R2570" t="s">
        <v>9538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10283</v>
      </c>
      <c r="C2571">
        <v>158</v>
      </c>
      <c r="D2571">
        <v>113</v>
      </c>
      <c r="E2571">
        <v>47</v>
      </c>
      <c r="F2571">
        <v>238</v>
      </c>
      <c r="G2571" t="s">
        <v>1387</v>
      </c>
      <c r="H2571">
        <v>21000</v>
      </c>
      <c r="I2571">
        <v>19057024</v>
      </c>
      <c r="J2571" t="s">
        <v>151</v>
      </c>
      <c r="K2571" t="s">
        <v>436</v>
      </c>
      <c r="L2571" t="s">
        <v>10284</v>
      </c>
      <c r="M2571">
        <v>113963</v>
      </c>
      <c r="N2571">
        <v>22088</v>
      </c>
      <c r="O2571" t="s">
        <v>10285</v>
      </c>
      <c r="P2571">
        <v>0</v>
      </c>
      <c r="Q2571" t="s">
        <v>10286</v>
      </c>
      <c r="R2571" t="s">
        <v>10287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10288</v>
      </c>
      <c r="C2572">
        <v>46</v>
      </c>
      <c r="D2572">
        <v>101</v>
      </c>
      <c r="E2572">
        <v>6</v>
      </c>
      <c r="F2572">
        <v>258</v>
      </c>
      <c r="G2572" t="s">
        <v>10289</v>
      </c>
      <c r="H2572">
        <v>812</v>
      </c>
      <c r="I2572">
        <v>14108518</v>
      </c>
      <c r="J2572" t="s">
        <v>715</v>
      </c>
      <c r="K2572" t="s">
        <v>2425</v>
      </c>
      <c r="L2572" t="s">
        <v>10290</v>
      </c>
      <c r="M2572">
        <v>8215</v>
      </c>
      <c r="N2572">
        <v>1882</v>
      </c>
      <c r="O2572" t="s">
        <v>10291</v>
      </c>
      <c r="P2572">
        <v>1</v>
      </c>
      <c r="Q2572" t="s">
        <v>10292</v>
      </c>
      <c r="R2572" t="s">
        <v>10293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7713</v>
      </c>
      <c r="C2573">
        <v>15</v>
      </c>
      <c r="D2573">
        <v>105</v>
      </c>
      <c r="E2573">
        <v>121</v>
      </c>
      <c r="F2573">
        <v>384</v>
      </c>
      <c r="G2573" t="s">
        <v>2385</v>
      </c>
      <c r="H2573">
        <v>11000</v>
      </c>
      <c r="I2573">
        <v>13854000</v>
      </c>
      <c r="J2573" t="s">
        <v>1156</v>
      </c>
      <c r="K2573" t="s">
        <v>947</v>
      </c>
      <c r="L2573" t="s">
        <v>10294</v>
      </c>
      <c r="M2573">
        <v>21079</v>
      </c>
      <c r="N2573">
        <v>14677</v>
      </c>
      <c r="O2573" t="s">
        <v>8558</v>
      </c>
      <c r="P2573">
        <v>0</v>
      </c>
      <c r="Q2573" t="s">
        <v>10295</v>
      </c>
      <c r="R2573" t="s">
        <v>10296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1252</v>
      </c>
      <c r="C2574">
        <v>68</v>
      </c>
      <c r="D2574">
        <v>125</v>
      </c>
      <c r="E2574">
        <v>438</v>
      </c>
      <c r="F2574">
        <v>372</v>
      </c>
      <c r="G2574" t="s">
        <v>217</v>
      </c>
      <c r="H2574">
        <v>18000</v>
      </c>
      <c r="I2574">
        <v>77324422</v>
      </c>
      <c r="J2574" t="s">
        <v>1473</v>
      </c>
      <c r="K2574" t="s">
        <v>840</v>
      </c>
      <c r="L2574" t="s">
        <v>10297</v>
      </c>
      <c r="M2574">
        <v>178731</v>
      </c>
      <c r="N2574">
        <v>33865</v>
      </c>
      <c r="O2574" t="s">
        <v>4591</v>
      </c>
      <c r="P2574">
        <v>2</v>
      </c>
      <c r="Q2574" t="s">
        <v>10298</v>
      </c>
      <c r="R2574" t="s">
        <v>10299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10300</v>
      </c>
      <c r="C2575">
        <v>111</v>
      </c>
      <c r="D2575">
        <v>100</v>
      </c>
      <c r="E2575">
        <v>9</v>
      </c>
      <c r="F2575">
        <v>363</v>
      </c>
      <c r="G2575" t="s">
        <v>1600</v>
      </c>
      <c r="H2575">
        <v>599</v>
      </c>
      <c r="I2575">
        <v>15500000</v>
      </c>
      <c r="J2575" t="s">
        <v>2818</v>
      </c>
      <c r="K2575" t="s">
        <v>3372</v>
      </c>
      <c r="L2575" t="s">
        <v>10301</v>
      </c>
      <c r="M2575">
        <v>51996</v>
      </c>
      <c r="N2575">
        <v>2389</v>
      </c>
      <c r="O2575" t="s">
        <v>10302</v>
      </c>
      <c r="P2575">
        <v>0</v>
      </c>
      <c r="Q2575" t="s">
        <v>10303</v>
      </c>
      <c r="R2575" t="s">
        <v>10304</v>
      </c>
      <c r="S2575">
        <v>302</v>
      </c>
      <c r="T2575" t="s">
        <v>37</v>
      </c>
      <c r="U2575" t="s">
        <v>435</v>
      </c>
      <c r="V2575" t="s">
        <v>350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10305</v>
      </c>
      <c r="C2576">
        <v>21</v>
      </c>
      <c r="D2576">
        <v>97</v>
      </c>
      <c r="E2576">
        <v>3</v>
      </c>
      <c r="F2576">
        <v>578</v>
      </c>
      <c r="G2576" t="s">
        <v>1528</v>
      </c>
      <c r="H2576">
        <v>1000</v>
      </c>
      <c r="I2576">
        <v>11540112</v>
      </c>
      <c r="J2576" t="s">
        <v>809</v>
      </c>
      <c r="K2576" t="s">
        <v>10306</v>
      </c>
      <c r="L2576" t="s">
        <v>10307</v>
      </c>
      <c r="M2576">
        <v>2385</v>
      </c>
      <c r="N2576">
        <v>3835</v>
      </c>
      <c r="O2576" t="s">
        <v>804</v>
      </c>
      <c r="P2576">
        <v>1</v>
      </c>
      <c r="Q2576" t="s">
        <v>10308</v>
      </c>
      <c r="R2576" t="s">
        <v>10309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10310</v>
      </c>
      <c r="C2577">
        <v>42</v>
      </c>
      <c r="D2577">
        <v>108</v>
      </c>
      <c r="E2577">
        <v>38</v>
      </c>
      <c r="F2577">
        <v>316</v>
      </c>
      <c r="G2577" t="s">
        <v>10311</v>
      </c>
      <c r="H2577">
        <v>940</v>
      </c>
      <c r="J2577" t="s">
        <v>703</v>
      </c>
      <c r="K2577" t="s">
        <v>1425</v>
      </c>
      <c r="L2577" t="s">
        <v>10312</v>
      </c>
      <c r="M2577">
        <v>5237</v>
      </c>
      <c r="N2577">
        <v>1945</v>
      </c>
      <c r="O2577" t="s">
        <v>10313</v>
      </c>
      <c r="P2577">
        <v>7</v>
      </c>
      <c r="Q2577" t="s">
        <v>10314</v>
      </c>
      <c r="R2577" t="s">
        <v>10315</v>
      </c>
      <c r="S2577">
        <v>90</v>
      </c>
      <c r="T2577" t="s">
        <v>37</v>
      </c>
      <c r="U2577" t="s">
        <v>38</v>
      </c>
      <c r="V2577" t="s">
        <v>84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10316</v>
      </c>
      <c r="C2578">
        <v>65</v>
      </c>
      <c r="D2578">
        <v>112</v>
      </c>
      <c r="E2578">
        <v>28</v>
      </c>
      <c r="F2578">
        <v>215</v>
      </c>
      <c r="G2578" t="s">
        <v>1582</v>
      </c>
      <c r="H2578">
        <v>555</v>
      </c>
      <c r="I2578">
        <v>4734235</v>
      </c>
      <c r="J2578" t="s">
        <v>3296</v>
      </c>
      <c r="K2578" t="s">
        <v>3329</v>
      </c>
      <c r="L2578" t="s">
        <v>10317</v>
      </c>
      <c r="M2578">
        <v>8217</v>
      </c>
      <c r="N2578">
        <v>1227</v>
      </c>
      <c r="O2578" t="s">
        <v>1401</v>
      </c>
      <c r="P2578">
        <v>0</v>
      </c>
      <c r="Q2578" t="s">
        <v>10318</v>
      </c>
      <c r="R2578" t="s">
        <v>10319</v>
      </c>
      <c r="S2578">
        <v>123</v>
      </c>
      <c r="T2578" t="s">
        <v>37</v>
      </c>
      <c r="U2578" t="s">
        <v>38</v>
      </c>
      <c r="V2578" t="s">
        <v>350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1789</v>
      </c>
      <c r="C2579">
        <v>109</v>
      </c>
      <c r="D2579">
        <v>112</v>
      </c>
      <c r="E2579">
        <v>11000</v>
      </c>
      <c r="F2579">
        <v>642</v>
      </c>
      <c r="G2579" t="s">
        <v>1125</v>
      </c>
      <c r="H2579">
        <v>11000</v>
      </c>
      <c r="I2579">
        <v>4839383</v>
      </c>
      <c r="J2579" t="s">
        <v>816</v>
      </c>
      <c r="K2579" t="s">
        <v>1789</v>
      </c>
      <c r="L2579" t="s">
        <v>10320</v>
      </c>
      <c r="M2579">
        <v>21613</v>
      </c>
      <c r="N2579">
        <v>12766</v>
      </c>
      <c r="O2579" t="s">
        <v>1992</v>
      </c>
      <c r="P2579">
        <v>0</v>
      </c>
      <c r="Q2579" t="s">
        <v>10321</v>
      </c>
      <c r="R2579" t="s">
        <v>10322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10323</v>
      </c>
      <c r="C2580">
        <v>42</v>
      </c>
      <c r="D2580">
        <v>95</v>
      </c>
      <c r="E2580">
        <v>89</v>
      </c>
      <c r="F2580">
        <v>322</v>
      </c>
      <c r="G2580" t="s">
        <v>5115</v>
      </c>
      <c r="H2580">
        <v>1000</v>
      </c>
      <c r="I2580">
        <v>4193025</v>
      </c>
      <c r="J2580" t="s">
        <v>4205</v>
      </c>
      <c r="K2580" t="s">
        <v>1595</v>
      </c>
      <c r="L2580" t="s">
        <v>10324</v>
      </c>
      <c r="M2580">
        <v>30682</v>
      </c>
      <c r="N2580">
        <v>2518</v>
      </c>
      <c r="O2580" t="s">
        <v>10325</v>
      </c>
      <c r="P2580">
        <v>0</v>
      </c>
      <c r="Q2580" t="s">
        <v>10326</v>
      </c>
      <c r="R2580" t="s">
        <v>10327</v>
      </c>
      <c r="S2580">
        <v>194</v>
      </c>
      <c r="T2580" t="s">
        <v>37</v>
      </c>
      <c r="U2580" t="s">
        <v>38</v>
      </c>
      <c r="V2580" t="s">
        <v>350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3620</v>
      </c>
      <c r="C2581">
        <v>112</v>
      </c>
      <c r="D2581">
        <v>110</v>
      </c>
      <c r="E2581">
        <v>85</v>
      </c>
      <c r="F2581">
        <v>186</v>
      </c>
      <c r="G2581" t="s">
        <v>10328</v>
      </c>
      <c r="H2581">
        <v>1000</v>
      </c>
      <c r="I2581">
        <v>5900000</v>
      </c>
      <c r="J2581" t="s">
        <v>42</v>
      </c>
      <c r="K2581" t="s">
        <v>2320</v>
      </c>
      <c r="L2581" t="s">
        <v>10329</v>
      </c>
      <c r="M2581">
        <v>98629</v>
      </c>
      <c r="N2581">
        <v>1852</v>
      </c>
      <c r="O2581" t="s">
        <v>3056</v>
      </c>
      <c r="P2581">
        <v>1</v>
      </c>
      <c r="Q2581" t="s">
        <v>10330</v>
      </c>
      <c r="R2581" t="s">
        <v>10331</v>
      </c>
      <c r="S2581">
        <v>316</v>
      </c>
      <c r="T2581" t="s">
        <v>37</v>
      </c>
      <c r="U2581" t="s">
        <v>56</v>
      </c>
      <c r="V2581" t="s">
        <v>350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10332</v>
      </c>
      <c r="C2582">
        <v>146</v>
      </c>
      <c r="D2582">
        <v>118</v>
      </c>
      <c r="E2582">
        <v>369</v>
      </c>
      <c r="F2582">
        <v>295</v>
      </c>
      <c r="G2582" t="s">
        <v>404</v>
      </c>
      <c r="H2582">
        <v>1000</v>
      </c>
      <c r="I2582">
        <v>2849142</v>
      </c>
      <c r="J2582" t="s">
        <v>1473</v>
      </c>
      <c r="K2582" t="s">
        <v>1464</v>
      </c>
      <c r="L2582" t="s">
        <v>10333</v>
      </c>
      <c r="M2582">
        <v>24104</v>
      </c>
      <c r="N2582">
        <v>1889</v>
      </c>
      <c r="O2582" t="s">
        <v>10334</v>
      </c>
      <c r="P2582">
        <v>1</v>
      </c>
      <c r="Q2582" t="s">
        <v>10335</v>
      </c>
      <c r="R2582" t="s">
        <v>10336</v>
      </c>
      <c r="S2582">
        <v>88</v>
      </c>
      <c r="T2582" t="s">
        <v>37</v>
      </c>
      <c r="U2582" t="s">
        <v>38</v>
      </c>
      <c r="V2582" t="s">
        <v>350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10337</v>
      </c>
      <c r="C2583">
        <v>36</v>
      </c>
      <c r="D2583">
        <v>97</v>
      </c>
      <c r="E2583">
        <v>34</v>
      </c>
      <c r="F2583">
        <v>465</v>
      </c>
      <c r="G2583" t="s">
        <v>4035</v>
      </c>
      <c r="H2583">
        <v>503</v>
      </c>
      <c r="I2583">
        <v>1686429</v>
      </c>
      <c r="J2583" t="s">
        <v>10338</v>
      </c>
      <c r="K2583" t="s">
        <v>1244</v>
      </c>
      <c r="L2583" t="s">
        <v>10339</v>
      </c>
      <c r="M2583">
        <v>8687</v>
      </c>
      <c r="N2583">
        <v>3100</v>
      </c>
      <c r="O2583" t="s">
        <v>2697</v>
      </c>
      <c r="P2583">
        <v>1</v>
      </c>
      <c r="Q2583" t="s">
        <v>10340</v>
      </c>
      <c r="R2583" t="s">
        <v>10341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6758</v>
      </c>
      <c r="C2584">
        <v>230</v>
      </c>
      <c r="D2584">
        <v>120</v>
      </c>
      <c r="E2584">
        <v>115</v>
      </c>
      <c r="F2584">
        <v>310</v>
      </c>
      <c r="G2584" t="s">
        <v>4817</v>
      </c>
      <c r="H2584">
        <v>10000</v>
      </c>
      <c r="I2584">
        <v>1984743</v>
      </c>
      <c r="J2584" t="s">
        <v>151</v>
      </c>
      <c r="K2584" t="s">
        <v>484</v>
      </c>
      <c r="L2584" t="s">
        <v>10342</v>
      </c>
      <c r="M2584">
        <v>20616</v>
      </c>
      <c r="N2584">
        <v>11019</v>
      </c>
      <c r="O2584" t="s">
        <v>10343</v>
      </c>
      <c r="P2584">
        <v>3</v>
      </c>
      <c r="Q2584" t="s">
        <v>10344</v>
      </c>
      <c r="R2584" t="s">
        <v>10345</v>
      </c>
      <c r="S2584">
        <v>70</v>
      </c>
      <c r="T2584" t="s">
        <v>37</v>
      </c>
      <c r="U2584" t="s">
        <v>38</v>
      </c>
      <c r="V2584" t="s">
        <v>350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10346</v>
      </c>
      <c r="C2585">
        <v>64</v>
      </c>
      <c r="D2585">
        <v>135</v>
      </c>
      <c r="E2585">
        <v>133</v>
      </c>
      <c r="F2585">
        <v>258</v>
      </c>
      <c r="G2585" t="s">
        <v>2407</v>
      </c>
      <c r="H2585">
        <v>898</v>
      </c>
      <c r="I2585">
        <v>1666262</v>
      </c>
      <c r="J2585" t="s">
        <v>939</v>
      </c>
      <c r="K2585" t="s">
        <v>1189</v>
      </c>
      <c r="L2585" t="s">
        <v>10347</v>
      </c>
      <c r="M2585">
        <v>5321</v>
      </c>
      <c r="N2585">
        <v>2096</v>
      </c>
      <c r="O2585" t="s">
        <v>10348</v>
      </c>
      <c r="P2585">
        <v>0</v>
      </c>
      <c r="Q2585" t="s">
        <v>10349</v>
      </c>
      <c r="R2585" t="s">
        <v>10350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3075</v>
      </c>
      <c r="C2586">
        <v>393</v>
      </c>
      <c r="D2586">
        <v>101</v>
      </c>
      <c r="E2586">
        <v>0</v>
      </c>
      <c r="F2586">
        <v>888</v>
      </c>
      <c r="G2586" t="s">
        <v>2318</v>
      </c>
      <c r="H2586">
        <v>3000</v>
      </c>
      <c r="I2586">
        <v>2319187</v>
      </c>
      <c r="J2586" t="s">
        <v>1025</v>
      </c>
      <c r="K2586" t="s">
        <v>532</v>
      </c>
      <c r="L2586" t="s">
        <v>10351</v>
      </c>
      <c r="M2586">
        <v>92640</v>
      </c>
      <c r="N2586">
        <v>5056</v>
      </c>
      <c r="O2586" t="s">
        <v>10352</v>
      </c>
      <c r="P2586">
        <v>0</v>
      </c>
      <c r="Q2586" t="s">
        <v>10353</v>
      </c>
      <c r="R2586" t="s">
        <v>10354</v>
      </c>
      <c r="S2586">
        <v>212</v>
      </c>
      <c r="T2586" t="s">
        <v>37</v>
      </c>
      <c r="U2586" t="s">
        <v>56</v>
      </c>
      <c r="V2586" t="s">
        <v>350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10355</v>
      </c>
      <c r="C2587">
        <v>75</v>
      </c>
      <c r="D2587">
        <v>92</v>
      </c>
      <c r="E2587">
        <v>29</v>
      </c>
      <c r="F2587">
        <v>618</v>
      </c>
      <c r="G2587" t="s">
        <v>597</v>
      </c>
      <c r="H2587">
        <v>939</v>
      </c>
      <c r="I2587">
        <v>13922211</v>
      </c>
      <c r="J2587" t="s">
        <v>809</v>
      </c>
      <c r="K2587" t="s">
        <v>3236</v>
      </c>
      <c r="L2587" t="s">
        <v>10356</v>
      </c>
      <c r="M2587">
        <v>18271</v>
      </c>
      <c r="N2587">
        <v>3935</v>
      </c>
      <c r="O2587" t="s">
        <v>845</v>
      </c>
      <c r="P2587">
        <v>9</v>
      </c>
      <c r="Q2587" t="s">
        <v>10357</v>
      </c>
      <c r="R2587" t="s">
        <v>10358</v>
      </c>
      <c r="S2587">
        <v>150</v>
      </c>
      <c r="T2587" t="s">
        <v>37</v>
      </c>
      <c r="U2587" t="s">
        <v>38</v>
      </c>
      <c r="V2587" t="s">
        <v>350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3981</v>
      </c>
      <c r="C2588">
        <v>78</v>
      </c>
      <c r="D2588">
        <v>106</v>
      </c>
      <c r="E2588">
        <v>172</v>
      </c>
      <c r="F2588">
        <v>27</v>
      </c>
      <c r="G2588" t="s">
        <v>6502</v>
      </c>
      <c r="H2588">
        <v>172</v>
      </c>
      <c r="J2588" t="s">
        <v>816</v>
      </c>
      <c r="K2588" t="s">
        <v>3981</v>
      </c>
      <c r="L2588" t="s">
        <v>10359</v>
      </c>
      <c r="M2588">
        <v>30587</v>
      </c>
      <c r="N2588">
        <v>329</v>
      </c>
      <c r="O2588" t="s">
        <v>10360</v>
      </c>
      <c r="P2588">
        <v>2</v>
      </c>
      <c r="Q2588" t="s">
        <v>10361</v>
      </c>
      <c r="R2588" t="s">
        <v>10362</v>
      </c>
      <c r="S2588">
        <v>49</v>
      </c>
      <c r="T2588" t="s">
        <v>726</v>
      </c>
      <c r="U2588" t="s">
        <v>727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10363</v>
      </c>
      <c r="C2589">
        <v>67</v>
      </c>
      <c r="D2589">
        <v>92</v>
      </c>
      <c r="E2589">
        <v>6</v>
      </c>
      <c r="F2589">
        <v>227</v>
      </c>
      <c r="G2589" t="s">
        <v>10364</v>
      </c>
      <c r="H2589">
        <v>10000</v>
      </c>
      <c r="I2589">
        <v>23091</v>
      </c>
      <c r="J2589" t="s">
        <v>3391</v>
      </c>
      <c r="K2589" t="s">
        <v>1278</v>
      </c>
      <c r="L2589" t="s">
        <v>10365</v>
      </c>
      <c r="M2589">
        <v>5664</v>
      </c>
      <c r="N2589">
        <v>11091</v>
      </c>
      <c r="O2589" t="s">
        <v>5168</v>
      </c>
      <c r="P2589">
        <v>1</v>
      </c>
      <c r="Q2589" t="s">
        <v>10366</v>
      </c>
      <c r="R2589" t="s">
        <v>10367</v>
      </c>
      <c r="S2589">
        <v>42</v>
      </c>
      <c r="T2589" t="s">
        <v>37</v>
      </c>
      <c r="U2589" t="s">
        <v>56</v>
      </c>
      <c r="V2589" t="s">
        <v>350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10368</v>
      </c>
      <c r="C2590">
        <v>216</v>
      </c>
      <c r="D2590">
        <v>161</v>
      </c>
      <c r="E2590">
        <v>929</v>
      </c>
      <c r="F2590">
        <v>116</v>
      </c>
      <c r="G2590" t="s">
        <v>10369</v>
      </c>
      <c r="H2590">
        <v>488</v>
      </c>
      <c r="I2590">
        <v>336467</v>
      </c>
      <c r="J2590" t="s">
        <v>3110</v>
      </c>
      <c r="K2590" t="s">
        <v>10370</v>
      </c>
      <c r="L2590" t="s">
        <v>10371</v>
      </c>
      <c r="M2590">
        <v>45449</v>
      </c>
      <c r="N2590">
        <v>943</v>
      </c>
      <c r="O2590" t="s">
        <v>763</v>
      </c>
      <c r="P2590">
        <v>0</v>
      </c>
      <c r="Q2590" t="s">
        <v>10372</v>
      </c>
      <c r="R2590" t="s">
        <v>10373</v>
      </c>
      <c r="S2590">
        <v>192</v>
      </c>
      <c r="T2590" t="s">
        <v>37</v>
      </c>
      <c r="U2590" t="s">
        <v>727</v>
      </c>
      <c r="V2590" t="s">
        <v>2616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8917</v>
      </c>
      <c r="C2591">
        <v>54</v>
      </c>
      <c r="D2591">
        <v>92</v>
      </c>
      <c r="E2591">
        <v>143</v>
      </c>
      <c r="F2591">
        <v>613</v>
      </c>
      <c r="G2591" t="s">
        <v>10374</v>
      </c>
      <c r="H2591">
        <v>1000</v>
      </c>
      <c r="I2591">
        <v>2964</v>
      </c>
      <c r="J2591" t="s">
        <v>5985</v>
      </c>
      <c r="K2591" t="s">
        <v>2253</v>
      </c>
      <c r="L2591" t="s">
        <v>10375</v>
      </c>
      <c r="M2591">
        <v>7444</v>
      </c>
      <c r="N2591">
        <v>3086</v>
      </c>
      <c r="O2591" t="s">
        <v>10376</v>
      </c>
      <c r="P2591">
        <v>2</v>
      </c>
      <c r="Q2591" t="s">
        <v>10377</v>
      </c>
      <c r="R2591" t="s">
        <v>10378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5421</v>
      </c>
      <c r="C2592">
        <v>84</v>
      </c>
      <c r="D2592">
        <v>93</v>
      </c>
      <c r="E2592">
        <v>529</v>
      </c>
      <c r="F2592">
        <v>805</v>
      </c>
      <c r="G2592" t="s">
        <v>4647</v>
      </c>
      <c r="H2592">
        <v>1000</v>
      </c>
      <c r="J2592" t="s">
        <v>4930</v>
      </c>
      <c r="K2592" t="s">
        <v>352</v>
      </c>
      <c r="L2592" t="s">
        <v>10379</v>
      </c>
      <c r="M2592">
        <v>155249</v>
      </c>
      <c r="N2592">
        <v>4453</v>
      </c>
      <c r="O2592" t="s">
        <v>1104</v>
      </c>
      <c r="P2592">
        <v>0</v>
      </c>
      <c r="Q2592" t="s">
        <v>10380</v>
      </c>
      <c r="R2592" t="s">
        <v>10381</v>
      </c>
      <c r="S2592">
        <v>304</v>
      </c>
      <c r="T2592" t="s">
        <v>37</v>
      </c>
      <c r="U2592" t="s">
        <v>38</v>
      </c>
      <c r="V2592" t="s">
        <v>188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10382</v>
      </c>
      <c r="C2593">
        <v>69</v>
      </c>
      <c r="D2593">
        <v>110</v>
      </c>
      <c r="E2593">
        <v>22</v>
      </c>
      <c r="F2593">
        <v>44</v>
      </c>
      <c r="G2593" t="s">
        <v>10383</v>
      </c>
      <c r="H2593">
        <v>5000</v>
      </c>
      <c r="J2593" t="s">
        <v>1018</v>
      </c>
      <c r="K2593" t="s">
        <v>41</v>
      </c>
      <c r="L2593" t="s">
        <v>10384</v>
      </c>
      <c r="M2593">
        <v>12817</v>
      </c>
      <c r="N2593">
        <v>5273</v>
      </c>
      <c r="O2593" t="s">
        <v>10385</v>
      </c>
      <c r="P2593">
        <v>0</v>
      </c>
      <c r="Q2593" t="s">
        <v>10386</v>
      </c>
      <c r="R2593" t="s">
        <v>10387</v>
      </c>
      <c r="S2593">
        <v>43</v>
      </c>
      <c r="T2593" t="s">
        <v>37</v>
      </c>
      <c r="U2593" t="s">
        <v>727</v>
      </c>
      <c r="V2593" t="s">
        <v>350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10388</v>
      </c>
      <c r="C2594">
        <v>208</v>
      </c>
      <c r="D2594">
        <v>122</v>
      </c>
      <c r="E2594">
        <v>0</v>
      </c>
      <c r="F2594">
        <v>567</v>
      </c>
      <c r="G2594" t="s">
        <v>744</v>
      </c>
      <c r="H2594">
        <v>883</v>
      </c>
      <c r="I2594">
        <v>2428883</v>
      </c>
      <c r="J2594" t="s">
        <v>859</v>
      </c>
      <c r="K2594" t="s">
        <v>2331</v>
      </c>
      <c r="L2594" t="s">
        <v>10389</v>
      </c>
      <c r="M2594">
        <v>21370</v>
      </c>
      <c r="N2594">
        <v>2896</v>
      </c>
      <c r="O2594" t="s">
        <v>1006</v>
      </c>
      <c r="P2594">
        <v>1</v>
      </c>
      <c r="Q2594" t="s">
        <v>10390</v>
      </c>
      <c r="R2594" t="s">
        <v>10391</v>
      </c>
      <c r="S2594">
        <v>132</v>
      </c>
      <c r="T2594" t="s">
        <v>37</v>
      </c>
      <c r="U2594" t="s">
        <v>38</v>
      </c>
      <c r="V2594" t="s">
        <v>350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10392</v>
      </c>
      <c r="C2595">
        <v>32</v>
      </c>
      <c r="D2595">
        <v>91</v>
      </c>
      <c r="E2595">
        <v>10</v>
      </c>
      <c r="F2595">
        <v>574</v>
      </c>
      <c r="G2595" t="s">
        <v>804</v>
      </c>
      <c r="H2595">
        <v>890</v>
      </c>
      <c r="I2595">
        <v>13571817</v>
      </c>
      <c r="J2595" t="s">
        <v>2265</v>
      </c>
      <c r="K2595" t="s">
        <v>373</v>
      </c>
      <c r="L2595" t="s">
        <v>10393</v>
      </c>
      <c r="M2595">
        <v>5312</v>
      </c>
      <c r="N2595">
        <v>3104</v>
      </c>
      <c r="O2595" t="s">
        <v>1415</v>
      </c>
      <c r="P2595">
        <v>3</v>
      </c>
      <c r="Q2595" t="s">
        <v>10394</v>
      </c>
      <c r="R2595" t="s">
        <v>10395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10396</v>
      </c>
      <c r="H2596">
        <v>422</v>
      </c>
      <c r="J2596" t="s">
        <v>6979</v>
      </c>
      <c r="K2596" t="s">
        <v>10397</v>
      </c>
      <c r="L2596" t="s">
        <v>10398</v>
      </c>
      <c r="M2596">
        <v>19164</v>
      </c>
      <c r="N2596">
        <v>537</v>
      </c>
      <c r="O2596" t="s">
        <v>10399</v>
      </c>
      <c r="P2596">
        <v>0</v>
      </c>
      <c r="Q2596" t="s">
        <v>10400</v>
      </c>
      <c r="R2596" t="s">
        <v>10401</v>
      </c>
      <c r="S2596">
        <v>79</v>
      </c>
      <c r="T2596" t="s">
        <v>37</v>
      </c>
      <c r="U2596" t="s">
        <v>10402</v>
      </c>
      <c r="V2596" t="s">
        <v>1212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6424</v>
      </c>
      <c r="C2597">
        <v>78</v>
      </c>
      <c r="D2597">
        <v>115</v>
      </c>
      <c r="E2597">
        <v>460</v>
      </c>
      <c r="F2597">
        <v>125</v>
      </c>
      <c r="G2597" t="s">
        <v>10403</v>
      </c>
      <c r="H2597">
        <v>232</v>
      </c>
      <c r="I2597">
        <v>1554566</v>
      </c>
      <c r="J2597" t="s">
        <v>1469</v>
      </c>
      <c r="K2597" t="s">
        <v>10404</v>
      </c>
      <c r="L2597" t="s">
        <v>10405</v>
      </c>
      <c r="M2597">
        <v>8624</v>
      </c>
      <c r="N2597">
        <v>699</v>
      </c>
      <c r="O2597" t="s">
        <v>10406</v>
      </c>
      <c r="P2597">
        <v>1</v>
      </c>
      <c r="Q2597" t="s">
        <v>10407</v>
      </c>
      <c r="R2597" t="s">
        <v>10408</v>
      </c>
      <c r="S2597">
        <v>180</v>
      </c>
      <c r="T2597" t="s">
        <v>37</v>
      </c>
      <c r="U2597" t="s">
        <v>182</v>
      </c>
      <c r="V2597" t="s">
        <v>350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10409</v>
      </c>
      <c r="C2598">
        <v>21</v>
      </c>
      <c r="D2598">
        <v>94</v>
      </c>
      <c r="E2598">
        <v>4</v>
      </c>
      <c r="F2598">
        <v>518</v>
      </c>
      <c r="G2598" t="s">
        <v>1896</v>
      </c>
      <c r="H2598">
        <v>844</v>
      </c>
      <c r="I2598">
        <v>508867</v>
      </c>
      <c r="J2598" t="s">
        <v>1607</v>
      </c>
      <c r="K2598" t="s">
        <v>8222</v>
      </c>
      <c r="L2598" t="s">
        <v>10410</v>
      </c>
      <c r="M2598">
        <v>1033</v>
      </c>
      <c r="N2598">
        <v>3583</v>
      </c>
      <c r="O2598" t="s">
        <v>10411</v>
      </c>
      <c r="P2598">
        <v>0</v>
      </c>
      <c r="Q2598" t="s">
        <v>10412</v>
      </c>
      <c r="R2598" t="s">
        <v>10413</v>
      </c>
      <c r="S2598">
        <v>26</v>
      </c>
      <c r="T2598" t="s">
        <v>37</v>
      </c>
      <c r="U2598" t="s">
        <v>38</v>
      </c>
      <c r="V2598" t="s">
        <v>84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10414</v>
      </c>
      <c r="C2599">
        <v>40</v>
      </c>
      <c r="D2599">
        <v>93</v>
      </c>
      <c r="E2599">
        <v>7</v>
      </c>
      <c r="F2599">
        <v>922</v>
      </c>
      <c r="G2599" t="s">
        <v>1015</v>
      </c>
      <c r="H2599">
        <v>1000</v>
      </c>
      <c r="I2599">
        <v>1181197</v>
      </c>
      <c r="J2599" t="s">
        <v>933</v>
      </c>
      <c r="K2599" t="s">
        <v>758</v>
      </c>
      <c r="L2599" t="s">
        <v>10415</v>
      </c>
      <c r="M2599">
        <v>3299</v>
      </c>
      <c r="N2599">
        <v>4329</v>
      </c>
      <c r="O2599" t="s">
        <v>3943</v>
      </c>
      <c r="P2599">
        <v>0</v>
      </c>
      <c r="Q2599" t="s">
        <v>10416</v>
      </c>
      <c r="R2599" t="s">
        <v>10417</v>
      </c>
      <c r="S2599">
        <v>24</v>
      </c>
      <c r="T2599" t="s">
        <v>37</v>
      </c>
      <c r="U2599" t="s">
        <v>38</v>
      </c>
      <c r="V2599" t="s">
        <v>350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10418</v>
      </c>
      <c r="C2600">
        <v>40</v>
      </c>
      <c r="D2600">
        <v>94</v>
      </c>
      <c r="E2600">
        <v>7</v>
      </c>
      <c r="F2600">
        <v>17</v>
      </c>
      <c r="G2600" t="s">
        <v>10419</v>
      </c>
      <c r="H2600">
        <v>235</v>
      </c>
      <c r="I2600">
        <v>81525</v>
      </c>
      <c r="J2600" t="s">
        <v>1527</v>
      </c>
      <c r="K2600" t="s">
        <v>10420</v>
      </c>
      <c r="L2600" t="s">
        <v>10421</v>
      </c>
      <c r="M2600">
        <v>29392</v>
      </c>
      <c r="N2600">
        <v>303</v>
      </c>
      <c r="O2600" t="s">
        <v>10422</v>
      </c>
      <c r="P2600">
        <v>1</v>
      </c>
      <c r="Q2600" t="s">
        <v>10423</v>
      </c>
      <c r="R2600" t="s">
        <v>10424</v>
      </c>
      <c r="S2600">
        <v>91</v>
      </c>
      <c r="T2600" t="s">
        <v>726</v>
      </c>
      <c r="U2600" t="s">
        <v>727</v>
      </c>
      <c r="V2600" t="s">
        <v>350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382</v>
      </c>
      <c r="C2601">
        <v>251</v>
      </c>
      <c r="D2601">
        <v>95</v>
      </c>
      <c r="E2601">
        <v>571</v>
      </c>
      <c r="F2601">
        <v>102</v>
      </c>
      <c r="G2601" t="s">
        <v>1500</v>
      </c>
      <c r="H2601">
        <v>499</v>
      </c>
      <c r="I2601">
        <v>7774730</v>
      </c>
      <c r="J2601" t="s">
        <v>10425</v>
      </c>
      <c r="K2601" t="s">
        <v>10426</v>
      </c>
      <c r="L2601" t="s">
        <v>10427</v>
      </c>
      <c r="M2601">
        <v>61912</v>
      </c>
      <c r="N2601">
        <v>1120</v>
      </c>
      <c r="O2601" t="s">
        <v>2197</v>
      </c>
      <c r="P2601">
        <v>0</v>
      </c>
      <c r="Q2601" t="s">
        <v>10428</v>
      </c>
      <c r="R2601" t="s">
        <v>10429</v>
      </c>
      <c r="S2601">
        <v>352</v>
      </c>
      <c r="T2601" t="s">
        <v>37</v>
      </c>
      <c r="U2601" t="s">
        <v>182</v>
      </c>
      <c r="V2601" t="s">
        <v>350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1139</v>
      </c>
      <c r="C2602">
        <v>94</v>
      </c>
      <c r="D2602">
        <v>105</v>
      </c>
      <c r="E2602">
        <v>102</v>
      </c>
      <c r="F2602">
        <v>383</v>
      </c>
      <c r="G2602" t="s">
        <v>666</v>
      </c>
      <c r="H2602">
        <v>901</v>
      </c>
      <c r="I2602">
        <v>234760500</v>
      </c>
      <c r="J2602" t="s">
        <v>853</v>
      </c>
      <c r="K2602" t="s">
        <v>1560</v>
      </c>
      <c r="L2602" t="s">
        <v>10430</v>
      </c>
      <c r="M2602">
        <v>126464</v>
      </c>
      <c r="N2602">
        <v>3464</v>
      </c>
      <c r="O2602" t="s">
        <v>9033</v>
      </c>
      <c r="P2602">
        <v>1</v>
      </c>
      <c r="Q2602" t="s">
        <v>10431</v>
      </c>
      <c r="R2602" t="s">
        <v>10432</v>
      </c>
      <c r="S2602">
        <v>175</v>
      </c>
      <c r="T2602" t="s">
        <v>37</v>
      </c>
      <c r="U2602" t="s">
        <v>38</v>
      </c>
      <c r="V2602" t="s">
        <v>350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646</v>
      </c>
      <c r="C2603">
        <v>102</v>
      </c>
      <c r="D2603">
        <v>103</v>
      </c>
      <c r="E2603">
        <v>0</v>
      </c>
      <c r="F2603">
        <v>925</v>
      </c>
      <c r="G2603" t="s">
        <v>1274</v>
      </c>
      <c r="H2603">
        <v>3000</v>
      </c>
      <c r="I2603">
        <v>285761243</v>
      </c>
      <c r="J2603" t="s">
        <v>1349</v>
      </c>
      <c r="K2603" t="s">
        <v>4323</v>
      </c>
      <c r="L2603" t="s">
        <v>10433</v>
      </c>
      <c r="M2603">
        <v>311075</v>
      </c>
      <c r="N2603">
        <v>7521</v>
      </c>
      <c r="O2603" t="s">
        <v>878</v>
      </c>
      <c r="P2603">
        <v>5</v>
      </c>
      <c r="Q2603" t="s">
        <v>10434</v>
      </c>
      <c r="R2603" t="s">
        <v>10435</v>
      </c>
      <c r="S2603">
        <v>305</v>
      </c>
      <c r="T2603" t="s">
        <v>37</v>
      </c>
      <c r="U2603" t="s">
        <v>38</v>
      </c>
      <c r="V2603" t="s">
        <v>84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554</v>
      </c>
      <c r="C2604">
        <v>21</v>
      </c>
      <c r="D2604">
        <v>102</v>
      </c>
      <c r="E2604">
        <v>12000</v>
      </c>
      <c r="F2604">
        <v>801</v>
      </c>
      <c r="G2604" t="s">
        <v>1174</v>
      </c>
      <c r="H2604">
        <v>19000</v>
      </c>
      <c r="I2604">
        <v>167780960</v>
      </c>
      <c r="J2604" t="s">
        <v>1718</v>
      </c>
      <c r="K2604" t="s">
        <v>1366</v>
      </c>
      <c r="L2604" t="s">
        <v>10436</v>
      </c>
      <c r="M2604">
        <v>36918</v>
      </c>
      <c r="N2604">
        <v>21499</v>
      </c>
      <c r="O2604" t="s">
        <v>8877</v>
      </c>
      <c r="P2604">
        <v>4</v>
      </c>
      <c r="Q2604" t="s">
        <v>10437</v>
      </c>
      <c r="R2604" t="s">
        <v>10438</v>
      </c>
      <c r="S2604">
        <v>42</v>
      </c>
      <c r="T2604" t="s">
        <v>37</v>
      </c>
      <c r="U2604" t="s">
        <v>38</v>
      </c>
      <c r="V2604" t="s">
        <v>84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1059</v>
      </c>
      <c r="C2605">
        <v>94</v>
      </c>
      <c r="D2605">
        <v>116</v>
      </c>
      <c r="E2605">
        <v>521</v>
      </c>
      <c r="F2605">
        <v>481</v>
      </c>
      <c r="G2605" t="s">
        <v>1059</v>
      </c>
      <c r="H2605">
        <v>13000</v>
      </c>
      <c r="I2605">
        <v>177200000</v>
      </c>
      <c r="J2605" t="s">
        <v>715</v>
      </c>
      <c r="K2605" t="s">
        <v>324</v>
      </c>
      <c r="L2605" t="s">
        <v>10439</v>
      </c>
      <c r="M2605">
        <v>77366</v>
      </c>
      <c r="N2605">
        <v>14701</v>
      </c>
      <c r="O2605" t="s">
        <v>8427</v>
      </c>
      <c r="P2605">
        <v>1</v>
      </c>
      <c r="Q2605" t="s">
        <v>10440</v>
      </c>
      <c r="R2605" t="s">
        <v>10441</v>
      </c>
      <c r="S2605">
        <v>194</v>
      </c>
      <c r="T2605" t="s">
        <v>37</v>
      </c>
      <c r="U2605" t="s">
        <v>38</v>
      </c>
      <c r="V2605" t="s">
        <v>84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846</v>
      </c>
      <c r="C2606">
        <v>173</v>
      </c>
      <c r="D2606">
        <v>110</v>
      </c>
      <c r="E2606">
        <v>12000</v>
      </c>
      <c r="F2606">
        <v>555</v>
      </c>
      <c r="G2606" t="s">
        <v>1053</v>
      </c>
      <c r="H2606">
        <v>10000</v>
      </c>
      <c r="I2606">
        <v>176781728</v>
      </c>
      <c r="J2606" t="s">
        <v>821</v>
      </c>
      <c r="K2606" t="s">
        <v>313</v>
      </c>
      <c r="L2606" t="s">
        <v>10442</v>
      </c>
      <c r="M2606">
        <v>219171</v>
      </c>
      <c r="N2606">
        <v>13069</v>
      </c>
      <c r="O2606" t="s">
        <v>10443</v>
      </c>
      <c r="P2606">
        <v>2</v>
      </c>
      <c r="Q2606" t="s">
        <v>10444</v>
      </c>
      <c r="R2606" t="s">
        <v>10445</v>
      </c>
      <c r="S2606">
        <v>388</v>
      </c>
      <c r="T2606" t="s">
        <v>37</v>
      </c>
      <c r="U2606" t="s">
        <v>38</v>
      </c>
      <c r="V2606" t="s">
        <v>84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566</v>
      </c>
      <c r="C2607">
        <v>287</v>
      </c>
      <c r="D2607">
        <v>120</v>
      </c>
      <c r="E2607">
        <v>0</v>
      </c>
      <c r="F2607">
        <v>5</v>
      </c>
      <c r="G2607" t="s">
        <v>10446</v>
      </c>
      <c r="H2607">
        <v>103</v>
      </c>
      <c r="I2607">
        <v>128067808</v>
      </c>
      <c r="J2607" t="s">
        <v>821</v>
      </c>
      <c r="K2607" t="s">
        <v>10447</v>
      </c>
      <c r="L2607" t="s">
        <v>10448</v>
      </c>
      <c r="M2607">
        <v>217740</v>
      </c>
      <c r="N2607">
        <v>129</v>
      </c>
      <c r="O2607" t="s">
        <v>10449</v>
      </c>
      <c r="P2607">
        <v>3</v>
      </c>
      <c r="Q2607" t="s">
        <v>10450</v>
      </c>
      <c r="R2607" t="s">
        <v>10451</v>
      </c>
      <c r="S2607">
        <v>1641</v>
      </c>
      <c r="T2607" t="s">
        <v>940</v>
      </c>
      <c r="U2607" t="s">
        <v>10452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2596</v>
      </c>
      <c r="H2608">
        <v>18000</v>
      </c>
      <c r="I2608">
        <v>130058047</v>
      </c>
      <c r="J2608" t="s">
        <v>1473</v>
      </c>
      <c r="K2608" t="s">
        <v>99</v>
      </c>
      <c r="L2608" t="s">
        <v>10453</v>
      </c>
      <c r="M2608">
        <v>822500</v>
      </c>
      <c r="N2608">
        <v>19078</v>
      </c>
      <c r="O2608" t="s">
        <v>10454</v>
      </c>
      <c r="P2608">
        <v>0</v>
      </c>
      <c r="Q2608" t="s">
        <v>10455</v>
      </c>
      <c r="R2608" t="s">
        <v>10456</v>
      </c>
      <c r="S2608">
        <v>2715</v>
      </c>
      <c r="T2608" t="s">
        <v>37</v>
      </c>
      <c r="U2608" t="s">
        <v>38</v>
      </c>
      <c r="V2608" t="s">
        <v>350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1562</v>
      </c>
      <c r="C2609">
        <v>479</v>
      </c>
      <c r="D2609">
        <v>118</v>
      </c>
      <c r="E2609">
        <v>0</v>
      </c>
      <c r="F2609">
        <v>520</v>
      </c>
      <c r="G2609" t="s">
        <v>709</v>
      </c>
      <c r="H2609">
        <v>14000</v>
      </c>
      <c r="I2609">
        <v>138795342</v>
      </c>
      <c r="J2609" t="s">
        <v>3899</v>
      </c>
      <c r="K2609" t="s">
        <v>272</v>
      </c>
      <c r="L2609" t="s">
        <v>10457</v>
      </c>
      <c r="M2609">
        <v>503631</v>
      </c>
      <c r="N2609">
        <v>15732</v>
      </c>
      <c r="O2609" t="s">
        <v>962</v>
      </c>
      <c r="P2609">
        <v>0</v>
      </c>
      <c r="Q2609" t="s">
        <v>10458</v>
      </c>
      <c r="R2609" t="s">
        <v>10459</v>
      </c>
      <c r="S2609">
        <v>636</v>
      </c>
      <c r="T2609" t="s">
        <v>37</v>
      </c>
      <c r="U2609" t="s">
        <v>56</v>
      </c>
      <c r="V2609" t="s">
        <v>350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1239</v>
      </c>
      <c r="C2610">
        <v>27</v>
      </c>
      <c r="D2610">
        <v>107</v>
      </c>
      <c r="E2610">
        <v>425</v>
      </c>
      <c r="F2610">
        <v>247</v>
      </c>
      <c r="G2610" t="s">
        <v>8558</v>
      </c>
      <c r="H2610">
        <v>742</v>
      </c>
      <c r="I2610">
        <v>111936400</v>
      </c>
      <c r="J2610" t="s">
        <v>541</v>
      </c>
      <c r="K2610" t="s">
        <v>797</v>
      </c>
      <c r="L2610" t="s">
        <v>10460</v>
      </c>
      <c r="M2610">
        <v>87538</v>
      </c>
      <c r="N2610">
        <v>2151</v>
      </c>
      <c r="O2610" t="s">
        <v>10461</v>
      </c>
      <c r="P2610">
        <v>1</v>
      </c>
      <c r="Q2610" t="s">
        <v>10462</v>
      </c>
      <c r="R2610" t="s">
        <v>10463</v>
      </c>
      <c r="S2610">
        <v>79</v>
      </c>
      <c r="T2610" t="s">
        <v>37</v>
      </c>
      <c r="U2610" t="s">
        <v>38</v>
      </c>
      <c r="V2610" t="s">
        <v>84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10464</v>
      </c>
      <c r="H2611">
        <v>460</v>
      </c>
      <c r="J2611" t="s">
        <v>1112</v>
      </c>
      <c r="K2611" t="s">
        <v>10465</v>
      </c>
      <c r="L2611" t="s">
        <v>10466</v>
      </c>
      <c r="M2611">
        <v>18058</v>
      </c>
      <c r="N2611">
        <v>2380</v>
      </c>
      <c r="O2611" t="s">
        <v>10467</v>
      </c>
      <c r="P2611">
        <v>0</v>
      </c>
      <c r="Q2611" t="s">
        <v>10468</v>
      </c>
      <c r="R2611" t="s">
        <v>10469</v>
      </c>
      <c r="S2611">
        <v>68</v>
      </c>
      <c r="T2611" t="s">
        <v>37</v>
      </c>
      <c r="U2611" t="s">
        <v>38</v>
      </c>
      <c r="V2611" t="s">
        <v>589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10470</v>
      </c>
      <c r="C2612">
        <v>60</v>
      </c>
      <c r="D2612">
        <v>102</v>
      </c>
      <c r="E2612">
        <v>4</v>
      </c>
      <c r="F2612">
        <v>882</v>
      </c>
      <c r="G2612" t="s">
        <v>278</v>
      </c>
      <c r="H2612">
        <v>17000</v>
      </c>
      <c r="I2612">
        <v>317040</v>
      </c>
      <c r="J2612" t="s">
        <v>151</v>
      </c>
      <c r="K2612" t="s">
        <v>331</v>
      </c>
      <c r="L2612" t="s">
        <v>10471</v>
      </c>
      <c r="M2612">
        <v>6723</v>
      </c>
      <c r="N2612">
        <v>30978</v>
      </c>
      <c r="O2612" t="s">
        <v>134</v>
      </c>
      <c r="P2612">
        <v>1</v>
      </c>
      <c r="Q2612" t="s">
        <v>10472</v>
      </c>
      <c r="R2612" t="s">
        <v>10473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251</v>
      </c>
      <c r="C2613">
        <v>70</v>
      </c>
      <c r="D2613">
        <v>154</v>
      </c>
      <c r="E2613">
        <v>14000</v>
      </c>
      <c r="F2613">
        <v>271</v>
      </c>
      <c r="G2613" t="s">
        <v>10474</v>
      </c>
      <c r="H2613">
        <v>852</v>
      </c>
      <c r="I2613">
        <v>94175854</v>
      </c>
      <c r="J2613" t="s">
        <v>1473</v>
      </c>
      <c r="K2613" t="s">
        <v>492</v>
      </c>
      <c r="L2613" t="s">
        <v>10475</v>
      </c>
      <c r="M2613">
        <v>60988</v>
      </c>
      <c r="N2613">
        <v>2592</v>
      </c>
      <c r="O2613" t="s">
        <v>263</v>
      </c>
      <c r="P2613">
        <v>0</v>
      </c>
      <c r="Q2613" t="s">
        <v>10476</v>
      </c>
      <c r="R2613" t="s">
        <v>10477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10478</v>
      </c>
      <c r="C2614">
        <v>43</v>
      </c>
      <c r="D2614">
        <v>103</v>
      </c>
      <c r="E2614">
        <v>2</v>
      </c>
      <c r="F2614">
        <v>13</v>
      </c>
      <c r="G2614" t="s">
        <v>10479</v>
      </c>
      <c r="H2614">
        <v>94</v>
      </c>
      <c r="J2614" t="s">
        <v>10480</v>
      </c>
      <c r="K2614" t="s">
        <v>10481</v>
      </c>
      <c r="L2614" t="s">
        <v>10482</v>
      </c>
      <c r="M2614">
        <v>2659</v>
      </c>
      <c r="N2614">
        <v>213</v>
      </c>
      <c r="O2614" t="s">
        <v>10483</v>
      </c>
      <c r="P2614">
        <v>2</v>
      </c>
      <c r="Q2614" t="s">
        <v>10484</v>
      </c>
      <c r="R2614" t="s">
        <v>10485</v>
      </c>
      <c r="S2614">
        <v>25</v>
      </c>
      <c r="T2614" t="s">
        <v>10486</v>
      </c>
      <c r="U2614" t="s">
        <v>3480</v>
      </c>
      <c r="V2614" t="s">
        <v>350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1030</v>
      </c>
      <c r="C2615">
        <v>1</v>
      </c>
      <c r="D2615">
        <v>141</v>
      </c>
      <c r="E2615">
        <v>335</v>
      </c>
      <c r="F2615">
        <v>635</v>
      </c>
      <c r="G2615" t="s">
        <v>468</v>
      </c>
      <c r="H2615">
        <v>11000</v>
      </c>
      <c r="J2615" t="s">
        <v>1031</v>
      </c>
      <c r="K2615" t="s">
        <v>283</v>
      </c>
      <c r="L2615" t="s">
        <v>1032</v>
      </c>
      <c r="M2615">
        <v>62</v>
      </c>
      <c r="N2615">
        <v>13390</v>
      </c>
      <c r="O2615" t="s">
        <v>783</v>
      </c>
      <c r="P2615">
        <v>2</v>
      </c>
      <c r="Q2615" t="s">
        <v>10487</v>
      </c>
      <c r="R2615" t="s">
        <v>1033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10488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7684</v>
      </c>
      <c r="K2616" t="s">
        <v>233</v>
      </c>
      <c r="L2616" t="s">
        <v>10489</v>
      </c>
      <c r="M2616">
        <v>467613</v>
      </c>
      <c r="N2616">
        <v>20295</v>
      </c>
      <c r="O2616" t="s">
        <v>10490</v>
      </c>
      <c r="P2616">
        <v>1</v>
      </c>
      <c r="Q2616" t="s">
        <v>10491</v>
      </c>
      <c r="R2616" t="s">
        <v>10492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10130</v>
      </c>
      <c r="C2617">
        <v>25</v>
      </c>
      <c r="D2617">
        <v>109</v>
      </c>
      <c r="E2617">
        <v>6</v>
      </c>
      <c r="F2617">
        <v>271</v>
      </c>
      <c r="G2617" t="s">
        <v>1321</v>
      </c>
      <c r="H2617">
        <v>1000</v>
      </c>
      <c r="I2617">
        <v>69800000</v>
      </c>
      <c r="J2617" t="s">
        <v>3976</v>
      </c>
      <c r="K2617" t="s">
        <v>1990</v>
      </c>
      <c r="L2617" t="s">
        <v>10493</v>
      </c>
      <c r="M2617">
        <v>18140</v>
      </c>
      <c r="N2617">
        <v>2419</v>
      </c>
      <c r="O2617" t="s">
        <v>6226</v>
      </c>
      <c r="P2617">
        <v>1</v>
      </c>
      <c r="Q2617" t="s">
        <v>10494</v>
      </c>
      <c r="R2617" t="s">
        <v>10495</v>
      </c>
      <c r="S2617">
        <v>60</v>
      </c>
      <c r="T2617" t="s">
        <v>37</v>
      </c>
      <c r="U2617" t="s">
        <v>38</v>
      </c>
      <c r="V2617" t="s">
        <v>350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422</v>
      </c>
      <c r="C2618">
        <v>46</v>
      </c>
      <c r="D2618">
        <v>124</v>
      </c>
      <c r="E2618">
        <v>150</v>
      </c>
      <c r="F2618">
        <v>572</v>
      </c>
      <c r="G2618" t="s">
        <v>5532</v>
      </c>
      <c r="H2618">
        <v>874</v>
      </c>
      <c r="I2618">
        <v>79900000</v>
      </c>
      <c r="J2618" t="s">
        <v>4293</v>
      </c>
      <c r="K2618" t="s">
        <v>2891</v>
      </c>
      <c r="L2618" t="s">
        <v>10496</v>
      </c>
      <c r="M2618">
        <v>12974</v>
      </c>
      <c r="N2618">
        <v>2667</v>
      </c>
      <c r="O2618" t="s">
        <v>10497</v>
      </c>
      <c r="P2618">
        <v>0</v>
      </c>
      <c r="Q2618" t="s">
        <v>10498</v>
      </c>
      <c r="R2618" t="s">
        <v>10499</v>
      </c>
      <c r="S2618">
        <v>84</v>
      </c>
      <c r="T2618" t="s">
        <v>37</v>
      </c>
      <c r="U2618" t="s">
        <v>38</v>
      </c>
      <c r="V2618" t="s">
        <v>84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1064</v>
      </c>
      <c r="C2619">
        <v>111</v>
      </c>
      <c r="D2619">
        <v>94</v>
      </c>
      <c r="E2619">
        <v>87</v>
      </c>
      <c r="F2619">
        <v>569</v>
      </c>
      <c r="G2619" t="s">
        <v>8210</v>
      </c>
      <c r="H2619">
        <v>17000</v>
      </c>
      <c r="I2619">
        <v>64001297</v>
      </c>
      <c r="J2619" t="s">
        <v>1349</v>
      </c>
      <c r="K2619" t="s">
        <v>295</v>
      </c>
      <c r="L2619" t="s">
        <v>10500</v>
      </c>
      <c r="M2619">
        <v>32002</v>
      </c>
      <c r="N2619">
        <v>20154</v>
      </c>
      <c r="O2619" t="s">
        <v>1049</v>
      </c>
      <c r="P2619">
        <v>1</v>
      </c>
      <c r="Q2619" t="s">
        <v>10501</v>
      </c>
      <c r="R2619" t="s">
        <v>10502</v>
      </c>
      <c r="S2619">
        <v>103</v>
      </c>
      <c r="T2619" t="s">
        <v>37</v>
      </c>
      <c r="U2619" t="s">
        <v>38</v>
      </c>
      <c r="V2619" t="s">
        <v>84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10503</v>
      </c>
      <c r="C2620">
        <v>393</v>
      </c>
      <c r="D2620">
        <v>100</v>
      </c>
      <c r="E2620">
        <v>127</v>
      </c>
      <c r="F2620">
        <v>250</v>
      </c>
      <c r="G2620" t="s">
        <v>10504</v>
      </c>
      <c r="H2620">
        <v>1000</v>
      </c>
      <c r="I2620">
        <v>71588220</v>
      </c>
      <c r="J2620" t="s">
        <v>5192</v>
      </c>
      <c r="K2620" t="s">
        <v>4074</v>
      </c>
      <c r="L2620" t="s">
        <v>10505</v>
      </c>
      <c r="M2620">
        <v>134869</v>
      </c>
      <c r="N2620">
        <v>1949</v>
      </c>
      <c r="O2620" t="s">
        <v>10506</v>
      </c>
      <c r="P2620">
        <v>1</v>
      </c>
      <c r="Q2620" t="s">
        <v>10507</v>
      </c>
      <c r="R2620" t="s">
        <v>10508</v>
      </c>
      <c r="S2620">
        <v>304</v>
      </c>
      <c r="T2620" t="s">
        <v>37</v>
      </c>
      <c r="U2620" t="s">
        <v>182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3153</v>
      </c>
      <c r="C2621">
        <v>318</v>
      </c>
      <c r="D2621">
        <v>101</v>
      </c>
      <c r="E2621">
        <v>0</v>
      </c>
      <c r="F2621">
        <v>598</v>
      </c>
      <c r="G2621" t="s">
        <v>7965</v>
      </c>
      <c r="H2621">
        <v>2000</v>
      </c>
      <c r="I2621">
        <v>47000000</v>
      </c>
      <c r="J2621" t="s">
        <v>3330</v>
      </c>
      <c r="K2621" t="s">
        <v>844</v>
      </c>
      <c r="L2621" t="s">
        <v>9956</v>
      </c>
      <c r="M2621">
        <v>157857</v>
      </c>
      <c r="N2621">
        <v>4400</v>
      </c>
      <c r="O2621" t="s">
        <v>3331</v>
      </c>
      <c r="P2621">
        <v>0</v>
      </c>
      <c r="Q2621" t="s">
        <v>9957</v>
      </c>
      <c r="R2621" t="s">
        <v>9958</v>
      </c>
      <c r="S2621">
        <v>1191</v>
      </c>
      <c r="T2621" t="s">
        <v>37</v>
      </c>
      <c r="U2621" t="s">
        <v>38</v>
      </c>
      <c r="V2621" t="s">
        <v>350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2004</v>
      </c>
      <c r="C2622">
        <v>55</v>
      </c>
      <c r="D2622">
        <v>98</v>
      </c>
      <c r="E2622">
        <v>11000</v>
      </c>
      <c r="F2622">
        <v>624</v>
      </c>
      <c r="G2622" t="s">
        <v>925</v>
      </c>
      <c r="H2622">
        <v>816</v>
      </c>
      <c r="I2622">
        <v>61400000</v>
      </c>
      <c r="J2622" t="s">
        <v>2005</v>
      </c>
      <c r="K2622" t="s">
        <v>5532</v>
      </c>
      <c r="L2622" t="s">
        <v>10509</v>
      </c>
      <c r="M2622">
        <v>71183</v>
      </c>
      <c r="N2622">
        <v>3617</v>
      </c>
      <c r="O2622" t="s">
        <v>1126</v>
      </c>
      <c r="P2622">
        <v>1</v>
      </c>
      <c r="Q2622" t="s">
        <v>10510</v>
      </c>
      <c r="R2622" t="s">
        <v>10511</v>
      </c>
      <c r="S2622">
        <v>183</v>
      </c>
      <c r="T2622" t="s">
        <v>37</v>
      </c>
      <c r="U2622" t="s">
        <v>38</v>
      </c>
      <c r="V2622" t="s">
        <v>350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8451</v>
      </c>
      <c r="C2623">
        <v>157</v>
      </c>
      <c r="D2623">
        <v>102</v>
      </c>
      <c r="E2623">
        <v>79</v>
      </c>
      <c r="F2623">
        <v>27</v>
      </c>
      <c r="G2623" t="s">
        <v>10512</v>
      </c>
      <c r="H2623">
        <v>925</v>
      </c>
      <c r="I2623">
        <v>101978840</v>
      </c>
      <c r="J2623" t="s">
        <v>809</v>
      </c>
      <c r="K2623" t="s">
        <v>10513</v>
      </c>
      <c r="L2623" t="s">
        <v>10514</v>
      </c>
      <c r="M2623">
        <v>77724</v>
      </c>
      <c r="N2623">
        <v>1018</v>
      </c>
      <c r="O2623" t="s">
        <v>10515</v>
      </c>
      <c r="P2623">
        <v>0</v>
      </c>
      <c r="Q2623" t="s">
        <v>10516</v>
      </c>
      <c r="R2623" t="s">
        <v>10517</v>
      </c>
      <c r="S2623">
        <v>162</v>
      </c>
      <c r="T2623" t="s">
        <v>37</v>
      </c>
      <c r="U2623" t="s">
        <v>38</v>
      </c>
      <c r="V2623" t="s">
        <v>350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3433</v>
      </c>
      <c r="C2624">
        <v>280</v>
      </c>
      <c r="D2624">
        <v>94</v>
      </c>
      <c r="E2624">
        <v>350</v>
      </c>
      <c r="F2624">
        <v>39</v>
      </c>
      <c r="G2624" t="s">
        <v>10518</v>
      </c>
      <c r="H2624">
        <v>326</v>
      </c>
      <c r="I2624">
        <v>56437947</v>
      </c>
      <c r="J2624" t="s">
        <v>760</v>
      </c>
      <c r="K2624" t="s">
        <v>9431</v>
      </c>
      <c r="L2624" t="s">
        <v>10519</v>
      </c>
      <c r="M2624">
        <v>85333</v>
      </c>
      <c r="N2624">
        <v>486</v>
      </c>
      <c r="O2624" t="s">
        <v>5381</v>
      </c>
      <c r="P2624">
        <v>0</v>
      </c>
      <c r="Q2624" t="s">
        <v>10520</v>
      </c>
      <c r="R2624" t="s">
        <v>10521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173</v>
      </c>
      <c r="C2625">
        <v>109</v>
      </c>
      <c r="D2625">
        <v>92</v>
      </c>
      <c r="E2625">
        <v>13000</v>
      </c>
      <c r="F2625">
        <v>217</v>
      </c>
      <c r="G2625" t="s">
        <v>802</v>
      </c>
      <c r="H2625">
        <v>925</v>
      </c>
      <c r="I2625">
        <v>73326666</v>
      </c>
      <c r="J2625" t="s">
        <v>1269</v>
      </c>
      <c r="K2625" t="s">
        <v>878</v>
      </c>
      <c r="L2625" t="s">
        <v>10522</v>
      </c>
      <c r="M2625">
        <v>189413</v>
      </c>
      <c r="N2625">
        <v>1953</v>
      </c>
      <c r="O2625" t="s">
        <v>10523</v>
      </c>
      <c r="P2625">
        <v>3</v>
      </c>
      <c r="Q2625" t="s">
        <v>10524</v>
      </c>
      <c r="R2625" t="s">
        <v>10525</v>
      </c>
      <c r="S2625">
        <v>306</v>
      </c>
      <c r="T2625" t="s">
        <v>37</v>
      </c>
      <c r="U2625" t="s">
        <v>38</v>
      </c>
      <c r="V2625" t="s">
        <v>84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7302</v>
      </c>
      <c r="C2626">
        <v>41</v>
      </c>
      <c r="D2626">
        <v>113</v>
      </c>
      <c r="E2626">
        <v>0</v>
      </c>
      <c r="F2626">
        <v>607</v>
      </c>
      <c r="G2626" t="s">
        <v>1796</v>
      </c>
      <c r="H2626">
        <v>2000</v>
      </c>
      <c r="I2626">
        <v>55184721</v>
      </c>
      <c r="J2626" t="s">
        <v>1188</v>
      </c>
      <c r="K2626" t="s">
        <v>4219</v>
      </c>
      <c r="L2626" t="s">
        <v>10526</v>
      </c>
      <c r="M2626">
        <v>9811</v>
      </c>
      <c r="N2626">
        <v>6510</v>
      </c>
      <c r="O2626" t="s">
        <v>8588</v>
      </c>
      <c r="P2626">
        <v>8</v>
      </c>
      <c r="Q2626" t="s">
        <v>10527</v>
      </c>
      <c r="R2626" t="s">
        <v>10528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10529</v>
      </c>
      <c r="C2627">
        <v>27</v>
      </c>
      <c r="D2627">
        <v>115</v>
      </c>
      <c r="E2627">
        <v>44</v>
      </c>
      <c r="F2627">
        <v>902</v>
      </c>
      <c r="G2627" t="s">
        <v>76</v>
      </c>
      <c r="H2627">
        <v>23000</v>
      </c>
      <c r="I2627">
        <v>50003300</v>
      </c>
      <c r="J2627" t="s">
        <v>10530</v>
      </c>
      <c r="K2627" t="s">
        <v>58</v>
      </c>
      <c r="L2627" t="s">
        <v>10531</v>
      </c>
      <c r="M2627">
        <v>36624</v>
      </c>
      <c r="N2627">
        <v>29370</v>
      </c>
      <c r="O2627" t="s">
        <v>3567</v>
      </c>
      <c r="P2627">
        <v>4</v>
      </c>
      <c r="Q2627" t="s">
        <v>10532</v>
      </c>
      <c r="R2627" t="s">
        <v>10533</v>
      </c>
      <c r="S2627">
        <v>132</v>
      </c>
      <c r="T2627" t="s">
        <v>37</v>
      </c>
      <c r="U2627" t="s">
        <v>38</v>
      </c>
      <c r="V2627" t="s">
        <v>84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10534</v>
      </c>
      <c r="C2628">
        <v>462</v>
      </c>
      <c r="D2628">
        <v>95</v>
      </c>
      <c r="E2628">
        <v>43</v>
      </c>
      <c r="F2628">
        <v>259</v>
      </c>
      <c r="G2628" t="s">
        <v>9431</v>
      </c>
      <c r="H2628">
        <v>11000</v>
      </c>
      <c r="I2628">
        <v>54322273</v>
      </c>
      <c r="J2628" t="s">
        <v>489</v>
      </c>
      <c r="K2628" t="s">
        <v>90</v>
      </c>
      <c r="L2628" t="s">
        <v>10535</v>
      </c>
      <c r="M2628">
        <v>139749</v>
      </c>
      <c r="N2628">
        <v>11946</v>
      </c>
      <c r="O2628" t="s">
        <v>10536</v>
      </c>
      <c r="P2628">
        <v>0</v>
      </c>
      <c r="Q2628" t="s">
        <v>10537</v>
      </c>
      <c r="R2628" t="s">
        <v>10538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868</v>
      </c>
      <c r="C2629">
        <v>152</v>
      </c>
      <c r="D2629">
        <v>87</v>
      </c>
      <c r="E2629">
        <v>165</v>
      </c>
      <c r="F2629">
        <v>383</v>
      </c>
      <c r="G2629" t="s">
        <v>10539</v>
      </c>
      <c r="H2629">
        <v>1000</v>
      </c>
      <c r="I2629">
        <v>47860214</v>
      </c>
      <c r="J2629" t="s">
        <v>3330</v>
      </c>
      <c r="K2629" t="s">
        <v>2471</v>
      </c>
      <c r="L2629" t="s">
        <v>10540</v>
      </c>
      <c r="M2629">
        <v>34711</v>
      </c>
      <c r="N2629">
        <v>2452</v>
      </c>
      <c r="O2629" t="s">
        <v>1419</v>
      </c>
      <c r="P2629">
        <v>0</v>
      </c>
      <c r="Q2629" t="s">
        <v>10541</v>
      </c>
      <c r="R2629" t="s">
        <v>10542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453</v>
      </c>
      <c r="C2630">
        <v>69</v>
      </c>
      <c r="D2630">
        <v>88</v>
      </c>
      <c r="E2630">
        <v>189</v>
      </c>
      <c r="F2630">
        <v>799</v>
      </c>
      <c r="G2630" t="s">
        <v>6818</v>
      </c>
      <c r="H2630">
        <v>934</v>
      </c>
      <c r="I2630">
        <v>47811275</v>
      </c>
      <c r="J2630" t="s">
        <v>1115</v>
      </c>
      <c r="K2630" t="s">
        <v>6091</v>
      </c>
      <c r="L2630" t="s">
        <v>10543</v>
      </c>
      <c r="M2630">
        <v>29008</v>
      </c>
      <c r="N2630">
        <v>3707</v>
      </c>
      <c r="O2630" t="s">
        <v>10544</v>
      </c>
      <c r="P2630">
        <v>1</v>
      </c>
      <c r="Q2630" t="s">
        <v>10545</v>
      </c>
      <c r="R2630" t="s">
        <v>10546</v>
      </c>
      <c r="S2630">
        <v>99</v>
      </c>
      <c r="T2630" t="s">
        <v>37</v>
      </c>
      <c r="U2630" t="s">
        <v>38</v>
      </c>
      <c r="V2630" t="s">
        <v>84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3823</v>
      </c>
      <c r="C2631">
        <v>140</v>
      </c>
      <c r="D2631">
        <v>183</v>
      </c>
      <c r="E2631">
        <v>517</v>
      </c>
      <c r="F2631">
        <v>652</v>
      </c>
      <c r="G2631" t="s">
        <v>1121</v>
      </c>
      <c r="H2631">
        <v>22000</v>
      </c>
      <c r="J2631" t="s">
        <v>1469</v>
      </c>
      <c r="K2631" t="s">
        <v>850</v>
      </c>
      <c r="L2631" t="s">
        <v>10547</v>
      </c>
      <c r="M2631">
        <v>232577</v>
      </c>
      <c r="N2631">
        <v>34025</v>
      </c>
      <c r="O2631" t="s">
        <v>6055</v>
      </c>
      <c r="P2631">
        <v>2</v>
      </c>
      <c r="Q2631" t="s">
        <v>10548</v>
      </c>
      <c r="R2631" t="s">
        <v>10549</v>
      </c>
      <c r="S2631">
        <v>1026</v>
      </c>
      <c r="T2631" t="s">
        <v>37</v>
      </c>
      <c r="U2631" t="s">
        <v>56</v>
      </c>
      <c r="V2631" t="s">
        <v>350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1371</v>
      </c>
      <c r="C2632">
        <v>130</v>
      </c>
      <c r="D2632">
        <v>97</v>
      </c>
      <c r="E2632">
        <v>272</v>
      </c>
      <c r="F2632">
        <v>957</v>
      </c>
      <c r="G2632" t="s">
        <v>76</v>
      </c>
      <c r="H2632">
        <v>22000</v>
      </c>
      <c r="I2632">
        <v>43022524</v>
      </c>
      <c r="J2632" t="s">
        <v>1188</v>
      </c>
      <c r="K2632" t="s">
        <v>850</v>
      </c>
      <c r="L2632" t="s">
        <v>10550</v>
      </c>
      <c r="M2632">
        <v>67604</v>
      </c>
      <c r="N2632">
        <v>29252</v>
      </c>
      <c r="O2632" t="s">
        <v>542</v>
      </c>
      <c r="P2632">
        <v>0</v>
      </c>
      <c r="Q2632" t="s">
        <v>10551</v>
      </c>
      <c r="R2632" t="s">
        <v>10552</v>
      </c>
      <c r="S2632">
        <v>218</v>
      </c>
      <c r="T2632" t="s">
        <v>37</v>
      </c>
      <c r="U2632" t="s">
        <v>38</v>
      </c>
      <c r="V2632" t="s">
        <v>350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10553</v>
      </c>
      <c r="C2633">
        <v>66</v>
      </c>
      <c r="D2633">
        <v>94</v>
      </c>
      <c r="E2633">
        <v>13</v>
      </c>
      <c r="F2633">
        <v>566</v>
      </c>
      <c r="G2633" t="s">
        <v>10554</v>
      </c>
      <c r="H2633">
        <v>925</v>
      </c>
      <c r="I2633">
        <v>42672630</v>
      </c>
      <c r="J2633" t="s">
        <v>10555</v>
      </c>
      <c r="K2633" t="s">
        <v>10556</v>
      </c>
      <c r="L2633" t="s">
        <v>10557</v>
      </c>
      <c r="M2633">
        <v>27580</v>
      </c>
      <c r="N2633">
        <v>3423</v>
      </c>
      <c r="O2633" t="s">
        <v>907</v>
      </c>
      <c r="P2633">
        <v>1</v>
      </c>
      <c r="Q2633" t="s">
        <v>10558</v>
      </c>
      <c r="R2633" t="s">
        <v>10559</v>
      </c>
      <c r="S2633">
        <v>172</v>
      </c>
      <c r="T2633" t="s">
        <v>37</v>
      </c>
      <c r="U2633" t="s">
        <v>38</v>
      </c>
      <c r="V2633" t="s">
        <v>84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10560</v>
      </c>
      <c r="C2634">
        <v>238</v>
      </c>
      <c r="D2634">
        <v>112</v>
      </c>
      <c r="E2634">
        <v>29</v>
      </c>
      <c r="F2634">
        <v>874</v>
      </c>
      <c r="G2634" t="s">
        <v>1273</v>
      </c>
      <c r="H2634">
        <v>12000</v>
      </c>
      <c r="I2634">
        <v>42919096</v>
      </c>
      <c r="J2634" t="s">
        <v>499</v>
      </c>
      <c r="K2634" t="s">
        <v>570</v>
      </c>
      <c r="L2634" t="s">
        <v>10561</v>
      </c>
      <c r="M2634">
        <v>64747</v>
      </c>
      <c r="N2634">
        <v>15800</v>
      </c>
      <c r="O2634" t="s">
        <v>4132</v>
      </c>
      <c r="P2634">
        <v>1</v>
      </c>
      <c r="Q2634" t="s">
        <v>10562</v>
      </c>
      <c r="R2634" t="s">
        <v>10563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10564</v>
      </c>
      <c r="C2635">
        <v>198</v>
      </c>
      <c r="D2635">
        <v>98</v>
      </c>
      <c r="E2635">
        <v>66</v>
      </c>
      <c r="F2635">
        <v>562</v>
      </c>
      <c r="G2635" t="s">
        <v>2825</v>
      </c>
      <c r="H2635">
        <v>3000</v>
      </c>
      <c r="I2635">
        <v>42592530</v>
      </c>
      <c r="J2635" t="s">
        <v>482</v>
      </c>
      <c r="K2635" t="s">
        <v>759</v>
      </c>
      <c r="L2635" t="s">
        <v>10565</v>
      </c>
      <c r="M2635">
        <v>29867</v>
      </c>
      <c r="N2635">
        <v>4567</v>
      </c>
      <c r="O2635" t="s">
        <v>10566</v>
      </c>
      <c r="P2635">
        <v>0</v>
      </c>
      <c r="Q2635" t="s">
        <v>10567</v>
      </c>
      <c r="R2635" t="s">
        <v>10568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2689</v>
      </c>
      <c r="C2636">
        <v>154</v>
      </c>
      <c r="D2636">
        <v>104</v>
      </c>
      <c r="E2636">
        <v>0</v>
      </c>
      <c r="F2636">
        <v>1000</v>
      </c>
      <c r="G2636" t="s">
        <v>296</v>
      </c>
      <c r="H2636">
        <v>4000</v>
      </c>
      <c r="I2636">
        <v>40064955</v>
      </c>
      <c r="J2636" t="s">
        <v>4834</v>
      </c>
      <c r="K2636" t="s">
        <v>391</v>
      </c>
      <c r="L2636" t="s">
        <v>10569</v>
      </c>
      <c r="M2636">
        <v>92074</v>
      </c>
      <c r="N2636">
        <v>12170</v>
      </c>
      <c r="O2636" t="s">
        <v>3790</v>
      </c>
      <c r="P2636">
        <v>1</v>
      </c>
      <c r="Q2636" t="s">
        <v>10570</v>
      </c>
      <c r="R2636" t="s">
        <v>10571</v>
      </c>
      <c r="S2636">
        <v>502</v>
      </c>
      <c r="T2636" t="s">
        <v>37</v>
      </c>
      <c r="U2636" t="s">
        <v>38</v>
      </c>
      <c r="V2636" t="s">
        <v>350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3810</v>
      </c>
      <c r="C2637">
        <v>19</v>
      </c>
      <c r="D2637">
        <v>118</v>
      </c>
      <c r="E2637">
        <v>13</v>
      </c>
      <c r="F2637">
        <v>2</v>
      </c>
      <c r="G2637" t="s">
        <v>10572</v>
      </c>
      <c r="H2637">
        <v>90</v>
      </c>
      <c r="I2637">
        <v>39100956</v>
      </c>
      <c r="J2637" t="s">
        <v>2082</v>
      </c>
      <c r="K2637" t="s">
        <v>10573</v>
      </c>
      <c r="L2637" t="s">
        <v>10574</v>
      </c>
      <c r="M2637">
        <v>13442</v>
      </c>
      <c r="N2637">
        <v>114</v>
      </c>
      <c r="O2637" t="s">
        <v>10575</v>
      </c>
      <c r="P2637">
        <v>0</v>
      </c>
      <c r="Q2637" t="s">
        <v>10576</v>
      </c>
      <c r="R2637" t="s">
        <v>10577</v>
      </c>
      <c r="S2637">
        <v>59</v>
      </c>
      <c r="T2637" t="s">
        <v>37</v>
      </c>
      <c r="U2637" t="s">
        <v>38</v>
      </c>
      <c r="V2637" t="s">
        <v>350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716</v>
      </c>
      <c r="C2638">
        <v>131</v>
      </c>
      <c r="D2638">
        <v>120</v>
      </c>
      <c r="E2638">
        <v>446</v>
      </c>
      <c r="F2638">
        <v>1000</v>
      </c>
      <c r="G2638" t="s">
        <v>869</v>
      </c>
      <c r="H2638">
        <v>22000</v>
      </c>
      <c r="I2638">
        <v>44886089</v>
      </c>
      <c r="J2638" t="s">
        <v>1018</v>
      </c>
      <c r="K2638" t="s">
        <v>850</v>
      </c>
      <c r="L2638" t="s">
        <v>10578</v>
      </c>
      <c r="M2638">
        <v>69576</v>
      </c>
      <c r="N2638">
        <v>40117</v>
      </c>
      <c r="O2638" t="s">
        <v>446</v>
      </c>
      <c r="P2638">
        <v>3</v>
      </c>
      <c r="Q2638" t="s">
        <v>10579</v>
      </c>
      <c r="R2638" t="s">
        <v>10580</v>
      </c>
      <c r="S2638">
        <v>207</v>
      </c>
      <c r="T2638" t="s">
        <v>37</v>
      </c>
      <c r="U2638" t="s">
        <v>38</v>
      </c>
      <c r="V2638" t="s">
        <v>350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10581</v>
      </c>
      <c r="C2639">
        <v>97</v>
      </c>
      <c r="D2639">
        <v>99</v>
      </c>
      <c r="E2639">
        <v>11</v>
      </c>
      <c r="F2639">
        <v>971</v>
      </c>
      <c r="G2639" t="s">
        <v>10582</v>
      </c>
      <c r="H2639">
        <v>11000</v>
      </c>
      <c r="I2639">
        <v>37882551</v>
      </c>
      <c r="J2639" t="s">
        <v>809</v>
      </c>
      <c r="K2639" t="s">
        <v>154</v>
      </c>
      <c r="L2639" t="s">
        <v>10583</v>
      </c>
      <c r="M2639">
        <v>80305</v>
      </c>
      <c r="N2639">
        <v>15369</v>
      </c>
      <c r="O2639" t="s">
        <v>2127</v>
      </c>
      <c r="P2639">
        <v>0</v>
      </c>
      <c r="Q2639" t="s">
        <v>10584</v>
      </c>
      <c r="R2639" t="s">
        <v>10585</v>
      </c>
      <c r="S2639">
        <v>393</v>
      </c>
      <c r="T2639" t="s">
        <v>37</v>
      </c>
      <c r="U2639" t="s">
        <v>38</v>
      </c>
      <c r="V2639" t="s">
        <v>350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304</v>
      </c>
      <c r="C2640">
        <v>355</v>
      </c>
      <c r="D2640">
        <v>109</v>
      </c>
      <c r="E2640">
        <v>453</v>
      </c>
      <c r="F2640">
        <v>953</v>
      </c>
      <c r="G2640" t="s">
        <v>1151</v>
      </c>
      <c r="H2640">
        <v>15000</v>
      </c>
      <c r="I2640">
        <v>40983001</v>
      </c>
      <c r="J2640" t="s">
        <v>1018</v>
      </c>
      <c r="K2640" t="s">
        <v>246</v>
      </c>
      <c r="L2640" t="s">
        <v>10586</v>
      </c>
      <c r="M2640">
        <v>181025</v>
      </c>
      <c r="N2640">
        <v>27788</v>
      </c>
      <c r="O2640" t="s">
        <v>376</v>
      </c>
      <c r="P2640">
        <v>2</v>
      </c>
      <c r="Q2640" t="s">
        <v>10587</v>
      </c>
      <c r="R2640" t="s">
        <v>10588</v>
      </c>
      <c r="S2640">
        <v>336</v>
      </c>
      <c r="T2640" t="s">
        <v>37</v>
      </c>
      <c r="U2640" t="s">
        <v>38</v>
      </c>
      <c r="V2640" t="s">
        <v>350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1452</v>
      </c>
      <c r="C2641">
        <v>138</v>
      </c>
      <c r="D2641">
        <v>105</v>
      </c>
      <c r="E2641">
        <v>488</v>
      </c>
      <c r="F2641">
        <v>13000</v>
      </c>
      <c r="G2641" t="s">
        <v>383</v>
      </c>
      <c r="H2641">
        <v>15000</v>
      </c>
      <c r="I2641">
        <v>20991497</v>
      </c>
      <c r="J2641" t="s">
        <v>715</v>
      </c>
      <c r="K2641" t="s">
        <v>131</v>
      </c>
      <c r="L2641" t="s">
        <v>4984</v>
      </c>
      <c r="M2641">
        <v>39782</v>
      </c>
      <c r="N2641">
        <v>44037</v>
      </c>
      <c r="O2641" t="s">
        <v>324</v>
      </c>
      <c r="P2641">
        <v>1</v>
      </c>
      <c r="Q2641" t="s">
        <v>4985</v>
      </c>
      <c r="R2641" t="s">
        <v>4986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299</v>
      </c>
      <c r="C2642">
        <v>102</v>
      </c>
      <c r="D2642">
        <v>106</v>
      </c>
      <c r="E2642">
        <v>357</v>
      </c>
      <c r="F2642">
        <v>883</v>
      </c>
      <c r="G2642" t="s">
        <v>1246</v>
      </c>
      <c r="H2642">
        <v>23000</v>
      </c>
      <c r="I2642">
        <v>35007180</v>
      </c>
      <c r="J2642" t="s">
        <v>282</v>
      </c>
      <c r="K2642" t="s">
        <v>222</v>
      </c>
      <c r="L2642" t="s">
        <v>10589</v>
      </c>
      <c r="M2642">
        <v>26846</v>
      </c>
      <c r="N2642">
        <v>26652</v>
      </c>
      <c r="O2642" t="s">
        <v>10590</v>
      </c>
      <c r="P2642">
        <v>0</v>
      </c>
      <c r="Q2642" t="s">
        <v>10591</v>
      </c>
      <c r="R2642" t="s">
        <v>10592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10593</v>
      </c>
      <c r="C2643">
        <v>419</v>
      </c>
      <c r="D2643">
        <v>123</v>
      </c>
      <c r="E2643">
        <v>120</v>
      </c>
      <c r="F2643">
        <v>149</v>
      </c>
      <c r="G2643" t="s">
        <v>1308</v>
      </c>
      <c r="H2643">
        <v>13000</v>
      </c>
      <c r="I2643">
        <v>35887263</v>
      </c>
      <c r="J2643" t="s">
        <v>4112</v>
      </c>
      <c r="K2643" t="s">
        <v>278</v>
      </c>
      <c r="L2643" t="s">
        <v>10594</v>
      </c>
      <c r="M2643">
        <v>265507</v>
      </c>
      <c r="N2643">
        <v>14100</v>
      </c>
      <c r="O2643" t="s">
        <v>1541</v>
      </c>
      <c r="P2643">
        <v>0</v>
      </c>
      <c r="Q2643" t="s">
        <v>10595</v>
      </c>
      <c r="R2643" t="s">
        <v>10596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2773</v>
      </c>
      <c r="C2644">
        <v>37</v>
      </c>
      <c r="D2644">
        <v>86</v>
      </c>
      <c r="E2644">
        <v>14</v>
      </c>
      <c r="F2644">
        <v>685</v>
      </c>
      <c r="G2644" t="s">
        <v>3490</v>
      </c>
      <c r="H2644">
        <v>833</v>
      </c>
      <c r="I2644">
        <v>34308901</v>
      </c>
      <c r="J2644" t="s">
        <v>541</v>
      </c>
      <c r="K2644" t="s">
        <v>1058</v>
      </c>
      <c r="L2644" t="s">
        <v>10597</v>
      </c>
      <c r="M2644">
        <v>15939</v>
      </c>
      <c r="N2644">
        <v>4435</v>
      </c>
      <c r="O2644" t="s">
        <v>4999</v>
      </c>
      <c r="P2644">
        <v>3</v>
      </c>
      <c r="Q2644" t="s">
        <v>10598</v>
      </c>
      <c r="R2644" t="s">
        <v>10599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10600</v>
      </c>
      <c r="C2645">
        <v>78</v>
      </c>
      <c r="D2645">
        <v>120</v>
      </c>
      <c r="E2645">
        <v>18</v>
      </c>
      <c r="F2645">
        <v>944</v>
      </c>
      <c r="G2645" t="s">
        <v>205</v>
      </c>
      <c r="H2645">
        <v>20000</v>
      </c>
      <c r="I2645">
        <v>33771174</v>
      </c>
      <c r="J2645" t="s">
        <v>715</v>
      </c>
      <c r="K2645" t="s">
        <v>464</v>
      </c>
      <c r="L2645" t="s">
        <v>10601</v>
      </c>
      <c r="M2645">
        <v>27044</v>
      </c>
      <c r="N2645">
        <v>22383</v>
      </c>
      <c r="O2645" t="s">
        <v>1921</v>
      </c>
      <c r="P2645">
        <v>2</v>
      </c>
      <c r="Q2645" t="s">
        <v>10602</v>
      </c>
      <c r="R2645" t="s">
        <v>10603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6851</v>
      </c>
      <c r="C2646">
        <v>181</v>
      </c>
      <c r="D2646">
        <v>227</v>
      </c>
      <c r="E2646">
        <v>767</v>
      </c>
      <c r="F2646">
        <v>87</v>
      </c>
      <c r="G2646" t="s">
        <v>3665</v>
      </c>
      <c r="H2646">
        <v>607</v>
      </c>
      <c r="I2646">
        <v>6000000</v>
      </c>
      <c r="J2646" t="s">
        <v>1480</v>
      </c>
      <c r="K2646" t="s">
        <v>10604</v>
      </c>
      <c r="L2646" t="s">
        <v>10605</v>
      </c>
      <c r="M2646">
        <v>192775</v>
      </c>
      <c r="N2646">
        <v>1076</v>
      </c>
      <c r="O2646" t="s">
        <v>7846</v>
      </c>
      <c r="P2646">
        <v>8</v>
      </c>
      <c r="Q2646" t="s">
        <v>10606</v>
      </c>
      <c r="R2646" t="s">
        <v>10607</v>
      </c>
      <c r="S2646">
        <v>559</v>
      </c>
      <c r="T2646" t="s">
        <v>37</v>
      </c>
      <c r="U2646" t="s">
        <v>56</v>
      </c>
      <c r="V2646" t="s">
        <v>84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10608</v>
      </c>
      <c r="C2647">
        <v>220</v>
      </c>
      <c r="D2647">
        <v>119</v>
      </c>
      <c r="E2647">
        <v>0</v>
      </c>
      <c r="F2647">
        <v>593</v>
      </c>
      <c r="G2647" t="s">
        <v>1331</v>
      </c>
      <c r="H2647">
        <v>908</v>
      </c>
      <c r="I2647">
        <v>33386128</v>
      </c>
      <c r="J2647" t="s">
        <v>4189</v>
      </c>
      <c r="K2647" t="s">
        <v>7818</v>
      </c>
      <c r="L2647" t="s">
        <v>10609</v>
      </c>
      <c r="M2647">
        <v>36372</v>
      </c>
      <c r="N2647">
        <v>3226</v>
      </c>
      <c r="O2647" t="s">
        <v>2366</v>
      </c>
      <c r="P2647">
        <v>0</v>
      </c>
      <c r="Q2647" t="s">
        <v>10610</v>
      </c>
      <c r="R2647" t="s">
        <v>10611</v>
      </c>
      <c r="S2647">
        <v>491</v>
      </c>
      <c r="T2647" t="s">
        <v>37</v>
      </c>
      <c r="U2647" t="s">
        <v>38</v>
      </c>
      <c r="V2647" t="s">
        <v>350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5430</v>
      </c>
      <c r="C2648">
        <v>349</v>
      </c>
      <c r="D2648">
        <v>115</v>
      </c>
      <c r="E2648">
        <v>212</v>
      </c>
      <c r="F2648">
        <v>612</v>
      </c>
      <c r="G2648" t="s">
        <v>567</v>
      </c>
      <c r="H2648">
        <v>2000</v>
      </c>
      <c r="I2648">
        <v>37877959</v>
      </c>
      <c r="J2648" t="s">
        <v>8855</v>
      </c>
      <c r="K2648" t="s">
        <v>5431</v>
      </c>
      <c r="L2648" t="s">
        <v>10612</v>
      </c>
      <c r="M2648">
        <v>86664</v>
      </c>
      <c r="N2648">
        <v>4896</v>
      </c>
      <c r="O2648" t="s">
        <v>1076</v>
      </c>
      <c r="P2648">
        <v>1</v>
      </c>
      <c r="Q2648" t="s">
        <v>10613</v>
      </c>
      <c r="R2648" t="s">
        <v>10614</v>
      </c>
      <c r="S2648">
        <v>252</v>
      </c>
      <c r="T2648" t="s">
        <v>37</v>
      </c>
      <c r="U2648" t="s">
        <v>38</v>
      </c>
      <c r="V2648" t="s">
        <v>350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10615</v>
      </c>
      <c r="C2649">
        <v>241</v>
      </c>
      <c r="D2649">
        <v>114</v>
      </c>
      <c r="E2649">
        <v>29</v>
      </c>
      <c r="F2649">
        <v>616</v>
      </c>
      <c r="G2649" t="s">
        <v>1213</v>
      </c>
      <c r="H2649">
        <v>956</v>
      </c>
      <c r="I2649">
        <v>32721635</v>
      </c>
      <c r="J2649" t="s">
        <v>4576</v>
      </c>
      <c r="K2649" t="s">
        <v>545</v>
      </c>
      <c r="L2649" t="s">
        <v>10616</v>
      </c>
      <c r="M2649">
        <v>67822</v>
      </c>
      <c r="N2649">
        <v>3861</v>
      </c>
      <c r="O2649" t="s">
        <v>10617</v>
      </c>
      <c r="P2649">
        <v>0</v>
      </c>
      <c r="Q2649" t="s">
        <v>10618</v>
      </c>
      <c r="R2649" t="s">
        <v>10619</v>
      </c>
      <c r="S2649">
        <v>279</v>
      </c>
      <c r="T2649" t="s">
        <v>37</v>
      </c>
      <c r="U2649" t="s">
        <v>38</v>
      </c>
      <c r="V2649" t="s">
        <v>350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10288</v>
      </c>
      <c r="C2650">
        <v>103</v>
      </c>
      <c r="D2650">
        <v>90</v>
      </c>
      <c r="E2650">
        <v>6</v>
      </c>
      <c r="F2650">
        <v>458</v>
      </c>
      <c r="G2650" t="s">
        <v>1125</v>
      </c>
      <c r="H2650">
        <v>1000</v>
      </c>
      <c r="I2650">
        <v>31585300</v>
      </c>
      <c r="J2650" t="s">
        <v>816</v>
      </c>
      <c r="K2650" t="s">
        <v>45</v>
      </c>
      <c r="L2650" t="s">
        <v>10620</v>
      </c>
      <c r="M2650">
        <v>38248</v>
      </c>
      <c r="N2650">
        <v>2666</v>
      </c>
      <c r="O2650" t="s">
        <v>2380</v>
      </c>
      <c r="P2650">
        <v>0</v>
      </c>
      <c r="Q2650" t="s">
        <v>10621</v>
      </c>
      <c r="R2650" t="s">
        <v>10622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10623</v>
      </c>
      <c r="C2651">
        <v>151</v>
      </c>
      <c r="D2651">
        <v>94</v>
      </c>
      <c r="E2651">
        <v>28</v>
      </c>
      <c r="F2651">
        <v>731</v>
      </c>
      <c r="G2651" t="s">
        <v>2384</v>
      </c>
      <c r="H2651">
        <v>2000</v>
      </c>
      <c r="I2651">
        <v>30259652</v>
      </c>
      <c r="J2651" t="s">
        <v>10624</v>
      </c>
      <c r="K2651" t="s">
        <v>844</v>
      </c>
      <c r="L2651" t="s">
        <v>10625</v>
      </c>
      <c r="M2651">
        <v>26905</v>
      </c>
      <c r="N2651">
        <v>5440</v>
      </c>
      <c r="O2651" t="s">
        <v>1930</v>
      </c>
      <c r="P2651">
        <v>5</v>
      </c>
      <c r="Q2651" t="s">
        <v>10626</v>
      </c>
      <c r="R2651" t="s">
        <v>10627</v>
      </c>
      <c r="S2651">
        <v>614</v>
      </c>
      <c r="T2651" t="s">
        <v>37</v>
      </c>
      <c r="U2651" t="s">
        <v>38</v>
      </c>
      <c r="V2651" t="s">
        <v>350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585</v>
      </c>
      <c r="C2652">
        <v>344</v>
      </c>
      <c r="D2652">
        <v>106</v>
      </c>
      <c r="E2652">
        <v>255</v>
      </c>
      <c r="F2652">
        <v>850</v>
      </c>
      <c r="G2652" t="s">
        <v>395</v>
      </c>
      <c r="H2652">
        <v>14000</v>
      </c>
      <c r="I2652">
        <v>163192114</v>
      </c>
      <c r="J2652" t="s">
        <v>42</v>
      </c>
      <c r="K2652" t="s">
        <v>158</v>
      </c>
      <c r="L2652" t="s">
        <v>661</v>
      </c>
      <c r="M2652">
        <v>229687</v>
      </c>
      <c r="N2652">
        <v>18003</v>
      </c>
      <c r="O2652" t="s">
        <v>662</v>
      </c>
      <c r="P2652">
        <v>0</v>
      </c>
      <c r="Q2652" t="s">
        <v>663</v>
      </c>
      <c r="R2652" t="s">
        <v>664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1677</v>
      </c>
      <c r="C2653">
        <v>185</v>
      </c>
      <c r="D2653">
        <v>98</v>
      </c>
      <c r="E2653">
        <v>0</v>
      </c>
      <c r="F2653">
        <v>594</v>
      </c>
      <c r="G2653" t="s">
        <v>4530</v>
      </c>
      <c r="H2653">
        <v>18000</v>
      </c>
      <c r="I2653">
        <v>30857814</v>
      </c>
      <c r="J2653" t="s">
        <v>1478</v>
      </c>
      <c r="K2653" t="s">
        <v>274</v>
      </c>
      <c r="L2653" t="s">
        <v>10628</v>
      </c>
      <c r="M2653">
        <v>294163</v>
      </c>
      <c r="N2653">
        <v>20060</v>
      </c>
      <c r="O2653" t="s">
        <v>10629</v>
      </c>
      <c r="P2653">
        <v>0</v>
      </c>
      <c r="Q2653" t="s">
        <v>10630</v>
      </c>
      <c r="R2653" t="s">
        <v>10631</v>
      </c>
      <c r="S2653">
        <v>718</v>
      </c>
      <c r="T2653" t="s">
        <v>37</v>
      </c>
      <c r="U2653" t="s">
        <v>38</v>
      </c>
      <c r="V2653" t="s">
        <v>84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840</v>
      </c>
      <c r="C2654">
        <v>112</v>
      </c>
      <c r="D2654">
        <v>126</v>
      </c>
      <c r="E2654">
        <v>18000</v>
      </c>
      <c r="F2654">
        <v>697</v>
      </c>
      <c r="G2654" t="s">
        <v>6217</v>
      </c>
      <c r="H2654">
        <v>18000</v>
      </c>
      <c r="I2654">
        <v>30226144</v>
      </c>
      <c r="J2654" t="s">
        <v>760</v>
      </c>
      <c r="K2654" t="s">
        <v>840</v>
      </c>
      <c r="L2654" t="s">
        <v>10632</v>
      </c>
      <c r="M2654">
        <v>47626</v>
      </c>
      <c r="N2654">
        <v>22745</v>
      </c>
      <c r="O2654" t="s">
        <v>1398</v>
      </c>
      <c r="P2654">
        <v>1</v>
      </c>
      <c r="Q2654" t="s">
        <v>10633</v>
      </c>
      <c r="R2654" t="s">
        <v>10634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10635</v>
      </c>
      <c r="C2655">
        <v>676</v>
      </c>
      <c r="D2655">
        <v>100</v>
      </c>
      <c r="E2655">
        <v>0</v>
      </c>
      <c r="F2655">
        <v>228</v>
      </c>
      <c r="G2655" t="s">
        <v>1321</v>
      </c>
      <c r="H2655">
        <v>33000</v>
      </c>
      <c r="I2655">
        <v>35054909</v>
      </c>
      <c r="J2655" t="s">
        <v>937</v>
      </c>
      <c r="K2655" t="s">
        <v>1999</v>
      </c>
      <c r="L2655" t="s">
        <v>10636</v>
      </c>
      <c r="M2655">
        <v>431578</v>
      </c>
      <c r="N2655">
        <v>34337</v>
      </c>
      <c r="O2655" t="s">
        <v>10637</v>
      </c>
      <c r="P2655">
        <v>0</v>
      </c>
      <c r="Q2655" t="s">
        <v>10638</v>
      </c>
      <c r="R2655" t="s">
        <v>10639</v>
      </c>
      <c r="S2655">
        <v>1264</v>
      </c>
      <c r="T2655" t="s">
        <v>37</v>
      </c>
      <c r="U2655" t="s">
        <v>38</v>
      </c>
      <c r="V2655" t="s">
        <v>350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10640</v>
      </c>
      <c r="C2656">
        <v>74</v>
      </c>
      <c r="D2656">
        <v>89</v>
      </c>
      <c r="E2656">
        <v>10</v>
      </c>
      <c r="F2656">
        <v>231</v>
      </c>
      <c r="G2656" t="s">
        <v>4530</v>
      </c>
      <c r="H2656">
        <v>811</v>
      </c>
      <c r="I2656">
        <v>29302097</v>
      </c>
      <c r="J2656" t="s">
        <v>10641</v>
      </c>
      <c r="K2656" t="s">
        <v>3411</v>
      </c>
      <c r="L2656" t="s">
        <v>10642</v>
      </c>
      <c r="M2656">
        <v>23408</v>
      </c>
      <c r="N2656">
        <v>2167</v>
      </c>
      <c r="O2656" t="s">
        <v>1292</v>
      </c>
      <c r="P2656">
        <v>8</v>
      </c>
      <c r="Q2656" t="s">
        <v>10643</v>
      </c>
      <c r="R2656" t="s">
        <v>10644</v>
      </c>
      <c r="S2656">
        <v>105</v>
      </c>
      <c r="T2656" t="s">
        <v>37</v>
      </c>
      <c r="U2656" t="s">
        <v>435</v>
      </c>
      <c r="V2656" t="s">
        <v>84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9667</v>
      </c>
      <c r="C2657">
        <v>65</v>
      </c>
      <c r="D2657">
        <v>111</v>
      </c>
      <c r="E2657">
        <v>13</v>
      </c>
      <c r="F2657">
        <v>106</v>
      </c>
      <c r="G2657" t="s">
        <v>3143</v>
      </c>
      <c r="H2657">
        <v>818</v>
      </c>
      <c r="I2657">
        <v>29106737</v>
      </c>
      <c r="J2657" t="s">
        <v>715</v>
      </c>
      <c r="K2657" t="s">
        <v>1209</v>
      </c>
      <c r="L2657" t="s">
        <v>10645</v>
      </c>
      <c r="M2657">
        <v>15582</v>
      </c>
      <c r="N2657">
        <v>1450</v>
      </c>
      <c r="O2657" t="s">
        <v>10646</v>
      </c>
      <c r="P2657">
        <v>0</v>
      </c>
      <c r="Q2657" t="s">
        <v>10647</v>
      </c>
      <c r="R2657" t="s">
        <v>10648</v>
      </c>
      <c r="S2657">
        <v>132</v>
      </c>
      <c r="T2657" t="s">
        <v>37</v>
      </c>
      <c r="U2657" t="s">
        <v>38</v>
      </c>
      <c r="V2657" t="s">
        <v>350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10649</v>
      </c>
      <c r="C2658">
        <v>274</v>
      </c>
      <c r="D2658">
        <v>100</v>
      </c>
      <c r="E2658">
        <v>35</v>
      </c>
      <c r="F2658">
        <v>306</v>
      </c>
      <c r="G2658" t="s">
        <v>1273</v>
      </c>
      <c r="H2658">
        <v>10000</v>
      </c>
      <c r="I2658">
        <v>28637507</v>
      </c>
      <c r="J2658" t="s">
        <v>441</v>
      </c>
      <c r="K2658" t="s">
        <v>484</v>
      </c>
      <c r="L2658" t="s">
        <v>10650</v>
      </c>
      <c r="M2658">
        <v>212167</v>
      </c>
      <c r="N2658">
        <v>11471</v>
      </c>
      <c r="O2658" t="s">
        <v>1070</v>
      </c>
      <c r="P2658">
        <v>1</v>
      </c>
      <c r="Q2658" t="s">
        <v>10651</v>
      </c>
      <c r="R2658" t="s">
        <v>10652</v>
      </c>
      <c r="S2658">
        <v>713</v>
      </c>
      <c r="T2658" t="s">
        <v>37</v>
      </c>
      <c r="U2658" t="s">
        <v>56</v>
      </c>
      <c r="V2658" t="s">
        <v>350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3555</v>
      </c>
      <c r="C2659">
        <v>50</v>
      </c>
      <c r="D2659">
        <v>115</v>
      </c>
      <c r="E2659">
        <v>49</v>
      </c>
      <c r="F2659">
        <v>100</v>
      </c>
      <c r="G2659" t="s">
        <v>8195</v>
      </c>
      <c r="H2659">
        <v>116</v>
      </c>
      <c r="I2659">
        <v>30127963</v>
      </c>
      <c r="J2659" t="s">
        <v>5749</v>
      </c>
      <c r="K2659" t="s">
        <v>10653</v>
      </c>
      <c r="L2659" t="s">
        <v>10654</v>
      </c>
      <c r="M2659">
        <v>12596</v>
      </c>
      <c r="N2659">
        <v>525</v>
      </c>
      <c r="O2659" t="s">
        <v>10655</v>
      </c>
      <c r="P2659">
        <v>0</v>
      </c>
      <c r="Q2659" t="s">
        <v>10656</v>
      </c>
      <c r="R2659" t="s">
        <v>10657</v>
      </c>
      <c r="S2659">
        <v>64</v>
      </c>
      <c r="T2659" t="s">
        <v>37</v>
      </c>
      <c r="U2659" t="s">
        <v>38</v>
      </c>
      <c r="V2659" t="s">
        <v>84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2405</v>
      </c>
      <c r="C2660">
        <v>96</v>
      </c>
      <c r="D2660">
        <v>106</v>
      </c>
      <c r="E2660">
        <v>61</v>
      </c>
      <c r="F2660">
        <v>649</v>
      </c>
      <c r="G2660" t="s">
        <v>10658</v>
      </c>
      <c r="H2660">
        <v>907</v>
      </c>
      <c r="I2660">
        <v>32645546</v>
      </c>
      <c r="J2660" t="s">
        <v>1718</v>
      </c>
      <c r="K2660" t="s">
        <v>5298</v>
      </c>
      <c r="L2660" t="s">
        <v>10659</v>
      </c>
      <c r="M2660">
        <v>8427</v>
      </c>
      <c r="N2660">
        <v>3462</v>
      </c>
      <c r="O2660" t="s">
        <v>5583</v>
      </c>
      <c r="P2660">
        <v>5</v>
      </c>
      <c r="Q2660" t="s">
        <v>10660</v>
      </c>
      <c r="R2660" t="s">
        <v>10661</v>
      </c>
      <c r="S2660">
        <v>88</v>
      </c>
      <c r="T2660" t="s">
        <v>37</v>
      </c>
      <c r="U2660" t="s">
        <v>38</v>
      </c>
      <c r="V2660" t="s">
        <v>84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10662</v>
      </c>
      <c r="C2661">
        <v>68</v>
      </c>
      <c r="D2661">
        <v>124</v>
      </c>
      <c r="E2661">
        <v>107</v>
      </c>
      <c r="F2661">
        <v>865</v>
      </c>
      <c r="G2661" t="s">
        <v>1067</v>
      </c>
      <c r="H2661">
        <v>1000</v>
      </c>
      <c r="I2661">
        <v>27441122</v>
      </c>
      <c r="J2661" t="s">
        <v>2701</v>
      </c>
      <c r="K2661" t="s">
        <v>638</v>
      </c>
      <c r="L2661" t="s">
        <v>10663</v>
      </c>
      <c r="M2661">
        <v>14322</v>
      </c>
      <c r="N2661">
        <v>5135</v>
      </c>
      <c r="O2661" t="s">
        <v>3755</v>
      </c>
      <c r="P2661">
        <v>0</v>
      </c>
      <c r="Q2661" t="s">
        <v>10664</v>
      </c>
      <c r="R2661" t="s">
        <v>10665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3262</v>
      </c>
      <c r="C2662">
        <v>111</v>
      </c>
      <c r="D2662">
        <v>107</v>
      </c>
      <c r="E2662">
        <v>5</v>
      </c>
      <c r="F2662">
        <v>141</v>
      </c>
      <c r="G2662" t="s">
        <v>3021</v>
      </c>
      <c r="H2662">
        <v>893</v>
      </c>
      <c r="I2662">
        <v>28014536</v>
      </c>
      <c r="J2662" t="s">
        <v>757</v>
      </c>
      <c r="K2662" t="s">
        <v>1502</v>
      </c>
      <c r="L2662" t="s">
        <v>10666</v>
      </c>
      <c r="M2662">
        <v>73347</v>
      </c>
      <c r="N2662">
        <v>2044</v>
      </c>
      <c r="O2662" t="s">
        <v>10667</v>
      </c>
      <c r="P2662">
        <v>1</v>
      </c>
      <c r="Q2662" t="s">
        <v>10668</v>
      </c>
      <c r="R2662" t="s">
        <v>10669</v>
      </c>
      <c r="S2662">
        <v>296</v>
      </c>
      <c r="T2662" t="s">
        <v>37</v>
      </c>
      <c r="U2662" t="s">
        <v>38</v>
      </c>
      <c r="V2662" t="s">
        <v>350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10670</v>
      </c>
      <c r="C2663">
        <v>128</v>
      </c>
      <c r="D2663">
        <v>99</v>
      </c>
      <c r="E2663">
        <v>3</v>
      </c>
      <c r="F2663">
        <v>628</v>
      </c>
      <c r="G2663" t="s">
        <v>1204</v>
      </c>
      <c r="H2663">
        <v>14000</v>
      </c>
      <c r="I2663">
        <v>33860010</v>
      </c>
      <c r="J2663" t="s">
        <v>816</v>
      </c>
      <c r="K2663" t="s">
        <v>383</v>
      </c>
      <c r="L2663" t="s">
        <v>10671</v>
      </c>
      <c r="M2663">
        <v>33088</v>
      </c>
      <c r="N2663">
        <v>16461</v>
      </c>
      <c r="O2663" t="s">
        <v>4818</v>
      </c>
      <c r="P2663">
        <v>3</v>
      </c>
      <c r="Q2663" t="s">
        <v>10672</v>
      </c>
      <c r="R2663" t="s">
        <v>10673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10674</v>
      </c>
      <c r="C2664">
        <v>160</v>
      </c>
      <c r="D2664">
        <v>90</v>
      </c>
      <c r="E2664">
        <v>31</v>
      </c>
      <c r="F2664">
        <v>162</v>
      </c>
      <c r="G2664" t="s">
        <v>10675</v>
      </c>
      <c r="H2664">
        <v>193</v>
      </c>
      <c r="I2664">
        <v>26421314</v>
      </c>
      <c r="J2664" t="s">
        <v>10676</v>
      </c>
      <c r="K2664" t="s">
        <v>10677</v>
      </c>
      <c r="L2664" t="s">
        <v>10678</v>
      </c>
      <c r="M2664">
        <v>28964</v>
      </c>
      <c r="N2664">
        <v>608</v>
      </c>
      <c r="O2664" t="s">
        <v>10679</v>
      </c>
      <c r="P2664">
        <v>0</v>
      </c>
      <c r="Q2664" t="s">
        <v>10680</v>
      </c>
      <c r="R2664" t="s">
        <v>10681</v>
      </c>
      <c r="S2664">
        <v>457</v>
      </c>
      <c r="T2664" t="s">
        <v>37</v>
      </c>
      <c r="U2664" t="s">
        <v>38</v>
      </c>
      <c r="V2664" t="s">
        <v>350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8745</v>
      </c>
      <c r="C2665">
        <v>93</v>
      </c>
      <c r="D2665">
        <v>101</v>
      </c>
      <c r="E2665">
        <v>26</v>
      </c>
      <c r="F2665">
        <v>266</v>
      </c>
      <c r="G2665" t="s">
        <v>10682</v>
      </c>
      <c r="H2665">
        <v>838</v>
      </c>
      <c r="I2665">
        <v>24881000</v>
      </c>
      <c r="J2665" t="s">
        <v>489</v>
      </c>
      <c r="K2665" t="s">
        <v>5171</v>
      </c>
      <c r="L2665" t="s">
        <v>10683</v>
      </c>
      <c r="M2665">
        <v>57140</v>
      </c>
      <c r="N2665">
        <v>1812</v>
      </c>
      <c r="O2665" t="s">
        <v>10684</v>
      </c>
      <c r="P2665">
        <v>0</v>
      </c>
      <c r="Q2665" t="s">
        <v>10685</v>
      </c>
      <c r="R2665" t="s">
        <v>10686</v>
      </c>
      <c r="S2665">
        <v>195</v>
      </c>
      <c r="T2665" t="s">
        <v>37</v>
      </c>
      <c r="U2665" t="s">
        <v>38</v>
      </c>
      <c r="V2665" t="s">
        <v>350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1789</v>
      </c>
      <c r="C2666">
        <v>278</v>
      </c>
      <c r="D2666">
        <v>119</v>
      </c>
      <c r="E2666">
        <v>11000</v>
      </c>
      <c r="F2666">
        <v>400</v>
      </c>
      <c r="G2666" t="s">
        <v>6082</v>
      </c>
      <c r="H2666">
        <v>19000</v>
      </c>
      <c r="I2666">
        <v>23089926</v>
      </c>
      <c r="J2666" t="s">
        <v>6707</v>
      </c>
      <c r="K2666" t="s">
        <v>88</v>
      </c>
      <c r="L2666" t="s">
        <v>10687</v>
      </c>
      <c r="M2666">
        <v>166269</v>
      </c>
      <c r="N2666">
        <v>20391</v>
      </c>
      <c r="O2666" t="s">
        <v>590</v>
      </c>
      <c r="P2666">
        <v>3</v>
      </c>
      <c r="Q2666" t="s">
        <v>10688</v>
      </c>
      <c r="R2666" t="s">
        <v>10689</v>
      </c>
      <c r="S2666">
        <v>735</v>
      </c>
      <c r="T2666" t="s">
        <v>37</v>
      </c>
      <c r="U2666" t="s">
        <v>56</v>
      </c>
      <c r="V2666" t="s">
        <v>350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10690</v>
      </c>
      <c r="C2667">
        <v>81</v>
      </c>
      <c r="D2667">
        <v>103</v>
      </c>
      <c r="E2667">
        <v>20</v>
      </c>
      <c r="F2667">
        <v>125</v>
      </c>
      <c r="G2667" t="s">
        <v>10691</v>
      </c>
      <c r="H2667">
        <v>512</v>
      </c>
      <c r="I2667">
        <v>26161406</v>
      </c>
      <c r="J2667" t="s">
        <v>443</v>
      </c>
      <c r="K2667" t="s">
        <v>10692</v>
      </c>
      <c r="L2667" t="s">
        <v>10693</v>
      </c>
      <c r="M2667">
        <v>13874</v>
      </c>
      <c r="N2667">
        <v>1002</v>
      </c>
      <c r="O2667" t="s">
        <v>10694</v>
      </c>
      <c r="P2667">
        <v>2</v>
      </c>
      <c r="Q2667" t="s">
        <v>10695</v>
      </c>
      <c r="R2667" t="s">
        <v>10696</v>
      </c>
      <c r="S2667">
        <v>52</v>
      </c>
      <c r="T2667" t="s">
        <v>37</v>
      </c>
      <c r="U2667" t="s">
        <v>38</v>
      </c>
      <c r="V2667" t="s">
        <v>188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10346</v>
      </c>
      <c r="C2668">
        <v>58</v>
      </c>
      <c r="D2668">
        <v>134</v>
      </c>
      <c r="E2668">
        <v>133</v>
      </c>
      <c r="F2668">
        <v>258</v>
      </c>
      <c r="G2668" t="s">
        <v>9270</v>
      </c>
      <c r="H2668">
        <v>12000</v>
      </c>
      <c r="I2668">
        <v>22954968</v>
      </c>
      <c r="J2668" t="s">
        <v>151</v>
      </c>
      <c r="K2668" t="s">
        <v>433</v>
      </c>
      <c r="L2668" t="s">
        <v>10697</v>
      </c>
      <c r="M2668">
        <v>45703</v>
      </c>
      <c r="N2668">
        <v>12749</v>
      </c>
      <c r="O2668" t="s">
        <v>6767</v>
      </c>
      <c r="P2668">
        <v>1</v>
      </c>
      <c r="Q2668" t="s">
        <v>10698</v>
      </c>
      <c r="R2668" t="s">
        <v>10699</v>
      </c>
      <c r="S2668">
        <v>156</v>
      </c>
      <c r="T2668" t="s">
        <v>37</v>
      </c>
      <c r="U2668" t="s">
        <v>56</v>
      </c>
      <c r="V2668" t="s">
        <v>84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4862</v>
      </c>
      <c r="C2669">
        <v>153</v>
      </c>
      <c r="D2669">
        <v>155</v>
      </c>
      <c r="E2669">
        <v>0</v>
      </c>
      <c r="F2669">
        <v>170</v>
      </c>
      <c r="G2669" t="s">
        <v>10700</v>
      </c>
      <c r="H2669">
        <v>3000</v>
      </c>
      <c r="I2669">
        <v>26384919</v>
      </c>
      <c r="J2669" t="s">
        <v>1473</v>
      </c>
      <c r="K2669" t="s">
        <v>172</v>
      </c>
      <c r="L2669" t="s">
        <v>10701</v>
      </c>
      <c r="M2669">
        <v>189032</v>
      </c>
      <c r="N2669">
        <v>3677</v>
      </c>
      <c r="O2669" t="s">
        <v>10702</v>
      </c>
      <c r="P2669">
        <v>15</v>
      </c>
      <c r="Q2669" t="s">
        <v>10703</v>
      </c>
      <c r="R2669" t="s">
        <v>10704</v>
      </c>
      <c r="S2669">
        <v>560</v>
      </c>
      <c r="T2669" t="s">
        <v>37</v>
      </c>
      <c r="U2669" t="s">
        <v>38</v>
      </c>
      <c r="V2669" t="s">
        <v>350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10022</v>
      </c>
      <c r="C2670">
        <v>25</v>
      </c>
      <c r="D2670">
        <v>94</v>
      </c>
      <c r="E2670">
        <v>11</v>
      </c>
      <c r="F2670">
        <v>232</v>
      </c>
      <c r="G2670" t="s">
        <v>5413</v>
      </c>
      <c r="H2670">
        <v>1000</v>
      </c>
      <c r="I2670">
        <v>22189039</v>
      </c>
      <c r="J2670" t="s">
        <v>3592</v>
      </c>
      <c r="K2670" t="s">
        <v>1149</v>
      </c>
      <c r="L2670" t="s">
        <v>10705</v>
      </c>
      <c r="M2670">
        <v>17074</v>
      </c>
      <c r="N2670">
        <v>2210</v>
      </c>
      <c r="O2670" t="s">
        <v>10706</v>
      </c>
      <c r="P2670">
        <v>0</v>
      </c>
      <c r="Q2670" t="s">
        <v>10707</v>
      </c>
      <c r="R2670" t="s">
        <v>10708</v>
      </c>
      <c r="S2670">
        <v>55</v>
      </c>
      <c r="T2670" t="s">
        <v>37</v>
      </c>
      <c r="U2670" t="s">
        <v>38</v>
      </c>
      <c r="V2670" t="s">
        <v>350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10709</v>
      </c>
      <c r="C2671">
        <v>46</v>
      </c>
      <c r="D2671">
        <v>95</v>
      </c>
      <c r="E2671">
        <v>15</v>
      </c>
      <c r="F2671">
        <v>461</v>
      </c>
      <c r="G2671" t="s">
        <v>10710</v>
      </c>
      <c r="H2671">
        <v>1000</v>
      </c>
      <c r="I2671">
        <v>20998709</v>
      </c>
      <c r="J2671" t="s">
        <v>1428</v>
      </c>
      <c r="K2671" t="s">
        <v>1464</v>
      </c>
      <c r="L2671" t="s">
        <v>10711</v>
      </c>
      <c r="M2671">
        <v>6095</v>
      </c>
      <c r="N2671">
        <v>3845</v>
      </c>
      <c r="O2671" t="s">
        <v>1410</v>
      </c>
      <c r="P2671">
        <v>0</v>
      </c>
      <c r="Q2671" t="s">
        <v>10712</v>
      </c>
      <c r="R2671" t="s">
        <v>10713</v>
      </c>
      <c r="S2671">
        <v>76</v>
      </c>
      <c r="T2671" t="s">
        <v>37</v>
      </c>
      <c r="U2671" t="s">
        <v>38</v>
      </c>
      <c r="V2671" t="s">
        <v>84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10714</v>
      </c>
      <c r="C2672">
        <v>161</v>
      </c>
      <c r="D2672">
        <v>89</v>
      </c>
      <c r="E2672">
        <v>7</v>
      </c>
      <c r="F2672">
        <v>399</v>
      </c>
      <c r="G2672" t="s">
        <v>4795</v>
      </c>
      <c r="H2672">
        <v>919</v>
      </c>
      <c r="I2672">
        <v>20801344</v>
      </c>
      <c r="J2672" t="s">
        <v>4189</v>
      </c>
      <c r="K2672" t="s">
        <v>4787</v>
      </c>
      <c r="L2672" t="s">
        <v>10715</v>
      </c>
      <c r="M2672">
        <v>49721</v>
      </c>
      <c r="N2672">
        <v>2559</v>
      </c>
      <c r="O2672" t="s">
        <v>3301</v>
      </c>
      <c r="P2672">
        <v>0</v>
      </c>
      <c r="Q2672" t="s">
        <v>10716</v>
      </c>
      <c r="R2672" t="s">
        <v>10717</v>
      </c>
      <c r="S2672">
        <v>211</v>
      </c>
      <c r="T2672" t="s">
        <v>37</v>
      </c>
      <c r="U2672" t="s">
        <v>38</v>
      </c>
      <c r="V2672" t="s">
        <v>350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10718</v>
      </c>
      <c r="C2673">
        <v>108</v>
      </c>
      <c r="D2673">
        <v>97</v>
      </c>
      <c r="E2673">
        <v>83</v>
      </c>
      <c r="F2673">
        <v>579</v>
      </c>
      <c r="G2673" t="s">
        <v>10719</v>
      </c>
      <c r="H2673">
        <v>912</v>
      </c>
      <c r="I2673">
        <v>21468807</v>
      </c>
      <c r="J2673" t="s">
        <v>1342</v>
      </c>
      <c r="K2673" t="s">
        <v>1356</v>
      </c>
      <c r="L2673" t="s">
        <v>10720</v>
      </c>
      <c r="M2673">
        <v>13048</v>
      </c>
      <c r="N2673">
        <v>2682</v>
      </c>
      <c r="O2673" t="s">
        <v>1842</v>
      </c>
      <c r="P2673">
        <v>2</v>
      </c>
      <c r="Q2673" t="s">
        <v>10721</v>
      </c>
      <c r="R2673" t="s">
        <v>10722</v>
      </c>
      <c r="S2673">
        <v>227</v>
      </c>
      <c r="T2673" t="s">
        <v>37</v>
      </c>
      <c r="U2673" t="s">
        <v>38</v>
      </c>
      <c r="V2673" t="s">
        <v>350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1839</v>
      </c>
      <c r="C2674">
        <v>69</v>
      </c>
      <c r="D2674">
        <v>90</v>
      </c>
      <c r="E2674">
        <v>13</v>
      </c>
      <c r="F2674">
        <v>613</v>
      </c>
      <c r="G2674" t="s">
        <v>2891</v>
      </c>
      <c r="H2674">
        <v>882</v>
      </c>
      <c r="I2674">
        <v>19158074</v>
      </c>
      <c r="J2674" t="s">
        <v>963</v>
      </c>
      <c r="K2674" t="s">
        <v>134</v>
      </c>
      <c r="L2674" t="s">
        <v>10723</v>
      </c>
      <c r="M2674">
        <v>17983</v>
      </c>
      <c r="N2674">
        <v>2661</v>
      </c>
      <c r="O2674" t="s">
        <v>4571</v>
      </c>
      <c r="P2674">
        <v>2</v>
      </c>
      <c r="Q2674" t="s">
        <v>10724</v>
      </c>
      <c r="R2674" t="s">
        <v>10725</v>
      </c>
      <c r="S2674">
        <v>127</v>
      </c>
      <c r="T2674" t="s">
        <v>37</v>
      </c>
      <c r="U2674" t="s">
        <v>38</v>
      </c>
      <c r="V2674" t="s">
        <v>84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10726</v>
      </c>
      <c r="C2675">
        <v>78</v>
      </c>
      <c r="D2675">
        <v>92</v>
      </c>
      <c r="E2675">
        <v>8</v>
      </c>
      <c r="F2675">
        <v>129</v>
      </c>
      <c r="G2675" t="s">
        <v>10727</v>
      </c>
      <c r="H2675">
        <v>472</v>
      </c>
      <c r="I2675">
        <v>18843314</v>
      </c>
      <c r="J2675" t="s">
        <v>499</v>
      </c>
      <c r="K2675" t="s">
        <v>8910</v>
      </c>
      <c r="L2675" t="s">
        <v>10728</v>
      </c>
      <c r="M2675">
        <v>27486</v>
      </c>
      <c r="N2675">
        <v>1045</v>
      </c>
      <c r="O2675" t="s">
        <v>8106</v>
      </c>
      <c r="P2675">
        <v>1</v>
      </c>
      <c r="Q2675" t="s">
        <v>10729</v>
      </c>
      <c r="R2675" t="s">
        <v>10730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10731</v>
      </c>
      <c r="C2676">
        <v>129</v>
      </c>
      <c r="D2676">
        <v>100</v>
      </c>
      <c r="E2676">
        <v>10</v>
      </c>
      <c r="F2676">
        <v>415</v>
      </c>
      <c r="G2676" t="s">
        <v>1009</v>
      </c>
      <c r="H2676">
        <v>826</v>
      </c>
      <c r="I2676">
        <v>20566327</v>
      </c>
      <c r="J2676" t="s">
        <v>1022</v>
      </c>
      <c r="K2676" t="s">
        <v>4168</v>
      </c>
      <c r="L2676" t="s">
        <v>10732</v>
      </c>
      <c r="M2676">
        <v>15385</v>
      </c>
      <c r="N2676">
        <v>2958</v>
      </c>
      <c r="O2676" t="s">
        <v>1404</v>
      </c>
      <c r="P2676">
        <v>2</v>
      </c>
      <c r="Q2676" t="s">
        <v>10733</v>
      </c>
      <c r="R2676" t="s">
        <v>10734</v>
      </c>
      <c r="S2676">
        <v>84</v>
      </c>
      <c r="T2676" t="s">
        <v>37</v>
      </c>
      <c r="U2676" t="s">
        <v>38</v>
      </c>
      <c r="V2676" t="s">
        <v>350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8829</v>
      </c>
      <c r="C2677">
        <v>135</v>
      </c>
      <c r="D2677">
        <v>117</v>
      </c>
      <c r="E2677">
        <v>19</v>
      </c>
      <c r="F2677">
        <v>461</v>
      </c>
      <c r="G2677" t="s">
        <v>10735</v>
      </c>
      <c r="H2677">
        <v>3000</v>
      </c>
      <c r="I2677">
        <v>20218921</v>
      </c>
      <c r="J2677" t="s">
        <v>3985</v>
      </c>
      <c r="K2677" t="s">
        <v>2303</v>
      </c>
      <c r="L2677" t="s">
        <v>10736</v>
      </c>
      <c r="M2677">
        <v>14814</v>
      </c>
      <c r="N2677">
        <v>4204</v>
      </c>
      <c r="O2677" t="s">
        <v>1410</v>
      </c>
      <c r="P2677">
        <v>4</v>
      </c>
      <c r="Q2677" t="s">
        <v>10737</v>
      </c>
      <c r="R2677" t="s">
        <v>10738</v>
      </c>
      <c r="S2677">
        <v>114</v>
      </c>
      <c r="T2677" t="s">
        <v>37</v>
      </c>
      <c r="U2677" t="s">
        <v>10739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10740</v>
      </c>
      <c r="C2678">
        <v>96</v>
      </c>
      <c r="D2678">
        <v>84</v>
      </c>
      <c r="E2678">
        <v>119</v>
      </c>
      <c r="F2678">
        <v>918</v>
      </c>
      <c r="G2678" t="s">
        <v>1216</v>
      </c>
      <c r="H2678">
        <v>989</v>
      </c>
      <c r="I2678">
        <v>17411331</v>
      </c>
      <c r="J2678" t="s">
        <v>2063</v>
      </c>
      <c r="K2678" t="s">
        <v>232</v>
      </c>
      <c r="L2678" t="s">
        <v>10741</v>
      </c>
      <c r="M2678">
        <v>17328</v>
      </c>
      <c r="N2678">
        <v>4660</v>
      </c>
      <c r="O2678" t="s">
        <v>7212</v>
      </c>
      <c r="P2678">
        <v>3</v>
      </c>
      <c r="Q2678" t="s">
        <v>10742</v>
      </c>
      <c r="R2678" t="s">
        <v>10743</v>
      </c>
      <c r="S2678">
        <v>237</v>
      </c>
      <c r="T2678" t="s">
        <v>37</v>
      </c>
      <c r="U2678" t="s">
        <v>243</v>
      </c>
      <c r="V2678" t="s">
        <v>350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10744</v>
      </c>
      <c r="C2679">
        <v>417</v>
      </c>
      <c r="D2679">
        <v>140</v>
      </c>
      <c r="E2679">
        <v>310</v>
      </c>
      <c r="F2679">
        <v>619</v>
      </c>
      <c r="G2679" t="s">
        <v>551</v>
      </c>
      <c r="H2679">
        <v>33000</v>
      </c>
      <c r="I2679">
        <v>21383298</v>
      </c>
      <c r="J2679" t="s">
        <v>1018</v>
      </c>
      <c r="K2679" t="s">
        <v>1999</v>
      </c>
      <c r="L2679" t="s">
        <v>10745</v>
      </c>
      <c r="M2679">
        <v>187170</v>
      </c>
      <c r="N2679">
        <v>34413</v>
      </c>
      <c r="O2679" t="s">
        <v>10746</v>
      </c>
      <c r="P2679">
        <v>3</v>
      </c>
      <c r="Q2679" t="s">
        <v>10747</v>
      </c>
      <c r="R2679" t="s">
        <v>10748</v>
      </c>
      <c r="S2679">
        <v>376</v>
      </c>
      <c r="T2679" t="s">
        <v>37</v>
      </c>
      <c r="U2679" t="s">
        <v>38</v>
      </c>
      <c r="V2679" t="s">
        <v>350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739</v>
      </c>
      <c r="C2680">
        <v>172</v>
      </c>
      <c r="D2680">
        <v>108</v>
      </c>
      <c r="E2680">
        <v>79</v>
      </c>
      <c r="F2680">
        <v>537</v>
      </c>
      <c r="G2680" t="s">
        <v>10749</v>
      </c>
      <c r="H2680">
        <v>775</v>
      </c>
      <c r="I2680">
        <v>24984868</v>
      </c>
      <c r="J2680" t="s">
        <v>223</v>
      </c>
      <c r="K2680" t="s">
        <v>7179</v>
      </c>
      <c r="L2680" t="s">
        <v>10750</v>
      </c>
      <c r="M2680">
        <v>50056</v>
      </c>
      <c r="N2680">
        <v>3033</v>
      </c>
      <c r="O2680" t="s">
        <v>531</v>
      </c>
      <c r="P2680">
        <v>2</v>
      </c>
      <c r="Q2680" t="s">
        <v>10751</v>
      </c>
      <c r="R2680" t="s">
        <v>10752</v>
      </c>
      <c r="S2680">
        <v>152</v>
      </c>
      <c r="T2680" t="s">
        <v>37</v>
      </c>
      <c r="U2680" t="s">
        <v>38</v>
      </c>
      <c r="V2680" t="s">
        <v>350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10753</v>
      </c>
      <c r="C2681">
        <v>88</v>
      </c>
      <c r="D2681">
        <v>109</v>
      </c>
      <c r="E2681">
        <v>11</v>
      </c>
      <c r="F2681">
        <v>159</v>
      </c>
      <c r="G2681" t="s">
        <v>3522</v>
      </c>
      <c r="H2681">
        <v>471</v>
      </c>
      <c r="I2681">
        <v>16459004</v>
      </c>
      <c r="J2681" t="s">
        <v>933</v>
      </c>
      <c r="K2681" t="s">
        <v>10754</v>
      </c>
      <c r="L2681" t="s">
        <v>10755</v>
      </c>
      <c r="M2681">
        <v>13320</v>
      </c>
      <c r="N2681">
        <v>1069</v>
      </c>
      <c r="O2681" t="s">
        <v>10756</v>
      </c>
      <c r="P2681">
        <v>1</v>
      </c>
      <c r="Q2681" t="s">
        <v>10757</v>
      </c>
      <c r="R2681" t="s">
        <v>10758</v>
      </c>
      <c r="S2681">
        <v>415</v>
      </c>
      <c r="T2681" t="s">
        <v>37</v>
      </c>
      <c r="U2681" t="s">
        <v>182</v>
      </c>
      <c r="V2681" t="s">
        <v>350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1079</v>
      </c>
      <c r="C2682">
        <v>388</v>
      </c>
      <c r="D2682">
        <v>131</v>
      </c>
      <c r="E2682">
        <v>0</v>
      </c>
      <c r="F2682">
        <v>383</v>
      </c>
      <c r="G2682" t="s">
        <v>1080</v>
      </c>
      <c r="H2682">
        <v>10000</v>
      </c>
      <c r="I2682">
        <v>15700000</v>
      </c>
      <c r="J2682" t="s">
        <v>1042</v>
      </c>
      <c r="K2682" t="s">
        <v>484</v>
      </c>
      <c r="L2682" t="s">
        <v>10759</v>
      </c>
      <c r="M2682">
        <v>332065</v>
      </c>
      <c r="N2682">
        <v>11114</v>
      </c>
      <c r="O2682" t="s">
        <v>1419</v>
      </c>
      <c r="P2682">
        <v>0</v>
      </c>
      <c r="Q2682" t="s">
        <v>10760</v>
      </c>
      <c r="R2682" t="s">
        <v>10761</v>
      </c>
      <c r="S2682">
        <v>876</v>
      </c>
      <c r="T2682" t="s">
        <v>37</v>
      </c>
      <c r="U2682" t="s">
        <v>38</v>
      </c>
      <c r="V2682" t="s">
        <v>350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10762</v>
      </c>
      <c r="C2683">
        <v>45</v>
      </c>
      <c r="D2683">
        <v>114</v>
      </c>
      <c r="E2683">
        <v>73</v>
      </c>
      <c r="F2683">
        <v>563</v>
      </c>
      <c r="G2683" t="s">
        <v>10763</v>
      </c>
      <c r="H2683">
        <v>695</v>
      </c>
      <c r="I2683">
        <v>15100000</v>
      </c>
      <c r="J2683" t="s">
        <v>1057</v>
      </c>
      <c r="K2683" t="s">
        <v>1286</v>
      </c>
      <c r="L2683" t="s">
        <v>10764</v>
      </c>
      <c r="M2683">
        <v>22797</v>
      </c>
      <c r="N2683">
        <v>3444</v>
      </c>
      <c r="O2683" t="s">
        <v>1674</v>
      </c>
      <c r="P2683">
        <v>1</v>
      </c>
      <c r="Q2683" t="s">
        <v>10765</v>
      </c>
      <c r="R2683" t="s">
        <v>10766</v>
      </c>
      <c r="S2683">
        <v>96</v>
      </c>
      <c r="T2683" t="s">
        <v>37</v>
      </c>
      <c r="U2683" t="s">
        <v>38</v>
      </c>
      <c r="V2683" t="s">
        <v>350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6488</v>
      </c>
      <c r="C2684">
        <v>414</v>
      </c>
      <c r="D2684">
        <v>97</v>
      </c>
      <c r="E2684">
        <v>181</v>
      </c>
      <c r="F2684">
        <v>748</v>
      </c>
      <c r="G2684" t="s">
        <v>558</v>
      </c>
      <c r="H2684">
        <v>11000</v>
      </c>
      <c r="I2684">
        <v>14938570</v>
      </c>
      <c r="J2684" t="s">
        <v>755</v>
      </c>
      <c r="K2684" t="s">
        <v>226</v>
      </c>
      <c r="L2684" t="s">
        <v>10767</v>
      </c>
      <c r="M2684">
        <v>111625</v>
      </c>
      <c r="N2684">
        <v>14025</v>
      </c>
      <c r="O2684" t="s">
        <v>551</v>
      </c>
      <c r="P2684">
        <v>1</v>
      </c>
      <c r="Q2684" t="s">
        <v>10768</v>
      </c>
      <c r="R2684" t="s">
        <v>10769</v>
      </c>
      <c r="S2684">
        <v>369</v>
      </c>
      <c r="T2684" t="s">
        <v>37</v>
      </c>
      <c r="U2684" t="s">
        <v>38</v>
      </c>
      <c r="V2684" t="s">
        <v>350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8627</v>
      </c>
      <c r="C2685">
        <v>291</v>
      </c>
      <c r="D2685">
        <v>122</v>
      </c>
      <c r="E2685">
        <v>210</v>
      </c>
      <c r="F2685">
        <v>123</v>
      </c>
      <c r="G2685" t="s">
        <v>10770</v>
      </c>
      <c r="H2685">
        <v>22000</v>
      </c>
      <c r="I2685">
        <v>17237244</v>
      </c>
      <c r="J2685" t="s">
        <v>1018</v>
      </c>
      <c r="K2685" t="s">
        <v>400</v>
      </c>
      <c r="L2685" t="s">
        <v>10771</v>
      </c>
      <c r="M2685">
        <v>57210</v>
      </c>
      <c r="N2685">
        <v>22574</v>
      </c>
      <c r="O2685" t="s">
        <v>10772</v>
      </c>
      <c r="P2685">
        <v>3</v>
      </c>
      <c r="Q2685" t="s">
        <v>10773</v>
      </c>
      <c r="R2685" t="s">
        <v>10774</v>
      </c>
      <c r="S2685">
        <v>158</v>
      </c>
      <c r="T2685" t="s">
        <v>37</v>
      </c>
      <c r="U2685" t="s">
        <v>56</v>
      </c>
      <c r="V2685" t="s">
        <v>350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10775</v>
      </c>
      <c r="C2686">
        <v>97</v>
      </c>
      <c r="D2686">
        <v>87</v>
      </c>
      <c r="E2686">
        <v>374</v>
      </c>
      <c r="F2686">
        <v>484</v>
      </c>
      <c r="G2686" t="s">
        <v>10054</v>
      </c>
      <c r="H2686">
        <v>826</v>
      </c>
      <c r="I2686">
        <v>14249005</v>
      </c>
      <c r="J2686" t="s">
        <v>809</v>
      </c>
      <c r="K2686" t="s">
        <v>494</v>
      </c>
      <c r="L2686" t="s">
        <v>10776</v>
      </c>
      <c r="M2686">
        <v>39788</v>
      </c>
      <c r="N2686">
        <v>2689</v>
      </c>
      <c r="O2686" t="s">
        <v>8382</v>
      </c>
      <c r="P2686">
        <v>1</v>
      </c>
      <c r="Q2686" t="s">
        <v>10777</v>
      </c>
      <c r="R2686" t="s">
        <v>10778</v>
      </c>
      <c r="S2686">
        <v>619</v>
      </c>
      <c r="T2686" t="s">
        <v>37</v>
      </c>
      <c r="U2686" t="s">
        <v>38</v>
      </c>
      <c r="V2686" t="s">
        <v>350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10779</v>
      </c>
      <c r="C2687">
        <v>37</v>
      </c>
      <c r="D2687">
        <v>85</v>
      </c>
      <c r="E2687">
        <v>12</v>
      </c>
      <c r="F2687">
        <v>23</v>
      </c>
      <c r="G2687" t="s">
        <v>10780</v>
      </c>
      <c r="H2687">
        <v>354</v>
      </c>
      <c r="I2687">
        <v>12701880</v>
      </c>
      <c r="J2687" t="s">
        <v>286</v>
      </c>
      <c r="K2687" t="s">
        <v>10781</v>
      </c>
      <c r="L2687" t="s">
        <v>10782</v>
      </c>
      <c r="M2687">
        <v>2037</v>
      </c>
      <c r="N2687">
        <v>568</v>
      </c>
      <c r="O2687" t="s">
        <v>10783</v>
      </c>
      <c r="P2687">
        <v>0</v>
      </c>
      <c r="Q2687" t="s">
        <v>10784</v>
      </c>
      <c r="R2687" t="s">
        <v>10785</v>
      </c>
      <c r="S2687">
        <v>22</v>
      </c>
      <c r="T2687" t="s">
        <v>37</v>
      </c>
      <c r="U2687" t="s">
        <v>38</v>
      </c>
      <c r="V2687" t="s">
        <v>188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10786</v>
      </c>
      <c r="C2688">
        <v>68</v>
      </c>
      <c r="D2688">
        <v>85</v>
      </c>
      <c r="E2688">
        <v>0</v>
      </c>
      <c r="F2688">
        <v>44</v>
      </c>
      <c r="G2688" t="s">
        <v>10787</v>
      </c>
      <c r="H2688">
        <v>468</v>
      </c>
      <c r="I2688">
        <v>10353690</v>
      </c>
      <c r="J2688" t="s">
        <v>1854</v>
      </c>
      <c r="K2688" t="s">
        <v>3923</v>
      </c>
      <c r="L2688" t="s">
        <v>10788</v>
      </c>
      <c r="M2688">
        <v>2673</v>
      </c>
      <c r="N2688">
        <v>646</v>
      </c>
      <c r="O2688" t="s">
        <v>10789</v>
      </c>
      <c r="P2688">
        <v>0</v>
      </c>
      <c r="Q2688" t="s">
        <v>10790</v>
      </c>
      <c r="R2688" t="s">
        <v>10791</v>
      </c>
      <c r="S2688">
        <v>31</v>
      </c>
      <c r="T2688" t="s">
        <v>37</v>
      </c>
      <c r="U2688" t="s">
        <v>38</v>
      </c>
      <c r="V2688" t="s">
        <v>188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10792</v>
      </c>
      <c r="C2689">
        <v>90</v>
      </c>
      <c r="D2689">
        <v>101</v>
      </c>
      <c r="E2689">
        <v>36</v>
      </c>
      <c r="F2689">
        <v>377</v>
      </c>
      <c r="G2689" t="s">
        <v>10793</v>
      </c>
      <c r="H2689">
        <v>1000</v>
      </c>
      <c r="I2689">
        <v>12801190</v>
      </c>
      <c r="J2689" t="s">
        <v>31</v>
      </c>
      <c r="K2689" t="s">
        <v>2320</v>
      </c>
      <c r="L2689" t="s">
        <v>10794</v>
      </c>
      <c r="M2689">
        <v>16340</v>
      </c>
      <c r="N2689">
        <v>2764</v>
      </c>
      <c r="O2689" t="s">
        <v>10795</v>
      </c>
      <c r="P2689">
        <v>1</v>
      </c>
      <c r="Q2689" t="s">
        <v>10796</v>
      </c>
      <c r="R2689" t="s">
        <v>10797</v>
      </c>
      <c r="S2689">
        <v>355</v>
      </c>
      <c r="T2689" t="s">
        <v>37</v>
      </c>
      <c r="U2689" t="s">
        <v>38</v>
      </c>
      <c r="V2689" t="s">
        <v>350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10798</v>
      </c>
      <c r="C2690">
        <v>81</v>
      </c>
      <c r="D2690">
        <v>121</v>
      </c>
      <c r="E2690">
        <v>16</v>
      </c>
      <c r="F2690">
        <v>526</v>
      </c>
      <c r="G2690" t="s">
        <v>3013</v>
      </c>
      <c r="H2690">
        <v>907</v>
      </c>
      <c r="I2690">
        <v>12549485</v>
      </c>
      <c r="J2690" t="s">
        <v>10799</v>
      </c>
      <c r="K2690" t="s">
        <v>5298</v>
      </c>
      <c r="L2690" t="s">
        <v>10800</v>
      </c>
      <c r="M2690">
        <v>4603</v>
      </c>
      <c r="N2690">
        <v>3633</v>
      </c>
      <c r="O2690" t="s">
        <v>913</v>
      </c>
      <c r="P2690">
        <v>4</v>
      </c>
      <c r="Q2690" t="s">
        <v>10801</v>
      </c>
      <c r="R2690" t="s">
        <v>10802</v>
      </c>
      <c r="S2690">
        <v>91</v>
      </c>
      <c r="T2690" t="s">
        <v>37</v>
      </c>
      <c r="U2690" t="s">
        <v>38</v>
      </c>
      <c r="V2690" t="s">
        <v>350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10803</v>
      </c>
      <c r="C2691">
        <v>221</v>
      </c>
      <c r="D2691">
        <v>107</v>
      </c>
      <c r="E2691">
        <v>92</v>
      </c>
      <c r="F2691">
        <v>358</v>
      </c>
      <c r="G2691" t="s">
        <v>900</v>
      </c>
      <c r="H2691">
        <v>11000</v>
      </c>
      <c r="I2691">
        <v>13766014</v>
      </c>
      <c r="J2691" t="s">
        <v>151</v>
      </c>
      <c r="K2691" t="s">
        <v>175</v>
      </c>
      <c r="L2691" t="s">
        <v>10804</v>
      </c>
      <c r="M2691">
        <v>106111</v>
      </c>
      <c r="N2691">
        <v>17627</v>
      </c>
      <c r="O2691" t="s">
        <v>592</v>
      </c>
      <c r="P2691">
        <v>0</v>
      </c>
      <c r="Q2691" t="s">
        <v>10805</v>
      </c>
      <c r="R2691" t="s">
        <v>10806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10807</v>
      </c>
      <c r="C2692">
        <v>230</v>
      </c>
      <c r="D2692">
        <v>111</v>
      </c>
      <c r="E2692">
        <v>0</v>
      </c>
      <c r="F2692">
        <v>727</v>
      </c>
      <c r="G2692" t="s">
        <v>4383</v>
      </c>
      <c r="H2692">
        <v>796</v>
      </c>
      <c r="I2692">
        <v>13034417</v>
      </c>
      <c r="J2692" t="s">
        <v>1607</v>
      </c>
      <c r="K2692" t="s">
        <v>6295</v>
      </c>
      <c r="L2692" t="s">
        <v>10808</v>
      </c>
      <c r="M2692">
        <v>55665</v>
      </c>
      <c r="N2692">
        <v>2633</v>
      </c>
      <c r="O2692" t="s">
        <v>2776</v>
      </c>
      <c r="P2692">
        <v>1</v>
      </c>
      <c r="Q2692" t="s">
        <v>10809</v>
      </c>
      <c r="R2692" t="s">
        <v>10810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10811</v>
      </c>
      <c r="C2693">
        <v>57</v>
      </c>
      <c r="D2693">
        <v>92</v>
      </c>
      <c r="E2693">
        <v>34</v>
      </c>
      <c r="F2693">
        <v>366</v>
      </c>
      <c r="G2693" t="s">
        <v>1131</v>
      </c>
      <c r="H2693">
        <v>14000</v>
      </c>
      <c r="I2693">
        <v>11632420</v>
      </c>
      <c r="J2693" t="s">
        <v>1018</v>
      </c>
      <c r="K2693" t="s">
        <v>225</v>
      </c>
      <c r="L2693" t="s">
        <v>10812</v>
      </c>
      <c r="M2693">
        <v>19768</v>
      </c>
      <c r="N2693">
        <v>15644</v>
      </c>
      <c r="O2693" t="s">
        <v>10813</v>
      </c>
      <c r="P2693">
        <v>1</v>
      </c>
      <c r="Q2693" t="s">
        <v>10814</v>
      </c>
      <c r="R2693" t="s">
        <v>10815</v>
      </c>
      <c r="S2693">
        <v>135</v>
      </c>
      <c r="T2693" t="s">
        <v>37</v>
      </c>
      <c r="U2693" t="s">
        <v>38</v>
      </c>
      <c r="V2693" t="s">
        <v>350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10816</v>
      </c>
      <c r="C2694">
        <v>119</v>
      </c>
      <c r="D2694">
        <v>97</v>
      </c>
      <c r="E2694">
        <v>164</v>
      </c>
      <c r="F2694">
        <v>308</v>
      </c>
      <c r="G2694" t="s">
        <v>5256</v>
      </c>
      <c r="H2694">
        <v>436</v>
      </c>
      <c r="I2694">
        <v>12212417</v>
      </c>
      <c r="J2694" t="s">
        <v>755</v>
      </c>
      <c r="K2694" t="s">
        <v>2184</v>
      </c>
      <c r="L2694" t="s">
        <v>10817</v>
      </c>
      <c r="M2694">
        <v>30643</v>
      </c>
      <c r="N2694">
        <v>1172</v>
      </c>
      <c r="O2694" t="s">
        <v>3320</v>
      </c>
      <c r="P2694">
        <v>3</v>
      </c>
      <c r="Q2694" t="s">
        <v>10818</v>
      </c>
      <c r="R2694" t="s">
        <v>10819</v>
      </c>
      <c r="S2694">
        <v>144</v>
      </c>
      <c r="T2694" t="s">
        <v>37</v>
      </c>
      <c r="U2694" t="s">
        <v>38</v>
      </c>
      <c r="V2694" t="s">
        <v>350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1321</v>
      </c>
      <c r="C2695">
        <v>97</v>
      </c>
      <c r="D2695">
        <v>97</v>
      </c>
      <c r="E2695">
        <v>745</v>
      </c>
      <c r="F2695">
        <v>745</v>
      </c>
      <c r="G2695" t="s">
        <v>3358</v>
      </c>
      <c r="H2695">
        <v>12000</v>
      </c>
      <c r="I2695">
        <v>11614236</v>
      </c>
      <c r="J2695" t="s">
        <v>809</v>
      </c>
      <c r="K2695" t="s">
        <v>203</v>
      </c>
      <c r="L2695" t="s">
        <v>10820</v>
      </c>
      <c r="M2695">
        <v>9294</v>
      </c>
      <c r="N2695">
        <v>15209</v>
      </c>
      <c r="O2695" t="s">
        <v>1321</v>
      </c>
      <c r="P2695">
        <v>2</v>
      </c>
      <c r="Q2695" t="s">
        <v>10821</v>
      </c>
      <c r="R2695" t="s">
        <v>10822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424</v>
      </c>
      <c r="B2696" t="s">
        <v>4490</v>
      </c>
      <c r="C2696">
        <v>119</v>
      </c>
      <c r="D2696">
        <v>125</v>
      </c>
      <c r="E2696">
        <v>34</v>
      </c>
      <c r="F2696">
        <v>65</v>
      </c>
      <c r="G2696" t="s">
        <v>10823</v>
      </c>
      <c r="H2696">
        <v>427</v>
      </c>
      <c r="I2696">
        <v>13337299</v>
      </c>
      <c r="J2696" t="s">
        <v>4293</v>
      </c>
      <c r="K2696" t="s">
        <v>1543</v>
      </c>
      <c r="L2696" t="s">
        <v>10824</v>
      </c>
      <c r="M2696">
        <v>9649</v>
      </c>
      <c r="N2696">
        <v>729</v>
      </c>
      <c r="O2696" t="s">
        <v>10825</v>
      </c>
      <c r="P2696">
        <v>7</v>
      </c>
      <c r="Q2696" t="s">
        <v>10826</v>
      </c>
      <c r="R2696" t="s">
        <v>10827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1789</v>
      </c>
      <c r="C2697">
        <v>42</v>
      </c>
      <c r="D2697">
        <v>124</v>
      </c>
      <c r="E2697">
        <v>11000</v>
      </c>
      <c r="F2697">
        <v>563</v>
      </c>
      <c r="G2697" t="s">
        <v>6111</v>
      </c>
      <c r="H2697">
        <v>11000</v>
      </c>
      <c r="I2697">
        <v>10763469</v>
      </c>
      <c r="J2697" t="s">
        <v>715</v>
      </c>
      <c r="K2697" t="s">
        <v>1789</v>
      </c>
      <c r="L2697" t="s">
        <v>10828</v>
      </c>
      <c r="M2697">
        <v>13692</v>
      </c>
      <c r="N2697">
        <v>12685</v>
      </c>
      <c r="O2697" t="s">
        <v>1296</v>
      </c>
      <c r="P2697">
        <v>0</v>
      </c>
      <c r="Q2697" t="s">
        <v>10829</v>
      </c>
      <c r="R2697" t="s">
        <v>10830</v>
      </c>
      <c r="S2697">
        <v>55</v>
      </c>
      <c r="T2697" t="s">
        <v>37</v>
      </c>
      <c r="U2697" t="s">
        <v>38</v>
      </c>
      <c r="V2697" t="s">
        <v>84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10831</v>
      </c>
      <c r="C2698">
        <v>24</v>
      </c>
      <c r="D2698">
        <v>76</v>
      </c>
      <c r="E2698">
        <v>9</v>
      </c>
      <c r="F2698">
        <v>47</v>
      </c>
      <c r="G2698" t="s">
        <v>10832</v>
      </c>
      <c r="H2698">
        <v>595</v>
      </c>
      <c r="I2698">
        <v>11144518</v>
      </c>
      <c r="J2698" t="s">
        <v>7139</v>
      </c>
      <c r="K2698" t="s">
        <v>979</v>
      </c>
      <c r="L2698" t="s">
        <v>10833</v>
      </c>
      <c r="M2698">
        <v>2724</v>
      </c>
      <c r="N2698">
        <v>1139</v>
      </c>
      <c r="O2698" t="s">
        <v>10834</v>
      </c>
      <c r="P2698">
        <v>0</v>
      </c>
      <c r="Q2698" t="s">
        <v>10835</v>
      </c>
      <c r="R2698" t="s">
        <v>10836</v>
      </c>
      <c r="S2698">
        <v>53</v>
      </c>
      <c r="T2698" t="s">
        <v>37</v>
      </c>
      <c r="U2698" t="s">
        <v>182</v>
      </c>
      <c r="V2698" t="s">
        <v>188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841</v>
      </c>
      <c r="C2699">
        <v>208</v>
      </c>
      <c r="D2699">
        <v>107</v>
      </c>
      <c r="E2699">
        <v>561</v>
      </c>
      <c r="F2699">
        <v>353</v>
      </c>
      <c r="G2699" t="s">
        <v>841</v>
      </c>
      <c r="H2699">
        <v>746</v>
      </c>
      <c r="I2699">
        <v>15608545</v>
      </c>
      <c r="J2699" t="s">
        <v>675</v>
      </c>
      <c r="K2699" t="s">
        <v>521</v>
      </c>
      <c r="L2699" t="s">
        <v>10837</v>
      </c>
      <c r="M2699">
        <v>53471</v>
      </c>
      <c r="N2699">
        <v>2377</v>
      </c>
      <c r="O2699" t="s">
        <v>10838</v>
      </c>
      <c r="P2699">
        <v>3</v>
      </c>
      <c r="Q2699" t="s">
        <v>10839</v>
      </c>
      <c r="R2699" t="s">
        <v>10840</v>
      </c>
      <c r="S2699">
        <v>224</v>
      </c>
      <c r="T2699" t="s">
        <v>37</v>
      </c>
      <c r="U2699" t="s">
        <v>38</v>
      </c>
      <c r="V2699" t="s">
        <v>350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539</v>
      </c>
      <c r="C2700">
        <v>42</v>
      </c>
      <c r="D2700">
        <v>91</v>
      </c>
      <c r="E2700">
        <v>23</v>
      </c>
      <c r="F2700">
        <v>629</v>
      </c>
      <c r="G2700" t="s">
        <v>897</v>
      </c>
      <c r="H2700">
        <v>925</v>
      </c>
      <c r="I2700">
        <v>10443316</v>
      </c>
      <c r="J2700" t="s">
        <v>715</v>
      </c>
      <c r="K2700" t="s">
        <v>878</v>
      </c>
      <c r="L2700" t="s">
        <v>10841</v>
      </c>
      <c r="M2700">
        <v>7159</v>
      </c>
      <c r="N2700">
        <v>2913</v>
      </c>
      <c r="O2700" t="s">
        <v>9360</v>
      </c>
      <c r="P2700">
        <v>2</v>
      </c>
      <c r="Q2700" t="s">
        <v>10842</v>
      </c>
      <c r="R2700" t="s">
        <v>10843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10844</v>
      </c>
      <c r="C2701">
        <v>44</v>
      </c>
      <c r="D2701">
        <v>96</v>
      </c>
      <c r="E2701">
        <v>4</v>
      </c>
      <c r="F2701">
        <v>670</v>
      </c>
      <c r="G2701" t="s">
        <v>1460</v>
      </c>
      <c r="H2701">
        <v>989</v>
      </c>
      <c r="I2701">
        <v>10494147</v>
      </c>
      <c r="J2701" t="s">
        <v>151</v>
      </c>
      <c r="K2701" t="s">
        <v>232</v>
      </c>
      <c r="L2701" t="s">
        <v>10845</v>
      </c>
      <c r="M2701">
        <v>7403</v>
      </c>
      <c r="N2701">
        <v>3142</v>
      </c>
      <c r="O2701" t="s">
        <v>8405</v>
      </c>
      <c r="P2701">
        <v>1</v>
      </c>
      <c r="Q2701" t="s">
        <v>10846</v>
      </c>
      <c r="R2701" t="s">
        <v>10847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1271</v>
      </c>
      <c r="C2702">
        <v>230</v>
      </c>
      <c r="D2702">
        <v>142</v>
      </c>
      <c r="E2702">
        <v>0</v>
      </c>
      <c r="F2702">
        <v>1000</v>
      </c>
      <c r="G2702" t="s">
        <v>1129</v>
      </c>
      <c r="H2702">
        <v>22000</v>
      </c>
      <c r="I2702">
        <v>9929000</v>
      </c>
      <c r="J2702" t="s">
        <v>901</v>
      </c>
      <c r="K2702" t="s">
        <v>850</v>
      </c>
      <c r="L2702" t="s">
        <v>10848</v>
      </c>
      <c r="M2702">
        <v>152306</v>
      </c>
      <c r="N2702">
        <v>29475</v>
      </c>
      <c r="O2702" t="s">
        <v>254</v>
      </c>
      <c r="P2702">
        <v>0</v>
      </c>
      <c r="Q2702" t="s">
        <v>10849</v>
      </c>
      <c r="R2702" t="s">
        <v>10850</v>
      </c>
      <c r="S2702">
        <v>513</v>
      </c>
      <c r="T2702" t="s">
        <v>37</v>
      </c>
      <c r="U2702" t="s">
        <v>56</v>
      </c>
      <c r="V2702" t="s">
        <v>350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9621</v>
      </c>
      <c r="C2703">
        <v>46</v>
      </c>
      <c r="D2703">
        <v>103</v>
      </c>
      <c r="E2703">
        <v>80</v>
      </c>
      <c r="F2703">
        <v>782</v>
      </c>
      <c r="G2703" t="s">
        <v>6681</v>
      </c>
      <c r="H2703">
        <v>1000</v>
      </c>
      <c r="I2703">
        <v>10411980</v>
      </c>
      <c r="J2703" t="s">
        <v>10851</v>
      </c>
      <c r="K2703" t="s">
        <v>7392</v>
      </c>
      <c r="L2703" t="s">
        <v>10852</v>
      </c>
      <c r="M2703">
        <v>22649</v>
      </c>
      <c r="N2703">
        <v>4676</v>
      </c>
      <c r="O2703" t="s">
        <v>7211</v>
      </c>
      <c r="P2703">
        <v>0</v>
      </c>
      <c r="Q2703" t="s">
        <v>10853</v>
      </c>
      <c r="R2703" t="s">
        <v>10854</v>
      </c>
      <c r="S2703">
        <v>212</v>
      </c>
      <c r="T2703" t="s">
        <v>37</v>
      </c>
      <c r="U2703" t="s">
        <v>38</v>
      </c>
      <c r="V2703" t="s">
        <v>84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10855</v>
      </c>
      <c r="H2704">
        <v>443</v>
      </c>
      <c r="J2704" t="s">
        <v>10856</v>
      </c>
      <c r="K2704" t="s">
        <v>1195</v>
      </c>
      <c r="L2704" t="s">
        <v>10857</v>
      </c>
      <c r="M2704">
        <v>7122</v>
      </c>
      <c r="N2704">
        <v>981</v>
      </c>
      <c r="O2704" t="s">
        <v>10858</v>
      </c>
      <c r="P2704">
        <v>1</v>
      </c>
      <c r="Q2704" t="s">
        <v>10859</v>
      </c>
      <c r="R2704" t="s">
        <v>10860</v>
      </c>
      <c r="S2704">
        <v>77</v>
      </c>
      <c r="T2704" t="s">
        <v>37</v>
      </c>
      <c r="U2704" t="s">
        <v>182</v>
      </c>
      <c r="V2704" t="s">
        <v>589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2046</v>
      </c>
      <c r="C2705">
        <v>249</v>
      </c>
      <c r="D2705">
        <v>117</v>
      </c>
      <c r="E2705">
        <v>0</v>
      </c>
      <c r="F2705">
        <v>12000</v>
      </c>
      <c r="G2705" t="s">
        <v>203</v>
      </c>
      <c r="H2705">
        <v>22000</v>
      </c>
      <c r="I2705">
        <v>17439163</v>
      </c>
      <c r="J2705" t="s">
        <v>541</v>
      </c>
      <c r="K2705" t="s">
        <v>400</v>
      </c>
      <c r="L2705" t="s">
        <v>10861</v>
      </c>
      <c r="M2705">
        <v>537419</v>
      </c>
      <c r="N2705">
        <v>47728</v>
      </c>
      <c r="O2705" t="s">
        <v>186</v>
      </c>
      <c r="P2705">
        <v>1</v>
      </c>
      <c r="Q2705" t="s">
        <v>10862</v>
      </c>
      <c r="R2705" t="s">
        <v>10863</v>
      </c>
      <c r="S2705">
        <v>1028</v>
      </c>
      <c r="T2705" t="s">
        <v>37</v>
      </c>
      <c r="U2705" t="s">
        <v>38</v>
      </c>
      <c r="V2705" t="s">
        <v>350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424</v>
      </c>
      <c r="B2706" t="s">
        <v>10864</v>
      </c>
      <c r="C2706">
        <v>197</v>
      </c>
      <c r="D2706">
        <v>116</v>
      </c>
      <c r="E2706">
        <v>153</v>
      </c>
      <c r="F2706">
        <v>539</v>
      </c>
      <c r="G2706" t="s">
        <v>1539</v>
      </c>
      <c r="H2706">
        <v>3000</v>
      </c>
      <c r="I2706">
        <v>9396487</v>
      </c>
      <c r="J2706" t="s">
        <v>3985</v>
      </c>
      <c r="K2706" t="s">
        <v>413</v>
      </c>
      <c r="L2706" t="s">
        <v>10865</v>
      </c>
      <c r="M2706">
        <v>52421</v>
      </c>
      <c r="N2706">
        <v>5012</v>
      </c>
      <c r="O2706" t="s">
        <v>836</v>
      </c>
      <c r="P2706">
        <v>0</v>
      </c>
      <c r="Q2706" t="s">
        <v>10866</v>
      </c>
      <c r="R2706" t="s">
        <v>10867</v>
      </c>
      <c r="S2706">
        <v>200</v>
      </c>
      <c r="T2706" t="s">
        <v>37</v>
      </c>
      <c r="U2706" t="s">
        <v>38</v>
      </c>
      <c r="V2706" t="s">
        <v>350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1386</v>
      </c>
      <c r="C2707">
        <v>71</v>
      </c>
      <c r="D2707">
        <v>118</v>
      </c>
      <c r="E2707">
        <v>41</v>
      </c>
      <c r="F2707">
        <v>274</v>
      </c>
      <c r="G2707" t="s">
        <v>2733</v>
      </c>
      <c r="H2707">
        <v>556</v>
      </c>
      <c r="I2707">
        <v>9059588</v>
      </c>
      <c r="J2707" t="s">
        <v>3060</v>
      </c>
      <c r="K2707" t="s">
        <v>10868</v>
      </c>
      <c r="L2707" t="s">
        <v>10869</v>
      </c>
      <c r="M2707">
        <v>17261</v>
      </c>
      <c r="N2707">
        <v>1873</v>
      </c>
      <c r="O2707" t="s">
        <v>10870</v>
      </c>
      <c r="P2707">
        <v>1</v>
      </c>
      <c r="Q2707" t="s">
        <v>10871</v>
      </c>
      <c r="R2707" t="s">
        <v>10872</v>
      </c>
      <c r="S2707">
        <v>125</v>
      </c>
      <c r="T2707" t="s">
        <v>37</v>
      </c>
      <c r="U2707" t="s">
        <v>38</v>
      </c>
      <c r="V2707" t="s">
        <v>350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7216</v>
      </c>
      <c r="C2708">
        <v>190</v>
      </c>
      <c r="D2708">
        <v>108</v>
      </c>
      <c r="E2708">
        <v>187</v>
      </c>
      <c r="F2708">
        <v>254</v>
      </c>
      <c r="G2708" t="s">
        <v>748</v>
      </c>
      <c r="H2708">
        <v>11000</v>
      </c>
      <c r="I2708">
        <v>9172810</v>
      </c>
      <c r="J2708" t="s">
        <v>10873</v>
      </c>
      <c r="K2708" t="s">
        <v>336</v>
      </c>
      <c r="L2708" t="s">
        <v>10874</v>
      </c>
      <c r="M2708">
        <v>24150</v>
      </c>
      <c r="N2708">
        <v>12178</v>
      </c>
      <c r="O2708" t="s">
        <v>10875</v>
      </c>
      <c r="P2708">
        <v>0</v>
      </c>
      <c r="Q2708" t="s">
        <v>10876</v>
      </c>
      <c r="R2708" t="s">
        <v>10877</v>
      </c>
      <c r="S2708">
        <v>118</v>
      </c>
      <c r="T2708" t="s">
        <v>37</v>
      </c>
      <c r="U2708" t="s">
        <v>38</v>
      </c>
      <c r="V2708" t="s">
        <v>350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10878</v>
      </c>
      <c r="C2709">
        <v>50</v>
      </c>
      <c r="D2709">
        <v>94</v>
      </c>
      <c r="E2709">
        <v>9</v>
      </c>
      <c r="F2709">
        <v>612</v>
      </c>
      <c r="G2709" t="s">
        <v>5220</v>
      </c>
      <c r="H2709">
        <v>11000</v>
      </c>
      <c r="I2709">
        <v>8735529</v>
      </c>
      <c r="J2709" t="s">
        <v>715</v>
      </c>
      <c r="K2709" t="s">
        <v>72</v>
      </c>
      <c r="L2709" t="s">
        <v>10879</v>
      </c>
      <c r="M2709">
        <v>8055</v>
      </c>
      <c r="N2709">
        <v>13524</v>
      </c>
      <c r="O2709" t="s">
        <v>10880</v>
      </c>
      <c r="P2709">
        <v>4</v>
      </c>
      <c r="Q2709" t="s">
        <v>10881</v>
      </c>
      <c r="R2709" t="s">
        <v>10882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10883</v>
      </c>
      <c r="C2710">
        <v>63</v>
      </c>
      <c r="D2710">
        <v>97</v>
      </c>
      <c r="E2710">
        <v>2</v>
      </c>
      <c r="F2710">
        <v>461</v>
      </c>
      <c r="G2710" t="s">
        <v>5115</v>
      </c>
      <c r="H2710">
        <v>890</v>
      </c>
      <c r="I2710">
        <v>8586376</v>
      </c>
      <c r="J2710" t="s">
        <v>809</v>
      </c>
      <c r="K2710" t="s">
        <v>373</v>
      </c>
      <c r="L2710" t="s">
        <v>10884</v>
      </c>
      <c r="M2710">
        <v>26598</v>
      </c>
      <c r="N2710">
        <v>3161</v>
      </c>
      <c r="O2710" t="s">
        <v>684</v>
      </c>
      <c r="P2710">
        <v>4</v>
      </c>
      <c r="Q2710" t="s">
        <v>10885</v>
      </c>
      <c r="R2710" t="s">
        <v>10886</v>
      </c>
      <c r="S2710">
        <v>132</v>
      </c>
      <c r="T2710" t="s">
        <v>37</v>
      </c>
      <c r="U2710" t="s">
        <v>38</v>
      </c>
      <c r="V2710" t="s">
        <v>350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3776</v>
      </c>
      <c r="C2711">
        <v>104</v>
      </c>
      <c r="D2711">
        <v>97</v>
      </c>
      <c r="E2711">
        <v>32</v>
      </c>
      <c r="F2711">
        <v>692</v>
      </c>
      <c r="G2711" t="s">
        <v>107</v>
      </c>
      <c r="H2711">
        <v>14000</v>
      </c>
      <c r="I2711">
        <v>8378141</v>
      </c>
      <c r="J2711" t="s">
        <v>715</v>
      </c>
      <c r="K2711" t="s">
        <v>272</v>
      </c>
      <c r="L2711" t="s">
        <v>10887</v>
      </c>
      <c r="M2711">
        <v>18966</v>
      </c>
      <c r="N2711">
        <v>16502</v>
      </c>
      <c r="O2711" t="s">
        <v>414</v>
      </c>
      <c r="P2711">
        <v>5</v>
      </c>
      <c r="Q2711" t="s">
        <v>10888</v>
      </c>
      <c r="R2711" t="s">
        <v>10889</v>
      </c>
      <c r="S2711">
        <v>141</v>
      </c>
      <c r="T2711" t="s">
        <v>37</v>
      </c>
      <c r="U2711" t="s">
        <v>56</v>
      </c>
      <c r="V2711" t="s">
        <v>84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10890</v>
      </c>
      <c r="D2712">
        <v>99</v>
      </c>
      <c r="E2712">
        <v>45</v>
      </c>
      <c r="F2712">
        <v>224</v>
      </c>
      <c r="G2712" t="s">
        <v>935</v>
      </c>
      <c r="H2712">
        <v>1000</v>
      </c>
      <c r="J2712" t="s">
        <v>8520</v>
      </c>
      <c r="K2712" t="s">
        <v>1208</v>
      </c>
      <c r="L2712" t="s">
        <v>10891</v>
      </c>
      <c r="M2712">
        <v>1465</v>
      </c>
      <c r="N2712">
        <v>2166</v>
      </c>
      <c r="O2712" t="s">
        <v>10892</v>
      </c>
      <c r="P2712">
        <v>1</v>
      </c>
      <c r="Q2712" t="s">
        <v>10893</v>
      </c>
      <c r="R2712" t="s">
        <v>10894</v>
      </c>
      <c r="S2712">
        <v>56</v>
      </c>
      <c r="T2712" t="s">
        <v>37</v>
      </c>
      <c r="U2712" t="s">
        <v>38</v>
      </c>
      <c r="V2712" t="s">
        <v>3399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10895</v>
      </c>
      <c r="C2713">
        <v>49</v>
      </c>
      <c r="D2713">
        <v>91</v>
      </c>
      <c r="E2713">
        <v>6</v>
      </c>
      <c r="F2713">
        <v>596</v>
      </c>
      <c r="G2713" t="s">
        <v>4914</v>
      </c>
      <c r="H2713">
        <v>8000</v>
      </c>
      <c r="I2713">
        <v>8080116</v>
      </c>
      <c r="J2713" t="s">
        <v>1115</v>
      </c>
      <c r="K2713" t="s">
        <v>628</v>
      </c>
      <c r="L2713" t="s">
        <v>10896</v>
      </c>
      <c r="M2713">
        <v>6562</v>
      </c>
      <c r="N2713">
        <v>10732</v>
      </c>
      <c r="O2713" t="s">
        <v>744</v>
      </c>
      <c r="P2713">
        <v>0</v>
      </c>
      <c r="Q2713" t="s">
        <v>10897</v>
      </c>
      <c r="R2713" t="s">
        <v>10898</v>
      </c>
      <c r="S2713">
        <v>66</v>
      </c>
      <c r="T2713" t="s">
        <v>37</v>
      </c>
      <c r="U2713" t="s">
        <v>38</v>
      </c>
      <c r="V2713" t="s">
        <v>84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10899</v>
      </c>
      <c r="C2714">
        <v>300</v>
      </c>
      <c r="D2714">
        <v>107</v>
      </c>
      <c r="E2714">
        <v>454</v>
      </c>
      <c r="F2714">
        <v>39</v>
      </c>
      <c r="G2714" t="s">
        <v>10900</v>
      </c>
      <c r="H2714">
        <v>65</v>
      </c>
      <c r="I2714">
        <v>7757130</v>
      </c>
      <c r="J2714" t="s">
        <v>6979</v>
      </c>
      <c r="K2714" t="s">
        <v>10901</v>
      </c>
      <c r="L2714" t="s">
        <v>10902</v>
      </c>
      <c r="M2714">
        <v>307639</v>
      </c>
      <c r="N2714">
        <v>173</v>
      </c>
      <c r="O2714" t="s">
        <v>10903</v>
      </c>
      <c r="P2714">
        <v>1</v>
      </c>
      <c r="Q2714" t="s">
        <v>10904</v>
      </c>
      <c r="R2714" t="s">
        <v>10905</v>
      </c>
      <c r="S2714">
        <v>513</v>
      </c>
      <c r="T2714" t="s">
        <v>37</v>
      </c>
      <c r="U2714" t="s">
        <v>56</v>
      </c>
      <c r="V2714" t="s">
        <v>350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10906</v>
      </c>
      <c r="C2715">
        <v>43</v>
      </c>
      <c r="D2715">
        <v>95</v>
      </c>
      <c r="E2715">
        <v>24</v>
      </c>
      <c r="F2715">
        <v>426</v>
      </c>
      <c r="G2715" t="s">
        <v>836</v>
      </c>
      <c r="H2715">
        <v>931</v>
      </c>
      <c r="I2715">
        <v>9123834</v>
      </c>
      <c r="J2715" t="s">
        <v>816</v>
      </c>
      <c r="K2715" t="s">
        <v>7567</v>
      </c>
      <c r="L2715" t="s">
        <v>10907</v>
      </c>
      <c r="M2715">
        <v>4065</v>
      </c>
      <c r="N2715">
        <v>3322</v>
      </c>
      <c r="O2715" t="s">
        <v>10908</v>
      </c>
      <c r="P2715">
        <v>6</v>
      </c>
      <c r="Q2715" t="s">
        <v>10909</v>
      </c>
      <c r="R2715" t="s">
        <v>10910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10911</v>
      </c>
      <c r="C2716">
        <v>132</v>
      </c>
      <c r="D2716">
        <v>102</v>
      </c>
      <c r="E2716">
        <v>11</v>
      </c>
      <c r="F2716">
        <v>1000</v>
      </c>
      <c r="G2716" t="s">
        <v>383</v>
      </c>
      <c r="H2716">
        <v>15000</v>
      </c>
      <c r="I2716">
        <v>6409206</v>
      </c>
      <c r="J2716" t="s">
        <v>4205</v>
      </c>
      <c r="K2716" t="s">
        <v>131</v>
      </c>
      <c r="L2716" t="s">
        <v>10912</v>
      </c>
      <c r="M2716">
        <v>32311</v>
      </c>
      <c r="N2716">
        <v>33153</v>
      </c>
      <c r="O2716" t="s">
        <v>462</v>
      </c>
      <c r="P2716">
        <v>4</v>
      </c>
      <c r="Q2716" t="s">
        <v>10913</v>
      </c>
      <c r="R2716" t="s">
        <v>10914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10915</v>
      </c>
      <c r="C2717">
        <v>97</v>
      </c>
      <c r="D2717">
        <v>88</v>
      </c>
      <c r="E2717">
        <v>96</v>
      </c>
      <c r="F2717">
        <v>360</v>
      </c>
      <c r="G2717" t="s">
        <v>6012</v>
      </c>
      <c r="H2717">
        <v>24000</v>
      </c>
      <c r="I2717">
        <v>6373693</v>
      </c>
      <c r="J2717" t="s">
        <v>816</v>
      </c>
      <c r="K2717" t="s">
        <v>74</v>
      </c>
      <c r="L2717" t="s">
        <v>10916</v>
      </c>
      <c r="M2717">
        <v>11498</v>
      </c>
      <c r="N2717">
        <v>25637</v>
      </c>
      <c r="O2717" t="s">
        <v>8502</v>
      </c>
      <c r="P2717">
        <v>1</v>
      </c>
      <c r="Q2717" t="s">
        <v>10917</v>
      </c>
      <c r="R2717" t="s">
        <v>10918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3837</v>
      </c>
      <c r="C2718">
        <v>242</v>
      </c>
      <c r="D2718">
        <v>106</v>
      </c>
      <c r="E2718">
        <v>835</v>
      </c>
      <c r="F2718">
        <v>363</v>
      </c>
      <c r="G2718" t="s">
        <v>1173</v>
      </c>
      <c r="H2718">
        <v>13000</v>
      </c>
      <c r="I2718">
        <v>7556708</v>
      </c>
      <c r="J2718" t="s">
        <v>1473</v>
      </c>
      <c r="K2718" t="s">
        <v>604</v>
      </c>
      <c r="L2718" t="s">
        <v>10919</v>
      </c>
      <c r="M2718">
        <v>30284</v>
      </c>
      <c r="N2718">
        <v>14544</v>
      </c>
      <c r="O2718" t="s">
        <v>4136</v>
      </c>
      <c r="P2718">
        <v>1</v>
      </c>
      <c r="Q2718" t="s">
        <v>10920</v>
      </c>
      <c r="R2718" t="s">
        <v>10921</v>
      </c>
      <c r="S2718">
        <v>102</v>
      </c>
      <c r="T2718" t="s">
        <v>37</v>
      </c>
      <c r="U2718" t="s">
        <v>38</v>
      </c>
      <c r="V2718" t="s">
        <v>350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1789</v>
      </c>
      <c r="C2719">
        <v>218</v>
      </c>
      <c r="D2719">
        <v>92</v>
      </c>
      <c r="E2719">
        <v>11000</v>
      </c>
      <c r="F2719">
        <v>386</v>
      </c>
      <c r="G2719" t="s">
        <v>1270</v>
      </c>
      <c r="H2719">
        <v>860</v>
      </c>
      <c r="I2719">
        <v>5306447</v>
      </c>
      <c r="J2719" t="s">
        <v>816</v>
      </c>
      <c r="K2719" t="s">
        <v>6111</v>
      </c>
      <c r="L2719" t="s">
        <v>10922</v>
      </c>
      <c r="M2719">
        <v>58967</v>
      </c>
      <c r="N2719">
        <v>2717</v>
      </c>
      <c r="O2719" t="s">
        <v>10923</v>
      </c>
      <c r="P2719">
        <v>1</v>
      </c>
      <c r="Q2719" t="s">
        <v>10924</v>
      </c>
      <c r="R2719" t="s">
        <v>10925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424</v>
      </c>
      <c r="B2720" t="s">
        <v>10926</v>
      </c>
      <c r="C2720">
        <v>49</v>
      </c>
      <c r="D2720">
        <v>105</v>
      </c>
      <c r="E2720">
        <v>52</v>
      </c>
      <c r="F2720">
        <v>275</v>
      </c>
      <c r="G2720" t="s">
        <v>4159</v>
      </c>
      <c r="H2720">
        <v>477</v>
      </c>
      <c r="I2720">
        <v>5217498</v>
      </c>
      <c r="J2720" t="s">
        <v>933</v>
      </c>
      <c r="K2720" t="s">
        <v>6877</v>
      </c>
      <c r="L2720" t="s">
        <v>10927</v>
      </c>
      <c r="M2720">
        <v>3668</v>
      </c>
      <c r="N2720">
        <v>2312</v>
      </c>
      <c r="O2720" t="s">
        <v>255</v>
      </c>
      <c r="P2720">
        <v>4</v>
      </c>
      <c r="Q2720" t="s">
        <v>10928</v>
      </c>
      <c r="R2720" t="s">
        <v>10929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10388</v>
      </c>
      <c r="C2721">
        <v>172</v>
      </c>
      <c r="D2721">
        <v>107</v>
      </c>
      <c r="E2721">
        <v>0</v>
      </c>
      <c r="F2721">
        <v>289</v>
      </c>
      <c r="G2721" t="s">
        <v>3323</v>
      </c>
      <c r="H2721">
        <v>572</v>
      </c>
      <c r="I2721">
        <v>5023275</v>
      </c>
      <c r="J2721" t="s">
        <v>10930</v>
      </c>
      <c r="K2721" t="s">
        <v>10497</v>
      </c>
      <c r="L2721" t="s">
        <v>10931</v>
      </c>
      <c r="M2721">
        <v>34194</v>
      </c>
      <c r="N2721">
        <v>1627</v>
      </c>
      <c r="O2721" t="s">
        <v>10932</v>
      </c>
      <c r="P2721">
        <v>2</v>
      </c>
      <c r="Q2721" t="s">
        <v>10933</v>
      </c>
      <c r="R2721" t="s">
        <v>10934</v>
      </c>
      <c r="S2721">
        <v>199</v>
      </c>
      <c r="T2721" t="s">
        <v>37</v>
      </c>
      <c r="U2721" t="s">
        <v>727</v>
      </c>
      <c r="V2721" t="s">
        <v>350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10935</v>
      </c>
      <c r="C2722">
        <v>68</v>
      </c>
      <c r="D2722">
        <v>120</v>
      </c>
      <c r="E2722">
        <v>0</v>
      </c>
      <c r="F2722">
        <v>693</v>
      </c>
      <c r="G2722" t="s">
        <v>888</v>
      </c>
      <c r="H2722">
        <v>49000</v>
      </c>
      <c r="I2722">
        <v>4956401</v>
      </c>
      <c r="J2722" t="s">
        <v>1469</v>
      </c>
      <c r="K2722" t="s">
        <v>455</v>
      </c>
      <c r="L2722" t="s">
        <v>10936</v>
      </c>
      <c r="M2722">
        <v>12601</v>
      </c>
      <c r="N2722">
        <v>51657</v>
      </c>
      <c r="O2722" t="s">
        <v>980</v>
      </c>
      <c r="P2722">
        <v>2</v>
      </c>
      <c r="Q2722" t="s">
        <v>10937</v>
      </c>
      <c r="R2722" t="s">
        <v>10938</v>
      </c>
      <c r="S2722">
        <v>89</v>
      </c>
      <c r="T2722" t="s">
        <v>37</v>
      </c>
      <c r="U2722" t="s">
        <v>727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170</v>
      </c>
      <c r="C2723">
        <v>223</v>
      </c>
      <c r="D2723">
        <v>103</v>
      </c>
      <c r="E2723">
        <v>1000</v>
      </c>
      <c r="F2723">
        <v>611</v>
      </c>
      <c r="G2723" t="s">
        <v>10939</v>
      </c>
      <c r="H2723">
        <v>21000</v>
      </c>
      <c r="I2723">
        <v>4235837</v>
      </c>
      <c r="J2723" t="s">
        <v>10274</v>
      </c>
      <c r="K2723" t="s">
        <v>86</v>
      </c>
      <c r="L2723" t="s">
        <v>10940</v>
      </c>
      <c r="M2723">
        <v>175962</v>
      </c>
      <c r="N2723">
        <v>23932</v>
      </c>
      <c r="O2723" t="s">
        <v>1157</v>
      </c>
      <c r="P2723">
        <v>2</v>
      </c>
      <c r="Q2723" t="s">
        <v>10941</v>
      </c>
      <c r="R2723" t="s">
        <v>10942</v>
      </c>
      <c r="S2723">
        <v>336</v>
      </c>
      <c r="T2723" t="s">
        <v>37</v>
      </c>
      <c r="U2723" t="s">
        <v>38</v>
      </c>
      <c r="V2723" t="s">
        <v>350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10943</v>
      </c>
      <c r="C2724">
        <v>59</v>
      </c>
      <c r="D2724">
        <v>92</v>
      </c>
      <c r="E2724">
        <v>6</v>
      </c>
      <c r="F2724">
        <v>577</v>
      </c>
      <c r="G2724" t="s">
        <v>260</v>
      </c>
      <c r="H2724">
        <v>890</v>
      </c>
      <c r="I2724">
        <v>4002955</v>
      </c>
      <c r="J2724" t="s">
        <v>5852</v>
      </c>
      <c r="K2724" t="s">
        <v>373</v>
      </c>
      <c r="L2724" t="s">
        <v>10944</v>
      </c>
      <c r="M2724">
        <v>33745</v>
      </c>
      <c r="N2724">
        <v>3654</v>
      </c>
      <c r="O2724" t="s">
        <v>1211</v>
      </c>
      <c r="P2724">
        <v>0</v>
      </c>
      <c r="Q2724" t="s">
        <v>10945</v>
      </c>
      <c r="R2724" t="s">
        <v>10946</v>
      </c>
      <c r="S2724">
        <v>198</v>
      </c>
      <c r="T2724" t="s">
        <v>37</v>
      </c>
      <c r="U2724" t="s">
        <v>38</v>
      </c>
      <c r="V2724" t="s">
        <v>350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3663</v>
      </c>
      <c r="C2725">
        <v>252</v>
      </c>
      <c r="D2725">
        <v>147</v>
      </c>
      <c r="E2725">
        <v>0</v>
      </c>
      <c r="F2725">
        <v>669</v>
      </c>
      <c r="G2725" t="s">
        <v>2144</v>
      </c>
      <c r="H2725">
        <v>6000</v>
      </c>
      <c r="I2725">
        <v>7219578</v>
      </c>
      <c r="J2725" t="s">
        <v>933</v>
      </c>
      <c r="K2725" t="s">
        <v>145</v>
      </c>
      <c r="L2725" t="s">
        <v>10947</v>
      </c>
      <c r="M2725">
        <v>235992</v>
      </c>
      <c r="N2725">
        <v>8484</v>
      </c>
      <c r="O2725" t="s">
        <v>4937</v>
      </c>
      <c r="P2725">
        <v>1</v>
      </c>
      <c r="Q2725" t="s">
        <v>10948</v>
      </c>
      <c r="R2725" t="s">
        <v>10949</v>
      </c>
      <c r="S2725">
        <v>1768</v>
      </c>
      <c r="T2725" t="s">
        <v>37</v>
      </c>
      <c r="U2725" t="s">
        <v>727</v>
      </c>
      <c r="V2725" t="s">
        <v>350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10950</v>
      </c>
      <c r="C2726">
        <v>106</v>
      </c>
      <c r="D2726">
        <v>98</v>
      </c>
      <c r="E2726">
        <v>18</v>
      </c>
      <c r="F2726">
        <v>220</v>
      </c>
      <c r="G2726" t="s">
        <v>3116</v>
      </c>
      <c r="H2726">
        <v>837</v>
      </c>
      <c r="I2726">
        <v>3525161</v>
      </c>
      <c r="J2726" t="s">
        <v>10951</v>
      </c>
      <c r="K2726" t="s">
        <v>2963</v>
      </c>
      <c r="L2726" t="s">
        <v>10952</v>
      </c>
      <c r="M2726">
        <v>15388</v>
      </c>
      <c r="N2726">
        <v>1675</v>
      </c>
      <c r="O2726" t="s">
        <v>10953</v>
      </c>
      <c r="P2726">
        <v>0</v>
      </c>
      <c r="Q2726" t="s">
        <v>10954</v>
      </c>
      <c r="R2726" t="s">
        <v>10955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1789</v>
      </c>
      <c r="C2727">
        <v>223</v>
      </c>
      <c r="D2727">
        <v>98</v>
      </c>
      <c r="E2727">
        <v>11000</v>
      </c>
      <c r="F2727">
        <v>557</v>
      </c>
      <c r="G2727" t="s">
        <v>145</v>
      </c>
      <c r="H2727">
        <v>12000</v>
      </c>
      <c r="I2727">
        <v>3247816</v>
      </c>
      <c r="J2727" t="s">
        <v>715</v>
      </c>
      <c r="K2727" t="s">
        <v>433</v>
      </c>
      <c r="L2727" t="s">
        <v>10956</v>
      </c>
      <c r="M2727">
        <v>36145</v>
      </c>
      <c r="N2727">
        <v>19310</v>
      </c>
      <c r="O2727" t="s">
        <v>234</v>
      </c>
      <c r="P2727">
        <v>0</v>
      </c>
      <c r="Q2727" t="s">
        <v>10957</v>
      </c>
      <c r="R2727" t="s">
        <v>10958</v>
      </c>
      <c r="S2727">
        <v>108</v>
      </c>
      <c r="T2727" t="s">
        <v>37</v>
      </c>
      <c r="U2727" t="s">
        <v>38</v>
      </c>
      <c r="V2727" t="s">
        <v>350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10959</v>
      </c>
      <c r="C2728">
        <v>328</v>
      </c>
      <c r="D2728">
        <v>103</v>
      </c>
      <c r="E2728">
        <v>132</v>
      </c>
      <c r="F2728">
        <v>844</v>
      </c>
      <c r="G2728" t="s">
        <v>1282</v>
      </c>
      <c r="H2728">
        <v>10000</v>
      </c>
      <c r="I2728">
        <v>2412045</v>
      </c>
      <c r="J2728" t="s">
        <v>3285</v>
      </c>
      <c r="K2728" t="s">
        <v>130</v>
      </c>
      <c r="L2728" t="s">
        <v>10960</v>
      </c>
      <c r="M2728">
        <v>109873</v>
      </c>
      <c r="N2728">
        <v>12867</v>
      </c>
      <c r="O2728" t="s">
        <v>1514</v>
      </c>
      <c r="P2728">
        <v>0</v>
      </c>
      <c r="Q2728" t="s">
        <v>10961</v>
      </c>
      <c r="R2728" t="s">
        <v>10962</v>
      </c>
      <c r="S2728">
        <v>320</v>
      </c>
      <c r="T2728" t="s">
        <v>37</v>
      </c>
      <c r="U2728" t="s">
        <v>56</v>
      </c>
      <c r="V2728" t="s">
        <v>350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8908</v>
      </c>
      <c r="H2729">
        <v>857</v>
      </c>
      <c r="J2729" t="s">
        <v>1277</v>
      </c>
      <c r="K2729" t="s">
        <v>10963</v>
      </c>
      <c r="L2729" t="s">
        <v>10964</v>
      </c>
      <c r="M2729">
        <v>3828</v>
      </c>
      <c r="N2729">
        <v>3809</v>
      </c>
      <c r="O2729" t="s">
        <v>981</v>
      </c>
      <c r="P2729">
        <v>3</v>
      </c>
      <c r="Q2729" t="s">
        <v>10965</v>
      </c>
      <c r="R2729" t="s">
        <v>10966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10967</v>
      </c>
      <c r="C2730">
        <v>150</v>
      </c>
      <c r="D2730">
        <v>111</v>
      </c>
      <c r="E2730">
        <v>122</v>
      </c>
      <c r="F2730">
        <v>25</v>
      </c>
      <c r="G2730" t="s">
        <v>6826</v>
      </c>
      <c r="H2730">
        <v>918</v>
      </c>
      <c r="I2730">
        <v>2203641</v>
      </c>
      <c r="J2730" t="s">
        <v>1025</v>
      </c>
      <c r="K2730" t="s">
        <v>143</v>
      </c>
      <c r="L2730" t="s">
        <v>10968</v>
      </c>
      <c r="M2730">
        <v>42792</v>
      </c>
      <c r="N2730">
        <v>1252</v>
      </c>
      <c r="O2730" t="s">
        <v>10969</v>
      </c>
      <c r="P2730">
        <v>0</v>
      </c>
      <c r="Q2730" t="s">
        <v>10970</v>
      </c>
      <c r="R2730" t="s">
        <v>10971</v>
      </c>
      <c r="S2730">
        <v>162</v>
      </c>
      <c r="T2730" t="s">
        <v>37</v>
      </c>
      <c r="U2730" t="s">
        <v>1534</v>
      </c>
      <c r="V2730" t="s">
        <v>350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10972</v>
      </c>
      <c r="C2731">
        <v>21</v>
      </c>
      <c r="D2731">
        <v>98</v>
      </c>
      <c r="E2731">
        <v>70</v>
      </c>
      <c r="F2731">
        <v>90</v>
      </c>
      <c r="G2731" t="s">
        <v>1602</v>
      </c>
      <c r="H2731">
        <v>876</v>
      </c>
      <c r="I2731">
        <v>1953732</v>
      </c>
      <c r="J2731" t="s">
        <v>687</v>
      </c>
      <c r="K2731" t="s">
        <v>4142</v>
      </c>
      <c r="L2731" t="s">
        <v>10973</v>
      </c>
      <c r="M2731">
        <v>4996</v>
      </c>
      <c r="N2731">
        <v>1351</v>
      </c>
      <c r="O2731" t="s">
        <v>10974</v>
      </c>
      <c r="P2731">
        <v>0</v>
      </c>
      <c r="Q2731" t="s">
        <v>10975</v>
      </c>
      <c r="R2731" t="s">
        <v>10976</v>
      </c>
      <c r="S2731">
        <v>62</v>
      </c>
      <c r="T2731" t="s">
        <v>37</v>
      </c>
      <c r="U2731" t="s">
        <v>38</v>
      </c>
      <c r="V2731" t="s">
        <v>350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10977</v>
      </c>
      <c r="C2732">
        <v>28</v>
      </c>
      <c r="D2732">
        <v>111</v>
      </c>
      <c r="E2732">
        <v>0</v>
      </c>
      <c r="F2732">
        <v>617</v>
      </c>
      <c r="G2732" t="s">
        <v>1704</v>
      </c>
      <c r="H2732">
        <v>783</v>
      </c>
      <c r="I2732">
        <v>1954202</v>
      </c>
      <c r="J2732" t="s">
        <v>6979</v>
      </c>
      <c r="K2732" t="s">
        <v>1605</v>
      </c>
      <c r="L2732" t="s">
        <v>10978</v>
      </c>
      <c r="M2732">
        <v>5917</v>
      </c>
      <c r="N2732">
        <v>4834</v>
      </c>
      <c r="O2732" t="s">
        <v>730</v>
      </c>
      <c r="P2732">
        <v>0</v>
      </c>
      <c r="Q2732" t="s">
        <v>10979</v>
      </c>
      <c r="R2732" t="s">
        <v>10980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9804</v>
      </c>
      <c r="C2733">
        <v>250</v>
      </c>
      <c r="D2733">
        <v>111</v>
      </c>
      <c r="E2733">
        <v>0</v>
      </c>
      <c r="F2733">
        <v>287</v>
      </c>
      <c r="G2733" t="s">
        <v>2347</v>
      </c>
      <c r="H2733">
        <v>6000</v>
      </c>
      <c r="I2733">
        <v>1294640</v>
      </c>
      <c r="J2733" t="s">
        <v>4434</v>
      </c>
      <c r="K2733" t="s">
        <v>145</v>
      </c>
      <c r="L2733" t="s">
        <v>10981</v>
      </c>
      <c r="M2733">
        <v>69569</v>
      </c>
      <c r="N2733">
        <v>6748</v>
      </c>
      <c r="O2733" t="s">
        <v>2592</v>
      </c>
      <c r="P2733">
        <v>0</v>
      </c>
      <c r="Q2733" t="s">
        <v>10982</v>
      </c>
      <c r="R2733" t="s">
        <v>10983</v>
      </c>
      <c r="S2733">
        <v>436</v>
      </c>
      <c r="T2733" t="s">
        <v>37</v>
      </c>
      <c r="U2733" t="s">
        <v>38</v>
      </c>
      <c r="V2733" t="s">
        <v>350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10984</v>
      </c>
      <c r="C2734">
        <v>17</v>
      </c>
      <c r="D2734">
        <v>100</v>
      </c>
      <c r="E2734">
        <v>5</v>
      </c>
      <c r="F2734">
        <v>46</v>
      </c>
      <c r="G2734" t="s">
        <v>10985</v>
      </c>
      <c r="H2734">
        <v>192</v>
      </c>
      <c r="J2734" t="s">
        <v>1233</v>
      </c>
      <c r="K2734" t="s">
        <v>10986</v>
      </c>
      <c r="L2734" t="s">
        <v>10987</v>
      </c>
      <c r="M2734">
        <v>1933</v>
      </c>
      <c r="N2734">
        <v>527</v>
      </c>
      <c r="O2734" t="s">
        <v>10988</v>
      </c>
      <c r="P2734">
        <v>0</v>
      </c>
      <c r="Q2734" t="s">
        <v>10989</v>
      </c>
      <c r="R2734" t="s">
        <v>10990</v>
      </c>
      <c r="S2734">
        <v>13</v>
      </c>
      <c r="T2734" t="s">
        <v>37</v>
      </c>
      <c r="U2734" t="s">
        <v>10991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6424</v>
      </c>
      <c r="C2735">
        <v>95</v>
      </c>
      <c r="D2735">
        <v>116</v>
      </c>
      <c r="E2735">
        <v>460</v>
      </c>
      <c r="F2735">
        <v>71</v>
      </c>
      <c r="G2735" t="s">
        <v>9924</v>
      </c>
      <c r="H2735">
        <v>5000</v>
      </c>
      <c r="I2735">
        <v>819852</v>
      </c>
      <c r="J2735" t="s">
        <v>1861</v>
      </c>
      <c r="K2735" t="s">
        <v>1129</v>
      </c>
      <c r="L2735" t="s">
        <v>10992</v>
      </c>
      <c r="M2735">
        <v>6690</v>
      </c>
      <c r="N2735">
        <v>5426</v>
      </c>
      <c r="O2735" t="s">
        <v>10099</v>
      </c>
      <c r="P2735">
        <v>0</v>
      </c>
      <c r="Q2735" t="s">
        <v>10993</v>
      </c>
      <c r="R2735" t="s">
        <v>10994</v>
      </c>
      <c r="S2735">
        <v>83</v>
      </c>
      <c r="T2735" t="s">
        <v>37</v>
      </c>
      <c r="U2735" t="s">
        <v>182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424</v>
      </c>
      <c r="B2736" t="s">
        <v>10995</v>
      </c>
      <c r="C2736">
        <v>260</v>
      </c>
      <c r="D2736">
        <v>145</v>
      </c>
      <c r="E2736">
        <v>756</v>
      </c>
      <c r="F2736">
        <v>18</v>
      </c>
      <c r="G2736" t="s">
        <v>10996</v>
      </c>
      <c r="H2736">
        <v>136</v>
      </c>
      <c r="I2736">
        <v>26435</v>
      </c>
      <c r="J2736" t="s">
        <v>901</v>
      </c>
      <c r="K2736" t="s">
        <v>10997</v>
      </c>
      <c r="L2736" t="s">
        <v>10998</v>
      </c>
      <c r="M2736">
        <v>111841</v>
      </c>
      <c r="N2736">
        <v>203</v>
      </c>
      <c r="O2736" t="s">
        <v>10999</v>
      </c>
      <c r="P2736">
        <v>1</v>
      </c>
      <c r="Q2736" t="s">
        <v>11000</v>
      </c>
      <c r="R2736" t="s">
        <v>11001</v>
      </c>
      <c r="S2736">
        <v>413</v>
      </c>
      <c r="T2736" t="s">
        <v>6517</v>
      </c>
      <c r="U2736" t="s">
        <v>435</v>
      </c>
      <c r="V2736" t="s">
        <v>2616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2751</v>
      </c>
      <c r="C2737">
        <v>141</v>
      </c>
      <c r="D2737">
        <v>84</v>
      </c>
      <c r="E2737">
        <v>180</v>
      </c>
      <c r="F2737">
        <v>58</v>
      </c>
      <c r="G2737" t="s">
        <v>786</v>
      </c>
      <c r="H2737">
        <v>510</v>
      </c>
      <c r="I2737">
        <v>1197786</v>
      </c>
      <c r="J2737" t="s">
        <v>223</v>
      </c>
      <c r="K2737" t="s">
        <v>3684</v>
      </c>
      <c r="L2737" t="s">
        <v>11002</v>
      </c>
      <c r="M2737">
        <v>55928</v>
      </c>
      <c r="N2737">
        <v>962</v>
      </c>
      <c r="O2737" t="s">
        <v>11003</v>
      </c>
      <c r="P2737">
        <v>2</v>
      </c>
      <c r="Q2737" t="s">
        <v>11004</v>
      </c>
      <c r="R2737" t="s">
        <v>11005</v>
      </c>
      <c r="S2737">
        <v>157</v>
      </c>
      <c r="T2737" t="s">
        <v>726</v>
      </c>
      <c r="U2737" t="s">
        <v>727</v>
      </c>
      <c r="V2737" t="s">
        <v>350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2950</v>
      </c>
      <c r="C2738">
        <v>52</v>
      </c>
      <c r="D2738">
        <v>115</v>
      </c>
      <c r="E2738">
        <v>39</v>
      </c>
      <c r="F2738">
        <v>642</v>
      </c>
      <c r="G2738" t="s">
        <v>1619</v>
      </c>
      <c r="H2738">
        <v>12000</v>
      </c>
      <c r="I2738">
        <v>529766</v>
      </c>
      <c r="J2738" t="s">
        <v>937</v>
      </c>
      <c r="K2738" t="s">
        <v>186</v>
      </c>
      <c r="L2738" t="s">
        <v>11006</v>
      </c>
      <c r="M2738">
        <v>22345</v>
      </c>
      <c r="N2738">
        <v>14889</v>
      </c>
      <c r="O2738" t="s">
        <v>1992</v>
      </c>
      <c r="P2738">
        <v>2</v>
      </c>
      <c r="Q2738" t="s">
        <v>11007</v>
      </c>
      <c r="R2738" t="s">
        <v>11008</v>
      </c>
      <c r="S2738">
        <v>144</v>
      </c>
      <c r="T2738" t="s">
        <v>37</v>
      </c>
      <c r="U2738" t="s">
        <v>38</v>
      </c>
      <c r="V2738" t="s">
        <v>350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11009</v>
      </c>
      <c r="C2739">
        <v>205</v>
      </c>
      <c r="D2739">
        <v>105</v>
      </c>
      <c r="E2739">
        <v>141</v>
      </c>
      <c r="F2739">
        <v>56</v>
      </c>
      <c r="G2739" t="s">
        <v>10447</v>
      </c>
      <c r="H2739">
        <v>1000</v>
      </c>
      <c r="I2739">
        <v>613556</v>
      </c>
      <c r="J2739" t="s">
        <v>439</v>
      </c>
      <c r="K2739" t="s">
        <v>8370</v>
      </c>
      <c r="L2739" t="s">
        <v>11010</v>
      </c>
      <c r="M2739">
        <v>9427</v>
      </c>
      <c r="N2739">
        <v>1172</v>
      </c>
      <c r="O2739" t="s">
        <v>11011</v>
      </c>
      <c r="P2739">
        <v>1</v>
      </c>
      <c r="Q2739" t="s">
        <v>11012</v>
      </c>
      <c r="R2739" t="s">
        <v>11013</v>
      </c>
      <c r="S2739">
        <v>87</v>
      </c>
      <c r="T2739" t="s">
        <v>940</v>
      </c>
      <c r="U2739" t="s">
        <v>10452</v>
      </c>
      <c r="V2739" t="s">
        <v>2616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9830</v>
      </c>
      <c r="C2740">
        <v>109</v>
      </c>
      <c r="D2740">
        <v>98</v>
      </c>
      <c r="E2740">
        <v>34</v>
      </c>
      <c r="F2740">
        <v>730</v>
      </c>
      <c r="G2740" t="s">
        <v>672</v>
      </c>
      <c r="H2740">
        <v>936</v>
      </c>
      <c r="I2740">
        <v>353743</v>
      </c>
      <c r="J2740" t="s">
        <v>11014</v>
      </c>
      <c r="K2740" t="s">
        <v>1106</v>
      </c>
      <c r="L2740" t="s">
        <v>11015</v>
      </c>
      <c r="M2740">
        <v>20730</v>
      </c>
      <c r="N2740">
        <v>3578</v>
      </c>
      <c r="O2740" t="s">
        <v>1577</v>
      </c>
      <c r="P2740">
        <v>1</v>
      </c>
      <c r="Q2740" t="s">
        <v>11016</v>
      </c>
      <c r="R2740" t="s">
        <v>11017</v>
      </c>
      <c r="S2740">
        <v>111</v>
      </c>
      <c r="T2740" t="s">
        <v>37</v>
      </c>
      <c r="U2740" t="s">
        <v>56</v>
      </c>
      <c r="V2740" t="s">
        <v>350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11018</v>
      </c>
      <c r="C2741">
        <v>103</v>
      </c>
      <c r="D2741">
        <v>99</v>
      </c>
      <c r="E2741">
        <v>445</v>
      </c>
      <c r="F2741">
        <v>9</v>
      </c>
      <c r="G2741" t="s">
        <v>11019</v>
      </c>
      <c r="H2741">
        <v>20</v>
      </c>
      <c r="I2741">
        <v>502028</v>
      </c>
      <c r="J2741" t="s">
        <v>933</v>
      </c>
      <c r="K2741" t="s">
        <v>11020</v>
      </c>
      <c r="L2741" t="s">
        <v>11021</v>
      </c>
      <c r="M2741">
        <v>31589</v>
      </c>
      <c r="N2741">
        <v>48</v>
      </c>
      <c r="O2741" t="s">
        <v>11022</v>
      </c>
      <c r="P2741">
        <v>0</v>
      </c>
      <c r="Q2741" t="s">
        <v>11023</v>
      </c>
      <c r="R2741" t="s">
        <v>11024</v>
      </c>
      <c r="S2741">
        <v>172</v>
      </c>
      <c r="T2741" t="s">
        <v>3427</v>
      </c>
      <c r="U2741" t="s">
        <v>4956</v>
      </c>
      <c r="V2741" t="s">
        <v>3399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11025</v>
      </c>
      <c r="C2742">
        <v>110</v>
      </c>
      <c r="D2742">
        <v>110</v>
      </c>
      <c r="E2742">
        <v>0</v>
      </c>
      <c r="F2742">
        <v>7</v>
      </c>
      <c r="G2742" t="s">
        <v>11026</v>
      </c>
      <c r="H2742">
        <v>64</v>
      </c>
      <c r="I2742">
        <v>102055</v>
      </c>
      <c r="J2742" t="s">
        <v>675</v>
      </c>
      <c r="K2742" t="s">
        <v>11027</v>
      </c>
      <c r="L2742" t="s">
        <v>11028</v>
      </c>
      <c r="M2742">
        <v>24570</v>
      </c>
      <c r="N2742">
        <v>134</v>
      </c>
      <c r="O2742" t="s">
        <v>11029</v>
      </c>
      <c r="P2742">
        <v>0</v>
      </c>
      <c r="Q2742" t="s">
        <v>11030</v>
      </c>
      <c r="R2742" t="s">
        <v>11031</v>
      </c>
      <c r="S2742">
        <v>72</v>
      </c>
      <c r="T2742" t="s">
        <v>11032</v>
      </c>
      <c r="U2742" t="s">
        <v>11033</v>
      </c>
      <c r="V2742" t="s">
        <v>350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5661</v>
      </c>
      <c r="C2743">
        <v>195</v>
      </c>
      <c r="D2743">
        <v>97</v>
      </c>
      <c r="E2743">
        <v>197</v>
      </c>
      <c r="F2743">
        <v>570</v>
      </c>
      <c r="G2743" t="s">
        <v>11034</v>
      </c>
      <c r="H2743">
        <v>13000</v>
      </c>
      <c r="I2743">
        <v>122288</v>
      </c>
      <c r="J2743" t="s">
        <v>11035</v>
      </c>
      <c r="K2743" t="s">
        <v>279</v>
      </c>
      <c r="L2743" t="s">
        <v>11036</v>
      </c>
      <c r="M2743">
        <v>64777</v>
      </c>
      <c r="N2743">
        <v>15293</v>
      </c>
      <c r="O2743" t="s">
        <v>640</v>
      </c>
      <c r="P2743">
        <v>0</v>
      </c>
      <c r="Q2743" t="s">
        <v>11037</v>
      </c>
      <c r="R2743" t="s">
        <v>11038</v>
      </c>
      <c r="S2743">
        <v>201</v>
      </c>
      <c r="T2743" t="s">
        <v>37</v>
      </c>
      <c r="U2743" t="s">
        <v>56</v>
      </c>
      <c r="V2743" t="s">
        <v>350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3620</v>
      </c>
      <c r="C2744">
        <v>14</v>
      </c>
      <c r="D2744">
        <v>88</v>
      </c>
      <c r="E2744">
        <v>85</v>
      </c>
      <c r="F2744">
        <v>40</v>
      </c>
      <c r="G2744" t="s">
        <v>11039</v>
      </c>
      <c r="H2744">
        <v>825</v>
      </c>
      <c r="J2744" t="s">
        <v>499</v>
      </c>
      <c r="K2744" t="s">
        <v>905</v>
      </c>
      <c r="L2744" t="s">
        <v>11040</v>
      </c>
      <c r="M2744">
        <v>2699</v>
      </c>
      <c r="N2744">
        <v>1432</v>
      </c>
      <c r="O2744" t="s">
        <v>11041</v>
      </c>
      <c r="P2744">
        <v>0</v>
      </c>
      <c r="Q2744" t="s">
        <v>11042</v>
      </c>
      <c r="R2744" t="s">
        <v>11043</v>
      </c>
      <c r="S2744">
        <v>29</v>
      </c>
      <c r="T2744" t="s">
        <v>37</v>
      </c>
      <c r="U2744" t="s">
        <v>182</v>
      </c>
      <c r="V2744" t="s">
        <v>350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11044</v>
      </c>
      <c r="C2745">
        <v>177</v>
      </c>
      <c r="D2745">
        <v>103</v>
      </c>
      <c r="E2745">
        <v>129</v>
      </c>
      <c r="F2745">
        <v>1000</v>
      </c>
      <c r="G2745" t="s">
        <v>5392</v>
      </c>
      <c r="H2745">
        <v>14000</v>
      </c>
      <c r="I2745">
        <v>73548</v>
      </c>
      <c r="J2745" t="s">
        <v>7278</v>
      </c>
      <c r="K2745" t="s">
        <v>383</v>
      </c>
      <c r="L2745" t="s">
        <v>11045</v>
      </c>
      <c r="M2745">
        <v>47574</v>
      </c>
      <c r="N2745">
        <v>18639</v>
      </c>
      <c r="O2745" t="s">
        <v>1246</v>
      </c>
      <c r="P2745">
        <v>0</v>
      </c>
      <c r="Q2745" t="s">
        <v>11046</v>
      </c>
      <c r="R2745" t="s">
        <v>11047</v>
      </c>
      <c r="S2745">
        <v>209</v>
      </c>
      <c r="T2745" t="s">
        <v>37</v>
      </c>
      <c r="U2745" t="s">
        <v>38</v>
      </c>
      <c r="V2745" t="s">
        <v>350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11048</v>
      </c>
      <c r="C2746">
        <v>17</v>
      </c>
      <c r="D2746">
        <v>104</v>
      </c>
      <c r="E2746">
        <v>36</v>
      </c>
      <c r="F2746">
        <v>2</v>
      </c>
      <c r="G2746" t="s">
        <v>4126</v>
      </c>
      <c r="H2746">
        <v>549</v>
      </c>
      <c r="J2746" t="s">
        <v>3726</v>
      </c>
      <c r="K2746" t="s">
        <v>1354</v>
      </c>
      <c r="L2746" t="s">
        <v>11049</v>
      </c>
      <c r="M2746">
        <v>609</v>
      </c>
      <c r="N2746">
        <v>801</v>
      </c>
      <c r="O2746" t="s">
        <v>11050</v>
      </c>
      <c r="P2746">
        <v>2</v>
      </c>
      <c r="Q2746" t="s">
        <v>11051</v>
      </c>
      <c r="R2746" t="s">
        <v>11052</v>
      </c>
      <c r="S2746">
        <v>15</v>
      </c>
      <c r="T2746" t="s">
        <v>37</v>
      </c>
      <c r="U2746" t="s">
        <v>5930</v>
      </c>
      <c r="V2746" t="s">
        <v>350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11053</v>
      </c>
      <c r="C2747">
        <v>62</v>
      </c>
      <c r="D2747">
        <v>90</v>
      </c>
      <c r="E2747">
        <v>68</v>
      </c>
      <c r="F2747">
        <v>642</v>
      </c>
      <c r="G2747" t="s">
        <v>1123</v>
      </c>
      <c r="H2747">
        <v>17000</v>
      </c>
      <c r="I2747">
        <v>28870</v>
      </c>
      <c r="J2747" t="s">
        <v>1018</v>
      </c>
      <c r="K2747" t="s">
        <v>277</v>
      </c>
      <c r="L2747" t="s">
        <v>11054</v>
      </c>
      <c r="M2747">
        <v>14280</v>
      </c>
      <c r="N2747">
        <v>32814</v>
      </c>
      <c r="O2747" t="s">
        <v>1977</v>
      </c>
      <c r="P2747">
        <v>5</v>
      </c>
      <c r="Q2747" t="s">
        <v>11055</v>
      </c>
      <c r="R2747" t="s">
        <v>11056</v>
      </c>
      <c r="S2747">
        <v>41</v>
      </c>
      <c r="T2747" t="s">
        <v>37</v>
      </c>
      <c r="U2747" t="s">
        <v>38</v>
      </c>
      <c r="V2747" t="s">
        <v>350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11057</v>
      </c>
      <c r="C2748">
        <v>19</v>
      </c>
      <c r="D2748">
        <v>105</v>
      </c>
      <c r="E2748">
        <v>24</v>
      </c>
      <c r="F2748">
        <v>125</v>
      </c>
      <c r="G2748" t="s">
        <v>890</v>
      </c>
      <c r="H2748">
        <v>776</v>
      </c>
      <c r="I2748">
        <v>22723</v>
      </c>
      <c r="J2748" t="s">
        <v>11058</v>
      </c>
      <c r="K2748" t="s">
        <v>211</v>
      </c>
      <c r="L2748" t="s">
        <v>11059</v>
      </c>
      <c r="M2748">
        <v>2236</v>
      </c>
      <c r="N2748">
        <v>1732</v>
      </c>
      <c r="O2748" t="s">
        <v>11060</v>
      </c>
      <c r="P2748">
        <v>1</v>
      </c>
      <c r="Q2748" t="s">
        <v>11061</v>
      </c>
      <c r="R2748" t="s">
        <v>11062</v>
      </c>
      <c r="S2748">
        <v>40</v>
      </c>
      <c r="T2748" t="s">
        <v>37</v>
      </c>
      <c r="U2748" t="s">
        <v>435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11063</v>
      </c>
      <c r="C2749">
        <v>50</v>
      </c>
      <c r="D2749">
        <v>93</v>
      </c>
      <c r="E2749">
        <v>17</v>
      </c>
      <c r="F2749">
        <v>66</v>
      </c>
      <c r="G2749" t="s">
        <v>11064</v>
      </c>
      <c r="H2749">
        <v>1000</v>
      </c>
      <c r="I2749">
        <v>20380</v>
      </c>
      <c r="J2749" t="s">
        <v>11065</v>
      </c>
      <c r="K2749" t="s">
        <v>119</v>
      </c>
      <c r="L2749" t="s">
        <v>11066</v>
      </c>
      <c r="M2749">
        <v>7519</v>
      </c>
      <c r="N2749">
        <v>1245</v>
      </c>
      <c r="O2749" t="s">
        <v>10823</v>
      </c>
      <c r="P2749">
        <v>1</v>
      </c>
      <c r="Q2749" t="s">
        <v>11067</v>
      </c>
      <c r="R2749" t="s">
        <v>11068</v>
      </c>
      <c r="S2749">
        <v>39</v>
      </c>
      <c r="T2749" t="s">
        <v>37</v>
      </c>
      <c r="U2749" t="s">
        <v>38</v>
      </c>
      <c r="V2749" t="s">
        <v>350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11069</v>
      </c>
      <c r="C2750">
        <v>25</v>
      </c>
      <c r="D2750">
        <v>141</v>
      </c>
      <c r="E2750">
        <v>15</v>
      </c>
      <c r="F2750">
        <v>576</v>
      </c>
      <c r="G2750" t="s">
        <v>11070</v>
      </c>
      <c r="H2750">
        <v>735</v>
      </c>
      <c r="J2750" t="s">
        <v>11071</v>
      </c>
      <c r="K2750" t="s">
        <v>911</v>
      </c>
      <c r="L2750" t="s">
        <v>11072</v>
      </c>
      <c r="M2750">
        <v>3425</v>
      </c>
      <c r="N2750">
        <v>2528</v>
      </c>
      <c r="O2750" t="s">
        <v>1446</v>
      </c>
      <c r="P2750">
        <v>1</v>
      </c>
      <c r="Q2750" t="s">
        <v>11073</v>
      </c>
      <c r="R2750" t="s">
        <v>11074</v>
      </c>
      <c r="S2750">
        <v>32</v>
      </c>
      <c r="T2750" t="s">
        <v>37</v>
      </c>
      <c r="U2750" t="s">
        <v>11075</v>
      </c>
      <c r="V2750" t="s">
        <v>350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11076</v>
      </c>
      <c r="C2751">
        <v>39</v>
      </c>
      <c r="D2751">
        <v>85</v>
      </c>
      <c r="E2751">
        <v>0</v>
      </c>
      <c r="F2751">
        <v>912</v>
      </c>
      <c r="G2751" t="s">
        <v>186</v>
      </c>
      <c r="H2751">
        <v>14000</v>
      </c>
      <c r="J2751" t="s">
        <v>1281</v>
      </c>
      <c r="K2751" t="s">
        <v>158</v>
      </c>
      <c r="L2751" t="s">
        <v>11077</v>
      </c>
      <c r="M2751">
        <v>4006</v>
      </c>
      <c r="N2751">
        <v>29488</v>
      </c>
      <c r="O2751" t="s">
        <v>1356</v>
      </c>
      <c r="P2751">
        <v>0</v>
      </c>
      <c r="Q2751" t="s">
        <v>11078</v>
      </c>
      <c r="R2751" t="s">
        <v>11079</v>
      </c>
      <c r="S2751">
        <v>12</v>
      </c>
      <c r="T2751" t="s">
        <v>37</v>
      </c>
      <c r="U2751" t="s">
        <v>5930</v>
      </c>
      <c r="V2751" t="s">
        <v>2616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11080</v>
      </c>
      <c r="C2752">
        <v>136</v>
      </c>
      <c r="D2752">
        <v>109</v>
      </c>
      <c r="E2752">
        <v>19</v>
      </c>
      <c r="F2752">
        <v>537</v>
      </c>
      <c r="G2752" t="s">
        <v>2144</v>
      </c>
      <c r="H2752">
        <v>1000</v>
      </c>
      <c r="J2752" t="s">
        <v>1275</v>
      </c>
      <c r="K2752" t="s">
        <v>6551</v>
      </c>
      <c r="L2752" t="s">
        <v>11081</v>
      </c>
      <c r="M2752">
        <v>41638</v>
      </c>
      <c r="N2752">
        <v>2829</v>
      </c>
      <c r="O2752" t="s">
        <v>701</v>
      </c>
      <c r="P2752">
        <v>0</v>
      </c>
      <c r="Q2752" t="s">
        <v>11082</v>
      </c>
      <c r="R2752" t="s">
        <v>11083</v>
      </c>
      <c r="S2752">
        <v>134</v>
      </c>
      <c r="T2752" t="s">
        <v>37</v>
      </c>
      <c r="U2752" t="s">
        <v>11084</v>
      </c>
      <c r="V2752" t="s">
        <v>350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11085</v>
      </c>
      <c r="C2753">
        <v>26</v>
      </c>
      <c r="D2753">
        <v>105</v>
      </c>
      <c r="E2753">
        <v>93</v>
      </c>
      <c r="F2753">
        <v>51</v>
      </c>
      <c r="G2753" t="s">
        <v>11086</v>
      </c>
      <c r="H2753">
        <v>179</v>
      </c>
      <c r="J2753" t="s">
        <v>42</v>
      </c>
      <c r="K2753" t="s">
        <v>9716</v>
      </c>
      <c r="L2753" t="s">
        <v>11087</v>
      </c>
      <c r="M2753">
        <v>5018</v>
      </c>
      <c r="N2753">
        <v>363</v>
      </c>
      <c r="O2753" t="s">
        <v>11088</v>
      </c>
      <c r="P2753">
        <v>0</v>
      </c>
      <c r="Q2753" t="s">
        <v>11089</v>
      </c>
      <c r="R2753" t="s">
        <v>11090</v>
      </c>
      <c r="S2753">
        <v>108</v>
      </c>
      <c r="T2753" t="s">
        <v>37</v>
      </c>
      <c r="U2753" t="s">
        <v>435</v>
      </c>
      <c r="V2753" t="s">
        <v>2616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11091</v>
      </c>
      <c r="C2754">
        <v>4</v>
      </c>
      <c r="D2754">
        <v>98</v>
      </c>
      <c r="E2754">
        <v>6</v>
      </c>
      <c r="F2754">
        <v>50</v>
      </c>
      <c r="G2754" t="s">
        <v>11092</v>
      </c>
      <c r="H2754">
        <v>61</v>
      </c>
      <c r="J2754" t="s">
        <v>11093</v>
      </c>
      <c r="K2754" t="s">
        <v>11094</v>
      </c>
      <c r="L2754" t="s">
        <v>11095</v>
      </c>
      <c r="M2754">
        <v>80</v>
      </c>
      <c r="N2754">
        <v>192</v>
      </c>
      <c r="O2754" t="s">
        <v>11096</v>
      </c>
      <c r="P2754">
        <v>0</v>
      </c>
      <c r="R2754" t="s">
        <v>11097</v>
      </c>
      <c r="S2754">
        <v>4</v>
      </c>
      <c r="T2754" t="s">
        <v>1265</v>
      </c>
      <c r="U2754" t="s">
        <v>4876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11098</v>
      </c>
      <c r="C2755">
        <v>53</v>
      </c>
      <c r="D2755">
        <v>119</v>
      </c>
      <c r="E2755">
        <v>3</v>
      </c>
      <c r="F2755">
        <v>19</v>
      </c>
      <c r="G2755" t="s">
        <v>10838</v>
      </c>
      <c r="H2755">
        <v>556</v>
      </c>
      <c r="J2755" t="s">
        <v>282</v>
      </c>
      <c r="K2755" t="s">
        <v>8101</v>
      </c>
      <c r="L2755" t="s">
        <v>11099</v>
      </c>
      <c r="M2755">
        <v>9177</v>
      </c>
      <c r="N2755">
        <v>996</v>
      </c>
      <c r="O2755" t="s">
        <v>11100</v>
      </c>
      <c r="P2755">
        <v>4</v>
      </c>
      <c r="Q2755" t="s">
        <v>11101</v>
      </c>
      <c r="R2755" t="s">
        <v>11102</v>
      </c>
      <c r="S2755">
        <v>53</v>
      </c>
      <c r="T2755" t="s">
        <v>940</v>
      </c>
      <c r="U2755" t="s">
        <v>1645</v>
      </c>
      <c r="V2755" t="s">
        <v>350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11103</v>
      </c>
      <c r="C2756">
        <v>22</v>
      </c>
      <c r="D2756">
        <v>124</v>
      </c>
      <c r="E2756">
        <v>67</v>
      </c>
      <c r="F2756">
        <v>303</v>
      </c>
      <c r="G2756" t="s">
        <v>1487</v>
      </c>
      <c r="H2756">
        <v>631</v>
      </c>
      <c r="J2756" t="s">
        <v>760</v>
      </c>
      <c r="K2756" t="s">
        <v>67</v>
      </c>
      <c r="L2756" t="s">
        <v>11104</v>
      </c>
      <c r="M2756">
        <v>695</v>
      </c>
      <c r="N2756">
        <v>1585</v>
      </c>
      <c r="O2756" t="s">
        <v>11105</v>
      </c>
      <c r="P2756">
        <v>1</v>
      </c>
      <c r="Q2756" t="s">
        <v>11106</v>
      </c>
      <c r="R2756" t="s">
        <v>11107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2004</v>
      </c>
      <c r="C2757">
        <v>147</v>
      </c>
      <c r="D2757">
        <v>101</v>
      </c>
      <c r="E2757">
        <v>11000</v>
      </c>
      <c r="F2757">
        <v>512</v>
      </c>
      <c r="G2757" t="s">
        <v>1158</v>
      </c>
      <c r="H2757">
        <v>13000</v>
      </c>
      <c r="I2757">
        <v>70906973</v>
      </c>
      <c r="J2757" t="s">
        <v>1553</v>
      </c>
      <c r="K2757" t="s">
        <v>324</v>
      </c>
      <c r="L2757" t="s">
        <v>11108</v>
      </c>
      <c r="M2757">
        <v>437418</v>
      </c>
      <c r="N2757">
        <v>15500</v>
      </c>
      <c r="O2757" t="s">
        <v>2249</v>
      </c>
      <c r="P2757">
        <v>1</v>
      </c>
      <c r="Q2757" t="s">
        <v>11109</v>
      </c>
      <c r="R2757" t="s">
        <v>11110</v>
      </c>
      <c r="S2757">
        <v>609</v>
      </c>
      <c r="T2757" t="s">
        <v>37</v>
      </c>
      <c r="U2757" t="s">
        <v>38</v>
      </c>
      <c r="V2757" t="s">
        <v>84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11111</v>
      </c>
      <c r="C2758">
        <v>222</v>
      </c>
      <c r="D2758">
        <v>115</v>
      </c>
      <c r="E2758">
        <v>13</v>
      </c>
      <c r="F2758">
        <v>642</v>
      </c>
      <c r="G2758" t="s">
        <v>277</v>
      </c>
      <c r="H2758">
        <v>20000</v>
      </c>
      <c r="I2758">
        <v>66009973</v>
      </c>
      <c r="J2758" t="s">
        <v>3296</v>
      </c>
      <c r="K2758" t="s">
        <v>2151</v>
      </c>
      <c r="L2758" t="s">
        <v>11112</v>
      </c>
      <c r="M2758">
        <v>38202</v>
      </c>
      <c r="N2758">
        <v>38963</v>
      </c>
      <c r="O2758" t="s">
        <v>7231</v>
      </c>
      <c r="P2758">
        <v>3</v>
      </c>
      <c r="Q2758" t="s">
        <v>11113</v>
      </c>
      <c r="R2758" t="s">
        <v>11114</v>
      </c>
      <c r="S2758">
        <v>135</v>
      </c>
      <c r="T2758" t="s">
        <v>37</v>
      </c>
      <c r="U2758" t="s">
        <v>38</v>
      </c>
      <c r="V2758" t="s">
        <v>350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237</v>
      </c>
      <c r="C2759">
        <v>106</v>
      </c>
      <c r="D2759">
        <v>120</v>
      </c>
      <c r="E2759">
        <v>1000</v>
      </c>
      <c r="F2759">
        <v>954</v>
      </c>
      <c r="G2759" t="s">
        <v>1273</v>
      </c>
      <c r="H2759">
        <v>29000</v>
      </c>
      <c r="I2759">
        <v>46338728</v>
      </c>
      <c r="J2759" t="s">
        <v>151</v>
      </c>
      <c r="K2759" t="s">
        <v>152</v>
      </c>
      <c r="L2759" t="s">
        <v>11115</v>
      </c>
      <c r="M2759">
        <v>167750</v>
      </c>
      <c r="N2759">
        <v>33791</v>
      </c>
      <c r="O2759" t="s">
        <v>447</v>
      </c>
      <c r="P2759">
        <v>2</v>
      </c>
      <c r="Q2759" t="s">
        <v>11116</v>
      </c>
      <c r="R2759" t="s">
        <v>11117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11118</v>
      </c>
      <c r="C2760">
        <v>136</v>
      </c>
      <c r="D2760">
        <v>111</v>
      </c>
      <c r="E2760">
        <v>15</v>
      </c>
      <c r="F2760">
        <v>121</v>
      </c>
      <c r="G2760" t="s">
        <v>4232</v>
      </c>
      <c r="H2760">
        <v>1000</v>
      </c>
      <c r="I2760">
        <v>7691700</v>
      </c>
      <c r="J2760" t="s">
        <v>1469</v>
      </c>
      <c r="K2760" t="s">
        <v>142</v>
      </c>
      <c r="L2760" t="s">
        <v>11119</v>
      </c>
      <c r="M2760">
        <v>12937</v>
      </c>
      <c r="N2760">
        <v>2140</v>
      </c>
      <c r="O2760" t="s">
        <v>11120</v>
      </c>
      <c r="P2760">
        <v>2</v>
      </c>
      <c r="Q2760" t="s">
        <v>11121</v>
      </c>
      <c r="R2760" t="s">
        <v>11122</v>
      </c>
      <c r="S2760">
        <v>73</v>
      </c>
      <c r="T2760" t="s">
        <v>726</v>
      </c>
      <c r="U2760" t="s">
        <v>727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11123</v>
      </c>
      <c r="C2761">
        <v>5</v>
      </c>
      <c r="D2761">
        <v>94</v>
      </c>
      <c r="E2761">
        <v>5</v>
      </c>
      <c r="F2761">
        <v>124</v>
      </c>
      <c r="G2761" t="s">
        <v>2032</v>
      </c>
      <c r="H2761">
        <v>467</v>
      </c>
      <c r="J2761" t="s">
        <v>11124</v>
      </c>
      <c r="K2761" t="s">
        <v>11125</v>
      </c>
      <c r="L2761" t="s">
        <v>11126</v>
      </c>
      <c r="M2761">
        <v>993</v>
      </c>
      <c r="N2761">
        <v>994</v>
      </c>
      <c r="O2761" t="s">
        <v>11127</v>
      </c>
      <c r="P2761">
        <v>2</v>
      </c>
      <c r="Q2761" t="s">
        <v>11128</v>
      </c>
      <c r="R2761" t="s">
        <v>11129</v>
      </c>
      <c r="S2761">
        <v>13</v>
      </c>
      <c r="T2761" t="s">
        <v>37</v>
      </c>
      <c r="U2761" t="s">
        <v>38</v>
      </c>
      <c r="V2761" t="s">
        <v>350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1574</v>
      </c>
      <c r="C2762">
        <v>131</v>
      </c>
      <c r="D2762">
        <v>131</v>
      </c>
      <c r="E2762">
        <v>16000</v>
      </c>
      <c r="F2762">
        <v>638</v>
      </c>
      <c r="G2762" t="s">
        <v>283</v>
      </c>
      <c r="H2762">
        <v>16000</v>
      </c>
      <c r="I2762">
        <v>101157447</v>
      </c>
      <c r="J2762" t="s">
        <v>859</v>
      </c>
      <c r="K2762" t="s">
        <v>1574</v>
      </c>
      <c r="L2762" t="s">
        <v>11130</v>
      </c>
      <c r="M2762">
        <v>277505</v>
      </c>
      <c r="N2762">
        <v>28544</v>
      </c>
      <c r="O2762" t="s">
        <v>1409</v>
      </c>
      <c r="P2762">
        <v>1</v>
      </c>
      <c r="Q2762" t="s">
        <v>11131</v>
      </c>
      <c r="R2762" t="s">
        <v>11132</v>
      </c>
      <c r="S2762">
        <v>495</v>
      </c>
      <c r="T2762" t="s">
        <v>37</v>
      </c>
      <c r="U2762" t="s">
        <v>38</v>
      </c>
      <c r="V2762" t="s">
        <v>350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11133</v>
      </c>
      <c r="C2763">
        <v>140</v>
      </c>
      <c r="D2763">
        <v>139</v>
      </c>
      <c r="E2763">
        <v>3000</v>
      </c>
      <c r="F2763">
        <v>236</v>
      </c>
      <c r="G2763" t="s">
        <v>11134</v>
      </c>
      <c r="H2763">
        <v>3000</v>
      </c>
      <c r="I2763">
        <v>74205</v>
      </c>
      <c r="J2763" t="s">
        <v>1473</v>
      </c>
      <c r="K2763" t="s">
        <v>162</v>
      </c>
      <c r="L2763" t="s">
        <v>11135</v>
      </c>
      <c r="M2763">
        <v>18646</v>
      </c>
      <c r="N2763">
        <v>4211</v>
      </c>
      <c r="O2763" t="s">
        <v>11136</v>
      </c>
      <c r="P2763">
        <v>1</v>
      </c>
      <c r="Q2763" t="s">
        <v>11137</v>
      </c>
      <c r="R2763" t="s">
        <v>11138</v>
      </c>
      <c r="S2763">
        <v>81</v>
      </c>
      <c r="T2763" t="s">
        <v>37</v>
      </c>
      <c r="U2763" t="s">
        <v>5497</v>
      </c>
      <c r="V2763" t="s">
        <v>2616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3075</v>
      </c>
      <c r="C2764">
        <v>418</v>
      </c>
      <c r="D2764">
        <v>120</v>
      </c>
      <c r="E2764">
        <v>0</v>
      </c>
      <c r="F2764">
        <v>40</v>
      </c>
      <c r="G2764" t="s">
        <v>11139</v>
      </c>
      <c r="H2764">
        <v>668</v>
      </c>
      <c r="I2764">
        <v>141319195</v>
      </c>
      <c r="J2764" t="s">
        <v>151</v>
      </c>
      <c r="K2764" t="s">
        <v>11140</v>
      </c>
      <c r="L2764" t="s">
        <v>11141</v>
      </c>
      <c r="M2764">
        <v>641997</v>
      </c>
      <c r="N2764">
        <v>820</v>
      </c>
      <c r="O2764" t="s">
        <v>11142</v>
      </c>
      <c r="P2764">
        <v>0</v>
      </c>
      <c r="Q2764" t="s">
        <v>11143</v>
      </c>
      <c r="R2764" t="s">
        <v>11144</v>
      </c>
      <c r="S2764">
        <v>1017</v>
      </c>
      <c r="T2764" t="s">
        <v>37</v>
      </c>
      <c r="U2764" t="s">
        <v>56</v>
      </c>
      <c r="V2764" t="s">
        <v>350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2961</v>
      </c>
      <c r="C2765">
        <v>94</v>
      </c>
      <c r="D2765">
        <v>119</v>
      </c>
      <c r="E2765">
        <v>213</v>
      </c>
      <c r="F2765">
        <v>249</v>
      </c>
      <c r="G2765" t="s">
        <v>11145</v>
      </c>
      <c r="H2765">
        <v>886</v>
      </c>
      <c r="I2765">
        <v>156645693</v>
      </c>
      <c r="J2765" t="s">
        <v>6707</v>
      </c>
      <c r="K2765" t="s">
        <v>3367</v>
      </c>
      <c r="L2765" t="s">
        <v>11146</v>
      </c>
      <c r="M2765">
        <v>55101</v>
      </c>
      <c r="N2765">
        <v>1639</v>
      </c>
      <c r="O2765" t="s">
        <v>4425</v>
      </c>
      <c r="P2765">
        <v>0</v>
      </c>
      <c r="Q2765" t="s">
        <v>11147</v>
      </c>
      <c r="R2765" t="s">
        <v>11148</v>
      </c>
      <c r="S2765">
        <v>201</v>
      </c>
      <c r="T2765" t="s">
        <v>37</v>
      </c>
      <c r="U2765" t="s">
        <v>38</v>
      </c>
      <c r="V2765" t="s">
        <v>350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1439</v>
      </c>
      <c r="C2766">
        <v>82</v>
      </c>
      <c r="D2766">
        <v>125</v>
      </c>
      <c r="E2766">
        <v>0</v>
      </c>
      <c r="F2766">
        <v>700</v>
      </c>
      <c r="G2766" t="s">
        <v>1440</v>
      </c>
      <c r="H2766">
        <v>8000</v>
      </c>
      <c r="I2766">
        <v>178406268</v>
      </c>
      <c r="J2766" t="s">
        <v>816</v>
      </c>
      <c r="K2766" t="s">
        <v>754</v>
      </c>
      <c r="L2766" t="s">
        <v>11149</v>
      </c>
      <c r="M2766">
        <v>213476</v>
      </c>
      <c r="N2766">
        <v>11135</v>
      </c>
      <c r="O2766" t="s">
        <v>861</v>
      </c>
      <c r="P2766">
        <v>2</v>
      </c>
      <c r="Q2766" t="s">
        <v>11150</v>
      </c>
      <c r="R2766" t="s">
        <v>11151</v>
      </c>
      <c r="S2766">
        <v>271</v>
      </c>
      <c r="T2766" t="s">
        <v>37</v>
      </c>
      <c r="U2766" t="s">
        <v>38</v>
      </c>
      <c r="V2766" t="s">
        <v>350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11152</v>
      </c>
      <c r="D2767">
        <v>65</v>
      </c>
      <c r="E2767">
        <v>0</v>
      </c>
      <c r="F2767">
        <v>176</v>
      </c>
      <c r="G2767" t="s">
        <v>5789</v>
      </c>
      <c r="H2767">
        <v>770</v>
      </c>
      <c r="J2767" t="s">
        <v>809</v>
      </c>
      <c r="K2767" t="s">
        <v>517</v>
      </c>
      <c r="L2767" t="s">
        <v>11153</v>
      </c>
      <c r="M2767">
        <v>10</v>
      </c>
      <c r="N2767">
        <v>1125</v>
      </c>
      <c r="O2767" t="s">
        <v>11154</v>
      </c>
      <c r="P2767">
        <v>2</v>
      </c>
      <c r="R2767" t="s">
        <v>11155</v>
      </c>
      <c r="T2767" t="s">
        <v>37</v>
      </c>
      <c r="U2767" t="s">
        <v>182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11156</v>
      </c>
      <c r="C2768">
        <v>32</v>
      </c>
      <c r="D2768">
        <v>108</v>
      </c>
      <c r="E2768">
        <v>5</v>
      </c>
      <c r="F2768">
        <v>57</v>
      </c>
      <c r="G2768" t="s">
        <v>7485</v>
      </c>
      <c r="H2768">
        <v>442</v>
      </c>
      <c r="I2768">
        <v>109306210</v>
      </c>
      <c r="J2768" t="s">
        <v>789</v>
      </c>
      <c r="K2768" t="s">
        <v>7140</v>
      </c>
      <c r="L2768" t="s">
        <v>11157</v>
      </c>
      <c r="M2768">
        <v>44096</v>
      </c>
      <c r="N2768">
        <v>717</v>
      </c>
      <c r="O2768" t="s">
        <v>11158</v>
      </c>
      <c r="P2768">
        <v>1</v>
      </c>
      <c r="Q2768" t="s">
        <v>11159</v>
      </c>
      <c r="R2768" t="s">
        <v>11160</v>
      </c>
      <c r="S2768">
        <v>62</v>
      </c>
      <c r="T2768" t="s">
        <v>37</v>
      </c>
      <c r="U2768" t="s">
        <v>243</v>
      </c>
      <c r="V2768" t="s">
        <v>84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11161</v>
      </c>
      <c r="C2769">
        <v>22</v>
      </c>
      <c r="D2769">
        <v>101</v>
      </c>
      <c r="E2769">
        <v>34</v>
      </c>
      <c r="F2769">
        <v>277</v>
      </c>
      <c r="G2769" t="s">
        <v>7609</v>
      </c>
      <c r="H2769">
        <v>892</v>
      </c>
      <c r="J2769" t="s">
        <v>587</v>
      </c>
      <c r="K2769" t="s">
        <v>548</v>
      </c>
      <c r="L2769" t="s">
        <v>11162</v>
      </c>
      <c r="M2769">
        <v>1554</v>
      </c>
      <c r="N2769">
        <v>2055</v>
      </c>
      <c r="O2769" t="s">
        <v>11163</v>
      </c>
      <c r="P2769">
        <v>0</v>
      </c>
      <c r="R2769" t="s">
        <v>11164</v>
      </c>
      <c r="S2769">
        <v>20</v>
      </c>
      <c r="T2769" t="s">
        <v>37</v>
      </c>
      <c r="U2769" t="s">
        <v>38</v>
      </c>
      <c r="V2769" t="s">
        <v>350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431</v>
      </c>
      <c r="C2770">
        <v>72</v>
      </c>
      <c r="D2770">
        <v>145</v>
      </c>
      <c r="E2770">
        <v>0</v>
      </c>
      <c r="F2770">
        <v>560</v>
      </c>
      <c r="G2770" t="s">
        <v>2618</v>
      </c>
      <c r="H2770">
        <v>10000</v>
      </c>
      <c r="I2770">
        <v>70001698</v>
      </c>
      <c r="J2770" t="s">
        <v>5035</v>
      </c>
      <c r="K2770" t="s">
        <v>313</v>
      </c>
      <c r="L2770" t="s">
        <v>11165</v>
      </c>
      <c r="M2770">
        <v>76842</v>
      </c>
      <c r="N2770">
        <v>12098</v>
      </c>
      <c r="O2770" t="s">
        <v>6315</v>
      </c>
      <c r="P2770">
        <v>0</v>
      </c>
      <c r="Q2770" t="s">
        <v>11166</v>
      </c>
      <c r="R2770" t="s">
        <v>11167</v>
      </c>
      <c r="S2770">
        <v>173</v>
      </c>
      <c r="T2770" t="s">
        <v>37</v>
      </c>
      <c r="U2770" t="s">
        <v>38</v>
      </c>
      <c r="V2770" t="s">
        <v>350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424</v>
      </c>
      <c r="B2771" t="s">
        <v>403</v>
      </c>
      <c r="C2771">
        <v>39</v>
      </c>
      <c r="D2771">
        <v>98</v>
      </c>
      <c r="E2771">
        <v>226</v>
      </c>
      <c r="F2771">
        <v>496</v>
      </c>
      <c r="G2771" t="s">
        <v>1577</v>
      </c>
      <c r="H2771">
        <v>953</v>
      </c>
      <c r="I2771">
        <v>68856263</v>
      </c>
      <c r="J2771" t="s">
        <v>5683</v>
      </c>
      <c r="K2771" t="s">
        <v>6321</v>
      </c>
      <c r="L2771" t="s">
        <v>11168</v>
      </c>
      <c r="M2771">
        <v>69733</v>
      </c>
      <c r="N2771">
        <v>2496</v>
      </c>
      <c r="O2771" t="s">
        <v>11169</v>
      </c>
      <c r="P2771">
        <v>1</v>
      </c>
      <c r="Q2771" t="s">
        <v>11170</v>
      </c>
      <c r="R2771" t="s">
        <v>11171</v>
      </c>
      <c r="S2771">
        <v>97</v>
      </c>
      <c r="T2771" t="s">
        <v>37</v>
      </c>
      <c r="U2771" t="s">
        <v>38</v>
      </c>
      <c r="V2771" t="s">
        <v>84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3272</v>
      </c>
      <c r="C2772">
        <v>264</v>
      </c>
      <c r="D2772">
        <v>101</v>
      </c>
      <c r="E2772">
        <v>71</v>
      </c>
      <c r="F2772">
        <v>725</v>
      </c>
      <c r="G2772" t="s">
        <v>425</v>
      </c>
      <c r="H2772">
        <v>10000</v>
      </c>
      <c r="I2772">
        <v>51527787</v>
      </c>
      <c r="J2772" t="s">
        <v>3330</v>
      </c>
      <c r="K2772" t="s">
        <v>11172</v>
      </c>
      <c r="L2772" t="s">
        <v>11173</v>
      </c>
      <c r="M2772">
        <v>45603</v>
      </c>
      <c r="N2772">
        <v>14159</v>
      </c>
      <c r="O2772" t="s">
        <v>9042</v>
      </c>
      <c r="P2772">
        <v>0</v>
      </c>
      <c r="Q2772" t="s">
        <v>11174</v>
      </c>
      <c r="R2772" t="s">
        <v>11175</v>
      </c>
      <c r="S2772">
        <v>268</v>
      </c>
      <c r="T2772" t="s">
        <v>37</v>
      </c>
      <c r="U2772" t="s">
        <v>38</v>
      </c>
      <c r="V2772" t="s">
        <v>350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7707</v>
      </c>
      <c r="C2773">
        <v>264</v>
      </c>
      <c r="D2773">
        <v>92</v>
      </c>
      <c r="E2773">
        <v>30</v>
      </c>
      <c r="F2773">
        <v>309</v>
      </c>
      <c r="G2773" t="s">
        <v>7708</v>
      </c>
      <c r="H2773">
        <v>941</v>
      </c>
      <c r="I2773">
        <v>49122319</v>
      </c>
      <c r="J2773" t="s">
        <v>3330</v>
      </c>
      <c r="K2773" t="s">
        <v>5678</v>
      </c>
      <c r="L2773" t="s">
        <v>7709</v>
      </c>
      <c r="M2773">
        <v>47169</v>
      </c>
      <c r="N2773">
        <v>2348</v>
      </c>
      <c r="O2773" t="s">
        <v>7710</v>
      </c>
      <c r="P2773">
        <v>0</v>
      </c>
      <c r="Q2773" t="s">
        <v>7711</v>
      </c>
      <c r="R2773" t="s">
        <v>7712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3416</v>
      </c>
      <c r="C2774">
        <v>145</v>
      </c>
      <c r="D2774">
        <v>93</v>
      </c>
      <c r="E2774">
        <v>270</v>
      </c>
      <c r="F2774">
        <v>535</v>
      </c>
      <c r="G2774" t="s">
        <v>447</v>
      </c>
      <c r="H2774">
        <v>13000</v>
      </c>
      <c r="J2774" t="s">
        <v>549</v>
      </c>
      <c r="K2774" t="s">
        <v>869</v>
      </c>
      <c r="L2774" t="s">
        <v>3417</v>
      </c>
      <c r="M2774">
        <v>172493</v>
      </c>
      <c r="N2774">
        <v>15192</v>
      </c>
      <c r="O2774" t="s">
        <v>2389</v>
      </c>
      <c r="P2774">
        <v>1</v>
      </c>
      <c r="Q2774" t="s">
        <v>3418</v>
      </c>
      <c r="R2774" t="s">
        <v>3419</v>
      </c>
      <c r="S2774">
        <v>376</v>
      </c>
      <c r="T2774" t="s">
        <v>37</v>
      </c>
      <c r="U2774" t="s">
        <v>38</v>
      </c>
      <c r="V2774" t="s">
        <v>350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7534</v>
      </c>
      <c r="C2775">
        <v>86</v>
      </c>
      <c r="D2775">
        <v>109</v>
      </c>
      <c r="E2775">
        <v>41</v>
      </c>
      <c r="F2775">
        <v>748</v>
      </c>
      <c r="G2775" t="s">
        <v>3739</v>
      </c>
      <c r="H2775">
        <v>997</v>
      </c>
      <c r="I2775">
        <v>61356221</v>
      </c>
      <c r="J2775" t="s">
        <v>5623</v>
      </c>
      <c r="K2775" t="s">
        <v>9087</v>
      </c>
      <c r="L2775" t="s">
        <v>11176</v>
      </c>
      <c r="M2775">
        <v>19505</v>
      </c>
      <c r="N2775">
        <v>3544</v>
      </c>
      <c r="O2775" t="s">
        <v>109</v>
      </c>
      <c r="P2775">
        <v>0</v>
      </c>
      <c r="Q2775" t="s">
        <v>11177</v>
      </c>
      <c r="R2775" t="s">
        <v>11178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5838</v>
      </c>
      <c r="C2776">
        <v>112</v>
      </c>
      <c r="D2776">
        <v>123</v>
      </c>
      <c r="E2776">
        <v>43</v>
      </c>
      <c r="F2776">
        <v>238</v>
      </c>
      <c r="G2776" t="s">
        <v>577</v>
      </c>
      <c r="H2776">
        <v>456</v>
      </c>
      <c r="I2776">
        <v>46800000</v>
      </c>
      <c r="J2776" t="s">
        <v>157</v>
      </c>
      <c r="K2776" t="s">
        <v>11179</v>
      </c>
      <c r="L2776" t="s">
        <v>11180</v>
      </c>
      <c r="M2776">
        <v>76477</v>
      </c>
      <c r="N2776">
        <v>1326</v>
      </c>
      <c r="O2776" t="s">
        <v>11181</v>
      </c>
      <c r="P2776">
        <v>2</v>
      </c>
      <c r="Q2776" t="s">
        <v>11182</v>
      </c>
      <c r="R2776" t="s">
        <v>11183</v>
      </c>
      <c r="S2776">
        <v>275</v>
      </c>
      <c r="T2776" t="s">
        <v>37</v>
      </c>
      <c r="U2776" t="s">
        <v>56</v>
      </c>
      <c r="V2776" t="s">
        <v>84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11184</v>
      </c>
      <c r="H2777">
        <v>155</v>
      </c>
      <c r="J2777" t="s">
        <v>65</v>
      </c>
      <c r="K2777" t="s">
        <v>11185</v>
      </c>
      <c r="L2777" t="s">
        <v>11186</v>
      </c>
      <c r="M2777">
        <v>5563</v>
      </c>
      <c r="N2777">
        <v>552</v>
      </c>
      <c r="O2777" t="s">
        <v>11187</v>
      </c>
      <c r="P2777">
        <v>0</v>
      </c>
      <c r="Q2777" t="s">
        <v>11188</v>
      </c>
      <c r="R2777" t="s">
        <v>11189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11190</v>
      </c>
      <c r="C2778">
        <v>101</v>
      </c>
      <c r="D2778">
        <v>99</v>
      </c>
      <c r="E2778">
        <v>9</v>
      </c>
      <c r="F2778">
        <v>648</v>
      </c>
      <c r="G2778" t="s">
        <v>1356</v>
      </c>
      <c r="H2778">
        <v>975</v>
      </c>
      <c r="I2778">
        <v>38048637</v>
      </c>
      <c r="J2778" t="s">
        <v>1342</v>
      </c>
      <c r="K2778" t="s">
        <v>1785</v>
      </c>
      <c r="L2778" t="s">
        <v>11191</v>
      </c>
      <c r="M2778">
        <v>47814</v>
      </c>
      <c r="N2778">
        <v>3500</v>
      </c>
      <c r="O2778" t="s">
        <v>5738</v>
      </c>
      <c r="P2778">
        <v>4</v>
      </c>
      <c r="Q2778" t="s">
        <v>11192</v>
      </c>
      <c r="R2778" t="s">
        <v>11193</v>
      </c>
      <c r="S2778">
        <v>426</v>
      </c>
      <c r="T2778" t="s">
        <v>37</v>
      </c>
      <c r="U2778" t="s">
        <v>38</v>
      </c>
      <c r="V2778" t="s">
        <v>350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3433</v>
      </c>
      <c r="C2779">
        <v>51</v>
      </c>
      <c r="D2779">
        <v>119</v>
      </c>
      <c r="E2779">
        <v>350</v>
      </c>
      <c r="F2779">
        <v>418</v>
      </c>
      <c r="G2779" t="s">
        <v>228</v>
      </c>
      <c r="H2779">
        <v>18000</v>
      </c>
      <c r="I2779">
        <v>34700000</v>
      </c>
      <c r="J2779" t="s">
        <v>151</v>
      </c>
      <c r="K2779" t="s">
        <v>353</v>
      </c>
      <c r="L2779" t="s">
        <v>7858</v>
      </c>
      <c r="M2779">
        <v>52846</v>
      </c>
      <c r="N2779">
        <v>35501</v>
      </c>
      <c r="O2779" t="s">
        <v>3464</v>
      </c>
      <c r="P2779">
        <v>2</v>
      </c>
      <c r="Q2779" t="s">
        <v>7859</v>
      </c>
      <c r="R2779" t="s">
        <v>7860</v>
      </c>
      <c r="S2779">
        <v>143</v>
      </c>
      <c r="T2779" t="s">
        <v>37</v>
      </c>
      <c r="U2779" t="s">
        <v>38</v>
      </c>
      <c r="V2779" t="s">
        <v>350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7302</v>
      </c>
      <c r="C2780">
        <v>42</v>
      </c>
      <c r="D2780">
        <v>110</v>
      </c>
      <c r="E2780">
        <v>0</v>
      </c>
      <c r="F2780">
        <v>490</v>
      </c>
      <c r="G2780" t="s">
        <v>4887</v>
      </c>
      <c r="H2780">
        <v>849</v>
      </c>
      <c r="I2780">
        <v>35010192</v>
      </c>
      <c r="J2780" t="s">
        <v>715</v>
      </c>
      <c r="K2780" t="s">
        <v>6357</v>
      </c>
      <c r="L2780" t="s">
        <v>11194</v>
      </c>
      <c r="M2780">
        <v>6352</v>
      </c>
      <c r="N2780">
        <v>2226</v>
      </c>
      <c r="O2780" t="s">
        <v>922</v>
      </c>
      <c r="P2780">
        <v>1</v>
      </c>
      <c r="Q2780" t="s">
        <v>11195</v>
      </c>
      <c r="R2780" t="s">
        <v>11196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11197</v>
      </c>
      <c r="C2781">
        <v>10</v>
      </c>
      <c r="D2781">
        <v>107</v>
      </c>
      <c r="E2781">
        <v>116</v>
      </c>
      <c r="F2781">
        <v>25</v>
      </c>
      <c r="G2781" t="s">
        <v>4961</v>
      </c>
      <c r="H2781">
        <v>327</v>
      </c>
      <c r="I2781">
        <v>34793160</v>
      </c>
      <c r="J2781" t="s">
        <v>4829</v>
      </c>
      <c r="K2781" t="s">
        <v>2531</v>
      </c>
      <c r="L2781" t="s">
        <v>11198</v>
      </c>
      <c r="M2781">
        <v>15730</v>
      </c>
      <c r="N2781">
        <v>552</v>
      </c>
      <c r="O2781" t="s">
        <v>11199</v>
      </c>
      <c r="P2781">
        <v>1</v>
      </c>
      <c r="Q2781" t="s">
        <v>11200</v>
      </c>
      <c r="R2781" t="s">
        <v>11201</v>
      </c>
      <c r="S2781">
        <v>31</v>
      </c>
      <c r="T2781" t="s">
        <v>37</v>
      </c>
      <c r="U2781" t="s">
        <v>38</v>
      </c>
      <c r="V2781" t="s">
        <v>84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7620</v>
      </c>
      <c r="C2782">
        <v>43</v>
      </c>
      <c r="D2782">
        <v>81</v>
      </c>
      <c r="E2782">
        <v>54</v>
      </c>
      <c r="F2782">
        <v>636</v>
      </c>
      <c r="G2782" t="s">
        <v>8405</v>
      </c>
      <c r="H2782">
        <v>8000</v>
      </c>
      <c r="I2782">
        <v>30628981</v>
      </c>
      <c r="J2782" t="s">
        <v>816</v>
      </c>
      <c r="K2782" t="s">
        <v>645</v>
      </c>
      <c r="L2782" t="s">
        <v>11202</v>
      </c>
      <c r="M2782">
        <v>15047</v>
      </c>
      <c r="N2782">
        <v>10792</v>
      </c>
      <c r="O2782" t="s">
        <v>679</v>
      </c>
      <c r="P2782">
        <v>1</v>
      </c>
      <c r="Q2782" t="s">
        <v>11203</v>
      </c>
      <c r="R2782" t="s">
        <v>11204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2717</v>
      </c>
      <c r="C2783">
        <v>331</v>
      </c>
      <c r="D2783">
        <v>105</v>
      </c>
      <c r="E2783">
        <v>58</v>
      </c>
      <c r="F2783">
        <v>583</v>
      </c>
      <c r="G2783" t="s">
        <v>254</v>
      </c>
      <c r="H2783">
        <v>11000</v>
      </c>
      <c r="I2783">
        <v>29959436</v>
      </c>
      <c r="J2783" t="s">
        <v>3726</v>
      </c>
      <c r="K2783" t="s">
        <v>1121</v>
      </c>
      <c r="L2783" t="s">
        <v>11205</v>
      </c>
      <c r="M2783">
        <v>82327</v>
      </c>
      <c r="N2783">
        <v>12894</v>
      </c>
      <c r="O2783" t="s">
        <v>11206</v>
      </c>
      <c r="P2783">
        <v>1</v>
      </c>
      <c r="Q2783" t="s">
        <v>11207</v>
      </c>
      <c r="R2783" t="s">
        <v>11208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10779</v>
      </c>
      <c r="C2784">
        <v>38</v>
      </c>
      <c r="D2784">
        <v>82</v>
      </c>
      <c r="E2784">
        <v>12</v>
      </c>
      <c r="F2784">
        <v>8</v>
      </c>
      <c r="G2784" t="s">
        <v>10779</v>
      </c>
      <c r="H2784">
        <v>23</v>
      </c>
      <c r="I2784">
        <v>25571351</v>
      </c>
      <c r="J2784" t="s">
        <v>6627</v>
      </c>
      <c r="K2784" t="s">
        <v>10783</v>
      </c>
      <c r="L2784" t="s">
        <v>11209</v>
      </c>
      <c r="M2784">
        <v>3135</v>
      </c>
      <c r="N2784">
        <v>49</v>
      </c>
      <c r="O2784" t="s">
        <v>11210</v>
      </c>
      <c r="P2784">
        <v>0</v>
      </c>
      <c r="Q2784" t="s">
        <v>11211</v>
      </c>
      <c r="R2784" t="s">
        <v>11212</v>
      </c>
      <c r="S2784">
        <v>78</v>
      </c>
      <c r="T2784" t="s">
        <v>37</v>
      </c>
      <c r="U2784" t="s">
        <v>38</v>
      </c>
      <c r="V2784" t="s">
        <v>188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1310</v>
      </c>
      <c r="C2785">
        <v>12</v>
      </c>
      <c r="D2785">
        <v>109</v>
      </c>
      <c r="E2785">
        <v>309</v>
      </c>
      <c r="F2785">
        <v>279</v>
      </c>
      <c r="G2785" t="s">
        <v>10868</v>
      </c>
      <c r="H2785">
        <v>592</v>
      </c>
      <c r="I2785">
        <v>27515786</v>
      </c>
      <c r="J2785" t="s">
        <v>151</v>
      </c>
      <c r="K2785" t="s">
        <v>1155</v>
      </c>
      <c r="L2785" t="s">
        <v>11213</v>
      </c>
      <c r="M2785">
        <v>8904</v>
      </c>
      <c r="N2785">
        <v>1620</v>
      </c>
      <c r="O2785" t="s">
        <v>11214</v>
      </c>
      <c r="P2785">
        <v>0</v>
      </c>
      <c r="Q2785" t="s">
        <v>11215</v>
      </c>
      <c r="R2785" t="s">
        <v>11216</v>
      </c>
      <c r="S2785">
        <v>31</v>
      </c>
      <c r="T2785" t="s">
        <v>37</v>
      </c>
      <c r="U2785" t="s">
        <v>38</v>
      </c>
      <c r="V2785" t="s">
        <v>350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2340</v>
      </c>
      <c r="C2786">
        <v>40</v>
      </c>
      <c r="D2786">
        <v>95</v>
      </c>
      <c r="E2786">
        <v>10</v>
      </c>
      <c r="F2786">
        <v>111</v>
      </c>
      <c r="G2786" t="s">
        <v>11217</v>
      </c>
      <c r="H2786">
        <v>706</v>
      </c>
      <c r="I2786">
        <v>25482931</v>
      </c>
      <c r="J2786" t="s">
        <v>264</v>
      </c>
      <c r="K2786" t="s">
        <v>3051</v>
      </c>
      <c r="L2786" t="s">
        <v>11218</v>
      </c>
      <c r="M2786">
        <v>9693</v>
      </c>
      <c r="N2786">
        <v>1421</v>
      </c>
      <c r="O2786" t="s">
        <v>11219</v>
      </c>
      <c r="P2786">
        <v>2</v>
      </c>
      <c r="Q2786" t="s">
        <v>11220</v>
      </c>
      <c r="R2786" t="s">
        <v>11221</v>
      </c>
      <c r="S2786">
        <v>33</v>
      </c>
      <c r="T2786" t="s">
        <v>37</v>
      </c>
      <c r="U2786" t="s">
        <v>38</v>
      </c>
      <c r="V2786" t="s">
        <v>350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4094</v>
      </c>
      <c r="C2787">
        <v>34</v>
      </c>
      <c r="D2787">
        <v>100</v>
      </c>
      <c r="E2787">
        <v>0</v>
      </c>
      <c r="F2787">
        <v>364</v>
      </c>
      <c r="G2787" t="s">
        <v>9353</v>
      </c>
      <c r="H2787">
        <v>723</v>
      </c>
      <c r="I2787">
        <v>19900000</v>
      </c>
      <c r="J2787" t="s">
        <v>7447</v>
      </c>
      <c r="K2787" t="s">
        <v>1669</v>
      </c>
      <c r="L2787" t="s">
        <v>11222</v>
      </c>
      <c r="M2787">
        <v>17262</v>
      </c>
      <c r="N2787">
        <v>2348</v>
      </c>
      <c r="O2787" t="s">
        <v>11223</v>
      </c>
      <c r="P2787">
        <v>1</v>
      </c>
      <c r="Q2787" t="s">
        <v>11224</v>
      </c>
      <c r="R2787" t="s">
        <v>11225</v>
      </c>
      <c r="S2787">
        <v>53</v>
      </c>
      <c r="T2787" t="s">
        <v>37</v>
      </c>
      <c r="U2787" t="s">
        <v>38</v>
      </c>
      <c r="V2787" t="s">
        <v>350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9702</v>
      </c>
      <c r="C2788">
        <v>82</v>
      </c>
      <c r="D2788">
        <v>118</v>
      </c>
      <c r="E2788">
        <v>128</v>
      </c>
      <c r="F2788">
        <v>467</v>
      </c>
      <c r="G2788" t="s">
        <v>3898</v>
      </c>
      <c r="H2788">
        <v>931</v>
      </c>
      <c r="J2788" t="s">
        <v>4189</v>
      </c>
      <c r="K2788" t="s">
        <v>11226</v>
      </c>
      <c r="L2788" t="s">
        <v>11227</v>
      </c>
      <c r="M2788">
        <v>16294</v>
      </c>
      <c r="N2788">
        <v>2704</v>
      </c>
      <c r="O2788" t="s">
        <v>1968</v>
      </c>
      <c r="P2788">
        <v>7</v>
      </c>
      <c r="Q2788" t="s">
        <v>11228</v>
      </c>
      <c r="R2788" t="s">
        <v>11229</v>
      </c>
      <c r="S2788">
        <v>252</v>
      </c>
      <c r="T2788" t="s">
        <v>37</v>
      </c>
      <c r="U2788" t="s">
        <v>38</v>
      </c>
      <c r="V2788" t="s">
        <v>350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9712</v>
      </c>
      <c r="C2789">
        <v>125</v>
      </c>
      <c r="D2789">
        <v>91</v>
      </c>
      <c r="E2789">
        <v>31</v>
      </c>
      <c r="F2789">
        <v>50</v>
      </c>
      <c r="G2789" t="s">
        <v>580</v>
      </c>
      <c r="H2789">
        <v>874</v>
      </c>
      <c r="I2789">
        <v>16298046</v>
      </c>
      <c r="J2789" t="s">
        <v>1342</v>
      </c>
      <c r="K2789" t="s">
        <v>2891</v>
      </c>
      <c r="L2789" t="s">
        <v>11230</v>
      </c>
      <c r="M2789">
        <v>22207</v>
      </c>
      <c r="N2789">
        <v>1608</v>
      </c>
      <c r="O2789" t="s">
        <v>8255</v>
      </c>
      <c r="P2789">
        <v>0</v>
      </c>
      <c r="Q2789" t="s">
        <v>11231</v>
      </c>
      <c r="R2789" t="s">
        <v>11232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3488</v>
      </c>
      <c r="C2790">
        <v>56</v>
      </c>
      <c r="D2790">
        <v>90</v>
      </c>
      <c r="E2790">
        <v>119</v>
      </c>
      <c r="F2790">
        <v>636</v>
      </c>
      <c r="G2790" t="s">
        <v>184</v>
      </c>
      <c r="H2790">
        <v>869</v>
      </c>
      <c r="I2790">
        <v>15549702</v>
      </c>
      <c r="J2790" t="s">
        <v>816</v>
      </c>
      <c r="K2790" t="s">
        <v>1206</v>
      </c>
      <c r="L2790" t="s">
        <v>11233</v>
      </c>
      <c r="M2790">
        <v>24038</v>
      </c>
      <c r="N2790">
        <v>3007</v>
      </c>
      <c r="O2790" t="s">
        <v>679</v>
      </c>
      <c r="P2790">
        <v>2</v>
      </c>
      <c r="Q2790" t="s">
        <v>11234</v>
      </c>
      <c r="R2790" t="s">
        <v>11235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704</v>
      </c>
      <c r="C2791">
        <v>160</v>
      </c>
      <c r="D2791">
        <v>108</v>
      </c>
      <c r="E2791">
        <v>123</v>
      </c>
      <c r="F2791">
        <v>690</v>
      </c>
      <c r="G2791" t="s">
        <v>952</v>
      </c>
      <c r="H2791">
        <v>26000</v>
      </c>
      <c r="I2791">
        <v>15483540</v>
      </c>
      <c r="J2791" t="s">
        <v>11236</v>
      </c>
      <c r="K2791" t="s">
        <v>87</v>
      </c>
      <c r="L2791" t="s">
        <v>11237</v>
      </c>
      <c r="M2791">
        <v>56338</v>
      </c>
      <c r="N2791">
        <v>41359</v>
      </c>
      <c r="O2791" t="s">
        <v>5475</v>
      </c>
      <c r="P2791">
        <v>4</v>
      </c>
      <c r="Q2791" t="s">
        <v>11238</v>
      </c>
      <c r="R2791" t="s">
        <v>11239</v>
      </c>
      <c r="S2791">
        <v>215</v>
      </c>
      <c r="T2791" t="s">
        <v>37</v>
      </c>
      <c r="U2791" t="s">
        <v>38</v>
      </c>
      <c r="V2791" t="s">
        <v>350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11240</v>
      </c>
      <c r="C2792">
        <v>71</v>
      </c>
      <c r="D2792">
        <v>103</v>
      </c>
      <c r="E2792">
        <v>44</v>
      </c>
      <c r="F2792">
        <v>625</v>
      </c>
      <c r="G2792" t="s">
        <v>11241</v>
      </c>
      <c r="H2792">
        <v>953</v>
      </c>
      <c r="I2792">
        <v>20246959</v>
      </c>
      <c r="J2792" t="s">
        <v>816</v>
      </c>
      <c r="K2792" t="s">
        <v>376</v>
      </c>
      <c r="L2792" t="s">
        <v>11242</v>
      </c>
      <c r="M2792">
        <v>5721</v>
      </c>
      <c r="N2792">
        <v>3299</v>
      </c>
      <c r="O2792" t="s">
        <v>2803</v>
      </c>
      <c r="P2792">
        <v>2</v>
      </c>
      <c r="Q2792" t="s">
        <v>11243</v>
      </c>
      <c r="R2792" t="s">
        <v>11244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11245</v>
      </c>
      <c r="C2793">
        <v>37</v>
      </c>
      <c r="D2793">
        <v>96</v>
      </c>
      <c r="E2793">
        <v>0</v>
      </c>
      <c r="F2793">
        <v>654</v>
      </c>
      <c r="G2793" t="s">
        <v>1159</v>
      </c>
      <c r="H2793">
        <v>3000</v>
      </c>
      <c r="I2793">
        <v>15062898</v>
      </c>
      <c r="J2793" t="s">
        <v>809</v>
      </c>
      <c r="K2793" t="s">
        <v>2385</v>
      </c>
      <c r="L2793" t="s">
        <v>11246</v>
      </c>
      <c r="M2793">
        <v>11729</v>
      </c>
      <c r="N2793">
        <v>6861</v>
      </c>
      <c r="O2793" t="s">
        <v>9800</v>
      </c>
      <c r="P2793">
        <v>0</v>
      </c>
      <c r="Q2793" t="s">
        <v>11247</v>
      </c>
      <c r="R2793" t="s">
        <v>11248</v>
      </c>
      <c r="S2793">
        <v>106</v>
      </c>
      <c r="T2793" t="s">
        <v>37</v>
      </c>
      <c r="U2793" t="s">
        <v>38</v>
      </c>
      <c r="V2793" t="s">
        <v>350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11249</v>
      </c>
      <c r="C2794">
        <v>62</v>
      </c>
      <c r="D2794">
        <v>117</v>
      </c>
      <c r="E2794">
        <v>160</v>
      </c>
      <c r="F2794">
        <v>55</v>
      </c>
      <c r="G2794" t="s">
        <v>985</v>
      </c>
      <c r="H2794">
        <v>718</v>
      </c>
      <c r="I2794">
        <v>14348123</v>
      </c>
      <c r="J2794" t="s">
        <v>9627</v>
      </c>
      <c r="K2794" t="s">
        <v>1579</v>
      </c>
      <c r="L2794" t="s">
        <v>11250</v>
      </c>
      <c r="M2794">
        <v>9323</v>
      </c>
      <c r="N2794">
        <v>1148</v>
      </c>
      <c r="O2794" t="s">
        <v>11251</v>
      </c>
      <c r="P2794">
        <v>6</v>
      </c>
      <c r="Q2794" t="s">
        <v>11252</v>
      </c>
      <c r="R2794" t="s">
        <v>11253</v>
      </c>
      <c r="S2794">
        <v>157</v>
      </c>
      <c r="T2794" t="s">
        <v>37</v>
      </c>
      <c r="U2794" t="s">
        <v>4876</v>
      </c>
      <c r="V2794" t="s">
        <v>84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11254</v>
      </c>
      <c r="C2795">
        <v>73</v>
      </c>
      <c r="D2795">
        <v>93</v>
      </c>
      <c r="E2795">
        <v>85</v>
      </c>
      <c r="F2795">
        <v>514</v>
      </c>
      <c r="G2795" t="s">
        <v>11255</v>
      </c>
      <c r="H2795">
        <v>1000</v>
      </c>
      <c r="I2795">
        <v>15171475</v>
      </c>
      <c r="J2795" t="s">
        <v>5192</v>
      </c>
      <c r="K2795" t="s">
        <v>210</v>
      </c>
      <c r="L2795" t="s">
        <v>11256</v>
      </c>
      <c r="M2795">
        <v>19805</v>
      </c>
      <c r="N2795">
        <v>2777</v>
      </c>
      <c r="O2795" t="s">
        <v>3570</v>
      </c>
      <c r="P2795">
        <v>0</v>
      </c>
      <c r="Q2795" t="s">
        <v>11257</v>
      </c>
      <c r="R2795" t="s">
        <v>11258</v>
      </c>
      <c r="S2795">
        <v>122</v>
      </c>
      <c r="T2795" t="s">
        <v>37</v>
      </c>
      <c r="U2795" t="s">
        <v>38</v>
      </c>
      <c r="V2795" t="s">
        <v>350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293</v>
      </c>
      <c r="C2796">
        <v>59</v>
      </c>
      <c r="D2796">
        <v>136</v>
      </c>
      <c r="E2796">
        <v>17000</v>
      </c>
      <c r="F2796">
        <v>213</v>
      </c>
      <c r="G2796" t="s">
        <v>954</v>
      </c>
      <c r="H2796">
        <v>22000</v>
      </c>
      <c r="J2796" t="s">
        <v>2597</v>
      </c>
      <c r="K2796" t="s">
        <v>850</v>
      </c>
      <c r="L2796" t="s">
        <v>11259</v>
      </c>
      <c r="M2796">
        <v>13548</v>
      </c>
      <c r="N2796">
        <v>23378</v>
      </c>
      <c r="O2796" t="s">
        <v>357</v>
      </c>
      <c r="P2796">
        <v>0</v>
      </c>
      <c r="Q2796" t="s">
        <v>11260</v>
      </c>
      <c r="R2796" t="s">
        <v>11261</v>
      </c>
      <c r="S2796">
        <v>75</v>
      </c>
      <c r="T2796" t="s">
        <v>37</v>
      </c>
      <c r="U2796" t="s">
        <v>38</v>
      </c>
      <c r="V2796" t="s">
        <v>84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2862</v>
      </c>
      <c r="C2797">
        <v>25</v>
      </c>
      <c r="D2797">
        <v>115</v>
      </c>
      <c r="E2797">
        <v>0</v>
      </c>
      <c r="F2797">
        <v>534</v>
      </c>
      <c r="G2797" t="s">
        <v>285</v>
      </c>
      <c r="H2797">
        <v>1000</v>
      </c>
      <c r="I2797">
        <v>13640000</v>
      </c>
      <c r="J2797" t="s">
        <v>1188</v>
      </c>
      <c r="K2797" t="s">
        <v>638</v>
      </c>
      <c r="L2797" t="s">
        <v>11262</v>
      </c>
      <c r="M2797">
        <v>6011</v>
      </c>
      <c r="N2797">
        <v>3267</v>
      </c>
      <c r="O2797" t="s">
        <v>8690</v>
      </c>
      <c r="P2797">
        <v>0</v>
      </c>
      <c r="Q2797" t="s">
        <v>11263</v>
      </c>
      <c r="R2797" t="s">
        <v>11264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5013</v>
      </c>
      <c r="C2798">
        <v>97</v>
      </c>
      <c r="D2798">
        <v>94</v>
      </c>
      <c r="E2798">
        <v>0</v>
      </c>
      <c r="F2798">
        <v>458</v>
      </c>
      <c r="G2798" t="s">
        <v>11265</v>
      </c>
      <c r="H2798">
        <v>12000</v>
      </c>
      <c r="I2798">
        <v>12550242</v>
      </c>
      <c r="J2798" t="s">
        <v>715</v>
      </c>
      <c r="K2798" t="s">
        <v>186</v>
      </c>
      <c r="L2798" t="s">
        <v>11266</v>
      </c>
      <c r="M2798">
        <v>13866</v>
      </c>
      <c r="N2798">
        <v>13446</v>
      </c>
      <c r="O2798" t="s">
        <v>5385</v>
      </c>
      <c r="P2798">
        <v>3</v>
      </c>
      <c r="Q2798" t="s">
        <v>11267</v>
      </c>
      <c r="R2798" t="s">
        <v>11268</v>
      </c>
      <c r="S2798">
        <v>55</v>
      </c>
      <c r="T2798" t="s">
        <v>37</v>
      </c>
      <c r="U2798" t="s">
        <v>38</v>
      </c>
      <c r="V2798" t="s">
        <v>350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11269</v>
      </c>
      <c r="C2799">
        <v>205</v>
      </c>
      <c r="D2799">
        <v>85</v>
      </c>
      <c r="E2799">
        <v>52</v>
      </c>
      <c r="F2799">
        <v>489</v>
      </c>
      <c r="G2799" t="s">
        <v>11270</v>
      </c>
      <c r="H2799">
        <v>1000</v>
      </c>
      <c r="I2799">
        <v>12610731</v>
      </c>
      <c r="J2799" t="s">
        <v>1057</v>
      </c>
      <c r="K2799" t="s">
        <v>586</v>
      </c>
      <c r="L2799" t="s">
        <v>11271</v>
      </c>
      <c r="M2799">
        <v>38985</v>
      </c>
      <c r="N2799">
        <v>3050</v>
      </c>
      <c r="O2799" t="s">
        <v>11272</v>
      </c>
      <c r="P2799">
        <v>1</v>
      </c>
      <c r="Q2799" t="s">
        <v>11273</v>
      </c>
      <c r="R2799" t="s">
        <v>11274</v>
      </c>
      <c r="S2799">
        <v>673</v>
      </c>
      <c r="T2799" t="s">
        <v>37</v>
      </c>
      <c r="U2799" t="s">
        <v>38</v>
      </c>
      <c r="V2799" t="s">
        <v>350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453</v>
      </c>
      <c r="C2800">
        <v>69</v>
      </c>
      <c r="D2800">
        <v>88</v>
      </c>
      <c r="E2800">
        <v>189</v>
      </c>
      <c r="F2800">
        <v>799</v>
      </c>
      <c r="G2800" t="s">
        <v>6818</v>
      </c>
      <c r="H2800">
        <v>934</v>
      </c>
      <c r="I2800">
        <v>47811275</v>
      </c>
      <c r="J2800" t="s">
        <v>1115</v>
      </c>
      <c r="K2800" t="s">
        <v>6091</v>
      </c>
      <c r="L2800" t="s">
        <v>10543</v>
      </c>
      <c r="M2800">
        <v>29008</v>
      </c>
      <c r="N2800">
        <v>3707</v>
      </c>
      <c r="O2800" t="s">
        <v>10544</v>
      </c>
      <c r="P2800">
        <v>1</v>
      </c>
      <c r="Q2800" t="s">
        <v>10545</v>
      </c>
      <c r="R2800" t="s">
        <v>10546</v>
      </c>
      <c r="S2800">
        <v>99</v>
      </c>
      <c r="T2800" t="s">
        <v>37</v>
      </c>
      <c r="U2800" t="s">
        <v>38</v>
      </c>
      <c r="V2800" t="s">
        <v>84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11275</v>
      </c>
      <c r="C2801">
        <v>195</v>
      </c>
      <c r="D2801">
        <v>112</v>
      </c>
      <c r="E2801">
        <v>0</v>
      </c>
      <c r="F2801">
        <v>383</v>
      </c>
      <c r="G2801" t="s">
        <v>4211</v>
      </c>
      <c r="H2801">
        <v>12000</v>
      </c>
      <c r="I2801">
        <v>11204499</v>
      </c>
      <c r="J2801" t="s">
        <v>4305</v>
      </c>
      <c r="K2801" t="s">
        <v>433</v>
      </c>
      <c r="L2801" t="s">
        <v>11276</v>
      </c>
      <c r="M2801">
        <v>38142</v>
      </c>
      <c r="N2801">
        <v>13528</v>
      </c>
      <c r="O2801" t="s">
        <v>1419</v>
      </c>
      <c r="P2801">
        <v>0</v>
      </c>
      <c r="Q2801" t="s">
        <v>11277</v>
      </c>
      <c r="R2801" t="s">
        <v>11278</v>
      </c>
      <c r="S2801">
        <v>270</v>
      </c>
      <c r="T2801" t="s">
        <v>37</v>
      </c>
      <c r="U2801" t="s">
        <v>38</v>
      </c>
      <c r="V2801" t="s">
        <v>350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984</v>
      </c>
      <c r="C2802">
        <v>61</v>
      </c>
      <c r="D2802">
        <v>86</v>
      </c>
      <c r="E2802">
        <v>70</v>
      </c>
      <c r="F2802">
        <v>169</v>
      </c>
      <c r="G2802" t="s">
        <v>827</v>
      </c>
      <c r="H2802">
        <v>878</v>
      </c>
      <c r="I2802">
        <v>10397365</v>
      </c>
      <c r="J2802" t="s">
        <v>11279</v>
      </c>
      <c r="K2802" t="s">
        <v>1213</v>
      </c>
      <c r="L2802" t="s">
        <v>11280</v>
      </c>
      <c r="M2802">
        <v>11693</v>
      </c>
      <c r="N2802">
        <v>2165</v>
      </c>
      <c r="O2802" t="s">
        <v>11281</v>
      </c>
      <c r="P2802">
        <v>5</v>
      </c>
      <c r="Q2802" t="s">
        <v>11282</v>
      </c>
      <c r="R2802" t="s">
        <v>11283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11284</v>
      </c>
      <c r="C2803">
        <v>77</v>
      </c>
      <c r="D2803">
        <v>86</v>
      </c>
      <c r="E2803">
        <v>90</v>
      </c>
      <c r="F2803">
        <v>635</v>
      </c>
      <c r="G2803" t="s">
        <v>10513</v>
      </c>
      <c r="H2803">
        <v>962</v>
      </c>
      <c r="I2803">
        <v>9402410</v>
      </c>
      <c r="J2803" t="s">
        <v>2005</v>
      </c>
      <c r="K2803" t="s">
        <v>2475</v>
      </c>
      <c r="L2803" t="s">
        <v>11285</v>
      </c>
      <c r="M2803">
        <v>11233</v>
      </c>
      <c r="N2803">
        <v>3715</v>
      </c>
      <c r="O2803" t="s">
        <v>11286</v>
      </c>
      <c r="P2803">
        <v>1</v>
      </c>
      <c r="Q2803" t="s">
        <v>11287</v>
      </c>
      <c r="R2803" t="s">
        <v>11288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11289</v>
      </c>
      <c r="C2804">
        <v>259</v>
      </c>
      <c r="D2804">
        <v>112</v>
      </c>
      <c r="E2804">
        <v>232</v>
      </c>
      <c r="F2804">
        <v>177</v>
      </c>
      <c r="G2804" t="s">
        <v>102</v>
      </c>
      <c r="H2804">
        <v>413</v>
      </c>
      <c r="I2804">
        <v>5990075</v>
      </c>
      <c r="J2804" t="s">
        <v>760</v>
      </c>
      <c r="K2804" t="s">
        <v>11290</v>
      </c>
      <c r="L2804" t="s">
        <v>11291</v>
      </c>
      <c r="M2804">
        <v>89906</v>
      </c>
      <c r="N2804">
        <v>1372</v>
      </c>
      <c r="O2804" t="s">
        <v>11292</v>
      </c>
      <c r="P2804">
        <v>1</v>
      </c>
      <c r="Q2804" t="s">
        <v>11293</v>
      </c>
      <c r="R2804" t="s">
        <v>11294</v>
      </c>
      <c r="S2804">
        <v>175</v>
      </c>
      <c r="T2804" t="s">
        <v>726</v>
      </c>
      <c r="U2804" t="s">
        <v>727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11295</v>
      </c>
      <c r="C2805">
        <v>251</v>
      </c>
      <c r="D2805">
        <v>137</v>
      </c>
      <c r="E2805">
        <v>143</v>
      </c>
      <c r="F2805">
        <v>280</v>
      </c>
      <c r="G2805" t="s">
        <v>730</v>
      </c>
      <c r="H2805">
        <v>14000</v>
      </c>
      <c r="I2805">
        <v>5459824</v>
      </c>
      <c r="J2805" t="s">
        <v>151</v>
      </c>
      <c r="K2805" t="s">
        <v>150</v>
      </c>
      <c r="L2805" t="s">
        <v>11296</v>
      </c>
      <c r="M2805">
        <v>92781</v>
      </c>
      <c r="N2805">
        <v>15337</v>
      </c>
      <c r="O2805" t="s">
        <v>11297</v>
      </c>
      <c r="P2805">
        <v>0</v>
      </c>
      <c r="Q2805" t="s">
        <v>11298</v>
      </c>
      <c r="R2805" t="s">
        <v>11299</v>
      </c>
      <c r="S2805">
        <v>320</v>
      </c>
      <c r="T2805" t="s">
        <v>37</v>
      </c>
      <c r="U2805" t="s">
        <v>38</v>
      </c>
      <c r="V2805" t="s">
        <v>350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11300</v>
      </c>
      <c r="C2806">
        <v>63</v>
      </c>
      <c r="D2806">
        <v>90</v>
      </c>
      <c r="E2806">
        <v>49</v>
      </c>
      <c r="F2806">
        <v>191</v>
      </c>
      <c r="G2806" t="s">
        <v>8890</v>
      </c>
      <c r="H2806">
        <v>12000</v>
      </c>
      <c r="I2806">
        <v>5108820</v>
      </c>
      <c r="J2806" t="s">
        <v>933</v>
      </c>
      <c r="K2806" t="s">
        <v>2623</v>
      </c>
      <c r="L2806" t="s">
        <v>11301</v>
      </c>
      <c r="M2806">
        <v>12519</v>
      </c>
      <c r="N2806">
        <v>12776</v>
      </c>
      <c r="O2806" t="s">
        <v>11302</v>
      </c>
      <c r="P2806">
        <v>5</v>
      </c>
      <c r="Q2806" t="s">
        <v>11303</v>
      </c>
      <c r="R2806" t="s">
        <v>11304</v>
      </c>
      <c r="S2806">
        <v>112</v>
      </c>
      <c r="T2806" t="s">
        <v>37</v>
      </c>
      <c r="U2806" t="s">
        <v>38</v>
      </c>
      <c r="V2806" t="s">
        <v>350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545</v>
      </c>
      <c r="C2807">
        <v>47</v>
      </c>
      <c r="D2807">
        <v>107</v>
      </c>
      <c r="E2807">
        <v>956</v>
      </c>
      <c r="F2807">
        <v>113</v>
      </c>
      <c r="G2807" t="s">
        <v>1171</v>
      </c>
      <c r="H2807">
        <v>10000</v>
      </c>
      <c r="I2807">
        <v>4741987</v>
      </c>
      <c r="J2807" t="s">
        <v>1473</v>
      </c>
      <c r="K2807" t="s">
        <v>1278</v>
      </c>
      <c r="L2807" t="s">
        <v>11305</v>
      </c>
      <c r="M2807">
        <v>6782</v>
      </c>
      <c r="N2807">
        <v>10368</v>
      </c>
      <c r="O2807" t="s">
        <v>11306</v>
      </c>
      <c r="P2807">
        <v>1</v>
      </c>
      <c r="Q2807" t="s">
        <v>11307</v>
      </c>
      <c r="R2807" t="s">
        <v>11308</v>
      </c>
      <c r="S2807">
        <v>114</v>
      </c>
      <c r="T2807" t="s">
        <v>37</v>
      </c>
      <c r="U2807" t="s">
        <v>38</v>
      </c>
      <c r="V2807" t="s">
        <v>350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624</v>
      </c>
      <c r="C2808">
        <v>108</v>
      </c>
      <c r="D2808">
        <v>98</v>
      </c>
      <c r="E2808">
        <v>176</v>
      </c>
      <c r="F2808">
        <v>15</v>
      </c>
      <c r="G2808" t="s">
        <v>5592</v>
      </c>
      <c r="H2808">
        <v>543</v>
      </c>
      <c r="I2808">
        <v>4291965</v>
      </c>
      <c r="J2808" t="s">
        <v>3726</v>
      </c>
      <c r="K2808" t="s">
        <v>6122</v>
      </c>
      <c r="L2808" t="s">
        <v>11309</v>
      </c>
      <c r="M2808">
        <v>9334</v>
      </c>
      <c r="N2808">
        <v>678</v>
      </c>
      <c r="O2808" t="s">
        <v>11310</v>
      </c>
      <c r="P2808">
        <v>3</v>
      </c>
      <c r="Q2808" t="s">
        <v>11311</v>
      </c>
      <c r="R2808" t="s">
        <v>11312</v>
      </c>
      <c r="S2808">
        <v>59</v>
      </c>
      <c r="T2808" t="s">
        <v>37</v>
      </c>
      <c r="U2808" t="s">
        <v>727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11313</v>
      </c>
      <c r="C2809">
        <v>64</v>
      </c>
      <c r="D2809">
        <v>84</v>
      </c>
      <c r="E2809">
        <v>12</v>
      </c>
      <c r="F2809">
        <v>102</v>
      </c>
      <c r="G2809" t="s">
        <v>11314</v>
      </c>
      <c r="H2809">
        <v>159</v>
      </c>
      <c r="I2809">
        <v>3100650</v>
      </c>
      <c r="J2809" t="s">
        <v>3918</v>
      </c>
      <c r="K2809" t="s">
        <v>11315</v>
      </c>
      <c r="L2809" t="s">
        <v>11316</v>
      </c>
      <c r="M2809">
        <v>7277</v>
      </c>
      <c r="N2809">
        <v>417</v>
      </c>
      <c r="O2809" t="s">
        <v>11317</v>
      </c>
      <c r="P2809">
        <v>4</v>
      </c>
      <c r="Q2809" t="s">
        <v>11318</v>
      </c>
      <c r="R2809" t="s">
        <v>11319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10346</v>
      </c>
      <c r="C2810">
        <v>20</v>
      </c>
      <c r="D2810">
        <v>139</v>
      </c>
      <c r="E2810">
        <v>133</v>
      </c>
      <c r="F2810">
        <v>5</v>
      </c>
      <c r="G2810" t="s">
        <v>11320</v>
      </c>
      <c r="H2810">
        <v>423</v>
      </c>
      <c r="I2810">
        <v>2474000</v>
      </c>
      <c r="J2810" t="s">
        <v>3899</v>
      </c>
      <c r="K2810" t="s">
        <v>898</v>
      </c>
      <c r="L2810" t="s">
        <v>11321</v>
      </c>
      <c r="M2810">
        <v>2427</v>
      </c>
      <c r="N2810">
        <v>446</v>
      </c>
      <c r="O2810" t="s">
        <v>11322</v>
      </c>
      <c r="P2810">
        <v>1</v>
      </c>
      <c r="Q2810" t="s">
        <v>11323</v>
      </c>
      <c r="R2810" t="s">
        <v>11324</v>
      </c>
      <c r="S2810">
        <v>27</v>
      </c>
      <c r="T2810" t="s">
        <v>37</v>
      </c>
      <c r="U2810" t="s">
        <v>727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10753</v>
      </c>
      <c r="C2811">
        <v>135</v>
      </c>
      <c r="D2811">
        <v>97</v>
      </c>
      <c r="E2811">
        <v>11</v>
      </c>
      <c r="F2811">
        <v>548</v>
      </c>
      <c r="G2811" t="s">
        <v>142</v>
      </c>
      <c r="H2811">
        <v>14000</v>
      </c>
      <c r="I2811">
        <v>2656324</v>
      </c>
      <c r="J2811" t="s">
        <v>816</v>
      </c>
      <c r="K2811" t="s">
        <v>272</v>
      </c>
      <c r="L2811" t="s">
        <v>11325</v>
      </c>
      <c r="M2811">
        <v>16444</v>
      </c>
      <c r="N2811">
        <v>16431</v>
      </c>
      <c r="O2811" t="s">
        <v>3580</v>
      </c>
      <c r="P2811">
        <v>4</v>
      </c>
      <c r="Q2811" t="s">
        <v>11326</v>
      </c>
      <c r="R2811" t="s">
        <v>11327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11328</v>
      </c>
      <c r="C2812">
        <v>2</v>
      </c>
      <c r="D2812">
        <v>127</v>
      </c>
      <c r="E2812">
        <v>109</v>
      </c>
      <c r="F2812">
        <v>324</v>
      </c>
      <c r="G2812" t="s">
        <v>7455</v>
      </c>
      <c r="H2812">
        <v>16000</v>
      </c>
      <c r="I2812">
        <v>1000000</v>
      </c>
      <c r="J2812" t="s">
        <v>669</v>
      </c>
      <c r="K2812" t="s">
        <v>141</v>
      </c>
      <c r="L2812" t="s">
        <v>11329</v>
      </c>
      <c r="M2812">
        <v>524</v>
      </c>
      <c r="N2812">
        <v>17250</v>
      </c>
      <c r="O2812" t="s">
        <v>11330</v>
      </c>
      <c r="P2812">
        <v>0</v>
      </c>
      <c r="Q2812" t="s">
        <v>11331</v>
      </c>
      <c r="R2812" t="s">
        <v>11332</v>
      </c>
      <c r="S2812">
        <v>8</v>
      </c>
      <c r="T2812" t="s">
        <v>37</v>
      </c>
      <c r="U2812" t="s">
        <v>11333</v>
      </c>
      <c r="V2812" t="s">
        <v>84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9113</v>
      </c>
      <c r="C2813">
        <v>262</v>
      </c>
      <c r="D2813">
        <v>150</v>
      </c>
      <c r="E2813">
        <v>608</v>
      </c>
      <c r="F2813">
        <v>43</v>
      </c>
      <c r="G2813" t="s">
        <v>11334</v>
      </c>
      <c r="H2813">
        <v>149</v>
      </c>
      <c r="I2813">
        <v>3958500</v>
      </c>
      <c r="J2813" t="s">
        <v>3726</v>
      </c>
      <c r="K2813" t="s">
        <v>9116</v>
      </c>
      <c r="L2813" t="s">
        <v>11335</v>
      </c>
      <c r="M2813">
        <v>17933</v>
      </c>
      <c r="N2813">
        <v>390</v>
      </c>
      <c r="O2813" t="s">
        <v>11336</v>
      </c>
      <c r="P2813">
        <v>0</v>
      </c>
      <c r="Q2813" t="s">
        <v>11337</v>
      </c>
      <c r="R2813" t="s">
        <v>11338</v>
      </c>
      <c r="S2813">
        <v>165</v>
      </c>
      <c r="T2813" t="s">
        <v>37</v>
      </c>
      <c r="U2813" t="s">
        <v>56</v>
      </c>
      <c r="V2813" t="s">
        <v>350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11339</v>
      </c>
      <c r="C2814">
        <v>129</v>
      </c>
      <c r="D2814">
        <v>104</v>
      </c>
      <c r="E2814">
        <v>752</v>
      </c>
      <c r="F2814">
        <v>59</v>
      </c>
      <c r="G2814" t="s">
        <v>11340</v>
      </c>
      <c r="H2814">
        <v>412</v>
      </c>
      <c r="I2814">
        <v>403649</v>
      </c>
      <c r="J2814" t="s">
        <v>151</v>
      </c>
      <c r="K2814" t="s">
        <v>102</v>
      </c>
      <c r="L2814" t="s">
        <v>11341</v>
      </c>
      <c r="M2814">
        <v>3174</v>
      </c>
      <c r="N2814">
        <v>799</v>
      </c>
      <c r="O2814" t="s">
        <v>11342</v>
      </c>
      <c r="P2814">
        <v>0</v>
      </c>
      <c r="Q2814" t="s">
        <v>11343</v>
      </c>
      <c r="R2814" t="s">
        <v>11344</v>
      </c>
      <c r="S2814">
        <v>31</v>
      </c>
      <c r="T2814" t="s">
        <v>726</v>
      </c>
      <c r="U2814" t="s">
        <v>727</v>
      </c>
      <c r="V2814" t="s">
        <v>84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3214</v>
      </c>
      <c r="C2815">
        <v>69</v>
      </c>
      <c r="D2815">
        <v>132</v>
      </c>
      <c r="E2815">
        <v>333</v>
      </c>
      <c r="F2815">
        <v>284</v>
      </c>
      <c r="G2815" t="s">
        <v>3682</v>
      </c>
      <c r="H2815">
        <v>380</v>
      </c>
      <c r="I2815">
        <v>274299</v>
      </c>
      <c r="J2815" t="s">
        <v>11345</v>
      </c>
      <c r="K2815" t="s">
        <v>8272</v>
      </c>
      <c r="L2815" t="s">
        <v>11346</v>
      </c>
      <c r="M2815">
        <v>11077</v>
      </c>
      <c r="N2815">
        <v>1429</v>
      </c>
      <c r="O2815" t="s">
        <v>11347</v>
      </c>
      <c r="P2815">
        <v>2</v>
      </c>
      <c r="Q2815" t="s">
        <v>11348</v>
      </c>
      <c r="R2815" t="s">
        <v>11349</v>
      </c>
      <c r="S2815">
        <v>55</v>
      </c>
      <c r="T2815" t="s">
        <v>37</v>
      </c>
      <c r="U2815" t="s">
        <v>727</v>
      </c>
      <c r="V2815" t="s">
        <v>3399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11350</v>
      </c>
      <c r="C2816">
        <v>50</v>
      </c>
      <c r="D2816">
        <v>117</v>
      </c>
      <c r="E2816">
        <v>2</v>
      </c>
      <c r="F2816">
        <v>21</v>
      </c>
      <c r="G2816" t="s">
        <v>9843</v>
      </c>
      <c r="H2816">
        <v>149</v>
      </c>
      <c r="J2816" t="s">
        <v>675</v>
      </c>
      <c r="K2816" t="s">
        <v>11351</v>
      </c>
      <c r="L2816" t="s">
        <v>11352</v>
      </c>
      <c r="M2816">
        <v>6069</v>
      </c>
      <c r="N2816">
        <v>243</v>
      </c>
      <c r="O2816" t="s">
        <v>11353</v>
      </c>
      <c r="P2816">
        <v>2</v>
      </c>
      <c r="Q2816" t="s">
        <v>11354</v>
      </c>
      <c r="R2816" t="s">
        <v>11355</v>
      </c>
      <c r="S2816">
        <v>34</v>
      </c>
      <c r="T2816" t="s">
        <v>940</v>
      </c>
      <c r="U2816" t="s">
        <v>486</v>
      </c>
      <c r="V2816" t="s">
        <v>350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1127</v>
      </c>
      <c r="C2817">
        <v>57</v>
      </c>
      <c r="D2817">
        <v>115</v>
      </c>
      <c r="E2817">
        <v>168</v>
      </c>
      <c r="F2817">
        <v>322</v>
      </c>
      <c r="G2817" t="s">
        <v>950</v>
      </c>
      <c r="H2817">
        <v>697</v>
      </c>
      <c r="I2817">
        <v>183088</v>
      </c>
      <c r="J2817" t="s">
        <v>9627</v>
      </c>
      <c r="K2817" t="s">
        <v>1398</v>
      </c>
      <c r="L2817" t="s">
        <v>11356</v>
      </c>
      <c r="M2817">
        <v>11704</v>
      </c>
      <c r="N2817">
        <v>2243</v>
      </c>
      <c r="O2817" t="s">
        <v>2855</v>
      </c>
      <c r="P2817">
        <v>0</v>
      </c>
      <c r="Q2817" t="s">
        <v>11357</v>
      </c>
      <c r="R2817" t="s">
        <v>11358</v>
      </c>
      <c r="S2817">
        <v>36</v>
      </c>
      <c r="T2817" t="s">
        <v>37</v>
      </c>
      <c r="U2817" t="s">
        <v>38</v>
      </c>
      <c r="V2817" t="s">
        <v>350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11359</v>
      </c>
      <c r="C2818">
        <v>116</v>
      </c>
      <c r="D2818">
        <v>186</v>
      </c>
      <c r="E2818">
        <v>50</v>
      </c>
      <c r="F2818">
        <v>338</v>
      </c>
      <c r="G2818" t="s">
        <v>1149</v>
      </c>
      <c r="H2818">
        <v>13000</v>
      </c>
      <c r="I2818">
        <v>46495</v>
      </c>
      <c r="J2818" t="s">
        <v>1473</v>
      </c>
      <c r="K2818" t="s">
        <v>604</v>
      </c>
      <c r="L2818" t="s">
        <v>11360</v>
      </c>
      <c r="M2818">
        <v>12053</v>
      </c>
      <c r="N2818">
        <v>14638</v>
      </c>
      <c r="O2818" t="s">
        <v>11361</v>
      </c>
      <c r="P2818">
        <v>1</v>
      </c>
      <c r="Q2818" t="s">
        <v>11362</v>
      </c>
      <c r="R2818" t="s">
        <v>11363</v>
      </c>
      <c r="S2818">
        <v>119</v>
      </c>
      <c r="T2818" t="s">
        <v>37</v>
      </c>
      <c r="U2818" t="s">
        <v>38</v>
      </c>
      <c r="V2818" t="s">
        <v>350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11364</v>
      </c>
      <c r="C2819">
        <v>45</v>
      </c>
      <c r="D2819">
        <v>90</v>
      </c>
      <c r="E2819">
        <v>10</v>
      </c>
      <c r="F2819">
        <v>378</v>
      </c>
      <c r="G2819" t="s">
        <v>5008</v>
      </c>
      <c r="H2819">
        <v>826</v>
      </c>
      <c r="J2819" t="s">
        <v>5365</v>
      </c>
      <c r="K2819" t="s">
        <v>5214</v>
      </c>
      <c r="L2819" t="s">
        <v>11365</v>
      </c>
      <c r="M2819">
        <v>9928</v>
      </c>
      <c r="N2819">
        <v>2207</v>
      </c>
      <c r="O2819" t="s">
        <v>11366</v>
      </c>
      <c r="P2819">
        <v>7</v>
      </c>
      <c r="Q2819" t="s">
        <v>11367</v>
      </c>
      <c r="R2819" t="s">
        <v>11368</v>
      </c>
      <c r="S2819">
        <v>66</v>
      </c>
      <c r="T2819" t="s">
        <v>37</v>
      </c>
      <c r="U2819" t="s">
        <v>182</v>
      </c>
      <c r="V2819" t="s">
        <v>350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1677</v>
      </c>
      <c r="C2820">
        <v>87</v>
      </c>
      <c r="D2820">
        <v>90</v>
      </c>
      <c r="E2820">
        <v>0</v>
      </c>
      <c r="F2820">
        <v>767</v>
      </c>
      <c r="G2820" t="s">
        <v>6681</v>
      </c>
      <c r="H2820">
        <v>1000</v>
      </c>
      <c r="I2820">
        <v>1752214</v>
      </c>
      <c r="J2820" t="s">
        <v>715</v>
      </c>
      <c r="K2820" t="s">
        <v>2471</v>
      </c>
      <c r="L2820" t="s">
        <v>11369</v>
      </c>
      <c r="M2820">
        <v>60460</v>
      </c>
      <c r="N2820">
        <v>4377</v>
      </c>
      <c r="O2820" t="s">
        <v>4232</v>
      </c>
      <c r="P2820">
        <v>0</v>
      </c>
      <c r="Q2820" t="s">
        <v>11370</v>
      </c>
      <c r="R2820" t="s">
        <v>11371</v>
      </c>
      <c r="S2820">
        <v>104</v>
      </c>
      <c r="T2820" t="s">
        <v>37</v>
      </c>
      <c r="U2820" t="s">
        <v>38</v>
      </c>
      <c r="V2820" t="s">
        <v>84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566</v>
      </c>
      <c r="C2821">
        <v>357</v>
      </c>
      <c r="D2821">
        <v>134</v>
      </c>
      <c r="E2821">
        <v>0</v>
      </c>
      <c r="F2821">
        <v>11000</v>
      </c>
      <c r="G2821" t="s">
        <v>281</v>
      </c>
      <c r="H2821">
        <v>15000</v>
      </c>
      <c r="I2821">
        <v>83025853</v>
      </c>
      <c r="J2821" t="s">
        <v>151</v>
      </c>
      <c r="K2821" t="s">
        <v>246</v>
      </c>
      <c r="L2821" t="s">
        <v>11372</v>
      </c>
      <c r="M2821">
        <v>259837</v>
      </c>
      <c r="N2821">
        <v>39789</v>
      </c>
      <c r="O2821" t="s">
        <v>175</v>
      </c>
      <c r="P2821">
        <v>0</v>
      </c>
      <c r="Q2821" t="s">
        <v>11373</v>
      </c>
      <c r="R2821" t="s">
        <v>11374</v>
      </c>
      <c r="S2821">
        <v>2254</v>
      </c>
      <c r="T2821" t="s">
        <v>37</v>
      </c>
      <c r="U2821" t="s">
        <v>38</v>
      </c>
      <c r="V2821" t="s">
        <v>350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479</v>
      </c>
      <c r="C2822">
        <v>348</v>
      </c>
      <c r="D2822">
        <v>101</v>
      </c>
      <c r="E2822">
        <v>473</v>
      </c>
      <c r="F2822">
        <v>429</v>
      </c>
      <c r="G2822" t="s">
        <v>732</v>
      </c>
      <c r="H2822">
        <v>833</v>
      </c>
      <c r="I2822">
        <v>190871240</v>
      </c>
      <c r="J2822" t="s">
        <v>306</v>
      </c>
      <c r="K2822" t="s">
        <v>733</v>
      </c>
      <c r="L2822" t="s">
        <v>734</v>
      </c>
      <c r="M2822">
        <v>167089</v>
      </c>
      <c r="N2822">
        <v>2690</v>
      </c>
      <c r="O2822" t="s">
        <v>735</v>
      </c>
      <c r="P2822">
        <v>0</v>
      </c>
      <c r="Q2822" t="s">
        <v>736</v>
      </c>
      <c r="R2822" t="s">
        <v>737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8917</v>
      </c>
      <c r="C2823">
        <v>88</v>
      </c>
      <c r="D2823">
        <v>97</v>
      </c>
      <c r="E2823">
        <v>143</v>
      </c>
      <c r="F2823">
        <v>201</v>
      </c>
      <c r="G2823" t="s">
        <v>8037</v>
      </c>
      <c r="H2823">
        <v>927</v>
      </c>
      <c r="I2823">
        <v>56631572</v>
      </c>
      <c r="J2823" t="s">
        <v>816</v>
      </c>
      <c r="K2823" t="s">
        <v>6818</v>
      </c>
      <c r="L2823" t="s">
        <v>11375</v>
      </c>
      <c r="M2823">
        <v>123390</v>
      </c>
      <c r="N2823">
        <v>1724</v>
      </c>
      <c r="O2823" t="s">
        <v>11376</v>
      </c>
      <c r="P2823">
        <v>1</v>
      </c>
      <c r="Q2823" t="s">
        <v>11377</v>
      </c>
      <c r="R2823" t="s">
        <v>11378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9161</v>
      </c>
      <c r="C2824">
        <v>181</v>
      </c>
      <c r="D2824">
        <v>107</v>
      </c>
      <c r="E2824">
        <v>162</v>
      </c>
      <c r="F2824">
        <v>135</v>
      </c>
      <c r="G2824" t="s">
        <v>568</v>
      </c>
      <c r="H2824">
        <v>2000</v>
      </c>
      <c r="I2824">
        <v>15854988</v>
      </c>
      <c r="J2824" t="s">
        <v>151</v>
      </c>
      <c r="K2824" t="s">
        <v>319</v>
      </c>
      <c r="L2824" t="s">
        <v>11379</v>
      </c>
      <c r="M2824">
        <v>36542</v>
      </c>
      <c r="N2824">
        <v>2447</v>
      </c>
      <c r="O2824" t="s">
        <v>1542</v>
      </c>
      <c r="P2824">
        <v>2</v>
      </c>
      <c r="Q2824" t="s">
        <v>11380</v>
      </c>
      <c r="R2824" t="s">
        <v>11381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4967</v>
      </c>
      <c r="C2825">
        <v>107</v>
      </c>
      <c r="D2825">
        <v>99</v>
      </c>
      <c r="E2825">
        <v>38</v>
      </c>
      <c r="F2825">
        <v>390</v>
      </c>
      <c r="G2825" t="s">
        <v>7589</v>
      </c>
      <c r="H2825">
        <v>3000</v>
      </c>
      <c r="I2825">
        <v>12282677</v>
      </c>
      <c r="J2825" t="s">
        <v>3268</v>
      </c>
      <c r="K2825" t="s">
        <v>759</v>
      </c>
      <c r="L2825" t="s">
        <v>11382</v>
      </c>
      <c r="M2825">
        <v>28159</v>
      </c>
      <c r="N2825">
        <v>4702</v>
      </c>
      <c r="O2825" t="s">
        <v>4968</v>
      </c>
      <c r="P2825">
        <v>4</v>
      </c>
      <c r="Q2825" t="s">
        <v>11383</v>
      </c>
      <c r="R2825" t="s">
        <v>11384</v>
      </c>
      <c r="S2825">
        <v>96</v>
      </c>
      <c r="T2825" t="s">
        <v>37</v>
      </c>
      <c r="U2825" t="s">
        <v>38</v>
      </c>
      <c r="V2825" t="s">
        <v>350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11385</v>
      </c>
      <c r="H2826">
        <v>20</v>
      </c>
      <c r="I2826">
        <v>447093</v>
      </c>
      <c r="J2826" t="s">
        <v>1473</v>
      </c>
      <c r="K2826" t="s">
        <v>11386</v>
      </c>
      <c r="L2826" t="s">
        <v>11387</v>
      </c>
      <c r="M2826">
        <v>12590</v>
      </c>
      <c r="N2826">
        <v>25</v>
      </c>
      <c r="O2826" t="s">
        <v>11388</v>
      </c>
      <c r="P2826">
        <v>0</v>
      </c>
      <c r="Q2826" t="s">
        <v>11389</v>
      </c>
      <c r="R2826" t="s">
        <v>11390</v>
      </c>
      <c r="S2826">
        <v>37</v>
      </c>
      <c r="T2826" t="s">
        <v>11391</v>
      </c>
      <c r="U2826" t="s">
        <v>11392</v>
      </c>
      <c r="V2826" t="s">
        <v>1212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6914</v>
      </c>
      <c r="C2827">
        <v>132</v>
      </c>
      <c r="D2827">
        <v>124</v>
      </c>
      <c r="E2827">
        <v>133</v>
      </c>
      <c r="F2827">
        <v>170</v>
      </c>
      <c r="G2827" t="s">
        <v>11393</v>
      </c>
      <c r="H2827">
        <v>14000</v>
      </c>
      <c r="I2827">
        <v>7060876</v>
      </c>
      <c r="J2827" t="s">
        <v>760</v>
      </c>
      <c r="K2827" t="s">
        <v>150</v>
      </c>
      <c r="L2827" t="s">
        <v>11394</v>
      </c>
      <c r="M2827">
        <v>44795</v>
      </c>
      <c r="N2827">
        <v>14726</v>
      </c>
      <c r="O2827" t="s">
        <v>11395</v>
      </c>
      <c r="P2827">
        <v>1</v>
      </c>
      <c r="Q2827" t="s">
        <v>11396</v>
      </c>
      <c r="R2827" t="s">
        <v>11397</v>
      </c>
      <c r="S2827">
        <v>314</v>
      </c>
      <c r="T2827" t="s">
        <v>37</v>
      </c>
      <c r="U2827" t="s">
        <v>56</v>
      </c>
      <c r="V2827" t="s">
        <v>350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10899</v>
      </c>
      <c r="C2828">
        <v>401</v>
      </c>
      <c r="D2828">
        <v>110</v>
      </c>
      <c r="E2828">
        <v>454</v>
      </c>
      <c r="F2828">
        <v>816</v>
      </c>
      <c r="G2828" t="s">
        <v>1117</v>
      </c>
      <c r="H2828">
        <v>2000</v>
      </c>
      <c r="I2828">
        <v>14989761</v>
      </c>
      <c r="J2828" t="s">
        <v>541</v>
      </c>
      <c r="K2828" t="s">
        <v>706</v>
      </c>
      <c r="L2828" t="s">
        <v>11398</v>
      </c>
      <c r="M2828">
        <v>185845</v>
      </c>
      <c r="N2828">
        <v>4757</v>
      </c>
      <c r="O2828" t="s">
        <v>121</v>
      </c>
      <c r="P2828">
        <v>7</v>
      </c>
      <c r="Q2828" t="s">
        <v>11399</v>
      </c>
      <c r="R2828" t="s">
        <v>11400</v>
      </c>
      <c r="S2828">
        <v>284</v>
      </c>
      <c r="T2828" t="s">
        <v>37</v>
      </c>
      <c r="U2828" t="s">
        <v>56</v>
      </c>
      <c r="V2828" t="s">
        <v>350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9906</v>
      </c>
      <c r="C2829">
        <v>58</v>
      </c>
      <c r="D2829">
        <v>105</v>
      </c>
      <c r="E2829">
        <v>148</v>
      </c>
      <c r="F2829">
        <v>400</v>
      </c>
      <c r="G2829" t="s">
        <v>10139</v>
      </c>
      <c r="H2829">
        <v>539</v>
      </c>
      <c r="I2829">
        <v>687081</v>
      </c>
      <c r="J2829" t="s">
        <v>11401</v>
      </c>
      <c r="K2829" t="s">
        <v>1947</v>
      </c>
      <c r="L2829" t="s">
        <v>11402</v>
      </c>
      <c r="M2829">
        <v>5602</v>
      </c>
      <c r="N2829">
        <v>1767</v>
      </c>
      <c r="O2829" t="s">
        <v>6260</v>
      </c>
      <c r="P2829">
        <v>0</v>
      </c>
      <c r="Q2829" t="s">
        <v>11403</v>
      </c>
      <c r="R2829" t="s">
        <v>11404</v>
      </c>
      <c r="S2829">
        <v>59</v>
      </c>
      <c r="T2829" t="s">
        <v>37</v>
      </c>
      <c r="U2829" t="s">
        <v>38</v>
      </c>
      <c r="V2829" t="s">
        <v>350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11405</v>
      </c>
      <c r="H2830">
        <v>70</v>
      </c>
      <c r="J2830" t="s">
        <v>282</v>
      </c>
      <c r="K2830" t="s">
        <v>11406</v>
      </c>
      <c r="L2830" t="s">
        <v>11407</v>
      </c>
      <c r="M2830">
        <v>271</v>
      </c>
      <c r="N2830">
        <v>74</v>
      </c>
      <c r="O2830" t="s">
        <v>11408</v>
      </c>
      <c r="P2830">
        <v>4</v>
      </c>
      <c r="R2830" t="s">
        <v>11409</v>
      </c>
      <c r="S2830">
        <v>2</v>
      </c>
      <c r="T2830" t="s">
        <v>11391</v>
      </c>
      <c r="U2830" t="s">
        <v>11392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1312</v>
      </c>
      <c r="C2831">
        <v>192</v>
      </c>
      <c r="D2831">
        <v>178</v>
      </c>
      <c r="E2831">
        <v>101</v>
      </c>
      <c r="F2831">
        <v>471</v>
      </c>
      <c r="G2831" t="s">
        <v>11410</v>
      </c>
      <c r="H2831">
        <v>918</v>
      </c>
      <c r="I2831">
        <v>5501940</v>
      </c>
      <c r="J2831" t="s">
        <v>1418</v>
      </c>
      <c r="K2831" t="s">
        <v>143</v>
      </c>
      <c r="L2831" t="s">
        <v>11411</v>
      </c>
      <c r="M2831">
        <v>248354</v>
      </c>
      <c r="N2831">
        <v>2334</v>
      </c>
      <c r="O2831" t="s">
        <v>4911</v>
      </c>
      <c r="P2831">
        <v>0</v>
      </c>
      <c r="Q2831" t="s">
        <v>11412</v>
      </c>
      <c r="R2831" t="s">
        <v>11413</v>
      </c>
      <c r="S2831">
        <v>564</v>
      </c>
      <c r="T2831" t="s">
        <v>6517</v>
      </c>
      <c r="U2831" t="s">
        <v>435</v>
      </c>
      <c r="V2831" t="s">
        <v>350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1529</v>
      </c>
      <c r="C2832">
        <v>157</v>
      </c>
      <c r="D2832">
        <v>125</v>
      </c>
      <c r="E2832">
        <v>448</v>
      </c>
      <c r="F2832">
        <v>93</v>
      </c>
      <c r="G2832" t="s">
        <v>11414</v>
      </c>
      <c r="H2832">
        <v>273</v>
      </c>
      <c r="I2832">
        <v>2086345</v>
      </c>
      <c r="J2832" t="s">
        <v>4112</v>
      </c>
      <c r="K2832" t="s">
        <v>11415</v>
      </c>
      <c r="L2832" t="s">
        <v>11416</v>
      </c>
      <c r="M2832">
        <v>64556</v>
      </c>
      <c r="N2832">
        <v>529</v>
      </c>
      <c r="O2832" t="s">
        <v>11417</v>
      </c>
      <c r="P2832">
        <v>1</v>
      </c>
      <c r="Q2832" t="s">
        <v>11418</v>
      </c>
      <c r="R2832" t="s">
        <v>11419</v>
      </c>
      <c r="S2832">
        <v>140</v>
      </c>
      <c r="T2832" t="s">
        <v>1265</v>
      </c>
      <c r="U2832" t="s">
        <v>1534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9143</v>
      </c>
      <c r="C2833">
        <v>454</v>
      </c>
      <c r="D2833">
        <v>108</v>
      </c>
      <c r="E2833">
        <v>143</v>
      </c>
      <c r="F2833">
        <v>21</v>
      </c>
      <c r="G2833" t="s">
        <v>11420</v>
      </c>
      <c r="H2833">
        <v>19000</v>
      </c>
      <c r="I2833">
        <v>2605039</v>
      </c>
      <c r="J2833" t="s">
        <v>1390</v>
      </c>
      <c r="K2833" t="s">
        <v>88</v>
      </c>
      <c r="L2833" t="s">
        <v>11421</v>
      </c>
      <c r="M2833">
        <v>85022</v>
      </c>
      <c r="N2833">
        <v>19086</v>
      </c>
      <c r="O2833" t="s">
        <v>11422</v>
      </c>
      <c r="P2833">
        <v>0</v>
      </c>
      <c r="Q2833" t="s">
        <v>11423</v>
      </c>
      <c r="R2833" t="s">
        <v>11424</v>
      </c>
      <c r="S2833">
        <v>616</v>
      </c>
      <c r="T2833" t="s">
        <v>37</v>
      </c>
      <c r="U2833" t="s">
        <v>56</v>
      </c>
      <c r="V2833" t="s">
        <v>350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1371</v>
      </c>
      <c r="C2834">
        <v>62</v>
      </c>
      <c r="D2834">
        <v>121</v>
      </c>
      <c r="E2834">
        <v>272</v>
      </c>
      <c r="F2834">
        <v>227</v>
      </c>
      <c r="G2834" t="s">
        <v>2467</v>
      </c>
      <c r="H2834">
        <v>49000</v>
      </c>
      <c r="I2834">
        <v>123922370</v>
      </c>
      <c r="J2834" t="s">
        <v>11425</v>
      </c>
      <c r="K2834" t="s">
        <v>455</v>
      </c>
      <c r="L2834" t="s">
        <v>11426</v>
      </c>
      <c r="M2834">
        <v>98348</v>
      </c>
      <c r="N2834">
        <v>50141</v>
      </c>
      <c r="O2834" t="s">
        <v>10169</v>
      </c>
      <c r="P2834">
        <v>1</v>
      </c>
      <c r="Q2834" t="s">
        <v>11427</v>
      </c>
      <c r="R2834" t="s">
        <v>11428</v>
      </c>
      <c r="S2834">
        <v>131</v>
      </c>
      <c r="T2834" t="s">
        <v>37</v>
      </c>
      <c r="U2834" t="s">
        <v>38</v>
      </c>
      <c r="V2834" t="s">
        <v>350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5783</v>
      </c>
      <c r="C2835">
        <v>4</v>
      </c>
      <c r="D2835">
        <v>100</v>
      </c>
      <c r="E2835">
        <v>26</v>
      </c>
      <c r="F2835">
        <v>385</v>
      </c>
      <c r="G2835" t="s">
        <v>11429</v>
      </c>
      <c r="H2835">
        <v>898</v>
      </c>
      <c r="I2835">
        <v>163591</v>
      </c>
      <c r="J2835" t="s">
        <v>809</v>
      </c>
      <c r="K2835" t="s">
        <v>8218</v>
      </c>
      <c r="L2835" t="s">
        <v>11430</v>
      </c>
      <c r="M2835">
        <v>912</v>
      </c>
      <c r="N2835">
        <v>2895</v>
      </c>
      <c r="O2835" t="s">
        <v>847</v>
      </c>
      <c r="P2835">
        <v>5</v>
      </c>
      <c r="Q2835" t="s">
        <v>11431</v>
      </c>
      <c r="R2835" t="s">
        <v>11432</v>
      </c>
      <c r="S2835">
        <v>17</v>
      </c>
      <c r="T2835" t="s">
        <v>37</v>
      </c>
      <c r="U2835" t="s">
        <v>3480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569</v>
      </c>
      <c r="C2836">
        <v>84</v>
      </c>
      <c r="D2836">
        <v>115</v>
      </c>
      <c r="E2836">
        <v>209</v>
      </c>
      <c r="F2836">
        <v>41</v>
      </c>
      <c r="G2836" t="s">
        <v>11433</v>
      </c>
      <c r="H2836">
        <v>569</v>
      </c>
      <c r="I2836">
        <v>73000942</v>
      </c>
      <c r="J2836" t="s">
        <v>1854</v>
      </c>
      <c r="K2836" t="s">
        <v>4851</v>
      </c>
      <c r="L2836" t="s">
        <v>11434</v>
      </c>
      <c r="M2836">
        <v>74351</v>
      </c>
      <c r="N2836">
        <v>714</v>
      </c>
      <c r="O2836" t="s">
        <v>11435</v>
      </c>
      <c r="P2836">
        <v>1</v>
      </c>
      <c r="Q2836" t="s">
        <v>11436</v>
      </c>
      <c r="R2836" t="s">
        <v>11437</v>
      </c>
      <c r="S2836">
        <v>233</v>
      </c>
      <c r="T2836" t="s">
        <v>37</v>
      </c>
      <c r="U2836" t="s">
        <v>38</v>
      </c>
      <c r="V2836" t="s">
        <v>188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626</v>
      </c>
      <c r="C2837">
        <v>669</v>
      </c>
      <c r="D2837">
        <v>108</v>
      </c>
      <c r="E2837">
        <v>0</v>
      </c>
      <c r="F2837">
        <v>1000</v>
      </c>
      <c r="G2837" t="s">
        <v>195</v>
      </c>
      <c r="H2837">
        <v>20000</v>
      </c>
      <c r="I2837">
        <v>106952327</v>
      </c>
      <c r="J2837" t="s">
        <v>1861</v>
      </c>
      <c r="K2837" t="s">
        <v>464</v>
      </c>
      <c r="L2837" t="s">
        <v>11438</v>
      </c>
      <c r="M2837">
        <v>551363</v>
      </c>
      <c r="N2837">
        <v>38072</v>
      </c>
      <c r="O2837" t="s">
        <v>888</v>
      </c>
      <c r="P2837">
        <v>1</v>
      </c>
      <c r="Q2837" t="s">
        <v>11439</v>
      </c>
      <c r="R2837" t="s">
        <v>11440</v>
      </c>
      <c r="S2837">
        <v>1140</v>
      </c>
      <c r="T2837" t="s">
        <v>37</v>
      </c>
      <c r="U2837" t="s">
        <v>38</v>
      </c>
      <c r="V2837" t="s">
        <v>350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705</v>
      </c>
      <c r="C2838">
        <v>492</v>
      </c>
      <c r="D2838">
        <v>117</v>
      </c>
      <c r="E2838">
        <v>294</v>
      </c>
      <c r="F2838">
        <v>1000</v>
      </c>
      <c r="G2838" t="s">
        <v>706</v>
      </c>
      <c r="H2838">
        <v>10000</v>
      </c>
      <c r="I2838">
        <v>58607007</v>
      </c>
      <c r="J2838" t="s">
        <v>707</v>
      </c>
      <c r="K2838" t="s">
        <v>275</v>
      </c>
      <c r="L2838" t="s">
        <v>708</v>
      </c>
      <c r="M2838">
        <v>182910</v>
      </c>
      <c r="N2838">
        <v>14160</v>
      </c>
      <c r="O2838" t="s">
        <v>709</v>
      </c>
      <c r="P2838">
        <v>0</v>
      </c>
      <c r="Q2838" t="s">
        <v>710</v>
      </c>
      <c r="R2838" t="s">
        <v>711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2636</v>
      </c>
      <c r="C2839">
        <v>149</v>
      </c>
      <c r="D2839">
        <v>220</v>
      </c>
      <c r="E2839">
        <v>0</v>
      </c>
      <c r="F2839">
        <v>3000</v>
      </c>
      <c r="G2839" t="s">
        <v>1123</v>
      </c>
      <c r="H2839">
        <v>22000</v>
      </c>
      <c r="I2839">
        <v>57300000</v>
      </c>
      <c r="J2839" t="s">
        <v>937</v>
      </c>
      <c r="K2839" t="s">
        <v>850</v>
      </c>
      <c r="L2839" t="s">
        <v>11441</v>
      </c>
      <c r="M2839">
        <v>790926</v>
      </c>
      <c r="N2839">
        <v>39960</v>
      </c>
      <c r="O2839" t="s">
        <v>819</v>
      </c>
      <c r="P2839">
        <v>1</v>
      </c>
      <c r="Q2839" t="s">
        <v>11442</v>
      </c>
      <c r="R2839" t="s">
        <v>11443</v>
      </c>
      <c r="S2839">
        <v>650</v>
      </c>
      <c r="T2839" t="s">
        <v>37</v>
      </c>
      <c r="U2839" t="s">
        <v>38</v>
      </c>
      <c r="V2839" t="s">
        <v>350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3555</v>
      </c>
      <c r="C2840">
        <v>101</v>
      </c>
      <c r="D2840">
        <v>112</v>
      </c>
      <c r="E2840">
        <v>49</v>
      </c>
      <c r="F2840">
        <v>237</v>
      </c>
      <c r="G2840" t="s">
        <v>4136</v>
      </c>
      <c r="H2840">
        <v>656</v>
      </c>
      <c r="I2840">
        <v>91038276</v>
      </c>
      <c r="J2840" t="s">
        <v>5623</v>
      </c>
      <c r="K2840" t="s">
        <v>9543</v>
      </c>
      <c r="L2840" t="s">
        <v>11444</v>
      </c>
      <c r="M2840">
        <v>47876</v>
      </c>
      <c r="N2840">
        <v>1307</v>
      </c>
      <c r="O2840" t="s">
        <v>11445</v>
      </c>
      <c r="P2840">
        <v>0</v>
      </c>
      <c r="Q2840" t="s">
        <v>11446</v>
      </c>
      <c r="R2840" t="s">
        <v>11447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997</v>
      </c>
      <c r="C2841">
        <v>102</v>
      </c>
      <c r="D2841">
        <v>99</v>
      </c>
      <c r="E2841">
        <v>212</v>
      </c>
      <c r="F2841">
        <v>54</v>
      </c>
      <c r="G2841" t="s">
        <v>11448</v>
      </c>
      <c r="H2841">
        <v>130</v>
      </c>
      <c r="I2841">
        <v>49369900</v>
      </c>
      <c r="J2841" t="s">
        <v>7540</v>
      </c>
      <c r="K2841" t="s">
        <v>11449</v>
      </c>
      <c r="L2841" t="s">
        <v>11450</v>
      </c>
      <c r="M2841">
        <v>36108</v>
      </c>
      <c r="N2841">
        <v>450</v>
      </c>
      <c r="O2841" t="s">
        <v>11451</v>
      </c>
      <c r="P2841">
        <v>0</v>
      </c>
      <c r="Q2841" t="s">
        <v>11452</v>
      </c>
      <c r="R2841" t="s">
        <v>11453</v>
      </c>
      <c r="S2841">
        <v>260</v>
      </c>
      <c r="T2841" t="s">
        <v>37</v>
      </c>
      <c r="U2841" t="s">
        <v>38</v>
      </c>
      <c r="V2841" t="s">
        <v>350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7664</v>
      </c>
      <c r="C2842">
        <v>63</v>
      </c>
      <c r="D2842">
        <v>109</v>
      </c>
      <c r="E2842">
        <v>36</v>
      </c>
      <c r="F2842">
        <v>579</v>
      </c>
      <c r="G2842" t="s">
        <v>11454</v>
      </c>
      <c r="H2842">
        <v>3000</v>
      </c>
      <c r="I2842">
        <v>61693523</v>
      </c>
      <c r="J2842" t="s">
        <v>1473</v>
      </c>
      <c r="K2842" t="s">
        <v>427</v>
      </c>
      <c r="L2842" t="s">
        <v>11455</v>
      </c>
      <c r="M2842">
        <v>6276</v>
      </c>
      <c r="N2842">
        <v>7833</v>
      </c>
      <c r="O2842" t="s">
        <v>1623</v>
      </c>
      <c r="P2842">
        <v>0</v>
      </c>
      <c r="Q2842" t="s">
        <v>11456</v>
      </c>
      <c r="R2842" t="s">
        <v>11457</v>
      </c>
      <c r="S2842">
        <v>55</v>
      </c>
      <c r="T2842" t="s">
        <v>37</v>
      </c>
      <c r="U2842" t="s">
        <v>38</v>
      </c>
      <c r="V2842" t="s">
        <v>84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11458</v>
      </c>
      <c r="C2843">
        <v>106</v>
      </c>
      <c r="D2843">
        <v>83</v>
      </c>
      <c r="E2843">
        <v>8</v>
      </c>
      <c r="F2843">
        <v>612</v>
      </c>
      <c r="G2843" t="s">
        <v>2992</v>
      </c>
      <c r="H2843">
        <v>3000</v>
      </c>
      <c r="I2843">
        <v>46729374</v>
      </c>
      <c r="J2843" t="s">
        <v>8226</v>
      </c>
      <c r="K2843" t="s">
        <v>427</v>
      </c>
      <c r="L2843" t="s">
        <v>11459</v>
      </c>
      <c r="M2843">
        <v>116625</v>
      </c>
      <c r="N2843">
        <v>6454</v>
      </c>
      <c r="O2843" t="s">
        <v>10880</v>
      </c>
      <c r="P2843">
        <v>2</v>
      </c>
      <c r="Q2843" t="s">
        <v>11460</v>
      </c>
      <c r="R2843" t="s">
        <v>11461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11462</v>
      </c>
      <c r="C2844">
        <v>50</v>
      </c>
      <c r="D2844">
        <v>107</v>
      </c>
      <c r="E2844">
        <v>58</v>
      </c>
      <c r="F2844">
        <v>316</v>
      </c>
      <c r="G2844" t="s">
        <v>11463</v>
      </c>
      <c r="H2844">
        <v>549</v>
      </c>
      <c r="I2844">
        <v>44726644</v>
      </c>
      <c r="J2844" t="s">
        <v>8066</v>
      </c>
      <c r="K2844" t="s">
        <v>2451</v>
      </c>
      <c r="L2844" t="s">
        <v>11464</v>
      </c>
      <c r="M2844">
        <v>42614</v>
      </c>
      <c r="N2844">
        <v>1747</v>
      </c>
      <c r="O2844" t="s">
        <v>10313</v>
      </c>
      <c r="P2844">
        <v>5</v>
      </c>
      <c r="Q2844" t="s">
        <v>11465</v>
      </c>
      <c r="R2844" t="s">
        <v>11466</v>
      </c>
      <c r="S2844">
        <v>120</v>
      </c>
      <c r="T2844" t="s">
        <v>37</v>
      </c>
      <c r="U2844" t="s">
        <v>38</v>
      </c>
      <c r="V2844" t="s">
        <v>350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11467</v>
      </c>
      <c r="C2845">
        <v>275</v>
      </c>
      <c r="D2845">
        <v>102</v>
      </c>
      <c r="E2845">
        <v>51</v>
      </c>
      <c r="F2845">
        <v>360</v>
      </c>
      <c r="G2845" t="s">
        <v>145</v>
      </c>
      <c r="H2845">
        <v>13000</v>
      </c>
      <c r="I2845">
        <v>44134898</v>
      </c>
      <c r="J2845" t="s">
        <v>1188</v>
      </c>
      <c r="K2845" t="s">
        <v>324</v>
      </c>
      <c r="L2845" t="s">
        <v>11468</v>
      </c>
      <c r="M2845">
        <v>72803</v>
      </c>
      <c r="N2845">
        <v>20330</v>
      </c>
      <c r="O2845" t="s">
        <v>743</v>
      </c>
      <c r="P2845">
        <v>3</v>
      </c>
      <c r="Q2845" t="s">
        <v>11469</v>
      </c>
      <c r="R2845" t="s">
        <v>11470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4967</v>
      </c>
      <c r="C2846">
        <v>90</v>
      </c>
      <c r="D2846">
        <v>100</v>
      </c>
      <c r="E2846">
        <v>38</v>
      </c>
      <c r="F2846">
        <v>460</v>
      </c>
      <c r="G2846" t="s">
        <v>3490</v>
      </c>
      <c r="H2846">
        <v>833</v>
      </c>
      <c r="I2846">
        <v>48637684</v>
      </c>
      <c r="J2846" t="s">
        <v>816</v>
      </c>
      <c r="K2846" t="s">
        <v>370</v>
      </c>
      <c r="L2846" t="s">
        <v>11471</v>
      </c>
      <c r="M2846">
        <v>16979</v>
      </c>
      <c r="N2846">
        <v>2800</v>
      </c>
      <c r="O2846" t="s">
        <v>7244</v>
      </c>
      <c r="P2846">
        <v>4</v>
      </c>
      <c r="Q2846" t="s">
        <v>11472</v>
      </c>
      <c r="R2846" t="s">
        <v>11473</v>
      </c>
      <c r="S2846">
        <v>42</v>
      </c>
      <c r="T2846" t="s">
        <v>37</v>
      </c>
      <c r="U2846" t="s">
        <v>38</v>
      </c>
      <c r="V2846" t="s">
        <v>350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5225</v>
      </c>
      <c r="C2847">
        <v>133</v>
      </c>
      <c r="D2847">
        <v>97</v>
      </c>
      <c r="E2847">
        <v>19</v>
      </c>
      <c r="F2847">
        <v>835</v>
      </c>
      <c r="G2847" t="s">
        <v>281</v>
      </c>
      <c r="H2847">
        <v>23000</v>
      </c>
      <c r="I2847">
        <v>38176108</v>
      </c>
      <c r="J2847" t="s">
        <v>715</v>
      </c>
      <c r="K2847" t="s">
        <v>62</v>
      </c>
      <c r="L2847" t="s">
        <v>11474</v>
      </c>
      <c r="M2847">
        <v>222099</v>
      </c>
      <c r="N2847">
        <v>37907</v>
      </c>
      <c r="O2847" t="s">
        <v>11475</v>
      </c>
      <c r="P2847">
        <v>6</v>
      </c>
      <c r="Q2847" t="s">
        <v>11476</v>
      </c>
      <c r="R2847" t="s">
        <v>11477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11478</v>
      </c>
      <c r="C2848">
        <v>49</v>
      </c>
      <c r="D2848">
        <v>92</v>
      </c>
      <c r="E2848">
        <v>13</v>
      </c>
      <c r="F2848">
        <v>301</v>
      </c>
      <c r="G2848" t="s">
        <v>7363</v>
      </c>
      <c r="H2848">
        <v>11000</v>
      </c>
      <c r="I2848">
        <v>28972187</v>
      </c>
      <c r="J2848" t="s">
        <v>809</v>
      </c>
      <c r="K2848" t="s">
        <v>942</v>
      </c>
      <c r="L2848" t="s">
        <v>11479</v>
      </c>
      <c r="M2848">
        <v>28805</v>
      </c>
      <c r="N2848">
        <v>12687</v>
      </c>
      <c r="O2848" t="s">
        <v>11480</v>
      </c>
      <c r="P2848">
        <v>1</v>
      </c>
      <c r="Q2848" t="s">
        <v>11481</v>
      </c>
      <c r="R2848" t="s">
        <v>11482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11483</v>
      </c>
      <c r="C2849">
        <v>19</v>
      </c>
      <c r="D2849">
        <v>84</v>
      </c>
      <c r="E2849">
        <v>0</v>
      </c>
      <c r="F2849">
        <v>182</v>
      </c>
      <c r="G2849" t="s">
        <v>5115</v>
      </c>
      <c r="H2849">
        <v>11000</v>
      </c>
      <c r="I2849">
        <v>27979400</v>
      </c>
      <c r="J2849" t="s">
        <v>853</v>
      </c>
      <c r="K2849" t="s">
        <v>947</v>
      </c>
      <c r="L2849" t="s">
        <v>11484</v>
      </c>
      <c r="M2849">
        <v>37611</v>
      </c>
      <c r="N2849">
        <v>12322</v>
      </c>
      <c r="O2849" t="s">
        <v>4814</v>
      </c>
      <c r="P2849">
        <v>2</v>
      </c>
      <c r="Q2849" t="s">
        <v>11485</v>
      </c>
      <c r="R2849" t="s">
        <v>11486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2914</v>
      </c>
      <c r="C2850">
        <v>186</v>
      </c>
      <c r="D2850">
        <v>86</v>
      </c>
      <c r="E2850">
        <v>174</v>
      </c>
      <c r="F2850">
        <v>2</v>
      </c>
      <c r="G2850" t="s">
        <v>8765</v>
      </c>
      <c r="H2850">
        <v>619</v>
      </c>
      <c r="I2850">
        <v>54257433</v>
      </c>
      <c r="J2850" t="s">
        <v>2170</v>
      </c>
      <c r="K2850" t="s">
        <v>7536</v>
      </c>
      <c r="L2850" t="s">
        <v>11487</v>
      </c>
      <c r="M2850">
        <v>12983</v>
      </c>
      <c r="N2850">
        <v>971</v>
      </c>
      <c r="O2850" t="s">
        <v>11488</v>
      </c>
      <c r="P2850">
        <v>0</v>
      </c>
      <c r="Q2850" t="s">
        <v>11489</v>
      </c>
      <c r="R2850" t="s">
        <v>11490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11491</v>
      </c>
      <c r="C2851">
        <v>185</v>
      </c>
      <c r="D2851">
        <v>120</v>
      </c>
      <c r="E2851">
        <v>19</v>
      </c>
      <c r="F2851">
        <v>829</v>
      </c>
      <c r="G2851" t="s">
        <v>3567</v>
      </c>
      <c r="H2851">
        <v>8000</v>
      </c>
      <c r="I2851">
        <v>23947</v>
      </c>
      <c r="J2851" t="s">
        <v>1314</v>
      </c>
      <c r="K2851" t="s">
        <v>628</v>
      </c>
      <c r="L2851" t="s">
        <v>11492</v>
      </c>
      <c r="M2851">
        <v>357579</v>
      </c>
      <c r="N2851">
        <v>12755</v>
      </c>
      <c r="O2851" t="s">
        <v>6301</v>
      </c>
      <c r="P2851">
        <v>0</v>
      </c>
      <c r="Q2851" t="s">
        <v>11493</v>
      </c>
      <c r="R2851" t="s">
        <v>11494</v>
      </c>
      <c r="S2851">
        <v>1100</v>
      </c>
      <c r="T2851" t="s">
        <v>37</v>
      </c>
      <c r="U2851" t="s">
        <v>38</v>
      </c>
      <c r="V2851" t="s">
        <v>350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8913</v>
      </c>
      <c r="C2852">
        <v>42</v>
      </c>
      <c r="D2852">
        <v>89</v>
      </c>
      <c r="E2852">
        <v>13</v>
      </c>
      <c r="F2852">
        <v>329</v>
      </c>
      <c r="G2852" t="s">
        <v>9266</v>
      </c>
      <c r="H2852">
        <v>571</v>
      </c>
      <c r="I2852">
        <v>60008303</v>
      </c>
      <c r="J2852" t="s">
        <v>1115</v>
      </c>
      <c r="K2852" t="s">
        <v>1158</v>
      </c>
      <c r="L2852" t="s">
        <v>11495</v>
      </c>
      <c r="M2852">
        <v>9285</v>
      </c>
      <c r="N2852">
        <v>2241</v>
      </c>
      <c r="O2852" t="s">
        <v>6005</v>
      </c>
      <c r="P2852">
        <v>1</v>
      </c>
      <c r="Q2852" t="s">
        <v>11496</v>
      </c>
      <c r="R2852" t="s">
        <v>11497</v>
      </c>
      <c r="S2852">
        <v>91</v>
      </c>
      <c r="T2852" t="s">
        <v>37</v>
      </c>
      <c r="U2852" t="s">
        <v>38</v>
      </c>
      <c r="V2852" t="s">
        <v>84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11498</v>
      </c>
      <c r="C2853">
        <v>37</v>
      </c>
      <c r="D2853">
        <v>117</v>
      </c>
      <c r="E2853">
        <v>17</v>
      </c>
      <c r="F2853">
        <v>912</v>
      </c>
      <c r="G2853" t="s">
        <v>9087</v>
      </c>
      <c r="H2853">
        <v>1000</v>
      </c>
      <c r="I2853">
        <v>49121934</v>
      </c>
      <c r="J2853" t="s">
        <v>715</v>
      </c>
      <c r="K2853" t="s">
        <v>758</v>
      </c>
      <c r="L2853" t="s">
        <v>11499</v>
      </c>
      <c r="M2853">
        <v>6528</v>
      </c>
      <c r="N2853">
        <v>6554</v>
      </c>
      <c r="O2853" t="s">
        <v>1356</v>
      </c>
      <c r="P2853">
        <v>9</v>
      </c>
      <c r="Q2853" t="s">
        <v>11500</v>
      </c>
      <c r="R2853" t="s">
        <v>11501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9049</v>
      </c>
      <c r="C2854">
        <v>45</v>
      </c>
      <c r="D2854">
        <v>97</v>
      </c>
      <c r="E2854">
        <v>84</v>
      </c>
      <c r="F2854">
        <v>782</v>
      </c>
      <c r="G2854" t="s">
        <v>8415</v>
      </c>
      <c r="H2854">
        <v>899</v>
      </c>
      <c r="I2854">
        <v>27141959</v>
      </c>
      <c r="J2854" t="s">
        <v>11502</v>
      </c>
      <c r="K2854" t="s">
        <v>1717</v>
      </c>
      <c r="L2854" t="s">
        <v>11503</v>
      </c>
      <c r="M2854">
        <v>19547</v>
      </c>
      <c r="N2854">
        <v>2936</v>
      </c>
      <c r="O2854" t="s">
        <v>838</v>
      </c>
      <c r="P2854">
        <v>2</v>
      </c>
      <c r="Q2854" t="s">
        <v>11504</v>
      </c>
      <c r="R2854" t="s">
        <v>11505</v>
      </c>
      <c r="S2854">
        <v>168</v>
      </c>
      <c r="T2854" t="s">
        <v>37</v>
      </c>
      <c r="U2854" t="s">
        <v>38</v>
      </c>
      <c r="V2854" t="s">
        <v>84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11506</v>
      </c>
      <c r="C2855">
        <v>57</v>
      </c>
      <c r="D2855">
        <v>91</v>
      </c>
      <c r="E2855">
        <v>6</v>
      </c>
      <c r="F2855">
        <v>459</v>
      </c>
      <c r="G2855" t="s">
        <v>1107</v>
      </c>
      <c r="H2855">
        <v>904</v>
      </c>
      <c r="I2855">
        <v>27052167</v>
      </c>
      <c r="J2855" t="s">
        <v>264</v>
      </c>
      <c r="K2855" t="s">
        <v>1334</v>
      </c>
      <c r="L2855" t="s">
        <v>11507</v>
      </c>
      <c r="M2855">
        <v>24834</v>
      </c>
      <c r="N2855">
        <v>3353</v>
      </c>
      <c r="O2855" t="s">
        <v>11508</v>
      </c>
      <c r="P2855">
        <v>5</v>
      </c>
      <c r="Q2855" t="s">
        <v>11509</v>
      </c>
      <c r="R2855" t="s">
        <v>11510</v>
      </c>
      <c r="S2855">
        <v>168</v>
      </c>
      <c r="T2855" t="s">
        <v>37</v>
      </c>
      <c r="U2855" t="s">
        <v>38</v>
      </c>
      <c r="V2855" t="s">
        <v>350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11511</v>
      </c>
      <c r="C2856">
        <v>25</v>
      </c>
      <c r="D2856">
        <v>100</v>
      </c>
      <c r="E2856">
        <v>15</v>
      </c>
      <c r="F2856">
        <v>388</v>
      </c>
      <c r="G2856" t="s">
        <v>866</v>
      </c>
      <c r="H2856">
        <v>694</v>
      </c>
      <c r="I2856">
        <v>26539321</v>
      </c>
      <c r="J2856" t="s">
        <v>1718</v>
      </c>
      <c r="K2856" t="s">
        <v>3210</v>
      </c>
      <c r="L2856" t="s">
        <v>11512</v>
      </c>
      <c r="M2856">
        <v>7984</v>
      </c>
      <c r="N2856">
        <v>2486</v>
      </c>
      <c r="O2856" t="s">
        <v>11513</v>
      </c>
      <c r="P2856">
        <v>1</v>
      </c>
      <c r="Q2856" t="s">
        <v>11514</v>
      </c>
      <c r="R2856" t="s">
        <v>11515</v>
      </c>
      <c r="S2856">
        <v>42</v>
      </c>
      <c r="T2856" t="s">
        <v>37</v>
      </c>
      <c r="U2856" t="s">
        <v>38</v>
      </c>
      <c r="V2856" t="s">
        <v>84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11516</v>
      </c>
      <c r="C2857">
        <v>59</v>
      </c>
      <c r="D2857">
        <v>72</v>
      </c>
      <c r="E2857">
        <v>5</v>
      </c>
      <c r="F2857">
        <v>435</v>
      </c>
      <c r="G2857" t="s">
        <v>4818</v>
      </c>
      <c r="H2857">
        <v>659</v>
      </c>
      <c r="I2857">
        <v>28501605</v>
      </c>
      <c r="J2857" t="s">
        <v>5192</v>
      </c>
      <c r="K2857" t="s">
        <v>11517</v>
      </c>
      <c r="L2857" t="s">
        <v>11518</v>
      </c>
      <c r="M2857">
        <v>31371</v>
      </c>
      <c r="N2857">
        <v>2646</v>
      </c>
      <c r="O2857" t="s">
        <v>11519</v>
      </c>
      <c r="P2857">
        <v>0</v>
      </c>
      <c r="Q2857" t="s">
        <v>11520</v>
      </c>
      <c r="R2857" t="s">
        <v>11521</v>
      </c>
      <c r="S2857">
        <v>166</v>
      </c>
      <c r="T2857" t="s">
        <v>37</v>
      </c>
      <c r="U2857" t="s">
        <v>38</v>
      </c>
      <c r="V2857" t="s">
        <v>350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11522</v>
      </c>
      <c r="C2858">
        <v>58</v>
      </c>
      <c r="D2858">
        <v>84</v>
      </c>
      <c r="E2858">
        <v>12</v>
      </c>
      <c r="F2858">
        <v>334</v>
      </c>
      <c r="G2858" t="s">
        <v>11523</v>
      </c>
      <c r="H2858">
        <v>1000</v>
      </c>
      <c r="I2858">
        <v>52543632</v>
      </c>
      <c r="J2858" t="s">
        <v>755</v>
      </c>
      <c r="K2858" t="s">
        <v>1246</v>
      </c>
      <c r="L2858" t="s">
        <v>11524</v>
      </c>
      <c r="M2858">
        <v>12676</v>
      </c>
      <c r="N2858">
        <v>2297</v>
      </c>
      <c r="O2858" t="s">
        <v>11525</v>
      </c>
      <c r="P2858">
        <v>2</v>
      </c>
      <c r="Q2858" t="s">
        <v>11526</v>
      </c>
      <c r="R2858" t="s">
        <v>11527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1424</v>
      </c>
      <c r="C2859">
        <v>330</v>
      </c>
      <c r="D2859">
        <v>126</v>
      </c>
      <c r="E2859">
        <v>0</v>
      </c>
      <c r="F2859">
        <v>745</v>
      </c>
      <c r="G2859" t="s">
        <v>662</v>
      </c>
      <c r="H2859">
        <v>2000</v>
      </c>
      <c r="I2859">
        <v>25592632</v>
      </c>
      <c r="J2859" t="s">
        <v>4189</v>
      </c>
      <c r="K2859" t="s">
        <v>631</v>
      </c>
      <c r="L2859" t="s">
        <v>11528</v>
      </c>
      <c r="M2859">
        <v>220475</v>
      </c>
      <c r="N2859">
        <v>5371</v>
      </c>
      <c r="O2859" t="s">
        <v>1426</v>
      </c>
      <c r="P2859">
        <v>0</v>
      </c>
      <c r="Q2859" t="s">
        <v>11529</v>
      </c>
      <c r="R2859" t="s">
        <v>11530</v>
      </c>
      <c r="S2859">
        <v>1066</v>
      </c>
      <c r="T2859" t="s">
        <v>37</v>
      </c>
      <c r="U2859" t="s">
        <v>38</v>
      </c>
      <c r="V2859" t="s">
        <v>350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424</v>
      </c>
      <c r="B2860" t="s">
        <v>11531</v>
      </c>
      <c r="C2860">
        <v>489</v>
      </c>
      <c r="D2860">
        <v>108</v>
      </c>
      <c r="E2860">
        <v>232</v>
      </c>
      <c r="F2860">
        <v>123</v>
      </c>
      <c r="G2860" t="s">
        <v>11532</v>
      </c>
      <c r="H2860">
        <v>149</v>
      </c>
      <c r="I2860">
        <v>25440971</v>
      </c>
      <c r="J2860" t="s">
        <v>1054</v>
      </c>
      <c r="K2860" t="s">
        <v>11533</v>
      </c>
      <c r="L2860" t="s">
        <v>11534</v>
      </c>
      <c r="M2860">
        <v>289508</v>
      </c>
      <c r="N2860">
        <v>430</v>
      </c>
      <c r="O2860" t="s">
        <v>11535</v>
      </c>
      <c r="P2860">
        <v>0</v>
      </c>
      <c r="Q2860" t="s">
        <v>11536</v>
      </c>
      <c r="R2860" t="s">
        <v>11537</v>
      </c>
      <c r="S2860">
        <v>611</v>
      </c>
      <c r="T2860" t="s">
        <v>37</v>
      </c>
      <c r="U2860" t="s">
        <v>56</v>
      </c>
      <c r="V2860" t="s">
        <v>350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876</v>
      </c>
      <c r="C2861">
        <v>242</v>
      </c>
      <c r="D2861">
        <v>112</v>
      </c>
      <c r="E2861">
        <v>0</v>
      </c>
      <c r="F2861">
        <v>213</v>
      </c>
      <c r="G2861" t="s">
        <v>11538</v>
      </c>
      <c r="H2861">
        <v>512</v>
      </c>
      <c r="I2861">
        <v>22858926</v>
      </c>
      <c r="J2861" t="s">
        <v>5687</v>
      </c>
      <c r="K2861" t="s">
        <v>2249</v>
      </c>
      <c r="L2861" t="s">
        <v>11539</v>
      </c>
      <c r="M2861">
        <v>254404</v>
      </c>
      <c r="N2861">
        <v>1171</v>
      </c>
      <c r="O2861" t="s">
        <v>357</v>
      </c>
      <c r="P2861">
        <v>2</v>
      </c>
      <c r="Q2861" t="s">
        <v>11540</v>
      </c>
      <c r="R2861" t="s">
        <v>11541</v>
      </c>
      <c r="S2861">
        <v>840</v>
      </c>
      <c r="T2861" t="s">
        <v>37</v>
      </c>
      <c r="U2861" t="s">
        <v>38</v>
      </c>
      <c r="V2861" t="s">
        <v>350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11542</v>
      </c>
      <c r="C2862">
        <v>40</v>
      </c>
      <c r="D2862">
        <v>90</v>
      </c>
      <c r="E2862">
        <v>7</v>
      </c>
      <c r="F2862">
        <v>405</v>
      </c>
      <c r="G2862" t="s">
        <v>373</v>
      </c>
      <c r="H2862">
        <v>939</v>
      </c>
      <c r="I2862">
        <v>22235901</v>
      </c>
      <c r="J2862" t="s">
        <v>816</v>
      </c>
      <c r="K2862" t="s">
        <v>3236</v>
      </c>
      <c r="L2862" t="s">
        <v>11543</v>
      </c>
      <c r="M2862">
        <v>4339</v>
      </c>
      <c r="N2862">
        <v>2815</v>
      </c>
      <c r="O2862" t="s">
        <v>4942</v>
      </c>
      <c r="P2862">
        <v>2</v>
      </c>
      <c r="Q2862" t="s">
        <v>11544</v>
      </c>
      <c r="R2862" t="s">
        <v>11545</v>
      </c>
      <c r="S2862">
        <v>31</v>
      </c>
      <c r="T2862" t="s">
        <v>37</v>
      </c>
      <c r="U2862" t="s">
        <v>38</v>
      </c>
      <c r="V2862" t="s">
        <v>350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741</v>
      </c>
      <c r="C2863">
        <v>112</v>
      </c>
      <c r="D2863">
        <v>91</v>
      </c>
      <c r="E2863">
        <v>13</v>
      </c>
      <c r="F2863">
        <v>140</v>
      </c>
      <c r="G2863" t="s">
        <v>11546</v>
      </c>
      <c r="H2863">
        <v>803</v>
      </c>
      <c r="I2863">
        <v>38916903</v>
      </c>
      <c r="J2863" t="s">
        <v>11547</v>
      </c>
      <c r="K2863" t="s">
        <v>11548</v>
      </c>
      <c r="L2863" t="s">
        <v>11549</v>
      </c>
      <c r="M2863">
        <v>15664</v>
      </c>
      <c r="N2863">
        <v>1921</v>
      </c>
      <c r="O2863" t="s">
        <v>11550</v>
      </c>
      <c r="P2863">
        <v>0</v>
      </c>
      <c r="Q2863" t="s">
        <v>11551</v>
      </c>
      <c r="R2863" t="s">
        <v>11552</v>
      </c>
      <c r="S2863">
        <v>149</v>
      </c>
      <c r="T2863" t="s">
        <v>37</v>
      </c>
      <c r="U2863" t="s">
        <v>38</v>
      </c>
      <c r="V2863" t="s">
        <v>84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3194</v>
      </c>
      <c r="C2864">
        <v>84</v>
      </c>
      <c r="D2864">
        <v>135</v>
      </c>
      <c r="E2864">
        <v>134</v>
      </c>
      <c r="F2864">
        <v>525</v>
      </c>
      <c r="G2864" t="s">
        <v>1581</v>
      </c>
      <c r="H2864">
        <v>4000</v>
      </c>
      <c r="I2864">
        <v>16929123</v>
      </c>
      <c r="J2864" t="s">
        <v>151</v>
      </c>
      <c r="K2864" t="s">
        <v>76</v>
      </c>
      <c r="L2864" t="s">
        <v>11553</v>
      </c>
      <c r="M2864">
        <v>21406</v>
      </c>
      <c r="N2864">
        <v>6214</v>
      </c>
      <c r="O2864" t="s">
        <v>11554</v>
      </c>
      <c r="P2864">
        <v>2</v>
      </c>
      <c r="Q2864" t="s">
        <v>11555</v>
      </c>
      <c r="R2864" t="s">
        <v>11556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1574</v>
      </c>
      <c r="C2865">
        <v>251</v>
      </c>
      <c r="D2865">
        <v>141</v>
      </c>
      <c r="E2865">
        <v>16000</v>
      </c>
      <c r="F2865">
        <v>78</v>
      </c>
      <c r="G2865" t="s">
        <v>11557</v>
      </c>
      <c r="H2865">
        <v>378</v>
      </c>
      <c r="I2865">
        <v>13753931</v>
      </c>
      <c r="J2865" t="s">
        <v>948</v>
      </c>
      <c r="K2865" t="s">
        <v>11558</v>
      </c>
      <c r="L2865" t="s">
        <v>11559</v>
      </c>
      <c r="M2865">
        <v>132149</v>
      </c>
      <c r="N2865">
        <v>751</v>
      </c>
      <c r="O2865" t="s">
        <v>11560</v>
      </c>
      <c r="P2865">
        <v>0</v>
      </c>
      <c r="Q2865" t="s">
        <v>11561</v>
      </c>
      <c r="R2865" t="s">
        <v>11562</v>
      </c>
      <c r="S2865">
        <v>316</v>
      </c>
      <c r="T2865" t="s">
        <v>388</v>
      </c>
      <c r="U2865" t="s">
        <v>38</v>
      </c>
      <c r="V2865" t="s">
        <v>350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11563</v>
      </c>
      <c r="C2866">
        <v>113</v>
      </c>
      <c r="D2866">
        <v>104</v>
      </c>
      <c r="E2866">
        <v>35</v>
      </c>
      <c r="F2866">
        <v>844</v>
      </c>
      <c r="G2866" t="s">
        <v>1225</v>
      </c>
      <c r="H2866">
        <v>24000</v>
      </c>
      <c r="I2866">
        <v>10996440</v>
      </c>
      <c r="J2866" t="s">
        <v>385</v>
      </c>
      <c r="K2866" t="s">
        <v>74</v>
      </c>
      <c r="L2866" t="s">
        <v>11564</v>
      </c>
      <c r="M2866">
        <v>19707</v>
      </c>
      <c r="N2866">
        <v>27806</v>
      </c>
      <c r="O2866" t="s">
        <v>8222</v>
      </c>
      <c r="P2866">
        <v>0</v>
      </c>
      <c r="Q2866" t="s">
        <v>11565</v>
      </c>
      <c r="R2866" t="s">
        <v>11566</v>
      </c>
      <c r="S2866">
        <v>128</v>
      </c>
      <c r="T2866" t="s">
        <v>37</v>
      </c>
      <c r="U2866" t="s">
        <v>38</v>
      </c>
      <c r="V2866" t="s">
        <v>84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11567</v>
      </c>
      <c r="C2867">
        <v>23</v>
      </c>
      <c r="D2867">
        <v>84</v>
      </c>
      <c r="E2867">
        <v>18</v>
      </c>
      <c r="F2867">
        <v>744</v>
      </c>
      <c r="G2867" t="s">
        <v>449</v>
      </c>
      <c r="H2867">
        <v>1000</v>
      </c>
      <c r="I2867">
        <v>8026971</v>
      </c>
      <c r="J2867" t="s">
        <v>816</v>
      </c>
      <c r="K2867" t="s">
        <v>1015</v>
      </c>
      <c r="L2867" t="s">
        <v>11568</v>
      </c>
      <c r="M2867">
        <v>1520</v>
      </c>
      <c r="N2867">
        <v>3352</v>
      </c>
      <c r="O2867" t="s">
        <v>1214</v>
      </c>
      <c r="P2867">
        <v>0</v>
      </c>
      <c r="Q2867" t="s">
        <v>11569</v>
      </c>
      <c r="R2867" t="s">
        <v>11570</v>
      </c>
      <c r="S2867">
        <v>20</v>
      </c>
      <c r="T2867" t="s">
        <v>37</v>
      </c>
      <c r="U2867" t="s">
        <v>38</v>
      </c>
      <c r="V2867" t="s">
        <v>350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11571</v>
      </c>
      <c r="C2868">
        <v>421</v>
      </c>
      <c r="D2868">
        <v>118</v>
      </c>
      <c r="E2868">
        <v>412</v>
      </c>
      <c r="F2868">
        <v>491</v>
      </c>
      <c r="G2868" t="s">
        <v>778</v>
      </c>
      <c r="H2868">
        <v>805</v>
      </c>
      <c r="I2868">
        <v>14677654</v>
      </c>
      <c r="J2868" t="s">
        <v>1473</v>
      </c>
      <c r="K2868" t="s">
        <v>1104</v>
      </c>
      <c r="L2868" t="s">
        <v>11572</v>
      </c>
      <c r="M2868">
        <v>161288</v>
      </c>
      <c r="N2868">
        <v>2499</v>
      </c>
      <c r="O2868" t="s">
        <v>5724</v>
      </c>
      <c r="P2868">
        <v>0</v>
      </c>
      <c r="Q2868" t="s">
        <v>11573</v>
      </c>
      <c r="R2868" t="s">
        <v>11574</v>
      </c>
      <c r="S2868">
        <v>351</v>
      </c>
      <c r="T2868" t="s">
        <v>37</v>
      </c>
      <c r="U2868" t="s">
        <v>5773</v>
      </c>
      <c r="V2868" t="s">
        <v>350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4554</v>
      </c>
      <c r="C2869">
        <v>32</v>
      </c>
      <c r="D2869">
        <v>82</v>
      </c>
      <c r="E2869">
        <v>799</v>
      </c>
      <c r="F2869">
        <v>294</v>
      </c>
      <c r="G2869" t="s">
        <v>10175</v>
      </c>
      <c r="H2869">
        <v>721</v>
      </c>
      <c r="I2869">
        <v>9975684</v>
      </c>
      <c r="J2869" t="s">
        <v>809</v>
      </c>
      <c r="K2869" t="s">
        <v>218</v>
      </c>
      <c r="L2869" t="s">
        <v>11575</v>
      </c>
      <c r="M2869">
        <v>20033</v>
      </c>
      <c r="N2869">
        <v>1805</v>
      </c>
      <c r="O2869" t="s">
        <v>921</v>
      </c>
      <c r="P2869">
        <v>0</v>
      </c>
      <c r="Q2869" t="s">
        <v>11576</v>
      </c>
      <c r="R2869" t="s">
        <v>11577</v>
      </c>
      <c r="S2869">
        <v>117</v>
      </c>
      <c r="T2869" t="s">
        <v>37</v>
      </c>
      <c r="U2869" t="s">
        <v>182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11578</v>
      </c>
      <c r="C2870">
        <v>52</v>
      </c>
      <c r="D2870">
        <v>95</v>
      </c>
      <c r="E2870">
        <v>0</v>
      </c>
      <c r="F2870">
        <v>650</v>
      </c>
      <c r="G2870" t="s">
        <v>3772</v>
      </c>
      <c r="H2870">
        <v>899</v>
      </c>
      <c r="I2870">
        <v>7881335</v>
      </c>
      <c r="J2870" t="s">
        <v>3753</v>
      </c>
      <c r="K2870" t="s">
        <v>1717</v>
      </c>
      <c r="L2870" t="s">
        <v>11579</v>
      </c>
      <c r="M2870">
        <v>21212</v>
      </c>
      <c r="N2870">
        <v>3092</v>
      </c>
      <c r="O2870" t="s">
        <v>3550</v>
      </c>
      <c r="P2870">
        <v>4</v>
      </c>
      <c r="Q2870" t="s">
        <v>11580</v>
      </c>
      <c r="R2870" t="s">
        <v>11581</v>
      </c>
      <c r="S2870">
        <v>107</v>
      </c>
      <c r="T2870" t="s">
        <v>37</v>
      </c>
      <c r="U2870" t="s">
        <v>38</v>
      </c>
      <c r="V2870" t="s">
        <v>350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8745</v>
      </c>
      <c r="C2871">
        <v>81</v>
      </c>
      <c r="D2871">
        <v>94</v>
      </c>
      <c r="E2871">
        <v>26</v>
      </c>
      <c r="F2871">
        <v>4000</v>
      </c>
      <c r="G2871" t="s">
        <v>645</v>
      </c>
      <c r="H2871">
        <v>16000</v>
      </c>
      <c r="I2871">
        <v>6241697</v>
      </c>
      <c r="J2871" t="s">
        <v>809</v>
      </c>
      <c r="K2871" t="s">
        <v>214</v>
      </c>
      <c r="L2871" t="s">
        <v>11582</v>
      </c>
      <c r="M2871">
        <v>16059</v>
      </c>
      <c r="N2871">
        <v>31005</v>
      </c>
      <c r="O2871" t="s">
        <v>76</v>
      </c>
      <c r="P2871">
        <v>2</v>
      </c>
      <c r="Q2871" t="s">
        <v>11583</v>
      </c>
      <c r="R2871" t="s">
        <v>11584</v>
      </c>
      <c r="S2871">
        <v>210</v>
      </c>
      <c r="T2871" t="s">
        <v>37</v>
      </c>
      <c r="U2871" t="s">
        <v>727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6452</v>
      </c>
      <c r="D2872">
        <v>88</v>
      </c>
      <c r="E2872">
        <v>76</v>
      </c>
      <c r="F2872">
        <v>75</v>
      </c>
      <c r="G2872" t="s">
        <v>11585</v>
      </c>
      <c r="H2872">
        <v>690</v>
      </c>
      <c r="J2872" t="s">
        <v>625</v>
      </c>
      <c r="K2872" t="s">
        <v>537</v>
      </c>
      <c r="L2872" t="s">
        <v>11586</v>
      </c>
      <c r="M2872">
        <v>335</v>
      </c>
      <c r="N2872">
        <v>998</v>
      </c>
      <c r="O2872" t="s">
        <v>11587</v>
      </c>
      <c r="P2872">
        <v>0</v>
      </c>
      <c r="R2872" t="s">
        <v>11588</v>
      </c>
      <c r="T2872" t="s">
        <v>10258</v>
      </c>
      <c r="U2872" t="s">
        <v>10259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11589</v>
      </c>
      <c r="C2873">
        <v>39</v>
      </c>
      <c r="D2873">
        <v>99</v>
      </c>
      <c r="E2873">
        <v>7</v>
      </c>
      <c r="F2873">
        <v>730</v>
      </c>
      <c r="G2873" t="s">
        <v>856</v>
      </c>
      <c r="H2873">
        <v>3000</v>
      </c>
      <c r="I2873">
        <v>5871603</v>
      </c>
      <c r="J2873" t="s">
        <v>1861</v>
      </c>
      <c r="K2873" t="s">
        <v>532</v>
      </c>
      <c r="L2873" t="s">
        <v>11590</v>
      </c>
      <c r="M2873">
        <v>3116</v>
      </c>
      <c r="N2873">
        <v>6485</v>
      </c>
      <c r="O2873" t="s">
        <v>3557</v>
      </c>
      <c r="P2873">
        <v>3</v>
      </c>
      <c r="Q2873" t="s">
        <v>11591</v>
      </c>
      <c r="R2873" t="s">
        <v>11592</v>
      </c>
      <c r="S2873">
        <v>39</v>
      </c>
      <c r="T2873" t="s">
        <v>37</v>
      </c>
      <c r="U2873" t="s">
        <v>38</v>
      </c>
      <c r="V2873" t="s">
        <v>350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11593</v>
      </c>
      <c r="C2874">
        <v>63</v>
      </c>
      <c r="D2874">
        <v>121</v>
      </c>
      <c r="E2874">
        <v>15</v>
      </c>
      <c r="F2874">
        <v>812</v>
      </c>
      <c r="G2874" t="s">
        <v>7939</v>
      </c>
      <c r="H2874">
        <v>4000</v>
      </c>
      <c r="I2874">
        <v>16574731</v>
      </c>
      <c r="J2874" t="s">
        <v>3985</v>
      </c>
      <c r="K2874" t="s">
        <v>296</v>
      </c>
      <c r="L2874" t="s">
        <v>11594</v>
      </c>
      <c r="M2874">
        <v>27675</v>
      </c>
      <c r="N2874">
        <v>6910</v>
      </c>
      <c r="O2874" t="s">
        <v>372</v>
      </c>
      <c r="P2874">
        <v>4</v>
      </c>
      <c r="Q2874" t="s">
        <v>11595</v>
      </c>
      <c r="R2874" t="s">
        <v>11596</v>
      </c>
      <c r="S2874">
        <v>181</v>
      </c>
      <c r="T2874" t="s">
        <v>37</v>
      </c>
      <c r="U2874" t="s">
        <v>38</v>
      </c>
      <c r="V2874" t="s">
        <v>350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11597</v>
      </c>
      <c r="C2875">
        <v>47</v>
      </c>
      <c r="D2875">
        <v>84</v>
      </c>
      <c r="E2875">
        <v>2</v>
      </c>
      <c r="F2875">
        <v>690</v>
      </c>
      <c r="G2875" t="s">
        <v>9094</v>
      </c>
      <c r="H2875">
        <v>15000</v>
      </c>
      <c r="I2875">
        <v>5002310</v>
      </c>
      <c r="J2875" t="s">
        <v>11598</v>
      </c>
      <c r="K2875" t="s">
        <v>246</v>
      </c>
      <c r="L2875" t="s">
        <v>11599</v>
      </c>
      <c r="M2875">
        <v>25541</v>
      </c>
      <c r="N2875">
        <v>18864</v>
      </c>
      <c r="O2875" t="s">
        <v>5475</v>
      </c>
      <c r="P2875">
        <v>0</v>
      </c>
      <c r="Q2875" t="s">
        <v>11600</v>
      </c>
      <c r="R2875" t="s">
        <v>11601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11602</v>
      </c>
      <c r="C2876">
        <v>111</v>
      </c>
      <c r="D2876">
        <v>93</v>
      </c>
      <c r="E2876">
        <v>16</v>
      </c>
      <c r="F2876">
        <v>258</v>
      </c>
      <c r="G2876" t="s">
        <v>3682</v>
      </c>
      <c r="H2876">
        <v>567</v>
      </c>
      <c r="I2876">
        <v>4919896</v>
      </c>
      <c r="J2876" t="s">
        <v>3753</v>
      </c>
      <c r="K2876" t="s">
        <v>6082</v>
      </c>
      <c r="L2876" t="s">
        <v>11603</v>
      </c>
      <c r="M2876">
        <v>21530</v>
      </c>
      <c r="N2876">
        <v>1775</v>
      </c>
      <c r="O2876" t="s">
        <v>6767</v>
      </c>
      <c r="P2876">
        <v>1</v>
      </c>
      <c r="Q2876" t="s">
        <v>11604</v>
      </c>
      <c r="R2876" t="s">
        <v>11605</v>
      </c>
      <c r="S2876">
        <v>159</v>
      </c>
      <c r="T2876" t="s">
        <v>37</v>
      </c>
      <c r="U2876" t="s">
        <v>56</v>
      </c>
      <c r="V2876" t="s">
        <v>350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8538</v>
      </c>
      <c r="C2877">
        <v>168</v>
      </c>
      <c r="D2877">
        <v>93</v>
      </c>
      <c r="E2877">
        <v>24</v>
      </c>
      <c r="F2877">
        <v>499</v>
      </c>
      <c r="G2877" t="s">
        <v>11606</v>
      </c>
      <c r="H2877">
        <v>552</v>
      </c>
      <c r="I2877">
        <v>25675765</v>
      </c>
      <c r="J2877" t="s">
        <v>809</v>
      </c>
      <c r="K2877" t="s">
        <v>11607</v>
      </c>
      <c r="L2877" t="s">
        <v>11608</v>
      </c>
      <c r="M2877">
        <v>60407</v>
      </c>
      <c r="N2877">
        <v>2730</v>
      </c>
      <c r="O2877" t="s">
        <v>11609</v>
      </c>
      <c r="P2877">
        <v>0</v>
      </c>
      <c r="Q2877" t="s">
        <v>11610</v>
      </c>
      <c r="R2877" t="s">
        <v>11611</v>
      </c>
      <c r="S2877">
        <v>84</v>
      </c>
      <c r="T2877" t="s">
        <v>37</v>
      </c>
      <c r="U2877" t="s">
        <v>38</v>
      </c>
      <c r="V2877" t="s">
        <v>350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11612</v>
      </c>
      <c r="C2878">
        <v>165</v>
      </c>
      <c r="D2878">
        <v>120</v>
      </c>
      <c r="E2878">
        <v>107</v>
      </c>
      <c r="F2878">
        <v>280</v>
      </c>
      <c r="G2878" t="s">
        <v>2556</v>
      </c>
      <c r="H2878">
        <v>12000</v>
      </c>
      <c r="I2878">
        <v>4857376</v>
      </c>
      <c r="J2878" t="s">
        <v>715</v>
      </c>
      <c r="K2878" t="s">
        <v>186</v>
      </c>
      <c r="L2878" t="s">
        <v>11613</v>
      </c>
      <c r="M2878">
        <v>63084</v>
      </c>
      <c r="N2878">
        <v>13208</v>
      </c>
      <c r="O2878" t="s">
        <v>11614</v>
      </c>
      <c r="P2878">
        <v>0</v>
      </c>
      <c r="Q2878" t="s">
        <v>11615</v>
      </c>
      <c r="R2878" t="s">
        <v>11616</v>
      </c>
      <c r="S2878">
        <v>123</v>
      </c>
      <c r="T2878" t="s">
        <v>726</v>
      </c>
      <c r="U2878" t="s">
        <v>727</v>
      </c>
      <c r="V2878" t="s">
        <v>350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2137</v>
      </c>
      <c r="C2879">
        <v>104</v>
      </c>
      <c r="D2879">
        <v>112</v>
      </c>
      <c r="E2879">
        <v>37</v>
      </c>
      <c r="F2879">
        <v>548</v>
      </c>
      <c r="G2879" t="s">
        <v>11617</v>
      </c>
      <c r="H2879">
        <v>748</v>
      </c>
      <c r="I2879">
        <v>3169424</v>
      </c>
      <c r="J2879" t="s">
        <v>1607</v>
      </c>
      <c r="K2879" t="s">
        <v>109</v>
      </c>
      <c r="L2879" t="s">
        <v>11618</v>
      </c>
      <c r="M2879">
        <v>18442</v>
      </c>
      <c r="N2879">
        <v>2417</v>
      </c>
      <c r="O2879" t="s">
        <v>1400</v>
      </c>
      <c r="P2879">
        <v>1</v>
      </c>
      <c r="Q2879" t="s">
        <v>11619</v>
      </c>
      <c r="R2879" t="s">
        <v>11620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848</v>
      </c>
      <c r="C2880">
        <v>150</v>
      </c>
      <c r="D2880">
        <v>107</v>
      </c>
      <c r="E2880">
        <v>80</v>
      </c>
      <c r="F2880">
        <v>252</v>
      </c>
      <c r="G2880" t="s">
        <v>11621</v>
      </c>
      <c r="H2880">
        <v>2000</v>
      </c>
      <c r="I2880">
        <v>18004225</v>
      </c>
      <c r="J2880" t="s">
        <v>715</v>
      </c>
      <c r="K2880" t="s">
        <v>2585</v>
      </c>
      <c r="L2880" t="s">
        <v>11622</v>
      </c>
      <c r="M2880">
        <v>28573</v>
      </c>
      <c r="N2880">
        <v>3004</v>
      </c>
      <c r="O2880" t="s">
        <v>7722</v>
      </c>
      <c r="P2880">
        <v>2</v>
      </c>
      <c r="Q2880" t="s">
        <v>11623</v>
      </c>
      <c r="R2880" t="s">
        <v>11624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11625</v>
      </c>
      <c r="C2881">
        <v>61</v>
      </c>
      <c r="D2881">
        <v>112</v>
      </c>
      <c r="E2881">
        <v>83</v>
      </c>
      <c r="F2881">
        <v>8</v>
      </c>
      <c r="G2881" t="s">
        <v>11626</v>
      </c>
      <c r="H2881">
        <v>2000</v>
      </c>
      <c r="I2881">
        <v>3058380</v>
      </c>
      <c r="J2881" t="s">
        <v>151</v>
      </c>
      <c r="K2881" t="s">
        <v>6462</v>
      </c>
      <c r="L2881" t="s">
        <v>11627</v>
      </c>
      <c r="M2881">
        <v>4767</v>
      </c>
      <c r="N2881">
        <v>2389</v>
      </c>
      <c r="O2881" t="s">
        <v>11628</v>
      </c>
      <c r="P2881">
        <v>1</v>
      </c>
      <c r="Q2881" t="s">
        <v>11629</v>
      </c>
      <c r="R2881" t="s">
        <v>11630</v>
      </c>
      <c r="S2881">
        <v>69</v>
      </c>
      <c r="T2881" t="s">
        <v>726</v>
      </c>
      <c r="U2881" t="s">
        <v>727</v>
      </c>
      <c r="V2881" t="s">
        <v>350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6424</v>
      </c>
      <c r="C2882">
        <v>226</v>
      </c>
      <c r="D2882">
        <v>96</v>
      </c>
      <c r="E2882">
        <v>460</v>
      </c>
      <c r="F2882">
        <v>73</v>
      </c>
      <c r="G2882" t="s">
        <v>11631</v>
      </c>
      <c r="H2882">
        <v>14000</v>
      </c>
      <c r="I2882">
        <v>3074838</v>
      </c>
      <c r="J2882" t="s">
        <v>1429</v>
      </c>
      <c r="K2882" t="s">
        <v>158</v>
      </c>
      <c r="L2882" t="s">
        <v>11632</v>
      </c>
      <c r="M2882">
        <v>56264</v>
      </c>
      <c r="N2882">
        <v>14372</v>
      </c>
      <c r="O2882" t="s">
        <v>11633</v>
      </c>
      <c r="P2882">
        <v>2</v>
      </c>
      <c r="Q2882" t="s">
        <v>11634</v>
      </c>
      <c r="R2882" t="s">
        <v>11635</v>
      </c>
      <c r="S2882">
        <v>166</v>
      </c>
      <c r="T2882" t="s">
        <v>37</v>
      </c>
      <c r="U2882" t="s">
        <v>38</v>
      </c>
      <c r="V2882" t="s">
        <v>350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11636</v>
      </c>
      <c r="C2883">
        <v>21</v>
      </c>
      <c r="D2883">
        <v>91</v>
      </c>
      <c r="E2883">
        <v>150</v>
      </c>
      <c r="F2883">
        <v>150</v>
      </c>
      <c r="G2883" t="s">
        <v>7045</v>
      </c>
      <c r="H2883">
        <v>979</v>
      </c>
      <c r="I2883">
        <v>2104000</v>
      </c>
      <c r="J2883" t="s">
        <v>6979</v>
      </c>
      <c r="K2883" t="s">
        <v>801</v>
      </c>
      <c r="L2883" t="s">
        <v>11637</v>
      </c>
      <c r="M2883">
        <v>1595</v>
      </c>
      <c r="N2883">
        <v>1679</v>
      </c>
      <c r="O2883" t="s">
        <v>11636</v>
      </c>
      <c r="P2883">
        <v>3</v>
      </c>
      <c r="Q2883" t="s">
        <v>11638</v>
      </c>
      <c r="R2883" t="s">
        <v>11639</v>
      </c>
      <c r="S2883">
        <v>19</v>
      </c>
      <c r="T2883" t="s">
        <v>37</v>
      </c>
      <c r="U2883" t="s">
        <v>38</v>
      </c>
      <c r="V2883" t="s">
        <v>350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3209</v>
      </c>
      <c r="C2884">
        <v>217</v>
      </c>
      <c r="D2884">
        <v>105</v>
      </c>
      <c r="E2884">
        <v>260</v>
      </c>
      <c r="F2884">
        <v>1000</v>
      </c>
      <c r="G2884" t="s">
        <v>246</v>
      </c>
      <c r="H2884">
        <v>20000</v>
      </c>
      <c r="I2884">
        <v>28501651</v>
      </c>
      <c r="J2884" t="s">
        <v>1861</v>
      </c>
      <c r="K2884" t="s">
        <v>464</v>
      </c>
      <c r="L2884" t="s">
        <v>7088</v>
      </c>
      <c r="M2884">
        <v>88037</v>
      </c>
      <c r="N2884">
        <v>39473</v>
      </c>
      <c r="O2884" t="s">
        <v>1002</v>
      </c>
      <c r="P2884">
        <v>0</v>
      </c>
      <c r="Q2884" t="s">
        <v>7089</v>
      </c>
      <c r="R2884" t="s">
        <v>7090</v>
      </c>
      <c r="S2884">
        <v>201</v>
      </c>
      <c r="T2884" t="s">
        <v>37</v>
      </c>
      <c r="U2884" t="s">
        <v>38</v>
      </c>
      <c r="V2884" t="s">
        <v>350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7931</v>
      </c>
      <c r="C2885">
        <v>94</v>
      </c>
      <c r="D2885">
        <v>125</v>
      </c>
      <c r="E2885">
        <v>0</v>
      </c>
      <c r="F2885">
        <v>968</v>
      </c>
      <c r="G2885" t="s">
        <v>225</v>
      </c>
      <c r="H2885">
        <v>22000</v>
      </c>
      <c r="I2885">
        <v>1172769</v>
      </c>
      <c r="J2885" t="s">
        <v>893</v>
      </c>
      <c r="K2885" t="s">
        <v>112</v>
      </c>
      <c r="L2885" t="s">
        <v>11640</v>
      </c>
      <c r="M2885">
        <v>28068</v>
      </c>
      <c r="N2885">
        <v>37606</v>
      </c>
      <c r="O2885" t="s">
        <v>6667</v>
      </c>
      <c r="P2885">
        <v>2</v>
      </c>
      <c r="Q2885" t="s">
        <v>11641</v>
      </c>
      <c r="R2885" t="s">
        <v>11642</v>
      </c>
      <c r="S2885">
        <v>108</v>
      </c>
      <c r="T2885" t="s">
        <v>37</v>
      </c>
      <c r="U2885" t="s">
        <v>435</v>
      </c>
      <c r="V2885" t="s">
        <v>350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11643</v>
      </c>
      <c r="C2886">
        <v>364</v>
      </c>
      <c r="D2886">
        <v>102</v>
      </c>
      <c r="E2886">
        <v>139</v>
      </c>
      <c r="F2886">
        <v>850</v>
      </c>
      <c r="G2886" t="s">
        <v>11644</v>
      </c>
      <c r="H2886">
        <v>8000</v>
      </c>
      <c r="I2886">
        <v>17738570</v>
      </c>
      <c r="J2886" t="s">
        <v>151</v>
      </c>
      <c r="K2886" t="s">
        <v>628</v>
      </c>
      <c r="L2886" t="s">
        <v>11645</v>
      </c>
      <c r="M2886">
        <v>351274</v>
      </c>
      <c r="N2886">
        <v>13631</v>
      </c>
      <c r="O2886" t="s">
        <v>7065</v>
      </c>
      <c r="P2886">
        <v>2</v>
      </c>
      <c r="Q2886" t="s">
        <v>11646</v>
      </c>
      <c r="R2886" t="s">
        <v>11647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11648</v>
      </c>
      <c r="C2887">
        <v>19</v>
      </c>
      <c r="D2887">
        <v>87</v>
      </c>
      <c r="E2887">
        <v>29</v>
      </c>
      <c r="F2887">
        <v>147</v>
      </c>
      <c r="G2887" t="s">
        <v>11649</v>
      </c>
      <c r="H2887">
        <v>683</v>
      </c>
      <c r="I2887">
        <v>1200000</v>
      </c>
      <c r="J2887" t="s">
        <v>675</v>
      </c>
      <c r="K2887" t="s">
        <v>927</v>
      </c>
      <c r="L2887" t="s">
        <v>11650</v>
      </c>
      <c r="M2887">
        <v>922</v>
      </c>
      <c r="N2887">
        <v>1139</v>
      </c>
      <c r="O2887" t="s">
        <v>11651</v>
      </c>
      <c r="P2887">
        <v>1</v>
      </c>
      <c r="Q2887" t="s">
        <v>11652</v>
      </c>
      <c r="R2887" t="s">
        <v>11653</v>
      </c>
      <c r="S2887">
        <v>23</v>
      </c>
      <c r="T2887" t="s">
        <v>37</v>
      </c>
      <c r="U2887" t="s">
        <v>38</v>
      </c>
      <c r="V2887" t="s">
        <v>350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7947</v>
      </c>
      <c r="C2888">
        <v>129</v>
      </c>
      <c r="D2888">
        <v>118</v>
      </c>
      <c r="E2888">
        <v>41</v>
      </c>
      <c r="F2888">
        <v>442</v>
      </c>
      <c r="G2888" t="s">
        <v>1652</v>
      </c>
      <c r="H2888">
        <v>2000</v>
      </c>
      <c r="I2888">
        <v>1150403</v>
      </c>
      <c r="J2888" t="s">
        <v>839</v>
      </c>
      <c r="K2888" t="s">
        <v>631</v>
      </c>
      <c r="L2888" t="s">
        <v>11654</v>
      </c>
      <c r="M2888">
        <v>14143</v>
      </c>
      <c r="N2888">
        <v>3474</v>
      </c>
      <c r="O2888" t="s">
        <v>5848</v>
      </c>
      <c r="P2888">
        <v>4</v>
      </c>
      <c r="Q2888" t="s">
        <v>11655</v>
      </c>
      <c r="R2888" t="s">
        <v>11656</v>
      </c>
      <c r="S2888">
        <v>102</v>
      </c>
      <c r="T2888" t="s">
        <v>37</v>
      </c>
      <c r="U2888" t="s">
        <v>38</v>
      </c>
      <c r="V2888" t="s">
        <v>350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7216</v>
      </c>
      <c r="C2889">
        <v>71</v>
      </c>
      <c r="D2889">
        <v>115</v>
      </c>
      <c r="E2889">
        <v>187</v>
      </c>
      <c r="F2889">
        <v>887</v>
      </c>
      <c r="G2889" t="s">
        <v>6341</v>
      </c>
      <c r="H2889">
        <v>14000</v>
      </c>
      <c r="I2889">
        <v>403932</v>
      </c>
      <c r="J2889" t="s">
        <v>1828</v>
      </c>
      <c r="K2889" t="s">
        <v>952</v>
      </c>
      <c r="L2889" t="s">
        <v>11657</v>
      </c>
      <c r="M2889">
        <v>5254</v>
      </c>
      <c r="N2889">
        <v>17104</v>
      </c>
      <c r="O2889" t="s">
        <v>1092</v>
      </c>
      <c r="P2889">
        <v>4</v>
      </c>
      <c r="Q2889" t="s">
        <v>11658</v>
      </c>
      <c r="R2889" t="s">
        <v>11659</v>
      </c>
      <c r="S2889">
        <v>92</v>
      </c>
      <c r="T2889" t="s">
        <v>37</v>
      </c>
      <c r="U2889" t="s">
        <v>56</v>
      </c>
      <c r="V2889" t="s">
        <v>350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2317</v>
      </c>
      <c r="C2890">
        <v>93</v>
      </c>
      <c r="D2890">
        <v>91</v>
      </c>
      <c r="E2890">
        <v>83</v>
      </c>
      <c r="F2890">
        <v>794</v>
      </c>
      <c r="G2890" t="s">
        <v>1464</v>
      </c>
      <c r="H2890">
        <v>3000</v>
      </c>
      <c r="I2890">
        <v>1712111</v>
      </c>
      <c r="J2890" t="s">
        <v>3330</v>
      </c>
      <c r="K2890" t="s">
        <v>384</v>
      </c>
      <c r="L2890" t="s">
        <v>11660</v>
      </c>
      <c r="M2890">
        <v>7199</v>
      </c>
      <c r="N2890">
        <v>7875</v>
      </c>
      <c r="O2890" t="s">
        <v>681</v>
      </c>
      <c r="P2890">
        <v>0</v>
      </c>
      <c r="Q2890" t="s">
        <v>11661</v>
      </c>
      <c r="R2890" t="s">
        <v>11662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10241</v>
      </c>
      <c r="C2891">
        <v>399</v>
      </c>
      <c r="D2891">
        <v>88</v>
      </c>
      <c r="E2891">
        <v>115</v>
      </c>
      <c r="F2891">
        <v>304</v>
      </c>
      <c r="G2891" t="s">
        <v>11663</v>
      </c>
      <c r="H2891">
        <v>1000</v>
      </c>
      <c r="I2891">
        <v>1024175</v>
      </c>
      <c r="J2891" t="s">
        <v>5352</v>
      </c>
      <c r="K2891" t="s">
        <v>11664</v>
      </c>
      <c r="L2891" t="s">
        <v>11665</v>
      </c>
      <c r="M2891">
        <v>82331</v>
      </c>
      <c r="N2891">
        <v>2011</v>
      </c>
      <c r="O2891" t="s">
        <v>10364</v>
      </c>
      <c r="P2891">
        <v>6</v>
      </c>
      <c r="Q2891" t="s">
        <v>11666</v>
      </c>
      <c r="R2891" t="s">
        <v>11667</v>
      </c>
      <c r="S2891">
        <v>297</v>
      </c>
      <c r="T2891" t="s">
        <v>37</v>
      </c>
      <c r="U2891" t="s">
        <v>56</v>
      </c>
      <c r="V2891" t="s">
        <v>350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336</v>
      </c>
      <c r="C2892">
        <v>110</v>
      </c>
      <c r="D2892">
        <v>127</v>
      </c>
      <c r="E2892">
        <v>11000</v>
      </c>
      <c r="F2892">
        <v>116</v>
      </c>
      <c r="G2892" t="s">
        <v>11668</v>
      </c>
      <c r="H2892">
        <v>306</v>
      </c>
      <c r="I2892">
        <v>301305</v>
      </c>
      <c r="J2892" t="s">
        <v>3391</v>
      </c>
      <c r="K2892" t="s">
        <v>11669</v>
      </c>
      <c r="L2892" t="s">
        <v>11670</v>
      </c>
      <c r="M2892">
        <v>31414</v>
      </c>
      <c r="N2892">
        <v>796</v>
      </c>
      <c r="O2892" t="s">
        <v>11671</v>
      </c>
      <c r="P2892">
        <v>0</v>
      </c>
      <c r="Q2892" t="s">
        <v>11672</v>
      </c>
      <c r="R2892" t="s">
        <v>11673</v>
      </c>
      <c r="S2892">
        <v>180</v>
      </c>
      <c r="T2892" t="s">
        <v>11674</v>
      </c>
      <c r="U2892" t="s">
        <v>38</v>
      </c>
      <c r="V2892" t="s">
        <v>350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10967</v>
      </c>
      <c r="C2893">
        <v>285</v>
      </c>
      <c r="D2893">
        <v>94</v>
      </c>
      <c r="E2893">
        <v>122</v>
      </c>
      <c r="F2893">
        <v>383</v>
      </c>
      <c r="G2893" t="s">
        <v>11675</v>
      </c>
      <c r="H2893">
        <v>873</v>
      </c>
      <c r="I2893">
        <v>51872378</v>
      </c>
      <c r="J2893" t="s">
        <v>755</v>
      </c>
      <c r="K2893" t="s">
        <v>969</v>
      </c>
      <c r="L2893" t="s">
        <v>11676</v>
      </c>
      <c r="M2893">
        <v>88241</v>
      </c>
      <c r="N2893">
        <v>2812</v>
      </c>
      <c r="O2893" t="s">
        <v>857</v>
      </c>
      <c r="P2893">
        <v>0</v>
      </c>
      <c r="Q2893" t="s">
        <v>11677</v>
      </c>
      <c r="R2893" t="s">
        <v>11678</v>
      </c>
      <c r="S2893">
        <v>266</v>
      </c>
      <c r="T2893" t="s">
        <v>37</v>
      </c>
      <c r="U2893" t="s">
        <v>38</v>
      </c>
      <c r="V2893" t="s">
        <v>350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11679</v>
      </c>
      <c r="C2894">
        <v>2</v>
      </c>
      <c r="D2894">
        <v>115</v>
      </c>
      <c r="E2894">
        <v>32</v>
      </c>
      <c r="F2894">
        <v>29</v>
      </c>
      <c r="G2894" t="s">
        <v>11680</v>
      </c>
      <c r="H2894">
        <v>14000</v>
      </c>
      <c r="I2894">
        <v>31662</v>
      </c>
      <c r="J2894" t="s">
        <v>546</v>
      </c>
      <c r="K2894" t="s">
        <v>158</v>
      </c>
      <c r="L2894" t="s">
        <v>11681</v>
      </c>
      <c r="M2894">
        <v>90</v>
      </c>
      <c r="N2894">
        <v>14133</v>
      </c>
      <c r="O2894" t="s">
        <v>11682</v>
      </c>
      <c r="P2894">
        <v>1</v>
      </c>
      <c r="R2894" t="s">
        <v>11683</v>
      </c>
      <c r="S2894">
        <v>1</v>
      </c>
      <c r="T2894" t="s">
        <v>37</v>
      </c>
      <c r="U2894" t="s">
        <v>3480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11684</v>
      </c>
      <c r="C2895">
        <v>61</v>
      </c>
      <c r="D2895">
        <v>90</v>
      </c>
      <c r="E2895">
        <v>0</v>
      </c>
      <c r="F2895">
        <v>234</v>
      </c>
      <c r="G2895" t="s">
        <v>9782</v>
      </c>
      <c r="H2895">
        <v>477</v>
      </c>
      <c r="I2895">
        <v>28399192</v>
      </c>
      <c r="J2895" t="s">
        <v>11685</v>
      </c>
      <c r="K2895" t="s">
        <v>11686</v>
      </c>
      <c r="L2895" t="s">
        <v>11687</v>
      </c>
      <c r="M2895">
        <v>5663</v>
      </c>
      <c r="N2895">
        <v>1483</v>
      </c>
      <c r="O2895" t="s">
        <v>463</v>
      </c>
      <c r="P2895">
        <v>0</v>
      </c>
      <c r="Q2895" t="s">
        <v>11688</v>
      </c>
      <c r="R2895" t="s">
        <v>11689</v>
      </c>
      <c r="S2895">
        <v>106</v>
      </c>
      <c r="T2895" t="s">
        <v>37</v>
      </c>
      <c r="U2895" t="s">
        <v>243</v>
      </c>
      <c r="V2895" t="s">
        <v>84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1590</v>
      </c>
      <c r="C2896">
        <v>242</v>
      </c>
      <c r="D2896">
        <v>102</v>
      </c>
      <c r="E2896">
        <v>43</v>
      </c>
      <c r="F2896">
        <v>113</v>
      </c>
      <c r="G2896" t="s">
        <v>11690</v>
      </c>
      <c r="H2896">
        <v>170</v>
      </c>
      <c r="I2896">
        <v>2035566</v>
      </c>
      <c r="J2896" t="s">
        <v>11691</v>
      </c>
      <c r="K2896" t="s">
        <v>11692</v>
      </c>
      <c r="L2896" t="s">
        <v>11693</v>
      </c>
      <c r="M2896">
        <v>77305</v>
      </c>
      <c r="N2896">
        <v>931</v>
      </c>
      <c r="O2896" t="s">
        <v>11694</v>
      </c>
      <c r="P2896">
        <v>0</v>
      </c>
      <c r="Q2896" t="s">
        <v>11695</v>
      </c>
      <c r="R2896" t="s">
        <v>11696</v>
      </c>
      <c r="S2896">
        <v>162</v>
      </c>
      <c r="T2896" t="s">
        <v>37</v>
      </c>
      <c r="U2896" t="s">
        <v>727</v>
      </c>
      <c r="V2896" t="s">
        <v>350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1128</v>
      </c>
      <c r="C2897">
        <v>62</v>
      </c>
      <c r="D2897">
        <v>100</v>
      </c>
      <c r="E2897">
        <v>218</v>
      </c>
      <c r="F2897">
        <v>91</v>
      </c>
      <c r="G2897" t="s">
        <v>11697</v>
      </c>
      <c r="H2897">
        <v>581</v>
      </c>
      <c r="J2897" t="s">
        <v>1031</v>
      </c>
      <c r="K2897" t="s">
        <v>10474</v>
      </c>
      <c r="L2897" t="s">
        <v>11698</v>
      </c>
      <c r="M2897">
        <v>16281</v>
      </c>
      <c r="N2897">
        <v>931</v>
      </c>
      <c r="O2897" t="s">
        <v>11699</v>
      </c>
      <c r="P2897">
        <v>0</v>
      </c>
      <c r="Q2897" t="s">
        <v>11700</v>
      </c>
      <c r="R2897" t="s">
        <v>11701</v>
      </c>
      <c r="S2897">
        <v>96</v>
      </c>
      <c r="T2897" t="s">
        <v>11702</v>
      </c>
      <c r="U2897" t="s">
        <v>182</v>
      </c>
      <c r="V2897" t="s">
        <v>350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840</v>
      </c>
      <c r="C2898">
        <v>121</v>
      </c>
      <c r="D2898">
        <v>117</v>
      </c>
      <c r="E2898">
        <v>18000</v>
      </c>
      <c r="F2898">
        <v>543</v>
      </c>
      <c r="G2898" t="s">
        <v>5129</v>
      </c>
      <c r="H2898">
        <v>18000</v>
      </c>
      <c r="I2898">
        <v>21078145</v>
      </c>
      <c r="J2898" t="s">
        <v>760</v>
      </c>
      <c r="K2898" t="s">
        <v>840</v>
      </c>
      <c r="L2898" t="s">
        <v>11703</v>
      </c>
      <c r="M2898">
        <v>26493</v>
      </c>
      <c r="N2898">
        <v>20456</v>
      </c>
      <c r="O2898" t="s">
        <v>6122</v>
      </c>
      <c r="P2898">
        <v>0</v>
      </c>
      <c r="Q2898" t="s">
        <v>11704</v>
      </c>
      <c r="R2898" t="s">
        <v>11705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7178</v>
      </c>
      <c r="C2899">
        <v>83</v>
      </c>
      <c r="D2899">
        <v>109</v>
      </c>
      <c r="E2899">
        <v>97</v>
      </c>
      <c r="F2899">
        <v>355</v>
      </c>
      <c r="G2899" t="s">
        <v>7188</v>
      </c>
      <c r="H2899">
        <v>13000</v>
      </c>
      <c r="I2899">
        <v>14060950</v>
      </c>
      <c r="J2899" t="s">
        <v>1473</v>
      </c>
      <c r="K2899" t="s">
        <v>11706</v>
      </c>
      <c r="L2899" t="s">
        <v>11707</v>
      </c>
      <c r="M2899">
        <v>14354</v>
      </c>
      <c r="N2899">
        <v>14347</v>
      </c>
      <c r="O2899" t="s">
        <v>11708</v>
      </c>
      <c r="P2899">
        <v>1</v>
      </c>
      <c r="Q2899" t="s">
        <v>11709</v>
      </c>
      <c r="R2899" t="s">
        <v>11710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846</v>
      </c>
      <c r="C2900">
        <v>122</v>
      </c>
      <c r="D2900">
        <v>121</v>
      </c>
      <c r="E2900">
        <v>12000</v>
      </c>
      <c r="F2900">
        <v>975</v>
      </c>
      <c r="G2900" t="s">
        <v>275</v>
      </c>
      <c r="H2900">
        <v>11000</v>
      </c>
      <c r="I2900">
        <v>12281500</v>
      </c>
      <c r="J2900" t="s">
        <v>3592</v>
      </c>
      <c r="K2900" t="s">
        <v>226</v>
      </c>
      <c r="L2900" t="s">
        <v>11711</v>
      </c>
      <c r="M2900">
        <v>163492</v>
      </c>
      <c r="N2900">
        <v>23602</v>
      </c>
      <c r="O2900" t="s">
        <v>1187</v>
      </c>
      <c r="P2900">
        <v>3</v>
      </c>
      <c r="Q2900" t="s">
        <v>11712</v>
      </c>
      <c r="R2900" t="s">
        <v>11713</v>
      </c>
      <c r="S2900">
        <v>460</v>
      </c>
      <c r="T2900" t="s">
        <v>37</v>
      </c>
      <c r="U2900" t="s">
        <v>38</v>
      </c>
      <c r="V2900" t="s">
        <v>350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11714</v>
      </c>
      <c r="C2901">
        <v>88</v>
      </c>
      <c r="D2901">
        <v>111</v>
      </c>
      <c r="E2901">
        <v>28</v>
      </c>
      <c r="F2901">
        <v>1000</v>
      </c>
      <c r="G2901" t="s">
        <v>421</v>
      </c>
      <c r="H2901">
        <v>6000</v>
      </c>
      <c r="J2901" t="s">
        <v>3285</v>
      </c>
      <c r="K2901" t="s">
        <v>139</v>
      </c>
      <c r="L2901" t="s">
        <v>11715</v>
      </c>
      <c r="M2901">
        <v>9957</v>
      </c>
      <c r="N2901">
        <v>9244</v>
      </c>
      <c r="O2901" t="s">
        <v>11716</v>
      </c>
      <c r="P2901">
        <v>1</v>
      </c>
      <c r="Q2901" t="s">
        <v>11717</v>
      </c>
      <c r="R2901" t="s">
        <v>11718</v>
      </c>
      <c r="S2901">
        <v>35</v>
      </c>
      <c r="T2901" t="s">
        <v>37</v>
      </c>
      <c r="U2901" t="s">
        <v>435</v>
      </c>
      <c r="V2901" t="s">
        <v>3399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10816</v>
      </c>
      <c r="C2902">
        <v>120</v>
      </c>
      <c r="D2902">
        <v>100</v>
      </c>
      <c r="E2902">
        <v>164</v>
      </c>
      <c r="F2902">
        <v>99</v>
      </c>
      <c r="G2902" t="s">
        <v>1123</v>
      </c>
      <c r="H2902">
        <v>18000</v>
      </c>
      <c r="I2902">
        <v>10725228</v>
      </c>
      <c r="J2902" t="s">
        <v>1357</v>
      </c>
      <c r="K2902" t="s">
        <v>99</v>
      </c>
      <c r="L2902" t="s">
        <v>11719</v>
      </c>
      <c r="M2902">
        <v>75675</v>
      </c>
      <c r="N2902">
        <v>32288</v>
      </c>
      <c r="O2902" t="s">
        <v>11720</v>
      </c>
      <c r="P2902">
        <v>1</v>
      </c>
      <c r="Q2902" t="s">
        <v>11721</v>
      </c>
      <c r="R2902" t="s">
        <v>11722</v>
      </c>
      <c r="S2902">
        <v>365</v>
      </c>
      <c r="T2902" t="s">
        <v>37</v>
      </c>
      <c r="U2902" t="s">
        <v>38</v>
      </c>
      <c r="V2902" t="s">
        <v>350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7216</v>
      </c>
      <c r="C2903">
        <v>225</v>
      </c>
      <c r="D2903">
        <v>109</v>
      </c>
      <c r="E2903">
        <v>187</v>
      </c>
      <c r="F2903">
        <v>204</v>
      </c>
      <c r="G2903" t="s">
        <v>1968</v>
      </c>
      <c r="H2903">
        <v>818</v>
      </c>
      <c r="I2903">
        <v>214966</v>
      </c>
      <c r="J2903" t="s">
        <v>1018</v>
      </c>
      <c r="K2903" t="s">
        <v>1209</v>
      </c>
      <c r="L2903" t="s">
        <v>11723</v>
      </c>
      <c r="M2903">
        <v>28483</v>
      </c>
      <c r="N2903">
        <v>1813</v>
      </c>
      <c r="O2903" t="s">
        <v>7291</v>
      </c>
      <c r="P2903">
        <v>0</v>
      </c>
      <c r="Q2903" t="s">
        <v>11724</v>
      </c>
      <c r="R2903" t="s">
        <v>11725</v>
      </c>
      <c r="S2903">
        <v>176</v>
      </c>
      <c r="T2903" t="s">
        <v>37</v>
      </c>
      <c r="U2903" t="s">
        <v>38</v>
      </c>
      <c r="V2903" t="s">
        <v>350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11726</v>
      </c>
      <c r="C2904">
        <v>130</v>
      </c>
      <c r="D2904">
        <v>93</v>
      </c>
      <c r="E2904">
        <v>261</v>
      </c>
      <c r="F2904">
        <v>697</v>
      </c>
      <c r="G2904" t="s">
        <v>838</v>
      </c>
      <c r="H2904">
        <v>783</v>
      </c>
      <c r="J2904" t="s">
        <v>7540</v>
      </c>
      <c r="K2904" t="s">
        <v>525</v>
      </c>
      <c r="L2904" t="s">
        <v>11727</v>
      </c>
      <c r="M2904">
        <v>14193</v>
      </c>
      <c r="N2904">
        <v>3700</v>
      </c>
      <c r="O2904" t="s">
        <v>1398</v>
      </c>
      <c r="P2904">
        <v>1</v>
      </c>
      <c r="Q2904" t="s">
        <v>11728</v>
      </c>
      <c r="R2904" t="s">
        <v>11729</v>
      </c>
      <c r="S2904">
        <v>106</v>
      </c>
      <c r="T2904" t="s">
        <v>37</v>
      </c>
      <c r="U2904" t="s">
        <v>38</v>
      </c>
      <c r="V2904" t="s">
        <v>350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11730</v>
      </c>
      <c r="C2905">
        <v>167</v>
      </c>
      <c r="D2905">
        <v>101</v>
      </c>
      <c r="E2905">
        <v>10</v>
      </c>
      <c r="F2905">
        <v>472</v>
      </c>
      <c r="G2905" t="s">
        <v>11731</v>
      </c>
      <c r="H2905">
        <v>1000</v>
      </c>
      <c r="I2905">
        <v>11956207</v>
      </c>
      <c r="J2905" t="s">
        <v>2889</v>
      </c>
      <c r="K2905" t="s">
        <v>11732</v>
      </c>
      <c r="L2905" t="s">
        <v>11733</v>
      </c>
      <c r="M2905">
        <v>24012</v>
      </c>
      <c r="N2905">
        <v>3142</v>
      </c>
      <c r="O2905" t="s">
        <v>3101</v>
      </c>
      <c r="P2905">
        <v>2</v>
      </c>
      <c r="Q2905" t="s">
        <v>11734</v>
      </c>
      <c r="R2905" t="s">
        <v>11735</v>
      </c>
      <c r="S2905">
        <v>126</v>
      </c>
      <c r="T2905" t="s">
        <v>37</v>
      </c>
      <c r="U2905" t="s">
        <v>38</v>
      </c>
      <c r="V2905" t="s">
        <v>350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424</v>
      </c>
      <c r="B2906" t="s">
        <v>11736</v>
      </c>
      <c r="C2906">
        <v>7</v>
      </c>
      <c r="D2906">
        <v>101</v>
      </c>
      <c r="E2906">
        <v>19</v>
      </c>
      <c r="F2906">
        <v>135</v>
      </c>
      <c r="G2906" t="s">
        <v>11737</v>
      </c>
      <c r="H2906">
        <v>490</v>
      </c>
      <c r="J2906" t="s">
        <v>1100</v>
      </c>
      <c r="K2906" t="s">
        <v>10042</v>
      </c>
      <c r="L2906" t="s">
        <v>11738</v>
      </c>
      <c r="M2906">
        <v>3256</v>
      </c>
      <c r="N2906">
        <v>1166</v>
      </c>
      <c r="O2906" t="s">
        <v>11739</v>
      </c>
      <c r="P2906">
        <v>2</v>
      </c>
      <c r="Q2906" t="s">
        <v>11740</v>
      </c>
      <c r="R2906" t="s">
        <v>11741</v>
      </c>
      <c r="S2906">
        <v>44</v>
      </c>
      <c r="T2906" t="s">
        <v>37</v>
      </c>
      <c r="U2906" t="s">
        <v>38</v>
      </c>
      <c r="V2906" t="s">
        <v>3822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1538</v>
      </c>
      <c r="C2907">
        <v>226</v>
      </c>
      <c r="D2907">
        <v>106</v>
      </c>
      <c r="E2907">
        <v>44</v>
      </c>
      <c r="F2907">
        <v>552</v>
      </c>
      <c r="G2907" t="s">
        <v>478</v>
      </c>
      <c r="H2907">
        <v>33000</v>
      </c>
      <c r="I2907">
        <v>5949693</v>
      </c>
      <c r="J2907" t="s">
        <v>715</v>
      </c>
      <c r="K2907" t="s">
        <v>1999</v>
      </c>
      <c r="L2907" t="s">
        <v>11742</v>
      </c>
      <c r="M2907">
        <v>114762</v>
      </c>
      <c r="N2907">
        <v>34351</v>
      </c>
      <c r="O2907" t="s">
        <v>9539</v>
      </c>
      <c r="P2907">
        <v>1</v>
      </c>
      <c r="Q2907" t="s">
        <v>11743</v>
      </c>
      <c r="R2907" t="s">
        <v>11744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11745</v>
      </c>
      <c r="C2908">
        <v>185</v>
      </c>
      <c r="D2908">
        <v>94</v>
      </c>
      <c r="E2908">
        <v>39</v>
      </c>
      <c r="F2908">
        <v>18</v>
      </c>
      <c r="G2908" t="s">
        <v>11746</v>
      </c>
      <c r="H2908">
        <v>77</v>
      </c>
      <c r="I2908">
        <v>9030581</v>
      </c>
      <c r="J2908" t="s">
        <v>1469</v>
      </c>
      <c r="K2908" t="s">
        <v>11747</v>
      </c>
      <c r="L2908" t="s">
        <v>11748</v>
      </c>
      <c r="M2908">
        <v>132386</v>
      </c>
      <c r="N2908">
        <v>156</v>
      </c>
      <c r="O2908" t="s">
        <v>11749</v>
      </c>
      <c r="P2908">
        <v>0</v>
      </c>
      <c r="Q2908" t="s">
        <v>11750</v>
      </c>
      <c r="R2908" t="s">
        <v>11751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11133</v>
      </c>
      <c r="C2909">
        <v>177</v>
      </c>
      <c r="D2909">
        <v>140</v>
      </c>
      <c r="E2909">
        <v>3000</v>
      </c>
      <c r="F2909">
        <v>322</v>
      </c>
      <c r="G2909" t="s">
        <v>890</v>
      </c>
      <c r="H2909">
        <v>963</v>
      </c>
      <c r="I2909">
        <v>4157491</v>
      </c>
      <c r="J2909" t="s">
        <v>11752</v>
      </c>
      <c r="K2909" t="s">
        <v>4449</v>
      </c>
      <c r="L2909" t="s">
        <v>11753</v>
      </c>
      <c r="M2909">
        <v>79330</v>
      </c>
      <c r="N2909">
        <v>2894</v>
      </c>
      <c r="O2909" t="s">
        <v>11754</v>
      </c>
      <c r="P2909">
        <v>0</v>
      </c>
      <c r="Q2909" t="s">
        <v>11755</v>
      </c>
      <c r="R2909" t="s">
        <v>11756</v>
      </c>
      <c r="S2909">
        <v>690</v>
      </c>
      <c r="T2909" t="s">
        <v>37</v>
      </c>
      <c r="U2909" t="s">
        <v>5497</v>
      </c>
      <c r="V2909" t="s">
        <v>350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10529</v>
      </c>
      <c r="C2910">
        <v>28</v>
      </c>
      <c r="D2910">
        <v>132</v>
      </c>
      <c r="E2910">
        <v>44</v>
      </c>
      <c r="F2910">
        <v>241</v>
      </c>
      <c r="G2910" t="s">
        <v>559</v>
      </c>
      <c r="H2910">
        <v>1000</v>
      </c>
      <c r="I2910">
        <v>1508689</v>
      </c>
      <c r="J2910" t="s">
        <v>151</v>
      </c>
      <c r="K2910" t="s">
        <v>107</v>
      </c>
      <c r="L2910" t="s">
        <v>11757</v>
      </c>
      <c r="M2910">
        <v>5648</v>
      </c>
      <c r="N2910">
        <v>2004</v>
      </c>
      <c r="O2910" t="s">
        <v>670</v>
      </c>
      <c r="P2910">
        <v>2</v>
      </c>
      <c r="Q2910" t="s">
        <v>11758</v>
      </c>
      <c r="R2910" t="s">
        <v>11759</v>
      </c>
      <c r="S2910">
        <v>50</v>
      </c>
      <c r="T2910" t="s">
        <v>37</v>
      </c>
      <c r="U2910" t="s">
        <v>38</v>
      </c>
      <c r="V2910" t="s">
        <v>350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11760</v>
      </c>
      <c r="C2911">
        <v>48</v>
      </c>
      <c r="D2911">
        <v>99</v>
      </c>
      <c r="E2911">
        <v>220</v>
      </c>
      <c r="F2911">
        <v>599</v>
      </c>
      <c r="G2911" t="s">
        <v>11761</v>
      </c>
      <c r="H2911">
        <v>812</v>
      </c>
      <c r="I2911">
        <v>1227324</v>
      </c>
      <c r="J2911" t="s">
        <v>937</v>
      </c>
      <c r="K2911" t="s">
        <v>1652</v>
      </c>
      <c r="L2911" t="s">
        <v>11762</v>
      </c>
      <c r="M2911">
        <v>6921</v>
      </c>
      <c r="N2911">
        <v>3337</v>
      </c>
      <c r="O2911" t="s">
        <v>3372</v>
      </c>
      <c r="P2911">
        <v>3</v>
      </c>
      <c r="Q2911" t="s">
        <v>11763</v>
      </c>
      <c r="R2911" t="s">
        <v>11764</v>
      </c>
      <c r="S2911">
        <v>48</v>
      </c>
      <c r="T2911" t="s">
        <v>37</v>
      </c>
      <c r="U2911" t="s">
        <v>38</v>
      </c>
      <c r="V2911" t="s">
        <v>350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10811</v>
      </c>
      <c r="C2912">
        <v>116</v>
      </c>
      <c r="D2912">
        <v>90</v>
      </c>
      <c r="E2912">
        <v>34</v>
      </c>
      <c r="F2912">
        <v>506</v>
      </c>
      <c r="G2912" t="s">
        <v>2982</v>
      </c>
      <c r="H2912">
        <v>966</v>
      </c>
      <c r="I2912">
        <v>4360548</v>
      </c>
      <c r="J2912" t="s">
        <v>715</v>
      </c>
      <c r="K2912" t="s">
        <v>1536</v>
      </c>
      <c r="L2912" t="s">
        <v>11765</v>
      </c>
      <c r="M2912">
        <v>13371</v>
      </c>
      <c r="N2912">
        <v>2661</v>
      </c>
      <c r="O2912" t="s">
        <v>1327</v>
      </c>
      <c r="P2912">
        <v>7</v>
      </c>
      <c r="Q2912" t="s">
        <v>11766</v>
      </c>
      <c r="R2912" t="s">
        <v>11767</v>
      </c>
      <c r="S2912">
        <v>60</v>
      </c>
      <c r="T2912" t="s">
        <v>37</v>
      </c>
      <c r="U2912" t="s">
        <v>38</v>
      </c>
      <c r="V2912" t="s">
        <v>350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11768</v>
      </c>
      <c r="C2913">
        <v>391</v>
      </c>
      <c r="D2913">
        <v>105</v>
      </c>
      <c r="E2913">
        <v>20</v>
      </c>
      <c r="F2913">
        <v>844</v>
      </c>
      <c r="G2913" t="s">
        <v>588</v>
      </c>
      <c r="H2913">
        <v>22000</v>
      </c>
      <c r="I2913">
        <v>26589953</v>
      </c>
      <c r="J2913" t="s">
        <v>223</v>
      </c>
      <c r="K2913" t="s">
        <v>850</v>
      </c>
      <c r="L2913" t="s">
        <v>11769</v>
      </c>
      <c r="M2913">
        <v>165792</v>
      </c>
      <c r="N2913">
        <v>26233</v>
      </c>
      <c r="O2913" t="s">
        <v>1437</v>
      </c>
      <c r="P2913">
        <v>1</v>
      </c>
      <c r="Q2913" t="s">
        <v>11770</v>
      </c>
      <c r="R2913" t="s">
        <v>11771</v>
      </c>
      <c r="S2913">
        <v>392</v>
      </c>
      <c r="T2913" t="s">
        <v>37</v>
      </c>
      <c r="U2913" t="s">
        <v>38</v>
      </c>
      <c r="V2913" t="s">
        <v>350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11772</v>
      </c>
      <c r="C2914">
        <v>117</v>
      </c>
      <c r="D2914">
        <v>108</v>
      </c>
      <c r="E2914">
        <v>60</v>
      </c>
      <c r="F2914">
        <v>168</v>
      </c>
      <c r="G2914" t="s">
        <v>4139</v>
      </c>
      <c r="H2914">
        <v>18000</v>
      </c>
      <c r="I2914">
        <v>1039869</v>
      </c>
      <c r="J2914" t="s">
        <v>893</v>
      </c>
      <c r="K2914" t="s">
        <v>99</v>
      </c>
      <c r="L2914" t="s">
        <v>11773</v>
      </c>
      <c r="M2914">
        <v>14757</v>
      </c>
      <c r="N2914">
        <v>18739</v>
      </c>
      <c r="O2914" t="s">
        <v>11774</v>
      </c>
      <c r="P2914">
        <v>5</v>
      </c>
      <c r="Q2914" t="s">
        <v>11775</v>
      </c>
      <c r="R2914" t="s">
        <v>11776</v>
      </c>
      <c r="S2914">
        <v>51</v>
      </c>
      <c r="T2914" t="s">
        <v>37</v>
      </c>
      <c r="U2914" t="s">
        <v>182</v>
      </c>
      <c r="V2914" t="s">
        <v>350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1384</v>
      </c>
      <c r="C2915">
        <v>24</v>
      </c>
      <c r="D2915">
        <v>69</v>
      </c>
      <c r="E2915">
        <v>383</v>
      </c>
      <c r="F2915">
        <v>191</v>
      </c>
      <c r="G2915" t="s">
        <v>11777</v>
      </c>
      <c r="H2915">
        <v>912</v>
      </c>
      <c r="I2915">
        <v>48092846</v>
      </c>
      <c r="J2915" t="s">
        <v>1281</v>
      </c>
      <c r="K2915" t="s">
        <v>8046</v>
      </c>
      <c r="L2915" t="s">
        <v>11778</v>
      </c>
      <c r="M2915">
        <v>61753</v>
      </c>
      <c r="N2915">
        <v>1833</v>
      </c>
      <c r="O2915" t="s">
        <v>11779</v>
      </c>
      <c r="P2915">
        <v>0</v>
      </c>
      <c r="Q2915" t="s">
        <v>11780</v>
      </c>
      <c r="R2915" t="s">
        <v>11781</v>
      </c>
      <c r="S2915">
        <v>133</v>
      </c>
      <c r="T2915" t="s">
        <v>37</v>
      </c>
      <c r="U2915" t="s">
        <v>38</v>
      </c>
      <c r="V2915" t="s">
        <v>188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11782</v>
      </c>
      <c r="C2916">
        <v>86</v>
      </c>
      <c r="D2916">
        <v>148</v>
      </c>
      <c r="E2916">
        <v>16</v>
      </c>
      <c r="F2916">
        <v>489</v>
      </c>
      <c r="G2916" t="s">
        <v>11783</v>
      </c>
      <c r="H2916">
        <v>717</v>
      </c>
      <c r="I2916">
        <v>1110186</v>
      </c>
      <c r="J2916" t="s">
        <v>729</v>
      </c>
      <c r="K2916" t="s">
        <v>11784</v>
      </c>
      <c r="L2916" t="s">
        <v>11785</v>
      </c>
      <c r="M2916">
        <v>31943</v>
      </c>
      <c r="N2916">
        <v>1730</v>
      </c>
      <c r="O2916" t="s">
        <v>3969</v>
      </c>
      <c r="P2916">
        <v>2</v>
      </c>
      <c r="Q2916" t="s">
        <v>11786</v>
      </c>
      <c r="R2916" t="s">
        <v>11787</v>
      </c>
      <c r="S2916">
        <v>224</v>
      </c>
      <c r="T2916" t="s">
        <v>10486</v>
      </c>
      <c r="U2916" t="s">
        <v>3480</v>
      </c>
      <c r="V2916" t="s">
        <v>350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424</v>
      </c>
      <c r="B2917" t="s">
        <v>11788</v>
      </c>
      <c r="C2917">
        <v>41</v>
      </c>
      <c r="D2917">
        <v>118</v>
      </c>
      <c r="E2917">
        <v>50</v>
      </c>
      <c r="F2917">
        <v>655</v>
      </c>
      <c r="G2917" t="s">
        <v>1437</v>
      </c>
      <c r="H2917">
        <v>968</v>
      </c>
      <c r="I2917">
        <v>1089445</v>
      </c>
      <c r="J2917" t="s">
        <v>5231</v>
      </c>
      <c r="K2917" t="s">
        <v>249</v>
      </c>
      <c r="L2917" t="s">
        <v>11789</v>
      </c>
      <c r="M2917">
        <v>2676</v>
      </c>
      <c r="N2917">
        <v>4270</v>
      </c>
      <c r="O2917" t="s">
        <v>1087</v>
      </c>
      <c r="P2917">
        <v>0</v>
      </c>
      <c r="Q2917" t="s">
        <v>11790</v>
      </c>
      <c r="R2917" t="s">
        <v>11791</v>
      </c>
      <c r="S2917">
        <v>33</v>
      </c>
      <c r="T2917" t="s">
        <v>37</v>
      </c>
      <c r="U2917" t="s">
        <v>182</v>
      </c>
      <c r="V2917" t="s">
        <v>84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2519</v>
      </c>
      <c r="C2918">
        <v>304</v>
      </c>
      <c r="D2918">
        <v>132</v>
      </c>
      <c r="E2918">
        <v>607</v>
      </c>
      <c r="F2918">
        <v>259</v>
      </c>
      <c r="G2918" t="s">
        <v>11226</v>
      </c>
      <c r="H2918">
        <v>1000</v>
      </c>
      <c r="I2918">
        <v>204565000</v>
      </c>
      <c r="J2918" t="s">
        <v>4189</v>
      </c>
      <c r="K2918" t="s">
        <v>5549</v>
      </c>
      <c r="L2918" t="s">
        <v>11792</v>
      </c>
      <c r="M2918">
        <v>284252</v>
      </c>
      <c r="N2918">
        <v>2466</v>
      </c>
      <c r="O2918" t="s">
        <v>11793</v>
      </c>
      <c r="P2918">
        <v>0</v>
      </c>
      <c r="Q2918" t="s">
        <v>11794</v>
      </c>
      <c r="R2918" t="s">
        <v>11795</v>
      </c>
      <c r="S2918">
        <v>1058</v>
      </c>
      <c r="T2918" t="s">
        <v>37</v>
      </c>
      <c r="U2918" t="s">
        <v>38</v>
      </c>
      <c r="V2918" t="s">
        <v>350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251</v>
      </c>
      <c r="C2919">
        <v>385</v>
      </c>
      <c r="D2919">
        <v>130</v>
      </c>
      <c r="E2919">
        <v>14000</v>
      </c>
      <c r="F2919">
        <v>366</v>
      </c>
      <c r="G2919" t="s">
        <v>11796</v>
      </c>
      <c r="H2919">
        <v>813</v>
      </c>
      <c r="I2919">
        <v>260000000</v>
      </c>
      <c r="J2919" t="s">
        <v>891</v>
      </c>
      <c r="K2919" t="s">
        <v>1145</v>
      </c>
      <c r="L2919" t="s">
        <v>11797</v>
      </c>
      <c r="M2919">
        <v>412454</v>
      </c>
      <c r="N2919">
        <v>2047</v>
      </c>
      <c r="O2919" t="s">
        <v>8460</v>
      </c>
      <c r="P2919">
        <v>0</v>
      </c>
      <c r="Q2919" t="s">
        <v>11798</v>
      </c>
      <c r="R2919" t="s">
        <v>11799</v>
      </c>
      <c r="S2919">
        <v>962</v>
      </c>
      <c r="T2919" t="s">
        <v>37</v>
      </c>
      <c r="U2919" t="s">
        <v>38</v>
      </c>
      <c r="V2919" t="s">
        <v>84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848</v>
      </c>
      <c r="C2920">
        <v>145</v>
      </c>
      <c r="D2920">
        <v>95</v>
      </c>
      <c r="E2920">
        <v>80</v>
      </c>
      <c r="F2920">
        <v>1000</v>
      </c>
      <c r="G2920" t="s">
        <v>5366</v>
      </c>
      <c r="H2920">
        <v>3000</v>
      </c>
      <c r="I2920">
        <v>101736215</v>
      </c>
      <c r="J2920" t="s">
        <v>809</v>
      </c>
      <c r="K2920" t="s">
        <v>2385</v>
      </c>
      <c r="L2920" t="s">
        <v>11800</v>
      </c>
      <c r="M2920">
        <v>315549</v>
      </c>
      <c r="N2920">
        <v>8134</v>
      </c>
      <c r="O2920" t="s">
        <v>1595</v>
      </c>
      <c r="P2920">
        <v>6</v>
      </c>
      <c r="Q2920" t="s">
        <v>11801</v>
      </c>
      <c r="R2920" t="s">
        <v>11802</v>
      </c>
      <c r="S2920">
        <v>789</v>
      </c>
      <c r="T2920" t="s">
        <v>37</v>
      </c>
      <c r="U2920" t="s">
        <v>38</v>
      </c>
      <c r="V2920" t="s">
        <v>350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11803</v>
      </c>
      <c r="C2921">
        <v>99</v>
      </c>
      <c r="D2921">
        <v>80</v>
      </c>
      <c r="E2921">
        <v>2</v>
      </c>
      <c r="F2921">
        <v>186</v>
      </c>
      <c r="G2921" t="s">
        <v>1395</v>
      </c>
      <c r="H2921">
        <v>6000</v>
      </c>
      <c r="I2921">
        <v>71442</v>
      </c>
      <c r="J2921" t="s">
        <v>11804</v>
      </c>
      <c r="K2921" t="s">
        <v>387</v>
      </c>
      <c r="L2921" t="s">
        <v>11805</v>
      </c>
      <c r="M2921">
        <v>12029</v>
      </c>
      <c r="N2921">
        <v>6829</v>
      </c>
      <c r="O2921" t="s">
        <v>11806</v>
      </c>
      <c r="P2921">
        <v>0</v>
      </c>
      <c r="Q2921" t="s">
        <v>11807</v>
      </c>
      <c r="R2921" t="s">
        <v>11808</v>
      </c>
      <c r="S2921">
        <v>32</v>
      </c>
      <c r="T2921" t="s">
        <v>726</v>
      </c>
      <c r="U2921" t="s">
        <v>727</v>
      </c>
      <c r="V2921" t="s">
        <v>84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5229</v>
      </c>
      <c r="C2922">
        <v>29</v>
      </c>
      <c r="D2922">
        <v>94</v>
      </c>
      <c r="E2922">
        <v>23</v>
      </c>
      <c r="F2922">
        <v>148</v>
      </c>
      <c r="G2922" t="s">
        <v>3466</v>
      </c>
      <c r="H2922">
        <v>400</v>
      </c>
      <c r="I2922">
        <v>79817937</v>
      </c>
      <c r="J2922" t="s">
        <v>11809</v>
      </c>
      <c r="K2922" t="s">
        <v>1481</v>
      </c>
      <c r="L2922" t="s">
        <v>11810</v>
      </c>
      <c r="M2922">
        <v>39798</v>
      </c>
      <c r="N2922">
        <v>1044</v>
      </c>
      <c r="O2922" t="s">
        <v>11811</v>
      </c>
      <c r="P2922">
        <v>1</v>
      </c>
      <c r="Q2922" t="s">
        <v>11812</v>
      </c>
      <c r="R2922" t="s">
        <v>11813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685</v>
      </c>
      <c r="C2923">
        <v>77</v>
      </c>
      <c r="D2923">
        <v>122</v>
      </c>
      <c r="E2923">
        <v>167</v>
      </c>
      <c r="F2923">
        <v>807</v>
      </c>
      <c r="G2923" t="s">
        <v>1683</v>
      </c>
      <c r="H2923">
        <v>997</v>
      </c>
      <c r="I2923">
        <v>91547205</v>
      </c>
      <c r="J2923" t="s">
        <v>816</v>
      </c>
      <c r="K2923" t="s">
        <v>9087</v>
      </c>
      <c r="L2923" t="s">
        <v>11814</v>
      </c>
      <c r="M2923">
        <v>34579</v>
      </c>
      <c r="N2923">
        <v>5165</v>
      </c>
      <c r="O2923" t="s">
        <v>3490</v>
      </c>
      <c r="P2923">
        <v>8</v>
      </c>
      <c r="Q2923" t="s">
        <v>11815</v>
      </c>
      <c r="R2923" t="s">
        <v>11816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685</v>
      </c>
      <c r="C2924">
        <v>91</v>
      </c>
      <c r="D2924">
        <v>102</v>
      </c>
      <c r="E2924">
        <v>167</v>
      </c>
      <c r="F2924">
        <v>436</v>
      </c>
      <c r="G2924" t="s">
        <v>7079</v>
      </c>
      <c r="H2924">
        <v>656</v>
      </c>
      <c r="I2924">
        <v>75074950</v>
      </c>
      <c r="J2924" t="s">
        <v>1188</v>
      </c>
      <c r="K2924" t="s">
        <v>9543</v>
      </c>
      <c r="L2924" t="s">
        <v>11817</v>
      </c>
      <c r="M2924">
        <v>22147</v>
      </c>
      <c r="N2924">
        <v>2754</v>
      </c>
      <c r="O2924" t="s">
        <v>452</v>
      </c>
      <c r="P2924">
        <v>0</v>
      </c>
      <c r="Q2924" t="s">
        <v>11818</v>
      </c>
      <c r="R2924" t="s">
        <v>11819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6871</v>
      </c>
      <c r="C2925">
        <v>148</v>
      </c>
      <c r="D2925">
        <v>116</v>
      </c>
      <c r="E2925">
        <v>120</v>
      </c>
      <c r="F2925">
        <v>664</v>
      </c>
      <c r="G2925" t="s">
        <v>7133</v>
      </c>
      <c r="H2925">
        <v>12000</v>
      </c>
      <c r="I2925">
        <v>78900000</v>
      </c>
      <c r="J2925" t="s">
        <v>68</v>
      </c>
      <c r="K2925" t="s">
        <v>554</v>
      </c>
      <c r="L2925" t="s">
        <v>11820</v>
      </c>
      <c r="M2925">
        <v>91414</v>
      </c>
      <c r="N2925">
        <v>16539</v>
      </c>
      <c r="O2925" t="s">
        <v>5068</v>
      </c>
      <c r="P2925">
        <v>2</v>
      </c>
      <c r="Q2925" t="s">
        <v>11821</v>
      </c>
      <c r="R2925" t="s">
        <v>11822</v>
      </c>
      <c r="S2925">
        <v>359</v>
      </c>
      <c r="T2925" t="s">
        <v>37</v>
      </c>
      <c r="U2925" t="s">
        <v>38</v>
      </c>
      <c r="V2925" t="s">
        <v>84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308</v>
      </c>
      <c r="C2926">
        <v>61</v>
      </c>
      <c r="D2926">
        <v>78</v>
      </c>
      <c r="E2926">
        <v>293</v>
      </c>
      <c r="F2926">
        <v>567</v>
      </c>
      <c r="G2926" t="s">
        <v>890</v>
      </c>
      <c r="H2926">
        <v>759</v>
      </c>
      <c r="I2926">
        <v>72217000</v>
      </c>
      <c r="J2926" t="s">
        <v>809</v>
      </c>
      <c r="K2926" t="s">
        <v>6745</v>
      </c>
      <c r="L2926" t="s">
        <v>11823</v>
      </c>
      <c r="M2926">
        <v>216486</v>
      </c>
      <c r="N2926">
        <v>2462</v>
      </c>
      <c r="O2926" t="s">
        <v>9739</v>
      </c>
      <c r="P2926">
        <v>1</v>
      </c>
      <c r="Q2926" t="s">
        <v>11824</v>
      </c>
      <c r="R2926" t="s">
        <v>11825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11826</v>
      </c>
      <c r="C2927">
        <v>84</v>
      </c>
      <c r="D2927">
        <v>114</v>
      </c>
      <c r="E2927">
        <v>139</v>
      </c>
      <c r="F2927">
        <v>793</v>
      </c>
      <c r="G2927" t="s">
        <v>2331</v>
      </c>
      <c r="H2927">
        <v>2000</v>
      </c>
      <c r="I2927">
        <v>79568000</v>
      </c>
      <c r="J2927" t="s">
        <v>1314</v>
      </c>
      <c r="K2927" t="s">
        <v>493</v>
      </c>
      <c r="L2927" t="s">
        <v>11827</v>
      </c>
      <c r="M2927">
        <v>71842</v>
      </c>
      <c r="N2927">
        <v>4537</v>
      </c>
      <c r="O2927" t="s">
        <v>11828</v>
      </c>
      <c r="P2927">
        <v>0</v>
      </c>
      <c r="Q2927" t="s">
        <v>11829</v>
      </c>
      <c r="R2927" t="s">
        <v>11830</v>
      </c>
      <c r="S2927">
        <v>152</v>
      </c>
      <c r="T2927" t="s">
        <v>37</v>
      </c>
      <c r="U2927" t="s">
        <v>38</v>
      </c>
      <c r="V2927" t="s">
        <v>84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578</v>
      </c>
      <c r="C2928">
        <v>83</v>
      </c>
      <c r="D2928">
        <v>112</v>
      </c>
      <c r="E2928">
        <v>608</v>
      </c>
      <c r="F2928">
        <v>733</v>
      </c>
      <c r="G2928" t="s">
        <v>1278</v>
      </c>
      <c r="H2928">
        <v>11000</v>
      </c>
      <c r="I2928">
        <v>65500000</v>
      </c>
      <c r="J2928" t="s">
        <v>3060</v>
      </c>
      <c r="K2928" t="s">
        <v>253</v>
      </c>
      <c r="L2928" t="s">
        <v>11831</v>
      </c>
      <c r="M2928">
        <v>66966</v>
      </c>
      <c r="N2928">
        <v>22479</v>
      </c>
      <c r="O2928" t="s">
        <v>595</v>
      </c>
      <c r="P2928">
        <v>1</v>
      </c>
      <c r="Q2928" t="s">
        <v>11832</v>
      </c>
      <c r="R2928" t="s">
        <v>11833</v>
      </c>
      <c r="S2928">
        <v>175</v>
      </c>
      <c r="T2928" t="s">
        <v>37</v>
      </c>
      <c r="U2928" t="s">
        <v>38</v>
      </c>
      <c r="V2928" t="s">
        <v>350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11834</v>
      </c>
      <c r="C2929">
        <v>216</v>
      </c>
      <c r="D2929">
        <v>110</v>
      </c>
      <c r="E2929">
        <v>16</v>
      </c>
      <c r="F2929">
        <v>11</v>
      </c>
      <c r="G2929" t="s">
        <v>11835</v>
      </c>
      <c r="H2929">
        <v>93</v>
      </c>
      <c r="I2929">
        <v>70011073</v>
      </c>
      <c r="J2929" t="s">
        <v>11836</v>
      </c>
      <c r="K2929" t="s">
        <v>11837</v>
      </c>
      <c r="L2929" t="s">
        <v>11838</v>
      </c>
      <c r="M2929">
        <v>57996</v>
      </c>
      <c r="N2929">
        <v>146</v>
      </c>
      <c r="O2929" t="s">
        <v>11839</v>
      </c>
      <c r="P2929">
        <v>0</v>
      </c>
      <c r="Q2929" t="s">
        <v>11840</v>
      </c>
      <c r="R2929" t="s">
        <v>11841</v>
      </c>
      <c r="S2929">
        <v>349</v>
      </c>
      <c r="T2929" t="s">
        <v>37</v>
      </c>
      <c r="U2929" t="s">
        <v>38</v>
      </c>
      <c r="V2929" t="s">
        <v>350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4030</v>
      </c>
      <c r="C2930">
        <v>107</v>
      </c>
      <c r="D2930">
        <v>104</v>
      </c>
      <c r="E2930">
        <v>98</v>
      </c>
      <c r="F2930">
        <v>920</v>
      </c>
      <c r="G2930" t="s">
        <v>1804</v>
      </c>
      <c r="H2930">
        <v>17000</v>
      </c>
      <c r="I2930">
        <v>65269010</v>
      </c>
      <c r="J2930" t="s">
        <v>11842</v>
      </c>
      <c r="K2930" t="s">
        <v>277</v>
      </c>
      <c r="L2930" t="s">
        <v>11843</v>
      </c>
      <c r="M2930">
        <v>90938</v>
      </c>
      <c r="N2930">
        <v>21380</v>
      </c>
      <c r="O2930" t="s">
        <v>11844</v>
      </c>
      <c r="P2930">
        <v>0</v>
      </c>
      <c r="Q2930" t="s">
        <v>11845</v>
      </c>
      <c r="R2930" t="s">
        <v>11846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11847</v>
      </c>
      <c r="C2931">
        <v>63</v>
      </c>
      <c r="D2931">
        <v>81</v>
      </c>
      <c r="E2931">
        <v>406</v>
      </c>
      <c r="F2931">
        <v>616</v>
      </c>
      <c r="G2931" t="s">
        <v>697</v>
      </c>
      <c r="H2931">
        <v>13000</v>
      </c>
      <c r="I2931">
        <v>63071133</v>
      </c>
      <c r="J2931" t="s">
        <v>11848</v>
      </c>
      <c r="K2931" t="s">
        <v>530</v>
      </c>
      <c r="L2931" t="s">
        <v>11849</v>
      </c>
      <c r="M2931">
        <v>42892</v>
      </c>
      <c r="N2931">
        <v>17035</v>
      </c>
      <c r="O2931" t="s">
        <v>4487</v>
      </c>
      <c r="P2931">
        <v>0</v>
      </c>
      <c r="Q2931" t="s">
        <v>11850</v>
      </c>
      <c r="R2931" t="s">
        <v>11851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858</v>
      </c>
      <c r="C2932">
        <v>140</v>
      </c>
      <c r="D2932">
        <v>154</v>
      </c>
      <c r="E2932">
        <v>16000</v>
      </c>
      <c r="F2932">
        <v>889</v>
      </c>
      <c r="G2932" t="s">
        <v>11852</v>
      </c>
      <c r="H2932">
        <v>22000</v>
      </c>
      <c r="I2932">
        <v>39647595</v>
      </c>
      <c r="J2932" t="s">
        <v>755</v>
      </c>
      <c r="K2932" t="s">
        <v>850</v>
      </c>
      <c r="L2932" t="s">
        <v>11853</v>
      </c>
      <c r="M2932">
        <v>239540</v>
      </c>
      <c r="N2932">
        <v>25522</v>
      </c>
      <c r="O2932" t="s">
        <v>2144</v>
      </c>
      <c r="P2932">
        <v>5</v>
      </c>
      <c r="Q2932" t="s">
        <v>11854</v>
      </c>
      <c r="R2932" t="s">
        <v>11855</v>
      </c>
      <c r="S2932">
        <v>462</v>
      </c>
      <c r="T2932" t="s">
        <v>37</v>
      </c>
      <c r="U2932" t="s">
        <v>38</v>
      </c>
      <c r="V2932" t="s">
        <v>350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3016</v>
      </c>
      <c r="C2933">
        <v>153</v>
      </c>
      <c r="D2933">
        <v>102</v>
      </c>
      <c r="E2933">
        <v>22</v>
      </c>
      <c r="F2933">
        <v>816</v>
      </c>
      <c r="G2933" t="s">
        <v>4746</v>
      </c>
      <c r="H2933">
        <v>1000</v>
      </c>
      <c r="I2933">
        <v>38087366</v>
      </c>
      <c r="J2933" t="s">
        <v>2005</v>
      </c>
      <c r="K2933" t="s">
        <v>5209</v>
      </c>
      <c r="L2933" t="s">
        <v>11856</v>
      </c>
      <c r="M2933">
        <v>113918</v>
      </c>
      <c r="N2933">
        <v>4065</v>
      </c>
      <c r="O2933" t="s">
        <v>5532</v>
      </c>
      <c r="P2933">
        <v>2</v>
      </c>
      <c r="Q2933" t="s">
        <v>11857</v>
      </c>
      <c r="R2933" t="s">
        <v>11858</v>
      </c>
      <c r="S2933">
        <v>165</v>
      </c>
      <c r="T2933" t="s">
        <v>37</v>
      </c>
      <c r="U2933" t="s">
        <v>38</v>
      </c>
      <c r="V2933" t="s">
        <v>350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742</v>
      </c>
      <c r="C2934">
        <v>414</v>
      </c>
      <c r="D2934">
        <v>89</v>
      </c>
      <c r="E2934">
        <v>128</v>
      </c>
      <c r="F2934">
        <v>371</v>
      </c>
      <c r="G2934" t="s">
        <v>1571</v>
      </c>
      <c r="H2934">
        <v>963</v>
      </c>
      <c r="I2934">
        <v>64572496</v>
      </c>
      <c r="J2934" t="s">
        <v>1233</v>
      </c>
      <c r="K2934" t="s">
        <v>1346</v>
      </c>
      <c r="L2934" t="s">
        <v>11859</v>
      </c>
      <c r="M2934">
        <v>204327</v>
      </c>
      <c r="N2934">
        <v>2054</v>
      </c>
      <c r="O2934" t="s">
        <v>11860</v>
      </c>
      <c r="P2934">
        <v>0</v>
      </c>
      <c r="Q2934" t="s">
        <v>11861</v>
      </c>
      <c r="R2934" t="s">
        <v>11862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3912</v>
      </c>
      <c r="C2935">
        <v>16</v>
      </c>
      <c r="D2935">
        <v>132</v>
      </c>
      <c r="E2935">
        <v>0</v>
      </c>
      <c r="F2935">
        <v>122</v>
      </c>
      <c r="G2935" t="s">
        <v>11863</v>
      </c>
      <c r="H2935">
        <v>405</v>
      </c>
      <c r="I2935">
        <v>30400000</v>
      </c>
      <c r="J2935" t="s">
        <v>1287</v>
      </c>
      <c r="K2935" t="s">
        <v>1777</v>
      </c>
      <c r="L2935" t="s">
        <v>11864</v>
      </c>
      <c r="M2935">
        <v>9503</v>
      </c>
      <c r="N2935">
        <v>914</v>
      </c>
      <c r="O2935" t="s">
        <v>11865</v>
      </c>
      <c r="P2935">
        <v>1</v>
      </c>
      <c r="Q2935" t="s">
        <v>11866</v>
      </c>
      <c r="R2935" t="s">
        <v>11867</v>
      </c>
      <c r="S2935">
        <v>68</v>
      </c>
      <c r="T2935" t="s">
        <v>37</v>
      </c>
      <c r="U2935" t="s">
        <v>56</v>
      </c>
      <c r="V2935" t="s">
        <v>84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1271</v>
      </c>
      <c r="C2936">
        <v>139</v>
      </c>
      <c r="D2936">
        <v>103</v>
      </c>
      <c r="E2936">
        <v>0</v>
      </c>
      <c r="F2936">
        <v>504</v>
      </c>
      <c r="G2936" t="s">
        <v>1138</v>
      </c>
      <c r="H2936">
        <v>629</v>
      </c>
      <c r="I2936">
        <v>42365600</v>
      </c>
      <c r="J2936" t="s">
        <v>11868</v>
      </c>
      <c r="K2936" t="s">
        <v>9360</v>
      </c>
      <c r="L2936" t="s">
        <v>11869</v>
      </c>
      <c r="M2936">
        <v>45890</v>
      </c>
      <c r="N2936">
        <v>2730</v>
      </c>
      <c r="O2936" t="s">
        <v>5658</v>
      </c>
      <c r="P2936">
        <v>0</v>
      </c>
      <c r="Q2936" t="s">
        <v>11870</v>
      </c>
      <c r="R2936" t="s">
        <v>11871</v>
      </c>
      <c r="S2936">
        <v>177</v>
      </c>
      <c r="T2936" t="s">
        <v>37</v>
      </c>
      <c r="U2936" t="s">
        <v>56</v>
      </c>
      <c r="V2936" t="s">
        <v>84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11872</v>
      </c>
      <c r="C2937">
        <v>111</v>
      </c>
      <c r="D2937">
        <v>93</v>
      </c>
      <c r="E2937">
        <v>33</v>
      </c>
      <c r="F2937">
        <v>135</v>
      </c>
      <c r="G2937" t="s">
        <v>11873</v>
      </c>
      <c r="H2937">
        <v>1000</v>
      </c>
      <c r="I2937">
        <v>37188667</v>
      </c>
      <c r="J2937" t="s">
        <v>1188</v>
      </c>
      <c r="K2937" t="s">
        <v>11874</v>
      </c>
      <c r="L2937" t="s">
        <v>11875</v>
      </c>
      <c r="M2937">
        <v>34219</v>
      </c>
      <c r="N2937">
        <v>1531</v>
      </c>
      <c r="O2937" t="s">
        <v>11876</v>
      </c>
      <c r="P2937">
        <v>1</v>
      </c>
      <c r="Q2937" t="s">
        <v>11877</v>
      </c>
      <c r="R2937" t="s">
        <v>11878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11879</v>
      </c>
      <c r="C2938">
        <v>229</v>
      </c>
      <c r="D2938">
        <v>93</v>
      </c>
      <c r="E2938">
        <v>166</v>
      </c>
      <c r="F2938">
        <v>281</v>
      </c>
      <c r="G2938" t="s">
        <v>11880</v>
      </c>
      <c r="H2938">
        <v>971</v>
      </c>
      <c r="I2938">
        <v>54724272</v>
      </c>
      <c r="J2938" t="s">
        <v>541</v>
      </c>
      <c r="K2938" t="s">
        <v>3870</v>
      </c>
      <c r="L2938" t="s">
        <v>11881</v>
      </c>
      <c r="M2938">
        <v>157051</v>
      </c>
      <c r="N2938">
        <v>2043</v>
      </c>
      <c r="O2938" t="s">
        <v>11882</v>
      </c>
      <c r="P2938">
        <v>0</v>
      </c>
      <c r="Q2938" t="s">
        <v>11883</v>
      </c>
      <c r="R2938" t="s">
        <v>11884</v>
      </c>
      <c r="S2938">
        <v>261</v>
      </c>
      <c r="T2938" t="s">
        <v>37</v>
      </c>
      <c r="U2938" t="s">
        <v>38</v>
      </c>
      <c r="V2938" t="s">
        <v>350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11885</v>
      </c>
      <c r="C2939">
        <v>112</v>
      </c>
      <c r="D2939">
        <v>172</v>
      </c>
      <c r="E2939">
        <v>76</v>
      </c>
      <c r="F2939">
        <v>78</v>
      </c>
      <c r="G2939" t="s">
        <v>10311</v>
      </c>
      <c r="H2939">
        <v>654</v>
      </c>
      <c r="J2939" t="s">
        <v>5035</v>
      </c>
      <c r="K2939" t="s">
        <v>10763</v>
      </c>
      <c r="L2939" t="s">
        <v>11886</v>
      </c>
      <c r="M2939">
        <v>76398</v>
      </c>
      <c r="N2939">
        <v>1306</v>
      </c>
      <c r="O2939" t="s">
        <v>11887</v>
      </c>
      <c r="P2939">
        <v>0</v>
      </c>
      <c r="Q2939" t="s">
        <v>11888</v>
      </c>
      <c r="R2939" t="s">
        <v>11889</v>
      </c>
      <c r="S2939">
        <v>258</v>
      </c>
      <c r="T2939" t="s">
        <v>37</v>
      </c>
      <c r="U2939" t="s">
        <v>38</v>
      </c>
      <c r="V2939" t="s">
        <v>11890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10959</v>
      </c>
      <c r="C2940">
        <v>207</v>
      </c>
      <c r="D2940">
        <v>96</v>
      </c>
      <c r="E2940">
        <v>132</v>
      </c>
      <c r="F2940">
        <v>933</v>
      </c>
      <c r="G2940" t="s">
        <v>1412</v>
      </c>
      <c r="H2940">
        <v>49000</v>
      </c>
      <c r="I2940">
        <v>31597131</v>
      </c>
      <c r="J2940" t="s">
        <v>1861</v>
      </c>
      <c r="K2940" t="s">
        <v>455</v>
      </c>
      <c r="L2940" t="s">
        <v>11891</v>
      </c>
      <c r="M2940">
        <v>97938</v>
      </c>
      <c r="N2940">
        <v>52138</v>
      </c>
      <c r="O2940" t="s">
        <v>820</v>
      </c>
      <c r="P2940">
        <v>0</v>
      </c>
      <c r="Q2940" t="s">
        <v>11892</v>
      </c>
      <c r="R2940" t="s">
        <v>11893</v>
      </c>
      <c r="S2940">
        <v>605</v>
      </c>
      <c r="T2940" t="s">
        <v>37</v>
      </c>
      <c r="U2940" t="s">
        <v>38</v>
      </c>
      <c r="V2940" t="s">
        <v>350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11894</v>
      </c>
      <c r="C2941">
        <v>198</v>
      </c>
      <c r="D2941">
        <v>89</v>
      </c>
      <c r="E2941">
        <v>66</v>
      </c>
      <c r="F2941">
        <v>1000</v>
      </c>
      <c r="G2941" t="s">
        <v>1581</v>
      </c>
      <c r="H2941">
        <v>137000</v>
      </c>
      <c r="I2941">
        <v>31691811</v>
      </c>
      <c r="J2941" t="s">
        <v>2118</v>
      </c>
      <c r="K2941" t="s">
        <v>4188</v>
      </c>
      <c r="L2941" t="s">
        <v>11895</v>
      </c>
      <c r="M2941">
        <v>57446</v>
      </c>
      <c r="N2941">
        <v>140268</v>
      </c>
      <c r="O2941" t="s">
        <v>3017</v>
      </c>
      <c r="P2941">
        <v>0</v>
      </c>
      <c r="Q2941" t="s">
        <v>11896</v>
      </c>
      <c r="R2941" t="s">
        <v>11897</v>
      </c>
      <c r="S2941">
        <v>369</v>
      </c>
      <c r="T2941" t="s">
        <v>37</v>
      </c>
      <c r="U2941" t="s">
        <v>38</v>
      </c>
      <c r="V2941" t="s">
        <v>350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11898</v>
      </c>
      <c r="C2942">
        <v>172</v>
      </c>
      <c r="D2942">
        <v>92</v>
      </c>
      <c r="E2942">
        <v>0</v>
      </c>
      <c r="F2942">
        <v>451</v>
      </c>
      <c r="G2942" t="s">
        <v>981</v>
      </c>
      <c r="H2942">
        <v>17000</v>
      </c>
      <c r="I2942">
        <v>31397498</v>
      </c>
      <c r="J2942" t="s">
        <v>2889</v>
      </c>
      <c r="K2942" t="s">
        <v>295</v>
      </c>
      <c r="L2942" t="s">
        <v>11899</v>
      </c>
      <c r="M2942">
        <v>44130</v>
      </c>
      <c r="N2942">
        <v>18765</v>
      </c>
      <c r="O2942" t="s">
        <v>3694</v>
      </c>
      <c r="P2942">
        <v>1</v>
      </c>
      <c r="Q2942" t="s">
        <v>11900</v>
      </c>
      <c r="R2942" t="s">
        <v>11901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11902</v>
      </c>
      <c r="C2943">
        <v>45</v>
      </c>
      <c r="D2943">
        <v>97</v>
      </c>
      <c r="E2943">
        <v>4</v>
      </c>
      <c r="F2943">
        <v>826</v>
      </c>
      <c r="G2943" t="s">
        <v>5366</v>
      </c>
      <c r="H2943">
        <v>1000</v>
      </c>
      <c r="I2943">
        <v>31179516</v>
      </c>
      <c r="J2943" t="s">
        <v>809</v>
      </c>
      <c r="K2943" t="s">
        <v>856</v>
      </c>
      <c r="L2943" t="s">
        <v>11903</v>
      </c>
      <c r="M2943">
        <v>5928</v>
      </c>
      <c r="N2943">
        <v>5006</v>
      </c>
      <c r="O2943" t="s">
        <v>10001</v>
      </c>
      <c r="P2943">
        <v>5</v>
      </c>
      <c r="Q2943" t="s">
        <v>11904</v>
      </c>
      <c r="R2943" t="s">
        <v>11905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2383</v>
      </c>
      <c r="C2944">
        <v>34</v>
      </c>
      <c r="D2944">
        <v>93</v>
      </c>
      <c r="E2944">
        <v>58</v>
      </c>
      <c r="F2944">
        <v>722</v>
      </c>
      <c r="G2944" t="s">
        <v>260</v>
      </c>
      <c r="H2944">
        <v>995</v>
      </c>
      <c r="I2944">
        <v>31155435</v>
      </c>
      <c r="J2944" t="s">
        <v>1269</v>
      </c>
      <c r="K2944" t="s">
        <v>1440</v>
      </c>
      <c r="L2944" t="s">
        <v>11906</v>
      </c>
      <c r="M2944">
        <v>42644</v>
      </c>
      <c r="N2944">
        <v>6105</v>
      </c>
      <c r="O2944" t="s">
        <v>677</v>
      </c>
      <c r="P2944">
        <v>2</v>
      </c>
      <c r="Q2944" t="s">
        <v>11907</v>
      </c>
      <c r="R2944" t="s">
        <v>11908</v>
      </c>
      <c r="S2944">
        <v>102</v>
      </c>
      <c r="T2944" t="s">
        <v>37</v>
      </c>
      <c r="U2944" t="s">
        <v>38</v>
      </c>
      <c r="V2944" t="s">
        <v>350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11909</v>
      </c>
      <c r="C2945">
        <v>75</v>
      </c>
      <c r="D2945">
        <v>89</v>
      </c>
      <c r="E2945">
        <v>53</v>
      </c>
      <c r="F2945">
        <v>84</v>
      </c>
      <c r="G2945" t="s">
        <v>11910</v>
      </c>
      <c r="H2945">
        <v>227</v>
      </c>
      <c r="I2945">
        <v>27281507</v>
      </c>
      <c r="J2945" t="s">
        <v>11911</v>
      </c>
      <c r="K2945" t="s">
        <v>5168</v>
      </c>
      <c r="L2945" t="s">
        <v>11912</v>
      </c>
      <c r="M2945">
        <v>33850</v>
      </c>
      <c r="N2945">
        <v>534</v>
      </c>
      <c r="O2945" t="s">
        <v>3547</v>
      </c>
      <c r="P2945">
        <v>0</v>
      </c>
      <c r="Q2945" t="s">
        <v>11913</v>
      </c>
      <c r="R2945" t="s">
        <v>11914</v>
      </c>
      <c r="S2945">
        <v>147</v>
      </c>
      <c r="T2945" t="s">
        <v>37</v>
      </c>
      <c r="U2945" t="s">
        <v>38</v>
      </c>
      <c r="V2945" t="s">
        <v>188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424</v>
      </c>
      <c r="B2946" t="s">
        <v>212</v>
      </c>
      <c r="C2946">
        <v>400</v>
      </c>
      <c r="D2946">
        <v>144</v>
      </c>
      <c r="E2946">
        <v>258</v>
      </c>
      <c r="F2946">
        <v>834</v>
      </c>
      <c r="G2946" t="s">
        <v>825</v>
      </c>
      <c r="H2946">
        <v>6000</v>
      </c>
      <c r="I2946">
        <v>167007184</v>
      </c>
      <c r="J2946" t="s">
        <v>50</v>
      </c>
      <c r="K2946" t="s">
        <v>139</v>
      </c>
      <c r="L2946" t="s">
        <v>826</v>
      </c>
      <c r="M2946">
        <v>470501</v>
      </c>
      <c r="N2946">
        <v>9125</v>
      </c>
      <c r="O2946" t="s">
        <v>827</v>
      </c>
      <c r="P2946">
        <v>1</v>
      </c>
      <c r="Q2946" t="s">
        <v>828</v>
      </c>
      <c r="R2946" t="s">
        <v>829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424</v>
      </c>
      <c r="B2947" t="s">
        <v>3668</v>
      </c>
      <c r="C2947">
        <v>128</v>
      </c>
      <c r="D2947">
        <v>123</v>
      </c>
      <c r="E2947">
        <v>278</v>
      </c>
      <c r="F2947">
        <v>898</v>
      </c>
      <c r="G2947" t="s">
        <v>1231</v>
      </c>
      <c r="H2947">
        <v>4000</v>
      </c>
      <c r="I2947">
        <v>25776062</v>
      </c>
      <c r="J2947" t="s">
        <v>4112</v>
      </c>
      <c r="K2947" t="s">
        <v>296</v>
      </c>
      <c r="L2947" t="s">
        <v>11915</v>
      </c>
      <c r="M2947">
        <v>61651</v>
      </c>
      <c r="N2947">
        <v>7072</v>
      </c>
      <c r="O2947" t="s">
        <v>3154</v>
      </c>
      <c r="P2947">
        <v>0</v>
      </c>
      <c r="Q2947" t="s">
        <v>11916</v>
      </c>
      <c r="R2947" t="s">
        <v>11917</v>
      </c>
      <c r="S2947">
        <v>271</v>
      </c>
      <c r="T2947" t="s">
        <v>37</v>
      </c>
      <c r="U2947" t="s">
        <v>38</v>
      </c>
      <c r="V2947" t="s">
        <v>350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11918</v>
      </c>
      <c r="C2948">
        <v>68</v>
      </c>
      <c r="D2948">
        <v>93</v>
      </c>
      <c r="E2948">
        <v>4</v>
      </c>
      <c r="F2948">
        <v>8</v>
      </c>
      <c r="G2948" t="s">
        <v>11919</v>
      </c>
      <c r="H2948">
        <v>28</v>
      </c>
      <c r="I2948">
        <v>25240988</v>
      </c>
      <c r="J2948" t="s">
        <v>1854</v>
      </c>
      <c r="K2948" t="s">
        <v>11920</v>
      </c>
      <c r="L2948" t="s">
        <v>11921</v>
      </c>
      <c r="M2948">
        <v>12383</v>
      </c>
      <c r="N2948">
        <v>52</v>
      </c>
      <c r="O2948" t="s">
        <v>11922</v>
      </c>
      <c r="P2948">
        <v>0</v>
      </c>
      <c r="Q2948" t="s">
        <v>11923</v>
      </c>
      <c r="R2948" t="s">
        <v>11924</v>
      </c>
      <c r="S2948">
        <v>50</v>
      </c>
      <c r="T2948" t="s">
        <v>37</v>
      </c>
      <c r="U2948" t="s">
        <v>38</v>
      </c>
      <c r="V2948" t="s">
        <v>84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11925</v>
      </c>
      <c r="C2949">
        <v>326</v>
      </c>
      <c r="D2949">
        <v>133</v>
      </c>
      <c r="E2949">
        <v>131</v>
      </c>
      <c r="F2949">
        <v>733</v>
      </c>
      <c r="G2949" t="s">
        <v>4317</v>
      </c>
      <c r="H2949">
        <v>8000</v>
      </c>
      <c r="I2949">
        <v>124868837</v>
      </c>
      <c r="J2949" t="s">
        <v>151</v>
      </c>
      <c r="K2949" t="s">
        <v>8492</v>
      </c>
      <c r="L2949" t="s">
        <v>11926</v>
      </c>
      <c r="M2949">
        <v>249688</v>
      </c>
      <c r="N2949">
        <v>10565</v>
      </c>
      <c r="O2949" t="s">
        <v>11927</v>
      </c>
      <c r="P2949">
        <v>0</v>
      </c>
      <c r="Q2949" t="s">
        <v>11928</v>
      </c>
      <c r="R2949" t="s">
        <v>11929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2209</v>
      </c>
      <c r="C2950">
        <v>128</v>
      </c>
      <c r="D2950">
        <v>121</v>
      </c>
      <c r="E2950">
        <v>131</v>
      </c>
      <c r="F2950">
        <v>599</v>
      </c>
      <c r="G2950" t="s">
        <v>1425</v>
      </c>
      <c r="H2950">
        <v>13000</v>
      </c>
      <c r="I2950">
        <v>22905674</v>
      </c>
      <c r="J2950" t="s">
        <v>937</v>
      </c>
      <c r="K2950" t="s">
        <v>604</v>
      </c>
      <c r="L2950" t="s">
        <v>11930</v>
      </c>
      <c r="M2950">
        <v>121676</v>
      </c>
      <c r="N2950">
        <v>14890</v>
      </c>
      <c r="O2950" t="s">
        <v>3372</v>
      </c>
      <c r="P2950">
        <v>2</v>
      </c>
      <c r="Q2950" t="s">
        <v>11931</v>
      </c>
      <c r="R2950" t="s">
        <v>11932</v>
      </c>
      <c r="S2950">
        <v>290</v>
      </c>
      <c r="T2950" t="s">
        <v>37</v>
      </c>
      <c r="U2950" t="s">
        <v>38</v>
      </c>
      <c r="V2950" t="s">
        <v>350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5013</v>
      </c>
      <c r="C2951">
        <v>161</v>
      </c>
      <c r="D2951">
        <v>102</v>
      </c>
      <c r="E2951">
        <v>0</v>
      </c>
      <c r="F2951">
        <v>555</v>
      </c>
      <c r="G2951" t="s">
        <v>1683</v>
      </c>
      <c r="H2951">
        <v>3000</v>
      </c>
      <c r="I2951">
        <v>25277561</v>
      </c>
      <c r="J2951" t="s">
        <v>816</v>
      </c>
      <c r="K2951" t="s">
        <v>532</v>
      </c>
      <c r="L2951" t="s">
        <v>11933</v>
      </c>
      <c r="M2951">
        <v>21672</v>
      </c>
      <c r="N2951">
        <v>5592</v>
      </c>
      <c r="O2951" t="s">
        <v>7467</v>
      </c>
      <c r="P2951">
        <v>10</v>
      </c>
      <c r="Q2951" t="s">
        <v>11934</v>
      </c>
      <c r="R2951" t="s">
        <v>11935</v>
      </c>
      <c r="S2951">
        <v>93</v>
      </c>
      <c r="T2951" t="s">
        <v>37</v>
      </c>
      <c r="U2951" t="s">
        <v>38</v>
      </c>
      <c r="V2951" t="s">
        <v>350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2498</v>
      </c>
      <c r="C2952">
        <v>70</v>
      </c>
      <c r="D2952">
        <v>102</v>
      </c>
      <c r="E2952">
        <v>287</v>
      </c>
      <c r="F2952">
        <v>79</v>
      </c>
      <c r="G2952" t="s">
        <v>11936</v>
      </c>
      <c r="H2952">
        <v>452</v>
      </c>
      <c r="J2952" t="s">
        <v>8008</v>
      </c>
      <c r="K2952" t="s">
        <v>11937</v>
      </c>
      <c r="L2952" t="s">
        <v>11938</v>
      </c>
      <c r="M2952">
        <v>3000</v>
      </c>
      <c r="N2952">
        <v>729</v>
      </c>
      <c r="O2952" t="s">
        <v>11939</v>
      </c>
      <c r="P2952">
        <v>1</v>
      </c>
      <c r="Q2952" t="s">
        <v>11940</v>
      </c>
      <c r="R2952" t="s">
        <v>11941</v>
      </c>
      <c r="S2952">
        <v>75</v>
      </c>
      <c r="T2952" t="s">
        <v>37</v>
      </c>
      <c r="U2952" t="s">
        <v>38</v>
      </c>
      <c r="V2952" t="s">
        <v>84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2187</v>
      </c>
      <c r="C2953">
        <v>164</v>
      </c>
      <c r="D2953">
        <v>99</v>
      </c>
      <c r="E2953">
        <v>192</v>
      </c>
      <c r="F2953">
        <v>282</v>
      </c>
      <c r="G2953" t="s">
        <v>11942</v>
      </c>
      <c r="H2953">
        <v>347</v>
      </c>
      <c r="I2953">
        <v>21133087</v>
      </c>
      <c r="J2953" t="s">
        <v>1342</v>
      </c>
      <c r="K2953" t="s">
        <v>5730</v>
      </c>
      <c r="L2953" t="s">
        <v>11943</v>
      </c>
      <c r="M2953">
        <v>62468</v>
      </c>
      <c r="N2953">
        <v>1254</v>
      </c>
      <c r="O2953" t="s">
        <v>11944</v>
      </c>
      <c r="P2953">
        <v>0</v>
      </c>
      <c r="Q2953" t="s">
        <v>11945</v>
      </c>
      <c r="R2953" t="s">
        <v>11946</v>
      </c>
      <c r="S2953">
        <v>374</v>
      </c>
      <c r="T2953" t="s">
        <v>37</v>
      </c>
      <c r="U2953" t="s">
        <v>38</v>
      </c>
      <c r="V2953" t="s">
        <v>350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11947</v>
      </c>
      <c r="H2954">
        <v>1000</v>
      </c>
      <c r="J2954" t="s">
        <v>11948</v>
      </c>
      <c r="K2954" t="s">
        <v>586</v>
      </c>
      <c r="L2954" t="s">
        <v>11949</v>
      </c>
      <c r="M2954">
        <v>173172</v>
      </c>
      <c r="N2954">
        <v>6091</v>
      </c>
      <c r="O2954" t="s">
        <v>11950</v>
      </c>
      <c r="P2954">
        <v>2</v>
      </c>
      <c r="Q2954" t="s">
        <v>11951</v>
      </c>
      <c r="R2954" t="s">
        <v>11952</v>
      </c>
      <c r="S2954">
        <v>302</v>
      </c>
      <c r="T2954" t="s">
        <v>37</v>
      </c>
      <c r="U2954" t="s">
        <v>38</v>
      </c>
      <c r="V2954" t="s">
        <v>1212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3433</v>
      </c>
      <c r="C2955">
        <v>354</v>
      </c>
      <c r="D2955">
        <v>98</v>
      </c>
      <c r="E2955">
        <v>350</v>
      </c>
      <c r="F2955">
        <v>322</v>
      </c>
      <c r="G2955" t="s">
        <v>11953</v>
      </c>
      <c r="H2955">
        <v>1000</v>
      </c>
      <c r="I2955">
        <v>37707719</v>
      </c>
      <c r="J2955" t="s">
        <v>760</v>
      </c>
      <c r="K2955" t="s">
        <v>456</v>
      </c>
      <c r="L2955" t="s">
        <v>11954</v>
      </c>
      <c r="M2955">
        <v>76094</v>
      </c>
      <c r="N2955">
        <v>2376</v>
      </c>
      <c r="O2955" t="s">
        <v>11955</v>
      </c>
      <c r="P2955">
        <v>2</v>
      </c>
      <c r="Q2955" t="s">
        <v>11956</v>
      </c>
      <c r="R2955" t="s">
        <v>11957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8851</v>
      </c>
      <c r="C2956">
        <v>125</v>
      </c>
      <c r="D2956">
        <v>118</v>
      </c>
      <c r="E2956">
        <v>57</v>
      </c>
      <c r="F2956">
        <v>805</v>
      </c>
      <c r="G2956" t="s">
        <v>2420</v>
      </c>
      <c r="H2956">
        <v>975</v>
      </c>
      <c r="I2956">
        <v>18761993</v>
      </c>
      <c r="J2956" t="s">
        <v>1188</v>
      </c>
      <c r="K2956" t="s">
        <v>1785</v>
      </c>
      <c r="L2956" t="s">
        <v>11958</v>
      </c>
      <c r="M2956">
        <v>19007</v>
      </c>
      <c r="N2956">
        <v>2944</v>
      </c>
      <c r="O2956" t="s">
        <v>1104</v>
      </c>
      <c r="P2956">
        <v>1</v>
      </c>
      <c r="Q2956" t="s">
        <v>11959</v>
      </c>
      <c r="R2956" t="s">
        <v>11960</v>
      </c>
      <c r="S2956">
        <v>219</v>
      </c>
      <c r="T2956" t="s">
        <v>37</v>
      </c>
      <c r="U2956" t="s">
        <v>38</v>
      </c>
      <c r="V2956" t="s">
        <v>350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11885</v>
      </c>
      <c r="C2957">
        <v>55</v>
      </c>
      <c r="D2957">
        <v>125</v>
      </c>
      <c r="E2957">
        <v>76</v>
      </c>
      <c r="F2957">
        <v>801</v>
      </c>
      <c r="G2957" t="s">
        <v>6067</v>
      </c>
      <c r="H2957">
        <v>1000</v>
      </c>
      <c r="J2957" t="s">
        <v>1861</v>
      </c>
      <c r="K2957" t="s">
        <v>1511</v>
      </c>
      <c r="L2957" t="s">
        <v>11961</v>
      </c>
      <c r="M2957">
        <v>20660</v>
      </c>
      <c r="N2957">
        <v>4659</v>
      </c>
      <c r="O2957" t="s">
        <v>8877</v>
      </c>
      <c r="P2957">
        <v>3</v>
      </c>
      <c r="Q2957" t="s">
        <v>11962</v>
      </c>
      <c r="R2957" t="s">
        <v>11963</v>
      </c>
      <c r="S2957">
        <v>123</v>
      </c>
      <c r="T2957" t="s">
        <v>37</v>
      </c>
      <c r="U2957" t="s">
        <v>56</v>
      </c>
      <c r="V2957" t="s">
        <v>350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10690</v>
      </c>
      <c r="C2958">
        <v>66</v>
      </c>
      <c r="D2958">
        <v>104</v>
      </c>
      <c r="E2958">
        <v>20</v>
      </c>
      <c r="F2958">
        <v>717</v>
      </c>
      <c r="G2958" t="s">
        <v>11964</v>
      </c>
      <c r="H2958">
        <v>836</v>
      </c>
      <c r="I2958">
        <v>18595716</v>
      </c>
      <c r="J2958" t="s">
        <v>1207</v>
      </c>
      <c r="K2958" t="s">
        <v>11965</v>
      </c>
      <c r="L2958" t="s">
        <v>11966</v>
      </c>
      <c r="M2958">
        <v>30462</v>
      </c>
      <c r="N2958">
        <v>3963</v>
      </c>
      <c r="O2958" t="s">
        <v>11967</v>
      </c>
      <c r="P2958">
        <v>3</v>
      </c>
      <c r="Q2958" t="s">
        <v>11968</v>
      </c>
      <c r="R2958" t="s">
        <v>11969</v>
      </c>
      <c r="S2958">
        <v>150</v>
      </c>
      <c r="T2958" t="s">
        <v>37</v>
      </c>
      <c r="U2958" t="s">
        <v>38</v>
      </c>
      <c r="V2958" t="s">
        <v>84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11970</v>
      </c>
      <c r="C2959">
        <v>191</v>
      </c>
      <c r="D2959">
        <v>109</v>
      </c>
      <c r="E2959">
        <v>14</v>
      </c>
      <c r="F2959">
        <v>376</v>
      </c>
      <c r="G2959" t="s">
        <v>507</v>
      </c>
      <c r="H2959">
        <v>733</v>
      </c>
      <c r="I2959">
        <v>31990064</v>
      </c>
      <c r="J2959" t="s">
        <v>1617</v>
      </c>
      <c r="K2959" t="s">
        <v>11927</v>
      </c>
      <c r="L2959" t="s">
        <v>11971</v>
      </c>
      <c r="M2959">
        <v>63390</v>
      </c>
      <c r="N2959">
        <v>2753</v>
      </c>
      <c r="O2959" t="s">
        <v>11972</v>
      </c>
      <c r="P2959">
        <v>2</v>
      </c>
      <c r="Q2959" t="s">
        <v>11973</v>
      </c>
      <c r="R2959" t="s">
        <v>11974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11975</v>
      </c>
      <c r="C2960">
        <v>33</v>
      </c>
      <c r="D2960">
        <v>86</v>
      </c>
      <c r="E2960">
        <v>17</v>
      </c>
      <c r="F2960">
        <v>581</v>
      </c>
      <c r="G2960" t="s">
        <v>1051</v>
      </c>
      <c r="H2960">
        <v>873</v>
      </c>
      <c r="I2960">
        <v>17321573</v>
      </c>
      <c r="J2960" t="s">
        <v>809</v>
      </c>
      <c r="K2960" t="s">
        <v>969</v>
      </c>
      <c r="L2960" t="s">
        <v>11976</v>
      </c>
      <c r="M2960">
        <v>3119</v>
      </c>
      <c r="N2960">
        <v>3646</v>
      </c>
      <c r="O2960" t="s">
        <v>298</v>
      </c>
      <c r="P2960">
        <v>5</v>
      </c>
      <c r="Q2960" t="s">
        <v>11977</v>
      </c>
      <c r="R2960" t="s">
        <v>11978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424</v>
      </c>
      <c r="B2961" t="s">
        <v>5977</v>
      </c>
      <c r="C2961">
        <v>433</v>
      </c>
      <c r="D2961">
        <v>115</v>
      </c>
      <c r="E2961">
        <v>729</v>
      </c>
      <c r="F2961">
        <v>622</v>
      </c>
      <c r="G2961" t="s">
        <v>8222</v>
      </c>
      <c r="H2961">
        <v>1000</v>
      </c>
      <c r="I2961">
        <v>17613460</v>
      </c>
      <c r="J2961" t="s">
        <v>3169</v>
      </c>
      <c r="K2961" t="s">
        <v>1274</v>
      </c>
      <c r="L2961" t="s">
        <v>11979</v>
      </c>
      <c r="M2961">
        <v>91082</v>
      </c>
      <c r="N2961">
        <v>3798</v>
      </c>
      <c r="O2961" t="s">
        <v>1009</v>
      </c>
      <c r="P2961">
        <v>0</v>
      </c>
      <c r="Q2961" t="s">
        <v>11980</v>
      </c>
      <c r="R2961" t="s">
        <v>11981</v>
      </c>
      <c r="S2961">
        <v>274</v>
      </c>
      <c r="T2961" t="s">
        <v>37</v>
      </c>
      <c r="U2961" t="s">
        <v>38</v>
      </c>
      <c r="V2961" t="s">
        <v>350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11982</v>
      </c>
      <c r="C2962">
        <v>66</v>
      </c>
      <c r="D2962">
        <v>92</v>
      </c>
      <c r="E2962">
        <v>226</v>
      </c>
      <c r="F2962">
        <v>580</v>
      </c>
      <c r="G2962" t="s">
        <v>449</v>
      </c>
      <c r="H2962">
        <v>1000</v>
      </c>
      <c r="I2962">
        <v>21088568</v>
      </c>
      <c r="J2962" t="s">
        <v>6731</v>
      </c>
      <c r="K2962" t="s">
        <v>32</v>
      </c>
      <c r="L2962" t="s">
        <v>11983</v>
      </c>
      <c r="M2962">
        <v>16646</v>
      </c>
      <c r="N2962">
        <v>3931</v>
      </c>
      <c r="O2962" t="s">
        <v>1524</v>
      </c>
      <c r="P2962">
        <v>1</v>
      </c>
      <c r="Q2962" t="s">
        <v>11984</v>
      </c>
      <c r="R2962" t="s">
        <v>11985</v>
      </c>
      <c r="S2962">
        <v>104</v>
      </c>
      <c r="T2962" t="s">
        <v>37</v>
      </c>
      <c r="U2962" t="s">
        <v>38</v>
      </c>
      <c r="V2962" t="s">
        <v>350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1703</v>
      </c>
      <c r="C2963">
        <v>37</v>
      </c>
      <c r="D2963">
        <v>91</v>
      </c>
      <c r="E2963">
        <v>25</v>
      </c>
      <c r="F2963">
        <v>611</v>
      </c>
      <c r="G2963" t="s">
        <v>1004</v>
      </c>
      <c r="H2963">
        <v>833</v>
      </c>
      <c r="I2963">
        <v>17292381</v>
      </c>
      <c r="J2963" t="s">
        <v>11986</v>
      </c>
      <c r="K2963" t="s">
        <v>733</v>
      </c>
      <c r="L2963" t="s">
        <v>11987</v>
      </c>
      <c r="M2963">
        <v>5794</v>
      </c>
      <c r="N2963">
        <v>4551</v>
      </c>
      <c r="O2963" t="s">
        <v>1157</v>
      </c>
      <c r="P2963">
        <v>0</v>
      </c>
      <c r="Q2963" t="s">
        <v>11988</v>
      </c>
      <c r="R2963" t="s">
        <v>11989</v>
      </c>
      <c r="S2963">
        <v>69</v>
      </c>
      <c r="T2963" t="s">
        <v>37</v>
      </c>
      <c r="U2963" t="s">
        <v>38</v>
      </c>
      <c r="V2963" t="s">
        <v>84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5972</v>
      </c>
      <c r="C2964">
        <v>325</v>
      </c>
      <c r="D2964">
        <v>94</v>
      </c>
      <c r="E2964">
        <v>655</v>
      </c>
      <c r="F2964">
        <v>390</v>
      </c>
      <c r="G2964" t="s">
        <v>4915</v>
      </c>
      <c r="H2964">
        <v>9000</v>
      </c>
      <c r="I2964">
        <v>16300302</v>
      </c>
      <c r="J2964" t="s">
        <v>1188</v>
      </c>
      <c r="K2964" t="s">
        <v>438</v>
      </c>
      <c r="L2964" t="s">
        <v>11990</v>
      </c>
      <c r="M2964">
        <v>64682</v>
      </c>
      <c r="N2964">
        <v>10575</v>
      </c>
      <c r="O2964" t="s">
        <v>4968</v>
      </c>
      <c r="P2964">
        <v>1</v>
      </c>
      <c r="Q2964" t="s">
        <v>11991</v>
      </c>
      <c r="R2964" t="s">
        <v>11992</v>
      </c>
      <c r="S2964">
        <v>203</v>
      </c>
      <c r="T2964" t="s">
        <v>37</v>
      </c>
      <c r="U2964" t="s">
        <v>38</v>
      </c>
      <c r="V2964" t="s">
        <v>350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2317</v>
      </c>
      <c r="C2965">
        <v>170</v>
      </c>
      <c r="D2965">
        <v>93</v>
      </c>
      <c r="E2965">
        <v>83</v>
      </c>
      <c r="F2965">
        <v>501</v>
      </c>
      <c r="G2965" t="s">
        <v>9042</v>
      </c>
      <c r="H2965">
        <v>26000</v>
      </c>
      <c r="I2965">
        <v>27829874</v>
      </c>
      <c r="J2965" t="s">
        <v>223</v>
      </c>
      <c r="K2965" t="s">
        <v>224</v>
      </c>
      <c r="L2965" t="s">
        <v>11993</v>
      </c>
      <c r="M2965">
        <v>196422</v>
      </c>
      <c r="N2965">
        <v>28767</v>
      </c>
      <c r="O2965" t="s">
        <v>1254</v>
      </c>
      <c r="P2965">
        <v>1</v>
      </c>
      <c r="Q2965" t="s">
        <v>11994</v>
      </c>
      <c r="R2965" t="s">
        <v>11995</v>
      </c>
      <c r="S2965">
        <v>444</v>
      </c>
      <c r="T2965" t="s">
        <v>37</v>
      </c>
      <c r="U2965" t="s">
        <v>38</v>
      </c>
      <c r="V2965" t="s">
        <v>350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11996</v>
      </c>
      <c r="C2966">
        <v>11</v>
      </c>
      <c r="D2966">
        <v>93</v>
      </c>
      <c r="E2966">
        <v>3</v>
      </c>
      <c r="F2966">
        <v>324</v>
      </c>
      <c r="G2966" t="s">
        <v>3289</v>
      </c>
      <c r="H2966">
        <v>1000</v>
      </c>
      <c r="I2966">
        <v>13960203</v>
      </c>
      <c r="J2966" t="s">
        <v>809</v>
      </c>
      <c r="K2966" t="s">
        <v>451</v>
      </c>
      <c r="L2966" t="s">
        <v>11997</v>
      </c>
      <c r="M2966">
        <v>2301</v>
      </c>
      <c r="N2966">
        <v>2939</v>
      </c>
      <c r="O2966" t="s">
        <v>11998</v>
      </c>
      <c r="P2966">
        <v>2</v>
      </c>
      <c r="Q2966" t="s">
        <v>11999</v>
      </c>
      <c r="R2966" t="s">
        <v>12000</v>
      </c>
      <c r="S2966">
        <v>15</v>
      </c>
      <c r="T2966" t="s">
        <v>37</v>
      </c>
      <c r="U2966" t="s">
        <v>38</v>
      </c>
      <c r="V2966" t="s">
        <v>350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3248</v>
      </c>
      <c r="C2967">
        <v>24</v>
      </c>
      <c r="D2967">
        <v>100</v>
      </c>
      <c r="E2967">
        <v>98</v>
      </c>
      <c r="F2967">
        <v>604</v>
      </c>
      <c r="G2967" t="s">
        <v>6357</v>
      </c>
      <c r="H2967">
        <v>1000</v>
      </c>
      <c r="I2967">
        <v>12902790</v>
      </c>
      <c r="J2967" t="s">
        <v>715</v>
      </c>
      <c r="K2967" t="s">
        <v>996</v>
      </c>
      <c r="L2967" t="s">
        <v>12001</v>
      </c>
      <c r="M2967">
        <v>4052</v>
      </c>
      <c r="N2967">
        <v>3250</v>
      </c>
      <c r="O2967" t="s">
        <v>835</v>
      </c>
      <c r="P2967">
        <v>1</v>
      </c>
      <c r="Q2967" t="s">
        <v>12002</v>
      </c>
      <c r="R2967" t="s">
        <v>12003</v>
      </c>
      <c r="S2967">
        <v>88</v>
      </c>
      <c r="T2967" t="s">
        <v>37</v>
      </c>
      <c r="U2967" t="s">
        <v>38</v>
      </c>
      <c r="V2967" t="s">
        <v>350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6890</v>
      </c>
      <c r="C2968">
        <v>70</v>
      </c>
      <c r="D2968">
        <v>100</v>
      </c>
      <c r="E2968">
        <v>43</v>
      </c>
      <c r="F2968">
        <v>696</v>
      </c>
      <c r="G2968" t="s">
        <v>3739</v>
      </c>
      <c r="H2968">
        <v>988</v>
      </c>
      <c r="I2968">
        <v>21520719</v>
      </c>
      <c r="J2968" t="s">
        <v>1684</v>
      </c>
      <c r="K2968" t="s">
        <v>220</v>
      </c>
      <c r="L2968" t="s">
        <v>12004</v>
      </c>
      <c r="M2968">
        <v>10103</v>
      </c>
      <c r="N2968">
        <v>3906</v>
      </c>
      <c r="O2968" t="s">
        <v>6120</v>
      </c>
      <c r="P2968">
        <v>1</v>
      </c>
      <c r="Q2968" t="s">
        <v>12005</v>
      </c>
      <c r="R2968" t="s">
        <v>12006</v>
      </c>
      <c r="S2968">
        <v>36</v>
      </c>
      <c r="T2968" t="s">
        <v>37</v>
      </c>
      <c r="U2968" t="s">
        <v>38</v>
      </c>
      <c r="V2968" t="s">
        <v>84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1252</v>
      </c>
      <c r="C2969">
        <v>232</v>
      </c>
      <c r="D2969">
        <v>113</v>
      </c>
      <c r="E2969">
        <v>438</v>
      </c>
      <c r="F2969">
        <v>471</v>
      </c>
      <c r="G2969" t="s">
        <v>1089</v>
      </c>
      <c r="H2969">
        <v>11000</v>
      </c>
      <c r="I2969">
        <v>12796277</v>
      </c>
      <c r="J2969" t="s">
        <v>151</v>
      </c>
      <c r="K2969" t="s">
        <v>175</v>
      </c>
      <c r="L2969" t="s">
        <v>12007</v>
      </c>
      <c r="M2969">
        <v>41226</v>
      </c>
      <c r="N2969">
        <v>12274</v>
      </c>
      <c r="O2969" t="s">
        <v>12008</v>
      </c>
      <c r="P2969">
        <v>1</v>
      </c>
      <c r="Q2969" t="s">
        <v>12009</v>
      </c>
      <c r="R2969" t="s">
        <v>12010</v>
      </c>
      <c r="S2969">
        <v>281</v>
      </c>
      <c r="T2969" t="s">
        <v>37</v>
      </c>
      <c r="U2969" t="s">
        <v>38</v>
      </c>
      <c r="V2969" t="s">
        <v>350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7119</v>
      </c>
      <c r="C2970">
        <v>34</v>
      </c>
      <c r="D2970">
        <v>122</v>
      </c>
      <c r="E2970">
        <v>30</v>
      </c>
      <c r="F2970">
        <v>85</v>
      </c>
      <c r="G2970" t="s">
        <v>2029</v>
      </c>
      <c r="H2970">
        <v>1000</v>
      </c>
      <c r="J2970" t="s">
        <v>3060</v>
      </c>
      <c r="K2970" t="s">
        <v>1766</v>
      </c>
      <c r="L2970" t="s">
        <v>12011</v>
      </c>
      <c r="M2970">
        <v>16764</v>
      </c>
      <c r="N2970">
        <v>1456</v>
      </c>
      <c r="O2970" t="s">
        <v>12012</v>
      </c>
      <c r="P2970">
        <v>0</v>
      </c>
      <c r="Q2970" t="s">
        <v>12013</v>
      </c>
      <c r="R2970" t="s">
        <v>12014</v>
      </c>
      <c r="S2970">
        <v>48</v>
      </c>
      <c r="T2970" t="s">
        <v>37</v>
      </c>
      <c r="U2970" t="s">
        <v>38</v>
      </c>
      <c r="V2970" t="s">
        <v>350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3124</v>
      </c>
      <c r="C2971">
        <v>160</v>
      </c>
      <c r="D2971">
        <v>100</v>
      </c>
      <c r="E2971">
        <v>73</v>
      </c>
      <c r="F2971">
        <v>1000</v>
      </c>
      <c r="G2971" t="s">
        <v>272</v>
      </c>
      <c r="H2971">
        <v>19000</v>
      </c>
      <c r="I2971">
        <v>11634362</v>
      </c>
      <c r="J2971" t="s">
        <v>4112</v>
      </c>
      <c r="K2971" t="s">
        <v>88</v>
      </c>
      <c r="L2971" t="s">
        <v>12015</v>
      </c>
      <c r="M2971">
        <v>60171</v>
      </c>
      <c r="N2971">
        <v>34700</v>
      </c>
      <c r="O2971" t="s">
        <v>107</v>
      </c>
      <c r="P2971">
        <v>0</v>
      </c>
      <c r="Q2971" t="s">
        <v>12016</v>
      </c>
      <c r="R2971" t="s">
        <v>12017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406</v>
      </c>
      <c r="C2972">
        <v>96</v>
      </c>
      <c r="D2972">
        <v>293</v>
      </c>
      <c r="E2972">
        <v>249</v>
      </c>
      <c r="F2972">
        <v>18</v>
      </c>
      <c r="G2972" t="s">
        <v>12018</v>
      </c>
      <c r="H2972">
        <v>362</v>
      </c>
      <c r="I2972">
        <v>11433134</v>
      </c>
      <c r="J2972" t="s">
        <v>12019</v>
      </c>
      <c r="K2972" t="s">
        <v>652</v>
      </c>
      <c r="L2972" t="s">
        <v>12020</v>
      </c>
      <c r="M2972">
        <v>168203</v>
      </c>
      <c r="N2972">
        <v>469</v>
      </c>
      <c r="O2972" t="s">
        <v>12021</v>
      </c>
      <c r="P2972">
        <v>0</v>
      </c>
      <c r="Q2972" t="s">
        <v>12022</v>
      </c>
      <c r="R2972" t="s">
        <v>12023</v>
      </c>
      <c r="S2972">
        <v>426</v>
      </c>
      <c r="T2972" t="s">
        <v>6517</v>
      </c>
      <c r="U2972" t="s">
        <v>6925</v>
      </c>
      <c r="V2972" t="s">
        <v>350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989</v>
      </c>
      <c r="C2973">
        <v>106</v>
      </c>
      <c r="D2973">
        <v>137</v>
      </c>
      <c r="E2973">
        <v>102</v>
      </c>
      <c r="F2973">
        <v>877</v>
      </c>
      <c r="G2973" t="s">
        <v>717</v>
      </c>
      <c r="H2973">
        <v>2000</v>
      </c>
      <c r="I2973">
        <v>22406362</v>
      </c>
      <c r="J2973" t="s">
        <v>990</v>
      </c>
      <c r="K2973" t="s">
        <v>319</v>
      </c>
      <c r="L2973" t="s">
        <v>991</v>
      </c>
      <c r="M2973">
        <v>16832</v>
      </c>
      <c r="N2973">
        <v>5780</v>
      </c>
      <c r="O2973" t="s">
        <v>621</v>
      </c>
      <c r="P2973">
        <v>0</v>
      </c>
      <c r="Q2973" t="s">
        <v>992</v>
      </c>
      <c r="R2973" t="s">
        <v>993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12024</v>
      </c>
      <c r="C2974">
        <v>53</v>
      </c>
      <c r="D2974">
        <v>93</v>
      </c>
      <c r="E2974">
        <v>32</v>
      </c>
      <c r="F2974">
        <v>503</v>
      </c>
      <c r="G2974" t="s">
        <v>8562</v>
      </c>
      <c r="H2974">
        <v>529</v>
      </c>
      <c r="I2974">
        <v>10198766</v>
      </c>
      <c r="J2974" t="s">
        <v>809</v>
      </c>
      <c r="K2974" t="s">
        <v>5918</v>
      </c>
      <c r="L2974" t="s">
        <v>12025</v>
      </c>
      <c r="M2974">
        <v>12007</v>
      </c>
      <c r="N2974">
        <v>2393</v>
      </c>
      <c r="O2974" t="s">
        <v>10054</v>
      </c>
      <c r="P2974">
        <v>3</v>
      </c>
      <c r="Q2974" t="s">
        <v>12026</v>
      </c>
      <c r="R2974" t="s">
        <v>12027</v>
      </c>
      <c r="S2974">
        <v>105</v>
      </c>
      <c r="T2974" t="s">
        <v>37</v>
      </c>
      <c r="U2974" t="s">
        <v>38</v>
      </c>
      <c r="V2974" t="s">
        <v>350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3295</v>
      </c>
      <c r="C2975">
        <v>274</v>
      </c>
      <c r="D2975">
        <v>123</v>
      </c>
      <c r="E2975">
        <v>628</v>
      </c>
      <c r="F2975">
        <v>171</v>
      </c>
      <c r="G2975" t="s">
        <v>8908</v>
      </c>
      <c r="H2975">
        <v>565</v>
      </c>
      <c r="I2975">
        <v>15294553</v>
      </c>
      <c r="J2975" t="s">
        <v>396</v>
      </c>
      <c r="K2975" t="s">
        <v>12028</v>
      </c>
      <c r="L2975" t="s">
        <v>12029</v>
      </c>
      <c r="M2975">
        <v>202341</v>
      </c>
      <c r="N2975">
        <v>1595</v>
      </c>
      <c r="O2975" t="s">
        <v>9579</v>
      </c>
      <c r="P2975">
        <v>1</v>
      </c>
      <c r="Q2975" t="s">
        <v>12030</v>
      </c>
      <c r="R2975" t="s">
        <v>12031</v>
      </c>
      <c r="S2975">
        <v>391</v>
      </c>
      <c r="T2975" t="s">
        <v>37</v>
      </c>
      <c r="U2975" t="s">
        <v>56</v>
      </c>
      <c r="V2975" t="s">
        <v>350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938</v>
      </c>
      <c r="C2976">
        <v>248</v>
      </c>
      <c r="D2976">
        <v>119</v>
      </c>
      <c r="E2976">
        <v>611</v>
      </c>
      <c r="F2976">
        <v>4</v>
      </c>
      <c r="G2976" t="s">
        <v>4669</v>
      </c>
      <c r="H2976">
        <v>755</v>
      </c>
      <c r="I2976">
        <v>11041228</v>
      </c>
      <c r="J2976" t="s">
        <v>144</v>
      </c>
      <c r="K2976" t="s">
        <v>4667</v>
      </c>
      <c r="L2976" t="s">
        <v>12032</v>
      </c>
      <c r="M2976">
        <v>92295</v>
      </c>
      <c r="N2976">
        <v>1244</v>
      </c>
      <c r="O2976" t="s">
        <v>12033</v>
      </c>
      <c r="P2976">
        <v>3</v>
      </c>
      <c r="Q2976" t="s">
        <v>12034</v>
      </c>
      <c r="R2976" t="s">
        <v>12035</v>
      </c>
      <c r="S2976">
        <v>420</v>
      </c>
      <c r="T2976" t="s">
        <v>940</v>
      </c>
      <c r="U2976" t="s">
        <v>486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12036</v>
      </c>
      <c r="C2977">
        <v>288</v>
      </c>
      <c r="D2977">
        <v>107</v>
      </c>
      <c r="E2977">
        <v>27</v>
      </c>
      <c r="F2977">
        <v>360</v>
      </c>
      <c r="G2977" t="s">
        <v>1062</v>
      </c>
      <c r="H2977">
        <v>664</v>
      </c>
      <c r="I2977">
        <v>7918283</v>
      </c>
      <c r="J2977" t="s">
        <v>1861</v>
      </c>
      <c r="K2977" t="s">
        <v>2290</v>
      </c>
      <c r="L2977" t="s">
        <v>12037</v>
      </c>
      <c r="M2977">
        <v>41574</v>
      </c>
      <c r="N2977">
        <v>2440</v>
      </c>
      <c r="O2977" t="s">
        <v>743</v>
      </c>
      <c r="P2977">
        <v>1</v>
      </c>
      <c r="Q2977" t="s">
        <v>12038</v>
      </c>
      <c r="R2977" t="s">
        <v>12039</v>
      </c>
      <c r="S2977">
        <v>145</v>
      </c>
      <c r="T2977" t="s">
        <v>37</v>
      </c>
      <c r="U2977" t="s">
        <v>38</v>
      </c>
      <c r="V2977" t="s">
        <v>350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12040</v>
      </c>
      <c r="C2978">
        <v>177</v>
      </c>
      <c r="D2978">
        <v>106</v>
      </c>
      <c r="E2978">
        <v>16</v>
      </c>
      <c r="F2978">
        <v>265</v>
      </c>
      <c r="G2978" t="s">
        <v>12041</v>
      </c>
      <c r="H2978">
        <v>452</v>
      </c>
      <c r="I2978">
        <v>22331028</v>
      </c>
      <c r="J2978" t="s">
        <v>1314</v>
      </c>
      <c r="K2978" t="s">
        <v>12042</v>
      </c>
      <c r="L2978" t="s">
        <v>12043</v>
      </c>
      <c r="M2978">
        <v>57349</v>
      </c>
      <c r="N2978">
        <v>1819</v>
      </c>
      <c r="O2978" t="s">
        <v>12044</v>
      </c>
      <c r="P2978">
        <v>0</v>
      </c>
      <c r="Q2978" t="s">
        <v>12045</v>
      </c>
      <c r="R2978" t="s">
        <v>12046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12047</v>
      </c>
      <c r="C2979">
        <v>81</v>
      </c>
      <c r="D2979">
        <v>109</v>
      </c>
      <c r="E2979">
        <v>67</v>
      </c>
      <c r="F2979">
        <v>192</v>
      </c>
      <c r="G2979" t="s">
        <v>12048</v>
      </c>
      <c r="H2979">
        <v>436</v>
      </c>
      <c r="I2979">
        <v>8134217</v>
      </c>
      <c r="J2979" t="s">
        <v>2082</v>
      </c>
      <c r="K2979" t="s">
        <v>452</v>
      </c>
      <c r="L2979" t="s">
        <v>12049</v>
      </c>
      <c r="M2979">
        <v>15412</v>
      </c>
      <c r="N2979">
        <v>1141</v>
      </c>
      <c r="O2979" t="s">
        <v>12050</v>
      </c>
      <c r="P2979">
        <v>3</v>
      </c>
      <c r="Q2979" t="s">
        <v>12051</v>
      </c>
      <c r="R2979" t="s">
        <v>12052</v>
      </c>
      <c r="S2979">
        <v>90</v>
      </c>
      <c r="T2979" t="s">
        <v>37</v>
      </c>
      <c r="U2979" t="s">
        <v>38</v>
      </c>
      <c r="V2979" t="s">
        <v>350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12053</v>
      </c>
      <c r="C2980">
        <v>29</v>
      </c>
      <c r="D2980">
        <v>81</v>
      </c>
      <c r="E2980">
        <v>25</v>
      </c>
      <c r="F2980">
        <v>654</v>
      </c>
      <c r="G2980" t="s">
        <v>1214</v>
      </c>
      <c r="H2980">
        <v>931</v>
      </c>
      <c r="I2980">
        <v>6982680</v>
      </c>
      <c r="J2980" t="s">
        <v>541</v>
      </c>
      <c r="K2980" t="s">
        <v>367</v>
      </c>
      <c r="L2980" t="s">
        <v>12054</v>
      </c>
      <c r="M2980">
        <v>6965</v>
      </c>
      <c r="N2980">
        <v>3848</v>
      </c>
      <c r="O2980" t="s">
        <v>12055</v>
      </c>
      <c r="P2980">
        <v>0</v>
      </c>
      <c r="Q2980" t="s">
        <v>12056</v>
      </c>
      <c r="R2980" t="s">
        <v>12057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12058</v>
      </c>
      <c r="C2981">
        <v>58</v>
      </c>
      <c r="D2981">
        <v>95</v>
      </c>
      <c r="E2981">
        <v>216</v>
      </c>
      <c r="F2981">
        <v>968</v>
      </c>
      <c r="G2981" t="s">
        <v>2258</v>
      </c>
      <c r="H2981">
        <v>1000</v>
      </c>
      <c r="I2981">
        <v>6739141</v>
      </c>
      <c r="J2981" t="s">
        <v>707</v>
      </c>
      <c r="K2981" t="s">
        <v>2320</v>
      </c>
      <c r="L2981" t="s">
        <v>12059</v>
      </c>
      <c r="M2981">
        <v>23383</v>
      </c>
      <c r="N2981">
        <v>4755</v>
      </c>
      <c r="O2981" t="s">
        <v>249</v>
      </c>
      <c r="P2981">
        <v>0</v>
      </c>
      <c r="Q2981" t="s">
        <v>12060</v>
      </c>
      <c r="R2981" t="s">
        <v>12061</v>
      </c>
      <c r="S2981">
        <v>68</v>
      </c>
      <c r="T2981" t="s">
        <v>37</v>
      </c>
      <c r="U2981" t="s">
        <v>243</v>
      </c>
      <c r="V2981" t="s">
        <v>350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9010</v>
      </c>
      <c r="C2982">
        <v>144</v>
      </c>
      <c r="D2982">
        <v>86</v>
      </c>
      <c r="E2982">
        <v>378</v>
      </c>
      <c r="F2982">
        <v>783</v>
      </c>
      <c r="G2982" t="s">
        <v>878</v>
      </c>
      <c r="H2982">
        <v>957</v>
      </c>
      <c r="I2982">
        <v>5542025</v>
      </c>
      <c r="J2982" t="s">
        <v>809</v>
      </c>
      <c r="K2982" t="s">
        <v>542</v>
      </c>
      <c r="L2982" t="s">
        <v>12062</v>
      </c>
      <c r="M2982">
        <v>12197</v>
      </c>
      <c r="N2982">
        <v>3535</v>
      </c>
      <c r="O2982" t="s">
        <v>525</v>
      </c>
      <c r="P2982">
        <v>0</v>
      </c>
      <c r="Q2982" t="s">
        <v>12063</v>
      </c>
      <c r="R2982" t="s">
        <v>12064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424</v>
      </c>
      <c r="B2983" t="s">
        <v>1789</v>
      </c>
      <c r="C2983">
        <v>114</v>
      </c>
      <c r="D2983">
        <v>113</v>
      </c>
      <c r="E2983">
        <v>11000</v>
      </c>
      <c r="F2983">
        <v>99</v>
      </c>
      <c r="G2983" t="s">
        <v>12065</v>
      </c>
      <c r="H2983">
        <v>537</v>
      </c>
      <c r="I2983">
        <v>5032496</v>
      </c>
      <c r="J2983" t="s">
        <v>1188</v>
      </c>
      <c r="K2983" t="s">
        <v>701</v>
      </c>
      <c r="L2983" t="s">
        <v>12066</v>
      </c>
      <c r="M2983">
        <v>20576</v>
      </c>
      <c r="N2983">
        <v>943</v>
      </c>
      <c r="O2983" t="s">
        <v>4335</v>
      </c>
      <c r="P2983">
        <v>0</v>
      </c>
      <c r="Q2983" t="s">
        <v>12067</v>
      </c>
      <c r="R2983" t="s">
        <v>12068</v>
      </c>
      <c r="S2983">
        <v>161</v>
      </c>
      <c r="T2983" t="s">
        <v>37</v>
      </c>
      <c r="U2983" t="s">
        <v>38</v>
      </c>
      <c r="V2983" t="s">
        <v>350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1813</v>
      </c>
      <c r="C2984">
        <v>132</v>
      </c>
      <c r="D2984">
        <v>122</v>
      </c>
      <c r="E2984">
        <v>708</v>
      </c>
      <c r="F2984">
        <v>316</v>
      </c>
      <c r="G2984" t="s">
        <v>5281</v>
      </c>
      <c r="H2984">
        <v>433</v>
      </c>
      <c r="I2984">
        <v>6754898</v>
      </c>
      <c r="J2984" t="s">
        <v>1188</v>
      </c>
      <c r="K2984" t="s">
        <v>12069</v>
      </c>
      <c r="L2984" t="s">
        <v>12070</v>
      </c>
      <c r="M2984">
        <v>20000</v>
      </c>
      <c r="N2984">
        <v>1291</v>
      </c>
      <c r="O2984" t="s">
        <v>4817</v>
      </c>
      <c r="P2984">
        <v>0</v>
      </c>
      <c r="Q2984" t="s">
        <v>12071</v>
      </c>
      <c r="R2984" t="s">
        <v>12072</v>
      </c>
      <c r="S2984">
        <v>188</v>
      </c>
      <c r="T2984" t="s">
        <v>37</v>
      </c>
      <c r="U2984" t="s">
        <v>38</v>
      </c>
      <c r="V2984" t="s">
        <v>350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10260</v>
      </c>
      <c r="C2985">
        <v>60</v>
      </c>
      <c r="D2985">
        <v>90</v>
      </c>
      <c r="E2985">
        <v>7</v>
      </c>
      <c r="F2985">
        <v>251</v>
      </c>
      <c r="G2985" t="s">
        <v>12073</v>
      </c>
      <c r="H2985">
        <v>525</v>
      </c>
      <c r="I2985">
        <v>4922166</v>
      </c>
      <c r="J2985" t="s">
        <v>9036</v>
      </c>
      <c r="K2985" t="s">
        <v>806</v>
      </c>
      <c r="L2985" t="s">
        <v>12074</v>
      </c>
      <c r="M2985">
        <v>23606</v>
      </c>
      <c r="N2985">
        <v>1445</v>
      </c>
      <c r="O2985" t="s">
        <v>12075</v>
      </c>
      <c r="P2985">
        <v>2</v>
      </c>
      <c r="Q2985" t="s">
        <v>12076</v>
      </c>
      <c r="R2985" t="s">
        <v>12077</v>
      </c>
      <c r="S2985">
        <v>304</v>
      </c>
      <c r="T2985" t="s">
        <v>37</v>
      </c>
      <c r="U2985" t="s">
        <v>38</v>
      </c>
      <c r="V2985" t="s">
        <v>84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2862</v>
      </c>
      <c r="C2986">
        <v>30</v>
      </c>
      <c r="D2986">
        <v>108</v>
      </c>
      <c r="E2986">
        <v>0</v>
      </c>
      <c r="F2986">
        <v>599</v>
      </c>
      <c r="G2986" t="s">
        <v>894</v>
      </c>
      <c r="H2986">
        <v>873</v>
      </c>
      <c r="I2986">
        <v>4903000</v>
      </c>
      <c r="J2986" t="s">
        <v>1188</v>
      </c>
      <c r="K2986" t="s">
        <v>969</v>
      </c>
      <c r="L2986" t="s">
        <v>12078</v>
      </c>
      <c r="M2986">
        <v>4961</v>
      </c>
      <c r="N2986">
        <v>4497</v>
      </c>
      <c r="O2986" t="s">
        <v>3372</v>
      </c>
      <c r="P2986">
        <v>3</v>
      </c>
      <c r="Q2986" t="s">
        <v>12079</v>
      </c>
      <c r="R2986" t="s">
        <v>12080</v>
      </c>
      <c r="S2986">
        <v>33</v>
      </c>
      <c r="T2986" t="s">
        <v>37</v>
      </c>
      <c r="U2986" t="s">
        <v>38</v>
      </c>
      <c r="V2986" t="s">
        <v>350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12081</v>
      </c>
      <c r="C2987">
        <v>138</v>
      </c>
      <c r="D2987">
        <v>113</v>
      </c>
      <c r="E2987">
        <v>319</v>
      </c>
      <c r="F2987">
        <v>48</v>
      </c>
      <c r="G2987" t="s">
        <v>12082</v>
      </c>
      <c r="H2987">
        <v>1000</v>
      </c>
      <c r="I2987">
        <v>4717455</v>
      </c>
      <c r="J2987" t="s">
        <v>469</v>
      </c>
      <c r="K2987" t="s">
        <v>1208</v>
      </c>
      <c r="L2987" t="s">
        <v>12083</v>
      </c>
      <c r="M2987">
        <v>18632</v>
      </c>
      <c r="N2987">
        <v>1171</v>
      </c>
      <c r="O2987" t="s">
        <v>12084</v>
      </c>
      <c r="P2987">
        <v>0</v>
      </c>
      <c r="Q2987" t="s">
        <v>12085</v>
      </c>
      <c r="R2987" t="s">
        <v>12086</v>
      </c>
      <c r="S2987">
        <v>354</v>
      </c>
      <c r="T2987" t="s">
        <v>37</v>
      </c>
      <c r="U2987" t="s">
        <v>243</v>
      </c>
      <c r="V2987" t="s">
        <v>350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6758</v>
      </c>
      <c r="C2988">
        <v>190</v>
      </c>
      <c r="D2988">
        <v>110</v>
      </c>
      <c r="E2988">
        <v>115</v>
      </c>
      <c r="F2988">
        <v>103</v>
      </c>
      <c r="G2988" t="s">
        <v>1585</v>
      </c>
      <c r="H2988">
        <v>812</v>
      </c>
      <c r="I2988">
        <v>3148482</v>
      </c>
      <c r="J2988" t="s">
        <v>151</v>
      </c>
      <c r="K2988" t="s">
        <v>1652</v>
      </c>
      <c r="L2988" t="s">
        <v>12087</v>
      </c>
      <c r="M2988">
        <v>29613</v>
      </c>
      <c r="N2988">
        <v>1540</v>
      </c>
      <c r="O2988" t="s">
        <v>12088</v>
      </c>
      <c r="P2988">
        <v>0</v>
      </c>
      <c r="Q2988" t="s">
        <v>12089</v>
      </c>
      <c r="R2988" t="s">
        <v>12090</v>
      </c>
      <c r="S2988">
        <v>98</v>
      </c>
      <c r="T2988" t="s">
        <v>37</v>
      </c>
      <c r="U2988" t="s">
        <v>38</v>
      </c>
      <c r="V2988" t="s">
        <v>350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12091</v>
      </c>
      <c r="C2989">
        <v>61</v>
      </c>
      <c r="D2989">
        <v>109</v>
      </c>
      <c r="E2989">
        <v>40</v>
      </c>
      <c r="F2989">
        <v>794</v>
      </c>
      <c r="G2989" t="s">
        <v>252</v>
      </c>
      <c r="H2989">
        <v>5000</v>
      </c>
      <c r="I2989">
        <v>2326407</v>
      </c>
      <c r="J2989" t="s">
        <v>1473</v>
      </c>
      <c r="K2989" t="s">
        <v>1129</v>
      </c>
      <c r="L2989" t="s">
        <v>12092</v>
      </c>
      <c r="M2989">
        <v>5016</v>
      </c>
      <c r="N2989">
        <v>7166</v>
      </c>
      <c r="O2989" t="s">
        <v>11034</v>
      </c>
      <c r="P2989">
        <v>5</v>
      </c>
      <c r="Q2989" t="s">
        <v>12093</v>
      </c>
      <c r="R2989" t="s">
        <v>12094</v>
      </c>
      <c r="S2989">
        <v>99</v>
      </c>
      <c r="T2989" t="s">
        <v>37</v>
      </c>
      <c r="U2989" t="s">
        <v>56</v>
      </c>
      <c r="V2989" t="s">
        <v>350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4677</v>
      </c>
      <c r="C2990">
        <v>363</v>
      </c>
      <c r="D2990">
        <v>110</v>
      </c>
      <c r="E2990">
        <v>584</v>
      </c>
      <c r="F2990">
        <v>74</v>
      </c>
      <c r="G2990" t="s">
        <v>4679</v>
      </c>
      <c r="H2990">
        <v>629</v>
      </c>
      <c r="I2990">
        <v>2201412</v>
      </c>
      <c r="J2990" t="s">
        <v>12095</v>
      </c>
      <c r="K2990" t="s">
        <v>12096</v>
      </c>
      <c r="L2990" t="s">
        <v>3137</v>
      </c>
      <c r="M2990">
        <v>68883</v>
      </c>
      <c r="N2990">
        <v>1173</v>
      </c>
      <c r="O2990" t="s">
        <v>12097</v>
      </c>
      <c r="P2990">
        <v>0</v>
      </c>
      <c r="Q2990" t="s">
        <v>12098</v>
      </c>
      <c r="R2990" t="s">
        <v>12099</v>
      </c>
      <c r="S2990">
        <v>279</v>
      </c>
      <c r="T2990" t="s">
        <v>10486</v>
      </c>
      <c r="U2990" t="s">
        <v>3480</v>
      </c>
      <c r="V2990" t="s">
        <v>350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749</v>
      </c>
      <c r="C2991">
        <v>2</v>
      </c>
      <c r="D2991">
        <v>100</v>
      </c>
      <c r="E2991">
        <v>55</v>
      </c>
      <c r="F2991">
        <v>212</v>
      </c>
      <c r="G2991" t="s">
        <v>1992</v>
      </c>
      <c r="H2991">
        <v>3000</v>
      </c>
      <c r="J2991" t="s">
        <v>12100</v>
      </c>
      <c r="K2991" t="s">
        <v>819</v>
      </c>
      <c r="L2991" t="s">
        <v>12101</v>
      </c>
      <c r="M2991">
        <v>763</v>
      </c>
      <c r="N2991">
        <v>4277</v>
      </c>
      <c r="O2991" t="s">
        <v>12102</v>
      </c>
      <c r="P2991">
        <v>0</v>
      </c>
      <c r="Q2991" t="s">
        <v>12103</v>
      </c>
      <c r="R2991" t="s">
        <v>12104</v>
      </c>
      <c r="S2991">
        <v>10</v>
      </c>
      <c r="T2991" t="s">
        <v>37</v>
      </c>
      <c r="U2991" t="s">
        <v>38</v>
      </c>
      <c r="V2991" t="s">
        <v>84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12105</v>
      </c>
      <c r="C2992">
        <v>131</v>
      </c>
      <c r="D2992">
        <v>101</v>
      </c>
      <c r="E2992">
        <v>61</v>
      </c>
      <c r="F2992">
        <v>611</v>
      </c>
      <c r="G2992" t="s">
        <v>802</v>
      </c>
      <c r="H2992">
        <v>769</v>
      </c>
      <c r="I2992">
        <v>2060953</v>
      </c>
      <c r="J2992" t="s">
        <v>7540</v>
      </c>
      <c r="K2992" t="s">
        <v>11134</v>
      </c>
      <c r="L2992" t="s">
        <v>12106</v>
      </c>
      <c r="M2992">
        <v>29990</v>
      </c>
      <c r="N2992">
        <v>2543</v>
      </c>
      <c r="O2992" t="s">
        <v>7928</v>
      </c>
      <c r="P2992">
        <v>0</v>
      </c>
      <c r="Q2992" t="s">
        <v>12107</v>
      </c>
      <c r="R2992" t="s">
        <v>12108</v>
      </c>
      <c r="S2992">
        <v>316</v>
      </c>
      <c r="T2992" t="s">
        <v>37</v>
      </c>
      <c r="U2992" t="s">
        <v>3346</v>
      </c>
      <c r="V2992" t="s">
        <v>350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12109</v>
      </c>
      <c r="C2993">
        <v>146</v>
      </c>
      <c r="D2993">
        <v>97</v>
      </c>
      <c r="E2993">
        <v>20</v>
      </c>
      <c r="F2993">
        <v>442</v>
      </c>
      <c r="G2993" t="s">
        <v>2847</v>
      </c>
      <c r="H2993">
        <v>21000</v>
      </c>
      <c r="I2993">
        <v>3950294</v>
      </c>
      <c r="J2993" t="s">
        <v>715</v>
      </c>
      <c r="K2993" t="s">
        <v>86</v>
      </c>
      <c r="L2993" t="s">
        <v>12110</v>
      </c>
      <c r="M2993">
        <v>56654</v>
      </c>
      <c r="N2993">
        <v>22577</v>
      </c>
      <c r="O2993" t="s">
        <v>5848</v>
      </c>
      <c r="P2993">
        <v>5</v>
      </c>
      <c r="Q2993" t="s">
        <v>12111</v>
      </c>
      <c r="R2993" t="s">
        <v>12112</v>
      </c>
      <c r="S2993">
        <v>124</v>
      </c>
      <c r="T2993" t="s">
        <v>37</v>
      </c>
      <c r="U2993" t="s">
        <v>38</v>
      </c>
      <c r="V2993" t="s">
        <v>350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12113</v>
      </c>
      <c r="C2994">
        <v>280</v>
      </c>
      <c r="D2994">
        <v>172</v>
      </c>
      <c r="E2994">
        <v>667</v>
      </c>
      <c r="F2994">
        <v>70</v>
      </c>
      <c r="G2994" t="s">
        <v>12114</v>
      </c>
      <c r="H2994">
        <v>211</v>
      </c>
      <c r="I2994">
        <v>2835886</v>
      </c>
      <c r="J2994" t="s">
        <v>1473</v>
      </c>
      <c r="K2994" t="s">
        <v>12115</v>
      </c>
      <c r="L2994" t="s">
        <v>12116</v>
      </c>
      <c r="M2994">
        <v>55516</v>
      </c>
      <c r="N2994">
        <v>456</v>
      </c>
      <c r="O2994" t="s">
        <v>12117</v>
      </c>
      <c r="P2994">
        <v>2</v>
      </c>
      <c r="Q2994" t="s">
        <v>12118</v>
      </c>
      <c r="R2994" t="s">
        <v>12119</v>
      </c>
      <c r="S2994">
        <v>124</v>
      </c>
      <c r="T2994" t="s">
        <v>7581</v>
      </c>
      <c r="U2994" t="s">
        <v>4876</v>
      </c>
      <c r="V2994" t="s">
        <v>2616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12120</v>
      </c>
      <c r="C2995">
        <v>78</v>
      </c>
      <c r="D2995">
        <v>104</v>
      </c>
      <c r="E2995">
        <v>0</v>
      </c>
      <c r="F2995">
        <v>77</v>
      </c>
      <c r="G2995" t="s">
        <v>12121</v>
      </c>
      <c r="H2995">
        <v>1000</v>
      </c>
      <c r="I2995">
        <v>1779284</v>
      </c>
      <c r="J2995" t="s">
        <v>1188</v>
      </c>
      <c r="K2995" t="s">
        <v>1149</v>
      </c>
      <c r="L2995" t="s">
        <v>12122</v>
      </c>
      <c r="M2995">
        <v>12047</v>
      </c>
      <c r="N2995">
        <v>1292</v>
      </c>
      <c r="O2995" t="s">
        <v>12123</v>
      </c>
      <c r="P2995">
        <v>4</v>
      </c>
      <c r="Q2995" t="s">
        <v>12124</v>
      </c>
      <c r="R2995" t="s">
        <v>12125</v>
      </c>
      <c r="S2995">
        <v>122</v>
      </c>
      <c r="T2995" t="s">
        <v>37</v>
      </c>
      <c r="U2995" t="s">
        <v>38</v>
      </c>
      <c r="V2995" t="s">
        <v>350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12126</v>
      </c>
      <c r="C2996">
        <v>469</v>
      </c>
      <c r="D2996">
        <v>99</v>
      </c>
      <c r="E2996">
        <v>0</v>
      </c>
      <c r="F2996">
        <v>520</v>
      </c>
      <c r="G2996" t="s">
        <v>3250</v>
      </c>
      <c r="H2996">
        <v>3000</v>
      </c>
      <c r="I2996">
        <v>1702277</v>
      </c>
      <c r="J2996" t="s">
        <v>1861</v>
      </c>
      <c r="K2996" t="s">
        <v>12127</v>
      </c>
      <c r="L2996" t="s">
        <v>12128</v>
      </c>
      <c r="M2996">
        <v>84620</v>
      </c>
      <c r="N2996">
        <v>5074</v>
      </c>
      <c r="O2996" t="s">
        <v>12129</v>
      </c>
      <c r="P2996">
        <v>4</v>
      </c>
      <c r="Q2996" t="s">
        <v>12130</v>
      </c>
      <c r="R2996" t="s">
        <v>12131</v>
      </c>
      <c r="S2996">
        <v>235</v>
      </c>
      <c r="T2996" t="s">
        <v>37</v>
      </c>
      <c r="U2996" t="s">
        <v>56</v>
      </c>
      <c r="V2996" t="s">
        <v>350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424</v>
      </c>
      <c r="B2997" t="s">
        <v>4763</v>
      </c>
      <c r="C2997">
        <v>194</v>
      </c>
      <c r="D2997">
        <v>129</v>
      </c>
      <c r="E2997">
        <v>0</v>
      </c>
      <c r="F2997">
        <v>576</v>
      </c>
      <c r="G2997" t="s">
        <v>3952</v>
      </c>
      <c r="H2997">
        <v>878</v>
      </c>
      <c r="I2997">
        <v>261481</v>
      </c>
      <c r="J2997" t="s">
        <v>3285</v>
      </c>
      <c r="K2997" t="s">
        <v>1134</v>
      </c>
      <c r="L2997" t="s">
        <v>12132</v>
      </c>
      <c r="M2997">
        <v>41496</v>
      </c>
      <c r="N2997">
        <v>2378</v>
      </c>
      <c r="O2997" t="s">
        <v>3954</v>
      </c>
      <c r="P2997">
        <v>0</v>
      </c>
      <c r="Q2997" t="s">
        <v>12133</v>
      </c>
      <c r="R2997" t="s">
        <v>12134</v>
      </c>
      <c r="S2997">
        <v>210</v>
      </c>
      <c r="T2997" t="s">
        <v>5027</v>
      </c>
      <c r="U2997" t="s">
        <v>1645</v>
      </c>
      <c r="V2997" t="s">
        <v>350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12135</v>
      </c>
      <c r="C2998">
        <v>121</v>
      </c>
      <c r="D2998">
        <v>91</v>
      </c>
      <c r="E2998">
        <v>60</v>
      </c>
      <c r="F2998">
        <v>18</v>
      </c>
      <c r="G2998" t="s">
        <v>12136</v>
      </c>
      <c r="H2998">
        <v>60</v>
      </c>
      <c r="I2998">
        <v>1506998</v>
      </c>
      <c r="J2998" t="s">
        <v>2610</v>
      </c>
      <c r="K2998" t="s">
        <v>12137</v>
      </c>
      <c r="L2998" t="s">
        <v>12138</v>
      </c>
      <c r="M2998">
        <v>8014</v>
      </c>
      <c r="N2998">
        <v>141</v>
      </c>
      <c r="O2998" t="s">
        <v>12139</v>
      </c>
      <c r="P2998">
        <v>4</v>
      </c>
      <c r="Q2998" t="s">
        <v>12140</v>
      </c>
      <c r="R2998" t="s">
        <v>12141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12142</v>
      </c>
      <c r="C2999">
        <v>38</v>
      </c>
      <c r="D2999">
        <v>100</v>
      </c>
      <c r="E2999">
        <v>19</v>
      </c>
      <c r="F2999">
        <v>393</v>
      </c>
      <c r="G2999" t="s">
        <v>5848</v>
      </c>
      <c r="H2999">
        <v>706</v>
      </c>
      <c r="I2999">
        <v>860002</v>
      </c>
      <c r="J2999" t="s">
        <v>1428</v>
      </c>
      <c r="K2999" t="s">
        <v>12143</v>
      </c>
      <c r="L2999" t="s">
        <v>12144</v>
      </c>
      <c r="M2999">
        <v>6454</v>
      </c>
      <c r="N2999">
        <v>1579</v>
      </c>
      <c r="O2999" t="s">
        <v>935</v>
      </c>
      <c r="P2999">
        <v>0</v>
      </c>
      <c r="Q2999" t="s">
        <v>12145</v>
      </c>
      <c r="R2999" t="s">
        <v>12146</v>
      </c>
      <c r="S2999">
        <v>43</v>
      </c>
      <c r="T2999" t="s">
        <v>37</v>
      </c>
      <c r="U2999" t="s">
        <v>38</v>
      </c>
      <c r="V2999" t="s">
        <v>84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2836</v>
      </c>
      <c r="C3000">
        <v>123</v>
      </c>
      <c r="D3000">
        <v>111</v>
      </c>
      <c r="E3000">
        <v>277</v>
      </c>
      <c r="F3000">
        <v>289</v>
      </c>
      <c r="G3000" t="s">
        <v>1490</v>
      </c>
      <c r="H3000">
        <v>845</v>
      </c>
      <c r="I3000">
        <v>548934</v>
      </c>
      <c r="J3000" t="s">
        <v>1617</v>
      </c>
      <c r="K3000" t="s">
        <v>632</v>
      </c>
      <c r="L3000" t="s">
        <v>12147</v>
      </c>
      <c r="M3000">
        <v>16863</v>
      </c>
      <c r="N3000">
        <v>1554</v>
      </c>
      <c r="O3000" t="s">
        <v>12148</v>
      </c>
      <c r="P3000">
        <v>2</v>
      </c>
      <c r="Q3000" t="s">
        <v>12149</v>
      </c>
      <c r="R3000" t="s">
        <v>12150</v>
      </c>
      <c r="S3000">
        <v>57</v>
      </c>
      <c r="T3000" t="s">
        <v>37</v>
      </c>
      <c r="U3000" t="s">
        <v>5773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12151</v>
      </c>
      <c r="C3001">
        <v>81</v>
      </c>
      <c r="D3001">
        <v>114</v>
      </c>
      <c r="E3001">
        <v>0</v>
      </c>
      <c r="F3001">
        <v>403</v>
      </c>
      <c r="G3001" t="s">
        <v>6881</v>
      </c>
      <c r="H3001">
        <v>865</v>
      </c>
      <c r="I3001">
        <v>447750</v>
      </c>
      <c r="J3001" t="s">
        <v>1018</v>
      </c>
      <c r="K3001" t="s">
        <v>3755</v>
      </c>
      <c r="L3001" t="s">
        <v>12152</v>
      </c>
      <c r="M3001">
        <v>18520</v>
      </c>
      <c r="N3001">
        <v>2126</v>
      </c>
      <c r="O3001" t="s">
        <v>12153</v>
      </c>
      <c r="P3001">
        <v>0</v>
      </c>
      <c r="Q3001" t="s">
        <v>12154</v>
      </c>
      <c r="R3001" t="s">
        <v>12155</v>
      </c>
      <c r="S3001">
        <v>133</v>
      </c>
      <c r="T3001" t="s">
        <v>37</v>
      </c>
      <c r="U3001" t="s">
        <v>38</v>
      </c>
      <c r="V3001" t="s">
        <v>350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153</v>
      </c>
      <c r="C3002">
        <v>72</v>
      </c>
      <c r="D3002">
        <v>86</v>
      </c>
      <c r="E3002">
        <v>94</v>
      </c>
      <c r="F3002">
        <v>146</v>
      </c>
      <c r="G3002" t="s">
        <v>8690</v>
      </c>
      <c r="H3002">
        <v>693</v>
      </c>
      <c r="I3002">
        <v>333976</v>
      </c>
      <c r="J3002" t="s">
        <v>541</v>
      </c>
      <c r="K3002" t="s">
        <v>980</v>
      </c>
      <c r="L3002" t="s">
        <v>12156</v>
      </c>
      <c r="M3002">
        <v>12559</v>
      </c>
      <c r="N3002">
        <v>1373</v>
      </c>
      <c r="O3002" t="s">
        <v>12157</v>
      </c>
      <c r="P3002">
        <v>0</v>
      </c>
      <c r="Q3002" t="s">
        <v>12158</v>
      </c>
      <c r="R3002" t="s">
        <v>12159</v>
      </c>
      <c r="S3002">
        <v>90</v>
      </c>
      <c r="T3002" t="s">
        <v>37</v>
      </c>
      <c r="U3002" t="s">
        <v>38</v>
      </c>
      <c r="V3002" t="s">
        <v>350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7931</v>
      </c>
      <c r="C3003">
        <v>25</v>
      </c>
      <c r="D3003">
        <v>107</v>
      </c>
      <c r="E3003">
        <v>0</v>
      </c>
      <c r="F3003">
        <v>745</v>
      </c>
      <c r="G3003" t="s">
        <v>1791</v>
      </c>
      <c r="H3003">
        <v>941</v>
      </c>
      <c r="I3003">
        <v>141853</v>
      </c>
      <c r="J3003" t="s">
        <v>1188</v>
      </c>
      <c r="K3003" t="s">
        <v>5678</v>
      </c>
      <c r="L3003" t="s">
        <v>12160</v>
      </c>
      <c r="M3003">
        <v>1427</v>
      </c>
      <c r="N3003">
        <v>3099</v>
      </c>
      <c r="O3003" t="s">
        <v>1321</v>
      </c>
      <c r="P3003">
        <v>2</v>
      </c>
      <c r="Q3003" t="s">
        <v>12161</v>
      </c>
      <c r="R3003" t="s">
        <v>12162</v>
      </c>
      <c r="S3003">
        <v>12</v>
      </c>
      <c r="T3003" t="s">
        <v>37</v>
      </c>
      <c r="U3003" t="s">
        <v>243</v>
      </c>
      <c r="V3003" t="s">
        <v>350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10157</v>
      </c>
      <c r="C3004">
        <v>78</v>
      </c>
      <c r="D3004">
        <v>90</v>
      </c>
      <c r="E3004">
        <v>26</v>
      </c>
      <c r="F3004">
        <v>350</v>
      </c>
      <c r="G3004" t="s">
        <v>9019</v>
      </c>
      <c r="H3004">
        <v>797</v>
      </c>
      <c r="I3004">
        <v>303439</v>
      </c>
      <c r="J3004" t="s">
        <v>933</v>
      </c>
      <c r="K3004" t="s">
        <v>8032</v>
      </c>
      <c r="L3004" t="s">
        <v>12163</v>
      </c>
      <c r="M3004">
        <v>12125</v>
      </c>
      <c r="N3004">
        <v>2073</v>
      </c>
      <c r="O3004" t="s">
        <v>8765</v>
      </c>
      <c r="P3004">
        <v>2</v>
      </c>
      <c r="Q3004" t="s">
        <v>12164</v>
      </c>
      <c r="R3004" t="s">
        <v>12165</v>
      </c>
      <c r="S3004">
        <v>78</v>
      </c>
      <c r="T3004" t="s">
        <v>37</v>
      </c>
      <c r="U3004" t="s">
        <v>38</v>
      </c>
      <c r="V3004" t="s">
        <v>350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1554</v>
      </c>
      <c r="C3005">
        <v>57</v>
      </c>
      <c r="D3005">
        <v>103</v>
      </c>
      <c r="E3005">
        <v>759</v>
      </c>
      <c r="F3005">
        <v>820</v>
      </c>
      <c r="G3005" t="s">
        <v>8477</v>
      </c>
      <c r="H3005">
        <v>967</v>
      </c>
      <c r="I3005">
        <v>793352</v>
      </c>
      <c r="J3005" t="s">
        <v>715</v>
      </c>
      <c r="K3005" t="s">
        <v>1981</v>
      </c>
      <c r="L3005" t="s">
        <v>12166</v>
      </c>
      <c r="M3005">
        <v>2551</v>
      </c>
      <c r="N3005">
        <v>3878</v>
      </c>
      <c r="O3005" t="s">
        <v>558</v>
      </c>
      <c r="P3005">
        <v>1</v>
      </c>
      <c r="Q3005" t="s">
        <v>12167</v>
      </c>
      <c r="R3005" t="s">
        <v>12168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12169</v>
      </c>
      <c r="C3006">
        <v>69</v>
      </c>
      <c r="D3006">
        <v>120</v>
      </c>
      <c r="E3006">
        <v>7</v>
      </c>
      <c r="F3006">
        <v>289</v>
      </c>
      <c r="G3006" t="s">
        <v>11523</v>
      </c>
      <c r="H3006">
        <v>662</v>
      </c>
      <c r="I3006">
        <v>214202</v>
      </c>
      <c r="J3006" t="s">
        <v>1018</v>
      </c>
      <c r="K3006" t="s">
        <v>430</v>
      </c>
      <c r="L3006" t="s">
        <v>12170</v>
      </c>
      <c r="M3006">
        <v>14831</v>
      </c>
      <c r="N3006">
        <v>1952</v>
      </c>
      <c r="O3006" t="s">
        <v>12148</v>
      </c>
      <c r="P3006">
        <v>0</v>
      </c>
      <c r="Q3006" t="s">
        <v>12171</v>
      </c>
      <c r="R3006" t="s">
        <v>12172</v>
      </c>
      <c r="S3006">
        <v>75</v>
      </c>
      <c r="T3006" t="s">
        <v>37</v>
      </c>
      <c r="U3006" t="s">
        <v>435</v>
      </c>
      <c r="V3006" t="s">
        <v>350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12173</v>
      </c>
      <c r="C3007">
        <v>73</v>
      </c>
      <c r="D3007">
        <v>134</v>
      </c>
      <c r="E3007">
        <v>45</v>
      </c>
      <c r="F3007">
        <v>0</v>
      </c>
      <c r="G3007" t="s">
        <v>12174</v>
      </c>
      <c r="H3007">
        <v>9</v>
      </c>
      <c r="I3007">
        <v>195888</v>
      </c>
      <c r="J3007" t="s">
        <v>3391</v>
      </c>
      <c r="K3007" t="s">
        <v>12175</v>
      </c>
      <c r="L3007" t="s">
        <v>12176</v>
      </c>
      <c r="M3007">
        <v>5603</v>
      </c>
      <c r="N3007">
        <v>11</v>
      </c>
      <c r="O3007" t="s">
        <v>12177</v>
      </c>
      <c r="P3007">
        <v>0</v>
      </c>
      <c r="Q3007" t="s">
        <v>12178</v>
      </c>
      <c r="R3007" t="s">
        <v>12179</v>
      </c>
      <c r="S3007">
        <v>45</v>
      </c>
      <c r="T3007" t="s">
        <v>12180</v>
      </c>
      <c r="U3007" t="s">
        <v>8768</v>
      </c>
      <c r="V3007" t="s">
        <v>350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12181</v>
      </c>
      <c r="C3008">
        <v>42</v>
      </c>
      <c r="D3008">
        <v>110</v>
      </c>
      <c r="E3008">
        <v>18</v>
      </c>
      <c r="F3008">
        <v>865</v>
      </c>
      <c r="G3008" t="s">
        <v>165</v>
      </c>
      <c r="H3008">
        <v>13000</v>
      </c>
      <c r="I3008">
        <v>175370</v>
      </c>
      <c r="J3008" t="s">
        <v>809</v>
      </c>
      <c r="K3008" t="s">
        <v>530</v>
      </c>
      <c r="L3008" t="s">
        <v>12182</v>
      </c>
      <c r="M3008">
        <v>6884</v>
      </c>
      <c r="N3008">
        <v>17417</v>
      </c>
      <c r="O3008" t="s">
        <v>3755</v>
      </c>
      <c r="P3008">
        <v>1</v>
      </c>
      <c r="Q3008" t="s">
        <v>12183</v>
      </c>
      <c r="R3008" t="s">
        <v>12184</v>
      </c>
      <c r="S3008">
        <v>133</v>
      </c>
      <c r="T3008" t="s">
        <v>37</v>
      </c>
      <c r="U3008" t="s">
        <v>38</v>
      </c>
      <c r="V3008" t="s">
        <v>350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938</v>
      </c>
      <c r="C3009">
        <v>101</v>
      </c>
      <c r="D3009">
        <v>95</v>
      </c>
      <c r="E3009">
        <v>611</v>
      </c>
      <c r="F3009">
        <v>3</v>
      </c>
      <c r="G3009" t="s">
        <v>12185</v>
      </c>
      <c r="H3009">
        <v>9</v>
      </c>
      <c r="I3009">
        <v>190666</v>
      </c>
      <c r="J3009" t="s">
        <v>1188</v>
      </c>
      <c r="K3009" t="s">
        <v>9763</v>
      </c>
      <c r="L3009" t="s">
        <v>12186</v>
      </c>
      <c r="M3009">
        <v>2410</v>
      </c>
      <c r="N3009">
        <v>18</v>
      </c>
      <c r="O3009" t="s">
        <v>12187</v>
      </c>
      <c r="P3009">
        <v>1</v>
      </c>
      <c r="Q3009" t="s">
        <v>12188</v>
      </c>
      <c r="R3009" t="s">
        <v>12189</v>
      </c>
      <c r="S3009">
        <v>20</v>
      </c>
      <c r="T3009" t="s">
        <v>940</v>
      </c>
      <c r="U3009" t="s">
        <v>486</v>
      </c>
      <c r="V3009" t="s">
        <v>350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6339</v>
      </c>
      <c r="C3010">
        <v>82</v>
      </c>
      <c r="D3010">
        <v>95</v>
      </c>
      <c r="E3010">
        <v>165</v>
      </c>
      <c r="F3010">
        <v>280</v>
      </c>
      <c r="G3010" t="s">
        <v>1315</v>
      </c>
      <c r="H3010">
        <v>686</v>
      </c>
      <c r="J3010" t="s">
        <v>12190</v>
      </c>
      <c r="K3010" t="s">
        <v>6340</v>
      </c>
      <c r="L3010" t="s">
        <v>12191</v>
      </c>
      <c r="M3010">
        <v>27052</v>
      </c>
      <c r="N3010">
        <v>1501</v>
      </c>
      <c r="O3010" t="s">
        <v>4804</v>
      </c>
      <c r="P3010">
        <v>2</v>
      </c>
      <c r="Q3010" t="s">
        <v>12192</v>
      </c>
      <c r="R3010" t="s">
        <v>12193</v>
      </c>
      <c r="S3010">
        <v>124</v>
      </c>
      <c r="T3010" t="s">
        <v>37</v>
      </c>
      <c r="U3010" t="s">
        <v>38</v>
      </c>
      <c r="V3010" t="s">
        <v>350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424</v>
      </c>
      <c r="B3011" t="s">
        <v>12194</v>
      </c>
      <c r="C3011">
        <v>149</v>
      </c>
      <c r="D3011">
        <v>132</v>
      </c>
      <c r="E3011">
        <v>14</v>
      </c>
      <c r="F3011">
        <v>3</v>
      </c>
      <c r="G3011" t="s">
        <v>12195</v>
      </c>
      <c r="H3011">
        <v>52</v>
      </c>
      <c r="I3011">
        <v>119922</v>
      </c>
      <c r="J3011" t="s">
        <v>948</v>
      </c>
      <c r="K3011" t="s">
        <v>3742</v>
      </c>
      <c r="L3011" t="s">
        <v>12196</v>
      </c>
      <c r="M3011">
        <v>8429</v>
      </c>
      <c r="N3011">
        <v>91</v>
      </c>
      <c r="O3011" t="s">
        <v>12197</v>
      </c>
      <c r="P3011">
        <v>0</v>
      </c>
      <c r="Q3011" t="s">
        <v>12198</v>
      </c>
      <c r="R3011" t="s">
        <v>12199</v>
      </c>
      <c r="S3011">
        <v>62</v>
      </c>
      <c r="T3011" t="s">
        <v>940</v>
      </c>
      <c r="U3011" t="s">
        <v>486</v>
      </c>
      <c r="V3011" t="s">
        <v>350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610</v>
      </c>
      <c r="C3012">
        <v>165</v>
      </c>
      <c r="D3012">
        <v>94</v>
      </c>
      <c r="E3012">
        <v>12</v>
      </c>
      <c r="F3012">
        <v>183</v>
      </c>
      <c r="G3012" t="s">
        <v>611</v>
      </c>
      <c r="H3012">
        <v>17000</v>
      </c>
      <c r="I3012">
        <v>177343675</v>
      </c>
      <c r="J3012" t="s">
        <v>612</v>
      </c>
      <c r="K3012" t="s">
        <v>613</v>
      </c>
      <c r="L3012" t="s">
        <v>614</v>
      </c>
      <c r="M3012">
        <v>70133</v>
      </c>
      <c r="N3012">
        <v>17883</v>
      </c>
      <c r="O3012" t="s">
        <v>615</v>
      </c>
      <c r="P3012">
        <v>0</v>
      </c>
      <c r="Q3012" t="s">
        <v>616</v>
      </c>
      <c r="R3012" t="s">
        <v>617</v>
      </c>
      <c r="S3012">
        <v>214</v>
      </c>
      <c r="T3012" t="s">
        <v>37</v>
      </c>
      <c r="U3012" t="s">
        <v>38</v>
      </c>
      <c r="V3012" t="s">
        <v>84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12200</v>
      </c>
      <c r="C3013">
        <v>5</v>
      </c>
      <c r="D3013">
        <v>89</v>
      </c>
      <c r="E3013">
        <v>0</v>
      </c>
      <c r="F3013">
        <v>188</v>
      </c>
      <c r="G3013" t="s">
        <v>845</v>
      </c>
      <c r="H3013">
        <v>970</v>
      </c>
      <c r="J3013" t="s">
        <v>450</v>
      </c>
      <c r="K3013" t="s">
        <v>944</v>
      </c>
      <c r="L3013" t="s">
        <v>12201</v>
      </c>
      <c r="M3013">
        <v>408</v>
      </c>
      <c r="N3013">
        <v>1854</v>
      </c>
      <c r="O3013" t="s">
        <v>12202</v>
      </c>
      <c r="P3013">
        <v>0</v>
      </c>
      <c r="Q3013" t="s">
        <v>12203</v>
      </c>
      <c r="R3013" t="s">
        <v>12204</v>
      </c>
      <c r="S3013">
        <v>12</v>
      </c>
      <c r="T3013" t="s">
        <v>940</v>
      </c>
      <c r="U3013" t="s">
        <v>486</v>
      </c>
      <c r="V3013" t="s">
        <v>84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12205</v>
      </c>
      <c r="C3014">
        <v>44</v>
      </c>
      <c r="D3014">
        <v>138</v>
      </c>
      <c r="E3014">
        <v>7</v>
      </c>
      <c r="F3014">
        <v>16</v>
      </c>
      <c r="G3014" t="s">
        <v>12206</v>
      </c>
      <c r="H3014">
        <v>84</v>
      </c>
      <c r="J3014" t="s">
        <v>339</v>
      </c>
      <c r="K3014" t="s">
        <v>9841</v>
      </c>
      <c r="L3014" t="s">
        <v>12207</v>
      </c>
      <c r="M3014">
        <v>4899</v>
      </c>
      <c r="N3014">
        <v>164</v>
      </c>
      <c r="O3014" t="s">
        <v>12208</v>
      </c>
      <c r="P3014">
        <v>0</v>
      </c>
      <c r="Q3014" t="s">
        <v>12209</v>
      </c>
      <c r="R3014" t="s">
        <v>12210</v>
      </c>
      <c r="S3014">
        <v>49</v>
      </c>
      <c r="T3014" t="s">
        <v>388</v>
      </c>
      <c r="U3014" t="s">
        <v>389</v>
      </c>
      <c r="V3014" t="s">
        <v>589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997</v>
      </c>
      <c r="C3015">
        <v>74</v>
      </c>
      <c r="D3015">
        <v>113</v>
      </c>
      <c r="E3015">
        <v>212</v>
      </c>
      <c r="F3015">
        <v>18</v>
      </c>
      <c r="G3015" t="s">
        <v>12211</v>
      </c>
      <c r="H3015">
        <v>567</v>
      </c>
      <c r="I3015">
        <v>17149</v>
      </c>
      <c r="J3015" t="s">
        <v>729</v>
      </c>
      <c r="K3015" t="s">
        <v>245</v>
      </c>
      <c r="L3015" t="s">
        <v>12212</v>
      </c>
      <c r="M3015">
        <v>12128</v>
      </c>
      <c r="N3015">
        <v>708</v>
      </c>
      <c r="O3015" t="s">
        <v>12213</v>
      </c>
      <c r="P3015">
        <v>9</v>
      </c>
      <c r="Q3015" t="s">
        <v>12214</v>
      </c>
      <c r="R3015" t="s">
        <v>12215</v>
      </c>
      <c r="S3015">
        <v>61</v>
      </c>
      <c r="T3015" t="s">
        <v>37</v>
      </c>
      <c r="U3015" t="s">
        <v>12216</v>
      </c>
      <c r="V3015" t="s">
        <v>350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12217</v>
      </c>
      <c r="C3016">
        <v>156</v>
      </c>
      <c r="D3016">
        <v>99</v>
      </c>
      <c r="E3016">
        <v>76</v>
      </c>
      <c r="F3016">
        <v>42</v>
      </c>
      <c r="G3016" t="s">
        <v>12218</v>
      </c>
      <c r="H3016">
        <v>181</v>
      </c>
      <c r="J3016" t="s">
        <v>12219</v>
      </c>
      <c r="K3016" t="s">
        <v>12220</v>
      </c>
      <c r="L3016" t="s">
        <v>12221</v>
      </c>
      <c r="M3016">
        <v>64423</v>
      </c>
      <c r="N3016">
        <v>433</v>
      </c>
      <c r="O3016" t="s">
        <v>12222</v>
      </c>
      <c r="P3016">
        <v>1</v>
      </c>
      <c r="Q3016" t="s">
        <v>12223</v>
      </c>
      <c r="R3016" t="s">
        <v>12224</v>
      </c>
      <c r="S3016">
        <v>293</v>
      </c>
      <c r="T3016" t="s">
        <v>37</v>
      </c>
      <c r="U3016" t="s">
        <v>56</v>
      </c>
      <c r="V3016" t="s">
        <v>350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12225</v>
      </c>
      <c r="C3017">
        <v>1</v>
      </c>
      <c r="D3017">
        <v>111</v>
      </c>
      <c r="E3017">
        <v>0</v>
      </c>
      <c r="F3017">
        <v>247</v>
      </c>
      <c r="G3017" t="s">
        <v>12226</v>
      </c>
      <c r="H3017">
        <v>1000</v>
      </c>
      <c r="I3017">
        <v>14616</v>
      </c>
      <c r="J3017" t="s">
        <v>1473</v>
      </c>
      <c r="K3017" t="s">
        <v>2320</v>
      </c>
      <c r="L3017" t="s">
        <v>12227</v>
      </c>
      <c r="M3017">
        <v>314</v>
      </c>
      <c r="N3017">
        <v>2059</v>
      </c>
      <c r="O3017" t="s">
        <v>12228</v>
      </c>
      <c r="P3017">
        <v>1</v>
      </c>
      <c r="R3017" t="s">
        <v>12229</v>
      </c>
      <c r="S3017">
        <v>10</v>
      </c>
      <c r="T3017" t="s">
        <v>37</v>
      </c>
      <c r="U3017" t="s">
        <v>38</v>
      </c>
      <c r="V3017" t="s">
        <v>350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1459</v>
      </c>
      <c r="C3018">
        <v>82</v>
      </c>
      <c r="D3018">
        <v>99</v>
      </c>
      <c r="E3018">
        <v>130</v>
      </c>
      <c r="F3018">
        <v>79</v>
      </c>
      <c r="G3018" t="s">
        <v>12230</v>
      </c>
      <c r="H3018">
        <v>399</v>
      </c>
      <c r="I3018">
        <v>91443253</v>
      </c>
      <c r="J3018" t="s">
        <v>760</v>
      </c>
      <c r="K3018" t="s">
        <v>3301</v>
      </c>
      <c r="L3018" t="s">
        <v>12231</v>
      </c>
      <c r="M3018">
        <v>21034</v>
      </c>
      <c r="N3018">
        <v>663</v>
      </c>
      <c r="O3018" t="s">
        <v>2765</v>
      </c>
      <c r="Q3018" t="s">
        <v>12232</v>
      </c>
      <c r="R3018" t="s">
        <v>12233</v>
      </c>
      <c r="S3018">
        <v>153</v>
      </c>
      <c r="T3018" t="s">
        <v>37</v>
      </c>
      <c r="U3018" t="s">
        <v>38</v>
      </c>
      <c r="V3018" t="s">
        <v>84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658</v>
      </c>
      <c r="C3019">
        <v>151</v>
      </c>
      <c r="D3019">
        <v>104</v>
      </c>
      <c r="E3019">
        <v>0</v>
      </c>
      <c r="F3019">
        <v>1000</v>
      </c>
      <c r="G3019" t="s">
        <v>226</v>
      </c>
      <c r="H3019">
        <v>26000</v>
      </c>
      <c r="I3019">
        <v>30093107</v>
      </c>
      <c r="J3019" t="s">
        <v>541</v>
      </c>
      <c r="K3019" t="s">
        <v>224</v>
      </c>
      <c r="L3019" t="s">
        <v>12234</v>
      </c>
      <c r="M3019">
        <v>600996</v>
      </c>
      <c r="N3019">
        <v>39175</v>
      </c>
      <c r="O3019" t="s">
        <v>395</v>
      </c>
      <c r="P3019">
        <v>6</v>
      </c>
      <c r="Q3019" t="s">
        <v>12235</v>
      </c>
      <c r="R3019" t="s">
        <v>12236</v>
      </c>
      <c r="S3019">
        <v>726</v>
      </c>
      <c r="T3019" t="s">
        <v>37</v>
      </c>
      <c r="U3019" t="s">
        <v>56</v>
      </c>
      <c r="V3019" t="s">
        <v>350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12237</v>
      </c>
      <c r="C3020">
        <v>3</v>
      </c>
      <c r="D3020">
        <v>89</v>
      </c>
      <c r="E3020">
        <v>49</v>
      </c>
      <c r="F3020">
        <v>84</v>
      </c>
      <c r="G3020" t="s">
        <v>12238</v>
      </c>
      <c r="H3020">
        <v>551</v>
      </c>
      <c r="J3020" t="s">
        <v>12239</v>
      </c>
      <c r="K3020" t="s">
        <v>12240</v>
      </c>
      <c r="L3020" t="s">
        <v>12241</v>
      </c>
      <c r="M3020">
        <v>105</v>
      </c>
      <c r="N3020">
        <v>895</v>
      </c>
      <c r="O3020" t="s">
        <v>12242</v>
      </c>
      <c r="P3020">
        <v>6</v>
      </c>
      <c r="R3020" t="s">
        <v>12243</v>
      </c>
      <c r="S3020">
        <v>7</v>
      </c>
      <c r="T3020" t="s">
        <v>37</v>
      </c>
      <c r="U3020" t="s">
        <v>38</v>
      </c>
      <c r="V3020" t="s">
        <v>84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10926</v>
      </c>
      <c r="C3021">
        <v>98</v>
      </c>
      <c r="D3021">
        <v>103</v>
      </c>
      <c r="E3021">
        <v>52</v>
      </c>
      <c r="F3021">
        <v>426</v>
      </c>
      <c r="G3021" t="s">
        <v>3367</v>
      </c>
      <c r="H3021">
        <v>969</v>
      </c>
      <c r="I3021">
        <v>57469179</v>
      </c>
      <c r="J3021" t="s">
        <v>5192</v>
      </c>
      <c r="K3021" t="s">
        <v>1556</v>
      </c>
      <c r="L3021" t="s">
        <v>12244</v>
      </c>
      <c r="M3021">
        <v>63855</v>
      </c>
      <c r="N3021">
        <v>2987</v>
      </c>
      <c r="O3021" t="s">
        <v>12245</v>
      </c>
      <c r="P3021">
        <v>0</v>
      </c>
      <c r="Q3021" t="s">
        <v>12246</v>
      </c>
      <c r="R3021" t="s">
        <v>12247</v>
      </c>
      <c r="S3021">
        <v>248</v>
      </c>
      <c r="T3021" t="s">
        <v>37</v>
      </c>
      <c r="U3021" t="s">
        <v>38</v>
      </c>
      <c r="V3021" t="s">
        <v>350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12248</v>
      </c>
      <c r="C3022">
        <v>25</v>
      </c>
      <c r="D3022">
        <v>134</v>
      </c>
      <c r="E3022">
        <v>0</v>
      </c>
      <c r="F3022">
        <v>4</v>
      </c>
      <c r="G3022" t="s">
        <v>12249</v>
      </c>
      <c r="H3022">
        <v>15</v>
      </c>
      <c r="I3022">
        <v>48856</v>
      </c>
      <c r="J3022" t="s">
        <v>1473</v>
      </c>
      <c r="K3022" t="s">
        <v>12250</v>
      </c>
      <c r="L3022" t="s">
        <v>12251</v>
      </c>
      <c r="M3022">
        <v>3466</v>
      </c>
      <c r="N3022">
        <v>30</v>
      </c>
      <c r="O3022" t="s">
        <v>12252</v>
      </c>
      <c r="P3022">
        <v>0</v>
      </c>
      <c r="Q3022" t="s">
        <v>12253</v>
      </c>
      <c r="R3022" t="s">
        <v>12254</v>
      </c>
      <c r="S3022">
        <v>40</v>
      </c>
      <c r="T3022" t="s">
        <v>388</v>
      </c>
      <c r="U3022" t="s">
        <v>389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12255</v>
      </c>
      <c r="C3023">
        <v>35</v>
      </c>
      <c r="D3023">
        <v>100</v>
      </c>
      <c r="E3023">
        <v>2</v>
      </c>
      <c r="F3023">
        <v>388</v>
      </c>
      <c r="G3023" t="s">
        <v>1113</v>
      </c>
      <c r="H3023">
        <v>680</v>
      </c>
      <c r="J3023" t="s">
        <v>1861</v>
      </c>
      <c r="K3023" t="s">
        <v>1088</v>
      </c>
      <c r="L3023" t="s">
        <v>12256</v>
      </c>
      <c r="M3023">
        <v>3737</v>
      </c>
      <c r="N3023">
        <v>1780</v>
      </c>
      <c r="O3023" t="s">
        <v>11513</v>
      </c>
      <c r="P3023">
        <v>2</v>
      </c>
      <c r="Q3023" t="s">
        <v>12257</v>
      </c>
      <c r="R3023" t="s">
        <v>12258</v>
      </c>
      <c r="S3023">
        <v>27</v>
      </c>
      <c r="T3023" t="s">
        <v>37</v>
      </c>
      <c r="U3023" t="s">
        <v>56</v>
      </c>
      <c r="V3023" t="s">
        <v>350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12259</v>
      </c>
      <c r="C3024">
        <v>6</v>
      </c>
      <c r="D3024">
        <v>130</v>
      </c>
      <c r="E3024">
        <v>3</v>
      </c>
      <c r="F3024">
        <v>2</v>
      </c>
      <c r="G3024" t="s">
        <v>9491</v>
      </c>
      <c r="H3024">
        <v>215</v>
      </c>
      <c r="J3024" t="s">
        <v>1473</v>
      </c>
      <c r="K3024" t="s">
        <v>12260</v>
      </c>
      <c r="L3024" t="s">
        <v>12261</v>
      </c>
      <c r="M3024">
        <v>117</v>
      </c>
      <c r="N3024">
        <v>244</v>
      </c>
      <c r="O3024" t="s">
        <v>12262</v>
      </c>
      <c r="P3024">
        <v>1</v>
      </c>
      <c r="R3024" t="s">
        <v>12263</v>
      </c>
      <c r="S3024">
        <v>6</v>
      </c>
      <c r="T3024" t="s">
        <v>9493</v>
      </c>
      <c r="U3024" t="s">
        <v>486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1285</v>
      </c>
      <c r="C3025">
        <v>183</v>
      </c>
      <c r="D3025">
        <v>106</v>
      </c>
      <c r="E3025">
        <v>287</v>
      </c>
      <c r="F3025">
        <v>233</v>
      </c>
      <c r="G3025" t="s">
        <v>12264</v>
      </c>
      <c r="H3025">
        <v>767</v>
      </c>
      <c r="I3025">
        <v>148170000</v>
      </c>
      <c r="J3025" t="s">
        <v>482</v>
      </c>
      <c r="K3025" t="s">
        <v>3039</v>
      </c>
      <c r="L3025" t="s">
        <v>12265</v>
      </c>
      <c r="M3025">
        <v>142293</v>
      </c>
      <c r="N3025">
        <v>2053</v>
      </c>
      <c r="O3025" t="s">
        <v>12266</v>
      </c>
      <c r="P3025">
        <v>0</v>
      </c>
      <c r="Q3025" t="s">
        <v>12267</v>
      </c>
      <c r="R3025" t="s">
        <v>12268</v>
      </c>
      <c r="S3025">
        <v>245</v>
      </c>
      <c r="T3025" t="s">
        <v>37</v>
      </c>
      <c r="U3025" t="s">
        <v>38</v>
      </c>
      <c r="V3025" t="s">
        <v>84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721</v>
      </c>
      <c r="C3026">
        <v>282</v>
      </c>
      <c r="D3026">
        <v>125</v>
      </c>
      <c r="E3026">
        <v>0</v>
      </c>
      <c r="F3026">
        <v>504</v>
      </c>
      <c r="G3026" t="s">
        <v>12269</v>
      </c>
      <c r="H3026">
        <v>11000</v>
      </c>
      <c r="I3026">
        <v>460935665</v>
      </c>
      <c r="J3026" t="s">
        <v>31</v>
      </c>
      <c r="K3026" t="s">
        <v>253</v>
      </c>
      <c r="L3026" t="s">
        <v>12270</v>
      </c>
      <c r="M3026">
        <v>911097</v>
      </c>
      <c r="N3026">
        <v>13485</v>
      </c>
      <c r="O3026" t="s">
        <v>5658</v>
      </c>
      <c r="P3026">
        <v>1</v>
      </c>
      <c r="Q3026" t="s">
        <v>12271</v>
      </c>
      <c r="R3026" t="s">
        <v>12272</v>
      </c>
      <c r="S3026">
        <v>1470</v>
      </c>
      <c r="T3026" t="s">
        <v>37</v>
      </c>
      <c r="U3026" t="s">
        <v>38</v>
      </c>
      <c r="V3026" t="s">
        <v>84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12273</v>
      </c>
      <c r="C3027">
        <v>158</v>
      </c>
      <c r="D3027">
        <v>109</v>
      </c>
      <c r="E3027">
        <v>11</v>
      </c>
      <c r="F3027">
        <v>411</v>
      </c>
      <c r="G3027" t="s">
        <v>3249</v>
      </c>
      <c r="H3027">
        <v>22000</v>
      </c>
      <c r="I3027">
        <v>35537564</v>
      </c>
      <c r="J3027" t="s">
        <v>809</v>
      </c>
      <c r="K3027" t="s">
        <v>850</v>
      </c>
      <c r="L3027" t="s">
        <v>12274</v>
      </c>
      <c r="M3027">
        <v>49671</v>
      </c>
      <c r="N3027">
        <v>24063</v>
      </c>
      <c r="O3027" t="s">
        <v>12275</v>
      </c>
      <c r="P3027">
        <v>1</v>
      </c>
      <c r="Q3027" t="s">
        <v>12276</v>
      </c>
      <c r="R3027" t="s">
        <v>12277</v>
      </c>
      <c r="S3027">
        <v>166</v>
      </c>
      <c r="T3027" t="s">
        <v>37</v>
      </c>
      <c r="U3027" t="s">
        <v>38</v>
      </c>
      <c r="V3027" t="s">
        <v>350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6851</v>
      </c>
      <c r="C3028">
        <v>89</v>
      </c>
      <c r="D3028">
        <v>200</v>
      </c>
      <c r="E3028">
        <v>767</v>
      </c>
      <c r="F3028">
        <v>382</v>
      </c>
      <c r="G3028" t="s">
        <v>12278</v>
      </c>
      <c r="H3028">
        <v>597</v>
      </c>
      <c r="I3028">
        <v>111722000</v>
      </c>
      <c r="J3028" t="s">
        <v>3391</v>
      </c>
      <c r="K3028" t="s">
        <v>9776</v>
      </c>
      <c r="L3028" t="s">
        <v>12279</v>
      </c>
      <c r="M3028">
        <v>55816</v>
      </c>
      <c r="N3028">
        <v>1966</v>
      </c>
      <c r="O3028" t="s">
        <v>4523</v>
      </c>
      <c r="P3028">
        <v>2</v>
      </c>
      <c r="Q3028" t="s">
        <v>12280</v>
      </c>
      <c r="R3028" t="s">
        <v>12281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4406</v>
      </c>
      <c r="C3029">
        <v>101</v>
      </c>
      <c r="D3029">
        <v>114</v>
      </c>
      <c r="E3029">
        <v>335</v>
      </c>
      <c r="F3029">
        <v>14</v>
      </c>
      <c r="G3029" t="s">
        <v>12282</v>
      </c>
      <c r="H3029">
        <v>585</v>
      </c>
      <c r="I3029">
        <v>10230</v>
      </c>
      <c r="J3029" t="s">
        <v>12283</v>
      </c>
      <c r="K3029" t="s">
        <v>12284</v>
      </c>
      <c r="L3029" t="s">
        <v>12285</v>
      </c>
      <c r="M3029">
        <v>14437</v>
      </c>
      <c r="N3029">
        <v>679</v>
      </c>
      <c r="O3029" t="s">
        <v>12286</v>
      </c>
      <c r="P3029">
        <v>0</v>
      </c>
      <c r="Q3029" t="s">
        <v>12287</v>
      </c>
      <c r="R3029" t="s">
        <v>12288</v>
      </c>
      <c r="S3029">
        <v>26</v>
      </c>
      <c r="T3029" t="s">
        <v>12289</v>
      </c>
      <c r="U3029" t="s">
        <v>56</v>
      </c>
      <c r="V3029" t="s">
        <v>350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1852</v>
      </c>
      <c r="C3030">
        <v>128</v>
      </c>
      <c r="D3030">
        <v>112</v>
      </c>
      <c r="E3030">
        <v>197</v>
      </c>
      <c r="F3030">
        <v>632</v>
      </c>
      <c r="G3030" t="s">
        <v>5394</v>
      </c>
      <c r="H3030">
        <v>755</v>
      </c>
      <c r="I3030">
        <v>90556401</v>
      </c>
      <c r="J3030" t="s">
        <v>1338</v>
      </c>
      <c r="K3030" t="s">
        <v>8680</v>
      </c>
      <c r="L3030" t="s">
        <v>12290</v>
      </c>
      <c r="M3030">
        <v>43795</v>
      </c>
      <c r="N3030">
        <v>3507</v>
      </c>
      <c r="O3030" t="s">
        <v>9678</v>
      </c>
      <c r="P3030">
        <v>1</v>
      </c>
      <c r="Q3030" t="s">
        <v>12291</v>
      </c>
      <c r="R3030" t="s">
        <v>12292</v>
      </c>
      <c r="S3030">
        <v>171</v>
      </c>
      <c r="T3030" t="s">
        <v>37</v>
      </c>
      <c r="U3030" t="s">
        <v>38</v>
      </c>
      <c r="V3030" t="s">
        <v>188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1952</v>
      </c>
      <c r="C3031">
        <v>410</v>
      </c>
      <c r="D3031">
        <v>116</v>
      </c>
      <c r="E3031">
        <v>737</v>
      </c>
      <c r="F3031">
        <v>141</v>
      </c>
      <c r="G3031" t="s">
        <v>12293</v>
      </c>
      <c r="H3031">
        <v>23000</v>
      </c>
      <c r="I3031">
        <v>93571803</v>
      </c>
      <c r="J3031" t="s">
        <v>795</v>
      </c>
      <c r="K3031" t="s">
        <v>58</v>
      </c>
      <c r="L3031" t="s">
        <v>12294</v>
      </c>
      <c r="M3031">
        <v>275869</v>
      </c>
      <c r="N3031">
        <v>23811</v>
      </c>
      <c r="O3031" t="s">
        <v>5543</v>
      </c>
      <c r="P3031">
        <v>2</v>
      </c>
      <c r="Q3031" t="s">
        <v>12295</v>
      </c>
      <c r="R3031" t="s">
        <v>12296</v>
      </c>
      <c r="S3031">
        <v>389</v>
      </c>
      <c r="T3031" t="s">
        <v>37</v>
      </c>
      <c r="U3031" t="s">
        <v>38</v>
      </c>
      <c r="V3031" t="s">
        <v>350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8451</v>
      </c>
      <c r="C3032">
        <v>104</v>
      </c>
      <c r="D3032">
        <v>92</v>
      </c>
      <c r="E3032">
        <v>79</v>
      </c>
      <c r="F3032">
        <v>218</v>
      </c>
      <c r="G3032" t="s">
        <v>8452</v>
      </c>
      <c r="H3032">
        <v>608</v>
      </c>
      <c r="I3032">
        <v>72755517</v>
      </c>
      <c r="J3032" t="s">
        <v>8453</v>
      </c>
      <c r="K3032" t="s">
        <v>8454</v>
      </c>
      <c r="L3032" t="s">
        <v>12297</v>
      </c>
      <c r="M3032">
        <v>56595</v>
      </c>
      <c r="N3032">
        <v>1853</v>
      </c>
      <c r="O3032" t="s">
        <v>8456</v>
      </c>
      <c r="P3032">
        <v>0</v>
      </c>
      <c r="Q3032" t="s">
        <v>12298</v>
      </c>
      <c r="R3032" t="s">
        <v>12299</v>
      </c>
      <c r="S3032">
        <v>196</v>
      </c>
      <c r="T3032" t="s">
        <v>37</v>
      </c>
      <c r="U3032" t="s">
        <v>38</v>
      </c>
      <c r="V3032" t="s">
        <v>350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4749</v>
      </c>
      <c r="C3033">
        <v>54</v>
      </c>
      <c r="D3033">
        <v>120</v>
      </c>
      <c r="E3033">
        <v>36</v>
      </c>
      <c r="F3033">
        <v>633</v>
      </c>
      <c r="G3033" t="s">
        <v>1087</v>
      </c>
      <c r="H3033">
        <v>886</v>
      </c>
      <c r="I3033">
        <v>52929168</v>
      </c>
      <c r="J3033" t="s">
        <v>541</v>
      </c>
      <c r="K3033" t="s">
        <v>3367</v>
      </c>
      <c r="L3033" t="s">
        <v>12300</v>
      </c>
      <c r="M3033">
        <v>82743</v>
      </c>
      <c r="N3033">
        <v>3280</v>
      </c>
      <c r="O3033" t="s">
        <v>12301</v>
      </c>
      <c r="P3033">
        <v>1</v>
      </c>
      <c r="Q3033" t="s">
        <v>12302</v>
      </c>
      <c r="R3033" t="s">
        <v>12303</v>
      </c>
      <c r="S3033">
        <v>201</v>
      </c>
      <c r="T3033" t="s">
        <v>37</v>
      </c>
      <c r="U3033" t="s">
        <v>38</v>
      </c>
      <c r="V3033" t="s">
        <v>350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12304</v>
      </c>
      <c r="C3034">
        <v>141</v>
      </c>
      <c r="D3034">
        <v>107</v>
      </c>
      <c r="E3034">
        <v>15</v>
      </c>
      <c r="F3034">
        <v>602</v>
      </c>
      <c r="G3034" t="s">
        <v>229</v>
      </c>
      <c r="H3034">
        <v>17000</v>
      </c>
      <c r="I3034">
        <v>50461335</v>
      </c>
      <c r="J3034" t="s">
        <v>12305</v>
      </c>
      <c r="K3034" t="s">
        <v>295</v>
      </c>
      <c r="L3034" t="s">
        <v>12306</v>
      </c>
      <c r="M3034">
        <v>83893</v>
      </c>
      <c r="N3034">
        <v>20466</v>
      </c>
      <c r="O3034" t="s">
        <v>673</v>
      </c>
      <c r="P3034">
        <v>3</v>
      </c>
      <c r="Q3034" t="s">
        <v>12307</v>
      </c>
      <c r="R3034" t="s">
        <v>12308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8250</v>
      </c>
      <c r="C3035">
        <v>30</v>
      </c>
      <c r="D3035">
        <v>92</v>
      </c>
      <c r="E3035">
        <v>53</v>
      </c>
      <c r="F3035">
        <v>32</v>
      </c>
      <c r="G3035" t="s">
        <v>8752</v>
      </c>
      <c r="H3035">
        <v>84</v>
      </c>
      <c r="J3035" t="s">
        <v>853</v>
      </c>
      <c r="K3035" t="s">
        <v>12309</v>
      </c>
      <c r="L3035" t="s">
        <v>12310</v>
      </c>
      <c r="M3035">
        <v>3104</v>
      </c>
      <c r="N3035">
        <v>179</v>
      </c>
      <c r="O3035" t="s">
        <v>12311</v>
      </c>
      <c r="P3035">
        <v>2</v>
      </c>
      <c r="R3035" t="s">
        <v>12312</v>
      </c>
      <c r="S3035">
        <v>33</v>
      </c>
      <c r="T3035" t="s">
        <v>37</v>
      </c>
      <c r="U3035" t="s">
        <v>182</v>
      </c>
      <c r="V3035" t="s">
        <v>2616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12313</v>
      </c>
      <c r="C3036">
        <v>57</v>
      </c>
      <c r="D3036">
        <v>107</v>
      </c>
      <c r="E3036">
        <v>42</v>
      </c>
      <c r="F3036">
        <v>808</v>
      </c>
      <c r="G3036" t="s">
        <v>2618</v>
      </c>
      <c r="H3036">
        <v>1000</v>
      </c>
      <c r="I3036">
        <v>49797148</v>
      </c>
      <c r="J3036" t="s">
        <v>1699</v>
      </c>
      <c r="K3036" t="s">
        <v>10939</v>
      </c>
      <c r="L3036" t="s">
        <v>12314</v>
      </c>
      <c r="M3036">
        <v>49007</v>
      </c>
      <c r="N3036">
        <v>3435</v>
      </c>
      <c r="O3036" t="s">
        <v>565</v>
      </c>
      <c r="P3036">
        <v>3</v>
      </c>
      <c r="Q3036" t="s">
        <v>12315</v>
      </c>
      <c r="R3036" t="s">
        <v>12316</v>
      </c>
      <c r="S3036">
        <v>97</v>
      </c>
      <c r="T3036" t="s">
        <v>37</v>
      </c>
      <c r="U3036" t="s">
        <v>38</v>
      </c>
      <c r="V3036" t="s">
        <v>350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3776</v>
      </c>
      <c r="C3037">
        <v>56</v>
      </c>
      <c r="D3037">
        <v>100</v>
      </c>
      <c r="E3037">
        <v>32</v>
      </c>
      <c r="F3037">
        <v>621</v>
      </c>
      <c r="G3037" t="s">
        <v>414</v>
      </c>
      <c r="H3037">
        <v>785</v>
      </c>
      <c r="J3037" t="s">
        <v>809</v>
      </c>
      <c r="K3037" t="s">
        <v>5037</v>
      </c>
      <c r="L3037" t="s">
        <v>12317</v>
      </c>
      <c r="M3037">
        <v>18220</v>
      </c>
      <c r="N3037">
        <v>3135</v>
      </c>
      <c r="O3037" t="s">
        <v>344</v>
      </c>
      <c r="P3037">
        <v>5</v>
      </c>
      <c r="Q3037" t="s">
        <v>12318</v>
      </c>
      <c r="R3037" t="s">
        <v>12319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674</v>
      </c>
      <c r="C3038">
        <v>216</v>
      </c>
      <c r="D3038">
        <v>81</v>
      </c>
      <c r="E3038">
        <v>541</v>
      </c>
      <c r="F3038">
        <v>328</v>
      </c>
      <c r="G3038" t="s">
        <v>12320</v>
      </c>
      <c r="H3038">
        <v>991</v>
      </c>
      <c r="I3038">
        <v>46563158</v>
      </c>
      <c r="J3038" t="s">
        <v>755</v>
      </c>
      <c r="K3038" t="s">
        <v>1461</v>
      </c>
      <c r="L3038" t="s">
        <v>12321</v>
      </c>
      <c r="M3038">
        <v>207934</v>
      </c>
      <c r="N3038">
        <v>2562</v>
      </c>
      <c r="O3038" t="s">
        <v>5373</v>
      </c>
      <c r="P3038">
        <v>0</v>
      </c>
      <c r="Q3038" t="s">
        <v>12322</v>
      </c>
      <c r="R3038" t="s">
        <v>12323</v>
      </c>
      <c r="S3038">
        <v>629</v>
      </c>
      <c r="T3038" t="s">
        <v>37</v>
      </c>
      <c r="U3038" t="s">
        <v>38</v>
      </c>
      <c r="V3038" t="s">
        <v>350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1205</v>
      </c>
      <c r="C3039">
        <v>80</v>
      </c>
      <c r="D3039">
        <v>101</v>
      </c>
      <c r="E3039">
        <v>163</v>
      </c>
      <c r="F3039">
        <v>488</v>
      </c>
      <c r="G3039" t="s">
        <v>1400</v>
      </c>
      <c r="H3039">
        <v>683</v>
      </c>
      <c r="I3039">
        <v>41227069</v>
      </c>
      <c r="J3039" t="s">
        <v>151</v>
      </c>
      <c r="K3039" t="s">
        <v>12324</v>
      </c>
      <c r="L3039" t="s">
        <v>12325</v>
      </c>
      <c r="M3039">
        <v>162701</v>
      </c>
      <c r="N3039">
        <v>2436</v>
      </c>
      <c r="O3039" t="s">
        <v>10370</v>
      </c>
      <c r="P3039">
        <v>1</v>
      </c>
      <c r="Q3039" t="s">
        <v>12326</v>
      </c>
      <c r="R3039" t="s">
        <v>12327</v>
      </c>
      <c r="S3039">
        <v>962</v>
      </c>
      <c r="T3039" t="s">
        <v>37</v>
      </c>
      <c r="U3039" t="s">
        <v>38</v>
      </c>
      <c r="V3039" t="s">
        <v>84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5801</v>
      </c>
      <c r="C3040">
        <v>77</v>
      </c>
      <c r="D3040">
        <v>122</v>
      </c>
      <c r="E3040">
        <v>0</v>
      </c>
      <c r="F3040">
        <v>191</v>
      </c>
      <c r="G3040" t="s">
        <v>568</v>
      </c>
      <c r="H3040">
        <v>276</v>
      </c>
      <c r="I3040">
        <v>39025000</v>
      </c>
      <c r="J3040" t="s">
        <v>937</v>
      </c>
      <c r="K3040" t="s">
        <v>11145</v>
      </c>
      <c r="L3040" t="s">
        <v>12328</v>
      </c>
      <c r="M3040">
        <v>73193</v>
      </c>
      <c r="N3040">
        <v>903</v>
      </c>
      <c r="O3040" t="s">
        <v>12329</v>
      </c>
      <c r="P3040">
        <v>0</v>
      </c>
      <c r="Q3040" t="s">
        <v>12330</v>
      </c>
      <c r="R3040" t="s">
        <v>12331</v>
      </c>
      <c r="S3040">
        <v>190</v>
      </c>
      <c r="T3040" t="s">
        <v>37</v>
      </c>
      <c r="U3040" t="s">
        <v>56</v>
      </c>
      <c r="V3040" t="s">
        <v>350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3849</v>
      </c>
      <c r="C3041">
        <v>101</v>
      </c>
      <c r="D3041">
        <v>97</v>
      </c>
      <c r="E3041">
        <v>16</v>
      </c>
      <c r="F3041">
        <v>637</v>
      </c>
      <c r="G3041" t="s">
        <v>9543</v>
      </c>
      <c r="H3041">
        <v>4000</v>
      </c>
      <c r="I3041">
        <v>38201895</v>
      </c>
      <c r="J3041" t="s">
        <v>151</v>
      </c>
      <c r="K3041" t="s">
        <v>1161</v>
      </c>
      <c r="L3041" t="s">
        <v>12332</v>
      </c>
      <c r="M3041">
        <v>149222</v>
      </c>
      <c r="N3041">
        <v>6223</v>
      </c>
      <c r="O3041" t="s">
        <v>12333</v>
      </c>
      <c r="P3041">
        <v>3</v>
      </c>
      <c r="Q3041" t="s">
        <v>12334</v>
      </c>
      <c r="R3041" t="s">
        <v>12335</v>
      </c>
      <c r="S3041">
        <v>749</v>
      </c>
      <c r="T3041" t="s">
        <v>37</v>
      </c>
      <c r="U3041" t="s">
        <v>38</v>
      </c>
      <c r="V3041" t="s">
        <v>350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9970</v>
      </c>
      <c r="C3042">
        <v>156</v>
      </c>
      <c r="D3042">
        <v>92</v>
      </c>
      <c r="E3042">
        <v>52</v>
      </c>
      <c r="F3042">
        <v>647</v>
      </c>
      <c r="G3042" t="s">
        <v>12336</v>
      </c>
      <c r="H3042">
        <v>723</v>
      </c>
      <c r="I3042">
        <v>27669413</v>
      </c>
      <c r="J3042" t="s">
        <v>2889</v>
      </c>
      <c r="K3042" t="s">
        <v>3706</v>
      </c>
      <c r="L3042" t="s">
        <v>12337</v>
      </c>
      <c r="M3042">
        <v>76207</v>
      </c>
      <c r="N3042">
        <v>3101</v>
      </c>
      <c r="O3042" t="s">
        <v>12338</v>
      </c>
      <c r="P3042">
        <v>0</v>
      </c>
      <c r="Q3042" t="s">
        <v>12339</v>
      </c>
      <c r="R3042" t="s">
        <v>12340</v>
      </c>
      <c r="S3042">
        <v>194</v>
      </c>
      <c r="T3042" t="s">
        <v>37</v>
      </c>
      <c r="U3042" t="s">
        <v>182</v>
      </c>
      <c r="V3042" t="s">
        <v>350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8111</v>
      </c>
      <c r="C3043">
        <v>48</v>
      </c>
      <c r="D3043">
        <v>92</v>
      </c>
      <c r="E3043">
        <v>0</v>
      </c>
      <c r="F3043">
        <v>842</v>
      </c>
      <c r="G3043" t="s">
        <v>12341</v>
      </c>
      <c r="H3043">
        <v>1000</v>
      </c>
      <c r="J3043" t="s">
        <v>809</v>
      </c>
      <c r="K3043" t="s">
        <v>3583</v>
      </c>
      <c r="L3043" t="s">
        <v>12342</v>
      </c>
      <c r="M3043">
        <v>36559</v>
      </c>
      <c r="N3043">
        <v>3931</v>
      </c>
      <c r="O3043" t="s">
        <v>8415</v>
      </c>
      <c r="P3043">
        <v>0</v>
      </c>
      <c r="Q3043" t="s">
        <v>12343</v>
      </c>
      <c r="R3043" t="s">
        <v>12344</v>
      </c>
      <c r="S3043">
        <v>131</v>
      </c>
      <c r="T3043" t="s">
        <v>37</v>
      </c>
      <c r="U3043" t="s">
        <v>38</v>
      </c>
      <c r="V3043" t="s">
        <v>350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10662</v>
      </c>
      <c r="C3044">
        <v>109</v>
      </c>
      <c r="D3044">
        <v>110</v>
      </c>
      <c r="E3044">
        <v>107</v>
      </c>
      <c r="F3044">
        <v>549</v>
      </c>
      <c r="G3044" t="s">
        <v>12345</v>
      </c>
      <c r="H3044">
        <v>664</v>
      </c>
      <c r="I3044">
        <v>37766350</v>
      </c>
      <c r="J3044" t="s">
        <v>1473</v>
      </c>
      <c r="K3044" t="s">
        <v>2290</v>
      </c>
      <c r="L3044" t="s">
        <v>12346</v>
      </c>
      <c r="M3044">
        <v>19440</v>
      </c>
      <c r="N3044">
        <v>3376</v>
      </c>
      <c r="O3044" t="s">
        <v>1354</v>
      </c>
      <c r="P3044">
        <v>5</v>
      </c>
      <c r="Q3044" t="s">
        <v>12347</v>
      </c>
      <c r="R3044" t="s">
        <v>12348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12349</v>
      </c>
      <c r="C3045">
        <v>62</v>
      </c>
      <c r="D3045">
        <v>86</v>
      </c>
      <c r="E3045">
        <v>5</v>
      </c>
      <c r="F3045">
        <v>532</v>
      </c>
      <c r="G3045" t="s">
        <v>1585</v>
      </c>
      <c r="H3045">
        <v>584</v>
      </c>
      <c r="I3045">
        <v>23978402</v>
      </c>
      <c r="J3045" t="s">
        <v>541</v>
      </c>
      <c r="K3045" t="s">
        <v>1528</v>
      </c>
      <c r="L3045" t="s">
        <v>12350</v>
      </c>
      <c r="M3045">
        <v>10966</v>
      </c>
      <c r="N3045">
        <v>3850</v>
      </c>
      <c r="O3045" t="s">
        <v>155</v>
      </c>
      <c r="P3045">
        <v>1</v>
      </c>
      <c r="Q3045" t="s">
        <v>12351</v>
      </c>
      <c r="R3045" t="s">
        <v>12352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1071</v>
      </c>
      <c r="C3046">
        <v>33</v>
      </c>
      <c r="D3046">
        <v>91</v>
      </c>
      <c r="E3046">
        <v>0</v>
      </c>
      <c r="F3046">
        <v>298</v>
      </c>
      <c r="G3046" t="s">
        <v>12353</v>
      </c>
      <c r="H3046">
        <v>636</v>
      </c>
      <c r="I3046">
        <v>21370057</v>
      </c>
      <c r="J3046" t="s">
        <v>1018</v>
      </c>
      <c r="K3046" t="s">
        <v>12354</v>
      </c>
      <c r="L3046" t="s">
        <v>12355</v>
      </c>
      <c r="M3046">
        <v>9903</v>
      </c>
      <c r="N3046">
        <v>1852</v>
      </c>
      <c r="O3046" t="s">
        <v>1500</v>
      </c>
      <c r="P3046">
        <v>0</v>
      </c>
      <c r="Q3046" t="s">
        <v>12356</v>
      </c>
      <c r="R3046" t="s">
        <v>12357</v>
      </c>
      <c r="S3046">
        <v>80</v>
      </c>
      <c r="T3046" t="s">
        <v>37</v>
      </c>
      <c r="U3046" t="s">
        <v>38</v>
      </c>
      <c r="V3046" t="s">
        <v>350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4783</v>
      </c>
      <c r="C3047">
        <v>20</v>
      </c>
      <c r="D3047">
        <v>145</v>
      </c>
      <c r="E3047">
        <v>278</v>
      </c>
      <c r="F3047">
        <v>279</v>
      </c>
      <c r="G3047" t="s">
        <v>1431</v>
      </c>
      <c r="H3047">
        <v>13000</v>
      </c>
      <c r="J3047" t="s">
        <v>1473</v>
      </c>
      <c r="K3047" t="s">
        <v>869</v>
      </c>
      <c r="L3047" t="s">
        <v>12358</v>
      </c>
      <c r="M3047">
        <v>5561</v>
      </c>
      <c r="N3047">
        <v>14735</v>
      </c>
      <c r="O3047" t="s">
        <v>3591</v>
      </c>
      <c r="P3047">
        <v>2</v>
      </c>
      <c r="Q3047" t="s">
        <v>12359</v>
      </c>
      <c r="R3047" t="s">
        <v>12360</v>
      </c>
      <c r="S3047">
        <v>35</v>
      </c>
      <c r="T3047" t="s">
        <v>37</v>
      </c>
      <c r="U3047" t="s">
        <v>38</v>
      </c>
      <c r="V3047" t="s">
        <v>84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5190</v>
      </c>
      <c r="C3048">
        <v>52</v>
      </c>
      <c r="D3048">
        <v>100</v>
      </c>
      <c r="E3048">
        <v>365</v>
      </c>
      <c r="F3048">
        <v>225</v>
      </c>
      <c r="G3048" t="s">
        <v>12361</v>
      </c>
      <c r="H3048">
        <v>425</v>
      </c>
      <c r="I3048">
        <v>4884663</v>
      </c>
      <c r="J3048" t="s">
        <v>8008</v>
      </c>
      <c r="K3048" t="s">
        <v>12362</v>
      </c>
      <c r="L3048" t="s">
        <v>12363</v>
      </c>
      <c r="M3048">
        <v>5187</v>
      </c>
      <c r="N3048">
        <v>1661</v>
      </c>
      <c r="O3048" t="s">
        <v>4024</v>
      </c>
      <c r="P3048">
        <v>0</v>
      </c>
      <c r="Q3048" t="s">
        <v>12364</v>
      </c>
      <c r="R3048" t="s">
        <v>12365</v>
      </c>
      <c r="S3048">
        <v>64</v>
      </c>
      <c r="T3048" t="s">
        <v>37</v>
      </c>
      <c r="U3048" t="s">
        <v>38</v>
      </c>
      <c r="V3048" t="s">
        <v>84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12366</v>
      </c>
      <c r="C3049">
        <v>351</v>
      </c>
      <c r="D3049">
        <v>111</v>
      </c>
      <c r="E3049">
        <v>34</v>
      </c>
      <c r="F3049">
        <v>54</v>
      </c>
      <c r="G3049" t="s">
        <v>12367</v>
      </c>
      <c r="H3049">
        <v>838</v>
      </c>
      <c r="I3049">
        <v>38317535</v>
      </c>
      <c r="J3049" t="s">
        <v>151</v>
      </c>
      <c r="K3049" t="s">
        <v>258</v>
      </c>
      <c r="L3049" t="s">
        <v>12368</v>
      </c>
      <c r="M3049">
        <v>73249</v>
      </c>
      <c r="N3049">
        <v>995</v>
      </c>
      <c r="O3049" t="s">
        <v>12369</v>
      </c>
      <c r="P3049">
        <v>1</v>
      </c>
      <c r="Q3049" t="s">
        <v>12370</v>
      </c>
      <c r="R3049" t="s">
        <v>12371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1584</v>
      </c>
      <c r="C3050">
        <v>124</v>
      </c>
      <c r="D3050">
        <v>184</v>
      </c>
      <c r="E3050">
        <v>0</v>
      </c>
      <c r="F3050">
        <v>111</v>
      </c>
      <c r="G3050" t="s">
        <v>6836</v>
      </c>
      <c r="H3050">
        <v>385</v>
      </c>
      <c r="J3050" t="s">
        <v>12372</v>
      </c>
      <c r="K3050" t="s">
        <v>7045</v>
      </c>
      <c r="L3050" t="s">
        <v>12373</v>
      </c>
      <c r="M3050">
        <v>101627</v>
      </c>
      <c r="N3050">
        <v>1104</v>
      </c>
      <c r="O3050" t="s">
        <v>12374</v>
      </c>
      <c r="P3050">
        <v>0</v>
      </c>
      <c r="Q3050" t="s">
        <v>12375</v>
      </c>
      <c r="R3050" t="s">
        <v>12376</v>
      </c>
      <c r="S3050">
        <v>369</v>
      </c>
      <c r="T3050" t="s">
        <v>37</v>
      </c>
      <c r="U3050" t="s">
        <v>56</v>
      </c>
      <c r="V3050" t="s">
        <v>84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12377</v>
      </c>
      <c r="C3051">
        <v>37</v>
      </c>
      <c r="D3051">
        <v>89</v>
      </c>
      <c r="E3051">
        <v>2</v>
      </c>
      <c r="F3051">
        <v>651</v>
      </c>
      <c r="G3051" t="s">
        <v>8380</v>
      </c>
      <c r="H3051">
        <v>799</v>
      </c>
      <c r="I3051">
        <v>13903262</v>
      </c>
      <c r="J3051" t="s">
        <v>1699</v>
      </c>
      <c r="K3051" t="s">
        <v>10544</v>
      </c>
      <c r="L3051" t="s">
        <v>12378</v>
      </c>
      <c r="M3051">
        <v>14656</v>
      </c>
      <c r="N3051">
        <v>4291</v>
      </c>
      <c r="O3051" t="s">
        <v>2829</v>
      </c>
      <c r="P3051">
        <v>0</v>
      </c>
      <c r="Q3051" t="s">
        <v>12379</v>
      </c>
      <c r="R3051" t="s">
        <v>12380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3888</v>
      </c>
      <c r="C3052">
        <v>58</v>
      </c>
      <c r="D3052">
        <v>84</v>
      </c>
      <c r="E3052">
        <v>71</v>
      </c>
      <c r="F3052">
        <v>553</v>
      </c>
      <c r="G3052" t="s">
        <v>1669</v>
      </c>
      <c r="H3052">
        <v>8000</v>
      </c>
      <c r="I3052">
        <v>13592872</v>
      </c>
      <c r="J3052" t="s">
        <v>809</v>
      </c>
      <c r="K3052" t="s">
        <v>645</v>
      </c>
      <c r="L3052" t="s">
        <v>12381</v>
      </c>
      <c r="M3052">
        <v>10777</v>
      </c>
      <c r="N3052">
        <v>10982</v>
      </c>
      <c r="O3052" t="s">
        <v>1309</v>
      </c>
      <c r="P3052">
        <v>1</v>
      </c>
      <c r="Q3052" t="s">
        <v>12382</v>
      </c>
      <c r="R3052" t="s">
        <v>12383</v>
      </c>
      <c r="S3052">
        <v>79</v>
      </c>
      <c r="T3052" t="s">
        <v>37</v>
      </c>
      <c r="U3052" t="s">
        <v>38</v>
      </c>
      <c r="V3052" t="s">
        <v>350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12384</v>
      </c>
      <c r="C3053">
        <v>175</v>
      </c>
      <c r="D3053">
        <v>98</v>
      </c>
      <c r="E3053">
        <v>0</v>
      </c>
      <c r="F3053">
        <v>123</v>
      </c>
      <c r="G3053" t="s">
        <v>12385</v>
      </c>
      <c r="H3053">
        <v>358</v>
      </c>
      <c r="I3053">
        <v>18381787</v>
      </c>
      <c r="J3053" t="s">
        <v>1188</v>
      </c>
      <c r="K3053" t="s">
        <v>1520</v>
      </c>
      <c r="L3053" t="s">
        <v>12386</v>
      </c>
      <c r="M3053">
        <v>15684</v>
      </c>
      <c r="N3053">
        <v>1114</v>
      </c>
      <c r="O3053" t="s">
        <v>12387</v>
      </c>
      <c r="P3053">
        <v>4</v>
      </c>
      <c r="Q3053" t="s">
        <v>12388</v>
      </c>
      <c r="R3053" t="s">
        <v>12389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12390</v>
      </c>
      <c r="C3054">
        <v>75</v>
      </c>
      <c r="D3054">
        <v>95</v>
      </c>
      <c r="E3054">
        <v>5</v>
      </c>
      <c r="F3054">
        <v>443</v>
      </c>
      <c r="G3054" t="s">
        <v>897</v>
      </c>
      <c r="H3054">
        <v>1000</v>
      </c>
      <c r="I3054">
        <v>13558739</v>
      </c>
      <c r="J3054" t="s">
        <v>809</v>
      </c>
      <c r="K3054" t="s">
        <v>5366</v>
      </c>
      <c r="L3054" t="s">
        <v>12391</v>
      </c>
      <c r="M3054">
        <v>15427</v>
      </c>
      <c r="N3054">
        <v>2729</v>
      </c>
      <c r="O3054" t="s">
        <v>1195</v>
      </c>
      <c r="P3054">
        <v>0</v>
      </c>
      <c r="Q3054" t="s">
        <v>12392</v>
      </c>
      <c r="R3054" t="s">
        <v>12393</v>
      </c>
      <c r="S3054">
        <v>121</v>
      </c>
      <c r="T3054" t="s">
        <v>37</v>
      </c>
      <c r="U3054" t="s">
        <v>38</v>
      </c>
      <c r="V3054" t="s">
        <v>350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7582</v>
      </c>
      <c r="C3055">
        <v>161</v>
      </c>
      <c r="D3055">
        <v>100</v>
      </c>
      <c r="E3055">
        <v>0</v>
      </c>
      <c r="F3055">
        <v>303</v>
      </c>
      <c r="G3055" t="s">
        <v>4146</v>
      </c>
      <c r="H3055">
        <v>11000</v>
      </c>
      <c r="I3055">
        <v>13103828</v>
      </c>
      <c r="J3055" t="s">
        <v>1018</v>
      </c>
      <c r="K3055" t="s">
        <v>386</v>
      </c>
      <c r="L3055" t="s">
        <v>12394</v>
      </c>
      <c r="M3055">
        <v>59982</v>
      </c>
      <c r="N3055">
        <v>12237</v>
      </c>
      <c r="O3055" t="s">
        <v>2676</v>
      </c>
      <c r="P3055">
        <v>0</v>
      </c>
      <c r="Q3055" t="s">
        <v>12395</v>
      </c>
      <c r="R3055" t="s">
        <v>12396</v>
      </c>
      <c r="S3055">
        <v>463</v>
      </c>
      <c r="T3055" t="s">
        <v>37</v>
      </c>
      <c r="U3055" t="s">
        <v>38</v>
      </c>
      <c r="V3055" t="s">
        <v>350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12397</v>
      </c>
      <c r="C3056">
        <v>203</v>
      </c>
      <c r="D3056">
        <v>109</v>
      </c>
      <c r="E3056">
        <v>64</v>
      </c>
      <c r="F3056">
        <v>553</v>
      </c>
      <c r="G3056" t="s">
        <v>1409</v>
      </c>
      <c r="H3056">
        <v>16000</v>
      </c>
      <c r="I3056">
        <v>33305037</v>
      </c>
      <c r="J3056" t="s">
        <v>3726</v>
      </c>
      <c r="K3056" t="s">
        <v>214</v>
      </c>
      <c r="L3056" t="s">
        <v>12398</v>
      </c>
      <c r="M3056">
        <v>33856</v>
      </c>
      <c r="N3056">
        <v>17866</v>
      </c>
      <c r="O3056" t="s">
        <v>6723</v>
      </c>
      <c r="P3056">
        <v>2</v>
      </c>
      <c r="Q3056" t="s">
        <v>12399</v>
      </c>
      <c r="R3056" t="s">
        <v>12400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424</v>
      </c>
      <c r="B3057" t="s">
        <v>581</v>
      </c>
      <c r="C3057">
        <v>188</v>
      </c>
      <c r="D3057">
        <v>118</v>
      </c>
      <c r="E3057">
        <v>386</v>
      </c>
      <c r="F3057">
        <v>812</v>
      </c>
      <c r="G3057" t="s">
        <v>269</v>
      </c>
      <c r="H3057">
        <v>14000</v>
      </c>
      <c r="I3057">
        <v>10214647</v>
      </c>
      <c r="J3057" t="s">
        <v>760</v>
      </c>
      <c r="K3057" t="s">
        <v>158</v>
      </c>
      <c r="L3057" t="s">
        <v>12401</v>
      </c>
      <c r="M3057">
        <v>42689</v>
      </c>
      <c r="N3057">
        <v>17490</v>
      </c>
      <c r="O3057" t="s">
        <v>2425</v>
      </c>
      <c r="P3057">
        <v>0</v>
      </c>
      <c r="Q3057" t="s">
        <v>12402</v>
      </c>
      <c r="R3057" t="s">
        <v>12403</v>
      </c>
      <c r="S3057">
        <v>204</v>
      </c>
      <c r="T3057" t="s">
        <v>37</v>
      </c>
      <c r="U3057" t="s">
        <v>38</v>
      </c>
      <c r="V3057" t="s">
        <v>350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71</v>
      </c>
      <c r="C3058">
        <v>221</v>
      </c>
      <c r="D3058">
        <v>88</v>
      </c>
      <c r="E3058">
        <v>0</v>
      </c>
      <c r="F3058">
        <v>795</v>
      </c>
      <c r="G3058" t="s">
        <v>1393</v>
      </c>
      <c r="H3058">
        <v>901</v>
      </c>
      <c r="I3058">
        <v>11501093</v>
      </c>
      <c r="J3058" t="s">
        <v>482</v>
      </c>
      <c r="K3058" t="s">
        <v>12404</v>
      </c>
      <c r="L3058" t="s">
        <v>12405</v>
      </c>
      <c r="M3058">
        <v>128850</v>
      </c>
      <c r="N3058">
        <v>3913</v>
      </c>
      <c r="O3058" t="s">
        <v>7188</v>
      </c>
      <c r="P3058">
        <v>0</v>
      </c>
      <c r="Q3058" t="s">
        <v>12406</v>
      </c>
      <c r="R3058" t="s">
        <v>12407</v>
      </c>
      <c r="S3058">
        <v>604</v>
      </c>
      <c r="T3058" t="s">
        <v>37</v>
      </c>
      <c r="U3058" t="s">
        <v>38</v>
      </c>
      <c r="V3058" t="s">
        <v>350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12408</v>
      </c>
      <c r="C3059">
        <v>66</v>
      </c>
      <c r="D3059">
        <v>86</v>
      </c>
      <c r="E3059">
        <v>4</v>
      </c>
      <c r="F3059">
        <v>424</v>
      </c>
      <c r="G3059" t="s">
        <v>7261</v>
      </c>
      <c r="H3059">
        <v>960</v>
      </c>
      <c r="I3059">
        <v>4814244</v>
      </c>
      <c r="J3059" t="s">
        <v>816</v>
      </c>
      <c r="K3059" t="s">
        <v>425</v>
      </c>
      <c r="L3059" t="s">
        <v>12409</v>
      </c>
      <c r="M3059">
        <v>12437</v>
      </c>
      <c r="N3059">
        <v>2415</v>
      </c>
      <c r="O3059" t="s">
        <v>12410</v>
      </c>
      <c r="P3059">
        <v>4</v>
      </c>
      <c r="Q3059" t="s">
        <v>12411</v>
      </c>
      <c r="R3059" t="s">
        <v>12412</v>
      </c>
      <c r="S3059">
        <v>107</v>
      </c>
      <c r="T3059" t="s">
        <v>37</v>
      </c>
      <c r="U3059" t="s">
        <v>182</v>
      </c>
      <c r="V3059" t="s">
        <v>350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5421</v>
      </c>
      <c r="C3060">
        <v>80</v>
      </c>
      <c r="D3060">
        <v>118</v>
      </c>
      <c r="E3060">
        <v>529</v>
      </c>
      <c r="F3060">
        <v>472</v>
      </c>
      <c r="G3060" t="s">
        <v>152</v>
      </c>
      <c r="H3060">
        <v>40000</v>
      </c>
      <c r="I3060">
        <v>9170214</v>
      </c>
      <c r="J3060" t="s">
        <v>151</v>
      </c>
      <c r="K3060" t="s">
        <v>43</v>
      </c>
      <c r="L3060" t="s">
        <v>12413</v>
      </c>
      <c r="M3060">
        <v>171882</v>
      </c>
      <c r="N3060">
        <v>69746</v>
      </c>
      <c r="O3060" t="s">
        <v>12414</v>
      </c>
      <c r="P3060">
        <v>1</v>
      </c>
      <c r="Q3060" t="s">
        <v>12415</v>
      </c>
      <c r="R3060" t="s">
        <v>12416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12417</v>
      </c>
      <c r="C3061">
        <v>25</v>
      </c>
      <c r="D3061">
        <v>125</v>
      </c>
      <c r="E3061">
        <v>10</v>
      </c>
      <c r="F3061">
        <v>109</v>
      </c>
      <c r="G3061" t="s">
        <v>12418</v>
      </c>
      <c r="H3061">
        <v>866</v>
      </c>
      <c r="I3061">
        <v>4068087</v>
      </c>
      <c r="J3061" t="s">
        <v>3726</v>
      </c>
      <c r="K3061" t="s">
        <v>9902</v>
      </c>
      <c r="L3061" t="s">
        <v>12419</v>
      </c>
      <c r="M3061">
        <v>2164</v>
      </c>
      <c r="N3061">
        <v>1281</v>
      </c>
      <c r="O3061" t="s">
        <v>12420</v>
      </c>
      <c r="P3061">
        <v>1</v>
      </c>
      <c r="Q3061" t="s">
        <v>12421</v>
      </c>
      <c r="R3061" t="s">
        <v>12422</v>
      </c>
      <c r="S3061">
        <v>74</v>
      </c>
      <c r="T3061" t="s">
        <v>37</v>
      </c>
      <c r="U3061" t="s">
        <v>182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9113</v>
      </c>
      <c r="C3062">
        <v>169</v>
      </c>
      <c r="D3062">
        <v>125</v>
      </c>
      <c r="E3062">
        <v>608</v>
      </c>
      <c r="F3062">
        <v>579</v>
      </c>
      <c r="G3062" t="s">
        <v>2511</v>
      </c>
      <c r="H3062">
        <v>979</v>
      </c>
      <c r="I3062">
        <v>3753806</v>
      </c>
      <c r="J3062" t="s">
        <v>937</v>
      </c>
      <c r="K3062" t="s">
        <v>235</v>
      </c>
      <c r="L3062" t="s">
        <v>12423</v>
      </c>
      <c r="M3062">
        <v>20307</v>
      </c>
      <c r="N3062">
        <v>3133</v>
      </c>
      <c r="O3062" t="s">
        <v>1137</v>
      </c>
      <c r="P3062">
        <v>1</v>
      </c>
      <c r="Q3062" t="s">
        <v>12424</v>
      </c>
      <c r="R3062" t="s">
        <v>12425</v>
      </c>
      <c r="S3062">
        <v>165</v>
      </c>
      <c r="T3062" t="s">
        <v>37</v>
      </c>
      <c r="U3062" t="s">
        <v>56</v>
      </c>
      <c r="V3062" t="s">
        <v>350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11567</v>
      </c>
      <c r="C3063">
        <v>70</v>
      </c>
      <c r="D3063">
        <v>94</v>
      </c>
      <c r="E3063">
        <v>18</v>
      </c>
      <c r="F3063">
        <v>183</v>
      </c>
      <c r="G3063" t="s">
        <v>2733</v>
      </c>
      <c r="H3063">
        <v>658</v>
      </c>
      <c r="I3063">
        <v>3034181</v>
      </c>
      <c r="J3063" t="s">
        <v>4331</v>
      </c>
      <c r="K3063" t="s">
        <v>1270</v>
      </c>
      <c r="L3063" t="s">
        <v>12426</v>
      </c>
      <c r="M3063">
        <v>13622</v>
      </c>
      <c r="N3063">
        <v>1559</v>
      </c>
      <c r="O3063" t="s">
        <v>12427</v>
      </c>
      <c r="P3063">
        <v>3</v>
      </c>
      <c r="Q3063" t="s">
        <v>12428</v>
      </c>
      <c r="R3063" t="s">
        <v>12429</v>
      </c>
      <c r="S3063">
        <v>128</v>
      </c>
      <c r="T3063" t="s">
        <v>37</v>
      </c>
      <c r="U3063" t="s">
        <v>56</v>
      </c>
      <c r="V3063" t="s">
        <v>350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8092</v>
      </c>
      <c r="C3064">
        <v>15</v>
      </c>
      <c r="D3064">
        <v>113</v>
      </c>
      <c r="E3064">
        <v>300</v>
      </c>
      <c r="F3064">
        <v>787</v>
      </c>
      <c r="G3064" t="s">
        <v>801</v>
      </c>
      <c r="H3064">
        <v>1000</v>
      </c>
      <c r="I3064">
        <v>2832826</v>
      </c>
      <c r="J3064" t="s">
        <v>715</v>
      </c>
      <c r="K3064" t="s">
        <v>1766</v>
      </c>
      <c r="L3064" t="s">
        <v>12430</v>
      </c>
      <c r="M3064">
        <v>1761</v>
      </c>
      <c r="N3064">
        <v>3072</v>
      </c>
      <c r="O3064" t="s">
        <v>11761</v>
      </c>
      <c r="P3064">
        <v>2</v>
      </c>
      <c r="Q3064" t="s">
        <v>12431</v>
      </c>
      <c r="R3064" t="s">
        <v>12432</v>
      </c>
      <c r="S3064">
        <v>19</v>
      </c>
      <c r="T3064" t="s">
        <v>37</v>
      </c>
      <c r="U3064" t="s">
        <v>38</v>
      </c>
      <c r="V3064" t="s">
        <v>350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4899</v>
      </c>
      <c r="C3065">
        <v>535</v>
      </c>
      <c r="D3065">
        <v>104</v>
      </c>
      <c r="E3065">
        <v>1000</v>
      </c>
      <c r="F3065">
        <v>272</v>
      </c>
      <c r="G3065" t="s">
        <v>4752</v>
      </c>
      <c r="H3065">
        <v>3000</v>
      </c>
      <c r="I3065">
        <v>13214255</v>
      </c>
      <c r="J3065" t="s">
        <v>3985</v>
      </c>
      <c r="K3065" t="s">
        <v>413</v>
      </c>
      <c r="L3065" t="s">
        <v>12433</v>
      </c>
      <c r="M3065">
        <v>96233</v>
      </c>
      <c r="N3065">
        <v>4082</v>
      </c>
      <c r="O3065" t="s">
        <v>12434</v>
      </c>
      <c r="P3065">
        <v>1</v>
      </c>
      <c r="Q3065" t="s">
        <v>12435</v>
      </c>
      <c r="R3065" t="s">
        <v>12436</v>
      </c>
      <c r="S3065">
        <v>313</v>
      </c>
      <c r="T3065" t="s">
        <v>37</v>
      </c>
      <c r="U3065" t="s">
        <v>38</v>
      </c>
      <c r="V3065" t="s">
        <v>350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744</v>
      </c>
      <c r="C3066">
        <v>92</v>
      </c>
      <c r="D3066">
        <v>95</v>
      </c>
      <c r="E3066">
        <v>596</v>
      </c>
      <c r="F3066">
        <v>697</v>
      </c>
      <c r="G3066" t="s">
        <v>11475</v>
      </c>
      <c r="H3066">
        <v>1000</v>
      </c>
      <c r="I3066">
        <v>16017403</v>
      </c>
      <c r="J3066" t="s">
        <v>6707</v>
      </c>
      <c r="K3066" t="s">
        <v>758</v>
      </c>
      <c r="L3066" t="s">
        <v>12437</v>
      </c>
      <c r="M3066">
        <v>17333</v>
      </c>
      <c r="N3066">
        <v>3300</v>
      </c>
      <c r="O3066" t="s">
        <v>1398</v>
      </c>
      <c r="P3066">
        <v>2</v>
      </c>
      <c r="Q3066" t="s">
        <v>12438</v>
      </c>
      <c r="R3066" t="s">
        <v>12439</v>
      </c>
      <c r="S3066">
        <v>153</v>
      </c>
      <c r="T3066" t="s">
        <v>37</v>
      </c>
      <c r="U3066" t="s">
        <v>38</v>
      </c>
      <c r="V3066" t="s">
        <v>350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12440</v>
      </c>
      <c r="C3067">
        <v>14</v>
      </c>
      <c r="D3067">
        <v>102</v>
      </c>
      <c r="E3067">
        <v>8</v>
      </c>
      <c r="F3067">
        <v>40</v>
      </c>
      <c r="G3067" t="s">
        <v>12441</v>
      </c>
      <c r="H3067">
        <v>14000</v>
      </c>
      <c r="I3067">
        <v>2807854</v>
      </c>
      <c r="J3067" t="s">
        <v>1100</v>
      </c>
      <c r="K3067" t="s">
        <v>952</v>
      </c>
      <c r="L3067" t="s">
        <v>12442</v>
      </c>
      <c r="M3067">
        <v>14129</v>
      </c>
      <c r="N3067">
        <v>14281</v>
      </c>
      <c r="O3067" t="s">
        <v>12443</v>
      </c>
      <c r="P3067">
        <v>1</v>
      </c>
      <c r="Q3067" t="s">
        <v>12444</v>
      </c>
      <c r="R3067" t="s">
        <v>12445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12446</v>
      </c>
      <c r="C3068">
        <v>13</v>
      </c>
      <c r="D3068">
        <v>124</v>
      </c>
      <c r="E3068">
        <v>58</v>
      </c>
      <c r="F3068">
        <v>104</v>
      </c>
      <c r="G3068" t="s">
        <v>3931</v>
      </c>
      <c r="H3068">
        <v>338</v>
      </c>
      <c r="J3068" t="s">
        <v>4305</v>
      </c>
      <c r="K3068" t="s">
        <v>5242</v>
      </c>
      <c r="L3068" t="s">
        <v>12447</v>
      </c>
      <c r="M3068">
        <v>2603</v>
      </c>
      <c r="N3068">
        <v>800</v>
      </c>
      <c r="O3068" t="s">
        <v>12448</v>
      </c>
      <c r="P3068">
        <v>0</v>
      </c>
      <c r="Q3068" t="s">
        <v>12449</v>
      </c>
      <c r="R3068" t="s">
        <v>12450</v>
      </c>
      <c r="S3068">
        <v>36</v>
      </c>
      <c r="T3068" t="s">
        <v>37</v>
      </c>
      <c r="U3068" t="s">
        <v>38</v>
      </c>
      <c r="V3068" t="s">
        <v>84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12451</v>
      </c>
      <c r="C3069">
        <v>87</v>
      </c>
      <c r="D3069">
        <v>105</v>
      </c>
      <c r="E3069">
        <v>0</v>
      </c>
      <c r="F3069">
        <v>776</v>
      </c>
      <c r="G3069" t="s">
        <v>186</v>
      </c>
      <c r="H3069">
        <v>14000</v>
      </c>
      <c r="I3069">
        <v>540085</v>
      </c>
      <c r="J3069" t="s">
        <v>9036</v>
      </c>
      <c r="K3069" t="s">
        <v>150</v>
      </c>
      <c r="L3069" t="s">
        <v>12452</v>
      </c>
      <c r="M3069">
        <v>10052</v>
      </c>
      <c r="N3069">
        <v>28004</v>
      </c>
      <c r="O3069" t="s">
        <v>211</v>
      </c>
      <c r="P3069">
        <v>0</v>
      </c>
      <c r="Q3069" t="s">
        <v>12453</v>
      </c>
      <c r="R3069" t="s">
        <v>12454</v>
      </c>
      <c r="S3069">
        <v>69</v>
      </c>
      <c r="T3069" t="s">
        <v>37</v>
      </c>
      <c r="U3069" t="s">
        <v>38</v>
      </c>
      <c r="V3069" t="s">
        <v>350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12455</v>
      </c>
      <c r="C3070">
        <v>78</v>
      </c>
      <c r="D3070">
        <v>104</v>
      </c>
      <c r="E3070">
        <v>238</v>
      </c>
      <c r="F3070">
        <v>22</v>
      </c>
      <c r="G3070" t="s">
        <v>12456</v>
      </c>
      <c r="H3070">
        <v>60</v>
      </c>
      <c r="I3070">
        <v>352786</v>
      </c>
      <c r="J3070" t="s">
        <v>2082</v>
      </c>
      <c r="K3070" t="s">
        <v>12457</v>
      </c>
      <c r="L3070" t="s">
        <v>12458</v>
      </c>
      <c r="M3070">
        <v>11132</v>
      </c>
      <c r="N3070">
        <v>150</v>
      </c>
      <c r="O3070" t="s">
        <v>12459</v>
      </c>
      <c r="P3070">
        <v>0</v>
      </c>
      <c r="Q3070" t="s">
        <v>12460</v>
      </c>
      <c r="R3070" t="s">
        <v>12461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5190</v>
      </c>
      <c r="C3071">
        <v>223</v>
      </c>
      <c r="D3071">
        <v>120</v>
      </c>
      <c r="E3071">
        <v>365</v>
      </c>
      <c r="F3071">
        <v>723</v>
      </c>
      <c r="G3071" t="s">
        <v>5191</v>
      </c>
      <c r="H3071">
        <v>887</v>
      </c>
      <c r="I3071">
        <v>76600000</v>
      </c>
      <c r="J3071" t="s">
        <v>5192</v>
      </c>
      <c r="K3071" t="s">
        <v>5193</v>
      </c>
      <c r="L3071" t="s">
        <v>5194</v>
      </c>
      <c r="M3071">
        <v>105448</v>
      </c>
      <c r="N3071">
        <v>3876</v>
      </c>
      <c r="O3071" t="s">
        <v>994</v>
      </c>
      <c r="P3071">
        <v>0</v>
      </c>
      <c r="Q3071" t="s">
        <v>5195</v>
      </c>
      <c r="R3071" t="s">
        <v>5196</v>
      </c>
      <c r="S3071">
        <v>321</v>
      </c>
      <c r="T3071" t="s">
        <v>37</v>
      </c>
      <c r="U3071" t="s">
        <v>38</v>
      </c>
      <c r="V3071" t="s">
        <v>84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8291</v>
      </c>
      <c r="C3072">
        <v>136</v>
      </c>
      <c r="D3072">
        <v>111</v>
      </c>
      <c r="E3072">
        <v>17</v>
      </c>
      <c r="F3072">
        <v>405</v>
      </c>
      <c r="G3072" t="s">
        <v>485</v>
      </c>
      <c r="H3072">
        <v>845</v>
      </c>
      <c r="J3072" t="s">
        <v>1018</v>
      </c>
      <c r="K3072" t="s">
        <v>337</v>
      </c>
      <c r="L3072" t="s">
        <v>12462</v>
      </c>
      <c r="M3072">
        <v>5013</v>
      </c>
      <c r="N3072">
        <v>3117</v>
      </c>
      <c r="O3072" t="s">
        <v>12463</v>
      </c>
      <c r="P3072">
        <v>2</v>
      </c>
      <c r="Q3072" t="s">
        <v>12464</v>
      </c>
      <c r="R3072" t="s">
        <v>12465</v>
      </c>
      <c r="S3072">
        <v>59</v>
      </c>
      <c r="T3072" t="s">
        <v>37</v>
      </c>
      <c r="U3072" t="s">
        <v>56</v>
      </c>
      <c r="V3072" t="s">
        <v>350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12466</v>
      </c>
      <c r="C3073">
        <v>160</v>
      </c>
      <c r="D3073">
        <v>95</v>
      </c>
      <c r="E3073">
        <v>43</v>
      </c>
      <c r="F3073">
        <v>357</v>
      </c>
      <c r="G3073" t="s">
        <v>3706</v>
      </c>
      <c r="H3073">
        <v>3000</v>
      </c>
      <c r="I3073">
        <v>56729973</v>
      </c>
      <c r="J3073" t="s">
        <v>2889</v>
      </c>
      <c r="K3073" t="s">
        <v>3231</v>
      </c>
      <c r="L3073" t="s">
        <v>12467</v>
      </c>
      <c r="M3073">
        <v>88529</v>
      </c>
      <c r="N3073">
        <v>5286</v>
      </c>
      <c r="O3073" t="s">
        <v>12468</v>
      </c>
      <c r="P3073">
        <v>0</v>
      </c>
      <c r="Q3073" t="s">
        <v>12469</v>
      </c>
      <c r="R3073" t="s">
        <v>12470</v>
      </c>
      <c r="S3073">
        <v>262</v>
      </c>
      <c r="T3073" t="s">
        <v>37</v>
      </c>
      <c r="U3073" t="s">
        <v>38</v>
      </c>
      <c r="V3073" t="s">
        <v>350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12471</v>
      </c>
      <c r="C3074">
        <v>28</v>
      </c>
      <c r="D3074">
        <v>96</v>
      </c>
      <c r="E3074">
        <v>4</v>
      </c>
      <c r="F3074">
        <v>199</v>
      </c>
      <c r="G3074" t="s">
        <v>4277</v>
      </c>
      <c r="H3074">
        <v>917</v>
      </c>
      <c r="J3074" t="s">
        <v>1018</v>
      </c>
      <c r="K3074" t="s">
        <v>12472</v>
      </c>
      <c r="L3074" t="s">
        <v>12473</v>
      </c>
      <c r="M3074">
        <v>618</v>
      </c>
      <c r="N3074">
        <v>1827</v>
      </c>
      <c r="O3074" t="s">
        <v>12474</v>
      </c>
      <c r="P3074">
        <v>0</v>
      </c>
      <c r="Q3074" t="s">
        <v>12475</v>
      </c>
      <c r="R3074" t="s">
        <v>12476</v>
      </c>
      <c r="S3074">
        <v>12</v>
      </c>
      <c r="T3074" t="s">
        <v>37</v>
      </c>
      <c r="U3074" t="s">
        <v>4876</v>
      </c>
      <c r="V3074" t="s">
        <v>11890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12477</v>
      </c>
      <c r="C3075">
        <v>54</v>
      </c>
      <c r="D3075">
        <v>97</v>
      </c>
      <c r="E3075">
        <v>15</v>
      </c>
      <c r="F3075">
        <v>19</v>
      </c>
      <c r="G3075" t="s">
        <v>12478</v>
      </c>
      <c r="H3075">
        <v>142</v>
      </c>
      <c r="J3075" t="s">
        <v>715</v>
      </c>
      <c r="K3075" t="s">
        <v>5770</v>
      </c>
      <c r="L3075" t="s">
        <v>12479</v>
      </c>
      <c r="M3075">
        <v>45144</v>
      </c>
      <c r="N3075">
        <v>248</v>
      </c>
      <c r="O3075" t="s">
        <v>12480</v>
      </c>
      <c r="P3075">
        <v>1</v>
      </c>
      <c r="Q3075" t="s">
        <v>12481</v>
      </c>
      <c r="R3075" t="s">
        <v>12482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12483</v>
      </c>
      <c r="C3076">
        <v>75</v>
      </c>
      <c r="D3076">
        <v>118</v>
      </c>
      <c r="E3076">
        <v>10</v>
      </c>
      <c r="F3076">
        <v>48</v>
      </c>
      <c r="G3076" t="s">
        <v>12484</v>
      </c>
      <c r="H3076">
        <v>172</v>
      </c>
      <c r="I3076">
        <v>399879</v>
      </c>
      <c r="J3076" t="s">
        <v>1025</v>
      </c>
      <c r="K3076" t="s">
        <v>12485</v>
      </c>
      <c r="L3076" t="s">
        <v>12486</v>
      </c>
      <c r="M3076">
        <v>5772</v>
      </c>
      <c r="N3076">
        <v>378</v>
      </c>
      <c r="O3076" t="s">
        <v>12487</v>
      </c>
      <c r="P3076">
        <v>2</v>
      </c>
      <c r="Q3076" t="s">
        <v>12488</v>
      </c>
      <c r="R3076" t="s">
        <v>12489</v>
      </c>
      <c r="S3076">
        <v>115</v>
      </c>
      <c r="T3076" t="s">
        <v>37</v>
      </c>
      <c r="U3076" t="s">
        <v>243</v>
      </c>
      <c r="V3076" t="s">
        <v>350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12490</v>
      </c>
      <c r="C3077">
        <v>20</v>
      </c>
      <c r="D3077">
        <v>193</v>
      </c>
      <c r="E3077">
        <v>160</v>
      </c>
      <c r="F3077">
        <v>860</v>
      </c>
      <c r="G3077" t="s">
        <v>12491</v>
      </c>
      <c r="H3077">
        <v>8000</v>
      </c>
      <c r="I3077">
        <v>3275443</v>
      </c>
      <c r="J3077" t="s">
        <v>1473</v>
      </c>
      <c r="K3077" t="s">
        <v>12492</v>
      </c>
      <c r="L3077" t="s">
        <v>12493</v>
      </c>
      <c r="M3077">
        <v>13998</v>
      </c>
      <c r="N3077">
        <v>10822</v>
      </c>
      <c r="O3077" t="s">
        <v>12494</v>
      </c>
      <c r="P3077">
        <v>2</v>
      </c>
      <c r="Q3077" t="s">
        <v>12495</v>
      </c>
      <c r="R3077" t="s">
        <v>12496</v>
      </c>
      <c r="S3077">
        <v>264</v>
      </c>
      <c r="T3077" t="s">
        <v>3397</v>
      </c>
      <c r="U3077" t="s">
        <v>3398</v>
      </c>
      <c r="V3077" t="s">
        <v>350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3776</v>
      </c>
      <c r="C3078">
        <v>105</v>
      </c>
      <c r="D3078">
        <v>97</v>
      </c>
      <c r="E3078">
        <v>32</v>
      </c>
      <c r="F3078">
        <v>327</v>
      </c>
      <c r="G3078" t="s">
        <v>414</v>
      </c>
      <c r="H3078">
        <v>893</v>
      </c>
      <c r="I3078">
        <v>18535191</v>
      </c>
      <c r="J3078" t="s">
        <v>816</v>
      </c>
      <c r="K3078" t="s">
        <v>1502</v>
      </c>
      <c r="L3078" t="s">
        <v>12497</v>
      </c>
      <c r="M3078">
        <v>12980</v>
      </c>
      <c r="N3078">
        <v>2640</v>
      </c>
      <c r="O3078" t="s">
        <v>1315</v>
      </c>
      <c r="P3078">
        <v>3</v>
      </c>
      <c r="Q3078" t="s">
        <v>12498</v>
      </c>
      <c r="R3078" t="s">
        <v>12499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12500</v>
      </c>
      <c r="C3079">
        <v>120</v>
      </c>
      <c r="D3079">
        <v>98</v>
      </c>
      <c r="E3079">
        <v>7</v>
      </c>
      <c r="F3079">
        <v>507</v>
      </c>
      <c r="G3079" t="s">
        <v>976</v>
      </c>
      <c r="H3079">
        <v>805</v>
      </c>
      <c r="I3079">
        <v>23838</v>
      </c>
      <c r="J3079" t="s">
        <v>2118</v>
      </c>
      <c r="K3079" t="s">
        <v>8094</v>
      </c>
      <c r="L3079" t="s">
        <v>12501</v>
      </c>
      <c r="M3079">
        <v>28570</v>
      </c>
      <c r="N3079">
        <v>2271</v>
      </c>
      <c r="O3079" t="s">
        <v>12502</v>
      </c>
      <c r="P3079">
        <v>0</v>
      </c>
      <c r="Q3079" t="s">
        <v>12503</v>
      </c>
      <c r="R3079" t="s">
        <v>12504</v>
      </c>
      <c r="S3079">
        <v>160</v>
      </c>
      <c r="T3079" t="s">
        <v>37</v>
      </c>
      <c r="U3079" t="s">
        <v>56</v>
      </c>
      <c r="V3079" t="s">
        <v>350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12505</v>
      </c>
      <c r="C3080">
        <v>108</v>
      </c>
      <c r="D3080">
        <v>103</v>
      </c>
      <c r="E3080">
        <v>57</v>
      </c>
      <c r="F3080">
        <v>132</v>
      </c>
      <c r="G3080" t="s">
        <v>104</v>
      </c>
      <c r="H3080">
        <v>541</v>
      </c>
      <c r="I3080">
        <v>22160085</v>
      </c>
      <c r="J3080" t="s">
        <v>4189</v>
      </c>
      <c r="K3080" t="s">
        <v>1387</v>
      </c>
      <c r="L3080" t="s">
        <v>12506</v>
      </c>
      <c r="M3080">
        <v>16747</v>
      </c>
      <c r="N3080">
        <v>1228</v>
      </c>
      <c r="O3080" t="s">
        <v>12507</v>
      </c>
      <c r="P3080">
        <v>0</v>
      </c>
      <c r="Q3080" t="s">
        <v>12508</v>
      </c>
      <c r="R3080" t="s">
        <v>12509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1584</v>
      </c>
      <c r="C3081">
        <v>285</v>
      </c>
      <c r="D3081">
        <v>161</v>
      </c>
      <c r="E3081">
        <v>0</v>
      </c>
      <c r="F3081">
        <v>73</v>
      </c>
      <c r="G3081" t="s">
        <v>12510</v>
      </c>
      <c r="H3081">
        <v>273</v>
      </c>
      <c r="I3081">
        <v>56715371</v>
      </c>
      <c r="J3081" t="s">
        <v>699</v>
      </c>
      <c r="K3081" t="s">
        <v>12511</v>
      </c>
      <c r="L3081" t="s">
        <v>12512</v>
      </c>
      <c r="M3081">
        <v>427357</v>
      </c>
      <c r="N3081">
        <v>727</v>
      </c>
      <c r="O3081" t="s">
        <v>12513</v>
      </c>
      <c r="P3081">
        <v>0</v>
      </c>
      <c r="Q3081" t="s">
        <v>12514</v>
      </c>
      <c r="R3081" t="s">
        <v>12515</v>
      </c>
      <c r="S3081">
        <v>1736</v>
      </c>
      <c r="T3081" t="s">
        <v>37</v>
      </c>
      <c r="U3081" t="s">
        <v>56</v>
      </c>
      <c r="V3081" t="s">
        <v>188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251</v>
      </c>
      <c r="C3082">
        <v>215</v>
      </c>
      <c r="D3082">
        <v>120</v>
      </c>
      <c r="E3082">
        <v>14000</v>
      </c>
      <c r="F3082">
        <v>548</v>
      </c>
      <c r="G3082" t="s">
        <v>12516</v>
      </c>
      <c r="H3082">
        <v>861</v>
      </c>
      <c r="I3082">
        <v>434949459</v>
      </c>
      <c r="J3082" t="s">
        <v>12517</v>
      </c>
      <c r="K3082" t="s">
        <v>3722</v>
      </c>
      <c r="L3082" t="s">
        <v>12518</v>
      </c>
      <c r="M3082">
        <v>281842</v>
      </c>
      <c r="N3082">
        <v>2811</v>
      </c>
      <c r="O3082" t="s">
        <v>1400</v>
      </c>
      <c r="P3082">
        <v>0</v>
      </c>
      <c r="Q3082" t="s">
        <v>12519</v>
      </c>
      <c r="R3082" t="s">
        <v>12520</v>
      </c>
      <c r="S3082">
        <v>515</v>
      </c>
      <c r="T3082" t="s">
        <v>37</v>
      </c>
      <c r="U3082" t="s">
        <v>38</v>
      </c>
      <c r="V3082" t="s">
        <v>84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12521</v>
      </c>
      <c r="C3083">
        <v>81</v>
      </c>
      <c r="D3083">
        <v>97</v>
      </c>
      <c r="E3083">
        <v>21</v>
      </c>
      <c r="F3083">
        <v>499</v>
      </c>
      <c r="G3083" t="s">
        <v>6823</v>
      </c>
      <c r="H3083">
        <v>17000</v>
      </c>
      <c r="I3083">
        <v>11043445</v>
      </c>
      <c r="J3083" t="s">
        <v>715</v>
      </c>
      <c r="K3083" t="s">
        <v>331</v>
      </c>
      <c r="L3083" t="s">
        <v>12522</v>
      </c>
      <c r="M3083">
        <v>27689</v>
      </c>
      <c r="N3083">
        <v>20312</v>
      </c>
      <c r="O3083" t="s">
        <v>10426</v>
      </c>
      <c r="P3083">
        <v>0</v>
      </c>
      <c r="Q3083" t="s">
        <v>12523</v>
      </c>
      <c r="R3083" t="s">
        <v>12524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12525</v>
      </c>
      <c r="C3084">
        <v>17</v>
      </c>
      <c r="D3084">
        <v>97</v>
      </c>
      <c r="E3084">
        <v>4</v>
      </c>
      <c r="F3084">
        <v>194</v>
      </c>
      <c r="G3084" t="s">
        <v>10267</v>
      </c>
      <c r="H3084">
        <v>882</v>
      </c>
      <c r="J3084" t="s">
        <v>4829</v>
      </c>
      <c r="K3084" t="s">
        <v>134</v>
      </c>
      <c r="L3084" t="s">
        <v>12526</v>
      </c>
      <c r="M3084">
        <v>1337</v>
      </c>
      <c r="N3084">
        <v>1554</v>
      </c>
      <c r="O3084" t="s">
        <v>12527</v>
      </c>
      <c r="P3084">
        <v>1</v>
      </c>
      <c r="Q3084" t="s">
        <v>12528</v>
      </c>
      <c r="R3084" t="s">
        <v>12529</v>
      </c>
      <c r="S3084">
        <v>28</v>
      </c>
      <c r="T3084" t="s">
        <v>37</v>
      </c>
      <c r="U3084" t="s">
        <v>182</v>
      </c>
      <c r="V3084" t="s">
        <v>84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12530</v>
      </c>
      <c r="C3085">
        <v>5</v>
      </c>
      <c r="D3085">
        <v>99</v>
      </c>
      <c r="E3085">
        <v>11</v>
      </c>
      <c r="F3085">
        <v>327</v>
      </c>
      <c r="G3085" t="s">
        <v>12531</v>
      </c>
      <c r="H3085">
        <v>665</v>
      </c>
      <c r="I3085">
        <v>125169</v>
      </c>
      <c r="J3085" t="s">
        <v>1188</v>
      </c>
      <c r="K3085" t="s">
        <v>2411</v>
      </c>
      <c r="L3085" t="s">
        <v>12532</v>
      </c>
      <c r="M3085">
        <v>859</v>
      </c>
      <c r="N3085">
        <v>2272</v>
      </c>
      <c r="O3085" t="s">
        <v>2531</v>
      </c>
      <c r="P3085">
        <v>2</v>
      </c>
      <c r="Q3085" t="s">
        <v>12533</v>
      </c>
      <c r="R3085" t="s">
        <v>12534</v>
      </c>
      <c r="S3085">
        <v>31</v>
      </c>
      <c r="T3085" t="s">
        <v>37</v>
      </c>
      <c r="U3085" t="s">
        <v>38</v>
      </c>
      <c r="V3085" t="s">
        <v>350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12535</v>
      </c>
      <c r="H3086">
        <v>381</v>
      </c>
      <c r="J3086" t="s">
        <v>809</v>
      </c>
      <c r="K3086" t="s">
        <v>12536</v>
      </c>
      <c r="L3086" t="s">
        <v>12537</v>
      </c>
      <c r="M3086">
        <v>2651</v>
      </c>
      <c r="N3086">
        <v>592</v>
      </c>
      <c r="O3086" t="s">
        <v>12538</v>
      </c>
      <c r="P3086">
        <v>3</v>
      </c>
      <c r="Q3086" t="s">
        <v>12539</v>
      </c>
      <c r="R3086" t="s">
        <v>12540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12541</v>
      </c>
      <c r="C3087">
        <v>10</v>
      </c>
      <c r="D3087">
        <v>144</v>
      </c>
      <c r="E3087">
        <v>0</v>
      </c>
      <c r="F3087">
        <v>119</v>
      </c>
      <c r="G3087" t="s">
        <v>12542</v>
      </c>
      <c r="H3087">
        <v>564</v>
      </c>
      <c r="I3087">
        <v>1165104</v>
      </c>
      <c r="J3087" t="s">
        <v>809</v>
      </c>
      <c r="K3087" t="s">
        <v>12543</v>
      </c>
      <c r="L3087" t="s">
        <v>12544</v>
      </c>
      <c r="M3087">
        <v>8598</v>
      </c>
      <c r="N3087">
        <v>1121</v>
      </c>
      <c r="O3087" t="s">
        <v>12545</v>
      </c>
      <c r="P3087">
        <v>5</v>
      </c>
      <c r="Q3087" t="s">
        <v>12546</v>
      </c>
      <c r="R3087" t="s">
        <v>12547</v>
      </c>
      <c r="S3087">
        <v>43</v>
      </c>
      <c r="T3087" t="s">
        <v>3397</v>
      </c>
      <c r="U3087" t="s">
        <v>3398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11462</v>
      </c>
      <c r="C3088">
        <v>43</v>
      </c>
      <c r="D3088">
        <v>111</v>
      </c>
      <c r="E3088">
        <v>58</v>
      </c>
      <c r="F3088">
        <v>258</v>
      </c>
      <c r="G3088" t="s">
        <v>12548</v>
      </c>
      <c r="H3088">
        <v>482</v>
      </c>
      <c r="I3088">
        <v>1066555</v>
      </c>
      <c r="J3088" t="s">
        <v>12549</v>
      </c>
      <c r="K3088" t="s">
        <v>3377</v>
      </c>
      <c r="L3088" t="s">
        <v>12550</v>
      </c>
      <c r="M3088">
        <v>2618</v>
      </c>
      <c r="N3088">
        <v>1526</v>
      </c>
      <c r="O3088" t="s">
        <v>10291</v>
      </c>
      <c r="P3088">
        <v>0</v>
      </c>
      <c r="Q3088" t="s">
        <v>12551</v>
      </c>
      <c r="R3088" t="s">
        <v>12552</v>
      </c>
      <c r="S3088">
        <v>111</v>
      </c>
      <c r="U3088" t="s">
        <v>38</v>
      </c>
      <c r="V3088" t="s">
        <v>350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12553</v>
      </c>
      <c r="C3089">
        <v>43</v>
      </c>
      <c r="D3089">
        <v>145</v>
      </c>
      <c r="E3089">
        <v>0</v>
      </c>
      <c r="F3089">
        <v>280</v>
      </c>
      <c r="G3089" t="s">
        <v>4798</v>
      </c>
      <c r="H3089">
        <v>639</v>
      </c>
      <c r="I3089">
        <v>5669081</v>
      </c>
      <c r="J3089" t="s">
        <v>948</v>
      </c>
      <c r="K3089" t="s">
        <v>12554</v>
      </c>
      <c r="L3089" t="s">
        <v>12555</v>
      </c>
      <c r="M3089">
        <v>3665</v>
      </c>
      <c r="N3089">
        <v>1807</v>
      </c>
      <c r="O3089" t="s">
        <v>11614</v>
      </c>
      <c r="P3089">
        <v>1</v>
      </c>
      <c r="Q3089" t="s">
        <v>12556</v>
      </c>
      <c r="R3089" t="s">
        <v>12557</v>
      </c>
      <c r="S3089">
        <v>57</v>
      </c>
      <c r="T3089" t="s">
        <v>1265</v>
      </c>
      <c r="U3089" t="s">
        <v>1303</v>
      </c>
      <c r="V3089" t="s">
        <v>350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12558</v>
      </c>
      <c r="C3090">
        <v>94</v>
      </c>
      <c r="D3090">
        <v>106</v>
      </c>
      <c r="E3090">
        <v>7</v>
      </c>
      <c r="F3090">
        <v>24</v>
      </c>
      <c r="G3090" t="s">
        <v>12559</v>
      </c>
      <c r="H3090">
        <v>68</v>
      </c>
      <c r="J3090" t="s">
        <v>3296</v>
      </c>
      <c r="K3090" t="s">
        <v>12560</v>
      </c>
      <c r="L3090" t="s">
        <v>12561</v>
      </c>
      <c r="M3090">
        <v>15060</v>
      </c>
      <c r="N3090">
        <v>175</v>
      </c>
      <c r="O3090" t="s">
        <v>12562</v>
      </c>
      <c r="P3090">
        <v>4</v>
      </c>
      <c r="Q3090" t="s">
        <v>12563</v>
      </c>
      <c r="R3090" t="s">
        <v>12564</v>
      </c>
      <c r="S3090">
        <v>27</v>
      </c>
      <c r="T3090" t="s">
        <v>726</v>
      </c>
      <c r="U3090" t="s">
        <v>727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3837</v>
      </c>
      <c r="C3091">
        <v>161</v>
      </c>
      <c r="D3091">
        <v>126</v>
      </c>
      <c r="E3091">
        <v>835</v>
      </c>
      <c r="F3091">
        <v>893</v>
      </c>
      <c r="G3091" t="s">
        <v>604</v>
      </c>
      <c r="H3091">
        <v>49000</v>
      </c>
      <c r="I3091">
        <v>138339411</v>
      </c>
      <c r="J3091" t="s">
        <v>1473</v>
      </c>
      <c r="K3091" t="s">
        <v>455</v>
      </c>
      <c r="L3091" t="s">
        <v>12565</v>
      </c>
      <c r="M3091">
        <v>604904</v>
      </c>
      <c r="N3091">
        <v>63710</v>
      </c>
      <c r="O3091" t="s">
        <v>1502</v>
      </c>
      <c r="P3091">
        <v>2</v>
      </c>
      <c r="Q3091" t="s">
        <v>12566</v>
      </c>
      <c r="R3091" t="s">
        <v>12567</v>
      </c>
      <c r="S3091">
        <v>682</v>
      </c>
      <c r="T3091" t="s">
        <v>37</v>
      </c>
      <c r="U3091" t="s">
        <v>38</v>
      </c>
      <c r="V3091" t="s">
        <v>350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12568</v>
      </c>
      <c r="C3092">
        <v>38</v>
      </c>
      <c r="D3092">
        <v>106</v>
      </c>
      <c r="E3092">
        <v>29</v>
      </c>
      <c r="F3092">
        <v>571</v>
      </c>
      <c r="G3092" t="s">
        <v>433</v>
      </c>
      <c r="H3092">
        <v>14000</v>
      </c>
      <c r="J3092" t="s">
        <v>1861</v>
      </c>
      <c r="K3092" t="s">
        <v>1123</v>
      </c>
      <c r="L3092" t="s">
        <v>12569</v>
      </c>
      <c r="M3092">
        <v>6935</v>
      </c>
      <c r="N3092">
        <v>27660</v>
      </c>
      <c r="O3092" t="s">
        <v>12570</v>
      </c>
      <c r="P3092">
        <v>3</v>
      </c>
      <c r="Q3092" t="s">
        <v>12571</v>
      </c>
      <c r="R3092" t="s">
        <v>12572</v>
      </c>
      <c r="S3092">
        <v>50</v>
      </c>
      <c r="T3092" t="s">
        <v>37</v>
      </c>
      <c r="U3092" t="s">
        <v>38</v>
      </c>
      <c r="V3092" t="s">
        <v>350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12573</v>
      </c>
      <c r="C3093">
        <v>210</v>
      </c>
      <c r="D3093">
        <v>121</v>
      </c>
      <c r="E3093">
        <v>163</v>
      </c>
      <c r="F3093">
        <v>482</v>
      </c>
      <c r="G3093" t="s">
        <v>12336</v>
      </c>
      <c r="H3093">
        <v>723</v>
      </c>
      <c r="I3093">
        <v>80150343</v>
      </c>
      <c r="J3093" t="s">
        <v>2889</v>
      </c>
      <c r="K3093" t="s">
        <v>3706</v>
      </c>
      <c r="L3093" t="s">
        <v>12574</v>
      </c>
      <c r="M3093">
        <v>142115</v>
      </c>
      <c r="N3093">
        <v>3189</v>
      </c>
      <c r="O3093" t="s">
        <v>12575</v>
      </c>
      <c r="P3093">
        <v>0</v>
      </c>
      <c r="Q3093" t="s">
        <v>12576</v>
      </c>
      <c r="R3093" t="s">
        <v>12577</v>
      </c>
      <c r="S3093">
        <v>614</v>
      </c>
      <c r="T3093" t="s">
        <v>37</v>
      </c>
      <c r="U3093" t="s">
        <v>38</v>
      </c>
      <c r="V3093" t="s">
        <v>350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1239</v>
      </c>
      <c r="C3094">
        <v>52</v>
      </c>
      <c r="D3094">
        <v>117</v>
      </c>
      <c r="E3094">
        <v>425</v>
      </c>
      <c r="F3094">
        <v>901</v>
      </c>
      <c r="G3094" t="s">
        <v>2004</v>
      </c>
      <c r="H3094">
        <v>13000</v>
      </c>
      <c r="I3094">
        <v>85300000</v>
      </c>
      <c r="J3094" t="s">
        <v>5745</v>
      </c>
      <c r="K3094" t="s">
        <v>324</v>
      </c>
      <c r="L3094" t="s">
        <v>12578</v>
      </c>
      <c r="M3094">
        <v>48629</v>
      </c>
      <c r="N3094">
        <v>27378</v>
      </c>
      <c r="O3094" t="s">
        <v>1560</v>
      </c>
      <c r="P3094">
        <v>1</v>
      </c>
      <c r="Q3094" t="s">
        <v>12579</v>
      </c>
      <c r="R3094" t="s">
        <v>12580</v>
      </c>
      <c r="S3094">
        <v>134</v>
      </c>
      <c r="T3094" t="s">
        <v>37</v>
      </c>
      <c r="U3094" t="s">
        <v>38</v>
      </c>
      <c r="V3094" t="s">
        <v>350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606</v>
      </c>
      <c r="C3095">
        <v>139</v>
      </c>
      <c r="D3095">
        <v>98</v>
      </c>
      <c r="E3095">
        <v>235</v>
      </c>
      <c r="F3095">
        <v>229</v>
      </c>
      <c r="G3095" t="s">
        <v>4239</v>
      </c>
      <c r="H3095">
        <v>4000</v>
      </c>
      <c r="I3095">
        <v>68353550</v>
      </c>
      <c r="J3095" t="s">
        <v>1699</v>
      </c>
      <c r="K3095" t="s">
        <v>76</v>
      </c>
      <c r="L3095" t="s">
        <v>12581</v>
      </c>
      <c r="M3095">
        <v>70141</v>
      </c>
      <c r="N3095">
        <v>5270</v>
      </c>
      <c r="O3095" t="s">
        <v>12582</v>
      </c>
      <c r="P3095">
        <v>1</v>
      </c>
      <c r="Q3095" t="s">
        <v>12583</v>
      </c>
      <c r="R3095" t="s">
        <v>12584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12585</v>
      </c>
      <c r="C3096">
        <v>165</v>
      </c>
      <c r="D3096">
        <v>109</v>
      </c>
      <c r="E3096">
        <v>65</v>
      </c>
      <c r="F3096">
        <v>393</v>
      </c>
      <c r="G3096" t="s">
        <v>8583</v>
      </c>
      <c r="H3096">
        <v>798</v>
      </c>
      <c r="I3096">
        <v>78845130</v>
      </c>
      <c r="J3096" t="s">
        <v>1057</v>
      </c>
      <c r="K3096" t="s">
        <v>823</v>
      </c>
      <c r="L3096" t="s">
        <v>12586</v>
      </c>
      <c r="M3096">
        <v>17596</v>
      </c>
      <c r="N3096">
        <v>2480</v>
      </c>
      <c r="O3096" t="s">
        <v>3338</v>
      </c>
      <c r="P3096">
        <v>1</v>
      </c>
      <c r="Q3096" t="s">
        <v>12587</v>
      </c>
      <c r="R3096" t="s">
        <v>12588</v>
      </c>
      <c r="S3096">
        <v>94</v>
      </c>
      <c r="T3096" t="s">
        <v>37</v>
      </c>
      <c r="U3096" t="s">
        <v>727</v>
      </c>
      <c r="V3096" t="s">
        <v>350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10260</v>
      </c>
      <c r="C3097">
        <v>96</v>
      </c>
      <c r="D3097">
        <v>95</v>
      </c>
      <c r="E3097">
        <v>7</v>
      </c>
      <c r="F3097">
        <v>1000</v>
      </c>
      <c r="G3097" t="s">
        <v>3790</v>
      </c>
      <c r="H3097">
        <v>23000</v>
      </c>
      <c r="I3097">
        <v>63319509</v>
      </c>
      <c r="J3097" t="s">
        <v>816</v>
      </c>
      <c r="K3097" t="s">
        <v>222</v>
      </c>
      <c r="L3097" t="s">
        <v>12589</v>
      </c>
      <c r="M3097">
        <v>67115</v>
      </c>
      <c r="N3097">
        <v>28734</v>
      </c>
      <c r="O3097" t="s">
        <v>1149</v>
      </c>
      <c r="P3097">
        <v>2</v>
      </c>
      <c r="Q3097" t="s">
        <v>12590</v>
      </c>
      <c r="R3097" t="s">
        <v>12591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4823</v>
      </c>
      <c r="C3098">
        <v>323</v>
      </c>
      <c r="D3098">
        <v>109</v>
      </c>
      <c r="E3098">
        <v>304</v>
      </c>
      <c r="F3098">
        <v>736</v>
      </c>
      <c r="G3098" t="s">
        <v>1117</v>
      </c>
      <c r="H3098">
        <v>939</v>
      </c>
      <c r="I3098">
        <v>47536959</v>
      </c>
      <c r="J3098" t="s">
        <v>1473</v>
      </c>
      <c r="K3098" t="s">
        <v>3236</v>
      </c>
      <c r="L3098" t="s">
        <v>4824</v>
      </c>
      <c r="M3098">
        <v>86956</v>
      </c>
      <c r="N3098">
        <v>3276</v>
      </c>
      <c r="O3098" t="s">
        <v>4825</v>
      </c>
      <c r="P3098">
        <v>0</v>
      </c>
      <c r="Q3098" t="s">
        <v>4826</v>
      </c>
      <c r="R3098" t="s">
        <v>4827</v>
      </c>
      <c r="S3098">
        <v>275</v>
      </c>
      <c r="T3098" t="s">
        <v>37</v>
      </c>
      <c r="U3098" t="s">
        <v>38</v>
      </c>
      <c r="V3098" t="s">
        <v>350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12573</v>
      </c>
      <c r="C3099">
        <v>190</v>
      </c>
      <c r="D3099">
        <v>96</v>
      </c>
      <c r="E3099">
        <v>163</v>
      </c>
      <c r="F3099">
        <v>448</v>
      </c>
      <c r="G3099" t="s">
        <v>12336</v>
      </c>
      <c r="H3099">
        <v>723</v>
      </c>
      <c r="I3099">
        <v>63270259</v>
      </c>
      <c r="J3099" t="s">
        <v>2889</v>
      </c>
      <c r="K3099" t="s">
        <v>3706</v>
      </c>
      <c r="L3099" t="s">
        <v>12592</v>
      </c>
      <c r="M3099">
        <v>111087</v>
      </c>
      <c r="N3099">
        <v>3492</v>
      </c>
      <c r="O3099" t="s">
        <v>5477</v>
      </c>
      <c r="P3099">
        <v>0</v>
      </c>
      <c r="Q3099" t="s">
        <v>12593</v>
      </c>
      <c r="R3099" t="s">
        <v>12594</v>
      </c>
      <c r="S3099">
        <v>319</v>
      </c>
      <c r="T3099" t="s">
        <v>37</v>
      </c>
      <c r="U3099" t="s">
        <v>38</v>
      </c>
      <c r="V3099" t="s">
        <v>350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4640</v>
      </c>
      <c r="C3100">
        <v>173</v>
      </c>
      <c r="D3100">
        <v>101</v>
      </c>
      <c r="E3100">
        <v>13</v>
      </c>
      <c r="F3100">
        <v>368</v>
      </c>
      <c r="G3100" t="s">
        <v>7058</v>
      </c>
      <c r="H3100">
        <v>494</v>
      </c>
      <c r="I3100">
        <v>55865715</v>
      </c>
      <c r="J3100" t="s">
        <v>3918</v>
      </c>
      <c r="K3100" t="s">
        <v>2868</v>
      </c>
      <c r="L3100" t="s">
        <v>12595</v>
      </c>
      <c r="M3100">
        <v>41763</v>
      </c>
      <c r="N3100">
        <v>2013</v>
      </c>
      <c r="O3100" t="s">
        <v>2195</v>
      </c>
      <c r="P3100">
        <v>0</v>
      </c>
      <c r="Q3100" t="s">
        <v>12596</v>
      </c>
      <c r="R3100" t="s">
        <v>12597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7302</v>
      </c>
      <c r="C3101">
        <v>46</v>
      </c>
      <c r="D3101">
        <v>107</v>
      </c>
      <c r="E3101">
        <v>0</v>
      </c>
      <c r="F3101">
        <v>685</v>
      </c>
      <c r="G3101" t="s">
        <v>5298</v>
      </c>
      <c r="H3101">
        <v>1000</v>
      </c>
      <c r="I3101">
        <v>63231524</v>
      </c>
      <c r="J3101" t="s">
        <v>715</v>
      </c>
      <c r="K3101" t="s">
        <v>1276</v>
      </c>
      <c r="L3101" t="s">
        <v>12598</v>
      </c>
      <c r="M3101">
        <v>8962</v>
      </c>
      <c r="N3101">
        <v>5264</v>
      </c>
      <c r="O3101" t="s">
        <v>4999</v>
      </c>
      <c r="P3101">
        <v>4</v>
      </c>
      <c r="Q3101" t="s">
        <v>12599</v>
      </c>
      <c r="R3101" t="s">
        <v>12600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293</v>
      </c>
      <c r="C3102">
        <v>59</v>
      </c>
      <c r="D3102">
        <v>119</v>
      </c>
      <c r="E3102">
        <v>17000</v>
      </c>
      <c r="F3102">
        <v>638</v>
      </c>
      <c r="G3102" t="s">
        <v>1619</v>
      </c>
      <c r="H3102">
        <v>10000</v>
      </c>
      <c r="I3102">
        <v>52293982</v>
      </c>
      <c r="J3102" t="s">
        <v>1607</v>
      </c>
      <c r="K3102" t="s">
        <v>313</v>
      </c>
      <c r="L3102" t="s">
        <v>12601</v>
      </c>
      <c r="M3102">
        <v>57831</v>
      </c>
      <c r="N3102">
        <v>11895</v>
      </c>
      <c r="O3102" t="s">
        <v>682</v>
      </c>
      <c r="P3102">
        <v>1</v>
      </c>
      <c r="Q3102" t="s">
        <v>12602</v>
      </c>
      <c r="R3102" t="s">
        <v>12603</v>
      </c>
      <c r="S3102">
        <v>115</v>
      </c>
      <c r="T3102" t="s">
        <v>37</v>
      </c>
      <c r="U3102" t="s">
        <v>38</v>
      </c>
      <c r="V3102" t="s">
        <v>350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424</v>
      </c>
      <c r="B3103" t="s">
        <v>12604</v>
      </c>
      <c r="C3103">
        <v>53</v>
      </c>
      <c r="D3103">
        <v>178</v>
      </c>
      <c r="E3103">
        <v>19</v>
      </c>
      <c r="F3103">
        <v>196</v>
      </c>
      <c r="G3103" t="s">
        <v>12605</v>
      </c>
      <c r="H3103">
        <v>726</v>
      </c>
      <c r="J3103" t="s">
        <v>546</v>
      </c>
      <c r="K3103" t="s">
        <v>3898</v>
      </c>
      <c r="L3103" t="s">
        <v>12606</v>
      </c>
      <c r="M3103">
        <v>43270</v>
      </c>
      <c r="N3103">
        <v>1554</v>
      </c>
      <c r="O3103" t="s">
        <v>12607</v>
      </c>
      <c r="P3103">
        <v>3</v>
      </c>
      <c r="Q3103" t="s">
        <v>12608</v>
      </c>
      <c r="R3103" t="s">
        <v>12609</v>
      </c>
      <c r="S3103">
        <v>192</v>
      </c>
      <c r="T3103" t="s">
        <v>37</v>
      </c>
      <c r="U3103" t="s">
        <v>38</v>
      </c>
      <c r="V3103" t="s">
        <v>188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2223</v>
      </c>
      <c r="C3104">
        <v>22</v>
      </c>
      <c r="D3104">
        <v>100</v>
      </c>
      <c r="E3104">
        <v>65</v>
      </c>
      <c r="F3104">
        <v>577</v>
      </c>
      <c r="G3104" t="s">
        <v>4395</v>
      </c>
      <c r="H3104">
        <v>633</v>
      </c>
      <c r="I3104">
        <v>50752337</v>
      </c>
      <c r="J3104" t="s">
        <v>5231</v>
      </c>
      <c r="K3104" t="s">
        <v>12301</v>
      </c>
      <c r="L3104" t="s">
        <v>12610</v>
      </c>
      <c r="M3104">
        <v>44502</v>
      </c>
      <c r="N3104">
        <v>3362</v>
      </c>
      <c r="O3104" t="s">
        <v>1211</v>
      </c>
      <c r="P3104">
        <v>8</v>
      </c>
      <c r="Q3104" t="s">
        <v>12611</v>
      </c>
      <c r="R3104" t="s">
        <v>12612</v>
      </c>
      <c r="S3104">
        <v>46</v>
      </c>
      <c r="T3104" t="s">
        <v>37</v>
      </c>
      <c r="U3104" t="s">
        <v>38</v>
      </c>
      <c r="V3104" t="s">
        <v>84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8605</v>
      </c>
      <c r="C3105">
        <v>203</v>
      </c>
      <c r="D3105">
        <v>98</v>
      </c>
      <c r="E3105">
        <v>70</v>
      </c>
      <c r="F3105">
        <v>634</v>
      </c>
      <c r="G3105" t="s">
        <v>3790</v>
      </c>
      <c r="H3105">
        <v>4000</v>
      </c>
      <c r="I3105">
        <v>110175871</v>
      </c>
      <c r="J3105" t="s">
        <v>1342</v>
      </c>
      <c r="K3105" t="s">
        <v>1161</v>
      </c>
      <c r="L3105" t="s">
        <v>12613</v>
      </c>
      <c r="M3105">
        <v>115050</v>
      </c>
      <c r="N3105">
        <v>7461</v>
      </c>
      <c r="O3105" t="s">
        <v>12614</v>
      </c>
      <c r="P3105">
        <v>0</v>
      </c>
      <c r="Q3105" t="s">
        <v>12615</v>
      </c>
      <c r="R3105" t="s">
        <v>12616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1043</v>
      </c>
      <c r="C3106">
        <v>77</v>
      </c>
      <c r="D3106">
        <v>92</v>
      </c>
      <c r="E3106">
        <v>221</v>
      </c>
      <c r="F3106">
        <v>491</v>
      </c>
      <c r="G3106" t="s">
        <v>1045</v>
      </c>
      <c r="H3106">
        <v>11000</v>
      </c>
      <c r="I3106">
        <v>38624000</v>
      </c>
      <c r="J3106" t="s">
        <v>1699</v>
      </c>
      <c r="K3106" t="s">
        <v>1044</v>
      </c>
      <c r="L3106" t="s">
        <v>12617</v>
      </c>
      <c r="M3106">
        <v>156143</v>
      </c>
      <c r="N3106">
        <v>13162</v>
      </c>
      <c r="O3106" t="s">
        <v>12618</v>
      </c>
      <c r="P3106">
        <v>1</v>
      </c>
      <c r="Q3106" t="s">
        <v>12619</v>
      </c>
      <c r="R3106" t="s">
        <v>12620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7396</v>
      </c>
      <c r="C3107">
        <v>190</v>
      </c>
      <c r="D3107">
        <v>90</v>
      </c>
      <c r="E3107">
        <v>108</v>
      </c>
      <c r="F3107">
        <v>270</v>
      </c>
      <c r="G3107" t="s">
        <v>12621</v>
      </c>
      <c r="H3107">
        <v>1000</v>
      </c>
      <c r="I3107">
        <v>37470017</v>
      </c>
      <c r="J3107" t="s">
        <v>2889</v>
      </c>
      <c r="K3107" t="s">
        <v>1990</v>
      </c>
      <c r="L3107" t="s">
        <v>12622</v>
      </c>
      <c r="M3107">
        <v>86890</v>
      </c>
      <c r="N3107">
        <v>1982</v>
      </c>
      <c r="O3107" t="s">
        <v>7397</v>
      </c>
      <c r="P3107">
        <v>0</v>
      </c>
      <c r="Q3107" t="s">
        <v>12623</v>
      </c>
      <c r="R3107" t="s">
        <v>12624</v>
      </c>
      <c r="S3107">
        <v>985</v>
      </c>
      <c r="T3107" t="s">
        <v>37</v>
      </c>
      <c r="U3107" t="s">
        <v>435</v>
      </c>
      <c r="V3107" t="s">
        <v>350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2223</v>
      </c>
      <c r="C3108">
        <v>81</v>
      </c>
      <c r="D3108">
        <v>90</v>
      </c>
      <c r="E3108">
        <v>65</v>
      </c>
      <c r="F3108">
        <v>730</v>
      </c>
      <c r="G3108" t="s">
        <v>1438</v>
      </c>
      <c r="H3108">
        <v>18000</v>
      </c>
      <c r="I3108">
        <v>40485039</v>
      </c>
      <c r="J3108" t="s">
        <v>12625</v>
      </c>
      <c r="K3108" t="s">
        <v>353</v>
      </c>
      <c r="L3108" t="s">
        <v>12626</v>
      </c>
      <c r="M3108">
        <v>85362</v>
      </c>
      <c r="N3108">
        <v>20795</v>
      </c>
      <c r="O3108" t="s">
        <v>12627</v>
      </c>
      <c r="P3108">
        <v>6</v>
      </c>
      <c r="Q3108" t="s">
        <v>12628</v>
      </c>
      <c r="R3108" t="s">
        <v>12629</v>
      </c>
      <c r="S3108">
        <v>181</v>
      </c>
      <c r="T3108" t="s">
        <v>37</v>
      </c>
      <c r="U3108" t="s">
        <v>38</v>
      </c>
      <c r="V3108" t="s">
        <v>84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12630</v>
      </c>
      <c r="C3109">
        <v>56</v>
      </c>
      <c r="D3109">
        <v>153</v>
      </c>
      <c r="E3109">
        <v>82</v>
      </c>
      <c r="F3109">
        <v>139</v>
      </c>
      <c r="G3109" t="s">
        <v>12631</v>
      </c>
      <c r="H3109">
        <v>695</v>
      </c>
      <c r="I3109">
        <v>16800000</v>
      </c>
      <c r="J3109" t="s">
        <v>12632</v>
      </c>
      <c r="K3109" t="s">
        <v>822</v>
      </c>
      <c r="L3109" t="s">
        <v>12633</v>
      </c>
      <c r="M3109">
        <v>25303</v>
      </c>
      <c r="N3109">
        <v>1593</v>
      </c>
      <c r="O3109" t="s">
        <v>12634</v>
      </c>
      <c r="P3109">
        <v>1</v>
      </c>
      <c r="Q3109" t="s">
        <v>12635</v>
      </c>
      <c r="R3109" t="s">
        <v>12636</v>
      </c>
      <c r="S3109">
        <v>138</v>
      </c>
      <c r="T3109" t="s">
        <v>37</v>
      </c>
      <c r="U3109" t="s">
        <v>56</v>
      </c>
      <c r="V3109" t="s">
        <v>188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2323</v>
      </c>
      <c r="C3110">
        <v>264</v>
      </c>
      <c r="D3110">
        <v>124</v>
      </c>
      <c r="E3110">
        <v>108</v>
      </c>
      <c r="F3110">
        <v>186</v>
      </c>
      <c r="G3110" t="s">
        <v>590</v>
      </c>
      <c r="H3110">
        <v>1000</v>
      </c>
      <c r="I3110">
        <v>46377022</v>
      </c>
      <c r="J3110" t="s">
        <v>1188</v>
      </c>
      <c r="K3110" t="s">
        <v>107</v>
      </c>
      <c r="L3110" t="s">
        <v>12637</v>
      </c>
      <c r="M3110">
        <v>75306</v>
      </c>
      <c r="N3110">
        <v>1898</v>
      </c>
      <c r="O3110" t="s">
        <v>3056</v>
      </c>
      <c r="P3110">
        <v>3</v>
      </c>
      <c r="Q3110" t="s">
        <v>12638</v>
      </c>
      <c r="R3110" t="s">
        <v>12639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12640</v>
      </c>
      <c r="C3111">
        <v>44</v>
      </c>
      <c r="D3111">
        <v>82</v>
      </c>
      <c r="E3111">
        <v>6</v>
      </c>
      <c r="F3111">
        <v>345</v>
      </c>
      <c r="G3111" t="s">
        <v>12641</v>
      </c>
      <c r="H3111">
        <v>759</v>
      </c>
      <c r="I3111">
        <v>36696761</v>
      </c>
      <c r="J3111" t="s">
        <v>6081</v>
      </c>
      <c r="K3111" t="s">
        <v>473</v>
      </c>
      <c r="L3111" t="s">
        <v>12642</v>
      </c>
      <c r="M3111">
        <v>6808</v>
      </c>
      <c r="N3111">
        <v>2197</v>
      </c>
      <c r="O3111" t="s">
        <v>12643</v>
      </c>
      <c r="P3111">
        <v>0</v>
      </c>
      <c r="Q3111" t="s">
        <v>12644</v>
      </c>
      <c r="R3111" t="s">
        <v>12645</v>
      </c>
      <c r="S3111">
        <v>38</v>
      </c>
      <c r="T3111" t="s">
        <v>37</v>
      </c>
      <c r="U3111" t="s">
        <v>38</v>
      </c>
      <c r="V3111" t="s">
        <v>188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465</v>
      </c>
      <c r="C3112">
        <v>117</v>
      </c>
      <c r="D3112">
        <v>107</v>
      </c>
      <c r="E3112">
        <v>750</v>
      </c>
      <c r="F3112">
        <v>60</v>
      </c>
      <c r="G3112" t="s">
        <v>423</v>
      </c>
      <c r="H3112">
        <v>794</v>
      </c>
      <c r="I3112">
        <v>36200000</v>
      </c>
      <c r="J3112" t="s">
        <v>157</v>
      </c>
      <c r="K3112" t="s">
        <v>12646</v>
      </c>
      <c r="L3112" t="s">
        <v>12647</v>
      </c>
      <c r="M3112">
        <v>101840</v>
      </c>
      <c r="N3112">
        <v>1529</v>
      </c>
      <c r="O3112" t="s">
        <v>12648</v>
      </c>
      <c r="P3112">
        <v>2</v>
      </c>
      <c r="Q3112" t="s">
        <v>12649</v>
      </c>
      <c r="R3112" t="s">
        <v>12650</v>
      </c>
      <c r="S3112">
        <v>193</v>
      </c>
      <c r="T3112" t="s">
        <v>37</v>
      </c>
      <c r="U3112" t="s">
        <v>243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10762</v>
      </c>
      <c r="C3113">
        <v>124</v>
      </c>
      <c r="D3113">
        <v>75</v>
      </c>
      <c r="E3113">
        <v>73</v>
      </c>
      <c r="F3113">
        <v>581</v>
      </c>
      <c r="G3113" t="s">
        <v>12651</v>
      </c>
      <c r="H3113">
        <v>1000</v>
      </c>
      <c r="J3113" t="s">
        <v>50</v>
      </c>
      <c r="K3113" t="s">
        <v>2869</v>
      </c>
      <c r="L3113" t="s">
        <v>12652</v>
      </c>
      <c r="M3113">
        <v>111649</v>
      </c>
      <c r="N3113">
        <v>3192</v>
      </c>
      <c r="O3113" t="s">
        <v>10474</v>
      </c>
      <c r="P3113">
        <v>0</v>
      </c>
      <c r="Q3113" t="s">
        <v>12653</v>
      </c>
      <c r="R3113" t="s">
        <v>12654</v>
      </c>
      <c r="S3113">
        <v>437</v>
      </c>
      <c r="T3113" t="s">
        <v>37</v>
      </c>
      <c r="U3113" t="s">
        <v>38</v>
      </c>
      <c r="V3113" t="s">
        <v>350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8769</v>
      </c>
      <c r="C3114">
        <v>159</v>
      </c>
      <c r="D3114">
        <v>97</v>
      </c>
      <c r="E3114">
        <v>19</v>
      </c>
      <c r="F3114">
        <v>130</v>
      </c>
      <c r="G3114" t="s">
        <v>1533</v>
      </c>
      <c r="H3114">
        <v>4000</v>
      </c>
      <c r="I3114">
        <v>35794166</v>
      </c>
      <c r="J3114" t="s">
        <v>1342</v>
      </c>
      <c r="K3114" t="s">
        <v>95</v>
      </c>
      <c r="L3114" t="s">
        <v>12655</v>
      </c>
      <c r="M3114">
        <v>35654</v>
      </c>
      <c r="N3114">
        <v>4687</v>
      </c>
      <c r="O3114" t="s">
        <v>12656</v>
      </c>
      <c r="P3114">
        <v>0</v>
      </c>
      <c r="Q3114" t="s">
        <v>12657</v>
      </c>
      <c r="R3114" t="s">
        <v>12658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11894</v>
      </c>
      <c r="C3115">
        <v>273</v>
      </c>
      <c r="D3115">
        <v>80</v>
      </c>
      <c r="E3115">
        <v>66</v>
      </c>
      <c r="F3115">
        <v>816</v>
      </c>
      <c r="G3115" t="s">
        <v>1334</v>
      </c>
      <c r="H3115">
        <v>2000</v>
      </c>
      <c r="I3115">
        <v>33583175</v>
      </c>
      <c r="J3115" t="s">
        <v>1342</v>
      </c>
      <c r="K3115" t="s">
        <v>2058</v>
      </c>
      <c r="L3115" t="s">
        <v>12659</v>
      </c>
      <c r="M3115">
        <v>104089</v>
      </c>
      <c r="N3115">
        <v>5628</v>
      </c>
      <c r="O3115" t="s">
        <v>9094</v>
      </c>
      <c r="P3115">
        <v>0</v>
      </c>
      <c r="Q3115" t="s">
        <v>12660</v>
      </c>
      <c r="R3115" t="s">
        <v>12661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12662</v>
      </c>
      <c r="C3116">
        <v>26</v>
      </c>
      <c r="D3116">
        <v>85</v>
      </c>
      <c r="E3116">
        <v>7</v>
      </c>
      <c r="F3116">
        <v>615</v>
      </c>
      <c r="G3116" t="s">
        <v>3051</v>
      </c>
      <c r="H3116">
        <v>723</v>
      </c>
      <c r="I3116">
        <v>32983713</v>
      </c>
      <c r="J3116" t="s">
        <v>1188</v>
      </c>
      <c r="K3116" t="s">
        <v>1669</v>
      </c>
      <c r="L3116" t="s">
        <v>12663</v>
      </c>
      <c r="M3116">
        <v>19284</v>
      </c>
      <c r="N3116">
        <v>3712</v>
      </c>
      <c r="O3116" t="s">
        <v>1180</v>
      </c>
      <c r="P3116">
        <v>0</v>
      </c>
      <c r="Q3116" t="s">
        <v>12664</v>
      </c>
      <c r="R3116" t="s">
        <v>12665</v>
      </c>
      <c r="S3116">
        <v>66</v>
      </c>
      <c r="T3116" t="s">
        <v>37</v>
      </c>
      <c r="U3116" t="s">
        <v>38</v>
      </c>
      <c r="V3116" t="s">
        <v>350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12575</v>
      </c>
      <c r="C3117">
        <v>242</v>
      </c>
      <c r="D3117">
        <v>97</v>
      </c>
      <c r="E3117">
        <v>482</v>
      </c>
      <c r="F3117">
        <v>482</v>
      </c>
      <c r="G3117" t="s">
        <v>12666</v>
      </c>
      <c r="H3117">
        <v>852</v>
      </c>
      <c r="I3117">
        <v>52200504</v>
      </c>
      <c r="J3117" t="s">
        <v>7540</v>
      </c>
      <c r="K3117" t="s">
        <v>5115</v>
      </c>
      <c r="L3117" t="s">
        <v>12667</v>
      </c>
      <c r="M3117">
        <v>54190</v>
      </c>
      <c r="N3117">
        <v>2426</v>
      </c>
      <c r="O3117" t="s">
        <v>12575</v>
      </c>
      <c r="P3117">
        <v>0</v>
      </c>
      <c r="Q3117" t="s">
        <v>12668</v>
      </c>
      <c r="R3117" t="s">
        <v>12669</v>
      </c>
      <c r="S3117">
        <v>183</v>
      </c>
      <c r="T3117" t="s">
        <v>37</v>
      </c>
      <c r="U3117" t="s">
        <v>182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12670</v>
      </c>
      <c r="C3118">
        <v>55</v>
      </c>
      <c r="D3118">
        <v>109</v>
      </c>
      <c r="E3118">
        <v>78</v>
      </c>
      <c r="F3118">
        <v>619</v>
      </c>
      <c r="G3118" t="s">
        <v>12671</v>
      </c>
      <c r="H3118">
        <v>854</v>
      </c>
      <c r="I3118">
        <v>33000000</v>
      </c>
      <c r="J3118" t="s">
        <v>12672</v>
      </c>
      <c r="K3118" t="s">
        <v>1397</v>
      </c>
      <c r="L3118" t="s">
        <v>12673</v>
      </c>
      <c r="M3118">
        <v>9424</v>
      </c>
      <c r="N3118">
        <v>3394</v>
      </c>
      <c r="O3118" t="s">
        <v>7380</v>
      </c>
      <c r="P3118">
        <v>1</v>
      </c>
      <c r="Q3118" t="s">
        <v>12674</v>
      </c>
      <c r="R3118" t="s">
        <v>12675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658</v>
      </c>
      <c r="C3119">
        <v>151</v>
      </c>
      <c r="D3119">
        <v>104</v>
      </c>
      <c r="E3119">
        <v>0</v>
      </c>
      <c r="F3119">
        <v>1000</v>
      </c>
      <c r="G3119" t="s">
        <v>226</v>
      </c>
      <c r="H3119">
        <v>26000</v>
      </c>
      <c r="I3119">
        <v>30093107</v>
      </c>
      <c r="J3119" t="s">
        <v>541</v>
      </c>
      <c r="K3119" t="s">
        <v>224</v>
      </c>
      <c r="L3119" t="s">
        <v>12234</v>
      </c>
      <c r="M3119">
        <v>600996</v>
      </c>
      <c r="N3119">
        <v>39175</v>
      </c>
      <c r="O3119" t="s">
        <v>395</v>
      </c>
      <c r="P3119">
        <v>6</v>
      </c>
      <c r="Q3119" t="s">
        <v>12235</v>
      </c>
      <c r="R3119" t="s">
        <v>12236</v>
      </c>
      <c r="S3119">
        <v>726</v>
      </c>
      <c r="T3119" t="s">
        <v>37</v>
      </c>
      <c r="U3119" t="s">
        <v>56</v>
      </c>
      <c r="V3119" t="s">
        <v>350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6266</v>
      </c>
      <c r="C3120">
        <v>48</v>
      </c>
      <c r="D3120">
        <v>140</v>
      </c>
      <c r="E3120">
        <v>32</v>
      </c>
      <c r="F3120">
        <v>120</v>
      </c>
      <c r="G3120" t="s">
        <v>12676</v>
      </c>
      <c r="H3120">
        <v>535</v>
      </c>
      <c r="I3120">
        <v>32101000</v>
      </c>
      <c r="J3120" t="s">
        <v>8008</v>
      </c>
      <c r="K3120" t="s">
        <v>12677</v>
      </c>
      <c r="L3120" t="s">
        <v>12678</v>
      </c>
      <c r="M3120">
        <v>27800</v>
      </c>
      <c r="N3120">
        <v>1109</v>
      </c>
      <c r="O3120" t="s">
        <v>880</v>
      </c>
      <c r="P3120">
        <v>0</v>
      </c>
      <c r="Q3120" t="s">
        <v>12679</v>
      </c>
      <c r="R3120" t="s">
        <v>12680</v>
      </c>
      <c r="S3120">
        <v>96</v>
      </c>
      <c r="T3120" t="s">
        <v>37</v>
      </c>
      <c r="U3120" t="s">
        <v>56</v>
      </c>
      <c r="V3120" t="s">
        <v>350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12681</v>
      </c>
      <c r="C3121">
        <v>166</v>
      </c>
      <c r="D3121">
        <v>90</v>
      </c>
      <c r="E3121">
        <v>6</v>
      </c>
      <c r="F3121">
        <v>617</v>
      </c>
      <c r="G3121" t="s">
        <v>1406</v>
      </c>
      <c r="H3121">
        <v>904</v>
      </c>
      <c r="I3121">
        <v>31487293</v>
      </c>
      <c r="J3121" t="s">
        <v>3574</v>
      </c>
      <c r="K3121" t="s">
        <v>7468</v>
      </c>
      <c r="L3121" t="s">
        <v>12682</v>
      </c>
      <c r="M3121">
        <v>74887</v>
      </c>
      <c r="N3121">
        <v>2807</v>
      </c>
      <c r="O3121" t="s">
        <v>4646</v>
      </c>
      <c r="P3121">
        <v>2</v>
      </c>
      <c r="Q3121" t="s">
        <v>12683</v>
      </c>
      <c r="R3121" t="s">
        <v>12684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4920</v>
      </c>
      <c r="C3122">
        <v>206</v>
      </c>
      <c r="D3122">
        <v>130</v>
      </c>
      <c r="E3122">
        <v>0</v>
      </c>
      <c r="F3122">
        <v>769</v>
      </c>
      <c r="G3122" t="s">
        <v>446</v>
      </c>
      <c r="H3122">
        <v>13000</v>
      </c>
      <c r="I3122">
        <v>30651422</v>
      </c>
      <c r="J3122" t="s">
        <v>8842</v>
      </c>
      <c r="K3122" t="s">
        <v>604</v>
      </c>
      <c r="L3122" t="s">
        <v>12685</v>
      </c>
      <c r="M3122">
        <v>181737</v>
      </c>
      <c r="N3122">
        <v>16693</v>
      </c>
      <c r="O3122" t="s">
        <v>1438</v>
      </c>
      <c r="P3122">
        <v>8</v>
      </c>
      <c r="Q3122" t="s">
        <v>12686</v>
      </c>
      <c r="R3122" t="s">
        <v>12687</v>
      </c>
      <c r="S3122">
        <v>1015</v>
      </c>
      <c r="T3122" t="s">
        <v>37</v>
      </c>
      <c r="U3122" t="s">
        <v>38</v>
      </c>
      <c r="V3122" t="s">
        <v>350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12688</v>
      </c>
      <c r="C3123">
        <v>92</v>
      </c>
      <c r="D3123">
        <v>98</v>
      </c>
      <c r="E3123">
        <v>7</v>
      </c>
      <c r="F3123">
        <v>73</v>
      </c>
      <c r="G3123" t="s">
        <v>8032</v>
      </c>
      <c r="H3123">
        <v>931</v>
      </c>
      <c r="I3123">
        <v>30306281</v>
      </c>
      <c r="J3123" t="s">
        <v>1188</v>
      </c>
      <c r="K3123" t="s">
        <v>2420</v>
      </c>
      <c r="L3123" t="s">
        <v>12689</v>
      </c>
      <c r="M3123">
        <v>12388</v>
      </c>
      <c r="N3123">
        <v>1917</v>
      </c>
      <c r="O3123" t="s">
        <v>12690</v>
      </c>
      <c r="P3123">
        <v>2</v>
      </c>
      <c r="Q3123" t="s">
        <v>12691</v>
      </c>
      <c r="R3123" t="s">
        <v>12692</v>
      </c>
      <c r="S3123">
        <v>147</v>
      </c>
      <c r="T3123" t="s">
        <v>37</v>
      </c>
      <c r="U3123" t="s">
        <v>38</v>
      </c>
      <c r="V3123" t="s">
        <v>350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1285</v>
      </c>
      <c r="C3124">
        <v>78</v>
      </c>
      <c r="D3124">
        <v>101</v>
      </c>
      <c r="E3124">
        <v>287</v>
      </c>
      <c r="F3124">
        <v>257</v>
      </c>
      <c r="G3124" t="s">
        <v>12627</v>
      </c>
      <c r="H3124">
        <v>745</v>
      </c>
      <c r="I3124">
        <v>29500000</v>
      </c>
      <c r="J3124" t="s">
        <v>12693</v>
      </c>
      <c r="K3124" t="s">
        <v>1321</v>
      </c>
      <c r="L3124" t="s">
        <v>12694</v>
      </c>
      <c r="M3124">
        <v>25613</v>
      </c>
      <c r="N3124">
        <v>1954</v>
      </c>
      <c r="O3124" t="s">
        <v>5230</v>
      </c>
      <c r="P3124">
        <v>0</v>
      </c>
      <c r="Q3124" t="s">
        <v>12695</v>
      </c>
      <c r="R3124" t="s">
        <v>12696</v>
      </c>
      <c r="S3124">
        <v>121</v>
      </c>
      <c r="T3124" t="s">
        <v>37</v>
      </c>
      <c r="U3124" t="s">
        <v>38</v>
      </c>
      <c r="V3124" t="s">
        <v>84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10077</v>
      </c>
      <c r="C3125">
        <v>83</v>
      </c>
      <c r="D3125">
        <v>114</v>
      </c>
      <c r="E3125">
        <v>9</v>
      </c>
      <c r="F3125">
        <v>466</v>
      </c>
      <c r="G3125" t="s">
        <v>12414</v>
      </c>
      <c r="H3125">
        <v>623</v>
      </c>
      <c r="I3125">
        <v>30050028</v>
      </c>
      <c r="J3125" t="s">
        <v>59</v>
      </c>
      <c r="K3125" t="s">
        <v>934</v>
      </c>
      <c r="L3125" t="s">
        <v>12697</v>
      </c>
      <c r="M3125">
        <v>42987</v>
      </c>
      <c r="N3125">
        <v>2484</v>
      </c>
      <c r="O3125" t="s">
        <v>1017</v>
      </c>
      <c r="P3125">
        <v>1</v>
      </c>
      <c r="Q3125" t="s">
        <v>12698</v>
      </c>
      <c r="R3125" t="s">
        <v>12699</v>
      </c>
      <c r="S3125">
        <v>201</v>
      </c>
      <c r="T3125" t="s">
        <v>37</v>
      </c>
      <c r="U3125" t="s">
        <v>38</v>
      </c>
      <c r="V3125" t="s">
        <v>350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1666</v>
      </c>
      <c r="C3126">
        <v>8</v>
      </c>
      <c r="D3126">
        <v>100</v>
      </c>
      <c r="E3126">
        <v>322</v>
      </c>
      <c r="F3126">
        <v>534</v>
      </c>
      <c r="G3126" t="s">
        <v>7426</v>
      </c>
      <c r="H3126">
        <v>851</v>
      </c>
      <c r="I3126">
        <v>29392418</v>
      </c>
      <c r="J3126" t="s">
        <v>853</v>
      </c>
      <c r="K3126" t="s">
        <v>449</v>
      </c>
      <c r="L3126" t="s">
        <v>12700</v>
      </c>
      <c r="M3126">
        <v>3924</v>
      </c>
      <c r="N3126">
        <v>3190</v>
      </c>
      <c r="O3126" t="s">
        <v>2485</v>
      </c>
      <c r="P3126">
        <v>2</v>
      </c>
      <c r="Q3126" t="s">
        <v>12701</v>
      </c>
      <c r="R3126" t="s">
        <v>12702</v>
      </c>
      <c r="S3126">
        <v>26</v>
      </c>
      <c r="T3126" t="s">
        <v>37</v>
      </c>
      <c r="U3126" t="s">
        <v>38</v>
      </c>
      <c r="V3126" t="s">
        <v>350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7311</v>
      </c>
      <c r="C3127">
        <v>86</v>
      </c>
      <c r="D3127">
        <v>85</v>
      </c>
      <c r="E3127">
        <v>21</v>
      </c>
      <c r="F3127">
        <v>782</v>
      </c>
      <c r="G3127" t="s">
        <v>12703</v>
      </c>
      <c r="H3127">
        <v>931</v>
      </c>
      <c r="I3127">
        <v>28563926</v>
      </c>
      <c r="J3127" t="s">
        <v>1861</v>
      </c>
      <c r="K3127" t="s">
        <v>2420</v>
      </c>
      <c r="L3127" t="s">
        <v>12704</v>
      </c>
      <c r="M3127">
        <v>16300</v>
      </c>
      <c r="N3127">
        <v>3819</v>
      </c>
      <c r="O3127" t="s">
        <v>7211</v>
      </c>
      <c r="P3127">
        <v>0</v>
      </c>
      <c r="Q3127" t="s">
        <v>12705</v>
      </c>
      <c r="R3127" t="s">
        <v>12706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12707</v>
      </c>
      <c r="C3128">
        <v>85</v>
      </c>
      <c r="D3128">
        <v>103</v>
      </c>
      <c r="E3128">
        <v>27</v>
      </c>
      <c r="F3128">
        <v>534</v>
      </c>
      <c r="G3128" t="s">
        <v>732</v>
      </c>
      <c r="H3128">
        <v>1000</v>
      </c>
      <c r="I3128">
        <v>28435406</v>
      </c>
      <c r="J3128" t="s">
        <v>816</v>
      </c>
      <c r="K3128" t="s">
        <v>4497</v>
      </c>
      <c r="L3128" t="s">
        <v>12708</v>
      </c>
      <c r="M3128">
        <v>37681</v>
      </c>
      <c r="N3128">
        <v>4441</v>
      </c>
      <c r="O3128" t="s">
        <v>2726</v>
      </c>
      <c r="P3128">
        <v>2</v>
      </c>
      <c r="Q3128" t="s">
        <v>12709</v>
      </c>
      <c r="R3128" t="s">
        <v>12710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8230</v>
      </c>
      <c r="C3129">
        <v>76</v>
      </c>
      <c r="D3129">
        <v>100</v>
      </c>
      <c r="E3129">
        <v>4</v>
      </c>
      <c r="F3129">
        <v>678</v>
      </c>
      <c r="G3129" t="s">
        <v>5106</v>
      </c>
      <c r="H3129">
        <v>982</v>
      </c>
      <c r="I3129">
        <v>25339117</v>
      </c>
      <c r="J3129" t="s">
        <v>816</v>
      </c>
      <c r="K3129" t="s">
        <v>1216</v>
      </c>
      <c r="L3129" t="s">
        <v>12711</v>
      </c>
      <c r="M3129">
        <v>37885</v>
      </c>
      <c r="N3129">
        <v>4259</v>
      </c>
      <c r="O3129" t="s">
        <v>3401</v>
      </c>
      <c r="P3129">
        <v>4</v>
      </c>
      <c r="Q3129" t="s">
        <v>12712</v>
      </c>
      <c r="R3129" t="s">
        <v>12713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2636</v>
      </c>
      <c r="C3130">
        <v>60</v>
      </c>
      <c r="D3130">
        <v>114</v>
      </c>
      <c r="E3130">
        <v>0</v>
      </c>
      <c r="F3130">
        <v>699</v>
      </c>
      <c r="G3130" t="s">
        <v>1082</v>
      </c>
      <c r="H3130">
        <v>10000</v>
      </c>
      <c r="I3130">
        <v>25600000</v>
      </c>
      <c r="J3130" t="s">
        <v>937</v>
      </c>
      <c r="K3130" t="s">
        <v>313</v>
      </c>
      <c r="L3130" t="s">
        <v>12714</v>
      </c>
      <c r="M3130">
        <v>57363</v>
      </c>
      <c r="N3130">
        <v>12097</v>
      </c>
      <c r="O3130" t="s">
        <v>12715</v>
      </c>
      <c r="P3130">
        <v>0</v>
      </c>
      <c r="Q3130" t="s">
        <v>12716</v>
      </c>
      <c r="R3130" t="s">
        <v>12717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12718</v>
      </c>
      <c r="C3131">
        <v>78</v>
      </c>
      <c r="D3131">
        <v>102</v>
      </c>
      <c r="E3131">
        <v>38</v>
      </c>
      <c r="F3131">
        <v>190</v>
      </c>
      <c r="G3131" t="s">
        <v>6131</v>
      </c>
      <c r="H3131">
        <v>3000</v>
      </c>
      <c r="J3131" t="s">
        <v>140</v>
      </c>
      <c r="K3131" t="s">
        <v>162</v>
      </c>
      <c r="L3131" t="s">
        <v>12719</v>
      </c>
      <c r="M3131">
        <v>408</v>
      </c>
      <c r="N3131">
        <v>3691</v>
      </c>
      <c r="O3131" t="s">
        <v>12720</v>
      </c>
      <c r="P3131">
        <v>0</v>
      </c>
      <c r="R3131" t="s">
        <v>12721</v>
      </c>
      <c r="S3131">
        <v>6</v>
      </c>
      <c r="T3131" t="s">
        <v>37</v>
      </c>
      <c r="U3131" t="s">
        <v>38</v>
      </c>
      <c r="V3131" t="s">
        <v>84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3189</v>
      </c>
      <c r="C3132">
        <v>112</v>
      </c>
      <c r="D3132">
        <v>103</v>
      </c>
      <c r="E3132">
        <v>0</v>
      </c>
      <c r="F3132">
        <v>275</v>
      </c>
      <c r="G3132" t="s">
        <v>12722</v>
      </c>
      <c r="H3132">
        <v>1000</v>
      </c>
      <c r="J3132" t="s">
        <v>2118</v>
      </c>
      <c r="K3132" t="s">
        <v>1053</v>
      </c>
      <c r="L3132" t="s">
        <v>12723</v>
      </c>
      <c r="M3132">
        <v>44804</v>
      </c>
      <c r="N3132">
        <v>2013</v>
      </c>
      <c r="O3132" t="s">
        <v>3931</v>
      </c>
      <c r="P3132">
        <v>0</v>
      </c>
      <c r="Q3132" t="s">
        <v>12724</v>
      </c>
      <c r="R3132" t="s">
        <v>12725</v>
      </c>
      <c r="S3132">
        <v>182</v>
      </c>
      <c r="T3132" t="s">
        <v>37</v>
      </c>
      <c r="U3132" t="s">
        <v>38</v>
      </c>
      <c r="V3132" t="s">
        <v>350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12726</v>
      </c>
      <c r="C3133">
        <v>189</v>
      </c>
      <c r="D3133">
        <v>97</v>
      </c>
      <c r="E3133">
        <v>11</v>
      </c>
      <c r="F3133">
        <v>220</v>
      </c>
      <c r="G3133" t="s">
        <v>2863</v>
      </c>
      <c r="H3133">
        <v>1000</v>
      </c>
      <c r="I3133">
        <v>27736779</v>
      </c>
      <c r="J3133" t="s">
        <v>1342</v>
      </c>
      <c r="K3133" t="s">
        <v>12727</v>
      </c>
      <c r="L3133" t="s">
        <v>12728</v>
      </c>
      <c r="M3133">
        <v>25210</v>
      </c>
      <c r="N3133">
        <v>2403</v>
      </c>
      <c r="O3133" t="s">
        <v>12729</v>
      </c>
      <c r="P3133">
        <v>0</v>
      </c>
      <c r="Q3133" t="s">
        <v>12730</v>
      </c>
      <c r="R3133" t="s">
        <v>12731</v>
      </c>
      <c r="S3133">
        <v>126</v>
      </c>
      <c r="T3133" t="s">
        <v>37</v>
      </c>
      <c r="U3133" t="s">
        <v>38</v>
      </c>
      <c r="V3133" t="s">
        <v>350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12732</v>
      </c>
      <c r="C3134">
        <v>82</v>
      </c>
      <c r="D3134">
        <v>116</v>
      </c>
      <c r="E3134">
        <v>70</v>
      </c>
      <c r="F3134">
        <v>706</v>
      </c>
      <c r="G3134" t="s">
        <v>4142</v>
      </c>
      <c r="H3134">
        <v>1000</v>
      </c>
      <c r="I3134">
        <v>24397469</v>
      </c>
      <c r="J3134" t="s">
        <v>3985</v>
      </c>
      <c r="K3134" t="s">
        <v>3736</v>
      </c>
      <c r="L3134" t="s">
        <v>12733</v>
      </c>
      <c r="M3134">
        <v>5161</v>
      </c>
      <c r="N3134">
        <v>5804</v>
      </c>
      <c r="O3134" t="s">
        <v>3051</v>
      </c>
      <c r="P3134">
        <v>7</v>
      </c>
      <c r="Q3134" t="s">
        <v>12734</v>
      </c>
      <c r="R3134" t="s">
        <v>12735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11190</v>
      </c>
      <c r="C3135">
        <v>120</v>
      </c>
      <c r="D3135">
        <v>96</v>
      </c>
      <c r="E3135">
        <v>9</v>
      </c>
      <c r="F3135">
        <v>448</v>
      </c>
      <c r="G3135" t="s">
        <v>824</v>
      </c>
      <c r="H3135">
        <v>690</v>
      </c>
      <c r="I3135">
        <v>20384136</v>
      </c>
      <c r="J3135" t="s">
        <v>1342</v>
      </c>
      <c r="K3135" t="s">
        <v>5475</v>
      </c>
      <c r="L3135" t="s">
        <v>12736</v>
      </c>
      <c r="M3135">
        <v>20467</v>
      </c>
      <c r="N3135">
        <v>2402</v>
      </c>
      <c r="O3135" t="s">
        <v>12737</v>
      </c>
      <c r="P3135">
        <v>1</v>
      </c>
      <c r="Q3135" t="s">
        <v>12738</v>
      </c>
      <c r="R3135" t="s">
        <v>12739</v>
      </c>
      <c r="S3135">
        <v>371</v>
      </c>
      <c r="T3135" t="s">
        <v>37</v>
      </c>
      <c r="U3135" t="s">
        <v>38</v>
      </c>
      <c r="V3135" t="s">
        <v>350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12740</v>
      </c>
      <c r="C3136">
        <v>183</v>
      </c>
      <c r="D3136">
        <v>98</v>
      </c>
      <c r="E3136">
        <v>58</v>
      </c>
      <c r="F3136">
        <v>242</v>
      </c>
      <c r="G3136" t="s">
        <v>531</v>
      </c>
      <c r="H3136">
        <v>14000</v>
      </c>
      <c r="I3136">
        <v>25464480</v>
      </c>
      <c r="J3136" t="s">
        <v>2818</v>
      </c>
      <c r="K3136" t="s">
        <v>952</v>
      </c>
      <c r="L3136" t="s">
        <v>12741</v>
      </c>
      <c r="M3136">
        <v>63108</v>
      </c>
      <c r="N3136">
        <v>15251</v>
      </c>
      <c r="O3136" t="s">
        <v>9898</v>
      </c>
      <c r="P3136">
        <v>0</v>
      </c>
      <c r="Q3136" t="s">
        <v>12742</v>
      </c>
      <c r="R3136" t="s">
        <v>12743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9467</v>
      </c>
      <c r="C3137">
        <v>211</v>
      </c>
      <c r="D3137">
        <v>105</v>
      </c>
      <c r="E3137">
        <v>500</v>
      </c>
      <c r="F3137">
        <v>718</v>
      </c>
      <c r="G3137" t="s">
        <v>1225</v>
      </c>
      <c r="H3137">
        <v>11000</v>
      </c>
      <c r="I3137">
        <v>20338609</v>
      </c>
      <c r="J3137" t="s">
        <v>3296</v>
      </c>
      <c r="K3137" t="s">
        <v>1121</v>
      </c>
      <c r="L3137" t="s">
        <v>12744</v>
      </c>
      <c r="M3137">
        <v>19655</v>
      </c>
      <c r="N3137">
        <v>12946</v>
      </c>
      <c r="O3137" t="s">
        <v>1579</v>
      </c>
      <c r="P3137">
        <v>8</v>
      </c>
      <c r="Q3137" t="s">
        <v>12745</v>
      </c>
      <c r="R3137" t="s">
        <v>12746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424</v>
      </c>
      <c r="B3138" t="s">
        <v>12747</v>
      </c>
      <c r="C3138">
        <v>14</v>
      </c>
      <c r="D3138">
        <v>123</v>
      </c>
      <c r="E3138">
        <v>5</v>
      </c>
      <c r="F3138">
        <v>338</v>
      </c>
      <c r="G3138" t="s">
        <v>1752</v>
      </c>
      <c r="H3138">
        <v>556</v>
      </c>
      <c r="I3138">
        <v>18272447</v>
      </c>
      <c r="J3138" t="s">
        <v>1861</v>
      </c>
      <c r="K3138" t="s">
        <v>10868</v>
      </c>
      <c r="L3138" t="s">
        <v>12748</v>
      </c>
      <c r="M3138">
        <v>3119</v>
      </c>
      <c r="N3138">
        <v>2149</v>
      </c>
      <c r="O3138" t="s">
        <v>8441</v>
      </c>
      <c r="P3138">
        <v>1</v>
      </c>
      <c r="Q3138" t="s">
        <v>12749</v>
      </c>
      <c r="R3138" t="s">
        <v>12750</v>
      </c>
      <c r="S3138">
        <v>35</v>
      </c>
      <c r="T3138" t="s">
        <v>37</v>
      </c>
      <c r="U3138" t="s">
        <v>38</v>
      </c>
      <c r="V3138" t="s">
        <v>350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12751</v>
      </c>
      <c r="C3139">
        <v>54</v>
      </c>
      <c r="D3139">
        <v>107</v>
      </c>
      <c r="E3139">
        <v>17</v>
      </c>
      <c r="F3139">
        <v>53</v>
      </c>
      <c r="G3139" t="s">
        <v>12752</v>
      </c>
      <c r="H3139">
        <v>371</v>
      </c>
      <c r="J3139" t="s">
        <v>59</v>
      </c>
      <c r="K3139" t="s">
        <v>7236</v>
      </c>
      <c r="L3139" t="s">
        <v>12753</v>
      </c>
      <c r="M3139">
        <v>6143</v>
      </c>
      <c r="N3139">
        <v>857</v>
      </c>
      <c r="O3139" t="s">
        <v>12754</v>
      </c>
      <c r="P3139">
        <v>1</v>
      </c>
      <c r="Q3139" t="s">
        <v>12755</v>
      </c>
      <c r="R3139" t="s">
        <v>12756</v>
      </c>
      <c r="S3139">
        <v>90</v>
      </c>
      <c r="T3139" t="s">
        <v>37</v>
      </c>
      <c r="U3139" t="s">
        <v>38</v>
      </c>
      <c r="V3139" t="s">
        <v>350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4586</v>
      </c>
      <c r="C3140">
        <v>55</v>
      </c>
      <c r="D3140">
        <v>112</v>
      </c>
      <c r="E3140">
        <v>92</v>
      </c>
      <c r="F3140">
        <v>826</v>
      </c>
      <c r="G3140" t="s">
        <v>1023</v>
      </c>
      <c r="H3140">
        <v>2000</v>
      </c>
      <c r="I3140">
        <v>17378977</v>
      </c>
      <c r="J3140" t="s">
        <v>3574</v>
      </c>
      <c r="K3140" t="s">
        <v>6217</v>
      </c>
      <c r="L3140" t="s">
        <v>12757</v>
      </c>
      <c r="M3140">
        <v>5585</v>
      </c>
      <c r="N3140">
        <v>7552</v>
      </c>
      <c r="O3140" t="s">
        <v>10001</v>
      </c>
      <c r="P3140">
        <v>0</v>
      </c>
      <c r="Q3140" t="s">
        <v>12758</v>
      </c>
      <c r="R3140" t="s">
        <v>12759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3168</v>
      </c>
      <c r="C3141">
        <v>179</v>
      </c>
      <c r="D3141">
        <v>93</v>
      </c>
      <c r="E3141">
        <v>0</v>
      </c>
      <c r="F3141">
        <v>766</v>
      </c>
      <c r="G3141" t="s">
        <v>820</v>
      </c>
      <c r="H3141">
        <v>13000</v>
      </c>
      <c r="I3141">
        <v>17096053</v>
      </c>
      <c r="J3141" t="s">
        <v>1188</v>
      </c>
      <c r="K3141" t="s">
        <v>324</v>
      </c>
      <c r="L3141" t="s">
        <v>12760</v>
      </c>
      <c r="M3141">
        <v>134458</v>
      </c>
      <c r="N3141">
        <v>15716</v>
      </c>
      <c r="O3141" t="s">
        <v>976</v>
      </c>
      <c r="P3141">
        <v>2</v>
      </c>
      <c r="Q3141" t="s">
        <v>12761</v>
      </c>
      <c r="R3141" t="s">
        <v>12762</v>
      </c>
      <c r="S3141">
        <v>640</v>
      </c>
      <c r="T3141" t="s">
        <v>37</v>
      </c>
      <c r="U3141" t="s">
        <v>38</v>
      </c>
      <c r="V3141" t="s">
        <v>350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4315</v>
      </c>
      <c r="C3142">
        <v>221</v>
      </c>
      <c r="D3142">
        <v>97</v>
      </c>
      <c r="E3142">
        <v>25</v>
      </c>
      <c r="F3142">
        <v>861</v>
      </c>
      <c r="G3142" t="s">
        <v>6818</v>
      </c>
      <c r="H3142">
        <v>929</v>
      </c>
      <c r="I3142">
        <v>21371425</v>
      </c>
      <c r="J3142" t="s">
        <v>1275</v>
      </c>
      <c r="K3142" t="s">
        <v>1589</v>
      </c>
      <c r="L3142" t="s">
        <v>12763</v>
      </c>
      <c r="M3142">
        <v>76199</v>
      </c>
      <c r="N3142">
        <v>3679</v>
      </c>
      <c r="O3142" t="s">
        <v>1667</v>
      </c>
      <c r="P3142">
        <v>0</v>
      </c>
      <c r="Q3142" t="s">
        <v>12764</v>
      </c>
      <c r="R3142" t="s">
        <v>12765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2323</v>
      </c>
      <c r="C3143">
        <v>158</v>
      </c>
      <c r="D3143">
        <v>122</v>
      </c>
      <c r="E3143">
        <v>108</v>
      </c>
      <c r="F3143">
        <v>111</v>
      </c>
      <c r="G3143" t="s">
        <v>3056</v>
      </c>
      <c r="H3143">
        <v>220</v>
      </c>
      <c r="I3143">
        <v>33071558</v>
      </c>
      <c r="J3143" t="s">
        <v>1188</v>
      </c>
      <c r="K3143" t="s">
        <v>12766</v>
      </c>
      <c r="L3143" t="s">
        <v>12767</v>
      </c>
      <c r="M3143">
        <v>22369</v>
      </c>
      <c r="N3143">
        <v>583</v>
      </c>
      <c r="O3143" t="s">
        <v>12768</v>
      </c>
      <c r="P3143">
        <v>6</v>
      </c>
      <c r="Q3143" t="s">
        <v>12769</v>
      </c>
      <c r="R3143" t="s">
        <v>12770</v>
      </c>
      <c r="S3143">
        <v>100</v>
      </c>
      <c r="T3143" t="s">
        <v>37</v>
      </c>
      <c r="U3143" t="s">
        <v>56</v>
      </c>
      <c r="V3143" t="s">
        <v>84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12771</v>
      </c>
      <c r="C3144">
        <v>73</v>
      </c>
      <c r="D3144">
        <v>101</v>
      </c>
      <c r="E3144">
        <v>22</v>
      </c>
      <c r="F3144">
        <v>558</v>
      </c>
      <c r="G3144" t="s">
        <v>1126</v>
      </c>
      <c r="H3144">
        <v>918</v>
      </c>
      <c r="I3144">
        <v>17655201</v>
      </c>
      <c r="J3144" t="s">
        <v>4930</v>
      </c>
      <c r="K3144" t="s">
        <v>397</v>
      </c>
      <c r="L3144" t="s">
        <v>12772</v>
      </c>
      <c r="M3144">
        <v>4719</v>
      </c>
      <c r="N3144">
        <v>3317</v>
      </c>
      <c r="O3144" t="s">
        <v>442</v>
      </c>
      <c r="P3144">
        <v>1</v>
      </c>
      <c r="Q3144" t="s">
        <v>12773</v>
      </c>
      <c r="R3144" t="s">
        <v>12774</v>
      </c>
      <c r="S3144">
        <v>24</v>
      </c>
      <c r="T3144" t="s">
        <v>37</v>
      </c>
      <c r="U3144" t="s">
        <v>38</v>
      </c>
      <c r="V3144" t="s">
        <v>188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9348</v>
      </c>
      <c r="C3145">
        <v>65</v>
      </c>
      <c r="D3145">
        <v>100</v>
      </c>
      <c r="E3145">
        <v>15</v>
      </c>
      <c r="F3145">
        <v>804</v>
      </c>
      <c r="G3145" t="s">
        <v>955</v>
      </c>
      <c r="H3145">
        <v>1000</v>
      </c>
      <c r="I3145">
        <v>16247775</v>
      </c>
      <c r="J3145" t="s">
        <v>1247</v>
      </c>
      <c r="K3145" t="s">
        <v>7224</v>
      </c>
      <c r="L3145" t="s">
        <v>12775</v>
      </c>
      <c r="M3145">
        <v>23527</v>
      </c>
      <c r="N3145">
        <v>4789</v>
      </c>
      <c r="O3145" t="s">
        <v>8786</v>
      </c>
      <c r="P3145">
        <v>3</v>
      </c>
      <c r="Q3145" t="s">
        <v>12776</v>
      </c>
      <c r="R3145" t="s">
        <v>12777</v>
      </c>
      <c r="S3145">
        <v>104</v>
      </c>
      <c r="T3145" t="s">
        <v>37</v>
      </c>
      <c r="U3145" t="s">
        <v>38</v>
      </c>
      <c r="V3145" t="s">
        <v>84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2862</v>
      </c>
      <c r="C3146">
        <v>23</v>
      </c>
      <c r="D3146">
        <v>129</v>
      </c>
      <c r="E3146">
        <v>0</v>
      </c>
      <c r="F3146">
        <v>203</v>
      </c>
      <c r="G3146" t="s">
        <v>1248</v>
      </c>
      <c r="H3146">
        <v>18000</v>
      </c>
      <c r="I3146">
        <v>16153600</v>
      </c>
      <c r="J3146" t="s">
        <v>5623</v>
      </c>
      <c r="K3146" t="s">
        <v>840</v>
      </c>
      <c r="L3146" t="s">
        <v>12778</v>
      </c>
      <c r="M3146">
        <v>8295</v>
      </c>
      <c r="N3146">
        <v>19065</v>
      </c>
      <c r="O3146" t="s">
        <v>12779</v>
      </c>
      <c r="P3146">
        <v>1</v>
      </c>
      <c r="Q3146" t="s">
        <v>12780</v>
      </c>
      <c r="R3146" t="s">
        <v>12781</v>
      </c>
      <c r="S3146">
        <v>30</v>
      </c>
      <c r="T3146" t="s">
        <v>37</v>
      </c>
      <c r="U3146" t="s">
        <v>38</v>
      </c>
      <c r="V3146" t="s">
        <v>350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2768</v>
      </c>
      <c r="C3147">
        <v>63</v>
      </c>
      <c r="D3147">
        <v>81</v>
      </c>
      <c r="E3147">
        <v>176</v>
      </c>
      <c r="F3147">
        <v>39</v>
      </c>
      <c r="G3147" t="s">
        <v>12782</v>
      </c>
      <c r="H3147">
        <v>176</v>
      </c>
      <c r="I3147">
        <v>16033556</v>
      </c>
      <c r="J3147" t="s">
        <v>1022</v>
      </c>
      <c r="K3147" t="s">
        <v>2768</v>
      </c>
      <c r="L3147" t="s">
        <v>12783</v>
      </c>
      <c r="M3147">
        <v>37901</v>
      </c>
      <c r="N3147">
        <v>361</v>
      </c>
      <c r="O3147" t="s">
        <v>12784</v>
      </c>
      <c r="P3147">
        <v>1</v>
      </c>
      <c r="Q3147" t="s">
        <v>12785</v>
      </c>
      <c r="R3147" t="s">
        <v>12786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924</v>
      </c>
      <c r="C3148">
        <v>132</v>
      </c>
      <c r="D3148">
        <v>96</v>
      </c>
      <c r="E3148">
        <v>31</v>
      </c>
      <c r="F3148">
        <v>536</v>
      </c>
      <c r="G3148" t="s">
        <v>1328</v>
      </c>
      <c r="H3148">
        <v>651</v>
      </c>
      <c r="I3148">
        <v>16667084</v>
      </c>
      <c r="J3148" t="s">
        <v>10425</v>
      </c>
      <c r="K3148" t="s">
        <v>12787</v>
      </c>
      <c r="L3148" t="s">
        <v>12788</v>
      </c>
      <c r="M3148">
        <v>90070</v>
      </c>
      <c r="N3148">
        <v>3119</v>
      </c>
      <c r="O3148" t="s">
        <v>12789</v>
      </c>
      <c r="P3148">
        <v>0</v>
      </c>
      <c r="Q3148" t="s">
        <v>12790</v>
      </c>
      <c r="R3148" t="s">
        <v>12791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12792</v>
      </c>
      <c r="C3149">
        <v>191</v>
      </c>
      <c r="D3149">
        <v>84</v>
      </c>
      <c r="E3149">
        <v>36</v>
      </c>
      <c r="F3149">
        <v>648</v>
      </c>
      <c r="G3149" t="s">
        <v>12793</v>
      </c>
      <c r="H3149">
        <v>2000</v>
      </c>
      <c r="I3149">
        <v>15417771</v>
      </c>
      <c r="J3149" t="s">
        <v>3330</v>
      </c>
      <c r="K3149" t="s">
        <v>2157</v>
      </c>
      <c r="L3149" t="s">
        <v>12794</v>
      </c>
      <c r="M3149">
        <v>87494</v>
      </c>
      <c r="N3149">
        <v>3416</v>
      </c>
      <c r="O3149" t="s">
        <v>5738</v>
      </c>
      <c r="P3149">
        <v>1</v>
      </c>
      <c r="Q3149" t="s">
        <v>12795</v>
      </c>
      <c r="R3149" t="s">
        <v>12796</v>
      </c>
      <c r="S3149">
        <v>540</v>
      </c>
      <c r="T3149" t="s">
        <v>37</v>
      </c>
      <c r="U3149" t="s">
        <v>38</v>
      </c>
      <c r="V3149" t="s">
        <v>350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2142</v>
      </c>
      <c r="C3150">
        <v>52</v>
      </c>
      <c r="D3150">
        <v>100</v>
      </c>
      <c r="E3150">
        <v>394</v>
      </c>
      <c r="F3150">
        <v>695</v>
      </c>
      <c r="G3150" t="s">
        <v>2432</v>
      </c>
      <c r="H3150">
        <v>2000</v>
      </c>
      <c r="J3150" t="s">
        <v>12797</v>
      </c>
      <c r="K3150" t="s">
        <v>319</v>
      </c>
      <c r="L3150" t="s">
        <v>12798</v>
      </c>
      <c r="M3150">
        <v>7322</v>
      </c>
      <c r="N3150">
        <v>6296</v>
      </c>
      <c r="O3150" t="s">
        <v>925</v>
      </c>
      <c r="P3150">
        <v>0</v>
      </c>
      <c r="Q3150" t="s">
        <v>12799</v>
      </c>
      <c r="R3150" t="s">
        <v>12800</v>
      </c>
      <c r="S3150">
        <v>78</v>
      </c>
      <c r="T3150" t="s">
        <v>37</v>
      </c>
      <c r="U3150" t="s">
        <v>38</v>
      </c>
      <c r="V3150" t="s">
        <v>350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10816</v>
      </c>
      <c r="C3151">
        <v>91</v>
      </c>
      <c r="D3151">
        <v>110</v>
      </c>
      <c r="E3151">
        <v>164</v>
      </c>
      <c r="F3151">
        <v>45</v>
      </c>
      <c r="G3151" t="s">
        <v>7617</v>
      </c>
      <c r="H3151">
        <v>258</v>
      </c>
      <c r="I3151">
        <v>15156200</v>
      </c>
      <c r="J3151" t="s">
        <v>587</v>
      </c>
      <c r="K3151" t="s">
        <v>12801</v>
      </c>
      <c r="L3151" t="s">
        <v>12802</v>
      </c>
      <c r="M3151">
        <v>15358</v>
      </c>
      <c r="N3151">
        <v>571</v>
      </c>
      <c r="O3151" t="s">
        <v>9741</v>
      </c>
      <c r="P3151">
        <v>2</v>
      </c>
      <c r="Q3151" t="s">
        <v>12803</v>
      </c>
      <c r="R3151" t="s">
        <v>12804</v>
      </c>
      <c r="S3151">
        <v>131</v>
      </c>
      <c r="T3151" t="s">
        <v>37</v>
      </c>
      <c r="U3151" t="s">
        <v>38</v>
      </c>
      <c r="V3151" t="s">
        <v>350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9785</v>
      </c>
      <c r="C3152">
        <v>368</v>
      </c>
      <c r="D3152">
        <v>130</v>
      </c>
      <c r="E3152">
        <v>337</v>
      </c>
      <c r="F3152">
        <v>820</v>
      </c>
      <c r="G3152" t="s">
        <v>280</v>
      </c>
      <c r="H3152">
        <v>11000</v>
      </c>
      <c r="I3152">
        <v>21589307</v>
      </c>
      <c r="J3152" t="s">
        <v>1473</v>
      </c>
      <c r="K3152" t="s">
        <v>386</v>
      </c>
      <c r="L3152" t="s">
        <v>12805</v>
      </c>
      <c r="M3152">
        <v>135286</v>
      </c>
      <c r="N3152">
        <v>13960</v>
      </c>
      <c r="O3152" t="s">
        <v>558</v>
      </c>
      <c r="P3152">
        <v>1</v>
      </c>
      <c r="Q3152" t="s">
        <v>12806</v>
      </c>
      <c r="R3152" t="s">
        <v>12807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12808</v>
      </c>
      <c r="C3153">
        <v>89</v>
      </c>
      <c r="D3153">
        <v>84</v>
      </c>
      <c r="E3153">
        <v>134</v>
      </c>
      <c r="F3153">
        <v>307</v>
      </c>
      <c r="G3153" t="s">
        <v>2829</v>
      </c>
      <c r="H3153">
        <v>655</v>
      </c>
      <c r="I3153">
        <v>20339754</v>
      </c>
      <c r="J3153" t="s">
        <v>541</v>
      </c>
      <c r="K3153" t="s">
        <v>5697</v>
      </c>
      <c r="L3153" t="s">
        <v>12809</v>
      </c>
      <c r="M3153">
        <v>23928</v>
      </c>
      <c r="N3153">
        <v>2737</v>
      </c>
      <c r="O3153" t="s">
        <v>12810</v>
      </c>
      <c r="P3153">
        <v>2</v>
      </c>
      <c r="Q3153" t="s">
        <v>12811</v>
      </c>
      <c r="R3153" t="s">
        <v>12812</v>
      </c>
      <c r="S3153">
        <v>73</v>
      </c>
      <c r="T3153" t="s">
        <v>37</v>
      </c>
      <c r="U3153" t="s">
        <v>38</v>
      </c>
      <c r="V3153" t="s">
        <v>350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12813</v>
      </c>
      <c r="C3154">
        <v>83</v>
      </c>
      <c r="D3154">
        <v>106</v>
      </c>
      <c r="E3154">
        <v>293</v>
      </c>
      <c r="F3154">
        <v>547</v>
      </c>
      <c r="G3154" t="s">
        <v>12814</v>
      </c>
      <c r="H3154">
        <v>773</v>
      </c>
      <c r="I3154">
        <v>28873374</v>
      </c>
      <c r="J3154" t="s">
        <v>1854</v>
      </c>
      <c r="K3154" t="s">
        <v>12815</v>
      </c>
      <c r="L3154" t="s">
        <v>12816</v>
      </c>
      <c r="M3154">
        <v>22161</v>
      </c>
      <c r="N3154">
        <v>2787</v>
      </c>
      <c r="O3154" t="s">
        <v>12817</v>
      </c>
      <c r="P3154">
        <v>11</v>
      </c>
      <c r="Q3154" t="s">
        <v>12818</v>
      </c>
      <c r="R3154" t="s">
        <v>12819</v>
      </c>
      <c r="S3154">
        <v>68</v>
      </c>
      <c r="T3154" t="s">
        <v>37</v>
      </c>
      <c r="U3154" t="s">
        <v>38</v>
      </c>
      <c r="V3154" t="s">
        <v>84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12820</v>
      </c>
      <c r="C3155">
        <v>83</v>
      </c>
      <c r="D3155">
        <v>89</v>
      </c>
      <c r="E3155">
        <v>23</v>
      </c>
      <c r="F3155">
        <v>503</v>
      </c>
      <c r="G3155" t="s">
        <v>2330</v>
      </c>
      <c r="H3155">
        <v>839</v>
      </c>
      <c r="I3155">
        <v>15102127</v>
      </c>
      <c r="J3155" t="s">
        <v>809</v>
      </c>
      <c r="K3155" t="s">
        <v>2282</v>
      </c>
      <c r="L3155" t="s">
        <v>12821</v>
      </c>
      <c r="M3155">
        <v>17790</v>
      </c>
      <c r="N3155">
        <v>3973</v>
      </c>
      <c r="O3155" t="s">
        <v>1244</v>
      </c>
      <c r="P3155">
        <v>5</v>
      </c>
      <c r="Q3155" t="s">
        <v>12822</v>
      </c>
      <c r="R3155" t="s">
        <v>12823</v>
      </c>
      <c r="S3155">
        <v>59</v>
      </c>
      <c r="T3155" t="s">
        <v>37</v>
      </c>
      <c r="U3155" t="s">
        <v>38</v>
      </c>
      <c r="V3155" t="s">
        <v>350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12824</v>
      </c>
      <c r="C3156">
        <v>33</v>
      </c>
      <c r="D3156">
        <v>76</v>
      </c>
      <c r="E3156">
        <v>14</v>
      </c>
      <c r="F3156">
        <v>636</v>
      </c>
      <c r="G3156" t="s">
        <v>750</v>
      </c>
      <c r="H3156">
        <v>1000</v>
      </c>
      <c r="I3156">
        <v>13684949</v>
      </c>
      <c r="J3156" t="s">
        <v>286</v>
      </c>
      <c r="K3156" t="s">
        <v>1208</v>
      </c>
      <c r="L3156" t="s">
        <v>12825</v>
      </c>
      <c r="M3156">
        <v>4564</v>
      </c>
      <c r="N3156">
        <v>3752</v>
      </c>
      <c r="O3156" t="s">
        <v>5445</v>
      </c>
      <c r="P3156">
        <v>0</v>
      </c>
      <c r="Q3156" t="s">
        <v>12826</v>
      </c>
      <c r="R3156" t="s">
        <v>12827</v>
      </c>
      <c r="S3156">
        <v>43</v>
      </c>
      <c r="T3156" t="s">
        <v>37</v>
      </c>
      <c r="U3156" t="s">
        <v>38</v>
      </c>
      <c r="V3156" t="s">
        <v>84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12397</v>
      </c>
      <c r="C3157">
        <v>386</v>
      </c>
      <c r="D3157">
        <v>99</v>
      </c>
      <c r="E3157">
        <v>64</v>
      </c>
      <c r="F3157">
        <v>918</v>
      </c>
      <c r="G3157" t="s">
        <v>631</v>
      </c>
      <c r="H3157">
        <v>13000</v>
      </c>
      <c r="I3157">
        <v>14597405</v>
      </c>
      <c r="J3157" t="s">
        <v>760</v>
      </c>
      <c r="K3157" t="s">
        <v>278</v>
      </c>
      <c r="L3157" t="s">
        <v>12828</v>
      </c>
      <c r="M3157">
        <v>71679</v>
      </c>
      <c r="N3157">
        <v>17204</v>
      </c>
      <c r="O3157" t="s">
        <v>397</v>
      </c>
      <c r="P3157">
        <v>1</v>
      </c>
      <c r="Q3157" t="s">
        <v>12829</v>
      </c>
      <c r="R3157" t="s">
        <v>12830</v>
      </c>
      <c r="S3157">
        <v>216</v>
      </c>
      <c r="T3157" t="s">
        <v>37</v>
      </c>
      <c r="U3157" t="s">
        <v>56</v>
      </c>
      <c r="V3157" t="s">
        <v>350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4654</v>
      </c>
      <c r="C3158">
        <v>191</v>
      </c>
      <c r="D3158">
        <v>96</v>
      </c>
      <c r="E3158">
        <v>47</v>
      </c>
      <c r="F3158">
        <v>442</v>
      </c>
      <c r="G3158" t="s">
        <v>1522</v>
      </c>
      <c r="H3158">
        <v>3000</v>
      </c>
      <c r="I3158">
        <v>12570442</v>
      </c>
      <c r="J3158" t="s">
        <v>3102</v>
      </c>
      <c r="K3158" t="s">
        <v>759</v>
      </c>
      <c r="L3158" t="s">
        <v>12831</v>
      </c>
      <c r="M3158">
        <v>40514</v>
      </c>
      <c r="N3158">
        <v>4053</v>
      </c>
      <c r="O3158" t="s">
        <v>5848</v>
      </c>
      <c r="P3158">
        <v>0</v>
      </c>
      <c r="Q3158" t="s">
        <v>12832</v>
      </c>
      <c r="R3158" t="s">
        <v>12833</v>
      </c>
      <c r="S3158">
        <v>234</v>
      </c>
      <c r="T3158" t="s">
        <v>37</v>
      </c>
      <c r="U3158" t="s">
        <v>38</v>
      </c>
      <c r="V3158" t="s">
        <v>350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12834</v>
      </c>
      <c r="C3159">
        <v>16</v>
      </c>
      <c r="D3159">
        <v>104</v>
      </c>
      <c r="E3159">
        <v>28</v>
      </c>
      <c r="F3159">
        <v>582</v>
      </c>
      <c r="G3159" t="s">
        <v>4168</v>
      </c>
      <c r="H3159">
        <v>962</v>
      </c>
      <c r="I3159">
        <v>12514138</v>
      </c>
      <c r="J3159" t="s">
        <v>151</v>
      </c>
      <c r="K3159" t="s">
        <v>2229</v>
      </c>
      <c r="L3159" t="s">
        <v>12835</v>
      </c>
      <c r="M3159">
        <v>2801</v>
      </c>
      <c r="N3159">
        <v>3871</v>
      </c>
      <c r="O3159" t="s">
        <v>1290</v>
      </c>
      <c r="P3159">
        <v>0</v>
      </c>
      <c r="Q3159" t="s">
        <v>12836</v>
      </c>
      <c r="R3159" t="s">
        <v>12837</v>
      </c>
      <c r="S3159">
        <v>28</v>
      </c>
      <c r="T3159" t="s">
        <v>37</v>
      </c>
      <c r="U3159" t="s">
        <v>38</v>
      </c>
      <c r="V3159" t="s">
        <v>350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12838</v>
      </c>
      <c r="C3160">
        <v>297</v>
      </c>
      <c r="D3160">
        <v>108</v>
      </c>
      <c r="E3160">
        <v>0</v>
      </c>
      <c r="F3160">
        <v>458</v>
      </c>
      <c r="G3160" t="s">
        <v>10566</v>
      </c>
      <c r="H3160">
        <v>1000</v>
      </c>
      <c r="I3160">
        <v>43771291</v>
      </c>
      <c r="J3160" t="s">
        <v>469</v>
      </c>
      <c r="K3160" t="s">
        <v>4288</v>
      </c>
      <c r="L3160" t="s">
        <v>12839</v>
      </c>
      <c r="M3160">
        <v>79909</v>
      </c>
      <c r="N3160">
        <v>3215</v>
      </c>
      <c r="O3160" t="s">
        <v>5385</v>
      </c>
      <c r="P3160">
        <v>1</v>
      </c>
      <c r="Q3160" t="s">
        <v>12840</v>
      </c>
      <c r="R3160" t="s">
        <v>12841</v>
      </c>
      <c r="S3160">
        <v>279</v>
      </c>
      <c r="T3160" t="s">
        <v>37</v>
      </c>
      <c r="U3160" t="s">
        <v>38</v>
      </c>
      <c r="V3160" t="s">
        <v>350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12842</v>
      </c>
      <c r="C3161">
        <v>47</v>
      </c>
      <c r="D3161">
        <v>108</v>
      </c>
      <c r="E3161">
        <v>2</v>
      </c>
      <c r="F3161">
        <v>30</v>
      </c>
      <c r="G3161" t="s">
        <v>12843</v>
      </c>
      <c r="H3161">
        <v>772</v>
      </c>
      <c r="I3161">
        <v>11703287</v>
      </c>
      <c r="J3161" t="s">
        <v>4829</v>
      </c>
      <c r="K3161" t="s">
        <v>12844</v>
      </c>
      <c r="L3161" t="s">
        <v>12845</v>
      </c>
      <c r="M3161">
        <v>4360</v>
      </c>
      <c r="N3161">
        <v>1058</v>
      </c>
      <c r="O3161" t="s">
        <v>12846</v>
      </c>
      <c r="P3161">
        <v>3</v>
      </c>
      <c r="Q3161" t="s">
        <v>12847</v>
      </c>
      <c r="R3161" t="s">
        <v>12848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5326</v>
      </c>
      <c r="C3162">
        <v>63</v>
      </c>
      <c r="D3162">
        <v>87</v>
      </c>
      <c r="E3162">
        <v>13</v>
      </c>
      <c r="F3162">
        <v>869</v>
      </c>
      <c r="G3162" t="s">
        <v>76</v>
      </c>
      <c r="H3162">
        <v>15000</v>
      </c>
      <c r="I3162">
        <v>11560259</v>
      </c>
      <c r="J3162" t="s">
        <v>816</v>
      </c>
      <c r="K3162" t="s">
        <v>195</v>
      </c>
      <c r="L3162" t="s">
        <v>12849</v>
      </c>
      <c r="M3162">
        <v>15617</v>
      </c>
      <c r="N3162">
        <v>22485</v>
      </c>
      <c r="O3162" t="s">
        <v>1206</v>
      </c>
      <c r="P3162">
        <v>1</v>
      </c>
      <c r="Q3162" t="s">
        <v>12850</v>
      </c>
      <c r="R3162" t="s">
        <v>12851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11847</v>
      </c>
      <c r="C3163">
        <v>144</v>
      </c>
      <c r="D3163">
        <v>89</v>
      </c>
      <c r="E3163">
        <v>406</v>
      </c>
      <c r="F3163">
        <v>759</v>
      </c>
      <c r="G3163" t="s">
        <v>600</v>
      </c>
      <c r="H3163">
        <v>989</v>
      </c>
      <c r="I3163">
        <v>10824921</v>
      </c>
      <c r="J3163" t="s">
        <v>809</v>
      </c>
      <c r="K3163" t="s">
        <v>1412</v>
      </c>
      <c r="L3163" t="s">
        <v>12852</v>
      </c>
      <c r="M3163">
        <v>200293</v>
      </c>
      <c r="N3163">
        <v>3462</v>
      </c>
      <c r="O3163" t="s">
        <v>473</v>
      </c>
      <c r="P3163">
        <v>0</v>
      </c>
      <c r="Q3163" t="s">
        <v>12853</v>
      </c>
      <c r="R3163" t="s">
        <v>12854</v>
      </c>
      <c r="S3163">
        <v>621</v>
      </c>
      <c r="T3163" t="s">
        <v>37</v>
      </c>
      <c r="U3163" t="s">
        <v>38</v>
      </c>
      <c r="V3163" t="s">
        <v>350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12855</v>
      </c>
      <c r="C3164">
        <v>77</v>
      </c>
      <c r="D3164">
        <v>97</v>
      </c>
      <c r="E3164">
        <v>31</v>
      </c>
      <c r="F3164">
        <v>551</v>
      </c>
      <c r="G3164" t="s">
        <v>7133</v>
      </c>
      <c r="H3164">
        <v>4000</v>
      </c>
      <c r="I3164">
        <v>10561238</v>
      </c>
      <c r="J3164" t="s">
        <v>12856</v>
      </c>
      <c r="K3164" t="s">
        <v>76</v>
      </c>
      <c r="L3164" t="s">
        <v>12857</v>
      </c>
      <c r="M3164">
        <v>27265</v>
      </c>
      <c r="N3164">
        <v>6388</v>
      </c>
      <c r="O3164" t="s">
        <v>2551</v>
      </c>
      <c r="P3164">
        <v>0</v>
      </c>
      <c r="Q3164" t="s">
        <v>12858</v>
      </c>
      <c r="R3164" t="s">
        <v>12859</v>
      </c>
      <c r="S3164">
        <v>321</v>
      </c>
      <c r="T3164" t="s">
        <v>37</v>
      </c>
      <c r="U3164" t="s">
        <v>435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173</v>
      </c>
      <c r="C3165">
        <v>325</v>
      </c>
      <c r="D3165">
        <v>106</v>
      </c>
      <c r="E3165">
        <v>13000</v>
      </c>
      <c r="F3165">
        <v>309</v>
      </c>
      <c r="G3165" t="s">
        <v>1330</v>
      </c>
      <c r="H3165">
        <v>11000</v>
      </c>
      <c r="I3165">
        <v>14479776</v>
      </c>
      <c r="J3165" t="s">
        <v>12860</v>
      </c>
      <c r="K3165" t="s">
        <v>51</v>
      </c>
      <c r="L3165" t="s">
        <v>12861</v>
      </c>
      <c r="M3165">
        <v>55539</v>
      </c>
      <c r="N3165">
        <v>12418</v>
      </c>
      <c r="O3165" t="s">
        <v>10328</v>
      </c>
      <c r="P3165">
        <v>3</v>
      </c>
      <c r="Q3165" t="s">
        <v>12862</v>
      </c>
      <c r="R3165" t="s">
        <v>12863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155</v>
      </c>
      <c r="C3166">
        <v>100</v>
      </c>
      <c r="D3166">
        <v>100</v>
      </c>
      <c r="E3166">
        <v>532</v>
      </c>
      <c r="F3166">
        <v>711</v>
      </c>
      <c r="G3166" t="s">
        <v>6295</v>
      </c>
      <c r="H3166">
        <v>4000</v>
      </c>
      <c r="I3166">
        <v>9801782</v>
      </c>
      <c r="J3166" t="s">
        <v>3753</v>
      </c>
      <c r="K3166" t="s">
        <v>171</v>
      </c>
      <c r="L3166" t="s">
        <v>12864</v>
      </c>
      <c r="M3166">
        <v>39331</v>
      </c>
      <c r="N3166">
        <v>6046</v>
      </c>
      <c r="O3166" t="s">
        <v>316</v>
      </c>
      <c r="P3166">
        <v>0</v>
      </c>
      <c r="Q3166" t="s">
        <v>12865</v>
      </c>
      <c r="R3166" t="s">
        <v>12866</v>
      </c>
      <c r="S3166">
        <v>481</v>
      </c>
      <c r="T3166" t="s">
        <v>37</v>
      </c>
      <c r="U3166" t="s">
        <v>38</v>
      </c>
      <c r="V3166" t="s">
        <v>350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10151</v>
      </c>
      <c r="C3167">
        <v>52</v>
      </c>
      <c r="D3167">
        <v>89</v>
      </c>
      <c r="E3167">
        <v>18</v>
      </c>
      <c r="F3167">
        <v>2000</v>
      </c>
      <c r="G3167" t="s">
        <v>3688</v>
      </c>
      <c r="H3167">
        <v>7000</v>
      </c>
      <c r="I3167">
        <v>8070311</v>
      </c>
      <c r="J3167" t="s">
        <v>816</v>
      </c>
      <c r="K3167" t="s">
        <v>311</v>
      </c>
      <c r="L3167" t="s">
        <v>12867</v>
      </c>
      <c r="M3167">
        <v>12706</v>
      </c>
      <c r="N3167">
        <v>13626</v>
      </c>
      <c r="O3167" t="s">
        <v>1120</v>
      </c>
      <c r="P3167">
        <v>9</v>
      </c>
      <c r="Q3167" t="s">
        <v>12868</v>
      </c>
      <c r="R3167" t="s">
        <v>12869</v>
      </c>
      <c r="S3167">
        <v>75</v>
      </c>
      <c r="T3167" t="s">
        <v>37</v>
      </c>
      <c r="U3167" t="s">
        <v>38</v>
      </c>
      <c r="V3167" t="s">
        <v>84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1071</v>
      </c>
      <c r="C3168">
        <v>98</v>
      </c>
      <c r="D3168">
        <v>114</v>
      </c>
      <c r="E3168">
        <v>0</v>
      </c>
      <c r="F3168">
        <v>298</v>
      </c>
      <c r="G3168" t="s">
        <v>9706</v>
      </c>
      <c r="H3168">
        <v>537</v>
      </c>
      <c r="J3168" t="s">
        <v>469</v>
      </c>
      <c r="K3168" t="s">
        <v>701</v>
      </c>
      <c r="L3168" t="s">
        <v>12870</v>
      </c>
      <c r="M3168">
        <v>20113</v>
      </c>
      <c r="N3168">
        <v>1856</v>
      </c>
      <c r="O3168" t="s">
        <v>1500</v>
      </c>
      <c r="P3168">
        <v>0</v>
      </c>
      <c r="Q3168" t="s">
        <v>12871</v>
      </c>
      <c r="R3168" t="s">
        <v>12872</v>
      </c>
      <c r="S3168">
        <v>178</v>
      </c>
      <c r="T3168" t="s">
        <v>37</v>
      </c>
      <c r="U3168" t="s">
        <v>38</v>
      </c>
      <c r="V3168" t="s">
        <v>350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7629</v>
      </c>
      <c r="C3169">
        <v>163</v>
      </c>
      <c r="D3169">
        <v>95</v>
      </c>
      <c r="E3169">
        <v>434</v>
      </c>
      <c r="F3169">
        <v>472</v>
      </c>
      <c r="G3169" t="s">
        <v>1009</v>
      </c>
      <c r="H3169">
        <v>1000</v>
      </c>
      <c r="I3169">
        <v>8460995</v>
      </c>
      <c r="J3169" t="s">
        <v>718</v>
      </c>
      <c r="K3169" t="s">
        <v>12873</v>
      </c>
      <c r="L3169" t="s">
        <v>12874</v>
      </c>
      <c r="M3169">
        <v>35888</v>
      </c>
      <c r="N3169">
        <v>2618</v>
      </c>
      <c r="O3169" t="s">
        <v>4146</v>
      </c>
      <c r="P3169">
        <v>3</v>
      </c>
      <c r="Q3169" t="s">
        <v>12875</v>
      </c>
      <c r="R3169" t="s">
        <v>12876</v>
      </c>
      <c r="S3169">
        <v>125</v>
      </c>
      <c r="T3169" t="s">
        <v>37</v>
      </c>
      <c r="U3169" t="s">
        <v>38</v>
      </c>
      <c r="V3169" t="s">
        <v>350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3433</v>
      </c>
      <c r="C3170">
        <v>137</v>
      </c>
      <c r="D3170">
        <v>97</v>
      </c>
      <c r="E3170">
        <v>350</v>
      </c>
      <c r="F3170">
        <v>250</v>
      </c>
      <c r="G3170" t="s">
        <v>808</v>
      </c>
      <c r="H3170">
        <v>460</v>
      </c>
      <c r="I3170">
        <v>8111360</v>
      </c>
      <c r="J3170" t="s">
        <v>1018</v>
      </c>
      <c r="K3170" t="s">
        <v>1914</v>
      </c>
      <c r="L3170" t="s">
        <v>12877</v>
      </c>
      <c r="M3170">
        <v>34848</v>
      </c>
      <c r="N3170">
        <v>1334</v>
      </c>
      <c r="O3170" t="s">
        <v>10213</v>
      </c>
      <c r="P3170">
        <v>1</v>
      </c>
      <c r="Q3170" t="s">
        <v>12878</v>
      </c>
      <c r="R3170" t="s">
        <v>12879</v>
      </c>
      <c r="S3170">
        <v>203</v>
      </c>
      <c r="T3170" t="s">
        <v>37</v>
      </c>
      <c r="U3170" t="s">
        <v>56</v>
      </c>
      <c r="V3170" t="s">
        <v>350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6550</v>
      </c>
      <c r="C3171">
        <v>180</v>
      </c>
      <c r="D3171">
        <v>94</v>
      </c>
      <c r="E3171">
        <v>0</v>
      </c>
      <c r="F3171">
        <v>3000</v>
      </c>
      <c r="G3171" t="s">
        <v>150</v>
      </c>
      <c r="H3171">
        <v>20000</v>
      </c>
      <c r="I3171">
        <v>8828771</v>
      </c>
      <c r="J3171" t="s">
        <v>809</v>
      </c>
      <c r="K3171" t="s">
        <v>181</v>
      </c>
      <c r="L3171" t="s">
        <v>12880</v>
      </c>
      <c r="M3171">
        <v>79146</v>
      </c>
      <c r="N3171">
        <v>41059</v>
      </c>
      <c r="O3171" t="s">
        <v>1183</v>
      </c>
      <c r="P3171">
        <v>10</v>
      </c>
      <c r="Q3171" t="s">
        <v>12881</v>
      </c>
      <c r="R3171" t="s">
        <v>12882</v>
      </c>
      <c r="S3171">
        <v>352</v>
      </c>
      <c r="T3171" t="s">
        <v>37</v>
      </c>
      <c r="U3171" t="s">
        <v>38</v>
      </c>
      <c r="V3171" t="s">
        <v>350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881</v>
      </c>
      <c r="C3172">
        <v>321</v>
      </c>
      <c r="D3172">
        <v>103</v>
      </c>
      <c r="E3172">
        <v>207</v>
      </c>
      <c r="F3172">
        <v>3000</v>
      </c>
      <c r="G3172" t="s">
        <v>336</v>
      </c>
      <c r="H3172">
        <v>40000</v>
      </c>
      <c r="I3172">
        <v>67631157</v>
      </c>
      <c r="J3172" t="s">
        <v>882</v>
      </c>
      <c r="K3172" t="s">
        <v>43</v>
      </c>
      <c r="L3172" t="s">
        <v>883</v>
      </c>
      <c r="M3172">
        <v>176606</v>
      </c>
      <c r="N3172">
        <v>55175</v>
      </c>
      <c r="O3172" t="s">
        <v>884</v>
      </c>
      <c r="P3172">
        <v>0</v>
      </c>
      <c r="Q3172" t="s">
        <v>885</v>
      </c>
      <c r="R3172" t="s">
        <v>886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12883</v>
      </c>
      <c r="C3173">
        <v>100</v>
      </c>
      <c r="D3173">
        <v>95</v>
      </c>
      <c r="E3173">
        <v>4</v>
      </c>
      <c r="F3173">
        <v>655</v>
      </c>
      <c r="G3173" t="s">
        <v>7688</v>
      </c>
      <c r="H3173">
        <v>939</v>
      </c>
      <c r="I3173">
        <v>7563670</v>
      </c>
      <c r="J3173" t="s">
        <v>1553</v>
      </c>
      <c r="K3173" t="s">
        <v>600</v>
      </c>
      <c r="L3173" t="s">
        <v>12884</v>
      </c>
      <c r="M3173">
        <v>21268</v>
      </c>
      <c r="N3173">
        <v>3651</v>
      </c>
      <c r="O3173" t="s">
        <v>5697</v>
      </c>
      <c r="P3173">
        <v>0</v>
      </c>
      <c r="Q3173" t="s">
        <v>12885</v>
      </c>
      <c r="R3173" t="s">
        <v>12886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424</v>
      </c>
      <c r="B3174" t="s">
        <v>12887</v>
      </c>
      <c r="C3174">
        <v>265</v>
      </c>
      <c r="D3174">
        <v>101</v>
      </c>
      <c r="E3174">
        <v>63</v>
      </c>
      <c r="F3174">
        <v>172</v>
      </c>
      <c r="G3174" t="s">
        <v>9849</v>
      </c>
      <c r="H3174">
        <v>7000</v>
      </c>
      <c r="I3174">
        <v>6619173</v>
      </c>
      <c r="J3174" t="s">
        <v>12888</v>
      </c>
      <c r="K3174" t="s">
        <v>311</v>
      </c>
      <c r="L3174" t="s">
        <v>12889</v>
      </c>
      <c r="M3174">
        <v>87203</v>
      </c>
      <c r="N3174">
        <v>7747</v>
      </c>
      <c r="O3174" t="s">
        <v>12890</v>
      </c>
      <c r="P3174">
        <v>2</v>
      </c>
      <c r="Q3174" t="s">
        <v>12891</v>
      </c>
      <c r="R3174" t="s">
        <v>12892</v>
      </c>
      <c r="S3174">
        <v>221</v>
      </c>
      <c r="T3174" t="s">
        <v>37</v>
      </c>
      <c r="U3174" t="s">
        <v>38</v>
      </c>
      <c r="V3174" t="s">
        <v>350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6736</v>
      </c>
      <c r="C3175">
        <v>212</v>
      </c>
      <c r="D3175">
        <v>87</v>
      </c>
      <c r="E3175">
        <v>44</v>
      </c>
      <c r="F3175">
        <v>727</v>
      </c>
      <c r="G3175" t="s">
        <v>600</v>
      </c>
      <c r="H3175">
        <v>1000</v>
      </c>
      <c r="I3175">
        <v>6857503</v>
      </c>
      <c r="J3175" t="s">
        <v>809</v>
      </c>
      <c r="K3175" t="s">
        <v>2258</v>
      </c>
      <c r="L3175" t="s">
        <v>12893</v>
      </c>
      <c r="M3175">
        <v>32697</v>
      </c>
      <c r="N3175">
        <v>4769</v>
      </c>
      <c r="O3175" t="s">
        <v>2776</v>
      </c>
      <c r="P3175">
        <v>1</v>
      </c>
      <c r="Q3175" t="s">
        <v>12894</v>
      </c>
      <c r="R3175" t="s">
        <v>12895</v>
      </c>
      <c r="S3175">
        <v>85</v>
      </c>
      <c r="T3175" t="s">
        <v>37</v>
      </c>
      <c r="U3175" t="s">
        <v>38</v>
      </c>
      <c r="V3175" t="s">
        <v>350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677</v>
      </c>
      <c r="H3176">
        <v>1000</v>
      </c>
      <c r="J3176" t="s">
        <v>9075</v>
      </c>
      <c r="K3176" t="s">
        <v>12896</v>
      </c>
      <c r="L3176" t="s">
        <v>12897</v>
      </c>
      <c r="M3176">
        <v>111506</v>
      </c>
      <c r="N3176">
        <v>2198</v>
      </c>
      <c r="O3176" t="s">
        <v>12898</v>
      </c>
      <c r="P3176">
        <v>2</v>
      </c>
      <c r="Q3176" t="s">
        <v>12899</v>
      </c>
      <c r="R3176" t="s">
        <v>12900</v>
      </c>
      <c r="S3176">
        <v>173</v>
      </c>
      <c r="T3176" t="s">
        <v>37</v>
      </c>
      <c r="U3176" t="s">
        <v>38</v>
      </c>
      <c r="V3176" t="s">
        <v>589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424</v>
      </c>
      <c r="B3177" t="s">
        <v>5530</v>
      </c>
      <c r="C3177">
        <v>162</v>
      </c>
      <c r="D3177">
        <v>101</v>
      </c>
      <c r="E3177">
        <v>194</v>
      </c>
      <c r="F3177">
        <v>602</v>
      </c>
      <c r="G3177" t="s">
        <v>5532</v>
      </c>
      <c r="H3177">
        <v>1000</v>
      </c>
      <c r="I3177">
        <v>6712241</v>
      </c>
      <c r="J3177" t="s">
        <v>937</v>
      </c>
      <c r="K3177" t="s">
        <v>1002</v>
      </c>
      <c r="L3177" t="s">
        <v>12901</v>
      </c>
      <c r="M3177">
        <v>782437</v>
      </c>
      <c r="N3177">
        <v>3858</v>
      </c>
      <c r="O3177" t="s">
        <v>673</v>
      </c>
      <c r="P3177">
        <v>2</v>
      </c>
      <c r="Q3177" t="s">
        <v>12902</v>
      </c>
      <c r="R3177" t="s">
        <v>12903</v>
      </c>
      <c r="S3177">
        <v>1420</v>
      </c>
      <c r="T3177" t="s">
        <v>37</v>
      </c>
      <c r="U3177" t="s">
        <v>38</v>
      </c>
      <c r="V3177" t="s">
        <v>350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12904</v>
      </c>
      <c r="C3178">
        <v>147</v>
      </c>
      <c r="D3178">
        <v>82</v>
      </c>
      <c r="E3178">
        <v>87</v>
      </c>
      <c r="F3178">
        <v>444</v>
      </c>
      <c r="G3178" t="s">
        <v>12905</v>
      </c>
      <c r="H3178">
        <v>1000</v>
      </c>
      <c r="I3178">
        <v>6842058</v>
      </c>
      <c r="J3178" t="s">
        <v>2690</v>
      </c>
      <c r="K3178" t="s">
        <v>1381</v>
      </c>
      <c r="L3178" t="s">
        <v>12906</v>
      </c>
      <c r="M3178">
        <v>36029</v>
      </c>
      <c r="N3178">
        <v>3818</v>
      </c>
      <c r="O3178" t="s">
        <v>12907</v>
      </c>
      <c r="P3178">
        <v>0</v>
      </c>
      <c r="Q3178" t="s">
        <v>12908</v>
      </c>
      <c r="R3178" t="s">
        <v>12909</v>
      </c>
      <c r="S3178">
        <v>99</v>
      </c>
      <c r="T3178" t="s">
        <v>37</v>
      </c>
      <c r="U3178" t="s">
        <v>38</v>
      </c>
      <c r="V3178" t="s">
        <v>350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12910</v>
      </c>
      <c r="C3179">
        <v>33</v>
      </c>
      <c r="D3179">
        <v>74</v>
      </c>
      <c r="E3179">
        <v>0</v>
      </c>
      <c r="F3179">
        <v>719</v>
      </c>
      <c r="G3179" t="s">
        <v>179</v>
      </c>
      <c r="H3179">
        <v>886</v>
      </c>
      <c r="I3179">
        <v>6491350</v>
      </c>
      <c r="J3179" t="s">
        <v>5796</v>
      </c>
      <c r="K3179" t="s">
        <v>700</v>
      </c>
      <c r="L3179" t="s">
        <v>12911</v>
      </c>
      <c r="M3179">
        <v>1231</v>
      </c>
      <c r="N3179">
        <v>5139</v>
      </c>
      <c r="O3179" t="s">
        <v>1339</v>
      </c>
      <c r="P3179">
        <v>0</v>
      </c>
      <c r="Q3179" t="s">
        <v>12912</v>
      </c>
      <c r="R3179" t="s">
        <v>12913</v>
      </c>
      <c r="S3179">
        <v>26</v>
      </c>
      <c r="T3179" t="s">
        <v>37</v>
      </c>
      <c r="U3179" t="s">
        <v>38</v>
      </c>
      <c r="V3179" t="s">
        <v>84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12914</v>
      </c>
      <c r="C3180">
        <v>94</v>
      </c>
      <c r="D3180">
        <v>130</v>
      </c>
      <c r="E3180">
        <v>63</v>
      </c>
      <c r="F3180">
        <v>2</v>
      </c>
      <c r="G3180" t="s">
        <v>12915</v>
      </c>
      <c r="H3180">
        <v>24</v>
      </c>
      <c r="I3180">
        <v>9473382</v>
      </c>
      <c r="J3180" t="s">
        <v>12916</v>
      </c>
      <c r="K3180" t="s">
        <v>12917</v>
      </c>
      <c r="L3180" t="s">
        <v>12918</v>
      </c>
      <c r="M3180">
        <v>26832</v>
      </c>
      <c r="N3180">
        <v>29</v>
      </c>
      <c r="O3180" t="s">
        <v>12919</v>
      </c>
      <c r="P3180">
        <v>3</v>
      </c>
      <c r="Q3180" t="s">
        <v>12920</v>
      </c>
      <c r="R3180" t="s">
        <v>12921</v>
      </c>
      <c r="S3180">
        <v>247</v>
      </c>
      <c r="T3180" t="s">
        <v>726</v>
      </c>
      <c r="U3180" t="s">
        <v>182</v>
      </c>
      <c r="V3180" t="s">
        <v>350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3663</v>
      </c>
      <c r="C3181">
        <v>143</v>
      </c>
      <c r="D3181">
        <v>112</v>
      </c>
      <c r="E3181">
        <v>0</v>
      </c>
      <c r="F3181">
        <v>201</v>
      </c>
      <c r="G3181" t="s">
        <v>9697</v>
      </c>
      <c r="H3181">
        <v>874</v>
      </c>
      <c r="I3181">
        <v>6197866</v>
      </c>
      <c r="J3181" t="s">
        <v>760</v>
      </c>
      <c r="K3181" t="s">
        <v>2891</v>
      </c>
      <c r="L3181" t="s">
        <v>12922</v>
      </c>
      <c r="M3181">
        <v>63733</v>
      </c>
      <c r="N3181">
        <v>1351</v>
      </c>
      <c r="O3181" t="s">
        <v>11697</v>
      </c>
      <c r="P3181">
        <v>0</v>
      </c>
      <c r="Q3181" t="s">
        <v>12923</v>
      </c>
      <c r="R3181" t="s">
        <v>12924</v>
      </c>
      <c r="S3181">
        <v>414</v>
      </c>
      <c r="T3181" t="s">
        <v>37</v>
      </c>
      <c r="U3181" t="s">
        <v>727</v>
      </c>
      <c r="V3181" t="s">
        <v>188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12925</v>
      </c>
      <c r="C3182">
        <v>38</v>
      </c>
      <c r="D3182">
        <v>96</v>
      </c>
      <c r="E3182">
        <v>9</v>
      </c>
      <c r="F3182">
        <v>934</v>
      </c>
      <c r="G3182" t="s">
        <v>72</v>
      </c>
      <c r="H3182">
        <v>12000</v>
      </c>
      <c r="I3182">
        <v>6044618</v>
      </c>
      <c r="J3182" t="s">
        <v>12926</v>
      </c>
      <c r="K3182" t="s">
        <v>2623</v>
      </c>
      <c r="L3182" t="s">
        <v>12927</v>
      </c>
      <c r="M3182">
        <v>6200</v>
      </c>
      <c r="N3182">
        <v>26961</v>
      </c>
      <c r="O3182" t="s">
        <v>6091</v>
      </c>
      <c r="P3182">
        <v>1</v>
      </c>
      <c r="Q3182" t="s">
        <v>12928</v>
      </c>
      <c r="R3182" t="s">
        <v>12929</v>
      </c>
      <c r="S3182">
        <v>92</v>
      </c>
      <c r="T3182" t="s">
        <v>37</v>
      </c>
      <c r="U3182" t="s">
        <v>38</v>
      </c>
      <c r="V3182" t="s">
        <v>350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12930</v>
      </c>
      <c r="C3183">
        <v>126</v>
      </c>
      <c r="D3183">
        <v>89</v>
      </c>
      <c r="E3183">
        <v>0</v>
      </c>
      <c r="F3183">
        <v>322</v>
      </c>
      <c r="G3183" t="s">
        <v>1522</v>
      </c>
      <c r="H3183">
        <v>628</v>
      </c>
      <c r="I3183">
        <v>7764027</v>
      </c>
      <c r="J3183" t="s">
        <v>1188</v>
      </c>
      <c r="K3183" t="s">
        <v>4818</v>
      </c>
      <c r="L3183" t="s">
        <v>12931</v>
      </c>
      <c r="M3183">
        <v>38459</v>
      </c>
      <c r="N3183">
        <v>2061</v>
      </c>
      <c r="O3183" t="s">
        <v>12621</v>
      </c>
      <c r="P3183">
        <v>0</v>
      </c>
      <c r="Q3183" t="s">
        <v>12932</v>
      </c>
      <c r="R3183" t="s">
        <v>12933</v>
      </c>
      <c r="S3183">
        <v>119</v>
      </c>
      <c r="T3183" t="s">
        <v>37</v>
      </c>
      <c r="U3183" t="s">
        <v>38</v>
      </c>
      <c r="V3183" t="s">
        <v>350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12934</v>
      </c>
      <c r="C3184">
        <v>168</v>
      </c>
      <c r="D3184">
        <v>100</v>
      </c>
      <c r="E3184">
        <v>0</v>
      </c>
      <c r="F3184">
        <v>231</v>
      </c>
      <c r="G3184" t="s">
        <v>12935</v>
      </c>
      <c r="H3184">
        <v>427</v>
      </c>
      <c r="I3184">
        <v>5998971</v>
      </c>
      <c r="J3184" t="s">
        <v>1684</v>
      </c>
      <c r="K3184" t="s">
        <v>3876</v>
      </c>
      <c r="L3184" t="s">
        <v>12936</v>
      </c>
      <c r="M3184">
        <v>58509</v>
      </c>
      <c r="N3184">
        <v>1022</v>
      </c>
      <c r="O3184" t="s">
        <v>12937</v>
      </c>
      <c r="P3184">
        <v>0</v>
      </c>
      <c r="Q3184" t="s">
        <v>12938</v>
      </c>
      <c r="R3184" t="s">
        <v>12939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12940</v>
      </c>
      <c r="C3185">
        <v>19</v>
      </c>
      <c r="D3185">
        <v>78</v>
      </c>
      <c r="E3185">
        <v>13</v>
      </c>
      <c r="F3185">
        <v>378</v>
      </c>
      <c r="G3185" t="s">
        <v>925</v>
      </c>
      <c r="H3185">
        <v>753</v>
      </c>
      <c r="J3185" t="s">
        <v>3268</v>
      </c>
      <c r="K3185" t="s">
        <v>2668</v>
      </c>
      <c r="L3185" t="s">
        <v>12941</v>
      </c>
      <c r="M3185">
        <v>1040</v>
      </c>
      <c r="N3185">
        <v>2791</v>
      </c>
      <c r="O3185" t="s">
        <v>9010</v>
      </c>
      <c r="P3185">
        <v>0</v>
      </c>
      <c r="Q3185" t="s">
        <v>12942</v>
      </c>
      <c r="R3185" t="s">
        <v>12943</v>
      </c>
      <c r="S3185">
        <v>31</v>
      </c>
      <c r="T3185" t="s">
        <v>37</v>
      </c>
      <c r="U3185" t="s">
        <v>38</v>
      </c>
      <c r="V3185" t="s">
        <v>84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8851</v>
      </c>
      <c r="C3186">
        <v>91</v>
      </c>
      <c r="D3186">
        <v>121</v>
      </c>
      <c r="E3186">
        <v>57</v>
      </c>
      <c r="F3186">
        <v>664</v>
      </c>
      <c r="G3186" t="s">
        <v>7589</v>
      </c>
      <c r="H3186">
        <v>1000</v>
      </c>
      <c r="I3186">
        <v>21569041</v>
      </c>
      <c r="J3186" t="s">
        <v>1473</v>
      </c>
      <c r="K3186" t="s">
        <v>709</v>
      </c>
      <c r="L3186" t="s">
        <v>12944</v>
      </c>
      <c r="M3186">
        <v>8058</v>
      </c>
      <c r="N3186">
        <v>3745</v>
      </c>
      <c r="O3186" t="s">
        <v>12945</v>
      </c>
      <c r="P3186">
        <v>2</v>
      </c>
      <c r="Q3186" t="s">
        <v>12946</v>
      </c>
      <c r="R3186" t="s">
        <v>12947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12948</v>
      </c>
      <c r="C3187">
        <v>46</v>
      </c>
      <c r="D3187">
        <v>85</v>
      </c>
      <c r="E3187">
        <v>49</v>
      </c>
      <c r="F3187">
        <v>401</v>
      </c>
      <c r="G3187" t="s">
        <v>4942</v>
      </c>
      <c r="H3187">
        <v>719</v>
      </c>
      <c r="I3187">
        <v>4356743</v>
      </c>
      <c r="J3187" t="s">
        <v>1247</v>
      </c>
      <c r="K3187" t="s">
        <v>1339</v>
      </c>
      <c r="L3187" t="s">
        <v>12949</v>
      </c>
      <c r="M3187">
        <v>3662</v>
      </c>
      <c r="N3187">
        <v>2446</v>
      </c>
      <c r="O3187" t="s">
        <v>8638</v>
      </c>
      <c r="P3187">
        <v>2</v>
      </c>
      <c r="Q3187" t="s">
        <v>12950</v>
      </c>
      <c r="R3187" t="s">
        <v>12951</v>
      </c>
      <c r="S3187">
        <v>79</v>
      </c>
      <c r="T3187" t="s">
        <v>37</v>
      </c>
      <c r="U3187" t="s">
        <v>38</v>
      </c>
      <c r="V3187" t="s">
        <v>84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7804</v>
      </c>
      <c r="C3188">
        <v>198</v>
      </c>
      <c r="D3188">
        <v>120</v>
      </c>
      <c r="E3188">
        <v>0</v>
      </c>
      <c r="F3188">
        <v>294</v>
      </c>
      <c r="G3188" t="s">
        <v>12952</v>
      </c>
      <c r="H3188">
        <v>23000</v>
      </c>
      <c r="I3188">
        <v>5484375</v>
      </c>
      <c r="J3188" t="s">
        <v>12953</v>
      </c>
      <c r="K3188" t="s">
        <v>58</v>
      </c>
      <c r="L3188" t="s">
        <v>12954</v>
      </c>
      <c r="M3188">
        <v>84641</v>
      </c>
      <c r="N3188">
        <v>24270</v>
      </c>
      <c r="O3188" t="s">
        <v>12955</v>
      </c>
      <c r="P3188">
        <v>0</v>
      </c>
      <c r="Q3188" t="s">
        <v>12956</v>
      </c>
      <c r="R3188" t="s">
        <v>12957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12958</v>
      </c>
      <c r="C3189">
        <v>139</v>
      </c>
      <c r="D3189">
        <v>106</v>
      </c>
      <c r="E3189">
        <v>102</v>
      </c>
      <c r="F3189">
        <v>970</v>
      </c>
      <c r="G3189" t="s">
        <v>427</v>
      </c>
      <c r="H3189">
        <v>14000</v>
      </c>
      <c r="I3189">
        <v>5348317</v>
      </c>
      <c r="J3189" t="s">
        <v>3296</v>
      </c>
      <c r="K3189" t="s">
        <v>1123</v>
      </c>
      <c r="L3189" t="s">
        <v>12959</v>
      </c>
      <c r="M3189">
        <v>20810</v>
      </c>
      <c r="N3189">
        <v>18712</v>
      </c>
      <c r="O3189" t="s">
        <v>5572</v>
      </c>
      <c r="P3189">
        <v>0</v>
      </c>
      <c r="Q3189" t="s">
        <v>12960</v>
      </c>
      <c r="R3189" t="s">
        <v>12961</v>
      </c>
      <c r="S3189">
        <v>100</v>
      </c>
      <c r="T3189" t="s">
        <v>37</v>
      </c>
      <c r="U3189" t="s">
        <v>38</v>
      </c>
      <c r="V3189" t="s">
        <v>350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12962</v>
      </c>
      <c r="C3190">
        <v>182</v>
      </c>
      <c r="D3190">
        <v>83</v>
      </c>
      <c r="E3190">
        <v>157</v>
      </c>
      <c r="F3190">
        <v>581</v>
      </c>
      <c r="G3190" t="s">
        <v>12963</v>
      </c>
      <c r="H3190">
        <v>2000</v>
      </c>
      <c r="I3190">
        <v>4244155</v>
      </c>
      <c r="J3190" t="s">
        <v>1188</v>
      </c>
      <c r="K3190" t="s">
        <v>161</v>
      </c>
      <c r="L3190" t="s">
        <v>12964</v>
      </c>
      <c r="M3190">
        <v>56005</v>
      </c>
      <c r="N3190">
        <v>3374</v>
      </c>
      <c r="O3190" t="s">
        <v>10474</v>
      </c>
      <c r="P3190">
        <v>5</v>
      </c>
      <c r="Q3190" t="s">
        <v>12965</v>
      </c>
      <c r="R3190" t="s">
        <v>12966</v>
      </c>
      <c r="S3190">
        <v>112</v>
      </c>
      <c r="T3190" t="s">
        <v>37</v>
      </c>
      <c r="U3190" t="s">
        <v>38</v>
      </c>
      <c r="V3190" t="s">
        <v>350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12967</v>
      </c>
      <c r="C3191">
        <v>181</v>
      </c>
      <c r="D3191">
        <v>120</v>
      </c>
      <c r="E3191">
        <v>64</v>
      </c>
      <c r="F3191">
        <v>72</v>
      </c>
      <c r="G3191" t="s">
        <v>12968</v>
      </c>
      <c r="H3191">
        <v>144</v>
      </c>
      <c r="I3191">
        <v>5004648</v>
      </c>
      <c r="J3191" t="s">
        <v>151</v>
      </c>
      <c r="K3191" t="s">
        <v>12969</v>
      </c>
      <c r="L3191" t="s">
        <v>12970</v>
      </c>
      <c r="M3191">
        <v>14031</v>
      </c>
      <c r="N3191">
        <v>474</v>
      </c>
      <c r="O3191" t="s">
        <v>12971</v>
      </c>
      <c r="P3191">
        <v>1</v>
      </c>
      <c r="Q3191" t="s">
        <v>12972</v>
      </c>
      <c r="R3191" t="s">
        <v>12973</v>
      </c>
      <c r="S3191">
        <v>114</v>
      </c>
      <c r="T3191" t="s">
        <v>7581</v>
      </c>
      <c r="U3191" t="s">
        <v>4876</v>
      </c>
      <c r="V3191" t="s">
        <v>350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12974</v>
      </c>
      <c r="C3192">
        <v>23</v>
      </c>
      <c r="D3192">
        <v>111</v>
      </c>
      <c r="E3192">
        <v>60</v>
      </c>
      <c r="F3192">
        <v>699</v>
      </c>
      <c r="G3192" t="s">
        <v>473</v>
      </c>
      <c r="H3192">
        <v>823</v>
      </c>
      <c r="I3192">
        <v>3333823</v>
      </c>
      <c r="J3192" t="s">
        <v>3353</v>
      </c>
      <c r="K3192" t="s">
        <v>3037</v>
      </c>
      <c r="L3192" t="s">
        <v>12975</v>
      </c>
      <c r="M3192">
        <v>5612</v>
      </c>
      <c r="N3192">
        <v>5262</v>
      </c>
      <c r="O3192" t="s">
        <v>9243</v>
      </c>
      <c r="P3192">
        <v>0</v>
      </c>
      <c r="Q3192" t="s">
        <v>12976</v>
      </c>
      <c r="R3192" t="s">
        <v>12977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12978</v>
      </c>
      <c r="C3193">
        <v>30</v>
      </c>
      <c r="D3193">
        <v>100</v>
      </c>
      <c r="E3193">
        <v>34</v>
      </c>
      <c r="F3193">
        <v>541</v>
      </c>
      <c r="G3193" t="s">
        <v>909</v>
      </c>
      <c r="H3193">
        <v>10000</v>
      </c>
      <c r="I3193">
        <v>3275585</v>
      </c>
      <c r="J3193" t="s">
        <v>282</v>
      </c>
      <c r="K3193" t="s">
        <v>275</v>
      </c>
      <c r="L3193" t="s">
        <v>12979</v>
      </c>
      <c r="M3193">
        <v>10735</v>
      </c>
      <c r="N3193">
        <v>13160</v>
      </c>
      <c r="O3193" t="s">
        <v>1387</v>
      </c>
      <c r="P3193">
        <v>1</v>
      </c>
      <c r="Q3193" t="s">
        <v>12980</v>
      </c>
      <c r="R3193" t="s">
        <v>12981</v>
      </c>
      <c r="S3193">
        <v>88</v>
      </c>
      <c r="T3193" t="s">
        <v>37</v>
      </c>
      <c r="U3193" t="s">
        <v>56</v>
      </c>
      <c r="V3193" t="s">
        <v>350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753</v>
      </c>
      <c r="C3194">
        <v>111</v>
      </c>
      <c r="D3194">
        <v>89</v>
      </c>
      <c r="E3194">
        <v>0</v>
      </c>
      <c r="F3194">
        <v>132</v>
      </c>
      <c r="G3194" t="s">
        <v>12982</v>
      </c>
      <c r="H3194">
        <v>402</v>
      </c>
      <c r="I3194">
        <v>3193102</v>
      </c>
      <c r="J3194" t="s">
        <v>1025</v>
      </c>
      <c r="K3194" t="s">
        <v>693</v>
      </c>
      <c r="L3194" t="s">
        <v>12983</v>
      </c>
      <c r="M3194">
        <v>24412</v>
      </c>
      <c r="N3194">
        <v>1335</v>
      </c>
      <c r="O3194" t="s">
        <v>3633</v>
      </c>
      <c r="P3194">
        <v>0</v>
      </c>
      <c r="Q3194" t="s">
        <v>12984</v>
      </c>
      <c r="R3194" t="s">
        <v>12985</v>
      </c>
      <c r="S3194">
        <v>240</v>
      </c>
      <c r="T3194" t="s">
        <v>37</v>
      </c>
      <c r="U3194" t="s">
        <v>38</v>
      </c>
      <c r="V3194" t="s">
        <v>350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6294</v>
      </c>
      <c r="C3195">
        <v>287</v>
      </c>
      <c r="D3195">
        <v>115</v>
      </c>
      <c r="E3195">
        <v>549</v>
      </c>
      <c r="F3195">
        <v>911</v>
      </c>
      <c r="G3195" t="s">
        <v>1356</v>
      </c>
      <c r="H3195">
        <v>3000</v>
      </c>
      <c r="I3195">
        <v>54557348</v>
      </c>
      <c r="J3195" t="s">
        <v>1018</v>
      </c>
      <c r="K3195" t="s">
        <v>172</v>
      </c>
      <c r="L3195" t="s">
        <v>12986</v>
      </c>
      <c r="M3195">
        <v>361169</v>
      </c>
      <c r="N3195">
        <v>5732</v>
      </c>
      <c r="O3195" t="s">
        <v>2951</v>
      </c>
      <c r="P3195">
        <v>0</v>
      </c>
      <c r="Q3195" t="s">
        <v>12987</v>
      </c>
      <c r="R3195" t="s">
        <v>12988</v>
      </c>
      <c r="S3195">
        <v>1624</v>
      </c>
      <c r="T3195" t="s">
        <v>37</v>
      </c>
      <c r="U3195" t="s">
        <v>435</v>
      </c>
      <c r="V3195" t="s">
        <v>350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12989</v>
      </c>
      <c r="C3196">
        <v>96</v>
      </c>
      <c r="D3196">
        <v>135</v>
      </c>
      <c r="E3196">
        <v>25</v>
      </c>
      <c r="F3196">
        <v>553</v>
      </c>
      <c r="G3196" t="s">
        <v>903</v>
      </c>
      <c r="H3196">
        <v>902</v>
      </c>
      <c r="I3196">
        <v>3041803</v>
      </c>
      <c r="J3196" t="s">
        <v>151</v>
      </c>
      <c r="K3196" t="s">
        <v>3567</v>
      </c>
      <c r="L3196" t="s">
        <v>12990</v>
      </c>
      <c r="M3196">
        <v>6377</v>
      </c>
      <c r="N3196">
        <v>2735</v>
      </c>
      <c r="O3196" t="s">
        <v>6723</v>
      </c>
      <c r="P3196">
        <v>0</v>
      </c>
      <c r="Q3196" t="s">
        <v>12991</v>
      </c>
      <c r="R3196" t="s">
        <v>12992</v>
      </c>
      <c r="S3196">
        <v>181</v>
      </c>
      <c r="T3196" t="s">
        <v>37</v>
      </c>
      <c r="U3196" t="s">
        <v>56</v>
      </c>
      <c r="V3196" t="s">
        <v>84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12993</v>
      </c>
      <c r="C3197">
        <v>27</v>
      </c>
      <c r="D3197">
        <v>92</v>
      </c>
      <c r="E3197">
        <v>4</v>
      </c>
      <c r="F3197">
        <v>311</v>
      </c>
      <c r="G3197" t="s">
        <v>10276</v>
      </c>
      <c r="H3197">
        <v>754</v>
      </c>
      <c r="I3197">
        <v>3060858</v>
      </c>
      <c r="J3197" t="s">
        <v>499</v>
      </c>
      <c r="K3197" t="s">
        <v>4470</v>
      </c>
      <c r="L3197" t="s">
        <v>12994</v>
      </c>
      <c r="M3197">
        <v>1768</v>
      </c>
      <c r="N3197">
        <v>1891</v>
      </c>
      <c r="O3197" t="s">
        <v>12995</v>
      </c>
      <c r="P3197">
        <v>4</v>
      </c>
      <c r="Q3197" t="s">
        <v>12996</v>
      </c>
      <c r="R3197" t="s">
        <v>12997</v>
      </c>
      <c r="S3197">
        <v>37</v>
      </c>
      <c r="T3197" t="s">
        <v>37</v>
      </c>
      <c r="U3197" t="s">
        <v>38</v>
      </c>
      <c r="V3197" t="s">
        <v>350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7396</v>
      </c>
      <c r="C3198">
        <v>44</v>
      </c>
      <c r="D3198">
        <v>120</v>
      </c>
      <c r="E3198">
        <v>108</v>
      </c>
      <c r="F3198">
        <v>400</v>
      </c>
      <c r="G3198" t="s">
        <v>12998</v>
      </c>
      <c r="H3198">
        <v>634</v>
      </c>
      <c r="I3198">
        <v>1055654</v>
      </c>
      <c r="J3198" t="s">
        <v>2701</v>
      </c>
      <c r="K3198" t="s">
        <v>7554</v>
      </c>
      <c r="L3198" t="s">
        <v>12999</v>
      </c>
      <c r="M3198">
        <v>20426</v>
      </c>
      <c r="N3198">
        <v>2673</v>
      </c>
      <c r="O3198" t="s">
        <v>3116</v>
      </c>
      <c r="P3198">
        <v>1</v>
      </c>
      <c r="Q3198" t="s">
        <v>13000</v>
      </c>
      <c r="R3198" t="s">
        <v>13001</v>
      </c>
      <c r="S3198">
        <v>175</v>
      </c>
      <c r="T3198" t="s">
        <v>37</v>
      </c>
      <c r="U3198" t="s">
        <v>435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13002</v>
      </c>
      <c r="C3199">
        <v>49</v>
      </c>
      <c r="D3199">
        <v>97</v>
      </c>
      <c r="E3199">
        <v>105</v>
      </c>
      <c r="F3199">
        <v>269</v>
      </c>
      <c r="G3199" t="s">
        <v>1045</v>
      </c>
      <c r="H3199">
        <v>982</v>
      </c>
      <c r="I3199">
        <v>2331318</v>
      </c>
      <c r="J3199" t="s">
        <v>809</v>
      </c>
      <c r="K3199" t="s">
        <v>588</v>
      </c>
      <c r="L3199" t="s">
        <v>13003</v>
      </c>
      <c r="M3199">
        <v>9541</v>
      </c>
      <c r="N3199">
        <v>2603</v>
      </c>
      <c r="O3199" t="s">
        <v>1248</v>
      </c>
      <c r="P3199">
        <v>1</v>
      </c>
      <c r="Q3199" t="s">
        <v>13004</v>
      </c>
      <c r="R3199" t="s">
        <v>13005</v>
      </c>
      <c r="S3199">
        <v>64</v>
      </c>
      <c r="T3199" t="s">
        <v>37</v>
      </c>
      <c r="U3199" t="s">
        <v>38</v>
      </c>
      <c r="V3199" t="s">
        <v>350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2862</v>
      </c>
      <c r="C3200">
        <v>57</v>
      </c>
      <c r="D3200">
        <v>135</v>
      </c>
      <c r="E3200">
        <v>0</v>
      </c>
      <c r="F3200">
        <v>851</v>
      </c>
      <c r="G3200" t="s">
        <v>1187</v>
      </c>
      <c r="H3200">
        <v>1000</v>
      </c>
      <c r="I3200">
        <v>2185266</v>
      </c>
      <c r="J3200" t="s">
        <v>3296</v>
      </c>
      <c r="K3200" t="s">
        <v>13006</v>
      </c>
      <c r="L3200" t="s">
        <v>13007</v>
      </c>
      <c r="M3200">
        <v>8720</v>
      </c>
      <c r="N3200">
        <v>4266</v>
      </c>
      <c r="O3200" t="s">
        <v>449</v>
      </c>
      <c r="P3200">
        <v>0</v>
      </c>
      <c r="Q3200" t="s">
        <v>13008</v>
      </c>
      <c r="R3200" t="s">
        <v>13009</v>
      </c>
      <c r="S3200">
        <v>186</v>
      </c>
      <c r="T3200" t="s">
        <v>37</v>
      </c>
      <c r="U3200" t="s">
        <v>38</v>
      </c>
      <c r="V3200" t="s">
        <v>350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13010</v>
      </c>
      <c r="C3201">
        <v>185</v>
      </c>
      <c r="D3201">
        <v>93</v>
      </c>
      <c r="E3201">
        <v>4</v>
      </c>
      <c r="F3201">
        <v>4</v>
      </c>
      <c r="G3201" t="s">
        <v>13011</v>
      </c>
      <c r="H3201">
        <v>533</v>
      </c>
      <c r="I3201">
        <v>26583369</v>
      </c>
      <c r="J3201" t="s">
        <v>1342</v>
      </c>
      <c r="K3201" t="s">
        <v>13012</v>
      </c>
      <c r="L3201" t="s">
        <v>13013</v>
      </c>
      <c r="M3201">
        <v>20837</v>
      </c>
      <c r="N3201">
        <v>578</v>
      </c>
      <c r="O3201" t="s">
        <v>13014</v>
      </c>
      <c r="P3201">
        <v>1</v>
      </c>
      <c r="Q3201" t="s">
        <v>13015</v>
      </c>
      <c r="R3201" t="s">
        <v>13016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11885</v>
      </c>
      <c r="C3202">
        <v>2</v>
      </c>
      <c r="D3202">
        <v>118</v>
      </c>
      <c r="E3202">
        <v>76</v>
      </c>
      <c r="F3202">
        <v>249</v>
      </c>
      <c r="G3202" t="s">
        <v>5032</v>
      </c>
      <c r="H3202">
        <v>902</v>
      </c>
      <c r="I3202">
        <v>800000</v>
      </c>
      <c r="J3202" t="s">
        <v>11236</v>
      </c>
      <c r="K3202" t="s">
        <v>100</v>
      </c>
      <c r="L3202" t="s">
        <v>13017</v>
      </c>
      <c r="M3202">
        <v>892</v>
      </c>
      <c r="N3202">
        <v>2079</v>
      </c>
      <c r="O3202" t="s">
        <v>1377</v>
      </c>
      <c r="P3202">
        <v>0</v>
      </c>
      <c r="Q3202" t="s">
        <v>13018</v>
      </c>
      <c r="R3202" t="s">
        <v>13019</v>
      </c>
      <c r="S3202">
        <v>21</v>
      </c>
      <c r="T3202" t="s">
        <v>37</v>
      </c>
      <c r="U3202" t="s">
        <v>38</v>
      </c>
      <c r="V3202" t="s">
        <v>84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13020</v>
      </c>
      <c r="C3203">
        <v>270</v>
      </c>
      <c r="D3203">
        <v>97</v>
      </c>
      <c r="E3203">
        <v>387</v>
      </c>
      <c r="F3203">
        <v>64</v>
      </c>
      <c r="G3203" t="s">
        <v>13021</v>
      </c>
      <c r="H3203">
        <v>6000</v>
      </c>
      <c r="I3203">
        <v>7574066</v>
      </c>
      <c r="J3203" t="s">
        <v>1188</v>
      </c>
      <c r="K3203" t="s">
        <v>145</v>
      </c>
      <c r="L3203" t="s">
        <v>13022</v>
      </c>
      <c r="M3203">
        <v>30325</v>
      </c>
      <c r="N3203">
        <v>6322</v>
      </c>
      <c r="O3203" t="s">
        <v>13023</v>
      </c>
      <c r="P3203">
        <v>2</v>
      </c>
      <c r="Q3203" t="s">
        <v>13024</v>
      </c>
      <c r="R3203" t="s">
        <v>13025</v>
      </c>
      <c r="S3203">
        <v>96</v>
      </c>
      <c r="T3203" t="s">
        <v>37</v>
      </c>
      <c r="U3203" t="s">
        <v>38</v>
      </c>
      <c r="V3203" t="s">
        <v>350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138</v>
      </c>
      <c r="C3204">
        <v>94</v>
      </c>
      <c r="D3204">
        <v>98</v>
      </c>
      <c r="E3204">
        <v>129</v>
      </c>
      <c r="F3204">
        <v>221</v>
      </c>
      <c r="G3204" t="s">
        <v>13026</v>
      </c>
      <c r="H3204">
        <v>749</v>
      </c>
      <c r="I3204">
        <v>1754319</v>
      </c>
      <c r="J3204" t="s">
        <v>151</v>
      </c>
      <c r="K3204" t="s">
        <v>3642</v>
      </c>
      <c r="L3204" t="s">
        <v>13027</v>
      </c>
      <c r="M3204">
        <v>13174</v>
      </c>
      <c r="N3204">
        <v>2214</v>
      </c>
      <c r="O3204" t="s">
        <v>13028</v>
      </c>
      <c r="P3204">
        <v>0</v>
      </c>
      <c r="Q3204" t="s">
        <v>13029</v>
      </c>
      <c r="R3204" t="s">
        <v>13030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3189</v>
      </c>
      <c r="C3205">
        <v>157</v>
      </c>
      <c r="D3205">
        <v>98</v>
      </c>
      <c r="E3205">
        <v>0</v>
      </c>
      <c r="F3205">
        <v>258</v>
      </c>
      <c r="G3205" t="s">
        <v>6991</v>
      </c>
      <c r="H3205">
        <v>530</v>
      </c>
      <c r="I3205">
        <v>1641788</v>
      </c>
      <c r="J3205" t="s">
        <v>933</v>
      </c>
      <c r="K3205" t="s">
        <v>2556</v>
      </c>
      <c r="L3205" t="s">
        <v>13031</v>
      </c>
      <c r="M3205">
        <v>30096</v>
      </c>
      <c r="N3205">
        <v>1381</v>
      </c>
      <c r="O3205" t="s">
        <v>10348</v>
      </c>
      <c r="P3205">
        <v>0</v>
      </c>
      <c r="Q3205" t="s">
        <v>13032</v>
      </c>
      <c r="R3205" t="s">
        <v>13033</v>
      </c>
      <c r="S3205">
        <v>213</v>
      </c>
      <c r="T3205" t="s">
        <v>37</v>
      </c>
      <c r="U3205" t="s">
        <v>182</v>
      </c>
      <c r="V3205" t="s">
        <v>350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13034</v>
      </c>
      <c r="C3206">
        <v>49</v>
      </c>
      <c r="D3206">
        <v>101</v>
      </c>
      <c r="E3206">
        <v>3</v>
      </c>
      <c r="F3206">
        <v>826</v>
      </c>
      <c r="G3206" t="s">
        <v>269</v>
      </c>
      <c r="H3206">
        <v>14000</v>
      </c>
      <c r="I3206">
        <v>1631839</v>
      </c>
      <c r="J3206" t="s">
        <v>2048</v>
      </c>
      <c r="K3206" t="s">
        <v>158</v>
      </c>
      <c r="L3206" t="s">
        <v>13035</v>
      </c>
      <c r="M3206">
        <v>5936</v>
      </c>
      <c r="N3206">
        <v>17665</v>
      </c>
      <c r="O3206" t="s">
        <v>1548</v>
      </c>
      <c r="P3206">
        <v>0</v>
      </c>
      <c r="Q3206" t="s">
        <v>13036</v>
      </c>
      <c r="R3206" t="s">
        <v>13037</v>
      </c>
      <c r="S3206">
        <v>91</v>
      </c>
      <c r="T3206" t="s">
        <v>37</v>
      </c>
      <c r="U3206" t="s">
        <v>38</v>
      </c>
      <c r="V3206" t="s">
        <v>350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7947</v>
      </c>
      <c r="C3207">
        <v>80</v>
      </c>
      <c r="D3207">
        <v>132</v>
      </c>
      <c r="E3207">
        <v>41</v>
      </c>
      <c r="F3207">
        <v>1000</v>
      </c>
      <c r="G3207" t="s">
        <v>175</v>
      </c>
      <c r="H3207">
        <v>16000</v>
      </c>
      <c r="I3207">
        <v>1309849</v>
      </c>
      <c r="J3207" t="s">
        <v>151</v>
      </c>
      <c r="K3207" t="s">
        <v>250</v>
      </c>
      <c r="L3207" t="s">
        <v>13038</v>
      </c>
      <c r="M3207">
        <v>9395</v>
      </c>
      <c r="N3207">
        <v>29177</v>
      </c>
      <c r="O3207" t="s">
        <v>254</v>
      </c>
      <c r="P3207">
        <v>1</v>
      </c>
      <c r="Q3207" t="s">
        <v>13039</v>
      </c>
      <c r="R3207" t="s">
        <v>13040</v>
      </c>
      <c r="S3207">
        <v>103</v>
      </c>
      <c r="T3207" t="s">
        <v>37</v>
      </c>
      <c r="U3207" t="s">
        <v>56</v>
      </c>
      <c r="V3207" t="s">
        <v>84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5826</v>
      </c>
      <c r="C3208">
        <v>221</v>
      </c>
      <c r="D3208">
        <v>106</v>
      </c>
      <c r="E3208">
        <v>34</v>
      </c>
      <c r="F3208">
        <v>683</v>
      </c>
      <c r="G3208" t="s">
        <v>72</v>
      </c>
      <c r="H3208">
        <v>11000</v>
      </c>
      <c r="I3208">
        <v>1939441</v>
      </c>
      <c r="J3208" t="s">
        <v>839</v>
      </c>
      <c r="K3208" t="s">
        <v>154</v>
      </c>
      <c r="L3208" t="s">
        <v>13041</v>
      </c>
      <c r="M3208">
        <v>55567</v>
      </c>
      <c r="N3208">
        <v>23187</v>
      </c>
      <c r="O3208" t="s">
        <v>3929</v>
      </c>
      <c r="P3208">
        <v>1</v>
      </c>
      <c r="Q3208" t="s">
        <v>13042</v>
      </c>
      <c r="R3208" t="s">
        <v>13043</v>
      </c>
      <c r="S3208">
        <v>144</v>
      </c>
      <c r="T3208" t="s">
        <v>37</v>
      </c>
      <c r="U3208" t="s">
        <v>38</v>
      </c>
      <c r="V3208" t="s">
        <v>350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11385</v>
      </c>
      <c r="H3209">
        <v>20</v>
      </c>
      <c r="I3209">
        <v>447093</v>
      </c>
      <c r="J3209" t="s">
        <v>1473</v>
      </c>
      <c r="K3209" t="s">
        <v>11386</v>
      </c>
      <c r="L3209" t="s">
        <v>11387</v>
      </c>
      <c r="M3209">
        <v>12591</v>
      </c>
      <c r="N3209">
        <v>25</v>
      </c>
      <c r="O3209" t="s">
        <v>11388</v>
      </c>
      <c r="P3209">
        <v>0</v>
      </c>
      <c r="Q3209" t="s">
        <v>11389</v>
      </c>
      <c r="R3209" t="s">
        <v>11390</v>
      </c>
      <c r="S3209">
        <v>37</v>
      </c>
      <c r="T3209" t="s">
        <v>11391</v>
      </c>
      <c r="U3209" t="s">
        <v>11392</v>
      </c>
      <c r="V3209" t="s">
        <v>1212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13044</v>
      </c>
      <c r="C3210">
        <v>20</v>
      </c>
      <c r="D3210">
        <v>168</v>
      </c>
      <c r="E3210">
        <v>53</v>
      </c>
      <c r="F3210">
        <v>45</v>
      </c>
      <c r="G3210" t="s">
        <v>13045</v>
      </c>
      <c r="H3210">
        <v>307</v>
      </c>
      <c r="J3210" t="s">
        <v>343</v>
      </c>
      <c r="K3210" t="s">
        <v>13046</v>
      </c>
      <c r="L3210" t="s">
        <v>13047</v>
      </c>
      <c r="M3210">
        <v>12411</v>
      </c>
      <c r="N3210">
        <v>616</v>
      </c>
      <c r="O3210" t="s">
        <v>13048</v>
      </c>
      <c r="P3210">
        <v>0</v>
      </c>
      <c r="Q3210" t="s">
        <v>13049</v>
      </c>
      <c r="R3210" t="s">
        <v>13050</v>
      </c>
      <c r="S3210">
        <v>110</v>
      </c>
      <c r="T3210" t="s">
        <v>3397</v>
      </c>
      <c r="U3210" t="s">
        <v>3398</v>
      </c>
      <c r="V3210" t="s">
        <v>2616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11578</v>
      </c>
      <c r="C3211">
        <v>90</v>
      </c>
      <c r="D3211">
        <v>87</v>
      </c>
      <c r="E3211">
        <v>0</v>
      </c>
      <c r="F3211">
        <v>503</v>
      </c>
      <c r="G3211" t="s">
        <v>701</v>
      </c>
      <c r="H3211">
        <v>975</v>
      </c>
      <c r="I3211">
        <v>1276984</v>
      </c>
      <c r="J3211" t="s">
        <v>3753</v>
      </c>
      <c r="K3211" t="s">
        <v>1785</v>
      </c>
      <c r="L3211" t="s">
        <v>13051</v>
      </c>
      <c r="M3211">
        <v>11403</v>
      </c>
      <c r="N3211">
        <v>3059</v>
      </c>
      <c r="O3211" t="s">
        <v>1045</v>
      </c>
      <c r="P3211">
        <v>2</v>
      </c>
      <c r="Q3211" t="s">
        <v>13052</v>
      </c>
      <c r="R3211" t="s">
        <v>13053</v>
      </c>
      <c r="S3211">
        <v>150</v>
      </c>
      <c r="T3211" t="s">
        <v>37</v>
      </c>
      <c r="U3211" t="s">
        <v>727</v>
      </c>
      <c r="V3211" t="s">
        <v>350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2519</v>
      </c>
      <c r="C3212">
        <v>376</v>
      </c>
      <c r="D3212">
        <v>98</v>
      </c>
      <c r="E3212">
        <v>607</v>
      </c>
      <c r="F3212">
        <v>251</v>
      </c>
      <c r="G3212" t="s">
        <v>13054</v>
      </c>
      <c r="H3212">
        <v>11000</v>
      </c>
      <c r="I3212">
        <v>1987762</v>
      </c>
      <c r="J3212" t="s">
        <v>3060</v>
      </c>
      <c r="K3212" t="s">
        <v>386</v>
      </c>
      <c r="L3212" t="s">
        <v>13055</v>
      </c>
      <c r="M3212">
        <v>59297</v>
      </c>
      <c r="N3212">
        <v>11853</v>
      </c>
      <c r="O3212" t="s">
        <v>13056</v>
      </c>
      <c r="P3212">
        <v>0</v>
      </c>
      <c r="Q3212" t="s">
        <v>13057</v>
      </c>
      <c r="R3212" t="s">
        <v>13058</v>
      </c>
      <c r="S3212">
        <v>216</v>
      </c>
      <c r="T3212" t="s">
        <v>37</v>
      </c>
      <c r="U3212" t="s">
        <v>38</v>
      </c>
      <c r="V3212" t="s">
        <v>350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13059</v>
      </c>
      <c r="C3213">
        <v>144</v>
      </c>
      <c r="D3213">
        <v>96</v>
      </c>
      <c r="E3213">
        <v>17</v>
      </c>
      <c r="F3213">
        <v>688</v>
      </c>
      <c r="G3213" t="s">
        <v>1412</v>
      </c>
      <c r="H3213">
        <v>2000</v>
      </c>
      <c r="I3213">
        <v>1474508</v>
      </c>
      <c r="J3213" t="s">
        <v>1188</v>
      </c>
      <c r="K3213" t="s">
        <v>697</v>
      </c>
      <c r="L3213" t="s">
        <v>13060</v>
      </c>
      <c r="M3213">
        <v>33473</v>
      </c>
      <c r="N3213">
        <v>4607</v>
      </c>
      <c r="O3213" t="s">
        <v>13061</v>
      </c>
      <c r="P3213">
        <v>4</v>
      </c>
      <c r="Q3213" t="s">
        <v>13062</v>
      </c>
      <c r="R3213" t="s">
        <v>13063</v>
      </c>
      <c r="S3213">
        <v>88</v>
      </c>
      <c r="T3213" t="s">
        <v>37</v>
      </c>
      <c r="U3213" t="s">
        <v>38</v>
      </c>
      <c r="V3213" t="s">
        <v>350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13064</v>
      </c>
      <c r="C3214">
        <v>82</v>
      </c>
      <c r="D3214">
        <v>104</v>
      </c>
      <c r="E3214">
        <v>23</v>
      </c>
      <c r="F3214">
        <v>232</v>
      </c>
      <c r="G3214" t="s">
        <v>1502</v>
      </c>
      <c r="H3214">
        <v>22000</v>
      </c>
      <c r="I3214">
        <v>1011054</v>
      </c>
      <c r="J3214" t="s">
        <v>1018</v>
      </c>
      <c r="K3214" t="s">
        <v>400</v>
      </c>
      <c r="L3214" t="s">
        <v>13065</v>
      </c>
      <c r="M3214">
        <v>10585</v>
      </c>
      <c r="N3214">
        <v>23513</v>
      </c>
      <c r="O3214" t="s">
        <v>1544</v>
      </c>
      <c r="P3214">
        <v>1</v>
      </c>
      <c r="Q3214" t="s">
        <v>13066</v>
      </c>
      <c r="R3214" t="s">
        <v>13067</v>
      </c>
      <c r="S3214">
        <v>83</v>
      </c>
      <c r="T3214" t="s">
        <v>37</v>
      </c>
      <c r="U3214" t="s">
        <v>182</v>
      </c>
      <c r="V3214" t="s">
        <v>350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13068</v>
      </c>
      <c r="C3215">
        <v>51</v>
      </c>
      <c r="D3215">
        <v>93</v>
      </c>
      <c r="E3215">
        <v>0</v>
      </c>
      <c r="F3215">
        <v>622</v>
      </c>
      <c r="G3215" t="s">
        <v>10544</v>
      </c>
      <c r="H3215">
        <v>966</v>
      </c>
      <c r="I3215">
        <v>900926</v>
      </c>
      <c r="J3215" t="s">
        <v>809</v>
      </c>
      <c r="K3215" t="s">
        <v>1536</v>
      </c>
      <c r="L3215" t="s">
        <v>13069</v>
      </c>
      <c r="M3215">
        <v>9517</v>
      </c>
      <c r="N3215">
        <v>3307</v>
      </c>
      <c r="O3215" t="s">
        <v>1009</v>
      </c>
      <c r="P3215">
        <v>2</v>
      </c>
      <c r="Q3215" t="s">
        <v>13070</v>
      </c>
      <c r="R3215" t="s">
        <v>13071</v>
      </c>
      <c r="S3215">
        <v>46</v>
      </c>
      <c r="T3215" t="s">
        <v>37</v>
      </c>
      <c r="U3215" t="s">
        <v>38</v>
      </c>
      <c r="V3215" t="s">
        <v>350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4763</v>
      </c>
      <c r="C3216">
        <v>192</v>
      </c>
      <c r="D3216">
        <v>95</v>
      </c>
      <c r="E3216">
        <v>0</v>
      </c>
      <c r="F3216">
        <v>20</v>
      </c>
      <c r="G3216" t="s">
        <v>13072</v>
      </c>
      <c r="H3216">
        <v>20000</v>
      </c>
      <c r="I3216">
        <v>866778</v>
      </c>
      <c r="J3216" t="s">
        <v>151</v>
      </c>
      <c r="K3216" t="s">
        <v>464</v>
      </c>
      <c r="L3216" t="s">
        <v>13073</v>
      </c>
      <c r="M3216">
        <v>44208</v>
      </c>
      <c r="N3216">
        <v>20364</v>
      </c>
      <c r="O3216" t="s">
        <v>13074</v>
      </c>
      <c r="P3216">
        <v>3</v>
      </c>
      <c r="Q3216" t="s">
        <v>13075</v>
      </c>
      <c r="R3216" t="s">
        <v>13076</v>
      </c>
      <c r="S3216">
        <v>117</v>
      </c>
      <c r="T3216" t="s">
        <v>37</v>
      </c>
      <c r="U3216" t="s">
        <v>1645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12451</v>
      </c>
      <c r="C3217">
        <v>36</v>
      </c>
      <c r="D3217">
        <v>119</v>
      </c>
      <c r="E3217">
        <v>0</v>
      </c>
      <c r="F3217">
        <v>54</v>
      </c>
      <c r="G3217" t="s">
        <v>934</v>
      </c>
      <c r="H3217">
        <v>816</v>
      </c>
      <c r="I3217">
        <v>836641</v>
      </c>
      <c r="J3217" t="s">
        <v>1473</v>
      </c>
      <c r="K3217" t="s">
        <v>5532</v>
      </c>
      <c r="L3217" t="s">
        <v>13077</v>
      </c>
      <c r="M3217">
        <v>1402</v>
      </c>
      <c r="N3217">
        <v>1585</v>
      </c>
      <c r="O3217" t="s">
        <v>13078</v>
      </c>
      <c r="P3217">
        <v>0</v>
      </c>
      <c r="Q3217" t="s">
        <v>13079</v>
      </c>
      <c r="R3217" t="s">
        <v>13080</v>
      </c>
      <c r="S3217">
        <v>40</v>
      </c>
      <c r="T3217" t="s">
        <v>37</v>
      </c>
      <c r="U3217" t="s">
        <v>1534</v>
      </c>
      <c r="V3217" t="s">
        <v>350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658</v>
      </c>
      <c r="C3218">
        <v>71</v>
      </c>
      <c r="D3218">
        <v>89</v>
      </c>
      <c r="E3218">
        <v>0</v>
      </c>
      <c r="F3218">
        <v>119</v>
      </c>
      <c r="G3218" t="s">
        <v>316</v>
      </c>
      <c r="H3218">
        <v>990</v>
      </c>
      <c r="I3218">
        <v>598645</v>
      </c>
      <c r="J3218" t="s">
        <v>816</v>
      </c>
      <c r="K3218" t="s">
        <v>232</v>
      </c>
      <c r="L3218" t="s">
        <v>13081</v>
      </c>
      <c r="M3218">
        <v>13145</v>
      </c>
      <c r="N3218">
        <v>2006</v>
      </c>
      <c r="O3218" t="s">
        <v>4185</v>
      </c>
      <c r="P3218">
        <v>0</v>
      </c>
      <c r="Q3218" t="s">
        <v>13082</v>
      </c>
      <c r="R3218" t="s">
        <v>13083</v>
      </c>
      <c r="S3218">
        <v>215</v>
      </c>
      <c r="T3218" t="s">
        <v>37</v>
      </c>
      <c r="U3218" t="s">
        <v>56</v>
      </c>
      <c r="V3218" t="s">
        <v>350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13084</v>
      </c>
      <c r="C3219">
        <v>79</v>
      </c>
      <c r="D3219">
        <v>107</v>
      </c>
      <c r="E3219">
        <v>0</v>
      </c>
      <c r="F3219">
        <v>91</v>
      </c>
      <c r="G3219" t="s">
        <v>13085</v>
      </c>
      <c r="H3219">
        <v>603</v>
      </c>
      <c r="I3219">
        <v>578527</v>
      </c>
      <c r="J3219" t="s">
        <v>843</v>
      </c>
      <c r="K3219" t="s">
        <v>5435</v>
      </c>
      <c r="L3219" t="s">
        <v>13086</v>
      </c>
      <c r="M3219">
        <v>20008</v>
      </c>
      <c r="N3219">
        <v>988</v>
      </c>
      <c r="O3219" t="s">
        <v>6442</v>
      </c>
      <c r="P3219">
        <v>3</v>
      </c>
      <c r="Q3219" t="s">
        <v>13087</v>
      </c>
      <c r="R3219" t="s">
        <v>13088</v>
      </c>
      <c r="S3219">
        <v>112</v>
      </c>
      <c r="T3219" t="s">
        <v>37</v>
      </c>
      <c r="U3219" t="s">
        <v>38</v>
      </c>
      <c r="V3219" t="s">
        <v>350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424</v>
      </c>
      <c r="B3220" t="s">
        <v>8880</v>
      </c>
      <c r="C3220">
        <v>246</v>
      </c>
      <c r="D3220">
        <v>85</v>
      </c>
      <c r="E3220">
        <v>0</v>
      </c>
      <c r="F3220">
        <v>51</v>
      </c>
      <c r="G3220" t="s">
        <v>13089</v>
      </c>
      <c r="H3220">
        <v>478</v>
      </c>
      <c r="I3220">
        <v>488872</v>
      </c>
      <c r="J3220" t="s">
        <v>1411</v>
      </c>
      <c r="K3220" t="s">
        <v>4738</v>
      </c>
      <c r="L3220" t="s">
        <v>13090</v>
      </c>
      <c r="M3220">
        <v>56923</v>
      </c>
      <c r="N3220">
        <v>700</v>
      </c>
      <c r="O3220" t="s">
        <v>5024</v>
      </c>
      <c r="P3220">
        <v>2</v>
      </c>
      <c r="Q3220" t="s">
        <v>13091</v>
      </c>
      <c r="R3220" t="s">
        <v>13092</v>
      </c>
      <c r="S3220">
        <v>243</v>
      </c>
      <c r="T3220" t="s">
        <v>5027</v>
      </c>
      <c r="U3220" t="s">
        <v>1645</v>
      </c>
      <c r="V3220" t="s">
        <v>84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11761</v>
      </c>
      <c r="C3221">
        <v>115</v>
      </c>
      <c r="D3221">
        <v>93</v>
      </c>
      <c r="E3221">
        <v>787</v>
      </c>
      <c r="F3221">
        <v>0</v>
      </c>
      <c r="G3221" t="s">
        <v>13093</v>
      </c>
      <c r="H3221">
        <v>787</v>
      </c>
      <c r="I3221">
        <v>365734</v>
      </c>
      <c r="J3221" t="s">
        <v>1473</v>
      </c>
      <c r="K3221" t="s">
        <v>11761</v>
      </c>
      <c r="L3221" t="s">
        <v>13094</v>
      </c>
      <c r="M3221">
        <v>11487</v>
      </c>
      <c r="N3221">
        <v>883</v>
      </c>
      <c r="O3221" t="s">
        <v>13095</v>
      </c>
      <c r="P3221">
        <v>0</v>
      </c>
      <c r="Q3221" t="s">
        <v>13096</v>
      </c>
      <c r="R3221" t="s">
        <v>13097</v>
      </c>
      <c r="S3221">
        <v>226</v>
      </c>
      <c r="T3221" t="s">
        <v>37</v>
      </c>
      <c r="U3221" t="s">
        <v>38</v>
      </c>
      <c r="V3221" t="s">
        <v>2616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13098</v>
      </c>
      <c r="C3222">
        <v>34</v>
      </c>
      <c r="D3222">
        <v>101</v>
      </c>
      <c r="E3222">
        <v>324</v>
      </c>
      <c r="F3222">
        <v>28</v>
      </c>
      <c r="G3222" t="s">
        <v>4684</v>
      </c>
      <c r="H3222">
        <v>678</v>
      </c>
      <c r="I3222">
        <v>231417</v>
      </c>
      <c r="J3222" t="s">
        <v>3753</v>
      </c>
      <c r="K3222" t="s">
        <v>3826</v>
      </c>
      <c r="L3222" t="s">
        <v>13099</v>
      </c>
      <c r="M3222">
        <v>1649</v>
      </c>
      <c r="N3222">
        <v>1256</v>
      </c>
      <c r="O3222" t="s">
        <v>13100</v>
      </c>
      <c r="P3222">
        <v>0</v>
      </c>
      <c r="Q3222" t="s">
        <v>13101</v>
      </c>
      <c r="R3222" t="s">
        <v>13102</v>
      </c>
      <c r="S3222">
        <v>21</v>
      </c>
      <c r="T3222" t="s">
        <v>726</v>
      </c>
      <c r="U3222" t="s">
        <v>727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2790</v>
      </c>
      <c r="C3223">
        <v>129</v>
      </c>
      <c r="D3223">
        <v>103</v>
      </c>
      <c r="E3223">
        <v>593</v>
      </c>
      <c r="F3223">
        <v>241</v>
      </c>
      <c r="G3223" t="s">
        <v>13103</v>
      </c>
      <c r="H3223">
        <v>374</v>
      </c>
      <c r="I3223">
        <v>3093491</v>
      </c>
      <c r="J3223" t="s">
        <v>760</v>
      </c>
      <c r="K3223" t="s">
        <v>13104</v>
      </c>
      <c r="L3223" t="s">
        <v>13105</v>
      </c>
      <c r="M3223">
        <v>8307</v>
      </c>
      <c r="N3223">
        <v>1283</v>
      </c>
      <c r="O3223" t="s">
        <v>13106</v>
      </c>
      <c r="P3223">
        <v>0</v>
      </c>
      <c r="Q3223" t="s">
        <v>13107</v>
      </c>
      <c r="R3223" t="s">
        <v>13108</v>
      </c>
      <c r="S3223">
        <v>37</v>
      </c>
      <c r="T3223" t="s">
        <v>37</v>
      </c>
      <c r="U3223" t="s">
        <v>38</v>
      </c>
      <c r="V3223" t="s">
        <v>350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13109</v>
      </c>
      <c r="C3224">
        <v>22</v>
      </c>
      <c r="D3224">
        <v>101</v>
      </c>
      <c r="E3224">
        <v>163</v>
      </c>
      <c r="F3224">
        <v>34</v>
      </c>
      <c r="G3224" t="s">
        <v>13110</v>
      </c>
      <c r="H3224">
        <v>837</v>
      </c>
      <c r="I3224">
        <v>244465</v>
      </c>
      <c r="J3224" t="s">
        <v>151</v>
      </c>
      <c r="K3224" t="s">
        <v>2963</v>
      </c>
      <c r="L3224" t="s">
        <v>13111</v>
      </c>
      <c r="M3224">
        <v>1135</v>
      </c>
      <c r="N3224">
        <v>1019</v>
      </c>
      <c r="O3224" t="s">
        <v>13112</v>
      </c>
      <c r="P3224">
        <v>1</v>
      </c>
      <c r="Q3224" t="s">
        <v>13113</v>
      </c>
      <c r="R3224" t="s">
        <v>13114</v>
      </c>
      <c r="S3224">
        <v>14</v>
      </c>
      <c r="T3224" t="s">
        <v>726</v>
      </c>
      <c r="U3224" t="s">
        <v>727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13115</v>
      </c>
      <c r="C3225">
        <v>196</v>
      </c>
      <c r="D3225">
        <v>123</v>
      </c>
      <c r="E3225">
        <v>0</v>
      </c>
      <c r="F3225">
        <v>131</v>
      </c>
      <c r="G3225" t="s">
        <v>1530</v>
      </c>
      <c r="H3225">
        <v>18000</v>
      </c>
      <c r="I3225">
        <v>756452</v>
      </c>
      <c r="J3225" t="s">
        <v>5408</v>
      </c>
      <c r="K3225" t="s">
        <v>377</v>
      </c>
      <c r="L3225" t="s">
        <v>13116</v>
      </c>
      <c r="M3225">
        <v>27009</v>
      </c>
      <c r="N3225">
        <v>18652</v>
      </c>
      <c r="O3225" t="s">
        <v>13117</v>
      </c>
      <c r="P3225">
        <v>0</v>
      </c>
      <c r="Q3225" t="s">
        <v>13118</v>
      </c>
      <c r="R3225" t="s">
        <v>13119</v>
      </c>
      <c r="S3225">
        <v>118</v>
      </c>
      <c r="T3225" t="s">
        <v>37</v>
      </c>
      <c r="U3225" t="s">
        <v>56</v>
      </c>
      <c r="V3225" t="s">
        <v>350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13120</v>
      </c>
      <c r="C3226">
        <v>73</v>
      </c>
      <c r="D3226">
        <v>111</v>
      </c>
      <c r="E3226">
        <v>24</v>
      </c>
      <c r="F3226">
        <v>83</v>
      </c>
      <c r="G3226" t="s">
        <v>9140</v>
      </c>
      <c r="H3226">
        <v>374</v>
      </c>
      <c r="I3226">
        <v>228524</v>
      </c>
      <c r="J3226" t="s">
        <v>1188</v>
      </c>
      <c r="K3226" t="s">
        <v>13121</v>
      </c>
      <c r="L3226" t="s">
        <v>13122</v>
      </c>
      <c r="M3226">
        <v>8708</v>
      </c>
      <c r="N3226">
        <v>768</v>
      </c>
      <c r="O3226" t="s">
        <v>13123</v>
      </c>
      <c r="P3226">
        <v>2</v>
      </c>
      <c r="Q3226" t="s">
        <v>13124</v>
      </c>
      <c r="R3226" t="s">
        <v>13125</v>
      </c>
      <c r="S3226">
        <v>56</v>
      </c>
      <c r="T3226" t="s">
        <v>37</v>
      </c>
      <c r="U3226" t="s">
        <v>38</v>
      </c>
      <c r="V3226" t="s">
        <v>350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13126</v>
      </c>
      <c r="C3227">
        <v>43</v>
      </c>
      <c r="D3227">
        <v>86</v>
      </c>
      <c r="E3227">
        <v>302</v>
      </c>
      <c r="F3227">
        <v>428</v>
      </c>
      <c r="G3227" t="s">
        <v>13127</v>
      </c>
      <c r="H3227">
        <v>893</v>
      </c>
      <c r="I3227">
        <v>226792</v>
      </c>
      <c r="J3227" t="s">
        <v>13128</v>
      </c>
      <c r="K3227" t="s">
        <v>1502</v>
      </c>
      <c r="L3227" t="s">
        <v>13129</v>
      </c>
      <c r="M3227">
        <v>3080</v>
      </c>
      <c r="N3227">
        <v>3049</v>
      </c>
      <c r="O3227" t="s">
        <v>6778</v>
      </c>
      <c r="P3227">
        <v>2</v>
      </c>
      <c r="Q3227" t="s">
        <v>13130</v>
      </c>
      <c r="R3227" t="s">
        <v>13131</v>
      </c>
      <c r="S3227">
        <v>44</v>
      </c>
      <c r="T3227" t="s">
        <v>37</v>
      </c>
      <c r="U3227" t="s">
        <v>56</v>
      </c>
      <c r="V3227" t="s">
        <v>350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13132</v>
      </c>
      <c r="C3228">
        <v>129</v>
      </c>
      <c r="D3228">
        <v>99</v>
      </c>
      <c r="E3228">
        <v>800</v>
      </c>
      <c r="F3228">
        <v>334</v>
      </c>
      <c r="G3228" t="s">
        <v>69</v>
      </c>
      <c r="H3228">
        <v>49000</v>
      </c>
      <c r="I3228">
        <v>221210</v>
      </c>
      <c r="J3228" t="s">
        <v>1188</v>
      </c>
      <c r="K3228" t="s">
        <v>455</v>
      </c>
      <c r="L3228" t="s">
        <v>13133</v>
      </c>
      <c r="M3228">
        <v>31964</v>
      </c>
      <c r="N3228">
        <v>50542</v>
      </c>
      <c r="O3228" t="s">
        <v>11525</v>
      </c>
      <c r="P3228">
        <v>1</v>
      </c>
      <c r="Q3228" t="s">
        <v>13134</v>
      </c>
      <c r="R3228" t="s">
        <v>13135</v>
      </c>
      <c r="S3228">
        <v>129</v>
      </c>
      <c r="T3228" t="s">
        <v>37</v>
      </c>
      <c r="U3228" t="s">
        <v>38</v>
      </c>
      <c r="V3228" t="s">
        <v>350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12217</v>
      </c>
      <c r="C3229">
        <v>200</v>
      </c>
      <c r="D3229">
        <v>90</v>
      </c>
      <c r="E3229">
        <v>76</v>
      </c>
      <c r="F3229">
        <v>345</v>
      </c>
      <c r="G3229" t="s">
        <v>520</v>
      </c>
      <c r="H3229">
        <v>798</v>
      </c>
      <c r="I3229">
        <v>136432</v>
      </c>
      <c r="J3229" t="s">
        <v>10624</v>
      </c>
      <c r="K3229" t="s">
        <v>13127</v>
      </c>
      <c r="L3229" t="s">
        <v>13136</v>
      </c>
      <c r="M3229">
        <v>31890</v>
      </c>
      <c r="N3229">
        <v>2217</v>
      </c>
      <c r="O3229" t="s">
        <v>13137</v>
      </c>
      <c r="P3229">
        <v>0</v>
      </c>
      <c r="Q3229" t="s">
        <v>13138</v>
      </c>
      <c r="R3229" t="s">
        <v>13139</v>
      </c>
      <c r="S3229">
        <v>194</v>
      </c>
      <c r="T3229" t="s">
        <v>37</v>
      </c>
      <c r="U3229" t="s">
        <v>56</v>
      </c>
      <c r="V3229" t="s">
        <v>350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12058</v>
      </c>
      <c r="C3230">
        <v>79</v>
      </c>
      <c r="D3230">
        <v>82</v>
      </c>
      <c r="E3230">
        <v>216</v>
      </c>
      <c r="F3230">
        <v>885</v>
      </c>
      <c r="G3230" t="s">
        <v>13140</v>
      </c>
      <c r="H3230">
        <v>1000</v>
      </c>
      <c r="I3230">
        <v>131617</v>
      </c>
      <c r="J3230" t="s">
        <v>1861</v>
      </c>
      <c r="K3230" t="s">
        <v>210</v>
      </c>
      <c r="L3230" t="s">
        <v>13141</v>
      </c>
      <c r="M3230">
        <v>9971</v>
      </c>
      <c r="N3230">
        <v>5761</v>
      </c>
      <c r="O3230" t="s">
        <v>4575</v>
      </c>
      <c r="P3230">
        <v>1</v>
      </c>
      <c r="Q3230" t="s">
        <v>13142</v>
      </c>
      <c r="R3230" t="s">
        <v>13143</v>
      </c>
      <c r="S3230">
        <v>119</v>
      </c>
      <c r="T3230" t="s">
        <v>37</v>
      </c>
      <c r="U3230" t="s">
        <v>38</v>
      </c>
      <c r="V3230" t="s">
        <v>350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13144</v>
      </c>
      <c r="C3231">
        <v>112</v>
      </c>
      <c r="D3231">
        <v>110</v>
      </c>
      <c r="E3231">
        <v>26</v>
      </c>
      <c r="F3231">
        <v>146</v>
      </c>
      <c r="G3231" t="s">
        <v>11828</v>
      </c>
      <c r="H3231">
        <v>17000</v>
      </c>
      <c r="I3231">
        <v>152857</v>
      </c>
      <c r="J3231" t="s">
        <v>1473</v>
      </c>
      <c r="K3231" t="s">
        <v>331</v>
      </c>
      <c r="L3231" t="s">
        <v>13145</v>
      </c>
      <c r="M3231">
        <v>19979</v>
      </c>
      <c r="N3231">
        <v>18236</v>
      </c>
      <c r="O3231" t="s">
        <v>13146</v>
      </c>
      <c r="P3231">
        <v>3</v>
      </c>
      <c r="Q3231" t="s">
        <v>13147</v>
      </c>
      <c r="R3231" t="s">
        <v>13148</v>
      </c>
      <c r="S3231">
        <v>56</v>
      </c>
      <c r="T3231" t="s">
        <v>37</v>
      </c>
      <c r="U3231" t="s">
        <v>56</v>
      </c>
      <c r="V3231" t="s">
        <v>350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13149</v>
      </c>
      <c r="C3232">
        <v>17</v>
      </c>
      <c r="D3232">
        <v>83</v>
      </c>
      <c r="E3232">
        <v>3</v>
      </c>
      <c r="F3232">
        <v>421</v>
      </c>
      <c r="G3232" t="s">
        <v>8115</v>
      </c>
      <c r="H3232">
        <v>16000</v>
      </c>
      <c r="I3232">
        <v>126247</v>
      </c>
      <c r="J3232" t="s">
        <v>541</v>
      </c>
      <c r="K3232" t="s">
        <v>141</v>
      </c>
      <c r="L3232" t="s">
        <v>13150</v>
      </c>
      <c r="M3232">
        <v>24958</v>
      </c>
      <c r="N3232">
        <v>17469</v>
      </c>
      <c r="O3232" t="s">
        <v>774</v>
      </c>
      <c r="P3232">
        <v>0</v>
      </c>
      <c r="Q3232" t="s">
        <v>13151</v>
      </c>
      <c r="R3232" t="s">
        <v>13152</v>
      </c>
      <c r="S3232">
        <v>103</v>
      </c>
      <c r="T3232" t="s">
        <v>37</v>
      </c>
      <c r="U3232" t="s">
        <v>38</v>
      </c>
      <c r="V3232" t="s">
        <v>84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4843</v>
      </c>
      <c r="C3233">
        <v>20</v>
      </c>
      <c r="D3233">
        <v>128</v>
      </c>
      <c r="E3233">
        <v>11</v>
      </c>
      <c r="F3233">
        <v>553</v>
      </c>
      <c r="G3233" t="s">
        <v>2290</v>
      </c>
      <c r="H3233">
        <v>665</v>
      </c>
      <c r="I3233">
        <v>82739</v>
      </c>
      <c r="J3233" t="s">
        <v>1473</v>
      </c>
      <c r="K3233" t="s">
        <v>2411</v>
      </c>
      <c r="L3233" t="s">
        <v>13153</v>
      </c>
      <c r="M3233">
        <v>465</v>
      </c>
      <c r="N3233">
        <v>4579</v>
      </c>
      <c r="O3233" t="s">
        <v>13154</v>
      </c>
      <c r="P3233">
        <v>0</v>
      </c>
      <c r="Q3233" t="s">
        <v>13155</v>
      </c>
      <c r="R3233" t="s">
        <v>13156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13157</v>
      </c>
      <c r="C3234">
        <v>12</v>
      </c>
      <c r="D3234">
        <v>125</v>
      </c>
      <c r="E3234">
        <v>21</v>
      </c>
      <c r="F3234">
        <v>36</v>
      </c>
      <c r="G3234" t="s">
        <v>13158</v>
      </c>
      <c r="H3234">
        <v>78</v>
      </c>
      <c r="I3234">
        <v>169379</v>
      </c>
      <c r="J3234" t="s">
        <v>948</v>
      </c>
      <c r="K3234" t="s">
        <v>13159</v>
      </c>
      <c r="L3234" t="s">
        <v>13160</v>
      </c>
      <c r="M3234">
        <v>683</v>
      </c>
      <c r="N3234">
        <v>221</v>
      </c>
      <c r="O3234" t="s">
        <v>13161</v>
      </c>
      <c r="P3234">
        <v>1</v>
      </c>
      <c r="R3234" t="s">
        <v>13162</v>
      </c>
      <c r="S3234">
        <v>3</v>
      </c>
      <c r="T3234" t="s">
        <v>1265</v>
      </c>
      <c r="U3234" t="s">
        <v>1303</v>
      </c>
      <c r="V3234" t="s">
        <v>350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6457</v>
      </c>
      <c r="C3235">
        <v>59</v>
      </c>
      <c r="D3235">
        <v>97</v>
      </c>
      <c r="E3235">
        <v>53</v>
      </c>
      <c r="F3235">
        <v>499</v>
      </c>
      <c r="G3235" t="s">
        <v>13163</v>
      </c>
      <c r="H3235">
        <v>962</v>
      </c>
      <c r="J3235" t="s">
        <v>715</v>
      </c>
      <c r="K3235" t="s">
        <v>955</v>
      </c>
      <c r="L3235" t="s">
        <v>13164</v>
      </c>
      <c r="M3235">
        <v>2041</v>
      </c>
      <c r="N3235">
        <v>3465</v>
      </c>
      <c r="O3235" t="s">
        <v>4657</v>
      </c>
      <c r="P3235">
        <v>0</v>
      </c>
      <c r="Q3235" t="s">
        <v>13165</v>
      </c>
      <c r="R3235" t="s">
        <v>13166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13167</v>
      </c>
      <c r="C3236">
        <v>29</v>
      </c>
      <c r="D3236">
        <v>86</v>
      </c>
      <c r="E3236">
        <v>71</v>
      </c>
      <c r="F3236">
        <v>385</v>
      </c>
      <c r="G3236" t="s">
        <v>13168</v>
      </c>
      <c r="H3236">
        <v>795</v>
      </c>
      <c r="I3236">
        <v>15447</v>
      </c>
      <c r="J3236" t="s">
        <v>809</v>
      </c>
      <c r="K3236" t="s">
        <v>412</v>
      </c>
      <c r="L3236" t="s">
        <v>13169</v>
      </c>
      <c r="M3236">
        <v>2971</v>
      </c>
      <c r="N3236">
        <v>2655</v>
      </c>
      <c r="O3236" t="s">
        <v>7045</v>
      </c>
      <c r="P3236">
        <v>0</v>
      </c>
      <c r="Q3236" t="s">
        <v>13170</v>
      </c>
      <c r="R3236" t="s">
        <v>13171</v>
      </c>
      <c r="S3236">
        <v>85</v>
      </c>
      <c r="T3236" t="s">
        <v>37</v>
      </c>
      <c r="U3236" t="s">
        <v>38</v>
      </c>
      <c r="V3236" t="s">
        <v>350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13172</v>
      </c>
      <c r="C3237">
        <v>23</v>
      </c>
      <c r="D3237">
        <v>91</v>
      </c>
      <c r="E3237">
        <v>7</v>
      </c>
      <c r="F3237">
        <v>875</v>
      </c>
      <c r="G3237" t="s">
        <v>413</v>
      </c>
      <c r="H3237">
        <v>12000</v>
      </c>
      <c r="I3237">
        <v>19348</v>
      </c>
      <c r="J3237" t="s">
        <v>1188</v>
      </c>
      <c r="K3237" t="s">
        <v>203</v>
      </c>
      <c r="L3237" t="s">
        <v>13173</v>
      </c>
      <c r="M3237">
        <v>2941</v>
      </c>
      <c r="N3237">
        <v>16118</v>
      </c>
      <c r="O3237" t="s">
        <v>1174</v>
      </c>
      <c r="P3237">
        <v>2</v>
      </c>
      <c r="Q3237" t="s">
        <v>13174</v>
      </c>
      <c r="R3237" t="s">
        <v>13175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13176</v>
      </c>
      <c r="C3238">
        <v>22</v>
      </c>
      <c r="D3238">
        <v>90</v>
      </c>
      <c r="E3238">
        <v>0</v>
      </c>
      <c r="F3238">
        <v>617</v>
      </c>
      <c r="G3238" t="s">
        <v>713</v>
      </c>
      <c r="H3238">
        <v>806</v>
      </c>
      <c r="I3238">
        <v>100503</v>
      </c>
      <c r="J3238" t="s">
        <v>816</v>
      </c>
      <c r="K3238" t="s">
        <v>1012</v>
      </c>
      <c r="L3238" t="s">
        <v>13177</v>
      </c>
      <c r="M3238">
        <v>7759</v>
      </c>
      <c r="N3238">
        <v>3124</v>
      </c>
      <c r="O3238" t="s">
        <v>4646</v>
      </c>
      <c r="P3238">
        <v>2</v>
      </c>
      <c r="Q3238" t="s">
        <v>13178</v>
      </c>
      <c r="R3238" t="s">
        <v>13179</v>
      </c>
      <c r="S3238">
        <v>20</v>
      </c>
      <c r="T3238" t="s">
        <v>37</v>
      </c>
      <c r="U3238" t="s">
        <v>38</v>
      </c>
      <c r="V3238" t="s">
        <v>350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13180</v>
      </c>
      <c r="C3239">
        <v>43</v>
      </c>
      <c r="D3239">
        <v>90</v>
      </c>
      <c r="E3239">
        <v>8</v>
      </c>
      <c r="F3239">
        <v>495</v>
      </c>
      <c r="G3239" t="s">
        <v>1502</v>
      </c>
      <c r="H3239">
        <v>1000</v>
      </c>
      <c r="I3239">
        <v>92900</v>
      </c>
      <c r="J3239" t="s">
        <v>1188</v>
      </c>
      <c r="K3239" t="s">
        <v>650</v>
      </c>
      <c r="L3239" t="s">
        <v>13181</v>
      </c>
      <c r="M3239">
        <v>3662</v>
      </c>
      <c r="N3239">
        <v>3146</v>
      </c>
      <c r="O3239" t="s">
        <v>1186</v>
      </c>
      <c r="P3239">
        <v>1</v>
      </c>
      <c r="Q3239" t="s">
        <v>13182</v>
      </c>
      <c r="R3239" t="s">
        <v>13183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11788</v>
      </c>
      <c r="C3240">
        <v>16</v>
      </c>
      <c r="D3240">
        <v>94</v>
      </c>
      <c r="E3240">
        <v>50</v>
      </c>
      <c r="F3240">
        <v>422</v>
      </c>
      <c r="G3240" t="s">
        <v>9678</v>
      </c>
      <c r="H3240">
        <v>835</v>
      </c>
      <c r="I3240">
        <v>140987</v>
      </c>
      <c r="J3240" t="s">
        <v>1473</v>
      </c>
      <c r="K3240" t="s">
        <v>2628</v>
      </c>
      <c r="L3240" t="s">
        <v>13184</v>
      </c>
      <c r="M3240">
        <v>361</v>
      </c>
      <c r="N3240">
        <v>2519</v>
      </c>
      <c r="O3240" t="s">
        <v>13185</v>
      </c>
      <c r="P3240">
        <v>3</v>
      </c>
      <c r="R3240" t="s">
        <v>13186</v>
      </c>
      <c r="S3240">
        <v>4</v>
      </c>
      <c r="T3240" t="s">
        <v>37</v>
      </c>
      <c r="U3240" t="s">
        <v>182</v>
      </c>
      <c r="V3240" t="s">
        <v>84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13187</v>
      </c>
      <c r="C3241">
        <v>84</v>
      </c>
      <c r="D3241">
        <v>112</v>
      </c>
      <c r="E3241">
        <v>93</v>
      </c>
      <c r="F3241">
        <v>51</v>
      </c>
      <c r="G3241" t="s">
        <v>13188</v>
      </c>
      <c r="H3241">
        <v>147</v>
      </c>
      <c r="J3241" t="s">
        <v>933</v>
      </c>
      <c r="K3241" t="s">
        <v>13189</v>
      </c>
      <c r="L3241" t="s">
        <v>13190</v>
      </c>
      <c r="M3241">
        <v>5637</v>
      </c>
      <c r="N3241">
        <v>285</v>
      </c>
      <c r="O3241" t="s">
        <v>13191</v>
      </c>
      <c r="P3241">
        <v>0</v>
      </c>
      <c r="Q3241" t="s">
        <v>13192</v>
      </c>
      <c r="R3241" t="s">
        <v>13193</v>
      </c>
      <c r="S3241">
        <v>57</v>
      </c>
      <c r="T3241" t="s">
        <v>37</v>
      </c>
      <c r="U3241" t="s">
        <v>243</v>
      </c>
      <c r="V3241" t="s">
        <v>350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12662</v>
      </c>
      <c r="C3242">
        <v>4</v>
      </c>
      <c r="D3242">
        <v>85</v>
      </c>
      <c r="E3242">
        <v>7</v>
      </c>
      <c r="F3242">
        <v>240</v>
      </c>
      <c r="G3242" t="s">
        <v>4942</v>
      </c>
      <c r="H3242">
        <v>706</v>
      </c>
      <c r="J3242" t="s">
        <v>1361</v>
      </c>
      <c r="K3242" t="s">
        <v>3051</v>
      </c>
      <c r="L3242" t="s">
        <v>13194</v>
      </c>
      <c r="M3242">
        <v>1097</v>
      </c>
      <c r="N3242">
        <v>1936</v>
      </c>
      <c r="O3242" t="s">
        <v>13195</v>
      </c>
      <c r="P3242">
        <v>2</v>
      </c>
      <c r="Q3242" t="s">
        <v>13196</v>
      </c>
      <c r="R3242" t="s">
        <v>13197</v>
      </c>
      <c r="S3242">
        <v>10</v>
      </c>
      <c r="T3242" t="s">
        <v>37</v>
      </c>
      <c r="U3242" t="s">
        <v>38</v>
      </c>
      <c r="V3242" t="s">
        <v>350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13198</v>
      </c>
      <c r="C3243">
        <v>20</v>
      </c>
      <c r="D3243">
        <v>93</v>
      </c>
      <c r="E3243">
        <v>7</v>
      </c>
      <c r="F3243">
        <v>611</v>
      </c>
      <c r="G3243" t="s">
        <v>13199</v>
      </c>
      <c r="H3243">
        <v>906</v>
      </c>
      <c r="I3243">
        <v>5561</v>
      </c>
      <c r="J3243" t="s">
        <v>816</v>
      </c>
      <c r="K3243" t="s">
        <v>13200</v>
      </c>
      <c r="L3243" t="s">
        <v>13201</v>
      </c>
      <c r="M3243">
        <v>4995</v>
      </c>
      <c r="N3243">
        <v>4725</v>
      </c>
      <c r="O3243" t="s">
        <v>1157</v>
      </c>
      <c r="P3243">
        <v>1</v>
      </c>
      <c r="Q3243" t="s">
        <v>13202</v>
      </c>
      <c r="R3243" t="s">
        <v>13203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13204</v>
      </c>
      <c r="C3244">
        <v>71</v>
      </c>
      <c r="D3244">
        <v>104</v>
      </c>
      <c r="E3244">
        <v>275</v>
      </c>
      <c r="F3244">
        <v>102</v>
      </c>
      <c r="G3244" t="s">
        <v>13205</v>
      </c>
      <c r="H3244">
        <v>439</v>
      </c>
      <c r="I3244">
        <v>3607</v>
      </c>
      <c r="J3244" t="s">
        <v>1061</v>
      </c>
      <c r="K3244" t="s">
        <v>1116</v>
      </c>
      <c r="L3244" t="s">
        <v>13206</v>
      </c>
      <c r="M3244">
        <v>22753</v>
      </c>
      <c r="N3244">
        <v>940</v>
      </c>
      <c r="O3244" t="s">
        <v>13207</v>
      </c>
      <c r="P3244">
        <v>4</v>
      </c>
      <c r="Q3244" t="s">
        <v>13208</v>
      </c>
      <c r="R3244" t="s">
        <v>13209</v>
      </c>
      <c r="S3244">
        <v>94</v>
      </c>
      <c r="T3244" t="s">
        <v>37</v>
      </c>
      <c r="U3244" t="s">
        <v>1534</v>
      </c>
      <c r="V3244" t="s">
        <v>350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13210</v>
      </c>
      <c r="C3245">
        <v>102</v>
      </c>
      <c r="D3245">
        <v>94</v>
      </c>
      <c r="E3245">
        <v>10</v>
      </c>
      <c r="F3245">
        <v>72</v>
      </c>
      <c r="G3245" t="s">
        <v>13211</v>
      </c>
      <c r="H3245">
        <v>122</v>
      </c>
      <c r="J3245" t="s">
        <v>3330</v>
      </c>
      <c r="K3245" t="s">
        <v>13212</v>
      </c>
      <c r="L3245" t="s">
        <v>13213</v>
      </c>
      <c r="M3245">
        <v>11950</v>
      </c>
      <c r="N3245">
        <v>375</v>
      </c>
      <c r="O3245" t="s">
        <v>13214</v>
      </c>
      <c r="P3245">
        <v>0</v>
      </c>
      <c r="Q3245" t="s">
        <v>13215</v>
      </c>
      <c r="R3245" t="s">
        <v>13216</v>
      </c>
      <c r="S3245">
        <v>89</v>
      </c>
      <c r="T3245" t="s">
        <v>37</v>
      </c>
      <c r="U3245" t="s">
        <v>243</v>
      </c>
      <c r="V3245" t="s">
        <v>350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13217</v>
      </c>
      <c r="C3246">
        <v>27</v>
      </c>
      <c r="D3246">
        <v>85</v>
      </c>
      <c r="E3246">
        <v>0</v>
      </c>
      <c r="F3246">
        <v>742</v>
      </c>
      <c r="G3246" t="s">
        <v>494</v>
      </c>
      <c r="H3246">
        <v>11000</v>
      </c>
      <c r="I3246">
        <v>70527</v>
      </c>
      <c r="J3246" t="s">
        <v>1188</v>
      </c>
      <c r="K3246" t="s">
        <v>942</v>
      </c>
      <c r="L3246" t="s">
        <v>13218</v>
      </c>
      <c r="M3246">
        <v>7690</v>
      </c>
      <c r="N3246">
        <v>14656</v>
      </c>
      <c r="O3246" t="s">
        <v>797</v>
      </c>
      <c r="P3246">
        <v>6</v>
      </c>
      <c r="Q3246" t="s">
        <v>13219</v>
      </c>
      <c r="R3246" t="s">
        <v>13220</v>
      </c>
      <c r="S3246">
        <v>68</v>
      </c>
      <c r="T3246" t="s">
        <v>37</v>
      </c>
      <c r="U3246" t="s">
        <v>38</v>
      </c>
      <c r="V3246" t="s">
        <v>350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3272</v>
      </c>
      <c r="C3247">
        <v>62</v>
      </c>
      <c r="D3247">
        <v>99</v>
      </c>
      <c r="E3247">
        <v>71</v>
      </c>
      <c r="F3247">
        <v>126</v>
      </c>
      <c r="G3247" t="s">
        <v>13221</v>
      </c>
      <c r="H3247">
        <v>298</v>
      </c>
      <c r="J3247" t="s">
        <v>489</v>
      </c>
      <c r="K3247" t="s">
        <v>13222</v>
      </c>
      <c r="L3247" t="s">
        <v>13223</v>
      </c>
      <c r="M3247">
        <v>11285</v>
      </c>
      <c r="N3247">
        <v>934</v>
      </c>
      <c r="O3247" t="s">
        <v>13224</v>
      </c>
      <c r="P3247">
        <v>0</v>
      </c>
      <c r="Q3247" t="s">
        <v>13225</v>
      </c>
      <c r="R3247" t="s">
        <v>13226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13227</v>
      </c>
      <c r="C3248">
        <v>5</v>
      </c>
      <c r="D3248">
        <v>91</v>
      </c>
      <c r="E3248">
        <v>8</v>
      </c>
      <c r="F3248">
        <v>111</v>
      </c>
      <c r="G3248" t="s">
        <v>13228</v>
      </c>
      <c r="H3248">
        <v>485</v>
      </c>
      <c r="J3248" t="s">
        <v>3985</v>
      </c>
      <c r="K3248" t="s">
        <v>13229</v>
      </c>
      <c r="L3248" t="s">
        <v>13230</v>
      </c>
      <c r="M3248">
        <v>1642</v>
      </c>
      <c r="N3248">
        <v>964</v>
      </c>
      <c r="O3248" t="s">
        <v>13231</v>
      </c>
      <c r="P3248">
        <v>0</v>
      </c>
      <c r="R3248" t="s">
        <v>13232</v>
      </c>
      <c r="S3248">
        <v>11</v>
      </c>
      <c r="T3248" t="s">
        <v>37</v>
      </c>
      <c r="U3248" t="s">
        <v>182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13233</v>
      </c>
      <c r="C3249">
        <v>76</v>
      </c>
      <c r="D3249">
        <v>117</v>
      </c>
      <c r="E3249">
        <v>13</v>
      </c>
      <c r="F3249">
        <v>415</v>
      </c>
      <c r="G3249" t="s">
        <v>2157</v>
      </c>
      <c r="H3249">
        <v>5000</v>
      </c>
      <c r="J3249" t="s">
        <v>1861</v>
      </c>
      <c r="K3249" t="s">
        <v>900</v>
      </c>
      <c r="L3249" t="s">
        <v>13234</v>
      </c>
      <c r="M3249">
        <v>9585</v>
      </c>
      <c r="N3249">
        <v>7637</v>
      </c>
      <c r="O3249" t="s">
        <v>13235</v>
      </c>
      <c r="P3249">
        <v>1</v>
      </c>
      <c r="Q3249" t="s">
        <v>13236</v>
      </c>
      <c r="R3249" t="s">
        <v>13237</v>
      </c>
      <c r="S3249">
        <v>38</v>
      </c>
      <c r="T3249" t="s">
        <v>37</v>
      </c>
      <c r="U3249" t="s">
        <v>56</v>
      </c>
      <c r="V3249" t="s">
        <v>350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13238</v>
      </c>
      <c r="C3250">
        <v>8</v>
      </c>
      <c r="D3250">
        <v>85</v>
      </c>
      <c r="E3250">
        <v>0</v>
      </c>
      <c r="F3250">
        <v>196</v>
      </c>
      <c r="G3250" t="s">
        <v>845</v>
      </c>
      <c r="H3250">
        <v>1000</v>
      </c>
      <c r="J3250" t="s">
        <v>13239</v>
      </c>
      <c r="K3250" t="s">
        <v>5353</v>
      </c>
      <c r="L3250" t="s">
        <v>13240</v>
      </c>
      <c r="M3250">
        <v>162</v>
      </c>
      <c r="N3250">
        <v>2259</v>
      </c>
      <c r="O3250" t="s">
        <v>13241</v>
      </c>
      <c r="P3250">
        <v>0</v>
      </c>
      <c r="R3250" t="s">
        <v>13242</v>
      </c>
      <c r="S3250">
        <v>2</v>
      </c>
      <c r="T3250" t="s">
        <v>37</v>
      </c>
      <c r="U3250" t="s">
        <v>3480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11726</v>
      </c>
      <c r="C3251">
        <v>75</v>
      </c>
      <c r="D3251">
        <v>106</v>
      </c>
      <c r="E3251">
        <v>261</v>
      </c>
      <c r="F3251">
        <v>520</v>
      </c>
      <c r="G3251" t="s">
        <v>468</v>
      </c>
      <c r="H3251">
        <v>30000</v>
      </c>
      <c r="J3251" t="s">
        <v>1469</v>
      </c>
      <c r="K3251" t="s">
        <v>13243</v>
      </c>
      <c r="L3251" t="s">
        <v>13244</v>
      </c>
      <c r="M3251">
        <v>3075</v>
      </c>
      <c r="N3251">
        <v>31325</v>
      </c>
      <c r="O3251" t="s">
        <v>962</v>
      </c>
      <c r="P3251">
        <v>2</v>
      </c>
      <c r="Q3251" t="s">
        <v>13245</v>
      </c>
      <c r="R3251" t="s">
        <v>13246</v>
      </c>
      <c r="S3251">
        <v>31</v>
      </c>
      <c r="T3251" t="s">
        <v>37</v>
      </c>
      <c r="U3251" t="s">
        <v>435</v>
      </c>
      <c r="V3251" t="s">
        <v>350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13247</v>
      </c>
      <c r="C3252">
        <v>66</v>
      </c>
      <c r="D3252">
        <v>81</v>
      </c>
      <c r="E3252">
        <v>4</v>
      </c>
      <c r="F3252">
        <v>5</v>
      </c>
      <c r="G3252" t="s">
        <v>13248</v>
      </c>
      <c r="H3252">
        <v>63</v>
      </c>
      <c r="I3252">
        <v>11835</v>
      </c>
      <c r="J3252" t="s">
        <v>715</v>
      </c>
      <c r="K3252" t="s">
        <v>6429</v>
      </c>
      <c r="L3252" t="s">
        <v>13249</v>
      </c>
      <c r="M3252">
        <v>1920</v>
      </c>
      <c r="N3252">
        <v>81</v>
      </c>
      <c r="O3252" t="s">
        <v>13250</v>
      </c>
      <c r="P3252">
        <v>0</v>
      </c>
      <c r="Q3252" t="s">
        <v>13251</v>
      </c>
      <c r="R3252" t="s">
        <v>13252</v>
      </c>
      <c r="S3252">
        <v>7</v>
      </c>
      <c r="T3252" t="s">
        <v>6435</v>
      </c>
      <c r="U3252" t="s">
        <v>6436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13253</v>
      </c>
      <c r="C3253">
        <v>31</v>
      </c>
      <c r="D3253">
        <v>100</v>
      </c>
      <c r="E3253">
        <v>98</v>
      </c>
      <c r="F3253">
        <v>95</v>
      </c>
      <c r="G3253" t="s">
        <v>136</v>
      </c>
      <c r="H3253">
        <v>1000</v>
      </c>
      <c r="J3253" t="s">
        <v>13254</v>
      </c>
      <c r="K3253" t="s">
        <v>13255</v>
      </c>
      <c r="L3253" t="s">
        <v>13256</v>
      </c>
      <c r="M3253">
        <v>1250</v>
      </c>
      <c r="N3253">
        <v>2227</v>
      </c>
      <c r="O3253" t="s">
        <v>13257</v>
      </c>
      <c r="P3253">
        <v>1</v>
      </c>
      <c r="Q3253" t="s">
        <v>13258</v>
      </c>
      <c r="R3253" t="s">
        <v>13259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2460</v>
      </c>
      <c r="C3254">
        <v>32</v>
      </c>
      <c r="D3254">
        <v>90</v>
      </c>
      <c r="E3254">
        <v>110</v>
      </c>
      <c r="F3254">
        <v>711</v>
      </c>
      <c r="G3254" t="s">
        <v>620</v>
      </c>
      <c r="H3254">
        <v>1000</v>
      </c>
      <c r="J3254" t="s">
        <v>1963</v>
      </c>
      <c r="K3254" t="s">
        <v>252</v>
      </c>
      <c r="L3254" t="s">
        <v>13260</v>
      </c>
      <c r="M3254">
        <v>5715</v>
      </c>
      <c r="N3254">
        <v>3937</v>
      </c>
      <c r="O3254" t="s">
        <v>8380</v>
      </c>
      <c r="P3254">
        <v>4</v>
      </c>
      <c r="Q3254" t="s">
        <v>13261</v>
      </c>
      <c r="R3254" t="s">
        <v>13262</v>
      </c>
      <c r="S3254">
        <v>60</v>
      </c>
      <c r="T3254" t="s">
        <v>37</v>
      </c>
      <c r="U3254" t="s">
        <v>38</v>
      </c>
      <c r="V3254" t="s">
        <v>350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13263</v>
      </c>
      <c r="C3255">
        <v>17</v>
      </c>
      <c r="D3255">
        <v>116</v>
      </c>
      <c r="E3255">
        <v>24</v>
      </c>
      <c r="F3255">
        <v>46</v>
      </c>
      <c r="G3255" t="s">
        <v>13264</v>
      </c>
      <c r="H3255">
        <v>183</v>
      </c>
      <c r="J3255" t="s">
        <v>151</v>
      </c>
      <c r="K3255" t="s">
        <v>12427</v>
      </c>
      <c r="L3255" t="s">
        <v>13265</v>
      </c>
      <c r="M3255">
        <v>2223</v>
      </c>
      <c r="N3255">
        <v>428</v>
      </c>
      <c r="O3255" t="s">
        <v>13266</v>
      </c>
      <c r="P3255">
        <v>2</v>
      </c>
      <c r="Q3255" t="s">
        <v>13267</v>
      </c>
      <c r="R3255" t="s">
        <v>13268</v>
      </c>
      <c r="S3255">
        <v>27</v>
      </c>
      <c r="T3255" t="s">
        <v>37</v>
      </c>
      <c r="U3255" t="s">
        <v>182</v>
      </c>
      <c r="V3255" t="s">
        <v>350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13269</v>
      </c>
      <c r="C3256">
        <v>4</v>
      </c>
      <c r="D3256">
        <v>84</v>
      </c>
      <c r="E3256">
        <v>5</v>
      </c>
      <c r="F3256">
        <v>482</v>
      </c>
      <c r="G3256" t="s">
        <v>13270</v>
      </c>
      <c r="H3256">
        <v>670</v>
      </c>
      <c r="J3256" t="s">
        <v>809</v>
      </c>
      <c r="K3256" t="s">
        <v>8405</v>
      </c>
      <c r="L3256" t="s">
        <v>13271</v>
      </c>
      <c r="M3256">
        <v>553</v>
      </c>
      <c r="N3256">
        <v>2739</v>
      </c>
      <c r="O3256" t="s">
        <v>3377</v>
      </c>
      <c r="P3256">
        <v>5</v>
      </c>
      <c r="R3256" t="s">
        <v>13272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6393</v>
      </c>
      <c r="C3257">
        <v>152</v>
      </c>
      <c r="D3257">
        <v>135</v>
      </c>
      <c r="E3257">
        <v>419</v>
      </c>
      <c r="F3257">
        <v>7</v>
      </c>
      <c r="G3257" t="s">
        <v>11351</v>
      </c>
      <c r="H3257">
        <v>398</v>
      </c>
      <c r="I3257">
        <v>128486</v>
      </c>
      <c r="J3257" t="s">
        <v>2461</v>
      </c>
      <c r="K3257" t="s">
        <v>4679</v>
      </c>
      <c r="L3257" t="s">
        <v>13273</v>
      </c>
      <c r="M3257">
        <v>26156</v>
      </c>
      <c r="N3257">
        <v>569</v>
      </c>
      <c r="O3257" t="s">
        <v>13274</v>
      </c>
      <c r="P3257">
        <v>0</v>
      </c>
      <c r="Q3257" t="s">
        <v>13275</v>
      </c>
      <c r="R3257" t="s">
        <v>13276</v>
      </c>
      <c r="S3257">
        <v>74</v>
      </c>
      <c r="T3257" t="s">
        <v>10486</v>
      </c>
      <c r="U3257" t="s">
        <v>3480</v>
      </c>
      <c r="V3257" t="s">
        <v>350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10792</v>
      </c>
      <c r="C3258">
        <v>129</v>
      </c>
      <c r="D3258">
        <v>84</v>
      </c>
      <c r="E3258">
        <v>36</v>
      </c>
      <c r="F3258">
        <v>899</v>
      </c>
      <c r="G3258" t="s">
        <v>9435</v>
      </c>
      <c r="H3258">
        <v>1000</v>
      </c>
      <c r="J3258" t="s">
        <v>3330</v>
      </c>
      <c r="K3258" t="s">
        <v>1276</v>
      </c>
      <c r="L3258" t="s">
        <v>13277</v>
      </c>
      <c r="M3258">
        <v>7286</v>
      </c>
      <c r="N3258">
        <v>4686</v>
      </c>
      <c r="O3258" t="s">
        <v>1717</v>
      </c>
      <c r="P3258">
        <v>0</v>
      </c>
      <c r="Q3258" t="s">
        <v>13278</v>
      </c>
      <c r="R3258" t="s">
        <v>13279</v>
      </c>
      <c r="S3258">
        <v>75</v>
      </c>
      <c r="T3258" t="s">
        <v>37</v>
      </c>
      <c r="U3258" t="s">
        <v>38</v>
      </c>
      <c r="V3258" t="s">
        <v>350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13280</v>
      </c>
      <c r="C3259">
        <v>15</v>
      </c>
      <c r="D3259">
        <v>89</v>
      </c>
      <c r="E3259">
        <v>3</v>
      </c>
      <c r="F3259">
        <v>499</v>
      </c>
      <c r="G3259" t="s">
        <v>416</v>
      </c>
      <c r="H3259">
        <v>764</v>
      </c>
      <c r="J3259" t="s">
        <v>13281</v>
      </c>
      <c r="K3259" t="s">
        <v>1331</v>
      </c>
      <c r="L3259" t="s">
        <v>13282</v>
      </c>
      <c r="M3259">
        <v>3015</v>
      </c>
      <c r="N3259">
        <v>2876</v>
      </c>
      <c r="O3259" t="s">
        <v>10426</v>
      </c>
      <c r="P3259">
        <v>1</v>
      </c>
      <c r="Q3259" t="s">
        <v>13283</v>
      </c>
      <c r="R3259" t="s">
        <v>13284</v>
      </c>
      <c r="S3259">
        <v>27</v>
      </c>
      <c r="T3259" t="s">
        <v>37</v>
      </c>
      <c r="U3259" t="s">
        <v>182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4335</v>
      </c>
      <c r="C3260">
        <v>248</v>
      </c>
      <c r="D3260">
        <v>107</v>
      </c>
      <c r="E3260">
        <v>99</v>
      </c>
      <c r="F3260">
        <v>452</v>
      </c>
      <c r="G3260" t="s">
        <v>6839</v>
      </c>
      <c r="H3260">
        <v>17000</v>
      </c>
      <c r="I3260">
        <v>16025394</v>
      </c>
      <c r="J3260" t="s">
        <v>715</v>
      </c>
      <c r="K3260" t="s">
        <v>331</v>
      </c>
      <c r="L3260" t="s">
        <v>13285</v>
      </c>
      <c r="M3260">
        <v>131180</v>
      </c>
      <c r="N3260">
        <v>18983</v>
      </c>
      <c r="O3260" t="s">
        <v>865</v>
      </c>
      <c r="P3260">
        <v>6</v>
      </c>
      <c r="Q3260" t="s">
        <v>13286</v>
      </c>
      <c r="R3260" t="s">
        <v>13287</v>
      </c>
      <c r="S3260">
        <v>220</v>
      </c>
      <c r="T3260" t="s">
        <v>37</v>
      </c>
      <c r="U3260" t="s">
        <v>38</v>
      </c>
      <c r="V3260" t="s">
        <v>350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13288</v>
      </c>
      <c r="C3261">
        <v>52</v>
      </c>
      <c r="D3261">
        <v>144</v>
      </c>
      <c r="E3261">
        <v>0</v>
      </c>
      <c r="F3261">
        <v>195</v>
      </c>
      <c r="G3261" t="s">
        <v>13289</v>
      </c>
      <c r="H3261">
        <v>786</v>
      </c>
      <c r="I3261">
        <v>2483955</v>
      </c>
      <c r="J3261" t="s">
        <v>151</v>
      </c>
      <c r="K3261" t="s">
        <v>10710</v>
      </c>
      <c r="L3261" t="s">
        <v>13290</v>
      </c>
      <c r="M3261">
        <v>8369</v>
      </c>
      <c r="N3261">
        <v>1674</v>
      </c>
      <c r="O3261" t="s">
        <v>13291</v>
      </c>
      <c r="P3261">
        <v>0</v>
      </c>
      <c r="Q3261" t="s">
        <v>13292</v>
      </c>
      <c r="R3261" t="s">
        <v>13293</v>
      </c>
      <c r="S3261">
        <v>165</v>
      </c>
      <c r="T3261" t="s">
        <v>37</v>
      </c>
      <c r="U3261" t="s">
        <v>38</v>
      </c>
      <c r="V3261" t="s">
        <v>350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1413</v>
      </c>
      <c r="C3262">
        <v>55</v>
      </c>
      <c r="D3262">
        <v>98</v>
      </c>
      <c r="E3262">
        <v>41</v>
      </c>
      <c r="F3262">
        <v>525</v>
      </c>
      <c r="G3262" t="s">
        <v>3051</v>
      </c>
      <c r="H3262">
        <v>723</v>
      </c>
      <c r="I3262">
        <v>57176582</v>
      </c>
      <c r="J3262" t="s">
        <v>809</v>
      </c>
      <c r="K3262" t="s">
        <v>1669</v>
      </c>
      <c r="L3262" t="s">
        <v>13294</v>
      </c>
      <c r="M3262">
        <v>27492</v>
      </c>
      <c r="N3262">
        <v>3939</v>
      </c>
      <c r="O3262" t="s">
        <v>11554</v>
      </c>
      <c r="P3262">
        <v>1</v>
      </c>
      <c r="Q3262" t="s">
        <v>13295</v>
      </c>
      <c r="R3262" t="s">
        <v>13296</v>
      </c>
      <c r="S3262">
        <v>84</v>
      </c>
      <c r="T3262" t="s">
        <v>37</v>
      </c>
      <c r="U3262" t="s">
        <v>38</v>
      </c>
      <c r="V3262" t="s">
        <v>350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13297</v>
      </c>
      <c r="C3263">
        <v>30</v>
      </c>
      <c r="D3263">
        <v>94</v>
      </c>
      <c r="E3263">
        <v>9</v>
      </c>
      <c r="F3263">
        <v>262</v>
      </c>
      <c r="G3263" t="s">
        <v>391</v>
      </c>
      <c r="H3263">
        <v>4000</v>
      </c>
      <c r="J3263" t="s">
        <v>282</v>
      </c>
      <c r="K3263" t="s">
        <v>722</v>
      </c>
      <c r="L3263" t="s">
        <v>13298</v>
      </c>
      <c r="M3263">
        <v>12372</v>
      </c>
      <c r="N3263">
        <v>9432</v>
      </c>
      <c r="O3263" t="s">
        <v>13299</v>
      </c>
      <c r="P3263">
        <v>1</v>
      </c>
      <c r="Q3263" t="s">
        <v>13300</v>
      </c>
      <c r="R3263" t="s">
        <v>13301</v>
      </c>
      <c r="S3263">
        <v>42</v>
      </c>
      <c r="T3263" t="s">
        <v>37</v>
      </c>
      <c r="U3263" t="s">
        <v>182</v>
      </c>
      <c r="V3263" t="s">
        <v>350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5838</v>
      </c>
      <c r="C3264">
        <v>130</v>
      </c>
      <c r="D3264">
        <v>117</v>
      </c>
      <c r="E3264">
        <v>43</v>
      </c>
      <c r="F3264">
        <v>244</v>
      </c>
      <c r="G3264" t="s">
        <v>13302</v>
      </c>
      <c r="H3264">
        <v>742</v>
      </c>
      <c r="I3264">
        <v>43100000</v>
      </c>
      <c r="J3264" t="s">
        <v>50</v>
      </c>
      <c r="K3264" t="s">
        <v>7965</v>
      </c>
      <c r="L3264" t="s">
        <v>13303</v>
      </c>
      <c r="M3264">
        <v>75280</v>
      </c>
      <c r="N3264">
        <v>2127</v>
      </c>
      <c r="O3264" t="s">
        <v>577</v>
      </c>
      <c r="P3264">
        <v>0</v>
      </c>
      <c r="Q3264" t="s">
        <v>13304</v>
      </c>
      <c r="R3264" t="s">
        <v>13305</v>
      </c>
      <c r="S3264">
        <v>267</v>
      </c>
      <c r="T3264" t="s">
        <v>37</v>
      </c>
      <c r="U3264" t="s">
        <v>56</v>
      </c>
      <c r="V3264" t="s">
        <v>3822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13306</v>
      </c>
      <c r="C3265">
        <v>29</v>
      </c>
      <c r="D3265">
        <v>102</v>
      </c>
      <c r="E3265">
        <v>7</v>
      </c>
      <c r="F3265">
        <v>1000</v>
      </c>
      <c r="G3265" t="s">
        <v>6096</v>
      </c>
      <c r="H3265">
        <v>31000</v>
      </c>
      <c r="J3265" t="s">
        <v>2312</v>
      </c>
      <c r="K3265" t="s">
        <v>9395</v>
      </c>
      <c r="L3265" t="s">
        <v>13307</v>
      </c>
      <c r="M3265">
        <v>5865</v>
      </c>
      <c r="N3265">
        <v>35634</v>
      </c>
      <c r="O3265" t="s">
        <v>3700</v>
      </c>
      <c r="P3265">
        <v>7</v>
      </c>
      <c r="Q3265" t="s">
        <v>13308</v>
      </c>
      <c r="R3265" t="s">
        <v>13309</v>
      </c>
      <c r="S3265">
        <v>12</v>
      </c>
      <c r="T3265" t="s">
        <v>37</v>
      </c>
      <c r="U3265" t="s">
        <v>56</v>
      </c>
      <c r="V3265" t="s">
        <v>350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9804</v>
      </c>
      <c r="C3266">
        <v>447</v>
      </c>
      <c r="D3266">
        <v>127</v>
      </c>
      <c r="E3266">
        <v>0</v>
      </c>
      <c r="F3266">
        <v>319</v>
      </c>
      <c r="G3266" t="s">
        <v>13310</v>
      </c>
      <c r="H3266">
        <v>678</v>
      </c>
      <c r="I3266">
        <v>225377</v>
      </c>
      <c r="J3266" t="s">
        <v>151</v>
      </c>
      <c r="K3266" t="s">
        <v>3826</v>
      </c>
      <c r="L3266" t="s">
        <v>13311</v>
      </c>
      <c r="M3266">
        <v>70382</v>
      </c>
      <c r="N3266">
        <v>1557</v>
      </c>
      <c r="O3266" t="s">
        <v>13312</v>
      </c>
      <c r="P3266">
        <v>1</v>
      </c>
      <c r="Q3266" t="s">
        <v>13313</v>
      </c>
      <c r="R3266" t="s">
        <v>13314</v>
      </c>
      <c r="S3266">
        <v>190</v>
      </c>
      <c r="T3266" t="s">
        <v>726</v>
      </c>
      <c r="U3266" t="s">
        <v>727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13315</v>
      </c>
      <c r="C3267">
        <v>66</v>
      </c>
      <c r="D3267">
        <v>98</v>
      </c>
      <c r="E3267">
        <v>17</v>
      </c>
      <c r="F3267">
        <v>770</v>
      </c>
      <c r="G3267" t="s">
        <v>5193</v>
      </c>
      <c r="H3267">
        <v>1000</v>
      </c>
      <c r="I3267">
        <v>14114488</v>
      </c>
      <c r="J3267" t="s">
        <v>3330</v>
      </c>
      <c r="K3267" t="s">
        <v>1053</v>
      </c>
      <c r="L3267" t="s">
        <v>13316</v>
      </c>
      <c r="M3267">
        <v>13190</v>
      </c>
      <c r="N3267">
        <v>3827</v>
      </c>
      <c r="O3267" t="s">
        <v>5191</v>
      </c>
      <c r="P3267">
        <v>0</v>
      </c>
      <c r="Q3267" t="s">
        <v>13317</v>
      </c>
      <c r="R3267" t="s">
        <v>13318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13319</v>
      </c>
      <c r="C3268">
        <v>18</v>
      </c>
      <c r="D3268">
        <v>88</v>
      </c>
      <c r="E3268">
        <v>6</v>
      </c>
      <c r="F3268">
        <v>200</v>
      </c>
      <c r="G3268" t="s">
        <v>8288</v>
      </c>
      <c r="H3268">
        <v>557</v>
      </c>
      <c r="J3268" t="s">
        <v>3551</v>
      </c>
      <c r="K3268" t="s">
        <v>4795</v>
      </c>
      <c r="L3268" t="s">
        <v>13320</v>
      </c>
      <c r="M3268">
        <v>1763</v>
      </c>
      <c r="N3268">
        <v>1702</v>
      </c>
      <c r="O3268" t="s">
        <v>13321</v>
      </c>
      <c r="P3268">
        <v>0</v>
      </c>
      <c r="Q3268" t="s">
        <v>13322</v>
      </c>
      <c r="R3268" t="s">
        <v>13323</v>
      </c>
      <c r="S3268">
        <v>26</v>
      </c>
      <c r="T3268" t="s">
        <v>37</v>
      </c>
      <c r="U3268" t="s">
        <v>38</v>
      </c>
      <c r="V3268" t="s">
        <v>350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13324</v>
      </c>
      <c r="C3269">
        <v>61</v>
      </c>
      <c r="D3269">
        <v>197</v>
      </c>
      <c r="E3269">
        <v>176</v>
      </c>
      <c r="F3269">
        <v>760</v>
      </c>
      <c r="G3269" t="s">
        <v>12341</v>
      </c>
      <c r="H3269">
        <v>924</v>
      </c>
      <c r="I3269">
        <v>46300000</v>
      </c>
      <c r="J3269" t="s">
        <v>696</v>
      </c>
      <c r="K3269" t="s">
        <v>1317</v>
      </c>
      <c r="L3269" t="s">
        <v>13325</v>
      </c>
      <c r="M3269">
        <v>29323</v>
      </c>
      <c r="N3269">
        <v>4109</v>
      </c>
      <c r="O3269" t="s">
        <v>13326</v>
      </c>
      <c r="P3269">
        <v>0</v>
      </c>
      <c r="Q3269" t="s">
        <v>13327</v>
      </c>
      <c r="R3269" t="s">
        <v>13328</v>
      </c>
      <c r="S3269">
        <v>344</v>
      </c>
      <c r="T3269" t="s">
        <v>37</v>
      </c>
      <c r="U3269" t="s">
        <v>38</v>
      </c>
      <c r="V3269" t="s">
        <v>3822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13329</v>
      </c>
      <c r="C3270">
        <v>232</v>
      </c>
      <c r="D3270">
        <v>121</v>
      </c>
      <c r="E3270">
        <v>0</v>
      </c>
      <c r="F3270">
        <v>82</v>
      </c>
      <c r="G3270" t="s">
        <v>11414</v>
      </c>
      <c r="H3270">
        <v>148</v>
      </c>
      <c r="I3270">
        <v>12899702</v>
      </c>
      <c r="J3270" t="s">
        <v>13330</v>
      </c>
      <c r="K3270" t="s">
        <v>13331</v>
      </c>
      <c r="L3270" t="s">
        <v>13332</v>
      </c>
      <c r="M3270">
        <v>76681</v>
      </c>
      <c r="N3270">
        <v>448</v>
      </c>
      <c r="O3270" t="s">
        <v>13333</v>
      </c>
      <c r="P3270">
        <v>1</v>
      </c>
      <c r="Q3270" t="s">
        <v>13334</v>
      </c>
      <c r="R3270" t="s">
        <v>13335</v>
      </c>
      <c r="S3270">
        <v>228</v>
      </c>
      <c r="T3270" t="s">
        <v>1265</v>
      </c>
      <c r="U3270" t="s">
        <v>1534</v>
      </c>
      <c r="V3270" t="s">
        <v>350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13336</v>
      </c>
      <c r="C3271">
        <v>62</v>
      </c>
      <c r="D3271">
        <v>90</v>
      </c>
      <c r="E3271">
        <v>0</v>
      </c>
      <c r="F3271">
        <v>123</v>
      </c>
      <c r="G3271" t="s">
        <v>11154</v>
      </c>
      <c r="H3271">
        <v>187</v>
      </c>
      <c r="J3271" t="s">
        <v>13337</v>
      </c>
      <c r="K3271" t="s">
        <v>13338</v>
      </c>
      <c r="L3271" t="s">
        <v>13339</v>
      </c>
      <c r="M3271">
        <v>23516</v>
      </c>
      <c r="N3271">
        <v>646</v>
      </c>
      <c r="O3271" t="s">
        <v>13340</v>
      </c>
      <c r="P3271">
        <v>0</v>
      </c>
      <c r="Q3271" t="s">
        <v>13341</v>
      </c>
      <c r="R3271" t="s">
        <v>13342</v>
      </c>
      <c r="S3271">
        <v>147</v>
      </c>
      <c r="T3271" t="s">
        <v>37</v>
      </c>
      <c r="U3271" t="s">
        <v>182</v>
      </c>
      <c r="V3271" t="s">
        <v>350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5691</v>
      </c>
      <c r="C3272">
        <v>106</v>
      </c>
      <c r="D3272">
        <v>89</v>
      </c>
      <c r="E3272">
        <v>100</v>
      </c>
      <c r="F3272">
        <v>327</v>
      </c>
      <c r="G3272" t="s">
        <v>1095</v>
      </c>
      <c r="H3272">
        <v>33000</v>
      </c>
      <c r="I3272">
        <v>113155</v>
      </c>
      <c r="J3272" t="s">
        <v>912</v>
      </c>
      <c r="K3272" t="s">
        <v>13343</v>
      </c>
      <c r="L3272" t="s">
        <v>13344</v>
      </c>
      <c r="M3272">
        <v>9006</v>
      </c>
      <c r="N3272">
        <v>34398</v>
      </c>
      <c r="O3272" t="s">
        <v>5694</v>
      </c>
      <c r="P3272">
        <v>7</v>
      </c>
      <c r="Q3272" t="s">
        <v>13345</v>
      </c>
      <c r="R3272" t="s">
        <v>13346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2990</v>
      </c>
      <c r="C3273">
        <v>56</v>
      </c>
      <c r="D3273">
        <v>104</v>
      </c>
      <c r="E3273">
        <v>12</v>
      </c>
      <c r="F3273">
        <v>1000</v>
      </c>
      <c r="G3273" t="s">
        <v>254</v>
      </c>
      <c r="H3273">
        <v>21000</v>
      </c>
      <c r="I3273">
        <v>2600000</v>
      </c>
      <c r="J3273" t="s">
        <v>1469</v>
      </c>
      <c r="K3273" t="s">
        <v>86</v>
      </c>
      <c r="L3273" t="s">
        <v>13347</v>
      </c>
      <c r="M3273">
        <v>11612</v>
      </c>
      <c r="N3273">
        <v>23962</v>
      </c>
      <c r="O3273" t="s">
        <v>142</v>
      </c>
      <c r="P3273">
        <v>3</v>
      </c>
      <c r="Q3273" t="s">
        <v>13348</v>
      </c>
      <c r="R3273" t="s">
        <v>13349</v>
      </c>
      <c r="S3273">
        <v>88</v>
      </c>
      <c r="T3273" t="s">
        <v>37</v>
      </c>
      <c r="U3273" t="s">
        <v>56</v>
      </c>
      <c r="V3273" t="s">
        <v>350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12466</v>
      </c>
      <c r="C3274">
        <v>48</v>
      </c>
      <c r="D3274">
        <v>94</v>
      </c>
      <c r="E3274">
        <v>43</v>
      </c>
      <c r="F3274">
        <v>129</v>
      </c>
      <c r="G3274" t="s">
        <v>13350</v>
      </c>
      <c r="H3274">
        <v>826</v>
      </c>
      <c r="J3274" t="s">
        <v>2690</v>
      </c>
      <c r="K3274" t="s">
        <v>672</v>
      </c>
      <c r="L3274" t="s">
        <v>13351</v>
      </c>
      <c r="M3274">
        <v>4486</v>
      </c>
      <c r="N3274">
        <v>1586</v>
      </c>
      <c r="O3274" t="s">
        <v>13352</v>
      </c>
      <c r="P3274">
        <v>4</v>
      </c>
      <c r="Q3274" t="s">
        <v>13353</v>
      </c>
      <c r="R3274" t="s">
        <v>13354</v>
      </c>
      <c r="S3274">
        <v>38</v>
      </c>
      <c r="T3274" t="s">
        <v>37</v>
      </c>
      <c r="U3274" t="s">
        <v>38</v>
      </c>
      <c r="V3274" t="s">
        <v>350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13355</v>
      </c>
      <c r="C3275">
        <v>41</v>
      </c>
      <c r="D3275">
        <v>90</v>
      </c>
      <c r="E3275">
        <v>116</v>
      </c>
      <c r="F3275">
        <v>303</v>
      </c>
      <c r="G3275" t="s">
        <v>13356</v>
      </c>
      <c r="H3275">
        <v>594</v>
      </c>
      <c r="I3275">
        <v>1602466</v>
      </c>
      <c r="J3275" t="s">
        <v>13357</v>
      </c>
      <c r="K3275" t="s">
        <v>13358</v>
      </c>
      <c r="L3275" t="s">
        <v>13359</v>
      </c>
      <c r="M3275">
        <v>9673</v>
      </c>
      <c r="N3275">
        <v>1836</v>
      </c>
      <c r="O3275" t="s">
        <v>6833</v>
      </c>
      <c r="P3275">
        <v>0</v>
      </c>
      <c r="Q3275" t="s">
        <v>13360</v>
      </c>
      <c r="R3275" t="s">
        <v>13361</v>
      </c>
      <c r="S3275">
        <v>106</v>
      </c>
      <c r="T3275" t="s">
        <v>37</v>
      </c>
      <c r="U3275" t="s">
        <v>3398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11133</v>
      </c>
      <c r="C3276">
        <v>439</v>
      </c>
      <c r="D3276">
        <v>130</v>
      </c>
      <c r="E3276">
        <v>3000</v>
      </c>
      <c r="F3276">
        <v>844</v>
      </c>
      <c r="G3276" t="s">
        <v>76</v>
      </c>
      <c r="H3276">
        <v>10000</v>
      </c>
      <c r="I3276">
        <v>3029870</v>
      </c>
      <c r="J3276" t="s">
        <v>901</v>
      </c>
      <c r="K3276" t="s">
        <v>156</v>
      </c>
      <c r="L3276" t="s">
        <v>13362</v>
      </c>
      <c r="M3276">
        <v>128729</v>
      </c>
      <c r="N3276">
        <v>15835</v>
      </c>
      <c r="O3276" t="s">
        <v>1514</v>
      </c>
      <c r="P3276">
        <v>1</v>
      </c>
      <c r="Q3276" t="s">
        <v>13363</v>
      </c>
      <c r="R3276" t="s">
        <v>13364</v>
      </c>
      <c r="S3276">
        <v>551</v>
      </c>
      <c r="T3276" t="s">
        <v>37</v>
      </c>
      <c r="U3276" t="s">
        <v>5497</v>
      </c>
      <c r="V3276" t="s">
        <v>350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13365</v>
      </c>
      <c r="C3277">
        <v>54</v>
      </c>
      <c r="D3277">
        <v>92</v>
      </c>
      <c r="E3277">
        <v>25</v>
      </c>
      <c r="F3277">
        <v>110</v>
      </c>
      <c r="G3277" t="s">
        <v>5249</v>
      </c>
      <c r="H3277">
        <v>509</v>
      </c>
      <c r="J3277" t="s">
        <v>13366</v>
      </c>
      <c r="K3277" t="s">
        <v>314</v>
      </c>
      <c r="L3277" t="s">
        <v>13367</v>
      </c>
      <c r="M3277">
        <v>13003</v>
      </c>
      <c r="N3277">
        <v>1248</v>
      </c>
      <c r="O3277" t="s">
        <v>13368</v>
      </c>
      <c r="P3277">
        <v>0</v>
      </c>
      <c r="Q3277" t="s">
        <v>13369</v>
      </c>
      <c r="R3277" t="s">
        <v>13370</v>
      </c>
      <c r="S3277">
        <v>80</v>
      </c>
      <c r="T3277" t="s">
        <v>37</v>
      </c>
      <c r="U3277" t="s">
        <v>243</v>
      </c>
      <c r="V3277" t="s">
        <v>84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13371</v>
      </c>
      <c r="C3278">
        <v>50</v>
      </c>
      <c r="D3278">
        <v>176</v>
      </c>
      <c r="E3278">
        <v>147</v>
      </c>
      <c r="F3278">
        <v>1000</v>
      </c>
      <c r="G3278" t="s">
        <v>13372</v>
      </c>
      <c r="H3278">
        <v>8000</v>
      </c>
      <c r="I3278">
        <v>3047539</v>
      </c>
      <c r="J3278" t="s">
        <v>151</v>
      </c>
      <c r="K3278" t="s">
        <v>12492</v>
      </c>
      <c r="L3278" t="s">
        <v>13373</v>
      </c>
      <c r="M3278">
        <v>42296</v>
      </c>
      <c r="N3278">
        <v>13762</v>
      </c>
      <c r="O3278" t="s">
        <v>13374</v>
      </c>
      <c r="P3278">
        <v>4</v>
      </c>
      <c r="Q3278" t="s">
        <v>13375</v>
      </c>
      <c r="R3278" t="s">
        <v>13376</v>
      </c>
      <c r="S3278">
        <v>286</v>
      </c>
      <c r="T3278" t="s">
        <v>3397</v>
      </c>
      <c r="U3278" t="s">
        <v>3398</v>
      </c>
      <c r="V3278" t="s">
        <v>2616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133</v>
      </c>
      <c r="C3279">
        <v>392</v>
      </c>
      <c r="D3279">
        <v>116</v>
      </c>
      <c r="E3279">
        <v>0</v>
      </c>
      <c r="F3279">
        <v>513</v>
      </c>
      <c r="G3279" t="s">
        <v>6173</v>
      </c>
      <c r="H3279">
        <v>1000</v>
      </c>
      <c r="I3279">
        <v>78900000</v>
      </c>
      <c r="J3279" t="s">
        <v>8008</v>
      </c>
      <c r="K3279" t="s">
        <v>1053</v>
      </c>
      <c r="L3279" t="s">
        <v>13377</v>
      </c>
      <c r="M3279">
        <v>563827</v>
      </c>
      <c r="N3279">
        <v>2524</v>
      </c>
      <c r="O3279" t="s">
        <v>13378</v>
      </c>
      <c r="P3279">
        <v>0</v>
      </c>
      <c r="Q3279" t="s">
        <v>13379</v>
      </c>
      <c r="R3279" t="s">
        <v>13380</v>
      </c>
      <c r="S3279">
        <v>1110</v>
      </c>
      <c r="T3279" t="s">
        <v>37</v>
      </c>
      <c r="U3279" t="s">
        <v>56</v>
      </c>
      <c r="V3279" t="s">
        <v>350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5190</v>
      </c>
      <c r="C3280">
        <v>277</v>
      </c>
      <c r="D3280">
        <v>88</v>
      </c>
      <c r="E3280">
        <v>365</v>
      </c>
      <c r="F3280">
        <v>177</v>
      </c>
      <c r="G3280" t="s">
        <v>13381</v>
      </c>
      <c r="H3280">
        <v>383</v>
      </c>
      <c r="I3280">
        <v>30859000</v>
      </c>
      <c r="J3280" t="s">
        <v>3330</v>
      </c>
      <c r="K3280" t="s">
        <v>8660</v>
      </c>
      <c r="L3280" t="s">
        <v>13382</v>
      </c>
      <c r="M3280">
        <v>96410</v>
      </c>
      <c r="N3280">
        <v>1094</v>
      </c>
      <c r="O3280" t="s">
        <v>13383</v>
      </c>
      <c r="P3280">
        <v>0</v>
      </c>
      <c r="Q3280" t="s">
        <v>13384</v>
      </c>
      <c r="R3280" t="s">
        <v>13385</v>
      </c>
      <c r="S3280">
        <v>826</v>
      </c>
      <c r="T3280" t="s">
        <v>37</v>
      </c>
      <c r="U3280" t="s">
        <v>38</v>
      </c>
      <c r="V3280" t="s">
        <v>350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13386</v>
      </c>
      <c r="C3281">
        <v>259</v>
      </c>
      <c r="D3281">
        <v>106</v>
      </c>
      <c r="E3281">
        <v>50</v>
      </c>
      <c r="F3281">
        <v>741</v>
      </c>
      <c r="G3281" t="s">
        <v>7818</v>
      </c>
      <c r="H3281">
        <v>17000</v>
      </c>
      <c r="I3281">
        <v>3571735</v>
      </c>
      <c r="J3281" t="s">
        <v>2082</v>
      </c>
      <c r="K3281" t="s">
        <v>331</v>
      </c>
      <c r="L3281" t="s">
        <v>13387</v>
      </c>
      <c r="M3281">
        <v>39260</v>
      </c>
      <c r="N3281">
        <v>21711</v>
      </c>
      <c r="O3281" t="s">
        <v>4316</v>
      </c>
      <c r="P3281">
        <v>2</v>
      </c>
      <c r="Q3281" t="s">
        <v>13388</v>
      </c>
      <c r="R3281" t="s">
        <v>13389</v>
      </c>
      <c r="S3281">
        <v>129</v>
      </c>
      <c r="T3281" t="s">
        <v>37</v>
      </c>
      <c r="U3281" t="s">
        <v>38</v>
      </c>
      <c r="V3281" t="s">
        <v>350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4783</v>
      </c>
      <c r="C3282">
        <v>66</v>
      </c>
      <c r="D3282">
        <v>181</v>
      </c>
      <c r="E3282">
        <v>278</v>
      </c>
      <c r="F3282">
        <v>51</v>
      </c>
      <c r="G3282" t="s">
        <v>1201</v>
      </c>
      <c r="H3282">
        <v>402</v>
      </c>
      <c r="I3282">
        <v>50000000</v>
      </c>
      <c r="J3282" t="s">
        <v>9935</v>
      </c>
      <c r="K3282" t="s">
        <v>6688</v>
      </c>
      <c r="L3282" t="s">
        <v>13390</v>
      </c>
      <c r="M3282">
        <v>29839</v>
      </c>
      <c r="N3282">
        <v>934</v>
      </c>
      <c r="O3282" t="s">
        <v>13391</v>
      </c>
      <c r="P3282">
        <v>0</v>
      </c>
      <c r="Q3282" t="s">
        <v>13392</v>
      </c>
      <c r="R3282" t="s">
        <v>13393</v>
      </c>
      <c r="S3282">
        <v>150</v>
      </c>
      <c r="T3282" t="s">
        <v>37</v>
      </c>
      <c r="U3282" t="s">
        <v>38</v>
      </c>
      <c r="V3282" t="s">
        <v>188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3475</v>
      </c>
      <c r="C3283">
        <v>129</v>
      </c>
      <c r="D3283">
        <v>130</v>
      </c>
      <c r="E3283">
        <v>92</v>
      </c>
      <c r="F3283">
        <v>177</v>
      </c>
      <c r="G3283" t="s">
        <v>13394</v>
      </c>
      <c r="H3283">
        <v>244</v>
      </c>
      <c r="I3283">
        <v>63600000</v>
      </c>
      <c r="J3283" t="s">
        <v>50</v>
      </c>
      <c r="K3283" t="s">
        <v>577</v>
      </c>
      <c r="L3283" t="s">
        <v>13395</v>
      </c>
      <c r="M3283">
        <v>82073</v>
      </c>
      <c r="N3283">
        <v>1164</v>
      </c>
      <c r="O3283" t="s">
        <v>2613</v>
      </c>
      <c r="P3283">
        <v>1</v>
      </c>
      <c r="Q3283" t="s">
        <v>13396</v>
      </c>
      <c r="R3283" t="s">
        <v>13397</v>
      </c>
      <c r="S3283">
        <v>275</v>
      </c>
      <c r="T3283" t="s">
        <v>37</v>
      </c>
      <c r="U3283" t="s">
        <v>56</v>
      </c>
      <c r="V3283" t="s">
        <v>3822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4496</v>
      </c>
      <c r="C3284">
        <v>115</v>
      </c>
      <c r="D3284">
        <v>93</v>
      </c>
      <c r="E3284">
        <v>33</v>
      </c>
      <c r="F3284">
        <v>123</v>
      </c>
      <c r="G3284" t="s">
        <v>13398</v>
      </c>
      <c r="H3284">
        <v>14000</v>
      </c>
      <c r="J3284" t="s">
        <v>10425</v>
      </c>
      <c r="K3284" t="s">
        <v>402</v>
      </c>
      <c r="L3284" t="s">
        <v>13399</v>
      </c>
      <c r="M3284">
        <v>12520</v>
      </c>
      <c r="N3284">
        <v>15014</v>
      </c>
      <c r="O3284" t="s">
        <v>13400</v>
      </c>
      <c r="P3284">
        <v>2</v>
      </c>
      <c r="Q3284" t="s">
        <v>13401</v>
      </c>
      <c r="R3284" t="s">
        <v>13402</v>
      </c>
      <c r="S3284">
        <v>76</v>
      </c>
      <c r="T3284" t="s">
        <v>37</v>
      </c>
      <c r="U3284" t="s">
        <v>38</v>
      </c>
      <c r="V3284" t="s">
        <v>350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13403</v>
      </c>
      <c r="C3285">
        <v>81</v>
      </c>
      <c r="D3285">
        <v>110</v>
      </c>
      <c r="E3285">
        <v>798</v>
      </c>
      <c r="F3285">
        <v>16</v>
      </c>
      <c r="G3285" t="s">
        <v>13404</v>
      </c>
      <c r="H3285">
        <v>580</v>
      </c>
      <c r="J3285" t="s">
        <v>715</v>
      </c>
      <c r="K3285" t="s">
        <v>9029</v>
      </c>
      <c r="L3285" t="s">
        <v>13405</v>
      </c>
      <c r="M3285">
        <v>8667</v>
      </c>
      <c r="N3285">
        <v>662</v>
      </c>
      <c r="O3285" t="s">
        <v>13406</v>
      </c>
      <c r="P3285">
        <v>9</v>
      </c>
      <c r="Q3285" t="s">
        <v>13407</v>
      </c>
      <c r="R3285" t="s">
        <v>13408</v>
      </c>
      <c r="S3285">
        <v>29</v>
      </c>
      <c r="T3285" t="s">
        <v>7581</v>
      </c>
      <c r="U3285" t="s">
        <v>4876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1359</v>
      </c>
      <c r="C3286">
        <v>29</v>
      </c>
      <c r="D3286">
        <v>123</v>
      </c>
      <c r="E3286">
        <v>473</v>
      </c>
      <c r="F3286">
        <v>685</v>
      </c>
      <c r="G3286" t="s">
        <v>449</v>
      </c>
      <c r="H3286">
        <v>890</v>
      </c>
      <c r="I3286">
        <v>36049108</v>
      </c>
      <c r="J3286" t="s">
        <v>3592</v>
      </c>
      <c r="K3286" t="s">
        <v>373</v>
      </c>
      <c r="L3286" t="s">
        <v>13409</v>
      </c>
      <c r="M3286">
        <v>10139</v>
      </c>
      <c r="N3286">
        <v>3661</v>
      </c>
      <c r="O3286" t="s">
        <v>4999</v>
      </c>
      <c r="P3286">
        <v>4</v>
      </c>
      <c r="Q3286" t="s">
        <v>13410</v>
      </c>
      <c r="R3286" t="s">
        <v>13411</v>
      </c>
      <c r="S3286">
        <v>70</v>
      </c>
      <c r="T3286" t="s">
        <v>37</v>
      </c>
      <c r="U3286" t="s">
        <v>38</v>
      </c>
      <c r="V3286" t="s">
        <v>350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4586</v>
      </c>
      <c r="C3287">
        <v>32</v>
      </c>
      <c r="D3287">
        <v>120</v>
      </c>
      <c r="E3287">
        <v>92</v>
      </c>
      <c r="F3287">
        <v>862</v>
      </c>
      <c r="G3287" t="s">
        <v>1067</v>
      </c>
      <c r="H3287">
        <v>1000</v>
      </c>
      <c r="I3287">
        <v>34074895</v>
      </c>
      <c r="J3287" t="s">
        <v>1188</v>
      </c>
      <c r="K3287" t="s">
        <v>1273</v>
      </c>
      <c r="L3287" t="s">
        <v>13412</v>
      </c>
      <c r="M3287">
        <v>6525</v>
      </c>
      <c r="N3287">
        <v>5420</v>
      </c>
      <c r="O3287" t="s">
        <v>13413</v>
      </c>
      <c r="P3287">
        <v>6</v>
      </c>
      <c r="Q3287" t="s">
        <v>13414</v>
      </c>
      <c r="R3287" t="s">
        <v>13415</v>
      </c>
      <c r="S3287">
        <v>79</v>
      </c>
      <c r="T3287" t="s">
        <v>37</v>
      </c>
      <c r="U3287" t="s">
        <v>38</v>
      </c>
      <c r="V3287" t="s">
        <v>350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11254</v>
      </c>
      <c r="C3288">
        <v>142</v>
      </c>
      <c r="D3288">
        <v>87</v>
      </c>
      <c r="E3288">
        <v>85</v>
      </c>
      <c r="F3288">
        <v>118</v>
      </c>
      <c r="G3288" t="s">
        <v>13416</v>
      </c>
      <c r="H3288">
        <v>311</v>
      </c>
      <c r="I3288">
        <v>33244684</v>
      </c>
      <c r="J3288" t="s">
        <v>5192</v>
      </c>
      <c r="K3288" t="s">
        <v>13417</v>
      </c>
      <c r="L3288" t="s">
        <v>13418</v>
      </c>
      <c r="M3288">
        <v>62038</v>
      </c>
      <c r="N3288">
        <v>760</v>
      </c>
      <c r="O3288" t="s">
        <v>13419</v>
      </c>
      <c r="P3288">
        <v>0</v>
      </c>
      <c r="Q3288" t="s">
        <v>13420</v>
      </c>
      <c r="R3288" t="s">
        <v>13421</v>
      </c>
      <c r="S3288">
        <v>281</v>
      </c>
      <c r="T3288" t="s">
        <v>37</v>
      </c>
      <c r="U3288" t="s">
        <v>38</v>
      </c>
      <c r="V3288" t="s">
        <v>350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1610</v>
      </c>
      <c r="C3289">
        <v>263</v>
      </c>
      <c r="D3289">
        <v>123</v>
      </c>
      <c r="E3289">
        <v>909</v>
      </c>
      <c r="F3289">
        <v>184</v>
      </c>
      <c r="G3289" t="s">
        <v>13422</v>
      </c>
      <c r="H3289">
        <v>909</v>
      </c>
      <c r="I3289">
        <v>24530513</v>
      </c>
      <c r="J3289" t="s">
        <v>1298</v>
      </c>
      <c r="K3289" t="s">
        <v>1610</v>
      </c>
      <c r="L3289" t="s">
        <v>13423</v>
      </c>
      <c r="M3289">
        <v>66610</v>
      </c>
      <c r="N3289">
        <v>1633</v>
      </c>
      <c r="O3289" t="s">
        <v>13424</v>
      </c>
      <c r="P3289">
        <v>1</v>
      </c>
      <c r="Q3289" t="s">
        <v>13425</v>
      </c>
      <c r="R3289" t="s">
        <v>13426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12585</v>
      </c>
      <c r="C3290">
        <v>285</v>
      </c>
      <c r="D3290">
        <v>103</v>
      </c>
      <c r="E3290">
        <v>65</v>
      </c>
      <c r="F3290">
        <v>908</v>
      </c>
      <c r="G3290" t="s">
        <v>6012</v>
      </c>
      <c r="H3290">
        <v>2000</v>
      </c>
      <c r="I3290">
        <v>71519230</v>
      </c>
      <c r="J3290" t="s">
        <v>1057</v>
      </c>
      <c r="K3290" t="s">
        <v>3517</v>
      </c>
      <c r="L3290" t="s">
        <v>13427</v>
      </c>
      <c r="M3290">
        <v>92364</v>
      </c>
      <c r="N3290">
        <v>6807</v>
      </c>
      <c r="O3290" t="s">
        <v>13428</v>
      </c>
      <c r="P3290">
        <v>0</v>
      </c>
      <c r="Q3290" t="s">
        <v>13429</v>
      </c>
      <c r="R3290" t="s">
        <v>13430</v>
      </c>
      <c r="S3290">
        <v>244</v>
      </c>
      <c r="T3290" t="s">
        <v>37</v>
      </c>
      <c r="U3290" t="s">
        <v>38</v>
      </c>
      <c r="V3290" t="s">
        <v>350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13431</v>
      </c>
      <c r="C3291">
        <v>64</v>
      </c>
      <c r="D3291">
        <v>91</v>
      </c>
      <c r="E3291">
        <v>0</v>
      </c>
      <c r="F3291">
        <v>407</v>
      </c>
      <c r="G3291" t="s">
        <v>12324</v>
      </c>
      <c r="H3291">
        <v>3000</v>
      </c>
      <c r="I3291">
        <v>20035310</v>
      </c>
      <c r="J3291" t="s">
        <v>715</v>
      </c>
      <c r="K3291" t="s">
        <v>532</v>
      </c>
      <c r="L3291" t="s">
        <v>13432</v>
      </c>
      <c r="M3291">
        <v>12324</v>
      </c>
      <c r="N3291">
        <v>4409</v>
      </c>
      <c r="O3291" t="s">
        <v>7806</v>
      </c>
      <c r="P3291">
        <v>1</v>
      </c>
      <c r="Q3291" t="s">
        <v>13433</v>
      </c>
      <c r="R3291" t="s">
        <v>13434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11458</v>
      </c>
      <c r="C3292">
        <v>150</v>
      </c>
      <c r="D3292">
        <v>88</v>
      </c>
      <c r="E3292">
        <v>8</v>
      </c>
      <c r="F3292">
        <v>587</v>
      </c>
      <c r="G3292" t="s">
        <v>260</v>
      </c>
      <c r="H3292">
        <v>982</v>
      </c>
      <c r="I3292">
        <v>18225165</v>
      </c>
      <c r="J3292" t="s">
        <v>2005</v>
      </c>
      <c r="K3292" t="s">
        <v>1216</v>
      </c>
      <c r="L3292" t="s">
        <v>13435</v>
      </c>
      <c r="M3292">
        <v>155262</v>
      </c>
      <c r="N3292">
        <v>3114</v>
      </c>
      <c r="O3292" t="s">
        <v>7076</v>
      </c>
      <c r="P3292">
        <v>2</v>
      </c>
      <c r="Q3292" t="s">
        <v>13436</v>
      </c>
      <c r="R3292" t="s">
        <v>13437</v>
      </c>
      <c r="S3292">
        <v>316</v>
      </c>
      <c r="T3292" t="s">
        <v>37</v>
      </c>
      <c r="U3292" t="s">
        <v>38</v>
      </c>
      <c r="V3292" t="s">
        <v>350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2137</v>
      </c>
      <c r="C3293">
        <v>136</v>
      </c>
      <c r="D3293">
        <v>126</v>
      </c>
      <c r="E3293">
        <v>37</v>
      </c>
      <c r="F3293">
        <v>883</v>
      </c>
      <c r="G3293" t="s">
        <v>275</v>
      </c>
      <c r="H3293">
        <v>12000</v>
      </c>
      <c r="I3293">
        <v>17804273</v>
      </c>
      <c r="J3293" t="s">
        <v>1861</v>
      </c>
      <c r="K3293" t="s">
        <v>203</v>
      </c>
      <c r="L3293" t="s">
        <v>13438</v>
      </c>
      <c r="M3293">
        <v>20449</v>
      </c>
      <c r="N3293">
        <v>25660</v>
      </c>
      <c r="O3293" t="s">
        <v>10590</v>
      </c>
      <c r="P3293">
        <v>0</v>
      </c>
      <c r="Q3293" t="s">
        <v>13439</v>
      </c>
      <c r="R3293" t="s">
        <v>13440</v>
      </c>
      <c r="S3293">
        <v>370</v>
      </c>
      <c r="T3293" t="s">
        <v>37</v>
      </c>
      <c r="U3293" t="s">
        <v>38</v>
      </c>
      <c r="V3293" t="s">
        <v>350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13441</v>
      </c>
      <c r="C3294">
        <v>132</v>
      </c>
      <c r="D3294">
        <v>120</v>
      </c>
      <c r="E3294">
        <v>46</v>
      </c>
      <c r="F3294">
        <v>701</v>
      </c>
      <c r="G3294" t="s">
        <v>4168</v>
      </c>
      <c r="H3294">
        <v>14000</v>
      </c>
      <c r="I3294">
        <v>16938179</v>
      </c>
      <c r="J3294" t="s">
        <v>1018</v>
      </c>
      <c r="K3294" t="s">
        <v>225</v>
      </c>
      <c r="L3294" t="s">
        <v>13442</v>
      </c>
      <c r="M3294">
        <v>41313</v>
      </c>
      <c r="N3294">
        <v>17336</v>
      </c>
      <c r="O3294" t="s">
        <v>2851</v>
      </c>
      <c r="P3294">
        <v>3</v>
      </c>
      <c r="Q3294" t="s">
        <v>13443</v>
      </c>
      <c r="R3294" t="s">
        <v>13444</v>
      </c>
      <c r="S3294">
        <v>246</v>
      </c>
      <c r="T3294" t="s">
        <v>37</v>
      </c>
      <c r="U3294" t="s">
        <v>38</v>
      </c>
      <c r="V3294" t="s">
        <v>350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3031</v>
      </c>
      <c r="C3295">
        <v>71</v>
      </c>
      <c r="D3295">
        <v>116</v>
      </c>
      <c r="E3295">
        <v>644</v>
      </c>
      <c r="F3295">
        <v>199</v>
      </c>
      <c r="G3295" t="s">
        <v>13445</v>
      </c>
      <c r="H3295">
        <v>392</v>
      </c>
      <c r="I3295">
        <v>90400000</v>
      </c>
      <c r="J3295" t="s">
        <v>809</v>
      </c>
      <c r="K3295" t="s">
        <v>13446</v>
      </c>
      <c r="L3295" t="s">
        <v>13447</v>
      </c>
      <c r="M3295">
        <v>102895</v>
      </c>
      <c r="N3295">
        <v>845</v>
      </c>
      <c r="O3295" t="s">
        <v>13448</v>
      </c>
      <c r="P3295">
        <v>2</v>
      </c>
      <c r="Q3295" t="s">
        <v>13449</v>
      </c>
      <c r="R3295" t="s">
        <v>13450</v>
      </c>
      <c r="S3295">
        <v>159</v>
      </c>
      <c r="T3295" t="s">
        <v>37</v>
      </c>
      <c r="U3295" t="s">
        <v>38</v>
      </c>
      <c r="V3295" t="s">
        <v>350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9104</v>
      </c>
      <c r="C3296">
        <v>186</v>
      </c>
      <c r="D3296">
        <v>94</v>
      </c>
      <c r="E3296">
        <v>17</v>
      </c>
      <c r="F3296">
        <v>179</v>
      </c>
      <c r="G3296" t="s">
        <v>3447</v>
      </c>
      <c r="H3296">
        <v>607</v>
      </c>
      <c r="I3296">
        <v>16235293</v>
      </c>
      <c r="J3296" t="s">
        <v>4189</v>
      </c>
      <c r="K3296" t="s">
        <v>1929</v>
      </c>
      <c r="L3296" t="s">
        <v>13451</v>
      </c>
      <c r="M3296">
        <v>19918</v>
      </c>
      <c r="N3296">
        <v>1611</v>
      </c>
      <c r="O3296" t="s">
        <v>5789</v>
      </c>
      <c r="P3296">
        <v>0</v>
      </c>
      <c r="Q3296" t="s">
        <v>13452</v>
      </c>
      <c r="R3296" t="s">
        <v>13453</v>
      </c>
      <c r="S3296">
        <v>278</v>
      </c>
      <c r="T3296" t="s">
        <v>37</v>
      </c>
      <c r="U3296" t="s">
        <v>38</v>
      </c>
      <c r="V3296" t="s">
        <v>350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13454</v>
      </c>
      <c r="C3297">
        <v>39</v>
      </c>
      <c r="D3297">
        <v>85</v>
      </c>
      <c r="E3297">
        <v>2</v>
      </c>
      <c r="F3297">
        <v>127</v>
      </c>
      <c r="G3297" t="s">
        <v>1488</v>
      </c>
      <c r="H3297">
        <v>911</v>
      </c>
      <c r="I3297">
        <v>11827301</v>
      </c>
      <c r="J3297" t="s">
        <v>816</v>
      </c>
      <c r="K3297" t="s">
        <v>2951</v>
      </c>
      <c r="L3297" t="s">
        <v>13455</v>
      </c>
      <c r="M3297">
        <v>4247</v>
      </c>
      <c r="N3297">
        <v>1345</v>
      </c>
      <c r="O3297" t="s">
        <v>13456</v>
      </c>
      <c r="P3297">
        <v>1</v>
      </c>
      <c r="Q3297" t="s">
        <v>13457</v>
      </c>
      <c r="R3297" t="s">
        <v>13458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471</v>
      </c>
      <c r="C3298">
        <v>46</v>
      </c>
      <c r="D3298">
        <v>137</v>
      </c>
      <c r="E3298">
        <v>0</v>
      </c>
      <c r="F3298">
        <v>130</v>
      </c>
      <c r="G3298" t="s">
        <v>962</v>
      </c>
      <c r="H3298">
        <v>591</v>
      </c>
      <c r="I3298">
        <v>10161099</v>
      </c>
      <c r="J3298" t="s">
        <v>13459</v>
      </c>
      <c r="K3298" t="s">
        <v>434</v>
      </c>
      <c r="L3298" t="s">
        <v>13460</v>
      </c>
      <c r="M3298">
        <v>23441</v>
      </c>
      <c r="N3298">
        <v>1341</v>
      </c>
      <c r="O3298" t="s">
        <v>13461</v>
      </c>
      <c r="P3298">
        <v>1</v>
      </c>
      <c r="Q3298" t="s">
        <v>13462</v>
      </c>
      <c r="R3298" t="s">
        <v>13463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13464</v>
      </c>
      <c r="C3299">
        <v>201</v>
      </c>
      <c r="D3299">
        <v>114</v>
      </c>
      <c r="E3299">
        <v>84</v>
      </c>
      <c r="F3299">
        <v>338</v>
      </c>
      <c r="G3299" t="s">
        <v>1589</v>
      </c>
      <c r="H3299">
        <v>22000</v>
      </c>
      <c r="I3299">
        <v>6610326</v>
      </c>
      <c r="J3299" t="s">
        <v>1188</v>
      </c>
      <c r="K3299" t="s">
        <v>400</v>
      </c>
      <c r="L3299" t="s">
        <v>13465</v>
      </c>
      <c r="M3299">
        <v>32188</v>
      </c>
      <c r="N3299">
        <v>23770</v>
      </c>
      <c r="O3299" t="s">
        <v>13466</v>
      </c>
      <c r="P3299">
        <v>0</v>
      </c>
      <c r="Q3299" t="s">
        <v>13467</v>
      </c>
      <c r="R3299" t="s">
        <v>13468</v>
      </c>
      <c r="S3299">
        <v>127</v>
      </c>
      <c r="T3299" t="s">
        <v>37</v>
      </c>
      <c r="U3299" t="s">
        <v>38</v>
      </c>
      <c r="V3299" t="s">
        <v>350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13469</v>
      </c>
      <c r="C3300">
        <v>32</v>
      </c>
      <c r="D3300">
        <v>76</v>
      </c>
      <c r="E3300">
        <v>17</v>
      </c>
      <c r="F3300">
        <v>571</v>
      </c>
      <c r="G3300" t="s">
        <v>1454</v>
      </c>
      <c r="H3300">
        <v>591</v>
      </c>
      <c r="I3300">
        <v>6126237</v>
      </c>
      <c r="J3300" t="s">
        <v>816</v>
      </c>
      <c r="K3300" t="s">
        <v>2480</v>
      </c>
      <c r="L3300" t="s">
        <v>13470</v>
      </c>
      <c r="M3300">
        <v>3419</v>
      </c>
      <c r="N3300">
        <v>2851</v>
      </c>
      <c r="O3300" t="s">
        <v>6177</v>
      </c>
      <c r="P3300">
        <v>3</v>
      </c>
      <c r="Q3300" t="s">
        <v>13471</v>
      </c>
      <c r="R3300" t="s">
        <v>13472</v>
      </c>
      <c r="S3300">
        <v>41</v>
      </c>
      <c r="T3300" t="s">
        <v>37</v>
      </c>
      <c r="U3300" t="s">
        <v>38</v>
      </c>
      <c r="V3300" t="s">
        <v>84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483</v>
      </c>
      <c r="C3301">
        <v>117</v>
      </c>
      <c r="D3301">
        <v>119</v>
      </c>
      <c r="E3301">
        <v>188</v>
      </c>
      <c r="F3301">
        <v>35</v>
      </c>
      <c r="G3301" t="s">
        <v>13473</v>
      </c>
      <c r="H3301">
        <v>187</v>
      </c>
      <c r="I3301">
        <v>6047856</v>
      </c>
      <c r="J3301" t="s">
        <v>282</v>
      </c>
      <c r="K3301" t="s">
        <v>13474</v>
      </c>
      <c r="L3301" t="s">
        <v>13475</v>
      </c>
      <c r="M3301">
        <v>27536</v>
      </c>
      <c r="N3301">
        <v>358</v>
      </c>
      <c r="O3301" t="s">
        <v>13476</v>
      </c>
      <c r="P3301">
        <v>4</v>
      </c>
      <c r="Q3301" t="s">
        <v>13477</v>
      </c>
      <c r="R3301" t="s">
        <v>13478</v>
      </c>
      <c r="S3301">
        <v>327</v>
      </c>
      <c r="T3301" t="s">
        <v>37</v>
      </c>
      <c r="U3301" t="s">
        <v>38</v>
      </c>
      <c r="V3301" t="s">
        <v>350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3860</v>
      </c>
      <c r="C3302">
        <v>136</v>
      </c>
      <c r="D3302">
        <v>99</v>
      </c>
      <c r="E3302">
        <v>23</v>
      </c>
      <c r="F3302">
        <v>471</v>
      </c>
      <c r="G3302" t="s">
        <v>1433</v>
      </c>
      <c r="H3302">
        <v>1000</v>
      </c>
      <c r="I3302">
        <v>4681503</v>
      </c>
      <c r="J3302" t="s">
        <v>1188</v>
      </c>
      <c r="K3302" t="s">
        <v>1149</v>
      </c>
      <c r="L3302" t="s">
        <v>13479</v>
      </c>
      <c r="M3302">
        <v>29058</v>
      </c>
      <c r="N3302">
        <v>2478</v>
      </c>
      <c r="O3302" t="s">
        <v>12008</v>
      </c>
      <c r="P3302">
        <v>1</v>
      </c>
      <c r="Q3302" t="s">
        <v>13480</v>
      </c>
      <c r="R3302" t="s">
        <v>13481</v>
      </c>
      <c r="S3302">
        <v>238</v>
      </c>
      <c r="T3302" t="s">
        <v>37</v>
      </c>
      <c r="U3302" t="s">
        <v>38</v>
      </c>
      <c r="V3302" t="s">
        <v>350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13482</v>
      </c>
      <c r="C3303">
        <v>15</v>
      </c>
      <c r="D3303">
        <v>79</v>
      </c>
      <c r="E3303">
        <v>157</v>
      </c>
      <c r="F3303">
        <v>219</v>
      </c>
      <c r="G3303" t="s">
        <v>4614</v>
      </c>
      <c r="H3303">
        <v>4000</v>
      </c>
      <c r="I3303">
        <v>4350774</v>
      </c>
      <c r="J3303" t="s">
        <v>809</v>
      </c>
      <c r="K3303" t="s">
        <v>171</v>
      </c>
      <c r="L3303" t="s">
        <v>13483</v>
      </c>
      <c r="M3303">
        <v>10476</v>
      </c>
      <c r="N3303">
        <v>4908</v>
      </c>
      <c r="O3303" t="s">
        <v>13484</v>
      </c>
      <c r="P3303">
        <v>3</v>
      </c>
      <c r="Q3303" t="s">
        <v>13485</v>
      </c>
      <c r="R3303" t="s">
        <v>13486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8969</v>
      </c>
      <c r="C3304">
        <v>46</v>
      </c>
      <c r="D3304">
        <v>114</v>
      </c>
      <c r="E3304">
        <v>6</v>
      </c>
      <c r="F3304">
        <v>633</v>
      </c>
      <c r="G3304" t="s">
        <v>13200</v>
      </c>
      <c r="H3304">
        <v>970</v>
      </c>
      <c r="I3304">
        <v>3420871</v>
      </c>
      <c r="J3304" t="s">
        <v>10530</v>
      </c>
      <c r="K3304" t="s">
        <v>1619</v>
      </c>
      <c r="L3304" t="s">
        <v>13487</v>
      </c>
      <c r="M3304">
        <v>14100</v>
      </c>
      <c r="N3304">
        <v>3824</v>
      </c>
      <c r="O3304" t="s">
        <v>2738</v>
      </c>
      <c r="P3304">
        <v>2</v>
      </c>
      <c r="Q3304" t="s">
        <v>13488</v>
      </c>
      <c r="R3304" t="s">
        <v>13489</v>
      </c>
      <c r="S3304">
        <v>81</v>
      </c>
      <c r="T3304" t="s">
        <v>37</v>
      </c>
      <c r="U3304" t="s">
        <v>38</v>
      </c>
      <c r="V3304" t="s">
        <v>84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13490</v>
      </c>
      <c r="H3305">
        <v>177</v>
      </c>
      <c r="J3305" t="s">
        <v>151</v>
      </c>
      <c r="K3305" t="s">
        <v>13491</v>
      </c>
      <c r="L3305" t="s">
        <v>13492</v>
      </c>
      <c r="M3305">
        <v>5478</v>
      </c>
      <c r="N3305">
        <v>639</v>
      </c>
      <c r="O3305" t="s">
        <v>13493</v>
      </c>
      <c r="P3305">
        <v>0</v>
      </c>
      <c r="Q3305" t="s">
        <v>13494</v>
      </c>
      <c r="R3305" t="s">
        <v>13495</v>
      </c>
      <c r="S3305">
        <v>54</v>
      </c>
      <c r="T3305" t="s">
        <v>37</v>
      </c>
      <c r="U3305" t="s">
        <v>38</v>
      </c>
      <c r="V3305" t="s">
        <v>589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13496</v>
      </c>
      <c r="C3306">
        <v>41</v>
      </c>
      <c r="D3306">
        <v>91</v>
      </c>
      <c r="E3306">
        <v>12</v>
      </c>
      <c r="F3306">
        <v>297</v>
      </c>
      <c r="G3306" t="s">
        <v>13497</v>
      </c>
      <c r="H3306">
        <v>1000</v>
      </c>
      <c r="J3306" t="s">
        <v>2218</v>
      </c>
      <c r="K3306" t="s">
        <v>1766</v>
      </c>
      <c r="L3306" t="s">
        <v>13498</v>
      </c>
      <c r="M3306">
        <v>7767</v>
      </c>
      <c r="N3306">
        <v>1991</v>
      </c>
      <c r="O3306" t="s">
        <v>13499</v>
      </c>
      <c r="P3306">
        <v>4</v>
      </c>
      <c r="Q3306" t="s">
        <v>13500</v>
      </c>
      <c r="R3306" t="s">
        <v>13501</v>
      </c>
      <c r="S3306">
        <v>56</v>
      </c>
      <c r="T3306" t="s">
        <v>37</v>
      </c>
      <c r="U3306" t="s">
        <v>38</v>
      </c>
      <c r="V3306" t="s">
        <v>84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11300</v>
      </c>
      <c r="C3307">
        <v>65</v>
      </c>
      <c r="D3307">
        <v>95</v>
      </c>
      <c r="E3307">
        <v>49</v>
      </c>
      <c r="F3307">
        <v>261</v>
      </c>
      <c r="G3307" t="s">
        <v>4487</v>
      </c>
      <c r="H3307">
        <v>702</v>
      </c>
      <c r="I3307">
        <v>2955039</v>
      </c>
      <c r="J3307" t="s">
        <v>795</v>
      </c>
      <c r="K3307" t="s">
        <v>4370</v>
      </c>
      <c r="L3307" t="s">
        <v>13502</v>
      </c>
      <c r="M3307">
        <v>3624</v>
      </c>
      <c r="N3307">
        <v>2007</v>
      </c>
      <c r="O3307" t="s">
        <v>13503</v>
      </c>
      <c r="P3307">
        <v>1</v>
      </c>
      <c r="Q3307" t="s">
        <v>13504</v>
      </c>
      <c r="R3307" t="s">
        <v>13505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9677</v>
      </c>
      <c r="C3308">
        <v>100</v>
      </c>
      <c r="D3308">
        <v>103</v>
      </c>
      <c r="E3308">
        <v>38</v>
      </c>
      <c r="F3308">
        <v>316</v>
      </c>
      <c r="G3308" t="s">
        <v>327</v>
      </c>
      <c r="H3308">
        <v>745</v>
      </c>
      <c r="I3308">
        <v>1530535</v>
      </c>
      <c r="J3308" t="s">
        <v>715</v>
      </c>
      <c r="K3308" t="s">
        <v>560</v>
      </c>
      <c r="L3308" t="s">
        <v>13506</v>
      </c>
      <c r="M3308">
        <v>7833</v>
      </c>
      <c r="N3308">
        <v>1721</v>
      </c>
      <c r="O3308" t="s">
        <v>4817</v>
      </c>
      <c r="P3308">
        <v>3</v>
      </c>
      <c r="Q3308" t="s">
        <v>13507</v>
      </c>
      <c r="R3308" t="s">
        <v>13508</v>
      </c>
      <c r="S3308">
        <v>63</v>
      </c>
      <c r="T3308" t="s">
        <v>37</v>
      </c>
      <c r="U3308" t="s">
        <v>38</v>
      </c>
      <c r="V3308" t="s">
        <v>350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8745</v>
      </c>
      <c r="C3309">
        <v>129</v>
      </c>
      <c r="D3309">
        <v>92</v>
      </c>
      <c r="E3309">
        <v>26</v>
      </c>
      <c r="F3309">
        <v>611</v>
      </c>
      <c r="G3309" t="s">
        <v>291</v>
      </c>
      <c r="H3309">
        <v>1000</v>
      </c>
      <c r="I3309">
        <v>4881867</v>
      </c>
      <c r="J3309" t="s">
        <v>4205</v>
      </c>
      <c r="K3309" t="s">
        <v>456</v>
      </c>
      <c r="L3309" t="s">
        <v>13509</v>
      </c>
      <c r="M3309">
        <v>15200</v>
      </c>
      <c r="N3309">
        <v>3767</v>
      </c>
      <c r="O3309" t="s">
        <v>7928</v>
      </c>
      <c r="P3309">
        <v>1</v>
      </c>
      <c r="Q3309" t="s">
        <v>13510</v>
      </c>
      <c r="R3309" t="s">
        <v>13511</v>
      </c>
      <c r="S3309">
        <v>76</v>
      </c>
      <c r="T3309" t="s">
        <v>37</v>
      </c>
      <c r="U3309" t="s">
        <v>38</v>
      </c>
      <c r="V3309" t="s">
        <v>350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9161</v>
      </c>
      <c r="C3310">
        <v>103</v>
      </c>
      <c r="D3310">
        <v>124</v>
      </c>
      <c r="E3310">
        <v>162</v>
      </c>
      <c r="F3310">
        <v>277</v>
      </c>
      <c r="G3310" t="s">
        <v>211</v>
      </c>
      <c r="H3310">
        <v>23000</v>
      </c>
      <c r="I3310">
        <v>1043487</v>
      </c>
      <c r="J3310" t="s">
        <v>3985</v>
      </c>
      <c r="K3310" t="s">
        <v>58</v>
      </c>
      <c r="L3310" t="s">
        <v>13512</v>
      </c>
      <c r="M3310">
        <v>27766</v>
      </c>
      <c r="N3310">
        <v>24102</v>
      </c>
      <c r="O3310" t="s">
        <v>13513</v>
      </c>
      <c r="P3310">
        <v>3</v>
      </c>
      <c r="Q3310" t="s">
        <v>13514</v>
      </c>
      <c r="R3310" t="s">
        <v>13515</v>
      </c>
      <c r="S3310">
        <v>314</v>
      </c>
      <c r="T3310" t="s">
        <v>37</v>
      </c>
      <c r="U3310" t="s">
        <v>56</v>
      </c>
      <c r="V3310" t="s">
        <v>350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13516</v>
      </c>
      <c r="C3311">
        <v>77</v>
      </c>
      <c r="D3311">
        <v>156</v>
      </c>
      <c r="E3311">
        <v>43</v>
      </c>
      <c r="F3311">
        <v>0</v>
      </c>
      <c r="G3311" t="s">
        <v>13517</v>
      </c>
      <c r="H3311">
        <v>45</v>
      </c>
      <c r="I3311">
        <v>770629</v>
      </c>
      <c r="J3311" t="s">
        <v>1224</v>
      </c>
      <c r="K3311" t="s">
        <v>13518</v>
      </c>
      <c r="L3311" t="s">
        <v>13519</v>
      </c>
      <c r="M3311">
        <v>2379</v>
      </c>
      <c r="N3311">
        <v>50</v>
      </c>
      <c r="O3311" t="s">
        <v>13520</v>
      </c>
      <c r="P3311">
        <v>0</v>
      </c>
      <c r="Q3311" t="s">
        <v>13521</v>
      </c>
      <c r="R3311" t="s">
        <v>13522</v>
      </c>
      <c r="S3311">
        <v>24</v>
      </c>
      <c r="T3311" t="s">
        <v>10486</v>
      </c>
      <c r="U3311" t="s">
        <v>3480</v>
      </c>
      <c r="V3311" t="s">
        <v>2616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9657</v>
      </c>
      <c r="C3312">
        <v>67</v>
      </c>
      <c r="D3312">
        <v>84</v>
      </c>
      <c r="E3312">
        <v>64</v>
      </c>
      <c r="F3312">
        <v>748</v>
      </c>
      <c r="G3312" t="s">
        <v>13523</v>
      </c>
      <c r="H3312">
        <v>2000</v>
      </c>
      <c r="I3312">
        <v>11860839</v>
      </c>
      <c r="J3312" t="s">
        <v>1854</v>
      </c>
      <c r="K3312" t="s">
        <v>1507</v>
      </c>
      <c r="L3312" t="s">
        <v>13524</v>
      </c>
      <c r="M3312">
        <v>5156</v>
      </c>
      <c r="N3312">
        <v>4617</v>
      </c>
      <c r="O3312" t="s">
        <v>13525</v>
      </c>
      <c r="P3312">
        <v>0</v>
      </c>
      <c r="Q3312" t="s">
        <v>13526</v>
      </c>
      <c r="R3312" t="s">
        <v>13527</v>
      </c>
      <c r="S3312">
        <v>21</v>
      </c>
      <c r="T3312" t="s">
        <v>37</v>
      </c>
      <c r="U3312" t="s">
        <v>38</v>
      </c>
      <c r="V3312" t="s">
        <v>84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13528</v>
      </c>
      <c r="C3313">
        <v>31</v>
      </c>
      <c r="D3313">
        <v>300</v>
      </c>
      <c r="E3313">
        <v>6</v>
      </c>
      <c r="F3313">
        <v>6</v>
      </c>
      <c r="G3313" t="s">
        <v>13529</v>
      </c>
      <c r="H3313">
        <v>7</v>
      </c>
      <c r="I3313">
        <v>454255</v>
      </c>
      <c r="J3313" t="s">
        <v>579</v>
      </c>
      <c r="K3313" t="s">
        <v>11029</v>
      </c>
      <c r="L3313" t="s">
        <v>13530</v>
      </c>
      <c r="M3313">
        <v>1666</v>
      </c>
      <c r="N3313">
        <v>32</v>
      </c>
      <c r="O3313" t="s">
        <v>13531</v>
      </c>
      <c r="P3313">
        <v>3</v>
      </c>
      <c r="Q3313" t="s">
        <v>13532</v>
      </c>
      <c r="R3313" t="s">
        <v>13533</v>
      </c>
      <c r="S3313">
        <v>47</v>
      </c>
      <c r="T3313" t="s">
        <v>11032</v>
      </c>
      <c r="U3313" t="s">
        <v>11033</v>
      </c>
      <c r="V3313" t="s">
        <v>350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13534</v>
      </c>
      <c r="C3314">
        <v>76</v>
      </c>
      <c r="D3314">
        <v>120</v>
      </c>
      <c r="E3314">
        <v>930</v>
      </c>
      <c r="F3314">
        <v>433</v>
      </c>
      <c r="G3314" t="s">
        <v>1176</v>
      </c>
      <c r="H3314">
        <v>982</v>
      </c>
      <c r="I3314">
        <v>349618</v>
      </c>
      <c r="J3314" t="s">
        <v>4189</v>
      </c>
      <c r="K3314" t="s">
        <v>1445</v>
      </c>
      <c r="L3314" t="s">
        <v>13535</v>
      </c>
      <c r="M3314">
        <v>4302</v>
      </c>
      <c r="N3314">
        <v>2942</v>
      </c>
      <c r="O3314" t="s">
        <v>4163</v>
      </c>
      <c r="P3314">
        <v>1</v>
      </c>
      <c r="Q3314" t="s">
        <v>13536</v>
      </c>
      <c r="R3314" t="s">
        <v>13537</v>
      </c>
      <c r="S3314">
        <v>45</v>
      </c>
      <c r="T3314" t="s">
        <v>37</v>
      </c>
      <c r="U3314" t="s">
        <v>4876</v>
      </c>
      <c r="V3314" t="s">
        <v>350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13538</v>
      </c>
      <c r="C3315">
        <v>17</v>
      </c>
      <c r="D3315">
        <v>98</v>
      </c>
      <c r="E3315">
        <v>0</v>
      </c>
      <c r="F3315">
        <v>5</v>
      </c>
      <c r="G3315" t="s">
        <v>13539</v>
      </c>
      <c r="H3315">
        <v>186</v>
      </c>
      <c r="J3315" t="s">
        <v>809</v>
      </c>
      <c r="K3315" t="s">
        <v>11806</v>
      </c>
      <c r="L3315" t="s">
        <v>13540</v>
      </c>
      <c r="M3315">
        <v>1673</v>
      </c>
      <c r="N3315">
        <v>253</v>
      </c>
      <c r="O3315" t="s">
        <v>13541</v>
      </c>
      <c r="P3315">
        <v>1</v>
      </c>
      <c r="R3315" t="s">
        <v>13542</v>
      </c>
      <c r="S3315">
        <v>1</v>
      </c>
      <c r="T3315" t="s">
        <v>726</v>
      </c>
      <c r="U3315" t="s">
        <v>727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9113</v>
      </c>
      <c r="C3316">
        <v>81</v>
      </c>
      <c r="D3316">
        <v>121</v>
      </c>
      <c r="E3316">
        <v>608</v>
      </c>
      <c r="F3316">
        <v>25</v>
      </c>
      <c r="G3316" t="s">
        <v>11334</v>
      </c>
      <c r="H3316">
        <v>149</v>
      </c>
      <c r="I3316">
        <v>112935</v>
      </c>
      <c r="J3316" t="s">
        <v>1473</v>
      </c>
      <c r="K3316" t="s">
        <v>9116</v>
      </c>
      <c r="L3316" t="s">
        <v>13543</v>
      </c>
      <c r="M3316">
        <v>8161</v>
      </c>
      <c r="N3316">
        <v>251</v>
      </c>
      <c r="O3316" t="s">
        <v>13544</v>
      </c>
      <c r="P3316">
        <v>0</v>
      </c>
      <c r="Q3316" t="s">
        <v>13545</v>
      </c>
      <c r="R3316" t="s">
        <v>13546</v>
      </c>
      <c r="S3316">
        <v>94</v>
      </c>
      <c r="T3316" t="s">
        <v>37</v>
      </c>
      <c r="U3316" t="s">
        <v>56</v>
      </c>
      <c r="V3316" t="s">
        <v>350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13547</v>
      </c>
      <c r="C3317">
        <v>26</v>
      </c>
      <c r="D3317">
        <v>97</v>
      </c>
      <c r="E3317">
        <v>3</v>
      </c>
      <c r="F3317">
        <v>204</v>
      </c>
      <c r="G3317" t="s">
        <v>531</v>
      </c>
      <c r="H3317">
        <v>679</v>
      </c>
      <c r="I3317">
        <v>883887</v>
      </c>
      <c r="J3317" t="s">
        <v>1473</v>
      </c>
      <c r="K3317" t="s">
        <v>13548</v>
      </c>
      <c r="L3317" t="s">
        <v>13549</v>
      </c>
      <c r="M3317">
        <v>1201</v>
      </c>
      <c r="N3317">
        <v>1426</v>
      </c>
      <c r="O3317" t="s">
        <v>9733</v>
      </c>
      <c r="P3317">
        <v>3</v>
      </c>
      <c r="Q3317" t="s">
        <v>13550</v>
      </c>
      <c r="R3317" t="s">
        <v>13551</v>
      </c>
      <c r="S3317">
        <v>14</v>
      </c>
      <c r="T3317" t="s">
        <v>37</v>
      </c>
      <c r="U3317" t="s">
        <v>38</v>
      </c>
      <c r="V3317" t="s">
        <v>84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10911</v>
      </c>
      <c r="C3318">
        <v>24</v>
      </c>
      <c r="D3318">
        <v>86</v>
      </c>
      <c r="E3318">
        <v>11</v>
      </c>
      <c r="F3318">
        <v>18</v>
      </c>
      <c r="G3318" t="s">
        <v>13552</v>
      </c>
      <c r="H3318">
        <v>185</v>
      </c>
      <c r="I3318">
        <v>13751</v>
      </c>
      <c r="J3318" t="s">
        <v>4930</v>
      </c>
      <c r="K3318" t="s">
        <v>13553</v>
      </c>
      <c r="L3318" t="s">
        <v>13554</v>
      </c>
      <c r="M3318">
        <v>813</v>
      </c>
      <c r="N3318">
        <v>299</v>
      </c>
      <c r="O3318" t="s">
        <v>13555</v>
      </c>
      <c r="P3318">
        <v>0</v>
      </c>
      <c r="Q3318" t="s">
        <v>13556</v>
      </c>
      <c r="R3318" t="s">
        <v>13557</v>
      </c>
      <c r="S3318">
        <v>6</v>
      </c>
      <c r="T3318" t="s">
        <v>37</v>
      </c>
      <c r="U3318" t="s">
        <v>243</v>
      </c>
      <c r="V3318" t="s">
        <v>84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5307</v>
      </c>
      <c r="C3319">
        <v>44</v>
      </c>
      <c r="D3319">
        <v>93</v>
      </c>
      <c r="E3319">
        <v>8</v>
      </c>
      <c r="F3319">
        <v>558</v>
      </c>
      <c r="G3319" t="s">
        <v>1038</v>
      </c>
      <c r="H3319">
        <v>22000</v>
      </c>
      <c r="J3319" t="s">
        <v>223</v>
      </c>
      <c r="K3319" t="s">
        <v>850</v>
      </c>
      <c r="L3319" t="s">
        <v>5308</v>
      </c>
      <c r="M3319">
        <v>16198</v>
      </c>
      <c r="N3319">
        <v>24154</v>
      </c>
      <c r="O3319" t="s">
        <v>636</v>
      </c>
      <c r="P3319">
        <v>1</v>
      </c>
      <c r="Q3319" t="s">
        <v>5309</v>
      </c>
      <c r="R3319" t="s">
        <v>5310</v>
      </c>
      <c r="S3319">
        <v>57</v>
      </c>
      <c r="T3319" t="s">
        <v>37</v>
      </c>
      <c r="U3319" t="s">
        <v>38</v>
      </c>
      <c r="V3319" t="s">
        <v>350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13558</v>
      </c>
      <c r="C3320">
        <v>80</v>
      </c>
      <c r="D3320">
        <v>45</v>
      </c>
      <c r="E3320">
        <v>28</v>
      </c>
      <c r="F3320">
        <v>104</v>
      </c>
      <c r="G3320" t="s">
        <v>13559</v>
      </c>
      <c r="H3320">
        <v>573</v>
      </c>
      <c r="I3320">
        <v>145109</v>
      </c>
      <c r="J3320" t="s">
        <v>1042</v>
      </c>
      <c r="K3320" t="s">
        <v>13560</v>
      </c>
      <c r="L3320" t="s">
        <v>13561</v>
      </c>
      <c r="M3320">
        <v>14247</v>
      </c>
      <c r="N3320">
        <v>1098</v>
      </c>
      <c r="O3320" t="s">
        <v>1367</v>
      </c>
      <c r="P3320">
        <v>1</v>
      </c>
      <c r="Q3320" t="s">
        <v>13562</v>
      </c>
      <c r="R3320" t="s">
        <v>13563</v>
      </c>
      <c r="S3320">
        <v>44</v>
      </c>
      <c r="T3320" t="s">
        <v>13564</v>
      </c>
      <c r="U3320" t="s">
        <v>5497</v>
      </c>
      <c r="V3320" t="s">
        <v>2616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13565</v>
      </c>
      <c r="C3321">
        <v>41</v>
      </c>
      <c r="D3321">
        <v>97</v>
      </c>
      <c r="E3321">
        <v>0</v>
      </c>
      <c r="F3321">
        <v>230</v>
      </c>
      <c r="G3321" t="s">
        <v>13121</v>
      </c>
      <c r="H3321">
        <v>922</v>
      </c>
      <c r="I3321">
        <v>1046166</v>
      </c>
      <c r="J3321" t="s">
        <v>4331</v>
      </c>
      <c r="K3321" t="s">
        <v>3943</v>
      </c>
      <c r="L3321" t="s">
        <v>13566</v>
      </c>
      <c r="M3321">
        <v>2599</v>
      </c>
      <c r="N3321">
        <v>1835</v>
      </c>
      <c r="O3321" t="s">
        <v>13567</v>
      </c>
      <c r="P3321">
        <v>4</v>
      </c>
      <c r="Q3321" t="s">
        <v>13568</v>
      </c>
      <c r="R3321" t="s">
        <v>13569</v>
      </c>
      <c r="S3321">
        <v>45</v>
      </c>
      <c r="T3321" t="s">
        <v>37</v>
      </c>
      <c r="U3321" t="s">
        <v>435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10146</v>
      </c>
      <c r="C3322">
        <v>91</v>
      </c>
      <c r="D3322">
        <v>102</v>
      </c>
      <c r="E3322">
        <v>11</v>
      </c>
      <c r="F3322">
        <v>35</v>
      </c>
      <c r="G3322" t="s">
        <v>8339</v>
      </c>
      <c r="H3322">
        <v>10000</v>
      </c>
      <c r="J3322" t="s">
        <v>1025</v>
      </c>
      <c r="K3322" t="s">
        <v>130</v>
      </c>
      <c r="L3322" t="s">
        <v>13570</v>
      </c>
      <c r="M3322">
        <v>9305</v>
      </c>
      <c r="N3322">
        <v>10369</v>
      </c>
      <c r="O3322" t="s">
        <v>13571</v>
      </c>
      <c r="P3322">
        <v>0</v>
      </c>
      <c r="Q3322" t="s">
        <v>13572</v>
      </c>
      <c r="R3322" t="s">
        <v>13573</v>
      </c>
      <c r="S3322">
        <v>44</v>
      </c>
      <c r="T3322" t="s">
        <v>37</v>
      </c>
      <c r="U3322" t="s">
        <v>56</v>
      </c>
      <c r="V3322" t="s">
        <v>2616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13574</v>
      </c>
      <c r="C3323">
        <v>66</v>
      </c>
      <c r="D3323">
        <v>105</v>
      </c>
      <c r="E3323">
        <v>25</v>
      </c>
      <c r="F3323">
        <v>98</v>
      </c>
      <c r="G3323" t="s">
        <v>13575</v>
      </c>
      <c r="H3323">
        <v>963</v>
      </c>
      <c r="I3323">
        <v>2874</v>
      </c>
      <c r="J3323" t="s">
        <v>1473</v>
      </c>
      <c r="K3323" t="s">
        <v>4449</v>
      </c>
      <c r="L3323" t="s">
        <v>13576</v>
      </c>
      <c r="M3323">
        <v>1219</v>
      </c>
      <c r="N3323">
        <v>1375</v>
      </c>
      <c r="O3323" t="s">
        <v>13577</v>
      </c>
      <c r="P3323">
        <v>1</v>
      </c>
      <c r="Q3323" t="s">
        <v>13578</v>
      </c>
      <c r="R3323" t="s">
        <v>13579</v>
      </c>
      <c r="S3323">
        <v>14</v>
      </c>
      <c r="T3323" t="s">
        <v>726</v>
      </c>
      <c r="U3323" t="s">
        <v>727</v>
      </c>
      <c r="V3323" t="s">
        <v>3399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13580</v>
      </c>
      <c r="C3324">
        <v>19</v>
      </c>
      <c r="D3324">
        <v>103</v>
      </c>
      <c r="E3324">
        <v>6</v>
      </c>
      <c r="F3324">
        <v>664</v>
      </c>
      <c r="G3324" t="s">
        <v>2420</v>
      </c>
      <c r="H3324">
        <v>4000</v>
      </c>
      <c r="J3324" t="s">
        <v>151</v>
      </c>
      <c r="K3324" t="s">
        <v>1161</v>
      </c>
      <c r="L3324" t="s">
        <v>13581</v>
      </c>
      <c r="M3324">
        <v>10100</v>
      </c>
      <c r="N3324">
        <v>6426</v>
      </c>
      <c r="O3324" t="s">
        <v>7594</v>
      </c>
      <c r="P3324">
        <v>1</v>
      </c>
      <c r="Q3324" t="s">
        <v>13582</v>
      </c>
      <c r="R3324" t="s">
        <v>13583</v>
      </c>
      <c r="S3324">
        <v>42</v>
      </c>
      <c r="T3324" t="s">
        <v>37</v>
      </c>
      <c r="U3324" t="s">
        <v>38</v>
      </c>
      <c r="V3324" t="s">
        <v>350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13584</v>
      </c>
      <c r="C3325">
        <v>35</v>
      </c>
      <c r="D3325">
        <v>93</v>
      </c>
      <c r="E3325">
        <v>4</v>
      </c>
      <c r="F3325">
        <v>93</v>
      </c>
      <c r="G3325" t="s">
        <v>7485</v>
      </c>
      <c r="H3325">
        <v>442</v>
      </c>
      <c r="I3325">
        <v>174635000</v>
      </c>
      <c r="J3325" t="s">
        <v>2005</v>
      </c>
      <c r="K3325" t="s">
        <v>7140</v>
      </c>
      <c r="L3325" t="s">
        <v>13585</v>
      </c>
      <c r="M3325">
        <v>74743</v>
      </c>
      <c r="N3325">
        <v>822</v>
      </c>
      <c r="O3325" t="s">
        <v>13586</v>
      </c>
      <c r="P3325">
        <v>1</v>
      </c>
      <c r="Q3325" t="s">
        <v>13587</v>
      </c>
      <c r="R3325" t="s">
        <v>13588</v>
      </c>
      <c r="S3325">
        <v>93</v>
      </c>
      <c r="T3325" t="s">
        <v>37</v>
      </c>
      <c r="U3325" t="s">
        <v>243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13589</v>
      </c>
      <c r="C3326">
        <v>19</v>
      </c>
      <c r="D3326">
        <v>76</v>
      </c>
      <c r="E3326">
        <v>4</v>
      </c>
      <c r="F3326">
        <v>151</v>
      </c>
      <c r="G3326" t="s">
        <v>13590</v>
      </c>
      <c r="H3326">
        <v>722</v>
      </c>
      <c r="J3326" t="s">
        <v>13591</v>
      </c>
      <c r="K3326" t="s">
        <v>1388</v>
      </c>
      <c r="L3326" t="s">
        <v>13592</v>
      </c>
      <c r="M3326">
        <v>4990</v>
      </c>
      <c r="N3326">
        <v>1254</v>
      </c>
      <c r="O3326" t="s">
        <v>7150</v>
      </c>
      <c r="P3326">
        <v>0</v>
      </c>
      <c r="Q3326" t="s">
        <v>13593</v>
      </c>
      <c r="R3326" t="s">
        <v>13594</v>
      </c>
      <c r="S3326">
        <v>64</v>
      </c>
      <c r="T3326" t="s">
        <v>37</v>
      </c>
      <c r="U3326" t="s">
        <v>56</v>
      </c>
      <c r="V3326" t="s">
        <v>350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13595</v>
      </c>
      <c r="C3327">
        <v>33</v>
      </c>
      <c r="D3327">
        <v>90</v>
      </c>
      <c r="E3327">
        <v>3</v>
      </c>
      <c r="F3327">
        <v>327</v>
      </c>
      <c r="G3327" t="s">
        <v>6341</v>
      </c>
      <c r="H3327">
        <v>1000</v>
      </c>
      <c r="J3327" t="s">
        <v>2818</v>
      </c>
      <c r="K3327" t="s">
        <v>119</v>
      </c>
      <c r="L3327" t="s">
        <v>13596</v>
      </c>
      <c r="M3327">
        <v>9296</v>
      </c>
      <c r="N3327">
        <v>2310</v>
      </c>
      <c r="O3327" t="s">
        <v>1490</v>
      </c>
      <c r="P3327">
        <v>2</v>
      </c>
      <c r="Q3327" t="s">
        <v>13597</v>
      </c>
      <c r="R3327" t="s">
        <v>13598</v>
      </c>
      <c r="S3327">
        <v>57</v>
      </c>
      <c r="T3327" t="s">
        <v>37</v>
      </c>
      <c r="U3327" t="s">
        <v>56</v>
      </c>
      <c r="V3327" t="s">
        <v>350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13599</v>
      </c>
      <c r="C3328">
        <v>17</v>
      </c>
      <c r="D3328">
        <v>122</v>
      </c>
      <c r="E3328">
        <v>8</v>
      </c>
      <c r="F3328">
        <v>59</v>
      </c>
      <c r="G3328" t="s">
        <v>13211</v>
      </c>
      <c r="H3328">
        <v>174</v>
      </c>
      <c r="J3328" t="s">
        <v>948</v>
      </c>
      <c r="K3328" t="s">
        <v>13600</v>
      </c>
      <c r="L3328" t="s">
        <v>13601</v>
      </c>
      <c r="M3328">
        <v>5741</v>
      </c>
      <c r="N3328">
        <v>498</v>
      </c>
      <c r="O3328" t="s">
        <v>13602</v>
      </c>
      <c r="P3328">
        <v>12</v>
      </c>
      <c r="Q3328" t="s">
        <v>13603</v>
      </c>
      <c r="R3328" t="s">
        <v>13604</v>
      </c>
      <c r="S3328">
        <v>39</v>
      </c>
      <c r="T3328" t="s">
        <v>37</v>
      </c>
      <c r="U3328" t="s">
        <v>243</v>
      </c>
      <c r="V3328" t="s">
        <v>350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13605</v>
      </c>
      <c r="C3329">
        <v>163</v>
      </c>
      <c r="D3329">
        <v>127</v>
      </c>
      <c r="E3329">
        <v>236</v>
      </c>
      <c r="F3329">
        <v>68</v>
      </c>
      <c r="G3329" t="s">
        <v>13605</v>
      </c>
      <c r="H3329">
        <v>580</v>
      </c>
      <c r="I3329">
        <v>171320</v>
      </c>
      <c r="J3329" t="s">
        <v>937</v>
      </c>
      <c r="K3329" t="s">
        <v>9029</v>
      </c>
      <c r="L3329" t="s">
        <v>13606</v>
      </c>
      <c r="M3329">
        <v>10796</v>
      </c>
      <c r="N3329">
        <v>1129</v>
      </c>
      <c r="O3329" t="s">
        <v>12560</v>
      </c>
      <c r="P3329">
        <v>1</v>
      </c>
      <c r="Q3329" t="s">
        <v>13607</v>
      </c>
      <c r="R3329" t="s">
        <v>13608</v>
      </c>
      <c r="S3329">
        <v>33</v>
      </c>
      <c r="T3329" t="s">
        <v>726</v>
      </c>
      <c r="U3329" t="s">
        <v>727</v>
      </c>
      <c r="V3329" t="s">
        <v>2616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13609</v>
      </c>
      <c r="C3330">
        <v>133</v>
      </c>
      <c r="D3330">
        <v>84</v>
      </c>
      <c r="E3330">
        <v>8</v>
      </c>
      <c r="F3330">
        <v>896</v>
      </c>
      <c r="G3330" t="s">
        <v>3943</v>
      </c>
      <c r="H3330">
        <v>4000</v>
      </c>
      <c r="I3330">
        <v>14373825</v>
      </c>
      <c r="J3330" t="s">
        <v>1061</v>
      </c>
      <c r="K3330" t="s">
        <v>722</v>
      </c>
      <c r="L3330" t="s">
        <v>13610</v>
      </c>
      <c r="M3330">
        <v>63216</v>
      </c>
      <c r="N3330">
        <v>6954</v>
      </c>
      <c r="O3330" t="s">
        <v>2022</v>
      </c>
      <c r="P3330">
        <v>0</v>
      </c>
      <c r="Q3330" t="s">
        <v>13611</v>
      </c>
      <c r="R3330" t="s">
        <v>13612</v>
      </c>
      <c r="S3330">
        <v>196</v>
      </c>
      <c r="T3330" t="s">
        <v>37</v>
      </c>
      <c r="U3330" t="s">
        <v>38</v>
      </c>
      <c r="V3330" t="s">
        <v>350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13613</v>
      </c>
      <c r="H3331">
        <v>668</v>
      </c>
      <c r="J3331" t="s">
        <v>13614</v>
      </c>
      <c r="K3331" t="s">
        <v>1642</v>
      </c>
      <c r="L3331" t="s">
        <v>13615</v>
      </c>
      <c r="M3331">
        <v>28190</v>
      </c>
      <c r="N3331">
        <v>1484</v>
      </c>
      <c r="O3331" t="s">
        <v>6229</v>
      </c>
      <c r="P3331">
        <v>0</v>
      </c>
      <c r="Q3331" t="s">
        <v>13616</v>
      </c>
      <c r="R3331" t="s">
        <v>13617</v>
      </c>
      <c r="S3331">
        <v>73</v>
      </c>
      <c r="T3331" t="s">
        <v>37</v>
      </c>
      <c r="U3331" t="s">
        <v>38</v>
      </c>
      <c r="V3331" t="s">
        <v>767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13618</v>
      </c>
      <c r="C3332">
        <v>66</v>
      </c>
      <c r="D3332">
        <v>96</v>
      </c>
      <c r="E3332">
        <v>3</v>
      </c>
      <c r="F3332">
        <v>305</v>
      </c>
      <c r="G3332" t="s">
        <v>2195</v>
      </c>
      <c r="H3332">
        <v>2000</v>
      </c>
      <c r="I3332">
        <v>162</v>
      </c>
      <c r="J3332" t="s">
        <v>223</v>
      </c>
      <c r="K3332" t="s">
        <v>4219</v>
      </c>
      <c r="L3332" t="s">
        <v>13619</v>
      </c>
      <c r="M3332">
        <v>5228</v>
      </c>
      <c r="N3332">
        <v>2802</v>
      </c>
      <c r="O3332" t="s">
        <v>13620</v>
      </c>
      <c r="P3332">
        <v>5</v>
      </c>
      <c r="Q3332" t="s">
        <v>13621</v>
      </c>
      <c r="R3332" t="s">
        <v>13622</v>
      </c>
      <c r="S3332">
        <v>38</v>
      </c>
      <c r="T3332" t="s">
        <v>37</v>
      </c>
      <c r="U3332" t="s">
        <v>11033</v>
      </c>
      <c r="V3332" t="s">
        <v>350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674</v>
      </c>
      <c r="C3333">
        <v>147</v>
      </c>
      <c r="D3333">
        <v>97</v>
      </c>
      <c r="E3333">
        <v>541</v>
      </c>
      <c r="F3333">
        <v>673</v>
      </c>
      <c r="G3333" t="s">
        <v>1098</v>
      </c>
      <c r="H3333">
        <v>967</v>
      </c>
      <c r="I3333">
        <v>32222567</v>
      </c>
      <c r="J3333" t="s">
        <v>482</v>
      </c>
      <c r="K3333" t="s">
        <v>1981</v>
      </c>
      <c r="L3333" t="s">
        <v>13623</v>
      </c>
      <c r="M3333">
        <v>92924</v>
      </c>
      <c r="N3333">
        <v>4458</v>
      </c>
      <c r="O3333" t="s">
        <v>781</v>
      </c>
      <c r="P3333">
        <v>3</v>
      </c>
      <c r="Q3333" t="s">
        <v>13624</v>
      </c>
      <c r="R3333" t="s">
        <v>13625</v>
      </c>
      <c r="S3333">
        <v>339</v>
      </c>
      <c r="T3333" t="s">
        <v>37</v>
      </c>
      <c r="U3333" t="s">
        <v>38</v>
      </c>
      <c r="V3333" t="s">
        <v>350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2679</v>
      </c>
      <c r="C3334">
        <v>273</v>
      </c>
      <c r="D3334">
        <v>112</v>
      </c>
      <c r="E3334">
        <v>108</v>
      </c>
      <c r="F3334">
        <v>175</v>
      </c>
      <c r="G3334" t="s">
        <v>4818</v>
      </c>
      <c r="H3334">
        <v>12000</v>
      </c>
      <c r="I3334">
        <v>39462438</v>
      </c>
      <c r="J3334" t="s">
        <v>5623</v>
      </c>
      <c r="K3334" t="s">
        <v>203</v>
      </c>
      <c r="L3334" t="s">
        <v>13626</v>
      </c>
      <c r="M3334">
        <v>67760</v>
      </c>
      <c r="N3334">
        <v>13172</v>
      </c>
      <c r="O3334" t="s">
        <v>13627</v>
      </c>
      <c r="P3334">
        <v>0</v>
      </c>
      <c r="Q3334" t="s">
        <v>13628</v>
      </c>
      <c r="R3334" t="s">
        <v>13629</v>
      </c>
      <c r="S3334">
        <v>226</v>
      </c>
      <c r="T3334" t="s">
        <v>37</v>
      </c>
      <c r="U3334" t="s">
        <v>38</v>
      </c>
      <c r="V3334" t="s">
        <v>350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13630</v>
      </c>
      <c r="C3335">
        <v>32</v>
      </c>
      <c r="D3335">
        <v>125</v>
      </c>
      <c r="E3335">
        <v>43</v>
      </c>
      <c r="F3335">
        <v>122</v>
      </c>
      <c r="G3335" t="s">
        <v>13631</v>
      </c>
      <c r="H3335">
        <v>563</v>
      </c>
      <c r="I3335">
        <v>29200000</v>
      </c>
      <c r="J3335" t="s">
        <v>5623</v>
      </c>
      <c r="K3335" t="s">
        <v>1674</v>
      </c>
      <c r="L3335" t="s">
        <v>13632</v>
      </c>
      <c r="M3335">
        <v>6142</v>
      </c>
      <c r="N3335">
        <v>1097</v>
      </c>
      <c r="O3335" t="s">
        <v>13633</v>
      </c>
      <c r="P3335">
        <v>0</v>
      </c>
      <c r="Q3335" t="s">
        <v>13634</v>
      </c>
      <c r="R3335" t="s">
        <v>13635</v>
      </c>
      <c r="S3335">
        <v>52</v>
      </c>
      <c r="T3335" t="s">
        <v>37</v>
      </c>
      <c r="U3335" t="s">
        <v>38</v>
      </c>
      <c r="V3335" t="s">
        <v>350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13636</v>
      </c>
      <c r="C3336">
        <v>52</v>
      </c>
      <c r="D3336">
        <v>96</v>
      </c>
      <c r="E3336">
        <v>68</v>
      </c>
      <c r="F3336">
        <v>1000</v>
      </c>
      <c r="G3336" t="s">
        <v>1360</v>
      </c>
      <c r="H3336">
        <v>3000</v>
      </c>
      <c r="I3336">
        <v>21564616</v>
      </c>
      <c r="J3336" t="s">
        <v>809</v>
      </c>
      <c r="K3336" t="s">
        <v>384</v>
      </c>
      <c r="L3336" t="s">
        <v>13637</v>
      </c>
      <c r="M3336">
        <v>7098</v>
      </c>
      <c r="N3336">
        <v>8097</v>
      </c>
      <c r="O3336" t="s">
        <v>1276</v>
      </c>
      <c r="P3336">
        <v>9</v>
      </c>
      <c r="Q3336" t="s">
        <v>13638</v>
      </c>
      <c r="R3336" t="s">
        <v>13639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13640</v>
      </c>
      <c r="C3337">
        <v>107</v>
      </c>
      <c r="D3337">
        <v>98</v>
      </c>
      <c r="E3337">
        <v>35</v>
      </c>
      <c r="F3337">
        <v>170</v>
      </c>
      <c r="G3337" t="s">
        <v>13641</v>
      </c>
      <c r="H3337">
        <v>949</v>
      </c>
      <c r="J3337" t="s">
        <v>11868</v>
      </c>
      <c r="K3337" t="s">
        <v>3525</v>
      </c>
      <c r="L3337" t="s">
        <v>13642</v>
      </c>
      <c r="M3337">
        <v>24436</v>
      </c>
      <c r="N3337">
        <v>1510</v>
      </c>
      <c r="O3337" t="s">
        <v>13643</v>
      </c>
      <c r="P3337">
        <v>2</v>
      </c>
      <c r="Q3337" t="s">
        <v>13644</v>
      </c>
      <c r="R3337" t="s">
        <v>13645</v>
      </c>
      <c r="S3337">
        <v>186</v>
      </c>
      <c r="T3337" t="s">
        <v>37</v>
      </c>
      <c r="U3337" t="s">
        <v>727</v>
      </c>
      <c r="V3337" t="s">
        <v>84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13646</v>
      </c>
      <c r="C3338">
        <v>6</v>
      </c>
      <c r="D3338">
        <v>92</v>
      </c>
      <c r="E3338">
        <v>8</v>
      </c>
      <c r="F3338">
        <v>3</v>
      </c>
      <c r="G3338" t="s">
        <v>13647</v>
      </c>
      <c r="H3338">
        <v>35</v>
      </c>
      <c r="J3338" t="s">
        <v>7139</v>
      </c>
      <c r="K3338" t="s">
        <v>13648</v>
      </c>
      <c r="L3338" t="s">
        <v>13649</v>
      </c>
      <c r="M3338">
        <v>1984</v>
      </c>
      <c r="N3338">
        <v>47</v>
      </c>
      <c r="O3338" t="s">
        <v>13650</v>
      </c>
      <c r="P3338">
        <v>2</v>
      </c>
      <c r="Q3338" t="s">
        <v>13651</v>
      </c>
      <c r="R3338" t="s">
        <v>13652</v>
      </c>
      <c r="S3338">
        <v>14</v>
      </c>
      <c r="T3338" t="s">
        <v>37</v>
      </c>
      <c r="U3338" t="s">
        <v>10402</v>
      </c>
      <c r="V3338" t="s">
        <v>84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5977</v>
      </c>
      <c r="C3339">
        <v>175</v>
      </c>
      <c r="D3339">
        <v>103</v>
      </c>
      <c r="E3339">
        <v>729</v>
      </c>
      <c r="F3339">
        <v>133</v>
      </c>
      <c r="G3339" t="s">
        <v>1460</v>
      </c>
      <c r="H3339">
        <v>2000</v>
      </c>
      <c r="I3339">
        <v>14879556</v>
      </c>
      <c r="J3339" t="s">
        <v>1188</v>
      </c>
      <c r="K3339" t="s">
        <v>493</v>
      </c>
      <c r="L3339" t="s">
        <v>13653</v>
      </c>
      <c r="M3339">
        <v>73640</v>
      </c>
      <c r="N3339">
        <v>3516</v>
      </c>
      <c r="O3339" t="s">
        <v>13654</v>
      </c>
      <c r="P3339">
        <v>0</v>
      </c>
      <c r="Q3339" t="s">
        <v>13655</v>
      </c>
      <c r="R3339" t="s">
        <v>13656</v>
      </c>
      <c r="S3339">
        <v>441</v>
      </c>
      <c r="T3339" t="s">
        <v>37</v>
      </c>
      <c r="U3339" t="s">
        <v>38</v>
      </c>
      <c r="V3339" t="s">
        <v>350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8092</v>
      </c>
      <c r="C3340">
        <v>167</v>
      </c>
      <c r="D3340">
        <v>122</v>
      </c>
      <c r="E3340">
        <v>300</v>
      </c>
      <c r="F3340">
        <v>341</v>
      </c>
      <c r="G3340" t="s">
        <v>1483</v>
      </c>
      <c r="H3340">
        <v>579</v>
      </c>
      <c r="I3340">
        <v>13569248</v>
      </c>
      <c r="J3340" t="s">
        <v>1473</v>
      </c>
      <c r="K3340" t="s">
        <v>1842</v>
      </c>
      <c r="L3340" t="s">
        <v>13657</v>
      </c>
      <c r="M3340">
        <v>16530</v>
      </c>
      <c r="N3340">
        <v>1637</v>
      </c>
      <c r="O3340" t="s">
        <v>689</v>
      </c>
      <c r="P3340">
        <v>1</v>
      </c>
      <c r="Q3340" t="s">
        <v>13658</v>
      </c>
      <c r="R3340" t="s">
        <v>13659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13660</v>
      </c>
      <c r="C3341">
        <v>132</v>
      </c>
      <c r="D3341">
        <v>101</v>
      </c>
      <c r="E3341">
        <v>17</v>
      </c>
      <c r="F3341">
        <v>429</v>
      </c>
      <c r="G3341" t="s">
        <v>1683</v>
      </c>
      <c r="H3341">
        <v>35000</v>
      </c>
      <c r="I3341">
        <v>34017854</v>
      </c>
      <c r="J3341" t="s">
        <v>809</v>
      </c>
      <c r="K3341" t="s">
        <v>1040</v>
      </c>
      <c r="L3341" t="s">
        <v>13661</v>
      </c>
      <c r="M3341">
        <v>51326</v>
      </c>
      <c r="N3341">
        <v>36892</v>
      </c>
      <c r="O3341" t="s">
        <v>8706</v>
      </c>
      <c r="P3341">
        <v>4</v>
      </c>
      <c r="Q3341" t="s">
        <v>13662</v>
      </c>
      <c r="R3341" t="s">
        <v>13663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9909</v>
      </c>
      <c r="C3342">
        <v>66</v>
      </c>
      <c r="D3342">
        <v>104</v>
      </c>
      <c r="E3342">
        <v>170</v>
      </c>
      <c r="F3342">
        <v>202</v>
      </c>
      <c r="G3342" t="s">
        <v>13664</v>
      </c>
      <c r="H3342">
        <v>736</v>
      </c>
      <c r="I3342">
        <v>4273372</v>
      </c>
      <c r="J3342" t="s">
        <v>5623</v>
      </c>
      <c r="K3342" t="s">
        <v>4825</v>
      </c>
      <c r="L3342" t="s">
        <v>13665</v>
      </c>
      <c r="M3342">
        <v>19412</v>
      </c>
      <c r="N3342">
        <v>1854</v>
      </c>
      <c r="O3342" t="s">
        <v>13666</v>
      </c>
      <c r="P3342">
        <v>1</v>
      </c>
      <c r="Q3342" t="s">
        <v>13667</v>
      </c>
      <c r="R3342" t="s">
        <v>13668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13669</v>
      </c>
      <c r="C3343">
        <v>79</v>
      </c>
      <c r="D3343">
        <v>101</v>
      </c>
      <c r="E3343">
        <v>14</v>
      </c>
      <c r="F3343">
        <v>559</v>
      </c>
      <c r="G3343" t="s">
        <v>5298</v>
      </c>
      <c r="H3343">
        <v>1000</v>
      </c>
      <c r="J3343" t="s">
        <v>3918</v>
      </c>
      <c r="K3343" t="s">
        <v>1592</v>
      </c>
      <c r="L3343" t="s">
        <v>13670</v>
      </c>
      <c r="M3343">
        <v>13167</v>
      </c>
      <c r="N3343">
        <v>3164</v>
      </c>
      <c r="O3343" t="s">
        <v>13671</v>
      </c>
      <c r="P3343">
        <v>0</v>
      </c>
      <c r="Q3343" t="s">
        <v>13672</v>
      </c>
      <c r="R3343" t="s">
        <v>13673</v>
      </c>
      <c r="S3343">
        <v>57</v>
      </c>
      <c r="T3343" t="s">
        <v>37</v>
      </c>
      <c r="U3343" t="s">
        <v>38</v>
      </c>
      <c r="V3343" t="s">
        <v>350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13674</v>
      </c>
      <c r="C3344">
        <v>15</v>
      </c>
      <c r="D3344">
        <v>135</v>
      </c>
      <c r="E3344">
        <v>0</v>
      </c>
      <c r="F3344">
        <v>13</v>
      </c>
      <c r="G3344" t="s">
        <v>13675</v>
      </c>
      <c r="H3344">
        <v>28</v>
      </c>
      <c r="J3344" t="s">
        <v>439</v>
      </c>
      <c r="K3344" t="s">
        <v>13676</v>
      </c>
      <c r="L3344" t="s">
        <v>13677</v>
      </c>
      <c r="M3344">
        <v>3290</v>
      </c>
      <c r="N3344">
        <v>97</v>
      </c>
      <c r="O3344" t="s">
        <v>10483</v>
      </c>
      <c r="P3344">
        <v>0</v>
      </c>
      <c r="Q3344" t="s">
        <v>13678</v>
      </c>
      <c r="R3344" t="s">
        <v>13679</v>
      </c>
      <c r="S3344">
        <v>17</v>
      </c>
      <c r="T3344" t="s">
        <v>10486</v>
      </c>
      <c r="U3344" t="s">
        <v>3480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12081</v>
      </c>
      <c r="C3345">
        <v>222</v>
      </c>
      <c r="D3345">
        <v>119</v>
      </c>
      <c r="E3345">
        <v>319</v>
      </c>
      <c r="F3345">
        <v>179</v>
      </c>
      <c r="G3345" t="s">
        <v>9539</v>
      </c>
      <c r="H3345">
        <v>2000</v>
      </c>
      <c r="I3345">
        <v>4440055</v>
      </c>
      <c r="J3345" t="s">
        <v>4112</v>
      </c>
      <c r="K3345" t="s">
        <v>706</v>
      </c>
      <c r="L3345" t="s">
        <v>13680</v>
      </c>
      <c r="M3345">
        <v>21360</v>
      </c>
      <c r="N3345">
        <v>3279</v>
      </c>
      <c r="O3345" t="s">
        <v>13681</v>
      </c>
      <c r="P3345">
        <v>0</v>
      </c>
      <c r="Q3345" t="s">
        <v>13682</v>
      </c>
      <c r="R3345" t="s">
        <v>13683</v>
      </c>
      <c r="S3345">
        <v>110</v>
      </c>
      <c r="T3345" t="s">
        <v>37</v>
      </c>
      <c r="U3345" t="s">
        <v>56</v>
      </c>
      <c r="V3345" t="s">
        <v>84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12490</v>
      </c>
      <c r="C3346">
        <v>210</v>
      </c>
      <c r="D3346">
        <v>128</v>
      </c>
      <c r="E3346">
        <v>160</v>
      </c>
      <c r="F3346">
        <v>81</v>
      </c>
      <c r="G3346" t="s">
        <v>13684</v>
      </c>
      <c r="H3346">
        <v>8000</v>
      </c>
      <c r="I3346">
        <v>4018695</v>
      </c>
      <c r="J3346" t="s">
        <v>891</v>
      </c>
      <c r="K3346" t="s">
        <v>12492</v>
      </c>
      <c r="L3346" t="s">
        <v>13685</v>
      </c>
      <c r="M3346">
        <v>69759</v>
      </c>
      <c r="N3346">
        <v>8532</v>
      </c>
      <c r="O3346" t="s">
        <v>13686</v>
      </c>
      <c r="P3346">
        <v>2</v>
      </c>
      <c r="Q3346" t="s">
        <v>13687</v>
      </c>
      <c r="R3346" t="s">
        <v>13688</v>
      </c>
      <c r="S3346">
        <v>235</v>
      </c>
      <c r="T3346" t="s">
        <v>3397</v>
      </c>
      <c r="U3346" t="s">
        <v>3398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7884</v>
      </c>
      <c r="C3347">
        <v>60</v>
      </c>
      <c r="D3347">
        <v>107</v>
      </c>
      <c r="E3347">
        <v>71</v>
      </c>
      <c r="F3347">
        <v>304</v>
      </c>
      <c r="G3347" t="s">
        <v>2314</v>
      </c>
      <c r="H3347">
        <v>967</v>
      </c>
      <c r="I3347">
        <v>80000000</v>
      </c>
      <c r="J3347" t="s">
        <v>5623</v>
      </c>
      <c r="K3347" t="s">
        <v>1981</v>
      </c>
      <c r="L3347" t="s">
        <v>7885</v>
      </c>
      <c r="M3347">
        <v>51459</v>
      </c>
      <c r="N3347">
        <v>1962</v>
      </c>
      <c r="O3347" t="s">
        <v>7886</v>
      </c>
      <c r="P3347">
        <v>0</v>
      </c>
      <c r="Q3347" t="s">
        <v>7887</v>
      </c>
      <c r="R3347" t="s">
        <v>7888</v>
      </c>
      <c r="S3347">
        <v>113</v>
      </c>
      <c r="T3347" t="s">
        <v>37</v>
      </c>
      <c r="U3347" t="s">
        <v>38</v>
      </c>
      <c r="V3347" t="s">
        <v>84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9147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549</v>
      </c>
      <c r="K3348" t="s">
        <v>1827</v>
      </c>
      <c r="L3348" t="s">
        <v>13689</v>
      </c>
      <c r="M3348">
        <v>59545</v>
      </c>
      <c r="N3348">
        <v>0</v>
      </c>
      <c r="P3348">
        <v>0</v>
      </c>
      <c r="Q3348" t="s">
        <v>13690</v>
      </c>
      <c r="R3348" t="s">
        <v>13691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13692</v>
      </c>
      <c r="C3349">
        <v>46</v>
      </c>
      <c r="D3349">
        <v>126</v>
      </c>
      <c r="E3349">
        <v>407</v>
      </c>
      <c r="F3349">
        <v>39</v>
      </c>
      <c r="G3349" t="s">
        <v>13693</v>
      </c>
      <c r="H3349">
        <v>638</v>
      </c>
      <c r="I3349">
        <v>1997807</v>
      </c>
      <c r="J3349" t="s">
        <v>891</v>
      </c>
      <c r="K3349" t="s">
        <v>682</v>
      </c>
      <c r="L3349" t="s">
        <v>13694</v>
      </c>
      <c r="M3349">
        <v>5158</v>
      </c>
      <c r="N3349">
        <v>823</v>
      </c>
      <c r="O3349" t="s">
        <v>13695</v>
      </c>
      <c r="P3349">
        <v>0</v>
      </c>
      <c r="Q3349" t="s">
        <v>13696</v>
      </c>
      <c r="R3349" t="s">
        <v>13697</v>
      </c>
      <c r="S3349">
        <v>140</v>
      </c>
      <c r="T3349" t="s">
        <v>37</v>
      </c>
      <c r="U3349" t="s">
        <v>38</v>
      </c>
      <c r="V3349" t="s">
        <v>350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13698</v>
      </c>
      <c r="C3350">
        <v>15</v>
      </c>
      <c r="D3350">
        <v>128</v>
      </c>
      <c r="E3350">
        <v>11</v>
      </c>
      <c r="F3350">
        <v>119</v>
      </c>
      <c r="G3350" t="s">
        <v>13699</v>
      </c>
      <c r="H3350">
        <v>3000</v>
      </c>
      <c r="I3350">
        <v>1207007</v>
      </c>
      <c r="J3350" t="s">
        <v>715</v>
      </c>
      <c r="K3350" t="s">
        <v>13372</v>
      </c>
      <c r="L3350" t="s">
        <v>13700</v>
      </c>
      <c r="M3350">
        <v>13577</v>
      </c>
      <c r="N3350">
        <v>4004</v>
      </c>
      <c r="O3350" t="s">
        <v>12545</v>
      </c>
      <c r="P3350">
        <v>2</v>
      </c>
      <c r="Q3350" t="s">
        <v>13701</v>
      </c>
      <c r="R3350" t="s">
        <v>13702</v>
      </c>
      <c r="S3350">
        <v>47</v>
      </c>
      <c r="T3350" t="s">
        <v>3397</v>
      </c>
      <c r="U3350" t="s">
        <v>3398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13703</v>
      </c>
      <c r="C3351">
        <v>169</v>
      </c>
      <c r="D3351">
        <v>127</v>
      </c>
      <c r="E3351">
        <v>644</v>
      </c>
      <c r="F3351">
        <v>6</v>
      </c>
      <c r="G3351" t="s">
        <v>13704</v>
      </c>
      <c r="H3351">
        <v>97</v>
      </c>
      <c r="I3351">
        <v>1829142</v>
      </c>
      <c r="J3351" t="s">
        <v>1469</v>
      </c>
      <c r="K3351" t="s">
        <v>13705</v>
      </c>
      <c r="L3351" t="s">
        <v>13706</v>
      </c>
      <c r="M3351">
        <v>36846</v>
      </c>
      <c r="N3351">
        <v>128</v>
      </c>
      <c r="O3351" t="s">
        <v>13707</v>
      </c>
      <c r="P3351">
        <v>1</v>
      </c>
      <c r="Q3351" t="s">
        <v>13708</v>
      </c>
      <c r="R3351" t="s">
        <v>13709</v>
      </c>
      <c r="S3351">
        <v>222</v>
      </c>
      <c r="T3351" t="s">
        <v>37</v>
      </c>
      <c r="U3351" t="s">
        <v>5773</v>
      </c>
      <c r="V3351" t="s">
        <v>2616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13710</v>
      </c>
      <c r="C3352">
        <v>25</v>
      </c>
      <c r="D3352">
        <v>160</v>
      </c>
      <c r="E3352">
        <v>0</v>
      </c>
      <c r="F3352">
        <v>417</v>
      </c>
      <c r="G3352" t="s">
        <v>13711</v>
      </c>
      <c r="H3352">
        <v>964</v>
      </c>
      <c r="I3352">
        <v>3827466</v>
      </c>
      <c r="J3352" t="s">
        <v>1493</v>
      </c>
      <c r="K3352" t="s">
        <v>13712</v>
      </c>
      <c r="L3352" t="s">
        <v>13713</v>
      </c>
      <c r="M3352">
        <v>25122</v>
      </c>
      <c r="N3352">
        <v>2350</v>
      </c>
      <c r="O3352" t="s">
        <v>13714</v>
      </c>
      <c r="P3352">
        <v>2</v>
      </c>
      <c r="Q3352" t="s">
        <v>13715</v>
      </c>
      <c r="R3352" t="s">
        <v>13716</v>
      </c>
      <c r="S3352">
        <v>102</v>
      </c>
      <c r="T3352" t="s">
        <v>3397</v>
      </c>
      <c r="U3352" t="s">
        <v>3398</v>
      </c>
      <c r="V3352" t="s">
        <v>2616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4020</v>
      </c>
      <c r="C3353">
        <v>81</v>
      </c>
      <c r="D3353">
        <v>126</v>
      </c>
      <c r="E3353">
        <v>80</v>
      </c>
      <c r="F3353">
        <v>225</v>
      </c>
      <c r="G3353" t="s">
        <v>4021</v>
      </c>
      <c r="H3353">
        <v>668</v>
      </c>
      <c r="I3353">
        <v>90800000</v>
      </c>
      <c r="J3353" t="s">
        <v>4022</v>
      </c>
      <c r="K3353" t="s">
        <v>3807</v>
      </c>
      <c r="L3353" t="s">
        <v>4023</v>
      </c>
      <c r="M3353">
        <v>126916</v>
      </c>
      <c r="N3353">
        <v>2004</v>
      </c>
      <c r="O3353" t="s">
        <v>4024</v>
      </c>
      <c r="P3353">
        <v>0</v>
      </c>
      <c r="Q3353" t="s">
        <v>4025</v>
      </c>
      <c r="R3353" t="s">
        <v>4026</v>
      </c>
      <c r="S3353">
        <v>235</v>
      </c>
      <c r="T3353" t="s">
        <v>37</v>
      </c>
      <c r="U3353" t="s">
        <v>38</v>
      </c>
      <c r="V3353" t="s">
        <v>84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13717</v>
      </c>
      <c r="C3354">
        <v>54</v>
      </c>
      <c r="D3354">
        <v>171</v>
      </c>
      <c r="E3354">
        <v>54</v>
      </c>
      <c r="F3354">
        <v>346</v>
      </c>
      <c r="G3354" t="s">
        <v>13718</v>
      </c>
      <c r="H3354">
        <v>440</v>
      </c>
      <c r="J3354" t="s">
        <v>3899</v>
      </c>
      <c r="K3354" t="s">
        <v>13719</v>
      </c>
      <c r="L3354" t="s">
        <v>13720</v>
      </c>
      <c r="M3354">
        <v>9808</v>
      </c>
      <c r="N3354">
        <v>1373</v>
      </c>
      <c r="O3354" t="s">
        <v>13721</v>
      </c>
      <c r="P3354">
        <v>0</v>
      </c>
      <c r="Q3354" t="s">
        <v>13722</v>
      </c>
      <c r="R3354" t="s">
        <v>13723</v>
      </c>
      <c r="S3354">
        <v>90</v>
      </c>
      <c r="T3354" t="s">
        <v>37</v>
      </c>
      <c r="U3354" t="s">
        <v>38</v>
      </c>
      <c r="V3354" t="s">
        <v>13724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12573</v>
      </c>
      <c r="C3355">
        <v>147</v>
      </c>
      <c r="D3355">
        <v>150</v>
      </c>
      <c r="E3355">
        <v>163</v>
      </c>
      <c r="F3355">
        <v>636</v>
      </c>
      <c r="G3355" t="s">
        <v>5254</v>
      </c>
      <c r="H3355">
        <v>2000</v>
      </c>
      <c r="I3355">
        <v>140244</v>
      </c>
      <c r="J3355" t="s">
        <v>13725</v>
      </c>
      <c r="K3355" t="s">
        <v>3688</v>
      </c>
      <c r="L3355" t="s">
        <v>13726</v>
      </c>
      <c r="M3355">
        <v>20419</v>
      </c>
      <c r="N3355">
        <v>4168</v>
      </c>
      <c r="O3355" t="s">
        <v>5445</v>
      </c>
      <c r="P3355">
        <v>1</v>
      </c>
      <c r="Q3355" t="s">
        <v>13727</v>
      </c>
      <c r="R3355" t="s">
        <v>13728</v>
      </c>
      <c r="S3355">
        <v>259</v>
      </c>
      <c r="T3355" t="s">
        <v>37</v>
      </c>
      <c r="U3355" t="s">
        <v>38</v>
      </c>
      <c r="V3355" t="s">
        <v>350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13729</v>
      </c>
      <c r="C3356">
        <v>16</v>
      </c>
      <c r="D3356">
        <v>122</v>
      </c>
      <c r="E3356">
        <v>11</v>
      </c>
      <c r="F3356">
        <v>173</v>
      </c>
      <c r="G3356" t="s">
        <v>13730</v>
      </c>
      <c r="H3356">
        <v>205</v>
      </c>
      <c r="J3356" t="s">
        <v>103</v>
      </c>
      <c r="K3356" t="s">
        <v>13731</v>
      </c>
      <c r="L3356" t="s">
        <v>13732</v>
      </c>
      <c r="M3356">
        <v>14486</v>
      </c>
      <c r="N3356">
        <v>808</v>
      </c>
      <c r="O3356" t="s">
        <v>13733</v>
      </c>
      <c r="P3356">
        <v>3</v>
      </c>
      <c r="Q3356" t="s">
        <v>13734</v>
      </c>
      <c r="R3356" t="s">
        <v>13735</v>
      </c>
      <c r="S3356">
        <v>159</v>
      </c>
      <c r="T3356" t="s">
        <v>13736</v>
      </c>
      <c r="U3356" t="s">
        <v>13737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858</v>
      </c>
      <c r="C3357">
        <v>215</v>
      </c>
      <c r="D3357">
        <v>178</v>
      </c>
      <c r="E3357">
        <v>16000</v>
      </c>
      <c r="F3357">
        <v>857</v>
      </c>
      <c r="G3357" t="s">
        <v>3567</v>
      </c>
      <c r="H3357">
        <v>13000</v>
      </c>
      <c r="I3357">
        <v>107930000</v>
      </c>
      <c r="J3357" t="s">
        <v>937</v>
      </c>
      <c r="K3357" t="s">
        <v>530</v>
      </c>
      <c r="L3357" t="s">
        <v>13738</v>
      </c>
      <c r="M3357">
        <v>1324680</v>
      </c>
      <c r="N3357">
        <v>16557</v>
      </c>
      <c r="O3357" t="s">
        <v>6411</v>
      </c>
      <c r="P3357">
        <v>1</v>
      </c>
      <c r="Q3357" t="s">
        <v>13739</v>
      </c>
      <c r="R3357" t="s">
        <v>13740</v>
      </c>
      <c r="S3357">
        <v>2195</v>
      </c>
      <c r="T3357" t="s">
        <v>37</v>
      </c>
      <c r="U3357" t="s">
        <v>38</v>
      </c>
      <c r="V3357" t="s">
        <v>350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13741</v>
      </c>
      <c r="C3358">
        <v>63</v>
      </c>
      <c r="D3358">
        <v>95</v>
      </c>
      <c r="E3358">
        <v>21</v>
      </c>
      <c r="F3358">
        <v>842</v>
      </c>
      <c r="G3358" t="s">
        <v>13742</v>
      </c>
      <c r="H3358">
        <v>1000</v>
      </c>
      <c r="I3358">
        <v>76657000</v>
      </c>
      <c r="J3358" t="s">
        <v>3545</v>
      </c>
      <c r="K3358" t="s">
        <v>3583</v>
      </c>
      <c r="L3358" t="s">
        <v>13743</v>
      </c>
      <c r="M3358">
        <v>25498</v>
      </c>
      <c r="N3358">
        <v>5673</v>
      </c>
      <c r="O3358" t="s">
        <v>8415</v>
      </c>
      <c r="P3358">
        <v>0</v>
      </c>
      <c r="Q3358" t="s">
        <v>13744</v>
      </c>
      <c r="R3358" t="s">
        <v>13745</v>
      </c>
      <c r="S3358">
        <v>92</v>
      </c>
      <c r="T3358" t="s">
        <v>37</v>
      </c>
      <c r="U3358" t="s">
        <v>56</v>
      </c>
      <c r="V3358" t="s">
        <v>188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13746</v>
      </c>
      <c r="C3359">
        <v>534</v>
      </c>
      <c r="D3359">
        <v>117</v>
      </c>
      <c r="E3359">
        <v>66</v>
      </c>
      <c r="F3359">
        <v>85</v>
      </c>
      <c r="G3359" t="s">
        <v>8145</v>
      </c>
      <c r="H3359">
        <v>15000</v>
      </c>
      <c r="I3359">
        <v>32279955</v>
      </c>
      <c r="J3359" t="s">
        <v>1018</v>
      </c>
      <c r="K3359" t="s">
        <v>246</v>
      </c>
      <c r="L3359" t="s">
        <v>13747</v>
      </c>
      <c r="M3359">
        <v>293304</v>
      </c>
      <c r="N3359">
        <v>15554</v>
      </c>
      <c r="O3359" t="s">
        <v>13748</v>
      </c>
      <c r="P3359">
        <v>1</v>
      </c>
      <c r="Q3359" t="s">
        <v>13749</v>
      </c>
      <c r="R3359" t="s">
        <v>13750</v>
      </c>
      <c r="S3359">
        <v>552</v>
      </c>
      <c r="T3359" t="s">
        <v>37</v>
      </c>
      <c r="U3359" t="s">
        <v>38</v>
      </c>
      <c r="V3359" t="s">
        <v>350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2725</v>
      </c>
      <c r="C3360">
        <v>66</v>
      </c>
      <c r="D3360">
        <v>119</v>
      </c>
      <c r="E3360">
        <v>422</v>
      </c>
      <c r="F3360">
        <v>422</v>
      </c>
      <c r="G3360" t="s">
        <v>13751</v>
      </c>
      <c r="H3360">
        <v>861</v>
      </c>
      <c r="I3360">
        <v>4992159</v>
      </c>
      <c r="J3360" t="s">
        <v>10624</v>
      </c>
      <c r="K3360" t="s">
        <v>1667</v>
      </c>
      <c r="L3360" t="s">
        <v>13752</v>
      </c>
      <c r="M3360">
        <v>23823</v>
      </c>
      <c r="N3360">
        <v>3306</v>
      </c>
      <c r="O3360" t="s">
        <v>2725</v>
      </c>
      <c r="P3360">
        <v>2</v>
      </c>
      <c r="Q3360" t="s">
        <v>13753</v>
      </c>
      <c r="R3360" t="s">
        <v>13754</v>
      </c>
      <c r="S3360">
        <v>201</v>
      </c>
      <c r="T3360" t="s">
        <v>37</v>
      </c>
      <c r="U3360" t="s">
        <v>38</v>
      </c>
      <c r="V3360" t="s">
        <v>350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5067</v>
      </c>
      <c r="C3361">
        <v>119</v>
      </c>
      <c r="D3361">
        <v>174</v>
      </c>
      <c r="E3361">
        <v>338</v>
      </c>
      <c r="F3361">
        <v>195</v>
      </c>
      <c r="G3361" t="s">
        <v>13755</v>
      </c>
      <c r="H3361">
        <v>354</v>
      </c>
      <c r="I3361">
        <v>163214286</v>
      </c>
      <c r="J3361" t="s">
        <v>13756</v>
      </c>
      <c r="K3361" t="s">
        <v>13757</v>
      </c>
      <c r="L3361" t="s">
        <v>13758</v>
      </c>
      <c r="M3361">
        <v>148172</v>
      </c>
      <c r="N3361">
        <v>1495</v>
      </c>
      <c r="O3361" t="s">
        <v>13759</v>
      </c>
      <c r="P3361">
        <v>3</v>
      </c>
      <c r="Q3361" t="s">
        <v>13760</v>
      </c>
      <c r="R3361" t="s">
        <v>13761</v>
      </c>
      <c r="S3361">
        <v>406</v>
      </c>
      <c r="T3361" t="s">
        <v>37</v>
      </c>
      <c r="U3361" t="s">
        <v>38</v>
      </c>
      <c r="V3361" t="s">
        <v>188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467</v>
      </c>
      <c r="C3362">
        <v>43</v>
      </c>
      <c r="D3362">
        <v>111</v>
      </c>
      <c r="E3362">
        <v>2000</v>
      </c>
      <c r="F3362">
        <v>51</v>
      </c>
      <c r="G3362" t="s">
        <v>13762</v>
      </c>
      <c r="H3362">
        <v>15000</v>
      </c>
      <c r="I3362">
        <v>69800000</v>
      </c>
      <c r="J3362" t="s">
        <v>1553</v>
      </c>
      <c r="K3362" t="s">
        <v>217</v>
      </c>
      <c r="L3362" t="s">
        <v>13763</v>
      </c>
      <c r="M3362">
        <v>54723</v>
      </c>
      <c r="N3362">
        <v>15361</v>
      </c>
      <c r="O3362" t="s">
        <v>13764</v>
      </c>
      <c r="P3362">
        <v>2</v>
      </c>
      <c r="Q3362" t="s">
        <v>13765</v>
      </c>
      <c r="R3362" t="s">
        <v>13766</v>
      </c>
      <c r="S3362">
        <v>99</v>
      </c>
      <c r="T3362" t="s">
        <v>37</v>
      </c>
      <c r="U3362" t="s">
        <v>38</v>
      </c>
      <c r="V3362" t="s">
        <v>84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13767</v>
      </c>
      <c r="C3363">
        <v>270</v>
      </c>
      <c r="D3363">
        <v>101</v>
      </c>
      <c r="E3363">
        <v>36</v>
      </c>
      <c r="F3363">
        <v>27</v>
      </c>
      <c r="G3363" t="s">
        <v>13768</v>
      </c>
      <c r="H3363">
        <v>7000</v>
      </c>
      <c r="I3363">
        <v>59889948</v>
      </c>
      <c r="J3363" t="s">
        <v>1188</v>
      </c>
      <c r="K3363" t="s">
        <v>311</v>
      </c>
      <c r="L3363" t="s">
        <v>13769</v>
      </c>
      <c r="M3363">
        <v>355810</v>
      </c>
      <c r="N3363">
        <v>7227</v>
      </c>
      <c r="O3363" t="s">
        <v>13770</v>
      </c>
      <c r="P3363">
        <v>1</v>
      </c>
      <c r="Q3363" t="s">
        <v>13771</v>
      </c>
      <c r="R3363" t="s">
        <v>13772</v>
      </c>
      <c r="S3363">
        <v>889</v>
      </c>
      <c r="T3363" t="s">
        <v>37</v>
      </c>
      <c r="U3363" t="s">
        <v>38</v>
      </c>
      <c r="V3363" t="s">
        <v>350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1677</v>
      </c>
      <c r="C3364">
        <v>99</v>
      </c>
      <c r="D3364">
        <v>89</v>
      </c>
      <c r="E3364">
        <v>0</v>
      </c>
      <c r="F3364">
        <v>107</v>
      </c>
      <c r="G3364" t="s">
        <v>13773</v>
      </c>
      <c r="H3364">
        <v>217</v>
      </c>
      <c r="I3364">
        <v>52287414</v>
      </c>
      <c r="J3364" t="s">
        <v>4829</v>
      </c>
      <c r="K3364" t="s">
        <v>667</v>
      </c>
      <c r="L3364" t="s">
        <v>13774</v>
      </c>
      <c r="M3364">
        <v>271794</v>
      </c>
      <c r="N3364">
        <v>644</v>
      </c>
      <c r="O3364" t="s">
        <v>13693</v>
      </c>
      <c r="P3364">
        <v>2</v>
      </c>
      <c r="Q3364" t="s">
        <v>13775</v>
      </c>
      <c r="R3364" t="s">
        <v>13776</v>
      </c>
      <c r="S3364">
        <v>584</v>
      </c>
      <c r="T3364" t="s">
        <v>37</v>
      </c>
      <c r="U3364" t="s">
        <v>38</v>
      </c>
      <c r="V3364" t="s">
        <v>350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3075</v>
      </c>
      <c r="C3365">
        <v>224</v>
      </c>
      <c r="D3365">
        <v>113</v>
      </c>
      <c r="E3365">
        <v>0</v>
      </c>
      <c r="F3365">
        <v>27</v>
      </c>
      <c r="G3365" t="s">
        <v>13777</v>
      </c>
      <c r="H3365">
        <v>133</v>
      </c>
      <c r="I3365">
        <v>45063889</v>
      </c>
      <c r="J3365" t="s">
        <v>1390</v>
      </c>
      <c r="K3365" t="s">
        <v>13778</v>
      </c>
      <c r="L3365" t="s">
        <v>13779</v>
      </c>
      <c r="M3365">
        <v>297250</v>
      </c>
      <c r="N3365">
        <v>241</v>
      </c>
      <c r="O3365" t="s">
        <v>13780</v>
      </c>
      <c r="P3365">
        <v>0</v>
      </c>
      <c r="Q3365" t="s">
        <v>13781</v>
      </c>
      <c r="R3365" t="s">
        <v>13782</v>
      </c>
      <c r="S3365">
        <v>1441</v>
      </c>
      <c r="T3365" t="s">
        <v>37</v>
      </c>
      <c r="U3365" t="s">
        <v>56</v>
      </c>
      <c r="V3365" t="s">
        <v>350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13783</v>
      </c>
      <c r="C3366">
        <v>58</v>
      </c>
      <c r="D3366">
        <v>95</v>
      </c>
      <c r="E3366">
        <v>548</v>
      </c>
      <c r="F3366">
        <v>360</v>
      </c>
      <c r="G3366" t="s">
        <v>13784</v>
      </c>
      <c r="H3366">
        <v>389</v>
      </c>
      <c r="I3366">
        <v>40066497</v>
      </c>
      <c r="J3366" t="s">
        <v>3985</v>
      </c>
      <c r="K3366" t="s">
        <v>13785</v>
      </c>
      <c r="L3366" t="s">
        <v>13786</v>
      </c>
      <c r="M3366">
        <v>23671</v>
      </c>
      <c r="N3366">
        <v>1792</v>
      </c>
      <c r="O3366" t="s">
        <v>13787</v>
      </c>
      <c r="P3366">
        <v>0</v>
      </c>
      <c r="Q3366" t="s">
        <v>13788</v>
      </c>
      <c r="R3366" t="s">
        <v>13789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13790</v>
      </c>
      <c r="C3367">
        <v>53</v>
      </c>
      <c r="D3367">
        <v>112</v>
      </c>
      <c r="E3367">
        <v>152</v>
      </c>
      <c r="F3367">
        <v>459</v>
      </c>
      <c r="G3367" t="s">
        <v>1417</v>
      </c>
      <c r="H3367">
        <v>16000</v>
      </c>
      <c r="I3367">
        <v>36500000</v>
      </c>
      <c r="J3367" t="s">
        <v>839</v>
      </c>
      <c r="K3367" t="s">
        <v>1574</v>
      </c>
      <c r="L3367" t="s">
        <v>13791</v>
      </c>
      <c r="M3367">
        <v>87090</v>
      </c>
      <c r="N3367">
        <v>17568</v>
      </c>
      <c r="O3367" t="s">
        <v>1772</v>
      </c>
      <c r="P3367">
        <v>0</v>
      </c>
      <c r="Q3367" t="s">
        <v>13792</v>
      </c>
      <c r="R3367" t="s">
        <v>13793</v>
      </c>
      <c r="S3367">
        <v>142</v>
      </c>
      <c r="T3367" t="s">
        <v>37</v>
      </c>
      <c r="U3367" t="s">
        <v>38</v>
      </c>
      <c r="V3367" t="s">
        <v>84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11240</v>
      </c>
      <c r="C3368">
        <v>37</v>
      </c>
      <c r="D3368">
        <v>109</v>
      </c>
      <c r="E3368">
        <v>44</v>
      </c>
      <c r="F3368">
        <v>458</v>
      </c>
      <c r="G3368" t="s">
        <v>1067</v>
      </c>
      <c r="H3368">
        <v>1000</v>
      </c>
      <c r="I3368">
        <v>27362712</v>
      </c>
      <c r="J3368" t="s">
        <v>3574</v>
      </c>
      <c r="K3368" t="s">
        <v>1276</v>
      </c>
      <c r="L3368" t="s">
        <v>13794</v>
      </c>
      <c r="M3368">
        <v>5971</v>
      </c>
      <c r="N3368">
        <v>3199</v>
      </c>
      <c r="O3368" t="s">
        <v>5385</v>
      </c>
      <c r="P3368">
        <v>1</v>
      </c>
      <c r="Q3368" t="s">
        <v>13795</v>
      </c>
      <c r="R3368" t="s">
        <v>13796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13797</v>
      </c>
      <c r="C3369">
        <v>11</v>
      </c>
      <c r="D3369">
        <v>108</v>
      </c>
      <c r="E3369">
        <v>0</v>
      </c>
      <c r="F3369">
        <v>388</v>
      </c>
      <c r="G3369" t="s">
        <v>8048</v>
      </c>
      <c r="H3369">
        <v>585</v>
      </c>
      <c r="I3369">
        <v>34746109</v>
      </c>
      <c r="J3369" t="s">
        <v>13798</v>
      </c>
      <c r="K3369" t="s">
        <v>3013</v>
      </c>
      <c r="L3369" t="s">
        <v>13799</v>
      </c>
      <c r="M3369">
        <v>3122</v>
      </c>
      <c r="N3369">
        <v>3023</v>
      </c>
      <c r="O3369" t="s">
        <v>639</v>
      </c>
      <c r="P3369">
        <v>2</v>
      </c>
      <c r="Q3369" t="s">
        <v>13800</v>
      </c>
      <c r="R3369" t="s">
        <v>13801</v>
      </c>
      <c r="S3369">
        <v>14</v>
      </c>
      <c r="T3369" t="s">
        <v>37</v>
      </c>
      <c r="U3369" t="s">
        <v>38</v>
      </c>
      <c r="V3369" t="s">
        <v>350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5983</v>
      </c>
      <c r="C3370">
        <v>327</v>
      </c>
      <c r="D3370">
        <v>100</v>
      </c>
      <c r="E3370">
        <v>129</v>
      </c>
      <c r="F3370">
        <v>3000</v>
      </c>
      <c r="G3370" t="s">
        <v>1151</v>
      </c>
      <c r="H3370">
        <v>23000</v>
      </c>
      <c r="I3370">
        <v>34963967</v>
      </c>
      <c r="J3370" t="s">
        <v>715</v>
      </c>
      <c r="K3370" t="s">
        <v>62</v>
      </c>
      <c r="L3370" t="s">
        <v>13802</v>
      </c>
      <c r="M3370">
        <v>270441</v>
      </c>
      <c r="N3370">
        <v>39807</v>
      </c>
      <c r="O3370" t="s">
        <v>162</v>
      </c>
      <c r="P3370">
        <v>2</v>
      </c>
      <c r="Q3370" t="s">
        <v>13803</v>
      </c>
      <c r="R3370" t="s">
        <v>13804</v>
      </c>
      <c r="S3370">
        <v>378</v>
      </c>
      <c r="T3370" t="s">
        <v>37</v>
      </c>
      <c r="U3370" t="s">
        <v>38</v>
      </c>
      <c r="V3370" t="s">
        <v>350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13805</v>
      </c>
      <c r="C3371">
        <v>135</v>
      </c>
      <c r="D3371">
        <v>90</v>
      </c>
      <c r="E3371">
        <v>5</v>
      </c>
      <c r="F3371">
        <v>297</v>
      </c>
      <c r="G3371" t="s">
        <v>13806</v>
      </c>
      <c r="H3371">
        <v>449</v>
      </c>
      <c r="I3371">
        <v>25926543</v>
      </c>
      <c r="J3371" t="s">
        <v>1342</v>
      </c>
      <c r="K3371" t="s">
        <v>13807</v>
      </c>
      <c r="L3371" t="s">
        <v>13808</v>
      </c>
      <c r="M3371">
        <v>26609</v>
      </c>
      <c r="N3371">
        <v>1534</v>
      </c>
      <c r="O3371" t="s">
        <v>13809</v>
      </c>
      <c r="P3371">
        <v>1</v>
      </c>
      <c r="Q3371" t="s">
        <v>13810</v>
      </c>
      <c r="R3371" t="s">
        <v>13811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1172</v>
      </c>
      <c r="C3372">
        <v>127</v>
      </c>
      <c r="D3372">
        <v>130</v>
      </c>
      <c r="E3372">
        <v>0</v>
      </c>
      <c r="F3372">
        <v>602</v>
      </c>
      <c r="G3372" t="s">
        <v>1173</v>
      </c>
      <c r="H3372">
        <v>875</v>
      </c>
      <c r="J3372" t="s">
        <v>482</v>
      </c>
      <c r="K3372" t="s">
        <v>1174</v>
      </c>
      <c r="L3372" t="s">
        <v>1175</v>
      </c>
      <c r="M3372">
        <v>29935</v>
      </c>
      <c r="N3372">
        <v>2662</v>
      </c>
      <c r="O3372" t="s">
        <v>1176</v>
      </c>
      <c r="P3372">
        <v>0</v>
      </c>
      <c r="Q3372" t="s">
        <v>1177</v>
      </c>
      <c r="R3372" t="s">
        <v>1178</v>
      </c>
      <c r="S3372">
        <v>211</v>
      </c>
      <c r="T3372" t="s">
        <v>37</v>
      </c>
      <c r="U3372" t="s">
        <v>38</v>
      </c>
      <c r="V3372" t="s">
        <v>350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13812</v>
      </c>
      <c r="C3373">
        <v>164</v>
      </c>
      <c r="D3373">
        <v>94</v>
      </c>
      <c r="E3373">
        <v>19</v>
      </c>
      <c r="F3373">
        <v>117</v>
      </c>
      <c r="G3373" t="s">
        <v>13813</v>
      </c>
      <c r="H3373">
        <v>363</v>
      </c>
      <c r="I3373">
        <v>26049082</v>
      </c>
      <c r="J3373" t="s">
        <v>816</v>
      </c>
      <c r="K3373" t="s">
        <v>13814</v>
      </c>
      <c r="L3373" t="s">
        <v>13815</v>
      </c>
      <c r="M3373">
        <v>76791</v>
      </c>
      <c r="N3373">
        <v>1024</v>
      </c>
      <c r="O3373" t="s">
        <v>13816</v>
      </c>
      <c r="P3373">
        <v>3</v>
      </c>
      <c r="Q3373" t="s">
        <v>13817</v>
      </c>
      <c r="R3373" t="s">
        <v>13818</v>
      </c>
      <c r="S3373">
        <v>100</v>
      </c>
      <c r="T3373" t="s">
        <v>37</v>
      </c>
      <c r="U3373" t="s">
        <v>38</v>
      </c>
      <c r="V3373" t="s">
        <v>350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13819</v>
      </c>
      <c r="C3374">
        <v>14</v>
      </c>
      <c r="D3374">
        <v>93</v>
      </c>
      <c r="E3374">
        <v>2</v>
      </c>
      <c r="F3374">
        <v>213</v>
      </c>
      <c r="G3374" t="s">
        <v>12643</v>
      </c>
      <c r="H3374">
        <v>484</v>
      </c>
      <c r="J3374" t="s">
        <v>4615</v>
      </c>
      <c r="K3374" t="s">
        <v>3362</v>
      </c>
      <c r="L3374" t="s">
        <v>13820</v>
      </c>
      <c r="M3374">
        <v>3904</v>
      </c>
      <c r="N3374">
        <v>1455</v>
      </c>
      <c r="O3374" t="s">
        <v>357</v>
      </c>
      <c r="P3374">
        <v>1</v>
      </c>
      <c r="Q3374" t="s">
        <v>13821</v>
      </c>
      <c r="R3374" t="s">
        <v>13822</v>
      </c>
      <c r="S3374">
        <v>48</v>
      </c>
      <c r="T3374" t="s">
        <v>37</v>
      </c>
      <c r="U3374" t="s">
        <v>38</v>
      </c>
      <c r="V3374" t="s">
        <v>84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13823</v>
      </c>
      <c r="C3375">
        <v>6</v>
      </c>
      <c r="D3375">
        <v>80</v>
      </c>
      <c r="E3375">
        <v>2</v>
      </c>
      <c r="F3375">
        <v>102</v>
      </c>
      <c r="G3375" t="s">
        <v>13824</v>
      </c>
      <c r="H3375">
        <v>861</v>
      </c>
      <c r="J3375" t="s">
        <v>515</v>
      </c>
      <c r="K3375" t="s">
        <v>13825</v>
      </c>
      <c r="L3375" t="s">
        <v>13826</v>
      </c>
      <c r="M3375">
        <v>59</v>
      </c>
      <c r="N3375">
        <v>1279</v>
      </c>
      <c r="O3375" t="s">
        <v>13827</v>
      </c>
      <c r="R3375" t="s">
        <v>13828</v>
      </c>
      <c r="S3375">
        <v>6</v>
      </c>
      <c r="T3375" t="s">
        <v>37</v>
      </c>
      <c r="U3375" t="s">
        <v>38</v>
      </c>
      <c r="V3375" t="s">
        <v>350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471</v>
      </c>
      <c r="C3376">
        <v>41</v>
      </c>
      <c r="D3376">
        <v>111</v>
      </c>
      <c r="E3376">
        <v>0</v>
      </c>
      <c r="F3376">
        <v>591</v>
      </c>
      <c r="G3376" t="s">
        <v>840</v>
      </c>
      <c r="H3376">
        <v>18000</v>
      </c>
      <c r="I3376">
        <v>22551000</v>
      </c>
      <c r="J3376" t="s">
        <v>715</v>
      </c>
      <c r="K3376" t="s">
        <v>353</v>
      </c>
      <c r="L3376" t="s">
        <v>13829</v>
      </c>
      <c r="M3376">
        <v>37269</v>
      </c>
      <c r="N3376">
        <v>37645</v>
      </c>
      <c r="O3376" t="s">
        <v>434</v>
      </c>
      <c r="P3376">
        <v>0</v>
      </c>
      <c r="Q3376" t="s">
        <v>13830</v>
      </c>
      <c r="R3376" t="s">
        <v>13831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13832</v>
      </c>
      <c r="C3377">
        <v>143</v>
      </c>
      <c r="D3377">
        <v>142</v>
      </c>
      <c r="E3377">
        <v>13</v>
      </c>
      <c r="F3377">
        <v>244</v>
      </c>
      <c r="G3377" t="s">
        <v>13833</v>
      </c>
      <c r="H3377">
        <v>803</v>
      </c>
      <c r="I3377">
        <v>22800000</v>
      </c>
      <c r="J3377" t="s">
        <v>50</v>
      </c>
      <c r="K3377" t="s">
        <v>13834</v>
      </c>
      <c r="L3377" t="s">
        <v>13835</v>
      </c>
      <c r="M3377">
        <v>59941</v>
      </c>
      <c r="N3377">
        <v>1769</v>
      </c>
      <c r="O3377" t="s">
        <v>577</v>
      </c>
      <c r="P3377">
        <v>2</v>
      </c>
      <c r="Q3377" t="s">
        <v>13836</v>
      </c>
      <c r="R3377" t="s">
        <v>13837</v>
      </c>
      <c r="S3377">
        <v>452</v>
      </c>
      <c r="T3377" t="s">
        <v>37</v>
      </c>
      <c r="U3377" t="s">
        <v>56</v>
      </c>
      <c r="V3377" t="s">
        <v>13838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2134</v>
      </c>
      <c r="H3378">
        <v>666</v>
      </c>
      <c r="J3378" t="s">
        <v>282</v>
      </c>
      <c r="K3378" t="s">
        <v>13839</v>
      </c>
      <c r="L3378" t="s">
        <v>13840</v>
      </c>
      <c r="M3378">
        <v>5817</v>
      </c>
      <c r="N3378">
        <v>4043</v>
      </c>
      <c r="O3378" t="s">
        <v>13841</v>
      </c>
      <c r="P3378">
        <v>2</v>
      </c>
      <c r="Q3378" t="s">
        <v>13842</v>
      </c>
      <c r="R3378" t="s">
        <v>13843</v>
      </c>
      <c r="S3378">
        <v>25</v>
      </c>
      <c r="T3378" t="s">
        <v>37</v>
      </c>
      <c r="U3378" t="s">
        <v>38</v>
      </c>
      <c r="V3378" t="s">
        <v>589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4094</v>
      </c>
      <c r="C3379">
        <v>109</v>
      </c>
      <c r="D3379">
        <v>107</v>
      </c>
      <c r="E3379">
        <v>0</v>
      </c>
      <c r="F3379">
        <v>112</v>
      </c>
      <c r="G3379" t="s">
        <v>13844</v>
      </c>
      <c r="H3379">
        <v>969</v>
      </c>
      <c r="I3379">
        <v>18090181</v>
      </c>
      <c r="J3379" t="s">
        <v>1224</v>
      </c>
      <c r="K3379" t="s">
        <v>1556</v>
      </c>
      <c r="L3379" t="s">
        <v>13845</v>
      </c>
      <c r="M3379">
        <v>38191</v>
      </c>
      <c r="N3379">
        <v>1775</v>
      </c>
      <c r="O3379" t="s">
        <v>13846</v>
      </c>
      <c r="P3379">
        <v>0</v>
      </c>
      <c r="Q3379" t="s">
        <v>13847</v>
      </c>
      <c r="R3379" t="s">
        <v>13848</v>
      </c>
      <c r="S3379">
        <v>271</v>
      </c>
      <c r="T3379" t="s">
        <v>37</v>
      </c>
      <c r="U3379" t="s">
        <v>38</v>
      </c>
      <c r="V3379" t="s">
        <v>350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3697</v>
      </c>
      <c r="C3380">
        <v>59</v>
      </c>
      <c r="D3380">
        <v>91</v>
      </c>
      <c r="E3380">
        <v>13</v>
      </c>
      <c r="F3380">
        <v>292</v>
      </c>
      <c r="G3380" t="s">
        <v>9266</v>
      </c>
      <c r="H3380">
        <v>452</v>
      </c>
      <c r="I3380">
        <v>17843379</v>
      </c>
      <c r="J3380" t="s">
        <v>715</v>
      </c>
      <c r="K3380" t="s">
        <v>892</v>
      </c>
      <c r="L3380" t="s">
        <v>13849</v>
      </c>
      <c r="M3380">
        <v>14904</v>
      </c>
      <c r="N3380">
        <v>1760</v>
      </c>
      <c r="O3380" t="s">
        <v>13850</v>
      </c>
      <c r="P3380">
        <v>2</v>
      </c>
      <c r="Q3380" t="s">
        <v>13851</v>
      </c>
      <c r="R3380" t="s">
        <v>13852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13853</v>
      </c>
      <c r="C3381">
        <v>95</v>
      </c>
      <c r="D3381">
        <v>112</v>
      </c>
      <c r="E3381">
        <v>3</v>
      </c>
      <c r="F3381">
        <v>268</v>
      </c>
      <c r="G3381" t="s">
        <v>13854</v>
      </c>
      <c r="H3381">
        <v>876</v>
      </c>
      <c r="I3381">
        <v>18811135</v>
      </c>
      <c r="J3381" t="s">
        <v>1473</v>
      </c>
      <c r="K3381" t="s">
        <v>4142</v>
      </c>
      <c r="L3381" t="s">
        <v>13855</v>
      </c>
      <c r="M3381">
        <v>15337</v>
      </c>
      <c r="N3381">
        <v>2832</v>
      </c>
      <c r="O3381" t="s">
        <v>265</v>
      </c>
      <c r="P3381">
        <v>0</v>
      </c>
      <c r="Q3381" t="s">
        <v>13856</v>
      </c>
      <c r="R3381" t="s">
        <v>13857</v>
      </c>
      <c r="S3381">
        <v>172</v>
      </c>
      <c r="T3381" t="s">
        <v>37</v>
      </c>
      <c r="U3381" t="s">
        <v>38</v>
      </c>
      <c r="V3381" t="s">
        <v>84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11872</v>
      </c>
      <c r="C3382">
        <v>40</v>
      </c>
      <c r="D3382">
        <v>82</v>
      </c>
      <c r="E3382">
        <v>33</v>
      </c>
      <c r="F3382">
        <v>475</v>
      </c>
      <c r="G3382" t="s">
        <v>10054</v>
      </c>
      <c r="H3382">
        <v>744</v>
      </c>
      <c r="I3382">
        <v>17278980</v>
      </c>
      <c r="J3382" t="s">
        <v>541</v>
      </c>
      <c r="K3382" t="s">
        <v>1214</v>
      </c>
      <c r="L3382" t="s">
        <v>13858</v>
      </c>
      <c r="M3382">
        <v>48225</v>
      </c>
      <c r="N3382">
        <v>2400</v>
      </c>
      <c r="O3382" t="s">
        <v>1752</v>
      </c>
      <c r="P3382">
        <v>0</v>
      </c>
      <c r="Q3382" t="s">
        <v>13859</v>
      </c>
      <c r="R3382" t="s">
        <v>13860</v>
      </c>
      <c r="S3382">
        <v>164</v>
      </c>
      <c r="T3382" t="s">
        <v>37</v>
      </c>
      <c r="U3382" t="s">
        <v>38</v>
      </c>
      <c r="V3382" t="s">
        <v>350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13861</v>
      </c>
      <c r="C3383">
        <v>121</v>
      </c>
      <c r="D3383">
        <v>97</v>
      </c>
      <c r="E3383">
        <v>3</v>
      </c>
      <c r="F3383">
        <v>631</v>
      </c>
      <c r="G3383" t="s">
        <v>761</v>
      </c>
      <c r="H3383">
        <v>24000</v>
      </c>
      <c r="I3383">
        <v>16699684</v>
      </c>
      <c r="J3383" t="s">
        <v>816</v>
      </c>
      <c r="K3383" t="s">
        <v>74</v>
      </c>
      <c r="L3383" t="s">
        <v>13862</v>
      </c>
      <c r="M3383">
        <v>17461</v>
      </c>
      <c r="N3383">
        <v>25792</v>
      </c>
      <c r="O3383" t="s">
        <v>3141</v>
      </c>
      <c r="P3383">
        <v>1</v>
      </c>
      <c r="Q3383" t="s">
        <v>13863</v>
      </c>
      <c r="R3383" t="s">
        <v>13864</v>
      </c>
      <c r="S3383">
        <v>78</v>
      </c>
      <c r="T3383" t="s">
        <v>37</v>
      </c>
      <c r="U3383" t="s">
        <v>38</v>
      </c>
      <c r="V3383" t="s">
        <v>84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2974</v>
      </c>
      <c r="C3384">
        <v>358</v>
      </c>
      <c r="D3384">
        <v>128</v>
      </c>
      <c r="E3384">
        <v>79</v>
      </c>
      <c r="F3384">
        <v>414</v>
      </c>
      <c r="G3384" t="s">
        <v>2975</v>
      </c>
      <c r="H3384">
        <v>13000</v>
      </c>
      <c r="I3384">
        <v>50815288</v>
      </c>
      <c r="J3384" t="s">
        <v>1861</v>
      </c>
      <c r="K3384" t="s">
        <v>604</v>
      </c>
      <c r="L3384" t="s">
        <v>2976</v>
      </c>
      <c r="M3384">
        <v>109191</v>
      </c>
      <c r="N3384">
        <v>14747</v>
      </c>
      <c r="O3384" t="s">
        <v>2977</v>
      </c>
      <c r="P3384">
        <v>0</v>
      </c>
      <c r="Q3384" t="s">
        <v>2978</v>
      </c>
      <c r="R3384" t="s">
        <v>2979</v>
      </c>
      <c r="S3384">
        <v>625</v>
      </c>
      <c r="T3384" t="s">
        <v>37</v>
      </c>
      <c r="U3384" t="s">
        <v>38</v>
      </c>
      <c r="V3384" t="s">
        <v>350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13865</v>
      </c>
      <c r="C3385">
        <v>288</v>
      </c>
      <c r="D3385">
        <v>102</v>
      </c>
      <c r="E3385">
        <v>126</v>
      </c>
      <c r="F3385">
        <v>517</v>
      </c>
      <c r="G3385" t="s">
        <v>698</v>
      </c>
      <c r="H3385">
        <v>23000</v>
      </c>
      <c r="I3385">
        <v>15047419</v>
      </c>
      <c r="J3385" t="s">
        <v>937</v>
      </c>
      <c r="K3385" t="s">
        <v>58</v>
      </c>
      <c r="L3385" t="s">
        <v>13866</v>
      </c>
      <c r="M3385">
        <v>357275</v>
      </c>
      <c r="N3385">
        <v>25462</v>
      </c>
      <c r="O3385" t="s">
        <v>1578</v>
      </c>
      <c r="P3385">
        <v>1</v>
      </c>
      <c r="Q3385" t="s">
        <v>13867</v>
      </c>
      <c r="R3385" t="s">
        <v>13868</v>
      </c>
      <c r="S3385">
        <v>1061</v>
      </c>
      <c r="T3385" t="s">
        <v>37</v>
      </c>
      <c r="U3385" t="s">
        <v>38</v>
      </c>
      <c r="V3385" t="s">
        <v>350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6736</v>
      </c>
      <c r="C3386">
        <v>107</v>
      </c>
      <c r="D3386">
        <v>93</v>
      </c>
      <c r="E3386">
        <v>44</v>
      </c>
      <c r="F3386">
        <v>596</v>
      </c>
      <c r="G3386" t="s">
        <v>942</v>
      </c>
      <c r="H3386">
        <v>15000</v>
      </c>
      <c r="I3386">
        <v>14015786</v>
      </c>
      <c r="J3386" t="s">
        <v>151</v>
      </c>
      <c r="K3386" t="s">
        <v>246</v>
      </c>
      <c r="L3386" t="s">
        <v>13869</v>
      </c>
      <c r="M3386">
        <v>37952</v>
      </c>
      <c r="N3386">
        <v>27646</v>
      </c>
      <c r="O3386" t="s">
        <v>744</v>
      </c>
      <c r="P3386">
        <v>3</v>
      </c>
      <c r="Q3386" t="s">
        <v>13870</v>
      </c>
      <c r="R3386" t="s">
        <v>13871</v>
      </c>
      <c r="S3386">
        <v>298</v>
      </c>
      <c r="T3386" t="s">
        <v>37</v>
      </c>
      <c r="U3386" t="s">
        <v>38</v>
      </c>
      <c r="V3386" t="s">
        <v>350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13872</v>
      </c>
      <c r="C3387">
        <v>28</v>
      </c>
      <c r="D3387">
        <v>116</v>
      </c>
      <c r="E3387">
        <v>31</v>
      </c>
      <c r="F3387">
        <v>50</v>
      </c>
      <c r="G3387" t="s">
        <v>13873</v>
      </c>
      <c r="H3387">
        <v>539</v>
      </c>
      <c r="J3387" t="s">
        <v>264</v>
      </c>
      <c r="K3387" t="s">
        <v>1947</v>
      </c>
      <c r="L3387" t="s">
        <v>13874</v>
      </c>
      <c r="M3387">
        <v>8616</v>
      </c>
      <c r="N3387">
        <v>895</v>
      </c>
      <c r="O3387" t="s">
        <v>13875</v>
      </c>
      <c r="P3387">
        <v>2</v>
      </c>
      <c r="Q3387" t="s">
        <v>13876</v>
      </c>
      <c r="R3387" t="s">
        <v>13877</v>
      </c>
      <c r="S3387">
        <v>90</v>
      </c>
      <c r="T3387" t="s">
        <v>37</v>
      </c>
      <c r="U3387" t="s">
        <v>182</v>
      </c>
      <c r="V3387" t="s">
        <v>350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13878</v>
      </c>
      <c r="C3388">
        <v>91</v>
      </c>
      <c r="D3388">
        <v>138</v>
      </c>
      <c r="E3388">
        <v>78</v>
      </c>
      <c r="F3388">
        <v>968</v>
      </c>
      <c r="G3388" t="s">
        <v>3231</v>
      </c>
      <c r="H3388">
        <v>12000</v>
      </c>
      <c r="I3388">
        <v>10269307</v>
      </c>
      <c r="J3388" t="s">
        <v>223</v>
      </c>
      <c r="K3388" t="s">
        <v>2623</v>
      </c>
      <c r="L3388" t="s">
        <v>13879</v>
      </c>
      <c r="M3388">
        <v>53251</v>
      </c>
      <c r="N3388">
        <v>17524</v>
      </c>
      <c r="O3388" t="s">
        <v>249</v>
      </c>
      <c r="P3388">
        <v>0</v>
      </c>
      <c r="Q3388" t="s">
        <v>13880</v>
      </c>
      <c r="R3388" t="s">
        <v>13881</v>
      </c>
      <c r="S3388">
        <v>188</v>
      </c>
      <c r="T3388" t="s">
        <v>37</v>
      </c>
      <c r="U3388" t="s">
        <v>38</v>
      </c>
      <c r="V3388" t="s">
        <v>350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10346</v>
      </c>
      <c r="C3389">
        <v>55</v>
      </c>
      <c r="D3389">
        <v>117</v>
      </c>
      <c r="E3389">
        <v>133</v>
      </c>
      <c r="F3389">
        <v>86</v>
      </c>
      <c r="G3389" t="s">
        <v>13882</v>
      </c>
      <c r="H3389">
        <v>471</v>
      </c>
      <c r="J3389" t="s">
        <v>151</v>
      </c>
      <c r="K3389" t="s">
        <v>4911</v>
      </c>
      <c r="L3389" t="s">
        <v>13883</v>
      </c>
      <c r="M3389">
        <v>2311</v>
      </c>
      <c r="N3389">
        <v>858</v>
      </c>
      <c r="O3389" t="s">
        <v>13884</v>
      </c>
      <c r="P3389">
        <v>1</v>
      </c>
      <c r="Q3389" t="s">
        <v>13885</v>
      </c>
      <c r="R3389" t="s">
        <v>13886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13887</v>
      </c>
      <c r="C3390">
        <v>231</v>
      </c>
      <c r="D3390">
        <v>93</v>
      </c>
      <c r="E3390">
        <v>132</v>
      </c>
      <c r="F3390">
        <v>216</v>
      </c>
      <c r="G3390" t="s">
        <v>2095</v>
      </c>
      <c r="H3390">
        <v>434</v>
      </c>
      <c r="I3390">
        <v>17536788</v>
      </c>
      <c r="J3390" t="s">
        <v>715</v>
      </c>
      <c r="K3390" t="s">
        <v>13888</v>
      </c>
      <c r="L3390" t="s">
        <v>13889</v>
      </c>
      <c r="M3390">
        <v>49240</v>
      </c>
      <c r="N3390">
        <v>1183</v>
      </c>
      <c r="O3390" t="s">
        <v>13890</v>
      </c>
      <c r="P3390">
        <v>2</v>
      </c>
      <c r="Q3390" t="s">
        <v>13891</v>
      </c>
      <c r="R3390" t="s">
        <v>13892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1586</v>
      </c>
      <c r="C3391">
        <v>262</v>
      </c>
      <c r="D3391">
        <v>92</v>
      </c>
      <c r="E3391">
        <v>87</v>
      </c>
      <c r="F3391">
        <v>424</v>
      </c>
      <c r="G3391" t="s">
        <v>9349</v>
      </c>
      <c r="H3391">
        <v>15000</v>
      </c>
      <c r="I3391">
        <v>58401464</v>
      </c>
      <c r="J3391" t="s">
        <v>816</v>
      </c>
      <c r="K3391" t="s">
        <v>131</v>
      </c>
      <c r="L3391" t="s">
        <v>13893</v>
      </c>
      <c r="M3391">
        <v>276746</v>
      </c>
      <c r="N3391">
        <v>16982</v>
      </c>
      <c r="O3391" t="s">
        <v>13894</v>
      </c>
      <c r="P3391">
        <v>1</v>
      </c>
      <c r="Q3391" t="s">
        <v>13895</v>
      </c>
      <c r="R3391" t="s">
        <v>13896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13897</v>
      </c>
      <c r="C3392">
        <v>7</v>
      </c>
      <c r="D3392">
        <v>110</v>
      </c>
      <c r="E3392">
        <v>10</v>
      </c>
      <c r="F3392">
        <v>582</v>
      </c>
      <c r="G3392" t="s">
        <v>557</v>
      </c>
      <c r="H3392">
        <v>851</v>
      </c>
      <c r="I3392">
        <v>8880705</v>
      </c>
      <c r="J3392" t="s">
        <v>715</v>
      </c>
      <c r="K3392" t="s">
        <v>449</v>
      </c>
      <c r="L3392" t="s">
        <v>13898</v>
      </c>
      <c r="M3392">
        <v>1103</v>
      </c>
      <c r="N3392">
        <v>3293</v>
      </c>
      <c r="O3392" t="s">
        <v>1290</v>
      </c>
      <c r="P3392">
        <v>0</v>
      </c>
      <c r="Q3392" t="s">
        <v>13899</v>
      </c>
      <c r="R3392" t="s">
        <v>13900</v>
      </c>
      <c r="S3392">
        <v>11</v>
      </c>
      <c r="T3392" t="s">
        <v>37</v>
      </c>
      <c r="U3392" t="s">
        <v>38</v>
      </c>
      <c r="V3392" t="s">
        <v>350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424</v>
      </c>
      <c r="B3393" t="s">
        <v>6958</v>
      </c>
      <c r="C3393">
        <v>196</v>
      </c>
      <c r="D3393">
        <v>92</v>
      </c>
      <c r="E3393">
        <v>54</v>
      </c>
      <c r="F3393">
        <v>306</v>
      </c>
      <c r="G3393" t="s">
        <v>890</v>
      </c>
      <c r="H3393">
        <v>776</v>
      </c>
      <c r="I3393">
        <v>8279017</v>
      </c>
      <c r="J3393" t="s">
        <v>9361</v>
      </c>
      <c r="K3393" t="s">
        <v>211</v>
      </c>
      <c r="L3393" t="s">
        <v>13901</v>
      </c>
      <c r="M3393">
        <v>34191</v>
      </c>
      <c r="N3393">
        <v>1761</v>
      </c>
      <c r="O3393" t="s">
        <v>1070</v>
      </c>
      <c r="P3393">
        <v>1</v>
      </c>
      <c r="Q3393" t="s">
        <v>13902</v>
      </c>
      <c r="R3393" t="s">
        <v>13903</v>
      </c>
      <c r="S3393">
        <v>339</v>
      </c>
      <c r="T3393" t="s">
        <v>37</v>
      </c>
      <c r="U3393" t="s">
        <v>56</v>
      </c>
      <c r="V3393" t="s">
        <v>350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10151</v>
      </c>
      <c r="C3394">
        <v>83</v>
      </c>
      <c r="D3394">
        <v>104</v>
      </c>
      <c r="E3394">
        <v>18</v>
      </c>
      <c r="F3394">
        <v>741</v>
      </c>
      <c r="G3394" t="s">
        <v>2475</v>
      </c>
      <c r="H3394">
        <v>1000</v>
      </c>
      <c r="I3394">
        <v>10106233</v>
      </c>
      <c r="J3394" t="s">
        <v>1188</v>
      </c>
      <c r="K3394" t="s">
        <v>1169</v>
      </c>
      <c r="L3394" t="s">
        <v>13904</v>
      </c>
      <c r="M3394">
        <v>12702</v>
      </c>
      <c r="N3394">
        <v>5190</v>
      </c>
      <c r="O3394" t="s">
        <v>4347</v>
      </c>
      <c r="P3394">
        <v>0</v>
      </c>
      <c r="Q3394" t="s">
        <v>13905</v>
      </c>
      <c r="R3394" t="s">
        <v>13906</v>
      </c>
      <c r="S3394">
        <v>32</v>
      </c>
      <c r="T3394" t="s">
        <v>37</v>
      </c>
      <c r="U3394" t="s">
        <v>38</v>
      </c>
      <c r="V3394" t="s">
        <v>84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338</v>
      </c>
      <c r="C3395">
        <v>18</v>
      </c>
      <c r="D3395">
        <v>98</v>
      </c>
      <c r="E3395">
        <v>198</v>
      </c>
      <c r="F3395">
        <v>636</v>
      </c>
      <c r="G3395" t="s">
        <v>1187</v>
      </c>
      <c r="H3395">
        <v>1000</v>
      </c>
      <c r="J3395" t="s">
        <v>816</v>
      </c>
      <c r="K3395" t="s">
        <v>888</v>
      </c>
      <c r="L3395" t="s">
        <v>13907</v>
      </c>
      <c r="M3395">
        <v>6124</v>
      </c>
      <c r="N3395">
        <v>3502</v>
      </c>
      <c r="O3395" t="s">
        <v>4530</v>
      </c>
      <c r="P3395">
        <v>2</v>
      </c>
      <c r="Q3395" t="s">
        <v>13908</v>
      </c>
      <c r="R3395" t="s">
        <v>13909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8836</v>
      </c>
      <c r="C3396">
        <v>11</v>
      </c>
      <c r="D3396">
        <v>89</v>
      </c>
      <c r="E3396">
        <v>15</v>
      </c>
      <c r="F3396">
        <v>660</v>
      </c>
      <c r="G3396" t="s">
        <v>4168</v>
      </c>
      <c r="H3396">
        <v>883</v>
      </c>
      <c r="I3396">
        <v>4692814</v>
      </c>
      <c r="J3396" t="s">
        <v>809</v>
      </c>
      <c r="K3396" t="s">
        <v>2331</v>
      </c>
      <c r="L3396" t="s">
        <v>13910</v>
      </c>
      <c r="M3396">
        <v>2870</v>
      </c>
      <c r="N3396">
        <v>3291</v>
      </c>
      <c r="O3396" t="s">
        <v>897</v>
      </c>
      <c r="P3396">
        <v>2</v>
      </c>
      <c r="Q3396" t="s">
        <v>13911</v>
      </c>
      <c r="R3396" t="s">
        <v>13912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13913</v>
      </c>
      <c r="C3397">
        <v>72</v>
      </c>
      <c r="D3397">
        <v>92</v>
      </c>
      <c r="E3397">
        <v>26</v>
      </c>
      <c r="F3397">
        <v>417</v>
      </c>
      <c r="G3397" t="s">
        <v>3692</v>
      </c>
      <c r="H3397">
        <v>1000</v>
      </c>
      <c r="I3397">
        <v>5018450</v>
      </c>
      <c r="J3397" t="s">
        <v>1553</v>
      </c>
      <c r="K3397" t="s">
        <v>1273</v>
      </c>
      <c r="L3397" t="s">
        <v>13914</v>
      </c>
      <c r="M3397">
        <v>8546</v>
      </c>
      <c r="N3397">
        <v>2687</v>
      </c>
      <c r="O3397" t="s">
        <v>8888</v>
      </c>
      <c r="P3397">
        <v>0</v>
      </c>
      <c r="Q3397" t="s">
        <v>13915</v>
      </c>
      <c r="R3397" t="s">
        <v>13916</v>
      </c>
      <c r="S3397">
        <v>86</v>
      </c>
      <c r="T3397" t="s">
        <v>37</v>
      </c>
      <c r="U3397" t="s">
        <v>38</v>
      </c>
      <c r="V3397" t="s">
        <v>350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10346</v>
      </c>
      <c r="C3398">
        <v>51</v>
      </c>
      <c r="D3398">
        <v>140</v>
      </c>
      <c r="E3398">
        <v>133</v>
      </c>
      <c r="F3398">
        <v>136</v>
      </c>
      <c r="G3398" t="s">
        <v>1189</v>
      </c>
      <c r="H3398">
        <v>12000</v>
      </c>
      <c r="I3398">
        <v>25967000</v>
      </c>
      <c r="J3398" t="s">
        <v>151</v>
      </c>
      <c r="K3398" t="s">
        <v>433</v>
      </c>
      <c r="L3398" t="s">
        <v>13917</v>
      </c>
      <c r="M3398">
        <v>21254</v>
      </c>
      <c r="N3398">
        <v>13180</v>
      </c>
      <c r="O3398" t="s">
        <v>13918</v>
      </c>
      <c r="P3398">
        <v>3</v>
      </c>
      <c r="Q3398" t="s">
        <v>13919</v>
      </c>
      <c r="R3398" t="s">
        <v>13920</v>
      </c>
      <c r="S3398">
        <v>86</v>
      </c>
      <c r="T3398" t="s">
        <v>37</v>
      </c>
      <c r="U3398" t="s">
        <v>56</v>
      </c>
      <c r="V3398" t="s">
        <v>84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1293</v>
      </c>
      <c r="H3399">
        <v>3000</v>
      </c>
      <c r="J3399" t="s">
        <v>13921</v>
      </c>
      <c r="K3399" t="s">
        <v>417</v>
      </c>
      <c r="L3399" t="s">
        <v>13922</v>
      </c>
      <c r="M3399">
        <v>22848</v>
      </c>
      <c r="N3399">
        <v>6034</v>
      </c>
      <c r="O3399" t="s">
        <v>418</v>
      </c>
      <c r="P3399">
        <v>0</v>
      </c>
      <c r="Q3399" t="s">
        <v>13923</v>
      </c>
      <c r="R3399" t="s">
        <v>13924</v>
      </c>
      <c r="S3399">
        <v>85</v>
      </c>
      <c r="T3399" t="s">
        <v>37</v>
      </c>
      <c r="V3399" t="s">
        <v>1212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13925</v>
      </c>
      <c r="C3400">
        <v>328</v>
      </c>
      <c r="D3400">
        <v>90</v>
      </c>
      <c r="E3400">
        <v>26</v>
      </c>
      <c r="F3400">
        <v>0</v>
      </c>
      <c r="G3400" t="s">
        <v>1131</v>
      </c>
      <c r="H3400">
        <v>1000</v>
      </c>
      <c r="I3400">
        <v>3442820</v>
      </c>
      <c r="J3400" t="s">
        <v>13926</v>
      </c>
      <c r="K3400" t="s">
        <v>1208</v>
      </c>
      <c r="L3400" t="s">
        <v>13927</v>
      </c>
      <c r="M3400">
        <v>31489</v>
      </c>
      <c r="N3400">
        <v>1442</v>
      </c>
      <c r="O3400" t="s">
        <v>13928</v>
      </c>
      <c r="P3400">
        <v>0</v>
      </c>
      <c r="Q3400" t="s">
        <v>13929</v>
      </c>
      <c r="R3400" t="s">
        <v>13930</v>
      </c>
      <c r="S3400">
        <v>140</v>
      </c>
      <c r="T3400" t="s">
        <v>37</v>
      </c>
      <c r="U3400" t="s">
        <v>38</v>
      </c>
      <c r="V3400" t="s">
        <v>350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9113</v>
      </c>
      <c r="C3401">
        <v>248</v>
      </c>
      <c r="D3401">
        <v>129</v>
      </c>
      <c r="E3401">
        <v>608</v>
      </c>
      <c r="F3401">
        <v>386</v>
      </c>
      <c r="G3401" t="s">
        <v>1137</v>
      </c>
      <c r="H3401">
        <v>1000</v>
      </c>
      <c r="I3401">
        <v>3205244</v>
      </c>
      <c r="J3401" t="s">
        <v>1188</v>
      </c>
      <c r="K3401" t="s">
        <v>254</v>
      </c>
      <c r="L3401" t="s">
        <v>13931</v>
      </c>
      <c r="M3401">
        <v>23629</v>
      </c>
      <c r="N3401">
        <v>2265</v>
      </c>
      <c r="O3401" t="s">
        <v>6858</v>
      </c>
      <c r="P3401">
        <v>0</v>
      </c>
      <c r="Q3401" t="s">
        <v>13932</v>
      </c>
      <c r="R3401" t="s">
        <v>13933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13934</v>
      </c>
      <c r="C3402">
        <v>128</v>
      </c>
      <c r="D3402">
        <v>111</v>
      </c>
      <c r="E3402">
        <v>341</v>
      </c>
      <c r="F3402">
        <v>569</v>
      </c>
      <c r="G3402" t="s">
        <v>3826</v>
      </c>
      <c r="H3402">
        <v>963</v>
      </c>
      <c r="I3402">
        <v>3076425</v>
      </c>
      <c r="J3402" t="s">
        <v>13935</v>
      </c>
      <c r="K3402" t="s">
        <v>4449</v>
      </c>
      <c r="L3402" t="s">
        <v>13936</v>
      </c>
      <c r="M3402">
        <v>23660</v>
      </c>
      <c r="N3402">
        <v>3543</v>
      </c>
      <c r="O3402" t="s">
        <v>13937</v>
      </c>
      <c r="P3402">
        <v>1</v>
      </c>
      <c r="Q3402" t="s">
        <v>13938</v>
      </c>
      <c r="R3402" t="s">
        <v>13939</v>
      </c>
      <c r="S3402">
        <v>162</v>
      </c>
      <c r="T3402" t="s">
        <v>726</v>
      </c>
      <c r="U3402" t="s">
        <v>727</v>
      </c>
      <c r="V3402" t="s">
        <v>350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10762</v>
      </c>
      <c r="C3403">
        <v>45</v>
      </c>
      <c r="D3403">
        <v>79</v>
      </c>
      <c r="E3403">
        <v>73</v>
      </c>
      <c r="F3403">
        <v>112</v>
      </c>
      <c r="G3403" t="s">
        <v>842</v>
      </c>
      <c r="H3403">
        <v>1000</v>
      </c>
      <c r="I3403">
        <v>2275557</v>
      </c>
      <c r="J3403" t="s">
        <v>264</v>
      </c>
      <c r="K3403" t="s">
        <v>352</v>
      </c>
      <c r="L3403" t="s">
        <v>13940</v>
      </c>
      <c r="M3403">
        <v>12561</v>
      </c>
      <c r="N3403">
        <v>2404</v>
      </c>
      <c r="O3403" t="s">
        <v>13941</v>
      </c>
      <c r="P3403">
        <v>2</v>
      </c>
      <c r="Q3403" t="s">
        <v>13942</v>
      </c>
      <c r="R3403" t="s">
        <v>13943</v>
      </c>
      <c r="S3403">
        <v>102</v>
      </c>
      <c r="T3403" t="s">
        <v>37</v>
      </c>
      <c r="U3403" t="s">
        <v>38</v>
      </c>
      <c r="V3403" t="s">
        <v>350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2736</v>
      </c>
      <c r="C3404">
        <v>49</v>
      </c>
      <c r="D3404">
        <v>104</v>
      </c>
      <c r="E3404">
        <v>71</v>
      </c>
      <c r="F3404">
        <v>168</v>
      </c>
      <c r="G3404" t="s">
        <v>3350</v>
      </c>
      <c r="H3404">
        <v>1000</v>
      </c>
      <c r="I3404">
        <v>1789892</v>
      </c>
      <c r="J3404" t="s">
        <v>541</v>
      </c>
      <c r="K3404" t="s">
        <v>446</v>
      </c>
      <c r="L3404" t="s">
        <v>13944</v>
      </c>
      <c r="M3404">
        <v>9494</v>
      </c>
      <c r="N3404">
        <v>1795</v>
      </c>
      <c r="O3404" t="s">
        <v>13945</v>
      </c>
      <c r="P3404">
        <v>1</v>
      </c>
      <c r="Q3404" t="s">
        <v>13946</v>
      </c>
      <c r="R3404" t="s">
        <v>13947</v>
      </c>
      <c r="S3404">
        <v>109</v>
      </c>
      <c r="T3404" t="s">
        <v>37</v>
      </c>
      <c r="U3404" t="s">
        <v>435</v>
      </c>
      <c r="V3404" t="s">
        <v>350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13948</v>
      </c>
      <c r="C3405">
        <v>163</v>
      </c>
      <c r="D3405">
        <v>101</v>
      </c>
      <c r="E3405">
        <v>16</v>
      </c>
      <c r="F3405">
        <v>472</v>
      </c>
      <c r="G3405" t="s">
        <v>11134</v>
      </c>
      <c r="H3405">
        <v>943</v>
      </c>
      <c r="I3405">
        <v>6350058</v>
      </c>
      <c r="J3405" t="s">
        <v>715</v>
      </c>
      <c r="K3405" t="s">
        <v>466</v>
      </c>
      <c r="L3405" t="s">
        <v>13949</v>
      </c>
      <c r="M3405">
        <v>106098</v>
      </c>
      <c r="N3405">
        <v>2786</v>
      </c>
      <c r="O3405" t="s">
        <v>5374</v>
      </c>
      <c r="P3405">
        <v>3</v>
      </c>
      <c r="Q3405" t="s">
        <v>13950</v>
      </c>
      <c r="R3405" t="s">
        <v>13951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7507</v>
      </c>
      <c r="C3406">
        <v>163</v>
      </c>
      <c r="D3406">
        <v>113</v>
      </c>
      <c r="E3406">
        <v>13</v>
      </c>
      <c r="F3406">
        <v>594</v>
      </c>
      <c r="G3406" t="s">
        <v>13952</v>
      </c>
      <c r="H3406">
        <v>5000</v>
      </c>
      <c r="I3406">
        <v>1094798</v>
      </c>
      <c r="J3406" t="s">
        <v>1353</v>
      </c>
      <c r="K3406" t="s">
        <v>1129</v>
      </c>
      <c r="L3406" t="s">
        <v>13953</v>
      </c>
      <c r="M3406">
        <v>11158</v>
      </c>
      <c r="N3406">
        <v>7692</v>
      </c>
      <c r="O3406" t="s">
        <v>2511</v>
      </c>
      <c r="P3406">
        <v>6</v>
      </c>
      <c r="Q3406" t="s">
        <v>13954</v>
      </c>
      <c r="R3406" t="s">
        <v>13955</v>
      </c>
      <c r="S3406">
        <v>73</v>
      </c>
      <c r="T3406" t="s">
        <v>37</v>
      </c>
      <c r="U3406" t="s">
        <v>56</v>
      </c>
      <c r="V3406" t="s">
        <v>350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9439</v>
      </c>
      <c r="C3407">
        <v>90</v>
      </c>
      <c r="D3407">
        <v>92</v>
      </c>
      <c r="E3407">
        <v>14</v>
      </c>
      <c r="F3407">
        <v>291</v>
      </c>
      <c r="G3407" t="s">
        <v>254</v>
      </c>
      <c r="H3407">
        <v>14000</v>
      </c>
      <c r="I3407">
        <v>1071240</v>
      </c>
      <c r="J3407" t="s">
        <v>760</v>
      </c>
      <c r="K3407" t="s">
        <v>272</v>
      </c>
      <c r="L3407" t="s">
        <v>13956</v>
      </c>
      <c r="M3407">
        <v>3571</v>
      </c>
      <c r="N3407">
        <v>15848</v>
      </c>
      <c r="O3407" t="s">
        <v>13957</v>
      </c>
      <c r="P3407">
        <v>2</v>
      </c>
      <c r="Q3407" t="s">
        <v>13958</v>
      </c>
      <c r="R3407" t="s">
        <v>13959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13960</v>
      </c>
      <c r="C3408">
        <v>23</v>
      </c>
      <c r="D3408">
        <v>106</v>
      </c>
      <c r="E3408">
        <v>23</v>
      </c>
      <c r="F3408">
        <v>200</v>
      </c>
      <c r="G3408" t="s">
        <v>13961</v>
      </c>
      <c r="H3408">
        <v>1000</v>
      </c>
      <c r="I3408">
        <v>532190</v>
      </c>
      <c r="J3408" t="s">
        <v>4725</v>
      </c>
      <c r="K3408" t="s">
        <v>2258</v>
      </c>
      <c r="L3408" t="s">
        <v>13962</v>
      </c>
      <c r="M3408">
        <v>5673</v>
      </c>
      <c r="N3408">
        <v>1610</v>
      </c>
      <c r="O3408" t="s">
        <v>13963</v>
      </c>
      <c r="P3408">
        <v>2</v>
      </c>
      <c r="Q3408" t="s">
        <v>13964</v>
      </c>
      <c r="R3408" t="s">
        <v>13965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13966</v>
      </c>
      <c r="C3409">
        <v>17</v>
      </c>
      <c r="D3409">
        <v>98</v>
      </c>
      <c r="E3409">
        <v>136</v>
      </c>
      <c r="F3409">
        <v>249</v>
      </c>
      <c r="G3409" t="s">
        <v>13967</v>
      </c>
      <c r="H3409">
        <v>977</v>
      </c>
      <c r="J3409" t="s">
        <v>4829</v>
      </c>
      <c r="K3409" t="s">
        <v>3405</v>
      </c>
      <c r="L3409" t="s">
        <v>13968</v>
      </c>
      <c r="M3409">
        <v>802</v>
      </c>
      <c r="N3409">
        <v>2413</v>
      </c>
      <c r="O3409" t="s">
        <v>1377</v>
      </c>
      <c r="P3409">
        <v>0</v>
      </c>
      <c r="Q3409" t="s">
        <v>13969</v>
      </c>
      <c r="R3409" t="s">
        <v>13970</v>
      </c>
      <c r="S3409">
        <v>15</v>
      </c>
      <c r="T3409" t="s">
        <v>37</v>
      </c>
      <c r="U3409" t="s">
        <v>56</v>
      </c>
      <c r="V3409" t="s">
        <v>350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13971</v>
      </c>
      <c r="C3410">
        <v>118</v>
      </c>
      <c r="D3410">
        <v>75</v>
      </c>
      <c r="E3410">
        <v>45</v>
      </c>
      <c r="F3410">
        <v>4</v>
      </c>
      <c r="G3410" t="s">
        <v>13972</v>
      </c>
      <c r="H3410">
        <v>61</v>
      </c>
      <c r="I3410">
        <v>686383</v>
      </c>
      <c r="J3410" t="s">
        <v>371</v>
      </c>
      <c r="K3410" t="s">
        <v>13973</v>
      </c>
      <c r="L3410" t="s">
        <v>13974</v>
      </c>
      <c r="M3410">
        <v>22811</v>
      </c>
      <c r="N3410">
        <v>75</v>
      </c>
      <c r="O3410" t="s">
        <v>13975</v>
      </c>
      <c r="P3410">
        <v>0</v>
      </c>
      <c r="Q3410" t="s">
        <v>13976</v>
      </c>
      <c r="R3410" t="s">
        <v>13977</v>
      </c>
      <c r="S3410">
        <v>71</v>
      </c>
      <c r="T3410" t="s">
        <v>37</v>
      </c>
      <c r="U3410" t="s">
        <v>727</v>
      </c>
      <c r="V3410" t="s">
        <v>2616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13978</v>
      </c>
      <c r="C3411">
        <v>283</v>
      </c>
      <c r="D3411">
        <v>104</v>
      </c>
      <c r="E3411">
        <v>109</v>
      </c>
      <c r="F3411">
        <v>7</v>
      </c>
      <c r="G3411" t="s">
        <v>13979</v>
      </c>
      <c r="H3411">
        <v>480</v>
      </c>
      <c r="I3411">
        <v>16168741</v>
      </c>
      <c r="J3411" t="s">
        <v>3985</v>
      </c>
      <c r="K3411" t="s">
        <v>762</v>
      </c>
      <c r="L3411" t="s">
        <v>13980</v>
      </c>
      <c r="M3411">
        <v>99430</v>
      </c>
      <c r="N3411">
        <v>517</v>
      </c>
      <c r="O3411" t="s">
        <v>13981</v>
      </c>
      <c r="P3411">
        <v>1</v>
      </c>
      <c r="Q3411" t="s">
        <v>13982</v>
      </c>
      <c r="R3411" t="s">
        <v>13983</v>
      </c>
      <c r="S3411">
        <v>182</v>
      </c>
      <c r="T3411" t="s">
        <v>37</v>
      </c>
      <c r="U3411" t="s">
        <v>38</v>
      </c>
      <c r="V3411" t="s">
        <v>350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13984</v>
      </c>
      <c r="C3412">
        <v>74</v>
      </c>
      <c r="D3412">
        <v>108</v>
      </c>
      <c r="E3412">
        <v>12</v>
      </c>
      <c r="F3412">
        <v>710</v>
      </c>
      <c r="G3412" t="s">
        <v>8222</v>
      </c>
      <c r="H3412">
        <v>2000</v>
      </c>
      <c r="I3412">
        <v>568695</v>
      </c>
      <c r="J3412" t="s">
        <v>6707</v>
      </c>
      <c r="K3412" t="s">
        <v>1120</v>
      </c>
      <c r="L3412" t="s">
        <v>13985</v>
      </c>
      <c r="M3412">
        <v>16617</v>
      </c>
      <c r="N3412">
        <v>3921</v>
      </c>
      <c r="O3412" t="s">
        <v>1433</v>
      </c>
      <c r="P3412">
        <v>2</v>
      </c>
      <c r="Q3412" t="s">
        <v>13986</v>
      </c>
      <c r="R3412" t="s">
        <v>13987</v>
      </c>
      <c r="S3412">
        <v>110</v>
      </c>
      <c r="T3412" t="s">
        <v>37</v>
      </c>
      <c r="U3412" t="s">
        <v>38</v>
      </c>
      <c r="V3412" t="s">
        <v>350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13988</v>
      </c>
      <c r="C3413">
        <v>41</v>
      </c>
      <c r="D3413">
        <v>99</v>
      </c>
      <c r="E3413">
        <v>30</v>
      </c>
      <c r="F3413">
        <v>209</v>
      </c>
      <c r="G3413" t="s">
        <v>13989</v>
      </c>
      <c r="H3413">
        <v>480</v>
      </c>
      <c r="I3413">
        <v>398420</v>
      </c>
      <c r="J3413" t="s">
        <v>937</v>
      </c>
      <c r="K3413" t="s">
        <v>4063</v>
      </c>
      <c r="L3413" t="s">
        <v>13990</v>
      </c>
      <c r="M3413">
        <v>5049</v>
      </c>
      <c r="N3413">
        <v>1234</v>
      </c>
      <c r="O3413" t="s">
        <v>13991</v>
      </c>
      <c r="P3413">
        <v>3</v>
      </c>
      <c r="Q3413" t="s">
        <v>13992</v>
      </c>
      <c r="R3413" t="s">
        <v>13993</v>
      </c>
      <c r="S3413">
        <v>48</v>
      </c>
      <c r="T3413" t="s">
        <v>37</v>
      </c>
      <c r="U3413" t="s">
        <v>38</v>
      </c>
      <c r="V3413" t="s">
        <v>350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13994</v>
      </c>
      <c r="C3414">
        <v>17</v>
      </c>
      <c r="D3414">
        <v>180</v>
      </c>
      <c r="E3414">
        <v>0</v>
      </c>
      <c r="F3414">
        <v>844</v>
      </c>
      <c r="G3414" t="s">
        <v>354</v>
      </c>
      <c r="H3414">
        <v>3000</v>
      </c>
      <c r="J3414" t="s">
        <v>151</v>
      </c>
      <c r="K3414" t="s">
        <v>884</v>
      </c>
      <c r="L3414" t="s">
        <v>13995</v>
      </c>
      <c r="M3414">
        <v>2098</v>
      </c>
      <c r="N3414">
        <v>6343</v>
      </c>
      <c r="O3414" t="s">
        <v>1514</v>
      </c>
      <c r="P3414">
        <v>2</v>
      </c>
      <c r="Q3414" t="s">
        <v>13996</v>
      </c>
      <c r="R3414" t="s">
        <v>13997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13998</v>
      </c>
      <c r="C3415">
        <v>66</v>
      </c>
      <c r="D3415">
        <v>109</v>
      </c>
      <c r="E3415">
        <v>200</v>
      </c>
      <c r="F3415">
        <v>1000</v>
      </c>
      <c r="G3415" t="s">
        <v>274</v>
      </c>
      <c r="H3415">
        <v>21000</v>
      </c>
      <c r="I3415">
        <v>336456</v>
      </c>
      <c r="J3415" t="s">
        <v>13999</v>
      </c>
      <c r="K3415" t="s">
        <v>86</v>
      </c>
      <c r="L3415" t="s">
        <v>14000</v>
      </c>
      <c r="M3415">
        <v>7116</v>
      </c>
      <c r="N3415">
        <v>41645</v>
      </c>
      <c r="O3415" t="s">
        <v>638</v>
      </c>
      <c r="P3415">
        <v>2</v>
      </c>
      <c r="Q3415" t="s">
        <v>14001</v>
      </c>
      <c r="R3415" t="s">
        <v>14002</v>
      </c>
      <c r="S3415">
        <v>79</v>
      </c>
      <c r="T3415" t="s">
        <v>37</v>
      </c>
      <c r="U3415" t="s">
        <v>38</v>
      </c>
      <c r="V3415" t="s">
        <v>350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4869</v>
      </c>
      <c r="C3416">
        <v>36</v>
      </c>
      <c r="D3416">
        <v>111</v>
      </c>
      <c r="E3416">
        <v>2</v>
      </c>
      <c r="F3416">
        <v>227</v>
      </c>
      <c r="G3416" t="s">
        <v>1070</v>
      </c>
      <c r="H3416">
        <v>735</v>
      </c>
      <c r="I3416">
        <v>146083</v>
      </c>
      <c r="J3416" t="s">
        <v>3391</v>
      </c>
      <c r="K3416" t="s">
        <v>911</v>
      </c>
      <c r="L3416" t="s">
        <v>14003</v>
      </c>
      <c r="M3416">
        <v>1591</v>
      </c>
      <c r="N3416">
        <v>1378</v>
      </c>
      <c r="O3416" t="s">
        <v>5168</v>
      </c>
      <c r="P3416">
        <v>3</v>
      </c>
      <c r="Q3416" t="s">
        <v>14004</v>
      </c>
      <c r="R3416" t="s">
        <v>14005</v>
      </c>
      <c r="S3416">
        <v>27</v>
      </c>
      <c r="T3416" t="s">
        <v>37</v>
      </c>
      <c r="U3416" t="s">
        <v>56</v>
      </c>
      <c r="V3416" t="s">
        <v>350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424</v>
      </c>
      <c r="B3417" t="s">
        <v>14006</v>
      </c>
      <c r="C3417">
        <v>140</v>
      </c>
      <c r="D3417">
        <v>93</v>
      </c>
      <c r="E3417">
        <v>8</v>
      </c>
      <c r="F3417">
        <v>33</v>
      </c>
      <c r="G3417" t="s">
        <v>1229</v>
      </c>
      <c r="H3417">
        <v>553</v>
      </c>
      <c r="I3417">
        <v>298110</v>
      </c>
      <c r="J3417" t="s">
        <v>12095</v>
      </c>
      <c r="K3417" t="s">
        <v>14007</v>
      </c>
      <c r="L3417" t="s">
        <v>14008</v>
      </c>
      <c r="M3417">
        <v>25055</v>
      </c>
      <c r="N3417">
        <v>786</v>
      </c>
      <c r="O3417" t="s">
        <v>14009</v>
      </c>
      <c r="P3417">
        <v>1</v>
      </c>
      <c r="Q3417" t="s">
        <v>14010</v>
      </c>
      <c r="R3417" t="s">
        <v>14011</v>
      </c>
      <c r="S3417">
        <v>98</v>
      </c>
      <c r="T3417" t="s">
        <v>37</v>
      </c>
      <c r="U3417" t="s">
        <v>182</v>
      </c>
      <c r="V3417" t="s">
        <v>350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3263</v>
      </c>
      <c r="C3418">
        <v>32</v>
      </c>
      <c r="D3418">
        <v>99</v>
      </c>
      <c r="E3418">
        <v>387</v>
      </c>
      <c r="F3418">
        <v>399</v>
      </c>
      <c r="G3418" t="s">
        <v>7363</v>
      </c>
      <c r="H3418">
        <v>8000</v>
      </c>
      <c r="I3418">
        <v>127144</v>
      </c>
      <c r="J3418" t="s">
        <v>715</v>
      </c>
      <c r="K3418" t="s">
        <v>645</v>
      </c>
      <c r="L3418" t="s">
        <v>14012</v>
      </c>
      <c r="M3418">
        <v>5159</v>
      </c>
      <c r="N3418">
        <v>9608</v>
      </c>
      <c r="O3418" t="s">
        <v>3301</v>
      </c>
      <c r="P3418">
        <v>4</v>
      </c>
      <c r="Q3418" t="s">
        <v>14013</v>
      </c>
      <c r="R3418" t="s">
        <v>14014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4749</v>
      </c>
      <c r="C3419">
        <v>68</v>
      </c>
      <c r="D3419">
        <v>98</v>
      </c>
      <c r="E3419">
        <v>36</v>
      </c>
      <c r="F3419">
        <v>405</v>
      </c>
      <c r="G3419" t="s">
        <v>414</v>
      </c>
      <c r="H3419">
        <v>10000</v>
      </c>
      <c r="I3419">
        <v>117190</v>
      </c>
      <c r="J3419" t="s">
        <v>853</v>
      </c>
      <c r="K3419" t="s">
        <v>93</v>
      </c>
      <c r="L3419" t="s">
        <v>14015</v>
      </c>
      <c r="M3419">
        <v>29994</v>
      </c>
      <c r="N3419">
        <v>11770</v>
      </c>
      <c r="O3419" t="s">
        <v>12463</v>
      </c>
      <c r="P3419">
        <v>4</v>
      </c>
      <c r="Q3419" t="s">
        <v>14016</v>
      </c>
      <c r="R3419" t="s">
        <v>14017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14018</v>
      </c>
      <c r="C3420">
        <v>79</v>
      </c>
      <c r="D3420">
        <v>95</v>
      </c>
      <c r="E3420">
        <v>3</v>
      </c>
      <c r="F3420">
        <v>448</v>
      </c>
      <c r="G3420" t="s">
        <v>14019</v>
      </c>
      <c r="H3420">
        <v>905</v>
      </c>
      <c r="I3420">
        <v>108662</v>
      </c>
      <c r="J3420" t="s">
        <v>4576</v>
      </c>
      <c r="K3420" t="s">
        <v>3692</v>
      </c>
      <c r="L3420" t="s">
        <v>14020</v>
      </c>
      <c r="M3420">
        <v>26849</v>
      </c>
      <c r="N3420">
        <v>3185</v>
      </c>
      <c r="O3420" t="s">
        <v>12737</v>
      </c>
      <c r="P3420">
        <v>0</v>
      </c>
      <c r="Q3420" t="s">
        <v>14021</v>
      </c>
      <c r="R3420" t="s">
        <v>14022</v>
      </c>
      <c r="S3420">
        <v>107</v>
      </c>
      <c r="T3420" t="s">
        <v>37</v>
      </c>
      <c r="U3420" t="s">
        <v>38</v>
      </c>
      <c r="V3420" t="s">
        <v>350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1567</v>
      </c>
      <c r="H3421">
        <v>27000</v>
      </c>
      <c r="J3421" t="s">
        <v>151</v>
      </c>
      <c r="K3421" t="s">
        <v>60</v>
      </c>
      <c r="L3421" t="s">
        <v>14023</v>
      </c>
      <c r="M3421">
        <v>6053</v>
      </c>
      <c r="N3421">
        <v>29196</v>
      </c>
      <c r="O3421" t="s">
        <v>1543</v>
      </c>
      <c r="P3421">
        <v>2</v>
      </c>
      <c r="Q3421" t="s">
        <v>14024</v>
      </c>
      <c r="R3421" t="s">
        <v>14025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14026</v>
      </c>
      <c r="C3422">
        <v>26</v>
      </c>
      <c r="D3422">
        <v>107</v>
      </c>
      <c r="E3422">
        <v>53</v>
      </c>
      <c r="F3422">
        <v>463</v>
      </c>
      <c r="G3422" t="s">
        <v>3514</v>
      </c>
      <c r="H3422">
        <v>954</v>
      </c>
      <c r="I3422">
        <v>53481</v>
      </c>
      <c r="J3422" t="s">
        <v>1018</v>
      </c>
      <c r="K3422" t="s">
        <v>447</v>
      </c>
      <c r="L3422" t="s">
        <v>14027</v>
      </c>
      <c r="M3422">
        <v>5557</v>
      </c>
      <c r="N3422">
        <v>2512</v>
      </c>
      <c r="O3422" t="s">
        <v>2733</v>
      </c>
      <c r="P3422">
        <v>5</v>
      </c>
      <c r="Q3422" t="s">
        <v>14028</v>
      </c>
      <c r="R3422" t="s">
        <v>14029</v>
      </c>
      <c r="S3422">
        <v>34</v>
      </c>
      <c r="T3422" t="s">
        <v>37</v>
      </c>
      <c r="U3422" t="s">
        <v>38</v>
      </c>
      <c r="V3422" t="s">
        <v>350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14030</v>
      </c>
      <c r="C3423">
        <v>100</v>
      </c>
      <c r="D3423">
        <v>102</v>
      </c>
      <c r="E3423">
        <v>346</v>
      </c>
      <c r="F3423">
        <v>488</v>
      </c>
      <c r="G3423" t="s">
        <v>14031</v>
      </c>
      <c r="H3423">
        <v>947</v>
      </c>
      <c r="I3423">
        <v>23106</v>
      </c>
      <c r="J3423" t="s">
        <v>1373</v>
      </c>
      <c r="K3423" t="s">
        <v>1095</v>
      </c>
      <c r="L3423" t="s">
        <v>14032</v>
      </c>
      <c r="M3423">
        <v>9003</v>
      </c>
      <c r="N3423">
        <v>2572</v>
      </c>
      <c r="O3423" t="s">
        <v>5032</v>
      </c>
      <c r="P3423">
        <v>0</v>
      </c>
      <c r="Q3423" t="s">
        <v>14033</v>
      </c>
      <c r="R3423" t="s">
        <v>14034</v>
      </c>
      <c r="S3423">
        <v>58</v>
      </c>
      <c r="T3423" t="s">
        <v>37</v>
      </c>
      <c r="U3423" t="s">
        <v>4876</v>
      </c>
      <c r="V3423" t="s">
        <v>3399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14035</v>
      </c>
      <c r="C3424">
        <v>56</v>
      </c>
      <c r="D3424">
        <v>97</v>
      </c>
      <c r="E3424">
        <v>43</v>
      </c>
      <c r="F3424">
        <v>47</v>
      </c>
      <c r="G3424" t="s">
        <v>14036</v>
      </c>
      <c r="H3424">
        <v>144</v>
      </c>
      <c r="I3424">
        <v>52961</v>
      </c>
      <c r="J3424" t="s">
        <v>1473</v>
      </c>
      <c r="K3424" t="s">
        <v>14037</v>
      </c>
      <c r="L3424" t="s">
        <v>14038</v>
      </c>
      <c r="M3424">
        <v>2103</v>
      </c>
      <c r="N3424">
        <v>326</v>
      </c>
      <c r="O3424" t="s">
        <v>14039</v>
      </c>
      <c r="P3424">
        <v>1</v>
      </c>
      <c r="R3424" t="s">
        <v>14040</v>
      </c>
      <c r="S3424">
        <v>11</v>
      </c>
      <c r="T3424" t="s">
        <v>37</v>
      </c>
      <c r="U3424" t="s">
        <v>1534</v>
      </c>
      <c r="V3424" t="s">
        <v>350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9227</v>
      </c>
      <c r="C3425">
        <v>150</v>
      </c>
      <c r="D3425">
        <v>124</v>
      </c>
      <c r="E3425">
        <v>78</v>
      </c>
      <c r="F3425">
        <v>4</v>
      </c>
      <c r="G3425" t="s">
        <v>14041</v>
      </c>
      <c r="H3425">
        <v>6</v>
      </c>
      <c r="I3425">
        <v>439162</v>
      </c>
      <c r="J3425" t="s">
        <v>14042</v>
      </c>
      <c r="K3425" t="s">
        <v>14043</v>
      </c>
      <c r="L3425" t="s">
        <v>14044</v>
      </c>
      <c r="M3425">
        <v>106160</v>
      </c>
      <c r="N3425">
        <v>28</v>
      </c>
      <c r="O3425" t="s">
        <v>14045</v>
      </c>
      <c r="P3425">
        <v>0</v>
      </c>
      <c r="Q3425" t="s">
        <v>14046</v>
      </c>
      <c r="R3425" t="s">
        <v>14047</v>
      </c>
      <c r="S3425">
        <v>430</v>
      </c>
      <c r="T3425" t="s">
        <v>388</v>
      </c>
      <c r="U3425" t="s">
        <v>389</v>
      </c>
      <c r="V3425" t="s">
        <v>350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3938</v>
      </c>
      <c r="C3426">
        <v>30</v>
      </c>
      <c r="D3426">
        <v>97</v>
      </c>
      <c r="E3426">
        <v>17</v>
      </c>
      <c r="F3426">
        <v>1000</v>
      </c>
      <c r="G3426" t="s">
        <v>202</v>
      </c>
      <c r="H3426">
        <v>23000</v>
      </c>
      <c r="J3426" t="s">
        <v>223</v>
      </c>
      <c r="K3426" t="s">
        <v>222</v>
      </c>
      <c r="L3426" t="s">
        <v>14048</v>
      </c>
      <c r="M3426">
        <v>12078</v>
      </c>
      <c r="N3426">
        <v>37457</v>
      </c>
      <c r="O3426" t="s">
        <v>395</v>
      </c>
      <c r="P3426">
        <v>2</v>
      </c>
      <c r="Q3426" t="s">
        <v>14049</v>
      </c>
      <c r="R3426" t="s">
        <v>14050</v>
      </c>
      <c r="S3426">
        <v>31</v>
      </c>
      <c r="T3426" t="s">
        <v>37</v>
      </c>
      <c r="U3426" t="s">
        <v>38</v>
      </c>
      <c r="V3426" t="s">
        <v>350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14051</v>
      </c>
      <c r="C3427">
        <v>20</v>
      </c>
      <c r="D3427">
        <v>124</v>
      </c>
      <c r="E3427">
        <v>2</v>
      </c>
      <c r="F3427">
        <v>23</v>
      </c>
      <c r="G3427" t="s">
        <v>14052</v>
      </c>
      <c r="H3427">
        <v>413</v>
      </c>
      <c r="J3427" t="s">
        <v>795</v>
      </c>
      <c r="K3427" t="s">
        <v>563</v>
      </c>
      <c r="L3427" t="s">
        <v>14053</v>
      </c>
      <c r="M3427">
        <v>4412</v>
      </c>
      <c r="N3427">
        <v>733</v>
      </c>
      <c r="O3427" t="s">
        <v>14054</v>
      </c>
      <c r="P3427">
        <v>0</v>
      </c>
      <c r="Q3427" t="s">
        <v>14055</v>
      </c>
      <c r="R3427" t="s">
        <v>14056</v>
      </c>
      <c r="S3427">
        <v>31</v>
      </c>
      <c r="T3427" t="s">
        <v>726</v>
      </c>
      <c r="U3427" t="s">
        <v>182</v>
      </c>
      <c r="V3427" t="s">
        <v>84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14057</v>
      </c>
      <c r="C3428">
        <v>21</v>
      </c>
      <c r="D3428">
        <v>96</v>
      </c>
      <c r="E3428">
        <v>2</v>
      </c>
      <c r="F3428">
        <v>600</v>
      </c>
      <c r="G3428" t="s">
        <v>11844</v>
      </c>
      <c r="H3428">
        <v>31000</v>
      </c>
      <c r="J3428" t="s">
        <v>282</v>
      </c>
      <c r="K3428" t="s">
        <v>14058</v>
      </c>
      <c r="L3428" t="s">
        <v>14059</v>
      </c>
      <c r="M3428">
        <v>1965</v>
      </c>
      <c r="N3428">
        <v>33858</v>
      </c>
      <c r="O3428" t="s">
        <v>3233</v>
      </c>
      <c r="P3428">
        <v>6</v>
      </c>
      <c r="Q3428" t="s">
        <v>14060</v>
      </c>
      <c r="R3428" t="s">
        <v>14061</v>
      </c>
      <c r="S3428">
        <v>24</v>
      </c>
      <c r="T3428" t="s">
        <v>37</v>
      </c>
      <c r="U3428" t="s">
        <v>38</v>
      </c>
      <c r="V3428" t="s">
        <v>350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4553</v>
      </c>
      <c r="C3429">
        <v>11</v>
      </c>
      <c r="D3429">
        <v>114</v>
      </c>
      <c r="E3429">
        <v>29</v>
      </c>
      <c r="F3429">
        <v>11</v>
      </c>
      <c r="G3429" t="s">
        <v>14062</v>
      </c>
      <c r="H3429">
        <v>163</v>
      </c>
      <c r="I3429">
        <v>50000</v>
      </c>
      <c r="J3429" t="s">
        <v>1240</v>
      </c>
      <c r="K3429" t="s">
        <v>14063</v>
      </c>
      <c r="L3429" t="s">
        <v>14064</v>
      </c>
      <c r="M3429">
        <v>322</v>
      </c>
      <c r="N3429">
        <v>219</v>
      </c>
      <c r="O3429" t="s">
        <v>14065</v>
      </c>
      <c r="P3429">
        <v>2</v>
      </c>
      <c r="R3429" t="s">
        <v>14066</v>
      </c>
      <c r="S3429">
        <v>2</v>
      </c>
      <c r="T3429" t="s">
        <v>9493</v>
      </c>
      <c r="U3429" t="s">
        <v>486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14067</v>
      </c>
      <c r="C3430">
        <v>85</v>
      </c>
      <c r="D3430">
        <v>90</v>
      </c>
      <c r="E3430">
        <v>21</v>
      </c>
      <c r="F3430">
        <v>112</v>
      </c>
      <c r="G3430" t="s">
        <v>3084</v>
      </c>
      <c r="H3430">
        <v>186</v>
      </c>
      <c r="I3430">
        <v>671240</v>
      </c>
      <c r="J3430" t="s">
        <v>715</v>
      </c>
      <c r="K3430" t="s">
        <v>3056</v>
      </c>
      <c r="L3430" t="s">
        <v>14068</v>
      </c>
      <c r="M3430">
        <v>23023</v>
      </c>
      <c r="N3430">
        <v>619</v>
      </c>
      <c r="O3430" t="s">
        <v>14069</v>
      </c>
      <c r="P3430">
        <v>0</v>
      </c>
      <c r="Q3430" t="s">
        <v>14070</v>
      </c>
      <c r="R3430" t="s">
        <v>14071</v>
      </c>
      <c r="S3430">
        <v>149</v>
      </c>
      <c r="T3430" t="s">
        <v>37</v>
      </c>
      <c r="U3430" t="s">
        <v>56</v>
      </c>
      <c r="V3430" t="s">
        <v>350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4034</v>
      </c>
      <c r="C3431">
        <v>5</v>
      </c>
      <c r="D3431">
        <v>104</v>
      </c>
      <c r="E3431">
        <v>78</v>
      </c>
      <c r="F3431">
        <v>189</v>
      </c>
      <c r="G3431" t="s">
        <v>14072</v>
      </c>
      <c r="H3431">
        <v>502</v>
      </c>
      <c r="J3431" t="s">
        <v>1473</v>
      </c>
      <c r="K3431" t="s">
        <v>14073</v>
      </c>
      <c r="L3431" t="s">
        <v>14074</v>
      </c>
      <c r="M3431">
        <v>63</v>
      </c>
      <c r="N3431">
        <v>1546</v>
      </c>
      <c r="O3431" t="s">
        <v>14075</v>
      </c>
      <c r="P3431">
        <v>0</v>
      </c>
      <c r="R3431" t="s">
        <v>14076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13934</v>
      </c>
      <c r="C3432">
        <v>160</v>
      </c>
      <c r="D3432">
        <v>102</v>
      </c>
      <c r="E3432">
        <v>341</v>
      </c>
      <c r="F3432">
        <v>15</v>
      </c>
      <c r="G3432" t="s">
        <v>8306</v>
      </c>
      <c r="H3432">
        <v>844</v>
      </c>
      <c r="I3432">
        <v>10105505</v>
      </c>
      <c r="J3432" t="s">
        <v>1025</v>
      </c>
      <c r="K3432" t="s">
        <v>1514</v>
      </c>
      <c r="L3432" t="s">
        <v>14077</v>
      </c>
      <c r="M3432">
        <v>35065</v>
      </c>
      <c r="N3432">
        <v>1389</v>
      </c>
      <c r="O3432" t="s">
        <v>14078</v>
      </c>
      <c r="P3432">
        <v>0</v>
      </c>
      <c r="Q3432" t="s">
        <v>14079</v>
      </c>
      <c r="R3432" t="s">
        <v>14080</v>
      </c>
      <c r="S3432">
        <v>288</v>
      </c>
      <c r="T3432" t="s">
        <v>37</v>
      </c>
      <c r="U3432" t="s">
        <v>727</v>
      </c>
      <c r="V3432" t="s">
        <v>350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14081</v>
      </c>
      <c r="C3433">
        <v>25</v>
      </c>
      <c r="D3433">
        <v>93</v>
      </c>
      <c r="E3433">
        <v>16</v>
      </c>
      <c r="F3433">
        <v>376</v>
      </c>
      <c r="G3433" t="s">
        <v>14082</v>
      </c>
      <c r="H3433">
        <v>1000</v>
      </c>
      <c r="J3433" t="s">
        <v>439</v>
      </c>
      <c r="K3433" t="s">
        <v>2318</v>
      </c>
      <c r="L3433" t="s">
        <v>14083</v>
      </c>
      <c r="M3433">
        <v>3740</v>
      </c>
      <c r="N3433">
        <v>2284</v>
      </c>
      <c r="O3433" t="s">
        <v>14084</v>
      </c>
      <c r="P3433">
        <v>2</v>
      </c>
      <c r="Q3433" t="s">
        <v>14085</v>
      </c>
      <c r="R3433" t="s">
        <v>14086</v>
      </c>
      <c r="S3433">
        <v>13</v>
      </c>
      <c r="T3433" t="s">
        <v>37</v>
      </c>
      <c r="U3433" t="s">
        <v>56</v>
      </c>
      <c r="V3433" t="s">
        <v>350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14087</v>
      </c>
      <c r="C3434">
        <v>21</v>
      </c>
      <c r="D3434">
        <v>90</v>
      </c>
      <c r="E3434">
        <v>73</v>
      </c>
      <c r="F3434">
        <v>26</v>
      </c>
      <c r="G3434" t="s">
        <v>3066</v>
      </c>
      <c r="H3434">
        <v>848</v>
      </c>
      <c r="I3434">
        <v>882290</v>
      </c>
      <c r="J3434" t="s">
        <v>1497</v>
      </c>
      <c r="K3434" t="s">
        <v>285</v>
      </c>
      <c r="L3434" t="s">
        <v>14088</v>
      </c>
      <c r="M3434">
        <v>4792</v>
      </c>
      <c r="N3434">
        <v>1526</v>
      </c>
      <c r="O3434" t="s">
        <v>14089</v>
      </c>
      <c r="P3434">
        <v>2</v>
      </c>
      <c r="Q3434" t="s">
        <v>14090</v>
      </c>
      <c r="R3434" t="s">
        <v>14091</v>
      </c>
      <c r="S3434">
        <v>43</v>
      </c>
      <c r="T3434" t="s">
        <v>37</v>
      </c>
      <c r="U3434" t="s">
        <v>243</v>
      </c>
      <c r="V3434" t="s">
        <v>350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14092</v>
      </c>
      <c r="C3435">
        <v>15</v>
      </c>
      <c r="D3435">
        <v>106</v>
      </c>
      <c r="E3435">
        <v>155</v>
      </c>
      <c r="F3435">
        <v>391</v>
      </c>
      <c r="G3435" t="s">
        <v>14093</v>
      </c>
      <c r="H3435">
        <v>981</v>
      </c>
      <c r="J3435" t="s">
        <v>675</v>
      </c>
      <c r="K3435" t="s">
        <v>14094</v>
      </c>
      <c r="L3435" t="s">
        <v>14095</v>
      </c>
      <c r="M3435">
        <v>662</v>
      </c>
      <c r="N3435">
        <v>2741</v>
      </c>
      <c r="O3435" t="s">
        <v>14096</v>
      </c>
      <c r="P3435">
        <v>0</v>
      </c>
      <c r="Q3435" t="s">
        <v>14097</v>
      </c>
      <c r="R3435" t="s">
        <v>14098</v>
      </c>
      <c r="S3435">
        <v>14</v>
      </c>
      <c r="T3435" t="s">
        <v>37</v>
      </c>
      <c r="U3435" t="s">
        <v>38</v>
      </c>
      <c r="V3435" t="s">
        <v>350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4034</v>
      </c>
      <c r="C3436">
        <v>61</v>
      </c>
      <c r="D3436">
        <v>99</v>
      </c>
      <c r="E3436">
        <v>78</v>
      </c>
      <c r="F3436">
        <v>325</v>
      </c>
      <c r="G3436" t="s">
        <v>14099</v>
      </c>
      <c r="H3436">
        <v>11000</v>
      </c>
      <c r="I3436">
        <v>106593296</v>
      </c>
      <c r="J3436" t="s">
        <v>1718</v>
      </c>
      <c r="K3436" t="s">
        <v>283</v>
      </c>
      <c r="L3436" t="s">
        <v>14100</v>
      </c>
      <c r="M3436">
        <v>72324</v>
      </c>
      <c r="N3436">
        <v>12619</v>
      </c>
      <c r="O3436" t="s">
        <v>14101</v>
      </c>
      <c r="P3436">
        <v>1</v>
      </c>
      <c r="Q3436" t="s">
        <v>14102</v>
      </c>
      <c r="R3436" t="s">
        <v>14103</v>
      </c>
      <c r="S3436">
        <v>134</v>
      </c>
      <c r="T3436" t="s">
        <v>37</v>
      </c>
      <c r="U3436" t="s">
        <v>38</v>
      </c>
      <c r="V3436" t="s">
        <v>84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5571</v>
      </c>
      <c r="C3437">
        <v>34</v>
      </c>
      <c r="D3437">
        <v>115</v>
      </c>
      <c r="E3437">
        <v>88</v>
      </c>
      <c r="F3437">
        <v>890</v>
      </c>
      <c r="G3437" t="s">
        <v>758</v>
      </c>
      <c r="H3437">
        <v>1000</v>
      </c>
      <c r="I3437">
        <v>43490057</v>
      </c>
      <c r="J3437" t="s">
        <v>1188</v>
      </c>
      <c r="K3437" t="s">
        <v>856</v>
      </c>
      <c r="L3437" t="s">
        <v>14104</v>
      </c>
      <c r="M3437">
        <v>5275</v>
      </c>
      <c r="N3437">
        <v>4737</v>
      </c>
      <c r="O3437" t="s">
        <v>373</v>
      </c>
      <c r="P3437">
        <v>6</v>
      </c>
      <c r="Q3437" t="s">
        <v>14105</v>
      </c>
      <c r="R3437" t="s">
        <v>14106</v>
      </c>
      <c r="S3437">
        <v>30</v>
      </c>
      <c r="T3437" t="s">
        <v>37</v>
      </c>
      <c r="U3437" t="s">
        <v>38</v>
      </c>
      <c r="V3437" t="s">
        <v>350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14107</v>
      </c>
      <c r="C3438">
        <v>62</v>
      </c>
      <c r="D3438">
        <v>89</v>
      </c>
      <c r="E3438">
        <v>7</v>
      </c>
      <c r="F3438">
        <v>36</v>
      </c>
      <c r="G3438" t="s">
        <v>14108</v>
      </c>
      <c r="H3438">
        <v>186</v>
      </c>
      <c r="I3438">
        <v>32333860</v>
      </c>
      <c r="J3438" t="s">
        <v>1022</v>
      </c>
      <c r="K3438" t="s">
        <v>14109</v>
      </c>
      <c r="L3438" t="s">
        <v>14110</v>
      </c>
      <c r="M3438">
        <v>29843</v>
      </c>
      <c r="N3438">
        <v>407</v>
      </c>
      <c r="O3438" t="s">
        <v>14111</v>
      </c>
      <c r="P3438">
        <v>1</v>
      </c>
      <c r="Q3438" t="s">
        <v>14112</v>
      </c>
      <c r="R3438" t="s">
        <v>14113</v>
      </c>
      <c r="S3438">
        <v>81</v>
      </c>
      <c r="T3438" t="s">
        <v>5027</v>
      </c>
      <c r="U3438" t="s">
        <v>1645</v>
      </c>
      <c r="V3438" t="s">
        <v>350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14114</v>
      </c>
      <c r="C3439">
        <v>102</v>
      </c>
      <c r="D3439">
        <v>101</v>
      </c>
      <c r="E3439">
        <v>2</v>
      </c>
      <c r="F3439">
        <v>40</v>
      </c>
      <c r="G3439" t="s">
        <v>14115</v>
      </c>
      <c r="H3439">
        <v>10000</v>
      </c>
      <c r="J3439" t="s">
        <v>14116</v>
      </c>
      <c r="K3439" t="s">
        <v>1278</v>
      </c>
      <c r="L3439" t="s">
        <v>14117</v>
      </c>
      <c r="M3439">
        <v>4035</v>
      </c>
      <c r="N3439">
        <v>10218</v>
      </c>
      <c r="O3439" t="s">
        <v>14118</v>
      </c>
      <c r="P3439">
        <v>0</v>
      </c>
      <c r="Q3439" t="s">
        <v>14119</v>
      </c>
      <c r="R3439" t="s">
        <v>14120</v>
      </c>
      <c r="S3439">
        <v>19</v>
      </c>
      <c r="T3439" t="s">
        <v>726</v>
      </c>
      <c r="U3439" t="s">
        <v>727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5972</v>
      </c>
      <c r="C3440">
        <v>239</v>
      </c>
      <c r="D3440">
        <v>92</v>
      </c>
      <c r="E3440">
        <v>655</v>
      </c>
      <c r="F3440">
        <v>88</v>
      </c>
      <c r="G3440" t="s">
        <v>6301</v>
      </c>
      <c r="H3440">
        <v>24000</v>
      </c>
      <c r="I3440">
        <v>24792061</v>
      </c>
      <c r="J3440" t="s">
        <v>1188</v>
      </c>
      <c r="K3440" t="s">
        <v>74</v>
      </c>
      <c r="L3440" t="s">
        <v>14121</v>
      </c>
      <c r="M3440">
        <v>191998</v>
      </c>
      <c r="N3440">
        <v>25092</v>
      </c>
      <c r="O3440" t="s">
        <v>14122</v>
      </c>
      <c r="P3440">
        <v>0</v>
      </c>
      <c r="Q3440" t="s">
        <v>14123</v>
      </c>
      <c r="R3440" t="s">
        <v>14124</v>
      </c>
      <c r="S3440">
        <v>323</v>
      </c>
      <c r="T3440" t="s">
        <v>37</v>
      </c>
      <c r="U3440" t="s">
        <v>38</v>
      </c>
      <c r="V3440" t="s">
        <v>350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14125</v>
      </c>
      <c r="C3441">
        <v>252</v>
      </c>
      <c r="D3441">
        <v>94</v>
      </c>
      <c r="E3441">
        <v>0</v>
      </c>
      <c r="F3441">
        <v>658</v>
      </c>
      <c r="G3441" t="s">
        <v>12324</v>
      </c>
      <c r="H3441">
        <v>1000</v>
      </c>
      <c r="I3441">
        <v>17544812</v>
      </c>
      <c r="J3441" t="s">
        <v>4189</v>
      </c>
      <c r="K3441" t="s">
        <v>1581</v>
      </c>
      <c r="L3441" t="s">
        <v>14126</v>
      </c>
      <c r="M3441">
        <v>69989</v>
      </c>
      <c r="N3441">
        <v>4707</v>
      </c>
      <c r="O3441" t="s">
        <v>14127</v>
      </c>
      <c r="P3441">
        <v>0</v>
      </c>
      <c r="Q3441" t="s">
        <v>14128</v>
      </c>
      <c r="R3441" t="s">
        <v>14129</v>
      </c>
      <c r="S3441">
        <v>384</v>
      </c>
      <c r="T3441" t="s">
        <v>37</v>
      </c>
      <c r="U3441" t="s">
        <v>38</v>
      </c>
      <c r="V3441" t="s">
        <v>350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10803</v>
      </c>
      <c r="C3442">
        <v>278</v>
      </c>
      <c r="D3442">
        <v>100</v>
      </c>
      <c r="E3442">
        <v>92</v>
      </c>
      <c r="F3442">
        <v>221</v>
      </c>
      <c r="G3442" t="s">
        <v>976</v>
      </c>
      <c r="H3442">
        <v>3000</v>
      </c>
      <c r="I3442">
        <v>12574715</v>
      </c>
      <c r="J3442" t="s">
        <v>1473</v>
      </c>
      <c r="K3442" t="s">
        <v>417</v>
      </c>
      <c r="L3442" t="s">
        <v>14130</v>
      </c>
      <c r="M3442">
        <v>112138</v>
      </c>
      <c r="N3442">
        <v>4198</v>
      </c>
      <c r="O3442" t="s">
        <v>14131</v>
      </c>
      <c r="P3442">
        <v>0</v>
      </c>
      <c r="Q3442" t="s">
        <v>14132</v>
      </c>
      <c r="R3442" t="s">
        <v>14133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9439</v>
      </c>
      <c r="C3443">
        <v>124</v>
      </c>
      <c r="D3443">
        <v>106</v>
      </c>
      <c r="E3443">
        <v>14</v>
      </c>
      <c r="F3443">
        <v>161</v>
      </c>
      <c r="G3443" t="s">
        <v>4609</v>
      </c>
      <c r="H3443">
        <v>827</v>
      </c>
      <c r="I3443">
        <v>10281585</v>
      </c>
      <c r="J3443" t="s">
        <v>151</v>
      </c>
      <c r="K3443" t="s">
        <v>761</v>
      </c>
      <c r="L3443" t="s">
        <v>14134</v>
      </c>
      <c r="M3443">
        <v>21225</v>
      </c>
      <c r="N3443">
        <v>1871</v>
      </c>
      <c r="O3443" t="s">
        <v>10084</v>
      </c>
      <c r="P3443">
        <v>3</v>
      </c>
      <c r="Q3443" t="s">
        <v>14135</v>
      </c>
      <c r="R3443" t="s">
        <v>14136</v>
      </c>
      <c r="S3443">
        <v>268</v>
      </c>
      <c r="T3443" t="s">
        <v>37</v>
      </c>
      <c r="U3443" t="s">
        <v>38</v>
      </c>
      <c r="V3443" t="s">
        <v>350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14137</v>
      </c>
      <c r="C3444">
        <v>9</v>
      </c>
      <c r="D3444">
        <v>109</v>
      </c>
      <c r="E3444">
        <v>62</v>
      </c>
      <c r="F3444">
        <v>518</v>
      </c>
      <c r="G3444" t="s">
        <v>5200</v>
      </c>
      <c r="H3444">
        <v>584</v>
      </c>
      <c r="I3444">
        <v>5100000</v>
      </c>
      <c r="J3444" t="s">
        <v>715</v>
      </c>
      <c r="K3444" t="s">
        <v>1026</v>
      </c>
      <c r="L3444" t="s">
        <v>14138</v>
      </c>
      <c r="M3444">
        <v>6595</v>
      </c>
      <c r="N3444">
        <v>2024</v>
      </c>
      <c r="O3444" t="s">
        <v>14139</v>
      </c>
      <c r="P3444">
        <v>0</v>
      </c>
      <c r="Q3444" t="s">
        <v>14140</v>
      </c>
      <c r="R3444" t="s">
        <v>14141</v>
      </c>
      <c r="S3444">
        <v>61</v>
      </c>
      <c r="T3444" t="s">
        <v>37</v>
      </c>
      <c r="U3444" t="s">
        <v>56</v>
      </c>
      <c r="V3444" t="s">
        <v>350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7307</v>
      </c>
      <c r="C3445">
        <v>127</v>
      </c>
      <c r="D3445">
        <v>105</v>
      </c>
      <c r="E3445">
        <v>248</v>
      </c>
      <c r="F3445">
        <v>147</v>
      </c>
      <c r="G3445" t="s">
        <v>800</v>
      </c>
      <c r="H3445">
        <v>673</v>
      </c>
      <c r="I3445">
        <v>10460089</v>
      </c>
      <c r="J3445" t="s">
        <v>1025</v>
      </c>
      <c r="K3445" t="s">
        <v>781</v>
      </c>
      <c r="L3445" t="s">
        <v>14142</v>
      </c>
      <c r="M3445">
        <v>34098</v>
      </c>
      <c r="N3445">
        <v>1442</v>
      </c>
      <c r="O3445" t="s">
        <v>12418</v>
      </c>
      <c r="P3445">
        <v>1</v>
      </c>
      <c r="Q3445" t="s">
        <v>14143</v>
      </c>
      <c r="R3445" t="s">
        <v>14144</v>
      </c>
      <c r="S3445">
        <v>214</v>
      </c>
      <c r="T3445" t="s">
        <v>37</v>
      </c>
      <c r="U3445" t="s">
        <v>38</v>
      </c>
      <c r="V3445" t="s">
        <v>350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6426</v>
      </c>
      <c r="C3446">
        <v>9</v>
      </c>
      <c r="D3446">
        <v>102</v>
      </c>
      <c r="E3446">
        <v>329</v>
      </c>
      <c r="F3446">
        <v>280</v>
      </c>
      <c r="G3446" t="s">
        <v>6426</v>
      </c>
      <c r="H3446">
        <v>611</v>
      </c>
      <c r="I3446">
        <v>4239767</v>
      </c>
      <c r="J3446" t="s">
        <v>2265</v>
      </c>
      <c r="K3446" t="s">
        <v>14145</v>
      </c>
      <c r="L3446" t="s">
        <v>14146</v>
      </c>
      <c r="M3446">
        <v>3709</v>
      </c>
      <c r="N3446">
        <v>1834</v>
      </c>
      <c r="O3446" t="s">
        <v>4804</v>
      </c>
      <c r="P3446">
        <v>3</v>
      </c>
      <c r="Q3446" t="s">
        <v>14147</v>
      </c>
      <c r="R3446" t="s">
        <v>14148</v>
      </c>
      <c r="S3446">
        <v>83</v>
      </c>
      <c r="T3446" t="s">
        <v>37</v>
      </c>
      <c r="U3446" t="s">
        <v>182</v>
      </c>
      <c r="V3446" t="s">
        <v>350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14149</v>
      </c>
      <c r="C3447">
        <v>35</v>
      </c>
      <c r="D3447">
        <v>97</v>
      </c>
      <c r="E3447">
        <v>18</v>
      </c>
      <c r="F3447">
        <v>742</v>
      </c>
      <c r="G3447" t="s">
        <v>3492</v>
      </c>
      <c r="H3447">
        <v>834</v>
      </c>
      <c r="I3447">
        <v>4131640</v>
      </c>
      <c r="J3447" t="s">
        <v>541</v>
      </c>
      <c r="K3447" t="s">
        <v>827</v>
      </c>
      <c r="L3447" t="s">
        <v>14150</v>
      </c>
      <c r="M3447">
        <v>5463</v>
      </c>
      <c r="N3447">
        <v>4091</v>
      </c>
      <c r="O3447" t="s">
        <v>14151</v>
      </c>
      <c r="P3447">
        <v>2</v>
      </c>
      <c r="Q3447" t="s">
        <v>14152</v>
      </c>
      <c r="R3447" t="s">
        <v>14153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14154</v>
      </c>
      <c r="C3448">
        <v>6</v>
      </c>
      <c r="D3448">
        <v>118</v>
      </c>
      <c r="E3448">
        <v>0</v>
      </c>
      <c r="F3448">
        <v>249</v>
      </c>
      <c r="G3448" t="s">
        <v>10684</v>
      </c>
      <c r="H3448">
        <v>373</v>
      </c>
      <c r="I3448">
        <v>3347439</v>
      </c>
      <c r="J3448" t="s">
        <v>151</v>
      </c>
      <c r="K3448" t="s">
        <v>14155</v>
      </c>
      <c r="L3448" t="s">
        <v>14156</v>
      </c>
      <c r="M3448">
        <v>833</v>
      </c>
      <c r="N3448">
        <v>1233</v>
      </c>
      <c r="O3448" t="s">
        <v>8970</v>
      </c>
      <c r="P3448">
        <v>1</v>
      </c>
      <c r="Q3448" t="s">
        <v>14157</v>
      </c>
      <c r="R3448" t="s">
        <v>14158</v>
      </c>
      <c r="S3448">
        <v>33</v>
      </c>
      <c r="T3448" t="s">
        <v>37</v>
      </c>
      <c r="U3448" t="s">
        <v>38</v>
      </c>
      <c r="V3448" t="s">
        <v>84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11847</v>
      </c>
      <c r="C3449">
        <v>192</v>
      </c>
      <c r="D3449">
        <v>92</v>
      </c>
      <c r="E3449">
        <v>406</v>
      </c>
      <c r="F3449">
        <v>968</v>
      </c>
      <c r="G3449" t="s">
        <v>195</v>
      </c>
      <c r="H3449">
        <v>24000</v>
      </c>
      <c r="I3449">
        <v>10814185</v>
      </c>
      <c r="J3449" t="s">
        <v>2048</v>
      </c>
      <c r="K3449" t="s">
        <v>74</v>
      </c>
      <c r="L3449" t="s">
        <v>14159</v>
      </c>
      <c r="M3449">
        <v>37530</v>
      </c>
      <c r="N3449">
        <v>41867</v>
      </c>
      <c r="O3449" t="s">
        <v>249</v>
      </c>
      <c r="P3449">
        <v>6</v>
      </c>
      <c r="Q3449" t="s">
        <v>14160</v>
      </c>
      <c r="R3449" t="s">
        <v>14161</v>
      </c>
      <c r="S3449">
        <v>106</v>
      </c>
      <c r="T3449" t="s">
        <v>37</v>
      </c>
      <c r="U3449" t="s">
        <v>38</v>
      </c>
      <c r="V3449" t="s">
        <v>350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1583</v>
      </c>
      <c r="C3450">
        <v>51</v>
      </c>
      <c r="D3450">
        <v>112</v>
      </c>
      <c r="E3450">
        <v>119</v>
      </c>
      <c r="F3450">
        <v>844</v>
      </c>
      <c r="G3450" t="s">
        <v>1437</v>
      </c>
      <c r="H3450">
        <v>12000</v>
      </c>
      <c r="I3450">
        <v>533344</v>
      </c>
      <c r="J3450" t="s">
        <v>3296</v>
      </c>
      <c r="K3450" t="s">
        <v>203</v>
      </c>
      <c r="L3450" t="s">
        <v>14162</v>
      </c>
      <c r="M3450">
        <v>3972</v>
      </c>
      <c r="N3450">
        <v>15396</v>
      </c>
      <c r="O3450" t="s">
        <v>8222</v>
      </c>
      <c r="P3450">
        <v>0</v>
      </c>
      <c r="Q3450" t="s">
        <v>14163</v>
      </c>
      <c r="R3450" t="s">
        <v>14164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14165</v>
      </c>
      <c r="C3451">
        <v>38</v>
      </c>
      <c r="D3451">
        <v>103</v>
      </c>
      <c r="E3451">
        <v>27</v>
      </c>
      <c r="F3451">
        <v>59</v>
      </c>
      <c r="G3451" t="s">
        <v>11342</v>
      </c>
      <c r="H3451">
        <v>71</v>
      </c>
      <c r="I3451">
        <v>206400</v>
      </c>
      <c r="J3451" t="s">
        <v>13798</v>
      </c>
      <c r="K3451" t="s">
        <v>6499</v>
      </c>
      <c r="L3451" t="s">
        <v>14166</v>
      </c>
      <c r="M3451">
        <v>1439</v>
      </c>
      <c r="N3451">
        <v>262</v>
      </c>
      <c r="O3451" t="s">
        <v>14167</v>
      </c>
      <c r="P3451">
        <v>0</v>
      </c>
      <c r="Q3451" t="s">
        <v>14168</v>
      </c>
      <c r="R3451" t="s">
        <v>14169</v>
      </c>
      <c r="S3451">
        <v>26</v>
      </c>
      <c r="T3451" t="s">
        <v>726</v>
      </c>
      <c r="U3451" t="s">
        <v>727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7216</v>
      </c>
      <c r="C3452">
        <v>133</v>
      </c>
      <c r="D3452">
        <v>93</v>
      </c>
      <c r="E3452">
        <v>187</v>
      </c>
      <c r="F3452">
        <v>158</v>
      </c>
      <c r="G3452" t="s">
        <v>2505</v>
      </c>
      <c r="H3452">
        <v>631</v>
      </c>
      <c r="I3452">
        <v>197148</v>
      </c>
      <c r="J3452" t="s">
        <v>14170</v>
      </c>
      <c r="K3452" t="s">
        <v>67</v>
      </c>
      <c r="L3452" t="s">
        <v>14171</v>
      </c>
      <c r="M3452">
        <v>18109</v>
      </c>
      <c r="N3452">
        <v>1176</v>
      </c>
      <c r="O3452" t="s">
        <v>14172</v>
      </c>
      <c r="P3452">
        <v>0</v>
      </c>
      <c r="Q3452" t="s">
        <v>14173</v>
      </c>
      <c r="R3452" t="s">
        <v>14174</v>
      </c>
      <c r="S3452">
        <v>150</v>
      </c>
      <c r="T3452" t="s">
        <v>37</v>
      </c>
      <c r="U3452" t="s">
        <v>56</v>
      </c>
      <c r="V3452" t="s">
        <v>350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14175</v>
      </c>
      <c r="C3453">
        <v>4</v>
      </c>
      <c r="D3453">
        <v>101</v>
      </c>
      <c r="E3453">
        <v>22</v>
      </c>
      <c r="F3453">
        <v>447</v>
      </c>
      <c r="G3453" t="s">
        <v>11517</v>
      </c>
      <c r="H3453">
        <v>5000</v>
      </c>
      <c r="J3453" t="s">
        <v>809</v>
      </c>
      <c r="K3453" t="s">
        <v>1129</v>
      </c>
      <c r="L3453" t="s">
        <v>14176</v>
      </c>
      <c r="M3453">
        <v>243</v>
      </c>
      <c r="N3453">
        <v>7206</v>
      </c>
      <c r="O3453" t="s">
        <v>1710</v>
      </c>
      <c r="P3453">
        <v>3</v>
      </c>
      <c r="R3453" t="s">
        <v>14177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6294</v>
      </c>
      <c r="C3454">
        <v>287</v>
      </c>
      <c r="D3454">
        <v>115</v>
      </c>
      <c r="E3454">
        <v>549</v>
      </c>
      <c r="F3454">
        <v>911</v>
      </c>
      <c r="G3454" t="s">
        <v>1356</v>
      </c>
      <c r="H3454">
        <v>3000</v>
      </c>
      <c r="I3454">
        <v>54557348</v>
      </c>
      <c r="J3454" t="s">
        <v>1018</v>
      </c>
      <c r="K3454" t="s">
        <v>172</v>
      </c>
      <c r="L3454" t="s">
        <v>12986</v>
      </c>
      <c r="M3454">
        <v>361169</v>
      </c>
      <c r="N3454">
        <v>5732</v>
      </c>
      <c r="O3454" t="s">
        <v>2951</v>
      </c>
      <c r="P3454">
        <v>0</v>
      </c>
      <c r="Q3454" t="s">
        <v>12987</v>
      </c>
      <c r="R3454" t="s">
        <v>12988</v>
      </c>
      <c r="S3454">
        <v>1624</v>
      </c>
      <c r="T3454" t="s">
        <v>37</v>
      </c>
      <c r="U3454" t="s">
        <v>435</v>
      </c>
      <c r="V3454" t="s">
        <v>350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14178</v>
      </c>
      <c r="C3455">
        <v>222</v>
      </c>
      <c r="D3455">
        <v>113</v>
      </c>
      <c r="E3455">
        <v>127</v>
      </c>
      <c r="F3455">
        <v>373</v>
      </c>
      <c r="G3455" t="s">
        <v>13235</v>
      </c>
      <c r="H3455">
        <v>3000</v>
      </c>
      <c r="I3455">
        <v>3014541</v>
      </c>
      <c r="J3455" t="s">
        <v>1473</v>
      </c>
      <c r="K3455" t="s">
        <v>12127</v>
      </c>
      <c r="L3455" t="s">
        <v>14179</v>
      </c>
      <c r="M3455">
        <v>19616</v>
      </c>
      <c r="N3455">
        <v>4370</v>
      </c>
      <c r="O3455" t="s">
        <v>6574</v>
      </c>
      <c r="P3455">
        <v>3</v>
      </c>
      <c r="Q3455" t="s">
        <v>14180</v>
      </c>
      <c r="R3455" t="s">
        <v>14181</v>
      </c>
      <c r="S3455">
        <v>98</v>
      </c>
      <c r="T3455" t="s">
        <v>37</v>
      </c>
      <c r="U3455" t="s">
        <v>56</v>
      </c>
      <c r="V3455" t="s">
        <v>350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14182</v>
      </c>
      <c r="C3456">
        <v>6</v>
      </c>
      <c r="D3456">
        <v>95</v>
      </c>
      <c r="E3456">
        <v>20</v>
      </c>
      <c r="F3456">
        <v>36</v>
      </c>
      <c r="G3456" t="s">
        <v>14183</v>
      </c>
      <c r="H3456">
        <v>262</v>
      </c>
      <c r="J3456" t="s">
        <v>282</v>
      </c>
      <c r="K3456" t="s">
        <v>13299</v>
      </c>
      <c r="L3456" t="s">
        <v>14184</v>
      </c>
      <c r="M3456">
        <v>385</v>
      </c>
      <c r="N3456">
        <v>409</v>
      </c>
      <c r="O3456" t="s">
        <v>14185</v>
      </c>
      <c r="P3456">
        <v>3</v>
      </c>
      <c r="Q3456" t="s">
        <v>14186</v>
      </c>
      <c r="R3456" t="s">
        <v>14187</v>
      </c>
      <c r="S3456">
        <v>4</v>
      </c>
      <c r="T3456" t="s">
        <v>37</v>
      </c>
      <c r="U3456" t="s">
        <v>14188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14189</v>
      </c>
      <c r="C3457">
        <v>16</v>
      </c>
      <c r="D3457">
        <v>153</v>
      </c>
      <c r="E3457">
        <v>5</v>
      </c>
      <c r="F3457">
        <v>60</v>
      </c>
      <c r="G3457" t="s">
        <v>14190</v>
      </c>
      <c r="H3457">
        <v>532</v>
      </c>
      <c r="I3457">
        <v>872643</v>
      </c>
      <c r="J3457" t="s">
        <v>1247</v>
      </c>
      <c r="K3457" t="s">
        <v>14191</v>
      </c>
      <c r="L3457" t="s">
        <v>14192</v>
      </c>
      <c r="M3457">
        <v>2909</v>
      </c>
      <c r="N3457">
        <v>902</v>
      </c>
      <c r="O3457" t="s">
        <v>14193</v>
      </c>
      <c r="P3457">
        <v>3</v>
      </c>
      <c r="Q3457" t="s">
        <v>14194</v>
      </c>
      <c r="R3457" t="s">
        <v>14195</v>
      </c>
      <c r="S3457">
        <v>37</v>
      </c>
      <c r="T3457" t="s">
        <v>3397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14196</v>
      </c>
      <c r="C3458">
        <v>242</v>
      </c>
      <c r="D3458">
        <v>89</v>
      </c>
      <c r="E3458">
        <v>10</v>
      </c>
      <c r="F3458">
        <v>106</v>
      </c>
      <c r="G3458" t="s">
        <v>4277</v>
      </c>
      <c r="H3458">
        <v>963</v>
      </c>
      <c r="I3458">
        <v>4443403</v>
      </c>
      <c r="J3458" t="s">
        <v>14197</v>
      </c>
      <c r="K3458" t="s">
        <v>4449</v>
      </c>
      <c r="L3458" t="s">
        <v>14198</v>
      </c>
      <c r="M3458">
        <v>70194</v>
      </c>
      <c r="N3458">
        <v>1754</v>
      </c>
      <c r="O3458" t="s">
        <v>14199</v>
      </c>
      <c r="P3458">
        <v>0</v>
      </c>
      <c r="Q3458" t="s">
        <v>14200</v>
      </c>
      <c r="R3458" t="s">
        <v>14201</v>
      </c>
      <c r="S3458">
        <v>158</v>
      </c>
      <c r="T3458" t="s">
        <v>726</v>
      </c>
      <c r="U3458" t="s">
        <v>727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1285</v>
      </c>
      <c r="C3459">
        <v>147</v>
      </c>
      <c r="D3459">
        <v>92</v>
      </c>
      <c r="E3459">
        <v>287</v>
      </c>
      <c r="F3459">
        <v>664</v>
      </c>
      <c r="G3459" t="s">
        <v>851</v>
      </c>
      <c r="H3459">
        <v>844</v>
      </c>
      <c r="J3459" t="s">
        <v>14202</v>
      </c>
      <c r="K3459" t="s">
        <v>8222</v>
      </c>
      <c r="L3459" t="s">
        <v>14203</v>
      </c>
      <c r="M3459">
        <v>19157</v>
      </c>
      <c r="N3459">
        <v>4099</v>
      </c>
      <c r="O3459" t="s">
        <v>1721</v>
      </c>
      <c r="P3459">
        <v>2</v>
      </c>
      <c r="Q3459" t="s">
        <v>14204</v>
      </c>
      <c r="R3459" t="s">
        <v>14205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14206</v>
      </c>
      <c r="C3460">
        <v>93</v>
      </c>
      <c r="D3460">
        <v>107</v>
      </c>
      <c r="E3460">
        <v>23</v>
      </c>
      <c r="F3460">
        <v>93</v>
      </c>
      <c r="G3460" t="s">
        <v>14207</v>
      </c>
      <c r="H3460">
        <v>287</v>
      </c>
      <c r="J3460" t="s">
        <v>1861</v>
      </c>
      <c r="K3460" t="s">
        <v>14208</v>
      </c>
      <c r="L3460" t="s">
        <v>14209</v>
      </c>
      <c r="M3460">
        <v>80639</v>
      </c>
      <c r="N3460">
        <v>635</v>
      </c>
      <c r="O3460" t="s">
        <v>14210</v>
      </c>
      <c r="P3460">
        <v>0</v>
      </c>
      <c r="Q3460" t="s">
        <v>14211</v>
      </c>
      <c r="R3460" t="s">
        <v>14212</v>
      </c>
      <c r="S3460">
        <v>96</v>
      </c>
      <c r="T3460" t="s">
        <v>6517</v>
      </c>
      <c r="U3460" t="s">
        <v>435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10635</v>
      </c>
      <c r="C3461">
        <v>253</v>
      </c>
      <c r="D3461">
        <v>118</v>
      </c>
      <c r="E3461">
        <v>0</v>
      </c>
      <c r="F3461">
        <v>500</v>
      </c>
      <c r="G3461" t="s">
        <v>6800</v>
      </c>
      <c r="H3461">
        <v>18000</v>
      </c>
      <c r="I3461">
        <v>1330827</v>
      </c>
      <c r="J3461" t="s">
        <v>3330</v>
      </c>
      <c r="K3461" t="s">
        <v>353</v>
      </c>
      <c r="L3461" t="s">
        <v>14213</v>
      </c>
      <c r="M3461">
        <v>9866</v>
      </c>
      <c r="N3461">
        <v>19879</v>
      </c>
      <c r="O3461" t="s">
        <v>14214</v>
      </c>
      <c r="P3461">
        <v>2</v>
      </c>
      <c r="Q3461" t="s">
        <v>14215</v>
      </c>
      <c r="R3461" t="s">
        <v>14216</v>
      </c>
      <c r="S3461">
        <v>73</v>
      </c>
      <c r="T3461" t="s">
        <v>37</v>
      </c>
      <c r="U3461" t="s">
        <v>727</v>
      </c>
      <c r="V3461" t="s">
        <v>350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14217</v>
      </c>
      <c r="C3462">
        <v>224</v>
      </c>
      <c r="D3462">
        <v>97</v>
      </c>
      <c r="E3462">
        <v>12</v>
      </c>
      <c r="F3462">
        <v>641</v>
      </c>
      <c r="G3462" t="s">
        <v>1567</v>
      </c>
      <c r="H3462">
        <v>788</v>
      </c>
      <c r="I3462">
        <v>1818681</v>
      </c>
      <c r="J3462" t="s">
        <v>282</v>
      </c>
      <c r="K3462" t="s">
        <v>1293</v>
      </c>
      <c r="L3462" t="s">
        <v>14218</v>
      </c>
      <c r="M3462">
        <v>74435</v>
      </c>
      <c r="N3462">
        <v>2486</v>
      </c>
      <c r="O3462" t="s">
        <v>485</v>
      </c>
      <c r="P3462">
        <v>1</v>
      </c>
      <c r="Q3462" t="s">
        <v>14219</v>
      </c>
      <c r="R3462" t="s">
        <v>14220</v>
      </c>
      <c r="S3462">
        <v>224</v>
      </c>
      <c r="T3462" t="s">
        <v>37</v>
      </c>
      <c r="U3462" t="s">
        <v>56</v>
      </c>
      <c r="V3462" t="s">
        <v>350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71</v>
      </c>
      <c r="C3463">
        <v>392</v>
      </c>
      <c r="D3463">
        <v>156</v>
      </c>
      <c r="E3463">
        <v>0</v>
      </c>
      <c r="F3463">
        <v>4000</v>
      </c>
      <c r="G3463" t="s">
        <v>72</v>
      </c>
      <c r="H3463">
        <v>24000</v>
      </c>
      <c r="I3463">
        <v>336530303</v>
      </c>
      <c r="J3463" t="s">
        <v>73</v>
      </c>
      <c r="K3463" t="s">
        <v>74</v>
      </c>
      <c r="L3463" t="s">
        <v>75</v>
      </c>
      <c r="M3463">
        <v>383071</v>
      </c>
      <c r="N3463">
        <v>46055</v>
      </c>
      <c r="O3463" t="s">
        <v>76</v>
      </c>
      <c r="P3463">
        <v>0</v>
      </c>
      <c r="Q3463" t="s">
        <v>77</v>
      </c>
      <c r="R3463" t="s">
        <v>78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14221</v>
      </c>
      <c r="C3464">
        <v>39</v>
      </c>
      <c r="D3464">
        <v>100</v>
      </c>
      <c r="E3464">
        <v>0</v>
      </c>
      <c r="F3464">
        <v>440</v>
      </c>
      <c r="G3464" t="s">
        <v>5032</v>
      </c>
      <c r="H3464">
        <v>488</v>
      </c>
      <c r="I3464">
        <v>12610552</v>
      </c>
      <c r="J3464" t="s">
        <v>180</v>
      </c>
      <c r="K3464" t="s">
        <v>14222</v>
      </c>
      <c r="L3464" t="s">
        <v>14223</v>
      </c>
      <c r="M3464">
        <v>4682</v>
      </c>
      <c r="N3464">
        <v>2428</v>
      </c>
      <c r="O3464" t="s">
        <v>14224</v>
      </c>
      <c r="P3464">
        <v>0</v>
      </c>
      <c r="Q3464" t="s">
        <v>14225</v>
      </c>
      <c r="R3464" t="s">
        <v>14226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5972</v>
      </c>
      <c r="C3465">
        <v>387</v>
      </c>
      <c r="D3465">
        <v>96</v>
      </c>
      <c r="E3465">
        <v>655</v>
      </c>
      <c r="F3465">
        <v>973</v>
      </c>
      <c r="G3465" t="s">
        <v>427</v>
      </c>
      <c r="H3465">
        <v>24000</v>
      </c>
      <c r="I3465">
        <v>143492840</v>
      </c>
      <c r="J3465" t="s">
        <v>715</v>
      </c>
      <c r="K3465" t="s">
        <v>74</v>
      </c>
      <c r="L3465" t="s">
        <v>14227</v>
      </c>
      <c r="M3465">
        <v>414335</v>
      </c>
      <c r="N3465">
        <v>28817</v>
      </c>
      <c r="O3465" t="s">
        <v>289</v>
      </c>
      <c r="P3465">
        <v>0</v>
      </c>
      <c r="Q3465" t="s">
        <v>14228</v>
      </c>
      <c r="R3465" t="s">
        <v>14229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14230</v>
      </c>
      <c r="C3466">
        <v>36</v>
      </c>
      <c r="D3466">
        <v>104</v>
      </c>
      <c r="E3466">
        <v>249</v>
      </c>
      <c r="F3466">
        <v>96</v>
      </c>
      <c r="G3466" t="s">
        <v>14231</v>
      </c>
      <c r="H3466">
        <v>294</v>
      </c>
      <c r="J3466" t="s">
        <v>59</v>
      </c>
      <c r="K3466" t="s">
        <v>9132</v>
      </c>
      <c r="L3466" t="s">
        <v>14232</v>
      </c>
      <c r="M3466">
        <v>4099</v>
      </c>
      <c r="N3466">
        <v>835</v>
      </c>
      <c r="O3466" t="s">
        <v>14233</v>
      </c>
      <c r="P3466">
        <v>0</v>
      </c>
      <c r="Q3466" t="s">
        <v>14234</v>
      </c>
      <c r="R3466" t="s">
        <v>14235</v>
      </c>
      <c r="S3466">
        <v>29</v>
      </c>
      <c r="T3466" t="s">
        <v>37</v>
      </c>
      <c r="U3466" t="s">
        <v>182</v>
      </c>
      <c r="V3466" t="s">
        <v>350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14236</v>
      </c>
      <c r="C3467">
        <v>120</v>
      </c>
      <c r="D3467">
        <v>120</v>
      </c>
      <c r="E3467">
        <v>82</v>
      </c>
      <c r="F3467">
        <v>175</v>
      </c>
      <c r="G3467" t="s">
        <v>2613</v>
      </c>
      <c r="H3467">
        <v>244</v>
      </c>
      <c r="I3467">
        <v>43800000</v>
      </c>
      <c r="J3467" t="s">
        <v>50</v>
      </c>
      <c r="K3467" t="s">
        <v>577</v>
      </c>
      <c r="L3467" t="s">
        <v>14237</v>
      </c>
      <c r="M3467">
        <v>74249</v>
      </c>
      <c r="N3467">
        <v>1105</v>
      </c>
      <c r="O3467" t="s">
        <v>14238</v>
      </c>
      <c r="P3467">
        <v>2</v>
      </c>
      <c r="Q3467" t="s">
        <v>14239</v>
      </c>
      <c r="R3467" t="s">
        <v>14240</v>
      </c>
      <c r="S3467">
        <v>276</v>
      </c>
      <c r="T3467" t="s">
        <v>37</v>
      </c>
      <c r="U3467" t="s">
        <v>56</v>
      </c>
      <c r="V3467" t="s">
        <v>11890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2636</v>
      </c>
      <c r="C3468">
        <v>208</v>
      </c>
      <c r="D3468">
        <v>175</v>
      </c>
      <c r="E3468">
        <v>0</v>
      </c>
      <c r="F3468">
        <v>3000</v>
      </c>
      <c r="G3468" t="s">
        <v>98</v>
      </c>
      <c r="H3468">
        <v>14000</v>
      </c>
      <c r="I3468">
        <v>134821952</v>
      </c>
      <c r="J3468" t="s">
        <v>937</v>
      </c>
      <c r="K3468" t="s">
        <v>1123</v>
      </c>
      <c r="L3468" t="s">
        <v>14241</v>
      </c>
      <c r="M3468">
        <v>1155770</v>
      </c>
      <c r="N3468">
        <v>28122</v>
      </c>
      <c r="O3468" t="s">
        <v>819</v>
      </c>
      <c r="P3468">
        <v>1</v>
      </c>
      <c r="Q3468" t="s">
        <v>14242</v>
      </c>
      <c r="R3468" t="s">
        <v>14243</v>
      </c>
      <c r="S3468">
        <v>2238</v>
      </c>
      <c r="T3468" t="s">
        <v>37</v>
      </c>
      <c r="U3468" t="s">
        <v>38</v>
      </c>
      <c r="V3468" t="s">
        <v>350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2961</v>
      </c>
      <c r="C3469">
        <v>51</v>
      </c>
      <c r="D3469">
        <v>95</v>
      </c>
      <c r="E3469">
        <v>213</v>
      </c>
      <c r="F3469">
        <v>92</v>
      </c>
      <c r="G3469" t="s">
        <v>14244</v>
      </c>
      <c r="H3469">
        <v>225</v>
      </c>
      <c r="I3469">
        <v>94900000</v>
      </c>
      <c r="J3469" t="s">
        <v>5623</v>
      </c>
      <c r="K3469" t="s">
        <v>3840</v>
      </c>
      <c r="L3469" t="s">
        <v>14245</v>
      </c>
      <c r="M3469">
        <v>35172</v>
      </c>
      <c r="N3469">
        <v>791</v>
      </c>
      <c r="O3469" t="s">
        <v>14246</v>
      </c>
      <c r="P3469">
        <v>0</v>
      </c>
      <c r="Q3469" t="s">
        <v>14247</v>
      </c>
      <c r="R3469" t="s">
        <v>14248</v>
      </c>
      <c r="S3469">
        <v>128</v>
      </c>
      <c r="T3469" t="s">
        <v>37</v>
      </c>
      <c r="U3469" t="s">
        <v>38</v>
      </c>
      <c r="V3469" t="s">
        <v>350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129</v>
      </c>
      <c r="C3470">
        <v>331</v>
      </c>
      <c r="D3470">
        <v>95</v>
      </c>
      <c r="E3470">
        <v>464</v>
      </c>
      <c r="F3470">
        <v>11000</v>
      </c>
      <c r="G3470" t="s">
        <v>295</v>
      </c>
      <c r="H3470">
        <v>23000</v>
      </c>
      <c r="I3470">
        <v>32391374</v>
      </c>
      <c r="J3470" t="s">
        <v>715</v>
      </c>
      <c r="K3470" t="s">
        <v>62</v>
      </c>
      <c r="L3470" t="s">
        <v>14249</v>
      </c>
      <c r="M3470">
        <v>376600</v>
      </c>
      <c r="N3470">
        <v>54075</v>
      </c>
      <c r="O3470" t="s">
        <v>942</v>
      </c>
      <c r="P3470">
        <v>43</v>
      </c>
      <c r="Q3470" t="s">
        <v>14250</v>
      </c>
      <c r="R3470" t="s">
        <v>14251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12081</v>
      </c>
      <c r="C3471">
        <v>83</v>
      </c>
      <c r="D3471">
        <v>121</v>
      </c>
      <c r="E3471">
        <v>319</v>
      </c>
      <c r="F3471">
        <v>11</v>
      </c>
      <c r="G3471" t="s">
        <v>14252</v>
      </c>
      <c r="H3471">
        <v>1000</v>
      </c>
      <c r="I3471">
        <v>40158000</v>
      </c>
      <c r="J3471" t="s">
        <v>5623</v>
      </c>
      <c r="K3471" t="s">
        <v>996</v>
      </c>
      <c r="L3471" t="s">
        <v>14253</v>
      </c>
      <c r="M3471">
        <v>63931</v>
      </c>
      <c r="N3471">
        <v>1051</v>
      </c>
      <c r="O3471" t="s">
        <v>14254</v>
      </c>
      <c r="P3471">
        <v>1</v>
      </c>
      <c r="Q3471" t="s">
        <v>14255</v>
      </c>
      <c r="R3471" t="s">
        <v>14256</v>
      </c>
      <c r="S3471">
        <v>241</v>
      </c>
      <c r="T3471" t="s">
        <v>37</v>
      </c>
      <c r="U3471" t="s">
        <v>128</v>
      </c>
      <c r="V3471" t="s">
        <v>350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753</v>
      </c>
      <c r="C3472">
        <v>324</v>
      </c>
      <c r="D3472">
        <v>110</v>
      </c>
      <c r="E3472">
        <v>0</v>
      </c>
      <c r="F3472">
        <v>11000</v>
      </c>
      <c r="G3472" t="s">
        <v>2969</v>
      </c>
      <c r="H3472">
        <v>17000</v>
      </c>
      <c r="I3472">
        <v>113709992</v>
      </c>
      <c r="J3472" t="s">
        <v>1188</v>
      </c>
      <c r="K3472" t="s">
        <v>277</v>
      </c>
      <c r="L3472" t="s">
        <v>14257</v>
      </c>
      <c r="M3472">
        <v>108843</v>
      </c>
      <c r="N3472">
        <v>46646</v>
      </c>
      <c r="O3472" t="s">
        <v>386</v>
      </c>
      <c r="P3472">
        <v>1</v>
      </c>
      <c r="Q3472" t="s">
        <v>14258</v>
      </c>
      <c r="R3472" t="s">
        <v>14259</v>
      </c>
      <c r="S3472">
        <v>281</v>
      </c>
      <c r="T3472" t="s">
        <v>37</v>
      </c>
      <c r="U3472" t="s">
        <v>38</v>
      </c>
      <c r="V3472" t="s">
        <v>350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479</v>
      </c>
      <c r="C3473">
        <v>140</v>
      </c>
      <c r="D3473">
        <v>96</v>
      </c>
      <c r="E3473">
        <v>474</v>
      </c>
      <c r="F3473">
        <v>82</v>
      </c>
      <c r="G3473" t="s">
        <v>14260</v>
      </c>
      <c r="H3473">
        <v>1000</v>
      </c>
      <c r="I3473">
        <v>32131483</v>
      </c>
      <c r="J3473" t="s">
        <v>1342</v>
      </c>
      <c r="K3473" t="s">
        <v>769</v>
      </c>
      <c r="L3473" t="s">
        <v>14261</v>
      </c>
      <c r="M3473">
        <v>25870</v>
      </c>
      <c r="N3473">
        <v>2212</v>
      </c>
      <c r="O3473" t="s">
        <v>14262</v>
      </c>
      <c r="P3473">
        <v>0</v>
      </c>
      <c r="Q3473" t="s">
        <v>14263</v>
      </c>
      <c r="R3473" t="s">
        <v>14264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14236</v>
      </c>
      <c r="C3474">
        <v>136</v>
      </c>
      <c r="D3474">
        <v>121</v>
      </c>
      <c r="E3474">
        <v>82</v>
      </c>
      <c r="F3474">
        <v>189</v>
      </c>
      <c r="G3474" t="s">
        <v>3890</v>
      </c>
      <c r="H3474">
        <v>581</v>
      </c>
      <c r="I3474">
        <v>35400000</v>
      </c>
      <c r="J3474" t="s">
        <v>50</v>
      </c>
      <c r="K3474" t="s">
        <v>6173</v>
      </c>
      <c r="L3474" t="s">
        <v>14265</v>
      </c>
      <c r="M3474">
        <v>74957</v>
      </c>
      <c r="N3474">
        <v>1865</v>
      </c>
      <c r="O3474" t="s">
        <v>14266</v>
      </c>
      <c r="P3474">
        <v>3</v>
      </c>
      <c r="Q3474" t="s">
        <v>14267</v>
      </c>
      <c r="R3474" t="s">
        <v>14268</v>
      </c>
      <c r="S3474">
        <v>251</v>
      </c>
      <c r="T3474" t="s">
        <v>37</v>
      </c>
      <c r="U3474" t="s">
        <v>56</v>
      </c>
      <c r="V3474" t="s">
        <v>84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1839</v>
      </c>
      <c r="C3475">
        <v>79</v>
      </c>
      <c r="D3475">
        <v>95</v>
      </c>
      <c r="E3475">
        <v>13</v>
      </c>
      <c r="F3475">
        <v>430</v>
      </c>
      <c r="G3475" t="s">
        <v>6091</v>
      </c>
      <c r="H3475">
        <v>1000</v>
      </c>
      <c r="I3475">
        <v>34099640</v>
      </c>
      <c r="J3475" t="s">
        <v>5749</v>
      </c>
      <c r="K3475" t="s">
        <v>678</v>
      </c>
      <c r="L3475" t="s">
        <v>14269</v>
      </c>
      <c r="M3475">
        <v>16651</v>
      </c>
      <c r="N3475">
        <v>2515</v>
      </c>
      <c r="O3475" t="s">
        <v>14270</v>
      </c>
      <c r="P3475">
        <v>0</v>
      </c>
      <c r="Q3475" t="s">
        <v>14271</v>
      </c>
      <c r="R3475" t="s">
        <v>14272</v>
      </c>
      <c r="S3475">
        <v>149</v>
      </c>
      <c r="T3475" t="s">
        <v>37</v>
      </c>
      <c r="U3475" t="s">
        <v>38</v>
      </c>
      <c r="V3475" t="s">
        <v>84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14273</v>
      </c>
      <c r="C3476">
        <v>160</v>
      </c>
      <c r="D3476">
        <v>112</v>
      </c>
      <c r="E3476">
        <v>20</v>
      </c>
      <c r="F3476">
        <v>61</v>
      </c>
      <c r="G3476" t="s">
        <v>14274</v>
      </c>
      <c r="H3476">
        <v>16000</v>
      </c>
      <c r="I3476">
        <v>31973840</v>
      </c>
      <c r="J3476" t="s">
        <v>715</v>
      </c>
      <c r="K3476" t="s">
        <v>214</v>
      </c>
      <c r="L3476" t="s">
        <v>14275</v>
      </c>
      <c r="M3476">
        <v>127760</v>
      </c>
      <c r="N3476">
        <v>16289</v>
      </c>
      <c r="O3476" t="s">
        <v>14276</v>
      </c>
      <c r="P3476">
        <v>5</v>
      </c>
      <c r="Q3476" t="s">
        <v>14277</v>
      </c>
      <c r="R3476" t="s">
        <v>14278</v>
      </c>
      <c r="S3476">
        <v>168</v>
      </c>
      <c r="T3476" t="s">
        <v>37</v>
      </c>
      <c r="U3476" t="s">
        <v>435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12732</v>
      </c>
      <c r="C3477">
        <v>52</v>
      </c>
      <c r="D3477">
        <v>112</v>
      </c>
      <c r="E3477">
        <v>70</v>
      </c>
      <c r="F3477">
        <v>826</v>
      </c>
      <c r="G3477" t="s">
        <v>1356</v>
      </c>
      <c r="H3477">
        <v>1000</v>
      </c>
      <c r="I3477">
        <v>37295394</v>
      </c>
      <c r="J3477" t="s">
        <v>1188</v>
      </c>
      <c r="K3477" t="s">
        <v>1964</v>
      </c>
      <c r="L3477" t="s">
        <v>14279</v>
      </c>
      <c r="M3477">
        <v>7973</v>
      </c>
      <c r="N3477">
        <v>5959</v>
      </c>
      <c r="O3477" t="s">
        <v>3739</v>
      </c>
      <c r="P3477">
        <v>8</v>
      </c>
      <c r="Q3477" t="s">
        <v>14280</v>
      </c>
      <c r="R3477" t="s">
        <v>14281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237</v>
      </c>
      <c r="C3478">
        <v>490</v>
      </c>
      <c r="D3478">
        <v>143</v>
      </c>
      <c r="E3478">
        <v>1000</v>
      </c>
      <c r="F3478">
        <v>76</v>
      </c>
      <c r="G3478" t="s">
        <v>238</v>
      </c>
      <c r="H3478">
        <v>29000</v>
      </c>
      <c r="I3478">
        <v>144812796</v>
      </c>
      <c r="J3478" t="s">
        <v>151</v>
      </c>
      <c r="K3478" t="s">
        <v>152</v>
      </c>
      <c r="L3478" t="s">
        <v>239</v>
      </c>
      <c r="M3478">
        <v>362933</v>
      </c>
      <c r="N3478">
        <v>29769</v>
      </c>
      <c r="O3478" t="s">
        <v>240</v>
      </c>
      <c r="P3478">
        <v>4</v>
      </c>
      <c r="Q3478" t="s">
        <v>241</v>
      </c>
      <c r="R3478" t="s">
        <v>242</v>
      </c>
      <c r="S3478">
        <v>753</v>
      </c>
      <c r="T3478" t="s">
        <v>37</v>
      </c>
      <c r="U3478" t="s">
        <v>243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424</v>
      </c>
      <c r="B3479" t="s">
        <v>1471</v>
      </c>
      <c r="C3479">
        <v>351</v>
      </c>
      <c r="D3479">
        <v>93</v>
      </c>
      <c r="E3479">
        <v>0</v>
      </c>
      <c r="F3479">
        <v>566</v>
      </c>
      <c r="G3479" t="s">
        <v>1969</v>
      </c>
      <c r="H3479">
        <v>21000</v>
      </c>
      <c r="I3479">
        <v>31501218</v>
      </c>
      <c r="J3479" t="s">
        <v>3726</v>
      </c>
      <c r="K3479" t="s">
        <v>86</v>
      </c>
      <c r="L3479" t="s">
        <v>14282</v>
      </c>
      <c r="M3479">
        <v>84070</v>
      </c>
      <c r="N3479">
        <v>22745</v>
      </c>
      <c r="O3479" t="s">
        <v>907</v>
      </c>
      <c r="P3479">
        <v>0</v>
      </c>
      <c r="Q3479" t="s">
        <v>14283</v>
      </c>
      <c r="R3479" t="s">
        <v>14284</v>
      </c>
      <c r="S3479">
        <v>526</v>
      </c>
      <c r="T3479" t="s">
        <v>37</v>
      </c>
      <c r="U3479" t="s">
        <v>38</v>
      </c>
      <c r="V3479" t="s">
        <v>84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2907</v>
      </c>
      <c r="C3480">
        <v>271</v>
      </c>
      <c r="D3480">
        <v>110</v>
      </c>
      <c r="E3480">
        <v>152</v>
      </c>
      <c r="F3480">
        <v>27</v>
      </c>
      <c r="G3480" t="s">
        <v>14285</v>
      </c>
      <c r="H3480">
        <v>22000</v>
      </c>
      <c r="I3480">
        <v>28747570</v>
      </c>
      <c r="J3480" t="s">
        <v>839</v>
      </c>
      <c r="K3480" t="s">
        <v>400</v>
      </c>
      <c r="L3480" t="s">
        <v>14286</v>
      </c>
      <c r="M3480">
        <v>100571</v>
      </c>
      <c r="N3480">
        <v>22140</v>
      </c>
      <c r="O3480" t="s">
        <v>14287</v>
      </c>
      <c r="P3480">
        <v>1</v>
      </c>
      <c r="Q3480" t="s">
        <v>14288</v>
      </c>
      <c r="R3480" t="s">
        <v>14289</v>
      </c>
      <c r="S3480">
        <v>416</v>
      </c>
      <c r="T3480" t="s">
        <v>37</v>
      </c>
      <c r="U3480" t="s">
        <v>182</v>
      </c>
      <c r="V3480" t="s">
        <v>350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2689</v>
      </c>
      <c r="C3481">
        <v>93</v>
      </c>
      <c r="D3481">
        <v>104</v>
      </c>
      <c r="E3481">
        <v>0</v>
      </c>
      <c r="F3481">
        <v>4000</v>
      </c>
      <c r="G3481" t="s">
        <v>186</v>
      </c>
      <c r="H3481">
        <v>16000</v>
      </c>
      <c r="I3481">
        <v>25625110</v>
      </c>
      <c r="J3481" t="s">
        <v>223</v>
      </c>
      <c r="K3481" t="s">
        <v>858</v>
      </c>
      <c r="L3481" t="s">
        <v>14290</v>
      </c>
      <c r="M3481">
        <v>138707</v>
      </c>
      <c r="N3481">
        <v>33758</v>
      </c>
      <c r="O3481" t="s">
        <v>296</v>
      </c>
      <c r="P3481">
        <v>0</v>
      </c>
      <c r="Q3481" t="s">
        <v>14291</v>
      </c>
      <c r="R3481" t="s">
        <v>14292</v>
      </c>
      <c r="S3481">
        <v>202</v>
      </c>
      <c r="T3481" t="s">
        <v>37</v>
      </c>
      <c r="U3481" t="s">
        <v>38</v>
      </c>
      <c r="V3481" t="s">
        <v>350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7216</v>
      </c>
      <c r="C3482">
        <v>71</v>
      </c>
      <c r="D3482">
        <v>115</v>
      </c>
      <c r="E3482">
        <v>187</v>
      </c>
      <c r="F3482">
        <v>887</v>
      </c>
      <c r="G3482" t="s">
        <v>6341</v>
      </c>
      <c r="H3482">
        <v>14000</v>
      </c>
      <c r="I3482">
        <v>403932</v>
      </c>
      <c r="J3482" t="s">
        <v>1828</v>
      </c>
      <c r="K3482" t="s">
        <v>952</v>
      </c>
      <c r="L3482" t="s">
        <v>11657</v>
      </c>
      <c r="M3482">
        <v>5254</v>
      </c>
      <c r="N3482">
        <v>17104</v>
      </c>
      <c r="O3482" t="s">
        <v>1092</v>
      </c>
      <c r="P3482">
        <v>4</v>
      </c>
      <c r="Q3482" t="s">
        <v>11658</v>
      </c>
      <c r="R3482" t="s">
        <v>11659</v>
      </c>
      <c r="S3482">
        <v>92</v>
      </c>
      <c r="T3482" t="s">
        <v>37</v>
      </c>
      <c r="U3482" t="s">
        <v>56</v>
      </c>
      <c r="V3482" t="s">
        <v>350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1291</v>
      </c>
      <c r="H3483">
        <v>4000</v>
      </c>
      <c r="J3483" t="s">
        <v>1018</v>
      </c>
      <c r="K3483" t="s">
        <v>76</v>
      </c>
      <c r="L3483" t="s">
        <v>14293</v>
      </c>
      <c r="M3483">
        <v>170055</v>
      </c>
      <c r="N3483">
        <v>19949</v>
      </c>
      <c r="O3483" t="s">
        <v>269</v>
      </c>
      <c r="P3483">
        <v>0</v>
      </c>
      <c r="Q3483" t="s">
        <v>14294</v>
      </c>
      <c r="R3483" t="s">
        <v>14295</v>
      </c>
      <c r="S3483">
        <v>173</v>
      </c>
      <c r="T3483" t="s">
        <v>37</v>
      </c>
      <c r="U3483" t="s">
        <v>38</v>
      </c>
      <c r="V3483" t="s">
        <v>1212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14296</v>
      </c>
      <c r="C3484">
        <v>112</v>
      </c>
      <c r="D3484">
        <v>119</v>
      </c>
      <c r="E3484">
        <v>23</v>
      </c>
      <c r="F3484">
        <v>440</v>
      </c>
      <c r="G3484" t="s">
        <v>11517</v>
      </c>
      <c r="H3484">
        <v>1000</v>
      </c>
      <c r="I3484">
        <v>25000000</v>
      </c>
      <c r="J3484" t="s">
        <v>68</v>
      </c>
      <c r="K3484" t="s">
        <v>10306</v>
      </c>
      <c r="L3484" t="s">
        <v>14297</v>
      </c>
      <c r="M3484">
        <v>39847</v>
      </c>
      <c r="N3484">
        <v>2951</v>
      </c>
      <c r="O3484" t="s">
        <v>13719</v>
      </c>
      <c r="P3484">
        <v>1</v>
      </c>
      <c r="Q3484" t="s">
        <v>14298</v>
      </c>
      <c r="R3484" t="s">
        <v>14299</v>
      </c>
      <c r="S3484">
        <v>242</v>
      </c>
      <c r="T3484" t="s">
        <v>37</v>
      </c>
      <c r="U3484" t="s">
        <v>38</v>
      </c>
      <c r="V3484" t="s">
        <v>84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14236</v>
      </c>
      <c r="C3485">
        <v>118</v>
      </c>
      <c r="D3485">
        <v>125</v>
      </c>
      <c r="E3485">
        <v>82</v>
      </c>
      <c r="F3485">
        <v>244</v>
      </c>
      <c r="G3485" t="s">
        <v>14300</v>
      </c>
      <c r="H3485">
        <v>16000</v>
      </c>
      <c r="I3485">
        <v>21000000</v>
      </c>
      <c r="J3485" t="s">
        <v>50</v>
      </c>
      <c r="K3485" t="s">
        <v>141</v>
      </c>
      <c r="L3485" t="s">
        <v>14301</v>
      </c>
      <c r="M3485">
        <v>73950</v>
      </c>
      <c r="N3485">
        <v>17611</v>
      </c>
      <c r="O3485" t="s">
        <v>577</v>
      </c>
      <c r="P3485">
        <v>3</v>
      </c>
      <c r="Q3485" t="s">
        <v>14302</v>
      </c>
      <c r="R3485" t="s">
        <v>14303</v>
      </c>
      <c r="S3485">
        <v>258</v>
      </c>
      <c r="T3485" t="s">
        <v>37</v>
      </c>
      <c r="U3485" t="s">
        <v>56</v>
      </c>
      <c r="V3485" t="s">
        <v>84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7726</v>
      </c>
      <c r="C3486">
        <v>35</v>
      </c>
      <c r="D3486">
        <v>96</v>
      </c>
      <c r="E3486">
        <v>22</v>
      </c>
      <c r="F3486">
        <v>794</v>
      </c>
      <c r="G3486" t="s">
        <v>12671</v>
      </c>
      <c r="H3486">
        <v>1000</v>
      </c>
      <c r="I3486">
        <v>20257000</v>
      </c>
      <c r="J3486" t="s">
        <v>264</v>
      </c>
      <c r="K3486" t="s">
        <v>2869</v>
      </c>
      <c r="L3486" t="s">
        <v>14304</v>
      </c>
      <c r="M3486">
        <v>7569</v>
      </c>
      <c r="N3486">
        <v>5282</v>
      </c>
      <c r="O3486" t="s">
        <v>9564</v>
      </c>
      <c r="P3486">
        <v>2</v>
      </c>
      <c r="Q3486" t="s">
        <v>14305</v>
      </c>
      <c r="R3486" t="s">
        <v>14306</v>
      </c>
      <c r="S3486">
        <v>65</v>
      </c>
      <c r="T3486" t="s">
        <v>37</v>
      </c>
      <c r="U3486" t="s">
        <v>38</v>
      </c>
      <c r="V3486" t="s">
        <v>350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5661</v>
      </c>
      <c r="C3487">
        <v>342</v>
      </c>
      <c r="D3487">
        <v>100</v>
      </c>
      <c r="E3487">
        <v>197</v>
      </c>
      <c r="F3487">
        <v>159</v>
      </c>
      <c r="G3487" t="s">
        <v>14307</v>
      </c>
      <c r="H3487">
        <v>513</v>
      </c>
      <c r="I3487">
        <v>26005908</v>
      </c>
      <c r="J3487" t="s">
        <v>6356</v>
      </c>
      <c r="K3487" t="s">
        <v>14308</v>
      </c>
      <c r="L3487" t="s">
        <v>14309</v>
      </c>
      <c r="M3487">
        <v>154938</v>
      </c>
      <c r="N3487">
        <v>1379</v>
      </c>
      <c r="O3487" t="s">
        <v>14310</v>
      </c>
      <c r="P3487">
        <v>0</v>
      </c>
      <c r="Q3487" t="s">
        <v>14311</v>
      </c>
      <c r="R3487" t="s">
        <v>14312</v>
      </c>
      <c r="S3487">
        <v>1100</v>
      </c>
      <c r="T3487" t="s">
        <v>37</v>
      </c>
      <c r="U3487" t="s">
        <v>56</v>
      </c>
      <c r="V3487" t="s">
        <v>350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14313</v>
      </c>
      <c r="C3488">
        <v>14</v>
      </c>
      <c r="D3488">
        <v>46</v>
      </c>
      <c r="E3488">
        <v>0</v>
      </c>
      <c r="F3488">
        <v>69</v>
      </c>
      <c r="G3488" t="s">
        <v>1228</v>
      </c>
      <c r="H3488">
        <v>13000</v>
      </c>
      <c r="I3488">
        <v>18642318</v>
      </c>
      <c r="J3488" t="s">
        <v>14314</v>
      </c>
      <c r="K3488" t="s">
        <v>324</v>
      </c>
      <c r="L3488" t="s">
        <v>14315</v>
      </c>
      <c r="M3488">
        <v>1723</v>
      </c>
      <c r="N3488">
        <v>13448</v>
      </c>
      <c r="O3488" t="s">
        <v>14316</v>
      </c>
      <c r="P3488">
        <v>0</v>
      </c>
      <c r="Q3488" t="s">
        <v>14317</v>
      </c>
      <c r="R3488" t="s">
        <v>14318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14319</v>
      </c>
      <c r="C3489">
        <v>137</v>
      </c>
      <c r="D3489">
        <v>89</v>
      </c>
      <c r="E3489">
        <v>14</v>
      </c>
      <c r="F3489">
        <v>270</v>
      </c>
      <c r="G3489" t="s">
        <v>14320</v>
      </c>
      <c r="H3489">
        <v>971</v>
      </c>
      <c r="I3489">
        <v>15818967</v>
      </c>
      <c r="J3489" t="s">
        <v>2889</v>
      </c>
      <c r="K3489" t="s">
        <v>6012</v>
      </c>
      <c r="L3489" t="s">
        <v>14321</v>
      </c>
      <c r="M3489">
        <v>13913</v>
      </c>
      <c r="N3489">
        <v>2517</v>
      </c>
      <c r="O3489" t="s">
        <v>14322</v>
      </c>
      <c r="P3489">
        <v>0</v>
      </c>
      <c r="Q3489" t="s">
        <v>14323</v>
      </c>
      <c r="R3489" t="s">
        <v>14324</v>
      </c>
      <c r="S3489">
        <v>120</v>
      </c>
      <c r="T3489" t="s">
        <v>37</v>
      </c>
      <c r="U3489" t="s">
        <v>38</v>
      </c>
      <c r="V3489" t="s">
        <v>350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1952</v>
      </c>
      <c r="C3490">
        <v>50</v>
      </c>
      <c r="D3490">
        <v>92</v>
      </c>
      <c r="E3490">
        <v>737</v>
      </c>
      <c r="F3490">
        <v>380</v>
      </c>
      <c r="G3490" t="s">
        <v>14325</v>
      </c>
      <c r="H3490">
        <v>718</v>
      </c>
      <c r="I3490">
        <v>14891000</v>
      </c>
      <c r="J3490" t="s">
        <v>809</v>
      </c>
      <c r="K3490" t="s">
        <v>1579</v>
      </c>
      <c r="L3490" t="s">
        <v>14326</v>
      </c>
      <c r="M3490">
        <v>15088</v>
      </c>
      <c r="N3490">
        <v>2240</v>
      </c>
      <c r="O3490" t="s">
        <v>3292</v>
      </c>
      <c r="P3490">
        <v>3</v>
      </c>
      <c r="Q3490" t="s">
        <v>14327</v>
      </c>
      <c r="R3490" t="s">
        <v>14328</v>
      </c>
      <c r="S3490">
        <v>105</v>
      </c>
      <c r="T3490" t="s">
        <v>37</v>
      </c>
      <c r="U3490" t="s">
        <v>38</v>
      </c>
      <c r="V3490" t="s">
        <v>350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10608</v>
      </c>
      <c r="C3491">
        <v>261</v>
      </c>
      <c r="D3491">
        <v>109</v>
      </c>
      <c r="E3491">
        <v>0</v>
      </c>
      <c r="F3491">
        <v>597</v>
      </c>
      <c r="G3491" t="s">
        <v>14329</v>
      </c>
      <c r="H3491">
        <v>1000</v>
      </c>
      <c r="I3491">
        <v>16901126</v>
      </c>
      <c r="J3491" t="s">
        <v>14330</v>
      </c>
      <c r="K3491" t="s">
        <v>11852</v>
      </c>
      <c r="L3491" t="s">
        <v>14331</v>
      </c>
      <c r="M3491">
        <v>76267</v>
      </c>
      <c r="N3491">
        <v>3544</v>
      </c>
      <c r="O3491" t="s">
        <v>6949</v>
      </c>
      <c r="P3491">
        <v>0</v>
      </c>
      <c r="Q3491" t="s">
        <v>14332</v>
      </c>
      <c r="R3491" t="s">
        <v>14333</v>
      </c>
      <c r="S3491">
        <v>687</v>
      </c>
      <c r="T3491" t="s">
        <v>37</v>
      </c>
      <c r="U3491" t="s">
        <v>38</v>
      </c>
      <c r="V3491" t="s">
        <v>350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2385</v>
      </c>
      <c r="H3492">
        <v>4000</v>
      </c>
      <c r="J3492" t="s">
        <v>1382</v>
      </c>
      <c r="K3492" t="s">
        <v>1161</v>
      </c>
      <c r="L3492" t="s">
        <v>14334</v>
      </c>
      <c r="M3492">
        <v>101902</v>
      </c>
      <c r="N3492">
        <v>7970</v>
      </c>
      <c r="O3492" t="s">
        <v>14260</v>
      </c>
      <c r="P3492">
        <v>0</v>
      </c>
      <c r="Q3492" t="s">
        <v>14335</v>
      </c>
      <c r="R3492" t="s">
        <v>14336</v>
      </c>
      <c r="S3492">
        <v>665</v>
      </c>
      <c r="T3492" t="s">
        <v>37</v>
      </c>
      <c r="U3492" t="s">
        <v>38</v>
      </c>
      <c r="V3492" t="s">
        <v>589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11240</v>
      </c>
      <c r="C3493">
        <v>180</v>
      </c>
      <c r="D3493">
        <v>103</v>
      </c>
      <c r="E3493">
        <v>44</v>
      </c>
      <c r="F3493">
        <v>190</v>
      </c>
      <c r="G3493" t="s">
        <v>14337</v>
      </c>
      <c r="H3493">
        <v>637</v>
      </c>
      <c r="I3493">
        <v>17474107</v>
      </c>
      <c r="J3493" t="s">
        <v>6979</v>
      </c>
      <c r="K3493" t="s">
        <v>2694</v>
      </c>
      <c r="L3493" t="s">
        <v>14338</v>
      </c>
      <c r="M3493">
        <v>56605</v>
      </c>
      <c r="N3493">
        <v>1342</v>
      </c>
      <c r="O3493" t="s">
        <v>5146</v>
      </c>
      <c r="P3493">
        <v>3</v>
      </c>
      <c r="Q3493" t="s">
        <v>14339</v>
      </c>
      <c r="R3493" t="s">
        <v>14340</v>
      </c>
      <c r="S3493">
        <v>89</v>
      </c>
      <c r="T3493" t="s">
        <v>37</v>
      </c>
      <c r="U3493" t="s">
        <v>38</v>
      </c>
      <c r="V3493" t="s">
        <v>350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5270</v>
      </c>
      <c r="C3494">
        <v>28</v>
      </c>
      <c r="D3494">
        <v>95</v>
      </c>
      <c r="E3494">
        <v>48</v>
      </c>
      <c r="F3494">
        <v>826</v>
      </c>
      <c r="G3494" t="s">
        <v>3755</v>
      </c>
      <c r="H3494">
        <v>1000</v>
      </c>
      <c r="I3494">
        <v>14003141</v>
      </c>
      <c r="J3494" t="s">
        <v>1018</v>
      </c>
      <c r="K3494" t="s">
        <v>1015</v>
      </c>
      <c r="L3494" t="s">
        <v>14341</v>
      </c>
      <c r="M3494">
        <v>4598</v>
      </c>
      <c r="N3494">
        <v>4837</v>
      </c>
      <c r="O3494" t="s">
        <v>4168</v>
      </c>
      <c r="P3494">
        <v>1</v>
      </c>
      <c r="Q3494" t="s">
        <v>14342</v>
      </c>
      <c r="R3494" t="s">
        <v>14343</v>
      </c>
      <c r="S3494">
        <v>29</v>
      </c>
      <c r="T3494" t="s">
        <v>37</v>
      </c>
      <c r="U3494" t="s">
        <v>38</v>
      </c>
      <c r="V3494" t="s">
        <v>350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164</v>
      </c>
      <c r="H3495">
        <v>883</v>
      </c>
      <c r="I3495">
        <v>304360277</v>
      </c>
      <c r="J3495" t="s">
        <v>50</v>
      </c>
      <c r="K3495" t="s">
        <v>165</v>
      </c>
      <c r="L3495" t="s">
        <v>166</v>
      </c>
      <c r="M3495">
        <v>522048</v>
      </c>
      <c r="N3495">
        <v>2039</v>
      </c>
      <c r="O3495" t="s">
        <v>49</v>
      </c>
      <c r="P3495">
        <v>0</v>
      </c>
      <c r="Q3495" t="s">
        <v>167</v>
      </c>
      <c r="R3495" t="s">
        <v>168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424</v>
      </c>
      <c r="B3496" t="s">
        <v>10608</v>
      </c>
      <c r="C3496">
        <v>202</v>
      </c>
      <c r="D3496">
        <v>105</v>
      </c>
      <c r="E3496">
        <v>0</v>
      </c>
      <c r="F3496">
        <v>303</v>
      </c>
      <c r="G3496" t="s">
        <v>14344</v>
      </c>
      <c r="H3496">
        <v>1000</v>
      </c>
      <c r="I3496">
        <v>12583510</v>
      </c>
      <c r="J3496" t="s">
        <v>4189</v>
      </c>
      <c r="K3496" t="s">
        <v>11852</v>
      </c>
      <c r="L3496" t="s">
        <v>14345</v>
      </c>
      <c r="M3496">
        <v>60709</v>
      </c>
      <c r="N3496">
        <v>2444</v>
      </c>
      <c r="O3496" t="s">
        <v>14346</v>
      </c>
      <c r="P3496">
        <v>0</v>
      </c>
      <c r="Q3496" t="s">
        <v>14347</v>
      </c>
      <c r="R3496" t="s">
        <v>14348</v>
      </c>
      <c r="S3496">
        <v>922</v>
      </c>
      <c r="T3496" t="s">
        <v>37</v>
      </c>
      <c r="U3496" t="s">
        <v>38</v>
      </c>
      <c r="V3496" t="s">
        <v>350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14349</v>
      </c>
      <c r="C3497">
        <v>8</v>
      </c>
      <c r="D3497">
        <v>79</v>
      </c>
      <c r="E3497">
        <v>0</v>
      </c>
      <c r="F3497">
        <v>23</v>
      </c>
      <c r="G3497" t="s">
        <v>14350</v>
      </c>
      <c r="H3497">
        <v>246</v>
      </c>
      <c r="J3497" t="s">
        <v>4189</v>
      </c>
      <c r="K3497" t="s">
        <v>14351</v>
      </c>
      <c r="L3497" t="s">
        <v>14352</v>
      </c>
      <c r="M3497">
        <v>440</v>
      </c>
      <c r="N3497">
        <v>345</v>
      </c>
      <c r="O3497" t="s">
        <v>14353</v>
      </c>
      <c r="P3497">
        <v>0</v>
      </c>
      <c r="Q3497" t="s">
        <v>14354</v>
      </c>
      <c r="R3497" t="s">
        <v>14355</v>
      </c>
      <c r="S3497">
        <v>21</v>
      </c>
      <c r="T3497" t="s">
        <v>37</v>
      </c>
      <c r="U3497" t="s">
        <v>38</v>
      </c>
      <c r="V3497" t="s">
        <v>84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4899</v>
      </c>
      <c r="C3498">
        <v>341</v>
      </c>
      <c r="D3498">
        <v>106</v>
      </c>
      <c r="E3498">
        <v>1000</v>
      </c>
      <c r="F3498">
        <v>98</v>
      </c>
      <c r="G3498" t="s">
        <v>14356</v>
      </c>
      <c r="H3498">
        <v>816</v>
      </c>
      <c r="I3498">
        <v>9190525</v>
      </c>
      <c r="J3498" t="s">
        <v>1188</v>
      </c>
      <c r="K3498" t="s">
        <v>121</v>
      </c>
      <c r="L3498" t="s">
        <v>14357</v>
      </c>
      <c r="M3498">
        <v>102125</v>
      </c>
      <c r="N3498">
        <v>1120</v>
      </c>
      <c r="O3498" t="s">
        <v>14358</v>
      </c>
      <c r="P3498">
        <v>1</v>
      </c>
      <c r="Q3498" t="s">
        <v>14359</v>
      </c>
      <c r="R3498" t="s">
        <v>14360</v>
      </c>
      <c r="S3498">
        <v>324</v>
      </c>
      <c r="T3498" t="s">
        <v>37</v>
      </c>
      <c r="U3498" t="s">
        <v>38</v>
      </c>
      <c r="V3498" t="s">
        <v>350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14361</v>
      </c>
      <c r="C3499">
        <v>160</v>
      </c>
      <c r="D3499">
        <v>100</v>
      </c>
      <c r="E3499">
        <v>11</v>
      </c>
      <c r="F3499">
        <v>970</v>
      </c>
      <c r="G3499" t="s">
        <v>819</v>
      </c>
      <c r="H3499">
        <v>13000</v>
      </c>
      <c r="I3499">
        <v>9176553</v>
      </c>
      <c r="J3499" t="s">
        <v>5846</v>
      </c>
      <c r="K3499" t="s">
        <v>324</v>
      </c>
      <c r="L3499" t="s">
        <v>14362</v>
      </c>
      <c r="M3499">
        <v>19147</v>
      </c>
      <c r="N3499">
        <v>19330</v>
      </c>
      <c r="O3499" t="s">
        <v>1619</v>
      </c>
      <c r="P3499">
        <v>1</v>
      </c>
      <c r="Q3499" t="s">
        <v>14363</v>
      </c>
      <c r="R3499" t="s">
        <v>14364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4850</v>
      </c>
      <c r="C3500">
        <v>31</v>
      </c>
      <c r="D3500">
        <v>103</v>
      </c>
      <c r="E3500">
        <v>49</v>
      </c>
      <c r="F3500">
        <v>304</v>
      </c>
      <c r="G3500" t="s">
        <v>1093</v>
      </c>
      <c r="H3500">
        <v>687</v>
      </c>
      <c r="I3500">
        <v>9094451</v>
      </c>
      <c r="J3500" t="s">
        <v>6731</v>
      </c>
      <c r="K3500" t="s">
        <v>4002</v>
      </c>
      <c r="L3500" t="s">
        <v>14365</v>
      </c>
      <c r="M3500">
        <v>11668</v>
      </c>
      <c r="N3500">
        <v>1990</v>
      </c>
      <c r="O3500" t="s">
        <v>7886</v>
      </c>
      <c r="P3500">
        <v>0</v>
      </c>
      <c r="Q3500" t="s">
        <v>14366</v>
      </c>
      <c r="R3500" t="s">
        <v>14367</v>
      </c>
      <c r="S3500">
        <v>79</v>
      </c>
      <c r="T3500" t="s">
        <v>37</v>
      </c>
      <c r="U3500" t="s">
        <v>38</v>
      </c>
      <c r="V3500" t="s">
        <v>350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10662</v>
      </c>
      <c r="C3501">
        <v>71</v>
      </c>
      <c r="D3501">
        <v>116</v>
      </c>
      <c r="E3501">
        <v>107</v>
      </c>
      <c r="F3501">
        <v>658</v>
      </c>
      <c r="G3501" t="s">
        <v>2290</v>
      </c>
      <c r="H3501">
        <v>893</v>
      </c>
      <c r="I3501">
        <v>14612840</v>
      </c>
      <c r="J3501" t="s">
        <v>3985</v>
      </c>
      <c r="K3501" t="s">
        <v>1502</v>
      </c>
      <c r="L3501" t="s">
        <v>14368</v>
      </c>
      <c r="M3501">
        <v>11191</v>
      </c>
      <c r="N3501">
        <v>3110</v>
      </c>
      <c r="O3501" t="s">
        <v>14369</v>
      </c>
      <c r="P3501">
        <v>1</v>
      </c>
      <c r="Q3501" t="s">
        <v>14370</v>
      </c>
      <c r="R3501" t="s">
        <v>14371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14372</v>
      </c>
      <c r="C3502">
        <v>281</v>
      </c>
      <c r="D3502">
        <v>99</v>
      </c>
      <c r="E3502">
        <v>192</v>
      </c>
      <c r="F3502">
        <v>292</v>
      </c>
      <c r="G3502" t="s">
        <v>14373</v>
      </c>
      <c r="H3502">
        <v>14000</v>
      </c>
      <c r="I3502">
        <v>9166863</v>
      </c>
      <c r="J3502" t="s">
        <v>151</v>
      </c>
      <c r="K3502" t="s">
        <v>272</v>
      </c>
      <c r="L3502" t="s">
        <v>14374</v>
      </c>
      <c r="M3502">
        <v>83182</v>
      </c>
      <c r="N3502">
        <v>14816</v>
      </c>
      <c r="O3502" t="s">
        <v>13850</v>
      </c>
      <c r="P3502">
        <v>2</v>
      </c>
      <c r="Q3502" t="s">
        <v>14375</v>
      </c>
      <c r="R3502" t="s">
        <v>14376</v>
      </c>
      <c r="S3502">
        <v>247</v>
      </c>
      <c r="T3502" t="s">
        <v>37</v>
      </c>
      <c r="U3502" t="s">
        <v>38</v>
      </c>
      <c r="V3502" t="s">
        <v>350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293</v>
      </c>
      <c r="C3503">
        <v>114</v>
      </c>
      <c r="D3503">
        <v>164</v>
      </c>
      <c r="E3503">
        <v>17000</v>
      </c>
      <c r="F3503">
        <v>159</v>
      </c>
      <c r="G3503" t="s">
        <v>14377</v>
      </c>
      <c r="H3503">
        <v>883</v>
      </c>
      <c r="I3503">
        <v>8373585</v>
      </c>
      <c r="J3503" t="s">
        <v>1473</v>
      </c>
      <c r="K3503" t="s">
        <v>4960</v>
      </c>
      <c r="L3503" t="s">
        <v>14378</v>
      </c>
      <c r="M3503">
        <v>39680</v>
      </c>
      <c r="N3503">
        <v>1934</v>
      </c>
      <c r="O3503" t="s">
        <v>5765</v>
      </c>
      <c r="P3503">
        <v>0</v>
      </c>
      <c r="Q3503" t="s">
        <v>14379</v>
      </c>
      <c r="R3503" t="s">
        <v>14380</v>
      </c>
      <c r="S3503">
        <v>308</v>
      </c>
      <c r="T3503" t="s">
        <v>37</v>
      </c>
      <c r="U3503" t="s">
        <v>38</v>
      </c>
      <c r="V3503" t="s">
        <v>350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13988</v>
      </c>
      <c r="C3504">
        <v>72</v>
      </c>
      <c r="D3504">
        <v>96</v>
      </c>
      <c r="E3504">
        <v>30</v>
      </c>
      <c r="F3504">
        <v>407</v>
      </c>
      <c r="G3504" t="s">
        <v>14381</v>
      </c>
      <c r="H3504">
        <v>761</v>
      </c>
      <c r="I3504">
        <v>7292175</v>
      </c>
      <c r="J3504" t="s">
        <v>715</v>
      </c>
      <c r="K3504" t="s">
        <v>14382</v>
      </c>
      <c r="L3504" t="s">
        <v>14383</v>
      </c>
      <c r="M3504">
        <v>7736</v>
      </c>
      <c r="N3504">
        <v>2018</v>
      </c>
      <c r="O3504" t="s">
        <v>7806</v>
      </c>
      <c r="P3504">
        <v>3</v>
      </c>
      <c r="Q3504" t="s">
        <v>14384</v>
      </c>
      <c r="R3504" t="s">
        <v>14385</v>
      </c>
      <c r="S3504">
        <v>100</v>
      </c>
      <c r="T3504" t="s">
        <v>37</v>
      </c>
      <c r="U3504" t="s">
        <v>38</v>
      </c>
      <c r="V3504" t="s">
        <v>350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13253</v>
      </c>
      <c r="C3505">
        <v>119</v>
      </c>
      <c r="D3505">
        <v>122</v>
      </c>
      <c r="E3505">
        <v>98</v>
      </c>
      <c r="F3505">
        <v>397</v>
      </c>
      <c r="G3505" t="s">
        <v>1623</v>
      </c>
      <c r="H3505">
        <v>729</v>
      </c>
      <c r="I3505">
        <v>6601079</v>
      </c>
      <c r="J3505" t="s">
        <v>1493</v>
      </c>
      <c r="K3505" t="s">
        <v>1513</v>
      </c>
      <c r="L3505" t="s">
        <v>14386</v>
      </c>
      <c r="M3505">
        <v>17436</v>
      </c>
      <c r="N3505">
        <v>2321</v>
      </c>
      <c r="O3505" t="s">
        <v>14387</v>
      </c>
      <c r="P3505">
        <v>1</v>
      </c>
      <c r="Q3505" t="s">
        <v>14388</v>
      </c>
      <c r="R3505" t="s">
        <v>14389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624</v>
      </c>
      <c r="C3506">
        <v>74</v>
      </c>
      <c r="D3506">
        <v>94</v>
      </c>
      <c r="E3506">
        <v>176</v>
      </c>
      <c r="F3506">
        <v>46</v>
      </c>
      <c r="G3506" t="s">
        <v>13586</v>
      </c>
      <c r="H3506">
        <v>116</v>
      </c>
      <c r="I3506">
        <v>6165429</v>
      </c>
      <c r="J3506" t="s">
        <v>14390</v>
      </c>
      <c r="K3506" t="s">
        <v>14391</v>
      </c>
      <c r="L3506" t="s">
        <v>14392</v>
      </c>
      <c r="M3506">
        <v>23486</v>
      </c>
      <c r="N3506">
        <v>312</v>
      </c>
      <c r="O3506" t="s">
        <v>14393</v>
      </c>
      <c r="P3506">
        <v>1</v>
      </c>
      <c r="Q3506" t="s">
        <v>14394</v>
      </c>
      <c r="R3506" t="s">
        <v>14395</v>
      </c>
      <c r="S3506">
        <v>249</v>
      </c>
      <c r="T3506" t="s">
        <v>1063</v>
      </c>
      <c r="U3506" t="s">
        <v>243</v>
      </c>
      <c r="V3506" t="s">
        <v>84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7559</v>
      </c>
      <c r="C3507">
        <v>25</v>
      </c>
      <c r="D3507">
        <v>93</v>
      </c>
      <c r="E3507">
        <v>70</v>
      </c>
      <c r="F3507">
        <v>442</v>
      </c>
      <c r="G3507" t="s">
        <v>3013</v>
      </c>
      <c r="H3507">
        <v>692</v>
      </c>
      <c r="I3507">
        <v>5694308</v>
      </c>
      <c r="J3507" t="s">
        <v>1699</v>
      </c>
      <c r="K3507" t="s">
        <v>802</v>
      </c>
      <c r="L3507" t="s">
        <v>14396</v>
      </c>
      <c r="M3507">
        <v>13815</v>
      </c>
      <c r="N3507">
        <v>3128</v>
      </c>
      <c r="O3507" t="s">
        <v>14397</v>
      </c>
      <c r="P3507">
        <v>0</v>
      </c>
      <c r="Q3507" t="s">
        <v>14398</v>
      </c>
      <c r="R3507" t="s">
        <v>14399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14400</v>
      </c>
      <c r="C3508">
        <v>39</v>
      </c>
      <c r="D3508">
        <v>96</v>
      </c>
      <c r="E3508">
        <v>6</v>
      </c>
      <c r="F3508">
        <v>38</v>
      </c>
      <c r="G3508" t="s">
        <v>1068</v>
      </c>
      <c r="H3508">
        <v>206</v>
      </c>
      <c r="I3508">
        <v>5430822</v>
      </c>
      <c r="J3508" t="s">
        <v>14401</v>
      </c>
      <c r="K3508" t="s">
        <v>14402</v>
      </c>
      <c r="L3508" t="s">
        <v>14403</v>
      </c>
      <c r="M3508">
        <v>8391</v>
      </c>
      <c r="N3508">
        <v>493</v>
      </c>
      <c r="O3508" t="s">
        <v>14404</v>
      </c>
      <c r="P3508">
        <v>0</v>
      </c>
      <c r="Q3508" t="s">
        <v>14405</v>
      </c>
      <c r="R3508" t="s">
        <v>14406</v>
      </c>
      <c r="S3508">
        <v>75</v>
      </c>
      <c r="T3508" t="s">
        <v>37</v>
      </c>
      <c r="U3508" t="s">
        <v>56</v>
      </c>
      <c r="V3508" t="s">
        <v>350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2007</v>
      </c>
      <c r="H3509">
        <v>787</v>
      </c>
      <c r="J3509" t="s">
        <v>282</v>
      </c>
      <c r="K3509" t="s">
        <v>9587</v>
      </c>
      <c r="L3509" t="s">
        <v>14407</v>
      </c>
      <c r="M3509">
        <v>42402</v>
      </c>
      <c r="N3509">
        <v>2352</v>
      </c>
      <c r="O3509" t="s">
        <v>657</v>
      </c>
      <c r="P3509">
        <v>1</v>
      </c>
      <c r="Q3509" t="s">
        <v>14408</v>
      </c>
      <c r="R3509" t="s">
        <v>14409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14410</v>
      </c>
      <c r="C3510">
        <v>27</v>
      </c>
      <c r="D3510">
        <v>113</v>
      </c>
      <c r="E3510">
        <v>7</v>
      </c>
      <c r="F3510">
        <v>35</v>
      </c>
      <c r="G3510" t="s">
        <v>14411</v>
      </c>
      <c r="H3510">
        <v>11000</v>
      </c>
      <c r="I3510">
        <v>4720371</v>
      </c>
      <c r="J3510" t="s">
        <v>8855</v>
      </c>
      <c r="K3510" t="s">
        <v>175</v>
      </c>
      <c r="L3510" t="s">
        <v>14412</v>
      </c>
      <c r="M3510">
        <v>3203</v>
      </c>
      <c r="N3510">
        <v>11116</v>
      </c>
      <c r="O3510" t="s">
        <v>14413</v>
      </c>
      <c r="P3510">
        <v>2</v>
      </c>
      <c r="Q3510" t="s">
        <v>14414</v>
      </c>
      <c r="R3510" t="s">
        <v>14415</v>
      </c>
      <c r="S3510">
        <v>85</v>
      </c>
      <c r="T3510" t="s">
        <v>37</v>
      </c>
      <c r="U3510" t="s">
        <v>38</v>
      </c>
      <c r="V3510" t="s">
        <v>84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2341</v>
      </c>
      <c r="H3511">
        <v>10000</v>
      </c>
      <c r="J3511" t="s">
        <v>561</v>
      </c>
      <c r="K3511" t="s">
        <v>11172</v>
      </c>
      <c r="L3511" t="s">
        <v>14416</v>
      </c>
      <c r="M3511">
        <v>25329</v>
      </c>
      <c r="N3511">
        <v>12051</v>
      </c>
      <c r="O3511" t="s">
        <v>6055</v>
      </c>
      <c r="P3511">
        <v>1</v>
      </c>
      <c r="Q3511" t="s">
        <v>14417</v>
      </c>
      <c r="R3511" t="s">
        <v>14418</v>
      </c>
      <c r="S3511">
        <v>160</v>
      </c>
      <c r="T3511" t="s">
        <v>37</v>
      </c>
      <c r="U3511" t="s">
        <v>38</v>
      </c>
      <c r="V3511" t="s">
        <v>589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13371</v>
      </c>
      <c r="C3512">
        <v>29</v>
      </c>
      <c r="D3512">
        <v>192</v>
      </c>
      <c r="E3512">
        <v>147</v>
      </c>
      <c r="F3512">
        <v>397</v>
      </c>
      <c r="G3512" t="s">
        <v>12494</v>
      </c>
      <c r="H3512">
        <v>8000</v>
      </c>
      <c r="I3512">
        <v>2921738</v>
      </c>
      <c r="J3512" t="s">
        <v>1287</v>
      </c>
      <c r="K3512" t="s">
        <v>12492</v>
      </c>
      <c r="L3512" t="s">
        <v>14419</v>
      </c>
      <c r="M3512">
        <v>34449</v>
      </c>
      <c r="N3512">
        <v>9984</v>
      </c>
      <c r="O3512" t="s">
        <v>14387</v>
      </c>
      <c r="P3512">
        <v>0</v>
      </c>
      <c r="Q3512" t="s">
        <v>14420</v>
      </c>
      <c r="R3512" t="s">
        <v>14421</v>
      </c>
      <c r="S3512">
        <v>119</v>
      </c>
      <c r="T3512" t="s">
        <v>3397</v>
      </c>
      <c r="U3512" t="s">
        <v>3398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931</v>
      </c>
      <c r="C3513">
        <v>158</v>
      </c>
      <c r="D3513">
        <v>99</v>
      </c>
      <c r="E3513">
        <v>342</v>
      </c>
      <c r="F3513">
        <v>501</v>
      </c>
      <c r="G3513" t="s">
        <v>14422</v>
      </c>
      <c r="H3513">
        <v>1000</v>
      </c>
      <c r="I3513">
        <v>2344847</v>
      </c>
      <c r="J3513" t="s">
        <v>1607</v>
      </c>
      <c r="K3513" t="s">
        <v>440</v>
      </c>
      <c r="L3513" t="s">
        <v>14423</v>
      </c>
      <c r="M3513">
        <v>18561</v>
      </c>
      <c r="N3513">
        <v>2158</v>
      </c>
      <c r="O3513" t="s">
        <v>1254</v>
      </c>
      <c r="P3513">
        <v>0</v>
      </c>
      <c r="Q3513" t="s">
        <v>14424</v>
      </c>
      <c r="R3513" t="s">
        <v>14425</v>
      </c>
      <c r="S3513">
        <v>119</v>
      </c>
      <c r="T3513" t="s">
        <v>37</v>
      </c>
      <c r="U3513" t="s">
        <v>38</v>
      </c>
      <c r="V3513" t="s">
        <v>350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12962</v>
      </c>
      <c r="C3514">
        <v>223</v>
      </c>
      <c r="D3514">
        <v>91</v>
      </c>
      <c r="E3514">
        <v>157</v>
      </c>
      <c r="F3514">
        <v>224</v>
      </c>
      <c r="G3514" t="s">
        <v>4606</v>
      </c>
      <c r="H3514">
        <v>490</v>
      </c>
      <c r="I3514">
        <v>7455447</v>
      </c>
      <c r="J3514" t="s">
        <v>715</v>
      </c>
      <c r="K3514" t="s">
        <v>1566</v>
      </c>
      <c r="L3514" t="s">
        <v>14426</v>
      </c>
      <c r="M3514">
        <v>29967</v>
      </c>
      <c r="N3514">
        <v>1136</v>
      </c>
      <c r="O3514" t="s">
        <v>14427</v>
      </c>
      <c r="P3514">
        <v>2</v>
      </c>
      <c r="Q3514" t="s">
        <v>14428</v>
      </c>
      <c r="R3514" t="s">
        <v>14429</v>
      </c>
      <c r="S3514">
        <v>126</v>
      </c>
      <c r="T3514" t="s">
        <v>37</v>
      </c>
      <c r="U3514" t="s">
        <v>38</v>
      </c>
      <c r="V3514" t="s">
        <v>350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14430</v>
      </c>
      <c r="C3515">
        <v>25</v>
      </c>
      <c r="D3515">
        <v>100</v>
      </c>
      <c r="E3515">
        <v>0</v>
      </c>
      <c r="F3515">
        <v>359</v>
      </c>
      <c r="G3515" t="s">
        <v>14431</v>
      </c>
      <c r="H3515">
        <v>655</v>
      </c>
      <c r="I3515">
        <v>2148212</v>
      </c>
      <c r="J3515" t="s">
        <v>4930</v>
      </c>
      <c r="K3515" t="s">
        <v>1087</v>
      </c>
      <c r="L3515" t="s">
        <v>14432</v>
      </c>
      <c r="M3515">
        <v>781</v>
      </c>
      <c r="N3515">
        <v>1906</v>
      </c>
      <c r="O3515" t="s">
        <v>10175</v>
      </c>
      <c r="P3515">
        <v>0</v>
      </c>
      <c r="Q3515" t="s">
        <v>14433</v>
      </c>
      <c r="R3515" t="s">
        <v>14434</v>
      </c>
      <c r="S3515">
        <v>20</v>
      </c>
      <c r="T3515" t="s">
        <v>37</v>
      </c>
      <c r="U3515" t="s">
        <v>38</v>
      </c>
      <c r="V3515" t="s">
        <v>84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11726</v>
      </c>
      <c r="C3516">
        <v>97</v>
      </c>
      <c r="D3516">
        <v>105</v>
      </c>
      <c r="E3516">
        <v>261</v>
      </c>
      <c r="F3516">
        <v>617</v>
      </c>
      <c r="G3516" t="s">
        <v>1270</v>
      </c>
      <c r="H3516">
        <v>783</v>
      </c>
      <c r="I3516">
        <v>2062066</v>
      </c>
      <c r="J3516" t="s">
        <v>839</v>
      </c>
      <c r="K3516" t="s">
        <v>525</v>
      </c>
      <c r="L3516" t="s">
        <v>14435</v>
      </c>
      <c r="M3516">
        <v>11387</v>
      </c>
      <c r="N3516">
        <v>2684</v>
      </c>
      <c r="O3516" t="s">
        <v>2415</v>
      </c>
      <c r="P3516">
        <v>3</v>
      </c>
      <c r="Q3516" t="s">
        <v>14436</v>
      </c>
      <c r="R3516" t="s">
        <v>14437</v>
      </c>
      <c r="S3516">
        <v>147</v>
      </c>
      <c r="T3516" t="s">
        <v>37</v>
      </c>
      <c r="U3516" t="s">
        <v>38</v>
      </c>
      <c r="V3516" t="s">
        <v>350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11772</v>
      </c>
      <c r="C3517">
        <v>117</v>
      </c>
      <c r="D3517">
        <v>99</v>
      </c>
      <c r="E3517">
        <v>60</v>
      </c>
      <c r="F3517">
        <v>628</v>
      </c>
      <c r="G3517" t="s">
        <v>4383</v>
      </c>
      <c r="H3517">
        <v>4000</v>
      </c>
      <c r="I3517">
        <v>1654367</v>
      </c>
      <c r="J3517" t="s">
        <v>760</v>
      </c>
      <c r="K3517" t="s">
        <v>722</v>
      </c>
      <c r="L3517" t="s">
        <v>14438</v>
      </c>
      <c r="M3517">
        <v>18355</v>
      </c>
      <c r="N3517">
        <v>6526</v>
      </c>
      <c r="O3517" t="s">
        <v>4818</v>
      </c>
      <c r="P3517">
        <v>0</v>
      </c>
      <c r="Q3517" t="s">
        <v>14439</v>
      </c>
      <c r="R3517" t="s">
        <v>14440</v>
      </c>
      <c r="S3517">
        <v>106</v>
      </c>
      <c r="T3517" t="s">
        <v>37</v>
      </c>
      <c r="U3517" t="s">
        <v>38</v>
      </c>
      <c r="V3517" t="s">
        <v>350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14441</v>
      </c>
      <c r="C3518">
        <v>389</v>
      </c>
      <c r="D3518">
        <v>112</v>
      </c>
      <c r="E3518">
        <v>159</v>
      </c>
      <c r="F3518">
        <v>77</v>
      </c>
      <c r="G3518" t="s">
        <v>2347</v>
      </c>
      <c r="H3518">
        <v>3000</v>
      </c>
      <c r="I3518">
        <v>1738692</v>
      </c>
      <c r="J3518" t="s">
        <v>1861</v>
      </c>
      <c r="K3518" t="s">
        <v>11644</v>
      </c>
      <c r="L3518" t="s">
        <v>14442</v>
      </c>
      <c r="M3518">
        <v>95529</v>
      </c>
      <c r="N3518">
        <v>3547</v>
      </c>
      <c r="O3518" t="s">
        <v>14443</v>
      </c>
      <c r="P3518">
        <v>0</v>
      </c>
      <c r="Q3518" t="s">
        <v>14444</v>
      </c>
      <c r="R3518" t="s">
        <v>14445</v>
      </c>
      <c r="S3518">
        <v>301</v>
      </c>
      <c r="T3518" t="s">
        <v>37</v>
      </c>
      <c r="U3518" t="s">
        <v>56</v>
      </c>
      <c r="V3518" t="s">
        <v>350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14446</v>
      </c>
      <c r="C3519">
        <v>9</v>
      </c>
      <c r="D3519">
        <v>100</v>
      </c>
      <c r="E3519">
        <v>0</v>
      </c>
      <c r="F3519">
        <v>149</v>
      </c>
      <c r="G3519" t="s">
        <v>11070</v>
      </c>
      <c r="H3519">
        <v>2000</v>
      </c>
      <c r="I3519">
        <v>2209479</v>
      </c>
      <c r="J3519" t="s">
        <v>4930</v>
      </c>
      <c r="K3519" t="s">
        <v>14447</v>
      </c>
      <c r="L3519" t="s">
        <v>14448</v>
      </c>
      <c r="M3519">
        <v>844</v>
      </c>
      <c r="N3519">
        <v>2909</v>
      </c>
      <c r="O3519" t="s">
        <v>9116</v>
      </c>
      <c r="P3519">
        <v>0</v>
      </c>
      <c r="Q3519" t="s">
        <v>14449</v>
      </c>
      <c r="R3519" t="s">
        <v>14450</v>
      </c>
      <c r="S3519">
        <v>34</v>
      </c>
      <c r="T3519" t="s">
        <v>37</v>
      </c>
      <c r="U3519" t="s">
        <v>56</v>
      </c>
      <c r="V3519" t="s">
        <v>84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14451</v>
      </c>
      <c r="C3520">
        <v>34</v>
      </c>
      <c r="D3520">
        <v>99</v>
      </c>
      <c r="E3520">
        <v>2</v>
      </c>
      <c r="F3520">
        <v>455</v>
      </c>
      <c r="G3520" t="s">
        <v>5475</v>
      </c>
      <c r="H3520">
        <v>1000</v>
      </c>
      <c r="I3520">
        <v>1889522</v>
      </c>
      <c r="J3520" t="s">
        <v>1607</v>
      </c>
      <c r="K3520" t="s">
        <v>5549</v>
      </c>
      <c r="L3520" t="s">
        <v>14452</v>
      </c>
      <c r="M3520">
        <v>1119</v>
      </c>
      <c r="N3520">
        <v>2589</v>
      </c>
      <c r="O3520" t="s">
        <v>14453</v>
      </c>
      <c r="P3520">
        <v>2</v>
      </c>
      <c r="Q3520" t="s">
        <v>14454</v>
      </c>
      <c r="R3520" t="s">
        <v>14455</v>
      </c>
      <c r="S3520">
        <v>12</v>
      </c>
      <c r="T3520" t="s">
        <v>37</v>
      </c>
      <c r="U3520" t="s">
        <v>38</v>
      </c>
      <c r="V3520" t="s">
        <v>188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2700</v>
      </c>
      <c r="C3521">
        <v>7</v>
      </c>
      <c r="D3521">
        <v>100</v>
      </c>
      <c r="E3521">
        <v>161</v>
      </c>
      <c r="F3521">
        <v>172</v>
      </c>
      <c r="G3521" t="s">
        <v>9727</v>
      </c>
      <c r="H3521">
        <v>10000</v>
      </c>
      <c r="J3521" t="s">
        <v>1718</v>
      </c>
      <c r="K3521" t="s">
        <v>313</v>
      </c>
      <c r="L3521" t="s">
        <v>14456</v>
      </c>
      <c r="M3521">
        <v>3114</v>
      </c>
      <c r="N3521">
        <v>11059</v>
      </c>
      <c r="O3521" t="s">
        <v>14457</v>
      </c>
      <c r="P3521">
        <v>0</v>
      </c>
      <c r="Q3521" t="s">
        <v>14458</v>
      </c>
      <c r="R3521" t="s">
        <v>14459</v>
      </c>
      <c r="S3521">
        <v>16</v>
      </c>
      <c r="T3521" t="s">
        <v>37</v>
      </c>
      <c r="U3521" t="s">
        <v>182</v>
      </c>
      <c r="V3521" t="s">
        <v>350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14178</v>
      </c>
      <c r="C3522">
        <v>161</v>
      </c>
      <c r="D3522">
        <v>125</v>
      </c>
      <c r="E3522">
        <v>127</v>
      </c>
      <c r="F3522">
        <v>798</v>
      </c>
      <c r="G3522" t="s">
        <v>4433</v>
      </c>
      <c r="H3522">
        <v>6000</v>
      </c>
      <c r="I3522">
        <v>1110286</v>
      </c>
      <c r="J3522" t="s">
        <v>151</v>
      </c>
      <c r="K3522" t="s">
        <v>145</v>
      </c>
      <c r="L3522" t="s">
        <v>14460</v>
      </c>
      <c r="M3522">
        <v>9727</v>
      </c>
      <c r="N3522">
        <v>8876</v>
      </c>
      <c r="O3522" t="s">
        <v>9501</v>
      </c>
      <c r="P3522">
        <v>6</v>
      </c>
      <c r="Q3522" t="s">
        <v>14461</v>
      </c>
      <c r="R3522" t="s">
        <v>14462</v>
      </c>
      <c r="S3522">
        <v>65</v>
      </c>
      <c r="T3522" t="s">
        <v>37</v>
      </c>
      <c r="U3522" t="s">
        <v>38</v>
      </c>
      <c r="V3522" t="s">
        <v>350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14463</v>
      </c>
      <c r="C3523">
        <v>6</v>
      </c>
      <c r="D3523">
        <v>107</v>
      </c>
      <c r="E3523">
        <v>6</v>
      </c>
      <c r="F3523">
        <v>375</v>
      </c>
      <c r="G3523" t="s">
        <v>14464</v>
      </c>
      <c r="H3523">
        <v>963</v>
      </c>
      <c r="I3523">
        <v>1000000</v>
      </c>
      <c r="J3523" t="s">
        <v>634</v>
      </c>
      <c r="K3523" t="s">
        <v>4449</v>
      </c>
      <c r="L3523" t="s">
        <v>14465</v>
      </c>
      <c r="M3523">
        <v>2215</v>
      </c>
      <c r="N3523">
        <v>2209</v>
      </c>
      <c r="O3523" t="s">
        <v>14466</v>
      </c>
      <c r="P3523">
        <v>1</v>
      </c>
      <c r="Q3523" t="s">
        <v>14467</v>
      </c>
      <c r="R3523" t="s">
        <v>14468</v>
      </c>
      <c r="S3523">
        <v>26</v>
      </c>
      <c r="T3523" t="s">
        <v>37</v>
      </c>
      <c r="U3523" t="s">
        <v>56</v>
      </c>
      <c r="V3523" t="s">
        <v>84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4613</v>
      </c>
      <c r="C3524">
        <v>16</v>
      </c>
      <c r="D3524">
        <v>107</v>
      </c>
      <c r="E3524">
        <v>8</v>
      </c>
      <c r="F3524">
        <v>39</v>
      </c>
      <c r="G3524" t="s">
        <v>4550</v>
      </c>
      <c r="H3524">
        <v>106</v>
      </c>
      <c r="I3524">
        <v>700000</v>
      </c>
      <c r="J3524" t="s">
        <v>4615</v>
      </c>
      <c r="K3524" t="s">
        <v>9254</v>
      </c>
      <c r="L3524" t="s">
        <v>14469</v>
      </c>
      <c r="M3524">
        <v>24438</v>
      </c>
      <c r="N3524">
        <v>215</v>
      </c>
      <c r="O3524" t="s">
        <v>14470</v>
      </c>
      <c r="P3524">
        <v>1</v>
      </c>
      <c r="Q3524" t="s">
        <v>14471</v>
      </c>
      <c r="R3524" t="s">
        <v>14472</v>
      </c>
      <c r="S3524">
        <v>78</v>
      </c>
      <c r="T3524" t="s">
        <v>726</v>
      </c>
      <c r="U3524" t="s">
        <v>727</v>
      </c>
      <c r="V3524" t="s">
        <v>350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4510</v>
      </c>
      <c r="C3525">
        <v>301</v>
      </c>
      <c r="D3525">
        <v>97</v>
      </c>
      <c r="E3525">
        <v>0</v>
      </c>
      <c r="F3525">
        <v>106</v>
      </c>
      <c r="G3525" t="s">
        <v>8456</v>
      </c>
      <c r="H3525">
        <v>227</v>
      </c>
      <c r="I3525">
        <v>1768416</v>
      </c>
      <c r="J3525" t="s">
        <v>1188</v>
      </c>
      <c r="K3525" t="s">
        <v>14473</v>
      </c>
      <c r="L3525" t="s">
        <v>14474</v>
      </c>
      <c r="M3525">
        <v>35848</v>
      </c>
      <c r="N3525">
        <v>684</v>
      </c>
      <c r="O3525" t="s">
        <v>14475</v>
      </c>
      <c r="P3525">
        <v>0</v>
      </c>
      <c r="Q3525" t="s">
        <v>14476</v>
      </c>
      <c r="R3525" t="s">
        <v>14477</v>
      </c>
      <c r="S3525">
        <v>198</v>
      </c>
      <c r="T3525" t="s">
        <v>37</v>
      </c>
      <c r="U3525" t="s">
        <v>38</v>
      </c>
      <c r="V3525" t="s">
        <v>350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14478</v>
      </c>
      <c r="C3526">
        <v>52</v>
      </c>
      <c r="D3526">
        <v>105</v>
      </c>
      <c r="E3526">
        <v>10</v>
      </c>
      <c r="F3526">
        <v>184</v>
      </c>
      <c r="G3526" t="s">
        <v>14479</v>
      </c>
      <c r="H3526">
        <v>756</v>
      </c>
      <c r="I3526">
        <v>1425993</v>
      </c>
      <c r="J3526" t="s">
        <v>809</v>
      </c>
      <c r="K3526" t="s">
        <v>8760</v>
      </c>
      <c r="L3526" t="s">
        <v>14480</v>
      </c>
      <c r="M3526">
        <v>7412</v>
      </c>
      <c r="N3526">
        <v>1417</v>
      </c>
      <c r="O3526" t="s">
        <v>14481</v>
      </c>
      <c r="P3526">
        <v>1</v>
      </c>
      <c r="Q3526" t="s">
        <v>14482</v>
      </c>
      <c r="R3526" t="s">
        <v>14483</v>
      </c>
      <c r="S3526">
        <v>72</v>
      </c>
      <c r="T3526" t="s">
        <v>37</v>
      </c>
      <c r="U3526" t="s">
        <v>38</v>
      </c>
      <c r="V3526" t="s">
        <v>350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14484</v>
      </c>
      <c r="C3527">
        <v>12</v>
      </c>
      <c r="D3527">
        <v>95</v>
      </c>
      <c r="E3527">
        <v>43</v>
      </c>
      <c r="F3527">
        <v>611</v>
      </c>
      <c r="G3527" t="s">
        <v>9518</v>
      </c>
      <c r="H3527">
        <v>1000</v>
      </c>
      <c r="I3527">
        <v>306715</v>
      </c>
      <c r="J3527" t="s">
        <v>809</v>
      </c>
      <c r="K3527" t="s">
        <v>2253</v>
      </c>
      <c r="L3527" t="s">
        <v>14485</v>
      </c>
      <c r="M3527">
        <v>5143</v>
      </c>
      <c r="N3527">
        <v>5213</v>
      </c>
      <c r="O3527" t="s">
        <v>1157</v>
      </c>
      <c r="P3527">
        <v>1</v>
      </c>
      <c r="Q3527" t="s">
        <v>14486</v>
      </c>
      <c r="R3527" t="s">
        <v>14487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14488</v>
      </c>
      <c r="C3528">
        <v>134</v>
      </c>
      <c r="D3528">
        <v>106</v>
      </c>
      <c r="E3528">
        <v>58</v>
      </c>
      <c r="F3528">
        <v>973</v>
      </c>
      <c r="G3528" t="s">
        <v>464</v>
      </c>
      <c r="H3528">
        <v>23000</v>
      </c>
      <c r="I3528">
        <v>382946</v>
      </c>
      <c r="J3528" t="s">
        <v>1473</v>
      </c>
      <c r="K3528" t="s">
        <v>62</v>
      </c>
      <c r="L3528" t="s">
        <v>14489</v>
      </c>
      <c r="M3528">
        <v>43965</v>
      </c>
      <c r="N3528">
        <v>44969</v>
      </c>
      <c r="O3528" t="s">
        <v>289</v>
      </c>
      <c r="P3528">
        <v>0</v>
      </c>
      <c r="Q3528" t="s">
        <v>14490</v>
      </c>
      <c r="R3528" t="s">
        <v>14491</v>
      </c>
      <c r="S3528">
        <v>99</v>
      </c>
      <c r="T3528" t="s">
        <v>37</v>
      </c>
      <c r="U3528" t="s">
        <v>38</v>
      </c>
      <c r="V3528" t="s">
        <v>350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4654</v>
      </c>
      <c r="C3529">
        <v>151</v>
      </c>
      <c r="D3529">
        <v>93</v>
      </c>
      <c r="E3529">
        <v>47</v>
      </c>
      <c r="F3529">
        <v>13</v>
      </c>
      <c r="G3529" t="s">
        <v>14082</v>
      </c>
      <c r="H3529">
        <v>554</v>
      </c>
      <c r="I3529">
        <v>518134</v>
      </c>
      <c r="J3529" t="s">
        <v>6979</v>
      </c>
      <c r="K3529" t="s">
        <v>1093</v>
      </c>
      <c r="L3529" t="s">
        <v>14492</v>
      </c>
      <c r="M3529">
        <v>21243</v>
      </c>
      <c r="N3529">
        <v>1105</v>
      </c>
      <c r="O3529" t="s">
        <v>14493</v>
      </c>
      <c r="P3529">
        <v>2</v>
      </c>
      <c r="Q3529" t="s">
        <v>14494</v>
      </c>
      <c r="R3529" t="s">
        <v>14495</v>
      </c>
      <c r="S3529">
        <v>66</v>
      </c>
      <c r="T3529" t="s">
        <v>37</v>
      </c>
      <c r="U3529" t="s">
        <v>56</v>
      </c>
      <c r="V3529" t="s">
        <v>350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3837</v>
      </c>
      <c r="C3530">
        <v>103</v>
      </c>
      <c r="D3530">
        <v>103</v>
      </c>
      <c r="E3530">
        <v>835</v>
      </c>
      <c r="G3530" t="s">
        <v>14496</v>
      </c>
      <c r="H3530">
        <v>13000</v>
      </c>
      <c r="I3530">
        <v>236266</v>
      </c>
      <c r="J3530" t="s">
        <v>4408</v>
      </c>
      <c r="K3530" t="s">
        <v>604</v>
      </c>
      <c r="L3530" t="s">
        <v>14497</v>
      </c>
      <c r="M3530">
        <v>15104</v>
      </c>
      <c r="N3530">
        <v>13000</v>
      </c>
      <c r="P3530">
        <v>0</v>
      </c>
      <c r="Q3530" t="s">
        <v>14498</v>
      </c>
      <c r="R3530" t="s">
        <v>14499</v>
      </c>
      <c r="S3530">
        <v>290</v>
      </c>
      <c r="T3530" t="s">
        <v>37</v>
      </c>
      <c r="U3530" t="s">
        <v>38</v>
      </c>
      <c r="V3530" t="s">
        <v>350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14500</v>
      </c>
      <c r="C3531">
        <v>39</v>
      </c>
      <c r="D3531">
        <v>96</v>
      </c>
      <c r="E3531">
        <v>5</v>
      </c>
      <c r="F3531">
        <v>52</v>
      </c>
      <c r="G3531" t="s">
        <v>1520</v>
      </c>
      <c r="H3531">
        <v>766</v>
      </c>
      <c r="I3531">
        <v>196067</v>
      </c>
      <c r="J3531" t="s">
        <v>151</v>
      </c>
      <c r="K3531" t="s">
        <v>976</v>
      </c>
      <c r="L3531" t="s">
        <v>14501</v>
      </c>
      <c r="M3531">
        <v>1966</v>
      </c>
      <c r="N3531">
        <v>1251</v>
      </c>
      <c r="O3531" t="s">
        <v>14502</v>
      </c>
      <c r="P3531">
        <v>3</v>
      </c>
      <c r="Q3531" t="s">
        <v>14503</v>
      </c>
      <c r="R3531" t="s">
        <v>14504</v>
      </c>
      <c r="S3531">
        <v>25</v>
      </c>
      <c r="T3531" t="s">
        <v>37</v>
      </c>
      <c r="U3531" t="s">
        <v>56</v>
      </c>
      <c r="V3531" t="s">
        <v>350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12681</v>
      </c>
      <c r="C3532">
        <v>133</v>
      </c>
      <c r="D3532">
        <v>103</v>
      </c>
      <c r="E3532">
        <v>6</v>
      </c>
      <c r="F3532">
        <v>935</v>
      </c>
      <c r="G3532" t="s">
        <v>1448</v>
      </c>
      <c r="H3532">
        <v>7000</v>
      </c>
      <c r="I3532">
        <v>532988</v>
      </c>
      <c r="J3532" t="s">
        <v>4112</v>
      </c>
      <c r="K3532" t="s">
        <v>311</v>
      </c>
      <c r="L3532" t="s">
        <v>14505</v>
      </c>
      <c r="M3532">
        <v>5863</v>
      </c>
      <c r="N3532">
        <v>9660</v>
      </c>
      <c r="O3532" t="s">
        <v>3484</v>
      </c>
      <c r="P3532">
        <v>0</v>
      </c>
      <c r="Q3532" t="s">
        <v>14506</v>
      </c>
      <c r="R3532" t="s">
        <v>14507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14508</v>
      </c>
      <c r="C3533">
        <v>104</v>
      </c>
      <c r="D3533">
        <v>108</v>
      </c>
      <c r="E3533">
        <v>30</v>
      </c>
      <c r="F3533">
        <v>281</v>
      </c>
      <c r="G3533" t="s">
        <v>1582</v>
      </c>
      <c r="H3533">
        <v>474</v>
      </c>
      <c r="I3533">
        <v>453079</v>
      </c>
      <c r="J3533" t="s">
        <v>809</v>
      </c>
      <c r="K3533" t="s">
        <v>9019</v>
      </c>
      <c r="L3533" t="s">
        <v>14509</v>
      </c>
      <c r="M3533">
        <v>4124</v>
      </c>
      <c r="N3533">
        <v>2029</v>
      </c>
      <c r="O3533" t="s">
        <v>8037</v>
      </c>
      <c r="P3533">
        <v>4</v>
      </c>
      <c r="Q3533" t="s">
        <v>14510</v>
      </c>
      <c r="R3533" t="s">
        <v>14511</v>
      </c>
      <c r="S3533">
        <v>29</v>
      </c>
      <c r="T3533" t="s">
        <v>37</v>
      </c>
      <c r="U3533" t="s">
        <v>38</v>
      </c>
      <c r="V3533" t="s">
        <v>350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424</v>
      </c>
      <c r="B3534" t="s">
        <v>14512</v>
      </c>
      <c r="C3534">
        <v>121</v>
      </c>
      <c r="D3534">
        <v>177</v>
      </c>
      <c r="E3534">
        <v>23</v>
      </c>
      <c r="F3534">
        <v>0</v>
      </c>
      <c r="G3534" t="s">
        <v>14513</v>
      </c>
      <c r="H3534">
        <v>4</v>
      </c>
      <c r="J3534" t="s">
        <v>901</v>
      </c>
      <c r="K3534" t="s">
        <v>14514</v>
      </c>
      <c r="L3534" t="s">
        <v>14515</v>
      </c>
      <c r="M3534">
        <v>2518</v>
      </c>
      <c r="N3534">
        <v>8</v>
      </c>
      <c r="O3534" t="s">
        <v>14516</v>
      </c>
      <c r="P3534">
        <v>0</v>
      </c>
      <c r="Q3534" t="s">
        <v>14517</v>
      </c>
      <c r="R3534" t="s">
        <v>14518</v>
      </c>
      <c r="S3534">
        <v>28</v>
      </c>
      <c r="T3534" t="s">
        <v>3427</v>
      </c>
      <c r="U3534" t="s">
        <v>4956</v>
      </c>
      <c r="V3534" t="s">
        <v>2616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14519</v>
      </c>
      <c r="C3535">
        <v>27</v>
      </c>
      <c r="D3535">
        <v>118</v>
      </c>
      <c r="E3535">
        <v>0</v>
      </c>
      <c r="F3535">
        <v>410</v>
      </c>
      <c r="G3535" t="s">
        <v>1397</v>
      </c>
      <c r="H3535">
        <v>26000</v>
      </c>
      <c r="I3535">
        <v>46451</v>
      </c>
      <c r="J3535" t="s">
        <v>3753</v>
      </c>
      <c r="K3535" t="s">
        <v>87</v>
      </c>
      <c r="L3535" t="s">
        <v>14520</v>
      </c>
      <c r="M3535">
        <v>7663</v>
      </c>
      <c r="N3535">
        <v>27756</v>
      </c>
      <c r="O3535" t="s">
        <v>1099</v>
      </c>
      <c r="P3535">
        <v>2</v>
      </c>
      <c r="Q3535" t="s">
        <v>14521</v>
      </c>
      <c r="R3535" t="s">
        <v>14522</v>
      </c>
      <c r="S3535">
        <v>38</v>
      </c>
      <c r="T3535" t="s">
        <v>37</v>
      </c>
      <c r="U3535" t="s">
        <v>38</v>
      </c>
      <c r="V3535" t="s">
        <v>350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1093</v>
      </c>
      <c r="C3536">
        <v>49</v>
      </c>
      <c r="D3536">
        <v>97</v>
      </c>
      <c r="E3536">
        <v>554</v>
      </c>
      <c r="F3536">
        <v>530</v>
      </c>
      <c r="G3536" t="s">
        <v>258</v>
      </c>
      <c r="H3536">
        <v>876</v>
      </c>
      <c r="I3536">
        <v>233103</v>
      </c>
      <c r="J3536" t="s">
        <v>1473</v>
      </c>
      <c r="K3536" t="s">
        <v>1308</v>
      </c>
      <c r="L3536" t="s">
        <v>14523</v>
      </c>
      <c r="M3536">
        <v>2670</v>
      </c>
      <c r="N3536">
        <v>2544</v>
      </c>
      <c r="O3536" t="s">
        <v>2556</v>
      </c>
      <c r="P3536">
        <v>3</v>
      </c>
      <c r="Q3536" t="s">
        <v>14524</v>
      </c>
      <c r="R3536" t="s">
        <v>14525</v>
      </c>
      <c r="S3536">
        <v>50</v>
      </c>
      <c r="T3536" t="s">
        <v>37</v>
      </c>
      <c r="U3536" t="s">
        <v>56</v>
      </c>
      <c r="V3536" t="s">
        <v>350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424</v>
      </c>
      <c r="B3537" t="s">
        <v>13878</v>
      </c>
      <c r="C3537">
        <v>100</v>
      </c>
      <c r="D3537">
        <v>102</v>
      </c>
      <c r="E3537">
        <v>78</v>
      </c>
      <c r="F3537">
        <v>184</v>
      </c>
      <c r="G3537" t="s">
        <v>14526</v>
      </c>
      <c r="H3537">
        <v>12000</v>
      </c>
      <c r="J3537" t="s">
        <v>223</v>
      </c>
      <c r="K3537" t="s">
        <v>2623</v>
      </c>
      <c r="L3537" t="s">
        <v>14527</v>
      </c>
      <c r="M3537">
        <v>197845</v>
      </c>
      <c r="N3537">
        <v>12680</v>
      </c>
      <c r="O3537" t="s">
        <v>14528</v>
      </c>
      <c r="P3537">
        <v>2</v>
      </c>
      <c r="Q3537" t="s">
        <v>14529</v>
      </c>
      <c r="R3537" t="s">
        <v>14530</v>
      </c>
      <c r="S3537">
        <v>876</v>
      </c>
      <c r="T3537" t="s">
        <v>37</v>
      </c>
      <c r="U3537" t="s">
        <v>182</v>
      </c>
      <c r="V3537" t="s">
        <v>350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14531</v>
      </c>
      <c r="C3538">
        <v>12</v>
      </c>
      <c r="D3538">
        <v>92</v>
      </c>
      <c r="E3538">
        <v>4</v>
      </c>
      <c r="F3538">
        <v>4</v>
      </c>
      <c r="G3538" t="s">
        <v>9489</v>
      </c>
      <c r="H3538">
        <v>91</v>
      </c>
      <c r="J3538" t="s">
        <v>2342</v>
      </c>
      <c r="K3538" t="s">
        <v>9420</v>
      </c>
      <c r="L3538" t="s">
        <v>14532</v>
      </c>
      <c r="M3538">
        <v>383</v>
      </c>
      <c r="N3538">
        <v>198</v>
      </c>
      <c r="O3538" t="s">
        <v>14533</v>
      </c>
      <c r="P3538">
        <v>1</v>
      </c>
      <c r="R3538" t="s">
        <v>14534</v>
      </c>
      <c r="S3538">
        <v>1</v>
      </c>
      <c r="T3538" t="s">
        <v>5027</v>
      </c>
      <c r="U3538" t="s">
        <v>1645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2636</v>
      </c>
      <c r="C3539">
        <v>112</v>
      </c>
      <c r="D3539">
        <v>88</v>
      </c>
      <c r="E3539">
        <v>0</v>
      </c>
      <c r="F3539">
        <v>507</v>
      </c>
      <c r="G3539" t="s">
        <v>8222</v>
      </c>
      <c r="H3539">
        <v>1000</v>
      </c>
      <c r="J3539" t="s">
        <v>14535</v>
      </c>
      <c r="K3539" t="s">
        <v>3250</v>
      </c>
      <c r="L3539" t="s">
        <v>14536</v>
      </c>
      <c r="M3539">
        <v>8589</v>
      </c>
      <c r="N3539">
        <v>3150</v>
      </c>
      <c r="O3539" t="s">
        <v>8947</v>
      </c>
      <c r="P3539">
        <v>0</v>
      </c>
      <c r="Q3539" t="s">
        <v>14537</v>
      </c>
      <c r="R3539" t="s">
        <v>14538</v>
      </c>
      <c r="S3539">
        <v>70</v>
      </c>
      <c r="T3539" t="s">
        <v>37</v>
      </c>
      <c r="U3539" t="s">
        <v>38</v>
      </c>
      <c r="V3539" t="s">
        <v>350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14539</v>
      </c>
      <c r="C3540">
        <v>10</v>
      </c>
      <c r="D3540">
        <v>80</v>
      </c>
      <c r="E3540">
        <v>0</v>
      </c>
      <c r="F3540">
        <v>26</v>
      </c>
      <c r="G3540" t="s">
        <v>14540</v>
      </c>
      <c r="H3540">
        <v>99</v>
      </c>
      <c r="J3540" t="s">
        <v>1281</v>
      </c>
      <c r="K3540" t="s">
        <v>14541</v>
      </c>
      <c r="L3540" t="s">
        <v>14542</v>
      </c>
      <c r="M3540">
        <v>1159</v>
      </c>
      <c r="N3540">
        <v>218</v>
      </c>
      <c r="O3540" t="s">
        <v>14543</v>
      </c>
      <c r="P3540">
        <v>1</v>
      </c>
      <c r="Q3540" t="s">
        <v>14544</v>
      </c>
      <c r="R3540" t="s">
        <v>14545</v>
      </c>
      <c r="S3540">
        <v>9</v>
      </c>
      <c r="T3540" t="s">
        <v>3427</v>
      </c>
      <c r="U3540" t="s">
        <v>4956</v>
      </c>
      <c r="V3540" t="s">
        <v>84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14546</v>
      </c>
      <c r="C3541">
        <v>2</v>
      </c>
      <c r="D3541">
        <v>45</v>
      </c>
      <c r="E3541">
        <v>24</v>
      </c>
      <c r="F3541">
        <v>29</v>
      </c>
      <c r="G3541" t="s">
        <v>14547</v>
      </c>
      <c r="H3541">
        <v>122</v>
      </c>
      <c r="J3541" t="s">
        <v>14548</v>
      </c>
      <c r="K3541" t="s">
        <v>14549</v>
      </c>
      <c r="L3541" t="s">
        <v>14550</v>
      </c>
      <c r="M3541">
        <v>192</v>
      </c>
      <c r="N3541">
        <v>236</v>
      </c>
      <c r="O3541" t="s">
        <v>14551</v>
      </c>
      <c r="P3541">
        <v>0</v>
      </c>
      <c r="Q3541" t="s">
        <v>14552</v>
      </c>
      <c r="R3541" t="s">
        <v>14553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1574</v>
      </c>
      <c r="C3542">
        <v>38</v>
      </c>
      <c r="D3542">
        <v>115</v>
      </c>
      <c r="E3542">
        <v>16000</v>
      </c>
      <c r="F3542">
        <v>240</v>
      </c>
      <c r="G3542" t="s">
        <v>2314</v>
      </c>
      <c r="H3542">
        <v>16000</v>
      </c>
      <c r="I3542">
        <v>41400000</v>
      </c>
      <c r="J3542" t="s">
        <v>12797</v>
      </c>
      <c r="K3542" t="s">
        <v>1574</v>
      </c>
      <c r="L3542" t="s">
        <v>14554</v>
      </c>
      <c r="M3542">
        <v>39451</v>
      </c>
      <c r="N3542">
        <v>17209</v>
      </c>
      <c r="O3542" t="s">
        <v>14555</v>
      </c>
      <c r="P3542">
        <v>0</v>
      </c>
      <c r="Q3542" t="s">
        <v>14556</v>
      </c>
      <c r="R3542" t="s">
        <v>14557</v>
      </c>
      <c r="S3542">
        <v>138</v>
      </c>
      <c r="T3542" t="s">
        <v>37</v>
      </c>
      <c r="U3542" t="s">
        <v>38</v>
      </c>
      <c r="V3542" t="s">
        <v>350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14558</v>
      </c>
      <c r="C3543">
        <v>18</v>
      </c>
      <c r="D3543">
        <v>97</v>
      </c>
      <c r="E3543">
        <v>49</v>
      </c>
      <c r="F3543">
        <v>687</v>
      </c>
      <c r="G3543" t="s">
        <v>2442</v>
      </c>
      <c r="H3543">
        <v>878</v>
      </c>
      <c r="J3543" t="s">
        <v>14559</v>
      </c>
      <c r="K3543" t="s">
        <v>14560</v>
      </c>
      <c r="L3543" t="s">
        <v>14561</v>
      </c>
      <c r="M3543">
        <v>15862</v>
      </c>
      <c r="N3543">
        <v>4334</v>
      </c>
      <c r="O3543" t="s">
        <v>4002</v>
      </c>
      <c r="P3543">
        <v>5</v>
      </c>
      <c r="Q3543" t="s">
        <v>14562</v>
      </c>
      <c r="R3543" t="s">
        <v>14563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6948</v>
      </c>
      <c r="C3544">
        <v>152</v>
      </c>
      <c r="D3544">
        <v>102</v>
      </c>
      <c r="E3544">
        <v>0</v>
      </c>
      <c r="F3544">
        <v>787</v>
      </c>
      <c r="G3544" t="s">
        <v>1291</v>
      </c>
      <c r="H3544">
        <v>14000</v>
      </c>
      <c r="I3544">
        <v>7993039</v>
      </c>
      <c r="J3544" t="s">
        <v>809</v>
      </c>
      <c r="K3544" t="s">
        <v>952</v>
      </c>
      <c r="L3544" t="s">
        <v>14564</v>
      </c>
      <c r="M3544">
        <v>120036</v>
      </c>
      <c r="N3544">
        <v>18643</v>
      </c>
      <c r="O3544" t="s">
        <v>987</v>
      </c>
      <c r="P3544">
        <v>1</v>
      </c>
      <c r="Q3544" t="s">
        <v>14565</v>
      </c>
      <c r="R3544" t="s">
        <v>14566</v>
      </c>
      <c r="S3544">
        <v>408</v>
      </c>
      <c r="T3544" t="s">
        <v>37</v>
      </c>
      <c r="U3544" t="s">
        <v>38</v>
      </c>
      <c r="V3544" t="s">
        <v>350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1852</v>
      </c>
      <c r="C3545">
        <v>44</v>
      </c>
      <c r="D3545">
        <v>111</v>
      </c>
      <c r="E3545">
        <v>197</v>
      </c>
      <c r="F3545">
        <v>578</v>
      </c>
      <c r="G3545" t="s">
        <v>9678</v>
      </c>
      <c r="H3545">
        <v>755</v>
      </c>
      <c r="J3545" t="s">
        <v>1338</v>
      </c>
      <c r="K3545" t="s">
        <v>8680</v>
      </c>
      <c r="L3545" t="s">
        <v>14567</v>
      </c>
      <c r="M3545">
        <v>39786</v>
      </c>
      <c r="N3545">
        <v>3009</v>
      </c>
      <c r="O3545" t="s">
        <v>14568</v>
      </c>
      <c r="P3545">
        <v>5</v>
      </c>
      <c r="Q3545" t="s">
        <v>14569</v>
      </c>
      <c r="R3545" t="s">
        <v>14570</v>
      </c>
      <c r="S3545">
        <v>162</v>
      </c>
      <c r="T3545" t="s">
        <v>37</v>
      </c>
      <c r="U3545" t="s">
        <v>38</v>
      </c>
      <c r="V3545" t="s">
        <v>1257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14571</v>
      </c>
      <c r="C3546">
        <v>6</v>
      </c>
      <c r="D3546">
        <v>96</v>
      </c>
      <c r="E3546">
        <v>16</v>
      </c>
      <c r="F3546">
        <v>63</v>
      </c>
      <c r="G3546" t="s">
        <v>14572</v>
      </c>
      <c r="H3546">
        <v>149</v>
      </c>
      <c r="J3546" t="s">
        <v>151</v>
      </c>
      <c r="K3546" t="s">
        <v>14573</v>
      </c>
      <c r="L3546" t="s">
        <v>14574</v>
      </c>
      <c r="M3546">
        <v>33</v>
      </c>
      <c r="N3546">
        <v>414</v>
      </c>
      <c r="O3546" t="s">
        <v>14575</v>
      </c>
      <c r="P3546">
        <v>0</v>
      </c>
      <c r="R3546" t="s">
        <v>14576</v>
      </c>
      <c r="S3546">
        <v>6</v>
      </c>
      <c r="T3546" t="s">
        <v>37</v>
      </c>
      <c r="U3546" t="s">
        <v>182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14577</v>
      </c>
      <c r="C3547">
        <v>46</v>
      </c>
      <c r="D3547">
        <v>94</v>
      </c>
      <c r="E3547">
        <v>0</v>
      </c>
      <c r="F3547">
        <v>493</v>
      </c>
      <c r="G3547" t="s">
        <v>9042</v>
      </c>
      <c r="H3547">
        <v>15000</v>
      </c>
      <c r="J3547" t="s">
        <v>1018</v>
      </c>
      <c r="K3547" t="s">
        <v>14578</v>
      </c>
      <c r="L3547" t="s">
        <v>14579</v>
      </c>
      <c r="M3547">
        <v>5255</v>
      </c>
      <c r="N3547">
        <v>17377</v>
      </c>
      <c r="O3547" t="s">
        <v>14580</v>
      </c>
      <c r="P3547">
        <v>3</v>
      </c>
      <c r="Q3547" t="s">
        <v>14581</v>
      </c>
      <c r="R3547" t="s">
        <v>14582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14583</v>
      </c>
      <c r="C3548">
        <v>63</v>
      </c>
      <c r="D3548">
        <v>125</v>
      </c>
      <c r="E3548">
        <v>4</v>
      </c>
      <c r="F3548">
        <v>36</v>
      </c>
      <c r="G3548" t="s">
        <v>14584</v>
      </c>
      <c r="H3548">
        <v>177</v>
      </c>
      <c r="I3548">
        <v>927107</v>
      </c>
      <c r="J3548" t="s">
        <v>9795</v>
      </c>
      <c r="K3548" t="s">
        <v>14585</v>
      </c>
      <c r="L3548" t="s">
        <v>14586</v>
      </c>
      <c r="M3548">
        <v>5153</v>
      </c>
      <c r="N3548">
        <v>333</v>
      </c>
      <c r="O3548" t="s">
        <v>14587</v>
      </c>
      <c r="P3548">
        <v>1</v>
      </c>
      <c r="Q3548" t="s">
        <v>14588</v>
      </c>
      <c r="R3548" t="s">
        <v>14589</v>
      </c>
      <c r="S3548">
        <v>51</v>
      </c>
      <c r="T3548" t="s">
        <v>6517</v>
      </c>
      <c r="U3548" t="s">
        <v>435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14590</v>
      </c>
      <c r="C3549">
        <v>74</v>
      </c>
      <c r="D3549">
        <v>108</v>
      </c>
      <c r="E3549">
        <v>3</v>
      </c>
      <c r="F3549">
        <v>436</v>
      </c>
      <c r="G3549" t="s">
        <v>1398</v>
      </c>
      <c r="H3549">
        <v>710</v>
      </c>
      <c r="I3549">
        <v>49526</v>
      </c>
      <c r="J3549" t="s">
        <v>1188</v>
      </c>
      <c r="K3549" t="s">
        <v>1433</v>
      </c>
      <c r="L3549" t="s">
        <v>14591</v>
      </c>
      <c r="M3549">
        <v>16299</v>
      </c>
      <c r="N3549">
        <v>2119</v>
      </c>
      <c r="O3549" t="s">
        <v>12998</v>
      </c>
      <c r="P3549">
        <v>1</v>
      </c>
      <c r="Q3549" t="s">
        <v>14592</v>
      </c>
      <c r="R3549" t="s">
        <v>14593</v>
      </c>
      <c r="S3549">
        <v>129</v>
      </c>
      <c r="T3549" t="s">
        <v>37</v>
      </c>
      <c r="U3549" t="s">
        <v>38</v>
      </c>
      <c r="V3549" t="s">
        <v>350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14594</v>
      </c>
      <c r="C3550">
        <v>25</v>
      </c>
      <c r="D3550">
        <v>101</v>
      </c>
      <c r="E3550">
        <v>0</v>
      </c>
      <c r="F3550">
        <v>83</v>
      </c>
      <c r="G3550" t="s">
        <v>14595</v>
      </c>
      <c r="H3550">
        <v>240</v>
      </c>
      <c r="I3550">
        <v>10696</v>
      </c>
      <c r="J3550" t="s">
        <v>755</v>
      </c>
      <c r="K3550" t="s">
        <v>13195</v>
      </c>
      <c r="L3550" t="s">
        <v>14596</v>
      </c>
      <c r="M3550">
        <v>10771</v>
      </c>
      <c r="N3550">
        <v>490</v>
      </c>
      <c r="O3550" t="s">
        <v>14597</v>
      </c>
      <c r="P3550">
        <v>8</v>
      </c>
      <c r="Q3550" t="s">
        <v>14598</v>
      </c>
      <c r="R3550" t="s">
        <v>14599</v>
      </c>
      <c r="S3550">
        <v>65</v>
      </c>
      <c r="T3550" t="s">
        <v>37</v>
      </c>
      <c r="U3550" t="s">
        <v>38</v>
      </c>
      <c r="V3550" t="s">
        <v>350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14600</v>
      </c>
      <c r="C3551">
        <v>224</v>
      </c>
      <c r="D3551">
        <v>101</v>
      </c>
      <c r="E3551">
        <v>13</v>
      </c>
      <c r="F3551">
        <v>261</v>
      </c>
      <c r="G3551" t="s">
        <v>4839</v>
      </c>
      <c r="H3551">
        <v>34000</v>
      </c>
      <c r="I3551">
        <v>31607598</v>
      </c>
      <c r="J3551" t="s">
        <v>2170</v>
      </c>
      <c r="K3551" t="s">
        <v>230</v>
      </c>
      <c r="L3551" t="s">
        <v>14601</v>
      </c>
      <c r="M3551">
        <v>58366</v>
      </c>
      <c r="N3551">
        <v>35717</v>
      </c>
      <c r="O3551" t="s">
        <v>14602</v>
      </c>
      <c r="P3551">
        <v>1</v>
      </c>
      <c r="Q3551" t="s">
        <v>14603</v>
      </c>
      <c r="R3551" t="s">
        <v>14604</v>
      </c>
      <c r="S3551">
        <v>160</v>
      </c>
      <c r="T3551" t="s">
        <v>37</v>
      </c>
      <c r="U3551" t="s">
        <v>182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3529</v>
      </c>
      <c r="C3552">
        <v>226</v>
      </c>
      <c r="D3552">
        <v>139</v>
      </c>
      <c r="E3552">
        <v>777</v>
      </c>
      <c r="F3552">
        <v>58</v>
      </c>
      <c r="G3552" t="s">
        <v>14605</v>
      </c>
      <c r="H3552">
        <v>131</v>
      </c>
      <c r="I3552">
        <v>6857096</v>
      </c>
      <c r="J3552" t="s">
        <v>14606</v>
      </c>
      <c r="K3552" t="s">
        <v>13117</v>
      </c>
      <c r="L3552" t="s">
        <v>14607</v>
      </c>
      <c r="M3552">
        <v>80429</v>
      </c>
      <c r="N3552">
        <v>343</v>
      </c>
      <c r="O3552" t="s">
        <v>14608</v>
      </c>
      <c r="P3552">
        <v>0</v>
      </c>
      <c r="Q3552" t="s">
        <v>14609</v>
      </c>
      <c r="R3552" t="s">
        <v>14610</v>
      </c>
      <c r="S3552">
        <v>156</v>
      </c>
      <c r="T3552" t="s">
        <v>726</v>
      </c>
      <c r="U3552" t="s">
        <v>182</v>
      </c>
      <c r="V3552" t="s">
        <v>350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2414</v>
      </c>
      <c r="C3553">
        <v>36</v>
      </c>
      <c r="D3553">
        <v>125</v>
      </c>
      <c r="E3553">
        <v>125</v>
      </c>
      <c r="F3553">
        <v>11</v>
      </c>
      <c r="G3553" t="s">
        <v>14611</v>
      </c>
      <c r="H3553">
        <v>60</v>
      </c>
      <c r="I3553">
        <v>223878</v>
      </c>
      <c r="J3553" t="s">
        <v>715</v>
      </c>
      <c r="K3553" t="s">
        <v>14612</v>
      </c>
      <c r="L3553" t="s">
        <v>14613</v>
      </c>
      <c r="M3553">
        <v>3548</v>
      </c>
      <c r="N3553">
        <v>132</v>
      </c>
      <c r="O3553" t="s">
        <v>14614</v>
      </c>
      <c r="P3553">
        <v>1</v>
      </c>
      <c r="Q3553" t="s">
        <v>14615</v>
      </c>
      <c r="R3553" t="s">
        <v>14616</v>
      </c>
      <c r="S3553">
        <v>21</v>
      </c>
      <c r="T3553" t="s">
        <v>7581</v>
      </c>
      <c r="U3553" t="s">
        <v>4876</v>
      </c>
      <c r="V3553" t="s">
        <v>350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14617</v>
      </c>
      <c r="C3554">
        <v>54</v>
      </c>
      <c r="D3554">
        <v>88</v>
      </c>
      <c r="E3554">
        <v>11</v>
      </c>
      <c r="F3554">
        <v>415</v>
      </c>
      <c r="G3554" t="s">
        <v>8526</v>
      </c>
      <c r="H3554">
        <v>1000</v>
      </c>
      <c r="I3554">
        <v>828</v>
      </c>
      <c r="J3554" t="s">
        <v>14618</v>
      </c>
      <c r="K3554" t="s">
        <v>254</v>
      </c>
      <c r="L3554" t="s">
        <v>14619</v>
      </c>
      <c r="M3554">
        <v>5133</v>
      </c>
      <c r="N3554">
        <v>2728</v>
      </c>
      <c r="O3554" t="s">
        <v>13235</v>
      </c>
      <c r="P3554">
        <v>8</v>
      </c>
      <c r="Q3554" t="s">
        <v>14620</v>
      </c>
      <c r="R3554" t="s">
        <v>14621</v>
      </c>
      <c r="S3554">
        <v>31</v>
      </c>
      <c r="T3554" t="s">
        <v>37</v>
      </c>
      <c r="U3554" t="s">
        <v>5773</v>
      </c>
      <c r="V3554" t="s">
        <v>350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705</v>
      </c>
      <c r="C3555">
        <v>142</v>
      </c>
      <c r="D3555">
        <v>115</v>
      </c>
      <c r="E3555">
        <v>294</v>
      </c>
      <c r="F3555">
        <v>15</v>
      </c>
      <c r="G3555" t="s">
        <v>14622</v>
      </c>
      <c r="H3555">
        <v>585</v>
      </c>
      <c r="I3555">
        <v>8060</v>
      </c>
      <c r="J3555" t="s">
        <v>282</v>
      </c>
      <c r="K3555" t="s">
        <v>12284</v>
      </c>
      <c r="L3555" t="s">
        <v>14623</v>
      </c>
      <c r="M3555">
        <v>81644</v>
      </c>
      <c r="N3555">
        <v>666</v>
      </c>
      <c r="O3555" t="s">
        <v>14624</v>
      </c>
      <c r="P3555">
        <v>1</v>
      </c>
      <c r="Q3555" t="s">
        <v>14625</v>
      </c>
      <c r="R3555" t="s">
        <v>14626</v>
      </c>
      <c r="S3555">
        <v>107</v>
      </c>
      <c r="T3555" t="s">
        <v>12289</v>
      </c>
      <c r="U3555" t="s">
        <v>14627</v>
      </c>
      <c r="V3555" t="s">
        <v>350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6196</v>
      </c>
      <c r="C3556">
        <v>271</v>
      </c>
      <c r="D3556">
        <v>99</v>
      </c>
      <c r="E3556">
        <v>40</v>
      </c>
      <c r="F3556">
        <v>300</v>
      </c>
      <c r="G3556" t="s">
        <v>14628</v>
      </c>
      <c r="H3556">
        <v>1000</v>
      </c>
      <c r="I3556">
        <v>84263837</v>
      </c>
      <c r="J3556" t="s">
        <v>2889</v>
      </c>
      <c r="K3556" t="s">
        <v>638</v>
      </c>
      <c r="L3556" t="s">
        <v>14629</v>
      </c>
      <c r="M3556">
        <v>81699</v>
      </c>
      <c r="N3556">
        <v>2323</v>
      </c>
      <c r="O3556" t="s">
        <v>14630</v>
      </c>
      <c r="P3556">
        <v>0</v>
      </c>
      <c r="Q3556" t="s">
        <v>14631</v>
      </c>
      <c r="R3556" t="s">
        <v>14632</v>
      </c>
      <c r="S3556">
        <v>291</v>
      </c>
      <c r="T3556" t="s">
        <v>37</v>
      </c>
      <c r="U3556" t="s">
        <v>38</v>
      </c>
      <c r="V3556" t="s">
        <v>350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14633</v>
      </c>
      <c r="C3557">
        <v>33</v>
      </c>
      <c r="D3557">
        <v>88</v>
      </c>
      <c r="E3557">
        <v>3</v>
      </c>
      <c r="F3557">
        <v>38</v>
      </c>
      <c r="G3557" t="s">
        <v>14634</v>
      </c>
      <c r="H3557">
        <v>46</v>
      </c>
      <c r="I3557">
        <v>110029</v>
      </c>
      <c r="J3557" t="s">
        <v>14635</v>
      </c>
      <c r="K3557" t="s">
        <v>14393</v>
      </c>
      <c r="L3557" t="s">
        <v>14636</v>
      </c>
      <c r="M3557">
        <v>1388</v>
      </c>
      <c r="N3557">
        <v>225</v>
      </c>
      <c r="O3557" t="s">
        <v>14637</v>
      </c>
      <c r="P3557">
        <v>7</v>
      </c>
      <c r="Q3557" t="s">
        <v>14638</v>
      </c>
      <c r="R3557" t="s">
        <v>14639</v>
      </c>
      <c r="S3557">
        <v>31</v>
      </c>
      <c r="T3557" t="s">
        <v>37</v>
      </c>
      <c r="U3557" t="s">
        <v>243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1310</v>
      </c>
      <c r="C3558">
        <v>64</v>
      </c>
      <c r="D3558">
        <v>112</v>
      </c>
      <c r="E3558">
        <v>309</v>
      </c>
      <c r="F3558">
        <v>15</v>
      </c>
      <c r="G3558" t="s">
        <v>14640</v>
      </c>
      <c r="H3558">
        <v>27</v>
      </c>
      <c r="I3558">
        <v>57504069</v>
      </c>
      <c r="J3558" t="s">
        <v>937</v>
      </c>
      <c r="K3558" t="s">
        <v>14641</v>
      </c>
      <c r="L3558" t="s">
        <v>14642</v>
      </c>
      <c r="M3558">
        <v>94139</v>
      </c>
      <c r="N3558">
        <v>106</v>
      </c>
      <c r="O3558" t="s">
        <v>14643</v>
      </c>
      <c r="P3558">
        <v>2</v>
      </c>
      <c r="Q3558" t="s">
        <v>14644</v>
      </c>
      <c r="R3558" t="s">
        <v>14645</v>
      </c>
      <c r="S3558">
        <v>183</v>
      </c>
      <c r="T3558" t="s">
        <v>37</v>
      </c>
      <c r="U3558" t="s">
        <v>38</v>
      </c>
      <c r="V3558" t="s">
        <v>350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14646</v>
      </c>
      <c r="C3559">
        <v>18</v>
      </c>
      <c r="D3559">
        <v>108</v>
      </c>
      <c r="E3559">
        <v>7</v>
      </c>
      <c r="F3559">
        <v>51</v>
      </c>
      <c r="G3559" t="s">
        <v>14647</v>
      </c>
      <c r="H3559">
        <v>699</v>
      </c>
      <c r="I3559">
        <v>54215416</v>
      </c>
      <c r="J3559" t="s">
        <v>2082</v>
      </c>
      <c r="K3559" t="s">
        <v>9243</v>
      </c>
      <c r="L3559" t="s">
        <v>14648</v>
      </c>
      <c r="M3559">
        <v>21409</v>
      </c>
      <c r="N3559">
        <v>936</v>
      </c>
      <c r="O3559" t="s">
        <v>14649</v>
      </c>
      <c r="P3559">
        <v>1</v>
      </c>
      <c r="Q3559" t="s">
        <v>14650</v>
      </c>
      <c r="R3559" t="s">
        <v>14651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14652</v>
      </c>
      <c r="C3560">
        <v>6</v>
      </c>
      <c r="D3560">
        <v>107</v>
      </c>
      <c r="E3560">
        <v>0</v>
      </c>
      <c r="F3560">
        <v>146</v>
      </c>
      <c r="G3560" t="s">
        <v>14653</v>
      </c>
      <c r="H3560">
        <v>804</v>
      </c>
      <c r="J3560" t="s">
        <v>1188</v>
      </c>
      <c r="K3560" t="s">
        <v>14654</v>
      </c>
      <c r="L3560" t="s">
        <v>14655</v>
      </c>
      <c r="M3560">
        <v>3157</v>
      </c>
      <c r="N3560">
        <v>1285</v>
      </c>
      <c r="O3560" t="s">
        <v>14656</v>
      </c>
      <c r="P3560">
        <v>2</v>
      </c>
      <c r="Q3560" t="s">
        <v>14657</v>
      </c>
      <c r="R3560" t="s">
        <v>14658</v>
      </c>
      <c r="S3560">
        <v>33</v>
      </c>
      <c r="T3560" t="s">
        <v>37</v>
      </c>
      <c r="U3560" t="s">
        <v>38</v>
      </c>
      <c r="V3560" t="s">
        <v>84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1071</v>
      </c>
      <c r="C3561">
        <v>121</v>
      </c>
      <c r="D3561">
        <v>104</v>
      </c>
      <c r="E3561">
        <v>0</v>
      </c>
      <c r="F3561">
        <v>517</v>
      </c>
      <c r="G3561" t="s">
        <v>9739</v>
      </c>
      <c r="H3561">
        <v>754</v>
      </c>
      <c r="I3561">
        <v>31899000</v>
      </c>
      <c r="J3561" t="s">
        <v>14659</v>
      </c>
      <c r="K3561" t="s">
        <v>4379</v>
      </c>
      <c r="L3561" t="s">
        <v>14660</v>
      </c>
      <c r="M3561">
        <v>23986</v>
      </c>
      <c r="N3561">
        <v>2442</v>
      </c>
      <c r="O3561" t="s">
        <v>9707</v>
      </c>
      <c r="P3561">
        <v>0</v>
      </c>
      <c r="Q3561" t="s">
        <v>14661</v>
      </c>
      <c r="R3561" t="s">
        <v>14662</v>
      </c>
      <c r="S3561">
        <v>201</v>
      </c>
      <c r="T3561" t="s">
        <v>37</v>
      </c>
      <c r="U3561" t="s">
        <v>38</v>
      </c>
      <c r="V3561" t="s">
        <v>5120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318</v>
      </c>
      <c r="C3562">
        <v>14</v>
      </c>
      <c r="D3562">
        <v>108</v>
      </c>
      <c r="E3562">
        <v>208</v>
      </c>
      <c r="F3562">
        <v>689</v>
      </c>
      <c r="G3562" t="s">
        <v>761</v>
      </c>
      <c r="H3562">
        <v>876</v>
      </c>
      <c r="I3562">
        <v>24103594</v>
      </c>
      <c r="J3562" t="s">
        <v>14663</v>
      </c>
      <c r="K3562" t="s">
        <v>4142</v>
      </c>
      <c r="L3562" t="s">
        <v>14664</v>
      </c>
      <c r="M3562">
        <v>6384</v>
      </c>
      <c r="N3562">
        <v>4840</v>
      </c>
      <c r="O3562" t="s">
        <v>1075</v>
      </c>
      <c r="P3562">
        <v>0</v>
      </c>
      <c r="Q3562" t="s">
        <v>14665</v>
      </c>
      <c r="R3562" t="s">
        <v>14666</v>
      </c>
      <c r="S3562">
        <v>54</v>
      </c>
      <c r="T3562" t="s">
        <v>37</v>
      </c>
      <c r="U3562" t="s">
        <v>38</v>
      </c>
      <c r="V3562" t="s">
        <v>84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312</v>
      </c>
      <c r="C3563">
        <v>137</v>
      </c>
      <c r="D3563">
        <v>102</v>
      </c>
      <c r="E3563">
        <v>218</v>
      </c>
      <c r="F3563">
        <v>376</v>
      </c>
      <c r="G3563" t="s">
        <v>3109</v>
      </c>
      <c r="H3563">
        <v>900</v>
      </c>
      <c r="I3563">
        <v>16842303</v>
      </c>
      <c r="J3563" t="s">
        <v>541</v>
      </c>
      <c r="K3563" t="s">
        <v>6341</v>
      </c>
      <c r="L3563" t="s">
        <v>14667</v>
      </c>
      <c r="M3563">
        <v>59474</v>
      </c>
      <c r="N3563">
        <v>2475</v>
      </c>
      <c r="O3563" t="s">
        <v>9092</v>
      </c>
      <c r="P3563">
        <v>3</v>
      </c>
      <c r="Q3563" t="s">
        <v>14668</v>
      </c>
      <c r="R3563" t="s">
        <v>14669</v>
      </c>
      <c r="S3563">
        <v>418</v>
      </c>
      <c r="T3563" t="s">
        <v>37</v>
      </c>
      <c r="U3563" t="s">
        <v>38</v>
      </c>
      <c r="V3563" t="s">
        <v>350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13887</v>
      </c>
      <c r="C3564">
        <v>111</v>
      </c>
      <c r="D3564">
        <v>88</v>
      </c>
      <c r="E3564">
        <v>132</v>
      </c>
      <c r="F3564">
        <v>180</v>
      </c>
      <c r="G3564" t="s">
        <v>14670</v>
      </c>
      <c r="H3564">
        <v>435</v>
      </c>
      <c r="I3564">
        <v>13367101</v>
      </c>
      <c r="J3564" t="s">
        <v>715</v>
      </c>
      <c r="K3564" t="s">
        <v>11519</v>
      </c>
      <c r="L3564" t="s">
        <v>14671</v>
      </c>
      <c r="M3564">
        <v>19715</v>
      </c>
      <c r="N3564">
        <v>1140</v>
      </c>
      <c r="O3564" t="s">
        <v>14672</v>
      </c>
      <c r="P3564">
        <v>2</v>
      </c>
      <c r="Q3564" t="s">
        <v>14673</v>
      </c>
      <c r="R3564" t="s">
        <v>14674</v>
      </c>
      <c r="S3564">
        <v>166</v>
      </c>
      <c r="T3564" t="s">
        <v>37</v>
      </c>
      <c r="U3564" t="s">
        <v>38</v>
      </c>
      <c r="V3564" t="s">
        <v>350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5067</v>
      </c>
      <c r="C3565">
        <v>57</v>
      </c>
      <c r="D3565">
        <v>115</v>
      </c>
      <c r="E3565">
        <v>338</v>
      </c>
      <c r="F3565">
        <v>45</v>
      </c>
      <c r="G3565" t="s">
        <v>14675</v>
      </c>
      <c r="H3565">
        <v>116</v>
      </c>
      <c r="J3565" t="s">
        <v>1314</v>
      </c>
      <c r="K3565" t="s">
        <v>14676</v>
      </c>
      <c r="L3565" t="s">
        <v>14677</v>
      </c>
      <c r="M3565">
        <v>25857</v>
      </c>
      <c r="N3565">
        <v>394</v>
      </c>
      <c r="O3565" t="s">
        <v>14678</v>
      </c>
      <c r="P3565">
        <v>0</v>
      </c>
      <c r="Q3565" t="s">
        <v>14679</v>
      </c>
      <c r="R3565" t="s">
        <v>14680</v>
      </c>
      <c r="S3565">
        <v>171</v>
      </c>
      <c r="T3565" t="s">
        <v>37</v>
      </c>
      <c r="U3565" t="s">
        <v>38</v>
      </c>
      <c r="V3565" t="s">
        <v>188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14681</v>
      </c>
      <c r="C3566">
        <v>97</v>
      </c>
      <c r="D3566">
        <v>91</v>
      </c>
      <c r="E3566">
        <v>38</v>
      </c>
      <c r="F3566">
        <v>91</v>
      </c>
      <c r="G3566" t="s">
        <v>684</v>
      </c>
      <c r="H3566">
        <v>730</v>
      </c>
      <c r="I3566">
        <v>10149779</v>
      </c>
      <c r="J3566" t="s">
        <v>2118</v>
      </c>
      <c r="K3566" t="s">
        <v>1577</v>
      </c>
      <c r="L3566" t="s">
        <v>14682</v>
      </c>
      <c r="M3566">
        <v>8294</v>
      </c>
      <c r="N3566">
        <v>1405</v>
      </c>
      <c r="O3566" t="s">
        <v>6442</v>
      </c>
      <c r="P3566">
        <v>0</v>
      </c>
      <c r="Q3566" t="s">
        <v>14683</v>
      </c>
      <c r="R3566" t="s">
        <v>14684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14685</v>
      </c>
      <c r="C3567">
        <v>73</v>
      </c>
      <c r="D3567">
        <v>141</v>
      </c>
      <c r="E3567">
        <v>11</v>
      </c>
      <c r="F3567">
        <v>8</v>
      </c>
      <c r="G3567" t="s">
        <v>14686</v>
      </c>
      <c r="H3567">
        <v>56</v>
      </c>
      <c r="I3567">
        <v>6173485</v>
      </c>
      <c r="J3567" t="s">
        <v>760</v>
      </c>
      <c r="K3567" t="s">
        <v>14687</v>
      </c>
      <c r="L3567" t="s">
        <v>14688</v>
      </c>
      <c r="M3567">
        <v>10672</v>
      </c>
      <c r="N3567">
        <v>105</v>
      </c>
      <c r="O3567" t="s">
        <v>14689</v>
      </c>
      <c r="P3567">
        <v>0</v>
      </c>
      <c r="Q3567" t="s">
        <v>14690</v>
      </c>
      <c r="R3567" t="s">
        <v>14691</v>
      </c>
      <c r="S3567">
        <v>84</v>
      </c>
      <c r="T3567" t="s">
        <v>37</v>
      </c>
      <c r="U3567" t="s">
        <v>435</v>
      </c>
      <c r="V3567" t="s">
        <v>350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8508</v>
      </c>
      <c r="C3568">
        <v>486</v>
      </c>
      <c r="D3568">
        <v>101</v>
      </c>
      <c r="E3568">
        <v>0</v>
      </c>
      <c r="F3568">
        <v>726</v>
      </c>
      <c r="G3568" t="s">
        <v>1451</v>
      </c>
      <c r="H3568">
        <v>13000</v>
      </c>
      <c r="I3568">
        <v>4000304</v>
      </c>
      <c r="J3568" t="s">
        <v>1473</v>
      </c>
      <c r="K3568" t="s">
        <v>279</v>
      </c>
      <c r="L3568" t="s">
        <v>14692</v>
      </c>
      <c r="M3568">
        <v>145395</v>
      </c>
      <c r="N3568">
        <v>15230</v>
      </c>
      <c r="O3568" t="s">
        <v>2980</v>
      </c>
      <c r="P3568">
        <v>0</v>
      </c>
      <c r="Q3568" t="s">
        <v>14693</v>
      </c>
      <c r="R3568" t="s">
        <v>14694</v>
      </c>
      <c r="S3568">
        <v>375</v>
      </c>
      <c r="T3568" t="s">
        <v>37</v>
      </c>
      <c r="U3568" t="s">
        <v>56</v>
      </c>
      <c r="V3568" t="s">
        <v>4509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398</v>
      </c>
      <c r="C3569">
        <v>149</v>
      </c>
      <c r="D3569">
        <v>105</v>
      </c>
      <c r="E3569">
        <v>905</v>
      </c>
      <c r="F3569">
        <v>466</v>
      </c>
      <c r="G3569" t="s">
        <v>2511</v>
      </c>
      <c r="H3569">
        <v>27000</v>
      </c>
      <c r="I3569">
        <v>2338695</v>
      </c>
      <c r="J3569" t="s">
        <v>1018</v>
      </c>
      <c r="K3569" t="s">
        <v>60</v>
      </c>
      <c r="L3569" t="s">
        <v>14695</v>
      </c>
      <c r="M3569">
        <v>134070</v>
      </c>
      <c r="N3569">
        <v>29277</v>
      </c>
      <c r="O3569" t="s">
        <v>2180</v>
      </c>
      <c r="P3569">
        <v>1</v>
      </c>
      <c r="Q3569" t="s">
        <v>14696</v>
      </c>
      <c r="R3569" t="s">
        <v>14697</v>
      </c>
      <c r="S3569">
        <v>263</v>
      </c>
      <c r="T3569" t="s">
        <v>37</v>
      </c>
      <c r="U3569" t="s">
        <v>56</v>
      </c>
      <c r="V3569" t="s">
        <v>350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14698</v>
      </c>
      <c r="C3570">
        <v>4</v>
      </c>
      <c r="D3570">
        <v>100</v>
      </c>
      <c r="E3570">
        <v>0</v>
      </c>
      <c r="F3570">
        <v>266</v>
      </c>
      <c r="G3570" t="s">
        <v>14155</v>
      </c>
      <c r="H3570">
        <v>1000</v>
      </c>
      <c r="I3570">
        <v>2024854</v>
      </c>
      <c r="J3570" t="s">
        <v>859</v>
      </c>
      <c r="K3570" t="s">
        <v>14699</v>
      </c>
      <c r="L3570" t="s">
        <v>14700</v>
      </c>
      <c r="M3570">
        <v>564</v>
      </c>
      <c r="N3570">
        <v>1942</v>
      </c>
      <c r="O3570" t="s">
        <v>10684</v>
      </c>
      <c r="P3570">
        <v>2</v>
      </c>
      <c r="Q3570" t="s">
        <v>14701</v>
      </c>
      <c r="R3570" t="s">
        <v>14702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14703</v>
      </c>
      <c r="C3571">
        <v>200</v>
      </c>
      <c r="D3571">
        <v>116</v>
      </c>
      <c r="E3571">
        <v>129</v>
      </c>
      <c r="F3571">
        <v>782</v>
      </c>
      <c r="G3571" t="s">
        <v>397</v>
      </c>
      <c r="H3571">
        <v>10000</v>
      </c>
      <c r="I3571">
        <v>2268296</v>
      </c>
      <c r="J3571" t="s">
        <v>1861</v>
      </c>
      <c r="K3571" t="s">
        <v>156</v>
      </c>
      <c r="L3571" t="s">
        <v>14704</v>
      </c>
      <c r="M3571">
        <v>41856</v>
      </c>
      <c r="N3571">
        <v>13180</v>
      </c>
      <c r="O3571" t="s">
        <v>7211</v>
      </c>
      <c r="P3571">
        <v>4</v>
      </c>
      <c r="Q3571" t="s">
        <v>14705</v>
      </c>
      <c r="R3571" t="s">
        <v>14706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10709</v>
      </c>
      <c r="C3572">
        <v>84</v>
      </c>
      <c r="D3572">
        <v>97</v>
      </c>
      <c r="E3572">
        <v>15</v>
      </c>
      <c r="F3572">
        <v>874</v>
      </c>
      <c r="G3572" t="s">
        <v>562</v>
      </c>
      <c r="H3572">
        <v>18000</v>
      </c>
      <c r="I3572">
        <v>1029017</v>
      </c>
      <c r="J3572" t="s">
        <v>151</v>
      </c>
      <c r="K3572" t="s">
        <v>274</v>
      </c>
      <c r="L3572" t="s">
        <v>14707</v>
      </c>
      <c r="M3572">
        <v>12049</v>
      </c>
      <c r="N3572">
        <v>21107</v>
      </c>
      <c r="O3572" t="s">
        <v>2891</v>
      </c>
      <c r="P3572">
        <v>2</v>
      </c>
      <c r="Q3572" t="s">
        <v>14708</v>
      </c>
      <c r="R3572" t="s">
        <v>14709</v>
      </c>
      <c r="S3572">
        <v>135</v>
      </c>
      <c r="T3572" t="s">
        <v>37</v>
      </c>
      <c r="U3572" t="s">
        <v>38</v>
      </c>
      <c r="V3572" t="s">
        <v>350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14710</v>
      </c>
      <c r="C3573">
        <v>28</v>
      </c>
      <c r="D3573">
        <v>106</v>
      </c>
      <c r="E3573">
        <v>19</v>
      </c>
      <c r="F3573">
        <v>0</v>
      </c>
      <c r="G3573" t="s">
        <v>14711</v>
      </c>
      <c r="H3573">
        <v>844</v>
      </c>
      <c r="I3573">
        <v>64148</v>
      </c>
      <c r="J3573" t="s">
        <v>1473</v>
      </c>
      <c r="K3573" t="s">
        <v>1514</v>
      </c>
      <c r="L3573" t="s">
        <v>14712</v>
      </c>
      <c r="M3573">
        <v>2601</v>
      </c>
      <c r="N3573">
        <v>846</v>
      </c>
      <c r="O3573" t="s">
        <v>14713</v>
      </c>
      <c r="P3573">
        <v>0</v>
      </c>
      <c r="Q3573" t="s">
        <v>14714</v>
      </c>
      <c r="R3573" t="s">
        <v>14715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14716</v>
      </c>
      <c r="C3574">
        <v>217</v>
      </c>
      <c r="D3574">
        <v>105</v>
      </c>
      <c r="E3574">
        <v>38</v>
      </c>
      <c r="F3574">
        <v>706</v>
      </c>
      <c r="G3574" t="s">
        <v>6208</v>
      </c>
      <c r="H3574">
        <v>12000</v>
      </c>
      <c r="I3574">
        <v>66637</v>
      </c>
      <c r="J3574" t="s">
        <v>3391</v>
      </c>
      <c r="K3574" t="s">
        <v>186</v>
      </c>
      <c r="L3574" t="s">
        <v>14717</v>
      </c>
      <c r="M3574">
        <v>29608</v>
      </c>
      <c r="N3574">
        <v>14462</v>
      </c>
      <c r="O3574" t="s">
        <v>12143</v>
      </c>
      <c r="P3574">
        <v>0</v>
      </c>
      <c r="Q3574" t="s">
        <v>14718</v>
      </c>
      <c r="R3574" t="s">
        <v>14719</v>
      </c>
      <c r="S3574">
        <v>92</v>
      </c>
      <c r="T3574" t="s">
        <v>37</v>
      </c>
      <c r="U3574" t="s">
        <v>38</v>
      </c>
      <c r="V3574" t="s">
        <v>350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14720</v>
      </c>
      <c r="C3575">
        <v>12</v>
      </c>
      <c r="D3575">
        <v>102</v>
      </c>
      <c r="E3575">
        <v>9</v>
      </c>
      <c r="F3575">
        <v>368</v>
      </c>
      <c r="G3575" t="s">
        <v>3972</v>
      </c>
      <c r="H3575">
        <v>1000</v>
      </c>
      <c r="J3575" t="s">
        <v>14721</v>
      </c>
      <c r="K3575" t="s">
        <v>252</v>
      </c>
      <c r="L3575" t="s">
        <v>14722</v>
      </c>
      <c r="M3575">
        <v>2892</v>
      </c>
      <c r="N3575">
        <v>1904</v>
      </c>
      <c r="O3575" t="s">
        <v>213</v>
      </c>
      <c r="P3575">
        <v>0</v>
      </c>
      <c r="Q3575" t="s">
        <v>14723</v>
      </c>
      <c r="R3575" t="s">
        <v>14724</v>
      </c>
      <c r="S3575">
        <v>18</v>
      </c>
      <c r="T3575" t="s">
        <v>37</v>
      </c>
      <c r="U3575" t="s">
        <v>128</v>
      </c>
      <c r="V3575" t="s">
        <v>350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424</v>
      </c>
      <c r="B3576" t="s">
        <v>8627</v>
      </c>
      <c r="C3576">
        <v>183</v>
      </c>
      <c r="D3576">
        <v>122</v>
      </c>
      <c r="E3576">
        <v>210</v>
      </c>
      <c r="F3576">
        <v>471</v>
      </c>
      <c r="G3576" t="s">
        <v>67</v>
      </c>
      <c r="H3576">
        <v>845</v>
      </c>
      <c r="I3576">
        <v>871577</v>
      </c>
      <c r="J3576" t="s">
        <v>2082</v>
      </c>
      <c r="K3576" t="s">
        <v>337</v>
      </c>
      <c r="L3576" t="s">
        <v>14725</v>
      </c>
      <c r="M3576">
        <v>51353</v>
      </c>
      <c r="N3576">
        <v>2614</v>
      </c>
      <c r="O3576" t="s">
        <v>4911</v>
      </c>
      <c r="P3576">
        <v>1</v>
      </c>
      <c r="Q3576" t="s">
        <v>14726</v>
      </c>
      <c r="R3576" t="s">
        <v>14727</v>
      </c>
      <c r="S3576">
        <v>143</v>
      </c>
      <c r="T3576" t="s">
        <v>37</v>
      </c>
      <c r="U3576" t="s">
        <v>56</v>
      </c>
      <c r="V3576" t="s">
        <v>350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2307</v>
      </c>
      <c r="H3577">
        <v>2000</v>
      </c>
      <c r="I3577">
        <v>38400000</v>
      </c>
      <c r="J3577" t="s">
        <v>380</v>
      </c>
      <c r="K3577" t="s">
        <v>1333</v>
      </c>
      <c r="L3577" t="s">
        <v>14728</v>
      </c>
      <c r="M3577">
        <v>600266</v>
      </c>
      <c r="N3577">
        <v>3582</v>
      </c>
      <c r="O3577" t="s">
        <v>10120</v>
      </c>
      <c r="P3577">
        <v>1</v>
      </c>
      <c r="Q3577" t="s">
        <v>14729</v>
      </c>
      <c r="R3577" t="s">
        <v>14730</v>
      </c>
      <c r="S3577">
        <v>692</v>
      </c>
      <c r="T3577" t="s">
        <v>37</v>
      </c>
      <c r="U3577" t="s">
        <v>56</v>
      </c>
      <c r="V3577" t="s">
        <v>350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424</v>
      </c>
      <c r="B3578" t="s">
        <v>14731</v>
      </c>
      <c r="C3578">
        <v>153</v>
      </c>
      <c r="D3578">
        <v>121</v>
      </c>
      <c r="E3578">
        <v>31</v>
      </c>
      <c r="F3578">
        <v>43</v>
      </c>
      <c r="G3578" t="s">
        <v>14732</v>
      </c>
      <c r="H3578">
        <v>65</v>
      </c>
      <c r="I3578">
        <v>4063859</v>
      </c>
      <c r="J3578" t="s">
        <v>151</v>
      </c>
      <c r="K3578" t="s">
        <v>14733</v>
      </c>
      <c r="L3578" t="s">
        <v>14734</v>
      </c>
      <c r="M3578">
        <v>114407</v>
      </c>
      <c r="N3578">
        <v>200</v>
      </c>
      <c r="O3578" t="s">
        <v>9805</v>
      </c>
      <c r="P3578">
        <v>2</v>
      </c>
      <c r="Q3578" t="s">
        <v>14735</v>
      </c>
      <c r="R3578" t="s">
        <v>14736</v>
      </c>
      <c r="S3578">
        <v>225</v>
      </c>
      <c r="T3578" t="s">
        <v>6517</v>
      </c>
      <c r="U3578" t="s">
        <v>435</v>
      </c>
      <c r="V3578" t="s">
        <v>350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1562</v>
      </c>
      <c r="C3579">
        <v>145</v>
      </c>
      <c r="D3579">
        <v>98</v>
      </c>
      <c r="E3579">
        <v>0</v>
      </c>
      <c r="F3579">
        <v>27</v>
      </c>
      <c r="G3579" t="s">
        <v>14737</v>
      </c>
      <c r="H3579">
        <v>1000</v>
      </c>
      <c r="I3579">
        <v>449558</v>
      </c>
      <c r="J3579" t="s">
        <v>795</v>
      </c>
      <c r="K3579" t="s">
        <v>119</v>
      </c>
      <c r="L3579" t="s">
        <v>14738</v>
      </c>
      <c r="M3579">
        <v>32307</v>
      </c>
      <c r="N3579">
        <v>1163</v>
      </c>
      <c r="O3579" t="s">
        <v>14739</v>
      </c>
      <c r="P3579">
        <v>2</v>
      </c>
      <c r="Q3579" t="s">
        <v>14740</v>
      </c>
      <c r="R3579" t="s">
        <v>14741</v>
      </c>
      <c r="S3579">
        <v>75</v>
      </c>
      <c r="T3579" t="s">
        <v>37</v>
      </c>
      <c r="U3579" t="s">
        <v>56</v>
      </c>
      <c r="V3579" t="s">
        <v>350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14742</v>
      </c>
      <c r="C3580">
        <v>203</v>
      </c>
      <c r="D3580">
        <v>108</v>
      </c>
      <c r="E3580">
        <v>228</v>
      </c>
      <c r="F3580">
        <v>358</v>
      </c>
      <c r="G3580" t="s">
        <v>14743</v>
      </c>
      <c r="H3580">
        <v>431</v>
      </c>
      <c r="J3580" t="s">
        <v>10425</v>
      </c>
      <c r="K3580" t="s">
        <v>14744</v>
      </c>
      <c r="L3580" t="s">
        <v>14745</v>
      </c>
      <c r="M3580">
        <v>39856</v>
      </c>
      <c r="N3580">
        <v>2020</v>
      </c>
      <c r="O3580" t="s">
        <v>14746</v>
      </c>
      <c r="P3580">
        <v>0</v>
      </c>
      <c r="Q3580" t="s">
        <v>14747</v>
      </c>
      <c r="R3580" t="s">
        <v>14748</v>
      </c>
      <c r="S3580">
        <v>300</v>
      </c>
      <c r="T3580" t="s">
        <v>37</v>
      </c>
      <c r="U3580" t="s">
        <v>38</v>
      </c>
      <c r="V3580" t="s">
        <v>350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14749</v>
      </c>
      <c r="H3581">
        <v>18</v>
      </c>
      <c r="J3581" t="s">
        <v>1018</v>
      </c>
      <c r="K3581" t="s">
        <v>14750</v>
      </c>
      <c r="L3581" t="s">
        <v>14751</v>
      </c>
      <c r="M3581">
        <v>9638</v>
      </c>
      <c r="N3581">
        <v>39</v>
      </c>
      <c r="O3581" t="s">
        <v>14752</v>
      </c>
      <c r="P3581">
        <v>5</v>
      </c>
      <c r="R3581" t="s">
        <v>14753</v>
      </c>
      <c r="S3581">
        <v>25</v>
      </c>
      <c r="T3581" t="s">
        <v>7581</v>
      </c>
      <c r="U3581" t="s">
        <v>4876</v>
      </c>
      <c r="V3581" t="s">
        <v>1212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4920</v>
      </c>
      <c r="C3582">
        <v>93</v>
      </c>
      <c r="D3582">
        <v>123</v>
      </c>
      <c r="E3582">
        <v>0</v>
      </c>
      <c r="F3582">
        <v>781</v>
      </c>
      <c r="G3582" t="s">
        <v>8218</v>
      </c>
      <c r="H3582">
        <v>1000</v>
      </c>
      <c r="I3582">
        <v>2122561</v>
      </c>
      <c r="J3582" t="s">
        <v>816</v>
      </c>
      <c r="K3582" t="s">
        <v>1002</v>
      </c>
      <c r="L3582" t="s">
        <v>14754</v>
      </c>
      <c r="M3582">
        <v>99033</v>
      </c>
      <c r="N3582">
        <v>3254</v>
      </c>
      <c r="O3582" t="s">
        <v>5875</v>
      </c>
      <c r="P3582">
        <v>6</v>
      </c>
      <c r="Q3582" t="s">
        <v>14755</v>
      </c>
      <c r="R3582" t="s">
        <v>14756</v>
      </c>
      <c r="S3582">
        <v>434</v>
      </c>
      <c r="T3582" t="s">
        <v>37</v>
      </c>
      <c r="U3582" t="s">
        <v>38</v>
      </c>
      <c r="V3582" t="s">
        <v>350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11197</v>
      </c>
      <c r="C3583">
        <v>124</v>
      </c>
      <c r="D3583">
        <v>110</v>
      </c>
      <c r="E3583">
        <v>116</v>
      </c>
      <c r="F3583">
        <v>898</v>
      </c>
      <c r="G3583" t="s">
        <v>1921</v>
      </c>
      <c r="H3583">
        <v>1000</v>
      </c>
      <c r="I3583">
        <v>181360000</v>
      </c>
      <c r="J3583" t="s">
        <v>14757</v>
      </c>
      <c r="K3583" t="s">
        <v>14758</v>
      </c>
      <c r="L3583" t="s">
        <v>14759</v>
      </c>
      <c r="M3583">
        <v>170027</v>
      </c>
      <c r="N3583">
        <v>5127</v>
      </c>
      <c r="O3583" t="s">
        <v>12341</v>
      </c>
      <c r="P3583">
        <v>2</v>
      </c>
      <c r="Q3583" t="s">
        <v>14760</v>
      </c>
      <c r="R3583" t="s">
        <v>14761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431</v>
      </c>
      <c r="C3584">
        <v>120</v>
      </c>
      <c r="D3584">
        <v>120</v>
      </c>
      <c r="E3584">
        <v>0</v>
      </c>
      <c r="F3584">
        <v>576</v>
      </c>
      <c r="G3584" t="s">
        <v>2618</v>
      </c>
      <c r="H3584">
        <v>40000</v>
      </c>
      <c r="I3584">
        <v>137963328</v>
      </c>
      <c r="J3584" t="s">
        <v>1469</v>
      </c>
      <c r="K3584" t="s">
        <v>43</v>
      </c>
      <c r="L3584" t="s">
        <v>14762</v>
      </c>
      <c r="M3584">
        <v>291603</v>
      </c>
      <c r="N3584">
        <v>42028</v>
      </c>
      <c r="O3584" t="s">
        <v>1348</v>
      </c>
      <c r="P3584">
        <v>0</v>
      </c>
      <c r="Q3584" t="s">
        <v>14763</v>
      </c>
      <c r="R3584" t="s">
        <v>14764</v>
      </c>
      <c r="S3584">
        <v>505</v>
      </c>
      <c r="T3584" t="s">
        <v>37</v>
      </c>
      <c r="U3584" t="s">
        <v>56</v>
      </c>
      <c r="V3584" t="s">
        <v>350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1610</v>
      </c>
      <c r="C3585">
        <v>288</v>
      </c>
      <c r="D3585">
        <v>122</v>
      </c>
      <c r="E3585">
        <v>909</v>
      </c>
      <c r="F3585">
        <v>282</v>
      </c>
      <c r="G3585" t="s">
        <v>14765</v>
      </c>
      <c r="H3585">
        <v>503</v>
      </c>
      <c r="I3585">
        <v>119078393</v>
      </c>
      <c r="J3585" t="s">
        <v>14766</v>
      </c>
      <c r="K3585" t="s">
        <v>14767</v>
      </c>
      <c r="L3585" t="s">
        <v>14768</v>
      </c>
      <c r="M3585">
        <v>113152</v>
      </c>
      <c r="N3585">
        <v>1448</v>
      </c>
      <c r="O3585" t="s">
        <v>14769</v>
      </c>
      <c r="P3585">
        <v>0</v>
      </c>
      <c r="Q3585" t="s">
        <v>14770</v>
      </c>
      <c r="R3585" t="s">
        <v>14771</v>
      </c>
      <c r="S3585">
        <v>1416</v>
      </c>
      <c r="T3585" t="s">
        <v>37</v>
      </c>
      <c r="U3585" t="s">
        <v>38</v>
      </c>
      <c r="V3585" t="s">
        <v>350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14772</v>
      </c>
      <c r="C3586">
        <v>130</v>
      </c>
      <c r="D3586">
        <v>110</v>
      </c>
      <c r="E3586">
        <v>131</v>
      </c>
      <c r="F3586">
        <v>399</v>
      </c>
      <c r="G3586" t="s">
        <v>14773</v>
      </c>
      <c r="H3586">
        <v>640</v>
      </c>
      <c r="I3586">
        <v>102308900</v>
      </c>
      <c r="J3586" t="s">
        <v>14774</v>
      </c>
      <c r="K3586" t="s">
        <v>14775</v>
      </c>
      <c r="L3586" t="s">
        <v>14776</v>
      </c>
      <c r="M3586">
        <v>152089</v>
      </c>
      <c r="N3586">
        <v>2169</v>
      </c>
      <c r="O3586" t="s">
        <v>14777</v>
      </c>
      <c r="P3586">
        <v>1</v>
      </c>
      <c r="Q3586" t="s">
        <v>14778</v>
      </c>
      <c r="R3586" t="s">
        <v>14779</v>
      </c>
      <c r="S3586">
        <v>309</v>
      </c>
      <c r="T3586" t="s">
        <v>37</v>
      </c>
      <c r="U3586" t="s">
        <v>38</v>
      </c>
      <c r="V3586" t="s">
        <v>13838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14780</v>
      </c>
      <c r="C3587">
        <v>145</v>
      </c>
      <c r="D3587">
        <v>139</v>
      </c>
      <c r="E3587">
        <v>55</v>
      </c>
      <c r="F3587">
        <v>266</v>
      </c>
      <c r="G3587" t="s">
        <v>14781</v>
      </c>
      <c r="H3587">
        <v>382</v>
      </c>
      <c r="I3587">
        <v>102300000</v>
      </c>
      <c r="J3587" t="s">
        <v>14782</v>
      </c>
      <c r="K3587" t="s">
        <v>14783</v>
      </c>
      <c r="L3587" t="s">
        <v>14784</v>
      </c>
      <c r="M3587">
        <v>107408</v>
      </c>
      <c r="N3587">
        <v>2045</v>
      </c>
      <c r="O3587" t="s">
        <v>14785</v>
      </c>
      <c r="P3587">
        <v>2</v>
      </c>
      <c r="Q3587" t="s">
        <v>14786</v>
      </c>
      <c r="R3587" t="s">
        <v>14787</v>
      </c>
      <c r="S3587">
        <v>259</v>
      </c>
      <c r="T3587" t="s">
        <v>37</v>
      </c>
      <c r="U3587" t="s">
        <v>38</v>
      </c>
      <c r="V3587" t="s">
        <v>3822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1827</v>
      </c>
      <c r="C3588">
        <v>62</v>
      </c>
      <c r="D3588">
        <v>124</v>
      </c>
      <c r="E3588">
        <v>0</v>
      </c>
      <c r="F3588">
        <v>535</v>
      </c>
      <c r="G3588" t="s">
        <v>6723</v>
      </c>
      <c r="H3588">
        <v>2000</v>
      </c>
      <c r="I3588">
        <v>54800000</v>
      </c>
      <c r="J3588" t="s">
        <v>1473</v>
      </c>
      <c r="K3588" t="s">
        <v>752</v>
      </c>
      <c r="L3588" t="s">
        <v>14788</v>
      </c>
      <c r="M3588">
        <v>35130</v>
      </c>
      <c r="N3588">
        <v>5122</v>
      </c>
      <c r="O3588" t="s">
        <v>374</v>
      </c>
      <c r="P3588">
        <v>3</v>
      </c>
      <c r="Q3588" t="s">
        <v>14789</v>
      </c>
      <c r="R3588" t="s">
        <v>14790</v>
      </c>
      <c r="S3588">
        <v>283</v>
      </c>
      <c r="T3588" t="s">
        <v>37</v>
      </c>
      <c r="U3588" t="s">
        <v>38</v>
      </c>
      <c r="V3588" t="s">
        <v>350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788</v>
      </c>
      <c r="C3589">
        <v>188</v>
      </c>
      <c r="D3589">
        <v>120</v>
      </c>
      <c r="E3589">
        <v>153</v>
      </c>
      <c r="F3589">
        <v>447</v>
      </c>
      <c r="G3589" t="s">
        <v>456</v>
      </c>
      <c r="H3589">
        <v>1000</v>
      </c>
      <c r="I3589">
        <v>24004159</v>
      </c>
      <c r="J3589" t="s">
        <v>789</v>
      </c>
      <c r="K3589" t="s">
        <v>254</v>
      </c>
      <c r="L3589" t="s">
        <v>790</v>
      </c>
      <c r="M3589">
        <v>68722</v>
      </c>
      <c r="N3589">
        <v>3175</v>
      </c>
      <c r="O3589" t="s">
        <v>791</v>
      </c>
      <c r="P3589">
        <v>0</v>
      </c>
      <c r="Q3589" t="s">
        <v>792</v>
      </c>
      <c r="R3589" t="s">
        <v>793</v>
      </c>
      <c r="S3589">
        <v>191</v>
      </c>
      <c r="T3589" t="s">
        <v>37</v>
      </c>
      <c r="U3589" t="s">
        <v>38</v>
      </c>
      <c r="V3589" t="s">
        <v>84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14791</v>
      </c>
      <c r="C3590">
        <v>120</v>
      </c>
      <c r="D3590">
        <v>152</v>
      </c>
      <c r="E3590">
        <v>34</v>
      </c>
      <c r="F3590">
        <v>249</v>
      </c>
      <c r="G3590" t="s">
        <v>14792</v>
      </c>
      <c r="H3590">
        <v>804</v>
      </c>
      <c r="I3590">
        <v>43650000</v>
      </c>
      <c r="J3590" t="s">
        <v>14793</v>
      </c>
      <c r="K3590" t="s">
        <v>14654</v>
      </c>
      <c r="L3590" t="s">
        <v>14794</v>
      </c>
      <c r="M3590">
        <v>71919</v>
      </c>
      <c r="N3590">
        <v>1802</v>
      </c>
      <c r="O3590" t="s">
        <v>12605</v>
      </c>
      <c r="P3590">
        <v>0</v>
      </c>
      <c r="Q3590" t="s">
        <v>14795</v>
      </c>
      <c r="R3590" t="s">
        <v>14796</v>
      </c>
      <c r="S3590">
        <v>316</v>
      </c>
      <c r="T3590" t="s">
        <v>37</v>
      </c>
      <c r="U3590" t="s">
        <v>38</v>
      </c>
      <c r="V3590" t="s">
        <v>3399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2004</v>
      </c>
      <c r="C3591">
        <v>71</v>
      </c>
      <c r="D3591">
        <v>98</v>
      </c>
      <c r="E3591">
        <v>11000</v>
      </c>
      <c r="F3591">
        <v>484</v>
      </c>
      <c r="G3591" t="s">
        <v>14797</v>
      </c>
      <c r="H3591">
        <v>13000</v>
      </c>
      <c r="I3591">
        <v>39800000</v>
      </c>
      <c r="J3591" t="s">
        <v>1699</v>
      </c>
      <c r="K3591" t="s">
        <v>324</v>
      </c>
      <c r="L3591" t="s">
        <v>14798</v>
      </c>
      <c r="M3591">
        <v>81599</v>
      </c>
      <c r="N3591">
        <v>14921</v>
      </c>
      <c r="O3591" t="s">
        <v>3362</v>
      </c>
      <c r="P3591">
        <v>3</v>
      </c>
      <c r="Q3591" t="s">
        <v>14799</v>
      </c>
      <c r="R3591" t="s">
        <v>14800</v>
      </c>
      <c r="S3591">
        <v>250</v>
      </c>
      <c r="T3591" t="s">
        <v>37</v>
      </c>
      <c r="U3591" t="s">
        <v>38</v>
      </c>
      <c r="V3591" t="s">
        <v>350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14801</v>
      </c>
      <c r="C3592">
        <v>52</v>
      </c>
      <c r="D3592">
        <v>106</v>
      </c>
      <c r="E3592">
        <v>10</v>
      </c>
      <c r="F3592">
        <v>578</v>
      </c>
      <c r="G3592" t="s">
        <v>6881</v>
      </c>
      <c r="H3592">
        <v>3000</v>
      </c>
      <c r="I3592">
        <v>27457409</v>
      </c>
      <c r="J3592" t="s">
        <v>1188</v>
      </c>
      <c r="K3592" t="s">
        <v>3231</v>
      </c>
      <c r="L3592" t="s">
        <v>14802</v>
      </c>
      <c r="M3592">
        <v>3198</v>
      </c>
      <c r="N3592">
        <v>6419</v>
      </c>
      <c r="O3592" t="s">
        <v>804</v>
      </c>
      <c r="P3592">
        <v>4</v>
      </c>
      <c r="Q3592" t="s">
        <v>14803</v>
      </c>
      <c r="R3592" t="s">
        <v>14804</v>
      </c>
      <c r="S3592">
        <v>43</v>
      </c>
      <c r="T3592" t="s">
        <v>37</v>
      </c>
      <c r="U3592" t="s">
        <v>38</v>
      </c>
      <c r="V3592" t="s">
        <v>350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11240</v>
      </c>
      <c r="C3593">
        <v>18</v>
      </c>
      <c r="D3593">
        <v>106</v>
      </c>
      <c r="E3593">
        <v>44</v>
      </c>
      <c r="F3593">
        <v>328</v>
      </c>
      <c r="G3593" t="s">
        <v>4942</v>
      </c>
      <c r="H3593">
        <v>865</v>
      </c>
      <c r="I3593">
        <v>25047631</v>
      </c>
      <c r="J3593" t="s">
        <v>715</v>
      </c>
      <c r="K3593" t="s">
        <v>3755</v>
      </c>
      <c r="L3593" t="s">
        <v>14805</v>
      </c>
      <c r="M3593">
        <v>6585</v>
      </c>
      <c r="N3593">
        <v>2724</v>
      </c>
      <c r="O3593" t="s">
        <v>5373</v>
      </c>
      <c r="P3593">
        <v>0</v>
      </c>
      <c r="Q3593" t="s">
        <v>14806</v>
      </c>
      <c r="R3593" t="s">
        <v>14807</v>
      </c>
      <c r="S3593">
        <v>50</v>
      </c>
      <c r="T3593" t="s">
        <v>37</v>
      </c>
      <c r="U3593" t="s">
        <v>38</v>
      </c>
      <c r="V3593" t="s">
        <v>350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97</v>
      </c>
      <c r="C3594">
        <v>162</v>
      </c>
      <c r="D3594">
        <v>106</v>
      </c>
      <c r="E3594">
        <v>0</v>
      </c>
      <c r="F3594">
        <v>574</v>
      </c>
      <c r="G3594" t="s">
        <v>801</v>
      </c>
      <c r="H3594">
        <v>18000</v>
      </c>
      <c r="I3594">
        <v>23272306</v>
      </c>
      <c r="J3594" t="s">
        <v>1025</v>
      </c>
      <c r="K3594" t="s">
        <v>99</v>
      </c>
      <c r="L3594" t="s">
        <v>14808</v>
      </c>
      <c r="M3594">
        <v>740918</v>
      </c>
      <c r="N3594">
        <v>20821</v>
      </c>
      <c r="O3594" t="s">
        <v>1415</v>
      </c>
      <c r="P3594">
        <v>4</v>
      </c>
      <c r="Q3594" t="s">
        <v>14809</v>
      </c>
      <c r="R3594" t="s">
        <v>14810</v>
      </c>
      <c r="S3594">
        <v>1182</v>
      </c>
      <c r="T3594" t="s">
        <v>37</v>
      </c>
      <c r="U3594" t="s">
        <v>38</v>
      </c>
      <c r="V3594" t="s">
        <v>350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424</v>
      </c>
      <c r="B3595" t="s">
        <v>1249</v>
      </c>
      <c r="C3595">
        <v>88</v>
      </c>
      <c r="D3595">
        <v>89</v>
      </c>
      <c r="E3595">
        <v>81</v>
      </c>
      <c r="F3595">
        <v>92</v>
      </c>
      <c r="G3595" t="s">
        <v>14811</v>
      </c>
      <c r="H3595">
        <v>321</v>
      </c>
      <c r="I3595">
        <v>22168359</v>
      </c>
      <c r="J3595" t="s">
        <v>14812</v>
      </c>
      <c r="K3595" t="s">
        <v>14813</v>
      </c>
      <c r="L3595" t="s">
        <v>14814</v>
      </c>
      <c r="M3595">
        <v>29659</v>
      </c>
      <c r="N3595">
        <v>584</v>
      </c>
      <c r="O3595" t="s">
        <v>14815</v>
      </c>
      <c r="P3595">
        <v>0</v>
      </c>
      <c r="Q3595" t="s">
        <v>14816</v>
      </c>
      <c r="R3595" t="s">
        <v>14817</v>
      </c>
      <c r="S3595">
        <v>227</v>
      </c>
      <c r="T3595" t="s">
        <v>37</v>
      </c>
      <c r="U3595" t="s">
        <v>38</v>
      </c>
      <c r="V3595" t="s">
        <v>5120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1037</v>
      </c>
      <c r="C3596">
        <v>96</v>
      </c>
      <c r="D3596">
        <v>94</v>
      </c>
      <c r="E3596">
        <v>12</v>
      </c>
      <c r="F3596">
        <v>583</v>
      </c>
      <c r="G3596" t="s">
        <v>4142</v>
      </c>
      <c r="H3596">
        <v>16000</v>
      </c>
      <c r="I3596">
        <v>21005329</v>
      </c>
      <c r="J3596" t="s">
        <v>816</v>
      </c>
      <c r="K3596" t="s">
        <v>214</v>
      </c>
      <c r="L3596" t="s">
        <v>14818</v>
      </c>
      <c r="M3596">
        <v>89128</v>
      </c>
      <c r="N3596">
        <v>19341</v>
      </c>
      <c r="O3596" t="s">
        <v>14819</v>
      </c>
      <c r="P3596">
        <v>0</v>
      </c>
      <c r="Q3596" t="s">
        <v>14820</v>
      </c>
      <c r="R3596" t="s">
        <v>14821</v>
      </c>
      <c r="S3596">
        <v>258</v>
      </c>
      <c r="T3596" t="s">
        <v>37</v>
      </c>
      <c r="U3596" t="s">
        <v>435</v>
      </c>
      <c r="V3596" t="s">
        <v>350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626</v>
      </c>
      <c r="C3597">
        <v>391</v>
      </c>
      <c r="D3597">
        <v>109</v>
      </c>
      <c r="E3597">
        <v>0</v>
      </c>
      <c r="F3597">
        <v>120</v>
      </c>
      <c r="G3597" t="s">
        <v>14822</v>
      </c>
      <c r="H3597">
        <v>1000</v>
      </c>
      <c r="I3597">
        <v>26236603</v>
      </c>
      <c r="J3597" t="s">
        <v>1607</v>
      </c>
      <c r="K3597" t="s">
        <v>888</v>
      </c>
      <c r="L3597" t="s">
        <v>14823</v>
      </c>
      <c r="M3597">
        <v>251349</v>
      </c>
      <c r="N3597">
        <v>1582</v>
      </c>
      <c r="O3597" t="s">
        <v>14824</v>
      </c>
      <c r="P3597">
        <v>0</v>
      </c>
      <c r="Q3597" t="s">
        <v>14825</v>
      </c>
      <c r="R3597" t="s">
        <v>14826</v>
      </c>
      <c r="S3597">
        <v>547</v>
      </c>
      <c r="T3597" t="s">
        <v>37</v>
      </c>
      <c r="U3597" t="s">
        <v>38</v>
      </c>
      <c r="V3597" t="s">
        <v>350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14827</v>
      </c>
      <c r="C3598">
        <v>32</v>
      </c>
      <c r="D3598">
        <v>144</v>
      </c>
      <c r="E3598">
        <v>54</v>
      </c>
      <c r="F3598">
        <v>332</v>
      </c>
      <c r="G3598" t="s">
        <v>14828</v>
      </c>
      <c r="H3598">
        <v>469</v>
      </c>
      <c r="I3598">
        <v>20400000</v>
      </c>
      <c r="J3598" t="s">
        <v>1828</v>
      </c>
      <c r="K3598" t="s">
        <v>7455</v>
      </c>
      <c r="L3598" t="s">
        <v>14829</v>
      </c>
      <c r="M3598">
        <v>6304</v>
      </c>
      <c r="N3598">
        <v>2037</v>
      </c>
      <c r="O3598" t="s">
        <v>14830</v>
      </c>
      <c r="P3598">
        <v>0</v>
      </c>
      <c r="Q3598" t="s">
        <v>14831</v>
      </c>
      <c r="R3598" t="s">
        <v>14832</v>
      </c>
      <c r="S3598">
        <v>87</v>
      </c>
      <c r="T3598" t="s">
        <v>37</v>
      </c>
      <c r="U3598" t="s">
        <v>38</v>
      </c>
      <c r="V3598" t="s">
        <v>3399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9010</v>
      </c>
      <c r="C3599">
        <v>119</v>
      </c>
      <c r="D3599">
        <v>90</v>
      </c>
      <c r="E3599">
        <v>378</v>
      </c>
      <c r="F3599">
        <v>658</v>
      </c>
      <c r="G3599" t="s">
        <v>878</v>
      </c>
      <c r="H3599">
        <v>957</v>
      </c>
      <c r="I3599">
        <v>18621249</v>
      </c>
      <c r="J3599" t="s">
        <v>809</v>
      </c>
      <c r="K3599" t="s">
        <v>542</v>
      </c>
      <c r="L3599" t="s">
        <v>14833</v>
      </c>
      <c r="M3599">
        <v>45859</v>
      </c>
      <c r="N3599">
        <v>4611</v>
      </c>
      <c r="O3599" t="s">
        <v>1270</v>
      </c>
      <c r="P3599">
        <v>9</v>
      </c>
      <c r="Q3599" t="s">
        <v>14834</v>
      </c>
      <c r="R3599" t="s">
        <v>14835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3153</v>
      </c>
      <c r="C3600">
        <v>201</v>
      </c>
      <c r="D3600">
        <v>106</v>
      </c>
      <c r="E3600">
        <v>0</v>
      </c>
      <c r="F3600">
        <v>381</v>
      </c>
      <c r="G3600" t="s">
        <v>1176</v>
      </c>
      <c r="H3600">
        <v>742</v>
      </c>
      <c r="I3600">
        <v>25244700</v>
      </c>
      <c r="J3600" t="s">
        <v>380</v>
      </c>
      <c r="K3600" t="s">
        <v>7965</v>
      </c>
      <c r="L3600" t="s">
        <v>14836</v>
      </c>
      <c r="M3600">
        <v>91017</v>
      </c>
      <c r="N3600">
        <v>2270</v>
      </c>
      <c r="O3600" t="s">
        <v>14837</v>
      </c>
      <c r="P3600">
        <v>1</v>
      </c>
      <c r="Q3600" t="s">
        <v>14838</v>
      </c>
      <c r="R3600" t="s">
        <v>14839</v>
      </c>
      <c r="S3600">
        <v>284</v>
      </c>
      <c r="T3600" t="s">
        <v>37</v>
      </c>
      <c r="U3600" t="s">
        <v>56</v>
      </c>
      <c r="V3600" t="s">
        <v>350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2862</v>
      </c>
      <c r="C3601">
        <v>22</v>
      </c>
      <c r="D3601">
        <v>121</v>
      </c>
      <c r="E3601">
        <v>0</v>
      </c>
      <c r="F3601">
        <v>182</v>
      </c>
      <c r="G3601" t="s">
        <v>14840</v>
      </c>
      <c r="H3601">
        <v>413</v>
      </c>
      <c r="I3601">
        <v>14545844</v>
      </c>
      <c r="J3601" t="s">
        <v>14635</v>
      </c>
      <c r="K3601" t="s">
        <v>6184</v>
      </c>
      <c r="L3601" t="s">
        <v>14841</v>
      </c>
      <c r="M3601">
        <v>4756</v>
      </c>
      <c r="N3601">
        <v>1284</v>
      </c>
      <c r="O3601" t="s">
        <v>4814</v>
      </c>
      <c r="P3601">
        <v>4</v>
      </c>
      <c r="Q3601" t="s">
        <v>14842</v>
      </c>
      <c r="R3601" t="s">
        <v>14843</v>
      </c>
      <c r="S3601">
        <v>38</v>
      </c>
      <c r="T3601" t="s">
        <v>37</v>
      </c>
      <c r="U3601" t="s">
        <v>38</v>
      </c>
      <c r="V3601" t="s">
        <v>350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14844</v>
      </c>
      <c r="C3602">
        <v>52</v>
      </c>
      <c r="D3602">
        <v>89</v>
      </c>
      <c r="E3602">
        <v>0</v>
      </c>
      <c r="F3602">
        <v>405</v>
      </c>
      <c r="G3602" t="s">
        <v>3362</v>
      </c>
      <c r="H3602">
        <v>555</v>
      </c>
      <c r="I3602">
        <v>13235267</v>
      </c>
      <c r="J3602" t="s">
        <v>1349</v>
      </c>
      <c r="K3602" t="s">
        <v>3329</v>
      </c>
      <c r="L3602" t="s">
        <v>14845</v>
      </c>
      <c r="M3602">
        <v>12339</v>
      </c>
      <c r="N3602">
        <v>1752</v>
      </c>
      <c r="O3602" t="s">
        <v>4942</v>
      </c>
      <c r="P3602">
        <v>2</v>
      </c>
      <c r="Q3602" t="s">
        <v>14846</v>
      </c>
      <c r="R3602" t="s">
        <v>14847</v>
      </c>
      <c r="S3602">
        <v>32</v>
      </c>
      <c r="T3602" t="s">
        <v>37</v>
      </c>
      <c r="U3602" t="s">
        <v>38</v>
      </c>
      <c r="V3602" t="s">
        <v>84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9290</v>
      </c>
      <c r="C3603">
        <v>63</v>
      </c>
      <c r="D3603">
        <v>86</v>
      </c>
      <c r="E3603">
        <v>472</v>
      </c>
      <c r="F3603">
        <v>64</v>
      </c>
      <c r="G3603" t="s">
        <v>14848</v>
      </c>
      <c r="H3603">
        <v>472</v>
      </c>
      <c r="I3603">
        <v>12674183</v>
      </c>
      <c r="J3603" t="s">
        <v>853</v>
      </c>
      <c r="K3603" t="s">
        <v>9290</v>
      </c>
      <c r="L3603" t="s">
        <v>14849</v>
      </c>
      <c r="M3603">
        <v>19774</v>
      </c>
      <c r="N3603">
        <v>773</v>
      </c>
      <c r="O3603" t="s">
        <v>14850</v>
      </c>
      <c r="P3603">
        <v>1</v>
      </c>
      <c r="Q3603" t="s">
        <v>14851</v>
      </c>
      <c r="R3603" t="s">
        <v>14852</v>
      </c>
      <c r="S3603">
        <v>70</v>
      </c>
      <c r="T3603" t="s">
        <v>37</v>
      </c>
      <c r="U3603" t="s">
        <v>1645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9010</v>
      </c>
      <c r="C3604">
        <v>97</v>
      </c>
      <c r="D3604">
        <v>91</v>
      </c>
      <c r="E3604">
        <v>378</v>
      </c>
      <c r="F3604">
        <v>345</v>
      </c>
      <c r="G3604" t="s">
        <v>9010</v>
      </c>
      <c r="H3604">
        <v>658</v>
      </c>
      <c r="I3604">
        <v>17508936</v>
      </c>
      <c r="J3604" t="s">
        <v>4205</v>
      </c>
      <c r="K3604" t="s">
        <v>1270</v>
      </c>
      <c r="L3604" t="s">
        <v>14853</v>
      </c>
      <c r="M3604">
        <v>22408</v>
      </c>
      <c r="N3604">
        <v>1660</v>
      </c>
      <c r="O3604" t="s">
        <v>13137</v>
      </c>
      <c r="P3604">
        <v>0</v>
      </c>
      <c r="Q3604" t="s">
        <v>14854</v>
      </c>
      <c r="R3604" t="s">
        <v>14855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2025</v>
      </c>
      <c r="C3605">
        <v>34</v>
      </c>
      <c r="D3605">
        <v>104</v>
      </c>
      <c r="E3605">
        <v>80</v>
      </c>
      <c r="F3605">
        <v>658</v>
      </c>
      <c r="G3605" t="s">
        <v>1223</v>
      </c>
      <c r="H3605">
        <v>8000</v>
      </c>
      <c r="I3605">
        <v>12793213</v>
      </c>
      <c r="J3605" t="s">
        <v>715</v>
      </c>
      <c r="K3605" t="s">
        <v>754</v>
      </c>
      <c r="L3605" t="s">
        <v>14856</v>
      </c>
      <c r="M3605">
        <v>18286</v>
      </c>
      <c r="N3605">
        <v>10430</v>
      </c>
      <c r="O3605" t="s">
        <v>2825</v>
      </c>
      <c r="P3605">
        <v>4</v>
      </c>
      <c r="Q3605" t="s">
        <v>14857</v>
      </c>
      <c r="R3605" t="s">
        <v>14858</v>
      </c>
      <c r="S3605">
        <v>73</v>
      </c>
      <c r="T3605" t="s">
        <v>37</v>
      </c>
      <c r="U3605" t="s">
        <v>38</v>
      </c>
      <c r="V3605" t="s">
        <v>350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10352</v>
      </c>
      <c r="H3606">
        <v>1000</v>
      </c>
      <c r="J3606" t="s">
        <v>939</v>
      </c>
      <c r="K3606" t="s">
        <v>254</v>
      </c>
      <c r="L3606" t="s">
        <v>14859</v>
      </c>
      <c r="M3606">
        <v>9277</v>
      </c>
      <c r="N3606">
        <v>4528</v>
      </c>
      <c r="O3606" t="s">
        <v>481</v>
      </c>
      <c r="P3606">
        <v>1</v>
      </c>
      <c r="Q3606" t="s">
        <v>14860</v>
      </c>
      <c r="R3606" t="s">
        <v>14861</v>
      </c>
      <c r="S3606">
        <v>44</v>
      </c>
      <c r="T3606" t="s">
        <v>37</v>
      </c>
      <c r="U3606" t="s">
        <v>56</v>
      </c>
      <c r="V3606" t="s">
        <v>589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3653</v>
      </c>
      <c r="C3607">
        <v>88</v>
      </c>
      <c r="D3607">
        <v>99</v>
      </c>
      <c r="E3607">
        <v>29</v>
      </c>
      <c r="F3607">
        <v>161</v>
      </c>
      <c r="G3607" t="s">
        <v>1543</v>
      </c>
      <c r="H3607">
        <v>711</v>
      </c>
      <c r="I3607">
        <v>11883495</v>
      </c>
      <c r="J3607" t="s">
        <v>1170</v>
      </c>
      <c r="K3607" t="s">
        <v>316</v>
      </c>
      <c r="L3607" t="s">
        <v>14862</v>
      </c>
      <c r="M3607">
        <v>52805</v>
      </c>
      <c r="N3607">
        <v>1462</v>
      </c>
      <c r="O3607" t="s">
        <v>14863</v>
      </c>
      <c r="P3607">
        <v>1</v>
      </c>
      <c r="Q3607" t="s">
        <v>14864</v>
      </c>
      <c r="R3607" t="s">
        <v>14865</v>
      </c>
      <c r="S3607">
        <v>278</v>
      </c>
      <c r="T3607" t="s">
        <v>37</v>
      </c>
      <c r="U3607" t="s">
        <v>56</v>
      </c>
      <c r="V3607" t="s">
        <v>350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14866</v>
      </c>
      <c r="C3608">
        <v>25</v>
      </c>
      <c r="D3608">
        <v>98</v>
      </c>
      <c r="E3608">
        <v>38</v>
      </c>
      <c r="F3608">
        <v>360</v>
      </c>
      <c r="G3608" t="s">
        <v>1752</v>
      </c>
      <c r="H3608">
        <v>1000</v>
      </c>
      <c r="I3608">
        <v>11797927</v>
      </c>
      <c r="J3608" t="s">
        <v>10624</v>
      </c>
      <c r="K3608" t="s">
        <v>10939</v>
      </c>
      <c r="L3608" t="s">
        <v>14867</v>
      </c>
      <c r="M3608">
        <v>4582</v>
      </c>
      <c r="N3608">
        <v>3221</v>
      </c>
      <c r="O3608" t="s">
        <v>14868</v>
      </c>
      <c r="P3608">
        <v>0</v>
      </c>
      <c r="Q3608" t="s">
        <v>14869</v>
      </c>
      <c r="R3608" t="s">
        <v>14870</v>
      </c>
      <c r="S3608">
        <v>52</v>
      </c>
      <c r="T3608" t="s">
        <v>37</v>
      </c>
      <c r="U3608" t="s">
        <v>38</v>
      </c>
      <c r="V3608" t="s">
        <v>350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2015</v>
      </c>
      <c r="C3609">
        <v>252</v>
      </c>
      <c r="D3609">
        <v>121</v>
      </c>
      <c r="E3609">
        <v>162</v>
      </c>
      <c r="F3609">
        <v>25</v>
      </c>
      <c r="G3609" t="s">
        <v>1541</v>
      </c>
      <c r="H3609">
        <v>1000</v>
      </c>
      <c r="I3609">
        <v>17605861</v>
      </c>
      <c r="J3609" t="s">
        <v>3789</v>
      </c>
      <c r="K3609" t="s">
        <v>983</v>
      </c>
      <c r="L3609" t="s">
        <v>14871</v>
      </c>
      <c r="M3609">
        <v>145580</v>
      </c>
      <c r="N3609">
        <v>1184</v>
      </c>
      <c r="O3609" t="s">
        <v>14872</v>
      </c>
      <c r="P3609">
        <v>1</v>
      </c>
      <c r="Q3609" t="s">
        <v>14873</v>
      </c>
      <c r="R3609" t="s">
        <v>14874</v>
      </c>
      <c r="S3609">
        <v>351</v>
      </c>
      <c r="T3609" t="s">
        <v>37</v>
      </c>
      <c r="U3609" t="s">
        <v>56</v>
      </c>
      <c r="V3609" t="s">
        <v>350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14875</v>
      </c>
      <c r="C3610">
        <v>137</v>
      </c>
      <c r="D3610">
        <v>96</v>
      </c>
      <c r="E3610">
        <v>2</v>
      </c>
      <c r="F3610">
        <v>120</v>
      </c>
      <c r="G3610" t="s">
        <v>14876</v>
      </c>
      <c r="H3610">
        <v>742</v>
      </c>
      <c r="I3610">
        <v>11642254</v>
      </c>
      <c r="J3610" t="s">
        <v>3330</v>
      </c>
      <c r="K3610" t="s">
        <v>7965</v>
      </c>
      <c r="L3610" t="s">
        <v>14877</v>
      </c>
      <c r="M3610">
        <v>22929</v>
      </c>
      <c r="N3610">
        <v>1308</v>
      </c>
      <c r="O3610" t="s">
        <v>880</v>
      </c>
      <c r="P3610">
        <v>1</v>
      </c>
      <c r="Q3610" t="s">
        <v>14878</v>
      </c>
      <c r="R3610" t="s">
        <v>14879</v>
      </c>
      <c r="S3610">
        <v>287</v>
      </c>
      <c r="T3610" t="s">
        <v>37</v>
      </c>
      <c r="U3610" t="s">
        <v>38</v>
      </c>
      <c r="V3610" t="s">
        <v>5120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6948</v>
      </c>
      <c r="C3611">
        <v>231</v>
      </c>
      <c r="D3611">
        <v>99</v>
      </c>
      <c r="E3611">
        <v>0</v>
      </c>
      <c r="F3611">
        <v>84</v>
      </c>
      <c r="G3611" t="s">
        <v>14880</v>
      </c>
      <c r="H3611">
        <v>11000</v>
      </c>
      <c r="I3611">
        <v>9203192</v>
      </c>
      <c r="J3611" t="s">
        <v>6979</v>
      </c>
      <c r="K3611" t="s">
        <v>386</v>
      </c>
      <c r="L3611" t="s">
        <v>14881</v>
      </c>
      <c r="M3611">
        <v>45396</v>
      </c>
      <c r="N3611">
        <v>11328</v>
      </c>
      <c r="O3611" t="s">
        <v>14882</v>
      </c>
      <c r="P3611">
        <v>1</v>
      </c>
      <c r="Q3611" t="s">
        <v>14883</v>
      </c>
      <c r="R3611" t="s">
        <v>14884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14885</v>
      </c>
      <c r="C3612">
        <v>9</v>
      </c>
      <c r="D3612">
        <v>42</v>
      </c>
      <c r="E3612">
        <v>0</v>
      </c>
      <c r="G3612" t="s">
        <v>14886</v>
      </c>
      <c r="H3612">
        <v>844</v>
      </c>
      <c r="I3612">
        <v>7518876</v>
      </c>
      <c r="J3612" t="s">
        <v>14887</v>
      </c>
      <c r="K3612" t="s">
        <v>1514</v>
      </c>
      <c r="L3612" t="s">
        <v>14888</v>
      </c>
      <c r="M3612">
        <v>172</v>
      </c>
      <c r="N3612">
        <v>844</v>
      </c>
      <c r="P3612">
        <v>0</v>
      </c>
      <c r="Q3612" t="s">
        <v>14889</v>
      </c>
      <c r="R3612" t="s">
        <v>14890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8804</v>
      </c>
      <c r="C3613">
        <v>115</v>
      </c>
      <c r="D3613">
        <v>122</v>
      </c>
      <c r="E3613">
        <v>0</v>
      </c>
      <c r="F3613">
        <v>221</v>
      </c>
      <c r="G3613" t="s">
        <v>12361</v>
      </c>
      <c r="H3613">
        <v>697</v>
      </c>
      <c r="I3613">
        <v>8596914</v>
      </c>
      <c r="J3613" t="s">
        <v>760</v>
      </c>
      <c r="K3613" t="s">
        <v>1398</v>
      </c>
      <c r="L3613" t="s">
        <v>14891</v>
      </c>
      <c r="M3613">
        <v>23023</v>
      </c>
      <c r="N3613">
        <v>1517</v>
      </c>
      <c r="O3613" t="s">
        <v>14892</v>
      </c>
      <c r="P3613">
        <v>0</v>
      </c>
      <c r="Q3613" t="s">
        <v>14893</v>
      </c>
      <c r="R3613" t="s">
        <v>14894</v>
      </c>
      <c r="S3613">
        <v>148</v>
      </c>
      <c r="T3613" t="s">
        <v>37</v>
      </c>
      <c r="U3613" t="s">
        <v>38</v>
      </c>
      <c r="V3613" t="s">
        <v>350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14895</v>
      </c>
      <c r="C3614">
        <v>67</v>
      </c>
      <c r="D3614">
        <v>101</v>
      </c>
      <c r="E3614">
        <v>112</v>
      </c>
      <c r="F3614">
        <v>612</v>
      </c>
      <c r="G3614" t="s">
        <v>1214</v>
      </c>
      <c r="H3614">
        <v>1000</v>
      </c>
      <c r="I3614">
        <v>6851636</v>
      </c>
      <c r="J3614" t="s">
        <v>715</v>
      </c>
      <c r="K3614" t="s">
        <v>446</v>
      </c>
      <c r="L3614" t="s">
        <v>14896</v>
      </c>
      <c r="M3614">
        <v>13010</v>
      </c>
      <c r="N3614">
        <v>2697</v>
      </c>
      <c r="O3614" t="s">
        <v>1076</v>
      </c>
      <c r="P3614">
        <v>5</v>
      </c>
      <c r="Q3614" t="s">
        <v>14897</v>
      </c>
      <c r="R3614" t="s">
        <v>14898</v>
      </c>
      <c r="S3614">
        <v>182</v>
      </c>
      <c r="T3614" t="s">
        <v>37</v>
      </c>
      <c r="U3614" t="s">
        <v>38</v>
      </c>
      <c r="V3614" t="s">
        <v>350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14899</v>
      </c>
      <c r="C3615">
        <v>216</v>
      </c>
      <c r="D3615">
        <v>102</v>
      </c>
      <c r="E3615">
        <v>49</v>
      </c>
      <c r="F3615">
        <v>10000</v>
      </c>
      <c r="G3615" t="s">
        <v>383</v>
      </c>
      <c r="H3615">
        <v>24000</v>
      </c>
      <c r="I3615">
        <v>11434867</v>
      </c>
      <c r="J3615" t="s">
        <v>1429</v>
      </c>
      <c r="K3615" t="s">
        <v>74</v>
      </c>
      <c r="L3615" t="s">
        <v>14900</v>
      </c>
      <c r="M3615">
        <v>59637</v>
      </c>
      <c r="N3615">
        <v>51355</v>
      </c>
      <c r="O3615" t="s">
        <v>202</v>
      </c>
      <c r="P3615">
        <v>1</v>
      </c>
      <c r="Q3615" t="s">
        <v>14901</v>
      </c>
      <c r="R3615" t="s">
        <v>14902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14903</v>
      </c>
      <c r="C3616">
        <v>133</v>
      </c>
      <c r="D3616">
        <v>84</v>
      </c>
      <c r="E3616">
        <v>4</v>
      </c>
      <c r="F3616">
        <v>546</v>
      </c>
      <c r="G3616" t="s">
        <v>1012</v>
      </c>
      <c r="H3616">
        <v>8000</v>
      </c>
      <c r="I3616">
        <v>5895238</v>
      </c>
      <c r="J3616" t="s">
        <v>2271</v>
      </c>
      <c r="K3616" t="s">
        <v>645</v>
      </c>
      <c r="L3616" t="s">
        <v>14904</v>
      </c>
      <c r="M3616">
        <v>17169</v>
      </c>
      <c r="N3616">
        <v>10123</v>
      </c>
      <c r="O3616" t="s">
        <v>14905</v>
      </c>
      <c r="P3616">
        <v>1</v>
      </c>
      <c r="Q3616" t="s">
        <v>14906</v>
      </c>
      <c r="R3616" t="s">
        <v>14907</v>
      </c>
      <c r="S3616">
        <v>70</v>
      </c>
      <c r="T3616" t="s">
        <v>1265</v>
      </c>
      <c r="U3616" t="s">
        <v>38</v>
      </c>
      <c r="V3616" t="s">
        <v>350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14908</v>
      </c>
      <c r="C3617">
        <v>149</v>
      </c>
      <c r="D3617">
        <v>104</v>
      </c>
      <c r="E3617">
        <v>20</v>
      </c>
      <c r="F3617">
        <v>130</v>
      </c>
      <c r="G3617" t="s">
        <v>1062</v>
      </c>
      <c r="H3617">
        <v>3000</v>
      </c>
      <c r="I3617">
        <v>6670712</v>
      </c>
      <c r="J3617" t="s">
        <v>1188</v>
      </c>
      <c r="K3617" t="s">
        <v>11644</v>
      </c>
      <c r="L3617" t="s">
        <v>14909</v>
      </c>
      <c r="M3617">
        <v>27301</v>
      </c>
      <c r="N3617">
        <v>3825</v>
      </c>
      <c r="O3617" t="s">
        <v>14910</v>
      </c>
      <c r="P3617">
        <v>6</v>
      </c>
      <c r="Q3617" t="s">
        <v>14911</v>
      </c>
      <c r="R3617" t="s">
        <v>14912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14913</v>
      </c>
      <c r="C3618">
        <v>261</v>
      </c>
      <c r="D3618">
        <v>96</v>
      </c>
      <c r="E3618">
        <v>51</v>
      </c>
      <c r="F3618">
        <v>28</v>
      </c>
      <c r="G3618" t="s">
        <v>6018</v>
      </c>
      <c r="H3618">
        <v>3000</v>
      </c>
      <c r="I3618">
        <v>5359774</v>
      </c>
      <c r="J3618" t="s">
        <v>3753</v>
      </c>
      <c r="K3618" t="s">
        <v>172</v>
      </c>
      <c r="L3618" t="s">
        <v>14914</v>
      </c>
      <c r="M3618">
        <v>64794</v>
      </c>
      <c r="N3618">
        <v>3569</v>
      </c>
      <c r="O3618" t="s">
        <v>14915</v>
      </c>
      <c r="P3618">
        <v>0</v>
      </c>
      <c r="Q3618" t="s">
        <v>14916</v>
      </c>
      <c r="R3618" t="s">
        <v>14917</v>
      </c>
      <c r="S3618">
        <v>131</v>
      </c>
      <c r="T3618" t="s">
        <v>37</v>
      </c>
      <c r="U3618" t="s">
        <v>5773</v>
      </c>
      <c r="V3618" t="s">
        <v>350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14918</v>
      </c>
      <c r="C3619">
        <v>42</v>
      </c>
      <c r="D3619">
        <v>94</v>
      </c>
      <c r="E3619">
        <v>0</v>
      </c>
      <c r="F3619">
        <v>664</v>
      </c>
      <c r="G3619" t="s">
        <v>5359</v>
      </c>
      <c r="H3619">
        <v>1000</v>
      </c>
      <c r="I3619">
        <v>4693919</v>
      </c>
      <c r="J3619" t="s">
        <v>809</v>
      </c>
      <c r="K3619" t="s">
        <v>5353</v>
      </c>
      <c r="L3619" t="s">
        <v>14919</v>
      </c>
      <c r="M3619">
        <v>11011</v>
      </c>
      <c r="N3619">
        <v>4484</v>
      </c>
      <c r="O3619" t="s">
        <v>1721</v>
      </c>
      <c r="P3619">
        <v>0</v>
      </c>
      <c r="Q3619" t="s">
        <v>14920</v>
      </c>
      <c r="R3619" t="s">
        <v>14921</v>
      </c>
      <c r="S3619">
        <v>78</v>
      </c>
      <c r="T3619" t="s">
        <v>37</v>
      </c>
      <c r="U3619" t="s">
        <v>38</v>
      </c>
      <c r="V3619" t="s">
        <v>350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4510</v>
      </c>
      <c r="C3620">
        <v>152</v>
      </c>
      <c r="D3620">
        <v>90</v>
      </c>
      <c r="E3620">
        <v>0</v>
      </c>
      <c r="F3620">
        <v>826</v>
      </c>
      <c r="G3620" t="s">
        <v>1717</v>
      </c>
      <c r="H3620">
        <v>4000</v>
      </c>
      <c r="I3620">
        <v>4859475</v>
      </c>
      <c r="J3620" t="s">
        <v>151</v>
      </c>
      <c r="K3620" t="s">
        <v>76</v>
      </c>
      <c r="L3620" t="s">
        <v>14922</v>
      </c>
      <c r="M3620">
        <v>116910</v>
      </c>
      <c r="N3620">
        <v>7103</v>
      </c>
      <c r="O3620" t="s">
        <v>672</v>
      </c>
      <c r="P3620">
        <v>0</v>
      </c>
      <c r="Q3620" t="s">
        <v>14923</v>
      </c>
      <c r="R3620" t="s">
        <v>14924</v>
      </c>
      <c r="S3620">
        <v>520</v>
      </c>
      <c r="T3620" t="s">
        <v>37</v>
      </c>
      <c r="U3620" t="s">
        <v>38</v>
      </c>
      <c r="V3620" t="s">
        <v>350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11745</v>
      </c>
      <c r="C3621">
        <v>64</v>
      </c>
      <c r="D3621">
        <v>97</v>
      </c>
      <c r="E3621">
        <v>39</v>
      </c>
      <c r="F3621">
        <v>286</v>
      </c>
      <c r="G3621" t="s">
        <v>14925</v>
      </c>
      <c r="H3621">
        <v>1000</v>
      </c>
      <c r="I3621">
        <v>4595000</v>
      </c>
      <c r="J3621" t="s">
        <v>3574</v>
      </c>
      <c r="K3621" t="s">
        <v>254</v>
      </c>
      <c r="L3621" t="s">
        <v>14926</v>
      </c>
      <c r="M3621">
        <v>13892</v>
      </c>
      <c r="N3621">
        <v>2103</v>
      </c>
      <c r="O3621" t="s">
        <v>6098</v>
      </c>
      <c r="P3621">
        <v>4</v>
      </c>
      <c r="Q3621" t="s">
        <v>14927</v>
      </c>
      <c r="R3621" t="s">
        <v>14928</v>
      </c>
      <c r="S3621">
        <v>160</v>
      </c>
      <c r="T3621" t="s">
        <v>37</v>
      </c>
      <c r="U3621" t="s">
        <v>56</v>
      </c>
      <c r="V3621" t="s">
        <v>350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14929</v>
      </c>
      <c r="C3622">
        <v>76</v>
      </c>
      <c r="D3622">
        <v>90</v>
      </c>
      <c r="E3622">
        <v>138</v>
      </c>
      <c r="F3622">
        <v>263</v>
      </c>
      <c r="G3622" t="s">
        <v>14930</v>
      </c>
      <c r="H3622">
        <v>373</v>
      </c>
      <c r="I3622">
        <v>4542775</v>
      </c>
      <c r="J3622" t="s">
        <v>816</v>
      </c>
      <c r="K3622" t="s">
        <v>14931</v>
      </c>
      <c r="L3622" t="s">
        <v>14932</v>
      </c>
      <c r="M3622">
        <v>18313</v>
      </c>
      <c r="N3622">
        <v>1831</v>
      </c>
      <c r="O3622" t="s">
        <v>14933</v>
      </c>
      <c r="P3622">
        <v>2</v>
      </c>
      <c r="Q3622" t="s">
        <v>14934</v>
      </c>
      <c r="R3622" t="s">
        <v>14935</v>
      </c>
      <c r="S3622">
        <v>73</v>
      </c>
      <c r="T3622" t="s">
        <v>37</v>
      </c>
      <c r="U3622" t="s">
        <v>38</v>
      </c>
      <c r="V3622" t="s">
        <v>350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14936</v>
      </c>
      <c r="C3623">
        <v>149</v>
      </c>
      <c r="D3623">
        <v>106</v>
      </c>
      <c r="E3623">
        <v>0</v>
      </c>
      <c r="F3623">
        <v>379</v>
      </c>
      <c r="G3623" t="s">
        <v>462</v>
      </c>
      <c r="H3623">
        <v>17000</v>
      </c>
      <c r="I3623">
        <v>3588432</v>
      </c>
      <c r="J3623" t="s">
        <v>1188</v>
      </c>
      <c r="K3623" t="s">
        <v>613</v>
      </c>
      <c r="L3623" t="s">
        <v>14937</v>
      </c>
      <c r="M3623">
        <v>29341</v>
      </c>
      <c r="N3623">
        <v>18947</v>
      </c>
      <c r="O3623" t="s">
        <v>2017</v>
      </c>
      <c r="P3623">
        <v>4</v>
      </c>
      <c r="Q3623" t="s">
        <v>14938</v>
      </c>
      <c r="R3623" t="s">
        <v>14939</v>
      </c>
      <c r="S3623">
        <v>93</v>
      </c>
      <c r="T3623" t="s">
        <v>37</v>
      </c>
      <c r="U3623" t="s">
        <v>38</v>
      </c>
      <c r="V3623" t="s">
        <v>350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14940</v>
      </c>
      <c r="C3624">
        <v>35</v>
      </c>
      <c r="D3624">
        <v>96</v>
      </c>
      <c r="E3624">
        <v>3</v>
      </c>
      <c r="F3624">
        <v>353</v>
      </c>
      <c r="G3624" t="s">
        <v>2425</v>
      </c>
      <c r="H3624">
        <v>4000</v>
      </c>
      <c r="I3624">
        <v>4394936</v>
      </c>
      <c r="J3624" t="s">
        <v>1170</v>
      </c>
      <c r="K3624" t="s">
        <v>1161</v>
      </c>
      <c r="L3624" t="s">
        <v>14941</v>
      </c>
      <c r="M3624">
        <v>11439</v>
      </c>
      <c r="N3624">
        <v>5668</v>
      </c>
      <c r="O3624" t="s">
        <v>14942</v>
      </c>
      <c r="P3624">
        <v>1</v>
      </c>
      <c r="Q3624" t="s">
        <v>14943</v>
      </c>
      <c r="R3624" t="s">
        <v>14944</v>
      </c>
      <c r="S3624">
        <v>190</v>
      </c>
      <c r="T3624" t="s">
        <v>37</v>
      </c>
      <c r="U3624" t="s">
        <v>435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14945</v>
      </c>
      <c r="H3625">
        <v>937</v>
      </c>
      <c r="J3625" t="s">
        <v>1357</v>
      </c>
      <c r="K3625" t="s">
        <v>6788</v>
      </c>
      <c r="L3625" t="s">
        <v>14946</v>
      </c>
      <c r="M3625">
        <v>55524</v>
      </c>
      <c r="N3625">
        <v>3318</v>
      </c>
      <c r="O3625" t="s">
        <v>3536</v>
      </c>
      <c r="P3625">
        <v>1</v>
      </c>
      <c r="Q3625" t="s">
        <v>14947</v>
      </c>
      <c r="R3625" t="s">
        <v>14948</v>
      </c>
      <c r="S3625">
        <v>315</v>
      </c>
      <c r="T3625" t="s">
        <v>37</v>
      </c>
      <c r="U3625" t="s">
        <v>38</v>
      </c>
      <c r="V3625" t="s">
        <v>589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14949</v>
      </c>
      <c r="C3626">
        <v>108</v>
      </c>
      <c r="D3626">
        <v>95</v>
      </c>
      <c r="E3626">
        <v>263</v>
      </c>
      <c r="F3626">
        <v>179</v>
      </c>
      <c r="G3626" t="s">
        <v>14950</v>
      </c>
      <c r="H3626">
        <v>263</v>
      </c>
      <c r="I3626">
        <v>3029081</v>
      </c>
      <c r="J3626" t="s">
        <v>1144</v>
      </c>
      <c r="K3626" t="s">
        <v>14949</v>
      </c>
      <c r="L3626" t="s">
        <v>14951</v>
      </c>
      <c r="M3626">
        <v>26300</v>
      </c>
      <c r="N3626">
        <v>993</v>
      </c>
      <c r="O3626" t="s">
        <v>5789</v>
      </c>
      <c r="P3626">
        <v>0</v>
      </c>
      <c r="Q3626" t="s">
        <v>14952</v>
      </c>
      <c r="R3626" t="s">
        <v>14953</v>
      </c>
      <c r="S3626">
        <v>231</v>
      </c>
      <c r="T3626" t="s">
        <v>37</v>
      </c>
      <c r="U3626" t="s">
        <v>38</v>
      </c>
      <c r="V3626" t="s">
        <v>350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10234</v>
      </c>
      <c r="C3627">
        <v>17</v>
      </c>
      <c r="D3627">
        <v>99</v>
      </c>
      <c r="E3627">
        <v>23</v>
      </c>
      <c r="F3627">
        <v>82</v>
      </c>
      <c r="G3627" t="s">
        <v>14954</v>
      </c>
      <c r="H3627">
        <v>97</v>
      </c>
      <c r="I3627">
        <v>3273588</v>
      </c>
      <c r="J3627" t="s">
        <v>439</v>
      </c>
      <c r="K3627" t="s">
        <v>6761</v>
      </c>
      <c r="L3627" t="s">
        <v>14955</v>
      </c>
      <c r="M3627">
        <v>4195</v>
      </c>
      <c r="N3627">
        <v>382</v>
      </c>
      <c r="O3627" t="s">
        <v>14956</v>
      </c>
      <c r="P3627">
        <v>1</v>
      </c>
      <c r="Q3627" t="s">
        <v>14957</v>
      </c>
      <c r="R3627" t="s">
        <v>14958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14959</v>
      </c>
      <c r="C3628">
        <v>12</v>
      </c>
      <c r="D3628">
        <v>93</v>
      </c>
      <c r="E3628">
        <v>10</v>
      </c>
      <c r="F3628">
        <v>34</v>
      </c>
      <c r="G3628" t="s">
        <v>14960</v>
      </c>
      <c r="H3628">
        <v>397</v>
      </c>
      <c r="J3628" t="s">
        <v>3918</v>
      </c>
      <c r="K3628" t="s">
        <v>14961</v>
      </c>
      <c r="L3628" t="s">
        <v>14962</v>
      </c>
      <c r="M3628">
        <v>522</v>
      </c>
      <c r="N3628">
        <v>546</v>
      </c>
      <c r="O3628" t="s">
        <v>14963</v>
      </c>
      <c r="P3628">
        <v>0</v>
      </c>
      <c r="Q3628" t="s">
        <v>14964</v>
      </c>
      <c r="R3628" t="s">
        <v>14965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8934</v>
      </c>
      <c r="C3629">
        <v>129</v>
      </c>
      <c r="D3629">
        <v>99</v>
      </c>
      <c r="E3629">
        <v>53</v>
      </c>
      <c r="F3629">
        <v>491</v>
      </c>
      <c r="G3629" t="s">
        <v>532</v>
      </c>
      <c r="H3629">
        <v>4000</v>
      </c>
      <c r="I3629">
        <v>2207975</v>
      </c>
      <c r="J3629" t="s">
        <v>4305</v>
      </c>
      <c r="K3629" t="s">
        <v>722</v>
      </c>
      <c r="L3629" t="s">
        <v>14966</v>
      </c>
      <c r="M3629">
        <v>28855</v>
      </c>
      <c r="N3629">
        <v>8297</v>
      </c>
      <c r="O3629" t="s">
        <v>5724</v>
      </c>
      <c r="P3629">
        <v>0</v>
      </c>
      <c r="Q3629" t="s">
        <v>14967</v>
      </c>
      <c r="R3629" t="s">
        <v>14968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14969</v>
      </c>
      <c r="C3630">
        <v>84</v>
      </c>
      <c r="D3630">
        <v>95</v>
      </c>
      <c r="E3630">
        <v>8</v>
      </c>
      <c r="F3630">
        <v>15</v>
      </c>
      <c r="G3630" t="s">
        <v>14970</v>
      </c>
      <c r="H3630">
        <v>244</v>
      </c>
      <c r="I3630">
        <v>2025238</v>
      </c>
      <c r="J3630" t="s">
        <v>3102</v>
      </c>
      <c r="K3630" t="s">
        <v>1482</v>
      </c>
      <c r="L3630" t="s">
        <v>14971</v>
      </c>
      <c r="M3630">
        <v>9589</v>
      </c>
      <c r="N3630">
        <v>489</v>
      </c>
      <c r="O3630" t="s">
        <v>14972</v>
      </c>
      <c r="P3630">
        <v>3</v>
      </c>
      <c r="Q3630" t="s">
        <v>14973</v>
      </c>
      <c r="R3630" t="s">
        <v>14974</v>
      </c>
      <c r="S3630">
        <v>105</v>
      </c>
      <c r="T3630" t="s">
        <v>37</v>
      </c>
      <c r="U3630" t="s">
        <v>38</v>
      </c>
      <c r="V3630" t="s">
        <v>350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14975</v>
      </c>
      <c r="C3631">
        <v>61</v>
      </c>
      <c r="D3631">
        <v>84</v>
      </c>
      <c r="E3631">
        <v>5</v>
      </c>
      <c r="F3631">
        <v>152</v>
      </c>
      <c r="G3631" t="s">
        <v>13989</v>
      </c>
      <c r="H3631">
        <v>944</v>
      </c>
      <c r="I3631">
        <v>1028337</v>
      </c>
      <c r="J3631" t="s">
        <v>1861</v>
      </c>
      <c r="K3631" t="s">
        <v>1921</v>
      </c>
      <c r="L3631" t="s">
        <v>14976</v>
      </c>
      <c r="M3631">
        <v>3413</v>
      </c>
      <c r="N3631">
        <v>1407</v>
      </c>
      <c r="O3631" t="s">
        <v>14977</v>
      </c>
      <c r="P3631">
        <v>2</v>
      </c>
      <c r="Q3631" t="s">
        <v>14978</v>
      </c>
      <c r="R3631" t="s">
        <v>14979</v>
      </c>
      <c r="S3631">
        <v>78</v>
      </c>
      <c r="T3631" t="s">
        <v>37</v>
      </c>
      <c r="U3631" t="s">
        <v>38</v>
      </c>
      <c r="V3631" t="s">
        <v>350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14980</v>
      </c>
      <c r="C3632">
        <v>147</v>
      </c>
      <c r="D3632">
        <v>144</v>
      </c>
      <c r="E3632">
        <v>541</v>
      </c>
      <c r="F3632">
        <v>242</v>
      </c>
      <c r="G3632" t="s">
        <v>14981</v>
      </c>
      <c r="H3632">
        <v>682</v>
      </c>
      <c r="J3632" t="s">
        <v>106</v>
      </c>
      <c r="K3632" t="s">
        <v>14982</v>
      </c>
      <c r="L3632" t="s">
        <v>14983</v>
      </c>
      <c r="M3632">
        <v>63192</v>
      </c>
      <c r="N3632">
        <v>2379</v>
      </c>
      <c r="O3632" t="s">
        <v>14984</v>
      </c>
      <c r="P3632">
        <v>1</v>
      </c>
      <c r="Q3632" t="s">
        <v>14985</v>
      </c>
      <c r="R3632" t="s">
        <v>14986</v>
      </c>
      <c r="S3632">
        <v>287</v>
      </c>
      <c r="T3632" t="s">
        <v>37</v>
      </c>
      <c r="U3632" t="s">
        <v>38</v>
      </c>
      <c r="V3632" t="s">
        <v>350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5983</v>
      </c>
      <c r="C3633">
        <v>147</v>
      </c>
      <c r="D3633">
        <v>99</v>
      </c>
      <c r="E3633">
        <v>129</v>
      </c>
      <c r="F3633">
        <v>362</v>
      </c>
      <c r="G3633" t="s">
        <v>4646</v>
      </c>
      <c r="H3633">
        <v>976</v>
      </c>
      <c r="I3633">
        <v>2077046</v>
      </c>
      <c r="J3633" t="s">
        <v>715</v>
      </c>
      <c r="K3633" t="s">
        <v>4556</v>
      </c>
      <c r="L3633" t="s">
        <v>14987</v>
      </c>
      <c r="M3633">
        <v>27266</v>
      </c>
      <c r="N3633">
        <v>2748</v>
      </c>
      <c r="O3633" t="s">
        <v>6170</v>
      </c>
      <c r="P3633">
        <v>2</v>
      </c>
      <c r="Q3633" t="s">
        <v>14988</v>
      </c>
      <c r="R3633" t="s">
        <v>14989</v>
      </c>
      <c r="S3633">
        <v>75</v>
      </c>
      <c r="T3633" t="s">
        <v>37</v>
      </c>
      <c r="U3633" t="s">
        <v>38</v>
      </c>
      <c r="V3633" t="s">
        <v>350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424</v>
      </c>
      <c r="B3634" t="s">
        <v>14990</v>
      </c>
      <c r="C3634">
        <v>23</v>
      </c>
      <c r="D3634">
        <v>110</v>
      </c>
      <c r="E3634">
        <v>735</v>
      </c>
      <c r="F3634">
        <v>20</v>
      </c>
      <c r="G3634" t="s">
        <v>14991</v>
      </c>
      <c r="H3634">
        <v>187</v>
      </c>
      <c r="J3634" t="s">
        <v>14992</v>
      </c>
      <c r="K3634" t="s">
        <v>14993</v>
      </c>
      <c r="L3634" t="s">
        <v>14994</v>
      </c>
      <c r="M3634">
        <v>11623</v>
      </c>
      <c r="N3634">
        <v>297</v>
      </c>
      <c r="O3634" t="s">
        <v>14995</v>
      </c>
      <c r="P3634">
        <v>2</v>
      </c>
      <c r="Q3634" t="s">
        <v>14996</v>
      </c>
      <c r="R3634" t="s">
        <v>14997</v>
      </c>
      <c r="S3634">
        <v>50</v>
      </c>
      <c r="T3634" t="s">
        <v>37</v>
      </c>
      <c r="U3634" t="s">
        <v>56</v>
      </c>
      <c r="V3634" t="s">
        <v>84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14441</v>
      </c>
      <c r="C3635">
        <v>75</v>
      </c>
      <c r="D3635">
        <v>97</v>
      </c>
      <c r="E3635">
        <v>159</v>
      </c>
      <c r="F3635">
        <v>53</v>
      </c>
      <c r="G3635" t="s">
        <v>14998</v>
      </c>
      <c r="H3635">
        <v>631</v>
      </c>
      <c r="I3635">
        <v>267194</v>
      </c>
      <c r="J3635" t="s">
        <v>1473</v>
      </c>
      <c r="K3635" t="s">
        <v>67</v>
      </c>
      <c r="L3635" t="s">
        <v>14999</v>
      </c>
      <c r="M3635">
        <v>6906</v>
      </c>
      <c r="N3635">
        <v>841</v>
      </c>
      <c r="O3635" t="s">
        <v>15000</v>
      </c>
      <c r="P3635">
        <v>0</v>
      </c>
      <c r="Q3635" t="s">
        <v>15001</v>
      </c>
      <c r="R3635" t="s">
        <v>15002</v>
      </c>
      <c r="S3635">
        <v>111</v>
      </c>
      <c r="T3635" t="s">
        <v>37</v>
      </c>
      <c r="U3635" t="s">
        <v>56</v>
      </c>
      <c r="V3635" t="s">
        <v>350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15003</v>
      </c>
      <c r="C3636">
        <v>17</v>
      </c>
      <c r="D3636">
        <v>107</v>
      </c>
      <c r="E3636">
        <v>0</v>
      </c>
      <c r="F3636">
        <v>284</v>
      </c>
      <c r="G3636" t="s">
        <v>3570</v>
      </c>
      <c r="H3636">
        <v>721</v>
      </c>
      <c r="I3636">
        <v>869325</v>
      </c>
      <c r="J3636" t="s">
        <v>31</v>
      </c>
      <c r="K3636" t="s">
        <v>15004</v>
      </c>
      <c r="L3636" t="s">
        <v>15005</v>
      </c>
      <c r="M3636">
        <v>2281</v>
      </c>
      <c r="N3636">
        <v>2000</v>
      </c>
      <c r="O3636" t="s">
        <v>15006</v>
      </c>
      <c r="P3636">
        <v>2</v>
      </c>
      <c r="Q3636" t="s">
        <v>15007</v>
      </c>
      <c r="R3636" t="s">
        <v>15008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15009</v>
      </c>
      <c r="C3637">
        <v>16</v>
      </c>
      <c r="D3637">
        <v>90</v>
      </c>
      <c r="E3637">
        <v>11</v>
      </c>
      <c r="F3637">
        <v>316</v>
      </c>
      <c r="G3637" t="s">
        <v>15010</v>
      </c>
      <c r="H3637">
        <v>767</v>
      </c>
      <c r="I3637">
        <v>399611</v>
      </c>
      <c r="J3637" t="s">
        <v>795</v>
      </c>
      <c r="K3637" t="s">
        <v>4232</v>
      </c>
      <c r="L3637" t="s">
        <v>15011</v>
      </c>
      <c r="M3637">
        <v>1245</v>
      </c>
      <c r="N3637">
        <v>2370</v>
      </c>
      <c r="O3637" t="s">
        <v>15012</v>
      </c>
      <c r="P3637">
        <v>2</v>
      </c>
      <c r="Q3637" t="s">
        <v>15013</v>
      </c>
      <c r="R3637" t="s">
        <v>15014</v>
      </c>
      <c r="S3637">
        <v>29</v>
      </c>
      <c r="T3637" t="s">
        <v>37</v>
      </c>
      <c r="U3637" t="s">
        <v>38</v>
      </c>
      <c r="V3637" t="s">
        <v>84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13098</v>
      </c>
      <c r="C3638">
        <v>60</v>
      </c>
      <c r="D3638">
        <v>104</v>
      </c>
      <c r="E3638">
        <v>324</v>
      </c>
      <c r="F3638">
        <v>27</v>
      </c>
      <c r="G3638" t="s">
        <v>15015</v>
      </c>
      <c r="H3638">
        <v>173</v>
      </c>
      <c r="I3638">
        <v>181798</v>
      </c>
      <c r="J3638" t="s">
        <v>1473</v>
      </c>
      <c r="K3638" t="s">
        <v>7813</v>
      </c>
      <c r="L3638" t="s">
        <v>15016</v>
      </c>
      <c r="M3638">
        <v>2591</v>
      </c>
      <c r="N3638">
        <v>282</v>
      </c>
      <c r="O3638" t="s">
        <v>15017</v>
      </c>
      <c r="P3638">
        <v>5</v>
      </c>
      <c r="Q3638" t="s">
        <v>15018</v>
      </c>
      <c r="R3638" t="s">
        <v>15019</v>
      </c>
      <c r="S3638">
        <v>36</v>
      </c>
      <c r="T3638" t="s">
        <v>726</v>
      </c>
      <c r="U3638" t="s">
        <v>727</v>
      </c>
      <c r="V3638" t="s">
        <v>350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8829</v>
      </c>
      <c r="C3639">
        <v>63</v>
      </c>
      <c r="D3639">
        <v>96</v>
      </c>
      <c r="E3639">
        <v>19</v>
      </c>
      <c r="F3639">
        <v>71</v>
      </c>
      <c r="G3639" t="s">
        <v>466</v>
      </c>
      <c r="H3639">
        <v>1000</v>
      </c>
      <c r="I3639">
        <v>115862</v>
      </c>
      <c r="J3639" t="s">
        <v>151</v>
      </c>
      <c r="K3639" t="s">
        <v>709</v>
      </c>
      <c r="L3639" t="s">
        <v>15020</v>
      </c>
      <c r="M3639">
        <v>7394</v>
      </c>
      <c r="N3639">
        <v>2163</v>
      </c>
      <c r="O3639" t="s">
        <v>15021</v>
      </c>
      <c r="P3639">
        <v>2</v>
      </c>
      <c r="Q3639" t="s">
        <v>15022</v>
      </c>
      <c r="R3639" t="s">
        <v>15023</v>
      </c>
      <c r="S3639">
        <v>50</v>
      </c>
      <c r="T3639" t="s">
        <v>37</v>
      </c>
      <c r="U3639" t="s">
        <v>38</v>
      </c>
      <c r="V3639" t="s">
        <v>350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2405</v>
      </c>
      <c r="C3640">
        <v>56</v>
      </c>
      <c r="D3640">
        <v>104</v>
      </c>
      <c r="E3640">
        <v>61</v>
      </c>
      <c r="F3640">
        <v>451</v>
      </c>
      <c r="G3640" t="s">
        <v>303</v>
      </c>
      <c r="H3640">
        <v>974</v>
      </c>
      <c r="I3640">
        <v>1346503</v>
      </c>
      <c r="J3640" t="s">
        <v>4305</v>
      </c>
      <c r="K3640" t="s">
        <v>194</v>
      </c>
      <c r="L3640" t="s">
        <v>15024</v>
      </c>
      <c r="M3640">
        <v>3024</v>
      </c>
      <c r="N3640">
        <v>2430</v>
      </c>
      <c r="O3640" t="s">
        <v>15025</v>
      </c>
      <c r="P3640">
        <v>0</v>
      </c>
      <c r="Q3640" t="s">
        <v>15026</v>
      </c>
      <c r="R3640" t="s">
        <v>15027</v>
      </c>
      <c r="S3640">
        <v>22</v>
      </c>
      <c r="T3640" t="s">
        <v>37</v>
      </c>
      <c r="U3640" t="s">
        <v>486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5875</v>
      </c>
      <c r="C3641">
        <v>36</v>
      </c>
      <c r="D3641">
        <v>97</v>
      </c>
      <c r="E3641">
        <v>781</v>
      </c>
      <c r="F3641">
        <v>90</v>
      </c>
      <c r="G3641" t="s">
        <v>15028</v>
      </c>
      <c r="H3641">
        <v>596</v>
      </c>
      <c r="I3641">
        <v>117560</v>
      </c>
      <c r="J3641" t="s">
        <v>151</v>
      </c>
      <c r="K3641" t="s">
        <v>744</v>
      </c>
      <c r="L3641" t="s">
        <v>15029</v>
      </c>
      <c r="M3641">
        <v>2330</v>
      </c>
      <c r="N3641">
        <v>1081</v>
      </c>
      <c r="O3641" t="s">
        <v>15030</v>
      </c>
      <c r="P3641">
        <v>0</v>
      </c>
      <c r="Q3641" t="s">
        <v>15031</v>
      </c>
      <c r="R3641" t="s">
        <v>15032</v>
      </c>
      <c r="S3641">
        <v>29</v>
      </c>
      <c r="T3641" t="s">
        <v>37</v>
      </c>
      <c r="U3641" t="s">
        <v>38</v>
      </c>
      <c r="V3641" t="s">
        <v>350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10911</v>
      </c>
      <c r="C3642">
        <v>47</v>
      </c>
      <c r="D3642">
        <v>107</v>
      </c>
      <c r="E3642">
        <v>11</v>
      </c>
      <c r="F3642">
        <v>419</v>
      </c>
      <c r="G3642" t="s">
        <v>976</v>
      </c>
      <c r="H3642">
        <v>773</v>
      </c>
      <c r="I3642">
        <v>54606</v>
      </c>
      <c r="J3642" t="s">
        <v>2048</v>
      </c>
      <c r="K3642" t="s">
        <v>127</v>
      </c>
      <c r="L3642" t="s">
        <v>15033</v>
      </c>
      <c r="M3642">
        <v>1940</v>
      </c>
      <c r="N3642">
        <v>2440</v>
      </c>
      <c r="O3642" t="s">
        <v>15034</v>
      </c>
      <c r="P3642">
        <v>0</v>
      </c>
      <c r="Q3642" t="s">
        <v>15035</v>
      </c>
      <c r="R3642" t="s">
        <v>15036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15037</v>
      </c>
      <c r="C3643">
        <v>38</v>
      </c>
      <c r="D3643">
        <v>117</v>
      </c>
      <c r="E3643">
        <v>160</v>
      </c>
      <c r="F3643">
        <v>898</v>
      </c>
      <c r="G3643" t="s">
        <v>3525</v>
      </c>
      <c r="H3643">
        <v>11000</v>
      </c>
      <c r="J3643" t="s">
        <v>1473</v>
      </c>
      <c r="K3643" t="s">
        <v>1121</v>
      </c>
      <c r="L3643" t="s">
        <v>15038</v>
      </c>
      <c r="M3643">
        <v>6454</v>
      </c>
      <c r="N3643">
        <v>15604</v>
      </c>
      <c r="O3643" t="s">
        <v>1189</v>
      </c>
      <c r="P3643">
        <v>2</v>
      </c>
      <c r="Q3643" t="s">
        <v>15039</v>
      </c>
      <c r="R3643" t="s">
        <v>15040</v>
      </c>
      <c r="S3643">
        <v>44</v>
      </c>
      <c r="T3643" t="s">
        <v>37</v>
      </c>
      <c r="U3643" t="s">
        <v>38</v>
      </c>
      <c r="V3643" t="s">
        <v>84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15041</v>
      </c>
      <c r="C3644">
        <v>26</v>
      </c>
      <c r="D3644">
        <v>85</v>
      </c>
      <c r="E3644">
        <v>0</v>
      </c>
      <c r="F3644">
        <v>499</v>
      </c>
      <c r="G3644" t="s">
        <v>672</v>
      </c>
      <c r="H3644">
        <v>11000</v>
      </c>
      <c r="I3644">
        <v>36497</v>
      </c>
      <c r="J3644" t="s">
        <v>809</v>
      </c>
      <c r="K3644" t="s">
        <v>386</v>
      </c>
      <c r="L3644" t="s">
        <v>15042</v>
      </c>
      <c r="M3644">
        <v>7367</v>
      </c>
      <c r="N3644">
        <v>14599</v>
      </c>
      <c r="O3644" t="s">
        <v>11609</v>
      </c>
      <c r="P3644">
        <v>0</v>
      </c>
      <c r="Q3644" t="s">
        <v>15043</v>
      </c>
      <c r="R3644" t="s">
        <v>15044</v>
      </c>
      <c r="S3644">
        <v>37</v>
      </c>
      <c r="T3644" t="s">
        <v>37</v>
      </c>
      <c r="U3644" t="s">
        <v>38</v>
      </c>
      <c r="V3644" t="s">
        <v>350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424</v>
      </c>
      <c r="B3645" t="s">
        <v>5530</v>
      </c>
      <c r="C3645">
        <v>47</v>
      </c>
      <c r="D3645">
        <v>152</v>
      </c>
      <c r="E3645">
        <v>194</v>
      </c>
      <c r="F3645">
        <v>0</v>
      </c>
      <c r="G3645" t="s">
        <v>15045</v>
      </c>
      <c r="H3645">
        <v>103</v>
      </c>
      <c r="I3645">
        <v>23807</v>
      </c>
      <c r="J3645" t="s">
        <v>65</v>
      </c>
      <c r="K3645" t="s">
        <v>15046</v>
      </c>
      <c r="L3645" t="s">
        <v>15047</v>
      </c>
      <c r="M3645">
        <v>2143</v>
      </c>
      <c r="N3645">
        <v>105</v>
      </c>
      <c r="O3645" t="s">
        <v>15048</v>
      </c>
      <c r="P3645">
        <v>0</v>
      </c>
      <c r="Q3645" t="s">
        <v>15049</v>
      </c>
      <c r="R3645" t="s">
        <v>15050</v>
      </c>
      <c r="S3645">
        <v>29</v>
      </c>
      <c r="T3645" t="s">
        <v>37</v>
      </c>
      <c r="U3645" t="s">
        <v>38</v>
      </c>
      <c r="V3645" t="s">
        <v>3399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15051</v>
      </c>
      <c r="C3646">
        <v>68</v>
      </c>
      <c r="D3646">
        <v>85</v>
      </c>
      <c r="E3646">
        <v>9</v>
      </c>
      <c r="F3646">
        <v>407</v>
      </c>
      <c r="G3646" t="s">
        <v>14377</v>
      </c>
      <c r="H3646">
        <v>861</v>
      </c>
      <c r="J3646" t="s">
        <v>6979</v>
      </c>
      <c r="K3646" t="s">
        <v>3722</v>
      </c>
      <c r="L3646" t="s">
        <v>15052</v>
      </c>
      <c r="M3646">
        <v>38273</v>
      </c>
      <c r="N3646">
        <v>2200</v>
      </c>
      <c r="O3646" t="s">
        <v>7806</v>
      </c>
      <c r="P3646">
        <v>1</v>
      </c>
      <c r="Q3646" t="s">
        <v>15053</v>
      </c>
      <c r="R3646" t="s">
        <v>15054</v>
      </c>
      <c r="S3646">
        <v>133</v>
      </c>
      <c r="T3646" t="s">
        <v>37</v>
      </c>
      <c r="U3646" t="s">
        <v>38</v>
      </c>
      <c r="V3646" t="s">
        <v>350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15055</v>
      </c>
      <c r="C3647">
        <v>19</v>
      </c>
      <c r="D3647">
        <v>76</v>
      </c>
      <c r="E3647">
        <v>17</v>
      </c>
      <c r="F3647">
        <v>259</v>
      </c>
      <c r="G3647" t="s">
        <v>12414</v>
      </c>
      <c r="H3647">
        <v>636</v>
      </c>
      <c r="J3647" t="s">
        <v>499</v>
      </c>
      <c r="K3647" t="s">
        <v>15056</v>
      </c>
      <c r="L3647" t="s">
        <v>15057</v>
      </c>
      <c r="M3647">
        <v>2989</v>
      </c>
      <c r="N3647">
        <v>2152</v>
      </c>
      <c r="O3647" t="s">
        <v>4606</v>
      </c>
      <c r="P3647">
        <v>1</v>
      </c>
      <c r="Q3647" t="s">
        <v>15058</v>
      </c>
      <c r="R3647" t="s">
        <v>15059</v>
      </c>
      <c r="S3647">
        <v>38</v>
      </c>
      <c r="T3647" t="s">
        <v>37</v>
      </c>
      <c r="U3647" t="s">
        <v>38</v>
      </c>
      <c r="V3647" t="s">
        <v>350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15060</v>
      </c>
      <c r="C3648">
        <v>39</v>
      </c>
      <c r="D3648">
        <v>87</v>
      </c>
      <c r="E3648">
        <v>2</v>
      </c>
      <c r="F3648">
        <v>99</v>
      </c>
      <c r="G3648" t="s">
        <v>3165</v>
      </c>
      <c r="H3648">
        <v>592</v>
      </c>
      <c r="J3648" t="s">
        <v>933</v>
      </c>
      <c r="K3648" t="s">
        <v>3252</v>
      </c>
      <c r="L3648" t="s">
        <v>15061</v>
      </c>
      <c r="M3648">
        <v>2050</v>
      </c>
      <c r="N3648">
        <v>1227</v>
      </c>
      <c r="O3648" t="s">
        <v>15062</v>
      </c>
      <c r="P3648">
        <v>1</v>
      </c>
      <c r="Q3648" t="s">
        <v>15063</v>
      </c>
      <c r="R3648" t="s">
        <v>15064</v>
      </c>
      <c r="S3648">
        <v>17</v>
      </c>
      <c r="T3648" t="s">
        <v>37</v>
      </c>
      <c r="U3648" t="s">
        <v>38</v>
      </c>
      <c r="V3648" t="s">
        <v>350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11057</v>
      </c>
      <c r="C3649">
        <v>162</v>
      </c>
      <c r="D3649">
        <v>95</v>
      </c>
      <c r="E3649">
        <v>24</v>
      </c>
      <c r="F3649">
        <v>874</v>
      </c>
      <c r="G3649" t="s">
        <v>202</v>
      </c>
      <c r="H3649">
        <v>16000</v>
      </c>
      <c r="I3649">
        <v>65804</v>
      </c>
      <c r="J3649" t="s">
        <v>1018</v>
      </c>
      <c r="K3649" t="s">
        <v>250</v>
      </c>
      <c r="L3649" t="s">
        <v>15065</v>
      </c>
      <c r="M3649">
        <v>32512</v>
      </c>
      <c r="N3649">
        <v>27575</v>
      </c>
      <c r="O3649" t="s">
        <v>2891</v>
      </c>
      <c r="P3649">
        <v>1</v>
      </c>
      <c r="Q3649" t="s">
        <v>15066</v>
      </c>
      <c r="R3649" t="s">
        <v>15067</v>
      </c>
      <c r="S3649">
        <v>86</v>
      </c>
      <c r="T3649" t="s">
        <v>37</v>
      </c>
      <c r="U3649" t="s">
        <v>38</v>
      </c>
      <c r="V3649" t="s">
        <v>350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13263</v>
      </c>
      <c r="C3650">
        <v>37</v>
      </c>
      <c r="D3650">
        <v>101</v>
      </c>
      <c r="E3650">
        <v>24</v>
      </c>
      <c r="F3650">
        <v>130</v>
      </c>
      <c r="G3650" t="s">
        <v>4232</v>
      </c>
      <c r="H3650">
        <v>933</v>
      </c>
      <c r="J3650" t="s">
        <v>4930</v>
      </c>
      <c r="K3650" t="s">
        <v>820</v>
      </c>
      <c r="L3650" t="s">
        <v>15068</v>
      </c>
      <c r="M3650">
        <v>1696</v>
      </c>
      <c r="N3650">
        <v>1940</v>
      </c>
      <c r="O3650" t="s">
        <v>15069</v>
      </c>
      <c r="P3650">
        <v>2</v>
      </c>
      <c r="Q3650" t="s">
        <v>15070</v>
      </c>
      <c r="R3650" t="s">
        <v>15071</v>
      </c>
      <c r="S3650">
        <v>19</v>
      </c>
      <c r="T3650" t="s">
        <v>37</v>
      </c>
      <c r="U3650" t="s">
        <v>182</v>
      </c>
      <c r="V3650" t="s">
        <v>84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15072</v>
      </c>
      <c r="C3651">
        <v>26</v>
      </c>
      <c r="D3651">
        <v>90</v>
      </c>
      <c r="E3651">
        <v>58</v>
      </c>
      <c r="F3651">
        <v>787</v>
      </c>
      <c r="G3651" t="s">
        <v>15073</v>
      </c>
      <c r="H3651">
        <v>848</v>
      </c>
      <c r="J3651" t="s">
        <v>59</v>
      </c>
      <c r="K3651" t="s">
        <v>13199</v>
      </c>
      <c r="L3651" t="s">
        <v>15074</v>
      </c>
      <c r="M3651">
        <v>10196</v>
      </c>
      <c r="N3651">
        <v>3469</v>
      </c>
      <c r="O3651" t="s">
        <v>987</v>
      </c>
      <c r="P3651">
        <v>1</v>
      </c>
      <c r="Q3651" t="s">
        <v>15075</v>
      </c>
      <c r="R3651" t="s">
        <v>15076</v>
      </c>
      <c r="S3651">
        <v>39</v>
      </c>
      <c r="T3651" t="s">
        <v>37</v>
      </c>
      <c r="U3651" t="s">
        <v>38</v>
      </c>
      <c r="V3651" t="s">
        <v>350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15077</v>
      </c>
      <c r="H3652">
        <v>805</v>
      </c>
      <c r="J3652" t="s">
        <v>715</v>
      </c>
      <c r="K3652" t="s">
        <v>8094</v>
      </c>
      <c r="L3652" t="s">
        <v>15078</v>
      </c>
      <c r="M3652">
        <v>10388</v>
      </c>
      <c r="N3652">
        <v>2563</v>
      </c>
      <c r="O3652" t="s">
        <v>1533</v>
      </c>
      <c r="P3652">
        <v>1</v>
      </c>
      <c r="Q3652" t="s">
        <v>15079</v>
      </c>
      <c r="R3652" t="s">
        <v>15080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3189</v>
      </c>
      <c r="C3653">
        <v>179</v>
      </c>
      <c r="D3653">
        <v>89</v>
      </c>
      <c r="E3653">
        <v>0</v>
      </c>
      <c r="F3653">
        <v>15</v>
      </c>
      <c r="G3653" t="s">
        <v>15081</v>
      </c>
      <c r="H3653">
        <v>391</v>
      </c>
      <c r="J3653" t="s">
        <v>2063</v>
      </c>
      <c r="K3653" t="s">
        <v>15082</v>
      </c>
      <c r="L3653" t="s">
        <v>15083</v>
      </c>
      <c r="M3653">
        <v>60522</v>
      </c>
      <c r="N3653">
        <v>477</v>
      </c>
      <c r="O3653" t="s">
        <v>15084</v>
      </c>
      <c r="P3653">
        <v>0</v>
      </c>
      <c r="Q3653" t="s">
        <v>15085</v>
      </c>
      <c r="R3653" t="s">
        <v>15086</v>
      </c>
      <c r="S3653">
        <v>228</v>
      </c>
      <c r="T3653" t="s">
        <v>37</v>
      </c>
      <c r="U3653" t="s">
        <v>182</v>
      </c>
      <c r="V3653" t="s">
        <v>350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15087</v>
      </c>
      <c r="C3654">
        <v>88</v>
      </c>
      <c r="D3654">
        <v>111</v>
      </c>
      <c r="E3654">
        <v>82</v>
      </c>
      <c r="F3654">
        <v>269</v>
      </c>
      <c r="G3654" t="s">
        <v>791</v>
      </c>
      <c r="H3654">
        <v>809</v>
      </c>
      <c r="I3654">
        <v>3895664</v>
      </c>
      <c r="J3654" t="s">
        <v>1188</v>
      </c>
      <c r="K3654" t="s">
        <v>8308</v>
      </c>
      <c r="L3654" t="s">
        <v>15088</v>
      </c>
      <c r="M3654">
        <v>34383</v>
      </c>
      <c r="N3654">
        <v>1858</v>
      </c>
      <c r="O3654" t="s">
        <v>12935</v>
      </c>
      <c r="P3654">
        <v>0</v>
      </c>
      <c r="Q3654" t="s">
        <v>15089</v>
      </c>
      <c r="R3654" t="s">
        <v>15090</v>
      </c>
      <c r="S3654">
        <v>149</v>
      </c>
      <c r="T3654" t="s">
        <v>726</v>
      </c>
      <c r="U3654" t="s">
        <v>727</v>
      </c>
      <c r="V3654" t="s">
        <v>350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15091</v>
      </c>
      <c r="C3655">
        <v>43</v>
      </c>
      <c r="D3655">
        <v>86</v>
      </c>
      <c r="E3655">
        <v>4</v>
      </c>
      <c r="F3655">
        <v>444</v>
      </c>
      <c r="G3655" t="s">
        <v>15092</v>
      </c>
      <c r="H3655">
        <v>11000</v>
      </c>
      <c r="I3655">
        <v>20200</v>
      </c>
      <c r="J3655" t="s">
        <v>3985</v>
      </c>
      <c r="K3655" t="s">
        <v>175</v>
      </c>
      <c r="L3655" t="s">
        <v>15093</v>
      </c>
      <c r="M3655">
        <v>6797</v>
      </c>
      <c r="N3655">
        <v>12772</v>
      </c>
      <c r="O3655" t="s">
        <v>15094</v>
      </c>
      <c r="P3655">
        <v>1</v>
      </c>
      <c r="Q3655" t="s">
        <v>15095</v>
      </c>
      <c r="R3655" t="s">
        <v>15096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3114</v>
      </c>
      <c r="C3656">
        <v>136</v>
      </c>
      <c r="D3656">
        <v>115</v>
      </c>
      <c r="E3656">
        <v>58</v>
      </c>
      <c r="F3656">
        <v>400</v>
      </c>
      <c r="G3656" t="s">
        <v>2314</v>
      </c>
      <c r="H3656">
        <v>33000</v>
      </c>
      <c r="I3656">
        <v>31874869</v>
      </c>
      <c r="J3656" t="s">
        <v>1061</v>
      </c>
      <c r="K3656" t="s">
        <v>1999</v>
      </c>
      <c r="L3656" t="s">
        <v>3115</v>
      </c>
      <c r="M3656">
        <v>43575</v>
      </c>
      <c r="N3656">
        <v>34605</v>
      </c>
      <c r="O3656" t="s">
        <v>3116</v>
      </c>
      <c r="P3656">
        <v>0</v>
      </c>
      <c r="Q3656" t="s">
        <v>3117</v>
      </c>
      <c r="R3656" t="s">
        <v>3118</v>
      </c>
      <c r="S3656">
        <v>302</v>
      </c>
      <c r="T3656" t="s">
        <v>37</v>
      </c>
      <c r="U3656" t="s">
        <v>38</v>
      </c>
      <c r="V3656" t="s">
        <v>350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15097</v>
      </c>
      <c r="C3657">
        <v>111</v>
      </c>
      <c r="D3657">
        <v>103</v>
      </c>
      <c r="E3657">
        <v>12</v>
      </c>
      <c r="F3657">
        <v>19</v>
      </c>
      <c r="G3657" t="s">
        <v>15098</v>
      </c>
      <c r="H3657">
        <v>163</v>
      </c>
      <c r="I3657">
        <v>542860</v>
      </c>
      <c r="J3657" t="s">
        <v>948</v>
      </c>
      <c r="K3657" t="s">
        <v>15099</v>
      </c>
      <c r="L3657" t="s">
        <v>15100</v>
      </c>
      <c r="M3657">
        <v>9230</v>
      </c>
      <c r="N3657">
        <v>219</v>
      </c>
      <c r="O3657" t="s">
        <v>15101</v>
      </c>
      <c r="P3657">
        <v>1</v>
      </c>
      <c r="Q3657" t="s">
        <v>15102</v>
      </c>
      <c r="R3657" t="s">
        <v>15103</v>
      </c>
      <c r="S3657">
        <v>37</v>
      </c>
      <c r="T3657" t="s">
        <v>8276</v>
      </c>
      <c r="U3657" t="s">
        <v>8277</v>
      </c>
      <c r="V3657" t="s">
        <v>350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15104</v>
      </c>
      <c r="C3658">
        <v>13</v>
      </c>
      <c r="D3658">
        <v>90</v>
      </c>
      <c r="E3658">
        <v>139</v>
      </c>
      <c r="F3658">
        <v>1000</v>
      </c>
      <c r="G3658" t="s">
        <v>4219</v>
      </c>
      <c r="H3658">
        <v>2000</v>
      </c>
      <c r="J3658" t="s">
        <v>3753</v>
      </c>
      <c r="K3658" t="s">
        <v>1840</v>
      </c>
      <c r="L3658" t="s">
        <v>15105</v>
      </c>
      <c r="M3658">
        <v>6741</v>
      </c>
      <c r="N3658">
        <v>6569</v>
      </c>
      <c r="O3658" t="s">
        <v>2869</v>
      </c>
      <c r="P3658">
        <v>0</v>
      </c>
      <c r="Q3658" t="s">
        <v>15106</v>
      </c>
      <c r="R3658" t="s">
        <v>15107</v>
      </c>
      <c r="S3658">
        <v>11</v>
      </c>
      <c r="T3658" t="s">
        <v>37</v>
      </c>
      <c r="U3658" t="s">
        <v>38</v>
      </c>
      <c r="V3658" t="s">
        <v>350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424</v>
      </c>
      <c r="B3659" t="s">
        <v>2498</v>
      </c>
      <c r="C3659">
        <v>64</v>
      </c>
      <c r="D3659">
        <v>133</v>
      </c>
      <c r="E3659">
        <v>287</v>
      </c>
      <c r="F3659">
        <v>28</v>
      </c>
      <c r="G3659" t="s">
        <v>15108</v>
      </c>
      <c r="H3659">
        <v>343</v>
      </c>
      <c r="J3659" t="s">
        <v>15109</v>
      </c>
      <c r="K3659" t="s">
        <v>7029</v>
      </c>
      <c r="L3659" t="s">
        <v>15110</v>
      </c>
      <c r="M3659">
        <v>10119</v>
      </c>
      <c r="N3659">
        <v>502</v>
      </c>
      <c r="O3659" t="s">
        <v>15111</v>
      </c>
      <c r="P3659">
        <v>0</v>
      </c>
      <c r="Q3659" t="s">
        <v>15112</v>
      </c>
      <c r="R3659" t="s">
        <v>15113</v>
      </c>
      <c r="S3659">
        <v>124</v>
      </c>
      <c r="T3659" t="s">
        <v>37</v>
      </c>
      <c r="U3659" t="s">
        <v>727</v>
      </c>
      <c r="V3659" t="s">
        <v>3399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15114</v>
      </c>
      <c r="C3660">
        <v>6</v>
      </c>
      <c r="D3660">
        <v>88</v>
      </c>
      <c r="E3660">
        <v>0</v>
      </c>
      <c r="F3660">
        <v>57</v>
      </c>
      <c r="G3660" t="s">
        <v>3062</v>
      </c>
      <c r="H3660">
        <v>978</v>
      </c>
      <c r="I3660">
        <v>15059</v>
      </c>
      <c r="J3660" t="s">
        <v>1861</v>
      </c>
      <c r="K3660" t="s">
        <v>4491</v>
      </c>
      <c r="L3660" t="s">
        <v>15115</v>
      </c>
      <c r="M3660">
        <v>748</v>
      </c>
      <c r="N3660">
        <v>1443</v>
      </c>
      <c r="O3660" t="s">
        <v>15116</v>
      </c>
      <c r="P3660">
        <v>2</v>
      </c>
      <c r="Q3660" t="s">
        <v>15117</v>
      </c>
      <c r="R3660" t="s">
        <v>15118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15119</v>
      </c>
      <c r="C3661">
        <v>112</v>
      </c>
      <c r="D3661">
        <v>111</v>
      </c>
      <c r="E3661">
        <v>64</v>
      </c>
      <c r="F3661">
        <v>380</v>
      </c>
      <c r="G3661" t="s">
        <v>15120</v>
      </c>
      <c r="H3661">
        <v>778</v>
      </c>
      <c r="I3661">
        <v>11905519</v>
      </c>
      <c r="J3661" t="s">
        <v>282</v>
      </c>
      <c r="K3661" t="s">
        <v>5049</v>
      </c>
      <c r="L3661" t="s">
        <v>15121</v>
      </c>
      <c r="M3661">
        <v>30210</v>
      </c>
      <c r="N3661">
        <v>2205</v>
      </c>
      <c r="O3661" t="s">
        <v>15122</v>
      </c>
      <c r="P3661">
        <v>0</v>
      </c>
      <c r="Q3661" t="s">
        <v>15123</v>
      </c>
      <c r="R3661" t="s">
        <v>15124</v>
      </c>
      <c r="S3661">
        <v>214</v>
      </c>
      <c r="T3661" t="s">
        <v>11032</v>
      </c>
      <c r="U3661" t="s">
        <v>11033</v>
      </c>
      <c r="V3661" t="s">
        <v>350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15125</v>
      </c>
      <c r="C3662">
        <v>12</v>
      </c>
      <c r="D3662">
        <v>94</v>
      </c>
      <c r="E3662">
        <v>0</v>
      </c>
      <c r="F3662">
        <v>136</v>
      </c>
      <c r="G3662" t="s">
        <v>5242</v>
      </c>
      <c r="H3662">
        <v>722</v>
      </c>
      <c r="I3662">
        <v>69582</v>
      </c>
      <c r="J3662" t="s">
        <v>809</v>
      </c>
      <c r="K3662" t="s">
        <v>1388</v>
      </c>
      <c r="L3662" t="s">
        <v>15126</v>
      </c>
      <c r="M3662">
        <v>867</v>
      </c>
      <c r="N3662">
        <v>1477</v>
      </c>
      <c r="O3662" t="s">
        <v>13918</v>
      </c>
      <c r="P3662">
        <v>2</v>
      </c>
      <c r="Q3662" t="s">
        <v>15127</v>
      </c>
      <c r="R3662" t="s">
        <v>15128</v>
      </c>
      <c r="S3662">
        <v>21</v>
      </c>
      <c r="T3662" t="s">
        <v>37</v>
      </c>
      <c r="U3662" t="s">
        <v>56</v>
      </c>
      <c r="V3662" t="s">
        <v>350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15129</v>
      </c>
      <c r="H3663">
        <v>229</v>
      </c>
      <c r="J3663" t="s">
        <v>816</v>
      </c>
      <c r="K3663" t="s">
        <v>15130</v>
      </c>
      <c r="L3663" t="s">
        <v>15131</v>
      </c>
      <c r="M3663">
        <v>55987</v>
      </c>
      <c r="N3663">
        <v>1239</v>
      </c>
      <c r="O3663" t="s">
        <v>15132</v>
      </c>
      <c r="P3663">
        <v>0</v>
      </c>
      <c r="Q3663" t="s">
        <v>15133</v>
      </c>
      <c r="R3663" t="s">
        <v>15134</v>
      </c>
      <c r="S3663">
        <v>42</v>
      </c>
      <c r="T3663" t="s">
        <v>37</v>
      </c>
      <c r="U3663" t="s">
        <v>56</v>
      </c>
      <c r="V3663" t="s">
        <v>589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13253</v>
      </c>
      <c r="C3664">
        <v>161</v>
      </c>
      <c r="D3664">
        <v>112</v>
      </c>
      <c r="E3664">
        <v>98</v>
      </c>
      <c r="F3664">
        <v>397</v>
      </c>
      <c r="G3664" t="s">
        <v>15135</v>
      </c>
      <c r="H3664">
        <v>883</v>
      </c>
      <c r="I3664">
        <v>32541719</v>
      </c>
      <c r="J3664" t="s">
        <v>2265</v>
      </c>
      <c r="K3664" t="s">
        <v>748</v>
      </c>
      <c r="L3664" t="s">
        <v>15136</v>
      </c>
      <c r="M3664">
        <v>89806</v>
      </c>
      <c r="N3664">
        <v>2201</v>
      </c>
      <c r="O3664" t="s">
        <v>14387</v>
      </c>
      <c r="P3664">
        <v>0</v>
      </c>
      <c r="Q3664" t="s">
        <v>15137</v>
      </c>
      <c r="R3664" t="s">
        <v>15138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13692</v>
      </c>
      <c r="C3665">
        <v>68</v>
      </c>
      <c r="D3665">
        <v>141</v>
      </c>
      <c r="E3665">
        <v>407</v>
      </c>
      <c r="F3665">
        <v>501</v>
      </c>
      <c r="G3665" t="s">
        <v>15139</v>
      </c>
      <c r="H3665">
        <v>688</v>
      </c>
      <c r="I3665">
        <v>3064356</v>
      </c>
      <c r="J3665" t="s">
        <v>151</v>
      </c>
      <c r="K3665" t="s">
        <v>655</v>
      </c>
      <c r="L3665" t="s">
        <v>15140</v>
      </c>
      <c r="M3665">
        <v>3433</v>
      </c>
      <c r="N3665">
        <v>2584</v>
      </c>
      <c r="O3665" t="s">
        <v>1750</v>
      </c>
      <c r="P3665">
        <v>6</v>
      </c>
      <c r="Q3665" t="s">
        <v>15141</v>
      </c>
      <c r="R3665" t="s">
        <v>15142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11498</v>
      </c>
      <c r="C3666">
        <v>25</v>
      </c>
      <c r="D3666">
        <v>95</v>
      </c>
      <c r="E3666">
        <v>17</v>
      </c>
      <c r="F3666">
        <v>255</v>
      </c>
      <c r="G3666" t="s">
        <v>15143</v>
      </c>
      <c r="H3666">
        <v>592</v>
      </c>
      <c r="I3666">
        <v>7009668</v>
      </c>
      <c r="J3666" t="s">
        <v>15144</v>
      </c>
      <c r="K3666" t="s">
        <v>15145</v>
      </c>
      <c r="L3666" t="s">
        <v>15146</v>
      </c>
      <c r="M3666">
        <v>8707</v>
      </c>
      <c r="N3666">
        <v>2000</v>
      </c>
      <c r="O3666" t="s">
        <v>15147</v>
      </c>
      <c r="P3666">
        <v>6</v>
      </c>
      <c r="Q3666" t="s">
        <v>15148</v>
      </c>
      <c r="R3666" t="s">
        <v>15149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15150</v>
      </c>
      <c r="C3667">
        <v>23</v>
      </c>
      <c r="D3667">
        <v>141</v>
      </c>
      <c r="E3667">
        <v>2</v>
      </c>
      <c r="F3667">
        <v>61</v>
      </c>
      <c r="G3667" t="s">
        <v>15151</v>
      </c>
      <c r="H3667">
        <v>634</v>
      </c>
      <c r="I3667">
        <v>352684</v>
      </c>
      <c r="J3667" t="s">
        <v>1022</v>
      </c>
      <c r="K3667" t="s">
        <v>15152</v>
      </c>
      <c r="L3667" t="s">
        <v>15153</v>
      </c>
      <c r="M3667">
        <v>4633</v>
      </c>
      <c r="N3667">
        <v>1065</v>
      </c>
      <c r="O3667" t="s">
        <v>15154</v>
      </c>
      <c r="P3667">
        <v>1</v>
      </c>
      <c r="Q3667" t="s">
        <v>15155</v>
      </c>
      <c r="R3667" t="s">
        <v>15156</v>
      </c>
      <c r="S3667">
        <v>31</v>
      </c>
      <c r="T3667" t="s">
        <v>3397</v>
      </c>
      <c r="U3667" t="s">
        <v>3398</v>
      </c>
      <c r="V3667" t="s">
        <v>2616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12505</v>
      </c>
      <c r="C3668">
        <v>222</v>
      </c>
      <c r="D3668">
        <v>85</v>
      </c>
      <c r="E3668">
        <v>57</v>
      </c>
      <c r="F3668">
        <v>6</v>
      </c>
      <c r="G3668" t="s">
        <v>15157</v>
      </c>
      <c r="H3668">
        <v>37</v>
      </c>
      <c r="I3668">
        <v>27024</v>
      </c>
      <c r="J3668" t="s">
        <v>4189</v>
      </c>
      <c r="K3668" t="s">
        <v>15158</v>
      </c>
      <c r="L3668" t="s">
        <v>15159</v>
      </c>
      <c r="M3668">
        <v>55597</v>
      </c>
      <c r="N3668">
        <v>73</v>
      </c>
      <c r="O3668" t="s">
        <v>15160</v>
      </c>
      <c r="P3668">
        <v>0</v>
      </c>
      <c r="Q3668" t="s">
        <v>15161</v>
      </c>
      <c r="R3668" t="s">
        <v>15162</v>
      </c>
      <c r="S3668">
        <v>148</v>
      </c>
      <c r="T3668" t="s">
        <v>1265</v>
      </c>
      <c r="U3668" t="s">
        <v>1534</v>
      </c>
      <c r="V3668" t="s">
        <v>350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13496</v>
      </c>
      <c r="C3669">
        <v>9</v>
      </c>
      <c r="D3669">
        <v>105</v>
      </c>
      <c r="E3669">
        <v>12</v>
      </c>
      <c r="F3669">
        <v>10</v>
      </c>
      <c r="G3669" t="s">
        <v>15163</v>
      </c>
      <c r="H3669">
        <v>25</v>
      </c>
      <c r="I3669">
        <v>531806</v>
      </c>
      <c r="J3669" t="s">
        <v>15164</v>
      </c>
      <c r="K3669" t="s">
        <v>15165</v>
      </c>
      <c r="L3669" t="s">
        <v>15166</v>
      </c>
      <c r="M3669">
        <v>548</v>
      </c>
      <c r="N3669">
        <v>72</v>
      </c>
      <c r="O3669" t="s">
        <v>15167</v>
      </c>
      <c r="P3669">
        <v>9</v>
      </c>
      <c r="Q3669" t="s">
        <v>15168</v>
      </c>
      <c r="R3669" t="s">
        <v>15169</v>
      </c>
      <c r="S3669">
        <v>6</v>
      </c>
      <c r="T3669" t="s">
        <v>37</v>
      </c>
      <c r="U3669" t="s">
        <v>38</v>
      </c>
      <c r="V3669" t="s">
        <v>84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14772</v>
      </c>
      <c r="C3670">
        <v>119</v>
      </c>
      <c r="D3670">
        <v>129</v>
      </c>
      <c r="E3670">
        <v>131</v>
      </c>
      <c r="F3670">
        <v>417</v>
      </c>
      <c r="G3670" t="s">
        <v>11796</v>
      </c>
      <c r="H3670">
        <v>1000</v>
      </c>
      <c r="I3670">
        <v>159600000</v>
      </c>
      <c r="J3670" t="s">
        <v>6979</v>
      </c>
      <c r="K3670" t="s">
        <v>1990</v>
      </c>
      <c r="L3670" t="s">
        <v>15170</v>
      </c>
      <c r="M3670">
        <v>175607</v>
      </c>
      <c r="N3670">
        <v>2387</v>
      </c>
      <c r="O3670" t="s">
        <v>2026</v>
      </c>
      <c r="P3670">
        <v>0</v>
      </c>
      <c r="Q3670" t="s">
        <v>15171</v>
      </c>
      <c r="R3670" t="s">
        <v>15172</v>
      </c>
      <c r="S3670">
        <v>252</v>
      </c>
      <c r="T3670" t="s">
        <v>37</v>
      </c>
      <c r="U3670" t="s">
        <v>38</v>
      </c>
      <c r="V3670" t="s">
        <v>84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5582</v>
      </c>
      <c r="C3671">
        <v>90</v>
      </c>
      <c r="D3671">
        <v>125</v>
      </c>
      <c r="E3671">
        <v>46</v>
      </c>
      <c r="F3671">
        <v>249</v>
      </c>
      <c r="G3671" t="s">
        <v>1375</v>
      </c>
      <c r="H3671">
        <v>368</v>
      </c>
      <c r="I3671">
        <v>58800000</v>
      </c>
      <c r="J3671" t="s">
        <v>795</v>
      </c>
      <c r="K3671" t="s">
        <v>3008</v>
      </c>
      <c r="L3671" t="s">
        <v>15173</v>
      </c>
      <c r="M3671">
        <v>40511</v>
      </c>
      <c r="N3671">
        <v>1651</v>
      </c>
      <c r="O3671" t="s">
        <v>1377</v>
      </c>
      <c r="P3671">
        <v>0</v>
      </c>
      <c r="Q3671" t="s">
        <v>15174</v>
      </c>
      <c r="R3671" t="s">
        <v>15175</v>
      </c>
      <c r="S3671">
        <v>213</v>
      </c>
      <c r="T3671" t="s">
        <v>37</v>
      </c>
      <c r="U3671" t="s">
        <v>56</v>
      </c>
      <c r="V3671" t="s">
        <v>84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15176</v>
      </c>
      <c r="C3672">
        <v>62</v>
      </c>
      <c r="D3672">
        <v>116</v>
      </c>
      <c r="E3672">
        <v>0</v>
      </c>
      <c r="F3672">
        <v>476</v>
      </c>
      <c r="G3672" t="s">
        <v>2694</v>
      </c>
      <c r="H3672">
        <v>907</v>
      </c>
      <c r="I3672">
        <v>50382128</v>
      </c>
      <c r="J3672" t="s">
        <v>715</v>
      </c>
      <c r="K3672" t="s">
        <v>5298</v>
      </c>
      <c r="L3672" t="s">
        <v>15177</v>
      </c>
      <c r="M3672">
        <v>10472</v>
      </c>
      <c r="N3672">
        <v>2723</v>
      </c>
      <c r="O3672" t="s">
        <v>12898</v>
      </c>
      <c r="P3672">
        <v>0</v>
      </c>
      <c r="Q3672" t="s">
        <v>15178</v>
      </c>
      <c r="R3672" t="s">
        <v>15179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4990</v>
      </c>
      <c r="C3673">
        <v>71</v>
      </c>
      <c r="D3673">
        <v>105</v>
      </c>
      <c r="E3673">
        <v>96</v>
      </c>
      <c r="F3673">
        <v>35</v>
      </c>
      <c r="G3673" t="s">
        <v>470</v>
      </c>
      <c r="H3673">
        <v>509</v>
      </c>
      <c r="I3673">
        <v>35811509</v>
      </c>
      <c r="J3673" t="s">
        <v>6557</v>
      </c>
      <c r="K3673" t="s">
        <v>314</v>
      </c>
      <c r="L3673" t="s">
        <v>15180</v>
      </c>
      <c r="M3673">
        <v>43013</v>
      </c>
      <c r="N3673">
        <v>888</v>
      </c>
      <c r="O3673" t="s">
        <v>15181</v>
      </c>
      <c r="P3673">
        <v>0</v>
      </c>
      <c r="Q3673" t="s">
        <v>15182</v>
      </c>
      <c r="R3673" t="s">
        <v>15183</v>
      </c>
      <c r="S3673">
        <v>104</v>
      </c>
      <c r="T3673" t="s">
        <v>37</v>
      </c>
      <c r="U3673" t="s">
        <v>243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88</v>
      </c>
      <c r="H3674">
        <v>23000</v>
      </c>
      <c r="I3674">
        <v>24475193</v>
      </c>
      <c r="J3674" t="s">
        <v>715</v>
      </c>
      <c r="K3674" t="s">
        <v>62</v>
      </c>
      <c r="L3674" t="s">
        <v>15184</v>
      </c>
      <c r="M3674">
        <v>190494</v>
      </c>
      <c r="N3674">
        <v>44265</v>
      </c>
      <c r="O3674" t="s">
        <v>15185</v>
      </c>
      <c r="P3674">
        <v>1</v>
      </c>
      <c r="Q3674" t="s">
        <v>15186</v>
      </c>
      <c r="R3674" t="s">
        <v>15187</v>
      </c>
      <c r="S3674">
        <v>314</v>
      </c>
      <c r="T3674" t="s">
        <v>37</v>
      </c>
      <c r="U3674" t="s">
        <v>38</v>
      </c>
      <c r="V3674" t="s">
        <v>350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1574</v>
      </c>
      <c r="C3675">
        <v>72</v>
      </c>
      <c r="D3675">
        <v>105</v>
      </c>
      <c r="E3675">
        <v>16000</v>
      </c>
      <c r="F3675">
        <v>258</v>
      </c>
      <c r="G3675" t="s">
        <v>14151</v>
      </c>
      <c r="H3675">
        <v>16000</v>
      </c>
      <c r="J3675" t="s">
        <v>15188</v>
      </c>
      <c r="K3675" t="s">
        <v>1574</v>
      </c>
      <c r="L3675" t="s">
        <v>15189</v>
      </c>
      <c r="M3675">
        <v>36381</v>
      </c>
      <c r="N3675">
        <v>17599</v>
      </c>
      <c r="O3675" t="s">
        <v>15190</v>
      </c>
      <c r="P3675">
        <v>0</v>
      </c>
      <c r="Q3675" t="s">
        <v>15191</v>
      </c>
      <c r="R3675" t="s">
        <v>15192</v>
      </c>
      <c r="S3675">
        <v>169</v>
      </c>
      <c r="T3675" t="s">
        <v>37</v>
      </c>
      <c r="U3675" t="s">
        <v>38</v>
      </c>
      <c r="V3675" t="s">
        <v>350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9547</v>
      </c>
      <c r="C3676">
        <v>122</v>
      </c>
      <c r="D3676">
        <v>111</v>
      </c>
      <c r="E3676">
        <v>72</v>
      </c>
      <c r="F3676">
        <v>722</v>
      </c>
      <c r="G3676" t="s">
        <v>186</v>
      </c>
      <c r="H3676">
        <v>19000</v>
      </c>
      <c r="I3676">
        <v>6200756</v>
      </c>
      <c r="J3676" t="s">
        <v>1188</v>
      </c>
      <c r="K3676" t="s">
        <v>88</v>
      </c>
      <c r="L3676" t="s">
        <v>15193</v>
      </c>
      <c r="M3676">
        <v>96129</v>
      </c>
      <c r="N3676">
        <v>34106</v>
      </c>
      <c r="O3676" t="s">
        <v>677</v>
      </c>
      <c r="P3676">
        <v>0</v>
      </c>
      <c r="Q3676" t="s">
        <v>15194</v>
      </c>
      <c r="R3676" t="s">
        <v>15195</v>
      </c>
      <c r="S3676">
        <v>488</v>
      </c>
      <c r="T3676" t="s">
        <v>37</v>
      </c>
      <c r="U3676" t="s">
        <v>38</v>
      </c>
      <c r="V3676" t="s">
        <v>350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6856</v>
      </c>
      <c r="C3677">
        <v>100</v>
      </c>
      <c r="D3677">
        <v>91</v>
      </c>
      <c r="E3677">
        <v>14</v>
      </c>
      <c r="F3677">
        <v>548</v>
      </c>
      <c r="G3677" t="s">
        <v>254</v>
      </c>
      <c r="H3677">
        <v>14000</v>
      </c>
      <c r="I3677">
        <v>1292119</v>
      </c>
      <c r="J3677" t="s">
        <v>4112</v>
      </c>
      <c r="K3677" t="s">
        <v>150</v>
      </c>
      <c r="L3677" t="s">
        <v>15196</v>
      </c>
      <c r="M3677">
        <v>14786</v>
      </c>
      <c r="N3677">
        <v>16768</v>
      </c>
      <c r="O3677" t="s">
        <v>3580</v>
      </c>
      <c r="P3677">
        <v>1</v>
      </c>
      <c r="Q3677" t="s">
        <v>15197</v>
      </c>
      <c r="R3677" t="s">
        <v>15198</v>
      </c>
      <c r="S3677">
        <v>144</v>
      </c>
      <c r="T3677" t="s">
        <v>37</v>
      </c>
      <c r="U3677" t="s">
        <v>56</v>
      </c>
      <c r="V3677" t="s">
        <v>350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15199</v>
      </c>
      <c r="C3678">
        <v>24</v>
      </c>
      <c r="D3678">
        <v>95</v>
      </c>
      <c r="E3678">
        <v>14</v>
      </c>
      <c r="F3678">
        <v>60</v>
      </c>
      <c r="G3678" t="s">
        <v>15200</v>
      </c>
      <c r="H3678">
        <v>113</v>
      </c>
      <c r="J3678" t="s">
        <v>3268</v>
      </c>
      <c r="K3678" t="s">
        <v>15201</v>
      </c>
      <c r="L3678" t="s">
        <v>15202</v>
      </c>
      <c r="M3678">
        <v>1955</v>
      </c>
      <c r="N3678">
        <v>396</v>
      </c>
      <c r="O3678" t="s">
        <v>12648</v>
      </c>
      <c r="P3678">
        <v>0</v>
      </c>
      <c r="Q3678" t="s">
        <v>15203</v>
      </c>
      <c r="R3678" t="s">
        <v>15204</v>
      </c>
      <c r="S3678">
        <v>44</v>
      </c>
      <c r="T3678" t="s">
        <v>37</v>
      </c>
      <c r="U3678" t="s">
        <v>38</v>
      </c>
      <c r="V3678" t="s">
        <v>350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15205</v>
      </c>
      <c r="C3679">
        <v>112</v>
      </c>
      <c r="D3679">
        <v>97</v>
      </c>
      <c r="E3679">
        <v>25</v>
      </c>
      <c r="F3679">
        <v>57</v>
      </c>
      <c r="G3679" t="s">
        <v>15206</v>
      </c>
      <c r="H3679">
        <v>517</v>
      </c>
      <c r="I3679">
        <v>3629758</v>
      </c>
      <c r="J3679" t="s">
        <v>3985</v>
      </c>
      <c r="K3679" t="s">
        <v>15207</v>
      </c>
      <c r="L3679" t="s">
        <v>15208</v>
      </c>
      <c r="M3679">
        <v>44151</v>
      </c>
      <c r="N3679">
        <v>745</v>
      </c>
      <c r="O3679" t="s">
        <v>15209</v>
      </c>
      <c r="P3679">
        <v>0</v>
      </c>
      <c r="Q3679" t="s">
        <v>15210</v>
      </c>
      <c r="R3679" t="s">
        <v>15211</v>
      </c>
      <c r="S3679">
        <v>110</v>
      </c>
      <c r="T3679" t="s">
        <v>726</v>
      </c>
      <c r="U3679" t="s">
        <v>727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15212</v>
      </c>
      <c r="C3680">
        <v>67</v>
      </c>
      <c r="D3680">
        <v>92</v>
      </c>
      <c r="E3680">
        <v>9</v>
      </c>
      <c r="F3680">
        <v>71</v>
      </c>
      <c r="G3680" t="s">
        <v>15213</v>
      </c>
      <c r="H3680">
        <v>636</v>
      </c>
      <c r="I3680">
        <v>6239558</v>
      </c>
      <c r="J3680" t="s">
        <v>1188</v>
      </c>
      <c r="K3680" t="s">
        <v>5445</v>
      </c>
      <c r="L3680" t="s">
        <v>15214</v>
      </c>
      <c r="M3680">
        <v>5548</v>
      </c>
      <c r="N3680">
        <v>1033</v>
      </c>
      <c r="O3680" t="s">
        <v>15215</v>
      </c>
      <c r="P3680">
        <v>0</v>
      </c>
      <c r="Q3680" t="s">
        <v>15216</v>
      </c>
      <c r="R3680" t="s">
        <v>15217</v>
      </c>
      <c r="S3680">
        <v>67</v>
      </c>
      <c r="T3680" t="s">
        <v>37</v>
      </c>
      <c r="U3680" t="s">
        <v>182</v>
      </c>
      <c r="V3680" t="s">
        <v>350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15218</v>
      </c>
      <c r="C3681">
        <v>91</v>
      </c>
      <c r="D3681">
        <v>104</v>
      </c>
      <c r="E3681">
        <v>10</v>
      </c>
      <c r="F3681">
        <v>93</v>
      </c>
      <c r="G3681" t="s">
        <v>2184</v>
      </c>
      <c r="H3681">
        <v>715</v>
      </c>
      <c r="I3681">
        <v>1056102</v>
      </c>
      <c r="J3681" t="s">
        <v>1025</v>
      </c>
      <c r="K3681" t="s">
        <v>1406</v>
      </c>
      <c r="L3681" t="s">
        <v>15219</v>
      </c>
      <c r="M3681">
        <v>18792</v>
      </c>
      <c r="N3681">
        <v>1315</v>
      </c>
      <c r="O3681" t="s">
        <v>15220</v>
      </c>
      <c r="P3681">
        <v>0</v>
      </c>
      <c r="Q3681" t="s">
        <v>15221</v>
      </c>
      <c r="R3681" t="s">
        <v>15222</v>
      </c>
      <c r="S3681">
        <v>153</v>
      </c>
      <c r="T3681" t="s">
        <v>37</v>
      </c>
      <c r="U3681" t="s">
        <v>38</v>
      </c>
      <c r="V3681" t="s">
        <v>350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2862</v>
      </c>
      <c r="C3682">
        <v>103</v>
      </c>
      <c r="D3682">
        <v>120</v>
      </c>
      <c r="E3682">
        <v>0</v>
      </c>
      <c r="F3682">
        <v>388</v>
      </c>
      <c r="G3682" t="s">
        <v>6055</v>
      </c>
      <c r="H3682">
        <v>782</v>
      </c>
      <c r="I3682">
        <v>27545445</v>
      </c>
      <c r="J3682" t="s">
        <v>1473</v>
      </c>
      <c r="K3682" t="s">
        <v>838</v>
      </c>
      <c r="L3682" t="s">
        <v>15223</v>
      </c>
      <c r="M3682">
        <v>59524</v>
      </c>
      <c r="N3682">
        <v>2892</v>
      </c>
      <c r="O3682" t="s">
        <v>15224</v>
      </c>
      <c r="P3682">
        <v>2</v>
      </c>
      <c r="Q3682" t="s">
        <v>15225</v>
      </c>
      <c r="R3682" t="s">
        <v>15226</v>
      </c>
      <c r="S3682">
        <v>418</v>
      </c>
      <c r="T3682" t="s">
        <v>37</v>
      </c>
      <c r="U3682" t="s">
        <v>38</v>
      </c>
      <c r="V3682" t="s">
        <v>350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15227</v>
      </c>
      <c r="C3683">
        <v>27</v>
      </c>
      <c r="D3683">
        <v>99</v>
      </c>
      <c r="E3683">
        <v>56</v>
      </c>
      <c r="F3683">
        <v>781</v>
      </c>
      <c r="G3683" t="s">
        <v>3567</v>
      </c>
      <c r="H3683">
        <v>4000</v>
      </c>
      <c r="I3683">
        <v>56007</v>
      </c>
      <c r="J3683" t="s">
        <v>13798</v>
      </c>
      <c r="K3683" t="s">
        <v>1161</v>
      </c>
      <c r="L3683" t="s">
        <v>15228</v>
      </c>
      <c r="M3683">
        <v>3754</v>
      </c>
      <c r="N3683">
        <v>6776</v>
      </c>
      <c r="O3683" t="s">
        <v>5875</v>
      </c>
      <c r="P3683">
        <v>3</v>
      </c>
      <c r="Q3683" t="s">
        <v>15229</v>
      </c>
      <c r="R3683" t="s">
        <v>15230</v>
      </c>
      <c r="S3683">
        <v>69</v>
      </c>
      <c r="T3683" t="s">
        <v>37</v>
      </c>
      <c r="U3683" t="s">
        <v>38</v>
      </c>
      <c r="V3683" t="s">
        <v>350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15231</v>
      </c>
      <c r="C3684">
        <v>205</v>
      </c>
      <c r="D3684">
        <v>93</v>
      </c>
      <c r="E3684">
        <v>592</v>
      </c>
      <c r="F3684">
        <v>36</v>
      </c>
      <c r="G3684" t="s">
        <v>15232</v>
      </c>
      <c r="H3684">
        <v>232</v>
      </c>
      <c r="I3684">
        <v>611709</v>
      </c>
      <c r="J3684" t="s">
        <v>1188</v>
      </c>
      <c r="K3684" t="s">
        <v>15233</v>
      </c>
      <c r="L3684" t="s">
        <v>15234</v>
      </c>
      <c r="M3684">
        <v>15267</v>
      </c>
      <c r="N3684">
        <v>391</v>
      </c>
      <c r="O3684" t="s">
        <v>15235</v>
      </c>
      <c r="P3684">
        <v>1</v>
      </c>
      <c r="Q3684" t="s">
        <v>15236</v>
      </c>
      <c r="R3684" t="s">
        <v>15237</v>
      </c>
      <c r="S3684">
        <v>41</v>
      </c>
      <c r="T3684" t="s">
        <v>726</v>
      </c>
      <c r="U3684" t="s">
        <v>15238</v>
      </c>
      <c r="V3684" t="s">
        <v>2616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10368</v>
      </c>
      <c r="C3685">
        <v>192</v>
      </c>
      <c r="D3685">
        <v>99</v>
      </c>
      <c r="E3685">
        <v>929</v>
      </c>
      <c r="F3685">
        <v>9</v>
      </c>
      <c r="G3685" t="s">
        <v>2606</v>
      </c>
      <c r="H3685">
        <v>56</v>
      </c>
      <c r="I3685">
        <v>753501</v>
      </c>
      <c r="J3685" t="s">
        <v>1025</v>
      </c>
      <c r="K3685" t="s">
        <v>9252</v>
      </c>
      <c r="L3685" t="s">
        <v>15239</v>
      </c>
      <c r="M3685">
        <v>87244</v>
      </c>
      <c r="N3685">
        <v>118</v>
      </c>
      <c r="O3685" t="s">
        <v>15240</v>
      </c>
      <c r="P3685">
        <v>0</v>
      </c>
      <c r="Q3685" t="s">
        <v>15241</v>
      </c>
      <c r="R3685" t="s">
        <v>15242</v>
      </c>
      <c r="S3685">
        <v>664</v>
      </c>
      <c r="T3685" t="s">
        <v>726</v>
      </c>
      <c r="U3685" t="s">
        <v>727</v>
      </c>
      <c r="V3685" t="s">
        <v>2616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15243</v>
      </c>
      <c r="C3686">
        <v>72</v>
      </c>
      <c r="D3686">
        <v>99</v>
      </c>
      <c r="E3686">
        <v>17</v>
      </c>
      <c r="F3686">
        <v>16</v>
      </c>
      <c r="G3686" t="s">
        <v>15243</v>
      </c>
      <c r="H3686">
        <v>31</v>
      </c>
      <c r="I3686">
        <v>22770</v>
      </c>
      <c r="J3686" t="s">
        <v>1188</v>
      </c>
      <c r="K3686" t="s">
        <v>15244</v>
      </c>
      <c r="L3686" t="s">
        <v>15245</v>
      </c>
      <c r="M3686">
        <v>1658</v>
      </c>
      <c r="N3686">
        <v>81</v>
      </c>
      <c r="O3686" t="s">
        <v>15246</v>
      </c>
      <c r="P3686">
        <v>0</v>
      </c>
      <c r="Q3686" t="s">
        <v>15247</v>
      </c>
      <c r="R3686" t="s">
        <v>15248</v>
      </c>
      <c r="S3686">
        <v>12</v>
      </c>
      <c r="T3686" t="s">
        <v>388</v>
      </c>
      <c r="U3686" t="s">
        <v>389</v>
      </c>
      <c r="V3686" t="s">
        <v>3399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15249</v>
      </c>
      <c r="C3687">
        <v>33</v>
      </c>
      <c r="D3687">
        <v>157</v>
      </c>
      <c r="E3687">
        <v>85</v>
      </c>
      <c r="F3687">
        <v>199</v>
      </c>
      <c r="G3687" t="s">
        <v>5168</v>
      </c>
      <c r="H3687">
        <v>397</v>
      </c>
      <c r="I3687">
        <v>2197331</v>
      </c>
      <c r="J3687" t="s">
        <v>15250</v>
      </c>
      <c r="K3687" t="s">
        <v>14387</v>
      </c>
      <c r="L3687" t="s">
        <v>15251</v>
      </c>
      <c r="M3687">
        <v>70233</v>
      </c>
      <c r="N3687">
        <v>1519</v>
      </c>
      <c r="O3687" t="s">
        <v>15252</v>
      </c>
      <c r="P3687">
        <v>0</v>
      </c>
      <c r="Q3687" t="s">
        <v>15253</v>
      </c>
      <c r="R3687" t="s">
        <v>15254</v>
      </c>
      <c r="S3687">
        <v>321</v>
      </c>
      <c r="T3687" t="s">
        <v>3397</v>
      </c>
      <c r="U3687" t="s">
        <v>3398</v>
      </c>
      <c r="V3687" t="s">
        <v>2616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15255</v>
      </c>
      <c r="C3688">
        <v>22</v>
      </c>
      <c r="D3688">
        <v>90</v>
      </c>
      <c r="E3688">
        <v>4</v>
      </c>
      <c r="F3688">
        <v>290</v>
      </c>
      <c r="G3688" t="s">
        <v>1398</v>
      </c>
      <c r="H3688">
        <v>934</v>
      </c>
      <c r="J3688" t="s">
        <v>1473</v>
      </c>
      <c r="K3688" t="s">
        <v>2275</v>
      </c>
      <c r="L3688" t="s">
        <v>15256</v>
      </c>
      <c r="M3688">
        <v>605</v>
      </c>
      <c r="N3688">
        <v>2030</v>
      </c>
      <c r="O3688" t="s">
        <v>15257</v>
      </c>
      <c r="P3688">
        <v>0</v>
      </c>
      <c r="Q3688" t="s">
        <v>15258</v>
      </c>
      <c r="R3688" t="s">
        <v>15259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15260</v>
      </c>
      <c r="C3689">
        <v>48</v>
      </c>
      <c r="D3689">
        <v>96</v>
      </c>
      <c r="E3689">
        <v>3</v>
      </c>
      <c r="F3689">
        <v>38</v>
      </c>
      <c r="G3689" t="s">
        <v>15261</v>
      </c>
      <c r="H3689">
        <v>472</v>
      </c>
      <c r="I3689">
        <v>27445</v>
      </c>
      <c r="J3689" t="s">
        <v>10480</v>
      </c>
      <c r="K3689" t="s">
        <v>5374</v>
      </c>
      <c r="L3689" t="s">
        <v>15262</v>
      </c>
      <c r="M3689">
        <v>3788</v>
      </c>
      <c r="N3689">
        <v>561</v>
      </c>
      <c r="O3689" t="s">
        <v>15263</v>
      </c>
      <c r="P3689">
        <v>5</v>
      </c>
      <c r="Q3689" t="s">
        <v>15264</v>
      </c>
      <c r="R3689" t="s">
        <v>15265</v>
      </c>
      <c r="S3689">
        <v>31</v>
      </c>
      <c r="T3689" t="s">
        <v>37</v>
      </c>
      <c r="U3689" t="s">
        <v>38</v>
      </c>
      <c r="V3689" t="s">
        <v>350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5671</v>
      </c>
      <c r="C3690">
        <v>65</v>
      </c>
      <c r="D3690">
        <v>96</v>
      </c>
      <c r="E3690">
        <v>136</v>
      </c>
      <c r="F3690">
        <v>139</v>
      </c>
      <c r="G3690" t="s">
        <v>2239</v>
      </c>
      <c r="H3690">
        <v>4000</v>
      </c>
      <c r="I3690">
        <v>766487</v>
      </c>
      <c r="J3690" t="s">
        <v>816</v>
      </c>
      <c r="K3690" t="s">
        <v>356</v>
      </c>
      <c r="L3690" t="s">
        <v>15266</v>
      </c>
      <c r="M3690">
        <v>15315</v>
      </c>
      <c r="N3690">
        <v>4883</v>
      </c>
      <c r="O3690" t="s">
        <v>15267</v>
      </c>
      <c r="P3690">
        <v>4</v>
      </c>
      <c r="Q3690" t="s">
        <v>15268</v>
      </c>
      <c r="R3690" t="s">
        <v>15269</v>
      </c>
      <c r="S3690">
        <v>117</v>
      </c>
      <c r="T3690" t="s">
        <v>37</v>
      </c>
      <c r="U3690" t="s">
        <v>38</v>
      </c>
      <c r="V3690" t="s">
        <v>350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15270</v>
      </c>
      <c r="C3691">
        <v>29</v>
      </c>
      <c r="D3691">
        <v>90</v>
      </c>
      <c r="E3691">
        <v>222</v>
      </c>
      <c r="F3691">
        <v>222</v>
      </c>
      <c r="G3691" t="s">
        <v>1088</v>
      </c>
      <c r="H3691">
        <v>5000</v>
      </c>
      <c r="I3691">
        <v>18434</v>
      </c>
      <c r="J3691" t="s">
        <v>1188</v>
      </c>
      <c r="K3691" t="s">
        <v>1129</v>
      </c>
      <c r="L3691" t="s">
        <v>15271</v>
      </c>
      <c r="M3691">
        <v>4471</v>
      </c>
      <c r="N3691">
        <v>6111</v>
      </c>
      <c r="O3691" t="s">
        <v>15270</v>
      </c>
      <c r="P3691">
        <v>2</v>
      </c>
      <c r="Q3691" t="s">
        <v>15272</v>
      </c>
      <c r="R3691" t="s">
        <v>15273</v>
      </c>
      <c r="S3691">
        <v>47</v>
      </c>
      <c r="T3691" t="s">
        <v>37</v>
      </c>
      <c r="U3691" t="s">
        <v>56</v>
      </c>
      <c r="V3691" t="s">
        <v>350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10488</v>
      </c>
      <c r="C3692">
        <v>284</v>
      </c>
      <c r="D3692">
        <v>100</v>
      </c>
      <c r="E3692">
        <v>77</v>
      </c>
      <c r="F3692">
        <v>27</v>
      </c>
      <c r="G3692" t="s">
        <v>15274</v>
      </c>
      <c r="H3692">
        <v>286</v>
      </c>
      <c r="I3692">
        <v>1196752</v>
      </c>
      <c r="J3692" t="s">
        <v>1018</v>
      </c>
      <c r="K3692" t="s">
        <v>15275</v>
      </c>
      <c r="L3692" t="s">
        <v>15276</v>
      </c>
      <c r="M3692">
        <v>79353</v>
      </c>
      <c r="N3692">
        <v>385</v>
      </c>
      <c r="O3692" t="s">
        <v>15277</v>
      </c>
      <c r="P3692">
        <v>3</v>
      </c>
      <c r="Q3692" t="s">
        <v>15278</v>
      </c>
      <c r="R3692" t="s">
        <v>15279</v>
      </c>
      <c r="S3692">
        <v>121</v>
      </c>
      <c r="T3692" t="s">
        <v>15280</v>
      </c>
      <c r="U3692" t="s">
        <v>10402</v>
      </c>
      <c r="V3692" t="s">
        <v>350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15281</v>
      </c>
      <c r="C3693">
        <v>187</v>
      </c>
      <c r="D3693">
        <v>94</v>
      </c>
      <c r="E3693">
        <v>4</v>
      </c>
      <c r="F3693">
        <v>114</v>
      </c>
      <c r="G3693" t="s">
        <v>245</v>
      </c>
      <c r="H3693">
        <v>796</v>
      </c>
      <c r="J3693" t="s">
        <v>15282</v>
      </c>
      <c r="K3693" t="s">
        <v>2539</v>
      </c>
      <c r="L3693" t="s">
        <v>15283</v>
      </c>
      <c r="M3693">
        <v>13227</v>
      </c>
      <c r="N3693">
        <v>1832</v>
      </c>
      <c r="O3693" t="s">
        <v>3434</v>
      </c>
      <c r="P3693">
        <v>0</v>
      </c>
      <c r="Q3693" t="s">
        <v>15284</v>
      </c>
      <c r="R3693" t="s">
        <v>15285</v>
      </c>
      <c r="S3693">
        <v>70</v>
      </c>
      <c r="T3693" t="s">
        <v>37</v>
      </c>
      <c r="U3693" t="s">
        <v>56</v>
      </c>
      <c r="V3693" t="s">
        <v>2616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15286</v>
      </c>
      <c r="C3694">
        <v>47</v>
      </c>
      <c r="D3694">
        <v>98</v>
      </c>
      <c r="E3694">
        <v>12</v>
      </c>
      <c r="F3694">
        <v>149</v>
      </c>
      <c r="G3694" t="s">
        <v>15287</v>
      </c>
      <c r="H3694">
        <v>393</v>
      </c>
      <c r="I3694">
        <v>795126</v>
      </c>
      <c r="J3694" t="s">
        <v>4069</v>
      </c>
      <c r="K3694" t="s">
        <v>935</v>
      </c>
      <c r="L3694" t="s">
        <v>15288</v>
      </c>
      <c r="M3694">
        <v>4976</v>
      </c>
      <c r="N3694">
        <v>955</v>
      </c>
      <c r="O3694" t="s">
        <v>14573</v>
      </c>
      <c r="P3694">
        <v>1</v>
      </c>
      <c r="Q3694" t="s">
        <v>15289</v>
      </c>
      <c r="R3694" t="s">
        <v>15290</v>
      </c>
      <c r="S3694">
        <v>52</v>
      </c>
      <c r="T3694" t="s">
        <v>37</v>
      </c>
      <c r="U3694" t="s">
        <v>182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15291</v>
      </c>
      <c r="C3695">
        <v>88</v>
      </c>
      <c r="D3695">
        <v>129</v>
      </c>
      <c r="E3695">
        <v>440</v>
      </c>
      <c r="F3695">
        <v>0</v>
      </c>
      <c r="G3695" t="s">
        <v>15292</v>
      </c>
      <c r="H3695">
        <v>631</v>
      </c>
      <c r="J3695" t="s">
        <v>151</v>
      </c>
      <c r="K3695" t="s">
        <v>67</v>
      </c>
      <c r="L3695" t="s">
        <v>15293</v>
      </c>
      <c r="M3695">
        <v>2894</v>
      </c>
      <c r="N3695">
        <v>631</v>
      </c>
      <c r="O3695" t="s">
        <v>15294</v>
      </c>
      <c r="P3695">
        <v>2</v>
      </c>
      <c r="Q3695" t="s">
        <v>15295</v>
      </c>
      <c r="R3695" t="s">
        <v>15296</v>
      </c>
      <c r="S3695">
        <v>14</v>
      </c>
      <c r="T3695" t="s">
        <v>37</v>
      </c>
      <c r="U3695" t="s">
        <v>10402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8459</v>
      </c>
      <c r="C3696">
        <v>41</v>
      </c>
      <c r="D3696">
        <v>103</v>
      </c>
      <c r="E3696">
        <v>82</v>
      </c>
      <c r="F3696">
        <v>32</v>
      </c>
      <c r="G3696" t="s">
        <v>11779</v>
      </c>
      <c r="H3696">
        <v>208</v>
      </c>
      <c r="J3696" t="s">
        <v>396</v>
      </c>
      <c r="K3696" t="s">
        <v>15297</v>
      </c>
      <c r="L3696" t="s">
        <v>15298</v>
      </c>
      <c r="M3696">
        <v>21049</v>
      </c>
      <c r="N3696">
        <v>454</v>
      </c>
      <c r="O3696" t="s">
        <v>15299</v>
      </c>
      <c r="P3696">
        <v>2</v>
      </c>
      <c r="Q3696" t="s">
        <v>15300</v>
      </c>
      <c r="R3696" t="s">
        <v>15301</v>
      </c>
      <c r="S3696">
        <v>249</v>
      </c>
      <c r="T3696" t="s">
        <v>37</v>
      </c>
      <c r="U3696" t="s">
        <v>38</v>
      </c>
      <c r="V3696" t="s">
        <v>84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15302</v>
      </c>
      <c r="C3697">
        <v>24</v>
      </c>
      <c r="D3697">
        <v>128</v>
      </c>
      <c r="E3697">
        <v>4</v>
      </c>
      <c r="F3697">
        <v>47</v>
      </c>
      <c r="G3697" t="s">
        <v>346</v>
      </c>
      <c r="H3697">
        <v>374</v>
      </c>
      <c r="I3697">
        <v>563699</v>
      </c>
      <c r="J3697" t="s">
        <v>282</v>
      </c>
      <c r="K3697" t="s">
        <v>15303</v>
      </c>
      <c r="L3697" t="s">
        <v>15304</v>
      </c>
      <c r="M3697">
        <v>3266</v>
      </c>
      <c r="N3697">
        <v>787</v>
      </c>
      <c r="O3697" t="s">
        <v>15305</v>
      </c>
      <c r="P3697">
        <v>0</v>
      </c>
      <c r="Q3697" t="s">
        <v>15306</v>
      </c>
      <c r="R3697" t="s">
        <v>15307</v>
      </c>
      <c r="S3697">
        <v>27</v>
      </c>
      <c r="T3697" t="s">
        <v>3397</v>
      </c>
      <c r="U3697" t="s">
        <v>3398</v>
      </c>
      <c r="V3697" t="s">
        <v>350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221</v>
      </c>
      <c r="C3698">
        <v>318</v>
      </c>
      <c r="D3698">
        <v>106</v>
      </c>
      <c r="E3698">
        <v>0</v>
      </c>
      <c r="F3698">
        <v>482</v>
      </c>
      <c r="G3698" t="s">
        <v>14377</v>
      </c>
      <c r="H3698">
        <v>852</v>
      </c>
      <c r="I3698">
        <v>83574831</v>
      </c>
      <c r="J3698" t="s">
        <v>7540</v>
      </c>
      <c r="K3698" t="s">
        <v>5115</v>
      </c>
      <c r="L3698" t="s">
        <v>15308</v>
      </c>
      <c r="M3698">
        <v>109214</v>
      </c>
      <c r="N3698">
        <v>2975</v>
      </c>
      <c r="O3698" t="s">
        <v>12575</v>
      </c>
      <c r="P3698">
        <v>0</v>
      </c>
      <c r="Q3698" t="s">
        <v>15309</v>
      </c>
      <c r="R3698" t="s">
        <v>15310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12573</v>
      </c>
      <c r="C3699">
        <v>250</v>
      </c>
      <c r="D3699">
        <v>95</v>
      </c>
      <c r="E3699">
        <v>163</v>
      </c>
      <c r="F3699">
        <v>651</v>
      </c>
      <c r="G3699" t="s">
        <v>6016</v>
      </c>
      <c r="H3699">
        <v>1000</v>
      </c>
      <c r="I3699">
        <v>87025093</v>
      </c>
      <c r="J3699" t="s">
        <v>2889</v>
      </c>
      <c r="K3699" t="s">
        <v>6143</v>
      </c>
      <c r="L3699" t="s">
        <v>15311</v>
      </c>
      <c r="M3699">
        <v>188679</v>
      </c>
      <c r="N3699">
        <v>4134</v>
      </c>
      <c r="O3699" t="s">
        <v>12336</v>
      </c>
      <c r="P3699">
        <v>0</v>
      </c>
      <c r="Q3699" t="s">
        <v>15312</v>
      </c>
      <c r="R3699" t="s">
        <v>15313</v>
      </c>
      <c r="S3699">
        <v>864</v>
      </c>
      <c r="T3699" t="s">
        <v>37</v>
      </c>
      <c r="U3699" t="s">
        <v>38</v>
      </c>
      <c r="V3699" t="s">
        <v>350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15314</v>
      </c>
      <c r="C3700">
        <v>411</v>
      </c>
      <c r="D3700">
        <v>104</v>
      </c>
      <c r="E3700">
        <v>16</v>
      </c>
      <c r="F3700">
        <v>82</v>
      </c>
      <c r="G3700" t="s">
        <v>11361</v>
      </c>
      <c r="H3700">
        <v>14000</v>
      </c>
      <c r="I3700">
        <v>71897215</v>
      </c>
      <c r="J3700" t="s">
        <v>15315</v>
      </c>
      <c r="K3700" t="s">
        <v>383</v>
      </c>
      <c r="L3700" t="s">
        <v>15316</v>
      </c>
      <c r="M3700">
        <v>126893</v>
      </c>
      <c r="N3700">
        <v>14504</v>
      </c>
      <c r="O3700" t="s">
        <v>15317</v>
      </c>
      <c r="P3700">
        <v>0</v>
      </c>
      <c r="Q3700" t="s">
        <v>15318</v>
      </c>
      <c r="R3700" t="s">
        <v>15319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8451</v>
      </c>
      <c r="C3701">
        <v>106</v>
      </c>
      <c r="D3701">
        <v>87</v>
      </c>
      <c r="E3701">
        <v>79</v>
      </c>
      <c r="F3701">
        <v>218</v>
      </c>
      <c r="G3701" t="s">
        <v>8452</v>
      </c>
      <c r="H3701">
        <v>608</v>
      </c>
      <c r="I3701">
        <v>64267897</v>
      </c>
      <c r="J3701" t="s">
        <v>15320</v>
      </c>
      <c r="K3701" t="s">
        <v>8454</v>
      </c>
      <c r="L3701" t="s">
        <v>15321</v>
      </c>
      <c r="M3701">
        <v>67992</v>
      </c>
      <c r="N3701">
        <v>1770</v>
      </c>
      <c r="O3701" t="s">
        <v>8456</v>
      </c>
      <c r="P3701">
        <v>0</v>
      </c>
      <c r="Q3701" t="s">
        <v>15322</v>
      </c>
      <c r="R3701" t="s">
        <v>15323</v>
      </c>
      <c r="S3701">
        <v>327</v>
      </c>
      <c r="T3701" t="s">
        <v>37</v>
      </c>
      <c r="U3701" t="s">
        <v>38</v>
      </c>
      <c r="V3701" t="s">
        <v>350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15324</v>
      </c>
      <c r="C3702">
        <v>159</v>
      </c>
      <c r="D3702">
        <v>81</v>
      </c>
      <c r="E3702">
        <v>26</v>
      </c>
      <c r="F3702">
        <v>300</v>
      </c>
      <c r="G3702" t="s">
        <v>15325</v>
      </c>
      <c r="H3702">
        <v>2000</v>
      </c>
      <c r="I3702">
        <v>56536016</v>
      </c>
      <c r="J3702" t="s">
        <v>4189</v>
      </c>
      <c r="K3702" t="s">
        <v>1840</v>
      </c>
      <c r="L3702" t="s">
        <v>15326</v>
      </c>
      <c r="M3702">
        <v>13523</v>
      </c>
      <c r="N3702">
        <v>3344</v>
      </c>
      <c r="O3702" t="s">
        <v>14630</v>
      </c>
      <c r="P3702">
        <v>0</v>
      </c>
      <c r="Q3702" t="s">
        <v>15327</v>
      </c>
      <c r="R3702" t="s">
        <v>15328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8798</v>
      </c>
      <c r="C3703">
        <v>251</v>
      </c>
      <c r="D3703">
        <v>94</v>
      </c>
      <c r="E3703">
        <v>24</v>
      </c>
      <c r="F3703">
        <v>434</v>
      </c>
      <c r="G3703" t="s">
        <v>15329</v>
      </c>
      <c r="H3703">
        <v>581</v>
      </c>
      <c r="I3703">
        <v>104007828</v>
      </c>
      <c r="J3703" t="s">
        <v>4189</v>
      </c>
      <c r="K3703" t="s">
        <v>12905</v>
      </c>
      <c r="L3703" t="s">
        <v>15330</v>
      </c>
      <c r="M3703">
        <v>76828</v>
      </c>
      <c r="N3703">
        <v>2371</v>
      </c>
      <c r="O3703" t="s">
        <v>13888</v>
      </c>
      <c r="P3703">
        <v>0</v>
      </c>
      <c r="Q3703" t="s">
        <v>15331</v>
      </c>
      <c r="R3703" t="s">
        <v>15332</v>
      </c>
      <c r="S3703">
        <v>314</v>
      </c>
      <c r="T3703" t="s">
        <v>37</v>
      </c>
      <c r="U3703" t="s">
        <v>38</v>
      </c>
      <c r="V3703" t="s">
        <v>350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15333</v>
      </c>
      <c r="C3704">
        <v>183</v>
      </c>
      <c r="D3704">
        <v>89</v>
      </c>
      <c r="E3704">
        <v>10</v>
      </c>
      <c r="F3704">
        <v>704</v>
      </c>
      <c r="G3704" t="s">
        <v>15334</v>
      </c>
      <c r="H3704">
        <v>852</v>
      </c>
      <c r="I3704">
        <v>50820940</v>
      </c>
      <c r="J3704" t="s">
        <v>5192</v>
      </c>
      <c r="K3704" t="s">
        <v>5115</v>
      </c>
      <c r="L3704" t="s">
        <v>15335</v>
      </c>
      <c r="M3704">
        <v>31915</v>
      </c>
      <c r="N3704">
        <v>5056</v>
      </c>
      <c r="O3704" t="s">
        <v>15336</v>
      </c>
      <c r="P3704">
        <v>0</v>
      </c>
      <c r="Q3704" t="s">
        <v>15337</v>
      </c>
      <c r="R3704" t="s">
        <v>15338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854</v>
      </c>
      <c r="C3705">
        <v>131</v>
      </c>
      <c r="D3705">
        <v>88</v>
      </c>
      <c r="E3705">
        <v>55</v>
      </c>
      <c r="F3705">
        <v>150</v>
      </c>
      <c r="G3705" t="s">
        <v>13844</v>
      </c>
      <c r="H3705">
        <v>506</v>
      </c>
      <c r="I3705">
        <v>44793200</v>
      </c>
      <c r="J3705" t="s">
        <v>6731</v>
      </c>
      <c r="K3705" t="s">
        <v>15339</v>
      </c>
      <c r="L3705" t="s">
        <v>15340</v>
      </c>
      <c r="M3705">
        <v>49820</v>
      </c>
      <c r="N3705">
        <v>1584</v>
      </c>
      <c r="O3705" t="s">
        <v>15341</v>
      </c>
      <c r="P3705">
        <v>0</v>
      </c>
      <c r="Q3705" t="s">
        <v>15342</v>
      </c>
      <c r="R3705" t="s">
        <v>15343</v>
      </c>
      <c r="S3705">
        <v>311</v>
      </c>
      <c r="T3705" t="s">
        <v>37</v>
      </c>
      <c r="U3705" t="s">
        <v>38</v>
      </c>
      <c r="V3705" t="s">
        <v>5120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12838</v>
      </c>
      <c r="C3706">
        <v>297</v>
      </c>
      <c r="D3706">
        <v>108</v>
      </c>
      <c r="E3706">
        <v>0</v>
      </c>
      <c r="F3706">
        <v>458</v>
      </c>
      <c r="G3706" t="s">
        <v>10566</v>
      </c>
      <c r="H3706">
        <v>1000</v>
      </c>
      <c r="I3706">
        <v>43771291</v>
      </c>
      <c r="J3706" t="s">
        <v>469</v>
      </c>
      <c r="K3706" t="s">
        <v>4288</v>
      </c>
      <c r="L3706" t="s">
        <v>12839</v>
      </c>
      <c r="M3706">
        <v>79916</v>
      </c>
      <c r="N3706">
        <v>3215</v>
      </c>
      <c r="O3706" t="s">
        <v>5385</v>
      </c>
      <c r="P3706">
        <v>1</v>
      </c>
      <c r="Q3706" t="s">
        <v>12840</v>
      </c>
      <c r="R3706" t="s">
        <v>12841</v>
      </c>
      <c r="S3706">
        <v>279</v>
      </c>
      <c r="T3706" t="s">
        <v>37</v>
      </c>
      <c r="U3706" t="s">
        <v>38</v>
      </c>
      <c r="V3706" t="s">
        <v>350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15344</v>
      </c>
      <c r="C3707">
        <v>41</v>
      </c>
      <c r="D3707">
        <v>115</v>
      </c>
      <c r="E3707">
        <v>399</v>
      </c>
      <c r="F3707">
        <v>83</v>
      </c>
      <c r="G3707" t="s">
        <v>15345</v>
      </c>
      <c r="H3707">
        <v>399</v>
      </c>
      <c r="I3707">
        <v>44456509</v>
      </c>
      <c r="J3707" t="s">
        <v>1188</v>
      </c>
      <c r="K3707" t="s">
        <v>15344</v>
      </c>
      <c r="L3707" t="s">
        <v>15346</v>
      </c>
      <c r="M3707">
        <v>22105</v>
      </c>
      <c r="N3707">
        <v>688</v>
      </c>
      <c r="O3707" t="s">
        <v>15347</v>
      </c>
      <c r="P3707">
        <v>1</v>
      </c>
      <c r="Q3707" t="s">
        <v>15348</v>
      </c>
      <c r="R3707" t="s">
        <v>15349</v>
      </c>
      <c r="S3707">
        <v>81</v>
      </c>
      <c r="T3707" t="s">
        <v>1265</v>
      </c>
      <c r="U3707" t="s">
        <v>1303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8798</v>
      </c>
      <c r="C3708">
        <v>248</v>
      </c>
      <c r="D3708">
        <v>96</v>
      </c>
      <c r="E3708">
        <v>24</v>
      </c>
      <c r="F3708">
        <v>113</v>
      </c>
      <c r="G3708" t="s">
        <v>15350</v>
      </c>
      <c r="H3708">
        <v>235</v>
      </c>
      <c r="I3708">
        <v>53884821</v>
      </c>
      <c r="J3708" t="s">
        <v>4189</v>
      </c>
      <c r="K3708" t="s">
        <v>15351</v>
      </c>
      <c r="L3708" t="s">
        <v>15352</v>
      </c>
      <c r="M3708">
        <v>51204</v>
      </c>
      <c r="N3708">
        <v>799</v>
      </c>
      <c r="O3708" t="s">
        <v>15353</v>
      </c>
      <c r="P3708">
        <v>0</v>
      </c>
      <c r="Q3708" t="s">
        <v>15354</v>
      </c>
      <c r="R3708" t="s">
        <v>15355</v>
      </c>
      <c r="S3708">
        <v>247</v>
      </c>
      <c r="T3708" t="s">
        <v>37</v>
      </c>
      <c r="U3708" t="s">
        <v>38</v>
      </c>
      <c r="V3708" t="s">
        <v>350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15356</v>
      </c>
      <c r="C3709">
        <v>42</v>
      </c>
      <c r="D3709">
        <v>135</v>
      </c>
      <c r="E3709">
        <v>28</v>
      </c>
      <c r="F3709">
        <v>275</v>
      </c>
      <c r="G3709" t="s">
        <v>576</v>
      </c>
      <c r="H3709">
        <v>726</v>
      </c>
      <c r="I3709">
        <v>36000000</v>
      </c>
      <c r="J3709" t="s">
        <v>4305</v>
      </c>
      <c r="K3709" t="s">
        <v>3898</v>
      </c>
      <c r="L3709" t="s">
        <v>15357</v>
      </c>
      <c r="M3709">
        <v>6359</v>
      </c>
      <c r="N3709">
        <v>1920</v>
      </c>
      <c r="O3709" t="s">
        <v>15358</v>
      </c>
      <c r="P3709">
        <v>1</v>
      </c>
      <c r="Q3709" t="s">
        <v>15359</v>
      </c>
      <c r="R3709" t="s">
        <v>15360</v>
      </c>
      <c r="S3709">
        <v>69</v>
      </c>
      <c r="T3709" t="s">
        <v>37</v>
      </c>
      <c r="U3709" t="s">
        <v>38</v>
      </c>
      <c r="V3709" t="s">
        <v>3399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8254</v>
      </c>
      <c r="C3710">
        <v>33</v>
      </c>
      <c r="D3710">
        <v>113</v>
      </c>
      <c r="E3710">
        <v>688</v>
      </c>
      <c r="F3710">
        <v>80</v>
      </c>
      <c r="G3710" t="s">
        <v>12722</v>
      </c>
      <c r="H3710">
        <v>462</v>
      </c>
      <c r="J3710" t="s">
        <v>10274</v>
      </c>
      <c r="K3710" t="s">
        <v>13302</v>
      </c>
      <c r="L3710" t="s">
        <v>15361</v>
      </c>
      <c r="M3710">
        <v>19596</v>
      </c>
      <c r="N3710">
        <v>971</v>
      </c>
      <c r="O3710" t="s">
        <v>15362</v>
      </c>
      <c r="P3710">
        <v>0</v>
      </c>
      <c r="Q3710" t="s">
        <v>15363</v>
      </c>
      <c r="R3710" t="s">
        <v>15364</v>
      </c>
      <c r="S3710">
        <v>73</v>
      </c>
      <c r="T3710" t="s">
        <v>37</v>
      </c>
      <c r="U3710" t="s">
        <v>56</v>
      </c>
      <c r="V3710" t="s">
        <v>188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7756</v>
      </c>
      <c r="C3711">
        <v>91</v>
      </c>
      <c r="D3711">
        <v>93</v>
      </c>
      <c r="E3711">
        <v>54</v>
      </c>
      <c r="F3711">
        <v>581</v>
      </c>
      <c r="G3711" t="s">
        <v>845</v>
      </c>
      <c r="H3711">
        <v>40000</v>
      </c>
      <c r="I3711">
        <v>34872293</v>
      </c>
      <c r="J3711" t="s">
        <v>5852</v>
      </c>
      <c r="K3711" t="s">
        <v>43</v>
      </c>
      <c r="L3711" t="s">
        <v>15365</v>
      </c>
      <c r="M3711">
        <v>30765</v>
      </c>
      <c r="N3711">
        <v>42002</v>
      </c>
      <c r="O3711" t="s">
        <v>6173</v>
      </c>
      <c r="P3711">
        <v>0</v>
      </c>
      <c r="Q3711" t="s">
        <v>15366</v>
      </c>
      <c r="R3711" t="s">
        <v>15367</v>
      </c>
      <c r="S3711">
        <v>252</v>
      </c>
      <c r="T3711" t="s">
        <v>37</v>
      </c>
      <c r="U3711" t="s">
        <v>38</v>
      </c>
      <c r="V3711" t="s">
        <v>350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15368</v>
      </c>
      <c r="C3712">
        <v>185</v>
      </c>
      <c r="D3712">
        <v>109</v>
      </c>
      <c r="E3712">
        <v>260</v>
      </c>
      <c r="F3712">
        <v>592</v>
      </c>
      <c r="G3712" t="s">
        <v>8222</v>
      </c>
      <c r="H3712">
        <v>9000</v>
      </c>
      <c r="I3712">
        <v>34468224</v>
      </c>
      <c r="J3712" t="s">
        <v>3471</v>
      </c>
      <c r="K3712" t="s">
        <v>438</v>
      </c>
      <c r="L3712" t="s">
        <v>15369</v>
      </c>
      <c r="M3712">
        <v>105568</v>
      </c>
      <c r="N3712">
        <v>11736</v>
      </c>
      <c r="O3712" t="s">
        <v>3252</v>
      </c>
      <c r="P3712">
        <v>2</v>
      </c>
      <c r="Q3712" t="s">
        <v>15370</v>
      </c>
      <c r="R3712" t="s">
        <v>15371</v>
      </c>
      <c r="S3712">
        <v>533</v>
      </c>
      <c r="T3712" t="s">
        <v>37</v>
      </c>
      <c r="U3712" t="s">
        <v>38</v>
      </c>
      <c r="V3712" t="s">
        <v>350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7453</v>
      </c>
      <c r="C3713">
        <v>69</v>
      </c>
      <c r="D3713">
        <v>127</v>
      </c>
      <c r="E3713">
        <v>130</v>
      </c>
      <c r="F3713">
        <v>51</v>
      </c>
      <c r="G3713" t="s">
        <v>15372</v>
      </c>
      <c r="H3713">
        <v>617</v>
      </c>
      <c r="J3713" t="s">
        <v>15373</v>
      </c>
      <c r="K3713" t="s">
        <v>2611</v>
      </c>
      <c r="L3713" t="s">
        <v>15374</v>
      </c>
      <c r="M3713">
        <v>22123</v>
      </c>
      <c r="N3713">
        <v>799</v>
      </c>
      <c r="O3713" t="s">
        <v>15375</v>
      </c>
      <c r="P3713">
        <v>0</v>
      </c>
      <c r="Q3713" t="s">
        <v>15376</v>
      </c>
      <c r="R3713" t="s">
        <v>15377</v>
      </c>
      <c r="S3713">
        <v>108</v>
      </c>
      <c r="T3713" t="s">
        <v>37</v>
      </c>
      <c r="U3713" t="s">
        <v>38</v>
      </c>
      <c r="V3713" t="s">
        <v>3822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15378</v>
      </c>
      <c r="C3714">
        <v>220</v>
      </c>
      <c r="D3714">
        <v>101</v>
      </c>
      <c r="E3714">
        <v>52</v>
      </c>
      <c r="F3714">
        <v>332</v>
      </c>
      <c r="G3714" t="s">
        <v>15379</v>
      </c>
      <c r="H3714">
        <v>510</v>
      </c>
      <c r="I3714">
        <v>32453345</v>
      </c>
      <c r="J3714" t="s">
        <v>7540</v>
      </c>
      <c r="K3714" t="s">
        <v>15380</v>
      </c>
      <c r="L3714" t="s">
        <v>15381</v>
      </c>
      <c r="M3714">
        <v>31791</v>
      </c>
      <c r="N3714">
        <v>2161</v>
      </c>
      <c r="O3714" t="s">
        <v>15382</v>
      </c>
      <c r="P3714">
        <v>0</v>
      </c>
      <c r="Q3714" t="s">
        <v>15383</v>
      </c>
      <c r="R3714" t="s">
        <v>15384</v>
      </c>
      <c r="S3714">
        <v>155</v>
      </c>
      <c r="T3714" t="s">
        <v>37</v>
      </c>
      <c r="U3714" t="s">
        <v>38</v>
      </c>
      <c r="V3714" t="s">
        <v>350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424</v>
      </c>
      <c r="B3715" t="s">
        <v>3663</v>
      </c>
      <c r="C3715">
        <v>117</v>
      </c>
      <c r="D3715">
        <v>124</v>
      </c>
      <c r="E3715">
        <v>0</v>
      </c>
      <c r="F3715">
        <v>452</v>
      </c>
      <c r="G3715" t="s">
        <v>1791</v>
      </c>
      <c r="H3715">
        <v>12000</v>
      </c>
      <c r="J3715" t="s">
        <v>760</v>
      </c>
      <c r="K3715" t="s">
        <v>433</v>
      </c>
      <c r="L3715" t="s">
        <v>15385</v>
      </c>
      <c r="M3715">
        <v>161972</v>
      </c>
      <c r="N3715">
        <v>13864</v>
      </c>
      <c r="O3715" t="s">
        <v>1487</v>
      </c>
      <c r="P3715">
        <v>1</v>
      </c>
      <c r="Q3715" t="s">
        <v>15386</v>
      </c>
      <c r="R3715" t="s">
        <v>15387</v>
      </c>
      <c r="S3715">
        <v>356</v>
      </c>
      <c r="T3715" t="s">
        <v>37</v>
      </c>
      <c r="U3715" t="s">
        <v>38</v>
      </c>
      <c r="V3715" t="s">
        <v>84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5430</v>
      </c>
      <c r="C3716">
        <v>471</v>
      </c>
      <c r="D3716">
        <v>117</v>
      </c>
      <c r="E3716">
        <v>212</v>
      </c>
      <c r="F3716">
        <v>896</v>
      </c>
      <c r="G3716" t="s">
        <v>427</v>
      </c>
      <c r="H3716">
        <v>11000</v>
      </c>
      <c r="I3716">
        <v>27296514</v>
      </c>
      <c r="J3716" t="s">
        <v>760</v>
      </c>
      <c r="K3716" t="s">
        <v>386</v>
      </c>
      <c r="L3716" t="s">
        <v>15388</v>
      </c>
      <c r="M3716">
        <v>326494</v>
      </c>
      <c r="N3716">
        <v>17738</v>
      </c>
      <c r="O3716" t="s">
        <v>2022</v>
      </c>
      <c r="P3716">
        <v>0</v>
      </c>
      <c r="Q3716" t="s">
        <v>15389</v>
      </c>
      <c r="R3716" t="s">
        <v>15390</v>
      </c>
      <c r="S3716">
        <v>340</v>
      </c>
      <c r="T3716" t="s">
        <v>37</v>
      </c>
      <c r="U3716" t="s">
        <v>38</v>
      </c>
      <c r="V3716" t="s">
        <v>350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15391</v>
      </c>
      <c r="C3717">
        <v>152</v>
      </c>
      <c r="D3717">
        <v>83</v>
      </c>
      <c r="E3717">
        <v>26</v>
      </c>
      <c r="F3717">
        <v>801</v>
      </c>
      <c r="G3717" t="s">
        <v>8477</v>
      </c>
      <c r="H3717">
        <v>10000</v>
      </c>
      <c r="I3717">
        <v>25799043</v>
      </c>
      <c r="J3717" t="s">
        <v>2118</v>
      </c>
      <c r="K3717" t="s">
        <v>202</v>
      </c>
      <c r="L3717" t="s">
        <v>15392</v>
      </c>
      <c r="M3717">
        <v>28513</v>
      </c>
      <c r="N3717">
        <v>11771</v>
      </c>
      <c r="O3717" t="s">
        <v>807</v>
      </c>
      <c r="P3717">
        <v>0</v>
      </c>
      <c r="Q3717" t="s">
        <v>15393</v>
      </c>
      <c r="R3717" t="s">
        <v>15394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424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2829</v>
      </c>
      <c r="H3718">
        <v>716</v>
      </c>
      <c r="I3718">
        <v>25530884</v>
      </c>
      <c r="J3718" t="s">
        <v>469</v>
      </c>
      <c r="K3718" t="s">
        <v>416</v>
      </c>
      <c r="L3718" t="s">
        <v>15395</v>
      </c>
      <c r="M3718">
        <v>845580</v>
      </c>
      <c r="N3718">
        <v>1997</v>
      </c>
      <c r="O3718" t="s">
        <v>15396</v>
      </c>
      <c r="P3718">
        <v>0</v>
      </c>
      <c r="Q3718" t="s">
        <v>15397</v>
      </c>
      <c r="R3718" t="s">
        <v>15398</v>
      </c>
      <c r="S3718">
        <v>2067</v>
      </c>
      <c r="T3718" t="s">
        <v>37</v>
      </c>
      <c r="U3718" t="s">
        <v>38</v>
      </c>
      <c r="V3718" t="s">
        <v>350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15399</v>
      </c>
      <c r="C3719">
        <v>336</v>
      </c>
      <c r="D3719">
        <v>104</v>
      </c>
      <c r="E3719">
        <v>59</v>
      </c>
      <c r="F3719">
        <v>202</v>
      </c>
      <c r="G3719" t="s">
        <v>1495</v>
      </c>
      <c r="H3719">
        <v>972</v>
      </c>
      <c r="I3719">
        <v>27689474</v>
      </c>
      <c r="J3719" t="s">
        <v>2889</v>
      </c>
      <c r="K3719" t="s">
        <v>15400</v>
      </c>
      <c r="L3719" t="s">
        <v>15401</v>
      </c>
      <c r="M3719">
        <v>85688</v>
      </c>
      <c r="N3719">
        <v>2071</v>
      </c>
      <c r="O3719" t="s">
        <v>15402</v>
      </c>
      <c r="P3719">
        <v>0</v>
      </c>
      <c r="Q3719" t="s">
        <v>15403</v>
      </c>
      <c r="R3719" t="s">
        <v>15404</v>
      </c>
      <c r="S3719">
        <v>339</v>
      </c>
      <c r="T3719" t="s">
        <v>37</v>
      </c>
      <c r="U3719" t="s">
        <v>38</v>
      </c>
      <c r="V3719" t="s">
        <v>350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424</v>
      </c>
      <c r="B3720" t="s">
        <v>4920</v>
      </c>
      <c r="C3720">
        <v>174</v>
      </c>
      <c r="D3720">
        <v>97</v>
      </c>
      <c r="E3720">
        <v>0</v>
      </c>
      <c r="F3720">
        <v>657</v>
      </c>
      <c r="G3720" t="s">
        <v>8218</v>
      </c>
      <c r="H3720">
        <v>1000</v>
      </c>
      <c r="I3720">
        <v>24138847</v>
      </c>
      <c r="J3720" t="s">
        <v>809</v>
      </c>
      <c r="K3720" t="s">
        <v>1002</v>
      </c>
      <c r="L3720" t="s">
        <v>15405</v>
      </c>
      <c r="M3720">
        <v>114797</v>
      </c>
      <c r="N3720">
        <v>2990</v>
      </c>
      <c r="O3720" t="s">
        <v>15406</v>
      </c>
      <c r="P3720">
        <v>3</v>
      </c>
      <c r="Q3720" t="s">
        <v>15407</v>
      </c>
      <c r="R3720" t="s">
        <v>15408</v>
      </c>
      <c r="S3720">
        <v>472</v>
      </c>
      <c r="T3720" t="s">
        <v>37</v>
      </c>
      <c r="U3720" t="s">
        <v>38</v>
      </c>
      <c r="V3720" t="s">
        <v>350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4406</v>
      </c>
      <c r="C3721">
        <v>151</v>
      </c>
      <c r="D3721">
        <v>110</v>
      </c>
      <c r="E3721">
        <v>335</v>
      </c>
      <c r="F3721">
        <v>34</v>
      </c>
      <c r="G3721" t="s">
        <v>875</v>
      </c>
      <c r="H3721">
        <v>838</v>
      </c>
      <c r="I3721">
        <v>21994911</v>
      </c>
      <c r="J3721" t="s">
        <v>3985</v>
      </c>
      <c r="K3721" t="s">
        <v>258</v>
      </c>
      <c r="L3721" t="s">
        <v>15409</v>
      </c>
      <c r="M3721">
        <v>98354</v>
      </c>
      <c r="N3721">
        <v>1122</v>
      </c>
      <c r="O3721" t="s">
        <v>15410</v>
      </c>
      <c r="P3721">
        <v>0</v>
      </c>
      <c r="Q3721" t="s">
        <v>15411</v>
      </c>
      <c r="R3721" t="s">
        <v>15412</v>
      </c>
      <c r="S3721">
        <v>433</v>
      </c>
      <c r="T3721" t="s">
        <v>37</v>
      </c>
      <c r="U3721" t="s">
        <v>56</v>
      </c>
      <c r="V3721" t="s">
        <v>350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4361</v>
      </c>
      <c r="C3722">
        <v>276</v>
      </c>
      <c r="D3722">
        <v>103</v>
      </c>
      <c r="E3722">
        <v>214</v>
      </c>
      <c r="F3722">
        <v>424</v>
      </c>
      <c r="G3722" t="s">
        <v>268</v>
      </c>
      <c r="H3722">
        <v>7000</v>
      </c>
      <c r="I3722">
        <v>21501098</v>
      </c>
      <c r="J3722" t="s">
        <v>1188</v>
      </c>
      <c r="K3722" t="s">
        <v>311</v>
      </c>
      <c r="L3722" t="s">
        <v>15413</v>
      </c>
      <c r="M3722">
        <v>115813</v>
      </c>
      <c r="N3722">
        <v>8375</v>
      </c>
      <c r="O3722" t="s">
        <v>12410</v>
      </c>
      <c r="P3722">
        <v>1</v>
      </c>
      <c r="Q3722" t="s">
        <v>15414</v>
      </c>
      <c r="R3722" t="s">
        <v>15415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15416</v>
      </c>
      <c r="C3723">
        <v>12</v>
      </c>
      <c r="D3723">
        <v>94</v>
      </c>
      <c r="E3723">
        <v>0</v>
      </c>
      <c r="F3723">
        <v>287</v>
      </c>
      <c r="G3723" t="s">
        <v>6184</v>
      </c>
      <c r="H3723">
        <v>901</v>
      </c>
      <c r="I3723">
        <v>19281235</v>
      </c>
      <c r="J3723" t="s">
        <v>3574</v>
      </c>
      <c r="K3723" t="s">
        <v>15417</v>
      </c>
      <c r="L3723" t="s">
        <v>15418</v>
      </c>
      <c r="M3723">
        <v>3571</v>
      </c>
      <c r="N3723">
        <v>2523</v>
      </c>
      <c r="O3723" t="s">
        <v>15419</v>
      </c>
      <c r="P3723">
        <v>0</v>
      </c>
      <c r="Q3723" t="s">
        <v>15420</v>
      </c>
      <c r="R3723" t="s">
        <v>15421</v>
      </c>
      <c r="S3723">
        <v>11</v>
      </c>
      <c r="T3723" t="s">
        <v>37</v>
      </c>
      <c r="U3723" t="s">
        <v>38</v>
      </c>
      <c r="V3723" t="s">
        <v>350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465</v>
      </c>
      <c r="C3724">
        <v>18</v>
      </c>
      <c r="D3724">
        <v>102</v>
      </c>
      <c r="E3724">
        <v>18</v>
      </c>
      <c r="F3724">
        <v>75</v>
      </c>
      <c r="G3724" t="s">
        <v>7103</v>
      </c>
      <c r="H3724">
        <v>492</v>
      </c>
      <c r="J3724" t="s">
        <v>15422</v>
      </c>
      <c r="K3724" t="s">
        <v>15423</v>
      </c>
      <c r="L3724" t="s">
        <v>15424</v>
      </c>
      <c r="M3724">
        <v>5894</v>
      </c>
      <c r="N3724">
        <v>854</v>
      </c>
      <c r="O3724" t="s">
        <v>15425</v>
      </c>
      <c r="P3724">
        <v>0</v>
      </c>
      <c r="Q3724" t="s">
        <v>15426</v>
      </c>
      <c r="R3724" t="s">
        <v>15427</v>
      </c>
      <c r="S3724">
        <v>56</v>
      </c>
      <c r="T3724" t="s">
        <v>37</v>
      </c>
      <c r="U3724" t="s">
        <v>243</v>
      </c>
      <c r="V3724" t="s">
        <v>84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15428</v>
      </c>
      <c r="C3725">
        <v>28</v>
      </c>
      <c r="D3725">
        <v>77</v>
      </c>
      <c r="E3725">
        <v>0</v>
      </c>
      <c r="F3725">
        <v>73</v>
      </c>
      <c r="G3725" t="s">
        <v>15429</v>
      </c>
      <c r="H3725">
        <v>2000</v>
      </c>
      <c r="I3725">
        <v>19421271</v>
      </c>
      <c r="J3725" t="s">
        <v>1320</v>
      </c>
      <c r="K3725" t="s">
        <v>960</v>
      </c>
      <c r="L3725" t="s">
        <v>15430</v>
      </c>
      <c r="M3725">
        <v>2448</v>
      </c>
      <c r="N3725">
        <v>2908</v>
      </c>
      <c r="O3725" t="s">
        <v>15431</v>
      </c>
      <c r="P3725">
        <v>1</v>
      </c>
      <c r="Q3725" t="s">
        <v>15432</v>
      </c>
      <c r="R3725" t="s">
        <v>15433</v>
      </c>
      <c r="S3725">
        <v>18</v>
      </c>
      <c r="T3725" t="s">
        <v>37</v>
      </c>
      <c r="U3725" t="s">
        <v>38</v>
      </c>
      <c r="V3725" t="s">
        <v>188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819</v>
      </c>
      <c r="C3726">
        <v>95</v>
      </c>
      <c r="D3726">
        <v>134</v>
      </c>
      <c r="E3726">
        <v>3000</v>
      </c>
      <c r="F3726">
        <v>77</v>
      </c>
      <c r="G3726" t="s">
        <v>7082</v>
      </c>
      <c r="H3726">
        <v>205</v>
      </c>
      <c r="I3726">
        <v>20733485</v>
      </c>
      <c r="J3726" t="s">
        <v>1473</v>
      </c>
      <c r="K3726" t="s">
        <v>15434</v>
      </c>
      <c r="L3726" t="s">
        <v>15435</v>
      </c>
      <c r="M3726">
        <v>11622</v>
      </c>
      <c r="N3726">
        <v>428</v>
      </c>
      <c r="O3726" t="s">
        <v>15436</v>
      </c>
      <c r="P3726">
        <v>1</v>
      </c>
      <c r="Q3726" t="s">
        <v>15437</v>
      </c>
      <c r="R3726" t="s">
        <v>15438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15439</v>
      </c>
      <c r="C3727">
        <v>74</v>
      </c>
      <c r="D3727">
        <v>129</v>
      </c>
      <c r="E3727">
        <v>24</v>
      </c>
      <c r="F3727">
        <v>157</v>
      </c>
      <c r="G3727" t="s">
        <v>2007</v>
      </c>
      <c r="H3727">
        <v>977</v>
      </c>
      <c r="J3727" t="s">
        <v>760</v>
      </c>
      <c r="K3727" t="s">
        <v>3405</v>
      </c>
      <c r="L3727" t="s">
        <v>15440</v>
      </c>
      <c r="M3727">
        <v>10564</v>
      </c>
      <c r="N3727">
        <v>2014</v>
      </c>
      <c r="O3727" t="s">
        <v>15441</v>
      </c>
      <c r="P3727">
        <v>1</v>
      </c>
      <c r="Q3727" t="s">
        <v>15442</v>
      </c>
      <c r="R3727" t="s">
        <v>15443</v>
      </c>
      <c r="S3727">
        <v>161</v>
      </c>
      <c r="T3727" t="s">
        <v>37</v>
      </c>
      <c r="U3727" t="s">
        <v>38</v>
      </c>
      <c r="V3727" t="s">
        <v>350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15444</v>
      </c>
      <c r="C3728">
        <v>179</v>
      </c>
      <c r="D3728">
        <v>90</v>
      </c>
      <c r="E3728">
        <v>37</v>
      </c>
      <c r="F3728">
        <v>1000</v>
      </c>
      <c r="G3728" t="s">
        <v>759</v>
      </c>
      <c r="H3728">
        <v>11000</v>
      </c>
      <c r="I3728">
        <v>24809547</v>
      </c>
      <c r="J3728" t="s">
        <v>1188</v>
      </c>
      <c r="K3728" t="s">
        <v>942</v>
      </c>
      <c r="L3728" t="s">
        <v>15445</v>
      </c>
      <c r="M3728">
        <v>74875</v>
      </c>
      <c r="N3728">
        <v>15710</v>
      </c>
      <c r="O3728" t="s">
        <v>456</v>
      </c>
      <c r="P3728">
        <v>1</v>
      </c>
      <c r="Q3728" t="s">
        <v>15446</v>
      </c>
      <c r="R3728" t="s">
        <v>15447</v>
      </c>
      <c r="S3728">
        <v>115</v>
      </c>
      <c r="T3728" t="s">
        <v>37</v>
      </c>
      <c r="U3728" t="s">
        <v>38</v>
      </c>
      <c r="V3728" t="s">
        <v>350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1249</v>
      </c>
      <c r="C3729">
        <v>125</v>
      </c>
      <c r="D3729">
        <v>134</v>
      </c>
      <c r="E3729">
        <v>81</v>
      </c>
      <c r="F3729">
        <v>388</v>
      </c>
      <c r="G3729" t="s">
        <v>632</v>
      </c>
      <c r="H3729">
        <v>882</v>
      </c>
      <c r="I3729">
        <v>19097994</v>
      </c>
      <c r="J3729" t="s">
        <v>795</v>
      </c>
      <c r="K3729" t="s">
        <v>134</v>
      </c>
      <c r="L3729" t="s">
        <v>15448</v>
      </c>
      <c r="M3729">
        <v>11744</v>
      </c>
      <c r="N3729">
        <v>2410</v>
      </c>
      <c r="O3729" t="s">
        <v>5666</v>
      </c>
      <c r="P3729">
        <v>0</v>
      </c>
      <c r="Q3729" t="s">
        <v>15449</v>
      </c>
      <c r="R3729" t="s">
        <v>15450</v>
      </c>
      <c r="S3729">
        <v>49</v>
      </c>
      <c r="T3729" t="s">
        <v>37</v>
      </c>
      <c r="U3729" t="s">
        <v>182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15451</v>
      </c>
      <c r="C3730">
        <v>22</v>
      </c>
      <c r="D3730">
        <v>104</v>
      </c>
      <c r="E3730">
        <v>0</v>
      </c>
      <c r="F3730">
        <v>498</v>
      </c>
      <c r="G3730" t="s">
        <v>15452</v>
      </c>
      <c r="H3730">
        <v>1000</v>
      </c>
      <c r="I3730">
        <v>23031390</v>
      </c>
      <c r="J3730" t="s">
        <v>1188</v>
      </c>
      <c r="K3730" t="s">
        <v>451</v>
      </c>
      <c r="L3730" t="s">
        <v>15453</v>
      </c>
      <c r="M3730">
        <v>4345</v>
      </c>
      <c r="N3730">
        <v>2868</v>
      </c>
      <c r="O3730" t="s">
        <v>15454</v>
      </c>
      <c r="P3730">
        <v>9</v>
      </c>
      <c r="Q3730" t="s">
        <v>15455</v>
      </c>
      <c r="R3730" t="s">
        <v>15456</v>
      </c>
      <c r="S3730">
        <v>26</v>
      </c>
      <c r="T3730" t="s">
        <v>37</v>
      </c>
      <c r="U3730" t="s">
        <v>38</v>
      </c>
      <c r="V3730" t="s">
        <v>350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744</v>
      </c>
      <c r="C3731">
        <v>92</v>
      </c>
      <c r="D3731">
        <v>95</v>
      </c>
      <c r="E3731">
        <v>596</v>
      </c>
      <c r="F3731">
        <v>697</v>
      </c>
      <c r="G3731" t="s">
        <v>11475</v>
      </c>
      <c r="H3731">
        <v>1000</v>
      </c>
      <c r="I3731">
        <v>16017403</v>
      </c>
      <c r="J3731" t="s">
        <v>6707</v>
      </c>
      <c r="K3731" t="s">
        <v>758</v>
      </c>
      <c r="L3731" t="s">
        <v>12437</v>
      </c>
      <c r="M3731">
        <v>17333</v>
      </c>
      <c r="N3731">
        <v>3300</v>
      </c>
      <c r="O3731" t="s">
        <v>1398</v>
      </c>
      <c r="P3731">
        <v>2</v>
      </c>
      <c r="Q3731" t="s">
        <v>12438</v>
      </c>
      <c r="R3731" t="s">
        <v>12439</v>
      </c>
      <c r="S3731">
        <v>153</v>
      </c>
      <c r="T3731" t="s">
        <v>37</v>
      </c>
      <c r="U3731" t="s">
        <v>38</v>
      </c>
      <c r="V3731" t="s">
        <v>350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11894</v>
      </c>
      <c r="C3732">
        <v>196</v>
      </c>
      <c r="D3732">
        <v>93</v>
      </c>
      <c r="E3732">
        <v>66</v>
      </c>
      <c r="F3732">
        <v>161</v>
      </c>
      <c r="G3732" t="s">
        <v>15457</v>
      </c>
      <c r="H3732">
        <v>1000</v>
      </c>
      <c r="I3732">
        <v>21197315</v>
      </c>
      <c r="J3732" t="s">
        <v>1342</v>
      </c>
      <c r="K3732" t="s">
        <v>7224</v>
      </c>
      <c r="L3732" t="s">
        <v>15458</v>
      </c>
      <c r="M3732">
        <v>49948</v>
      </c>
      <c r="N3732">
        <v>1410</v>
      </c>
      <c r="O3732" t="s">
        <v>15459</v>
      </c>
      <c r="P3732">
        <v>0</v>
      </c>
      <c r="Q3732" t="s">
        <v>15460</v>
      </c>
      <c r="R3732" t="s">
        <v>15461</v>
      </c>
      <c r="S3732">
        <v>211</v>
      </c>
      <c r="T3732" t="s">
        <v>37</v>
      </c>
      <c r="U3732" t="s">
        <v>38</v>
      </c>
      <c r="V3732" t="s">
        <v>350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7379</v>
      </c>
      <c r="C3733">
        <v>9</v>
      </c>
      <c r="D3733">
        <v>106</v>
      </c>
      <c r="E3733">
        <v>23</v>
      </c>
      <c r="F3733">
        <v>467</v>
      </c>
      <c r="G3733" t="s">
        <v>15462</v>
      </c>
      <c r="H3733">
        <v>1000</v>
      </c>
      <c r="I3733">
        <v>17382982</v>
      </c>
      <c r="J3733" t="s">
        <v>1861</v>
      </c>
      <c r="K3733" t="s">
        <v>1276</v>
      </c>
      <c r="L3733" t="s">
        <v>15463</v>
      </c>
      <c r="M3733">
        <v>5975</v>
      </c>
      <c r="N3733">
        <v>2840</v>
      </c>
      <c r="O3733" t="s">
        <v>11125</v>
      </c>
      <c r="P3733">
        <v>0</v>
      </c>
      <c r="Q3733" t="s">
        <v>15464</v>
      </c>
      <c r="R3733" t="s">
        <v>15465</v>
      </c>
      <c r="S3733">
        <v>33</v>
      </c>
      <c r="T3733" t="s">
        <v>1265</v>
      </c>
      <c r="U3733" t="s">
        <v>38</v>
      </c>
      <c r="V3733" t="s">
        <v>350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9906</v>
      </c>
      <c r="C3734">
        <v>31</v>
      </c>
      <c r="D3734">
        <v>109</v>
      </c>
      <c r="E3734">
        <v>148</v>
      </c>
      <c r="F3734">
        <v>426</v>
      </c>
      <c r="G3734" t="s">
        <v>8048</v>
      </c>
      <c r="H3734">
        <v>2000</v>
      </c>
      <c r="I3734">
        <v>14821531</v>
      </c>
      <c r="J3734" t="s">
        <v>1473</v>
      </c>
      <c r="K3734" t="s">
        <v>6217</v>
      </c>
      <c r="L3734" t="s">
        <v>15466</v>
      </c>
      <c r="M3734">
        <v>6915</v>
      </c>
      <c r="N3734">
        <v>3843</v>
      </c>
      <c r="O3734" t="s">
        <v>10908</v>
      </c>
      <c r="P3734">
        <v>2</v>
      </c>
      <c r="Q3734" t="s">
        <v>15467</v>
      </c>
      <c r="R3734" t="s">
        <v>15468</v>
      </c>
      <c r="S3734">
        <v>209</v>
      </c>
      <c r="T3734" t="s">
        <v>37</v>
      </c>
      <c r="U3734" t="s">
        <v>38</v>
      </c>
      <c r="V3734" t="s">
        <v>350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15469</v>
      </c>
      <c r="C3735">
        <v>309</v>
      </c>
      <c r="D3735">
        <v>101</v>
      </c>
      <c r="E3735">
        <v>25</v>
      </c>
      <c r="F3735">
        <v>423</v>
      </c>
      <c r="G3735" t="s">
        <v>1120</v>
      </c>
      <c r="H3735">
        <v>17000</v>
      </c>
      <c r="I3735">
        <v>18656400</v>
      </c>
      <c r="J3735" t="s">
        <v>1473</v>
      </c>
      <c r="K3735" t="s">
        <v>331</v>
      </c>
      <c r="L3735" t="s">
        <v>15470</v>
      </c>
      <c r="M3735">
        <v>86077</v>
      </c>
      <c r="N3735">
        <v>19673</v>
      </c>
      <c r="O3735" t="s">
        <v>898</v>
      </c>
      <c r="P3735">
        <v>1</v>
      </c>
      <c r="Q3735" t="s">
        <v>15471</v>
      </c>
      <c r="R3735" t="s">
        <v>15472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15473</v>
      </c>
      <c r="C3736">
        <v>15</v>
      </c>
      <c r="D3736">
        <v>139</v>
      </c>
      <c r="E3736">
        <v>345</v>
      </c>
      <c r="F3736">
        <v>422</v>
      </c>
      <c r="G3736" t="s">
        <v>13719</v>
      </c>
      <c r="H3736">
        <v>535</v>
      </c>
      <c r="J3736" t="s">
        <v>4305</v>
      </c>
      <c r="K3736" t="s">
        <v>15474</v>
      </c>
      <c r="L3736" t="s">
        <v>15475</v>
      </c>
      <c r="M3736">
        <v>2498</v>
      </c>
      <c r="N3736">
        <v>2112</v>
      </c>
      <c r="O3736" t="s">
        <v>576</v>
      </c>
      <c r="P3736">
        <v>0</v>
      </c>
      <c r="Q3736" t="s">
        <v>15476</v>
      </c>
      <c r="R3736" t="s">
        <v>15477</v>
      </c>
      <c r="S3736">
        <v>67</v>
      </c>
      <c r="T3736" t="s">
        <v>37</v>
      </c>
      <c r="U3736" t="s">
        <v>38</v>
      </c>
      <c r="V3736" t="s">
        <v>3822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15478</v>
      </c>
      <c r="C3737">
        <v>36</v>
      </c>
      <c r="D3737">
        <v>99</v>
      </c>
      <c r="E3737">
        <v>6</v>
      </c>
      <c r="F3737">
        <v>142</v>
      </c>
      <c r="G3737" t="s">
        <v>15479</v>
      </c>
      <c r="H3737">
        <v>13000</v>
      </c>
      <c r="J3737" t="s">
        <v>223</v>
      </c>
      <c r="K3737" t="s">
        <v>869</v>
      </c>
      <c r="L3737" t="s">
        <v>15480</v>
      </c>
      <c r="M3737">
        <v>12519</v>
      </c>
      <c r="N3737">
        <v>14306</v>
      </c>
      <c r="O3737" t="s">
        <v>15481</v>
      </c>
      <c r="P3737">
        <v>2</v>
      </c>
      <c r="Q3737" t="s">
        <v>15482</v>
      </c>
      <c r="R3737" t="s">
        <v>15483</v>
      </c>
      <c r="S3737">
        <v>107</v>
      </c>
      <c r="T3737" t="s">
        <v>37</v>
      </c>
      <c r="U3737" t="s">
        <v>38</v>
      </c>
      <c r="V3737" t="s">
        <v>350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15484</v>
      </c>
      <c r="C3738">
        <v>129</v>
      </c>
      <c r="D3738">
        <v>100</v>
      </c>
      <c r="E3738">
        <v>6</v>
      </c>
      <c r="F3738">
        <v>65</v>
      </c>
      <c r="G3738" t="s">
        <v>15485</v>
      </c>
      <c r="H3738">
        <v>935</v>
      </c>
      <c r="I3738">
        <v>14343976</v>
      </c>
      <c r="J3738" t="s">
        <v>15486</v>
      </c>
      <c r="K3738" t="s">
        <v>11270</v>
      </c>
      <c r="L3738" t="s">
        <v>15487</v>
      </c>
      <c r="M3738">
        <v>22961</v>
      </c>
      <c r="N3738">
        <v>1327</v>
      </c>
      <c r="O3738" t="s">
        <v>15488</v>
      </c>
      <c r="P3738">
        <v>0</v>
      </c>
      <c r="Q3738" t="s">
        <v>15489</v>
      </c>
      <c r="R3738" t="s">
        <v>15490</v>
      </c>
      <c r="S3738">
        <v>291</v>
      </c>
      <c r="T3738" t="s">
        <v>37</v>
      </c>
      <c r="U3738" t="s">
        <v>38</v>
      </c>
      <c r="V3738" t="s">
        <v>350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3615</v>
      </c>
      <c r="C3739">
        <v>168</v>
      </c>
      <c r="D3739">
        <v>95</v>
      </c>
      <c r="E3739">
        <v>38</v>
      </c>
      <c r="F3739">
        <v>249</v>
      </c>
      <c r="G3739" t="s">
        <v>9554</v>
      </c>
      <c r="H3739">
        <v>567</v>
      </c>
      <c r="I3739">
        <v>241437427</v>
      </c>
      <c r="J3739" t="s">
        <v>1247</v>
      </c>
      <c r="K3739" t="s">
        <v>9064</v>
      </c>
      <c r="L3739" t="s">
        <v>15491</v>
      </c>
      <c r="M3739">
        <v>102071</v>
      </c>
      <c r="N3739">
        <v>1495</v>
      </c>
      <c r="O3739" t="s">
        <v>8039</v>
      </c>
      <c r="P3739">
        <v>3</v>
      </c>
      <c r="Q3739" t="s">
        <v>15492</v>
      </c>
      <c r="R3739" t="s">
        <v>15493</v>
      </c>
      <c r="S3739">
        <v>756</v>
      </c>
      <c r="T3739" t="s">
        <v>37</v>
      </c>
      <c r="U3739" t="s">
        <v>38</v>
      </c>
      <c r="V3739" t="s">
        <v>84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12129</v>
      </c>
      <c r="C3740">
        <v>444</v>
      </c>
      <c r="D3740">
        <v>94</v>
      </c>
      <c r="E3740">
        <v>520</v>
      </c>
      <c r="F3740">
        <v>192</v>
      </c>
      <c r="G3740" t="s">
        <v>13523</v>
      </c>
      <c r="H3740">
        <v>11000</v>
      </c>
      <c r="I3740">
        <v>14123773</v>
      </c>
      <c r="J3740" t="s">
        <v>937</v>
      </c>
      <c r="K3740" t="s">
        <v>72</v>
      </c>
      <c r="L3740" t="s">
        <v>15494</v>
      </c>
      <c r="M3740">
        <v>108683</v>
      </c>
      <c r="N3740">
        <v>12306</v>
      </c>
      <c r="O3740" t="s">
        <v>15495</v>
      </c>
      <c r="P3740">
        <v>4</v>
      </c>
      <c r="Q3740" t="s">
        <v>15496</v>
      </c>
      <c r="R3740" t="s">
        <v>15497</v>
      </c>
      <c r="S3740">
        <v>561</v>
      </c>
      <c r="T3740" t="s">
        <v>37</v>
      </c>
      <c r="U3740" t="s">
        <v>38</v>
      </c>
      <c r="V3740" t="s">
        <v>350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15498</v>
      </c>
      <c r="C3741">
        <v>123</v>
      </c>
      <c r="D3741">
        <v>93</v>
      </c>
      <c r="E3741">
        <v>13</v>
      </c>
      <c r="F3741">
        <v>141</v>
      </c>
      <c r="G3741" t="s">
        <v>15499</v>
      </c>
      <c r="H3741">
        <v>742</v>
      </c>
      <c r="I3741">
        <v>15126948</v>
      </c>
      <c r="J3741" t="s">
        <v>3330</v>
      </c>
      <c r="K3741" t="s">
        <v>7965</v>
      </c>
      <c r="L3741" t="s">
        <v>15500</v>
      </c>
      <c r="M3741">
        <v>20815</v>
      </c>
      <c r="N3741">
        <v>1227</v>
      </c>
      <c r="O3741" t="s">
        <v>10667</v>
      </c>
      <c r="P3741">
        <v>0</v>
      </c>
      <c r="Q3741" t="s">
        <v>15501</v>
      </c>
      <c r="R3741" t="s">
        <v>15502</v>
      </c>
      <c r="S3741">
        <v>335</v>
      </c>
      <c r="T3741" t="s">
        <v>37</v>
      </c>
      <c r="U3741" t="s">
        <v>38</v>
      </c>
      <c r="V3741" t="s">
        <v>350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633</v>
      </c>
      <c r="C3742">
        <v>173</v>
      </c>
      <c r="D3742">
        <v>106</v>
      </c>
      <c r="E3742">
        <v>0</v>
      </c>
      <c r="F3742">
        <v>19</v>
      </c>
      <c r="G3742" t="s">
        <v>15503</v>
      </c>
      <c r="H3742">
        <v>269</v>
      </c>
      <c r="I3742">
        <v>13622333</v>
      </c>
      <c r="J3742" t="s">
        <v>9170</v>
      </c>
      <c r="K3742" t="s">
        <v>10209</v>
      </c>
      <c r="L3742" t="s">
        <v>15504</v>
      </c>
      <c r="M3742">
        <v>91377</v>
      </c>
      <c r="N3742">
        <v>361</v>
      </c>
      <c r="O3742" t="s">
        <v>15505</v>
      </c>
      <c r="P3742">
        <v>1</v>
      </c>
      <c r="Q3742" t="s">
        <v>15506</v>
      </c>
      <c r="R3742" t="s">
        <v>15507</v>
      </c>
      <c r="S3742">
        <v>385</v>
      </c>
      <c r="T3742" t="s">
        <v>1265</v>
      </c>
      <c r="U3742" t="s">
        <v>1303</v>
      </c>
      <c r="V3742" t="s">
        <v>350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1148</v>
      </c>
      <c r="C3743">
        <v>246</v>
      </c>
      <c r="D3743">
        <v>99</v>
      </c>
      <c r="E3743">
        <v>1000</v>
      </c>
      <c r="F3743">
        <v>358</v>
      </c>
      <c r="G3743" t="s">
        <v>3876</v>
      </c>
      <c r="H3743">
        <v>605</v>
      </c>
      <c r="I3743">
        <v>13464388</v>
      </c>
      <c r="J3743" t="s">
        <v>5365</v>
      </c>
      <c r="K3743" t="s">
        <v>15508</v>
      </c>
      <c r="L3743" t="s">
        <v>15509</v>
      </c>
      <c r="M3743">
        <v>395921</v>
      </c>
      <c r="N3743">
        <v>1686</v>
      </c>
      <c r="O3743" t="s">
        <v>592</v>
      </c>
      <c r="P3743">
        <v>6</v>
      </c>
      <c r="Q3743" t="s">
        <v>15510</v>
      </c>
      <c r="R3743" t="s">
        <v>15511</v>
      </c>
      <c r="S3743">
        <v>859</v>
      </c>
      <c r="T3743" t="s">
        <v>37</v>
      </c>
      <c r="U3743" t="s">
        <v>56</v>
      </c>
      <c r="V3743" t="s">
        <v>350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15512</v>
      </c>
      <c r="C3744">
        <v>74</v>
      </c>
      <c r="D3744">
        <v>82</v>
      </c>
      <c r="E3744">
        <v>7</v>
      </c>
      <c r="F3744">
        <v>664</v>
      </c>
      <c r="G3744" t="s">
        <v>15513</v>
      </c>
      <c r="H3744">
        <v>1000</v>
      </c>
      <c r="I3744">
        <v>13350177</v>
      </c>
      <c r="J3744" t="s">
        <v>2170</v>
      </c>
      <c r="K3744" t="s">
        <v>9914</v>
      </c>
      <c r="L3744" t="s">
        <v>15514</v>
      </c>
      <c r="M3744">
        <v>7904</v>
      </c>
      <c r="N3744">
        <v>4856</v>
      </c>
      <c r="O3744" t="s">
        <v>1721</v>
      </c>
      <c r="P3744">
        <v>5</v>
      </c>
      <c r="Q3744" t="s">
        <v>15515</v>
      </c>
      <c r="R3744" t="s">
        <v>15516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13692</v>
      </c>
      <c r="C3745">
        <v>68</v>
      </c>
      <c r="D3745">
        <v>135</v>
      </c>
      <c r="E3745">
        <v>407</v>
      </c>
      <c r="F3745">
        <v>111</v>
      </c>
      <c r="G3745" t="s">
        <v>14266</v>
      </c>
      <c r="H3745">
        <v>11000</v>
      </c>
      <c r="I3745">
        <v>13269963</v>
      </c>
      <c r="J3745" t="s">
        <v>5846</v>
      </c>
      <c r="K3745" t="s">
        <v>386</v>
      </c>
      <c r="L3745" t="s">
        <v>15517</v>
      </c>
      <c r="M3745">
        <v>23202</v>
      </c>
      <c r="N3745">
        <v>11400</v>
      </c>
      <c r="O3745" t="s">
        <v>15518</v>
      </c>
      <c r="P3745">
        <v>2</v>
      </c>
      <c r="Q3745" t="s">
        <v>15519</v>
      </c>
      <c r="R3745" t="s">
        <v>15520</v>
      </c>
      <c r="S3745">
        <v>173</v>
      </c>
      <c r="T3745" t="s">
        <v>37</v>
      </c>
      <c r="U3745" t="s">
        <v>38</v>
      </c>
      <c r="V3745" t="s">
        <v>350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7425</v>
      </c>
      <c r="C3746">
        <v>144</v>
      </c>
      <c r="D3746">
        <v>88</v>
      </c>
      <c r="E3746">
        <v>27</v>
      </c>
      <c r="F3746">
        <v>101</v>
      </c>
      <c r="G3746" t="s">
        <v>15521</v>
      </c>
      <c r="H3746">
        <v>742</v>
      </c>
      <c r="I3746">
        <v>17768000</v>
      </c>
      <c r="J3746" t="s">
        <v>3330</v>
      </c>
      <c r="K3746" t="s">
        <v>7965</v>
      </c>
      <c r="L3746" t="s">
        <v>15522</v>
      </c>
      <c r="M3746">
        <v>29629</v>
      </c>
      <c r="N3746">
        <v>1136</v>
      </c>
      <c r="O3746" t="s">
        <v>15523</v>
      </c>
      <c r="P3746">
        <v>0</v>
      </c>
      <c r="Q3746" t="s">
        <v>15524</v>
      </c>
      <c r="R3746" t="s">
        <v>15525</v>
      </c>
      <c r="S3746">
        <v>374</v>
      </c>
      <c r="T3746" t="s">
        <v>37</v>
      </c>
      <c r="U3746" t="s">
        <v>38</v>
      </c>
      <c r="V3746" t="s">
        <v>350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15526</v>
      </c>
      <c r="C3747">
        <v>96</v>
      </c>
      <c r="D3747">
        <v>89</v>
      </c>
      <c r="E3747">
        <v>17</v>
      </c>
      <c r="F3747">
        <v>85</v>
      </c>
      <c r="G3747" t="s">
        <v>15527</v>
      </c>
      <c r="H3747">
        <v>690</v>
      </c>
      <c r="I3747">
        <v>12947763</v>
      </c>
      <c r="J3747" t="s">
        <v>2889</v>
      </c>
      <c r="K3747" t="s">
        <v>4042</v>
      </c>
      <c r="L3747" t="s">
        <v>15528</v>
      </c>
      <c r="M3747">
        <v>10624</v>
      </c>
      <c r="N3747">
        <v>1160</v>
      </c>
      <c r="O3747" t="s">
        <v>15529</v>
      </c>
      <c r="P3747">
        <v>0</v>
      </c>
      <c r="Q3747" t="s">
        <v>15530</v>
      </c>
      <c r="R3747" t="s">
        <v>15531</v>
      </c>
      <c r="S3747">
        <v>125</v>
      </c>
      <c r="T3747" t="s">
        <v>37</v>
      </c>
      <c r="U3747" t="s">
        <v>38</v>
      </c>
      <c r="V3747" t="s">
        <v>350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1371</v>
      </c>
      <c r="C3748">
        <v>42</v>
      </c>
      <c r="D3748">
        <v>110</v>
      </c>
      <c r="E3748">
        <v>272</v>
      </c>
      <c r="F3748">
        <v>551</v>
      </c>
      <c r="G3748" t="s">
        <v>6295</v>
      </c>
      <c r="H3748">
        <v>801</v>
      </c>
      <c r="I3748">
        <v>14100000</v>
      </c>
      <c r="J3748" t="s">
        <v>1188</v>
      </c>
      <c r="K3748" t="s">
        <v>8877</v>
      </c>
      <c r="L3748" t="s">
        <v>15532</v>
      </c>
      <c r="M3748">
        <v>14995</v>
      </c>
      <c r="N3748">
        <v>2943</v>
      </c>
      <c r="O3748" t="s">
        <v>2551</v>
      </c>
      <c r="P3748">
        <v>6</v>
      </c>
      <c r="Q3748" t="s">
        <v>15533</v>
      </c>
      <c r="R3748" t="s">
        <v>15534</v>
      </c>
      <c r="S3748">
        <v>87</v>
      </c>
      <c r="T3748" t="s">
        <v>37</v>
      </c>
      <c r="U3748" t="s">
        <v>38</v>
      </c>
      <c r="V3748" t="s">
        <v>350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15535</v>
      </c>
      <c r="C3749">
        <v>29</v>
      </c>
      <c r="D3749">
        <v>107</v>
      </c>
      <c r="E3749">
        <v>8</v>
      </c>
      <c r="F3749">
        <v>268</v>
      </c>
      <c r="G3749" t="s">
        <v>15536</v>
      </c>
      <c r="H3749">
        <v>926</v>
      </c>
      <c r="I3749">
        <v>12200000</v>
      </c>
      <c r="J3749" t="s">
        <v>8066</v>
      </c>
      <c r="K3749" t="s">
        <v>2432</v>
      </c>
      <c r="L3749" t="s">
        <v>15537</v>
      </c>
      <c r="M3749">
        <v>7973</v>
      </c>
      <c r="N3749">
        <v>2383</v>
      </c>
      <c r="O3749" t="s">
        <v>15538</v>
      </c>
      <c r="P3749">
        <v>0</v>
      </c>
      <c r="Q3749" t="s">
        <v>15539</v>
      </c>
      <c r="R3749" t="s">
        <v>15540</v>
      </c>
      <c r="S3749">
        <v>65</v>
      </c>
      <c r="T3749" t="s">
        <v>37</v>
      </c>
      <c r="U3749" t="s">
        <v>38</v>
      </c>
      <c r="V3749" t="s">
        <v>84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15541</v>
      </c>
      <c r="C3750">
        <v>228</v>
      </c>
      <c r="D3750">
        <v>86</v>
      </c>
      <c r="E3750">
        <v>17</v>
      </c>
      <c r="F3750">
        <v>205</v>
      </c>
      <c r="G3750" t="s">
        <v>15542</v>
      </c>
      <c r="H3750">
        <v>520</v>
      </c>
      <c r="I3750">
        <v>17683670</v>
      </c>
      <c r="J3750" t="s">
        <v>2063</v>
      </c>
      <c r="K3750" t="s">
        <v>1593</v>
      </c>
      <c r="L3750" t="s">
        <v>15543</v>
      </c>
      <c r="M3750">
        <v>47227</v>
      </c>
      <c r="N3750">
        <v>1520</v>
      </c>
      <c r="O3750" t="s">
        <v>15544</v>
      </c>
      <c r="P3750">
        <v>0</v>
      </c>
      <c r="Q3750" t="s">
        <v>15545</v>
      </c>
      <c r="R3750" t="s">
        <v>15546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15547</v>
      </c>
      <c r="C3751">
        <v>195</v>
      </c>
      <c r="D3751">
        <v>91</v>
      </c>
      <c r="E3751">
        <v>19</v>
      </c>
      <c r="F3751">
        <v>260</v>
      </c>
      <c r="G3751" t="s">
        <v>2992</v>
      </c>
      <c r="H3751">
        <v>968</v>
      </c>
      <c r="I3751">
        <v>12055108</v>
      </c>
      <c r="J3751" t="s">
        <v>1188</v>
      </c>
      <c r="K3751" t="s">
        <v>249</v>
      </c>
      <c r="L3751" t="s">
        <v>15548</v>
      </c>
      <c r="M3751">
        <v>61151</v>
      </c>
      <c r="N3751">
        <v>2528</v>
      </c>
      <c r="O3751" t="s">
        <v>1340</v>
      </c>
      <c r="P3751">
        <v>0</v>
      </c>
      <c r="Q3751" t="s">
        <v>15549</v>
      </c>
      <c r="R3751" t="s">
        <v>15550</v>
      </c>
      <c r="S3751">
        <v>134</v>
      </c>
      <c r="T3751" t="s">
        <v>37</v>
      </c>
      <c r="U3751" t="s">
        <v>38</v>
      </c>
      <c r="V3751" t="s">
        <v>350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11894</v>
      </c>
      <c r="C3752">
        <v>203</v>
      </c>
      <c r="D3752">
        <v>103</v>
      </c>
      <c r="E3752">
        <v>66</v>
      </c>
      <c r="F3752">
        <v>13</v>
      </c>
      <c r="G3752" t="s">
        <v>15551</v>
      </c>
      <c r="H3752">
        <v>155</v>
      </c>
      <c r="I3752">
        <v>27285953</v>
      </c>
      <c r="J3752" t="s">
        <v>59</v>
      </c>
      <c r="K3752" t="s">
        <v>15552</v>
      </c>
      <c r="L3752" t="s">
        <v>15553</v>
      </c>
      <c r="M3752">
        <v>48675</v>
      </c>
      <c r="N3752">
        <v>259</v>
      </c>
      <c r="O3752" t="s">
        <v>15554</v>
      </c>
      <c r="P3752">
        <v>0</v>
      </c>
      <c r="Q3752" t="s">
        <v>15555</v>
      </c>
      <c r="R3752" t="s">
        <v>15556</v>
      </c>
      <c r="S3752">
        <v>214</v>
      </c>
      <c r="T3752" t="s">
        <v>37</v>
      </c>
      <c r="U3752" t="s">
        <v>38</v>
      </c>
      <c r="V3752" t="s">
        <v>350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15557</v>
      </c>
      <c r="C3753">
        <v>44</v>
      </c>
      <c r="D3753">
        <v>90</v>
      </c>
      <c r="E3753">
        <v>152</v>
      </c>
      <c r="F3753">
        <v>826</v>
      </c>
      <c r="G3753" t="s">
        <v>1445</v>
      </c>
      <c r="H3753">
        <v>21000</v>
      </c>
      <c r="J3753" t="s">
        <v>42</v>
      </c>
      <c r="K3753" t="s">
        <v>15558</v>
      </c>
      <c r="L3753" t="s">
        <v>15559</v>
      </c>
      <c r="M3753">
        <v>15345</v>
      </c>
      <c r="N3753">
        <v>23714</v>
      </c>
      <c r="O3753" t="s">
        <v>494</v>
      </c>
      <c r="P3753">
        <v>0</v>
      </c>
      <c r="Q3753" t="s">
        <v>15560</v>
      </c>
      <c r="R3753" t="s">
        <v>15561</v>
      </c>
      <c r="S3753">
        <v>87</v>
      </c>
      <c r="T3753" t="s">
        <v>37</v>
      </c>
      <c r="U3753" t="s">
        <v>38</v>
      </c>
      <c r="V3753" t="s">
        <v>84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14827</v>
      </c>
      <c r="C3754">
        <v>14</v>
      </c>
      <c r="D3754">
        <v>141</v>
      </c>
      <c r="E3754">
        <v>54</v>
      </c>
      <c r="F3754">
        <v>70</v>
      </c>
      <c r="G3754" t="s">
        <v>15562</v>
      </c>
      <c r="H3754">
        <v>746</v>
      </c>
      <c r="J3754" t="s">
        <v>939</v>
      </c>
      <c r="K3754" t="s">
        <v>15563</v>
      </c>
      <c r="L3754" t="s">
        <v>15564</v>
      </c>
      <c r="M3754">
        <v>2017</v>
      </c>
      <c r="N3754">
        <v>1332</v>
      </c>
      <c r="O3754" t="s">
        <v>15565</v>
      </c>
      <c r="P3754">
        <v>2</v>
      </c>
      <c r="Q3754" t="s">
        <v>15566</v>
      </c>
      <c r="R3754" t="s">
        <v>15567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15568</v>
      </c>
      <c r="C3755">
        <v>59</v>
      </c>
      <c r="D3755">
        <v>92</v>
      </c>
      <c r="E3755">
        <v>89</v>
      </c>
      <c r="F3755">
        <v>355</v>
      </c>
      <c r="G3755" t="s">
        <v>3051</v>
      </c>
      <c r="H3755">
        <v>729</v>
      </c>
      <c r="I3755">
        <v>11675178</v>
      </c>
      <c r="J3755" t="s">
        <v>809</v>
      </c>
      <c r="K3755" t="s">
        <v>260</v>
      </c>
      <c r="L3755" t="s">
        <v>15569</v>
      </c>
      <c r="M3755">
        <v>9509</v>
      </c>
      <c r="N3755">
        <v>2848</v>
      </c>
      <c r="O3755" t="s">
        <v>5726</v>
      </c>
      <c r="P3755">
        <v>4</v>
      </c>
      <c r="Q3755" t="s">
        <v>15570</v>
      </c>
      <c r="R3755" t="s">
        <v>15571</v>
      </c>
      <c r="S3755">
        <v>53</v>
      </c>
      <c r="T3755" t="s">
        <v>37</v>
      </c>
      <c r="U3755" t="s">
        <v>38</v>
      </c>
      <c r="V3755" t="s">
        <v>350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2869</v>
      </c>
      <c r="C3756">
        <v>45</v>
      </c>
      <c r="D3756">
        <v>99</v>
      </c>
      <c r="E3756">
        <v>1000</v>
      </c>
      <c r="F3756">
        <v>409</v>
      </c>
      <c r="G3756" t="s">
        <v>804</v>
      </c>
      <c r="H3756">
        <v>849</v>
      </c>
      <c r="I3756">
        <v>10572742</v>
      </c>
      <c r="J3756" t="s">
        <v>151</v>
      </c>
      <c r="K3756" t="s">
        <v>6357</v>
      </c>
      <c r="L3756" t="s">
        <v>15572</v>
      </c>
      <c r="M3756">
        <v>2326</v>
      </c>
      <c r="N3756">
        <v>2269</v>
      </c>
      <c r="O3756" t="s">
        <v>1164</v>
      </c>
      <c r="P3756">
        <v>1</v>
      </c>
      <c r="Q3756" t="s">
        <v>15573</v>
      </c>
      <c r="R3756" t="s">
        <v>15574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424</v>
      </c>
      <c r="B3757" t="s">
        <v>15575</v>
      </c>
      <c r="C3757">
        <v>42</v>
      </c>
      <c r="D3757">
        <v>79</v>
      </c>
      <c r="E3757">
        <v>57</v>
      </c>
      <c r="F3757">
        <v>99</v>
      </c>
      <c r="G3757" t="s">
        <v>15576</v>
      </c>
      <c r="H3757">
        <v>998</v>
      </c>
      <c r="J3757" t="s">
        <v>3391</v>
      </c>
      <c r="K3757" t="s">
        <v>15577</v>
      </c>
      <c r="L3757" t="s">
        <v>15578</v>
      </c>
      <c r="M3757">
        <v>3519</v>
      </c>
      <c r="N3757">
        <v>1284</v>
      </c>
      <c r="O3757" t="s">
        <v>15579</v>
      </c>
      <c r="P3757">
        <v>1</v>
      </c>
      <c r="Q3757" t="s">
        <v>15580</v>
      </c>
      <c r="R3757" t="s">
        <v>15581</v>
      </c>
      <c r="S3757">
        <v>46</v>
      </c>
      <c r="T3757" t="s">
        <v>37</v>
      </c>
      <c r="U3757" t="s">
        <v>38</v>
      </c>
      <c r="V3757" t="s">
        <v>3399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7379</v>
      </c>
      <c r="C3758">
        <v>12</v>
      </c>
      <c r="D3758">
        <v>96</v>
      </c>
      <c r="E3758">
        <v>23</v>
      </c>
      <c r="F3758">
        <v>503</v>
      </c>
      <c r="G3758" t="s">
        <v>1504</v>
      </c>
      <c r="H3758">
        <v>927</v>
      </c>
      <c r="I3758">
        <v>9658370</v>
      </c>
      <c r="J3758" t="s">
        <v>816</v>
      </c>
      <c r="K3758" t="s">
        <v>6818</v>
      </c>
      <c r="L3758" t="s">
        <v>15582</v>
      </c>
      <c r="M3758">
        <v>1180</v>
      </c>
      <c r="N3758">
        <v>3552</v>
      </c>
      <c r="O3758" t="s">
        <v>15583</v>
      </c>
      <c r="P3758">
        <v>6</v>
      </c>
      <c r="R3758" t="s">
        <v>15584</v>
      </c>
      <c r="S3758">
        <v>9</v>
      </c>
      <c r="T3758" t="s">
        <v>37</v>
      </c>
      <c r="U3758" t="s">
        <v>38</v>
      </c>
      <c r="V3758" t="s">
        <v>350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15585</v>
      </c>
      <c r="C3759">
        <v>29</v>
      </c>
      <c r="D3759">
        <v>82</v>
      </c>
      <c r="E3759">
        <v>99</v>
      </c>
      <c r="F3759">
        <v>44</v>
      </c>
      <c r="G3759" t="s">
        <v>15586</v>
      </c>
      <c r="H3759">
        <v>93</v>
      </c>
      <c r="I3759">
        <v>9628751</v>
      </c>
      <c r="J3759" t="s">
        <v>1385</v>
      </c>
      <c r="K3759" t="s">
        <v>15587</v>
      </c>
      <c r="L3759" t="s">
        <v>15588</v>
      </c>
      <c r="M3759">
        <v>5164</v>
      </c>
      <c r="N3759">
        <v>315</v>
      </c>
      <c r="O3759" t="s">
        <v>15589</v>
      </c>
      <c r="P3759">
        <v>0</v>
      </c>
      <c r="Q3759" t="s">
        <v>15590</v>
      </c>
      <c r="R3759" t="s">
        <v>15591</v>
      </c>
      <c r="S3759">
        <v>65</v>
      </c>
      <c r="T3759" t="s">
        <v>37</v>
      </c>
      <c r="U3759" t="s">
        <v>38</v>
      </c>
      <c r="V3759" t="s">
        <v>84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15592</v>
      </c>
      <c r="C3760">
        <v>121</v>
      </c>
      <c r="D3760">
        <v>92</v>
      </c>
      <c r="E3760">
        <v>12</v>
      </c>
      <c r="F3760">
        <v>797</v>
      </c>
      <c r="G3760" t="s">
        <v>1737</v>
      </c>
      <c r="H3760">
        <v>3000</v>
      </c>
      <c r="I3760">
        <v>8786715</v>
      </c>
      <c r="J3760" t="s">
        <v>1188</v>
      </c>
      <c r="K3760" t="s">
        <v>4323</v>
      </c>
      <c r="L3760" t="s">
        <v>15593</v>
      </c>
      <c r="M3760">
        <v>40274</v>
      </c>
      <c r="N3760">
        <v>5668</v>
      </c>
      <c r="O3760" t="s">
        <v>8032</v>
      </c>
      <c r="P3760">
        <v>5</v>
      </c>
      <c r="Q3760" t="s">
        <v>15594</v>
      </c>
      <c r="R3760" t="s">
        <v>15595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15596</v>
      </c>
      <c r="C3761">
        <v>135</v>
      </c>
      <c r="D3761">
        <v>112</v>
      </c>
      <c r="E3761">
        <v>66</v>
      </c>
      <c r="F3761">
        <v>21</v>
      </c>
      <c r="G3761" t="s">
        <v>15597</v>
      </c>
      <c r="H3761">
        <v>150</v>
      </c>
      <c r="I3761">
        <v>3432342</v>
      </c>
      <c r="J3761" t="s">
        <v>9075</v>
      </c>
      <c r="K3761" t="s">
        <v>10403</v>
      </c>
      <c r="L3761" t="s">
        <v>15598</v>
      </c>
      <c r="M3761">
        <v>24921</v>
      </c>
      <c r="N3761">
        <v>253</v>
      </c>
      <c r="O3761" t="s">
        <v>15599</v>
      </c>
      <c r="P3761">
        <v>2</v>
      </c>
      <c r="Q3761" t="s">
        <v>15600</v>
      </c>
      <c r="R3761" t="s">
        <v>15601</v>
      </c>
      <c r="S3761">
        <v>166</v>
      </c>
      <c r="T3761" t="s">
        <v>726</v>
      </c>
      <c r="U3761" t="s">
        <v>182</v>
      </c>
      <c r="V3761" t="s">
        <v>350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2649</v>
      </c>
      <c r="C3762">
        <v>27</v>
      </c>
      <c r="D3762">
        <v>106</v>
      </c>
      <c r="E3762">
        <v>44</v>
      </c>
      <c r="F3762">
        <v>136</v>
      </c>
      <c r="G3762" t="s">
        <v>13445</v>
      </c>
      <c r="H3762">
        <v>559</v>
      </c>
      <c r="J3762" t="s">
        <v>1100</v>
      </c>
      <c r="K3762" t="s">
        <v>11796</v>
      </c>
      <c r="L3762" t="s">
        <v>15602</v>
      </c>
      <c r="M3762">
        <v>8930</v>
      </c>
      <c r="N3762">
        <v>1199</v>
      </c>
      <c r="O3762" t="s">
        <v>15603</v>
      </c>
      <c r="P3762">
        <v>10</v>
      </c>
      <c r="Q3762" t="s">
        <v>15604</v>
      </c>
      <c r="R3762" t="s">
        <v>15605</v>
      </c>
      <c r="S3762">
        <v>90</v>
      </c>
      <c r="T3762" t="s">
        <v>37</v>
      </c>
      <c r="U3762" t="s">
        <v>38</v>
      </c>
      <c r="V3762" t="s">
        <v>84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15606</v>
      </c>
      <c r="C3763">
        <v>56</v>
      </c>
      <c r="D3763">
        <v>90</v>
      </c>
      <c r="E3763">
        <v>23</v>
      </c>
      <c r="F3763">
        <v>560</v>
      </c>
      <c r="G3763" t="s">
        <v>8002</v>
      </c>
      <c r="H3763">
        <v>847</v>
      </c>
      <c r="I3763">
        <v>6755271</v>
      </c>
      <c r="J3763" t="s">
        <v>3330</v>
      </c>
      <c r="K3763" t="s">
        <v>8000</v>
      </c>
      <c r="L3763" t="s">
        <v>15607</v>
      </c>
      <c r="M3763">
        <v>7319</v>
      </c>
      <c r="N3763">
        <v>3004</v>
      </c>
      <c r="O3763" t="s">
        <v>3576</v>
      </c>
      <c r="P3763">
        <v>4</v>
      </c>
      <c r="Q3763" t="s">
        <v>15608</v>
      </c>
      <c r="R3763" t="s">
        <v>15609</v>
      </c>
      <c r="S3763">
        <v>131</v>
      </c>
      <c r="T3763" t="s">
        <v>37</v>
      </c>
      <c r="U3763" t="s">
        <v>38</v>
      </c>
      <c r="V3763" t="s">
        <v>350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424</v>
      </c>
      <c r="B3764" t="s">
        <v>14236</v>
      </c>
      <c r="C3764">
        <v>22</v>
      </c>
      <c r="D3764">
        <v>126</v>
      </c>
      <c r="E3764">
        <v>82</v>
      </c>
      <c r="F3764">
        <v>576</v>
      </c>
      <c r="G3764" t="s">
        <v>9564</v>
      </c>
      <c r="H3764">
        <v>11000</v>
      </c>
      <c r="J3764" t="s">
        <v>729</v>
      </c>
      <c r="K3764" t="s">
        <v>253</v>
      </c>
      <c r="L3764" t="s">
        <v>15610</v>
      </c>
      <c r="M3764">
        <v>13587</v>
      </c>
      <c r="N3764">
        <v>13591</v>
      </c>
      <c r="O3764" t="s">
        <v>1446</v>
      </c>
      <c r="P3764">
        <v>2</v>
      </c>
      <c r="Q3764" t="s">
        <v>15611</v>
      </c>
      <c r="R3764" t="s">
        <v>15612</v>
      </c>
      <c r="S3764">
        <v>80</v>
      </c>
      <c r="T3764" t="s">
        <v>37</v>
      </c>
      <c r="U3764" t="s">
        <v>56</v>
      </c>
      <c r="V3764" t="s">
        <v>84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15613</v>
      </c>
      <c r="C3765">
        <v>59</v>
      </c>
      <c r="D3765">
        <v>150</v>
      </c>
      <c r="E3765">
        <v>3</v>
      </c>
      <c r="F3765">
        <v>448</v>
      </c>
      <c r="G3765" t="s">
        <v>7261</v>
      </c>
      <c r="H3765">
        <v>859</v>
      </c>
      <c r="I3765">
        <v>6157157</v>
      </c>
      <c r="J3765" t="s">
        <v>1188</v>
      </c>
      <c r="K3765" t="s">
        <v>1255</v>
      </c>
      <c r="L3765" t="s">
        <v>15614</v>
      </c>
      <c r="M3765">
        <v>21416</v>
      </c>
      <c r="N3765">
        <v>3942</v>
      </c>
      <c r="O3765" t="s">
        <v>15615</v>
      </c>
      <c r="P3765">
        <v>1</v>
      </c>
      <c r="Q3765" t="s">
        <v>15616</v>
      </c>
      <c r="R3765" t="s">
        <v>15617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15618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809</v>
      </c>
      <c r="K3766" t="s">
        <v>1159</v>
      </c>
      <c r="L3766" t="s">
        <v>15619</v>
      </c>
      <c r="M3766">
        <v>67853</v>
      </c>
      <c r="N3766">
        <v>5202</v>
      </c>
      <c r="O3766" t="s">
        <v>15620</v>
      </c>
      <c r="P3766">
        <v>0</v>
      </c>
      <c r="Q3766" t="s">
        <v>15621</v>
      </c>
      <c r="R3766" t="s">
        <v>15622</v>
      </c>
      <c r="S3766">
        <v>202</v>
      </c>
      <c r="T3766" t="s">
        <v>37</v>
      </c>
      <c r="U3766" t="s">
        <v>38</v>
      </c>
      <c r="V3766" t="s">
        <v>350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13464</v>
      </c>
      <c r="C3767">
        <v>60</v>
      </c>
      <c r="D3767">
        <v>91</v>
      </c>
      <c r="E3767">
        <v>84</v>
      </c>
      <c r="F3767">
        <v>572</v>
      </c>
      <c r="G3767" t="s">
        <v>2153</v>
      </c>
      <c r="H3767">
        <v>1000</v>
      </c>
      <c r="I3767">
        <v>5480318</v>
      </c>
      <c r="J3767" t="s">
        <v>1188</v>
      </c>
      <c r="K3767" t="s">
        <v>1595</v>
      </c>
      <c r="L3767" t="s">
        <v>15623</v>
      </c>
      <c r="M3767">
        <v>9427</v>
      </c>
      <c r="N3767">
        <v>2691</v>
      </c>
      <c r="O3767" t="s">
        <v>15624</v>
      </c>
      <c r="P3767">
        <v>0</v>
      </c>
      <c r="Q3767" t="s">
        <v>15625</v>
      </c>
      <c r="R3767" t="s">
        <v>15626</v>
      </c>
      <c r="S3767">
        <v>79</v>
      </c>
      <c r="T3767" t="s">
        <v>37</v>
      </c>
      <c r="U3767" t="s">
        <v>38</v>
      </c>
      <c r="V3767" t="s">
        <v>350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6448</v>
      </c>
      <c r="C3768">
        <v>164</v>
      </c>
      <c r="D3768">
        <v>145</v>
      </c>
      <c r="E3768">
        <v>0</v>
      </c>
      <c r="F3768">
        <v>392</v>
      </c>
      <c r="G3768" t="s">
        <v>15627</v>
      </c>
      <c r="H3768">
        <v>973</v>
      </c>
      <c r="J3768" t="s">
        <v>12797</v>
      </c>
      <c r="K3768" t="s">
        <v>15628</v>
      </c>
      <c r="L3768" t="s">
        <v>15629</v>
      </c>
      <c r="M3768">
        <v>216005</v>
      </c>
      <c r="N3768">
        <v>2589</v>
      </c>
      <c r="O3768" t="s">
        <v>15630</v>
      </c>
      <c r="P3768">
        <v>1</v>
      </c>
      <c r="Q3768" t="s">
        <v>15631</v>
      </c>
      <c r="R3768" t="s">
        <v>15632</v>
      </c>
      <c r="S3768">
        <v>565</v>
      </c>
      <c r="T3768" t="s">
        <v>37</v>
      </c>
      <c r="U3768" t="s">
        <v>4876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171</v>
      </c>
      <c r="C3769">
        <v>81</v>
      </c>
      <c r="D3769">
        <v>95</v>
      </c>
      <c r="E3769">
        <v>4000</v>
      </c>
      <c r="F3769">
        <v>334</v>
      </c>
      <c r="G3769" t="s">
        <v>3013</v>
      </c>
      <c r="H3769">
        <v>4000</v>
      </c>
      <c r="I3769">
        <v>5308707</v>
      </c>
      <c r="J3769" t="s">
        <v>3102</v>
      </c>
      <c r="K3769" t="s">
        <v>171</v>
      </c>
      <c r="L3769" t="s">
        <v>15633</v>
      </c>
      <c r="M3769">
        <v>15053</v>
      </c>
      <c r="N3769">
        <v>5245</v>
      </c>
      <c r="O3769" t="s">
        <v>15634</v>
      </c>
      <c r="P3769">
        <v>2</v>
      </c>
      <c r="Q3769" t="s">
        <v>15635</v>
      </c>
      <c r="R3769" t="s">
        <v>15636</v>
      </c>
      <c r="S3769">
        <v>165</v>
      </c>
      <c r="T3769" t="s">
        <v>37</v>
      </c>
      <c r="U3769" t="s">
        <v>38</v>
      </c>
      <c r="V3769" t="s">
        <v>350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415</v>
      </c>
      <c r="C3770">
        <v>415</v>
      </c>
      <c r="D3770">
        <v>97</v>
      </c>
      <c r="E3770">
        <v>0</v>
      </c>
      <c r="F3770">
        <v>372</v>
      </c>
      <c r="G3770" t="s">
        <v>15637</v>
      </c>
      <c r="H3770">
        <v>18000</v>
      </c>
      <c r="I3770">
        <v>5009677</v>
      </c>
      <c r="J3770" t="s">
        <v>3353</v>
      </c>
      <c r="K3770" t="s">
        <v>99</v>
      </c>
      <c r="L3770" t="s">
        <v>15638</v>
      </c>
      <c r="M3770">
        <v>260607</v>
      </c>
      <c r="N3770">
        <v>19404</v>
      </c>
      <c r="O3770" t="s">
        <v>808</v>
      </c>
      <c r="P3770">
        <v>0</v>
      </c>
      <c r="Q3770" t="s">
        <v>15639</v>
      </c>
      <c r="R3770" t="s">
        <v>15640</v>
      </c>
      <c r="S3770">
        <v>485</v>
      </c>
      <c r="T3770" t="s">
        <v>37</v>
      </c>
      <c r="U3770" t="s">
        <v>56</v>
      </c>
      <c r="V3770" t="s">
        <v>350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13198</v>
      </c>
      <c r="C3771">
        <v>43</v>
      </c>
      <c r="D3771">
        <v>90</v>
      </c>
      <c r="E3771">
        <v>7</v>
      </c>
      <c r="F3771">
        <v>701</v>
      </c>
      <c r="G3771" t="s">
        <v>1098</v>
      </c>
      <c r="H3771">
        <v>2000</v>
      </c>
      <c r="I3771">
        <v>4328294</v>
      </c>
      <c r="J3771" t="s">
        <v>809</v>
      </c>
      <c r="K3771" t="s">
        <v>1325</v>
      </c>
      <c r="L3771" t="s">
        <v>15641</v>
      </c>
      <c r="M3771">
        <v>2719</v>
      </c>
      <c r="N3771">
        <v>5900</v>
      </c>
      <c r="O3771" t="s">
        <v>3698</v>
      </c>
      <c r="P3771">
        <v>0</v>
      </c>
      <c r="Q3771" t="s">
        <v>15642</v>
      </c>
      <c r="R3771" t="s">
        <v>15643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15644</v>
      </c>
      <c r="C3772">
        <v>7</v>
      </c>
      <c r="D3772">
        <v>41</v>
      </c>
      <c r="E3772">
        <v>0</v>
      </c>
      <c r="F3772">
        <v>0</v>
      </c>
      <c r="G3772" t="s">
        <v>15645</v>
      </c>
      <c r="H3772">
        <v>55</v>
      </c>
      <c r="I3772">
        <v>4074023</v>
      </c>
      <c r="J3772" t="s">
        <v>65</v>
      </c>
      <c r="K3772" t="s">
        <v>15646</v>
      </c>
      <c r="L3772" t="s">
        <v>15647</v>
      </c>
      <c r="M3772">
        <v>296</v>
      </c>
      <c r="N3772">
        <v>55</v>
      </c>
      <c r="O3772" t="s">
        <v>15648</v>
      </c>
      <c r="P3772">
        <v>0</v>
      </c>
      <c r="Q3772" t="s">
        <v>15649</v>
      </c>
      <c r="R3772" t="s">
        <v>15650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6424</v>
      </c>
      <c r="C3773">
        <v>120</v>
      </c>
      <c r="D3773">
        <v>112</v>
      </c>
      <c r="E3773">
        <v>460</v>
      </c>
      <c r="F3773">
        <v>395</v>
      </c>
      <c r="G3773" t="s">
        <v>6341</v>
      </c>
      <c r="H3773">
        <v>990</v>
      </c>
      <c r="I3773">
        <v>4306697</v>
      </c>
      <c r="J3773" t="s">
        <v>1473</v>
      </c>
      <c r="K3773" t="s">
        <v>232</v>
      </c>
      <c r="L3773" t="s">
        <v>15651</v>
      </c>
      <c r="M3773">
        <v>26720</v>
      </c>
      <c r="N3773">
        <v>2820</v>
      </c>
      <c r="O3773" t="s">
        <v>15652</v>
      </c>
      <c r="P3773">
        <v>0</v>
      </c>
      <c r="Q3773" t="s">
        <v>15653</v>
      </c>
      <c r="R3773" t="s">
        <v>15654</v>
      </c>
      <c r="S3773">
        <v>196</v>
      </c>
      <c r="T3773" t="s">
        <v>37</v>
      </c>
      <c r="U3773" t="s">
        <v>182</v>
      </c>
      <c r="V3773" t="s">
        <v>350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15655</v>
      </c>
      <c r="C3774">
        <v>195</v>
      </c>
      <c r="D3774">
        <v>122</v>
      </c>
      <c r="E3774">
        <v>22</v>
      </c>
      <c r="F3774">
        <v>32</v>
      </c>
      <c r="G3774" t="s">
        <v>2500</v>
      </c>
      <c r="H3774">
        <v>186</v>
      </c>
      <c r="I3774">
        <v>3950029</v>
      </c>
      <c r="J3774" t="s">
        <v>1473</v>
      </c>
      <c r="K3774" t="s">
        <v>11806</v>
      </c>
      <c r="L3774" t="s">
        <v>15656</v>
      </c>
      <c r="M3774">
        <v>12411</v>
      </c>
      <c r="N3774">
        <v>416</v>
      </c>
      <c r="O3774" t="s">
        <v>15657</v>
      </c>
      <c r="P3774">
        <v>0</v>
      </c>
      <c r="Q3774" t="s">
        <v>15658</v>
      </c>
      <c r="R3774" t="s">
        <v>15659</v>
      </c>
      <c r="S3774">
        <v>89</v>
      </c>
      <c r="T3774" t="s">
        <v>726</v>
      </c>
      <c r="U3774" t="s">
        <v>727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15660</v>
      </c>
      <c r="C3775">
        <v>109</v>
      </c>
      <c r="D3775">
        <v>110</v>
      </c>
      <c r="E3775">
        <v>19</v>
      </c>
      <c r="F3775">
        <v>39</v>
      </c>
      <c r="G3775" t="s">
        <v>1454</v>
      </c>
      <c r="H3775">
        <v>25000</v>
      </c>
      <c r="I3775">
        <v>4040588</v>
      </c>
      <c r="J3775" t="s">
        <v>1188</v>
      </c>
      <c r="K3775" t="s">
        <v>92</v>
      </c>
      <c r="L3775" t="s">
        <v>15661</v>
      </c>
      <c r="M3775">
        <v>12233</v>
      </c>
      <c r="N3775">
        <v>25676</v>
      </c>
      <c r="O3775" t="s">
        <v>4627</v>
      </c>
      <c r="P3775">
        <v>0</v>
      </c>
      <c r="Q3775" t="s">
        <v>15662</v>
      </c>
      <c r="R3775" t="s">
        <v>15663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15664</v>
      </c>
      <c r="C3776">
        <v>21</v>
      </c>
      <c r="D3776">
        <v>87</v>
      </c>
      <c r="E3776">
        <v>3</v>
      </c>
      <c r="F3776">
        <v>83</v>
      </c>
      <c r="G3776" t="s">
        <v>15665</v>
      </c>
      <c r="H3776">
        <v>922</v>
      </c>
      <c r="J3776" t="s">
        <v>15666</v>
      </c>
      <c r="K3776" t="s">
        <v>15667</v>
      </c>
      <c r="L3776" t="s">
        <v>15668</v>
      </c>
      <c r="M3776">
        <v>881</v>
      </c>
      <c r="N3776">
        <v>1324</v>
      </c>
      <c r="O3776" t="s">
        <v>15669</v>
      </c>
      <c r="P3776">
        <v>0</v>
      </c>
      <c r="Q3776" t="s">
        <v>15670</v>
      </c>
      <c r="R3776" t="s">
        <v>15671</v>
      </c>
      <c r="S3776">
        <v>32</v>
      </c>
      <c r="T3776" t="s">
        <v>37</v>
      </c>
      <c r="U3776" t="s">
        <v>38</v>
      </c>
      <c r="V3776" t="s">
        <v>350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124</v>
      </c>
      <c r="C3777">
        <v>93</v>
      </c>
      <c r="D3777">
        <v>108</v>
      </c>
      <c r="E3777">
        <v>0</v>
      </c>
      <c r="F3777">
        <v>88</v>
      </c>
      <c r="G3777" t="s">
        <v>3972</v>
      </c>
      <c r="H3777">
        <v>14000</v>
      </c>
      <c r="I3777">
        <v>3049135</v>
      </c>
      <c r="J3777" t="s">
        <v>15672</v>
      </c>
      <c r="K3777" t="s">
        <v>150</v>
      </c>
      <c r="L3777" t="s">
        <v>15673</v>
      </c>
      <c r="M3777">
        <v>50197</v>
      </c>
      <c r="N3777">
        <v>14574</v>
      </c>
      <c r="O3777" t="s">
        <v>15674</v>
      </c>
      <c r="P3777">
        <v>2</v>
      </c>
      <c r="Q3777" t="s">
        <v>15675</v>
      </c>
      <c r="R3777" t="s">
        <v>15676</v>
      </c>
      <c r="S3777">
        <v>265</v>
      </c>
      <c r="T3777" t="s">
        <v>37</v>
      </c>
      <c r="U3777" t="s">
        <v>128</v>
      </c>
      <c r="V3777" t="s">
        <v>350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11563</v>
      </c>
      <c r="C3778">
        <v>12</v>
      </c>
      <c r="D3778">
        <v>121</v>
      </c>
      <c r="E3778">
        <v>35</v>
      </c>
      <c r="F3778">
        <v>473</v>
      </c>
      <c r="G3778" t="s">
        <v>15677</v>
      </c>
      <c r="H3778">
        <v>4000</v>
      </c>
      <c r="I3778">
        <v>4700361</v>
      </c>
      <c r="J3778" t="s">
        <v>1473</v>
      </c>
      <c r="K3778" t="s">
        <v>722</v>
      </c>
      <c r="L3778" t="s">
        <v>15678</v>
      </c>
      <c r="M3778">
        <v>2047</v>
      </c>
      <c r="N3778">
        <v>6617</v>
      </c>
      <c r="O3778" t="s">
        <v>15679</v>
      </c>
      <c r="P3778">
        <v>0</v>
      </c>
      <c r="Q3778" t="s">
        <v>15680</v>
      </c>
      <c r="R3778" t="s">
        <v>15681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15682</v>
      </c>
      <c r="C3779">
        <v>155</v>
      </c>
      <c r="D3779">
        <v>97</v>
      </c>
      <c r="E3779">
        <v>7</v>
      </c>
      <c r="F3779">
        <v>939</v>
      </c>
      <c r="G3779" t="s">
        <v>14094</v>
      </c>
      <c r="H3779">
        <v>8000</v>
      </c>
      <c r="I3779">
        <v>2711210</v>
      </c>
      <c r="J3779" t="s">
        <v>1188</v>
      </c>
      <c r="K3779" t="s">
        <v>645</v>
      </c>
      <c r="L3779" t="s">
        <v>15683</v>
      </c>
      <c r="M3779">
        <v>40305</v>
      </c>
      <c r="N3779">
        <v>10517</v>
      </c>
      <c r="O3779" t="s">
        <v>600</v>
      </c>
      <c r="P3779">
        <v>1</v>
      </c>
      <c r="Q3779" t="s">
        <v>15684</v>
      </c>
      <c r="R3779" t="s">
        <v>15685</v>
      </c>
      <c r="S3779">
        <v>86</v>
      </c>
      <c r="T3779" t="s">
        <v>37</v>
      </c>
      <c r="U3779" t="s">
        <v>38</v>
      </c>
      <c r="V3779" t="s">
        <v>350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4359</v>
      </c>
      <c r="C3780">
        <v>81</v>
      </c>
      <c r="D3780">
        <v>116</v>
      </c>
      <c r="E3780">
        <v>52</v>
      </c>
      <c r="F3780">
        <v>102</v>
      </c>
      <c r="G3780" t="s">
        <v>7045</v>
      </c>
      <c r="H3780">
        <v>624</v>
      </c>
      <c r="I3780">
        <v>1980338</v>
      </c>
      <c r="J3780" t="s">
        <v>15686</v>
      </c>
      <c r="K3780" t="s">
        <v>1056</v>
      </c>
      <c r="L3780" t="s">
        <v>15687</v>
      </c>
      <c r="M3780">
        <v>12366</v>
      </c>
      <c r="N3780">
        <v>1209</v>
      </c>
      <c r="O3780" t="s">
        <v>11314</v>
      </c>
      <c r="P3780">
        <v>2</v>
      </c>
      <c r="Q3780" t="s">
        <v>15688</v>
      </c>
      <c r="R3780" t="s">
        <v>15689</v>
      </c>
      <c r="S3780">
        <v>151</v>
      </c>
      <c r="T3780" t="s">
        <v>37</v>
      </c>
      <c r="U3780" t="s">
        <v>38</v>
      </c>
      <c r="V3780" t="s">
        <v>350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10967</v>
      </c>
      <c r="C3781">
        <v>204</v>
      </c>
      <c r="D3781">
        <v>94</v>
      </c>
      <c r="E3781">
        <v>122</v>
      </c>
      <c r="F3781">
        <v>360</v>
      </c>
      <c r="G3781" t="s">
        <v>1208</v>
      </c>
      <c r="H3781">
        <v>23000</v>
      </c>
      <c r="I3781">
        <v>1082044</v>
      </c>
      <c r="J3781" t="s">
        <v>1861</v>
      </c>
      <c r="K3781" t="s">
        <v>58</v>
      </c>
      <c r="L3781" t="s">
        <v>15690</v>
      </c>
      <c r="M3781">
        <v>281649</v>
      </c>
      <c r="N3781">
        <v>24994</v>
      </c>
      <c r="O3781" t="s">
        <v>743</v>
      </c>
      <c r="P3781">
        <v>0</v>
      </c>
      <c r="Q3781" t="s">
        <v>15691</v>
      </c>
      <c r="R3781" t="s">
        <v>15692</v>
      </c>
      <c r="S3781">
        <v>458</v>
      </c>
      <c r="T3781" t="s">
        <v>37</v>
      </c>
      <c r="U3781" t="s">
        <v>1534</v>
      </c>
      <c r="V3781" t="s">
        <v>350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11726</v>
      </c>
      <c r="C3782">
        <v>19</v>
      </c>
      <c r="D3782">
        <v>103</v>
      </c>
      <c r="E3782">
        <v>261</v>
      </c>
      <c r="F3782">
        <v>145</v>
      </c>
      <c r="G3782" t="s">
        <v>11297</v>
      </c>
      <c r="H3782">
        <v>722</v>
      </c>
      <c r="I3782">
        <v>1100000</v>
      </c>
      <c r="J3782" t="s">
        <v>937</v>
      </c>
      <c r="K3782" t="s">
        <v>7269</v>
      </c>
      <c r="L3782" t="s">
        <v>15693</v>
      </c>
      <c r="M3782">
        <v>3665</v>
      </c>
      <c r="N3782">
        <v>1201</v>
      </c>
      <c r="O3782" t="s">
        <v>4836</v>
      </c>
      <c r="P3782">
        <v>0</v>
      </c>
      <c r="Q3782" t="s">
        <v>15694</v>
      </c>
      <c r="R3782" t="s">
        <v>15695</v>
      </c>
      <c r="S3782">
        <v>39</v>
      </c>
      <c r="T3782" t="s">
        <v>37</v>
      </c>
      <c r="U3782" t="s">
        <v>38</v>
      </c>
      <c r="V3782" t="s">
        <v>350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15696</v>
      </c>
      <c r="C3783">
        <v>163</v>
      </c>
      <c r="D3783">
        <v>112</v>
      </c>
      <c r="E3783">
        <v>52</v>
      </c>
      <c r="F3783">
        <v>688</v>
      </c>
      <c r="G3783" t="s">
        <v>1368</v>
      </c>
      <c r="H3783">
        <v>10000</v>
      </c>
      <c r="I3783">
        <v>2445646</v>
      </c>
      <c r="J3783" t="s">
        <v>15697</v>
      </c>
      <c r="K3783" t="s">
        <v>484</v>
      </c>
      <c r="L3783" t="s">
        <v>15698</v>
      </c>
      <c r="M3783">
        <v>32382</v>
      </c>
      <c r="N3783">
        <v>12897</v>
      </c>
      <c r="O3783" t="s">
        <v>13061</v>
      </c>
      <c r="P3783">
        <v>1</v>
      </c>
      <c r="Q3783" t="s">
        <v>15699</v>
      </c>
      <c r="R3783" t="s">
        <v>15700</v>
      </c>
      <c r="S3783">
        <v>99</v>
      </c>
      <c r="T3783" t="s">
        <v>37</v>
      </c>
      <c r="U3783" t="s">
        <v>38</v>
      </c>
      <c r="V3783" t="s">
        <v>350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14949</v>
      </c>
      <c r="C3784">
        <v>248</v>
      </c>
      <c r="D3784">
        <v>91</v>
      </c>
      <c r="E3784">
        <v>263</v>
      </c>
      <c r="F3784">
        <v>192</v>
      </c>
      <c r="G3784" t="s">
        <v>3032</v>
      </c>
      <c r="H3784">
        <v>967</v>
      </c>
      <c r="I3784">
        <v>2221809</v>
      </c>
      <c r="J3784" t="s">
        <v>1473</v>
      </c>
      <c r="K3784" t="s">
        <v>1981</v>
      </c>
      <c r="L3784" t="s">
        <v>15701</v>
      </c>
      <c r="M3784">
        <v>40618</v>
      </c>
      <c r="N3784">
        <v>1582</v>
      </c>
      <c r="O3784" t="s">
        <v>12050</v>
      </c>
      <c r="P3784">
        <v>0</v>
      </c>
      <c r="Q3784" t="s">
        <v>15702</v>
      </c>
      <c r="R3784" t="s">
        <v>15703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15704</v>
      </c>
      <c r="C3785">
        <v>39</v>
      </c>
      <c r="D3785">
        <v>98</v>
      </c>
      <c r="E3785">
        <v>13</v>
      </c>
      <c r="F3785">
        <v>600</v>
      </c>
      <c r="G3785" t="s">
        <v>2127</v>
      </c>
      <c r="H3785">
        <v>3000</v>
      </c>
      <c r="I3785">
        <v>296665</v>
      </c>
      <c r="J3785" t="s">
        <v>3471</v>
      </c>
      <c r="K3785" t="s">
        <v>4323</v>
      </c>
      <c r="L3785" t="s">
        <v>15705</v>
      </c>
      <c r="M3785">
        <v>12675</v>
      </c>
      <c r="N3785">
        <v>5185</v>
      </c>
      <c r="O3785" t="s">
        <v>15706</v>
      </c>
      <c r="P3785">
        <v>1</v>
      </c>
      <c r="Q3785" t="s">
        <v>15707</v>
      </c>
      <c r="R3785" t="s">
        <v>15708</v>
      </c>
      <c r="S3785">
        <v>158</v>
      </c>
      <c r="T3785" t="s">
        <v>37</v>
      </c>
      <c r="U3785" t="s">
        <v>38</v>
      </c>
      <c r="V3785" t="s">
        <v>350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15709</v>
      </c>
      <c r="C3786">
        <v>322</v>
      </c>
      <c r="D3786">
        <v>95</v>
      </c>
      <c r="E3786">
        <v>57</v>
      </c>
      <c r="F3786">
        <v>233</v>
      </c>
      <c r="G3786" t="s">
        <v>9266</v>
      </c>
      <c r="H3786">
        <v>727</v>
      </c>
      <c r="I3786">
        <v>3219029</v>
      </c>
      <c r="J3786" t="s">
        <v>15710</v>
      </c>
      <c r="K3786" t="s">
        <v>2776</v>
      </c>
      <c r="L3786" t="s">
        <v>15711</v>
      </c>
      <c r="M3786">
        <v>28845</v>
      </c>
      <c r="N3786">
        <v>1836</v>
      </c>
      <c r="O3786" t="s">
        <v>8936</v>
      </c>
      <c r="P3786">
        <v>0</v>
      </c>
      <c r="Q3786" t="s">
        <v>15712</v>
      </c>
      <c r="R3786" t="s">
        <v>15713</v>
      </c>
      <c r="S3786">
        <v>125</v>
      </c>
      <c r="T3786" t="s">
        <v>37</v>
      </c>
      <c r="U3786" t="s">
        <v>38</v>
      </c>
      <c r="V3786" t="s">
        <v>350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15714</v>
      </c>
      <c r="C3787">
        <v>50</v>
      </c>
      <c r="D3787">
        <v>88</v>
      </c>
      <c r="E3787">
        <v>0</v>
      </c>
      <c r="F3787">
        <v>276</v>
      </c>
      <c r="G3787" t="s">
        <v>15715</v>
      </c>
      <c r="H3787">
        <v>740</v>
      </c>
      <c r="J3787" t="s">
        <v>715</v>
      </c>
      <c r="K3787" t="s">
        <v>954</v>
      </c>
      <c r="L3787" t="s">
        <v>15716</v>
      </c>
      <c r="M3787">
        <v>5494</v>
      </c>
      <c r="N3787">
        <v>1665</v>
      </c>
      <c r="O3787" t="s">
        <v>15717</v>
      </c>
      <c r="P3787">
        <v>0</v>
      </c>
      <c r="Q3787" t="s">
        <v>15718</v>
      </c>
      <c r="R3787" t="s">
        <v>15719</v>
      </c>
      <c r="S3787">
        <v>56</v>
      </c>
      <c r="T3787" t="s">
        <v>37</v>
      </c>
      <c r="U3787" t="s">
        <v>38</v>
      </c>
      <c r="V3787" t="s">
        <v>350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15720</v>
      </c>
      <c r="C3788">
        <v>12</v>
      </c>
      <c r="D3788">
        <v>99</v>
      </c>
      <c r="E3788">
        <v>0</v>
      </c>
      <c r="F3788">
        <v>361</v>
      </c>
      <c r="G3788" t="s">
        <v>11519</v>
      </c>
      <c r="H3788">
        <v>578</v>
      </c>
      <c r="I3788">
        <v>830210</v>
      </c>
      <c r="J3788" t="s">
        <v>3353</v>
      </c>
      <c r="K3788" t="s">
        <v>4198</v>
      </c>
      <c r="L3788" t="s">
        <v>15721</v>
      </c>
      <c r="M3788">
        <v>1900</v>
      </c>
      <c r="N3788">
        <v>3382</v>
      </c>
      <c r="O3788" t="s">
        <v>15722</v>
      </c>
      <c r="P3788">
        <v>0</v>
      </c>
      <c r="Q3788" t="s">
        <v>15723</v>
      </c>
      <c r="R3788" t="s">
        <v>15724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3168</v>
      </c>
      <c r="C3789">
        <v>83</v>
      </c>
      <c r="D3789">
        <v>91</v>
      </c>
      <c r="E3789">
        <v>0</v>
      </c>
      <c r="F3789">
        <v>65</v>
      </c>
      <c r="G3789" t="s">
        <v>15725</v>
      </c>
      <c r="H3789">
        <v>387</v>
      </c>
      <c r="I3789">
        <v>1040879</v>
      </c>
      <c r="J3789" t="s">
        <v>6979</v>
      </c>
      <c r="K3789" t="s">
        <v>3263</v>
      </c>
      <c r="L3789" t="s">
        <v>15726</v>
      </c>
      <c r="M3789">
        <v>54478</v>
      </c>
      <c r="N3789">
        <v>648</v>
      </c>
      <c r="O3789" t="s">
        <v>15727</v>
      </c>
      <c r="P3789">
        <v>0</v>
      </c>
      <c r="Q3789" t="s">
        <v>15728</v>
      </c>
      <c r="R3789" t="s">
        <v>15729</v>
      </c>
      <c r="S3789">
        <v>184</v>
      </c>
      <c r="T3789" t="s">
        <v>37</v>
      </c>
      <c r="U3789" t="s">
        <v>38</v>
      </c>
      <c r="V3789" t="s">
        <v>350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99</v>
      </c>
      <c r="C3790">
        <v>37</v>
      </c>
      <c r="D3790">
        <v>97</v>
      </c>
      <c r="E3790">
        <v>18000</v>
      </c>
      <c r="F3790">
        <v>977</v>
      </c>
      <c r="G3790" t="s">
        <v>210</v>
      </c>
      <c r="H3790">
        <v>10000</v>
      </c>
      <c r="I3790">
        <v>326308</v>
      </c>
      <c r="J3790" t="s">
        <v>1018</v>
      </c>
      <c r="K3790" t="s">
        <v>1278</v>
      </c>
      <c r="L3790" t="s">
        <v>15730</v>
      </c>
      <c r="M3790">
        <v>6632</v>
      </c>
      <c r="N3790">
        <v>13718</v>
      </c>
      <c r="O3790" t="s">
        <v>3405</v>
      </c>
      <c r="P3790">
        <v>3</v>
      </c>
      <c r="Q3790" t="s">
        <v>15731</v>
      </c>
      <c r="R3790" t="s">
        <v>15732</v>
      </c>
      <c r="S3790">
        <v>69</v>
      </c>
      <c r="T3790" t="s">
        <v>37</v>
      </c>
      <c r="U3790" t="s">
        <v>38</v>
      </c>
      <c r="V3790" t="s">
        <v>350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15733</v>
      </c>
      <c r="C3791">
        <v>16</v>
      </c>
      <c r="D3791">
        <v>136</v>
      </c>
      <c r="E3791">
        <v>0</v>
      </c>
      <c r="F3791">
        <v>14</v>
      </c>
      <c r="G3791" t="s">
        <v>15734</v>
      </c>
      <c r="H3791">
        <v>75</v>
      </c>
      <c r="I3791">
        <v>240425</v>
      </c>
      <c r="J3791" t="s">
        <v>3726</v>
      </c>
      <c r="K3791" t="s">
        <v>15735</v>
      </c>
      <c r="L3791" t="s">
        <v>15736</v>
      </c>
      <c r="M3791">
        <v>1311</v>
      </c>
      <c r="N3791">
        <v>172</v>
      </c>
      <c r="O3791" t="s">
        <v>15737</v>
      </c>
      <c r="P3791">
        <v>0</v>
      </c>
      <c r="Q3791" t="s">
        <v>15738</v>
      </c>
      <c r="R3791" t="s">
        <v>15739</v>
      </c>
      <c r="S3791">
        <v>25</v>
      </c>
      <c r="T3791" t="s">
        <v>3397</v>
      </c>
      <c r="U3791" t="s">
        <v>3398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15740</v>
      </c>
      <c r="C3792">
        <v>121</v>
      </c>
      <c r="D3792">
        <v>118</v>
      </c>
      <c r="E3792">
        <v>239</v>
      </c>
      <c r="F3792">
        <v>0</v>
      </c>
      <c r="G3792" t="s">
        <v>15741</v>
      </c>
      <c r="H3792">
        <v>6</v>
      </c>
      <c r="I3792">
        <v>228830</v>
      </c>
      <c r="J3792" t="s">
        <v>15742</v>
      </c>
      <c r="K3792" t="s">
        <v>15743</v>
      </c>
      <c r="L3792" t="s">
        <v>15744</v>
      </c>
      <c r="M3792">
        <v>3329</v>
      </c>
      <c r="N3792">
        <v>6</v>
      </c>
      <c r="O3792" t="s">
        <v>15745</v>
      </c>
      <c r="P3792">
        <v>0</v>
      </c>
      <c r="Q3792" t="s">
        <v>15746</v>
      </c>
      <c r="R3792" t="s">
        <v>15747</v>
      </c>
      <c r="S3792">
        <v>22</v>
      </c>
      <c r="T3792" t="s">
        <v>37</v>
      </c>
      <c r="U3792" t="s">
        <v>38</v>
      </c>
      <c r="V3792" t="s">
        <v>350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15748</v>
      </c>
      <c r="C3793">
        <v>24</v>
      </c>
      <c r="D3793">
        <v>94</v>
      </c>
      <c r="E3793">
        <v>0</v>
      </c>
      <c r="F3793">
        <v>51</v>
      </c>
      <c r="G3793" t="s">
        <v>15749</v>
      </c>
      <c r="H3793">
        <v>311</v>
      </c>
      <c r="J3793" t="s">
        <v>1473</v>
      </c>
      <c r="K3793" t="s">
        <v>15750</v>
      </c>
      <c r="L3793" t="s">
        <v>15751</v>
      </c>
      <c r="M3793">
        <v>1599</v>
      </c>
      <c r="N3793">
        <v>498</v>
      </c>
      <c r="O3793" t="s">
        <v>15752</v>
      </c>
      <c r="P3793">
        <v>1</v>
      </c>
      <c r="Q3793" t="s">
        <v>15753</v>
      </c>
      <c r="R3793" t="s">
        <v>15754</v>
      </c>
      <c r="S3793">
        <v>27</v>
      </c>
      <c r="T3793" t="s">
        <v>37</v>
      </c>
      <c r="U3793" t="s">
        <v>182</v>
      </c>
      <c r="V3793" t="s">
        <v>350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15755</v>
      </c>
      <c r="C3794">
        <v>324</v>
      </c>
      <c r="D3794">
        <v>89</v>
      </c>
      <c r="E3794">
        <v>27</v>
      </c>
      <c r="F3794">
        <v>440</v>
      </c>
      <c r="G3794" t="s">
        <v>184</v>
      </c>
      <c r="H3794">
        <v>948</v>
      </c>
      <c r="I3794">
        <v>223615</v>
      </c>
      <c r="J3794" t="s">
        <v>5365</v>
      </c>
      <c r="K3794" t="s">
        <v>9435</v>
      </c>
      <c r="L3794" t="s">
        <v>15756</v>
      </c>
      <c r="M3794">
        <v>127842</v>
      </c>
      <c r="N3794">
        <v>2958</v>
      </c>
      <c r="O3794" t="s">
        <v>7285</v>
      </c>
      <c r="P3794">
        <v>1</v>
      </c>
      <c r="Q3794" t="s">
        <v>15757</v>
      </c>
      <c r="R3794" t="s">
        <v>15758</v>
      </c>
      <c r="S3794">
        <v>200</v>
      </c>
      <c r="T3794" t="s">
        <v>37</v>
      </c>
      <c r="U3794" t="s">
        <v>182</v>
      </c>
      <c r="V3794" t="s">
        <v>350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15759</v>
      </c>
      <c r="C3795">
        <v>27</v>
      </c>
      <c r="D3795">
        <v>90</v>
      </c>
      <c r="E3795">
        <v>6</v>
      </c>
      <c r="F3795">
        <v>940</v>
      </c>
      <c r="G3795" t="s">
        <v>5549</v>
      </c>
      <c r="H3795">
        <v>3000</v>
      </c>
      <c r="I3795">
        <v>124720</v>
      </c>
      <c r="J3795" t="s">
        <v>151</v>
      </c>
      <c r="K3795" t="s">
        <v>759</v>
      </c>
      <c r="L3795" t="s">
        <v>15760</v>
      </c>
      <c r="M3795">
        <v>1560</v>
      </c>
      <c r="N3795">
        <v>4987</v>
      </c>
      <c r="O3795" t="s">
        <v>1425</v>
      </c>
      <c r="P3795">
        <v>0</v>
      </c>
      <c r="Q3795" t="s">
        <v>15761</v>
      </c>
      <c r="R3795" t="s">
        <v>15762</v>
      </c>
      <c r="S3795">
        <v>15</v>
      </c>
      <c r="T3795" t="s">
        <v>37</v>
      </c>
      <c r="U3795" t="s">
        <v>38</v>
      </c>
      <c r="V3795" t="s">
        <v>84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15763</v>
      </c>
      <c r="C3796">
        <v>9</v>
      </c>
      <c r="D3796">
        <v>95</v>
      </c>
      <c r="E3796">
        <v>5</v>
      </c>
      <c r="F3796">
        <v>100</v>
      </c>
      <c r="G3796" t="s">
        <v>15764</v>
      </c>
      <c r="H3796">
        <v>197</v>
      </c>
      <c r="J3796" t="s">
        <v>1100</v>
      </c>
      <c r="K3796" t="s">
        <v>15765</v>
      </c>
      <c r="L3796" t="s">
        <v>15766</v>
      </c>
      <c r="M3796">
        <v>989</v>
      </c>
      <c r="N3796">
        <v>538</v>
      </c>
      <c r="O3796" t="s">
        <v>15767</v>
      </c>
      <c r="P3796">
        <v>1</v>
      </c>
      <c r="Q3796" t="s">
        <v>15768</v>
      </c>
      <c r="R3796" t="s">
        <v>15769</v>
      </c>
      <c r="S3796">
        <v>23</v>
      </c>
      <c r="T3796" t="s">
        <v>37</v>
      </c>
      <c r="U3796" t="s">
        <v>38</v>
      </c>
      <c r="V3796" t="s">
        <v>3822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15770</v>
      </c>
      <c r="C3797">
        <v>31</v>
      </c>
      <c r="D3797">
        <v>90</v>
      </c>
      <c r="E3797">
        <v>204</v>
      </c>
      <c r="F3797">
        <v>697</v>
      </c>
      <c r="G3797" t="s">
        <v>1398</v>
      </c>
      <c r="H3797">
        <v>1000</v>
      </c>
      <c r="I3797">
        <v>99147</v>
      </c>
      <c r="J3797" t="s">
        <v>1473</v>
      </c>
      <c r="K3797" t="s">
        <v>1002</v>
      </c>
      <c r="L3797" t="s">
        <v>15771</v>
      </c>
      <c r="M3797">
        <v>1884</v>
      </c>
      <c r="N3797">
        <v>3207</v>
      </c>
      <c r="O3797" t="s">
        <v>15772</v>
      </c>
      <c r="P3797">
        <v>3</v>
      </c>
      <c r="Q3797" t="s">
        <v>15773</v>
      </c>
      <c r="R3797" t="s">
        <v>15774</v>
      </c>
      <c r="S3797">
        <v>28</v>
      </c>
      <c r="T3797" t="s">
        <v>37</v>
      </c>
      <c r="U3797" t="s">
        <v>38</v>
      </c>
      <c r="V3797" t="s">
        <v>350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15775</v>
      </c>
      <c r="C3798">
        <v>35</v>
      </c>
      <c r="D3798">
        <v>95</v>
      </c>
      <c r="E3798">
        <v>3</v>
      </c>
      <c r="F3798">
        <v>383</v>
      </c>
      <c r="G3798" t="s">
        <v>15776</v>
      </c>
      <c r="H3798">
        <v>889</v>
      </c>
      <c r="J3798" t="s">
        <v>10425</v>
      </c>
      <c r="K3798" t="s">
        <v>15777</v>
      </c>
      <c r="L3798" t="s">
        <v>15778</v>
      </c>
      <c r="M3798">
        <v>4041</v>
      </c>
      <c r="N3798">
        <v>2984</v>
      </c>
      <c r="O3798" t="s">
        <v>15779</v>
      </c>
      <c r="P3798">
        <v>0</v>
      </c>
      <c r="Q3798" t="s">
        <v>15780</v>
      </c>
      <c r="R3798" t="s">
        <v>15781</v>
      </c>
      <c r="S3798">
        <v>66</v>
      </c>
      <c r="T3798" t="s">
        <v>37</v>
      </c>
      <c r="U3798" t="s">
        <v>182</v>
      </c>
      <c r="V3798" t="s">
        <v>350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496</v>
      </c>
      <c r="C3799">
        <v>371</v>
      </c>
      <c r="D3799">
        <v>94</v>
      </c>
      <c r="E3799">
        <v>0</v>
      </c>
      <c r="F3799">
        <v>99</v>
      </c>
      <c r="G3799" t="s">
        <v>15782</v>
      </c>
      <c r="H3799">
        <v>432</v>
      </c>
      <c r="I3799">
        <v>65069140</v>
      </c>
      <c r="J3799" t="s">
        <v>3330</v>
      </c>
      <c r="K3799" t="s">
        <v>15783</v>
      </c>
      <c r="L3799" t="s">
        <v>15784</v>
      </c>
      <c r="M3799">
        <v>65299</v>
      </c>
      <c r="N3799">
        <v>1010</v>
      </c>
      <c r="O3799" t="s">
        <v>15785</v>
      </c>
      <c r="Q3799" t="s">
        <v>15786</v>
      </c>
      <c r="R3799" t="s">
        <v>15787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1071</v>
      </c>
      <c r="C3800">
        <v>133</v>
      </c>
      <c r="D3800">
        <v>90</v>
      </c>
      <c r="E3800">
        <v>0</v>
      </c>
      <c r="F3800">
        <v>15</v>
      </c>
      <c r="G3800" t="s">
        <v>15788</v>
      </c>
      <c r="H3800">
        <v>343</v>
      </c>
      <c r="I3800">
        <v>65087</v>
      </c>
      <c r="J3800" t="s">
        <v>15789</v>
      </c>
      <c r="K3800" t="s">
        <v>15790</v>
      </c>
      <c r="L3800" t="s">
        <v>15791</v>
      </c>
      <c r="M3800">
        <v>8824</v>
      </c>
      <c r="N3800">
        <v>408</v>
      </c>
      <c r="O3800" t="s">
        <v>15792</v>
      </c>
      <c r="P3800">
        <v>0</v>
      </c>
      <c r="Q3800" t="s">
        <v>15793</v>
      </c>
      <c r="R3800" t="s">
        <v>15794</v>
      </c>
      <c r="S3800">
        <v>108</v>
      </c>
      <c r="T3800" t="s">
        <v>37</v>
      </c>
      <c r="U3800" t="s">
        <v>38</v>
      </c>
      <c r="V3800" t="s">
        <v>350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15795</v>
      </c>
      <c r="C3801">
        <v>13</v>
      </c>
      <c r="D3801">
        <v>103</v>
      </c>
      <c r="E3801">
        <v>34</v>
      </c>
      <c r="F3801">
        <v>227</v>
      </c>
      <c r="G3801" t="s">
        <v>3477</v>
      </c>
      <c r="H3801">
        <v>811</v>
      </c>
      <c r="I3801">
        <v>16066</v>
      </c>
      <c r="J3801" t="s">
        <v>14659</v>
      </c>
      <c r="K3801" t="s">
        <v>3411</v>
      </c>
      <c r="L3801" t="s">
        <v>15796</v>
      </c>
      <c r="M3801">
        <v>1207</v>
      </c>
      <c r="N3801">
        <v>1789</v>
      </c>
      <c r="O3801" t="s">
        <v>15797</v>
      </c>
      <c r="P3801">
        <v>0</v>
      </c>
      <c r="Q3801" t="s">
        <v>15798</v>
      </c>
      <c r="R3801" t="s">
        <v>15799</v>
      </c>
      <c r="S3801">
        <v>44</v>
      </c>
      <c r="T3801" t="s">
        <v>37</v>
      </c>
      <c r="U3801" t="s">
        <v>435</v>
      </c>
      <c r="V3801" t="s">
        <v>350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2235</v>
      </c>
      <c r="H3802">
        <v>1000</v>
      </c>
      <c r="J3802" t="s">
        <v>3110</v>
      </c>
      <c r="K3802" t="s">
        <v>996</v>
      </c>
      <c r="L3802" t="s">
        <v>15800</v>
      </c>
      <c r="M3802">
        <v>3852</v>
      </c>
      <c r="N3802">
        <v>5203</v>
      </c>
      <c r="O3802" t="s">
        <v>1334</v>
      </c>
      <c r="P3802">
        <v>1</v>
      </c>
      <c r="Q3802" t="s">
        <v>15801</v>
      </c>
      <c r="R3802" t="s">
        <v>15802</v>
      </c>
      <c r="S3802">
        <v>47</v>
      </c>
      <c r="T3802" t="s">
        <v>37</v>
      </c>
      <c r="U3802" t="s">
        <v>38</v>
      </c>
      <c r="V3802" t="s">
        <v>1212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15803</v>
      </c>
      <c r="C3803">
        <v>56</v>
      </c>
      <c r="D3803">
        <v>91</v>
      </c>
      <c r="E3803">
        <v>110</v>
      </c>
      <c r="F3803">
        <v>14</v>
      </c>
      <c r="G3803" t="s">
        <v>15804</v>
      </c>
      <c r="H3803">
        <v>46</v>
      </c>
      <c r="J3803" t="s">
        <v>2118</v>
      </c>
      <c r="K3803" t="s">
        <v>15805</v>
      </c>
      <c r="L3803" t="s">
        <v>15806</v>
      </c>
      <c r="M3803">
        <v>7888</v>
      </c>
      <c r="N3803">
        <v>117</v>
      </c>
      <c r="O3803" t="s">
        <v>15807</v>
      </c>
      <c r="P3803">
        <v>0</v>
      </c>
      <c r="Q3803" t="s">
        <v>15808</v>
      </c>
      <c r="R3803" t="s">
        <v>15809</v>
      </c>
      <c r="S3803">
        <v>55</v>
      </c>
      <c r="T3803" t="s">
        <v>37</v>
      </c>
      <c r="U3803" t="s">
        <v>38</v>
      </c>
      <c r="V3803" t="s">
        <v>350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12505</v>
      </c>
      <c r="C3804">
        <v>191</v>
      </c>
      <c r="D3804">
        <v>102</v>
      </c>
      <c r="E3804">
        <v>57</v>
      </c>
      <c r="F3804">
        <v>78</v>
      </c>
      <c r="G3804" t="s">
        <v>15810</v>
      </c>
      <c r="H3804">
        <v>331</v>
      </c>
      <c r="J3804" t="s">
        <v>2170</v>
      </c>
      <c r="K3804" t="s">
        <v>15811</v>
      </c>
      <c r="L3804" t="s">
        <v>15812</v>
      </c>
      <c r="M3804">
        <v>23756</v>
      </c>
      <c r="N3804">
        <v>526</v>
      </c>
      <c r="O3804" t="s">
        <v>15813</v>
      </c>
      <c r="P3804">
        <v>0</v>
      </c>
      <c r="Q3804" t="s">
        <v>15814</v>
      </c>
      <c r="R3804" t="s">
        <v>15815</v>
      </c>
      <c r="S3804">
        <v>48</v>
      </c>
      <c r="T3804" t="s">
        <v>1265</v>
      </c>
      <c r="U3804" t="s">
        <v>1534</v>
      </c>
      <c r="V3804" t="s">
        <v>2616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15816</v>
      </c>
      <c r="C3805">
        <v>80</v>
      </c>
      <c r="D3805">
        <v>92</v>
      </c>
      <c r="E3805">
        <v>46</v>
      </c>
      <c r="F3805">
        <v>141</v>
      </c>
      <c r="G3805" t="s">
        <v>15817</v>
      </c>
      <c r="H3805">
        <v>570</v>
      </c>
      <c r="J3805" t="s">
        <v>15818</v>
      </c>
      <c r="K3805" t="s">
        <v>640</v>
      </c>
      <c r="L3805" t="s">
        <v>15819</v>
      </c>
      <c r="M3805">
        <v>10056</v>
      </c>
      <c r="N3805">
        <v>1258</v>
      </c>
      <c r="O3805" t="s">
        <v>15820</v>
      </c>
      <c r="P3805">
        <v>0</v>
      </c>
      <c r="Q3805" t="s">
        <v>15821</v>
      </c>
      <c r="R3805" t="s">
        <v>15822</v>
      </c>
      <c r="S3805">
        <v>82</v>
      </c>
      <c r="T3805" t="s">
        <v>37</v>
      </c>
      <c r="U3805" t="s">
        <v>56</v>
      </c>
      <c r="V3805" t="s">
        <v>3399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2223</v>
      </c>
      <c r="C3806">
        <v>19</v>
      </c>
      <c r="D3806">
        <v>87</v>
      </c>
      <c r="E3806">
        <v>65</v>
      </c>
      <c r="F3806">
        <v>686</v>
      </c>
      <c r="G3806" t="s">
        <v>4475</v>
      </c>
      <c r="H3806">
        <v>866</v>
      </c>
      <c r="J3806" t="s">
        <v>5687</v>
      </c>
      <c r="K3806" t="s">
        <v>9902</v>
      </c>
      <c r="L3806" t="s">
        <v>15823</v>
      </c>
      <c r="M3806">
        <v>10734</v>
      </c>
      <c r="N3806">
        <v>3724</v>
      </c>
      <c r="O3806" t="s">
        <v>4349</v>
      </c>
      <c r="P3806">
        <v>1</v>
      </c>
      <c r="Q3806" t="s">
        <v>15824</v>
      </c>
      <c r="R3806" t="s">
        <v>15825</v>
      </c>
      <c r="S3806">
        <v>80</v>
      </c>
      <c r="T3806" t="s">
        <v>37</v>
      </c>
      <c r="U3806" t="s">
        <v>38</v>
      </c>
      <c r="V3806" t="s">
        <v>350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4554</v>
      </c>
      <c r="C3807">
        <v>19</v>
      </c>
      <c r="D3807">
        <v>80</v>
      </c>
      <c r="E3807">
        <v>799</v>
      </c>
      <c r="F3807">
        <v>854</v>
      </c>
      <c r="G3807" t="s">
        <v>15826</v>
      </c>
      <c r="H3807">
        <v>3000</v>
      </c>
      <c r="J3807" t="s">
        <v>15827</v>
      </c>
      <c r="K3807" t="s">
        <v>2385</v>
      </c>
      <c r="L3807" t="s">
        <v>15828</v>
      </c>
      <c r="M3807">
        <v>4322</v>
      </c>
      <c r="N3807">
        <v>10727</v>
      </c>
      <c r="O3807" t="s">
        <v>1508</v>
      </c>
      <c r="P3807">
        <v>0</v>
      </c>
      <c r="Q3807" t="s">
        <v>15829</v>
      </c>
      <c r="R3807" t="s">
        <v>15830</v>
      </c>
      <c r="S3807">
        <v>47</v>
      </c>
      <c r="T3807" t="s">
        <v>37</v>
      </c>
      <c r="U3807" t="s">
        <v>38</v>
      </c>
      <c r="V3807" t="s">
        <v>350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15831</v>
      </c>
      <c r="D3808">
        <v>90</v>
      </c>
      <c r="E3808">
        <v>0</v>
      </c>
      <c r="F3808">
        <v>483</v>
      </c>
      <c r="G3808" t="s">
        <v>15832</v>
      </c>
      <c r="H3808">
        <v>695</v>
      </c>
      <c r="J3808" t="s">
        <v>11124</v>
      </c>
      <c r="K3808" t="s">
        <v>1286</v>
      </c>
      <c r="L3808" t="s">
        <v>15833</v>
      </c>
      <c r="M3808">
        <v>215</v>
      </c>
      <c r="N3808">
        <v>3217</v>
      </c>
      <c r="O3808" t="s">
        <v>15834</v>
      </c>
      <c r="P3808">
        <v>6</v>
      </c>
      <c r="R3808" t="s">
        <v>15835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13140</v>
      </c>
      <c r="H3809">
        <v>1000</v>
      </c>
      <c r="J3809" t="s">
        <v>10274</v>
      </c>
      <c r="K3809" t="s">
        <v>10939</v>
      </c>
      <c r="L3809" t="s">
        <v>15836</v>
      </c>
      <c r="M3809">
        <v>67315</v>
      </c>
      <c r="N3809">
        <v>4092</v>
      </c>
      <c r="O3809" t="s">
        <v>15837</v>
      </c>
      <c r="P3809">
        <v>2</v>
      </c>
      <c r="Q3809" t="s">
        <v>15838</v>
      </c>
      <c r="R3809" t="s">
        <v>15839</v>
      </c>
      <c r="S3809">
        <v>127</v>
      </c>
      <c r="T3809" t="s">
        <v>37</v>
      </c>
      <c r="U3809" t="s">
        <v>38</v>
      </c>
      <c r="V3809" t="s">
        <v>767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15840</v>
      </c>
      <c r="C3810">
        <v>44</v>
      </c>
      <c r="D3810">
        <v>105</v>
      </c>
      <c r="E3810">
        <v>0</v>
      </c>
      <c r="F3810">
        <v>394</v>
      </c>
      <c r="G3810" t="s">
        <v>932</v>
      </c>
      <c r="H3810">
        <v>745</v>
      </c>
      <c r="I3810">
        <v>37440</v>
      </c>
      <c r="J3810" t="s">
        <v>3296</v>
      </c>
      <c r="K3810" t="s">
        <v>560</v>
      </c>
      <c r="L3810" t="s">
        <v>15841</v>
      </c>
      <c r="M3810">
        <v>12672</v>
      </c>
      <c r="N3810">
        <v>1986</v>
      </c>
      <c r="O3810" t="s">
        <v>15842</v>
      </c>
      <c r="P3810">
        <v>1</v>
      </c>
      <c r="Q3810" t="s">
        <v>15843</v>
      </c>
      <c r="R3810" t="s">
        <v>15844</v>
      </c>
      <c r="S3810">
        <v>60</v>
      </c>
      <c r="T3810" t="s">
        <v>37</v>
      </c>
      <c r="U3810" t="s">
        <v>38</v>
      </c>
      <c r="V3810" t="s">
        <v>350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15845</v>
      </c>
      <c r="C3811">
        <v>3</v>
      </c>
      <c r="D3811">
        <v>67</v>
      </c>
      <c r="E3811">
        <v>0</v>
      </c>
      <c r="F3811">
        <v>388</v>
      </c>
      <c r="G3811" t="s">
        <v>15846</v>
      </c>
      <c r="H3811">
        <v>979</v>
      </c>
      <c r="J3811" t="s">
        <v>1302</v>
      </c>
      <c r="K3811" t="s">
        <v>801</v>
      </c>
      <c r="L3811" t="s">
        <v>15847</v>
      </c>
      <c r="M3811">
        <v>83</v>
      </c>
      <c r="N3811">
        <v>2509</v>
      </c>
      <c r="O3811" t="s">
        <v>15224</v>
      </c>
      <c r="P3811">
        <v>2</v>
      </c>
      <c r="Q3811" t="s">
        <v>15848</v>
      </c>
      <c r="R3811" t="s">
        <v>15849</v>
      </c>
      <c r="S3811">
        <v>1</v>
      </c>
      <c r="T3811" t="s">
        <v>37</v>
      </c>
      <c r="U3811" t="s">
        <v>38</v>
      </c>
      <c r="V3811" t="s">
        <v>84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14410</v>
      </c>
      <c r="C3812">
        <v>6</v>
      </c>
      <c r="D3812">
        <v>95</v>
      </c>
      <c r="E3812">
        <v>7</v>
      </c>
      <c r="F3812">
        <v>541</v>
      </c>
      <c r="G3812" t="s">
        <v>944</v>
      </c>
      <c r="H3812">
        <v>989</v>
      </c>
      <c r="J3812" t="s">
        <v>809</v>
      </c>
      <c r="K3812" t="s">
        <v>1412</v>
      </c>
      <c r="L3812" t="s">
        <v>15850</v>
      </c>
      <c r="M3812">
        <v>1091</v>
      </c>
      <c r="N3812">
        <v>3514</v>
      </c>
      <c r="O3812" t="s">
        <v>2947</v>
      </c>
      <c r="P3812">
        <v>7</v>
      </c>
      <c r="R3812" t="s">
        <v>15851</v>
      </c>
      <c r="S3812">
        <v>15</v>
      </c>
      <c r="T3812" t="s">
        <v>37</v>
      </c>
      <c r="U3812" t="s">
        <v>38</v>
      </c>
      <c r="V3812" t="s">
        <v>84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12948</v>
      </c>
      <c r="D3813">
        <v>87</v>
      </c>
      <c r="E3813">
        <v>49</v>
      </c>
      <c r="F3813">
        <v>601</v>
      </c>
      <c r="G3813" t="s">
        <v>9243</v>
      </c>
      <c r="H3813">
        <v>708</v>
      </c>
      <c r="J3813" t="s">
        <v>1018</v>
      </c>
      <c r="K3813" t="s">
        <v>851</v>
      </c>
      <c r="L3813" t="s">
        <v>15852</v>
      </c>
      <c r="M3813">
        <v>216</v>
      </c>
      <c r="N3813">
        <v>3059</v>
      </c>
      <c r="O3813" t="s">
        <v>7427</v>
      </c>
      <c r="P3813">
        <v>1</v>
      </c>
      <c r="Q3813" t="s">
        <v>15853</v>
      </c>
      <c r="R3813" t="s">
        <v>15854</v>
      </c>
      <c r="S3813">
        <v>3</v>
      </c>
      <c r="T3813" t="s">
        <v>37</v>
      </c>
      <c r="U3813" t="s">
        <v>38</v>
      </c>
      <c r="V3813" t="s">
        <v>767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11726</v>
      </c>
      <c r="C3814">
        <v>64</v>
      </c>
      <c r="D3814">
        <v>94</v>
      </c>
      <c r="E3814">
        <v>261</v>
      </c>
      <c r="F3814">
        <v>179</v>
      </c>
      <c r="G3814" t="s">
        <v>15855</v>
      </c>
      <c r="H3814">
        <v>12000</v>
      </c>
      <c r="J3814" t="s">
        <v>1861</v>
      </c>
      <c r="K3814" t="s">
        <v>405</v>
      </c>
      <c r="L3814" t="s">
        <v>15856</v>
      </c>
      <c r="M3814">
        <v>6964</v>
      </c>
      <c r="N3814">
        <v>12676</v>
      </c>
      <c r="O3814" t="s">
        <v>15857</v>
      </c>
      <c r="P3814">
        <v>1</v>
      </c>
      <c r="Q3814" t="s">
        <v>15858</v>
      </c>
      <c r="R3814" t="s">
        <v>15859</v>
      </c>
      <c r="S3814">
        <v>47</v>
      </c>
      <c r="T3814" t="s">
        <v>37</v>
      </c>
      <c r="U3814" t="s">
        <v>15860</v>
      </c>
      <c r="V3814" t="s">
        <v>350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15861</v>
      </c>
      <c r="C3815">
        <v>8</v>
      </c>
      <c r="D3815">
        <v>109</v>
      </c>
      <c r="E3815">
        <v>3</v>
      </c>
      <c r="F3815">
        <v>126</v>
      </c>
      <c r="G3815" t="s">
        <v>12044</v>
      </c>
      <c r="H3815">
        <v>1000</v>
      </c>
      <c r="J3815" t="s">
        <v>928</v>
      </c>
      <c r="K3815" t="s">
        <v>205</v>
      </c>
      <c r="L3815" t="s">
        <v>15862</v>
      </c>
      <c r="M3815">
        <v>237</v>
      </c>
      <c r="N3815">
        <v>1681</v>
      </c>
      <c r="O3815" t="s">
        <v>15863</v>
      </c>
      <c r="P3815">
        <v>3</v>
      </c>
      <c r="Q3815" t="s">
        <v>15864</v>
      </c>
      <c r="R3815" t="s">
        <v>15865</v>
      </c>
      <c r="S3815">
        <v>3</v>
      </c>
      <c r="T3815" t="s">
        <v>37</v>
      </c>
      <c r="U3815" t="s">
        <v>56</v>
      </c>
      <c r="V3815" t="s">
        <v>350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887</v>
      </c>
      <c r="C3816">
        <v>64</v>
      </c>
      <c r="D3816">
        <v>130</v>
      </c>
      <c r="E3816">
        <v>0</v>
      </c>
      <c r="F3816">
        <v>826</v>
      </c>
      <c r="G3816" t="s">
        <v>3772</v>
      </c>
      <c r="H3816">
        <v>1000</v>
      </c>
      <c r="J3816" t="s">
        <v>1275</v>
      </c>
      <c r="K3816" t="s">
        <v>15866</v>
      </c>
      <c r="L3816" t="s">
        <v>15867</v>
      </c>
      <c r="M3816">
        <v>15988</v>
      </c>
      <c r="N3816">
        <v>5191</v>
      </c>
      <c r="O3816" t="s">
        <v>1173</v>
      </c>
      <c r="P3816">
        <v>0</v>
      </c>
      <c r="Q3816" t="s">
        <v>15868</v>
      </c>
      <c r="R3816" t="s">
        <v>15869</v>
      </c>
      <c r="S3816">
        <v>153</v>
      </c>
      <c r="T3816" t="s">
        <v>37</v>
      </c>
      <c r="U3816" t="s">
        <v>38</v>
      </c>
      <c r="V3816" t="s">
        <v>84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15870</v>
      </c>
      <c r="C3817">
        <v>2</v>
      </c>
      <c r="E3817">
        <v>3</v>
      </c>
      <c r="F3817">
        <v>723</v>
      </c>
      <c r="G3817" t="s">
        <v>5110</v>
      </c>
      <c r="H3817">
        <v>975</v>
      </c>
      <c r="J3817" t="s">
        <v>1188</v>
      </c>
      <c r="K3817" t="s">
        <v>1187</v>
      </c>
      <c r="L3817" t="s">
        <v>15871</v>
      </c>
      <c r="M3817">
        <v>38</v>
      </c>
      <c r="N3817">
        <v>4991</v>
      </c>
      <c r="O3817" t="s">
        <v>3706</v>
      </c>
      <c r="P3817">
        <v>15</v>
      </c>
      <c r="R3817" t="s">
        <v>15872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15873</v>
      </c>
      <c r="D3818">
        <v>88</v>
      </c>
      <c r="E3818">
        <v>14</v>
      </c>
      <c r="F3818">
        <v>668</v>
      </c>
      <c r="G3818" t="s">
        <v>15874</v>
      </c>
      <c r="H3818">
        <v>784</v>
      </c>
      <c r="J3818" t="s">
        <v>15875</v>
      </c>
      <c r="K3818" t="s">
        <v>15876</v>
      </c>
      <c r="L3818" t="s">
        <v>15877</v>
      </c>
      <c r="M3818">
        <v>8</v>
      </c>
      <c r="N3818">
        <v>3021</v>
      </c>
      <c r="O3818" t="s">
        <v>3807</v>
      </c>
      <c r="P3818">
        <v>2</v>
      </c>
      <c r="R3818" t="s">
        <v>15878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4920</v>
      </c>
      <c r="C3819">
        <v>35</v>
      </c>
      <c r="D3819">
        <v>88</v>
      </c>
      <c r="E3819">
        <v>0</v>
      </c>
      <c r="F3819">
        <v>1000</v>
      </c>
      <c r="G3819" t="s">
        <v>1047</v>
      </c>
      <c r="H3819">
        <v>40000</v>
      </c>
      <c r="J3819" t="s">
        <v>5852</v>
      </c>
      <c r="K3819" t="s">
        <v>43</v>
      </c>
      <c r="L3819" t="s">
        <v>15879</v>
      </c>
      <c r="M3819">
        <v>849</v>
      </c>
      <c r="N3819">
        <v>46115</v>
      </c>
      <c r="O3819" t="s">
        <v>1595</v>
      </c>
      <c r="P3819">
        <v>7</v>
      </c>
      <c r="Q3819" t="s">
        <v>15880</v>
      </c>
      <c r="R3819" t="s">
        <v>15881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15882</v>
      </c>
      <c r="C3820">
        <v>21</v>
      </c>
      <c r="D3820">
        <v>97</v>
      </c>
      <c r="E3820">
        <v>20</v>
      </c>
      <c r="F3820">
        <v>538</v>
      </c>
      <c r="G3820" t="s">
        <v>15883</v>
      </c>
      <c r="H3820">
        <v>741</v>
      </c>
      <c r="J3820" t="s">
        <v>3551</v>
      </c>
      <c r="K3820" t="s">
        <v>15884</v>
      </c>
      <c r="L3820" t="s">
        <v>15885</v>
      </c>
      <c r="M3820">
        <v>928</v>
      </c>
      <c r="N3820">
        <v>2849</v>
      </c>
      <c r="O3820" t="s">
        <v>15886</v>
      </c>
      <c r="P3820">
        <v>1</v>
      </c>
      <c r="Q3820" t="s">
        <v>15887</v>
      </c>
      <c r="R3820" t="s">
        <v>15888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15889</v>
      </c>
      <c r="C3821">
        <v>99</v>
      </c>
      <c r="D3821">
        <v>113</v>
      </c>
      <c r="E3821">
        <v>44</v>
      </c>
      <c r="F3821">
        <v>4</v>
      </c>
      <c r="G3821" t="s">
        <v>15890</v>
      </c>
      <c r="H3821">
        <v>61</v>
      </c>
      <c r="I3821">
        <v>617228</v>
      </c>
      <c r="J3821" t="s">
        <v>15891</v>
      </c>
      <c r="K3821" t="s">
        <v>15892</v>
      </c>
      <c r="L3821" t="s">
        <v>15893</v>
      </c>
      <c r="M3821">
        <v>6183</v>
      </c>
      <c r="N3821">
        <v>92</v>
      </c>
      <c r="O3821" t="s">
        <v>15894</v>
      </c>
      <c r="P3821">
        <v>1</v>
      </c>
      <c r="Q3821" t="s">
        <v>15895</v>
      </c>
      <c r="R3821" t="s">
        <v>15896</v>
      </c>
      <c r="S3821">
        <v>27</v>
      </c>
      <c r="T3821" t="s">
        <v>15897</v>
      </c>
      <c r="U3821" t="s">
        <v>3346</v>
      </c>
      <c r="V3821" t="s">
        <v>350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15898</v>
      </c>
      <c r="C3822">
        <v>115</v>
      </c>
      <c r="D3822">
        <v>99</v>
      </c>
      <c r="E3822">
        <v>766</v>
      </c>
      <c r="F3822">
        <v>269</v>
      </c>
      <c r="G3822" t="s">
        <v>1362</v>
      </c>
      <c r="H3822">
        <v>595</v>
      </c>
      <c r="I3822">
        <v>274385</v>
      </c>
      <c r="J3822" t="s">
        <v>1188</v>
      </c>
      <c r="K3822" t="s">
        <v>890</v>
      </c>
      <c r="L3822" t="s">
        <v>15899</v>
      </c>
      <c r="M3822">
        <v>29203</v>
      </c>
      <c r="N3822">
        <v>1519</v>
      </c>
      <c r="O3822" t="s">
        <v>15900</v>
      </c>
      <c r="P3822">
        <v>3</v>
      </c>
      <c r="Q3822" t="s">
        <v>15901</v>
      </c>
      <c r="R3822" t="s">
        <v>15902</v>
      </c>
      <c r="S3822">
        <v>26</v>
      </c>
      <c r="T3822" t="s">
        <v>6517</v>
      </c>
      <c r="U3822" t="s">
        <v>435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3721</v>
      </c>
      <c r="C3823">
        <v>104</v>
      </c>
      <c r="D3823">
        <v>148</v>
      </c>
      <c r="E3823">
        <v>0</v>
      </c>
      <c r="F3823">
        <v>263</v>
      </c>
      <c r="G3823" t="s">
        <v>3323</v>
      </c>
      <c r="H3823">
        <v>3000</v>
      </c>
      <c r="I3823">
        <v>24475416</v>
      </c>
      <c r="J3823" t="s">
        <v>1473</v>
      </c>
      <c r="K3823" t="s">
        <v>819</v>
      </c>
      <c r="L3823" t="s">
        <v>15903</v>
      </c>
      <c r="M3823">
        <v>72443</v>
      </c>
      <c r="N3823">
        <v>3967</v>
      </c>
      <c r="O3823" t="s">
        <v>2467</v>
      </c>
      <c r="P3823">
        <v>0</v>
      </c>
      <c r="Q3823" t="s">
        <v>15904</v>
      </c>
      <c r="R3823" t="s">
        <v>15905</v>
      </c>
      <c r="S3823">
        <v>309</v>
      </c>
      <c r="T3823" t="s">
        <v>37</v>
      </c>
      <c r="U3823" t="s">
        <v>38</v>
      </c>
      <c r="V3823" t="s">
        <v>350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15906</v>
      </c>
      <c r="C3824">
        <v>195</v>
      </c>
      <c r="D3824">
        <v>107</v>
      </c>
      <c r="E3824">
        <v>58</v>
      </c>
      <c r="F3824">
        <v>537</v>
      </c>
      <c r="G3824" t="s">
        <v>1137</v>
      </c>
      <c r="H3824">
        <v>874</v>
      </c>
      <c r="J3824" t="s">
        <v>3330</v>
      </c>
      <c r="K3824" t="s">
        <v>1975</v>
      </c>
      <c r="L3824" t="s">
        <v>15907</v>
      </c>
      <c r="M3824">
        <v>46347</v>
      </c>
      <c r="N3824">
        <v>2363</v>
      </c>
      <c r="O3824" t="s">
        <v>15908</v>
      </c>
      <c r="P3824">
        <v>1</v>
      </c>
      <c r="Q3824" t="s">
        <v>15909</v>
      </c>
      <c r="R3824" t="s">
        <v>15910</v>
      </c>
      <c r="S3824">
        <v>112</v>
      </c>
      <c r="T3824" t="s">
        <v>37</v>
      </c>
      <c r="U3824" t="s">
        <v>56</v>
      </c>
      <c r="V3824" t="s">
        <v>350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14125</v>
      </c>
      <c r="C3825">
        <v>303</v>
      </c>
      <c r="D3825">
        <v>93</v>
      </c>
      <c r="E3825">
        <v>0</v>
      </c>
      <c r="F3825">
        <v>581</v>
      </c>
      <c r="G3825" t="s">
        <v>15911</v>
      </c>
      <c r="H3825">
        <v>1000</v>
      </c>
      <c r="I3825">
        <v>47277326</v>
      </c>
      <c r="J3825" t="s">
        <v>4189</v>
      </c>
      <c r="K3825" t="s">
        <v>1581</v>
      </c>
      <c r="L3825" t="s">
        <v>15912</v>
      </c>
      <c r="M3825">
        <v>138814</v>
      </c>
      <c r="N3825">
        <v>2990</v>
      </c>
      <c r="O3825" t="s">
        <v>3147</v>
      </c>
      <c r="P3825">
        <v>0</v>
      </c>
      <c r="Q3825" t="s">
        <v>15913</v>
      </c>
      <c r="R3825" t="s">
        <v>15914</v>
      </c>
      <c r="S3825">
        <v>1516</v>
      </c>
      <c r="T3825" t="s">
        <v>37</v>
      </c>
      <c r="U3825" t="s">
        <v>38</v>
      </c>
      <c r="V3825" t="s">
        <v>350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7216</v>
      </c>
      <c r="C3826">
        <v>122</v>
      </c>
      <c r="D3826">
        <v>94</v>
      </c>
      <c r="E3826">
        <v>187</v>
      </c>
      <c r="F3826">
        <v>427</v>
      </c>
      <c r="G3826" t="s">
        <v>1092</v>
      </c>
      <c r="H3826">
        <v>1000</v>
      </c>
      <c r="I3826">
        <v>1247453</v>
      </c>
      <c r="J3826" t="s">
        <v>1188</v>
      </c>
      <c r="K3826" t="s">
        <v>456</v>
      </c>
      <c r="L3826" t="s">
        <v>15915</v>
      </c>
      <c r="M3826">
        <v>11202</v>
      </c>
      <c r="N3826">
        <v>3690</v>
      </c>
      <c r="O3826" t="s">
        <v>3876</v>
      </c>
      <c r="P3826">
        <v>0</v>
      </c>
      <c r="Q3826" t="s">
        <v>15916</v>
      </c>
      <c r="R3826" t="s">
        <v>15917</v>
      </c>
      <c r="S3826">
        <v>123</v>
      </c>
      <c r="T3826" t="s">
        <v>37</v>
      </c>
      <c r="U3826" t="s">
        <v>56</v>
      </c>
      <c r="V3826" t="s">
        <v>350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9785</v>
      </c>
      <c r="C3827">
        <v>359</v>
      </c>
      <c r="D3827">
        <v>121</v>
      </c>
      <c r="E3827">
        <v>337</v>
      </c>
      <c r="F3827">
        <v>41</v>
      </c>
      <c r="G3827" t="s">
        <v>3641</v>
      </c>
      <c r="H3827">
        <v>982</v>
      </c>
      <c r="I3827">
        <v>1729969</v>
      </c>
      <c r="J3827" t="s">
        <v>1861</v>
      </c>
      <c r="K3827" t="s">
        <v>1204</v>
      </c>
      <c r="L3827" t="s">
        <v>15918</v>
      </c>
      <c r="M3827">
        <v>68211</v>
      </c>
      <c r="N3827">
        <v>1520</v>
      </c>
      <c r="O3827" t="s">
        <v>15919</v>
      </c>
      <c r="P3827">
        <v>0</v>
      </c>
      <c r="Q3827" t="s">
        <v>15920</v>
      </c>
      <c r="R3827" t="s">
        <v>15921</v>
      </c>
      <c r="S3827">
        <v>219</v>
      </c>
      <c r="T3827" t="s">
        <v>37</v>
      </c>
      <c r="U3827" t="s">
        <v>38</v>
      </c>
      <c r="V3827" t="s">
        <v>350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15922</v>
      </c>
      <c r="C3828">
        <v>130</v>
      </c>
      <c r="D3828">
        <v>118</v>
      </c>
      <c r="E3828">
        <v>7</v>
      </c>
      <c r="F3828">
        <v>339</v>
      </c>
      <c r="G3828" t="s">
        <v>595</v>
      </c>
      <c r="H3828">
        <v>968</v>
      </c>
      <c r="I3828">
        <v>1705139</v>
      </c>
      <c r="J3828" t="s">
        <v>1224</v>
      </c>
      <c r="K3828" t="s">
        <v>6667</v>
      </c>
      <c r="L3828" t="s">
        <v>15923</v>
      </c>
      <c r="M3828">
        <v>4695</v>
      </c>
      <c r="N3828">
        <v>2545</v>
      </c>
      <c r="O3828" t="s">
        <v>15924</v>
      </c>
      <c r="P3828">
        <v>0</v>
      </c>
      <c r="Q3828" t="s">
        <v>15925</v>
      </c>
      <c r="R3828" t="s">
        <v>15926</v>
      </c>
      <c r="S3828">
        <v>69</v>
      </c>
      <c r="T3828" t="s">
        <v>37</v>
      </c>
      <c r="U3828" t="s">
        <v>38</v>
      </c>
      <c r="V3828" t="s">
        <v>350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15927</v>
      </c>
      <c r="C3829">
        <v>64</v>
      </c>
      <c r="D3829">
        <v>98</v>
      </c>
      <c r="E3829">
        <v>16</v>
      </c>
      <c r="F3829">
        <v>621</v>
      </c>
      <c r="G3829" t="s">
        <v>258</v>
      </c>
      <c r="H3829">
        <v>10000</v>
      </c>
      <c r="I3829">
        <v>238774</v>
      </c>
      <c r="J3829" t="s">
        <v>1188</v>
      </c>
      <c r="K3829" t="s">
        <v>93</v>
      </c>
      <c r="L3829" t="s">
        <v>15928</v>
      </c>
      <c r="M3829">
        <v>9611</v>
      </c>
      <c r="N3829">
        <v>11703</v>
      </c>
      <c r="O3829" t="s">
        <v>344</v>
      </c>
      <c r="P3829">
        <v>0</v>
      </c>
      <c r="Q3829" t="s">
        <v>15929</v>
      </c>
      <c r="R3829" t="s">
        <v>15930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15931</v>
      </c>
      <c r="C3830">
        <v>13</v>
      </c>
      <c r="D3830">
        <v>82</v>
      </c>
      <c r="E3830">
        <v>0</v>
      </c>
      <c r="F3830">
        <v>316</v>
      </c>
      <c r="G3830" t="s">
        <v>1058</v>
      </c>
      <c r="H3830">
        <v>927</v>
      </c>
      <c r="J3830" t="s">
        <v>541</v>
      </c>
      <c r="K3830" t="s">
        <v>6818</v>
      </c>
      <c r="L3830" t="s">
        <v>15932</v>
      </c>
      <c r="M3830">
        <v>4247</v>
      </c>
      <c r="N3830">
        <v>2469</v>
      </c>
      <c r="O3830" t="s">
        <v>4817</v>
      </c>
      <c r="P3830">
        <v>2</v>
      </c>
      <c r="Q3830" t="s">
        <v>15933</v>
      </c>
      <c r="R3830" t="s">
        <v>15934</v>
      </c>
      <c r="S3830">
        <v>11</v>
      </c>
      <c r="T3830" t="s">
        <v>37</v>
      </c>
      <c r="U3830" t="s">
        <v>38</v>
      </c>
      <c r="V3830" t="s">
        <v>3399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5190</v>
      </c>
      <c r="C3831">
        <v>159</v>
      </c>
      <c r="D3831">
        <v>101</v>
      </c>
      <c r="E3831">
        <v>365</v>
      </c>
      <c r="F3831">
        <v>14</v>
      </c>
      <c r="G3831" t="s">
        <v>15935</v>
      </c>
      <c r="H3831">
        <v>237</v>
      </c>
      <c r="I3831">
        <v>8025872</v>
      </c>
      <c r="J3831" t="s">
        <v>5365</v>
      </c>
      <c r="K3831" t="s">
        <v>15936</v>
      </c>
      <c r="L3831" t="s">
        <v>15937</v>
      </c>
      <c r="M3831">
        <v>19234</v>
      </c>
      <c r="N3831">
        <v>302</v>
      </c>
      <c r="O3831" t="s">
        <v>15938</v>
      </c>
      <c r="P3831">
        <v>3</v>
      </c>
      <c r="Q3831" t="s">
        <v>15939</v>
      </c>
      <c r="R3831" t="s">
        <v>15940</v>
      </c>
      <c r="S3831">
        <v>258</v>
      </c>
      <c r="T3831" t="s">
        <v>37</v>
      </c>
      <c r="U3831" t="s">
        <v>38</v>
      </c>
      <c r="V3831" t="s">
        <v>5120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14980</v>
      </c>
      <c r="C3832">
        <v>54</v>
      </c>
      <c r="D3832">
        <v>106</v>
      </c>
      <c r="E3832">
        <v>541</v>
      </c>
      <c r="F3832">
        <v>372</v>
      </c>
      <c r="G3832" t="s">
        <v>15941</v>
      </c>
      <c r="H3832">
        <v>773</v>
      </c>
      <c r="J3832" t="s">
        <v>15942</v>
      </c>
      <c r="K3832" t="s">
        <v>723</v>
      </c>
      <c r="L3832" t="s">
        <v>15943</v>
      </c>
      <c r="M3832">
        <v>13467</v>
      </c>
      <c r="N3832">
        <v>2409</v>
      </c>
      <c r="O3832" t="s">
        <v>4591</v>
      </c>
      <c r="P3832">
        <v>0</v>
      </c>
      <c r="Q3832" t="s">
        <v>15944</v>
      </c>
      <c r="R3832" t="s">
        <v>15945</v>
      </c>
      <c r="S3832">
        <v>106</v>
      </c>
      <c r="T3832" t="s">
        <v>37</v>
      </c>
      <c r="U3832" t="s">
        <v>38</v>
      </c>
      <c r="V3832" t="s">
        <v>350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10635</v>
      </c>
      <c r="C3833">
        <v>440</v>
      </c>
      <c r="D3833">
        <v>90</v>
      </c>
      <c r="E3833">
        <v>0</v>
      </c>
      <c r="F3833">
        <v>428</v>
      </c>
      <c r="G3833" t="s">
        <v>142</v>
      </c>
      <c r="H3833">
        <v>33000</v>
      </c>
      <c r="I3833">
        <v>778565</v>
      </c>
      <c r="J3833" t="s">
        <v>937</v>
      </c>
      <c r="K3833" t="s">
        <v>1999</v>
      </c>
      <c r="L3833" t="s">
        <v>15946</v>
      </c>
      <c r="M3833">
        <v>83234</v>
      </c>
      <c r="N3833">
        <v>34779</v>
      </c>
      <c r="O3833" t="s">
        <v>15947</v>
      </c>
      <c r="P3833">
        <v>1</v>
      </c>
      <c r="Q3833" t="s">
        <v>15948</v>
      </c>
      <c r="R3833" t="s">
        <v>15949</v>
      </c>
      <c r="S3833">
        <v>475</v>
      </c>
      <c r="T3833" t="s">
        <v>37</v>
      </c>
      <c r="U3833" t="s">
        <v>5497</v>
      </c>
      <c r="V3833" t="s">
        <v>350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15950</v>
      </c>
      <c r="C3834">
        <v>7</v>
      </c>
      <c r="D3834">
        <v>79</v>
      </c>
      <c r="E3834">
        <v>0</v>
      </c>
      <c r="F3834">
        <v>20</v>
      </c>
      <c r="G3834" t="s">
        <v>15951</v>
      </c>
      <c r="H3834">
        <v>226</v>
      </c>
      <c r="J3834" t="s">
        <v>1473</v>
      </c>
      <c r="K3834" t="s">
        <v>2604</v>
      </c>
      <c r="L3834" t="s">
        <v>15952</v>
      </c>
      <c r="M3834">
        <v>262</v>
      </c>
      <c r="N3834">
        <v>286</v>
      </c>
      <c r="O3834" t="s">
        <v>15953</v>
      </c>
      <c r="P3834">
        <v>0</v>
      </c>
      <c r="Q3834" t="s">
        <v>15954</v>
      </c>
      <c r="R3834" t="s">
        <v>15955</v>
      </c>
      <c r="S3834">
        <v>6</v>
      </c>
      <c r="T3834" t="s">
        <v>726</v>
      </c>
      <c r="U3834" t="s">
        <v>727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15956</v>
      </c>
      <c r="C3835">
        <v>4</v>
      </c>
      <c r="D3835">
        <v>87</v>
      </c>
      <c r="E3835">
        <v>20</v>
      </c>
      <c r="F3835">
        <v>329</v>
      </c>
      <c r="G3835" t="s">
        <v>11523</v>
      </c>
      <c r="H3835">
        <v>571</v>
      </c>
      <c r="J3835" t="s">
        <v>809</v>
      </c>
      <c r="K3835" t="s">
        <v>6177</v>
      </c>
      <c r="L3835" t="s">
        <v>15957</v>
      </c>
      <c r="M3835">
        <v>1427</v>
      </c>
      <c r="N3835">
        <v>2006</v>
      </c>
      <c r="O3835" t="s">
        <v>2169</v>
      </c>
      <c r="P3835">
        <v>6</v>
      </c>
      <c r="Q3835" t="s">
        <v>15958</v>
      </c>
      <c r="R3835" t="s">
        <v>15959</v>
      </c>
      <c r="S3835">
        <v>12</v>
      </c>
      <c r="T3835" t="s">
        <v>37</v>
      </c>
      <c r="U3835" t="s">
        <v>38</v>
      </c>
      <c r="V3835" t="s">
        <v>350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15960</v>
      </c>
      <c r="C3836">
        <v>1</v>
      </c>
      <c r="E3836">
        <v>0</v>
      </c>
      <c r="F3836">
        <v>0</v>
      </c>
      <c r="G3836" t="s">
        <v>15961</v>
      </c>
      <c r="H3836">
        <v>5</v>
      </c>
      <c r="J3836" t="s">
        <v>816</v>
      </c>
      <c r="K3836" t="s">
        <v>15962</v>
      </c>
      <c r="L3836" t="s">
        <v>15963</v>
      </c>
      <c r="M3836">
        <v>57</v>
      </c>
      <c r="N3836">
        <v>5</v>
      </c>
      <c r="O3836" t="s">
        <v>15964</v>
      </c>
      <c r="P3836">
        <v>2</v>
      </c>
      <c r="R3836" t="s">
        <v>15965</v>
      </c>
      <c r="S3836">
        <v>1</v>
      </c>
      <c r="T3836" t="s">
        <v>15966</v>
      </c>
      <c r="U3836" t="s">
        <v>3398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15967</v>
      </c>
      <c r="C3837">
        <v>96</v>
      </c>
      <c r="D3837">
        <v>105</v>
      </c>
      <c r="E3837">
        <v>11</v>
      </c>
      <c r="F3837">
        <v>16</v>
      </c>
      <c r="G3837" t="s">
        <v>6902</v>
      </c>
      <c r="H3837">
        <v>18000</v>
      </c>
      <c r="I3837">
        <v>1340891</v>
      </c>
      <c r="J3837" t="s">
        <v>151</v>
      </c>
      <c r="K3837" t="s">
        <v>377</v>
      </c>
      <c r="L3837" t="s">
        <v>15968</v>
      </c>
      <c r="M3837">
        <v>18940</v>
      </c>
      <c r="N3837">
        <v>18105</v>
      </c>
      <c r="O3837" t="s">
        <v>15969</v>
      </c>
      <c r="P3837">
        <v>0</v>
      </c>
      <c r="Q3837" t="s">
        <v>15970</v>
      </c>
      <c r="R3837" t="s">
        <v>15971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15972</v>
      </c>
      <c r="C3838">
        <v>8</v>
      </c>
      <c r="D3838">
        <v>89</v>
      </c>
      <c r="E3838">
        <v>0</v>
      </c>
      <c r="F3838">
        <v>413</v>
      </c>
      <c r="G3838" t="s">
        <v>1524</v>
      </c>
      <c r="H3838">
        <v>584</v>
      </c>
      <c r="J3838" t="s">
        <v>12797</v>
      </c>
      <c r="K3838" t="s">
        <v>15973</v>
      </c>
      <c r="L3838" t="s">
        <v>15974</v>
      </c>
      <c r="M3838">
        <v>436</v>
      </c>
      <c r="N3838">
        <v>2668</v>
      </c>
      <c r="O3838" t="s">
        <v>563</v>
      </c>
      <c r="P3838">
        <v>2</v>
      </c>
      <c r="Q3838" t="s">
        <v>15975</v>
      </c>
      <c r="R3838" t="s">
        <v>15976</v>
      </c>
      <c r="S3838">
        <v>8</v>
      </c>
      <c r="T3838" t="s">
        <v>37</v>
      </c>
      <c r="U3838" t="s">
        <v>182</v>
      </c>
      <c r="V3838" t="s">
        <v>350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15977</v>
      </c>
      <c r="C3839">
        <v>87</v>
      </c>
      <c r="D3839">
        <v>100</v>
      </c>
      <c r="E3839">
        <v>3</v>
      </c>
      <c r="F3839">
        <v>9</v>
      </c>
      <c r="G3839" t="s">
        <v>15978</v>
      </c>
      <c r="H3839">
        <v>74</v>
      </c>
      <c r="I3839">
        <v>513836</v>
      </c>
      <c r="J3839" t="s">
        <v>715</v>
      </c>
      <c r="K3839" t="s">
        <v>11340</v>
      </c>
      <c r="L3839" t="s">
        <v>15979</v>
      </c>
      <c r="M3839">
        <v>6304</v>
      </c>
      <c r="N3839">
        <v>143</v>
      </c>
      <c r="O3839" t="s">
        <v>15980</v>
      </c>
      <c r="P3839">
        <v>1</v>
      </c>
      <c r="Q3839" t="s">
        <v>15981</v>
      </c>
      <c r="R3839" t="s">
        <v>15982</v>
      </c>
      <c r="S3839">
        <v>21</v>
      </c>
      <c r="T3839" t="s">
        <v>726</v>
      </c>
      <c r="U3839" t="s">
        <v>727</v>
      </c>
      <c r="V3839" t="s">
        <v>350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15983</v>
      </c>
      <c r="C3840">
        <v>10</v>
      </c>
      <c r="D3840">
        <v>92</v>
      </c>
      <c r="E3840">
        <v>4</v>
      </c>
      <c r="F3840">
        <v>140</v>
      </c>
      <c r="G3840" t="s">
        <v>5287</v>
      </c>
      <c r="H3840">
        <v>943</v>
      </c>
      <c r="J3840" t="s">
        <v>1188</v>
      </c>
      <c r="K3840" t="s">
        <v>466</v>
      </c>
      <c r="L3840" t="s">
        <v>15984</v>
      </c>
      <c r="M3840">
        <v>421</v>
      </c>
      <c r="N3840">
        <v>1795</v>
      </c>
      <c r="O3840" t="s">
        <v>15985</v>
      </c>
      <c r="P3840">
        <v>1</v>
      </c>
      <c r="R3840" t="s">
        <v>15986</v>
      </c>
      <c r="S3840">
        <v>3</v>
      </c>
      <c r="T3840" t="s">
        <v>37</v>
      </c>
      <c r="U3840" t="s">
        <v>1303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15987</v>
      </c>
      <c r="C3841">
        <v>121</v>
      </c>
      <c r="D3841">
        <v>97</v>
      </c>
      <c r="E3841">
        <v>4</v>
      </c>
      <c r="F3841">
        <v>577</v>
      </c>
      <c r="G3841" t="s">
        <v>6823</v>
      </c>
      <c r="H3841">
        <v>13000</v>
      </c>
      <c r="I3841">
        <v>434417</v>
      </c>
      <c r="J3841" t="s">
        <v>1473</v>
      </c>
      <c r="K3841" t="s">
        <v>278</v>
      </c>
      <c r="L3841" t="s">
        <v>15988</v>
      </c>
      <c r="M3841">
        <v>8867</v>
      </c>
      <c r="N3841">
        <v>15093</v>
      </c>
      <c r="O3841" t="s">
        <v>1069</v>
      </c>
      <c r="P3841">
        <v>1</v>
      </c>
      <c r="Q3841" t="s">
        <v>15989</v>
      </c>
      <c r="R3841" t="s">
        <v>15990</v>
      </c>
      <c r="S3841">
        <v>65</v>
      </c>
      <c r="T3841" t="s">
        <v>37</v>
      </c>
      <c r="U3841" t="s">
        <v>1534</v>
      </c>
      <c r="V3841" t="s">
        <v>2616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15991</v>
      </c>
      <c r="C3842">
        <v>43</v>
      </c>
      <c r="D3842">
        <v>100</v>
      </c>
      <c r="E3842">
        <v>0</v>
      </c>
      <c r="F3842">
        <v>3</v>
      </c>
      <c r="G3842" t="s">
        <v>15992</v>
      </c>
      <c r="H3842">
        <v>109</v>
      </c>
      <c r="I3842">
        <v>728</v>
      </c>
      <c r="J3842" t="s">
        <v>937</v>
      </c>
      <c r="K3842" t="s">
        <v>15993</v>
      </c>
      <c r="L3842" t="s">
        <v>15751</v>
      </c>
      <c r="M3842">
        <v>2776</v>
      </c>
      <c r="N3842">
        <v>122</v>
      </c>
      <c r="O3842" t="s">
        <v>15994</v>
      </c>
      <c r="P3842">
        <v>0</v>
      </c>
      <c r="Q3842" t="s">
        <v>15995</v>
      </c>
      <c r="R3842" t="s">
        <v>15996</v>
      </c>
      <c r="S3842">
        <v>22</v>
      </c>
      <c r="T3842" t="s">
        <v>37</v>
      </c>
      <c r="U3842" t="s">
        <v>128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5284</v>
      </c>
      <c r="C3843">
        <v>45</v>
      </c>
      <c r="D3843">
        <v>96</v>
      </c>
      <c r="E3843">
        <v>37</v>
      </c>
      <c r="F3843">
        <v>542</v>
      </c>
      <c r="G3843" t="s">
        <v>15997</v>
      </c>
      <c r="H3843">
        <v>801</v>
      </c>
      <c r="I3843">
        <v>81200000</v>
      </c>
      <c r="J3843" t="s">
        <v>809</v>
      </c>
      <c r="K3843" t="s">
        <v>8877</v>
      </c>
      <c r="L3843" t="s">
        <v>15998</v>
      </c>
      <c r="M3843">
        <v>87739</v>
      </c>
      <c r="N3843">
        <v>3113</v>
      </c>
      <c r="O3843" t="s">
        <v>8115</v>
      </c>
      <c r="P3843">
        <v>0</v>
      </c>
      <c r="Q3843" t="s">
        <v>15999</v>
      </c>
      <c r="R3843" t="s">
        <v>16000</v>
      </c>
      <c r="S3843">
        <v>133</v>
      </c>
      <c r="T3843" t="s">
        <v>37</v>
      </c>
      <c r="U3843" t="s">
        <v>38</v>
      </c>
      <c r="V3843" t="s">
        <v>350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11197</v>
      </c>
      <c r="C3844">
        <v>36</v>
      </c>
      <c r="D3844">
        <v>104</v>
      </c>
      <c r="E3844">
        <v>116</v>
      </c>
      <c r="F3844">
        <v>83</v>
      </c>
      <c r="G3844" t="s">
        <v>16001</v>
      </c>
      <c r="H3844">
        <v>1000</v>
      </c>
      <c r="J3844" t="s">
        <v>1100</v>
      </c>
      <c r="K3844" t="s">
        <v>5392</v>
      </c>
      <c r="L3844" t="s">
        <v>16002</v>
      </c>
      <c r="M3844">
        <v>50125</v>
      </c>
      <c r="N3844">
        <v>1662</v>
      </c>
      <c r="O3844" t="s">
        <v>8844</v>
      </c>
      <c r="P3844">
        <v>0</v>
      </c>
      <c r="Q3844" t="s">
        <v>16003</v>
      </c>
      <c r="R3844" t="s">
        <v>16004</v>
      </c>
      <c r="S3844">
        <v>140</v>
      </c>
      <c r="T3844" t="s">
        <v>37</v>
      </c>
      <c r="U3844" t="s">
        <v>38</v>
      </c>
      <c r="V3844" t="s">
        <v>350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244</v>
      </c>
      <c r="C3845">
        <v>84</v>
      </c>
      <c r="D3845">
        <v>117</v>
      </c>
      <c r="E3845">
        <v>179</v>
      </c>
      <c r="F3845">
        <v>239</v>
      </c>
      <c r="G3845" t="s">
        <v>16005</v>
      </c>
      <c r="H3845">
        <v>1000</v>
      </c>
      <c r="I3845">
        <v>52700832</v>
      </c>
      <c r="J3845" t="s">
        <v>715</v>
      </c>
      <c r="K3845" t="s">
        <v>142</v>
      </c>
      <c r="L3845" t="s">
        <v>16006</v>
      </c>
      <c r="M3845">
        <v>107923</v>
      </c>
      <c r="N3845">
        <v>1862</v>
      </c>
      <c r="O3845" t="s">
        <v>5812</v>
      </c>
      <c r="P3845">
        <v>4</v>
      </c>
      <c r="Q3845" t="s">
        <v>16007</v>
      </c>
      <c r="R3845" t="s">
        <v>16008</v>
      </c>
      <c r="S3845">
        <v>197</v>
      </c>
      <c r="T3845" t="s">
        <v>37</v>
      </c>
      <c r="U3845" t="s">
        <v>56</v>
      </c>
      <c r="V3845" t="s">
        <v>350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8917</v>
      </c>
      <c r="C3846">
        <v>118</v>
      </c>
      <c r="D3846">
        <v>90</v>
      </c>
      <c r="E3846">
        <v>143</v>
      </c>
      <c r="F3846">
        <v>811</v>
      </c>
      <c r="G3846" t="s">
        <v>1560</v>
      </c>
      <c r="H3846">
        <v>1000</v>
      </c>
      <c r="J3846" t="s">
        <v>1188</v>
      </c>
      <c r="K3846" t="s">
        <v>1208</v>
      </c>
      <c r="L3846" t="s">
        <v>16009</v>
      </c>
      <c r="M3846">
        <v>71217</v>
      </c>
      <c r="N3846">
        <v>5002</v>
      </c>
      <c r="O3846" t="s">
        <v>750</v>
      </c>
      <c r="P3846">
        <v>1</v>
      </c>
      <c r="Q3846" t="s">
        <v>16010</v>
      </c>
      <c r="R3846" t="s">
        <v>16011</v>
      </c>
      <c r="S3846">
        <v>228</v>
      </c>
      <c r="T3846" t="s">
        <v>37</v>
      </c>
      <c r="U3846" t="s">
        <v>38</v>
      </c>
      <c r="V3846" t="s">
        <v>5120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16012</v>
      </c>
      <c r="C3847">
        <v>42</v>
      </c>
      <c r="D3847">
        <v>115</v>
      </c>
      <c r="E3847">
        <v>1000</v>
      </c>
      <c r="F3847">
        <v>68</v>
      </c>
      <c r="G3847" t="s">
        <v>16013</v>
      </c>
      <c r="H3847">
        <v>232</v>
      </c>
      <c r="J3847" t="s">
        <v>4829</v>
      </c>
      <c r="K3847" t="s">
        <v>16014</v>
      </c>
      <c r="L3847" t="s">
        <v>16015</v>
      </c>
      <c r="M3847">
        <v>13474</v>
      </c>
      <c r="N3847">
        <v>588</v>
      </c>
      <c r="O3847" t="s">
        <v>16016</v>
      </c>
      <c r="P3847">
        <v>0</v>
      </c>
      <c r="Q3847" t="s">
        <v>16017</v>
      </c>
      <c r="R3847" t="s">
        <v>16018</v>
      </c>
      <c r="S3847">
        <v>115</v>
      </c>
      <c r="T3847" t="s">
        <v>37</v>
      </c>
      <c r="U3847" t="s">
        <v>38</v>
      </c>
      <c r="V3847" t="s">
        <v>3399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2862</v>
      </c>
      <c r="C3848">
        <v>202</v>
      </c>
      <c r="D3848">
        <v>108</v>
      </c>
      <c r="E3848">
        <v>0</v>
      </c>
      <c r="F3848">
        <v>346</v>
      </c>
      <c r="G3848" t="s">
        <v>532</v>
      </c>
      <c r="H3848">
        <v>22000</v>
      </c>
      <c r="I3848">
        <v>13060843</v>
      </c>
      <c r="J3848" t="s">
        <v>1473</v>
      </c>
      <c r="K3848" t="s">
        <v>400</v>
      </c>
      <c r="L3848" t="s">
        <v>16019</v>
      </c>
      <c r="M3848">
        <v>149528</v>
      </c>
      <c r="N3848">
        <v>26050</v>
      </c>
      <c r="O3848" t="s">
        <v>657</v>
      </c>
      <c r="P3848">
        <v>0</v>
      </c>
      <c r="Q3848" t="s">
        <v>16020</v>
      </c>
      <c r="R3848" t="s">
        <v>16021</v>
      </c>
      <c r="S3848">
        <v>454</v>
      </c>
      <c r="T3848" t="s">
        <v>37</v>
      </c>
      <c r="U3848" t="s">
        <v>38</v>
      </c>
      <c r="V3848" t="s">
        <v>350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16022</v>
      </c>
      <c r="H3849">
        <v>562</v>
      </c>
      <c r="J3849" t="s">
        <v>937</v>
      </c>
      <c r="K3849" t="s">
        <v>502</v>
      </c>
      <c r="L3849" t="s">
        <v>16023</v>
      </c>
      <c r="M3849">
        <v>6762</v>
      </c>
      <c r="N3849">
        <v>1587</v>
      </c>
      <c r="O3849" t="s">
        <v>4382</v>
      </c>
      <c r="P3849">
        <v>0</v>
      </c>
      <c r="R3849" t="s">
        <v>16024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276</v>
      </c>
      <c r="C3850">
        <v>120</v>
      </c>
      <c r="D3850">
        <v>109</v>
      </c>
      <c r="E3850">
        <v>0</v>
      </c>
      <c r="F3850">
        <v>126</v>
      </c>
      <c r="G3850" t="s">
        <v>16025</v>
      </c>
      <c r="H3850">
        <v>3000</v>
      </c>
      <c r="I3850">
        <v>3798532</v>
      </c>
      <c r="J3850" t="s">
        <v>3060</v>
      </c>
      <c r="K3850" t="s">
        <v>108</v>
      </c>
      <c r="L3850" t="s">
        <v>16026</v>
      </c>
      <c r="M3850">
        <v>41138</v>
      </c>
      <c r="N3850">
        <v>3668</v>
      </c>
      <c r="O3850" t="s">
        <v>16027</v>
      </c>
      <c r="P3850">
        <v>0</v>
      </c>
      <c r="Q3850" t="s">
        <v>16028</v>
      </c>
      <c r="R3850" t="s">
        <v>16029</v>
      </c>
      <c r="S3850">
        <v>208</v>
      </c>
      <c r="T3850" t="s">
        <v>37</v>
      </c>
      <c r="U3850" t="s">
        <v>38</v>
      </c>
      <c r="V3850" t="s">
        <v>350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626</v>
      </c>
      <c r="C3851">
        <v>234</v>
      </c>
      <c r="D3851">
        <v>102</v>
      </c>
      <c r="E3851">
        <v>0</v>
      </c>
      <c r="F3851">
        <v>167</v>
      </c>
      <c r="G3851" t="s">
        <v>888</v>
      </c>
      <c r="H3851">
        <v>1000</v>
      </c>
      <c r="I3851">
        <v>3609278</v>
      </c>
      <c r="J3851" t="s">
        <v>1473</v>
      </c>
      <c r="K3851" t="s">
        <v>5549</v>
      </c>
      <c r="L3851" t="s">
        <v>16030</v>
      </c>
      <c r="M3851">
        <v>573541</v>
      </c>
      <c r="N3851">
        <v>2235</v>
      </c>
      <c r="O3851" t="s">
        <v>16031</v>
      </c>
      <c r="P3851">
        <v>0</v>
      </c>
      <c r="Q3851" t="s">
        <v>16032</v>
      </c>
      <c r="R3851" t="s">
        <v>16033</v>
      </c>
      <c r="S3851">
        <v>1916</v>
      </c>
      <c r="T3851" t="s">
        <v>37</v>
      </c>
      <c r="U3851" t="s">
        <v>38</v>
      </c>
      <c r="V3851" t="s">
        <v>350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16034</v>
      </c>
      <c r="C3852">
        <v>17</v>
      </c>
      <c r="D3852">
        <v>100</v>
      </c>
      <c r="E3852">
        <v>9</v>
      </c>
      <c r="F3852">
        <v>37</v>
      </c>
      <c r="G3852" t="s">
        <v>16035</v>
      </c>
      <c r="H3852">
        <v>188</v>
      </c>
      <c r="J3852" t="s">
        <v>14757</v>
      </c>
      <c r="K3852" t="s">
        <v>16036</v>
      </c>
      <c r="L3852" t="s">
        <v>16037</v>
      </c>
      <c r="M3852">
        <v>2756</v>
      </c>
      <c r="N3852">
        <v>496</v>
      </c>
      <c r="O3852" t="s">
        <v>16038</v>
      </c>
      <c r="P3852">
        <v>2</v>
      </c>
      <c r="Q3852" t="s">
        <v>16039</v>
      </c>
      <c r="R3852" t="s">
        <v>16040</v>
      </c>
      <c r="S3852">
        <v>55</v>
      </c>
      <c r="T3852" t="s">
        <v>37</v>
      </c>
      <c r="U3852" t="s">
        <v>38</v>
      </c>
      <c r="V3852" t="s">
        <v>3822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16041</v>
      </c>
      <c r="C3853">
        <v>35</v>
      </c>
      <c r="D3853">
        <v>115</v>
      </c>
      <c r="E3853">
        <v>98</v>
      </c>
      <c r="F3853">
        <v>4</v>
      </c>
      <c r="G3853" t="s">
        <v>16042</v>
      </c>
      <c r="H3853">
        <v>341</v>
      </c>
      <c r="I3853">
        <v>1687311</v>
      </c>
      <c r="J3853" t="s">
        <v>16043</v>
      </c>
      <c r="K3853" t="s">
        <v>16044</v>
      </c>
      <c r="L3853" t="s">
        <v>16045</v>
      </c>
      <c r="M3853">
        <v>2412</v>
      </c>
      <c r="N3853">
        <v>371</v>
      </c>
      <c r="O3853" t="s">
        <v>16046</v>
      </c>
      <c r="P3853">
        <v>3</v>
      </c>
      <c r="Q3853" t="s">
        <v>16047</v>
      </c>
      <c r="R3853" t="s">
        <v>16048</v>
      </c>
      <c r="S3853">
        <v>40</v>
      </c>
      <c r="T3853" t="s">
        <v>1265</v>
      </c>
      <c r="U3853" t="s">
        <v>1534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431</v>
      </c>
      <c r="C3854">
        <v>48</v>
      </c>
      <c r="D3854">
        <v>122</v>
      </c>
      <c r="E3854">
        <v>0</v>
      </c>
      <c r="F3854">
        <v>491</v>
      </c>
      <c r="G3854" t="s">
        <v>6055</v>
      </c>
      <c r="H3854">
        <v>854</v>
      </c>
      <c r="J3854" t="s">
        <v>1042</v>
      </c>
      <c r="K3854" t="s">
        <v>1508</v>
      </c>
      <c r="L3854" t="s">
        <v>16049</v>
      </c>
      <c r="M3854">
        <v>15175</v>
      </c>
      <c r="N3854">
        <v>2762</v>
      </c>
      <c r="O3854" t="s">
        <v>16050</v>
      </c>
      <c r="P3854">
        <v>0</v>
      </c>
      <c r="Q3854" t="s">
        <v>16051</v>
      </c>
      <c r="R3854" t="s">
        <v>16052</v>
      </c>
      <c r="S3854">
        <v>89</v>
      </c>
      <c r="T3854" t="s">
        <v>37</v>
      </c>
      <c r="U3854" t="s">
        <v>56</v>
      </c>
      <c r="V3854" t="s">
        <v>350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16053</v>
      </c>
      <c r="C3855">
        <v>49</v>
      </c>
      <c r="D3855">
        <v>98</v>
      </c>
      <c r="E3855">
        <v>10</v>
      </c>
      <c r="F3855">
        <v>402</v>
      </c>
      <c r="G3855" t="s">
        <v>16054</v>
      </c>
      <c r="H3855">
        <v>589</v>
      </c>
      <c r="I3855">
        <v>10429707</v>
      </c>
      <c r="J3855" t="s">
        <v>809</v>
      </c>
      <c r="K3855" t="s">
        <v>16055</v>
      </c>
      <c r="L3855" t="s">
        <v>16056</v>
      </c>
      <c r="M3855">
        <v>10483</v>
      </c>
      <c r="N3855">
        <v>2705</v>
      </c>
      <c r="O3855" t="s">
        <v>4546</v>
      </c>
      <c r="Q3855" t="s">
        <v>16057</v>
      </c>
      <c r="R3855" t="s">
        <v>16058</v>
      </c>
      <c r="S3855">
        <v>125</v>
      </c>
      <c r="T3855" t="s">
        <v>37</v>
      </c>
      <c r="U3855" t="s">
        <v>38</v>
      </c>
      <c r="V3855" t="s">
        <v>84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7588</v>
      </c>
      <c r="C3856">
        <v>283</v>
      </c>
      <c r="D3856">
        <v>133</v>
      </c>
      <c r="E3856">
        <v>219</v>
      </c>
      <c r="F3856">
        <v>701</v>
      </c>
      <c r="G3856" t="s">
        <v>1326</v>
      </c>
      <c r="H3856">
        <v>15000</v>
      </c>
      <c r="I3856">
        <v>727883</v>
      </c>
      <c r="J3856" t="s">
        <v>1233</v>
      </c>
      <c r="K3856" t="s">
        <v>246</v>
      </c>
      <c r="L3856" t="s">
        <v>16059</v>
      </c>
      <c r="M3856">
        <v>580999</v>
      </c>
      <c r="N3856">
        <v>17040</v>
      </c>
      <c r="O3856" t="s">
        <v>16060</v>
      </c>
      <c r="P3856">
        <v>1</v>
      </c>
      <c r="Q3856" t="s">
        <v>16061</v>
      </c>
      <c r="R3856" t="s">
        <v>16062</v>
      </c>
      <c r="S3856">
        <v>2110</v>
      </c>
      <c r="T3856" t="s">
        <v>37</v>
      </c>
      <c r="U3856" t="s">
        <v>38</v>
      </c>
      <c r="V3856" t="s">
        <v>350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16063</v>
      </c>
      <c r="C3857">
        <v>16</v>
      </c>
      <c r="D3857">
        <v>105</v>
      </c>
      <c r="E3857">
        <v>5</v>
      </c>
      <c r="F3857">
        <v>122</v>
      </c>
      <c r="G3857" t="s">
        <v>16064</v>
      </c>
      <c r="H3857">
        <v>274</v>
      </c>
      <c r="I3857">
        <v>1391770</v>
      </c>
      <c r="J3857" t="s">
        <v>16065</v>
      </c>
      <c r="K3857" t="s">
        <v>16066</v>
      </c>
      <c r="L3857" t="s">
        <v>16067</v>
      </c>
      <c r="M3857">
        <v>1592</v>
      </c>
      <c r="N3857">
        <v>793</v>
      </c>
      <c r="O3857" t="s">
        <v>16068</v>
      </c>
      <c r="P3857">
        <v>6</v>
      </c>
      <c r="Q3857" t="s">
        <v>16069</v>
      </c>
      <c r="R3857" t="s">
        <v>16070</v>
      </c>
      <c r="S3857">
        <v>14</v>
      </c>
      <c r="T3857" t="s">
        <v>1265</v>
      </c>
      <c r="U3857" t="s">
        <v>1303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16071</v>
      </c>
      <c r="C3858">
        <v>54</v>
      </c>
      <c r="D3858">
        <v>122</v>
      </c>
      <c r="E3858">
        <v>4</v>
      </c>
      <c r="F3858">
        <v>3</v>
      </c>
      <c r="G3858" t="s">
        <v>16072</v>
      </c>
      <c r="H3858">
        <v>25</v>
      </c>
      <c r="I3858">
        <v>713413</v>
      </c>
      <c r="J3858" t="s">
        <v>1357</v>
      </c>
      <c r="K3858" t="s">
        <v>16073</v>
      </c>
      <c r="L3858" t="s">
        <v>16074</v>
      </c>
      <c r="M3858">
        <v>9171</v>
      </c>
      <c r="N3858">
        <v>48</v>
      </c>
      <c r="O3858" t="s">
        <v>16075</v>
      </c>
      <c r="P3858">
        <v>1</v>
      </c>
      <c r="Q3858" t="s">
        <v>16076</v>
      </c>
      <c r="R3858" t="s">
        <v>16077</v>
      </c>
      <c r="S3858">
        <v>68</v>
      </c>
      <c r="T3858" t="s">
        <v>8276</v>
      </c>
      <c r="U3858" t="s">
        <v>8277</v>
      </c>
      <c r="V3858" t="s">
        <v>350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16078</v>
      </c>
      <c r="C3859">
        <v>92</v>
      </c>
      <c r="D3859">
        <v>106</v>
      </c>
      <c r="E3859">
        <v>68</v>
      </c>
      <c r="F3859">
        <v>391</v>
      </c>
      <c r="G3859" t="s">
        <v>7427</v>
      </c>
      <c r="H3859">
        <v>835</v>
      </c>
      <c r="I3859">
        <v>410241</v>
      </c>
      <c r="J3859" t="s">
        <v>6979</v>
      </c>
      <c r="K3859" t="s">
        <v>1737</v>
      </c>
      <c r="L3859" t="s">
        <v>16079</v>
      </c>
      <c r="M3859">
        <v>32357</v>
      </c>
      <c r="N3859">
        <v>2110</v>
      </c>
      <c r="O3859" t="s">
        <v>15082</v>
      </c>
      <c r="P3859">
        <v>0</v>
      </c>
      <c r="Q3859" t="s">
        <v>16080</v>
      </c>
      <c r="R3859" t="s">
        <v>16081</v>
      </c>
      <c r="S3859">
        <v>199</v>
      </c>
      <c r="T3859" t="s">
        <v>37</v>
      </c>
      <c r="U3859" t="s">
        <v>38</v>
      </c>
      <c r="V3859" t="s">
        <v>350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16082</v>
      </c>
      <c r="C3860">
        <v>159</v>
      </c>
      <c r="D3860">
        <v>98</v>
      </c>
      <c r="E3860">
        <v>377</v>
      </c>
      <c r="F3860">
        <v>844</v>
      </c>
      <c r="G3860" t="s">
        <v>1092</v>
      </c>
      <c r="H3860">
        <v>1000</v>
      </c>
      <c r="I3860">
        <v>278821</v>
      </c>
      <c r="J3860" t="s">
        <v>1188</v>
      </c>
      <c r="K3860" t="s">
        <v>16083</v>
      </c>
      <c r="L3860" t="s">
        <v>16084</v>
      </c>
      <c r="M3860">
        <v>5465</v>
      </c>
      <c r="N3860">
        <v>5041</v>
      </c>
      <c r="O3860" t="s">
        <v>1514</v>
      </c>
      <c r="P3860">
        <v>1</v>
      </c>
      <c r="Q3860" t="s">
        <v>16085</v>
      </c>
      <c r="R3860" t="s">
        <v>16086</v>
      </c>
      <c r="S3860">
        <v>37</v>
      </c>
      <c r="T3860" t="s">
        <v>37</v>
      </c>
      <c r="U3860" t="s">
        <v>38</v>
      </c>
      <c r="V3860" t="s">
        <v>350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12126</v>
      </c>
      <c r="C3861">
        <v>202</v>
      </c>
      <c r="D3861">
        <v>112</v>
      </c>
      <c r="E3861">
        <v>0</v>
      </c>
      <c r="F3861">
        <v>38</v>
      </c>
      <c r="G3861" t="s">
        <v>16087</v>
      </c>
      <c r="H3861">
        <v>717</v>
      </c>
      <c r="I3861">
        <v>211667</v>
      </c>
      <c r="J3861" t="s">
        <v>937</v>
      </c>
      <c r="K3861" t="s">
        <v>11784</v>
      </c>
      <c r="L3861" t="s">
        <v>16088</v>
      </c>
      <c r="M3861">
        <v>53508</v>
      </c>
      <c r="N3861">
        <v>907</v>
      </c>
      <c r="O3861" t="s">
        <v>16089</v>
      </c>
      <c r="P3861">
        <v>0</v>
      </c>
      <c r="Q3861" t="s">
        <v>16090</v>
      </c>
      <c r="R3861" t="s">
        <v>16091</v>
      </c>
      <c r="S3861">
        <v>131</v>
      </c>
      <c r="T3861" t="s">
        <v>10486</v>
      </c>
      <c r="U3861" t="s">
        <v>3480</v>
      </c>
      <c r="V3861" t="s">
        <v>350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16092</v>
      </c>
      <c r="C3862">
        <v>50</v>
      </c>
      <c r="D3862">
        <v>120</v>
      </c>
      <c r="E3862">
        <v>0</v>
      </c>
      <c r="F3862">
        <v>9</v>
      </c>
      <c r="G3862" t="s">
        <v>16093</v>
      </c>
      <c r="H3862">
        <v>24</v>
      </c>
      <c r="I3862">
        <v>706622</v>
      </c>
      <c r="J3862" t="s">
        <v>6557</v>
      </c>
      <c r="K3862" t="s">
        <v>16094</v>
      </c>
      <c r="L3862" t="s">
        <v>16095</v>
      </c>
      <c r="M3862">
        <v>1213</v>
      </c>
      <c r="N3862">
        <v>53</v>
      </c>
      <c r="O3862" t="s">
        <v>16096</v>
      </c>
      <c r="P3862">
        <v>2</v>
      </c>
      <c r="Q3862" t="s">
        <v>16097</v>
      </c>
      <c r="R3862" t="s">
        <v>16098</v>
      </c>
      <c r="S3862">
        <v>17</v>
      </c>
      <c r="T3862" t="s">
        <v>726</v>
      </c>
      <c r="U3862" t="s">
        <v>727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16099</v>
      </c>
      <c r="C3863">
        <v>54</v>
      </c>
      <c r="D3863">
        <v>99</v>
      </c>
      <c r="E3863">
        <v>0</v>
      </c>
      <c r="F3863">
        <v>798</v>
      </c>
      <c r="G3863" t="s">
        <v>395</v>
      </c>
      <c r="H3863">
        <v>26000</v>
      </c>
      <c r="I3863">
        <v>92191</v>
      </c>
      <c r="J3863" t="s">
        <v>4069</v>
      </c>
      <c r="K3863" t="s">
        <v>224</v>
      </c>
      <c r="L3863" t="s">
        <v>16100</v>
      </c>
      <c r="M3863">
        <v>29463</v>
      </c>
      <c r="N3863">
        <v>29325</v>
      </c>
      <c r="O3863" t="s">
        <v>13127</v>
      </c>
      <c r="P3863">
        <v>1</v>
      </c>
      <c r="Q3863" t="s">
        <v>16101</v>
      </c>
      <c r="R3863" t="s">
        <v>16102</v>
      </c>
      <c r="S3863">
        <v>84</v>
      </c>
      <c r="T3863" t="s">
        <v>37</v>
      </c>
      <c r="U3863" t="s">
        <v>56</v>
      </c>
      <c r="V3863" t="s">
        <v>350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16103</v>
      </c>
      <c r="C3864">
        <v>98</v>
      </c>
      <c r="D3864">
        <v>110</v>
      </c>
      <c r="E3864">
        <v>143</v>
      </c>
      <c r="F3864">
        <v>76</v>
      </c>
      <c r="G3864" t="s">
        <v>4004</v>
      </c>
      <c r="H3864">
        <v>155</v>
      </c>
      <c r="I3864">
        <v>49413</v>
      </c>
      <c r="J3864" t="s">
        <v>223</v>
      </c>
      <c r="K3864" t="s">
        <v>8099</v>
      </c>
      <c r="L3864" t="s">
        <v>16104</v>
      </c>
      <c r="M3864">
        <v>6919</v>
      </c>
      <c r="N3864">
        <v>398</v>
      </c>
      <c r="O3864" t="s">
        <v>3278</v>
      </c>
      <c r="P3864">
        <v>0</v>
      </c>
      <c r="Q3864" t="s">
        <v>16105</v>
      </c>
      <c r="R3864" t="s">
        <v>16106</v>
      </c>
      <c r="S3864">
        <v>26</v>
      </c>
      <c r="T3864" t="s">
        <v>5027</v>
      </c>
      <c r="U3864" t="s">
        <v>1645</v>
      </c>
      <c r="V3864" t="s">
        <v>350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16107</v>
      </c>
      <c r="C3865">
        <v>92</v>
      </c>
      <c r="D3865">
        <v>102</v>
      </c>
      <c r="E3865">
        <v>3</v>
      </c>
      <c r="F3865">
        <v>327</v>
      </c>
      <c r="G3865" t="s">
        <v>9441</v>
      </c>
      <c r="H3865">
        <v>820</v>
      </c>
      <c r="I3865">
        <v>199652</v>
      </c>
      <c r="J3865" t="s">
        <v>106</v>
      </c>
      <c r="K3865" t="s">
        <v>558</v>
      </c>
      <c r="L3865" t="s">
        <v>16108</v>
      </c>
      <c r="M3865">
        <v>7390</v>
      </c>
      <c r="N3865">
        <v>1950</v>
      </c>
      <c r="O3865" t="s">
        <v>1490</v>
      </c>
      <c r="P3865">
        <v>0</v>
      </c>
      <c r="Q3865" t="s">
        <v>16109</v>
      </c>
      <c r="R3865" t="s">
        <v>16110</v>
      </c>
      <c r="S3865">
        <v>40</v>
      </c>
      <c r="T3865" t="s">
        <v>37</v>
      </c>
      <c r="U3865" t="s">
        <v>1534</v>
      </c>
      <c r="V3865" t="s">
        <v>350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16111</v>
      </c>
      <c r="C3866">
        <v>112</v>
      </c>
      <c r="D3866">
        <v>109</v>
      </c>
      <c r="E3866">
        <v>187</v>
      </c>
      <c r="F3866">
        <v>0</v>
      </c>
      <c r="G3866" t="s">
        <v>16112</v>
      </c>
      <c r="H3866">
        <v>129</v>
      </c>
      <c r="I3866">
        <v>181655</v>
      </c>
      <c r="J3866" t="s">
        <v>937</v>
      </c>
      <c r="K3866" t="s">
        <v>1105</v>
      </c>
      <c r="L3866" t="s">
        <v>16113</v>
      </c>
      <c r="M3866">
        <v>35464</v>
      </c>
      <c r="N3866">
        <v>131</v>
      </c>
      <c r="O3866" t="s">
        <v>16114</v>
      </c>
      <c r="P3866">
        <v>1</v>
      </c>
      <c r="Q3866" t="s">
        <v>16115</v>
      </c>
      <c r="R3866" t="s">
        <v>16116</v>
      </c>
      <c r="S3866">
        <v>206</v>
      </c>
      <c r="T3866" t="s">
        <v>3427</v>
      </c>
      <c r="U3866" t="s">
        <v>10259</v>
      </c>
      <c r="V3866" t="s">
        <v>350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16117</v>
      </c>
      <c r="C3867">
        <v>138</v>
      </c>
      <c r="D3867">
        <v>104</v>
      </c>
      <c r="E3867">
        <v>0</v>
      </c>
      <c r="F3867">
        <v>329</v>
      </c>
      <c r="G3867" t="s">
        <v>1448</v>
      </c>
      <c r="H3867">
        <v>14000</v>
      </c>
      <c r="I3867">
        <v>108229</v>
      </c>
      <c r="J3867" t="s">
        <v>3918</v>
      </c>
      <c r="K3867" t="s">
        <v>158</v>
      </c>
      <c r="L3867" t="s">
        <v>16118</v>
      </c>
      <c r="M3867">
        <v>30836</v>
      </c>
      <c r="N3867">
        <v>15860</v>
      </c>
      <c r="O3867" t="s">
        <v>2882</v>
      </c>
      <c r="P3867">
        <v>1</v>
      </c>
      <c r="Q3867" t="s">
        <v>16119</v>
      </c>
      <c r="R3867" t="s">
        <v>16120</v>
      </c>
      <c r="S3867">
        <v>137</v>
      </c>
      <c r="T3867" t="s">
        <v>37</v>
      </c>
      <c r="U3867" t="s">
        <v>38</v>
      </c>
      <c r="V3867" t="s">
        <v>350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16121</v>
      </c>
      <c r="C3868">
        <v>9</v>
      </c>
      <c r="D3868">
        <v>134</v>
      </c>
      <c r="E3868">
        <v>0</v>
      </c>
      <c r="F3868">
        <v>62</v>
      </c>
      <c r="G3868" t="s">
        <v>16122</v>
      </c>
      <c r="H3868">
        <v>327</v>
      </c>
      <c r="J3868" t="s">
        <v>1861</v>
      </c>
      <c r="K3868" t="s">
        <v>13684</v>
      </c>
      <c r="L3868" t="s">
        <v>16123</v>
      </c>
      <c r="M3868">
        <v>781</v>
      </c>
      <c r="N3868">
        <v>496</v>
      </c>
      <c r="O3868" t="s">
        <v>16124</v>
      </c>
      <c r="P3868">
        <v>4</v>
      </c>
      <c r="R3868" t="s">
        <v>16125</v>
      </c>
      <c r="S3868">
        <v>7</v>
      </c>
      <c r="T3868" t="s">
        <v>3397</v>
      </c>
      <c r="U3868" t="s">
        <v>3398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2741</v>
      </c>
      <c r="C3869">
        <v>149</v>
      </c>
      <c r="D3869">
        <v>133</v>
      </c>
      <c r="E3869">
        <v>869</v>
      </c>
      <c r="F3869">
        <v>425</v>
      </c>
      <c r="G3869" t="s">
        <v>15004</v>
      </c>
      <c r="H3869">
        <v>888</v>
      </c>
      <c r="I3869">
        <v>112000000</v>
      </c>
      <c r="J3869" t="s">
        <v>1473</v>
      </c>
      <c r="K3869" t="s">
        <v>9362</v>
      </c>
      <c r="L3869" t="s">
        <v>16126</v>
      </c>
      <c r="M3869">
        <v>680041</v>
      </c>
      <c r="N3869">
        <v>2176</v>
      </c>
      <c r="O3869" t="s">
        <v>12362</v>
      </c>
      <c r="P3869">
        <v>0</v>
      </c>
      <c r="Q3869" t="s">
        <v>16127</v>
      </c>
      <c r="R3869" t="s">
        <v>16128</v>
      </c>
      <c r="S3869">
        <v>760</v>
      </c>
      <c r="T3869" t="s">
        <v>37</v>
      </c>
      <c r="U3869" t="s">
        <v>38</v>
      </c>
      <c r="V3869" t="s">
        <v>350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16129</v>
      </c>
      <c r="C3870">
        <v>5</v>
      </c>
      <c r="D3870">
        <v>85</v>
      </c>
      <c r="E3870">
        <v>358</v>
      </c>
      <c r="F3870">
        <v>212</v>
      </c>
      <c r="G3870" t="s">
        <v>16130</v>
      </c>
      <c r="H3870">
        <v>19000</v>
      </c>
      <c r="J3870" t="s">
        <v>809</v>
      </c>
      <c r="K3870" t="s">
        <v>16131</v>
      </c>
      <c r="L3870" t="s">
        <v>16132</v>
      </c>
      <c r="M3870">
        <v>917</v>
      </c>
      <c r="N3870">
        <v>20397</v>
      </c>
      <c r="O3870" t="s">
        <v>16133</v>
      </c>
      <c r="P3870">
        <v>3</v>
      </c>
      <c r="Q3870" t="s">
        <v>16134</v>
      </c>
      <c r="R3870" t="s">
        <v>16135</v>
      </c>
      <c r="S3870">
        <v>4</v>
      </c>
      <c r="T3870" t="s">
        <v>37</v>
      </c>
      <c r="U3870" t="s">
        <v>38</v>
      </c>
      <c r="V3870" t="s">
        <v>84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8111</v>
      </c>
      <c r="C3871">
        <v>39</v>
      </c>
      <c r="D3871">
        <v>87</v>
      </c>
      <c r="E3871">
        <v>0</v>
      </c>
      <c r="F3871">
        <v>753</v>
      </c>
      <c r="G3871" t="s">
        <v>8415</v>
      </c>
      <c r="H3871">
        <v>898</v>
      </c>
      <c r="J3871" t="s">
        <v>816</v>
      </c>
      <c r="K3871" t="s">
        <v>12341</v>
      </c>
      <c r="L3871" t="s">
        <v>16136</v>
      </c>
      <c r="M3871">
        <v>12666</v>
      </c>
      <c r="N3871">
        <v>2951</v>
      </c>
      <c r="O3871" t="s">
        <v>2668</v>
      </c>
      <c r="P3871">
        <v>0</v>
      </c>
      <c r="Q3871" t="s">
        <v>16137</v>
      </c>
      <c r="R3871" t="s">
        <v>16138</v>
      </c>
      <c r="S3871">
        <v>61</v>
      </c>
      <c r="U3871" t="s">
        <v>38</v>
      </c>
      <c r="V3871" t="s">
        <v>84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16139</v>
      </c>
      <c r="C3872">
        <v>39</v>
      </c>
      <c r="D3872">
        <v>130</v>
      </c>
      <c r="E3872">
        <v>6</v>
      </c>
      <c r="F3872">
        <v>12</v>
      </c>
      <c r="G3872" t="s">
        <v>16140</v>
      </c>
      <c r="H3872">
        <v>85</v>
      </c>
      <c r="J3872" t="s">
        <v>16141</v>
      </c>
      <c r="K3872" t="s">
        <v>8973</v>
      </c>
      <c r="L3872" t="s">
        <v>16142</v>
      </c>
      <c r="M3872">
        <v>30977</v>
      </c>
      <c r="N3872">
        <v>151</v>
      </c>
      <c r="O3872" t="s">
        <v>16143</v>
      </c>
      <c r="P3872">
        <v>1</v>
      </c>
      <c r="Q3872" t="s">
        <v>16144</v>
      </c>
      <c r="R3872" t="s">
        <v>16145</v>
      </c>
      <c r="S3872">
        <v>178</v>
      </c>
      <c r="T3872" t="s">
        <v>3397</v>
      </c>
      <c r="U3872" t="s">
        <v>3398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16146</v>
      </c>
      <c r="H3873">
        <v>662</v>
      </c>
      <c r="J3873" t="s">
        <v>4930</v>
      </c>
      <c r="K3873" t="s">
        <v>430</v>
      </c>
      <c r="L3873" t="s">
        <v>16147</v>
      </c>
      <c r="M3873">
        <v>14251</v>
      </c>
      <c r="N3873">
        <v>2667</v>
      </c>
      <c r="O3873" t="s">
        <v>16148</v>
      </c>
      <c r="P3873">
        <v>0</v>
      </c>
      <c r="Q3873" t="s">
        <v>16149</v>
      </c>
      <c r="R3873" t="s">
        <v>16150</v>
      </c>
      <c r="S3873">
        <v>74</v>
      </c>
      <c r="T3873" t="s">
        <v>37</v>
      </c>
      <c r="U3873" t="s">
        <v>182</v>
      </c>
      <c r="V3873" t="s">
        <v>1257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14230</v>
      </c>
      <c r="C3874">
        <v>29</v>
      </c>
      <c r="D3874">
        <v>103</v>
      </c>
      <c r="E3874">
        <v>249</v>
      </c>
      <c r="F3874">
        <v>261</v>
      </c>
      <c r="G3874" t="s">
        <v>16151</v>
      </c>
      <c r="H3874">
        <v>2000</v>
      </c>
      <c r="I3874">
        <v>8691</v>
      </c>
      <c r="J3874" t="s">
        <v>103</v>
      </c>
      <c r="K3874" t="s">
        <v>4219</v>
      </c>
      <c r="L3874" t="s">
        <v>16152</v>
      </c>
      <c r="M3874">
        <v>4952</v>
      </c>
      <c r="N3874">
        <v>3089</v>
      </c>
      <c r="O3874" t="s">
        <v>16153</v>
      </c>
      <c r="P3874">
        <v>1</v>
      </c>
      <c r="R3874" t="s">
        <v>16154</v>
      </c>
      <c r="S3874">
        <v>32</v>
      </c>
      <c r="T3874" t="s">
        <v>37</v>
      </c>
      <c r="U3874" t="s">
        <v>38</v>
      </c>
      <c r="V3874" t="s">
        <v>350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16155</v>
      </c>
      <c r="C3875">
        <v>111</v>
      </c>
      <c r="D3875">
        <v>112</v>
      </c>
      <c r="E3875">
        <v>63</v>
      </c>
      <c r="F3875">
        <v>422</v>
      </c>
      <c r="G3875" t="s">
        <v>252</v>
      </c>
      <c r="H3875">
        <v>2000</v>
      </c>
      <c r="I3875">
        <v>26345</v>
      </c>
      <c r="J3875" t="s">
        <v>12926</v>
      </c>
      <c r="K3875" t="s">
        <v>354</v>
      </c>
      <c r="L3875" t="s">
        <v>16156</v>
      </c>
      <c r="M3875">
        <v>16445</v>
      </c>
      <c r="N3875">
        <v>4810</v>
      </c>
      <c r="O3875" t="s">
        <v>1341</v>
      </c>
      <c r="P3875">
        <v>4</v>
      </c>
      <c r="Q3875" t="s">
        <v>16157</v>
      </c>
      <c r="R3875" t="s">
        <v>16158</v>
      </c>
      <c r="S3875">
        <v>99</v>
      </c>
      <c r="T3875" t="s">
        <v>37</v>
      </c>
      <c r="U3875" t="s">
        <v>56</v>
      </c>
      <c r="V3875" t="s">
        <v>350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9143</v>
      </c>
      <c r="C3876">
        <v>149</v>
      </c>
      <c r="D3876">
        <v>89</v>
      </c>
      <c r="E3876">
        <v>143</v>
      </c>
      <c r="F3876">
        <v>100</v>
      </c>
      <c r="G3876" t="s">
        <v>16159</v>
      </c>
      <c r="H3876">
        <v>1000</v>
      </c>
      <c r="I3876">
        <v>6940281</v>
      </c>
      <c r="J3876" t="s">
        <v>755</v>
      </c>
      <c r="K3876" t="s">
        <v>252</v>
      </c>
      <c r="L3876" t="s">
        <v>16160</v>
      </c>
      <c r="M3876">
        <v>43135</v>
      </c>
      <c r="N3876">
        <v>1291</v>
      </c>
      <c r="O3876" t="s">
        <v>16161</v>
      </c>
      <c r="P3876">
        <v>6</v>
      </c>
      <c r="Q3876" t="s">
        <v>16162</v>
      </c>
      <c r="R3876" t="s">
        <v>16163</v>
      </c>
      <c r="S3876">
        <v>346</v>
      </c>
      <c r="T3876" t="s">
        <v>37</v>
      </c>
      <c r="U3876" t="s">
        <v>56</v>
      </c>
      <c r="V3876" t="s">
        <v>350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1114</v>
      </c>
      <c r="C3877">
        <v>90</v>
      </c>
      <c r="D3877">
        <v>124</v>
      </c>
      <c r="E3877">
        <v>79</v>
      </c>
      <c r="F3877">
        <v>93</v>
      </c>
      <c r="G3877" t="s">
        <v>3341</v>
      </c>
      <c r="H3877">
        <v>309</v>
      </c>
      <c r="I3877">
        <v>188870</v>
      </c>
      <c r="J3877" t="s">
        <v>282</v>
      </c>
      <c r="K3877" t="s">
        <v>16164</v>
      </c>
      <c r="L3877" t="s">
        <v>16165</v>
      </c>
      <c r="M3877">
        <v>13443</v>
      </c>
      <c r="N3877">
        <v>857</v>
      </c>
      <c r="O3877" t="s">
        <v>16166</v>
      </c>
      <c r="P3877">
        <v>1</v>
      </c>
      <c r="Q3877" t="s">
        <v>16167</v>
      </c>
      <c r="R3877" t="s">
        <v>16168</v>
      </c>
      <c r="S3877">
        <v>25</v>
      </c>
      <c r="T3877" t="s">
        <v>10258</v>
      </c>
      <c r="U3877" t="s">
        <v>10259</v>
      </c>
      <c r="V3877" t="s">
        <v>350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6332</v>
      </c>
      <c r="C3878">
        <v>149</v>
      </c>
      <c r="D3878">
        <v>101</v>
      </c>
      <c r="E3878">
        <v>51</v>
      </c>
      <c r="F3878">
        <v>8</v>
      </c>
      <c r="G3878" t="s">
        <v>16169</v>
      </c>
      <c r="H3878">
        <v>446</v>
      </c>
      <c r="I3878">
        <v>20772796</v>
      </c>
      <c r="J3878" t="s">
        <v>4930</v>
      </c>
      <c r="K3878" t="s">
        <v>5249</v>
      </c>
      <c r="L3878" t="s">
        <v>16170</v>
      </c>
      <c r="M3878">
        <v>34232</v>
      </c>
      <c r="N3878">
        <v>497</v>
      </c>
      <c r="O3878" t="s">
        <v>16171</v>
      </c>
      <c r="P3878">
        <v>1</v>
      </c>
      <c r="Q3878" t="s">
        <v>16172</v>
      </c>
      <c r="R3878" t="s">
        <v>16173</v>
      </c>
      <c r="S3878">
        <v>346</v>
      </c>
      <c r="T3878" t="s">
        <v>37</v>
      </c>
      <c r="U3878" t="s">
        <v>128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16174</v>
      </c>
      <c r="C3879">
        <v>12</v>
      </c>
      <c r="D3879">
        <v>133</v>
      </c>
      <c r="E3879">
        <v>12</v>
      </c>
      <c r="F3879">
        <v>106</v>
      </c>
      <c r="G3879" t="s">
        <v>15303</v>
      </c>
      <c r="H3879">
        <v>464</v>
      </c>
      <c r="I3879">
        <v>199228</v>
      </c>
      <c r="J3879" t="s">
        <v>1188</v>
      </c>
      <c r="K3879" t="s">
        <v>16175</v>
      </c>
      <c r="L3879" t="s">
        <v>16176</v>
      </c>
      <c r="M3879">
        <v>7295</v>
      </c>
      <c r="N3879">
        <v>1045</v>
      </c>
      <c r="O3879" t="s">
        <v>16177</v>
      </c>
      <c r="P3879">
        <v>0</v>
      </c>
      <c r="Q3879" t="s">
        <v>16178</v>
      </c>
      <c r="R3879" t="s">
        <v>16179</v>
      </c>
      <c r="S3879">
        <v>49</v>
      </c>
      <c r="T3879" t="s">
        <v>3397</v>
      </c>
      <c r="U3879" t="s">
        <v>3398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16180</v>
      </c>
      <c r="C3880">
        <v>64</v>
      </c>
      <c r="D3880">
        <v>112</v>
      </c>
      <c r="E3880">
        <v>0</v>
      </c>
      <c r="F3880">
        <v>7</v>
      </c>
      <c r="G3880" t="s">
        <v>16181</v>
      </c>
      <c r="H3880">
        <v>29</v>
      </c>
      <c r="J3880" t="s">
        <v>2818</v>
      </c>
      <c r="K3880" t="s">
        <v>16182</v>
      </c>
      <c r="L3880" t="s">
        <v>16183</v>
      </c>
      <c r="M3880">
        <v>15780</v>
      </c>
      <c r="N3880">
        <v>61</v>
      </c>
      <c r="O3880" t="s">
        <v>16184</v>
      </c>
      <c r="P3880">
        <v>0</v>
      </c>
      <c r="Q3880" t="s">
        <v>16185</v>
      </c>
      <c r="R3880" t="s">
        <v>16186</v>
      </c>
      <c r="S3880">
        <v>62</v>
      </c>
      <c r="T3880" t="s">
        <v>6517</v>
      </c>
      <c r="U3880" t="s">
        <v>6532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506</v>
      </c>
      <c r="C3881">
        <v>256</v>
      </c>
      <c r="D3881">
        <v>111</v>
      </c>
      <c r="E3881">
        <v>456</v>
      </c>
      <c r="F3881">
        <v>394</v>
      </c>
      <c r="G3881" t="s">
        <v>507</v>
      </c>
      <c r="H3881">
        <v>20000</v>
      </c>
      <c r="I3881">
        <v>34964818</v>
      </c>
      <c r="J3881" t="s">
        <v>140</v>
      </c>
      <c r="K3881" t="s">
        <v>181</v>
      </c>
      <c r="L3881" t="s">
        <v>508</v>
      </c>
      <c r="M3881">
        <v>39975</v>
      </c>
      <c r="N3881">
        <v>21404</v>
      </c>
      <c r="O3881" t="s">
        <v>509</v>
      </c>
      <c r="P3881">
        <v>4</v>
      </c>
      <c r="Q3881" t="s">
        <v>510</v>
      </c>
      <c r="R3881" t="s">
        <v>511</v>
      </c>
      <c r="S3881">
        <v>186</v>
      </c>
      <c r="T3881" t="s">
        <v>37</v>
      </c>
      <c r="U3881" t="s">
        <v>38</v>
      </c>
      <c r="V3881" t="s">
        <v>84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1852</v>
      </c>
      <c r="C3882">
        <v>57</v>
      </c>
      <c r="D3882">
        <v>98</v>
      </c>
      <c r="E3882">
        <v>197</v>
      </c>
      <c r="F3882">
        <v>578</v>
      </c>
      <c r="G3882" t="s">
        <v>9678</v>
      </c>
      <c r="H3882">
        <v>755</v>
      </c>
      <c r="J3882" t="s">
        <v>1338</v>
      </c>
      <c r="K3882" t="s">
        <v>8680</v>
      </c>
      <c r="L3882" t="s">
        <v>16187</v>
      </c>
      <c r="M3882">
        <v>59254</v>
      </c>
      <c r="N3882">
        <v>2553</v>
      </c>
      <c r="O3882" t="s">
        <v>14568</v>
      </c>
      <c r="P3882">
        <v>0</v>
      </c>
      <c r="Q3882" t="s">
        <v>16188</v>
      </c>
      <c r="R3882" t="s">
        <v>16189</v>
      </c>
      <c r="S3882">
        <v>726</v>
      </c>
      <c r="T3882" t="s">
        <v>37</v>
      </c>
      <c r="U3882" t="s">
        <v>38</v>
      </c>
      <c r="V3882" t="s">
        <v>1257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4795</v>
      </c>
      <c r="H3883">
        <v>1000</v>
      </c>
      <c r="J3883" t="s">
        <v>937</v>
      </c>
      <c r="K3883" t="s">
        <v>1253</v>
      </c>
      <c r="L3883" t="s">
        <v>16190</v>
      </c>
      <c r="M3883">
        <v>3673</v>
      </c>
      <c r="N3883">
        <v>3026</v>
      </c>
      <c r="O3883" t="s">
        <v>2551</v>
      </c>
      <c r="P3883">
        <v>0</v>
      </c>
      <c r="Q3883" t="s">
        <v>16191</v>
      </c>
      <c r="R3883" t="s">
        <v>16192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13064</v>
      </c>
      <c r="C3884">
        <v>50</v>
      </c>
      <c r="D3884">
        <v>93</v>
      </c>
      <c r="E3884">
        <v>23</v>
      </c>
      <c r="F3884">
        <v>130</v>
      </c>
      <c r="G3884" t="s">
        <v>1544</v>
      </c>
      <c r="H3884">
        <v>471</v>
      </c>
      <c r="I3884">
        <v>2542264</v>
      </c>
      <c r="J3884" t="s">
        <v>1188</v>
      </c>
      <c r="K3884" t="s">
        <v>10754</v>
      </c>
      <c r="L3884" t="s">
        <v>16193</v>
      </c>
      <c r="M3884">
        <v>3407</v>
      </c>
      <c r="N3884">
        <v>938</v>
      </c>
      <c r="O3884" t="s">
        <v>13461</v>
      </c>
      <c r="P3884">
        <v>1</v>
      </c>
      <c r="Q3884" t="s">
        <v>16194</v>
      </c>
      <c r="R3884" t="s">
        <v>16195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1030</v>
      </c>
      <c r="C3885">
        <v>232</v>
      </c>
      <c r="D3885">
        <v>104</v>
      </c>
      <c r="E3885">
        <v>335</v>
      </c>
      <c r="F3885">
        <v>16</v>
      </c>
      <c r="G3885" t="s">
        <v>16196</v>
      </c>
      <c r="H3885">
        <v>114</v>
      </c>
      <c r="I3885">
        <v>1487477</v>
      </c>
      <c r="J3885" t="s">
        <v>16197</v>
      </c>
      <c r="K3885" t="s">
        <v>6535</v>
      </c>
      <c r="L3885" t="s">
        <v>16198</v>
      </c>
      <c r="M3885">
        <v>47097</v>
      </c>
      <c r="N3885">
        <v>206</v>
      </c>
      <c r="O3885" t="s">
        <v>16199</v>
      </c>
      <c r="P3885">
        <v>0</v>
      </c>
      <c r="Q3885" t="s">
        <v>16200</v>
      </c>
      <c r="R3885" t="s">
        <v>16201</v>
      </c>
      <c r="S3885">
        <v>310</v>
      </c>
      <c r="T3885" t="s">
        <v>3427</v>
      </c>
      <c r="U3885" t="s">
        <v>4956</v>
      </c>
      <c r="V3885" t="s">
        <v>350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2836</v>
      </c>
      <c r="C3886">
        <v>63</v>
      </c>
      <c r="D3886">
        <v>112</v>
      </c>
      <c r="E3886">
        <v>277</v>
      </c>
      <c r="F3886">
        <v>327</v>
      </c>
      <c r="G3886" t="s">
        <v>2556</v>
      </c>
      <c r="H3886">
        <v>1000</v>
      </c>
      <c r="I3886">
        <v>62549000</v>
      </c>
      <c r="J3886" t="s">
        <v>3060</v>
      </c>
      <c r="K3886" t="s">
        <v>254</v>
      </c>
      <c r="L3886" t="s">
        <v>16202</v>
      </c>
      <c r="M3886">
        <v>41361</v>
      </c>
      <c r="N3886">
        <v>2412</v>
      </c>
      <c r="O3886" t="s">
        <v>1490</v>
      </c>
      <c r="P3886">
        <v>0</v>
      </c>
      <c r="Q3886" t="s">
        <v>16203</v>
      </c>
      <c r="R3886" t="s">
        <v>16204</v>
      </c>
      <c r="S3886">
        <v>148</v>
      </c>
      <c r="T3886" t="s">
        <v>37</v>
      </c>
      <c r="U3886" t="s">
        <v>56</v>
      </c>
      <c r="V3886" t="s">
        <v>350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9049</v>
      </c>
      <c r="C3887">
        <v>75</v>
      </c>
      <c r="D3887">
        <v>94</v>
      </c>
      <c r="E3887">
        <v>84</v>
      </c>
      <c r="F3887">
        <v>95</v>
      </c>
      <c r="G3887" t="s">
        <v>16205</v>
      </c>
      <c r="H3887">
        <v>110</v>
      </c>
      <c r="I3887">
        <v>105500000</v>
      </c>
      <c r="J3887" t="s">
        <v>809</v>
      </c>
      <c r="K3887" t="s">
        <v>16206</v>
      </c>
      <c r="L3887" t="s">
        <v>16207</v>
      </c>
      <c r="M3887">
        <v>31260</v>
      </c>
      <c r="N3887">
        <v>582</v>
      </c>
      <c r="O3887" t="s">
        <v>16208</v>
      </c>
      <c r="P3887">
        <v>0</v>
      </c>
      <c r="Q3887" t="s">
        <v>16209</v>
      </c>
      <c r="R3887" t="s">
        <v>16210</v>
      </c>
      <c r="S3887">
        <v>152</v>
      </c>
      <c r="T3887" t="s">
        <v>37</v>
      </c>
      <c r="U3887" t="s">
        <v>182</v>
      </c>
      <c r="V3887" t="s">
        <v>350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1172</v>
      </c>
      <c r="C3888">
        <v>274</v>
      </c>
      <c r="D3888">
        <v>90</v>
      </c>
      <c r="E3888">
        <v>0</v>
      </c>
      <c r="F3888">
        <v>231</v>
      </c>
      <c r="G3888" t="s">
        <v>2286</v>
      </c>
      <c r="H3888">
        <v>648</v>
      </c>
      <c r="I3888">
        <v>101055</v>
      </c>
      <c r="J3888" t="s">
        <v>4189</v>
      </c>
      <c r="K3888" t="s">
        <v>5738</v>
      </c>
      <c r="L3888" t="s">
        <v>16211</v>
      </c>
      <c r="M3888">
        <v>17478</v>
      </c>
      <c r="N3888">
        <v>1951</v>
      </c>
      <c r="O3888" t="s">
        <v>16212</v>
      </c>
      <c r="P3888">
        <v>0</v>
      </c>
      <c r="Q3888" t="s">
        <v>16213</v>
      </c>
      <c r="R3888" t="s">
        <v>16214</v>
      </c>
      <c r="S3888">
        <v>159</v>
      </c>
      <c r="T3888" t="s">
        <v>37</v>
      </c>
      <c r="U3888" t="s">
        <v>38</v>
      </c>
      <c r="V3888" t="s">
        <v>350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424</v>
      </c>
      <c r="B3889" t="s">
        <v>1172</v>
      </c>
      <c r="C3889">
        <v>284</v>
      </c>
      <c r="D3889">
        <v>96</v>
      </c>
      <c r="E3889">
        <v>0</v>
      </c>
      <c r="F3889">
        <v>56</v>
      </c>
      <c r="G3889" t="s">
        <v>16215</v>
      </c>
      <c r="H3889">
        <v>125</v>
      </c>
      <c r="J3889" t="s">
        <v>16216</v>
      </c>
      <c r="K3889" t="s">
        <v>16217</v>
      </c>
      <c r="L3889" t="s">
        <v>16218</v>
      </c>
      <c r="M3889">
        <v>87978</v>
      </c>
      <c r="N3889">
        <v>403</v>
      </c>
      <c r="O3889" t="s">
        <v>16219</v>
      </c>
      <c r="P3889">
        <v>5</v>
      </c>
      <c r="Q3889" t="s">
        <v>16220</v>
      </c>
      <c r="R3889" t="s">
        <v>16221</v>
      </c>
      <c r="S3889">
        <v>580</v>
      </c>
      <c r="T3889" t="s">
        <v>37</v>
      </c>
      <c r="U3889" t="s">
        <v>38</v>
      </c>
      <c r="V3889" t="s">
        <v>3399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4510</v>
      </c>
      <c r="C3890">
        <v>265</v>
      </c>
      <c r="D3890">
        <v>101</v>
      </c>
      <c r="E3890">
        <v>0</v>
      </c>
      <c r="F3890">
        <v>11</v>
      </c>
      <c r="G3890" t="s">
        <v>324</v>
      </c>
      <c r="H3890">
        <v>19000</v>
      </c>
      <c r="I3890">
        <v>44566004</v>
      </c>
      <c r="J3890" t="s">
        <v>1473</v>
      </c>
      <c r="K3890" t="s">
        <v>88</v>
      </c>
      <c r="L3890" t="s">
        <v>16222</v>
      </c>
      <c r="M3890">
        <v>321283</v>
      </c>
      <c r="N3890">
        <v>32015</v>
      </c>
      <c r="O3890" t="s">
        <v>16223</v>
      </c>
      <c r="P3890">
        <v>0</v>
      </c>
      <c r="Q3890" t="s">
        <v>16224</v>
      </c>
      <c r="R3890" t="s">
        <v>16225</v>
      </c>
      <c r="S3890">
        <v>1848</v>
      </c>
      <c r="T3890" t="s">
        <v>37</v>
      </c>
      <c r="U3890" t="s">
        <v>38</v>
      </c>
      <c r="V3890" t="s">
        <v>350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1789</v>
      </c>
      <c r="C3891">
        <v>154</v>
      </c>
      <c r="D3891">
        <v>93</v>
      </c>
      <c r="E3891">
        <v>11000</v>
      </c>
      <c r="F3891">
        <v>629</v>
      </c>
      <c r="G3891" t="s">
        <v>4530</v>
      </c>
      <c r="H3891">
        <v>11000</v>
      </c>
      <c r="I3891">
        <v>39200000</v>
      </c>
      <c r="J3891" t="s">
        <v>816</v>
      </c>
      <c r="K3891" t="s">
        <v>1789</v>
      </c>
      <c r="L3891" t="s">
        <v>16226</v>
      </c>
      <c r="M3891">
        <v>192940</v>
      </c>
      <c r="N3891">
        <v>12691</v>
      </c>
      <c r="O3891" t="s">
        <v>9360</v>
      </c>
      <c r="P3891">
        <v>0</v>
      </c>
      <c r="Q3891" t="s">
        <v>16227</v>
      </c>
      <c r="R3891" t="s">
        <v>16228</v>
      </c>
      <c r="S3891">
        <v>491</v>
      </c>
      <c r="T3891" t="s">
        <v>37</v>
      </c>
      <c r="U3891" t="s">
        <v>38</v>
      </c>
      <c r="V3891" t="s">
        <v>84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16229</v>
      </c>
      <c r="C3892">
        <v>44</v>
      </c>
      <c r="D3892">
        <v>152</v>
      </c>
      <c r="E3892">
        <v>309</v>
      </c>
      <c r="F3892">
        <v>132</v>
      </c>
      <c r="G3892" t="s">
        <v>16230</v>
      </c>
      <c r="H3892">
        <v>232</v>
      </c>
      <c r="I3892">
        <v>36000000</v>
      </c>
      <c r="J3892" t="s">
        <v>10530</v>
      </c>
      <c r="K3892" t="s">
        <v>16231</v>
      </c>
      <c r="L3892" t="s">
        <v>16232</v>
      </c>
      <c r="M3892">
        <v>9456</v>
      </c>
      <c r="N3892">
        <v>825</v>
      </c>
      <c r="O3892" t="s">
        <v>16233</v>
      </c>
      <c r="P3892">
        <v>0</v>
      </c>
      <c r="Q3892" t="s">
        <v>16234</v>
      </c>
      <c r="R3892" t="s">
        <v>16235</v>
      </c>
      <c r="S3892">
        <v>107</v>
      </c>
      <c r="T3892" t="s">
        <v>37</v>
      </c>
      <c r="U3892" t="s">
        <v>38</v>
      </c>
      <c r="V3892" t="s">
        <v>2616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133</v>
      </c>
      <c r="C3893">
        <v>314</v>
      </c>
      <c r="D3893">
        <v>150</v>
      </c>
      <c r="E3893">
        <v>0</v>
      </c>
      <c r="F3893">
        <v>748</v>
      </c>
      <c r="G3893" t="s">
        <v>548</v>
      </c>
      <c r="H3893">
        <v>23000</v>
      </c>
      <c r="I3893">
        <v>65007045</v>
      </c>
      <c r="J3893" t="s">
        <v>549</v>
      </c>
      <c r="K3893" t="s">
        <v>58</v>
      </c>
      <c r="L3893" t="s">
        <v>550</v>
      </c>
      <c r="M3893">
        <v>128694</v>
      </c>
      <c r="N3893">
        <v>26489</v>
      </c>
      <c r="O3893" t="s">
        <v>551</v>
      </c>
      <c r="P3893">
        <v>0</v>
      </c>
      <c r="Q3893" t="s">
        <v>552</v>
      </c>
      <c r="R3893" t="s">
        <v>553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101</v>
      </c>
      <c r="C3894">
        <v>153</v>
      </c>
      <c r="D3894">
        <v>112</v>
      </c>
      <c r="E3894">
        <v>395</v>
      </c>
      <c r="F3894">
        <v>80</v>
      </c>
      <c r="G3894" t="s">
        <v>1431</v>
      </c>
      <c r="H3894">
        <v>13000</v>
      </c>
      <c r="I3894">
        <v>31252964</v>
      </c>
      <c r="J3894" t="s">
        <v>151</v>
      </c>
      <c r="K3894" t="s">
        <v>281</v>
      </c>
      <c r="L3894" t="s">
        <v>16236</v>
      </c>
      <c r="M3894">
        <v>71495</v>
      </c>
      <c r="N3894">
        <v>13707</v>
      </c>
      <c r="O3894" t="s">
        <v>16237</v>
      </c>
      <c r="P3894">
        <v>1</v>
      </c>
      <c r="Q3894" t="s">
        <v>16238</v>
      </c>
      <c r="R3894" t="s">
        <v>16239</v>
      </c>
      <c r="S3894">
        <v>522</v>
      </c>
      <c r="T3894" t="s">
        <v>37</v>
      </c>
      <c r="U3894" t="s">
        <v>38</v>
      </c>
      <c r="V3894" t="s">
        <v>350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16240</v>
      </c>
      <c r="C3895">
        <v>256</v>
      </c>
      <c r="D3895">
        <v>95</v>
      </c>
      <c r="E3895">
        <v>9</v>
      </c>
      <c r="F3895">
        <v>428</v>
      </c>
      <c r="G3895" t="s">
        <v>3136</v>
      </c>
      <c r="H3895">
        <v>584</v>
      </c>
      <c r="I3895">
        <v>131175</v>
      </c>
      <c r="J3895" t="s">
        <v>9361</v>
      </c>
      <c r="K3895" t="s">
        <v>1026</v>
      </c>
      <c r="L3895" t="s">
        <v>16241</v>
      </c>
      <c r="M3895">
        <v>30219</v>
      </c>
      <c r="N3895">
        <v>1885</v>
      </c>
      <c r="O3895" t="s">
        <v>16242</v>
      </c>
      <c r="P3895">
        <v>2</v>
      </c>
      <c r="Q3895" t="s">
        <v>16243</v>
      </c>
      <c r="R3895" t="s">
        <v>16244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16245</v>
      </c>
      <c r="C3896">
        <v>123</v>
      </c>
      <c r="D3896">
        <v>111</v>
      </c>
      <c r="E3896">
        <v>81</v>
      </c>
      <c r="F3896">
        <v>687</v>
      </c>
      <c r="G3896" t="s">
        <v>3154</v>
      </c>
      <c r="H3896">
        <v>12000</v>
      </c>
      <c r="I3896">
        <v>31968347</v>
      </c>
      <c r="J3896" t="s">
        <v>151</v>
      </c>
      <c r="K3896" t="s">
        <v>405</v>
      </c>
      <c r="L3896" t="s">
        <v>16246</v>
      </c>
      <c r="M3896">
        <v>93894</v>
      </c>
      <c r="N3896">
        <v>14823</v>
      </c>
      <c r="O3896" t="s">
        <v>4002</v>
      </c>
      <c r="P3896">
        <v>0</v>
      </c>
      <c r="Q3896" t="s">
        <v>16247</v>
      </c>
      <c r="R3896" t="s">
        <v>16248</v>
      </c>
      <c r="S3896">
        <v>286</v>
      </c>
      <c r="T3896" t="s">
        <v>37</v>
      </c>
      <c r="U3896" t="s">
        <v>38</v>
      </c>
      <c r="V3896" t="s">
        <v>350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16249</v>
      </c>
      <c r="C3897">
        <v>46</v>
      </c>
      <c r="D3897">
        <v>86</v>
      </c>
      <c r="E3897">
        <v>2</v>
      </c>
      <c r="F3897">
        <v>555</v>
      </c>
      <c r="G3897" t="s">
        <v>3220</v>
      </c>
      <c r="H3897">
        <v>707</v>
      </c>
      <c r="J3897" t="s">
        <v>5365</v>
      </c>
      <c r="K3897" t="s">
        <v>4945</v>
      </c>
      <c r="L3897" t="s">
        <v>16250</v>
      </c>
      <c r="M3897">
        <v>2806</v>
      </c>
      <c r="N3897">
        <v>2634</v>
      </c>
      <c r="O3897" t="s">
        <v>3329</v>
      </c>
      <c r="P3897">
        <v>0</v>
      </c>
      <c r="Q3897" t="s">
        <v>16251</v>
      </c>
      <c r="R3897" t="s">
        <v>16252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14742</v>
      </c>
      <c r="C3898">
        <v>203</v>
      </c>
      <c r="D3898">
        <v>108</v>
      </c>
      <c r="E3898">
        <v>228</v>
      </c>
      <c r="F3898">
        <v>358</v>
      </c>
      <c r="G3898" t="s">
        <v>14743</v>
      </c>
      <c r="H3898">
        <v>431</v>
      </c>
      <c r="J3898" t="s">
        <v>10425</v>
      </c>
      <c r="K3898" t="s">
        <v>14744</v>
      </c>
      <c r="L3898" t="s">
        <v>14745</v>
      </c>
      <c r="M3898">
        <v>39857</v>
      </c>
      <c r="N3898">
        <v>2020</v>
      </c>
      <c r="O3898" t="s">
        <v>14746</v>
      </c>
      <c r="P3898">
        <v>0</v>
      </c>
      <c r="Q3898" t="s">
        <v>14747</v>
      </c>
      <c r="R3898" t="s">
        <v>14748</v>
      </c>
      <c r="S3898">
        <v>300</v>
      </c>
      <c r="T3898" t="s">
        <v>37</v>
      </c>
      <c r="U3898" t="s">
        <v>38</v>
      </c>
      <c r="V3898" t="s">
        <v>350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16253</v>
      </c>
      <c r="C3899">
        <v>34</v>
      </c>
      <c r="D3899">
        <v>105</v>
      </c>
      <c r="E3899">
        <v>0</v>
      </c>
      <c r="F3899">
        <v>116</v>
      </c>
      <c r="G3899" t="s">
        <v>16254</v>
      </c>
      <c r="H3899">
        <v>597</v>
      </c>
      <c r="J3899" t="s">
        <v>715</v>
      </c>
      <c r="K3899" t="s">
        <v>1304</v>
      </c>
      <c r="L3899" t="s">
        <v>16255</v>
      </c>
      <c r="M3899">
        <v>9007</v>
      </c>
      <c r="N3899">
        <v>1218</v>
      </c>
      <c r="O3899" t="s">
        <v>14676</v>
      </c>
      <c r="P3899">
        <v>2</v>
      </c>
      <c r="Q3899" t="s">
        <v>16256</v>
      </c>
      <c r="R3899" t="s">
        <v>16257</v>
      </c>
      <c r="S3899">
        <v>50</v>
      </c>
      <c r="T3899" t="s">
        <v>37</v>
      </c>
      <c r="U3899" t="s">
        <v>38</v>
      </c>
      <c r="V3899" t="s">
        <v>84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299</v>
      </c>
      <c r="C3900">
        <v>149</v>
      </c>
      <c r="D3900">
        <v>91</v>
      </c>
      <c r="E3900">
        <v>357</v>
      </c>
      <c r="F3900">
        <v>326</v>
      </c>
      <c r="G3900" t="s">
        <v>2697</v>
      </c>
      <c r="H3900">
        <v>3000</v>
      </c>
      <c r="I3900">
        <v>35385560</v>
      </c>
      <c r="J3900" t="s">
        <v>469</v>
      </c>
      <c r="K3900" t="s">
        <v>5624</v>
      </c>
      <c r="L3900" t="s">
        <v>16258</v>
      </c>
      <c r="M3900">
        <v>27198</v>
      </c>
      <c r="N3900">
        <v>4807</v>
      </c>
      <c r="O3900" t="s">
        <v>16259</v>
      </c>
      <c r="P3900">
        <v>1</v>
      </c>
      <c r="Q3900" t="s">
        <v>16260</v>
      </c>
      <c r="R3900" t="s">
        <v>16261</v>
      </c>
      <c r="S3900">
        <v>131</v>
      </c>
      <c r="T3900" t="s">
        <v>37</v>
      </c>
      <c r="U3900" t="s">
        <v>38</v>
      </c>
      <c r="V3900" t="s">
        <v>350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12630</v>
      </c>
      <c r="C3901">
        <v>20</v>
      </c>
      <c r="D3901">
        <v>105</v>
      </c>
      <c r="E3901">
        <v>82</v>
      </c>
      <c r="F3901">
        <v>69</v>
      </c>
      <c r="G3901" t="s">
        <v>16262</v>
      </c>
      <c r="H3901">
        <v>746</v>
      </c>
      <c r="J3901" t="s">
        <v>151</v>
      </c>
      <c r="K3901" t="s">
        <v>15563</v>
      </c>
      <c r="L3901" t="s">
        <v>16263</v>
      </c>
      <c r="M3901">
        <v>3102</v>
      </c>
      <c r="N3901">
        <v>986</v>
      </c>
      <c r="O3901" t="s">
        <v>16264</v>
      </c>
      <c r="P3901">
        <v>0</v>
      </c>
      <c r="Q3901" t="s">
        <v>16265</v>
      </c>
      <c r="R3901" t="s">
        <v>16266</v>
      </c>
      <c r="S3901">
        <v>35</v>
      </c>
      <c r="T3901" t="s">
        <v>37</v>
      </c>
      <c r="U3901" t="s">
        <v>38</v>
      </c>
      <c r="V3901" t="s">
        <v>3822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2235</v>
      </c>
      <c r="H3902">
        <v>1000</v>
      </c>
      <c r="J3902" t="s">
        <v>3110</v>
      </c>
      <c r="K3902" t="s">
        <v>996</v>
      </c>
      <c r="L3902" t="s">
        <v>15800</v>
      </c>
      <c r="M3902">
        <v>3852</v>
      </c>
      <c r="N3902">
        <v>5203</v>
      </c>
      <c r="O3902" t="s">
        <v>1334</v>
      </c>
      <c r="P3902">
        <v>1</v>
      </c>
      <c r="Q3902" t="s">
        <v>15801</v>
      </c>
      <c r="R3902" t="s">
        <v>15802</v>
      </c>
      <c r="S3902">
        <v>47</v>
      </c>
      <c r="T3902" t="s">
        <v>37</v>
      </c>
      <c r="U3902" t="s">
        <v>38</v>
      </c>
      <c r="V3902" t="s">
        <v>1212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16267</v>
      </c>
      <c r="C3903">
        <v>323</v>
      </c>
      <c r="D3903">
        <v>106</v>
      </c>
      <c r="E3903">
        <v>450</v>
      </c>
      <c r="F3903">
        <v>712</v>
      </c>
      <c r="G3903" t="s">
        <v>12127</v>
      </c>
      <c r="H3903">
        <v>14000</v>
      </c>
      <c r="I3903">
        <v>20803237</v>
      </c>
      <c r="J3903" t="s">
        <v>1188</v>
      </c>
      <c r="K3903" t="s">
        <v>402</v>
      </c>
      <c r="L3903" t="s">
        <v>16268</v>
      </c>
      <c r="M3903">
        <v>110616</v>
      </c>
      <c r="N3903">
        <v>18645</v>
      </c>
      <c r="O3903" t="s">
        <v>6208</v>
      </c>
      <c r="P3903">
        <v>1</v>
      </c>
      <c r="Q3903" t="s">
        <v>16269</v>
      </c>
      <c r="R3903" t="s">
        <v>16270</v>
      </c>
      <c r="S3903">
        <v>291</v>
      </c>
      <c r="T3903" t="s">
        <v>37</v>
      </c>
      <c r="U3903" t="s">
        <v>38</v>
      </c>
      <c r="V3903" t="s">
        <v>350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3153</v>
      </c>
      <c r="C3904">
        <v>172</v>
      </c>
      <c r="D3904">
        <v>93</v>
      </c>
      <c r="E3904">
        <v>0</v>
      </c>
      <c r="F3904">
        <v>133</v>
      </c>
      <c r="G3904" t="s">
        <v>5851</v>
      </c>
      <c r="H3904">
        <v>355</v>
      </c>
      <c r="I3904">
        <v>13008928</v>
      </c>
      <c r="J3904" t="s">
        <v>2118</v>
      </c>
      <c r="K3904" t="s">
        <v>16271</v>
      </c>
      <c r="L3904" t="s">
        <v>16272</v>
      </c>
      <c r="M3904">
        <v>73501</v>
      </c>
      <c r="N3904">
        <v>837</v>
      </c>
      <c r="O3904" t="s">
        <v>16273</v>
      </c>
      <c r="P3904">
        <v>0</v>
      </c>
      <c r="Q3904" t="s">
        <v>16274</v>
      </c>
      <c r="R3904" t="s">
        <v>16275</v>
      </c>
      <c r="S3904">
        <v>333</v>
      </c>
      <c r="T3904" t="s">
        <v>37</v>
      </c>
      <c r="U3904" t="s">
        <v>38</v>
      </c>
      <c r="V3904" t="s">
        <v>350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16276</v>
      </c>
      <c r="C3905">
        <v>111</v>
      </c>
      <c r="D3905">
        <v>172</v>
      </c>
      <c r="E3905">
        <v>120</v>
      </c>
      <c r="F3905">
        <v>145</v>
      </c>
      <c r="G3905" t="s">
        <v>7965</v>
      </c>
      <c r="H3905">
        <v>773</v>
      </c>
      <c r="J3905" t="s">
        <v>16277</v>
      </c>
      <c r="K3905" t="s">
        <v>723</v>
      </c>
      <c r="L3905" t="s">
        <v>16278</v>
      </c>
      <c r="M3905">
        <v>165638</v>
      </c>
      <c r="N3905">
        <v>1785</v>
      </c>
      <c r="O3905" t="s">
        <v>16279</v>
      </c>
      <c r="P3905">
        <v>0</v>
      </c>
      <c r="Q3905" t="s">
        <v>16280</v>
      </c>
      <c r="R3905" t="s">
        <v>16281</v>
      </c>
      <c r="S3905">
        <v>301</v>
      </c>
      <c r="T3905" t="s">
        <v>37</v>
      </c>
      <c r="U3905" t="s">
        <v>38</v>
      </c>
      <c r="V3905" t="s">
        <v>3822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424</v>
      </c>
      <c r="B3906" t="s">
        <v>16282</v>
      </c>
      <c r="C3906">
        <v>74</v>
      </c>
      <c r="D3906">
        <v>109</v>
      </c>
      <c r="E3906">
        <v>0</v>
      </c>
      <c r="F3906">
        <v>428</v>
      </c>
      <c r="G3906" t="s">
        <v>8405</v>
      </c>
      <c r="H3906">
        <v>847</v>
      </c>
      <c r="I3906">
        <v>10941801</v>
      </c>
      <c r="J3906" t="s">
        <v>16283</v>
      </c>
      <c r="K3906" t="s">
        <v>16284</v>
      </c>
      <c r="L3906" t="s">
        <v>16285</v>
      </c>
      <c r="M3906">
        <v>12059</v>
      </c>
      <c r="N3906">
        <v>2649</v>
      </c>
      <c r="O3906" t="s">
        <v>16286</v>
      </c>
      <c r="P3906">
        <v>0</v>
      </c>
      <c r="Q3906" t="s">
        <v>16287</v>
      </c>
      <c r="R3906" t="s">
        <v>16288</v>
      </c>
      <c r="S3906">
        <v>486</v>
      </c>
      <c r="T3906" t="s">
        <v>37</v>
      </c>
      <c r="U3906" t="s">
        <v>38</v>
      </c>
      <c r="V3906" t="s">
        <v>3399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16289</v>
      </c>
      <c r="C3907">
        <v>161</v>
      </c>
      <c r="D3907">
        <v>93</v>
      </c>
      <c r="E3907">
        <v>8</v>
      </c>
      <c r="F3907">
        <v>400</v>
      </c>
      <c r="G3907" t="s">
        <v>5936</v>
      </c>
      <c r="H3907">
        <v>45000</v>
      </c>
      <c r="I3907">
        <v>15152879</v>
      </c>
      <c r="J3907" t="s">
        <v>2170</v>
      </c>
      <c r="K3907" t="s">
        <v>3119</v>
      </c>
      <c r="L3907" t="s">
        <v>16290</v>
      </c>
      <c r="M3907">
        <v>13506</v>
      </c>
      <c r="N3907">
        <v>46868</v>
      </c>
      <c r="O3907" t="s">
        <v>16291</v>
      </c>
      <c r="P3907">
        <v>0</v>
      </c>
      <c r="Q3907" t="s">
        <v>16292</v>
      </c>
      <c r="R3907" t="s">
        <v>16293</v>
      </c>
      <c r="S3907">
        <v>68</v>
      </c>
      <c r="T3907" t="s">
        <v>37</v>
      </c>
      <c r="U3907" t="s">
        <v>727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6948</v>
      </c>
      <c r="C3908">
        <v>548</v>
      </c>
      <c r="D3908">
        <v>165</v>
      </c>
      <c r="E3908">
        <v>0</v>
      </c>
      <c r="F3908">
        <v>127</v>
      </c>
      <c r="G3908" t="s">
        <v>16294</v>
      </c>
      <c r="H3908">
        <v>230</v>
      </c>
      <c r="I3908">
        <v>25359200</v>
      </c>
      <c r="J3908" t="s">
        <v>1473</v>
      </c>
      <c r="K3908" t="s">
        <v>16295</v>
      </c>
      <c r="L3908" t="s">
        <v>16296</v>
      </c>
      <c r="M3908">
        <v>266020</v>
      </c>
      <c r="N3908">
        <v>673</v>
      </c>
      <c r="O3908" t="s">
        <v>16297</v>
      </c>
      <c r="P3908">
        <v>0</v>
      </c>
      <c r="Q3908" t="s">
        <v>16298</v>
      </c>
      <c r="R3908" t="s">
        <v>16299</v>
      </c>
      <c r="S3908">
        <v>836</v>
      </c>
      <c r="T3908" t="s">
        <v>37</v>
      </c>
      <c r="U3908" t="s">
        <v>38</v>
      </c>
      <c r="V3908" t="s">
        <v>350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1789</v>
      </c>
      <c r="C3909">
        <v>177</v>
      </c>
      <c r="D3909">
        <v>96</v>
      </c>
      <c r="E3909">
        <v>11000</v>
      </c>
      <c r="F3909">
        <v>405</v>
      </c>
      <c r="G3909" t="s">
        <v>1543</v>
      </c>
      <c r="H3909">
        <v>19000</v>
      </c>
      <c r="I3909">
        <v>10515579</v>
      </c>
      <c r="J3909" t="s">
        <v>10274</v>
      </c>
      <c r="K3909" t="s">
        <v>88</v>
      </c>
      <c r="L3909" t="s">
        <v>16300</v>
      </c>
      <c r="M3909">
        <v>66840</v>
      </c>
      <c r="N3909">
        <v>20132</v>
      </c>
      <c r="O3909" t="s">
        <v>12463</v>
      </c>
      <c r="P3909">
        <v>0</v>
      </c>
      <c r="Q3909" t="s">
        <v>16301</v>
      </c>
      <c r="R3909" t="s">
        <v>16302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173</v>
      </c>
      <c r="C3910">
        <v>230</v>
      </c>
      <c r="D3910">
        <v>119</v>
      </c>
      <c r="E3910">
        <v>13000</v>
      </c>
      <c r="F3910">
        <v>567</v>
      </c>
      <c r="G3910" t="s">
        <v>830</v>
      </c>
      <c r="H3910">
        <v>1000</v>
      </c>
      <c r="I3910">
        <v>180011740</v>
      </c>
      <c r="J3910" t="s">
        <v>157</v>
      </c>
      <c r="K3910" t="s">
        <v>352</v>
      </c>
      <c r="L3910" t="s">
        <v>831</v>
      </c>
      <c r="M3910">
        <v>177729</v>
      </c>
      <c r="N3910">
        <v>2776</v>
      </c>
      <c r="O3910" t="s">
        <v>832</v>
      </c>
      <c r="P3910">
        <v>0</v>
      </c>
      <c r="Q3910" t="s">
        <v>833</v>
      </c>
      <c r="R3910" t="s">
        <v>834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16303</v>
      </c>
      <c r="C3911">
        <v>27</v>
      </c>
      <c r="D3911">
        <v>93</v>
      </c>
      <c r="E3911">
        <v>69</v>
      </c>
      <c r="F3911">
        <v>69</v>
      </c>
      <c r="G3911" t="s">
        <v>16304</v>
      </c>
      <c r="H3911">
        <v>522</v>
      </c>
      <c r="I3911">
        <v>10097096</v>
      </c>
      <c r="J3911" t="s">
        <v>809</v>
      </c>
      <c r="K3911" t="s">
        <v>10224</v>
      </c>
      <c r="L3911" t="s">
        <v>16305</v>
      </c>
      <c r="M3911">
        <v>5612</v>
      </c>
      <c r="N3911">
        <v>955</v>
      </c>
      <c r="O3911" t="s">
        <v>16303</v>
      </c>
      <c r="P3911">
        <v>2</v>
      </c>
      <c r="Q3911" t="s">
        <v>16306</v>
      </c>
      <c r="R3911" t="s">
        <v>16307</v>
      </c>
      <c r="S3911">
        <v>38</v>
      </c>
      <c r="T3911" t="s">
        <v>37</v>
      </c>
      <c r="U3911" t="s">
        <v>38</v>
      </c>
      <c r="V3911" t="s">
        <v>350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16303</v>
      </c>
      <c r="C3912">
        <v>22</v>
      </c>
      <c r="D3912">
        <v>82</v>
      </c>
      <c r="E3912">
        <v>69</v>
      </c>
      <c r="F3912">
        <v>585</v>
      </c>
      <c r="G3912" t="s">
        <v>3051</v>
      </c>
      <c r="H3912">
        <v>939</v>
      </c>
      <c r="I3912">
        <v>9821335</v>
      </c>
      <c r="J3912" t="s">
        <v>809</v>
      </c>
      <c r="K3912" t="s">
        <v>3236</v>
      </c>
      <c r="L3912" t="s">
        <v>16308</v>
      </c>
      <c r="M3912">
        <v>1415</v>
      </c>
      <c r="N3912">
        <v>3354</v>
      </c>
      <c r="O3912" t="s">
        <v>3013</v>
      </c>
      <c r="P3912">
        <v>1</v>
      </c>
      <c r="Q3912" t="s">
        <v>16309</v>
      </c>
      <c r="R3912" t="s">
        <v>16310</v>
      </c>
      <c r="S3912">
        <v>10</v>
      </c>
      <c r="T3912" t="s">
        <v>37</v>
      </c>
      <c r="U3912" t="s">
        <v>38</v>
      </c>
      <c r="V3912" t="s">
        <v>350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10073</v>
      </c>
      <c r="C3913">
        <v>157</v>
      </c>
      <c r="D3913">
        <v>101</v>
      </c>
      <c r="E3913">
        <v>47</v>
      </c>
      <c r="F3913">
        <v>407</v>
      </c>
      <c r="G3913" t="s">
        <v>5445</v>
      </c>
      <c r="H3913">
        <v>658</v>
      </c>
      <c r="I3913">
        <v>8243880</v>
      </c>
      <c r="J3913" t="s">
        <v>16311</v>
      </c>
      <c r="K3913" t="s">
        <v>830</v>
      </c>
      <c r="L3913" t="s">
        <v>16312</v>
      </c>
      <c r="M3913">
        <v>28714</v>
      </c>
      <c r="N3913">
        <v>3086</v>
      </c>
      <c r="O3913" t="s">
        <v>7806</v>
      </c>
      <c r="P3913">
        <v>1</v>
      </c>
      <c r="Q3913" t="s">
        <v>16313</v>
      </c>
      <c r="R3913" t="s">
        <v>16314</v>
      </c>
      <c r="S3913">
        <v>215</v>
      </c>
      <c r="T3913" t="s">
        <v>37</v>
      </c>
      <c r="U3913" t="s">
        <v>38</v>
      </c>
      <c r="V3913" t="s">
        <v>350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424</v>
      </c>
      <c r="B3914" t="s">
        <v>16012</v>
      </c>
      <c r="C3914">
        <v>70</v>
      </c>
      <c r="D3914">
        <v>120</v>
      </c>
      <c r="E3914">
        <v>1000</v>
      </c>
      <c r="F3914">
        <v>268</v>
      </c>
      <c r="G3914" t="s">
        <v>16315</v>
      </c>
      <c r="H3914">
        <v>862</v>
      </c>
      <c r="J3914" t="s">
        <v>1828</v>
      </c>
      <c r="K3914" t="s">
        <v>16316</v>
      </c>
      <c r="L3914" t="s">
        <v>16317</v>
      </c>
      <c r="M3914">
        <v>12981</v>
      </c>
      <c r="N3914">
        <v>1652</v>
      </c>
      <c r="O3914" t="s">
        <v>16318</v>
      </c>
      <c r="P3914">
        <v>2</v>
      </c>
      <c r="Q3914" t="s">
        <v>16319</v>
      </c>
      <c r="R3914" t="s">
        <v>16320</v>
      </c>
      <c r="S3914">
        <v>121</v>
      </c>
      <c r="T3914" t="s">
        <v>37</v>
      </c>
      <c r="U3914" t="s">
        <v>38</v>
      </c>
      <c r="V3914" t="s">
        <v>3822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14975</v>
      </c>
      <c r="C3915">
        <v>125</v>
      </c>
      <c r="D3915">
        <v>81</v>
      </c>
      <c r="E3915">
        <v>5</v>
      </c>
      <c r="F3915">
        <v>710</v>
      </c>
      <c r="G3915" t="s">
        <v>557</v>
      </c>
      <c r="H3915">
        <v>49000</v>
      </c>
      <c r="I3915">
        <v>7825820</v>
      </c>
      <c r="J3915" t="s">
        <v>1061</v>
      </c>
      <c r="K3915" t="s">
        <v>455</v>
      </c>
      <c r="L3915" t="s">
        <v>16321</v>
      </c>
      <c r="M3915">
        <v>13086</v>
      </c>
      <c r="N3915">
        <v>50831</v>
      </c>
      <c r="O3915" t="s">
        <v>1433</v>
      </c>
      <c r="P3915">
        <v>0</v>
      </c>
      <c r="Q3915" t="s">
        <v>16322</v>
      </c>
      <c r="R3915" t="s">
        <v>16323</v>
      </c>
      <c r="S3915">
        <v>156</v>
      </c>
      <c r="T3915" t="s">
        <v>37</v>
      </c>
      <c r="U3915" t="s">
        <v>38</v>
      </c>
      <c r="V3915" t="s">
        <v>350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16324</v>
      </c>
      <c r="C3916">
        <v>10</v>
      </c>
      <c r="D3916">
        <v>82</v>
      </c>
      <c r="E3916">
        <v>7</v>
      </c>
      <c r="F3916">
        <v>27</v>
      </c>
      <c r="G3916" t="s">
        <v>16325</v>
      </c>
      <c r="H3916">
        <v>584</v>
      </c>
      <c r="I3916">
        <v>7557877</v>
      </c>
      <c r="J3916" t="s">
        <v>541</v>
      </c>
      <c r="K3916" t="s">
        <v>1528</v>
      </c>
      <c r="L3916" t="s">
        <v>16326</v>
      </c>
      <c r="M3916">
        <v>2129</v>
      </c>
      <c r="N3916">
        <v>1002</v>
      </c>
      <c r="O3916" t="s">
        <v>16327</v>
      </c>
      <c r="P3916">
        <v>0</v>
      </c>
      <c r="Q3916" t="s">
        <v>16328</v>
      </c>
      <c r="R3916" t="s">
        <v>16329</v>
      </c>
      <c r="S3916">
        <v>37</v>
      </c>
      <c r="T3916" t="s">
        <v>37</v>
      </c>
      <c r="U3916" t="s">
        <v>38</v>
      </c>
      <c r="V3916" t="s">
        <v>350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4094</v>
      </c>
      <c r="C3917">
        <v>160</v>
      </c>
      <c r="D3917">
        <v>107</v>
      </c>
      <c r="E3917">
        <v>0</v>
      </c>
      <c r="F3917">
        <v>255</v>
      </c>
      <c r="G3917" t="s">
        <v>7603</v>
      </c>
      <c r="H3917">
        <v>798</v>
      </c>
      <c r="I3917">
        <v>14637490</v>
      </c>
      <c r="J3917" t="s">
        <v>1342</v>
      </c>
      <c r="K3917" t="s">
        <v>823</v>
      </c>
      <c r="L3917" t="s">
        <v>7604</v>
      </c>
      <c r="M3917">
        <v>16411</v>
      </c>
      <c r="N3917">
        <v>2537</v>
      </c>
      <c r="O3917" t="s">
        <v>7605</v>
      </c>
      <c r="P3917">
        <v>2</v>
      </c>
      <c r="Q3917" t="s">
        <v>7606</v>
      </c>
      <c r="R3917" t="s">
        <v>7607</v>
      </c>
      <c r="S3917">
        <v>136</v>
      </c>
      <c r="T3917" t="s">
        <v>37</v>
      </c>
      <c r="U3917" t="s">
        <v>38</v>
      </c>
      <c r="V3917" t="s">
        <v>350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4522</v>
      </c>
      <c r="C3918">
        <v>300</v>
      </c>
      <c r="D3918">
        <v>105</v>
      </c>
      <c r="E3918">
        <v>171</v>
      </c>
      <c r="F3918">
        <v>143</v>
      </c>
      <c r="G3918" t="s">
        <v>11415</v>
      </c>
      <c r="H3918">
        <v>382</v>
      </c>
      <c r="I3918">
        <v>7159147</v>
      </c>
      <c r="J3918" t="s">
        <v>933</v>
      </c>
      <c r="K3918" t="s">
        <v>4523</v>
      </c>
      <c r="L3918" t="s">
        <v>16330</v>
      </c>
      <c r="M3918">
        <v>120189</v>
      </c>
      <c r="N3918">
        <v>954</v>
      </c>
      <c r="O3918" t="s">
        <v>16331</v>
      </c>
      <c r="P3918">
        <v>0</v>
      </c>
      <c r="Q3918" t="s">
        <v>16332</v>
      </c>
      <c r="R3918" t="s">
        <v>16333</v>
      </c>
      <c r="S3918">
        <v>308</v>
      </c>
      <c r="T3918" t="s">
        <v>1265</v>
      </c>
      <c r="U3918" t="s">
        <v>1534</v>
      </c>
      <c r="V3918" t="s">
        <v>350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15568</v>
      </c>
      <c r="C3919">
        <v>69</v>
      </c>
      <c r="D3919">
        <v>86</v>
      </c>
      <c r="E3919">
        <v>89</v>
      </c>
      <c r="F3919">
        <v>511</v>
      </c>
      <c r="G3919" t="s">
        <v>7474</v>
      </c>
      <c r="H3919">
        <v>986</v>
      </c>
      <c r="I3919">
        <v>17314483</v>
      </c>
      <c r="J3919" t="s">
        <v>1269</v>
      </c>
      <c r="K3919" t="s">
        <v>16334</v>
      </c>
      <c r="L3919" t="s">
        <v>16335</v>
      </c>
      <c r="M3919">
        <v>14621</v>
      </c>
      <c r="N3919">
        <v>4073</v>
      </c>
      <c r="O3919" t="s">
        <v>16336</v>
      </c>
      <c r="P3919">
        <v>2</v>
      </c>
      <c r="Q3919" t="s">
        <v>16337</v>
      </c>
      <c r="R3919" t="s">
        <v>16338</v>
      </c>
      <c r="S3919">
        <v>48</v>
      </c>
      <c r="T3919" t="s">
        <v>37</v>
      </c>
      <c r="U3919" t="s">
        <v>38</v>
      </c>
      <c r="V3919" t="s">
        <v>350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16339</v>
      </c>
      <c r="C3920">
        <v>143</v>
      </c>
      <c r="D3920">
        <v>110</v>
      </c>
      <c r="E3920">
        <v>675</v>
      </c>
      <c r="F3920">
        <v>968</v>
      </c>
      <c r="G3920" t="s">
        <v>3405</v>
      </c>
      <c r="H3920">
        <v>16000</v>
      </c>
      <c r="I3920">
        <v>6525762</v>
      </c>
      <c r="J3920" t="s">
        <v>715</v>
      </c>
      <c r="K3920" t="s">
        <v>8432</v>
      </c>
      <c r="L3920" t="s">
        <v>16340</v>
      </c>
      <c r="M3920">
        <v>44339</v>
      </c>
      <c r="N3920">
        <v>19928</v>
      </c>
      <c r="O3920" t="s">
        <v>249</v>
      </c>
      <c r="P3920">
        <v>2</v>
      </c>
      <c r="Q3920" t="s">
        <v>16341</v>
      </c>
      <c r="R3920" t="s">
        <v>16342</v>
      </c>
      <c r="S3920">
        <v>425</v>
      </c>
      <c r="T3920" t="s">
        <v>37</v>
      </c>
      <c r="U3920" t="s">
        <v>38</v>
      </c>
      <c r="V3920" t="s">
        <v>350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8818</v>
      </c>
      <c r="C3921">
        <v>50</v>
      </c>
      <c r="D3921">
        <v>127</v>
      </c>
      <c r="E3921">
        <v>13000</v>
      </c>
      <c r="F3921">
        <v>148</v>
      </c>
      <c r="G3921" t="s">
        <v>13338</v>
      </c>
      <c r="H3921">
        <v>204</v>
      </c>
      <c r="J3921" t="s">
        <v>1861</v>
      </c>
      <c r="K3921" t="s">
        <v>4265</v>
      </c>
      <c r="L3921" t="s">
        <v>16343</v>
      </c>
      <c r="M3921">
        <v>12677</v>
      </c>
      <c r="N3921">
        <v>753</v>
      </c>
      <c r="O3921" t="s">
        <v>16344</v>
      </c>
      <c r="P3921">
        <v>0</v>
      </c>
      <c r="Q3921" t="s">
        <v>16345</v>
      </c>
      <c r="R3921" t="s">
        <v>16346</v>
      </c>
      <c r="S3921">
        <v>89</v>
      </c>
      <c r="T3921" t="s">
        <v>37</v>
      </c>
      <c r="U3921" t="s">
        <v>38</v>
      </c>
      <c r="V3921" t="s">
        <v>13838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13068</v>
      </c>
      <c r="C3922">
        <v>46</v>
      </c>
      <c r="D3922">
        <v>90</v>
      </c>
      <c r="E3922">
        <v>0</v>
      </c>
      <c r="F3922">
        <v>242</v>
      </c>
      <c r="G3922" t="s">
        <v>800</v>
      </c>
      <c r="H3922">
        <v>812</v>
      </c>
      <c r="I3922">
        <v>4613815</v>
      </c>
      <c r="J3922" t="s">
        <v>541</v>
      </c>
      <c r="K3922" t="s">
        <v>2425</v>
      </c>
      <c r="L3922" t="s">
        <v>16347</v>
      </c>
      <c r="M3922">
        <v>19622</v>
      </c>
      <c r="N3922">
        <v>1566</v>
      </c>
      <c r="O3922" t="s">
        <v>16348</v>
      </c>
      <c r="P3922">
        <v>0</v>
      </c>
      <c r="Q3922" t="s">
        <v>16349</v>
      </c>
      <c r="R3922" t="s">
        <v>16350</v>
      </c>
      <c r="S3922">
        <v>58</v>
      </c>
      <c r="T3922" t="s">
        <v>37</v>
      </c>
      <c r="U3922" t="s">
        <v>38</v>
      </c>
      <c r="V3922" t="s">
        <v>350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16351</v>
      </c>
      <c r="C3923">
        <v>51</v>
      </c>
      <c r="D3923">
        <v>110</v>
      </c>
      <c r="E3923">
        <v>99</v>
      </c>
      <c r="F3923">
        <v>960</v>
      </c>
      <c r="G3923" t="s">
        <v>1785</v>
      </c>
      <c r="H3923">
        <v>4000</v>
      </c>
      <c r="I3923">
        <v>4301331</v>
      </c>
      <c r="J3923" t="s">
        <v>1269</v>
      </c>
      <c r="K3923" t="s">
        <v>296</v>
      </c>
      <c r="L3923" t="s">
        <v>16352</v>
      </c>
      <c r="M3923">
        <v>78241</v>
      </c>
      <c r="N3923">
        <v>7921</v>
      </c>
      <c r="O3923" t="s">
        <v>1223</v>
      </c>
      <c r="P3923">
        <v>6</v>
      </c>
      <c r="Q3923" t="s">
        <v>16353</v>
      </c>
      <c r="R3923" t="s">
        <v>16354</v>
      </c>
      <c r="S3923">
        <v>177</v>
      </c>
      <c r="T3923" t="s">
        <v>37</v>
      </c>
      <c r="U3923" t="s">
        <v>38</v>
      </c>
      <c r="V3923" t="s">
        <v>350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10134</v>
      </c>
      <c r="C3924">
        <v>163</v>
      </c>
      <c r="D3924">
        <v>104</v>
      </c>
      <c r="E3924">
        <v>30</v>
      </c>
      <c r="F3924">
        <v>296</v>
      </c>
      <c r="G3924" t="s">
        <v>563</v>
      </c>
      <c r="H3924">
        <v>769</v>
      </c>
      <c r="I3924">
        <v>4046737</v>
      </c>
      <c r="J3924" t="s">
        <v>715</v>
      </c>
      <c r="K3924" t="s">
        <v>11134</v>
      </c>
      <c r="L3924" t="s">
        <v>16355</v>
      </c>
      <c r="M3924">
        <v>67949</v>
      </c>
      <c r="N3924">
        <v>2251</v>
      </c>
      <c r="O3924" t="s">
        <v>12982</v>
      </c>
      <c r="P3924">
        <v>1</v>
      </c>
      <c r="Q3924" t="s">
        <v>16356</v>
      </c>
      <c r="R3924" t="s">
        <v>16357</v>
      </c>
      <c r="S3924">
        <v>390</v>
      </c>
      <c r="T3924" t="s">
        <v>37</v>
      </c>
      <c r="U3924" t="s">
        <v>38</v>
      </c>
      <c r="V3924" t="s">
        <v>350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16358</v>
      </c>
      <c r="C3925">
        <v>52</v>
      </c>
      <c r="D3925">
        <v>96</v>
      </c>
      <c r="E3925">
        <v>2</v>
      </c>
      <c r="F3925">
        <v>0</v>
      </c>
      <c r="G3925" t="s">
        <v>419</v>
      </c>
      <c r="H3925">
        <v>960</v>
      </c>
      <c r="I3925">
        <v>3713002</v>
      </c>
      <c r="J3925" t="s">
        <v>65</v>
      </c>
      <c r="K3925" t="s">
        <v>7415</v>
      </c>
      <c r="L3925" t="s">
        <v>16359</v>
      </c>
      <c r="M3925">
        <v>3611</v>
      </c>
      <c r="N3925">
        <v>972</v>
      </c>
      <c r="O3925" t="s">
        <v>16360</v>
      </c>
      <c r="P3925">
        <v>1</v>
      </c>
      <c r="Q3925" t="s">
        <v>16361</v>
      </c>
      <c r="R3925" t="s">
        <v>16362</v>
      </c>
      <c r="S3925">
        <v>62</v>
      </c>
      <c r="T3925" t="s">
        <v>37</v>
      </c>
      <c r="U3925" t="s">
        <v>38</v>
      </c>
      <c r="V3925" t="s">
        <v>350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431</v>
      </c>
      <c r="C3926">
        <v>40</v>
      </c>
      <c r="D3926">
        <v>110</v>
      </c>
      <c r="E3926">
        <v>0</v>
      </c>
      <c r="F3926">
        <v>237</v>
      </c>
      <c r="G3926" t="s">
        <v>7615</v>
      </c>
      <c r="H3926">
        <v>721</v>
      </c>
      <c r="I3926">
        <v>3468572</v>
      </c>
      <c r="J3926" t="s">
        <v>1473</v>
      </c>
      <c r="K3926" t="s">
        <v>909</v>
      </c>
      <c r="L3926" t="s">
        <v>16363</v>
      </c>
      <c r="M3926">
        <v>10073</v>
      </c>
      <c r="N3926">
        <v>1966</v>
      </c>
      <c r="O3926" t="s">
        <v>15936</v>
      </c>
      <c r="P3926">
        <v>0</v>
      </c>
      <c r="Q3926" t="s">
        <v>16364</v>
      </c>
      <c r="R3926" t="s">
        <v>16365</v>
      </c>
      <c r="S3926">
        <v>78</v>
      </c>
      <c r="T3926" t="s">
        <v>37</v>
      </c>
      <c r="U3926" t="s">
        <v>38</v>
      </c>
      <c r="V3926" t="s">
        <v>350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9010</v>
      </c>
      <c r="C3927">
        <v>50</v>
      </c>
      <c r="D3927">
        <v>84</v>
      </c>
      <c r="E3927">
        <v>378</v>
      </c>
      <c r="F3927">
        <v>611</v>
      </c>
      <c r="G3927" t="s">
        <v>260</v>
      </c>
      <c r="H3927">
        <v>925</v>
      </c>
      <c r="I3927">
        <v>2892582</v>
      </c>
      <c r="J3927" t="s">
        <v>809</v>
      </c>
      <c r="K3927" t="s">
        <v>878</v>
      </c>
      <c r="L3927" t="s">
        <v>16366</v>
      </c>
      <c r="M3927">
        <v>22697</v>
      </c>
      <c r="N3927">
        <v>3559</v>
      </c>
      <c r="O3927" t="s">
        <v>1157</v>
      </c>
      <c r="P3927">
        <v>0</v>
      </c>
      <c r="Q3927" t="s">
        <v>16367</v>
      </c>
      <c r="R3927" t="s">
        <v>16368</v>
      </c>
      <c r="S3927">
        <v>202</v>
      </c>
      <c r="T3927" t="s">
        <v>37</v>
      </c>
      <c r="U3927" t="s">
        <v>38</v>
      </c>
      <c r="V3927" t="s">
        <v>350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16369</v>
      </c>
      <c r="C3928">
        <v>45</v>
      </c>
      <c r="D3928">
        <v>94</v>
      </c>
      <c r="E3928">
        <v>24</v>
      </c>
      <c r="F3928">
        <v>545</v>
      </c>
      <c r="G3928" t="s">
        <v>3573</v>
      </c>
      <c r="H3928">
        <v>834</v>
      </c>
      <c r="I3928">
        <v>2800000</v>
      </c>
      <c r="J3928" t="s">
        <v>809</v>
      </c>
      <c r="K3928" t="s">
        <v>827</v>
      </c>
      <c r="L3928" t="s">
        <v>16370</v>
      </c>
      <c r="M3928">
        <v>4377</v>
      </c>
      <c r="N3928">
        <v>2662</v>
      </c>
      <c r="O3928" t="s">
        <v>4609</v>
      </c>
      <c r="P3928">
        <v>3</v>
      </c>
      <c r="Q3928" t="s">
        <v>16371</v>
      </c>
      <c r="R3928" t="s">
        <v>16372</v>
      </c>
      <c r="S3928">
        <v>85</v>
      </c>
      <c r="T3928" t="s">
        <v>37</v>
      </c>
      <c r="U3928" t="s">
        <v>38</v>
      </c>
      <c r="V3928" t="s">
        <v>350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2209</v>
      </c>
      <c r="C3929">
        <v>121</v>
      </c>
      <c r="D3929">
        <v>93</v>
      </c>
      <c r="E3929">
        <v>131</v>
      </c>
      <c r="F3929">
        <v>90</v>
      </c>
      <c r="G3929" t="s">
        <v>16373</v>
      </c>
      <c r="H3929">
        <v>497</v>
      </c>
      <c r="I3929">
        <v>2426851</v>
      </c>
      <c r="J3929" t="s">
        <v>2020</v>
      </c>
      <c r="K3929" t="s">
        <v>1522</v>
      </c>
      <c r="L3929" t="s">
        <v>16374</v>
      </c>
      <c r="M3929">
        <v>16224</v>
      </c>
      <c r="N3929">
        <v>776</v>
      </c>
      <c r="O3929" t="s">
        <v>5871</v>
      </c>
      <c r="P3929">
        <v>1</v>
      </c>
      <c r="Q3929" t="s">
        <v>16375</v>
      </c>
      <c r="R3929" t="s">
        <v>16376</v>
      </c>
      <c r="S3929">
        <v>76</v>
      </c>
      <c r="T3929" t="s">
        <v>37</v>
      </c>
      <c r="U3929" t="s">
        <v>38</v>
      </c>
      <c r="V3929" t="s">
        <v>350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16377</v>
      </c>
      <c r="C3930">
        <v>114</v>
      </c>
      <c r="D3930">
        <v>96</v>
      </c>
      <c r="E3930">
        <v>101</v>
      </c>
      <c r="F3930">
        <v>71</v>
      </c>
      <c r="G3930" t="s">
        <v>1391</v>
      </c>
      <c r="H3930">
        <v>730</v>
      </c>
      <c r="I3930">
        <v>1325073</v>
      </c>
      <c r="J3930" t="s">
        <v>1188</v>
      </c>
      <c r="K3930" t="s">
        <v>478</v>
      </c>
      <c r="L3930" t="s">
        <v>16378</v>
      </c>
      <c r="M3930">
        <v>18762</v>
      </c>
      <c r="N3930">
        <v>1208</v>
      </c>
      <c r="O3930" t="s">
        <v>777</v>
      </c>
      <c r="P3930">
        <v>0</v>
      </c>
      <c r="Q3930" t="s">
        <v>16379</v>
      </c>
      <c r="R3930" t="s">
        <v>16380</v>
      </c>
      <c r="S3930">
        <v>91</v>
      </c>
      <c r="T3930" t="s">
        <v>37</v>
      </c>
      <c r="U3930" t="s">
        <v>38</v>
      </c>
      <c r="V3930" t="s">
        <v>350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4920</v>
      </c>
      <c r="C3931">
        <v>270</v>
      </c>
      <c r="D3931">
        <v>88</v>
      </c>
      <c r="E3931">
        <v>0</v>
      </c>
      <c r="F3931">
        <v>939</v>
      </c>
      <c r="G3931" t="s">
        <v>1095</v>
      </c>
      <c r="H3931">
        <v>1000</v>
      </c>
      <c r="J3931" t="s">
        <v>16381</v>
      </c>
      <c r="K3931" t="s">
        <v>16382</v>
      </c>
      <c r="L3931" t="s">
        <v>16383</v>
      </c>
      <c r="M3931">
        <v>53342</v>
      </c>
      <c r="N3931">
        <v>4777</v>
      </c>
      <c r="O3931" t="s">
        <v>600</v>
      </c>
      <c r="P3931">
        <v>0</v>
      </c>
      <c r="Q3931" t="s">
        <v>16384</v>
      </c>
      <c r="R3931" t="s">
        <v>16385</v>
      </c>
      <c r="S3931">
        <v>287</v>
      </c>
      <c r="T3931" t="s">
        <v>37</v>
      </c>
      <c r="U3931" t="s">
        <v>38</v>
      </c>
      <c r="V3931" t="s">
        <v>350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16386</v>
      </c>
      <c r="C3932">
        <v>116</v>
      </c>
      <c r="D3932">
        <v>101</v>
      </c>
      <c r="E3932">
        <v>21</v>
      </c>
      <c r="F3932">
        <v>161</v>
      </c>
      <c r="G3932" t="s">
        <v>13957</v>
      </c>
      <c r="H3932">
        <v>420</v>
      </c>
      <c r="I3932">
        <v>864959</v>
      </c>
      <c r="J3932" t="s">
        <v>125</v>
      </c>
      <c r="K3932" t="s">
        <v>16387</v>
      </c>
      <c r="L3932" t="s">
        <v>16388</v>
      </c>
      <c r="M3932">
        <v>20275</v>
      </c>
      <c r="N3932">
        <v>1215</v>
      </c>
      <c r="O3932" t="s">
        <v>16389</v>
      </c>
      <c r="P3932">
        <v>0</v>
      </c>
      <c r="Q3932" t="s">
        <v>16390</v>
      </c>
      <c r="R3932" t="s">
        <v>16391</v>
      </c>
      <c r="S3932">
        <v>151</v>
      </c>
      <c r="T3932" t="s">
        <v>37</v>
      </c>
      <c r="U3932" t="s">
        <v>56</v>
      </c>
      <c r="V3932" t="s">
        <v>84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16392</v>
      </c>
      <c r="C3933">
        <v>115</v>
      </c>
      <c r="D3933">
        <v>102</v>
      </c>
      <c r="E3933">
        <v>330</v>
      </c>
      <c r="F3933">
        <v>0</v>
      </c>
      <c r="G3933" t="s">
        <v>16393</v>
      </c>
      <c r="H3933">
        <v>48</v>
      </c>
      <c r="I3933">
        <v>2601847</v>
      </c>
      <c r="J3933" t="s">
        <v>1854</v>
      </c>
      <c r="K3933" t="s">
        <v>16394</v>
      </c>
      <c r="L3933" t="s">
        <v>16395</v>
      </c>
      <c r="M3933">
        <v>22457</v>
      </c>
      <c r="N3933">
        <v>48</v>
      </c>
      <c r="O3933" t="s">
        <v>16396</v>
      </c>
      <c r="P3933">
        <v>0</v>
      </c>
      <c r="Q3933" t="s">
        <v>16397</v>
      </c>
      <c r="R3933" t="s">
        <v>16398</v>
      </c>
      <c r="S3933">
        <v>69</v>
      </c>
      <c r="T3933" t="s">
        <v>11702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16399</v>
      </c>
      <c r="C3934">
        <v>15</v>
      </c>
      <c r="D3934">
        <v>87</v>
      </c>
      <c r="E3934">
        <v>101</v>
      </c>
      <c r="F3934">
        <v>324</v>
      </c>
      <c r="G3934" t="s">
        <v>16400</v>
      </c>
      <c r="H3934">
        <v>721</v>
      </c>
      <c r="I3934">
        <v>800000</v>
      </c>
      <c r="J3934" t="s">
        <v>125</v>
      </c>
      <c r="K3934" t="s">
        <v>15004</v>
      </c>
      <c r="L3934" t="s">
        <v>16401</v>
      </c>
      <c r="M3934">
        <v>2308</v>
      </c>
      <c r="N3934">
        <v>1700</v>
      </c>
      <c r="O3934" t="s">
        <v>12752</v>
      </c>
      <c r="P3934">
        <v>0</v>
      </c>
      <c r="Q3934" t="s">
        <v>16402</v>
      </c>
      <c r="R3934" t="s">
        <v>16403</v>
      </c>
      <c r="S3934">
        <v>35</v>
      </c>
      <c r="T3934" t="s">
        <v>37</v>
      </c>
      <c r="U3934" t="s">
        <v>38</v>
      </c>
      <c r="V3934" t="s">
        <v>350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16404</v>
      </c>
      <c r="C3935">
        <v>122</v>
      </c>
      <c r="D3935">
        <v>83</v>
      </c>
      <c r="E3935">
        <v>19</v>
      </c>
      <c r="F3935">
        <v>322</v>
      </c>
      <c r="G3935" t="s">
        <v>4999</v>
      </c>
      <c r="H3935">
        <v>947</v>
      </c>
      <c r="I3935">
        <v>1429260</v>
      </c>
      <c r="J3935" t="s">
        <v>151</v>
      </c>
      <c r="K3935" t="s">
        <v>1095</v>
      </c>
      <c r="L3935" t="s">
        <v>16405</v>
      </c>
      <c r="M3935">
        <v>45293</v>
      </c>
      <c r="N3935">
        <v>2353</v>
      </c>
      <c r="O3935" t="s">
        <v>3132</v>
      </c>
      <c r="P3935">
        <v>1</v>
      </c>
      <c r="Q3935" t="s">
        <v>16406</v>
      </c>
      <c r="R3935" t="s">
        <v>16407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16408</v>
      </c>
      <c r="C3936">
        <v>35</v>
      </c>
      <c r="D3936">
        <v>103</v>
      </c>
      <c r="E3936">
        <v>5</v>
      </c>
      <c r="F3936">
        <v>842</v>
      </c>
      <c r="G3936" t="s">
        <v>7413</v>
      </c>
      <c r="H3936">
        <v>1000</v>
      </c>
      <c r="J3936" t="s">
        <v>1861</v>
      </c>
      <c r="K3936" t="s">
        <v>252</v>
      </c>
      <c r="L3936" t="s">
        <v>16409</v>
      </c>
      <c r="M3936">
        <v>4091</v>
      </c>
      <c r="N3936">
        <v>3408</v>
      </c>
      <c r="O3936" t="s">
        <v>16410</v>
      </c>
      <c r="P3936">
        <v>0</v>
      </c>
      <c r="Q3936" t="s">
        <v>16411</v>
      </c>
      <c r="R3936" t="s">
        <v>16412</v>
      </c>
      <c r="S3936">
        <v>20</v>
      </c>
      <c r="T3936" t="s">
        <v>37</v>
      </c>
      <c r="U3936" t="s">
        <v>38</v>
      </c>
      <c r="V3936" t="s">
        <v>350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16413</v>
      </c>
      <c r="C3937">
        <v>41</v>
      </c>
      <c r="D3937">
        <v>99</v>
      </c>
      <c r="E3937">
        <v>60</v>
      </c>
      <c r="F3937">
        <v>444</v>
      </c>
      <c r="G3937" t="s">
        <v>2411</v>
      </c>
      <c r="H3937">
        <v>979</v>
      </c>
      <c r="I3937">
        <v>562059</v>
      </c>
      <c r="J3937" t="s">
        <v>1861</v>
      </c>
      <c r="K3937" t="s">
        <v>801</v>
      </c>
      <c r="L3937" t="s">
        <v>16414</v>
      </c>
      <c r="M3937">
        <v>8535</v>
      </c>
      <c r="N3937">
        <v>3130</v>
      </c>
      <c r="O3937" t="s">
        <v>7233</v>
      </c>
      <c r="P3937">
        <v>4</v>
      </c>
      <c r="Q3937" t="s">
        <v>16415</v>
      </c>
      <c r="R3937" t="s">
        <v>16416</v>
      </c>
      <c r="S3937">
        <v>113</v>
      </c>
      <c r="T3937" t="s">
        <v>37</v>
      </c>
      <c r="U3937" t="s">
        <v>38</v>
      </c>
      <c r="V3937" t="s">
        <v>350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16245</v>
      </c>
      <c r="C3938">
        <v>31</v>
      </c>
      <c r="D3938">
        <v>106</v>
      </c>
      <c r="E3938">
        <v>81</v>
      </c>
      <c r="F3938">
        <v>687</v>
      </c>
      <c r="G3938" t="s">
        <v>1849</v>
      </c>
      <c r="H3938">
        <v>2000</v>
      </c>
      <c r="I3938">
        <v>399793</v>
      </c>
      <c r="J3938" t="s">
        <v>1473</v>
      </c>
      <c r="K3938" t="s">
        <v>257</v>
      </c>
      <c r="L3938" t="s">
        <v>16417</v>
      </c>
      <c r="M3938">
        <v>2877</v>
      </c>
      <c r="N3938">
        <v>4343</v>
      </c>
      <c r="O3938" t="s">
        <v>4002</v>
      </c>
      <c r="P3938">
        <v>0</v>
      </c>
      <c r="Q3938" t="s">
        <v>16418</v>
      </c>
      <c r="R3938" t="s">
        <v>16419</v>
      </c>
      <c r="S3938">
        <v>70</v>
      </c>
      <c r="T3938" t="s">
        <v>37</v>
      </c>
      <c r="U3938" t="s">
        <v>38</v>
      </c>
      <c r="V3938" t="s">
        <v>350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16420</v>
      </c>
      <c r="C3939">
        <v>332</v>
      </c>
      <c r="D3939">
        <v>115</v>
      </c>
      <c r="E3939">
        <v>227</v>
      </c>
      <c r="F3939">
        <v>226</v>
      </c>
      <c r="G3939" t="s">
        <v>16420</v>
      </c>
      <c r="H3939">
        <v>690</v>
      </c>
      <c r="J3939" t="s">
        <v>3110</v>
      </c>
      <c r="K3939" t="s">
        <v>2671</v>
      </c>
      <c r="L3939" t="s">
        <v>16421</v>
      </c>
      <c r="M3939">
        <v>29440</v>
      </c>
      <c r="N3939">
        <v>1298</v>
      </c>
      <c r="O3939" t="s">
        <v>2604</v>
      </c>
      <c r="P3939">
        <v>0</v>
      </c>
      <c r="Q3939" t="s">
        <v>16422</v>
      </c>
      <c r="R3939" t="s">
        <v>16423</v>
      </c>
      <c r="S3939">
        <v>110</v>
      </c>
      <c r="T3939" t="s">
        <v>726</v>
      </c>
      <c r="U3939" t="s">
        <v>727</v>
      </c>
      <c r="V3939" t="s">
        <v>2616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3204</v>
      </c>
      <c r="C3940">
        <v>232</v>
      </c>
      <c r="D3940">
        <v>117</v>
      </c>
      <c r="E3940">
        <v>234</v>
      </c>
      <c r="F3940">
        <v>221</v>
      </c>
      <c r="G3940" t="s">
        <v>280</v>
      </c>
      <c r="H3940">
        <v>12000</v>
      </c>
      <c r="I3940">
        <v>371897</v>
      </c>
      <c r="J3940" t="s">
        <v>1473</v>
      </c>
      <c r="K3940" t="s">
        <v>405</v>
      </c>
      <c r="L3940" t="s">
        <v>16424</v>
      </c>
      <c r="M3940">
        <v>36494</v>
      </c>
      <c r="N3940">
        <v>13607</v>
      </c>
      <c r="O3940" t="s">
        <v>16425</v>
      </c>
      <c r="P3940">
        <v>2</v>
      </c>
      <c r="Q3940" t="s">
        <v>16426</v>
      </c>
      <c r="R3940" t="s">
        <v>16427</v>
      </c>
      <c r="S3940">
        <v>118</v>
      </c>
      <c r="T3940" t="s">
        <v>37</v>
      </c>
      <c r="U3940" t="s">
        <v>38</v>
      </c>
      <c r="V3940" t="s">
        <v>350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16428</v>
      </c>
      <c r="C3941">
        <v>43</v>
      </c>
      <c r="D3941">
        <v>99</v>
      </c>
      <c r="E3941">
        <v>13</v>
      </c>
      <c r="F3941">
        <v>159</v>
      </c>
      <c r="G3941" t="s">
        <v>10875</v>
      </c>
      <c r="H3941">
        <v>419</v>
      </c>
      <c r="I3941">
        <v>302204</v>
      </c>
      <c r="J3941" t="s">
        <v>2048</v>
      </c>
      <c r="K3941" t="s">
        <v>15034</v>
      </c>
      <c r="L3941" t="s">
        <v>16429</v>
      </c>
      <c r="M3941">
        <v>6705</v>
      </c>
      <c r="N3941">
        <v>975</v>
      </c>
      <c r="O3941" t="s">
        <v>642</v>
      </c>
      <c r="P3941">
        <v>3</v>
      </c>
      <c r="Q3941" t="s">
        <v>16430</v>
      </c>
      <c r="R3941" t="s">
        <v>16431</v>
      </c>
      <c r="S3941">
        <v>53</v>
      </c>
      <c r="T3941" t="s">
        <v>37</v>
      </c>
      <c r="U3941" t="s">
        <v>56</v>
      </c>
      <c r="V3941" t="s">
        <v>84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997</v>
      </c>
      <c r="C3942">
        <v>68</v>
      </c>
      <c r="D3942">
        <v>102</v>
      </c>
      <c r="E3942">
        <v>212</v>
      </c>
      <c r="F3942">
        <v>195</v>
      </c>
      <c r="G3942" t="s">
        <v>12301</v>
      </c>
      <c r="H3942">
        <v>10000</v>
      </c>
      <c r="I3942">
        <v>354704</v>
      </c>
      <c r="J3942" t="s">
        <v>4434</v>
      </c>
      <c r="K3942" t="s">
        <v>1278</v>
      </c>
      <c r="L3942" t="s">
        <v>16432</v>
      </c>
      <c r="M3942">
        <v>2705</v>
      </c>
      <c r="N3942">
        <v>11083</v>
      </c>
      <c r="O3942" t="s">
        <v>16433</v>
      </c>
      <c r="P3942">
        <v>0</v>
      </c>
      <c r="Q3942" t="s">
        <v>16434</v>
      </c>
      <c r="R3942" t="s">
        <v>16435</v>
      </c>
      <c r="S3942">
        <v>38</v>
      </c>
      <c r="T3942" t="s">
        <v>37</v>
      </c>
      <c r="U3942" t="s">
        <v>38</v>
      </c>
      <c r="V3942" t="s">
        <v>350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16436</v>
      </c>
      <c r="C3943">
        <v>51</v>
      </c>
      <c r="D3943">
        <v>85</v>
      </c>
      <c r="E3943">
        <v>0</v>
      </c>
      <c r="F3943">
        <v>209</v>
      </c>
      <c r="G3943" t="s">
        <v>16437</v>
      </c>
      <c r="H3943">
        <v>945</v>
      </c>
      <c r="I3943">
        <v>265107</v>
      </c>
      <c r="J3943" t="s">
        <v>16438</v>
      </c>
      <c r="K3943" t="s">
        <v>5106</v>
      </c>
      <c r="L3943" t="s">
        <v>16439</v>
      </c>
      <c r="M3943">
        <v>4617</v>
      </c>
      <c r="N3943">
        <v>2282</v>
      </c>
      <c r="O3943" t="s">
        <v>16440</v>
      </c>
      <c r="P3943">
        <v>1</v>
      </c>
      <c r="Q3943" t="s">
        <v>16441</v>
      </c>
      <c r="R3943" t="s">
        <v>16442</v>
      </c>
      <c r="S3943">
        <v>93</v>
      </c>
      <c r="T3943" t="s">
        <v>37</v>
      </c>
      <c r="U3943" t="s">
        <v>243</v>
      </c>
      <c r="V3943" t="s">
        <v>3399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7091</v>
      </c>
      <c r="C3944">
        <v>33</v>
      </c>
      <c r="D3944">
        <v>86</v>
      </c>
      <c r="E3944">
        <v>8</v>
      </c>
      <c r="F3944">
        <v>428</v>
      </c>
      <c r="G3944" t="s">
        <v>1409</v>
      </c>
      <c r="H3944">
        <v>759</v>
      </c>
      <c r="I3944">
        <v>185577</v>
      </c>
      <c r="J3944" t="s">
        <v>809</v>
      </c>
      <c r="K3944" t="s">
        <v>378</v>
      </c>
      <c r="L3944" t="s">
        <v>16443</v>
      </c>
      <c r="M3944">
        <v>2133</v>
      </c>
      <c r="N3944">
        <v>2805</v>
      </c>
      <c r="O3944" t="s">
        <v>6778</v>
      </c>
      <c r="P3944">
        <v>1</v>
      </c>
      <c r="Q3944" t="s">
        <v>16444</v>
      </c>
      <c r="R3944" t="s">
        <v>16445</v>
      </c>
      <c r="S3944">
        <v>31</v>
      </c>
      <c r="T3944" t="s">
        <v>37</v>
      </c>
      <c r="U3944" t="s">
        <v>56</v>
      </c>
      <c r="V3944" t="s">
        <v>350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16446</v>
      </c>
      <c r="C3945">
        <v>26</v>
      </c>
      <c r="D3945">
        <v>120</v>
      </c>
      <c r="E3945">
        <v>45</v>
      </c>
      <c r="F3945">
        <v>69</v>
      </c>
      <c r="G3945" t="s">
        <v>16447</v>
      </c>
      <c r="H3945">
        <v>623</v>
      </c>
      <c r="I3945">
        <v>100412</v>
      </c>
      <c r="J3945" t="s">
        <v>1473</v>
      </c>
      <c r="K3945" t="s">
        <v>16448</v>
      </c>
      <c r="L3945" t="s">
        <v>16449</v>
      </c>
      <c r="M3945">
        <v>2112</v>
      </c>
      <c r="N3945">
        <v>824</v>
      </c>
      <c r="O3945" t="s">
        <v>16450</v>
      </c>
      <c r="P3945">
        <v>0</v>
      </c>
      <c r="R3945" t="s">
        <v>16451</v>
      </c>
      <c r="S3945">
        <v>7</v>
      </c>
      <c r="T3945" t="s">
        <v>6517</v>
      </c>
      <c r="U3945" t="s">
        <v>1303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12934</v>
      </c>
      <c r="C3946">
        <v>109</v>
      </c>
      <c r="D3946">
        <v>106</v>
      </c>
      <c r="E3946">
        <v>0</v>
      </c>
      <c r="F3946">
        <v>67</v>
      </c>
      <c r="G3946" t="s">
        <v>16452</v>
      </c>
      <c r="H3946">
        <v>617</v>
      </c>
      <c r="I3946">
        <v>58214</v>
      </c>
      <c r="J3946" t="s">
        <v>1018</v>
      </c>
      <c r="K3946" t="s">
        <v>730</v>
      </c>
      <c r="L3946" t="s">
        <v>16453</v>
      </c>
      <c r="M3946">
        <v>34224</v>
      </c>
      <c r="N3946">
        <v>916</v>
      </c>
      <c r="O3946" t="s">
        <v>16454</v>
      </c>
      <c r="P3946">
        <v>0</v>
      </c>
      <c r="Q3946" t="s">
        <v>16455</v>
      </c>
      <c r="R3946" t="s">
        <v>16456</v>
      </c>
      <c r="S3946">
        <v>137</v>
      </c>
      <c r="T3946" t="s">
        <v>37</v>
      </c>
      <c r="U3946" t="s">
        <v>38</v>
      </c>
      <c r="V3946" t="s">
        <v>350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1371</v>
      </c>
      <c r="C3947">
        <v>34</v>
      </c>
      <c r="D3947">
        <v>103</v>
      </c>
      <c r="E3947">
        <v>272</v>
      </c>
      <c r="F3947">
        <v>70</v>
      </c>
      <c r="G3947" t="s">
        <v>1372</v>
      </c>
      <c r="H3947">
        <v>736</v>
      </c>
      <c r="I3947">
        <v>75078</v>
      </c>
      <c r="J3947" t="s">
        <v>809</v>
      </c>
      <c r="K3947" t="s">
        <v>911</v>
      </c>
      <c r="L3947" t="s">
        <v>16457</v>
      </c>
      <c r="M3947">
        <v>1398</v>
      </c>
      <c r="N3947">
        <v>1403</v>
      </c>
      <c r="O3947" t="s">
        <v>7639</v>
      </c>
      <c r="P3947">
        <v>4</v>
      </c>
      <c r="Q3947" t="s">
        <v>16458</v>
      </c>
      <c r="R3947" t="s">
        <v>16459</v>
      </c>
      <c r="S3947">
        <v>26</v>
      </c>
      <c r="T3947" t="s">
        <v>37</v>
      </c>
      <c r="U3947" t="s">
        <v>38</v>
      </c>
      <c r="V3947" t="s">
        <v>350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11522</v>
      </c>
      <c r="C3948">
        <v>31</v>
      </c>
      <c r="D3948">
        <v>93</v>
      </c>
      <c r="E3948">
        <v>12</v>
      </c>
      <c r="F3948">
        <v>15</v>
      </c>
      <c r="G3948" t="s">
        <v>16460</v>
      </c>
      <c r="H3948">
        <v>578</v>
      </c>
      <c r="I3948">
        <v>64359</v>
      </c>
      <c r="J3948" t="s">
        <v>816</v>
      </c>
      <c r="K3948" t="s">
        <v>16461</v>
      </c>
      <c r="L3948" t="s">
        <v>16462</v>
      </c>
      <c r="M3948">
        <v>811</v>
      </c>
      <c r="N3948">
        <v>643</v>
      </c>
      <c r="O3948" t="s">
        <v>16463</v>
      </c>
      <c r="P3948">
        <v>1</v>
      </c>
      <c r="Q3948" t="s">
        <v>16464</v>
      </c>
      <c r="R3948" t="s">
        <v>16465</v>
      </c>
      <c r="S3948">
        <v>26</v>
      </c>
      <c r="T3948" t="s">
        <v>37</v>
      </c>
      <c r="U3948" t="s">
        <v>56</v>
      </c>
      <c r="V3948" t="s">
        <v>350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8073</v>
      </c>
      <c r="C3949">
        <v>141</v>
      </c>
      <c r="D3949">
        <v>112</v>
      </c>
      <c r="E3949">
        <v>105</v>
      </c>
      <c r="F3949">
        <v>748</v>
      </c>
      <c r="G3949" t="s">
        <v>145</v>
      </c>
      <c r="H3949">
        <v>18000</v>
      </c>
      <c r="I3949">
        <v>317125</v>
      </c>
      <c r="J3949" t="s">
        <v>151</v>
      </c>
      <c r="K3949" t="s">
        <v>274</v>
      </c>
      <c r="L3949" t="s">
        <v>16466</v>
      </c>
      <c r="M3949">
        <v>23334</v>
      </c>
      <c r="N3949">
        <v>25269</v>
      </c>
      <c r="O3949" t="s">
        <v>551</v>
      </c>
      <c r="P3949">
        <v>0</v>
      </c>
      <c r="Q3949" t="s">
        <v>16467</v>
      </c>
      <c r="R3949" t="s">
        <v>16468</v>
      </c>
      <c r="S3949">
        <v>87</v>
      </c>
      <c r="T3949" t="s">
        <v>37</v>
      </c>
      <c r="U3949" t="s">
        <v>243</v>
      </c>
      <c r="V3949" t="s">
        <v>350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16469</v>
      </c>
      <c r="C3950">
        <v>19</v>
      </c>
      <c r="D3950">
        <v>100</v>
      </c>
      <c r="E3950">
        <v>137</v>
      </c>
      <c r="F3950">
        <v>476</v>
      </c>
      <c r="G3950" t="s">
        <v>16470</v>
      </c>
      <c r="H3950">
        <v>4000</v>
      </c>
      <c r="J3950" t="s">
        <v>715</v>
      </c>
      <c r="K3950" t="s">
        <v>296</v>
      </c>
      <c r="L3950" t="s">
        <v>16471</v>
      </c>
      <c r="M3950">
        <v>1555</v>
      </c>
      <c r="N3950">
        <v>5796</v>
      </c>
      <c r="O3950" t="s">
        <v>9637</v>
      </c>
      <c r="P3950">
        <v>0</v>
      </c>
      <c r="Q3950" t="s">
        <v>16472</v>
      </c>
      <c r="R3950" t="s">
        <v>16473</v>
      </c>
      <c r="S3950">
        <v>40</v>
      </c>
      <c r="T3950" t="s">
        <v>37</v>
      </c>
      <c r="U3950" t="s">
        <v>38</v>
      </c>
      <c r="V3950" t="s">
        <v>350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16474</v>
      </c>
      <c r="C3951">
        <v>64</v>
      </c>
      <c r="D3951">
        <v>113</v>
      </c>
      <c r="E3951">
        <v>58</v>
      </c>
      <c r="F3951">
        <v>9</v>
      </c>
      <c r="G3951" t="s">
        <v>16475</v>
      </c>
      <c r="H3951">
        <v>331</v>
      </c>
      <c r="I3951">
        <v>146402</v>
      </c>
      <c r="J3951" t="s">
        <v>1188</v>
      </c>
      <c r="K3951" t="s">
        <v>15811</v>
      </c>
      <c r="L3951" t="s">
        <v>16476</v>
      </c>
      <c r="M3951">
        <v>9913</v>
      </c>
      <c r="N3951">
        <v>387</v>
      </c>
      <c r="O3951" t="s">
        <v>16477</v>
      </c>
      <c r="P3951">
        <v>1</v>
      </c>
      <c r="Q3951" t="s">
        <v>16478</v>
      </c>
      <c r="R3951" t="s">
        <v>16479</v>
      </c>
      <c r="S3951">
        <v>38</v>
      </c>
      <c r="T3951" t="s">
        <v>1265</v>
      </c>
      <c r="U3951" t="s">
        <v>1534</v>
      </c>
      <c r="V3951" t="s">
        <v>350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16480</v>
      </c>
      <c r="C3952">
        <v>215</v>
      </c>
      <c r="D3952">
        <v>98</v>
      </c>
      <c r="E3952">
        <v>53</v>
      </c>
      <c r="F3952">
        <v>65</v>
      </c>
      <c r="G3952" t="s">
        <v>16481</v>
      </c>
      <c r="H3952">
        <v>530</v>
      </c>
      <c r="I3952">
        <v>18469</v>
      </c>
      <c r="J3952" t="s">
        <v>441</v>
      </c>
      <c r="K3952" t="s">
        <v>16482</v>
      </c>
      <c r="L3952" t="s">
        <v>16483</v>
      </c>
      <c r="M3952">
        <v>34263</v>
      </c>
      <c r="N3952">
        <v>1038</v>
      </c>
      <c r="O3952" t="s">
        <v>12082</v>
      </c>
      <c r="P3952">
        <v>1</v>
      </c>
      <c r="Q3952" t="s">
        <v>16484</v>
      </c>
      <c r="R3952" t="s">
        <v>16485</v>
      </c>
      <c r="S3952">
        <v>141</v>
      </c>
      <c r="T3952" t="s">
        <v>37</v>
      </c>
      <c r="U3952" t="s">
        <v>38</v>
      </c>
      <c r="V3952" t="s">
        <v>350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16486</v>
      </c>
      <c r="H3953">
        <v>254</v>
      </c>
      <c r="J3953" t="s">
        <v>1247</v>
      </c>
      <c r="K3953" t="s">
        <v>16487</v>
      </c>
      <c r="L3953" t="s">
        <v>16488</v>
      </c>
      <c r="M3953">
        <v>7673</v>
      </c>
      <c r="N3953">
        <v>915</v>
      </c>
      <c r="O3953" t="s">
        <v>16489</v>
      </c>
      <c r="P3953">
        <v>1</v>
      </c>
      <c r="Q3953" t="s">
        <v>16490</v>
      </c>
      <c r="R3953" t="s">
        <v>16491</v>
      </c>
      <c r="S3953">
        <v>47</v>
      </c>
      <c r="T3953" t="s">
        <v>37</v>
      </c>
      <c r="U3953" t="s">
        <v>38</v>
      </c>
      <c r="V3953" t="s">
        <v>1257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4517</v>
      </c>
      <c r="C3954">
        <v>12</v>
      </c>
      <c r="D3954">
        <v>92</v>
      </c>
      <c r="E3954">
        <v>19</v>
      </c>
      <c r="F3954">
        <v>599</v>
      </c>
      <c r="G3954" t="s">
        <v>5109</v>
      </c>
      <c r="H3954">
        <v>18000</v>
      </c>
      <c r="I3954">
        <v>12836</v>
      </c>
      <c r="J3954" t="s">
        <v>760</v>
      </c>
      <c r="K3954" t="s">
        <v>353</v>
      </c>
      <c r="L3954" t="s">
        <v>16492</v>
      </c>
      <c r="M3954">
        <v>1686</v>
      </c>
      <c r="N3954">
        <v>20135</v>
      </c>
      <c r="O3954" t="s">
        <v>3372</v>
      </c>
      <c r="P3954">
        <v>1</v>
      </c>
      <c r="Q3954" t="s">
        <v>16493</v>
      </c>
      <c r="R3954" t="s">
        <v>16494</v>
      </c>
      <c r="S3954">
        <v>28</v>
      </c>
      <c r="T3954" t="s">
        <v>37</v>
      </c>
      <c r="U3954" t="s">
        <v>38</v>
      </c>
      <c r="V3954" t="s">
        <v>350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16495</v>
      </c>
      <c r="C3955">
        <v>70</v>
      </c>
      <c r="D3955">
        <v>106</v>
      </c>
      <c r="E3955">
        <v>19</v>
      </c>
      <c r="F3955">
        <v>9</v>
      </c>
      <c r="G3955" t="s">
        <v>1130</v>
      </c>
      <c r="H3955">
        <v>585</v>
      </c>
      <c r="I3955">
        <v>20262</v>
      </c>
      <c r="J3955" t="s">
        <v>1473</v>
      </c>
      <c r="K3955" t="s">
        <v>12284</v>
      </c>
      <c r="L3955" t="s">
        <v>16496</v>
      </c>
      <c r="M3955">
        <v>1738</v>
      </c>
      <c r="N3955">
        <v>629</v>
      </c>
      <c r="O3955" t="s">
        <v>16497</v>
      </c>
      <c r="P3955">
        <v>2</v>
      </c>
      <c r="Q3955" t="s">
        <v>16498</v>
      </c>
      <c r="R3955" t="s">
        <v>16499</v>
      </c>
      <c r="S3955">
        <v>10</v>
      </c>
      <c r="T3955" t="s">
        <v>12289</v>
      </c>
      <c r="U3955" t="s">
        <v>14627</v>
      </c>
      <c r="V3955" t="s">
        <v>3399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16500</v>
      </c>
      <c r="C3956">
        <v>46</v>
      </c>
      <c r="D3956">
        <v>119</v>
      </c>
      <c r="E3956">
        <v>8</v>
      </c>
      <c r="F3956">
        <v>2000</v>
      </c>
      <c r="G3956" t="s">
        <v>11644</v>
      </c>
      <c r="H3956">
        <v>3000</v>
      </c>
      <c r="J3956" t="s">
        <v>1188</v>
      </c>
      <c r="K3956" t="s">
        <v>5797</v>
      </c>
      <c r="L3956" t="s">
        <v>16501</v>
      </c>
      <c r="M3956">
        <v>3297</v>
      </c>
      <c r="N3956">
        <v>10984</v>
      </c>
      <c r="O3956" t="s">
        <v>697</v>
      </c>
      <c r="P3956">
        <v>4</v>
      </c>
      <c r="Q3956" t="s">
        <v>16502</v>
      </c>
      <c r="R3956" t="s">
        <v>16503</v>
      </c>
      <c r="S3956">
        <v>42</v>
      </c>
      <c r="T3956" t="s">
        <v>37</v>
      </c>
      <c r="U3956" t="s">
        <v>38</v>
      </c>
      <c r="V3956" t="s">
        <v>350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13306</v>
      </c>
      <c r="C3957">
        <v>135</v>
      </c>
      <c r="D3957">
        <v>99</v>
      </c>
      <c r="E3957">
        <v>7</v>
      </c>
      <c r="F3957">
        <v>641</v>
      </c>
      <c r="G3957" t="s">
        <v>12143</v>
      </c>
      <c r="H3957">
        <v>762</v>
      </c>
      <c r="J3957" t="s">
        <v>1449</v>
      </c>
      <c r="K3957" t="s">
        <v>874</v>
      </c>
      <c r="L3957" t="s">
        <v>16504</v>
      </c>
      <c r="M3957">
        <v>22220</v>
      </c>
      <c r="N3957">
        <v>2631</v>
      </c>
      <c r="O3957" t="s">
        <v>485</v>
      </c>
      <c r="P3957">
        <v>1</v>
      </c>
      <c r="Q3957" t="s">
        <v>16505</v>
      </c>
      <c r="R3957" t="s">
        <v>16506</v>
      </c>
      <c r="S3957">
        <v>97</v>
      </c>
      <c r="T3957" t="s">
        <v>37</v>
      </c>
      <c r="U3957" t="s">
        <v>56</v>
      </c>
      <c r="V3957" t="s">
        <v>350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6339</v>
      </c>
      <c r="C3958">
        <v>38</v>
      </c>
      <c r="D3958">
        <v>90</v>
      </c>
      <c r="E3958">
        <v>165</v>
      </c>
      <c r="F3958">
        <v>150</v>
      </c>
      <c r="G3958" t="s">
        <v>16507</v>
      </c>
      <c r="H3958">
        <v>686</v>
      </c>
      <c r="J3958" t="s">
        <v>1269</v>
      </c>
      <c r="K3958" t="s">
        <v>6340</v>
      </c>
      <c r="L3958" t="s">
        <v>16508</v>
      </c>
      <c r="M3958">
        <v>5137</v>
      </c>
      <c r="N3958">
        <v>1298</v>
      </c>
      <c r="O3958" t="s">
        <v>10403</v>
      </c>
      <c r="P3958">
        <v>0</v>
      </c>
      <c r="Q3958" t="s">
        <v>16509</v>
      </c>
      <c r="R3958" t="s">
        <v>16510</v>
      </c>
      <c r="S3958">
        <v>50</v>
      </c>
      <c r="T3958" t="s">
        <v>37</v>
      </c>
      <c r="U3958" t="s">
        <v>182</v>
      </c>
      <c r="V3958" t="s">
        <v>350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16511</v>
      </c>
      <c r="C3959">
        <v>8</v>
      </c>
      <c r="D3959">
        <v>120</v>
      </c>
      <c r="E3959">
        <v>0</v>
      </c>
      <c r="F3959">
        <v>22</v>
      </c>
      <c r="G3959" t="s">
        <v>16512</v>
      </c>
      <c r="H3959">
        <v>114</v>
      </c>
      <c r="J3959" t="s">
        <v>4829</v>
      </c>
      <c r="K3959" t="s">
        <v>6535</v>
      </c>
      <c r="L3959" t="s">
        <v>16513</v>
      </c>
      <c r="M3959">
        <v>2488</v>
      </c>
      <c r="N3959">
        <v>183</v>
      </c>
      <c r="O3959" t="s">
        <v>16514</v>
      </c>
      <c r="P3959">
        <v>0</v>
      </c>
      <c r="Q3959" t="s">
        <v>16515</v>
      </c>
      <c r="R3959" t="s">
        <v>16516</v>
      </c>
      <c r="S3959">
        <v>3</v>
      </c>
      <c r="T3959" t="s">
        <v>3427</v>
      </c>
      <c r="U3959" t="s">
        <v>4956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16517</v>
      </c>
      <c r="C3960">
        <v>34</v>
      </c>
      <c r="D3960">
        <v>168</v>
      </c>
      <c r="E3960">
        <v>0</v>
      </c>
      <c r="F3960">
        <v>69</v>
      </c>
      <c r="G3960" t="s">
        <v>5750</v>
      </c>
      <c r="H3960">
        <v>713</v>
      </c>
      <c r="J3960" t="s">
        <v>16518</v>
      </c>
      <c r="K3960" t="s">
        <v>849</v>
      </c>
      <c r="L3960" t="s">
        <v>16519</v>
      </c>
      <c r="M3960">
        <v>6303</v>
      </c>
      <c r="N3960">
        <v>1541</v>
      </c>
      <c r="O3960" t="s">
        <v>16520</v>
      </c>
      <c r="P3960">
        <v>0</v>
      </c>
      <c r="Q3960" t="s">
        <v>16521</v>
      </c>
      <c r="R3960" t="s">
        <v>16522</v>
      </c>
      <c r="S3960">
        <v>129</v>
      </c>
      <c r="T3960" t="s">
        <v>37</v>
      </c>
      <c r="U3960" t="s">
        <v>38</v>
      </c>
      <c r="V3960" t="s">
        <v>84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16523</v>
      </c>
      <c r="C3961">
        <v>36</v>
      </c>
      <c r="D3961">
        <v>93</v>
      </c>
      <c r="E3961">
        <v>55</v>
      </c>
      <c r="F3961">
        <v>5</v>
      </c>
      <c r="G3961" t="s">
        <v>16524</v>
      </c>
      <c r="H3961">
        <v>223</v>
      </c>
      <c r="I3961">
        <v>4063</v>
      </c>
      <c r="J3961" t="s">
        <v>1429</v>
      </c>
      <c r="K3961" t="s">
        <v>16525</v>
      </c>
      <c r="L3961" t="s">
        <v>16526</v>
      </c>
      <c r="M3961">
        <v>2086</v>
      </c>
      <c r="N3961">
        <v>242</v>
      </c>
      <c r="O3961" t="s">
        <v>16527</v>
      </c>
      <c r="P3961">
        <v>3</v>
      </c>
      <c r="R3961" t="s">
        <v>16528</v>
      </c>
      <c r="S3961">
        <v>20</v>
      </c>
      <c r="T3961" t="s">
        <v>37</v>
      </c>
      <c r="U3961" t="s">
        <v>182</v>
      </c>
      <c r="V3961" t="s">
        <v>350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424</v>
      </c>
      <c r="B3962" t="s">
        <v>16529</v>
      </c>
      <c r="C3962">
        <v>35</v>
      </c>
      <c r="D3962">
        <v>96</v>
      </c>
      <c r="E3962">
        <v>177</v>
      </c>
      <c r="F3962">
        <v>4</v>
      </c>
      <c r="G3962" t="s">
        <v>16530</v>
      </c>
      <c r="H3962">
        <v>431</v>
      </c>
      <c r="J3962" t="s">
        <v>1469</v>
      </c>
      <c r="K3962" t="s">
        <v>16531</v>
      </c>
      <c r="L3962" t="s">
        <v>16532</v>
      </c>
      <c r="M3962">
        <v>3753</v>
      </c>
      <c r="N3962">
        <v>457</v>
      </c>
      <c r="O3962" t="s">
        <v>16533</v>
      </c>
      <c r="P3962">
        <v>1</v>
      </c>
      <c r="Q3962" t="s">
        <v>16534</v>
      </c>
      <c r="R3962" t="s">
        <v>16535</v>
      </c>
      <c r="S3962">
        <v>53</v>
      </c>
      <c r="T3962" t="s">
        <v>37</v>
      </c>
      <c r="U3962" t="s">
        <v>38</v>
      </c>
      <c r="V3962" t="s">
        <v>13724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16536</v>
      </c>
      <c r="C3963">
        <v>6</v>
      </c>
      <c r="D3963">
        <v>103</v>
      </c>
      <c r="E3963">
        <v>0</v>
      </c>
      <c r="F3963">
        <v>183</v>
      </c>
      <c r="G3963" t="s">
        <v>1089</v>
      </c>
      <c r="H3963">
        <v>650</v>
      </c>
      <c r="J3963" t="s">
        <v>715</v>
      </c>
      <c r="K3963" t="s">
        <v>1125</v>
      </c>
      <c r="L3963" t="s">
        <v>16537</v>
      </c>
      <c r="M3963">
        <v>2727</v>
      </c>
      <c r="N3963">
        <v>1585</v>
      </c>
      <c r="O3963" t="s">
        <v>16538</v>
      </c>
      <c r="P3963">
        <v>5</v>
      </c>
      <c r="Q3963" t="s">
        <v>16539</v>
      </c>
      <c r="R3963" t="s">
        <v>16540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6216</v>
      </c>
      <c r="C3964">
        <v>39</v>
      </c>
      <c r="D3964">
        <v>93</v>
      </c>
      <c r="E3964">
        <v>21</v>
      </c>
      <c r="F3964">
        <v>359</v>
      </c>
      <c r="G3964" t="s">
        <v>16541</v>
      </c>
      <c r="H3964">
        <v>763</v>
      </c>
      <c r="J3964" t="s">
        <v>4189</v>
      </c>
      <c r="K3964" t="s">
        <v>6718</v>
      </c>
      <c r="L3964" t="s">
        <v>16542</v>
      </c>
      <c r="M3964">
        <v>4146</v>
      </c>
      <c r="N3964">
        <v>2651</v>
      </c>
      <c r="O3964" t="s">
        <v>16543</v>
      </c>
      <c r="P3964">
        <v>2</v>
      </c>
      <c r="Q3964" t="s">
        <v>16544</v>
      </c>
      <c r="R3964" t="s">
        <v>16545</v>
      </c>
      <c r="S3964">
        <v>29</v>
      </c>
      <c r="T3964" t="s">
        <v>37</v>
      </c>
      <c r="U3964" t="s">
        <v>38</v>
      </c>
      <c r="V3964" t="s">
        <v>350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16546</v>
      </c>
      <c r="C3965">
        <v>182</v>
      </c>
      <c r="D3965">
        <v>84</v>
      </c>
      <c r="E3965">
        <v>18</v>
      </c>
      <c r="F3965">
        <v>35</v>
      </c>
      <c r="G3965" t="s">
        <v>16547</v>
      </c>
      <c r="H3965">
        <v>399</v>
      </c>
      <c r="J3965" t="s">
        <v>3330</v>
      </c>
      <c r="K3965" t="s">
        <v>16548</v>
      </c>
      <c r="L3965" t="s">
        <v>16549</v>
      </c>
      <c r="M3965">
        <v>27781</v>
      </c>
      <c r="N3965">
        <v>644</v>
      </c>
      <c r="O3965" t="s">
        <v>16550</v>
      </c>
      <c r="P3965">
        <v>1</v>
      </c>
      <c r="Q3965" t="s">
        <v>16551</v>
      </c>
      <c r="R3965" t="s">
        <v>16552</v>
      </c>
      <c r="S3965">
        <v>104</v>
      </c>
      <c r="T3965" t="s">
        <v>37</v>
      </c>
      <c r="U3965" t="s">
        <v>243</v>
      </c>
      <c r="V3965" t="s">
        <v>350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13783</v>
      </c>
      <c r="C3966">
        <v>14</v>
      </c>
      <c r="D3966">
        <v>81</v>
      </c>
      <c r="E3966">
        <v>548</v>
      </c>
      <c r="F3966">
        <v>104</v>
      </c>
      <c r="G3966" t="s">
        <v>16553</v>
      </c>
      <c r="H3966">
        <v>166</v>
      </c>
      <c r="J3966" t="s">
        <v>4189</v>
      </c>
      <c r="K3966" t="s">
        <v>16554</v>
      </c>
      <c r="L3966" t="s">
        <v>16555</v>
      </c>
      <c r="M3966">
        <v>1561</v>
      </c>
      <c r="N3966">
        <v>609</v>
      </c>
      <c r="O3966" t="s">
        <v>16556</v>
      </c>
      <c r="P3966">
        <v>0</v>
      </c>
      <c r="Q3966" t="s">
        <v>16557</v>
      </c>
      <c r="R3966" t="s">
        <v>16558</v>
      </c>
      <c r="S3966">
        <v>21</v>
      </c>
      <c r="T3966" t="s">
        <v>37</v>
      </c>
      <c r="U3966" t="s">
        <v>38</v>
      </c>
      <c r="V3966" t="s">
        <v>350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16559</v>
      </c>
      <c r="C3967">
        <v>3</v>
      </c>
      <c r="D3967">
        <v>84</v>
      </c>
      <c r="E3967">
        <v>4</v>
      </c>
      <c r="F3967">
        <v>271</v>
      </c>
      <c r="G3967" t="s">
        <v>7284</v>
      </c>
      <c r="H3967">
        <v>637</v>
      </c>
      <c r="J3967" t="s">
        <v>816</v>
      </c>
      <c r="K3967" t="s">
        <v>12333</v>
      </c>
      <c r="L3967" t="s">
        <v>16560</v>
      </c>
      <c r="M3967">
        <v>1929</v>
      </c>
      <c r="N3967">
        <v>1932</v>
      </c>
      <c r="O3967" t="s">
        <v>16561</v>
      </c>
      <c r="P3967">
        <v>2</v>
      </c>
      <c r="R3967" t="s">
        <v>16562</v>
      </c>
      <c r="S3967">
        <v>4</v>
      </c>
      <c r="T3967" t="s">
        <v>37</v>
      </c>
      <c r="U3967" t="s">
        <v>38</v>
      </c>
      <c r="V3967" t="s">
        <v>1257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16563</v>
      </c>
      <c r="C3968">
        <v>3</v>
      </c>
      <c r="D3968">
        <v>94</v>
      </c>
      <c r="E3968">
        <v>103</v>
      </c>
      <c r="F3968">
        <v>111</v>
      </c>
      <c r="G3968" t="s">
        <v>14431</v>
      </c>
      <c r="H3968">
        <v>544</v>
      </c>
      <c r="J3968" t="s">
        <v>16564</v>
      </c>
      <c r="K3968" t="s">
        <v>16565</v>
      </c>
      <c r="L3968" t="s">
        <v>16566</v>
      </c>
      <c r="M3968">
        <v>724</v>
      </c>
      <c r="N3968">
        <v>1150</v>
      </c>
      <c r="O3968" t="s">
        <v>16567</v>
      </c>
      <c r="P3968">
        <v>1</v>
      </c>
      <c r="Q3968" t="s">
        <v>16568</v>
      </c>
      <c r="R3968" t="s">
        <v>16569</v>
      </c>
      <c r="S3968">
        <v>15</v>
      </c>
      <c r="T3968" t="s">
        <v>37</v>
      </c>
      <c r="U3968" t="s">
        <v>5930</v>
      </c>
      <c r="V3968" t="s">
        <v>84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1030</v>
      </c>
      <c r="C3969">
        <v>1</v>
      </c>
      <c r="D3969">
        <v>141</v>
      </c>
      <c r="E3969">
        <v>335</v>
      </c>
      <c r="F3969">
        <v>635</v>
      </c>
      <c r="G3969" t="s">
        <v>468</v>
      </c>
      <c r="H3969">
        <v>11000</v>
      </c>
      <c r="J3969" t="s">
        <v>1031</v>
      </c>
      <c r="K3969" t="s">
        <v>283</v>
      </c>
      <c r="L3969" t="s">
        <v>1032</v>
      </c>
      <c r="M3969">
        <v>67</v>
      </c>
      <c r="N3969">
        <v>13391</v>
      </c>
      <c r="O3969" t="s">
        <v>783</v>
      </c>
      <c r="P3969">
        <v>2</v>
      </c>
      <c r="Q3969" t="s">
        <v>10487</v>
      </c>
      <c r="R3969" t="s">
        <v>1033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15037</v>
      </c>
      <c r="C3970">
        <v>62</v>
      </c>
      <c r="D3970">
        <v>120</v>
      </c>
      <c r="E3970">
        <v>160</v>
      </c>
      <c r="F3970">
        <v>94</v>
      </c>
      <c r="G3970" t="s">
        <v>16570</v>
      </c>
      <c r="H3970">
        <v>559</v>
      </c>
      <c r="J3970" t="s">
        <v>3726</v>
      </c>
      <c r="K3970" t="s">
        <v>11796</v>
      </c>
      <c r="L3970" t="s">
        <v>16571</v>
      </c>
      <c r="M3970">
        <v>23713</v>
      </c>
      <c r="N3970">
        <v>1238</v>
      </c>
      <c r="O3970" t="s">
        <v>15108</v>
      </c>
      <c r="P3970">
        <v>0</v>
      </c>
      <c r="Q3970" t="s">
        <v>16572</v>
      </c>
      <c r="R3970" t="s">
        <v>16573</v>
      </c>
      <c r="S3970">
        <v>167</v>
      </c>
      <c r="T3970" t="s">
        <v>37</v>
      </c>
      <c r="U3970" t="s">
        <v>56</v>
      </c>
      <c r="V3970" t="s">
        <v>3822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7931</v>
      </c>
      <c r="C3971">
        <v>161</v>
      </c>
      <c r="D3971">
        <v>121</v>
      </c>
      <c r="E3971">
        <v>0</v>
      </c>
      <c r="F3971">
        <v>682</v>
      </c>
      <c r="G3971" t="s">
        <v>3405</v>
      </c>
      <c r="H3971">
        <v>3000</v>
      </c>
      <c r="J3971" t="s">
        <v>151</v>
      </c>
      <c r="K3971" t="s">
        <v>819</v>
      </c>
      <c r="L3971" t="s">
        <v>16574</v>
      </c>
      <c r="M3971">
        <v>103493</v>
      </c>
      <c r="N3971">
        <v>5987</v>
      </c>
      <c r="O3971" t="s">
        <v>14982</v>
      </c>
      <c r="P3971">
        <v>0</v>
      </c>
      <c r="Q3971" t="s">
        <v>16575</v>
      </c>
      <c r="R3971" t="s">
        <v>16576</v>
      </c>
      <c r="S3971">
        <v>317</v>
      </c>
      <c r="T3971" t="s">
        <v>37</v>
      </c>
      <c r="U3971" t="s">
        <v>38</v>
      </c>
      <c r="V3971" t="s">
        <v>350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16577</v>
      </c>
      <c r="C3972">
        <v>157</v>
      </c>
      <c r="D3972">
        <v>226</v>
      </c>
      <c r="E3972">
        <v>149</v>
      </c>
      <c r="F3972">
        <v>248</v>
      </c>
      <c r="G3972" t="s">
        <v>16578</v>
      </c>
      <c r="H3972">
        <v>503</v>
      </c>
      <c r="I3972">
        <v>198655278</v>
      </c>
      <c r="J3972" t="s">
        <v>939</v>
      </c>
      <c r="K3972" t="s">
        <v>16579</v>
      </c>
      <c r="L3972" t="s">
        <v>16580</v>
      </c>
      <c r="M3972">
        <v>215340</v>
      </c>
      <c r="N3972">
        <v>1862</v>
      </c>
      <c r="O3972" t="s">
        <v>16581</v>
      </c>
      <c r="P3972">
        <v>1</v>
      </c>
      <c r="Q3972" t="s">
        <v>16582</v>
      </c>
      <c r="R3972" t="s">
        <v>16583</v>
      </c>
      <c r="S3972">
        <v>706</v>
      </c>
      <c r="T3972" t="s">
        <v>37</v>
      </c>
      <c r="U3972" t="s">
        <v>38</v>
      </c>
      <c r="V3972" t="s">
        <v>188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16584</v>
      </c>
      <c r="C3973">
        <v>31</v>
      </c>
      <c r="D3973">
        <v>104</v>
      </c>
      <c r="E3973">
        <v>10</v>
      </c>
      <c r="F3973">
        <v>196</v>
      </c>
      <c r="G3973" t="s">
        <v>247</v>
      </c>
      <c r="H3973">
        <v>507</v>
      </c>
      <c r="I3973">
        <v>143653</v>
      </c>
      <c r="J3973" t="s">
        <v>760</v>
      </c>
      <c r="K3973" t="s">
        <v>12502</v>
      </c>
      <c r="L3973" t="s">
        <v>16585</v>
      </c>
      <c r="M3973">
        <v>1177</v>
      </c>
      <c r="N3973">
        <v>1281</v>
      </c>
      <c r="O3973" t="s">
        <v>16586</v>
      </c>
      <c r="P3973">
        <v>0</v>
      </c>
      <c r="Q3973" t="s">
        <v>16587</v>
      </c>
      <c r="R3973" t="s">
        <v>16588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14980</v>
      </c>
      <c r="C3974">
        <v>53</v>
      </c>
      <c r="D3974">
        <v>152</v>
      </c>
      <c r="E3974">
        <v>541</v>
      </c>
      <c r="F3974">
        <v>288</v>
      </c>
      <c r="G3974" t="s">
        <v>16589</v>
      </c>
      <c r="H3974">
        <v>773</v>
      </c>
      <c r="I3974">
        <v>14873</v>
      </c>
      <c r="J3974" t="s">
        <v>16590</v>
      </c>
      <c r="K3974" t="s">
        <v>723</v>
      </c>
      <c r="L3974" t="s">
        <v>16591</v>
      </c>
      <c r="M3974">
        <v>5294</v>
      </c>
      <c r="N3974">
        <v>2888</v>
      </c>
      <c r="O3974" t="s">
        <v>14981</v>
      </c>
      <c r="P3974">
        <v>2</v>
      </c>
      <c r="Q3974" t="s">
        <v>16592</v>
      </c>
      <c r="R3974" t="s">
        <v>16593</v>
      </c>
      <c r="S3974">
        <v>67</v>
      </c>
      <c r="T3974" t="s">
        <v>37</v>
      </c>
      <c r="U3974" t="s">
        <v>38</v>
      </c>
      <c r="V3974" t="s">
        <v>3822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16594</v>
      </c>
      <c r="C3975">
        <v>1</v>
      </c>
      <c r="D3975">
        <v>92</v>
      </c>
      <c r="E3975">
        <v>2</v>
      </c>
      <c r="F3975">
        <v>601</v>
      </c>
      <c r="G3975" t="s">
        <v>3739</v>
      </c>
      <c r="H3975">
        <v>881</v>
      </c>
      <c r="J3975" t="s">
        <v>1473</v>
      </c>
      <c r="K3975" t="s">
        <v>597</v>
      </c>
      <c r="L3975" t="s">
        <v>16595</v>
      </c>
      <c r="M3975">
        <v>257</v>
      </c>
      <c r="N3975">
        <v>3229</v>
      </c>
      <c r="O3975" t="s">
        <v>7427</v>
      </c>
      <c r="P3975">
        <v>3</v>
      </c>
      <c r="Q3975" t="s">
        <v>16596</v>
      </c>
      <c r="R3975" t="s">
        <v>16597</v>
      </c>
      <c r="S3975">
        <v>6</v>
      </c>
      <c r="T3975" t="s">
        <v>37</v>
      </c>
      <c r="U3975" t="s">
        <v>38</v>
      </c>
      <c r="V3975" t="s">
        <v>350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16598</v>
      </c>
      <c r="C3976">
        <v>21</v>
      </c>
      <c r="D3976">
        <v>107</v>
      </c>
      <c r="E3976">
        <v>24</v>
      </c>
      <c r="F3976">
        <v>83</v>
      </c>
      <c r="G3976" t="s">
        <v>16599</v>
      </c>
      <c r="H3976">
        <v>277</v>
      </c>
      <c r="I3976">
        <v>8000000</v>
      </c>
      <c r="J3976" t="s">
        <v>16600</v>
      </c>
      <c r="K3976" t="s">
        <v>16601</v>
      </c>
      <c r="L3976" t="s">
        <v>16602</v>
      </c>
      <c r="M3976">
        <v>3167</v>
      </c>
      <c r="N3976">
        <v>731</v>
      </c>
      <c r="O3976" t="s">
        <v>16603</v>
      </c>
      <c r="P3976">
        <v>0</v>
      </c>
      <c r="Q3976" t="s">
        <v>16604</v>
      </c>
      <c r="R3976" t="s">
        <v>16605</v>
      </c>
      <c r="S3976">
        <v>90</v>
      </c>
      <c r="T3976" t="s">
        <v>37</v>
      </c>
      <c r="U3976" t="s">
        <v>38</v>
      </c>
      <c r="V3976" t="s">
        <v>13724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16606</v>
      </c>
      <c r="C3977">
        <v>246</v>
      </c>
      <c r="D3977">
        <v>97</v>
      </c>
      <c r="E3977">
        <v>69</v>
      </c>
      <c r="F3977">
        <v>106</v>
      </c>
      <c r="G3977" t="s">
        <v>694</v>
      </c>
      <c r="H3977">
        <v>414</v>
      </c>
      <c r="I3977">
        <v>304137</v>
      </c>
      <c r="J3977" t="s">
        <v>6979</v>
      </c>
      <c r="K3977" t="s">
        <v>2977</v>
      </c>
      <c r="L3977" t="s">
        <v>16607</v>
      </c>
      <c r="M3977">
        <v>55982</v>
      </c>
      <c r="N3977">
        <v>1269</v>
      </c>
      <c r="O3977" t="s">
        <v>16608</v>
      </c>
      <c r="P3977">
        <v>0</v>
      </c>
      <c r="Q3977" t="s">
        <v>16609</v>
      </c>
      <c r="R3977" t="s">
        <v>16610</v>
      </c>
      <c r="S3977">
        <v>148</v>
      </c>
      <c r="T3977" t="s">
        <v>37</v>
      </c>
      <c r="U3977" t="s">
        <v>56</v>
      </c>
      <c r="V3977" t="s">
        <v>350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16611</v>
      </c>
      <c r="C3978">
        <v>42</v>
      </c>
      <c r="D3978">
        <v>115</v>
      </c>
      <c r="E3978">
        <v>6</v>
      </c>
      <c r="F3978">
        <v>24</v>
      </c>
      <c r="G3978" t="s">
        <v>16612</v>
      </c>
      <c r="H3978">
        <v>119</v>
      </c>
      <c r="J3978" t="s">
        <v>1473</v>
      </c>
      <c r="K3978" t="s">
        <v>16613</v>
      </c>
      <c r="L3978" t="s">
        <v>16614</v>
      </c>
      <c r="M3978">
        <v>2650</v>
      </c>
      <c r="N3978">
        <v>222</v>
      </c>
      <c r="O3978" t="s">
        <v>16615</v>
      </c>
      <c r="P3978">
        <v>1</v>
      </c>
      <c r="Q3978" t="s">
        <v>16616</v>
      </c>
      <c r="R3978" t="s">
        <v>16617</v>
      </c>
      <c r="S3978">
        <v>35</v>
      </c>
      <c r="T3978" t="s">
        <v>12289</v>
      </c>
      <c r="U3978" t="s">
        <v>14627</v>
      </c>
      <c r="V3978" t="s">
        <v>350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16618</v>
      </c>
      <c r="C3979">
        <v>78</v>
      </c>
      <c r="D3979">
        <v>95</v>
      </c>
      <c r="E3979">
        <v>89</v>
      </c>
      <c r="F3979">
        <v>388</v>
      </c>
      <c r="G3979" t="s">
        <v>6016</v>
      </c>
      <c r="H3979">
        <v>963</v>
      </c>
      <c r="I3979">
        <v>37606</v>
      </c>
      <c r="J3979" t="s">
        <v>6979</v>
      </c>
      <c r="K3979" t="s">
        <v>1346</v>
      </c>
      <c r="L3979" t="s">
        <v>16619</v>
      </c>
      <c r="M3979">
        <v>31836</v>
      </c>
      <c r="N3979">
        <v>2658</v>
      </c>
      <c r="O3979" t="s">
        <v>11513</v>
      </c>
      <c r="P3979">
        <v>0</v>
      </c>
      <c r="Q3979" t="s">
        <v>16620</v>
      </c>
      <c r="R3979" t="s">
        <v>16621</v>
      </c>
      <c r="S3979">
        <v>90</v>
      </c>
      <c r="T3979" t="s">
        <v>37</v>
      </c>
      <c r="U3979" t="s">
        <v>182</v>
      </c>
      <c r="V3979" t="s">
        <v>350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16622</v>
      </c>
      <c r="C3980">
        <v>41</v>
      </c>
      <c r="D3980">
        <v>102</v>
      </c>
      <c r="E3980">
        <v>136</v>
      </c>
      <c r="F3980">
        <v>48</v>
      </c>
      <c r="G3980" t="s">
        <v>16623</v>
      </c>
      <c r="H3980">
        <v>89</v>
      </c>
      <c r="I3980">
        <v>2956000</v>
      </c>
      <c r="J3980" t="s">
        <v>16624</v>
      </c>
      <c r="K3980" t="s">
        <v>16625</v>
      </c>
      <c r="L3980" t="s">
        <v>16626</v>
      </c>
      <c r="M3980">
        <v>3258</v>
      </c>
      <c r="N3980">
        <v>282</v>
      </c>
      <c r="O3980" t="s">
        <v>16627</v>
      </c>
      <c r="P3980">
        <v>0</v>
      </c>
      <c r="Q3980" t="s">
        <v>16628</v>
      </c>
      <c r="R3980" t="s">
        <v>16629</v>
      </c>
      <c r="S3980">
        <v>54</v>
      </c>
      <c r="T3980" t="s">
        <v>37</v>
      </c>
      <c r="U3980" t="s">
        <v>38</v>
      </c>
      <c r="V3980" t="s">
        <v>3822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16630</v>
      </c>
      <c r="C3981">
        <v>61</v>
      </c>
      <c r="D3981">
        <v>99</v>
      </c>
      <c r="E3981">
        <v>29</v>
      </c>
      <c r="F3981">
        <v>64</v>
      </c>
      <c r="G3981" t="s">
        <v>9604</v>
      </c>
      <c r="H3981">
        <v>117</v>
      </c>
      <c r="I3981">
        <v>19959</v>
      </c>
      <c r="J3981" t="s">
        <v>1473</v>
      </c>
      <c r="K3981" t="s">
        <v>16631</v>
      </c>
      <c r="L3981" t="s">
        <v>16632</v>
      </c>
      <c r="M3981">
        <v>3579</v>
      </c>
      <c r="N3981">
        <v>298</v>
      </c>
      <c r="O3981" t="s">
        <v>4410</v>
      </c>
      <c r="P3981">
        <v>2</v>
      </c>
      <c r="Q3981" t="s">
        <v>16633</v>
      </c>
      <c r="R3981" t="s">
        <v>16634</v>
      </c>
      <c r="S3981">
        <v>14</v>
      </c>
      <c r="T3981" t="s">
        <v>37</v>
      </c>
      <c r="U3981" t="s">
        <v>6436</v>
      </c>
      <c r="V3981" t="s">
        <v>350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9667</v>
      </c>
      <c r="C3982">
        <v>112</v>
      </c>
      <c r="D3982">
        <v>109</v>
      </c>
      <c r="E3982">
        <v>13</v>
      </c>
      <c r="F3982">
        <v>480</v>
      </c>
      <c r="G3982" t="s">
        <v>2539</v>
      </c>
      <c r="H3982">
        <v>3000</v>
      </c>
      <c r="I3982">
        <v>2706659</v>
      </c>
      <c r="J3982" t="s">
        <v>1188</v>
      </c>
      <c r="K3982" t="s">
        <v>417</v>
      </c>
      <c r="L3982" t="s">
        <v>16635</v>
      </c>
      <c r="M3982">
        <v>17770</v>
      </c>
      <c r="N3982">
        <v>5977</v>
      </c>
      <c r="O3982" t="s">
        <v>762</v>
      </c>
      <c r="P3982">
        <v>0</v>
      </c>
      <c r="Q3982" t="s">
        <v>16636</v>
      </c>
      <c r="R3982" t="s">
        <v>16637</v>
      </c>
      <c r="S3982">
        <v>172</v>
      </c>
      <c r="T3982" t="s">
        <v>37</v>
      </c>
      <c r="U3982" t="s">
        <v>56</v>
      </c>
      <c r="V3982" t="s">
        <v>350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2914</v>
      </c>
      <c r="C3983">
        <v>349</v>
      </c>
      <c r="D3983">
        <v>113</v>
      </c>
      <c r="E3983">
        <v>174</v>
      </c>
      <c r="F3983">
        <v>767</v>
      </c>
      <c r="G3983" t="s">
        <v>100</v>
      </c>
      <c r="H3983">
        <v>14000</v>
      </c>
      <c r="I3983">
        <v>61094903</v>
      </c>
      <c r="J3983" t="s">
        <v>603</v>
      </c>
      <c r="K3983" t="s">
        <v>158</v>
      </c>
      <c r="L3983" t="s">
        <v>4231</v>
      </c>
      <c r="M3983">
        <v>210548</v>
      </c>
      <c r="N3983">
        <v>17151</v>
      </c>
      <c r="O3983" t="s">
        <v>4232</v>
      </c>
      <c r="P3983">
        <v>3</v>
      </c>
      <c r="Q3983" t="s">
        <v>4233</v>
      </c>
      <c r="R3983" t="s">
        <v>4234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16638</v>
      </c>
      <c r="H3984">
        <v>443</v>
      </c>
      <c r="J3984" t="s">
        <v>9627</v>
      </c>
      <c r="K3984" t="s">
        <v>1195</v>
      </c>
      <c r="L3984" t="s">
        <v>16639</v>
      </c>
      <c r="M3984">
        <v>36265</v>
      </c>
      <c r="N3984">
        <v>2195</v>
      </c>
      <c r="O3984" t="s">
        <v>16640</v>
      </c>
      <c r="P3984">
        <v>5</v>
      </c>
      <c r="Q3984" t="s">
        <v>16641</v>
      </c>
      <c r="R3984" t="s">
        <v>16642</v>
      </c>
      <c r="S3984">
        <v>147</v>
      </c>
      <c r="T3984" t="s">
        <v>37</v>
      </c>
      <c r="U3984" t="s">
        <v>38</v>
      </c>
      <c r="V3984" t="s">
        <v>767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424</v>
      </c>
      <c r="B3985" t="s">
        <v>7599</v>
      </c>
      <c r="C3985">
        <v>88</v>
      </c>
      <c r="D3985">
        <v>113</v>
      </c>
      <c r="E3985">
        <v>154</v>
      </c>
      <c r="F3985">
        <v>77</v>
      </c>
      <c r="G3985" t="s">
        <v>16643</v>
      </c>
      <c r="H3985">
        <v>183</v>
      </c>
      <c r="J3985" t="s">
        <v>1473</v>
      </c>
      <c r="K3985" t="s">
        <v>16644</v>
      </c>
      <c r="L3985" t="s">
        <v>16645</v>
      </c>
      <c r="M3985">
        <v>76616</v>
      </c>
      <c r="N3985">
        <v>465</v>
      </c>
      <c r="O3985" t="s">
        <v>16646</v>
      </c>
      <c r="P3985">
        <v>2</v>
      </c>
      <c r="Q3985" t="s">
        <v>16647</v>
      </c>
      <c r="R3985" t="s">
        <v>16648</v>
      </c>
      <c r="S3985">
        <v>334</v>
      </c>
      <c r="T3985" t="s">
        <v>37</v>
      </c>
      <c r="U3985" t="s">
        <v>38</v>
      </c>
      <c r="V3985" t="s">
        <v>5120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10911</v>
      </c>
      <c r="C3986">
        <v>122</v>
      </c>
      <c r="D3986">
        <v>91</v>
      </c>
      <c r="E3986">
        <v>11</v>
      </c>
      <c r="F3986">
        <v>121</v>
      </c>
      <c r="G3986" t="s">
        <v>136</v>
      </c>
      <c r="H3986">
        <v>1000</v>
      </c>
      <c r="I3986">
        <v>45857453</v>
      </c>
      <c r="J3986" t="s">
        <v>3296</v>
      </c>
      <c r="K3986" t="s">
        <v>107</v>
      </c>
      <c r="L3986" t="s">
        <v>16649</v>
      </c>
      <c r="M3986">
        <v>82232</v>
      </c>
      <c r="N3986">
        <v>2323</v>
      </c>
      <c r="O3986" t="s">
        <v>16650</v>
      </c>
      <c r="P3986">
        <v>3</v>
      </c>
      <c r="Q3986" t="s">
        <v>16651</v>
      </c>
      <c r="R3986" t="s">
        <v>16652</v>
      </c>
      <c r="S3986">
        <v>174</v>
      </c>
      <c r="T3986" t="s">
        <v>37</v>
      </c>
      <c r="U3986" t="s">
        <v>56</v>
      </c>
      <c r="V3986" t="s">
        <v>350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16653</v>
      </c>
      <c r="C3987">
        <v>134</v>
      </c>
      <c r="D3987">
        <v>88</v>
      </c>
      <c r="E3987">
        <v>104</v>
      </c>
      <c r="F3987">
        <v>318</v>
      </c>
      <c r="G3987" t="s">
        <v>16654</v>
      </c>
      <c r="H3987">
        <v>628</v>
      </c>
      <c r="I3987">
        <v>83400000</v>
      </c>
      <c r="J3987" t="s">
        <v>809</v>
      </c>
      <c r="K3987" t="s">
        <v>16655</v>
      </c>
      <c r="L3987" t="s">
        <v>16656</v>
      </c>
      <c r="M3987">
        <v>160281</v>
      </c>
      <c r="N3987">
        <v>2726</v>
      </c>
      <c r="O3987" t="s">
        <v>16657</v>
      </c>
      <c r="P3987">
        <v>0</v>
      </c>
      <c r="Q3987" t="s">
        <v>16658</v>
      </c>
      <c r="R3987" t="s">
        <v>16659</v>
      </c>
      <c r="S3987">
        <v>427</v>
      </c>
      <c r="T3987" t="s">
        <v>37</v>
      </c>
      <c r="U3987" t="s">
        <v>38</v>
      </c>
      <c r="V3987" t="s">
        <v>84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16660</v>
      </c>
      <c r="C3988">
        <v>11</v>
      </c>
      <c r="D3988">
        <v>88</v>
      </c>
      <c r="E3988">
        <v>2</v>
      </c>
      <c r="F3988">
        <v>6</v>
      </c>
      <c r="G3988" t="s">
        <v>1323</v>
      </c>
      <c r="H3988">
        <v>2000</v>
      </c>
      <c r="J3988" t="s">
        <v>59</v>
      </c>
      <c r="K3988" t="s">
        <v>4219</v>
      </c>
      <c r="L3988" t="s">
        <v>16661</v>
      </c>
      <c r="M3988">
        <v>801</v>
      </c>
      <c r="N3988">
        <v>2886</v>
      </c>
      <c r="O3988" t="s">
        <v>16662</v>
      </c>
      <c r="P3988">
        <v>3</v>
      </c>
      <c r="Q3988" t="s">
        <v>16663</v>
      </c>
      <c r="R3988" t="s">
        <v>16664</v>
      </c>
      <c r="S3988">
        <v>14</v>
      </c>
      <c r="T3988" t="s">
        <v>37</v>
      </c>
      <c r="U3988" t="s">
        <v>38</v>
      </c>
      <c r="V3988" t="s">
        <v>350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424</v>
      </c>
      <c r="B3989" t="s">
        <v>1359</v>
      </c>
      <c r="C3989">
        <v>20</v>
      </c>
      <c r="D3989">
        <v>97</v>
      </c>
      <c r="E3989">
        <v>473</v>
      </c>
      <c r="F3989">
        <v>624</v>
      </c>
      <c r="G3989" t="s">
        <v>1669</v>
      </c>
      <c r="H3989">
        <v>826</v>
      </c>
      <c r="I3989">
        <v>27900000</v>
      </c>
      <c r="J3989" t="s">
        <v>1188</v>
      </c>
      <c r="K3989" t="s">
        <v>4168</v>
      </c>
      <c r="L3989" t="s">
        <v>16665</v>
      </c>
      <c r="M3989">
        <v>74626</v>
      </c>
      <c r="N3989">
        <v>3455</v>
      </c>
      <c r="O3989" t="s">
        <v>2763</v>
      </c>
      <c r="P3989">
        <v>1</v>
      </c>
      <c r="Q3989" t="s">
        <v>16666</v>
      </c>
      <c r="R3989" t="s">
        <v>16667</v>
      </c>
      <c r="S3989">
        <v>157</v>
      </c>
      <c r="T3989" t="s">
        <v>37</v>
      </c>
      <c r="U3989" t="s">
        <v>38</v>
      </c>
      <c r="V3989" t="s">
        <v>350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1220</v>
      </c>
      <c r="C3990">
        <v>28</v>
      </c>
      <c r="D3990">
        <v>97</v>
      </c>
      <c r="E3990">
        <v>117</v>
      </c>
      <c r="F3990">
        <v>556</v>
      </c>
      <c r="G3990" t="s">
        <v>1290</v>
      </c>
      <c r="H3990">
        <v>851</v>
      </c>
      <c r="I3990">
        <v>27900000</v>
      </c>
      <c r="J3990" t="s">
        <v>1018</v>
      </c>
      <c r="K3990" t="s">
        <v>449</v>
      </c>
      <c r="L3990" t="s">
        <v>16668</v>
      </c>
      <c r="M3990">
        <v>39508</v>
      </c>
      <c r="N3990">
        <v>3036</v>
      </c>
      <c r="O3990" t="s">
        <v>10868</v>
      </c>
      <c r="P3990">
        <v>2</v>
      </c>
      <c r="Q3990" t="s">
        <v>16669</v>
      </c>
      <c r="R3990" t="s">
        <v>16670</v>
      </c>
      <c r="S3990">
        <v>96</v>
      </c>
      <c r="T3990" t="s">
        <v>37</v>
      </c>
      <c r="U3990" t="s">
        <v>38</v>
      </c>
      <c r="V3990" t="s">
        <v>350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1117</v>
      </c>
      <c r="H3991">
        <v>912</v>
      </c>
      <c r="J3991" t="s">
        <v>3985</v>
      </c>
      <c r="K3991" t="s">
        <v>16671</v>
      </c>
      <c r="L3991" t="s">
        <v>16672</v>
      </c>
      <c r="M3991">
        <v>27418</v>
      </c>
      <c r="N3991">
        <v>4337</v>
      </c>
      <c r="O3991" t="s">
        <v>11169</v>
      </c>
      <c r="P3991">
        <v>2</v>
      </c>
      <c r="Q3991" t="s">
        <v>16673</v>
      </c>
      <c r="R3991" t="s">
        <v>16674</v>
      </c>
      <c r="S3991">
        <v>92</v>
      </c>
      <c r="T3991" t="s">
        <v>37</v>
      </c>
      <c r="U3991" t="s">
        <v>38</v>
      </c>
      <c r="V3991" t="s">
        <v>589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16675</v>
      </c>
      <c r="C3992">
        <v>95</v>
      </c>
      <c r="D3992">
        <v>85</v>
      </c>
      <c r="E3992">
        <v>10</v>
      </c>
      <c r="F3992">
        <v>178</v>
      </c>
      <c r="G3992" t="s">
        <v>2484</v>
      </c>
      <c r="H3992">
        <v>3000</v>
      </c>
      <c r="I3992">
        <v>14000000</v>
      </c>
      <c r="J3992" t="s">
        <v>5852</v>
      </c>
      <c r="K3992" t="s">
        <v>5797</v>
      </c>
      <c r="L3992" t="s">
        <v>16676</v>
      </c>
      <c r="M3992">
        <v>15956</v>
      </c>
      <c r="N3992">
        <v>3617</v>
      </c>
      <c r="O3992" t="s">
        <v>16230</v>
      </c>
      <c r="P3992">
        <v>0</v>
      </c>
      <c r="Q3992" t="s">
        <v>16677</v>
      </c>
      <c r="R3992" t="s">
        <v>16678</v>
      </c>
      <c r="S3992">
        <v>118</v>
      </c>
      <c r="T3992" t="s">
        <v>37</v>
      </c>
      <c r="U3992" t="s">
        <v>38</v>
      </c>
      <c r="V3992" t="s">
        <v>350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14980</v>
      </c>
      <c r="C3993">
        <v>31</v>
      </c>
      <c r="D3993">
        <v>121</v>
      </c>
      <c r="E3993">
        <v>541</v>
      </c>
      <c r="F3993">
        <v>242</v>
      </c>
      <c r="G3993" t="s">
        <v>4591</v>
      </c>
      <c r="H3993">
        <v>575</v>
      </c>
      <c r="J3993" t="s">
        <v>16679</v>
      </c>
      <c r="K3993" t="s">
        <v>16589</v>
      </c>
      <c r="L3993" t="s">
        <v>16680</v>
      </c>
      <c r="M3993">
        <v>6350</v>
      </c>
      <c r="N3993">
        <v>1970</v>
      </c>
      <c r="O3993" t="s">
        <v>14984</v>
      </c>
      <c r="P3993">
        <v>2</v>
      </c>
      <c r="Q3993" t="s">
        <v>16681</v>
      </c>
      <c r="R3993" t="s">
        <v>16682</v>
      </c>
      <c r="S3993">
        <v>62</v>
      </c>
      <c r="T3993" t="s">
        <v>37</v>
      </c>
      <c r="U3993" t="s">
        <v>38</v>
      </c>
      <c r="V3993" t="s">
        <v>350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424</v>
      </c>
      <c r="B3994" t="s">
        <v>16683</v>
      </c>
      <c r="C3994">
        <v>79</v>
      </c>
      <c r="D3994">
        <v>134</v>
      </c>
      <c r="E3994">
        <v>174</v>
      </c>
      <c r="F3994">
        <v>188</v>
      </c>
      <c r="G3994" t="s">
        <v>1526</v>
      </c>
      <c r="H3994">
        <v>255</v>
      </c>
      <c r="J3994" t="s">
        <v>8597</v>
      </c>
      <c r="K3994" t="s">
        <v>16684</v>
      </c>
      <c r="L3994" t="s">
        <v>16685</v>
      </c>
      <c r="M3994">
        <v>19026</v>
      </c>
      <c r="N3994">
        <v>970</v>
      </c>
      <c r="O3994" t="s">
        <v>16686</v>
      </c>
      <c r="P3994">
        <v>1</v>
      </c>
      <c r="Q3994" t="s">
        <v>16687</v>
      </c>
      <c r="R3994" t="s">
        <v>16688</v>
      </c>
      <c r="S3994">
        <v>128</v>
      </c>
      <c r="T3994" t="s">
        <v>37</v>
      </c>
      <c r="U3994" t="s">
        <v>38</v>
      </c>
      <c r="V3994" t="s">
        <v>3822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15037</v>
      </c>
      <c r="C3995">
        <v>25</v>
      </c>
      <c r="D3995">
        <v>149</v>
      </c>
      <c r="E3995">
        <v>160</v>
      </c>
      <c r="F3995">
        <v>75</v>
      </c>
      <c r="G3995" t="s">
        <v>16689</v>
      </c>
      <c r="H3995">
        <v>157</v>
      </c>
      <c r="J3995" t="s">
        <v>1473</v>
      </c>
      <c r="K3995" t="s">
        <v>16690</v>
      </c>
      <c r="L3995" t="s">
        <v>16691</v>
      </c>
      <c r="M3995">
        <v>7071</v>
      </c>
      <c r="N3995">
        <v>646</v>
      </c>
      <c r="O3995" t="s">
        <v>16692</v>
      </c>
      <c r="P3995">
        <v>0</v>
      </c>
      <c r="Q3995" t="s">
        <v>16693</v>
      </c>
      <c r="R3995" t="s">
        <v>16694</v>
      </c>
      <c r="S3995">
        <v>83</v>
      </c>
      <c r="T3995" t="s">
        <v>37</v>
      </c>
      <c r="U3995" t="s">
        <v>38</v>
      </c>
      <c r="V3995" t="s">
        <v>2616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10116</v>
      </c>
      <c r="C3996">
        <v>22</v>
      </c>
      <c r="D3996">
        <v>121</v>
      </c>
      <c r="E3996">
        <v>22</v>
      </c>
      <c r="F3996">
        <v>367</v>
      </c>
      <c r="G3996" t="s">
        <v>1638</v>
      </c>
      <c r="H3996">
        <v>606</v>
      </c>
      <c r="J3996" t="s">
        <v>587</v>
      </c>
      <c r="K3996" t="s">
        <v>8820</v>
      </c>
      <c r="L3996" t="s">
        <v>16695</v>
      </c>
      <c r="M3996">
        <v>5941</v>
      </c>
      <c r="N3996">
        <v>2402</v>
      </c>
      <c r="O3996" t="s">
        <v>2609</v>
      </c>
      <c r="P3996">
        <v>1</v>
      </c>
      <c r="Q3996" t="s">
        <v>16696</v>
      </c>
      <c r="R3996" t="s">
        <v>16697</v>
      </c>
      <c r="S3996">
        <v>74</v>
      </c>
      <c r="T3996" t="s">
        <v>37</v>
      </c>
      <c r="U3996" t="s">
        <v>38</v>
      </c>
      <c r="V3996" t="s">
        <v>2616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8818</v>
      </c>
      <c r="C3997">
        <v>110</v>
      </c>
      <c r="D3997">
        <v>116</v>
      </c>
      <c r="E3997">
        <v>13000</v>
      </c>
      <c r="F3997">
        <v>118</v>
      </c>
      <c r="G3997" t="s">
        <v>6941</v>
      </c>
      <c r="H3997">
        <v>195</v>
      </c>
      <c r="J3997" t="s">
        <v>8199</v>
      </c>
      <c r="K3997" t="s">
        <v>16698</v>
      </c>
      <c r="L3997" t="s">
        <v>16699</v>
      </c>
      <c r="M3997">
        <v>30982</v>
      </c>
      <c r="N3997">
        <v>771</v>
      </c>
      <c r="O3997" t="s">
        <v>16700</v>
      </c>
      <c r="P3997">
        <v>0</v>
      </c>
      <c r="Q3997" t="s">
        <v>16701</v>
      </c>
      <c r="R3997" t="s">
        <v>16702</v>
      </c>
      <c r="S3997">
        <v>199</v>
      </c>
      <c r="T3997" t="s">
        <v>37</v>
      </c>
      <c r="U3997" t="s">
        <v>56</v>
      </c>
      <c r="V3997" t="s">
        <v>350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16703</v>
      </c>
      <c r="C3998">
        <v>425</v>
      </c>
      <c r="D3998">
        <v>92</v>
      </c>
      <c r="E3998">
        <v>22</v>
      </c>
      <c r="F3998">
        <v>159</v>
      </c>
      <c r="G3998" t="s">
        <v>16704</v>
      </c>
      <c r="H3998">
        <v>648</v>
      </c>
      <c r="I3998">
        <v>25138292</v>
      </c>
      <c r="J3998" t="s">
        <v>2889</v>
      </c>
      <c r="K3998" t="s">
        <v>5738</v>
      </c>
      <c r="L3998" t="s">
        <v>16705</v>
      </c>
      <c r="M3998">
        <v>66483</v>
      </c>
      <c r="N3998">
        <v>1122</v>
      </c>
      <c r="O3998" t="s">
        <v>642</v>
      </c>
      <c r="P3998">
        <v>0</v>
      </c>
      <c r="Q3998" t="s">
        <v>16706</v>
      </c>
      <c r="R3998" t="s">
        <v>16707</v>
      </c>
      <c r="S3998">
        <v>452</v>
      </c>
      <c r="T3998" t="s">
        <v>37</v>
      </c>
      <c r="U3998" t="s">
        <v>38</v>
      </c>
      <c r="V3998" t="s">
        <v>350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16708</v>
      </c>
      <c r="C3999">
        <v>19</v>
      </c>
      <c r="D3999">
        <v>93</v>
      </c>
      <c r="E3999">
        <v>0</v>
      </c>
      <c r="F3999">
        <v>78</v>
      </c>
      <c r="G3999" t="s">
        <v>16709</v>
      </c>
      <c r="H3999">
        <v>625</v>
      </c>
      <c r="I3999">
        <v>10305534</v>
      </c>
      <c r="J3999" t="s">
        <v>809</v>
      </c>
      <c r="K3999" t="s">
        <v>16710</v>
      </c>
      <c r="L3999" t="s">
        <v>16711</v>
      </c>
      <c r="M3999">
        <v>1721</v>
      </c>
      <c r="N3999">
        <v>987</v>
      </c>
      <c r="O3999" t="s">
        <v>16712</v>
      </c>
      <c r="P3999">
        <v>2</v>
      </c>
      <c r="Q3999" t="s">
        <v>16713</v>
      </c>
      <c r="R3999" t="s">
        <v>16714</v>
      </c>
      <c r="S3999">
        <v>38</v>
      </c>
      <c r="T3999" t="s">
        <v>37</v>
      </c>
      <c r="U3999" t="s">
        <v>38</v>
      </c>
      <c r="V3999" t="s">
        <v>350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16536</v>
      </c>
      <c r="C4000">
        <v>43</v>
      </c>
      <c r="D4000">
        <v>96</v>
      </c>
      <c r="E4000">
        <v>0</v>
      </c>
      <c r="F4000">
        <v>111</v>
      </c>
      <c r="G4000" t="s">
        <v>9643</v>
      </c>
      <c r="H4000">
        <v>385</v>
      </c>
      <c r="I4000">
        <v>9449219</v>
      </c>
      <c r="J4000" t="s">
        <v>715</v>
      </c>
      <c r="K4000" t="s">
        <v>4663</v>
      </c>
      <c r="L4000" t="s">
        <v>16715</v>
      </c>
      <c r="M4000">
        <v>13949</v>
      </c>
      <c r="N4000">
        <v>995</v>
      </c>
      <c r="O4000" t="s">
        <v>16716</v>
      </c>
      <c r="P4000">
        <v>2</v>
      </c>
      <c r="Q4000" t="s">
        <v>16717</v>
      </c>
      <c r="R4000" t="s">
        <v>16718</v>
      </c>
      <c r="S4000">
        <v>98</v>
      </c>
      <c r="T4000" t="s">
        <v>37</v>
      </c>
      <c r="U4000" t="s">
        <v>38</v>
      </c>
      <c r="V4000" t="s">
        <v>350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424</v>
      </c>
      <c r="B4001" t="s">
        <v>581</v>
      </c>
      <c r="C4001">
        <v>127</v>
      </c>
      <c r="D4001">
        <v>105</v>
      </c>
      <c r="E4001">
        <v>386</v>
      </c>
      <c r="F4001">
        <v>248</v>
      </c>
      <c r="G4001" t="s">
        <v>10348</v>
      </c>
      <c r="H4001">
        <v>3000</v>
      </c>
      <c r="I4001">
        <v>6390032</v>
      </c>
      <c r="J4001" t="s">
        <v>760</v>
      </c>
      <c r="K4001" t="s">
        <v>300</v>
      </c>
      <c r="L4001" t="s">
        <v>16719</v>
      </c>
      <c r="M4001">
        <v>24977</v>
      </c>
      <c r="N4001">
        <v>4238</v>
      </c>
      <c r="O4001" t="s">
        <v>5554</v>
      </c>
      <c r="P4001">
        <v>2</v>
      </c>
      <c r="Q4001" t="s">
        <v>16720</v>
      </c>
      <c r="R4001" t="s">
        <v>16721</v>
      </c>
      <c r="S4001">
        <v>229</v>
      </c>
      <c r="T4001" t="s">
        <v>37</v>
      </c>
      <c r="U4001" t="s">
        <v>38</v>
      </c>
      <c r="V4001" t="s">
        <v>350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8326</v>
      </c>
      <c r="C4002">
        <v>262</v>
      </c>
      <c r="D4002">
        <v>129</v>
      </c>
      <c r="E4002">
        <v>195</v>
      </c>
      <c r="F4002">
        <v>50</v>
      </c>
      <c r="G4002" t="s">
        <v>16722</v>
      </c>
      <c r="H4002">
        <v>827</v>
      </c>
      <c r="I4002">
        <v>20167424</v>
      </c>
      <c r="J4002" t="s">
        <v>933</v>
      </c>
      <c r="K4002" t="s">
        <v>16723</v>
      </c>
      <c r="L4002" t="s">
        <v>16724</v>
      </c>
      <c r="M4002">
        <v>131831</v>
      </c>
      <c r="N4002">
        <v>1044</v>
      </c>
      <c r="O4002" t="s">
        <v>16725</v>
      </c>
      <c r="P4002">
        <v>0</v>
      </c>
      <c r="Q4002" t="s">
        <v>16726</v>
      </c>
      <c r="R4002" t="s">
        <v>16727</v>
      </c>
      <c r="S4002">
        <v>231</v>
      </c>
      <c r="T4002" t="s">
        <v>1265</v>
      </c>
      <c r="U4002" t="s">
        <v>16728</v>
      </c>
      <c r="V4002" t="s">
        <v>350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1172</v>
      </c>
      <c r="C4003">
        <v>184</v>
      </c>
      <c r="D4003">
        <v>87</v>
      </c>
      <c r="E4003">
        <v>0</v>
      </c>
      <c r="F4003">
        <v>83</v>
      </c>
      <c r="G4003" t="s">
        <v>9852</v>
      </c>
      <c r="H4003">
        <v>1000</v>
      </c>
      <c r="J4003" t="s">
        <v>4189</v>
      </c>
      <c r="K4003" t="s">
        <v>9853</v>
      </c>
      <c r="L4003" t="s">
        <v>9854</v>
      </c>
      <c r="M4003">
        <v>49672</v>
      </c>
      <c r="N4003">
        <v>1592</v>
      </c>
      <c r="O4003" t="s">
        <v>9855</v>
      </c>
      <c r="P4003">
        <v>1</v>
      </c>
      <c r="Q4003" t="s">
        <v>9856</v>
      </c>
      <c r="R4003" t="s">
        <v>9857</v>
      </c>
      <c r="S4003">
        <v>419</v>
      </c>
      <c r="T4003" t="s">
        <v>37</v>
      </c>
      <c r="U4003" t="s">
        <v>38</v>
      </c>
      <c r="V4003" t="s">
        <v>3399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16729</v>
      </c>
      <c r="C4004">
        <v>33</v>
      </c>
      <c r="D4004">
        <v>94</v>
      </c>
      <c r="E4004">
        <v>47</v>
      </c>
      <c r="F4004">
        <v>108</v>
      </c>
      <c r="G4004" t="s">
        <v>16730</v>
      </c>
      <c r="H4004">
        <v>430</v>
      </c>
      <c r="J4004" t="s">
        <v>3330</v>
      </c>
      <c r="K4004" t="s">
        <v>16731</v>
      </c>
      <c r="L4004" t="s">
        <v>16732</v>
      </c>
      <c r="M4004">
        <v>4790</v>
      </c>
      <c r="N4004">
        <v>836</v>
      </c>
      <c r="O4004" t="s">
        <v>16733</v>
      </c>
      <c r="P4004">
        <v>1</v>
      </c>
      <c r="Q4004" t="s">
        <v>16734</v>
      </c>
      <c r="R4004" t="s">
        <v>16735</v>
      </c>
      <c r="S4004">
        <v>52</v>
      </c>
      <c r="T4004" t="s">
        <v>37</v>
      </c>
      <c r="U4004" t="s">
        <v>38</v>
      </c>
      <c r="V4004" t="s">
        <v>350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71</v>
      </c>
      <c r="C4005">
        <v>252</v>
      </c>
      <c r="D4005">
        <v>37</v>
      </c>
      <c r="E4005">
        <v>0</v>
      </c>
      <c r="F4005">
        <v>199</v>
      </c>
      <c r="G4005" t="s">
        <v>16736</v>
      </c>
      <c r="H4005">
        <v>634</v>
      </c>
      <c r="I4005">
        <v>5923044</v>
      </c>
      <c r="J4005" t="s">
        <v>5852</v>
      </c>
      <c r="K4005" t="s">
        <v>12614</v>
      </c>
      <c r="L4005" t="s">
        <v>16737</v>
      </c>
      <c r="M4005">
        <v>113451</v>
      </c>
      <c r="N4005">
        <v>1347</v>
      </c>
      <c r="O4005" t="s">
        <v>16738</v>
      </c>
      <c r="P4005">
        <v>0</v>
      </c>
      <c r="Q4005" t="s">
        <v>16739</v>
      </c>
      <c r="R4005" t="s">
        <v>16740</v>
      </c>
      <c r="S4005">
        <v>537</v>
      </c>
      <c r="T4005" t="s">
        <v>37</v>
      </c>
      <c r="U4005" t="s">
        <v>38</v>
      </c>
      <c r="V4005" t="s">
        <v>5120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16741</v>
      </c>
      <c r="C4006">
        <v>31</v>
      </c>
      <c r="D4006">
        <v>81</v>
      </c>
      <c r="E4006">
        <v>0</v>
      </c>
      <c r="F4006">
        <v>542</v>
      </c>
      <c r="G4006" t="s">
        <v>7467</v>
      </c>
      <c r="H4006">
        <v>560</v>
      </c>
      <c r="I4006">
        <v>3293258</v>
      </c>
      <c r="J4006" t="s">
        <v>16742</v>
      </c>
      <c r="K4006" t="s">
        <v>1072</v>
      </c>
      <c r="L4006" t="s">
        <v>16743</v>
      </c>
      <c r="M4006">
        <v>11399</v>
      </c>
      <c r="N4006">
        <v>2238</v>
      </c>
      <c r="O4006" t="s">
        <v>4729</v>
      </c>
      <c r="P4006">
        <v>0</v>
      </c>
      <c r="Q4006" t="s">
        <v>16744</v>
      </c>
      <c r="R4006" t="s">
        <v>16745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16746</v>
      </c>
      <c r="C4007">
        <v>139</v>
      </c>
      <c r="D4007">
        <v>97</v>
      </c>
      <c r="E4007">
        <v>48</v>
      </c>
      <c r="F4007">
        <v>689</v>
      </c>
      <c r="G4007" t="s">
        <v>1398</v>
      </c>
      <c r="H4007">
        <v>984</v>
      </c>
      <c r="J4007" t="s">
        <v>4189</v>
      </c>
      <c r="K4007" t="s">
        <v>3238</v>
      </c>
      <c r="L4007" t="s">
        <v>16747</v>
      </c>
      <c r="M4007">
        <v>34532</v>
      </c>
      <c r="N4007">
        <v>3075</v>
      </c>
      <c r="O4007" t="s">
        <v>16748</v>
      </c>
      <c r="P4007">
        <v>0</v>
      </c>
      <c r="Q4007" t="s">
        <v>16749</v>
      </c>
      <c r="R4007" t="s">
        <v>16750</v>
      </c>
      <c r="S4007">
        <v>236</v>
      </c>
      <c r="T4007" t="s">
        <v>37</v>
      </c>
      <c r="U4007" t="s">
        <v>38</v>
      </c>
      <c r="V4007" t="s">
        <v>589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16751</v>
      </c>
      <c r="C4008">
        <v>39</v>
      </c>
      <c r="D4008">
        <v>106</v>
      </c>
      <c r="E4008">
        <v>22</v>
      </c>
      <c r="F4008">
        <v>10</v>
      </c>
      <c r="G4008" t="s">
        <v>16752</v>
      </c>
      <c r="H4008">
        <v>174</v>
      </c>
      <c r="I4008">
        <v>886410</v>
      </c>
      <c r="J4008" t="s">
        <v>4305</v>
      </c>
      <c r="K4008" t="s">
        <v>16753</v>
      </c>
      <c r="L4008" t="s">
        <v>16754</v>
      </c>
      <c r="M4008">
        <v>1024</v>
      </c>
      <c r="N4008">
        <v>222</v>
      </c>
      <c r="O4008" t="s">
        <v>16755</v>
      </c>
      <c r="P4008">
        <v>0</v>
      </c>
      <c r="Q4008" t="s">
        <v>16756</v>
      </c>
      <c r="R4008" t="s">
        <v>16757</v>
      </c>
      <c r="S4008">
        <v>494</v>
      </c>
      <c r="T4008" t="s">
        <v>1265</v>
      </c>
      <c r="U4008" t="s">
        <v>1303</v>
      </c>
      <c r="V4008" t="s">
        <v>350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16758</v>
      </c>
      <c r="C4009">
        <v>337</v>
      </c>
      <c r="D4009">
        <v>103</v>
      </c>
      <c r="E4009">
        <v>12</v>
      </c>
      <c r="F4009">
        <v>4</v>
      </c>
      <c r="G4009" t="s">
        <v>16759</v>
      </c>
      <c r="H4009">
        <v>29</v>
      </c>
      <c r="I4009">
        <v>252652</v>
      </c>
      <c r="J4009" t="s">
        <v>16760</v>
      </c>
      <c r="K4009" t="s">
        <v>16761</v>
      </c>
      <c r="L4009" t="s">
        <v>16762</v>
      </c>
      <c r="M4009">
        <v>54104</v>
      </c>
      <c r="N4009">
        <v>44</v>
      </c>
      <c r="O4009" t="s">
        <v>16763</v>
      </c>
      <c r="P4009">
        <v>0</v>
      </c>
      <c r="Q4009" t="s">
        <v>16764</v>
      </c>
      <c r="R4009" t="s">
        <v>16765</v>
      </c>
      <c r="S4009">
        <v>199</v>
      </c>
      <c r="T4009" t="s">
        <v>15280</v>
      </c>
      <c r="U4009" t="s">
        <v>10402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16766</v>
      </c>
      <c r="C4010">
        <v>30</v>
      </c>
      <c r="D4010">
        <v>101</v>
      </c>
      <c r="E4010">
        <v>0</v>
      </c>
      <c r="F4010">
        <v>681</v>
      </c>
      <c r="G4010" t="s">
        <v>260</v>
      </c>
      <c r="H4010">
        <v>827</v>
      </c>
      <c r="I4010">
        <v>220234</v>
      </c>
      <c r="J4010" t="s">
        <v>816</v>
      </c>
      <c r="K4010" t="s">
        <v>761</v>
      </c>
      <c r="L4010" t="s">
        <v>16767</v>
      </c>
      <c r="M4010">
        <v>1950</v>
      </c>
      <c r="N4010">
        <v>3574</v>
      </c>
      <c r="O4010" t="s">
        <v>1048</v>
      </c>
      <c r="P4010">
        <v>3</v>
      </c>
      <c r="Q4010" t="s">
        <v>16768</v>
      </c>
      <c r="R4010" t="s">
        <v>16769</v>
      </c>
      <c r="S4010">
        <v>24</v>
      </c>
      <c r="T4010" t="s">
        <v>37</v>
      </c>
      <c r="U4010" t="s">
        <v>38</v>
      </c>
      <c r="V4010" t="s">
        <v>350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2514</v>
      </c>
      <c r="C4011">
        <v>265</v>
      </c>
      <c r="D4011">
        <v>102</v>
      </c>
      <c r="E4011">
        <v>82</v>
      </c>
      <c r="F4011">
        <v>536</v>
      </c>
      <c r="G4011" t="s">
        <v>2515</v>
      </c>
      <c r="H4011">
        <v>622</v>
      </c>
      <c r="I4011">
        <v>34350553</v>
      </c>
      <c r="J4011" t="s">
        <v>926</v>
      </c>
      <c r="K4011" t="s">
        <v>1009</v>
      </c>
      <c r="L4011" t="s">
        <v>2516</v>
      </c>
      <c r="M4011">
        <v>104072</v>
      </c>
      <c r="N4011">
        <v>2486</v>
      </c>
      <c r="O4011" t="s">
        <v>1089</v>
      </c>
      <c r="P4011">
        <v>4</v>
      </c>
      <c r="Q4011" t="s">
        <v>2517</v>
      </c>
      <c r="R4011" t="s">
        <v>2518</v>
      </c>
      <c r="S4011">
        <v>207</v>
      </c>
      <c r="T4011" t="s">
        <v>37</v>
      </c>
      <c r="U4011" t="s">
        <v>38</v>
      </c>
      <c r="V4011" t="s">
        <v>350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16770</v>
      </c>
      <c r="C4012">
        <v>50</v>
      </c>
      <c r="D4012">
        <v>98</v>
      </c>
      <c r="E4012">
        <v>9</v>
      </c>
      <c r="F4012">
        <v>405</v>
      </c>
      <c r="G4012" t="s">
        <v>645</v>
      </c>
      <c r="H4012">
        <v>11000</v>
      </c>
      <c r="I4012">
        <v>101228</v>
      </c>
      <c r="J4012" t="s">
        <v>1188</v>
      </c>
      <c r="K4012" t="s">
        <v>942</v>
      </c>
      <c r="L4012" t="s">
        <v>16771</v>
      </c>
      <c r="M4012">
        <v>7228</v>
      </c>
      <c r="N4012">
        <v>20009</v>
      </c>
      <c r="O4012" t="s">
        <v>6556</v>
      </c>
      <c r="P4012">
        <v>4</v>
      </c>
      <c r="Q4012" t="s">
        <v>16772</v>
      </c>
      <c r="R4012" t="s">
        <v>16773</v>
      </c>
      <c r="S4012">
        <v>53</v>
      </c>
      <c r="T4012" t="s">
        <v>37</v>
      </c>
      <c r="U4012" t="s">
        <v>38</v>
      </c>
      <c r="V4012" t="s">
        <v>350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2944</v>
      </c>
      <c r="C4013">
        <v>50</v>
      </c>
      <c r="D4013">
        <v>91</v>
      </c>
      <c r="E4013">
        <v>23</v>
      </c>
      <c r="F4013">
        <v>660</v>
      </c>
      <c r="G4013" t="s">
        <v>8760</v>
      </c>
      <c r="H4013">
        <v>4000</v>
      </c>
      <c r="I4013">
        <v>96793</v>
      </c>
      <c r="J4013" t="s">
        <v>718</v>
      </c>
      <c r="K4013" t="s">
        <v>391</v>
      </c>
      <c r="L4013" t="s">
        <v>16774</v>
      </c>
      <c r="M4013">
        <v>12188</v>
      </c>
      <c r="N4013">
        <v>6380</v>
      </c>
      <c r="O4013" t="s">
        <v>2916</v>
      </c>
      <c r="P4013">
        <v>3</v>
      </c>
      <c r="Q4013" t="s">
        <v>16775</v>
      </c>
      <c r="R4013" t="s">
        <v>16776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16777</v>
      </c>
      <c r="C4014">
        <v>9</v>
      </c>
      <c r="D4014">
        <v>105</v>
      </c>
      <c r="E4014">
        <v>28</v>
      </c>
      <c r="F4014">
        <v>131</v>
      </c>
      <c r="G4014" t="s">
        <v>16778</v>
      </c>
      <c r="H4014">
        <v>426</v>
      </c>
      <c r="I4014">
        <v>123777</v>
      </c>
      <c r="J4014" t="s">
        <v>16779</v>
      </c>
      <c r="K4014" t="s">
        <v>10908</v>
      </c>
      <c r="L4014" t="s">
        <v>16780</v>
      </c>
      <c r="M4014">
        <v>342</v>
      </c>
      <c r="N4014">
        <v>1043</v>
      </c>
      <c r="O4014" t="s">
        <v>16781</v>
      </c>
      <c r="P4014">
        <v>0</v>
      </c>
      <c r="R4014" t="s">
        <v>16782</v>
      </c>
      <c r="S4014">
        <v>15</v>
      </c>
      <c r="T4014" t="s">
        <v>37</v>
      </c>
      <c r="U4014" t="s">
        <v>182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16783</v>
      </c>
      <c r="C4015">
        <v>15</v>
      </c>
      <c r="D4015">
        <v>98</v>
      </c>
      <c r="E4015">
        <v>0</v>
      </c>
      <c r="F4015">
        <v>31</v>
      </c>
      <c r="G4015" t="s">
        <v>11774</v>
      </c>
      <c r="H4015">
        <v>368</v>
      </c>
      <c r="J4015" t="s">
        <v>1025</v>
      </c>
      <c r="K4015" t="s">
        <v>3008</v>
      </c>
      <c r="L4015" t="s">
        <v>16784</v>
      </c>
      <c r="M4015">
        <v>1634</v>
      </c>
      <c r="N4015">
        <v>668</v>
      </c>
      <c r="O4015" t="s">
        <v>16785</v>
      </c>
      <c r="P4015">
        <v>0</v>
      </c>
      <c r="Q4015" t="s">
        <v>16786</v>
      </c>
      <c r="R4015" t="s">
        <v>16787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16788</v>
      </c>
      <c r="C4016">
        <v>5</v>
      </c>
      <c r="D4016">
        <v>104</v>
      </c>
      <c r="E4016">
        <v>6</v>
      </c>
      <c r="F4016">
        <v>467</v>
      </c>
      <c r="G4016" t="s">
        <v>4504</v>
      </c>
      <c r="H4016">
        <v>922</v>
      </c>
      <c r="J4016" t="s">
        <v>264</v>
      </c>
      <c r="K4016" t="s">
        <v>3943</v>
      </c>
      <c r="L4016" t="s">
        <v>16789</v>
      </c>
      <c r="M4016">
        <v>372</v>
      </c>
      <c r="N4016">
        <v>2406</v>
      </c>
      <c r="O4016" t="s">
        <v>16790</v>
      </c>
      <c r="P4016">
        <v>6</v>
      </c>
      <c r="Q4016" t="s">
        <v>16791</v>
      </c>
      <c r="R4016" t="s">
        <v>16792</v>
      </c>
      <c r="S4016">
        <v>20</v>
      </c>
      <c r="T4016" t="s">
        <v>37</v>
      </c>
      <c r="U4016" t="s">
        <v>38</v>
      </c>
      <c r="V4016" t="s">
        <v>350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16793</v>
      </c>
      <c r="H4017">
        <v>773</v>
      </c>
      <c r="J4017" t="s">
        <v>1861</v>
      </c>
      <c r="K4017" t="s">
        <v>127</v>
      </c>
      <c r="L4017" t="s">
        <v>16794</v>
      </c>
      <c r="M4017">
        <v>653</v>
      </c>
      <c r="N4017">
        <v>1393</v>
      </c>
      <c r="O4017" t="s">
        <v>16795</v>
      </c>
      <c r="P4017">
        <v>3</v>
      </c>
      <c r="Q4017" t="s">
        <v>16796</v>
      </c>
      <c r="R4017" t="s">
        <v>16797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16798</v>
      </c>
      <c r="C4018">
        <v>4</v>
      </c>
      <c r="D4018">
        <v>96</v>
      </c>
      <c r="E4018">
        <v>0</v>
      </c>
      <c r="F4018">
        <v>460</v>
      </c>
      <c r="G4018" t="s">
        <v>1415</v>
      </c>
      <c r="H4018">
        <v>708</v>
      </c>
      <c r="J4018" t="s">
        <v>3330</v>
      </c>
      <c r="K4018" t="s">
        <v>851</v>
      </c>
      <c r="L4018" t="s">
        <v>16799</v>
      </c>
      <c r="M4018">
        <v>961</v>
      </c>
      <c r="N4018">
        <v>2307</v>
      </c>
      <c r="O4018" t="s">
        <v>7483</v>
      </c>
      <c r="P4018">
        <v>0</v>
      </c>
      <c r="Q4018" t="s">
        <v>16800</v>
      </c>
      <c r="R4018" t="s">
        <v>16801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16802</v>
      </c>
      <c r="C4019">
        <v>44</v>
      </c>
      <c r="D4019">
        <v>148</v>
      </c>
      <c r="E4019">
        <v>41</v>
      </c>
      <c r="F4019">
        <v>739</v>
      </c>
      <c r="G4019" t="s">
        <v>1477</v>
      </c>
      <c r="H4019">
        <v>2000</v>
      </c>
      <c r="J4019" t="s">
        <v>16803</v>
      </c>
      <c r="K4019" t="s">
        <v>1264</v>
      </c>
      <c r="L4019" t="s">
        <v>16804</v>
      </c>
      <c r="M4019">
        <v>30434</v>
      </c>
      <c r="N4019">
        <v>5526</v>
      </c>
      <c r="O4019" t="s">
        <v>16805</v>
      </c>
      <c r="P4019">
        <v>0</v>
      </c>
      <c r="Q4019" t="s">
        <v>16806</v>
      </c>
      <c r="R4019" t="s">
        <v>16807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16808</v>
      </c>
      <c r="C4020">
        <v>6</v>
      </c>
      <c r="D4020">
        <v>100</v>
      </c>
      <c r="E4020">
        <v>117</v>
      </c>
      <c r="F4020">
        <v>0</v>
      </c>
      <c r="G4020" t="s">
        <v>16809</v>
      </c>
      <c r="H4020">
        <v>21</v>
      </c>
      <c r="I4020">
        <v>29233</v>
      </c>
      <c r="J4020" t="s">
        <v>65</v>
      </c>
      <c r="K4020" t="s">
        <v>16810</v>
      </c>
      <c r="L4020" t="s">
        <v>16811</v>
      </c>
      <c r="M4020">
        <v>75</v>
      </c>
      <c r="N4020">
        <v>24</v>
      </c>
      <c r="O4020" t="s">
        <v>16812</v>
      </c>
      <c r="P4020">
        <v>0</v>
      </c>
      <c r="R4020" t="s">
        <v>16813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2194</v>
      </c>
      <c r="C4021">
        <v>17</v>
      </c>
      <c r="D4021">
        <v>86</v>
      </c>
      <c r="E4021">
        <v>892</v>
      </c>
      <c r="F4021">
        <v>50</v>
      </c>
      <c r="G4021" t="s">
        <v>16814</v>
      </c>
      <c r="H4021">
        <v>603</v>
      </c>
      <c r="J4021" t="s">
        <v>936</v>
      </c>
      <c r="K4021" t="s">
        <v>5435</v>
      </c>
      <c r="L4021" t="s">
        <v>16815</v>
      </c>
      <c r="M4021">
        <v>1285</v>
      </c>
      <c r="N4021">
        <v>854</v>
      </c>
      <c r="O4021" t="s">
        <v>16816</v>
      </c>
      <c r="P4021">
        <v>1</v>
      </c>
      <c r="Q4021" t="s">
        <v>16817</v>
      </c>
      <c r="R4021" t="s">
        <v>16818</v>
      </c>
      <c r="S4021">
        <v>10</v>
      </c>
      <c r="T4021" t="s">
        <v>37</v>
      </c>
      <c r="U4021" t="s">
        <v>182</v>
      </c>
      <c r="V4021" t="s">
        <v>350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16819</v>
      </c>
      <c r="C4022">
        <v>7</v>
      </c>
      <c r="D4022">
        <v>92</v>
      </c>
      <c r="E4022">
        <v>14</v>
      </c>
      <c r="F4022">
        <v>597</v>
      </c>
      <c r="G4022" t="s">
        <v>897</v>
      </c>
      <c r="H4022">
        <v>2000</v>
      </c>
      <c r="J4022" t="s">
        <v>282</v>
      </c>
      <c r="K4022" t="s">
        <v>3688</v>
      </c>
      <c r="L4022" t="s">
        <v>16820</v>
      </c>
      <c r="M4022">
        <v>1928</v>
      </c>
      <c r="N4022">
        <v>3854</v>
      </c>
      <c r="O4022" t="s">
        <v>6949</v>
      </c>
      <c r="P4022">
        <v>2</v>
      </c>
      <c r="Q4022" t="s">
        <v>16821</v>
      </c>
      <c r="R4022" t="s">
        <v>16822</v>
      </c>
      <c r="S4022">
        <v>10</v>
      </c>
      <c r="T4022" t="s">
        <v>37</v>
      </c>
      <c r="U4022" t="s">
        <v>38</v>
      </c>
      <c r="V4022" t="s">
        <v>2616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16823</v>
      </c>
      <c r="C4023">
        <v>9</v>
      </c>
      <c r="D4023">
        <v>88</v>
      </c>
      <c r="E4023">
        <v>19</v>
      </c>
      <c r="F4023">
        <v>322</v>
      </c>
      <c r="G4023" t="s">
        <v>12677</v>
      </c>
      <c r="H4023">
        <v>795</v>
      </c>
      <c r="J4023" t="s">
        <v>1861</v>
      </c>
      <c r="K4023" t="s">
        <v>9622</v>
      </c>
      <c r="L4023" t="s">
        <v>16824</v>
      </c>
      <c r="M4023">
        <v>455</v>
      </c>
      <c r="N4023">
        <v>2497</v>
      </c>
      <c r="O4023" t="s">
        <v>3132</v>
      </c>
      <c r="P4023">
        <v>0</v>
      </c>
      <c r="Q4023" t="s">
        <v>16825</v>
      </c>
      <c r="R4023" t="s">
        <v>16826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16827</v>
      </c>
      <c r="C4024">
        <v>3</v>
      </c>
      <c r="D4024">
        <v>90</v>
      </c>
      <c r="E4024">
        <v>0</v>
      </c>
      <c r="F4024">
        <v>37</v>
      </c>
      <c r="G4024" t="s">
        <v>16828</v>
      </c>
      <c r="H4024">
        <v>1000</v>
      </c>
      <c r="J4024" t="s">
        <v>1061</v>
      </c>
      <c r="K4024" t="s">
        <v>252</v>
      </c>
      <c r="L4024" t="s">
        <v>16829</v>
      </c>
      <c r="M4024">
        <v>610</v>
      </c>
      <c r="N4024">
        <v>1183</v>
      </c>
      <c r="O4024" t="s">
        <v>16830</v>
      </c>
      <c r="P4024">
        <v>1</v>
      </c>
      <c r="Q4024" t="s">
        <v>16831</v>
      </c>
      <c r="R4024" t="s">
        <v>16832</v>
      </c>
      <c r="S4024">
        <v>18</v>
      </c>
      <c r="T4024" t="s">
        <v>37</v>
      </c>
      <c r="U4024" t="s">
        <v>56</v>
      </c>
      <c r="V4024" t="s">
        <v>350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8111</v>
      </c>
      <c r="C4025">
        <v>55</v>
      </c>
      <c r="D4025">
        <v>94</v>
      </c>
      <c r="E4025">
        <v>0</v>
      </c>
      <c r="F4025">
        <v>605</v>
      </c>
      <c r="G4025" t="s">
        <v>1894</v>
      </c>
      <c r="H4025">
        <v>1000</v>
      </c>
      <c r="J4025" t="s">
        <v>809</v>
      </c>
      <c r="K4025" t="s">
        <v>3583</v>
      </c>
      <c r="L4025" t="s">
        <v>16833</v>
      </c>
      <c r="M4025">
        <v>15115</v>
      </c>
      <c r="N4025">
        <v>2861</v>
      </c>
      <c r="O4025" t="s">
        <v>8112</v>
      </c>
      <c r="P4025">
        <v>0</v>
      </c>
      <c r="Q4025" t="s">
        <v>16834</v>
      </c>
      <c r="R4025" t="s">
        <v>16835</v>
      </c>
      <c r="S4025">
        <v>102</v>
      </c>
      <c r="T4025" t="s">
        <v>37</v>
      </c>
      <c r="U4025" t="s">
        <v>38</v>
      </c>
      <c r="V4025" t="s">
        <v>84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16836</v>
      </c>
      <c r="C4026">
        <v>169</v>
      </c>
      <c r="D4026">
        <v>80</v>
      </c>
      <c r="E4026">
        <v>10</v>
      </c>
      <c r="F4026">
        <v>34</v>
      </c>
      <c r="G4026" t="s">
        <v>16837</v>
      </c>
      <c r="H4026">
        <v>11000</v>
      </c>
      <c r="I4026">
        <v>77413017</v>
      </c>
      <c r="J4026" t="s">
        <v>65</v>
      </c>
      <c r="K4026" t="s">
        <v>283</v>
      </c>
      <c r="L4026" t="s">
        <v>16838</v>
      </c>
      <c r="M4026">
        <v>45984</v>
      </c>
      <c r="N4026">
        <v>11218</v>
      </c>
      <c r="O4026" t="s">
        <v>13112</v>
      </c>
      <c r="P4026">
        <v>0</v>
      </c>
      <c r="Q4026" t="s">
        <v>16839</v>
      </c>
      <c r="R4026" t="s">
        <v>16840</v>
      </c>
      <c r="S4026">
        <v>331</v>
      </c>
      <c r="T4026" t="s">
        <v>726</v>
      </c>
      <c r="U4026" t="s">
        <v>727</v>
      </c>
      <c r="V4026" t="s">
        <v>188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9147</v>
      </c>
      <c r="C4027">
        <v>290</v>
      </c>
      <c r="D4027">
        <v>107</v>
      </c>
      <c r="E4027">
        <v>78</v>
      </c>
      <c r="F4027">
        <v>969</v>
      </c>
      <c r="G4027" t="s">
        <v>697</v>
      </c>
      <c r="H4027">
        <v>18000</v>
      </c>
      <c r="I4027">
        <v>5354039</v>
      </c>
      <c r="J4027" t="s">
        <v>1537</v>
      </c>
      <c r="K4027" t="s">
        <v>99</v>
      </c>
      <c r="L4027" t="s">
        <v>16841</v>
      </c>
      <c r="M4027">
        <v>92599</v>
      </c>
      <c r="N4027">
        <v>22834</v>
      </c>
      <c r="O4027" t="s">
        <v>5215</v>
      </c>
      <c r="P4027">
        <v>8</v>
      </c>
      <c r="Q4027" t="s">
        <v>16842</v>
      </c>
      <c r="R4027" t="s">
        <v>16843</v>
      </c>
      <c r="S4027">
        <v>225</v>
      </c>
      <c r="T4027" t="s">
        <v>37</v>
      </c>
      <c r="U4027" t="s">
        <v>38</v>
      </c>
      <c r="V4027" t="s">
        <v>350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16844</v>
      </c>
      <c r="C4028">
        <v>10</v>
      </c>
      <c r="D4028">
        <v>99</v>
      </c>
      <c r="E4028">
        <v>0</v>
      </c>
      <c r="F4028">
        <v>43</v>
      </c>
      <c r="G4028" t="s">
        <v>16845</v>
      </c>
      <c r="H4028">
        <v>141</v>
      </c>
      <c r="J4028" t="s">
        <v>151</v>
      </c>
      <c r="K4028" t="s">
        <v>16846</v>
      </c>
      <c r="L4028" t="s">
        <v>16847</v>
      </c>
      <c r="M4028">
        <v>1262</v>
      </c>
      <c r="N4028">
        <v>320</v>
      </c>
      <c r="O4028" t="s">
        <v>16848</v>
      </c>
      <c r="P4028">
        <v>1</v>
      </c>
      <c r="Q4028" t="s">
        <v>16849</v>
      </c>
      <c r="R4028" t="s">
        <v>16850</v>
      </c>
      <c r="S4028">
        <v>13</v>
      </c>
      <c r="T4028" t="s">
        <v>37</v>
      </c>
      <c r="U4028" t="s">
        <v>38</v>
      </c>
      <c r="V4028" t="s">
        <v>2616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16851</v>
      </c>
      <c r="C4029">
        <v>159</v>
      </c>
      <c r="D4029">
        <v>92</v>
      </c>
      <c r="E4029">
        <v>0</v>
      </c>
      <c r="F4029">
        <v>539</v>
      </c>
      <c r="G4029" t="s">
        <v>1519</v>
      </c>
      <c r="H4029">
        <v>1000</v>
      </c>
      <c r="I4029">
        <v>2926565</v>
      </c>
      <c r="J4029" t="s">
        <v>1188</v>
      </c>
      <c r="K4029" t="s">
        <v>1766</v>
      </c>
      <c r="L4029" t="s">
        <v>16852</v>
      </c>
      <c r="M4029">
        <v>28573</v>
      </c>
      <c r="N4029">
        <v>3608</v>
      </c>
      <c r="O4029" t="s">
        <v>1604</v>
      </c>
      <c r="P4029">
        <v>0</v>
      </c>
      <c r="Q4029" t="s">
        <v>16853</v>
      </c>
      <c r="R4029" t="s">
        <v>16854</v>
      </c>
      <c r="S4029">
        <v>72</v>
      </c>
      <c r="T4029" t="s">
        <v>37</v>
      </c>
      <c r="U4029" t="s">
        <v>38</v>
      </c>
      <c r="V4029" t="s">
        <v>350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16855</v>
      </c>
      <c r="C4030">
        <v>535</v>
      </c>
      <c r="D4030">
        <v>107</v>
      </c>
      <c r="E4030">
        <v>141</v>
      </c>
      <c r="F4030">
        <v>535</v>
      </c>
      <c r="G4030" t="s">
        <v>5572</v>
      </c>
      <c r="H4030">
        <v>24000</v>
      </c>
      <c r="I4030">
        <v>13092000</v>
      </c>
      <c r="J4030" t="s">
        <v>3985</v>
      </c>
      <c r="K4030" t="s">
        <v>74</v>
      </c>
      <c r="L4030" t="s">
        <v>16856</v>
      </c>
      <c r="M4030">
        <v>399138</v>
      </c>
      <c r="N4030">
        <v>26495</v>
      </c>
      <c r="O4030" t="s">
        <v>2389</v>
      </c>
      <c r="P4030">
        <v>0</v>
      </c>
      <c r="Q4030" t="s">
        <v>16857</v>
      </c>
      <c r="R4030" t="s">
        <v>16858</v>
      </c>
      <c r="S4030">
        <v>731</v>
      </c>
      <c r="T4030" t="s">
        <v>37</v>
      </c>
      <c r="U4030" t="s">
        <v>38</v>
      </c>
      <c r="V4030" t="s">
        <v>350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7148</v>
      </c>
      <c r="C4031">
        <v>214</v>
      </c>
      <c r="D4031">
        <v>135</v>
      </c>
      <c r="E4031">
        <v>353</v>
      </c>
      <c r="F4031">
        <v>40</v>
      </c>
      <c r="G4031" t="s">
        <v>16612</v>
      </c>
      <c r="H4031">
        <v>1000</v>
      </c>
      <c r="I4031">
        <v>7563397</v>
      </c>
      <c r="J4031" t="s">
        <v>937</v>
      </c>
      <c r="K4031" t="s">
        <v>440</v>
      </c>
      <c r="L4031" t="s">
        <v>16859</v>
      </c>
      <c r="M4031">
        <v>533200</v>
      </c>
      <c r="N4031">
        <v>1211</v>
      </c>
      <c r="O4031" t="s">
        <v>16860</v>
      </c>
      <c r="P4031">
        <v>0</v>
      </c>
      <c r="Q4031" t="s">
        <v>16861</v>
      </c>
      <c r="R4031" t="s">
        <v>16862</v>
      </c>
      <c r="S4031">
        <v>749</v>
      </c>
      <c r="T4031" t="s">
        <v>12289</v>
      </c>
      <c r="U4031" t="s">
        <v>14627</v>
      </c>
      <c r="V4031" t="s">
        <v>350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16863</v>
      </c>
      <c r="C4032">
        <v>47</v>
      </c>
      <c r="D4032">
        <v>99</v>
      </c>
      <c r="E4032">
        <v>8</v>
      </c>
      <c r="F4032">
        <v>78</v>
      </c>
      <c r="G4032" t="s">
        <v>16864</v>
      </c>
      <c r="H4032">
        <v>798</v>
      </c>
      <c r="I4032">
        <v>104257</v>
      </c>
      <c r="J4032" t="s">
        <v>4205</v>
      </c>
      <c r="K4032" t="s">
        <v>13127</v>
      </c>
      <c r="L4032" t="s">
        <v>16865</v>
      </c>
      <c r="M4032">
        <v>19194</v>
      </c>
      <c r="N4032">
        <v>1430</v>
      </c>
      <c r="O4032" t="s">
        <v>6860</v>
      </c>
      <c r="P4032">
        <v>2</v>
      </c>
      <c r="Q4032" t="s">
        <v>16866</v>
      </c>
      <c r="R4032" t="s">
        <v>16867</v>
      </c>
      <c r="S4032">
        <v>160</v>
      </c>
      <c r="T4032" t="s">
        <v>37</v>
      </c>
      <c r="U4032" t="s">
        <v>56</v>
      </c>
      <c r="V4032" t="s">
        <v>350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16868</v>
      </c>
      <c r="C4033">
        <v>17</v>
      </c>
      <c r="D4033">
        <v>102</v>
      </c>
      <c r="E4033">
        <v>19</v>
      </c>
      <c r="F4033">
        <v>80</v>
      </c>
      <c r="G4033" t="s">
        <v>16869</v>
      </c>
      <c r="H4033">
        <v>632</v>
      </c>
      <c r="J4033" t="s">
        <v>2082</v>
      </c>
      <c r="K4033" t="s">
        <v>9678</v>
      </c>
      <c r="L4033" t="s">
        <v>16870</v>
      </c>
      <c r="M4033">
        <v>2116</v>
      </c>
      <c r="N4033">
        <v>1011</v>
      </c>
      <c r="O4033" t="s">
        <v>16871</v>
      </c>
      <c r="P4033">
        <v>7</v>
      </c>
      <c r="Q4033" t="s">
        <v>16872</v>
      </c>
      <c r="R4033" t="s">
        <v>16873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16874</v>
      </c>
      <c r="C4034">
        <v>85</v>
      </c>
      <c r="D4034">
        <v>93</v>
      </c>
      <c r="E4034">
        <v>22</v>
      </c>
      <c r="F4034">
        <v>303</v>
      </c>
      <c r="G4034" t="s">
        <v>656</v>
      </c>
      <c r="H4034">
        <v>11000</v>
      </c>
      <c r="I4034">
        <v>17311</v>
      </c>
      <c r="J4034" t="s">
        <v>1357</v>
      </c>
      <c r="K4034" t="s">
        <v>72</v>
      </c>
      <c r="L4034" t="s">
        <v>16875</v>
      </c>
      <c r="M4034">
        <v>12304</v>
      </c>
      <c r="N4034">
        <v>11860</v>
      </c>
      <c r="O4034" t="s">
        <v>6943</v>
      </c>
      <c r="P4034">
        <v>0</v>
      </c>
      <c r="Q4034" t="s">
        <v>16876</v>
      </c>
      <c r="R4034" t="s">
        <v>16877</v>
      </c>
      <c r="S4034">
        <v>73</v>
      </c>
      <c r="T4034" t="s">
        <v>37</v>
      </c>
      <c r="U4034" t="s">
        <v>38</v>
      </c>
      <c r="V4034" t="s">
        <v>350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14030</v>
      </c>
      <c r="C4035">
        <v>349</v>
      </c>
      <c r="D4035">
        <v>115</v>
      </c>
      <c r="E4035">
        <v>346</v>
      </c>
      <c r="F4035">
        <v>26</v>
      </c>
      <c r="G4035" t="s">
        <v>16878</v>
      </c>
      <c r="H4035">
        <v>74</v>
      </c>
      <c r="I4035">
        <v>610968</v>
      </c>
      <c r="J4035" t="s">
        <v>1473</v>
      </c>
      <c r="K4035" t="s">
        <v>16879</v>
      </c>
      <c r="L4035" t="s">
        <v>16880</v>
      </c>
      <c r="M4035">
        <v>170155</v>
      </c>
      <c r="N4035">
        <v>216</v>
      </c>
      <c r="O4035" t="s">
        <v>16881</v>
      </c>
      <c r="P4035">
        <v>1</v>
      </c>
      <c r="Q4035" t="s">
        <v>16882</v>
      </c>
      <c r="R4035" t="s">
        <v>16883</v>
      </c>
      <c r="S4035">
        <v>249</v>
      </c>
      <c r="T4035" t="s">
        <v>13564</v>
      </c>
      <c r="U4035" t="s">
        <v>5497</v>
      </c>
      <c r="V4035" t="s">
        <v>350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9049</v>
      </c>
      <c r="C4036">
        <v>109</v>
      </c>
      <c r="D4036">
        <v>94</v>
      </c>
      <c r="E4036">
        <v>84</v>
      </c>
      <c r="F4036">
        <v>378</v>
      </c>
      <c r="G4036" t="s">
        <v>16884</v>
      </c>
      <c r="H4036">
        <v>662</v>
      </c>
      <c r="J4036" t="s">
        <v>1349</v>
      </c>
      <c r="K4036" t="s">
        <v>430</v>
      </c>
      <c r="L4036" t="s">
        <v>16885</v>
      </c>
      <c r="M4036">
        <v>104908</v>
      </c>
      <c r="N4036">
        <v>2076</v>
      </c>
      <c r="O4036" t="s">
        <v>16886</v>
      </c>
      <c r="P4036">
        <v>0</v>
      </c>
      <c r="Q4036" t="s">
        <v>16887</v>
      </c>
      <c r="R4036" t="s">
        <v>16888</v>
      </c>
      <c r="S4036">
        <v>458</v>
      </c>
      <c r="T4036" t="s">
        <v>37</v>
      </c>
      <c r="U4036" t="s">
        <v>38</v>
      </c>
      <c r="V4036" t="s">
        <v>84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9119</v>
      </c>
      <c r="C4037">
        <v>60</v>
      </c>
      <c r="D4037">
        <v>91</v>
      </c>
      <c r="E4037">
        <v>38</v>
      </c>
      <c r="F4037">
        <v>377</v>
      </c>
      <c r="G4037" t="s">
        <v>192</v>
      </c>
      <c r="H4037">
        <v>625</v>
      </c>
      <c r="I4037">
        <v>8108247</v>
      </c>
      <c r="J4037" t="s">
        <v>151</v>
      </c>
      <c r="K4037" t="s">
        <v>870</v>
      </c>
      <c r="L4037" t="s">
        <v>16889</v>
      </c>
      <c r="M4037">
        <v>9607</v>
      </c>
      <c r="N4037">
        <v>2747</v>
      </c>
      <c r="O4037" t="s">
        <v>4798</v>
      </c>
      <c r="P4037">
        <v>0</v>
      </c>
      <c r="Q4037" t="s">
        <v>16890</v>
      </c>
      <c r="R4037" t="s">
        <v>16891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10762</v>
      </c>
      <c r="C4038">
        <v>101</v>
      </c>
      <c r="D4038">
        <v>98</v>
      </c>
      <c r="E4038">
        <v>73</v>
      </c>
      <c r="F4038">
        <v>129</v>
      </c>
      <c r="G4038" t="s">
        <v>16892</v>
      </c>
      <c r="H4038">
        <v>595</v>
      </c>
      <c r="J4038" t="s">
        <v>282</v>
      </c>
      <c r="K4038" t="s">
        <v>3901</v>
      </c>
      <c r="L4038" t="s">
        <v>16893</v>
      </c>
      <c r="M4038">
        <v>6549</v>
      </c>
      <c r="N4038">
        <v>1105</v>
      </c>
      <c r="O4038" t="s">
        <v>16894</v>
      </c>
      <c r="P4038">
        <v>4</v>
      </c>
      <c r="Q4038" t="s">
        <v>16895</v>
      </c>
      <c r="R4038" t="s">
        <v>16896</v>
      </c>
      <c r="S4038">
        <v>75</v>
      </c>
      <c r="T4038" t="s">
        <v>37</v>
      </c>
      <c r="U4038" t="s">
        <v>182</v>
      </c>
      <c r="V4038" t="s">
        <v>350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16897</v>
      </c>
      <c r="C4039">
        <v>1</v>
      </c>
      <c r="D4039">
        <v>97</v>
      </c>
      <c r="E4039">
        <v>246</v>
      </c>
      <c r="F4039">
        <v>491</v>
      </c>
      <c r="G4039" t="s">
        <v>5008</v>
      </c>
      <c r="H4039">
        <v>756</v>
      </c>
      <c r="J4039" t="s">
        <v>809</v>
      </c>
      <c r="K4039" t="s">
        <v>8760</v>
      </c>
      <c r="L4039" t="s">
        <v>16898</v>
      </c>
      <c r="M4039">
        <v>557</v>
      </c>
      <c r="N4039">
        <v>3717</v>
      </c>
      <c r="O4039" t="s">
        <v>6257</v>
      </c>
      <c r="P4039">
        <v>5</v>
      </c>
      <c r="Q4039" t="s">
        <v>16899</v>
      </c>
      <c r="R4039" t="s">
        <v>16900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16901</v>
      </c>
      <c r="C4040">
        <v>16</v>
      </c>
      <c r="D4040">
        <v>92</v>
      </c>
      <c r="E4040">
        <v>4</v>
      </c>
      <c r="F4040">
        <v>405</v>
      </c>
      <c r="G4040" t="s">
        <v>2927</v>
      </c>
      <c r="H4040">
        <v>631</v>
      </c>
      <c r="I4040">
        <v>7680</v>
      </c>
      <c r="J4040" t="s">
        <v>151</v>
      </c>
      <c r="K4040" t="s">
        <v>67</v>
      </c>
      <c r="L4040" t="s">
        <v>16902</v>
      </c>
      <c r="M4040">
        <v>704</v>
      </c>
      <c r="N4040">
        <v>2020</v>
      </c>
      <c r="O4040" t="s">
        <v>1777</v>
      </c>
      <c r="P4040">
        <v>0</v>
      </c>
      <c r="Q4040" t="s">
        <v>16903</v>
      </c>
      <c r="R4040" t="s">
        <v>16904</v>
      </c>
      <c r="S4040">
        <v>18</v>
      </c>
      <c r="T4040" t="s">
        <v>37</v>
      </c>
      <c r="U4040" t="s">
        <v>38</v>
      </c>
      <c r="V4040" t="s">
        <v>350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16905</v>
      </c>
      <c r="C4041">
        <v>212</v>
      </c>
      <c r="D4041">
        <v>128</v>
      </c>
      <c r="E4041">
        <v>39</v>
      </c>
      <c r="F4041">
        <v>0</v>
      </c>
      <c r="G4041" t="s">
        <v>16906</v>
      </c>
      <c r="H4041">
        <v>15</v>
      </c>
      <c r="I4041">
        <v>3766595</v>
      </c>
      <c r="J4041" t="s">
        <v>1473</v>
      </c>
      <c r="K4041" t="s">
        <v>16907</v>
      </c>
      <c r="L4041" t="s">
        <v>16908</v>
      </c>
      <c r="M4041">
        <v>29248</v>
      </c>
      <c r="N4041">
        <v>17</v>
      </c>
      <c r="O4041" t="s">
        <v>16909</v>
      </c>
      <c r="P4041">
        <v>7</v>
      </c>
      <c r="Q4041" t="s">
        <v>16910</v>
      </c>
      <c r="R4041" t="s">
        <v>16911</v>
      </c>
      <c r="S4041">
        <v>86</v>
      </c>
      <c r="T4041" t="s">
        <v>726</v>
      </c>
      <c r="U4041" t="s">
        <v>727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1614</v>
      </c>
      <c r="C4042">
        <v>215</v>
      </c>
      <c r="D4042">
        <v>136</v>
      </c>
      <c r="E4042">
        <v>2000</v>
      </c>
      <c r="F4042">
        <v>449</v>
      </c>
      <c r="G4042" t="s">
        <v>1296</v>
      </c>
      <c r="H4042">
        <v>917</v>
      </c>
      <c r="J4042" t="s">
        <v>9361</v>
      </c>
      <c r="K4042" t="s">
        <v>12472</v>
      </c>
      <c r="L4042" t="s">
        <v>16912</v>
      </c>
      <c r="M4042">
        <v>140527</v>
      </c>
      <c r="N4042">
        <v>2997</v>
      </c>
      <c r="O4042" t="s">
        <v>16913</v>
      </c>
      <c r="P4042">
        <v>0</v>
      </c>
      <c r="Q4042" t="s">
        <v>16914</v>
      </c>
      <c r="R4042" t="s">
        <v>16915</v>
      </c>
      <c r="S4042">
        <v>447</v>
      </c>
      <c r="T4042" t="s">
        <v>37</v>
      </c>
      <c r="U4042" t="s">
        <v>38</v>
      </c>
      <c r="V4042" t="s">
        <v>350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424</v>
      </c>
      <c r="B4043" t="s">
        <v>16916</v>
      </c>
      <c r="C4043">
        <v>107</v>
      </c>
      <c r="D4043">
        <v>113</v>
      </c>
      <c r="E4043">
        <v>673</v>
      </c>
      <c r="F4043">
        <v>332</v>
      </c>
      <c r="G4043" t="s">
        <v>15627</v>
      </c>
      <c r="H4043">
        <v>756</v>
      </c>
      <c r="J4043" t="s">
        <v>859</v>
      </c>
      <c r="K4043" t="s">
        <v>8674</v>
      </c>
      <c r="L4043" t="s">
        <v>16917</v>
      </c>
      <c r="M4043">
        <v>53741</v>
      </c>
      <c r="N4043">
        <v>2693</v>
      </c>
      <c r="O4043" t="s">
        <v>8819</v>
      </c>
      <c r="P4043">
        <v>1</v>
      </c>
      <c r="Q4043" t="s">
        <v>16918</v>
      </c>
      <c r="R4043" t="s">
        <v>16919</v>
      </c>
      <c r="S4043">
        <v>214</v>
      </c>
      <c r="T4043" t="s">
        <v>37</v>
      </c>
      <c r="U4043" t="s">
        <v>38</v>
      </c>
      <c r="V4043" t="s">
        <v>3822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16920</v>
      </c>
      <c r="C4044">
        <v>122</v>
      </c>
      <c r="D4044">
        <v>99</v>
      </c>
      <c r="E4044">
        <v>6</v>
      </c>
      <c r="F4044">
        <v>194</v>
      </c>
      <c r="G4044" t="s">
        <v>16921</v>
      </c>
      <c r="H4044">
        <v>828</v>
      </c>
      <c r="I4044">
        <v>2277396</v>
      </c>
      <c r="J4044" t="s">
        <v>151</v>
      </c>
      <c r="K4044" t="s">
        <v>2596</v>
      </c>
      <c r="L4044" t="s">
        <v>16922</v>
      </c>
      <c r="M4044">
        <v>29239</v>
      </c>
      <c r="N4044">
        <v>1936</v>
      </c>
      <c r="O4044" t="s">
        <v>11863</v>
      </c>
      <c r="P4044">
        <v>0</v>
      </c>
      <c r="Q4044" t="s">
        <v>16923</v>
      </c>
      <c r="R4044" t="s">
        <v>16924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16925</v>
      </c>
      <c r="C4045">
        <v>155</v>
      </c>
      <c r="D4045">
        <v>101</v>
      </c>
      <c r="E4045">
        <v>13</v>
      </c>
      <c r="F4045">
        <v>6</v>
      </c>
      <c r="G4045" t="s">
        <v>16926</v>
      </c>
      <c r="H4045">
        <v>280</v>
      </c>
      <c r="I4045">
        <v>6517198</v>
      </c>
      <c r="J4045" t="s">
        <v>937</v>
      </c>
      <c r="K4045" t="s">
        <v>11614</v>
      </c>
      <c r="L4045" t="s">
        <v>16927</v>
      </c>
      <c r="M4045">
        <v>30474</v>
      </c>
      <c r="N4045">
        <v>308</v>
      </c>
      <c r="O4045" t="s">
        <v>16928</v>
      </c>
      <c r="P4045">
        <v>0</v>
      </c>
      <c r="Q4045" t="s">
        <v>16929</v>
      </c>
      <c r="R4045" t="s">
        <v>16930</v>
      </c>
      <c r="S4045">
        <v>172</v>
      </c>
      <c r="T4045" t="s">
        <v>1265</v>
      </c>
      <c r="U4045" t="s">
        <v>16931</v>
      </c>
      <c r="V4045" t="s">
        <v>350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16377</v>
      </c>
      <c r="C4046">
        <v>261</v>
      </c>
      <c r="D4046">
        <v>105</v>
      </c>
      <c r="E4046">
        <v>101</v>
      </c>
      <c r="F4046">
        <v>157</v>
      </c>
      <c r="G4046" t="s">
        <v>1391</v>
      </c>
      <c r="H4046">
        <v>1000</v>
      </c>
      <c r="I4046">
        <v>5776314</v>
      </c>
      <c r="J4046" t="s">
        <v>715</v>
      </c>
      <c r="K4046" t="s">
        <v>1024</v>
      </c>
      <c r="L4046" t="s">
        <v>16932</v>
      </c>
      <c r="M4046">
        <v>73349</v>
      </c>
      <c r="N4046">
        <v>2016</v>
      </c>
      <c r="O4046" t="s">
        <v>16933</v>
      </c>
      <c r="P4046">
        <v>4</v>
      </c>
      <c r="Q4046" t="s">
        <v>16934</v>
      </c>
      <c r="R4046" t="s">
        <v>16935</v>
      </c>
      <c r="S4046">
        <v>142</v>
      </c>
      <c r="T4046" t="s">
        <v>37</v>
      </c>
      <c r="U4046" t="s">
        <v>38</v>
      </c>
      <c r="V4046" t="s">
        <v>350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16936</v>
      </c>
      <c r="C4047">
        <v>130</v>
      </c>
      <c r="D4047">
        <v>95</v>
      </c>
      <c r="E4047">
        <v>38</v>
      </c>
      <c r="F4047">
        <v>898</v>
      </c>
      <c r="G4047" t="s">
        <v>1719</v>
      </c>
      <c r="H4047">
        <v>164000</v>
      </c>
      <c r="J4047" t="s">
        <v>16937</v>
      </c>
      <c r="K4047" t="s">
        <v>4190</v>
      </c>
      <c r="L4047" t="s">
        <v>16938</v>
      </c>
      <c r="M4047">
        <v>25542</v>
      </c>
      <c r="N4047">
        <v>170118</v>
      </c>
      <c r="O4047" t="s">
        <v>620</v>
      </c>
      <c r="P4047">
        <v>0</v>
      </c>
      <c r="Q4047" t="s">
        <v>16939</v>
      </c>
      <c r="R4047" t="s">
        <v>16940</v>
      </c>
      <c r="S4047">
        <v>252</v>
      </c>
      <c r="T4047" t="s">
        <v>37</v>
      </c>
      <c r="U4047" t="s">
        <v>38</v>
      </c>
      <c r="V4047" t="s">
        <v>350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3031</v>
      </c>
      <c r="C4048">
        <v>94</v>
      </c>
      <c r="D4048">
        <v>109</v>
      </c>
      <c r="E4048">
        <v>644</v>
      </c>
      <c r="F4048">
        <v>559</v>
      </c>
      <c r="G4048" t="s">
        <v>683</v>
      </c>
      <c r="H4048">
        <v>1000</v>
      </c>
      <c r="I4048">
        <v>141600000</v>
      </c>
      <c r="J4048" t="s">
        <v>809</v>
      </c>
      <c r="K4048" t="s">
        <v>5744</v>
      </c>
      <c r="L4048" t="s">
        <v>16941</v>
      </c>
      <c r="M4048">
        <v>90177</v>
      </c>
      <c r="N4048">
        <v>3468</v>
      </c>
      <c r="O4048" t="s">
        <v>3130</v>
      </c>
      <c r="P4048">
        <v>6</v>
      </c>
      <c r="Q4048" t="s">
        <v>16942</v>
      </c>
      <c r="R4048" t="s">
        <v>16943</v>
      </c>
      <c r="S4048">
        <v>257</v>
      </c>
      <c r="T4048" t="s">
        <v>37</v>
      </c>
      <c r="U4048" t="s">
        <v>38</v>
      </c>
      <c r="V4048" t="s">
        <v>350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14236</v>
      </c>
      <c r="C4049">
        <v>164</v>
      </c>
      <c r="D4049">
        <v>110</v>
      </c>
      <c r="E4049">
        <v>82</v>
      </c>
      <c r="F4049">
        <v>177</v>
      </c>
      <c r="G4049" t="s">
        <v>16944</v>
      </c>
      <c r="H4049">
        <v>387</v>
      </c>
      <c r="I4049">
        <v>51100000</v>
      </c>
      <c r="J4049" t="s">
        <v>50</v>
      </c>
      <c r="K4049" t="s">
        <v>16945</v>
      </c>
      <c r="L4049" t="s">
        <v>16946</v>
      </c>
      <c r="M4049">
        <v>139432</v>
      </c>
      <c r="N4049">
        <v>1198</v>
      </c>
      <c r="O4049" t="s">
        <v>2613</v>
      </c>
      <c r="P4049">
        <v>2</v>
      </c>
      <c r="Q4049" t="s">
        <v>16947</v>
      </c>
      <c r="R4049" t="s">
        <v>16948</v>
      </c>
      <c r="S4049">
        <v>418</v>
      </c>
      <c r="T4049" t="s">
        <v>37</v>
      </c>
      <c r="U4049" t="s">
        <v>56</v>
      </c>
      <c r="V4049" t="s">
        <v>3822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16949</v>
      </c>
      <c r="C4050">
        <v>188</v>
      </c>
      <c r="D4050">
        <v>108</v>
      </c>
      <c r="E4050">
        <v>43</v>
      </c>
      <c r="F4050">
        <v>463</v>
      </c>
      <c r="G4050" t="s">
        <v>5287</v>
      </c>
      <c r="H4050">
        <v>691</v>
      </c>
      <c r="J4050" t="s">
        <v>2118</v>
      </c>
      <c r="K4050" t="s">
        <v>1475</v>
      </c>
      <c r="L4050" t="s">
        <v>16950</v>
      </c>
      <c r="M4050">
        <v>9356</v>
      </c>
      <c r="N4050">
        <v>1962</v>
      </c>
      <c r="O4050" t="s">
        <v>16951</v>
      </c>
      <c r="P4050">
        <v>0</v>
      </c>
      <c r="Q4050" t="s">
        <v>16952</v>
      </c>
      <c r="R4050" t="s">
        <v>16953</v>
      </c>
      <c r="S4050">
        <v>47</v>
      </c>
      <c r="T4050" t="s">
        <v>37</v>
      </c>
      <c r="U4050" t="s">
        <v>182</v>
      </c>
      <c r="V4050" t="s">
        <v>2616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16954</v>
      </c>
      <c r="C4051">
        <v>206</v>
      </c>
      <c r="D4051">
        <v>118</v>
      </c>
      <c r="E4051">
        <v>964</v>
      </c>
      <c r="F4051">
        <v>248</v>
      </c>
      <c r="G4051" t="s">
        <v>16955</v>
      </c>
      <c r="H4051">
        <v>488</v>
      </c>
      <c r="J4051" t="s">
        <v>963</v>
      </c>
      <c r="K4051" t="s">
        <v>16956</v>
      </c>
      <c r="L4051" t="s">
        <v>16957</v>
      </c>
      <c r="M4051">
        <v>275720</v>
      </c>
      <c r="N4051">
        <v>1844</v>
      </c>
      <c r="O4051" t="s">
        <v>16581</v>
      </c>
      <c r="P4051">
        <v>0</v>
      </c>
      <c r="Q4051" t="s">
        <v>16958</v>
      </c>
      <c r="R4051" t="s">
        <v>16959</v>
      </c>
      <c r="S4051">
        <v>706</v>
      </c>
      <c r="T4051" t="s">
        <v>37</v>
      </c>
      <c r="U4051" t="s">
        <v>38</v>
      </c>
      <c r="V4051" t="s">
        <v>84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3075</v>
      </c>
      <c r="C4052">
        <v>134</v>
      </c>
      <c r="D4052">
        <v>94</v>
      </c>
      <c r="E4052">
        <v>0</v>
      </c>
      <c r="F4052">
        <v>557</v>
      </c>
      <c r="G4052" t="s">
        <v>1092</v>
      </c>
      <c r="H4052">
        <v>2000</v>
      </c>
      <c r="I4052">
        <v>16501785</v>
      </c>
      <c r="J4052" t="s">
        <v>1473</v>
      </c>
      <c r="K4052" t="s">
        <v>257</v>
      </c>
      <c r="L4052" t="s">
        <v>16960</v>
      </c>
      <c r="M4052">
        <v>469561</v>
      </c>
      <c r="N4052">
        <v>3559</v>
      </c>
      <c r="O4052" t="s">
        <v>234</v>
      </c>
      <c r="P4052">
        <v>4</v>
      </c>
      <c r="Q4052" t="s">
        <v>16961</v>
      </c>
      <c r="R4052" t="s">
        <v>16962</v>
      </c>
      <c r="S4052">
        <v>514</v>
      </c>
      <c r="T4052" t="s">
        <v>37</v>
      </c>
      <c r="U4052" t="s">
        <v>56</v>
      </c>
      <c r="V4052" t="s">
        <v>350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2862</v>
      </c>
      <c r="C4053">
        <v>53</v>
      </c>
      <c r="D4053">
        <v>115</v>
      </c>
      <c r="E4053">
        <v>0</v>
      </c>
      <c r="F4053">
        <v>360</v>
      </c>
      <c r="G4053" t="s">
        <v>452</v>
      </c>
      <c r="H4053">
        <v>1000</v>
      </c>
      <c r="I4053">
        <v>38168022</v>
      </c>
      <c r="J4053" t="s">
        <v>15320</v>
      </c>
      <c r="K4053" t="s">
        <v>451</v>
      </c>
      <c r="L4053" t="s">
        <v>16963</v>
      </c>
      <c r="M4053">
        <v>4687</v>
      </c>
      <c r="N4053">
        <v>1964</v>
      </c>
      <c r="O4053" t="s">
        <v>13787</v>
      </c>
      <c r="P4053">
        <v>0</v>
      </c>
      <c r="Q4053" t="s">
        <v>16964</v>
      </c>
      <c r="R4053" t="s">
        <v>16965</v>
      </c>
      <c r="S4053">
        <v>83</v>
      </c>
      <c r="T4053" t="s">
        <v>37</v>
      </c>
      <c r="U4053" t="s">
        <v>38</v>
      </c>
      <c r="V4053" t="s">
        <v>350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16966</v>
      </c>
      <c r="C4054">
        <v>264</v>
      </c>
      <c r="D4054">
        <v>98</v>
      </c>
      <c r="E4054">
        <v>21</v>
      </c>
      <c r="F4054">
        <v>189</v>
      </c>
      <c r="G4054" t="s">
        <v>15382</v>
      </c>
      <c r="H4054">
        <v>438</v>
      </c>
      <c r="I4054">
        <v>84749884</v>
      </c>
      <c r="J4054" t="s">
        <v>4189</v>
      </c>
      <c r="K4054" t="s">
        <v>15329</v>
      </c>
      <c r="L4054" t="s">
        <v>16967</v>
      </c>
      <c r="M4054">
        <v>82133</v>
      </c>
      <c r="N4054">
        <v>1081</v>
      </c>
      <c r="O4054" t="s">
        <v>16968</v>
      </c>
      <c r="P4054">
        <v>0</v>
      </c>
      <c r="Q4054" t="s">
        <v>16969</v>
      </c>
      <c r="R4054" t="s">
        <v>16970</v>
      </c>
      <c r="S4054">
        <v>359</v>
      </c>
      <c r="T4054" t="s">
        <v>37</v>
      </c>
      <c r="U4054" t="s">
        <v>38</v>
      </c>
      <c r="V4054" t="s">
        <v>350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4895</v>
      </c>
      <c r="C4055">
        <v>94</v>
      </c>
      <c r="D4055">
        <v>91</v>
      </c>
      <c r="E4055">
        <v>52</v>
      </c>
      <c r="F4055">
        <v>482</v>
      </c>
      <c r="G4055" t="s">
        <v>444</v>
      </c>
      <c r="H4055">
        <v>773</v>
      </c>
      <c r="I4055">
        <v>24788807</v>
      </c>
      <c r="J4055" t="s">
        <v>809</v>
      </c>
      <c r="K4055" t="s">
        <v>127</v>
      </c>
      <c r="L4055" t="s">
        <v>16971</v>
      </c>
      <c r="M4055">
        <v>21245</v>
      </c>
      <c r="N4055">
        <v>1965</v>
      </c>
      <c r="O4055" t="s">
        <v>6018</v>
      </c>
      <c r="P4055">
        <v>0</v>
      </c>
      <c r="Q4055" t="s">
        <v>16972</v>
      </c>
      <c r="R4055" t="s">
        <v>16973</v>
      </c>
      <c r="S4055">
        <v>213</v>
      </c>
      <c r="T4055" t="s">
        <v>37</v>
      </c>
      <c r="U4055" t="s">
        <v>56</v>
      </c>
      <c r="V4055" t="s">
        <v>84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424</v>
      </c>
      <c r="B4056" t="s">
        <v>1610</v>
      </c>
      <c r="C4056">
        <v>215</v>
      </c>
      <c r="D4056">
        <v>120</v>
      </c>
      <c r="E4056">
        <v>909</v>
      </c>
      <c r="F4056">
        <v>184</v>
      </c>
      <c r="G4056" t="s">
        <v>6582</v>
      </c>
      <c r="H4056">
        <v>909</v>
      </c>
      <c r="I4056">
        <v>21244913</v>
      </c>
      <c r="J4056" t="s">
        <v>16974</v>
      </c>
      <c r="K4056" t="s">
        <v>1610</v>
      </c>
      <c r="L4056" t="s">
        <v>16975</v>
      </c>
      <c r="M4056">
        <v>123090</v>
      </c>
      <c r="N4056">
        <v>1779</v>
      </c>
      <c r="O4056" t="s">
        <v>13424</v>
      </c>
      <c r="P4056">
        <v>2</v>
      </c>
      <c r="Q4056" t="s">
        <v>16976</v>
      </c>
      <c r="R4056" t="s">
        <v>16977</v>
      </c>
      <c r="S4056">
        <v>888</v>
      </c>
      <c r="T4056" t="s">
        <v>37</v>
      </c>
      <c r="U4056" t="s">
        <v>435</v>
      </c>
      <c r="V4056" t="s">
        <v>350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938</v>
      </c>
      <c r="C4057">
        <v>85</v>
      </c>
      <c r="D4057">
        <v>109</v>
      </c>
      <c r="E4057">
        <v>611</v>
      </c>
      <c r="F4057">
        <v>4</v>
      </c>
      <c r="G4057" t="s">
        <v>16978</v>
      </c>
      <c r="H4057">
        <v>878</v>
      </c>
      <c r="I4057">
        <v>377420</v>
      </c>
      <c r="J4057" t="s">
        <v>1473</v>
      </c>
      <c r="K4057" t="s">
        <v>1134</v>
      </c>
      <c r="L4057" t="s">
        <v>16979</v>
      </c>
      <c r="M4057">
        <v>2789</v>
      </c>
      <c r="N4057">
        <v>900</v>
      </c>
      <c r="O4057" t="s">
        <v>12185</v>
      </c>
      <c r="P4057">
        <v>1</v>
      </c>
      <c r="Q4057" t="s">
        <v>16980</v>
      </c>
      <c r="R4057" t="s">
        <v>16981</v>
      </c>
      <c r="S4057">
        <v>20</v>
      </c>
      <c r="T4057" t="s">
        <v>940</v>
      </c>
      <c r="U4057" t="s">
        <v>486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16982</v>
      </c>
      <c r="C4058">
        <v>138</v>
      </c>
      <c r="D4058">
        <v>87</v>
      </c>
      <c r="E4058">
        <v>28</v>
      </c>
      <c r="F4058">
        <v>217</v>
      </c>
      <c r="G4058" t="s">
        <v>16983</v>
      </c>
      <c r="H4058">
        <v>426</v>
      </c>
      <c r="I4058">
        <v>30000000</v>
      </c>
      <c r="J4058" t="s">
        <v>5192</v>
      </c>
      <c r="K4058" t="s">
        <v>14743</v>
      </c>
      <c r="L4058" t="s">
        <v>16984</v>
      </c>
      <c r="M4058">
        <v>43485</v>
      </c>
      <c r="N4058">
        <v>1472</v>
      </c>
      <c r="O4058" t="s">
        <v>667</v>
      </c>
      <c r="P4058">
        <v>0</v>
      </c>
      <c r="Q4058" t="s">
        <v>16985</v>
      </c>
      <c r="R4058" t="s">
        <v>16986</v>
      </c>
      <c r="S4058">
        <v>327</v>
      </c>
      <c r="T4058" t="s">
        <v>37</v>
      </c>
      <c r="U4058" t="s">
        <v>38</v>
      </c>
      <c r="V4058" t="s">
        <v>350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10346</v>
      </c>
      <c r="C4059">
        <v>55</v>
      </c>
      <c r="D4059">
        <v>117</v>
      </c>
      <c r="E4059">
        <v>133</v>
      </c>
      <c r="F4059">
        <v>249</v>
      </c>
      <c r="G4059" t="s">
        <v>2927</v>
      </c>
      <c r="H4059">
        <v>687</v>
      </c>
      <c r="I4059">
        <v>20966644</v>
      </c>
      <c r="J4059" t="s">
        <v>151</v>
      </c>
      <c r="K4059" t="s">
        <v>4002</v>
      </c>
      <c r="L4059" t="s">
        <v>16987</v>
      </c>
      <c r="M4059">
        <v>29610</v>
      </c>
      <c r="N4059">
        <v>1665</v>
      </c>
      <c r="O4059" t="s">
        <v>13445</v>
      </c>
      <c r="P4059">
        <v>0</v>
      </c>
      <c r="Q4059" t="s">
        <v>16988</v>
      </c>
      <c r="R4059" t="s">
        <v>16989</v>
      </c>
      <c r="S4059">
        <v>94</v>
      </c>
      <c r="T4059" t="s">
        <v>37</v>
      </c>
      <c r="U4059" t="s">
        <v>56</v>
      </c>
      <c r="V4059" t="s">
        <v>3399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12585</v>
      </c>
      <c r="C4060">
        <v>361</v>
      </c>
      <c r="D4060">
        <v>85</v>
      </c>
      <c r="E4060">
        <v>65</v>
      </c>
      <c r="F4060">
        <v>535</v>
      </c>
      <c r="G4060" t="s">
        <v>16990</v>
      </c>
      <c r="H4060">
        <v>942</v>
      </c>
      <c r="I4060">
        <v>64423650</v>
      </c>
      <c r="J4060" t="s">
        <v>2118</v>
      </c>
      <c r="K4060" t="s">
        <v>6277</v>
      </c>
      <c r="L4060" t="s">
        <v>16991</v>
      </c>
      <c r="M4060">
        <v>139329</v>
      </c>
      <c r="N4060">
        <v>3708</v>
      </c>
      <c r="O4060" t="s">
        <v>2389</v>
      </c>
      <c r="P4060">
        <v>0</v>
      </c>
      <c r="Q4060" t="s">
        <v>16992</v>
      </c>
      <c r="R4060" t="s">
        <v>16993</v>
      </c>
      <c r="S4060">
        <v>578</v>
      </c>
      <c r="T4060" t="s">
        <v>37</v>
      </c>
      <c r="U4060" t="s">
        <v>38</v>
      </c>
      <c r="V4060" t="s">
        <v>350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1232</v>
      </c>
      <c r="C4061">
        <v>411</v>
      </c>
      <c r="D4061">
        <v>110</v>
      </c>
      <c r="E4061">
        <v>301</v>
      </c>
      <c r="F4061">
        <v>412</v>
      </c>
      <c r="G4061" t="s">
        <v>16994</v>
      </c>
      <c r="H4061">
        <v>1000</v>
      </c>
      <c r="I4061">
        <v>48056940</v>
      </c>
      <c r="J4061" t="s">
        <v>2889</v>
      </c>
      <c r="K4061" t="s">
        <v>16995</v>
      </c>
      <c r="L4061" t="s">
        <v>16996</v>
      </c>
      <c r="M4061">
        <v>155153</v>
      </c>
      <c r="N4061">
        <v>2239</v>
      </c>
      <c r="O4061" t="s">
        <v>2863</v>
      </c>
      <c r="P4061">
        <v>0</v>
      </c>
      <c r="Q4061" t="s">
        <v>16997</v>
      </c>
      <c r="R4061" t="s">
        <v>16998</v>
      </c>
      <c r="S4061">
        <v>524</v>
      </c>
      <c r="T4061" t="s">
        <v>37</v>
      </c>
      <c r="U4061" t="s">
        <v>38</v>
      </c>
      <c r="V4061" t="s">
        <v>350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10878</v>
      </c>
      <c r="C4062">
        <v>24</v>
      </c>
      <c r="D4062">
        <v>113</v>
      </c>
      <c r="E4062">
        <v>9</v>
      </c>
      <c r="F4062">
        <v>12</v>
      </c>
      <c r="G4062" t="s">
        <v>16999</v>
      </c>
      <c r="H4062">
        <v>71</v>
      </c>
      <c r="I4062">
        <v>19184015</v>
      </c>
      <c r="J4062" t="s">
        <v>17000</v>
      </c>
      <c r="K4062" t="s">
        <v>777</v>
      </c>
      <c r="L4062" t="s">
        <v>17001</v>
      </c>
      <c r="M4062">
        <v>1466</v>
      </c>
      <c r="N4062">
        <v>159</v>
      </c>
      <c r="O4062" t="s">
        <v>17002</v>
      </c>
      <c r="P4062">
        <v>1</v>
      </c>
      <c r="Q4062" t="s">
        <v>17003</v>
      </c>
      <c r="R4062" t="s">
        <v>17004</v>
      </c>
      <c r="S4062">
        <v>35</v>
      </c>
      <c r="T4062" t="s">
        <v>37</v>
      </c>
      <c r="U4062" t="s">
        <v>38</v>
      </c>
      <c r="V4062" t="s">
        <v>350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16683</v>
      </c>
      <c r="C4063">
        <v>70</v>
      </c>
      <c r="D4063">
        <v>108</v>
      </c>
      <c r="E4063">
        <v>174</v>
      </c>
      <c r="F4063">
        <v>110</v>
      </c>
      <c r="G4063" t="s">
        <v>15765</v>
      </c>
      <c r="H4063">
        <v>253</v>
      </c>
      <c r="J4063" t="s">
        <v>151</v>
      </c>
      <c r="K4063" t="s">
        <v>17005</v>
      </c>
      <c r="L4063" t="s">
        <v>17006</v>
      </c>
      <c r="M4063">
        <v>33741</v>
      </c>
      <c r="N4063">
        <v>649</v>
      </c>
      <c r="O4063" t="s">
        <v>17007</v>
      </c>
      <c r="P4063">
        <v>0</v>
      </c>
      <c r="Q4063" t="s">
        <v>17008</v>
      </c>
      <c r="R4063" t="s">
        <v>17009</v>
      </c>
      <c r="S4063">
        <v>141</v>
      </c>
      <c r="T4063" t="s">
        <v>37</v>
      </c>
      <c r="U4063" t="s">
        <v>38</v>
      </c>
      <c r="V4063" t="s">
        <v>3822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17010</v>
      </c>
      <c r="C4064">
        <v>78</v>
      </c>
      <c r="D4064">
        <v>95</v>
      </c>
      <c r="E4064">
        <v>57</v>
      </c>
      <c r="F4064">
        <v>158</v>
      </c>
      <c r="G4064" t="s">
        <v>17011</v>
      </c>
      <c r="H4064">
        <v>220</v>
      </c>
      <c r="J4064" t="s">
        <v>68</v>
      </c>
      <c r="K4064" t="s">
        <v>17012</v>
      </c>
      <c r="L4064" t="s">
        <v>17013</v>
      </c>
      <c r="M4064">
        <v>32378</v>
      </c>
      <c r="N4064">
        <v>1186</v>
      </c>
      <c r="O4064" t="s">
        <v>17014</v>
      </c>
      <c r="P4064">
        <v>0</v>
      </c>
      <c r="Q4064" t="s">
        <v>17015</v>
      </c>
      <c r="R4064" t="s">
        <v>17016</v>
      </c>
      <c r="S4064">
        <v>150</v>
      </c>
      <c r="T4064" t="s">
        <v>37</v>
      </c>
      <c r="U4064" t="s">
        <v>38</v>
      </c>
      <c r="V4064" t="s">
        <v>188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4928</v>
      </c>
      <c r="C4065">
        <v>35</v>
      </c>
      <c r="D4065">
        <v>98</v>
      </c>
      <c r="E4065">
        <v>188</v>
      </c>
      <c r="F4065">
        <v>693</v>
      </c>
      <c r="G4065" t="s">
        <v>1619</v>
      </c>
      <c r="H4065">
        <v>2000</v>
      </c>
      <c r="I4065">
        <v>24629916</v>
      </c>
      <c r="J4065" t="s">
        <v>5231</v>
      </c>
      <c r="K4065" t="s">
        <v>2157</v>
      </c>
      <c r="L4065" t="s">
        <v>17017</v>
      </c>
      <c r="M4065">
        <v>12942</v>
      </c>
      <c r="N4065">
        <v>4277</v>
      </c>
      <c r="O4065" t="s">
        <v>980</v>
      </c>
      <c r="P4065">
        <v>0</v>
      </c>
      <c r="Q4065" t="s">
        <v>17018</v>
      </c>
      <c r="R4065" t="s">
        <v>17019</v>
      </c>
      <c r="S4065">
        <v>34</v>
      </c>
      <c r="T4065" t="s">
        <v>37</v>
      </c>
      <c r="U4065" t="s">
        <v>38</v>
      </c>
      <c r="V4065" t="s">
        <v>84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17020</v>
      </c>
      <c r="C4066">
        <v>39</v>
      </c>
      <c r="D4066">
        <v>93</v>
      </c>
      <c r="E4066">
        <v>8</v>
      </c>
      <c r="F4066">
        <v>49</v>
      </c>
      <c r="G4066" t="s">
        <v>17021</v>
      </c>
      <c r="H4066">
        <v>88</v>
      </c>
      <c r="J4066" t="s">
        <v>1035</v>
      </c>
      <c r="K4066" t="s">
        <v>17022</v>
      </c>
      <c r="L4066" t="s">
        <v>17023</v>
      </c>
      <c r="M4066">
        <v>9066</v>
      </c>
      <c r="N4066">
        <v>373</v>
      </c>
      <c r="O4066" t="s">
        <v>17024</v>
      </c>
      <c r="P4066">
        <v>0</v>
      </c>
      <c r="Q4066" t="s">
        <v>17025</v>
      </c>
      <c r="R4066" t="s">
        <v>17026</v>
      </c>
      <c r="S4066">
        <v>55</v>
      </c>
      <c r="T4066" t="s">
        <v>388</v>
      </c>
      <c r="U4066" t="s">
        <v>389</v>
      </c>
      <c r="V4066" t="s">
        <v>188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17027</v>
      </c>
      <c r="C4067">
        <v>158</v>
      </c>
      <c r="D4067">
        <v>86</v>
      </c>
      <c r="E4067">
        <v>41</v>
      </c>
      <c r="F4067">
        <v>155</v>
      </c>
      <c r="G4067" t="s">
        <v>17028</v>
      </c>
      <c r="H4067">
        <v>956</v>
      </c>
      <c r="I4067">
        <v>19472057</v>
      </c>
      <c r="J4067" t="s">
        <v>3330</v>
      </c>
      <c r="K4067" t="s">
        <v>545</v>
      </c>
      <c r="L4067" t="s">
        <v>17029</v>
      </c>
      <c r="M4067">
        <v>25332</v>
      </c>
      <c r="N4067">
        <v>1862</v>
      </c>
      <c r="O4067" t="s">
        <v>17030</v>
      </c>
      <c r="P4067">
        <v>0</v>
      </c>
      <c r="Q4067" t="s">
        <v>17031</v>
      </c>
      <c r="R4067" t="s">
        <v>17032</v>
      </c>
      <c r="S4067">
        <v>307</v>
      </c>
      <c r="T4067" t="s">
        <v>37</v>
      </c>
      <c r="U4067" t="s">
        <v>38</v>
      </c>
      <c r="V4067" t="s">
        <v>350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6851</v>
      </c>
      <c r="C4068">
        <v>122</v>
      </c>
      <c r="D4068">
        <v>161</v>
      </c>
      <c r="E4068">
        <v>767</v>
      </c>
      <c r="F4068">
        <v>87</v>
      </c>
      <c r="G4068" t="s">
        <v>17033</v>
      </c>
      <c r="H4068">
        <v>682</v>
      </c>
      <c r="I4068">
        <v>27200000</v>
      </c>
      <c r="J4068" t="s">
        <v>1444</v>
      </c>
      <c r="K4068" t="s">
        <v>14982</v>
      </c>
      <c r="L4068" t="s">
        <v>17034</v>
      </c>
      <c r="M4068">
        <v>149444</v>
      </c>
      <c r="N4068">
        <v>1035</v>
      </c>
      <c r="O4068" t="s">
        <v>7846</v>
      </c>
      <c r="P4068">
        <v>2</v>
      </c>
      <c r="Q4068" t="s">
        <v>17035</v>
      </c>
      <c r="R4068" t="s">
        <v>17036</v>
      </c>
      <c r="S4068">
        <v>273</v>
      </c>
      <c r="T4068" t="s">
        <v>37</v>
      </c>
      <c r="U4068" t="s">
        <v>56</v>
      </c>
      <c r="V4068" t="s">
        <v>84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3219</v>
      </c>
      <c r="C4069">
        <v>16</v>
      </c>
      <c r="D4069">
        <v>100</v>
      </c>
      <c r="E4069">
        <v>32</v>
      </c>
      <c r="F4069">
        <v>175</v>
      </c>
      <c r="G4069" t="s">
        <v>16014</v>
      </c>
      <c r="H4069">
        <v>610</v>
      </c>
      <c r="I4069">
        <v>15369573</v>
      </c>
      <c r="J4069" t="s">
        <v>912</v>
      </c>
      <c r="K4069" t="s">
        <v>1328</v>
      </c>
      <c r="L4069" t="s">
        <v>17037</v>
      </c>
      <c r="M4069">
        <v>2580</v>
      </c>
      <c r="N4069">
        <v>1441</v>
      </c>
      <c r="O4069" t="s">
        <v>17038</v>
      </c>
      <c r="P4069">
        <v>1</v>
      </c>
      <c r="Q4069" t="s">
        <v>17039</v>
      </c>
      <c r="R4069" t="s">
        <v>17040</v>
      </c>
      <c r="S4069">
        <v>54</v>
      </c>
      <c r="T4069" t="s">
        <v>37</v>
      </c>
      <c r="U4069" t="s">
        <v>38</v>
      </c>
      <c r="V4069" t="s">
        <v>84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8818</v>
      </c>
      <c r="C4070">
        <v>67</v>
      </c>
      <c r="D4070">
        <v>120</v>
      </c>
      <c r="E4070">
        <v>13000</v>
      </c>
      <c r="F4070">
        <v>416</v>
      </c>
      <c r="G4070" t="s">
        <v>8222</v>
      </c>
      <c r="H4070">
        <v>897</v>
      </c>
      <c r="J4070" t="s">
        <v>17041</v>
      </c>
      <c r="K4070" t="s">
        <v>2054</v>
      </c>
      <c r="L4070" t="s">
        <v>17042</v>
      </c>
      <c r="M4070">
        <v>15293</v>
      </c>
      <c r="N4070">
        <v>2811</v>
      </c>
      <c r="O4070" t="s">
        <v>1576</v>
      </c>
      <c r="P4070">
        <v>1</v>
      </c>
      <c r="Q4070" t="s">
        <v>17043</v>
      </c>
      <c r="R4070" t="s">
        <v>17044</v>
      </c>
      <c r="S4070">
        <v>111</v>
      </c>
      <c r="T4070" t="s">
        <v>37</v>
      </c>
      <c r="U4070" t="s">
        <v>38</v>
      </c>
      <c r="V4070" t="s">
        <v>84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424</v>
      </c>
      <c r="B4071" t="s">
        <v>16253</v>
      </c>
      <c r="C4071">
        <v>183</v>
      </c>
      <c r="D4071">
        <v>125</v>
      </c>
      <c r="E4071">
        <v>0</v>
      </c>
      <c r="F4071">
        <v>180</v>
      </c>
      <c r="G4071" t="s">
        <v>2026</v>
      </c>
      <c r="H4071">
        <v>516</v>
      </c>
      <c r="J4071" t="s">
        <v>715</v>
      </c>
      <c r="K4071" t="s">
        <v>17045</v>
      </c>
      <c r="L4071" t="s">
        <v>17046</v>
      </c>
      <c r="M4071">
        <v>109335</v>
      </c>
      <c r="N4071">
        <v>1328</v>
      </c>
      <c r="O4071" t="s">
        <v>17047</v>
      </c>
      <c r="P4071">
        <v>2</v>
      </c>
      <c r="Q4071" t="s">
        <v>17048</v>
      </c>
      <c r="R4071" t="s">
        <v>17049</v>
      </c>
      <c r="S4071">
        <v>241</v>
      </c>
      <c r="T4071" t="s">
        <v>37</v>
      </c>
      <c r="U4071" t="s">
        <v>38</v>
      </c>
      <c r="V4071" t="s">
        <v>3822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17050</v>
      </c>
      <c r="C4072">
        <v>112</v>
      </c>
      <c r="D4072">
        <v>91</v>
      </c>
      <c r="E4072">
        <v>18</v>
      </c>
      <c r="F4072">
        <v>307</v>
      </c>
      <c r="G4072" t="s">
        <v>17051</v>
      </c>
      <c r="H4072">
        <v>935</v>
      </c>
      <c r="I4072">
        <v>15935068</v>
      </c>
      <c r="J4072" t="s">
        <v>7540</v>
      </c>
      <c r="K4072" t="s">
        <v>11270</v>
      </c>
      <c r="L4072" t="s">
        <v>17052</v>
      </c>
      <c r="M4072">
        <v>19331</v>
      </c>
      <c r="N4072">
        <v>2899</v>
      </c>
      <c r="O4072" t="s">
        <v>17053</v>
      </c>
      <c r="P4072">
        <v>0</v>
      </c>
      <c r="Q4072" t="s">
        <v>17054</v>
      </c>
      <c r="R4072" t="s">
        <v>17055</v>
      </c>
      <c r="S4072">
        <v>317</v>
      </c>
      <c r="T4072" t="s">
        <v>37</v>
      </c>
      <c r="U4072" t="s">
        <v>38</v>
      </c>
      <c r="V4072" t="s">
        <v>350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8818</v>
      </c>
      <c r="C4073">
        <v>64</v>
      </c>
      <c r="D4073">
        <v>128</v>
      </c>
      <c r="E4073">
        <v>13000</v>
      </c>
      <c r="F4073">
        <v>14</v>
      </c>
      <c r="G4073" t="s">
        <v>17056</v>
      </c>
      <c r="H4073">
        <v>18</v>
      </c>
      <c r="J4073" t="s">
        <v>8199</v>
      </c>
      <c r="K4073" t="s">
        <v>17057</v>
      </c>
      <c r="L4073" t="s">
        <v>17058</v>
      </c>
      <c r="M4073">
        <v>18656</v>
      </c>
      <c r="N4073">
        <v>70</v>
      </c>
      <c r="O4073" t="s">
        <v>17059</v>
      </c>
      <c r="P4073">
        <v>1</v>
      </c>
      <c r="Q4073" t="s">
        <v>17060</v>
      </c>
      <c r="R4073" t="s">
        <v>17061</v>
      </c>
      <c r="S4073">
        <v>137</v>
      </c>
      <c r="T4073" t="s">
        <v>37</v>
      </c>
      <c r="U4073" t="s">
        <v>38</v>
      </c>
      <c r="V4073" t="s">
        <v>3822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764</v>
      </c>
      <c r="C4074">
        <v>114</v>
      </c>
      <c r="D4074">
        <v>100</v>
      </c>
      <c r="E4074">
        <v>1000</v>
      </c>
      <c r="F4074">
        <v>220</v>
      </c>
      <c r="G4074" t="s">
        <v>1214</v>
      </c>
      <c r="H4074">
        <v>989</v>
      </c>
      <c r="I4074">
        <v>11694528</v>
      </c>
      <c r="J4074" t="s">
        <v>17062</v>
      </c>
      <c r="K4074" t="s">
        <v>220</v>
      </c>
      <c r="L4074" t="s">
        <v>17063</v>
      </c>
      <c r="M4074">
        <v>7721</v>
      </c>
      <c r="N4074">
        <v>2165</v>
      </c>
      <c r="O4074" t="s">
        <v>17064</v>
      </c>
      <c r="P4074">
        <v>0</v>
      </c>
      <c r="Q4074" t="s">
        <v>17065</v>
      </c>
      <c r="R4074" t="s">
        <v>17066</v>
      </c>
      <c r="S4074">
        <v>72</v>
      </c>
      <c r="T4074" t="s">
        <v>37</v>
      </c>
      <c r="U4074" t="s">
        <v>38</v>
      </c>
      <c r="V4074" t="s">
        <v>350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17067</v>
      </c>
      <c r="C4075">
        <v>246</v>
      </c>
      <c r="D4075">
        <v>84</v>
      </c>
      <c r="E4075">
        <v>85</v>
      </c>
      <c r="F4075">
        <v>748</v>
      </c>
      <c r="G4075" t="s">
        <v>340</v>
      </c>
      <c r="H4075">
        <v>13000</v>
      </c>
      <c r="I4075">
        <v>229094</v>
      </c>
      <c r="J4075" t="s">
        <v>12797</v>
      </c>
      <c r="K4075" t="s">
        <v>279</v>
      </c>
      <c r="L4075" t="s">
        <v>17068</v>
      </c>
      <c r="M4075">
        <v>27650</v>
      </c>
      <c r="N4075">
        <v>14696</v>
      </c>
      <c r="O4075" t="s">
        <v>551</v>
      </c>
      <c r="P4075">
        <v>2</v>
      </c>
      <c r="Q4075" t="s">
        <v>17069</v>
      </c>
      <c r="R4075" t="s">
        <v>17070</v>
      </c>
      <c r="S4075">
        <v>88</v>
      </c>
      <c r="T4075" t="s">
        <v>37</v>
      </c>
      <c r="U4075" t="s">
        <v>56</v>
      </c>
      <c r="V4075" t="s">
        <v>350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12670</v>
      </c>
      <c r="C4076">
        <v>7</v>
      </c>
      <c r="D4076">
        <v>97</v>
      </c>
      <c r="E4076">
        <v>78</v>
      </c>
      <c r="F4076">
        <v>77</v>
      </c>
      <c r="G4076" t="s">
        <v>17071</v>
      </c>
      <c r="H4076">
        <v>685</v>
      </c>
      <c r="J4076" t="s">
        <v>3296</v>
      </c>
      <c r="K4076" t="s">
        <v>4999</v>
      </c>
      <c r="L4076" t="s">
        <v>17072</v>
      </c>
      <c r="M4076">
        <v>1361</v>
      </c>
      <c r="N4076">
        <v>1163</v>
      </c>
      <c r="O4076" t="s">
        <v>17073</v>
      </c>
      <c r="P4076">
        <v>0</v>
      </c>
      <c r="Q4076" t="s">
        <v>17074</v>
      </c>
      <c r="R4076" t="s">
        <v>17075</v>
      </c>
      <c r="S4076">
        <v>16</v>
      </c>
      <c r="T4076" t="s">
        <v>37</v>
      </c>
      <c r="U4076" t="s">
        <v>38</v>
      </c>
      <c r="V4076" t="s">
        <v>350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17076</v>
      </c>
      <c r="C4077">
        <v>49</v>
      </c>
      <c r="D4077">
        <v>84</v>
      </c>
      <c r="E4077">
        <v>23</v>
      </c>
      <c r="F4077">
        <v>706</v>
      </c>
      <c r="G4077" t="s">
        <v>6818</v>
      </c>
      <c r="H4077">
        <v>1000</v>
      </c>
      <c r="I4077">
        <v>10017041</v>
      </c>
      <c r="J4077" t="s">
        <v>853</v>
      </c>
      <c r="K4077" t="s">
        <v>3736</v>
      </c>
      <c r="L4077" t="s">
        <v>17077</v>
      </c>
      <c r="M4077">
        <v>8265</v>
      </c>
      <c r="N4077">
        <v>4815</v>
      </c>
      <c r="O4077" t="s">
        <v>3051</v>
      </c>
      <c r="P4077">
        <v>3</v>
      </c>
      <c r="Q4077" t="s">
        <v>17078</v>
      </c>
      <c r="R4077" t="s">
        <v>17079</v>
      </c>
      <c r="S4077">
        <v>20</v>
      </c>
      <c r="T4077" t="s">
        <v>37</v>
      </c>
      <c r="U4077" t="s">
        <v>38</v>
      </c>
      <c r="V4077" t="s">
        <v>350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16683</v>
      </c>
      <c r="C4078">
        <v>42</v>
      </c>
      <c r="D4078">
        <v>146</v>
      </c>
      <c r="E4078">
        <v>174</v>
      </c>
      <c r="F4078">
        <v>125</v>
      </c>
      <c r="G4078" t="s">
        <v>576</v>
      </c>
      <c r="H4078">
        <v>556</v>
      </c>
      <c r="J4078" t="s">
        <v>1473</v>
      </c>
      <c r="K4078" t="s">
        <v>15620</v>
      </c>
      <c r="L4078" t="s">
        <v>17080</v>
      </c>
      <c r="M4078">
        <v>7998</v>
      </c>
      <c r="N4078">
        <v>1444</v>
      </c>
      <c r="O4078" t="s">
        <v>17081</v>
      </c>
      <c r="P4078">
        <v>1</v>
      </c>
      <c r="Q4078" t="s">
        <v>17082</v>
      </c>
      <c r="R4078" t="s">
        <v>17083</v>
      </c>
      <c r="S4078">
        <v>81</v>
      </c>
      <c r="T4078" t="s">
        <v>37</v>
      </c>
      <c r="U4078" t="s">
        <v>38</v>
      </c>
      <c r="V4078" t="s">
        <v>3822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424</v>
      </c>
      <c r="B4079" t="s">
        <v>13324</v>
      </c>
      <c r="C4079">
        <v>73</v>
      </c>
      <c r="D4079">
        <v>186</v>
      </c>
      <c r="E4079">
        <v>176</v>
      </c>
      <c r="F4079">
        <v>760</v>
      </c>
      <c r="G4079" t="s">
        <v>16316</v>
      </c>
      <c r="H4079">
        <v>877</v>
      </c>
      <c r="J4079" t="s">
        <v>1469</v>
      </c>
      <c r="K4079" t="s">
        <v>8622</v>
      </c>
      <c r="L4079" t="s">
        <v>17084</v>
      </c>
      <c r="M4079">
        <v>44457</v>
      </c>
      <c r="N4079">
        <v>3847</v>
      </c>
      <c r="O4079" t="s">
        <v>13326</v>
      </c>
      <c r="P4079">
        <v>0</v>
      </c>
      <c r="Q4079" t="s">
        <v>17085</v>
      </c>
      <c r="R4079" t="s">
        <v>17086</v>
      </c>
      <c r="S4079">
        <v>176</v>
      </c>
      <c r="T4079" t="s">
        <v>37</v>
      </c>
      <c r="U4079" t="s">
        <v>38</v>
      </c>
      <c r="V4079" t="s">
        <v>2616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10878</v>
      </c>
      <c r="C4080">
        <v>16</v>
      </c>
      <c r="D4080">
        <v>94</v>
      </c>
      <c r="E4080">
        <v>9</v>
      </c>
      <c r="F4080">
        <v>200</v>
      </c>
      <c r="G4080" t="s">
        <v>17087</v>
      </c>
      <c r="H4080">
        <v>927</v>
      </c>
      <c r="I4080">
        <v>9016377</v>
      </c>
      <c r="J4080" t="s">
        <v>809</v>
      </c>
      <c r="K4080" t="s">
        <v>6818</v>
      </c>
      <c r="L4080" t="s">
        <v>17088</v>
      </c>
      <c r="M4080">
        <v>1004</v>
      </c>
      <c r="N4080">
        <v>1936</v>
      </c>
      <c r="O4080" t="s">
        <v>17089</v>
      </c>
      <c r="P4080">
        <v>3</v>
      </c>
      <c r="Q4080" t="s">
        <v>17090</v>
      </c>
      <c r="R4080" t="s">
        <v>17091</v>
      </c>
      <c r="S4080">
        <v>8</v>
      </c>
      <c r="T4080" t="s">
        <v>37</v>
      </c>
      <c r="U4080" t="s">
        <v>38</v>
      </c>
      <c r="V4080" t="s">
        <v>350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17092</v>
      </c>
      <c r="H4081">
        <v>11</v>
      </c>
      <c r="J4081" t="s">
        <v>15827</v>
      </c>
      <c r="K4081" t="s">
        <v>17093</v>
      </c>
      <c r="L4081" t="s">
        <v>17094</v>
      </c>
      <c r="M4081">
        <v>32923</v>
      </c>
      <c r="N4081">
        <v>11</v>
      </c>
      <c r="O4081" t="s">
        <v>17095</v>
      </c>
      <c r="P4081">
        <v>0</v>
      </c>
      <c r="Q4081" t="s">
        <v>17096</v>
      </c>
      <c r="R4081" t="s">
        <v>17097</v>
      </c>
      <c r="S4081">
        <v>75</v>
      </c>
      <c r="T4081" t="s">
        <v>37</v>
      </c>
      <c r="U4081" t="s">
        <v>38</v>
      </c>
      <c r="V4081" t="s">
        <v>1212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424</v>
      </c>
      <c r="B4082" t="s">
        <v>17098</v>
      </c>
      <c r="C4082">
        <v>91</v>
      </c>
      <c r="D4082">
        <v>126</v>
      </c>
      <c r="E4082">
        <v>393</v>
      </c>
      <c r="F4082">
        <v>281</v>
      </c>
      <c r="G4082" t="s">
        <v>17099</v>
      </c>
      <c r="H4082">
        <v>862</v>
      </c>
      <c r="J4082" t="s">
        <v>17100</v>
      </c>
      <c r="K4082" t="s">
        <v>16316</v>
      </c>
      <c r="L4082" t="s">
        <v>17101</v>
      </c>
      <c r="M4082">
        <v>21316</v>
      </c>
      <c r="N4082">
        <v>2269</v>
      </c>
      <c r="O4082" t="s">
        <v>12264</v>
      </c>
      <c r="P4082">
        <v>0</v>
      </c>
      <c r="Q4082" t="s">
        <v>17102</v>
      </c>
      <c r="R4082" t="s">
        <v>17103</v>
      </c>
      <c r="S4082">
        <v>162</v>
      </c>
      <c r="T4082" t="s">
        <v>37</v>
      </c>
      <c r="U4082" t="s">
        <v>38</v>
      </c>
      <c r="V4082" t="s">
        <v>3822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17104</v>
      </c>
      <c r="C4083">
        <v>37</v>
      </c>
      <c r="D4083">
        <v>99</v>
      </c>
      <c r="E4083">
        <v>18</v>
      </c>
      <c r="F4083">
        <v>233</v>
      </c>
      <c r="G4083" t="s">
        <v>9235</v>
      </c>
      <c r="H4083">
        <v>939</v>
      </c>
      <c r="I4083">
        <v>7059537</v>
      </c>
      <c r="J4083" t="s">
        <v>809</v>
      </c>
      <c r="K4083" t="s">
        <v>3236</v>
      </c>
      <c r="L4083" t="s">
        <v>17105</v>
      </c>
      <c r="M4083">
        <v>8279</v>
      </c>
      <c r="N4083">
        <v>2321</v>
      </c>
      <c r="O4083" t="s">
        <v>17106</v>
      </c>
      <c r="P4083">
        <v>0</v>
      </c>
      <c r="Q4083" t="s">
        <v>17107</v>
      </c>
      <c r="R4083" t="s">
        <v>17108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6948</v>
      </c>
      <c r="C4084">
        <v>405</v>
      </c>
      <c r="D4084">
        <v>109</v>
      </c>
      <c r="E4084">
        <v>0</v>
      </c>
      <c r="F4084">
        <v>48</v>
      </c>
      <c r="G4084" t="s">
        <v>17109</v>
      </c>
      <c r="H4084">
        <v>140</v>
      </c>
      <c r="I4084">
        <v>8114507</v>
      </c>
      <c r="J4084" t="s">
        <v>151</v>
      </c>
      <c r="K4084" t="s">
        <v>17110</v>
      </c>
      <c r="L4084" t="s">
        <v>17111</v>
      </c>
      <c r="M4084">
        <v>95362</v>
      </c>
      <c r="N4084">
        <v>328</v>
      </c>
      <c r="O4084" t="s">
        <v>17112</v>
      </c>
      <c r="P4084">
        <v>1</v>
      </c>
      <c r="Q4084" t="s">
        <v>17113</v>
      </c>
      <c r="R4084" t="s">
        <v>17114</v>
      </c>
      <c r="S4084">
        <v>270</v>
      </c>
      <c r="T4084" t="s">
        <v>37</v>
      </c>
      <c r="U4084" t="s">
        <v>38</v>
      </c>
      <c r="V4084" t="s">
        <v>350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17115</v>
      </c>
      <c r="C4085">
        <v>29</v>
      </c>
      <c r="D4085">
        <v>95</v>
      </c>
      <c r="E4085">
        <v>4</v>
      </c>
      <c r="F4085">
        <v>152</v>
      </c>
      <c r="G4085" t="s">
        <v>17116</v>
      </c>
      <c r="H4085">
        <v>641</v>
      </c>
      <c r="I4085">
        <v>7888703</v>
      </c>
      <c r="J4085" t="s">
        <v>1269</v>
      </c>
      <c r="K4085" t="s">
        <v>17117</v>
      </c>
      <c r="L4085" t="s">
        <v>17118</v>
      </c>
      <c r="M4085">
        <v>8465</v>
      </c>
      <c r="N4085">
        <v>1389</v>
      </c>
      <c r="O4085" t="s">
        <v>15499</v>
      </c>
      <c r="P4085">
        <v>1</v>
      </c>
      <c r="Q4085" t="s">
        <v>17119</v>
      </c>
      <c r="R4085" t="s">
        <v>17120</v>
      </c>
      <c r="S4085">
        <v>65</v>
      </c>
      <c r="T4085" t="s">
        <v>37</v>
      </c>
      <c r="U4085" t="s">
        <v>38</v>
      </c>
      <c r="V4085" t="s">
        <v>84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15557</v>
      </c>
      <c r="C4086">
        <v>81</v>
      </c>
      <c r="D4086">
        <v>97</v>
      </c>
      <c r="E4086">
        <v>152</v>
      </c>
      <c r="F4086">
        <v>135</v>
      </c>
      <c r="G4086" t="s">
        <v>17121</v>
      </c>
      <c r="H4086">
        <v>674</v>
      </c>
      <c r="I4086">
        <v>7282851</v>
      </c>
      <c r="J4086" t="s">
        <v>2105</v>
      </c>
      <c r="K4086" t="s">
        <v>17122</v>
      </c>
      <c r="L4086" t="s">
        <v>17123</v>
      </c>
      <c r="M4086">
        <v>9502</v>
      </c>
      <c r="N4086">
        <v>1395</v>
      </c>
      <c r="O4086" t="s">
        <v>17124</v>
      </c>
      <c r="P4086">
        <v>1</v>
      </c>
      <c r="Q4086" t="s">
        <v>17125</v>
      </c>
      <c r="R4086" t="s">
        <v>17126</v>
      </c>
      <c r="S4086">
        <v>100</v>
      </c>
      <c r="T4086" t="s">
        <v>37</v>
      </c>
      <c r="U4086" t="s">
        <v>38</v>
      </c>
      <c r="V4086" t="s">
        <v>350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12670</v>
      </c>
      <c r="C4087">
        <v>17</v>
      </c>
      <c r="D4087">
        <v>94</v>
      </c>
      <c r="E4087">
        <v>78</v>
      </c>
      <c r="F4087">
        <v>469</v>
      </c>
      <c r="G4087" t="s">
        <v>2694</v>
      </c>
      <c r="H4087">
        <v>912</v>
      </c>
      <c r="I4087">
        <v>6879730</v>
      </c>
      <c r="J4087" t="s">
        <v>1473</v>
      </c>
      <c r="K4087" t="s">
        <v>1356</v>
      </c>
      <c r="L4087" t="s">
        <v>17127</v>
      </c>
      <c r="M4087">
        <v>806</v>
      </c>
      <c r="N4087">
        <v>3049</v>
      </c>
      <c r="O4087" t="s">
        <v>17128</v>
      </c>
      <c r="P4087">
        <v>0</v>
      </c>
      <c r="Q4087" t="s">
        <v>17129</v>
      </c>
      <c r="R4087" t="s">
        <v>17130</v>
      </c>
      <c r="S4087">
        <v>23</v>
      </c>
      <c r="T4087" t="s">
        <v>37</v>
      </c>
      <c r="U4087" t="s">
        <v>38</v>
      </c>
      <c r="V4087" t="s">
        <v>350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17131</v>
      </c>
      <c r="C4088">
        <v>75</v>
      </c>
      <c r="D4088">
        <v>90</v>
      </c>
      <c r="E4088">
        <v>15</v>
      </c>
      <c r="F4088">
        <v>453</v>
      </c>
      <c r="G4088" t="s">
        <v>2803</v>
      </c>
      <c r="H4088">
        <v>953</v>
      </c>
      <c r="I4088">
        <v>5844929</v>
      </c>
      <c r="J4088" t="s">
        <v>1188</v>
      </c>
      <c r="K4088" t="s">
        <v>376</v>
      </c>
      <c r="L4088" t="s">
        <v>17132</v>
      </c>
      <c r="M4088">
        <v>6000</v>
      </c>
      <c r="N4088">
        <v>2510</v>
      </c>
      <c r="O4088" t="s">
        <v>6785</v>
      </c>
      <c r="P4088">
        <v>1</v>
      </c>
      <c r="Q4088" t="s">
        <v>17133</v>
      </c>
      <c r="R4088" t="s">
        <v>17134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17135</v>
      </c>
      <c r="H4089">
        <v>578</v>
      </c>
      <c r="J4089" t="s">
        <v>1469</v>
      </c>
      <c r="K4089" t="s">
        <v>16461</v>
      </c>
      <c r="L4089" t="s">
        <v>17136</v>
      </c>
      <c r="M4089">
        <v>299</v>
      </c>
      <c r="N4089">
        <v>1400</v>
      </c>
      <c r="O4089" t="s">
        <v>13368</v>
      </c>
      <c r="P4089">
        <v>0</v>
      </c>
      <c r="Q4089" t="s">
        <v>17137</v>
      </c>
      <c r="R4089" t="s">
        <v>17138</v>
      </c>
      <c r="S4089">
        <v>1</v>
      </c>
      <c r="T4089" t="s">
        <v>37</v>
      </c>
      <c r="U4089" t="s">
        <v>243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3389</v>
      </c>
      <c r="C4090">
        <v>91</v>
      </c>
      <c r="D4090">
        <v>117</v>
      </c>
      <c r="E4090">
        <v>375</v>
      </c>
      <c r="F4090">
        <v>31</v>
      </c>
      <c r="G4090" t="s">
        <v>17139</v>
      </c>
      <c r="H4090">
        <v>1000</v>
      </c>
      <c r="I4090">
        <v>3222857</v>
      </c>
      <c r="J4090" t="s">
        <v>151</v>
      </c>
      <c r="K4090" t="s">
        <v>12491</v>
      </c>
      <c r="L4090" t="s">
        <v>17140</v>
      </c>
      <c r="M4090">
        <v>12560</v>
      </c>
      <c r="N4090">
        <v>1394</v>
      </c>
      <c r="O4090" t="s">
        <v>17141</v>
      </c>
      <c r="P4090">
        <v>0</v>
      </c>
      <c r="Q4090" t="s">
        <v>17142</v>
      </c>
      <c r="R4090" t="s">
        <v>17143</v>
      </c>
      <c r="S4090">
        <v>147</v>
      </c>
      <c r="T4090" t="s">
        <v>3397</v>
      </c>
      <c r="U4090" t="s">
        <v>182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17144</v>
      </c>
      <c r="C4091">
        <v>82</v>
      </c>
      <c r="D4091">
        <v>96</v>
      </c>
      <c r="E4091">
        <v>70</v>
      </c>
      <c r="F4091">
        <v>163</v>
      </c>
      <c r="G4091" t="s">
        <v>12427</v>
      </c>
      <c r="H4091">
        <v>883</v>
      </c>
      <c r="I4091">
        <v>4170647</v>
      </c>
      <c r="J4091" t="s">
        <v>1188</v>
      </c>
      <c r="K4091" t="s">
        <v>748</v>
      </c>
      <c r="L4091" t="s">
        <v>17145</v>
      </c>
      <c r="M4091">
        <v>14548</v>
      </c>
      <c r="N4091">
        <v>1616</v>
      </c>
      <c r="O4091" t="s">
        <v>2505</v>
      </c>
      <c r="P4091">
        <v>0</v>
      </c>
      <c r="Q4091" t="s">
        <v>17146</v>
      </c>
      <c r="R4091" t="s">
        <v>17147</v>
      </c>
      <c r="S4091">
        <v>161</v>
      </c>
      <c r="T4091" t="s">
        <v>37</v>
      </c>
      <c r="U4091" t="s">
        <v>56</v>
      </c>
      <c r="V4091" t="s">
        <v>350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17148</v>
      </c>
      <c r="C4092">
        <v>48</v>
      </c>
      <c r="D4092">
        <v>82</v>
      </c>
      <c r="E4092">
        <v>0</v>
      </c>
      <c r="F4092">
        <v>51</v>
      </c>
      <c r="G4092" t="s">
        <v>5256</v>
      </c>
      <c r="H4092">
        <v>472</v>
      </c>
      <c r="I4092">
        <v>4142507</v>
      </c>
      <c r="J4092" t="s">
        <v>816</v>
      </c>
      <c r="K4092" t="s">
        <v>17149</v>
      </c>
      <c r="L4092" t="s">
        <v>17150</v>
      </c>
      <c r="M4092">
        <v>3665</v>
      </c>
      <c r="N4092">
        <v>858</v>
      </c>
      <c r="O4092" t="s">
        <v>17151</v>
      </c>
      <c r="P4092">
        <v>1</v>
      </c>
      <c r="Q4092" t="s">
        <v>17152</v>
      </c>
      <c r="R4092" t="s">
        <v>17153</v>
      </c>
      <c r="S4092">
        <v>81</v>
      </c>
      <c r="T4092" t="s">
        <v>37</v>
      </c>
      <c r="U4092" t="s">
        <v>38</v>
      </c>
      <c r="V4092" t="s">
        <v>350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8092</v>
      </c>
      <c r="C4093">
        <v>33</v>
      </c>
      <c r="D4093">
        <v>109</v>
      </c>
      <c r="E4093">
        <v>300</v>
      </c>
      <c r="F4093">
        <v>200</v>
      </c>
      <c r="G4093" t="s">
        <v>11621</v>
      </c>
      <c r="H4093">
        <v>729</v>
      </c>
      <c r="I4093">
        <v>4109095</v>
      </c>
      <c r="J4093" t="s">
        <v>17154</v>
      </c>
      <c r="K4093" t="s">
        <v>1513</v>
      </c>
      <c r="L4093" t="s">
        <v>17155</v>
      </c>
      <c r="M4093">
        <v>8239</v>
      </c>
      <c r="N4093">
        <v>1292</v>
      </c>
      <c r="O4093" t="s">
        <v>13045</v>
      </c>
      <c r="P4093">
        <v>0</v>
      </c>
      <c r="Q4093" t="s">
        <v>17156</v>
      </c>
      <c r="R4093" t="s">
        <v>17157</v>
      </c>
      <c r="S4093">
        <v>92</v>
      </c>
      <c r="T4093" t="s">
        <v>37</v>
      </c>
      <c r="U4093" t="s">
        <v>38</v>
      </c>
      <c r="V4093" t="s">
        <v>350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13887</v>
      </c>
      <c r="C4094">
        <v>133</v>
      </c>
      <c r="D4094">
        <v>90</v>
      </c>
      <c r="E4094">
        <v>132</v>
      </c>
      <c r="F4094">
        <v>547</v>
      </c>
      <c r="G4094" t="s">
        <v>2384</v>
      </c>
      <c r="H4094">
        <v>1000</v>
      </c>
      <c r="I4094">
        <v>4033268</v>
      </c>
      <c r="J4094" t="s">
        <v>1188</v>
      </c>
      <c r="K4094" t="s">
        <v>269</v>
      </c>
      <c r="L4094" t="s">
        <v>17158</v>
      </c>
      <c r="M4094">
        <v>9808</v>
      </c>
      <c r="N4094">
        <v>3692</v>
      </c>
      <c r="O4094" t="s">
        <v>17159</v>
      </c>
      <c r="P4094">
        <v>0</v>
      </c>
      <c r="Q4094" t="s">
        <v>17160</v>
      </c>
      <c r="R4094" t="s">
        <v>17161</v>
      </c>
      <c r="S4094">
        <v>53</v>
      </c>
      <c r="T4094" t="s">
        <v>37</v>
      </c>
      <c r="U4094" t="s">
        <v>38</v>
      </c>
      <c r="V4094" t="s">
        <v>350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17162</v>
      </c>
      <c r="C4095">
        <v>104</v>
      </c>
      <c r="D4095">
        <v>89</v>
      </c>
      <c r="E4095">
        <v>21</v>
      </c>
      <c r="F4095">
        <v>124</v>
      </c>
      <c r="G4095" t="s">
        <v>17163</v>
      </c>
      <c r="H4095">
        <v>240</v>
      </c>
      <c r="J4095" t="s">
        <v>17164</v>
      </c>
      <c r="K4095" t="s">
        <v>17165</v>
      </c>
      <c r="L4095" t="s">
        <v>17166</v>
      </c>
      <c r="M4095">
        <v>128334</v>
      </c>
      <c r="N4095">
        <v>1011</v>
      </c>
      <c r="O4095" t="s">
        <v>17167</v>
      </c>
      <c r="P4095">
        <v>1</v>
      </c>
      <c r="Q4095" t="s">
        <v>17168</v>
      </c>
      <c r="R4095" t="s">
        <v>17169</v>
      </c>
      <c r="S4095">
        <v>349</v>
      </c>
      <c r="T4095" t="s">
        <v>37</v>
      </c>
      <c r="U4095" t="s">
        <v>38</v>
      </c>
      <c r="V4095" t="s">
        <v>188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17170</v>
      </c>
      <c r="C4096">
        <v>22</v>
      </c>
      <c r="D4096">
        <v>98</v>
      </c>
      <c r="E4096">
        <v>16</v>
      </c>
      <c r="F4096">
        <v>222</v>
      </c>
      <c r="G4096" t="s">
        <v>12266</v>
      </c>
      <c r="H4096">
        <v>687</v>
      </c>
      <c r="I4096">
        <v>3902679</v>
      </c>
      <c r="J4096" t="s">
        <v>5192</v>
      </c>
      <c r="K4096" t="s">
        <v>4002</v>
      </c>
      <c r="L4096" t="s">
        <v>17171</v>
      </c>
      <c r="M4096">
        <v>3943</v>
      </c>
      <c r="N4096">
        <v>1806</v>
      </c>
      <c r="O4096" t="s">
        <v>17172</v>
      </c>
      <c r="P4096">
        <v>0</v>
      </c>
      <c r="Q4096" t="s">
        <v>17173</v>
      </c>
      <c r="R4096" t="s">
        <v>17174</v>
      </c>
      <c r="S4096">
        <v>49</v>
      </c>
      <c r="T4096" t="s">
        <v>37</v>
      </c>
      <c r="U4096" t="s">
        <v>38</v>
      </c>
      <c r="V4096" t="s">
        <v>350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17175</v>
      </c>
      <c r="C4097">
        <v>30</v>
      </c>
      <c r="D4097">
        <v>95</v>
      </c>
      <c r="E4097">
        <v>45</v>
      </c>
      <c r="F4097">
        <v>267</v>
      </c>
      <c r="G4097" t="s">
        <v>17176</v>
      </c>
      <c r="H4097">
        <v>578</v>
      </c>
      <c r="I4097">
        <v>3559990</v>
      </c>
      <c r="J4097" t="s">
        <v>541</v>
      </c>
      <c r="K4097" t="s">
        <v>3718</v>
      </c>
      <c r="L4097" t="s">
        <v>17177</v>
      </c>
      <c r="M4097">
        <v>8005</v>
      </c>
      <c r="N4097">
        <v>1363</v>
      </c>
      <c r="O4097" t="s">
        <v>1867</v>
      </c>
      <c r="P4097">
        <v>0</v>
      </c>
      <c r="Q4097" t="s">
        <v>17178</v>
      </c>
      <c r="R4097" t="s">
        <v>17179</v>
      </c>
      <c r="S4097">
        <v>49</v>
      </c>
      <c r="T4097" t="s">
        <v>37</v>
      </c>
      <c r="U4097" t="s">
        <v>38</v>
      </c>
      <c r="V4097" t="s">
        <v>350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2731</v>
      </c>
      <c r="C4098">
        <v>112</v>
      </c>
      <c r="D4098">
        <v>94</v>
      </c>
      <c r="E4098">
        <v>0</v>
      </c>
      <c r="F4098">
        <v>180</v>
      </c>
      <c r="G4098" t="s">
        <v>17180</v>
      </c>
      <c r="H4098">
        <v>820</v>
      </c>
      <c r="J4098" t="s">
        <v>151</v>
      </c>
      <c r="K4098" t="s">
        <v>558</v>
      </c>
      <c r="L4098" t="s">
        <v>17181</v>
      </c>
      <c r="M4098">
        <v>37594</v>
      </c>
      <c r="N4098">
        <v>1618</v>
      </c>
      <c r="O4098" t="s">
        <v>17182</v>
      </c>
      <c r="P4098">
        <v>0</v>
      </c>
      <c r="Q4098" t="s">
        <v>17183</v>
      </c>
      <c r="R4098" t="s">
        <v>17184</v>
      </c>
      <c r="S4098">
        <v>181</v>
      </c>
      <c r="T4098" t="s">
        <v>37</v>
      </c>
      <c r="U4098" t="s">
        <v>38</v>
      </c>
      <c r="V4098" t="s">
        <v>84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17185</v>
      </c>
      <c r="C4099">
        <v>79</v>
      </c>
      <c r="D4099">
        <v>104</v>
      </c>
      <c r="E4099">
        <v>11</v>
      </c>
      <c r="F4099">
        <v>194</v>
      </c>
      <c r="G4099" t="s">
        <v>7039</v>
      </c>
      <c r="H4099">
        <v>11000</v>
      </c>
      <c r="I4099">
        <v>3287435</v>
      </c>
      <c r="J4099" t="s">
        <v>1473</v>
      </c>
      <c r="K4099" t="s">
        <v>386</v>
      </c>
      <c r="L4099" t="s">
        <v>17186</v>
      </c>
      <c r="M4099">
        <v>8603</v>
      </c>
      <c r="N4099">
        <v>12250</v>
      </c>
      <c r="O4099" t="s">
        <v>11863</v>
      </c>
      <c r="P4099">
        <v>2</v>
      </c>
      <c r="Q4099" t="s">
        <v>17187</v>
      </c>
      <c r="R4099" t="s">
        <v>17188</v>
      </c>
      <c r="S4099">
        <v>115</v>
      </c>
      <c r="T4099" t="s">
        <v>37</v>
      </c>
      <c r="U4099" t="s">
        <v>38</v>
      </c>
      <c r="V4099" t="s">
        <v>350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17189</v>
      </c>
      <c r="C4100">
        <v>49</v>
      </c>
      <c r="D4100">
        <v>87</v>
      </c>
      <c r="E4100">
        <v>18</v>
      </c>
      <c r="F4100">
        <v>844</v>
      </c>
      <c r="G4100" t="s">
        <v>161</v>
      </c>
      <c r="H4100">
        <v>3000</v>
      </c>
      <c r="I4100">
        <v>3071947</v>
      </c>
      <c r="J4100" t="s">
        <v>3753</v>
      </c>
      <c r="K4100" t="s">
        <v>3231</v>
      </c>
      <c r="L4100" t="s">
        <v>17190</v>
      </c>
      <c r="M4100">
        <v>18711</v>
      </c>
      <c r="N4100">
        <v>9555</v>
      </c>
      <c r="O4100" t="s">
        <v>17191</v>
      </c>
      <c r="P4100">
        <v>3</v>
      </c>
      <c r="Q4100" t="s">
        <v>17192</v>
      </c>
      <c r="R4100" t="s">
        <v>17193</v>
      </c>
      <c r="S4100">
        <v>183</v>
      </c>
      <c r="T4100" t="s">
        <v>37</v>
      </c>
      <c r="U4100" t="s">
        <v>38</v>
      </c>
      <c r="V4100" t="s">
        <v>350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11289</v>
      </c>
      <c r="C4101">
        <v>42</v>
      </c>
      <c r="D4101">
        <v>108</v>
      </c>
      <c r="E4101">
        <v>232</v>
      </c>
      <c r="F4101">
        <v>353</v>
      </c>
      <c r="G4101" t="s">
        <v>909</v>
      </c>
      <c r="H4101">
        <v>10000</v>
      </c>
      <c r="I4101">
        <v>2961991</v>
      </c>
      <c r="J4101" t="s">
        <v>760</v>
      </c>
      <c r="K4101" t="s">
        <v>275</v>
      </c>
      <c r="L4101" t="s">
        <v>17194</v>
      </c>
      <c r="M4101">
        <v>15885</v>
      </c>
      <c r="N4101">
        <v>11459</v>
      </c>
      <c r="O4101" t="s">
        <v>17195</v>
      </c>
      <c r="P4101">
        <v>4</v>
      </c>
      <c r="Q4101" t="s">
        <v>17196</v>
      </c>
      <c r="R4101" t="s">
        <v>17197</v>
      </c>
      <c r="S4101">
        <v>78</v>
      </c>
      <c r="T4101" t="s">
        <v>37</v>
      </c>
      <c r="U4101" t="s">
        <v>38</v>
      </c>
      <c r="V4101" t="s">
        <v>350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424</v>
      </c>
      <c r="B4102" t="s">
        <v>13020</v>
      </c>
      <c r="C4102">
        <v>345</v>
      </c>
      <c r="D4102">
        <v>86</v>
      </c>
      <c r="E4102">
        <v>387</v>
      </c>
      <c r="F4102">
        <v>270</v>
      </c>
      <c r="G4102" t="s">
        <v>17198</v>
      </c>
      <c r="H4102">
        <v>962</v>
      </c>
      <c r="I4102">
        <v>4063238</v>
      </c>
      <c r="J4102" t="s">
        <v>715</v>
      </c>
      <c r="K4102" t="s">
        <v>7265</v>
      </c>
      <c r="L4102" t="s">
        <v>17199</v>
      </c>
      <c r="M4102">
        <v>43982</v>
      </c>
      <c r="N4102">
        <v>2260</v>
      </c>
      <c r="O4102" t="s">
        <v>14322</v>
      </c>
      <c r="P4102">
        <v>0</v>
      </c>
      <c r="Q4102" t="s">
        <v>17200</v>
      </c>
      <c r="R4102" t="s">
        <v>17201</v>
      </c>
      <c r="S4102">
        <v>139</v>
      </c>
      <c r="T4102" t="s">
        <v>37</v>
      </c>
      <c r="U4102" t="s">
        <v>38</v>
      </c>
      <c r="V4102" t="s">
        <v>350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457</v>
      </c>
      <c r="C4103">
        <v>152</v>
      </c>
      <c r="D4103">
        <v>94</v>
      </c>
      <c r="E4103">
        <v>151</v>
      </c>
      <c r="F4103">
        <v>29</v>
      </c>
      <c r="G4103" t="s">
        <v>17202</v>
      </c>
      <c r="H4103">
        <v>113</v>
      </c>
      <c r="I4103">
        <v>2912363</v>
      </c>
      <c r="J4103" t="s">
        <v>937</v>
      </c>
      <c r="K4103" t="s">
        <v>5592</v>
      </c>
      <c r="L4103" t="s">
        <v>17203</v>
      </c>
      <c r="M4103">
        <v>25063</v>
      </c>
      <c r="N4103">
        <v>278</v>
      </c>
      <c r="O4103" t="s">
        <v>17204</v>
      </c>
      <c r="P4103">
        <v>1</v>
      </c>
      <c r="Q4103" t="s">
        <v>17205</v>
      </c>
      <c r="R4103" t="s">
        <v>17206</v>
      </c>
      <c r="S4103">
        <v>177</v>
      </c>
      <c r="T4103" t="s">
        <v>17207</v>
      </c>
      <c r="U4103" t="s">
        <v>56</v>
      </c>
      <c r="V4103" t="s">
        <v>350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16082</v>
      </c>
      <c r="C4104">
        <v>148</v>
      </c>
      <c r="D4104">
        <v>134</v>
      </c>
      <c r="E4104">
        <v>377</v>
      </c>
      <c r="F4104">
        <v>812</v>
      </c>
      <c r="G4104" t="s">
        <v>947</v>
      </c>
      <c r="H4104">
        <v>22000</v>
      </c>
      <c r="I4104">
        <v>3000000</v>
      </c>
      <c r="J4104" t="s">
        <v>1188</v>
      </c>
      <c r="K4104" t="s">
        <v>400</v>
      </c>
      <c r="L4104" t="s">
        <v>17208</v>
      </c>
      <c r="M4104">
        <v>55329</v>
      </c>
      <c r="N4104">
        <v>36859</v>
      </c>
      <c r="O4104" t="s">
        <v>2425</v>
      </c>
      <c r="P4104">
        <v>9</v>
      </c>
      <c r="Q4104" t="s">
        <v>17209</v>
      </c>
      <c r="R4104" t="s">
        <v>17210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7916</v>
      </c>
      <c r="C4105">
        <v>23</v>
      </c>
      <c r="D4105">
        <v>89</v>
      </c>
      <c r="E4105">
        <v>269</v>
      </c>
      <c r="F4105">
        <v>24</v>
      </c>
      <c r="G4105" t="s">
        <v>17211</v>
      </c>
      <c r="H4105">
        <v>489</v>
      </c>
      <c r="I4105">
        <v>2223990</v>
      </c>
      <c r="J4105" t="s">
        <v>15320</v>
      </c>
      <c r="K4105" t="s">
        <v>7363</v>
      </c>
      <c r="L4105" t="s">
        <v>17212</v>
      </c>
      <c r="M4105">
        <v>761</v>
      </c>
      <c r="N4105">
        <v>539</v>
      </c>
      <c r="O4105" t="s">
        <v>17213</v>
      </c>
      <c r="P4105">
        <v>1</v>
      </c>
      <c r="Q4105" t="s">
        <v>17214</v>
      </c>
      <c r="R4105" t="s">
        <v>17215</v>
      </c>
      <c r="S4105">
        <v>14</v>
      </c>
      <c r="T4105" t="s">
        <v>37</v>
      </c>
      <c r="U4105" t="s">
        <v>38</v>
      </c>
      <c r="V4105" t="s">
        <v>350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4920</v>
      </c>
      <c r="C4106">
        <v>254</v>
      </c>
      <c r="D4106">
        <v>102</v>
      </c>
      <c r="E4106">
        <v>0</v>
      </c>
      <c r="F4106">
        <v>387</v>
      </c>
      <c r="G4106" t="s">
        <v>1047</v>
      </c>
      <c r="H4106">
        <v>40000</v>
      </c>
      <c r="I4106">
        <v>1821983</v>
      </c>
      <c r="J4106" t="s">
        <v>17216</v>
      </c>
      <c r="K4106" t="s">
        <v>43</v>
      </c>
      <c r="L4106" t="s">
        <v>17217</v>
      </c>
      <c r="M4106">
        <v>31089</v>
      </c>
      <c r="N4106">
        <v>43810</v>
      </c>
      <c r="O4106" t="s">
        <v>2447</v>
      </c>
      <c r="P4106">
        <v>0</v>
      </c>
      <c r="Q4106" t="s">
        <v>17218</v>
      </c>
      <c r="R4106" t="s">
        <v>17219</v>
      </c>
      <c r="S4106">
        <v>261</v>
      </c>
      <c r="T4106" t="s">
        <v>37</v>
      </c>
      <c r="U4106" t="s">
        <v>38</v>
      </c>
      <c r="V4106" t="s">
        <v>350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12126</v>
      </c>
      <c r="C4107">
        <v>305</v>
      </c>
      <c r="D4107">
        <v>120</v>
      </c>
      <c r="E4107">
        <v>0</v>
      </c>
      <c r="F4107">
        <v>38</v>
      </c>
      <c r="G4107" t="s">
        <v>17220</v>
      </c>
      <c r="H4107">
        <v>717</v>
      </c>
      <c r="I4107">
        <v>2181290</v>
      </c>
      <c r="J4107" t="s">
        <v>933</v>
      </c>
      <c r="K4107" t="s">
        <v>11784</v>
      </c>
      <c r="L4107" t="s">
        <v>17221</v>
      </c>
      <c r="M4107">
        <v>356181</v>
      </c>
      <c r="N4107">
        <v>852</v>
      </c>
      <c r="O4107" t="s">
        <v>16089</v>
      </c>
      <c r="P4107">
        <v>0</v>
      </c>
      <c r="Q4107" t="s">
        <v>17222</v>
      </c>
      <c r="R4107" t="s">
        <v>17223</v>
      </c>
      <c r="S4107">
        <v>809</v>
      </c>
      <c r="T4107" t="s">
        <v>10486</v>
      </c>
      <c r="U4107" t="s">
        <v>3480</v>
      </c>
      <c r="V4107" t="s">
        <v>350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17224</v>
      </c>
      <c r="C4108">
        <v>19</v>
      </c>
      <c r="D4108">
        <v>110</v>
      </c>
      <c r="E4108">
        <v>13</v>
      </c>
      <c r="F4108">
        <v>221</v>
      </c>
      <c r="G4108" t="s">
        <v>17225</v>
      </c>
      <c r="H4108">
        <v>439</v>
      </c>
      <c r="I4108">
        <v>2848578</v>
      </c>
      <c r="J4108" t="s">
        <v>4930</v>
      </c>
      <c r="K4108" t="s">
        <v>17226</v>
      </c>
      <c r="L4108" t="s">
        <v>17227</v>
      </c>
      <c r="M4108">
        <v>3942</v>
      </c>
      <c r="N4108">
        <v>1567</v>
      </c>
      <c r="O4108" t="s">
        <v>17228</v>
      </c>
      <c r="P4108">
        <v>0</v>
      </c>
      <c r="Q4108" t="s">
        <v>17229</v>
      </c>
      <c r="R4108" t="s">
        <v>17230</v>
      </c>
      <c r="S4108">
        <v>65</v>
      </c>
      <c r="T4108" t="s">
        <v>37</v>
      </c>
      <c r="U4108" t="s">
        <v>38</v>
      </c>
      <c r="V4108" t="s">
        <v>84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17231</v>
      </c>
      <c r="C4109">
        <v>272</v>
      </c>
      <c r="D4109">
        <v>86</v>
      </c>
      <c r="E4109">
        <v>59</v>
      </c>
      <c r="F4109">
        <v>104</v>
      </c>
      <c r="G4109" t="s">
        <v>17232</v>
      </c>
      <c r="H4109">
        <v>694</v>
      </c>
      <c r="I4109">
        <v>703002</v>
      </c>
      <c r="J4109" t="s">
        <v>843</v>
      </c>
      <c r="K4109" t="s">
        <v>3210</v>
      </c>
      <c r="L4109" t="s">
        <v>17233</v>
      </c>
      <c r="M4109">
        <v>37495</v>
      </c>
      <c r="N4109">
        <v>1249</v>
      </c>
      <c r="O4109" t="s">
        <v>17234</v>
      </c>
      <c r="P4109">
        <v>4</v>
      </c>
      <c r="Q4109" t="s">
        <v>17235</v>
      </c>
      <c r="R4109" t="s">
        <v>17236</v>
      </c>
      <c r="S4109">
        <v>230</v>
      </c>
      <c r="T4109" t="s">
        <v>37</v>
      </c>
      <c r="U4109" t="s">
        <v>182</v>
      </c>
      <c r="V4109" t="s">
        <v>2616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17237</v>
      </c>
      <c r="C4110">
        <v>5</v>
      </c>
      <c r="D4110">
        <v>101</v>
      </c>
      <c r="E4110">
        <v>0</v>
      </c>
      <c r="F4110">
        <v>165</v>
      </c>
      <c r="G4110" t="s">
        <v>5694</v>
      </c>
      <c r="H4110">
        <v>574</v>
      </c>
      <c r="I4110">
        <v>3105269</v>
      </c>
      <c r="J4110" t="s">
        <v>1022</v>
      </c>
      <c r="K4110" t="s">
        <v>1415</v>
      </c>
      <c r="L4110" t="s">
        <v>17238</v>
      </c>
      <c r="M4110">
        <v>368</v>
      </c>
      <c r="N4110">
        <v>1335</v>
      </c>
      <c r="O4110" t="s">
        <v>17239</v>
      </c>
      <c r="P4110">
        <v>2</v>
      </c>
      <c r="R4110" t="s">
        <v>17240</v>
      </c>
      <c r="S4110">
        <v>8</v>
      </c>
      <c r="T4110" t="s">
        <v>37</v>
      </c>
      <c r="U4110" t="s">
        <v>1303</v>
      </c>
      <c r="V4110" t="s">
        <v>350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17241</v>
      </c>
      <c r="C4111">
        <v>65</v>
      </c>
      <c r="D4111">
        <v>102</v>
      </c>
      <c r="E4111">
        <v>9</v>
      </c>
      <c r="F4111">
        <v>221</v>
      </c>
      <c r="G4111" t="s">
        <v>8037</v>
      </c>
      <c r="H4111">
        <v>904</v>
      </c>
      <c r="J4111" t="s">
        <v>3102</v>
      </c>
      <c r="K4111" t="s">
        <v>1334</v>
      </c>
      <c r="L4111" t="s">
        <v>17242</v>
      </c>
      <c r="M4111">
        <v>22246</v>
      </c>
      <c r="N4111">
        <v>1663</v>
      </c>
      <c r="O4111" t="s">
        <v>13028</v>
      </c>
      <c r="P4111">
        <v>1</v>
      </c>
      <c r="Q4111" t="s">
        <v>17243</v>
      </c>
      <c r="R4111" t="s">
        <v>17244</v>
      </c>
      <c r="S4111">
        <v>196</v>
      </c>
      <c r="T4111" t="s">
        <v>37</v>
      </c>
      <c r="U4111" t="s">
        <v>38</v>
      </c>
      <c r="V4111" t="s">
        <v>350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17245</v>
      </c>
      <c r="C4112">
        <v>5</v>
      </c>
      <c r="D4112">
        <v>87</v>
      </c>
      <c r="E4112">
        <v>84</v>
      </c>
      <c r="F4112">
        <v>331</v>
      </c>
      <c r="G4112" t="s">
        <v>10813</v>
      </c>
      <c r="H4112">
        <v>702</v>
      </c>
      <c r="I4112">
        <v>252726</v>
      </c>
      <c r="J4112" t="s">
        <v>17246</v>
      </c>
      <c r="K4112" t="s">
        <v>7688</v>
      </c>
      <c r="L4112" t="s">
        <v>17247</v>
      </c>
      <c r="M4112">
        <v>1289</v>
      </c>
      <c r="N4112">
        <v>2715</v>
      </c>
      <c r="O4112" t="s">
        <v>17248</v>
      </c>
      <c r="P4112">
        <v>0</v>
      </c>
      <c r="Q4112" t="s">
        <v>17249</v>
      </c>
      <c r="R4112" t="s">
        <v>17250</v>
      </c>
      <c r="S4112">
        <v>18</v>
      </c>
      <c r="U4112" t="s">
        <v>38</v>
      </c>
      <c r="V4112" t="s">
        <v>84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17251</v>
      </c>
      <c r="C4113">
        <v>248</v>
      </c>
      <c r="D4113">
        <v>123</v>
      </c>
      <c r="E4113">
        <v>121</v>
      </c>
      <c r="F4113">
        <v>168</v>
      </c>
      <c r="G4113" t="s">
        <v>4859</v>
      </c>
      <c r="H4113">
        <v>13000</v>
      </c>
      <c r="I4113">
        <v>373060</v>
      </c>
      <c r="J4113" t="s">
        <v>1473</v>
      </c>
      <c r="K4113" t="s">
        <v>279</v>
      </c>
      <c r="L4113" t="s">
        <v>17252</v>
      </c>
      <c r="M4113">
        <v>47385</v>
      </c>
      <c r="N4113">
        <v>13636</v>
      </c>
      <c r="O4113" t="s">
        <v>17253</v>
      </c>
      <c r="P4113">
        <v>0</v>
      </c>
      <c r="Q4113" t="s">
        <v>17254</v>
      </c>
      <c r="R4113" t="s">
        <v>17255</v>
      </c>
      <c r="S4113">
        <v>112</v>
      </c>
      <c r="T4113" t="s">
        <v>37</v>
      </c>
      <c r="U4113" t="s">
        <v>56</v>
      </c>
      <c r="V4113" t="s">
        <v>2616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17256</v>
      </c>
      <c r="C4114">
        <v>152</v>
      </c>
      <c r="D4114">
        <v>99</v>
      </c>
      <c r="E4114">
        <v>89</v>
      </c>
      <c r="F4114">
        <v>322</v>
      </c>
      <c r="G4114" t="s">
        <v>988</v>
      </c>
      <c r="H4114">
        <v>962</v>
      </c>
      <c r="I4114">
        <v>1007535</v>
      </c>
      <c r="J4114" t="s">
        <v>715</v>
      </c>
      <c r="K4114" t="s">
        <v>7265</v>
      </c>
      <c r="L4114" t="s">
        <v>17257</v>
      </c>
      <c r="M4114">
        <v>7625</v>
      </c>
      <c r="N4114">
        <v>2452</v>
      </c>
      <c r="O4114" t="s">
        <v>527</v>
      </c>
      <c r="P4114">
        <v>5</v>
      </c>
      <c r="Q4114" t="s">
        <v>17258</v>
      </c>
      <c r="R4114" t="s">
        <v>17259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1947</v>
      </c>
      <c r="H4115">
        <v>723</v>
      </c>
      <c r="J4115" t="s">
        <v>2118</v>
      </c>
      <c r="K4115" t="s">
        <v>994</v>
      </c>
      <c r="L4115" t="s">
        <v>17260</v>
      </c>
      <c r="M4115">
        <v>2011</v>
      </c>
      <c r="N4115">
        <v>3149</v>
      </c>
      <c r="O4115" t="s">
        <v>988</v>
      </c>
      <c r="P4115">
        <v>3</v>
      </c>
      <c r="Q4115" t="s">
        <v>17261</v>
      </c>
      <c r="R4115" t="s">
        <v>17262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17263</v>
      </c>
      <c r="C4116">
        <v>156</v>
      </c>
      <c r="D4116">
        <v>87</v>
      </c>
      <c r="E4116">
        <v>21</v>
      </c>
      <c r="F4116">
        <v>416</v>
      </c>
      <c r="G4116" t="s">
        <v>759</v>
      </c>
      <c r="H4116">
        <v>4000</v>
      </c>
      <c r="I4116">
        <v>418268</v>
      </c>
      <c r="J4116" t="s">
        <v>816</v>
      </c>
      <c r="K4116" t="s">
        <v>76</v>
      </c>
      <c r="L4116" t="s">
        <v>17264</v>
      </c>
      <c r="M4116">
        <v>37156</v>
      </c>
      <c r="N4116">
        <v>8353</v>
      </c>
      <c r="O4116" t="s">
        <v>17265</v>
      </c>
      <c r="P4116">
        <v>3</v>
      </c>
      <c r="Q4116" t="s">
        <v>17266</v>
      </c>
      <c r="R4116" t="s">
        <v>17267</v>
      </c>
      <c r="S4116">
        <v>129</v>
      </c>
      <c r="T4116" t="s">
        <v>37</v>
      </c>
      <c r="U4116" t="s">
        <v>38</v>
      </c>
      <c r="V4116" t="s">
        <v>350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17268</v>
      </c>
      <c r="H4117">
        <v>786</v>
      </c>
      <c r="J4117" t="s">
        <v>17269</v>
      </c>
      <c r="K4117" t="s">
        <v>10710</v>
      </c>
      <c r="L4117" t="s">
        <v>17270</v>
      </c>
      <c r="M4117">
        <v>2948</v>
      </c>
      <c r="N4117">
        <v>1551</v>
      </c>
      <c r="O4117" t="s">
        <v>7615</v>
      </c>
      <c r="P4117">
        <v>0</v>
      </c>
      <c r="Q4117" t="s">
        <v>17271</v>
      </c>
      <c r="R4117" t="s">
        <v>17272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17273</v>
      </c>
      <c r="C4118">
        <v>1</v>
      </c>
      <c r="D4118">
        <v>120</v>
      </c>
      <c r="E4118">
        <v>40</v>
      </c>
      <c r="F4118">
        <v>249</v>
      </c>
      <c r="G4118" t="s">
        <v>9278</v>
      </c>
      <c r="H4118">
        <v>912</v>
      </c>
      <c r="J4118" t="s">
        <v>11124</v>
      </c>
      <c r="K4118" t="s">
        <v>1225</v>
      </c>
      <c r="L4118" t="s">
        <v>17274</v>
      </c>
      <c r="M4118">
        <v>758</v>
      </c>
      <c r="N4118">
        <v>2330</v>
      </c>
      <c r="O4118" t="s">
        <v>17275</v>
      </c>
      <c r="P4118">
        <v>2</v>
      </c>
      <c r="Q4118" t="s">
        <v>17276</v>
      </c>
      <c r="R4118" t="s">
        <v>17277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745</v>
      </c>
      <c r="C4119">
        <v>82</v>
      </c>
      <c r="D4119">
        <v>93</v>
      </c>
      <c r="E4119">
        <v>78</v>
      </c>
      <c r="F4119">
        <v>197</v>
      </c>
      <c r="G4119" t="s">
        <v>3216</v>
      </c>
      <c r="H4119">
        <v>536</v>
      </c>
      <c r="I4119">
        <v>200803</v>
      </c>
      <c r="J4119" t="s">
        <v>809</v>
      </c>
      <c r="K4119" t="s">
        <v>12789</v>
      </c>
      <c r="L4119" t="s">
        <v>17278</v>
      </c>
      <c r="M4119">
        <v>7988</v>
      </c>
      <c r="N4119">
        <v>1467</v>
      </c>
      <c r="O4119" t="s">
        <v>17279</v>
      </c>
      <c r="P4119">
        <v>3</v>
      </c>
      <c r="Q4119" t="s">
        <v>17280</v>
      </c>
      <c r="R4119" t="s">
        <v>17281</v>
      </c>
      <c r="S4119">
        <v>71</v>
      </c>
      <c r="T4119" t="s">
        <v>37</v>
      </c>
      <c r="U4119" t="s">
        <v>38</v>
      </c>
      <c r="V4119" t="s">
        <v>350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982</v>
      </c>
      <c r="C4120">
        <v>175</v>
      </c>
      <c r="D4120">
        <v>111</v>
      </c>
      <c r="E4120">
        <v>81</v>
      </c>
      <c r="F4120">
        <v>81</v>
      </c>
      <c r="G4120" t="s">
        <v>7491</v>
      </c>
      <c r="H4120">
        <v>3000</v>
      </c>
      <c r="I4120">
        <v>33631221</v>
      </c>
      <c r="J4120" t="s">
        <v>1018</v>
      </c>
      <c r="K4120" t="s">
        <v>5797</v>
      </c>
      <c r="L4120" t="s">
        <v>7492</v>
      </c>
      <c r="M4120">
        <v>48562</v>
      </c>
      <c r="N4120">
        <v>3784</v>
      </c>
      <c r="O4120" t="s">
        <v>7493</v>
      </c>
      <c r="P4120">
        <v>1</v>
      </c>
      <c r="Q4120" t="s">
        <v>7494</v>
      </c>
      <c r="R4120" t="s">
        <v>7495</v>
      </c>
      <c r="S4120">
        <v>145</v>
      </c>
      <c r="T4120" t="s">
        <v>37</v>
      </c>
      <c r="U4120" t="s">
        <v>38</v>
      </c>
      <c r="V4120" t="s">
        <v>350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17282</v>
      </c>
      <c r="H4121">
        <v>40</v>
      </c>
      <c r="J4121" t="s">
        <v>1473</v>
      </c>
      <c r="K4121" t="s">
        <v>17283</v>
      </c>
      <c r="L4121" t="s">
        <v>17284</v>
      </c>
      <c r="M4121">
        <v>437</v>
      </c>
      <c r="N4121">
        <v>158</v>
      </c>
      <c r="O4121" t="s">
        <v>17285</v>
      </c>
      <c r="P4121">
        <v>0</v>
      </c>
      <c r="Q4121" t="s">
        <v>17286</v>
      </c>
      <c r="R4121" t="s">
        <v>17287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12169</v>
      </c>
      <c r="C4122">
        <v>40</v>
      </c>
      <c r="D4122">
        <v>98</v>
      </c>
      <c r="E4122">
        <v>7</v>
      </c>
      <c r="F4122">
        <v>17</v>
      </c>
      <c r="G4122" t="s">
        <v>17288</v>
      </c>
      <c r="H4122">
        <v>289</v>
      </c>
      <c r="I4122">
        <v>95016</v>
      </c>
      <c r="J4122" t="s">
        <v>2265</v>
      </c>
      <c r="K4122" t="s">
        <v>12148</v>
      </c>
      <c r="L4122" t="s">
        <v>17289</v>
      </c>
      <c r="M4122">
        <v>11074</v>
      </c>
      <c r="N4122">
        <v>362</v>
      </c>
      <c r="O4122" t="s">
        <v>17290</v>
      </c>
      <c r="P4122">
        <v>0</v>
      </c>
      <c r="Q4122" t="s">
        <v>17291</v>
      </c>
      <c r="R4122" t="s">
        <v>17292</v>
      </c>
      <c r="S4122">
        <v>56</v>
      </c>
      <c r="T4122" t="s">
        <v>6517</v>
      </c>
      <c r="U4122" t="s">
        <v>435</v>
      </c>
      <c r="V4122" t="s">
        <v>350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17293</v>
      </c>
      <c r="C4123">
        <v>8</v>
      </c>
      <c r="D4123">
        <v>100</v>
      </c>
      <c r="E4123">
        <v>27</v>
      </c>
      <c r="F4123">
        <v>847</v>
      </c>
      <c r="G4123" t="s">
        <v>3567</v>
      </c>
      <c r="H4123">
        <v>1000</v>
      </c>
      <c r="I4123">
        <v>73678</v>
      </c>
      <c r="J4123" t="s">
        <v>948</v>
      </c>
      <c r="K4123" t="s">
        <v>17294</v>
      </c>
      <c r="L4123" t="s">
        <v>17295</v>
      </c>
      <c r="M4123">
        <v>266</v>
      </c>
      <c r="N4123">
        <v>4374</v>
      </c>
      <c r="O4123" t="s">
        <v>8000</v>
      </c>
      <c r="P4123">
        <v>1</v>
      </c>
      <c r="R4123" t="s">
        <v>17296</v>
      </c>
      <c r="S4123">
        <v>8</v>
      </c>
      <c r="T4123" t="s">
        <v>37</v>
      </c>
      <c r="U4123" t="s">
        <v>38</v>
      </c>
      <c r="V4123" t="s">
        <v>350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17297</v>
      </c>
      <c r="C4124">
        <v>63</v>
      </c>
      <c r="D4124">
        <v>88</v>
      </c>
      <c r="E4124">
        <v>26</v>
      </c>
      <c r="F4124">
        <v>236</v>
      </c>
      <c r="G4124" t="s">
        <v>9972</v>
      </c>
      <c r="H4124">
        <v>487</v>
      </c>
      <c r="I4124">
        <v>143000</v>
      </c>
      <c r="J4124" t="s">
        <v>3330</v>
      </c>
      <c r="K4124" t="s">
        <v>17298</v>
      </c>
      <c r="L4124" t="s">
        <v>17299</v>
      </c>
      <c r="M4124">
        <v>4122</v>
      </c>
      <c r="N4124">
        <v>1495</v>
      </c>
      <c r="O4124" t="s">
        <v>17300</v>
      </c>
      <c r="P4124">
        <v>0</v>
      </c>
      <c r="Q4124" t="s">
        <v>17301</v>
      </c>
      <c r="R4124" t="s">
        <v>17302</v>
      </c>
      <c r="S4124">
        <v>48</v>
      </c>
      <c r="T4124" t="s">
        <v>37</v>
      </c>
      <c r="U4124" t="s">
        <v>38</v>
      </c>
      <c r="V4124" t="s">
        <v>350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861</v>
      </c>
      <c r="C4125">
        <v>20</v>
      </c>
      <c r="D4125">
        <v>97</v>
      </c>
      <c r="E4125">
        <v>700</v>
      </c>
      <c r="F4125">
        <v>56</v>
      </c>
      <c r="G4125" t="s">
        <v>14101</v>
      </c>
      <c r="H4125">
        <v>599</v>
      </c>
      <c r="I4125">
        <v>39852</v>
      </c>
      <c r="J4125" t="s">
        <v>1188</v>
      </c>
      <c r="K4125" t="s">
        <v>3372</v>
      </c>
      <c r="L4125" t="s">
        <v>17303</v>
      </c>
      <c r="M4125">
        <v>1238</v>
      </c>
      <c r="N4125">
        <v>1030</v>
      </c>
      <c r="O4125" t="s">
        <v>17304</v>
      </c>
      <c r="P4125">
        <v>1</v>
      </c>
      <c r="Q4125" t="s">
        <v>17305</v>
      </c>
      <c r="R4125" t="s">
        <v>17306</v>
      </c>
      <c r="S4125">
        <v>25</v>
      </c>
      <c r="T4125" t="s">
        <v>37</v>
      </c>
      <c r="U4125" t="s">
        <v>38</v>
      </c>
      <c r="V4125" t="s">
        <v>350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9901</v>
      </c>
      <c r="C4126">
        <v>174</v>
      </c>
      <c r="D4126">
        <v>122</v>
      </c>
      <c r="E4126">
        <v>87</v>
      </c>
      <c r="F4126">
        <v>605</v>
      </c>
      <c r="G4126" t="s">
        <v>12324</v>
      </c>
      <c r="H4126">
        <v>2000</v>
      </c>
      <c r="I4126">
        <v>22000</v>
      </c>
      <c r="J4126" t="s">
        <v>1233</v>
      </c>
      <c r="K4126" t="s">
        <v>1333</v>
      </c>
      <c r="L4126" t="s">
        <v>17307</v>
      </c>
      <c r="M4126">
        <v>30511</v>
      </c>
      <c r="N4126">
        <v>4920</v>
      </c>
      <c r="O4126" t="s">
        <v>5413</v>
      </c>
      <c r="P4126">
        <v>4</v>
      </c>
      <c r="Q4126" t="s">
        <v>17308</v>
      </c>
      <c r="R4126" t="s">
        <v>17309</v>
      </c>
      <c r="S4126">
        <v>226</v>
      </c>
      <c r="T4126" t="s">
        <v>37</v>
      </c>
      <c r="U4126" t="s">
        <v>435</v>
      </c>
      <c r="V4126" t="s">
        <v>350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17310</v>
      </c>
      <c r="C4127">
        <v>90</v>
      </c>
      <c r="D4127">
        <v>86</v>
      </c>
      <c r="E4127">
        <v>0</v>
      </c>
      <c r="F4127">
        <v>77</v>
      </c>
      <c r="G4127" t="s">
        <v>8083</v>
      </c>
      <c r="H4127">
        <v>767</v>
      </c>
      <c r="I4127">
        <v>128937</v>
      </c>
      <c r="J4127" t="s">
        <v>17311</v>
      </c>
      <c r="K4127" t="s">
        <v>4232</v>
      </c>
      <c r="L4127" t="s">
        <v>17312</v>
      </c>
      <c r="M4127">
        <v>2437</v>
      </c>
      <c r="N4127">
        <v>975</v>
      </c>
      <c r="O4127" t="s">
        <v>17313</v>
      </c>
      <c r="P4127">
        <v>0</v>
      </c>
      <c r="Q4127" t="s">
        <v>17314</v>
      </c>
      <c r="R4127" t="s">
        <v>17315</v>
      </c>
      <c r="S4127">
        <v>31</v>
      </c>
      <c r="T4127" t="s">
        <v>37</v>
      </c>
      <c r="U4127" t="s">
        <v>5773</v>
      </c>
      <c r="V4127" t="s">
        <v>350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17316</v>
      </c>
      <c r="C4128">
        <v>58</v>
      </c>
      <c r="D4128">
        <v>83</v>
      </c>
      <c r="E4128">
        <v>8</v>
      </c>
      <c r="F4128">
        <v>617</v>
      </c>
      <c r="G4128" t="s">
        <v>7554</v>
      </c>
      <c r="H4128">
        <v>798</v>
      </c>
      <c r="J4128" t="s">
        <v>3330</v>
      </c>
      <c r="K4128" t="s">
        <v>823</v>
      </c>
      <c r="L4128" t="s">
        <v>17317</v>
      </c>
      <c r="M4128">
        <v>7358</v>
      </c>
      <c r="N4128">
        <v>4756</v>
      </c>
      <c r="O4128" t="s">
        <v>4646</v>
      </c>
      <c r="P4128">
        <v>1</v>
      </c>
      <c r="Q4128" t="s">
        <v>17318</v>
      </c>
      <c r="R4128" t="s">
        <v>17319</v>
      </c>
      <c r="S4128">
        <v>39</v>
      </c>
      <c r="T4128" t="s">
        <v>37</v>
      </c>
      <c r="U4128" t="s">
        <v>38</v>
      </c>
      <c r="V4128" t="s">
        <v>350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17320</v>
      </c>
      <c r="C4129">
        <v>14</v>
      </c>
      <c r="D4129">
        <v>80</v>
      </c>
      <c r="E4129">
        <v>0</v>
      </c>
      <c r="F4129">
        <v>19</v>
      </c>
      <c r="G4129" t="s">
        <v>17321</v>
      </c>
      <c r="H4129">
        <v>231</v>
      </c>
      <c r="J4129" t="s">
        <v>809</v>
      </c>
      <c r="K4129" t="s">
        <v>17322</v>
      </c>
      <c r="L4129" t="s">
        <v>17323</v>
      </c>
      <c r="M4129">
        <v>1257</v>
      </c>
      <c r="N4129">
        <v>313</v>
      </c>
      <c r="O4129" t="s">
        <v>17324</v>
      </c>
      <c r="P4129">
        <v>1</v>
      </c>
      <c r="Q4129" t="s">
        <v>17325</v>
      </c>
      <c r="R4129" t="s">
        <v>17326</v>
      </c>
      <c r="S4129">
        <v>24</v>
      </c>
      <c r="T4129" t="s">
        <v>37</v>
      </c>
      <c r="U4129" t="s">
        <v>38</v>
      </c>
      <c r="V4129" t="s">
        <v>350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173</v>
      </c>
      <c r="C4130">
        <v>451</v>
      </c>
      <c r="D4130">
        <v>108</v>
      </c>
      <c r="E4130">
        <v>13000</v>
      </c>
      <c r="F4130">
        <v>11000</v>
      </c>
      <c r="G4130" t="s">
        <v>92</v>
      </c>
      <c r="H4130">
        <v>40000</v>
      </c>
      <c r="I4130">
        <v>334185206</v>
      </c>
      <c r="J4130" t="s">
        <v>140</v>
      </c>
      <c r="K4130" t="s">
        <v>43</v>
      </c>
      <c r="L4130" t="s">
        <v>174</v>
      </c>
      <c r="M4130">
        <v>306336</v>
      </c>
      <c r="N4130">
        <v>79957</v>
      </c>
      <c r="O4130" t="s">
        <v>175</v>
      </c>
      <c r="P4130">
        <v>0</v>
      </c>
      <c r="Q4130" t="s">
        <v>176</v>
      </c>
      <c r="R4130" t="s">
        <v>177</v>
      </c>
      <c r="S4130">
        <v>736</v>
      </c>
      <c r="T4130" t="s">
        <v>37</v>
      </c>
      <c r="U4130" t="s">
        <v>38</v>
      </c>
      <c r="V4130" t="s">
        <v>84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17327</v>
      </c>
      <c r="D4131">
        <v>90</v>
      </c>
      <c r="E4131">
        <v>66</v>
      </c>
      <c r="F4131">
        <v>452</v>
      </c>
      <c r="G4131" t="s">
        <v>1187</v>
      </c>
      <c r="H4131">
        <v>1000</v>
      </c>
      <c r="J4131" t="s">
        <v>809</v>
      </c>
      <c r="K4131" t="s">
        <v>2253</v>
      </c>
      <c r="L4131" t="s">
        <v>17328</v>
      </c>
      <c r="M4131">
        <v>62</v>
      </c>
      <c r="N4131">
        <v>3882</v>
      </c>
      <c r="O4131" t="s">
        <v>11937</v>
      </c>
      <c r="P4131">
        <v>1</v>
      </c>
      <c r="Q4131" t="s">
        <v>17329</v>
      </c>
      <c r="R4131" t="s">
        <v>17330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17331</v>
      </c>
      <c r="C4132">
        <v>21</v>
      </c>
      <c r="D4132">
        <v>96</v>
      </c>
      <c r="E4132">
        <v>15</v>
      </c>
      <c r="F4132">
        <v>357</v>
      </c>
      <c r="G4132" t="s">
        <v>623</v>
      </c>
      <c r="H4132">
        <v>433</v>
      </c>
      <c r="I4132">
        <v>5005</v>
      </c>
      <c r="J4132" t="s">
        <v>1473</v>
      </c>
      <c r="K4132" t="s">
        <v>503</v>
      </c>
      <c r="L4132" t="s">
        <v>17332</v>
      </c>
      <c r="M4132">
        <v>2280</v>
      </c>
      <c r="N4132">
        <v>1929</v>
      </c>
      <c r="O4132" t="s">
        <v>9979</v>
      </c>
      <c r="P4132">
        <v>2</v>
      </c>
      <c r="Q4132" t="s">
        <v>17333</v>
      </c>
      <c r="R4132" t="s">
        <v>17334</v>
      </c>
      <c r="S4132">
        <v>14</v>
      </c>
      <c r="T4132" t="s">
        <v>37</v>
      </c>
      <c r="U4132" t="s">
        <v>38</v>
      </c>
      <c r="V4132" t="s">
        <v>350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17335</v>
      </c>
      <c r="C4133">
        <v>9</v>
      </c>
      <c r="D4133">
        <v>85</v>
      </c>
      <c r="E4133">
        <v>74</v>
      </c>
      <c r="F4133">
        <v>47</v>
      </c>
      <c r="G4133" t="s">
        <v>17336</v>
      </c>
      <c r="H4133">
        <v>652</v>
      </c>
      <c r="J4133" t="s">
        <v>499</v>
      </c>
      <c r="K4133" t="s">
        <v>6055</v>
      </c>
      <c r="L4133" t="s">
        <v>17337</v>
      </c>
      <c r="M4133">
        <v>1370</v>
      </c>
      <c r="N4133">
        <v>844</v>
      </c>
      <c r="O4133" t="s">
        <v>17338</v>
      </c>
      <c r="P4133">
        <v>3</v>
      </c>
      <c r="Q4133" t="s">
        <v>17339</v>
      </c>
      <c r="R4133" t="s">
        <v>17340</v>
      </c>
      <c r="S4133">
        <v>9</v>
      </c>
      <c r="T4133" t="s">
        <v>37</v>
      </c>
      <c r="U4133" t="s">
        <v>14627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5671</v>
      </c>
      <c r="C4134">
        <v>98</v>
      </c>
      <c r="D4134">
        <v>83</v>
      </c>
      <c r="E4134">
        <v>136</v>
      </c>
      <c r="F4134">
        <v>975</v>
      </c>
      <c r="G4134" t="s">
        <v>291</v>
      </c>
      <c r="H4134">
        <v>3000</v>
      </c>
      <c r="J4134" t="s">
        <v>809</v>
      </c>
      <c r="K4134" t="s">
        <v>108</v>
      </c>
      <c r="L4134" t="s">
        <v>17341</v>
      </c>
      <c r="M4134">
        <v>16987</v>
      </c>
      <c r="N4134">
        <v>7191</v>
      </c>
      <c r="O4134" t="s">
        <v>369</v>
      </c>
      <c r="P4134">
        <v>2</v>
      </c>
      <c r="Q4134" t="s">
        <v>17342</v>
      </c>
      <c r="R4134" t="s">
        <v>17343</v>
      </c>
      <c r="S4134">
        <v>85</v>
      </c>
      <c r="T4134" t="s">
        <v>37</v>
      </c>
      <c r="U4134" t="s">
        <v>38</v>
      </c>
      <c r="V4134" t="s">
        <v>350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17344</v>
      </c>
      <c r="C4135">
        <v>29</v>
      </c>
      <c r="D4135">
        <v>80</v>
      </c>
      <c r="E4135">
        <v>19</v>
      </c>
      <c r="F4135">
        <v>73</v>
      </c>
      <c r="G4135" t="s">
        <v>17345</v>
      </c>
      <c r="H4135">
        <v>319</v>
      </c>
      <c r="J4135" t="s">
        <v>809</v>
      </c>
      <c r="K4135" t="s">
        <v>17346</v>
      </c>
      <c r="L4135" t="s">
        <v>17347</v>
      </c>
      <c r="M4135">
        <v>2978</v>
      </c>
      <c r="N4135">
        <v>845</v>
      </c>
      <c r="O4135" t="s">
        <v>17348</v>
      </c>
      <c r="P4135">
        <v>0</v>
      </c>
      <c r="Q4135" t="s">
        <v>17349</v>
      </c>
      <c r="R4135" t="s">
        <v>17350</v>
      </c>
      <c r="S4135">
        <v>13</v>
      </c>
      <c r="T4135" t="s">
        <v>37</v>
      </c>
      <c r="U4135" t="s">
        <v>38</v>
      </c>
      <c r="V4135" t="s">
        <v>350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4219</v>
      </c>
      <c r="C4136">
        <v>23</v>
      </c>
      <c r="D4136">
        <v>90</v>
      </c>
      <c r="E4136">
        <v>2000</v>
      </c>
      <c r="F4136">
        <v>454</v>
      </c>
      <c r="G4136" t="s">
        <v>17351</v>
      </c>
      <c r="H4136">
        <v>2000</v>
      </c>
      <c r="J4136" t="s">
        <v>1427</v>
      </c>
      <c r="K4136" t="s">
        <v>4219</v>
      </c>
      <c r="L4136" t="s">
        <v>17352</v>
      </c>
      <c r="M4136">
        <v>13599</v>
      </c>
      <c r="N4136">
        <v>3666</v>
      </c>
      <c r="O4136" t="s">
        <v>17353</v>
      </c>
      <c r="P4136">
        <v>3</v>
      </c>
      <c r="Q4136" t="s">
        <v>17354</v>
      </c>
      <c r="R4136" t="s">
        <v>17355</v>
      </c>
      <c r="S4136">
        <v>30</v>
      </c>
      <c r="T4136" t="s">
        <v>37</v>
      </c>
      <c r="U4136" t="s">
        <v>38</v>
      </c>
      <c r="V4136" t="s">
        <v>350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9702</v>
      </c>
      <c r="C4137">
        <v>87</v>
      </c>
      <c r="D4137">
        <v>92</v>
      </c>
      <c r="E4137">
        <v>128</v>
      </c>
      <c r="F4137">
        <v>480</v>
      </c>
      <c r="G4137" t="s">
        <v>4379</v>
      </c>
      <c r="H4137">
        <v>756</v>
      </c>
      <c r="J4137" t="s">
        <v>755</v>
      </c>
      <c r="K4137" t="s">
        <v>8674</v>
      </c>
      <c r="L4137" t="s">
        <v>17356</v>
      </c>
      <c r="M4137">
        <v>13640</v>
      </c>
      <c r="N4137">
        <v>2715</v>
      </c>
      <c r="O4137" t="s">
        <v>17357</v>
      </c>
      <c r="P4137">
        <v>0</v>
      </c>
      <c r="Q4137" t="s">
        <v>17358</v>
      </c>
      <c r="R4137" t="s">
        <v>17359</v>
      </c>
      <c r="S4137">
        <v>128</v>
      </c>
      <c r="T4137" t="s">
        <v>37</v>
      </c>
      <c r="U4137" t="s">
        <v>38</v>
      </c>
      <c r="V4137" t="s">
        <v>3822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17360</v>
      </c>
      <c r="C4138">
        <v>2</v>
      </c>
      <c r="D4138">
        <v>100</v>
      </c>
      <c r="E4138">
        <v>3</v>
      </c>
      <c r="F4138">
        <v>382</v>
      </c>
      <c r="G4138" t="s">
        <v>17361</v>
      </c>
      <c r="H4138">
        <v>1000</v>
      </c>
      <c r="J4138" t="s">
        <v>809</v>
      </c>
      <c r="K4138" t="s">
        <v>650</v>
      </c>
      <c r="L4138" t="s">
        <v>17362</v>
      </c>
      <c r="M4138">
        <v>118</v>
      </c>
      <c r="N4138">
        <v>2890</v>
      </c>
      <c r="O4138" t="s">
        <v>17363</v>
      </c>
      <c r="P4138">
        <v>0</v>
      </c>
      <c r="Q4138" t="s">
        <v>17364</v>
      </c>
      <c r="R4138" t="s">
        <v>17365</v>
      </c>
      <c r="S4138">
        <v>1</v>
      </c>
      <c r="T4138" t="s">
        <v>7581</v>
      </c>
      <c r="U4138" t="s">
        <v>4876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17366</v>
      </c>
      <c r="C4139">
        <v>17</v>
      </c>
      <c r="D4139">
        <v>88</v>
      </c>
      <c r="E4139">
        <v>8</v>
      </c>
      <c r="F4139">
        <v>471</v>
      </c>
      <c r="G4139" t="s">
        <v>17367</v>
      </c>
      <c r="H4139">
        <v>2000</v>
      </c>
      <c r="J4139" t="s">
        <v>8199</v>
      </c>
      <c r="K4139" t="s">
        <v>3517</v>
      </c>
      <c r="L4139" t="s">
        <v>17368</v>
      </c>
      <c r="M4139">
        <v>704</v>
      </c>
      <c r="N4139">
        <v>4469</v>
      </c>
      <c r="O4139" t="s">
        <v>10754</v>
      </c>
      <c r="P4139">
        <v>0</v>
      </c>
      <c r="Q4139" t="s">
        <v>17369</v>
      </c>
      <c r="R4139" t="s">
        <v>17370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17371</v>
      </c>
      <c r="C4140">
        <v>7</v>
      </c>
      <c r="D4140">
        <v>95</v>
      </c>
      <c r="E4140">
        <v>39</v>
      </c>
      <c r="F4140">
        <v>375</v>
      </c>
      <c r="G4140" t="s">
        <v>4192</v>
      </c>
      <c r="H4140">
        <v>1000</v>
      </c>
      <c r="J4140" t="s">
        <v>3918</v>
      </c>
      <c r="K4140" t="s">
        <v>11732</v>
      </c>
      <c r="L4140" t="s">
        <v>17372</v>
      </c>
      <c r="M4140">
        <v>976</v>
      </c>
      <c r="N4140">
        <v>3024</v>
      </c>
      <c r="O4140" t="s">
        <v>17373</v>
      </c>
      <c r="P4140">
        <v>2</v>
      </c>
      <c r="Q4140" t="s">
        <v>17374</v>
      </c>
      <c r="R4140" t="s">
        <v>17375</v>
      </c>
      <c r="S4140">
        <v>15</v>
      </c>
      <c r="T4140" t="s">
        <v>37</v>
      </c>
      <c r="U4140" t="s">
        <v>38</v>
      </c>
      <c r="V4140" t="s">
        <v>350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17376</v>
      </c>
      <c r="C4141">
        <v>6</v>
      </c>
      <c r="D4141">
        <v>82</v>
      </c>
      <c r="E4141">
        <v>9</v>
      </c>
      <c r="F4141">
        <v>648</v>
      </c>
      <c r="G4141" t="s">
        <v>17377</v>
      </c>
      <c r="H4141">
        <v>904</v>
      </c>
      <c r="J4141" t="s">
        <v>8199</v>
      </c>
      <c r="K4141" t="s">
        <v>1334</v>
      </c>
      <c r="L4141" t="s">
        <v>17378</v>
      </c>
      <c r="M4141">
        <v>520</v>
      </c>
      <c r="N4141">
        <v>4092</v>
      </c>
      <c r="O4141" t="s">
        <v>17379</v>
      </c>
      <c r="P4141">
        <v>4</v>
      </c>
      <c r="Q4141" t="s">
        <v>17380</v>
      </c>
      <c r="R4141" t="s">
        <v>17381</v>
      </c>
      <c r="S4141">
        <v>8</v>
      </c>
      <c r="T4141" t="s">
        <v>37</v>
      </c>
      <c r="U4141" t="s">
        <v>38</v>
      </c>
      <c r="V4141" t="s">
        <v>350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17382</v>
      </c>
      <c r="C4142">
        <v>9</v>
      </c>
      <c r="D4142">
        <v>97</v>
      </c>
      <c r="E4142">
        <v>96</v>
      </c>
      <c r="F4142">
        <v>37</v>
      </c>
      <c r="G4142" t="s">
        <v>17383</v>
      </c>
      <c r="H4142">
        <v>201</v>
      </c>
      <c r="J4142" t="s">
        <v>17384</v>
      </c>
      <c r="K4142" t="s">
        <v>11697</v>
      </c>
      <c r="L4142" t="s">
        <v>17385</v>
      </c>
      <c r="M4142">
        <v>240</v>
      </c>
      <c r="N4142">
        <v>277</v>
      </c>
      <c r="O4142" t="s">
        <v>17386</v>
      </c>
      <c r="P4142">
        <v>1</v>
      </c>
      <c r="Q4142" t="s">
        <v>17387</v>
      </c>
      <c r="R4142" t="s">
        <v>17388</v>
      </c>
      <c r="S4142">
        <v>9</v>
      </c>
      <c r="T4142" t="s">
        <v>37</v>
      </c>
      <c r="U4142" t="s">
        <v>4876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471</v>
      </c>
      <c r="C4143">
        <v>343</v>
      </c>
      <c r="D4143">
        <v>105</v>
      </c>
      <c r="E4143">
        <v>0</v>
      </c>
      <c r="F4143">
        <v>502</v>
      </c>
      <c r="G4143" t="s">
        <v>962</v>
      </c>
      <c r="H4143">
        <v>2000</v>
      </c>
      <c r="I4143">
        <v>201148159</v>
      </c>
      <c r="J4143" t="s">
        <v>963</v>
      </c>
      <c r="K4143" t="s">
        <v>354</v>
      </c>
      <c r="L4143" t="s">
        <v>964</v>
      </c>
      <c r="M4143">
        <v>103749</v>
      </c>
      <c r="N4143">
        <v>4671</v>
      </c>
      <c r="O4143" t="s">
        <v>481</v>
      </c>
      <c r="P4143">
        <v>1</v>
      </c>
      <c r="Q4143" t="s">
        <v>965</v>
      </c>
      <c r="R4143" t="s">
        <v>966</v>
      </c>
      <c r="S4143">
        <v>323</v>
      </c>
      <c r="T4143" t="s">
        <v>37</v>
      </c>
      <c r="U4143" t="s">
        <v>38</v>
      </c>
      <c r="V4143" t="s">
        <v>84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17389</v>
      </c>
      <c r="C4144">
        <v>11</v>
      </c>
      <c r="D4144">
        <v>94</v>
      </c>
      <c r="E4144">
        <v>0</v>
      </c>
      <c r="F4144">
        <v>356</v>
      </c>
      <c r="G4144" t="s">
        <v>673</v>
      </c>
      <c r="H4144">
        <v>854</v>
      </c>
      <c r="J4144" t="s">
        <v>17390</v>
      </c>
      <c r="K4144" t="s">
        <v>1397</v>
      </c>
      <c r="L4144" t="s">
        <v>17391</v>
      </c>
      <c r="M4144">
        <v>706</v>
      </c>
      <c r="N4144">
        <v>1989</v>
      </c>
      <c r="O4144" t="s">
        <v>9643</v>
      </c>
      <c r="P4144">
        <v>3</v>
      </c>
      <c r="Q4144" t="s">
        <v>17392</v>
      </c>
      <c r="R4144" t="s">
        <v>17393</v>
      </c>
      <c r="S4144">
        <v>14</v>
      </c>
      <c r="T4144" t="s">
        <v>37</v>
      </c>
      <c r="U4144" t="s">
        <v>38</v>
      </c>
      <c r="V4144" t="s">
        <v>350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17394</v>
      </c>
      <c r="C4145">
        <v>34</v>
      </c>
      <c r="D4145">
        <v>95</v>
      </c>
      <c r="E4145">
        <v>7</v>
      </c>
      <c r="F4145">
        <v>463</v>
      </c>
      <c r="G4145" t="s">
        <v>17395</v>
      </c>
      <c r="H4145">
        <v>2000</v>
      </c>
      <c r="J4145" t="s">
        <v>715</v>
      </c>
      <c r="K4145" t="s">
        <v>161</v>
      </c>
      <c r="L4145" t="s">
        <v>17396</v>
      </c>
      <c r="M4145">
        <v>3443</v>
      </c>
      <c r="N4145">
        <v>3648</v>
      </c>
      <c r="O4145" t="s">
        <v>3641</v>
      </c>
      <c r="P4145">
        <v>2</v>
      </c>
      <c r="Q4145" t="s">
        <v>17397</v>
      </c>
      <c r="R4145" t="s">
        <v>17398</v>
      </c>
      <c r="S4145">
        <v>20</v>
      </c>
      <c r="T4145" t="s">
        <v>37</v>
      </c>
      <c r="U4145" t="s">
        <v>38</v>
      </c>
      <c r="V4145" t="s">
        <v>350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2168</v>
      </c>
      <c r="C4146">
        <v>71</v>
      </c>
      <c r="D4146">
        <v>113</v>
      </c>
      <c r="E4146">
        <v>179</v>
      </c>
      <c r="F4146">
        <v>11</v>
      </c>
      <c r="G4146" t="s">
        <v>17399</v>
      </c>
      <c r="H4146">
        <v>119</v>
      </c>
      <c r="I4146">
        <v>5595428</v>
      </c>
      <c r="J4146" t="s">
        <v>1473</v>
      </c>
      <c r="K4146" t="s">
        <v>16613</v>
      </c>
      <c r="L4146" t="s">
        <v>17400</v>
      </c>
      <c r="M4146">
        <v>28951</v>
      </c>
      <c r="N4146">
        <v>167</v>
      </c>
      <c r="O4146" t="s">
        <v>17401</v>
      </c>
      <c r="P4146">
        <v>0</v>
      </c>
      <c r="Q4146" t="s">
        <v>17402</v>
      </c>
      <c r="R4146" t="s">
        <v>17403</v>
      </c>
      <c r="S4146">
        <v>257</v>
      </c>
      <c r="T4146" t="s">
        <v>12289</v>
      </c>
      <c r="U4146" t="s">
        <v>14627</v>
      </c>
      <c r="V4146" t="s">
        <v>350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16954</v>
      </c>
      <c r="C4147">
        <v>21</v>
      </c>
      <c r="D4147">
        <v>136</v>
      </c>
      <c r="E4147">
        <v>964</v>
      </c>
      <c r="F4147">
        <v>248</v>
      </c>
      <c r="G4147" t="s">
        <v>17404</v>
      </c>
      <c r="H4147">
        <v>931</v>
      </c>
      <c r="J4147" t="s">
        <v>1188</v>
      </c>
      <c r="K4147" t="s">
        <v>2714</v>
      </c>
      <c r="L4147" t="s">
        <v>17405</v>
      </c>
      <c r="M4147">
        <v>4313</v>
      </c>
      <c r="N4147">
        <v>2167</v>
      </c>
      <c r="O4147" t="s">
        <v>16581</v>
      </c>
      <c r="P4147">
        <v>2</v>
      </c>
      <c r="Q4147" t="s">
        <v>17406</v>
      </c>
      <c r="R4147" t="s">
        <v>17407</v>
      </c>
      <c r="S4147">
        <v>40</v>
      </c>
      <c r="T4147" t="s">
        <v>37</v>
      </c>
      <c r="U4147" t="s">
        <v>38</v>
      </c>
      <c r="V4147" t="s">
        <v>3822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17408</v>
      </c>
      <c r="C4148">
        <v>28</v>
      </c>
      <c r="D4148">
        <v>80</v>
      </c>
      <c r="E4148">
        <v>81</v>
      </c>
      <c r="F4148">
        <v>214</v>
      </c>
      <c r="G4148" t="s">
        <v>1263</v>
      </c>
      <c r="H4148">
        <v>640</v>
      </c>
      <c r="J4148" t="s">
        <v>2342</v>
      </c>
      <c r="K4148" t="s">
        <v>17409</v>
      </c>
      <c r="L4148" t="s">
        <v>17410</v>
      </c>
      <c r="M4148">
        <v>2425</v>
      </c>
      <c r="N4148">
        <v>1517</v>
      </c>
      <c r="O4148" t="s">
        <v>17411</v>
      </c>
      <c r="P4148">
        <v>1</v>
      </c>
      <c r="Q4148" t="s">
        <v>17412</v>
      </c>
      <c r="R4148" t="s">
        <v>17413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17414</v>
      </c>
      <c r="C4149">
        <v>35</v>
      </c>
      <c r="D4149">
        <v>105</v>
      </c>
      <c r="E4149">
        <v>39</v>
      </c>
      <c r="F4149">
        <v>183</v>
      </c>
      <c r="G4149" t="s">
        <v>3840</v>
      </c>
      <c r="H4149">
        <v>267</v>
      </c>
      <c r="I4149">
        <v>3123749</v>
      </c>
      <c r="J4149" t="s">
        <v>816</v>
      </c>
      <c r="K4149" t="s">
        <v>1867</v>
      </c>
      <c r="L4149" t="s">
        <v>17415</v>
      </c>
      <c r="M4149">
        <v>746</v>
      </c>
      <c r="N4149">
        <v>1231</v>
      </c>
      <c r="O4149" t="s">
        <v>16644</v>
      </c>
      <c r="P4149">
        <v>8</v>
      </c>
      <c r="Q4149" t="s">
        <v>17416</v>
      </c>
      <c r="R4149" t="s">
        <v>17417</v>
      </c>
      <c r="S4149">
        <v>27</v>
      </c>
      <c r="T4149" t="s">
        <v>37</v>
      </c>
      <c r="U4149" t="s">
        <v>38</v>
      </c>
      <c r="V4149" t="s">
        <v>350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11563</v>
      </c>
      <c r="C4150">
        <v>30</v>
      </c>
      <c r="D4150">
        <v>90</v>
      </c>
      <c r="E4150">
        <v>35</v>
      </c>
      <c r="F4150">
        <v>21</v>
      </c>
      <c r="G4150" t="s">
        <v>17418</v>
      </c>
      <c r="H4150">
        <v>216</v>
      </c>
      <c r="J4150" t="s">
        <v>3918</v>
      </c>
      <c r="K4150" t="s">
        <v>17419</v>
      </c>
      <c r="L4150" t="s">
        <v>17420</v>
      </c>
      <c r="M4150">
        <v>2157</v>
      </c>
      <c r="N4150">
        <v>423</v>
      </c>
      <c r="O4150" t="s">
        <v>17421</v>
      </c>
      <c r="P4150">
        <v>0</v>
      </c>
      <c r="Q4150" t="s">
        <v>17422</v>
      </c>
      <c r="R4150" t="s">
        <v>17423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17424</v>
      </c>
      <c r="C4151">
        <v>73</v>
      </c>
      <c r="D4151">
        <v>93</v>
      </c>
      <c r="E4151">
        <v>4</v>
      </c>
      <c r="F4151">
        <v>394</v>
      </c>
      <c r="G4151" t="s">
        <v>2863</v>
      </c>
      <c r="H4151">
        <v>875</v>
      </c>
      <c r="I4151">
        <v>100675</v>
      </c>
      <c r="J4151" t="s">
        <v>65</v>
      </c>
      <c r="K4151" t="s">
        <v>17425</v>
      </c>
      <c r="L4151" t="s">
        <v>17426</v>
      </c>
      <c r="M4151">
        <v>5695</v>
      </c>
      <c r="N4151">
        <v>2305</v>
      </c>
      <c r="O4151" t="s">
        <v>17427</v>
      </c>
      <c r="P4151">
        <v>0</v>
      </c>
      <c r="Q4151" t="s">
        <v>17428</v>
      </c>
      <c r="R4151" t="s">
        <v>17429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564</v>
      </c>
      <c r="C4152">
        <v>154</v>
      </c>
      <c r="D4152">
        <v>107</v>
      </c>
      <c r="E4152">
        <v>503</v>
      </c>
      <c r="F4152">
        <v>108</v>
      </c>
      <c r="G4152" t="s">
        <v>7277</v>
      </c>
      <c r="H4152">
        <v>264</v>
      </c>
      <c r="J4152" t="s">
        <v>7278</v>
      </c>
      <c r="K4152" t="s">
        <v>7279</v>
      </c>
      <c r="L4152" t="s">
        <v>7280</v>
      </c>
      <c r="M4152">
        <v>80961</v>
      </c>
      <c r="N4152">
        <v>673</v>
      </c>
      <c r="O4152" t="s">
        <v>7281</v>
      </c>
      <c r="P4152">
        <v>2</v>
      </c>
      <c r="Q4152" t="s">
        <v>7282</v>
      </c>
      <c r="R4152" t="s">
        <v>7283</v>
      </c>
      <c r="S4152">
        <v>310</v>
      </c>
      <c r="T4152" t="s">
        <v>37</v>
      </c>
      <c r="U4152" t="s">
        <v>56</v>
      </c>
      <c r="V4152" t="s">
        <v>350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5266</v>
      </c>
      <c r="C4153">
        <v>251</v>
      </c>
      <c r="D4153">
        <v>89</v>
      </c>
      <c r="E4153">
        <v>192</v>
      </c>
      <c r="F4153">
        <v>142</v>
      </c>
      <c r="G4153" t="s">
        <v>13605</v>
      </c>
      <c r="H4153">
        <v>447</v>
      </c>
      <c r="I4153">
        <v>3645438</v>
      </c>
      <c r="J4153" t="s">
        <v>4189</v>
      </c>
      <c r="K4153" t="s">
        <v>791</v>
      </c>
      <c r="L4153" t="s">
        <v>17430</v>
      </c>
      <c r="M4153">
        <v>55040</v>
      </c>
      <c r="N4153">
        <v>923</v>
      </c>
      <c r="O4153" t="s">
        <v>17431</v>
      </c>
      <c r="P4153">
        <v>1</v>
      </c>
      <c r="Q4153" t="s">
        <v>17432</v>
      </c>
      <c r="R4153" t="s">
        <v>17433</v>
      </c>
      <c r="S4153">
        <v>539</v>
      </c>
      <c r="T4153" t="s">
        <v>726</v>
      </c>
      <c r="U4153" t="s">
        <v>727</v>
      </c>
      <c r="V4153" t="s">
        <v>3399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17434</v>
      </c>
      <c r="C4154">
        <v>57</v>
      </c>
      <c r="D4154">
        <v>90</v>
      </c>
      <c r="E4154">
        <v>18</v>
      </c>
      <c r="F4154">
        <v>39</v>
      </c>
      <c r="G4154" t="s">
        <v>17435</v>
      </c>
      <c r="H4154">
        <v>130</v>
      </c>
      <c r="J4154" t="s">
        <v>5285</v>
      </c>
      <c r="K4154" t="s">
        <v>17436</v>
      </c>
      <c r="L4154" t="s">
        <v>17437</v>
      </c>
      <c r="M4154">
        <v>4173</v>
      </c>
      <c r="N4154">
        <v>362</v>
      </c>
      <c r="O4154" t="s">
        <v>17438</v>
      </c>
      <c r="P4154">
        <v>1</v>
      </c>
      <c r="Q4154" t="s">
        <v>17439</v>
      </c>
      <c r="R4154" t="s">
        <v>17440</v>
      </c>
      <c r="S4154">
        <v>32</v>
      </c>
      <c r="T4154" t="s">
        <v>37</v>
      </c>
      <c r="U4154" t="s">
        <v>243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17441</v>
      </c>
      <c r="C4155">
        <v>14</v>
      </c>
      <c r="D4155">
        <v>89</v>
      </c>
      <c r="E4155">
        <v>6</v>
      </c>
      <c r="F4155">
        <v>29</v>
      </c>
      <c r="G4155" t="s">
        <v>17442</v>
      </c>
      <c r="H4155">
        <v>679</v>
      </c>
      <c r="J4155" t="s">
        <v>2690</v>
      </c>
      <c r="K4155" t="s">
        <v>13548</v>
      </c>
      <c r="L4155" t="s">
        <v>17443</v>
      </c>
      <c r="M4155">
        <v>859</v>
      </c>
      <c r="N4155">
        <v>964</v>
      </c>
      <c r="O4155" t="s">
        <v>17444</v>
      </c>
      <c r="P4155">
        <v>0</v>
      </c>
      <c r="Q4155" t="s">
        <v>17445</v>
      </c>
      <c r="R4155" t="s">
        <v>17446</v>
      </c>
      <c r="S4155">
        <v>17</v>
      </c>
      <c r="T4155" t="s">
        <v>37</v>
      </c>
      <c r="U4155" t="s">
        <v>38</v>
      </c>
      <c r="V4155" t="s">
        <v>350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10864</v>
      </c>
      <c r="C4156">
        <v>159</v>
      </c>
      <c r="D4156">
        <v>116</v>
      </c>
      <c r="E4156">
        <v>153</v>
      </c>
      <c r="F4156">
        <v>165</v>
      </c>
      <c r="G4156" t="s">
        <v>17447</v>
      </c>
      <c r="H4156">
        <v>275</v>
      </c>
      <c r="I4156">
        <v>22201636</v>
      </c>
      <c r="J4156" t="s">
        <v>3365</v>
      </c>
      <c r="K4156" t="s">
        <v>17448</v>
      </c>
      <c r="L4156" t="s">
        <v>17449</v>
      </c>
      <c r="M4156">
        <v>33567</v>
      </c>
      <c r="N4156">
        <v>727</v>
      </c>
      <c r="O4156" t="s">
        <v>17450</v>
      </c>
      <c r="P4156">
        <v>1</v>
      </c>
      <c r="Q4156" t="s">
        <v>17451</v>
      </c>
      <c r="R4156" t="s">
        <v>17452</v>
      </c>
      <c r="S4156">
        <v>206</v>
      </c>
      <c r="T4156" t="s">
        <v>37</v>
      </c>
      <c r="U4156" t="s">
        <v>38</v>
      </c>
      <c r="V4156" t="s">
        <v>350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424</v>
      </c>
      <c r="B4157" t="s">
        <v>16253</v>
      </c>
      <c r="C4157">
        <v>181</v>
      </c>
      <c r="D4157">
        <v>120</v>
      </c>
      <c r="E4157">
        <v>0</v>
      </c>
      <c r="F4157">
        <v>102</v>
      </c>
      <c r="G4157" t="s">
        <v>17453</v>
      </c>
      <c r="H4157">
        <v>105</v>
      </c>
      <c r="I4157">
        <v>25000000</v>
      </c>
      <c r="J4157" t="s">
        <v>4331</v>
      </c>
      <c r="K4157" t="s">
        <v>17454</v>
      </c>
      <c r="L4157" t="s">
        <v>17455</v>
      </c>
      <c r="M4157">
        <v>175196</v>
      </c>
      <c r="N4157">
        <v>527</v>
      </c>
      <c r="O4157" t="s">
        <v>17456</v>
      </c>
      <c r="P4157">
        <v>2</v>
      </c>
      <c r="Q4157" t="s">
        <v>17457</v>
      </c>
      <c r="R4157" t="s">
        <v>17458</v>
      </c>
      <c r="S4157">
        <v>350</v>
      </c>
      <c r="T4157" t="s">
        <v>37</v>
      </c>
      <c r="U4157" t="s">
        <v>38</v>
      </c>
      <c r="V4157" t="s">
        <v>2616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17459</v>
      </c>
      <c r="C4158">
        <v>110</v>
      </c>
      <c r="D4158">
        <v>88</v>
      </c>
      <c r="E4158">
        <v>152</v>
      </c>
      <c r="F4158">
        <v>181</v>
      </c>
      <c r="G4158" t="s">
        <v>17460</v>
      </c>
      <c r="H4158">
        <v>935</v>
      </c>
      <c r="I4158">
        <v>19170001</v>
      </c>
      <c r="J4158" t="s">
        <v>4189</v>
      </c>
      <c r="K4158" t="s">
        <v>11270</v>
      </c>
      <c r="L4158" t="s">
        <v>17461</v>
      </c>
      <c r="M4158">
        <v>21359</v>
      </c>
      <c r="N4158">
        <v>1855</v>
      </c>
      <c r="O4158" t="s">
        <v>17462</v>
      </c>
      <c r="P4158">
        <v>0</v>
      </c>
      <c r="Q4158" t="s">
        <v>17463</v>
      </c>
      <c r="R4158" t="s">
        <v>17464</v>
      </c>
      <c r="S4158">
        <v>270</v>
      </c>
      <c r="T4158" t="s">
        <v>37</v>
      </c>
      <c r="U4158" t="s">
        <v>38</v>
      </c>
      <c r="V4158" t="s">
        <v>350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424</v>
      </c>
      <c r="B4159" t="s">
        <v>16577</v>
      </c>
      <c r="C4159">
        <v>213</v>
      </c>
      <c r="D4159">
        <v>102</v>
      </c>
      <c r="E4159">
        <v>149</v>
      </c>
      <c r="F4159">
        <v>357</v>
      </c>
      <c r="G4159" t="s">
        <v>17465</v>
      </c>
      <c r="H4159">
        <v>695</v>
      </c>
      <c r="I4159">
        <v>22202612</v>
      </c>
      <c r="J4159" t="s">
        <v>7576</v>
      </c>
      <c r="K4159" t="s">
        <v>17466</v>
      </c>
      <c r="L4159" t="s">
        <v>17467</v>
      </c>
      <c r="M4159">
        <v>291875</v>
      </c>
      <c r="N4159">
        <v>2509</v>
      </c>
      <c r="O4159" t="s">
        <v>17468</v>
      </c>
      <c r="P4159">
        <v>3</v>
      </c>
      <c r="Q4159" t="s">
        <v>17469</v>
      </c>
      <c r="R4159" t="s">
        <v>17470</v>
      </c>
      <c r="S4159">
        <v>533</v>
      </c>
      <c r="T4159" t="s">
        <v>37</v>
      </c>
      <c r="U4159" t="s">
        <v>38</v>
      </c>
      <c r="V4159" t="s">
        <v>13724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424</v>
      </c>
      <c r="B4160" t="s">
        <v>8111</v>
      </c>
      <c r="C4160">
        <v>129</v>
      </c>
      <c r="D4160">
        <v>106</v>
      </c>
      <c r="E4160">
        <v>0</v>
      </c>
      <c r="F4160">
        <v>481</v>
      </c>
      <c r="G4160" t="s">
        <v>1431</v>
      </c>
      <c r="H4160">
        <v>1000</v>
      </c>
      <c r="I4160">
        <v>86300000</v>
      </c>
      <c r="J4160" t="s">
        <v>809</v>
      </c>
      <c r="K4160" t="s">
        <v>3583</v>
      </c>
      <c r="L4160" t="s">
        <v>17471</v>
      </c>
      <c r="M4160">
        <v>112671</v>
      </c>
      <c r="N4160">
        <v>2703</v>
      </c>
      <c r="O4160" t="s">
        <v>8427</v>
      </c>
      <c r="P4160">
        <v>0</v>
      </c>
      <c r="Q4160" t="s">
        <v>17472</v>
      </c>
      <c r="R4160" t="s">
        <v>17473</v>
      </c>
      <c r="S4160">
        <v>315</v>
      </c>
      <c r="T4160" t="s">
        <v>37</v>
      </c>
      <c r="U4160" t="s">
        <v>38</v>
      </c>
      <c r="V4160" t="s">
        <v>84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1172</v>
      </c>
      <c r="C4161">
        <v>280</v>
      </c>
      <c r="D4161">
        <v>95</v>
      </c>
      <c r="E4161">
        <v>0</v>
      </c>
      <c r="F4161">
        <v>192</v>
      </c>
      <c r="G4161" t="s">
        <v>2286</v>
      </c>
      <c r="H4161">
        <v>569</v>
      </c>
      <c r="I4161">
        <v>952620</v>
      </c>
      <c r="J4161" t="s">
        <v>4189</v>
      </c>
      <c r="K4161" t="s">
        <v>2847</v>
      </c>
      <c r="L4161" t="s">
        <v>17474</v>
      </c>
      <c r="M4161">
        <v>40800</v>
      </c>
      <c r="N4161">
        <v>1797</v>
      </c>
      <c r="O4161" t="s">
        <v>17475</v>
      </c>
      <c r="P4161">
        <v>0</v>
      </c>
      <c r="Q4161" t="s">
        <v>17476</v>
      </c>
      <c r="R4161" t="s">
        <v>17477</v>
      </c>
      <c r="S4161">
        <v>332</v>
      </c>
      <c r="T4161" t="s">
        <v>37</v>
      </c>
      <c r="U4161" t="s">
        <v>38</v>
      </c>
      <c r="V4161" t="s">
        <v>350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17478</v>
      </c>
      <c r="C4162">
        <v>15</v>
      </c>
      <c r="D4162">
        <v>144</v>
      </c>
      <c r="E4162">
        <v>124</v>
      </c>
      <c r="F4162">
        <v>327</v>
      </c>
      <c r="G4162" t="s">
        <v>17479</v>
      </c>
      <c r="H4162">
        <v>464</v>
      </c>
      <c r="J4162" t="s">
        <v>715</v>
      </c>
      <c r="K4162" t="s">
        <v>16175</v>
      </c>
      <c r="L4162" t="s">
        <v>17480</v>
      </c>
      <c r="M4162">
        <v>27569</v>
      </c>
      <c r="N4162">
        <v>1761</v>
      </c>
      <c r="O4162" t="s">
        <v>13684</v>
      </c>
      <c r="P4162">
        <v>0</v>
      </c>
      <c r="Q4162" t="s">
        <v>17481</v>
      </c>
      <c r="R4162" t="s">
        <v>17482</v>
      </c>
      <c r="S4162">
        <v>106</v>
      </c>
      <c r="T4162" t="s">
        <v>3397</v>
      </c>
      <c r="U4162" t="s">
        <v>3398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17483</v>
      </c>
      <c r="C4163">
        <v>61</v>
      </c>
      <c r="D4163">
        <v>113</v>
      </c>
      <c r="E4163">
        <v>9</v>
      </c>
      <c r="F4163">
        <v>42</v>
      </c>
      <c r="G4163" t="s">
        <v>17484</v>
      </c>
      <c r="H4163">
        <v>402</v>
      </c>
      <c r="I4163">
        <v>9054736</v>
      </c>
      <c r="J4163" t="s">
        <v>1473</v>
      </c>
      <c r="K4163" t="s">
        <v>693</v>
      </c>
      <c r="L4163" t="s">
        <v>17485</v>
      </c>
      <c r="M4163">
        <v>5744</v>
      </c>
      <c r="N4163">
        <v>787</v>
      </c>
      <c r="O4163" t="s">
        <v>17486</v>
      </c>
      <c r="P4163">
        <v>1</v>
      </c>
      <c r="Q4163" t="s">
        <v>17487</v>
      </c>
      <c r="R4163" t="s">
        <v>17488</v>
      </c>
      <c r="S4163">
        <v>57</v>
      </c>
      <c r="T4163" t="s">
        <v>37</v>
      </c>
      <c r="U4163" t="s">
        <v>38</v>
      </c>
      <c r="V4163" t="s">
        <v>350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12142</v>
      </c>
      <c r="C4164">
        <v>33</v>
      </c>
      <c r="D4164">
        <v>118</v>
      </c>
      <c r="E4164">
        <v>19</v>
      </c>
      <c r="F4164">
        <v>48</v>
      </c>
      <c r="G4164" t="s">
        <v>17489</v>
      </c>
      <c r="H4164">
        <v>481</v>
      </c>
      <c r="J4164" t="s">
        <v>17490</v>
      </c>
      <c r="K4164" t="s">
        <v>8427</v>
      </c>
      <c r="L4164" t="s">
        <v>17491</v>
      </c>
      <c r="M4164">
        <v>8856</v>
      </c>
      <c r="N4164">
        <v>681</v>
      </c>
      <c r="O4164" t="s">
        <v>17492</v>
      </c>
      <c r="P4164">
        <v>0</v>
      </c>
      <c r="Q4164" t="s">
        <v>17493</v>
      </c>
      <c r="R4164" t="s">
        <v>17494</v>
      </c>
      <c r="S4164">
        <v>90</v>
      </c>
      <c r="T4164" t="s">
        <v>37</v>
      </c>
      <c r="U4164" t="s">
        <v>38</v>
      </c>
      <c r="V4164" t="s">
        <v>188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17495</v>
      </c>
      <c r="C4165">
        <v>1</v>
      </c>
      <c r="D4165">
        <v>141</v>
      </c>
      <c r="E4165">
        <v>2</v>
      </c>
      <c r="F4165">
        <v>32</v>
      </c>
      <c r="G4165" t="s">
        <v>17496</v>
      </c>
      <c r="H4165">
        <v>258</v>
      </c>
      <c r="J4165" t="s">
        <v>17497</v>
      </c>
      <c r="K4165" t="s">
        <v>17498</v>
      </c>
      <c r="L4165" t="s">
        <v>17499</v>
      </c>
      <c r="M4165">
        <v>745</v>
      </c>
      <c r="N4165">
        <v>434</v>
      </c>
      <c r="O4165" t="s">
        <v>17500</v>
      </c>
      <c r="P4165">
        <v>2</v>
      </c>
      <c r="R4165" t="s">
        <v>17501</v>
      </c>
      <c r="S4165">
        <v>8</v>
      </c>
      <c r="T4165" t="s">
        <v>17502</v>
      </c>
      <c r="U4165" t="s">
        <v>182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17503</v>
      </c>
      <c r="C4166">
        <v>2</v>
      </c>
      <c r="D4166">
        <v>90</v>
      </c>
      <c r="E4166">
        <v>0</v>
      </c>
      <c r="F4166">
        <v>13</v>
      </c>
      <c r="G4166" t="s">
        <v>17504</v>
      </c>
      <c r="H4166">
        <v>122</v>
      </c>
      <c r="J4166" t="s">
        <v>17505</v>
      </c>
      <c r="K4166" t="s">
        <v>8083</v>
      </c>
      <c r="L4166" t="s">
        <v>17506</v>
      </c>
      <c r="M4166">
        <v>1828</v>
      </c>
      <c r="N4166">
        <v>197</v>
      </c>
      <c r="O4166" t="s">
        <v>17507</v>
      </c>
      <c r="P4166">
        <v>0</v>
      </c>
      <c r="Q4166" t="s">
        <v>17508</v>
      </c>
      <c r="R4166" t="s">
        <v>17509</v>
      </c>
      <c r="S4166">
        <v>6</v>
      </c>
      <c r="T4166" t="s">
        <v>13564</v>
      </c>
      <c r="U4166" t="s">
        <v>5497</v>
      </c>
      <c r="V4166" t="s">
        <v>2616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16916</v>
      </c>
      <c r="C4167">
        <v>27</v>
      </c>
      <c r="D4167">
        <v>109</v>
      </c>
      <c r="E4167">
        <v>673</v>
      </c>
      <c r="F4167">
        <v>359</v>
      </c>
      <c r="G4167" t="s">
        <v>17510</v>
      </c>
      <c r="H4167">
        <v>756</v>
      </c>
      <c r="J4167" t="s">
        <v>9434</v>
      </c>
      <c r="K4167" t="s">
        <v>8674</v>
      </c>
      <c r="L4167" t="s">
        <v>17511</v>
      </c>
      <c r="M4167">
        <v>5786</v>
      </c>
      <c r="N4167">
        <v>1949</v>
      </c>
      <c r="O4167" t="s">
        <v>10175</v>
      </c>
      <c r="P4167">
        <v>1</v>
      </c>
      <c r="Q4167" t="s">
        <v>17512</v>
      </c>
      <c r="R4167" t="s">
        <v>17513</v>
      </c>
      <c r="S4167">
        <v>65</v>
      </c>
      <c r="T4167" t="s">
        <v>37</v>
      </c>
      <c r="U4167" t="s">
        <v>38</v>
      </c>
      <c r="V4167" t="s">
        <v>2616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17514</v>
      </c>
      <c r="C4168">
        <v>19</v>
      </c>
      <c r="D4168">
        <v>95</v>
      </c>
      <c r="E4168">
        <v>53</v>
      </c>
      <c r="F4168">
        <v>2</v>
      </c>
      <c r="G4168" t="s">
        <v>17515</v>
      </c>
      <c r="H4168">
        <v>20</v>
      </c>
      <c r="J4168" t="s">
        <v>1188</v>
      </c>
      <c r="K4168" t="s">
        <v>17516</v>
      </c>
      <c r="L4168" t="s">
        <v>17517</v>
      </c>
      <c r="M4168">
        <v>1470</v>
      </c>
      <c r="N4168">
        <v>25</v>
      </c>
      <c r="O4168" t="s">
        <v>17518</v>
      </c>
      <c r="P4168">
        <v>0</v>
      </c>
      <c r="Q4168" t="s">
        <v>17519</v>
      </c>
      <c r="R4168" t="s">
        <v>17520</v>
      </c>
      <c r="S4168">
        <v>5</v>
      </c>
      <c r="T4168" t="s">
        <v>8276</v>
      </c>
      <c r="U4168" t="s">
        <v>8277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424</v>
      </c>
      <c r="B4169" t="s">
        <v>16577</v>
      </c>
      <c r="C4169">
        <v>9</v>
      </c>
      <c r="D4169">
        <v>122</v>
      </c>
      <c r="E4169">
        <v>149</v>
      </c>
      <c r="F4169">
        <v>315</v>
      </c>
      <c r="G4169" t="s">
        <v>17521</v>
      </c>
      <c r="H4169">
        <v>760</v>
      </c>
      <c r="J4169" t="s">
        <v>17522</v>
      </c>
      <c r="K4169" t="s">
        <v>13326</v>
      </c>
      <c r="L4169" t="s">
        <v>17523</v>
      </c>
      <c r="M4169">
        <v>1553</v>
      </c>
      <c r="N4169">
        <v>2555</v>
      </c>
      <c r="O4169" t="s">
        <v>17524</v>
      </c>
      <c r="P4169">
        <v>0</v>
      </c>
      <c r="Q4169" t="s">
        <v>17525</v>
      </c>
      <c r="R4169" t="s">
        <v>17526</v>
      </c>
      <c r="S4169">
        <v>27</v>
      </c>
      <c r="T4169" t="s">
        <v>37</v>
      </c>
      <c r="U4169" t="s">
        <v>38</v>
      </c>
      <c r="V4169" t="s">
        <v>13724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8111</v>
      </c>
      <c r="C4170">
        <v>121</v>
      </c>
      <c r="D4170">
        <v>93</v>
      </c>
      <c r="E4170">
        <v>0</v>
      </c>
      <c r="F4170">
        <v>628</v>
      </c>
      <c r="G4170" t="s">
        <v>15866</v>
      </c>
      <c r="H4170">
        <v>1000</v>
      </c>
      <c r="I4170">
        <v>119500000</v>
      </c>
      <c r="J4170" t="s">
        <v>2271</v>
      </c>
      <c r="K4170" t="s">
        <v>3583</v>
      </c>
      <c r="L4170" t="s">
        <v>17527</v>
      </c>
      <c r="M4170">
        <v>95294</v>
      </c>
      <c r="N4170">
        <v>4701</v>
      </c>
      <c r="O4170" t="s">
        <v>1894</v>
      </c>
      <c r="P4170">
        <v>0</v>
      </c>
      <c r="Q4170" t="s">
        <v>17528</v>
      </c>
      <c r="R4170" t="s">
        <v>17529</v>
      </c>
      <c r="S4170">
        <v>363</v>
      </c>
      <c r="T4170" t="s">
        <v>37</v>
      </c>
      <c r="U4170" t="s">
        <v>38</v>
      </c>
      <c r="V4170" t="s">
        <v>350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12751</v>
      </c>
      <c r="C4171">
        <v>166</v>
      </c>
      <c r="D4171">
        <v>97</v>
      </c>
      <c r="E4171">
        <v>17</v>
      </c>
      <c r="F4171">
        <v>74</v>
      </c>
      <c r="G4171" t="s">
        <v>17530</v>
      </c>
      <c r="H4171">
        <v>158</v>
      </c>
      <c r="I4171">
        <v>32600000</v>
      </c>
      <c r="J4171" t="s">
        <v>3330</v>
      </c>
      <c r="K4171" t="s">
        <v>17531</v>
      </c>
      <c r="L4171" t="s">
        <v>17532</v>
      </c>
      <c r="M4171">
        <v>29488</v>
      </c>
      <c r="N4171">
        <v>467</v>
      </c>
      <c r="O4171" t="s">
        <v>17533</v>
      </c>
      <c r="P4171">
        <v>0</v>
      </c>
      <c r="Q4171" t="s">
        <v>17534</v>
      </c>
      <c r="R4171" t="s">
        <v>17535</v>
      </c>
      <c r="S4171">
        <v>326</v>
      </c>
      <c r="T4171" t="s">
        <v>37</v>
      </c>
      <c r="U4171" t="s">
        <v>38</v>
      </c>
      <c r="V4171" t="s">
        <v>350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424</v>
      </c>
      <c r="B4172" t="s">
        <v>17536</v>
      </c>
      <c r="C4172">
        <v>269</v>
      </c>
      <c r="D4172">
        <v>82</v>
      </c>
      <c r="E4172">
        <v>84</v>
      </c>
      <c r="F4172">
        <v>46</v>
      </c>
      <c r="G4172" t="s">
        <v>17537</v>
      </c>
      <c r="H4172">
        <v>88</v>
      </c>
      <c r="I4172">
        <v>3826455</v>
      </c>
      <c r="J4172" t="s">
        <v>1473</v>
      </c>
      <c r="K4172" t="s">
        <v>17538</v>
      </c>
      <c r="L4172" t="s">
        <v>17539</v>
      </c>
      <c r="M4172">
        <v>34643</v>
      </c>
      <c r="N4172">
        <v>205</v>
      </c>
      <c r="O4172" t="s">
        <v>17540</v>
      </c>
      <c r="P4172">
        <v>1</v>
      </c>
      <c r="Q4172" t="s">
        <v>17541</v>
      </c>
      <c r="R4172" t="s">
        <v>17542</v>
      </c>
      <c r="S4172">
        <v>123</v>
      </c>
      <c r="T4172" t="s">
        <v>11391</v>
      </c>
      <c r="U4172" t="s">
        <v>11392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10346</v>
      </c>
      <c r="C4173">
        <v>29</v>
      </c>
      <c r="D4173">
        <v>140</v>
      </c>
      <c r="E4173">
        <v>133</v>
      </c>
      <c r="F4173">
        <v>239</v>
      </c>
      <c r="G4173" t="s">
        <v>13445</v>
      </c>
      <c r="H4173">
        <v>443</v>
      </c>
      <c r="I4173">
        <v>3130592</v>
      </c>
      <c r="J4173" t="s">
        <v>151</v>
      </c>
      <c r="K4173" t="s">
        <v>2927</v>
      </c>
      <c r="L4173" t="s">
        <v>17543</v>
      </c>
      <c r="M4173">
        <v>10755</v>
      </c>
      <c r="N4173">
        <v>1269</v>
      </c>
      <c r="O4173" t="s">
        <v>5812</v>
      </c>
      <c r="P4173">
        <v>1</v>
      </c>
      <c r="Q4173" t="s">
        <v>17544</v>
      </c>
      <c r="R4173" t="s">
        <v>17545</v>
      </c>
      <c r="S4173">
        <v>69</v>
      </c>
      <c r="T4173" t="s">
        <v>37</v>
      </c>
      <c r="U4173" t="s">
        <v>56</v>
      </c>
      <c r="V4173" t="s">
        <v>350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17546</v>
      </c>
      <c r="C4174">
        <v>20</v>
      </c>
      <c r="D4174">
        <v>86</v>
      </c>
      <c r="E4174">
        <v>3</v>
      </c>
      <c r="F4174">
        <v>327</v>
      </c>
      <c r="G4174" t="s">
        <v>17547</v>
      </c>
      <c r="H4174">
        <v>833</v>
      </c>
      <c r="I4174">
        <v>475000</v>
      </c>
      <c r="J4174" t="s">
        <v>1699</v>
      </c>
      <c r="K4174" t="s">
        <v>370</v>
      </c>
      <c r="L4174" t="s">
        <v>17548</v>
      </c>
      <c r="M4174">
        <v>6930</v>
      </c>
      <c r="N4174">
        <v>2753</v>
      </c>
      <c r="O4174" t="s">
        <v>2531</v>
      </c>
      <c r="P4174">
        <v>2</v>
      </c>
      <c r="Q4174" t="s">
        <v>17549</v>
      </c>
      <c r="R4174" t="s">
        <v>17550</v>
      </c>
      <c r="S4174">
        <v>53</v>
      </c>
      <c r="T4174" t="s">
        <v>37</v>
      </c>
      <c r="U4174" t="s">
        <v>38</v>
      </c>
      <c r="V4174" t="s">
        <v>350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5578</v>
      </c>
      <c r="C4175">
        <v>107</v>
      </c>
      <c r="D4175">
        <v>109</v>
      </c>
      <c r="E4175">
        <v>7</v>
      </c>
      <c r="F4175">
        <v>1000</v>
      </c>
      <c r="G4175" t="s">
        <v>438</v>
      </c>
      <c r="H4175">
        <v>40000</v>
      </c>
      <c r="I4175">
        <v>10654581</v>
      </c>
      <c r="J4175" t="s">
        <v>1233</v>
      </c>
      <c r="K4175" t="s">
        <v>43</v>
      </c>
      <c r="L4175" t="s">
        <v>5579</v>
      </c>
      <c r="M4175">
        <v>45500</v>
      </c>
      <c r="N4175">
        <v>52621</v>
      </c>
      <c r="O4175" t="s">
        <v>3790</v>
      </c>
      <c r="P4175">
        <v>0</v>
      </c>
      <c r="Q4175" t="s">
        <v>5580</v>
      </c>
      <c r="R4175" t="s">
        <v>5581</v>
      </c>
      <c r="S4175">
        <v>260</v>
      </c>
      <c r="T4175" t="s">
        <v>37</v>
      </c>
      <c r="U4175" t="s">
        <v>38</v>
      </c>
      <c r="V4175" t="s">
        <v>350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17551</v>
      </c>
      <c r="C4176">
        <v>74</v>
      </c>
      <c r="D4176">
        <v>105</v>
      </c>
      <c r="E4176">
        <v>147</v>
      </c>
      <c r="F4176">
        <v>28</v>
      </c>
      <c r="G4176" t="s">
        <v>17552</v>
      </c>
      <c r="H4176">
        <v>52</v>
      </c>
      <c r="I4176">
        <v>2276368</v>
      </c>
      <c r="J4176" t="s">
        <v>17553</v>
      </c>
      <c r="K4176" t="s">
        <v>17554</v>
      </c>
      <c r="L4176" t="s">
        <v>17555</v>
      </c>
      <c r="M4176">
        <v>3849</v>
      </c>
      <c r="N4176">
        <v>179</v>
      </c>
      <c r="O4176" t="s">
        <v>17556</v>
      </c>
      <c r="P4176">
        <v>1</v>
      </c>
      <c r="Q4176" t="s">
        <v>17557</v>
      </c>
      <c r="R4176" t="s">
        <v>17558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17559</v>
      </c>
      <c r="C4177">
        <v>173</v>
      </c>
      <c r="D4177">
        <v>66</v>
      </c>
      <c r="E4177">
        <v>76</v>
      </c>
      <c r="F4177">
        <v>36</v>
      </c>
      <c r="G4177" t="s">
        <v>17559</v>
      </c>
      <c r="H4177">
        <v>123</v>
      </c>
      <c r="I4177">
        <v>38108</v>
      </c>
      <c r="J4177" t="s">
        <v>2063</v>
      </c>
      <c r="K4177" t="s">
        <v>17560</v>
      </c>
      <c r="L4177" t="s">
        <v>17561</v>
      </c>
      <c r="M4177">
        <v>40878</v>
      </c>
      <c r="N4177">
        <v>239</v>
      </c>
      <c r="O4177" t="s">
        <v>17562</v>
      </c>
      <c r="P4177">
        <v>0</v>
      </c>
      <c r="Q4177" t="s">
        <v>17563</v>
      </c>
      <c r="R4177" t="s">
        <v>17564</v>
      </c>
      <c r="S4177">
        <v>124</v>
      </c>
      <c r="T4177" t="s">
        <v>1265</v>
      </c>
      <c r="U4177" t="s">
        <v>1534</v>
      </c>
      <c r="V4177" t="s">
        <v>350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17565</v>
      </c>
      <c r="C4178">
        <v>5</v>
      </c>
      <c r="D4178">
        <v>99</v>
      </c>
      <c r="E4178">
        <v>0</v>
      </c>
      <c r="F4178">
        <v>4</v>
      </c>
      <c r="G4178" t="s">
        <v>17566</v>
      </c>
      <c r="H4178">
        <v>11</v>
      </c>
      <c r="J4178" t="s">
        <v>789</v>
      </c>
      <c r="K4178" t="s">
        <v>14065</v>
      </c>
      <c r="L4178" t="s">
        <v>17567</v>
      </c>
      <c r="M4178">
        <v>1418</v>
      </c>
      <c r="N4178">
        <v>19</v>
      </c>
      <c r="O4178" t="s">
        <v>17568</v>
      </c>
      <c r="P4178">
        <v>1</v>
      </c>
      <c r="Q4178" t="s">
        <v>12946</v>
      </c>
      <c r="R4178" t="s">
        <v>17569</v>
      </c>
      <c r="S4178">
        <v>4</v>
      </c>
      <c r="T4178" t="s">
        <v>940</v>
      </c>
      <c r="U4178" t="s">
        <v>486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17570</v>
      </c>
      <c r="C4179">
        <v>66</v>
      </c>
      <c r="D4179">
        <v>100</v>
      </c>
      <c r="E4179">
        <v>6</v>
      </c>
      <c r="F4179">
        <v>209</v>
      </c>
      <c r="G4179" t="s">
        <v>1101</v>
      </c>
      <c r="H4179">
        <v>331</v>
      </c>
      <c r="J4179" t="s">
        <v>3330</v>
      </c>
      <c r="K4179" t="s">
        <v>17248</v>
      </c>
      <c r="L4179" t="s">
        <v>17571</v>
      </c>
      <c r="M4179">
        <v>5012</v>
      </c>
      <c r="N4179">
        <v>1082</v>
      </c>
      <c r="O4179" t="s">
        <v>16440</v>
      </c>
      <c r="P4179">
        <v>1</v>
      </c>
      <c r="Q4179" t="s">
        <v>17572</v>
      </c>
      <c r="R4179" t="s">
        <v>17573</v>
      </c>
      <c r="S4179">
        <v>47</v>
      </c>
      <c r="T4179" t="s">
        <v>37</v>
      </c>
      <c r="U4179" t="s">
        <v>38</v>
      </c>
      <c r="V4179" t="s">
        <v>350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17574</v>
      </c>
      <c r="C4180">
        <v>169</v>
      </c>
      <c r="D4180">
        <v>103</v>
      </c>
      <c r="E4180">
        <v>134</v>
      </c>
      <c r="F4180">
        <v>390</v>
      </c>
      <c r="G4180" t="s">
        <v>3958</v>
      </c>
      <c r="H4180">
        <v>804</v>
      </c>
      <c r="J4180" t="s">
        <v>9036</v>
      </c>
      <c r="K4180" t="s">
        <v>14654</v>
      </c>
      <c r="L4180" t="s">
        <v>17575</v>
      </c>
      <c r="M4180">
        <v>150020</v>
      </c>
      <c r="N4180">
        <v>2510</v>
      </c>
      <c r="O4180" t="s">
        <v>17576</v>
      </c>
      <c r="P4180">
        <v>0</v>
      </c>
      <c r="Q4180" t="s">
        <v>17577</v>
      </c>
      <c r="R4180" t="s">
        <v>17578</v>
      </c>
      <c r="S4180">
        <v>568</v>
      </c>
      <c r="T4180" t="s">
        <v>37</v>
      </c>
      <c r="U4180" t="s">
        <v>38</v>
      </c>
      <c r="V4180" t="s">
        <v>3822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17579</v>
      </c>
      <c r="C4181">
        <v>13</v>
      </c>
      <c r="D4181">
        <v>97</v>
      </c>
      <c r="E4181">
        <v>65</v>
      </c>
      <c r="F4181">
        <v>0</v>
      </c>
      <c r="G4181" t="s">
        <v>17580</v>
      </c>
      <c r="H4181">
        <v>65</v>
      </c>
      <c r="J4181" t="s">
        <v>65</v>
      </c>
      <c r="K4181" t="s">
        <v>17579</v>
      </c>
      <c r="L4181" t="s">
        <v>17581</v>
      </c>
      <c r="M4181">
        <v>6429</v>
      </c>
      <c r="N4181">
        <v>67</v>
      </c>
      <c r="O4181" t="s">
        <v>17582</v>
      </c>
      <c r="P4181">
        <v>2</v>
      </c>
      <c r="Q4181" t="s">
        <v>17583</v>
      </c>
      <c r="R4181" t="s">
        <v>17584</v>
      </c>
      <c r="S4181">
        <v>25</v>
      </c>
      <c r="T4181" t="s">
        <v>37</v>
      </c>
      <c r="U4181" t="s">
        <v>243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15568</v>
      </c>
      <c r="C4182">
        <v>129</v>
      </c>
      <c r="D4182">
        <v>86</v>
      </c>
      <c r="E4182">
        <v>89</v>
      </c>
      <c r="F4182">
        <v>555</v>
      </c>
      <c r="G4182" t="s">
        <v>9520</v>
      </c>
      <c r="H4182">
        <v>713</v>
      </c>
      <c r="I4182">
        <v>40041683</v>
      </c>
      <c r="J4182" t="s">
        <v>1269</v>
      </c>
      <c r="K4182" t="s">
        <v>7474</v>
      </c>
      <c r="L4182" t="s">
        <v>17585</v>
      </c>
      <c r="M4182">
        <v>34620</v>
      </c>
      <c r="N4182">
        <v>3421</v>
      </c>
      <c r="O4182" t="s">
        <v>7467</v>
      </c>
      <c r="P4182">
        <v>6</v>
      </c>
      <c r="Q4182" t="s">
        <v>17586</v>
      </c>
      <c r="R4182" t="s">
        <v>17587</v>
      </c>
      <c r="S4182">
        <v>107</v>
      </c>
      <c r="T4182" t="s">
        <v>37</v>
      </c>
      <c r="U4182" t="s">
        <v>38</v>
      </c>
      <c r="V4182" t="s">
        <v>350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17588</v>
      </c>
      <c r="C4183">
        <v>30</v>
      </c>
      <c r="D4183">
        <v>87</v>
      </c>
      <c r="E4183">
        <v>67</v>
      </c>
      <c r="F4183">
        <v>67</v>
      </c>
      <c r="G4183" t="s">
        <v>17589</v>
      </c>
      <c r="H4183">
        <v>871</v>
      </c>
      <c r="I4183">
        <v>33349949</v>
      </c>
      <c r="J4183" t="s">
        <v>65</v>
      </c>
      <c r="K4183" t="s">
        <v>17590</v>
      </c>
      <c r="L4183" t="s">
        <v>17591</v>
      </c>
      <c r="M4183">
        <v>9010</v>
      </c>
      <c r="N4183">
        <v>1111</v>
      </c>
      <c r="O4183" t="s">
        <v>17588</v>
      </c>
      <c r="P4183">
        <v>0</v>
      </c>
      <c r="Q4183" t="s">
        <v>17592</v>
      </c>
      <c r="R4183" t="s">
        <v>17593</v>
      </c>
      <c r="S4183">
        <v>199</v>
      </c>
      <c r="T4183" t="s">
        <v>37</v>
      </c>
      <c r="U4183" t="s">
        <v>38</v>
      </c>
      <c r="V4183" t="s">
        <v>84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10608</v>
      </c>
      <c r="C4184">
        <v>220</v>
      </c>
      <c r="D4184">
        <v>119</v>
      </c>
      <c r="E4184">
        <v>0</v>
      </c>
      <c r="F4184">
        <v>593</v>
      </c>
      <c r="G4184" t="s">
        <v>1331</v>
      </c>
      <c r="H4184">
        <v>908</v>
      </c>
      <c r="I4184">
        <v>33386128</v>
      </c>
      <c r="J4184" t="s">
        <v>4189</v>
      </c>
      <c r="K4184" t="s">
        <v>7818</v>
      </c>
      <c r="L4184" t="s">
        <v>10609</v>
      </c>
      <c r="M4184">
        <v>36372</v>
      </c>
      <c r="N4184">
        <v>3226</v>
      </c>
      <c r="O4184" t="s">
        <v>2366</v>
      </c>
      <c r="P4184">
        <v>0</v>
      </c>
      <c r="Q4184" t="s">
        <v>10610</v>
      </c>
      <c r="R4184" t="s">
        <v>10611</v>
      </c>
      <c r="S4184">
        <v>491</v>
      </c>
      <c r="T4184" t="s">
        <v>37</v>
      </c>
      <c r="U4184" t="s">
        <v>38</v>
      </c>
      <c r="V4184" t="s">
        <v>350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217</v>
      </c>
      <c r="C4185">
        <v>75</v>
      </c>
      <c r="D4185">
        <v>149</v>
      </c>
      <c r="E4185">
        <v>15000</v>
      </c>
      <c r="F4185">
        <v>982</v>
      </c>
      <c r="G4185" t="s">
        <v>438</v>
      </c>
      <c r="H4185">
        <v>15000</v>
      </c>
      <c r="I4185">
        <v>25809813</v>
      </c>
      <c r="J4185" t="s">
        <v>3296</v>
      </c>
      <c r="K4185" t="s">
        <v>217</v>
      </c>
      <c r="L4185" t="s">
        <v>17594</v>
      </c>
      <c r="M4185">
        <v>50311</v>
      </c>
      <c r="N4185">
        <v>28713</v>
      </c>
      <c r="O4185" t="s">
        <v>1216</v>
      </c>
      <c r="P4185">
        <v>6</v>
      </c>
      <c r="Q4185" t="s">
        <v>17595</v>
      </c>
      <c r="R4185" t="s">
        <v>17596</v>
      </c>
      <c r="S4185">
        <v>212</v>
      </c>
      <c r="T4185" t="s">
        <v>37</v>
      </c>
      <c r="U4185" t="s">
        <v>38</v>
      </c>
      <c r="V4185" t="s">
        <v>84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17597</v>
      </c>
      <c r="C4186">
        <v>162</v>
      </c>
      <c r="D4186">
        <v>98</v>
      </c>
      <c r="E4186">
        <v>24</v>
      </c>
      <c r="F4186">
        <v>67</v>
      </c>
      <c r="G4186" t="s">
        <v>7844</v>
      </c>
      <c r="H4186">
        <v>381</v>
      </c>
      <c r="I4186">
        <v>14400000</v>
      </c>
      <c r="J4186" t="s">
        <v>4834</v>
      </c>
      <c r="K4186" t="s">
        <v>14837</v>
      </c>
      <c r="L4186" t="s">
        <v>17598</v>
      </c>
      <c r="M4186">
        <v>28589</v>
      </c>
      <c r="N4186">
        <v>684</v>
      </c>
      <c r="O4186" t="s">
        <v>17599</v>
      </c>
      <c r="P4186">
        <v>0</v>
      </c>
      <c r="Q4186" t="s">
        <v>17600</v>
      </c>
      <c r="R4186" t="s">
        <v>17601</v>
      </c>
      <c r="S4186">
        <v>532</v>
      </c>
      <c r="T4186" t="s">
        <v>37</v>
      </c>
      <c r="U4186" t="s">
        <v>38</v>
      </c>
      <c r="V4186" t="s">
        <v>350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17602</v>
      </c>
      <c r="C4187">
        <v>74</v>
      </c>
      <c r="D4187">
        <v>98</v>
      </c>
      <c r="E4187">
        <v>11</v>
      </c>
      <c r="F4187">
        <v>450</v>
      </c>
      <c r="G4187" t="s">
        <v>3165</v>
      </c>
      <c r="H4187">
        <v>595</v>
      </c>
      <c r="J4187" t="s">
        <v>380</v>
      </c>
      <c r="K4187" t="s">
        <v>3901</v>
      </c>
      <c r="L4187" t="s">
        <v>17603</v>
      </c>
      <c r="M4187">
        <v>23546</v>
      </c>
      <c r="N4187">
        <v>2373</v>
      </c>
      <c r="O4187" t="s">
        <v>17604</v>
      </c>
      <c r="P4187">
        <v>0</v>
      </c>
      <c r="Q4187" t="s">
        <v>17605</v>
      </c>
      <c r="R4187" t="s">
        <v>17606</v>
      </c>
      <c r="S4187">
        <v>92</v>
      </c>
      <c r="T4187" t="s">
        <v>37</v>
      </c>
      <c r="U4187" t="s">
        <v>38</v>
      </c>
      <c r="V4187" t="s">
        <v>188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424</v>
      </c>
      <c r="B4188" t="s">
        <v>12446</v>
      </c>
      <c r="C4188">
        <v>65</v>
      </c>
      <c r="D4188">
        <v>112</v>
      </c>
      <c r="E4188">
        <v>58</v>
      </c>
      <c r="F4188">
        <v>124</v>
      </c>
      <c r="G4188" t="s">
        <v>17607</v>
      </c>
      <c r="H4188">
        <v>617</v>
      </c>
      <c r="J4188" t="s">
        <v>1473</v>
      </c>
      <c r="K4188" t="s">
        <v>15832</v>
      </c>
      <c r="L4188" t="s">
        <v>17608</v>
      </c>
      <c r="M4188">
        <v>15277</v>
      </c>
      <c r="N4188">
        <v>1141</v>
      </c>
      <c r="O4188" t="s">
        <v>17609</v>
      </c>
      <c r="P4188">
        <v>0</v>
      </c>
      <c r="Q4188" t="s">
        <v>17610</v>
      </c>
      <c r="R4188" t="s">
        <v>17611</v>
      </c>
      <c r="S4188">
        <v>120</v>
      </c>
      <c r="T4188" t="s">
        <v>37</v>
      </c>
      <c r="U4188" t="s">
        <v>38</v>
      </c>
      <c r="V4188" t="s">
        <v>3822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17612</v>
      </c>
      <c r="C4189">
        <v>26</v>
      </c>
      <c r="D4189">
        <v>75</v>
      </c>
      <c r="E4189">
        <v>15</v>
      </c>
      <c r="F4189">
        <v>36</v>
      </c>
      <c r="G4189" t="s">
        <v>17613</v>
      </c>
      <c r="H4189">
        <v>1000</v>
      </c>
      <c r="I4189">
        <v>32230907</v>
      </c>
      <c r="J4189" t="s">
        <v>15320</v>
      </c>
      <c r="K4189" t="s">
        <v>17614</v>
      </c>
      <c r="L4189" t="s">
        <v>17615</v>
      </c>
      <c r="M4189">
        <v>6062</v>
      </c>
      <c r="N4189">
        <v>1385</v>
      </c>
      <c r="O4189" t="s">
        <v>17616</v>
      </c>
      <c r="P4189">
        <v>0</v>
      </c>
      <c r="Q4189" t="s">
        <v>17617</v>
      </c>
      <c r="R4189" t="s">
        <v>17618</v>
      </c>
      <c r="S4189">
        <v>30</v>
      </c>
      <c r="T4189" t="s">
        <v>37</v>
      </c>
      <c r="U4189" t="s">
        <v>38</v>
      </c>
      <c r="V4189" t="s">
        <v>350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3837</v>
      </c>
      <c r="C4190">
        <v>63</v>
      </c>
      <c r="D4190">
        <v>104</v>
      </c>
      <c r="E4190">
        <v>835</v>
      </c>
      <c r="F4190">
        <v>535</v>
      </c>
      <c r="G4190" t="s">
        <v>890</v>
      </c>
      <c r="H4190">
        <v>18000</v>
      </c>
      <c r="I4190">
        <v>6401336</v>
      </c>
      <c r="J4190" t="s">
        <v>1473</v>
      </c>
      <c r="K4190" t="s">
        <v>353</v>
      </c>
      <c r="L4190" t="s">
        <v>17619</v>
      </c>
      <c r="M4190">
        <v>36996</v>
      </c>
      <c r="N4190">
        <v>19923</v>
      </c>
      <c r="O4190" t="s">
        <v>7354</v>
      </c>
      <c r="P4190">
        <v>2</v>
      </c>
      <c r="Q4190" t="s">
        <v>17620</v>
      </c>
      <c r="R4190" t="s">
        <v>17621</v>
      </c>
      <c r="S4190">
        <v>153</v>
      </c>
      <c r="T4190" t="s">
        <v>37</v>
      </c>
      <c r="U4190" t="s">
        <v>38</v>
      </c>
      <c r="V4190" t="s">
        <v>350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14936</v>
      </c>
      <c r="C4191">
        <v>205</v>
      </c>
      <c r="D4191">
        <v>102</v>
      </c>
      <c r="E4191">
        <v>0</v>
      </c>
      <c r="F4191">
        <v>294</v>
      </c>
      <c r="G4191" t="s">
        <v>2017</v>
      </c>
      <c r="H4191">
        <v>625</v>
      </c>
      <c r="I4191">
        <v>26781723</v>
      </c>
      <c r="J4191" t="s">
        <v>715</v>
      </c>
      <c r="K4191" t="s">
        <v>870</v>
      </c>
      <c r="L4191" t="s">
        <v>17622</v>
      </c>
      <c r="M4191">
        <v>187595</v>
      </c>
      <c r="N4191">
        <v>1655</v>
      </c>
      <c r="O4191" t="s">
        <v>17623</v>
      </c>
      <c r="P4191">
        <v>3</v>
      </c>
      <c r="Q4191" t="s">
        <v>17624</v>
      </c>
      <c r="R4191" t="s">
        <v>17625</v>
      </c>
      <c r="S4191">
        <v>978</v>
      </c>
      <c r="T4191" t="s">
        <v>37</v>
      </c>
      <c r="U4191" t="s">
        <v>38</v>
      </c>
      <c r="V4191" t="s">
        <v>350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6948</v>
      </c>
      <c r="C4192">
        <v>121</v>
      </c>
      <c r="D4192">
        <v>105</v>
      </c>
      <c r="E4192">
        <v>0</v>
      </c>
      <c r="F4192">
        <v>4</v>
      </c>
      <c r="G4192" t="s">
        <v>17626</v>
      </c>
      <c r="H4192">
        <v>15</v>
      </c>
      <c r="I4192">
        <v>5400000</v>
      </c>
      <c r="J4192" t="s">
        <v>151</v>
      </c>
      <c r="K4192" t="s">
        <v>17627</v>
      </c>
      <c r="L4192" t="s">
        <v>17628</v>
      </c>
      <c r="M4192">
        <v>183288</v>
      </c>
      <c r="N4192">
        <v>36</v>
      </c>
      <c r="O4192" t="s">
        <v>17629</v>
      </c>
      <c r="P4192">
        <v>1</v>
      </c>
      <c r="Q4192" t="s">
        <v>17630</v>
      </c>
      <c r="R4192" t="s">
        <v>17631</v>
      </c>
      <c r="S4192">
        <v>395</v>
      </c>
      <c r="T4192" t="s">
        <v>37</v>
      </c>
      <c r="U4192" t="s">
        <v>38</v>
      </c>
      <c r="V4192" t="s">
        <v>350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17632</v>
      </c>
      <c r="C4193">
        <v>9</v>
      </c>
      <c r="D4193">
        <v>99</v>
      </c>
      <c r="E4193">
        <v>0</v>
      </c>
      <c r="F4193">
        <v>6</v>
      </c>
      <c r="G4193" t="s">
        <v>17633</v>
      </c>
      <c r="H4193">
        <v>50</v>
      </c>
      <c r="J4193" t="s">
        <v>17634</v>
      </c>
      <c r="K4193" t="s">
        <v>17635</v>
      </c>
      <c r="L4193" t="s">
        <v>17636</v>
      </c>
      <c r="M4193">
        <v>1003</v>
      </c>
      <c r="N4193">
        <v>79</v>
      </c>
      <c r="O4193" t="s">
        <v>17637</v>
      </c>
      <c r="P4193">
        <v>0</v>
      </c>
      <c r="Q4193" t="s">
        <v>17638</v>
      </c>
      <c r="R4193" t="s">
        <v>17639</v>
      </c>
      <c r="S4193">
        <v>5</v>
      </c>
      <c r="T4193" t="s">
        <v>726</v>
      </c>
      <c r="U4193" t="s">
        <v>182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17640</v>
      </c>
      <c r="C4194">
        <v>74</v>
      </c>
      <c r="D4194">
        <v>107</v>
      </c>
      <c r="E4194">
        <v>7</v>
      </c>
      <c r="F4194">
        <v>442</v>
      </c>
      <c r="G4194" t="s">
        <v>67</v>
      </c>
      <c r="H4194">
        <v>745</v>
      </c>
      <c r="I4194">
        <v>1282084</v>
      </c>
      <c r="J4194" t="s">
        <v>1473</v>
      </c>
      <c r="K4194" t="s">
        <v>560</v>
      </c>
      <c r="L4194" t="s">
        <v>17641</v>
      </c>
      <c r="M4194">
        <v>6221</v>
      </c>
      <c r="N4194">
        <v>2125</v>
      </c>
      <c r="O4194" t="s">
        <v>9266</v>
      </c>
      <c r="P4194">
        <v>1</v>
      </c>
      <c r="Q4194" t="s">
        <v>17642</v>
      </c>
      <c r="R4194" t="s">
        <v>17643</v>
      </c>
      <c r="S4194">
        <v>87</v>
      </c>
      <c r="T4194" t="s">
        <v>37</v>
      </c>
      <c r="U4194" t="s">
        <v>38</v>
      </c>
      <c r="V4194" t="s">
        <v>350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17644</v>
      </c>
      <c r="C4195">
        <v>54</v>
      </c>
      <c r="D4195">
        <v>96</v>
      </c>
      <c r="E4195">
        <v>13</v>
      </c>
      <c r="F4195">
        <v>209</v>
      </c>
      <c r="G4195" t="s">
        <v>695</v>
      </c>
      <c r="H4195">
        <v>643</v>
      </c>
      <c r="I4195">
        <v>1186323</v>
      </c>
      <c r="J4195" t="s">
        <v>715</v>
      </c>
      <c r="K4195" t="s">
        <v>3066</v>
      </c>
      <c r="L4195" t="s">
        <v>17645</v>
      </c>
      <c r="M4195">
        <v>7776</v>
      </c>
      <c r="N4195">
        <v>1396</v>
      </c>
      <c r="O4195" t="s">
        <v>17646</v>
      </c>
      <c r="P4195">
        <v>0</v>
      </c>
      <c r="Q4195" t="s">
        <v>17647</v>
      </c>
      <c r="R4195" t="s">
        <v>17648</v>
      </c>
      <c r="S4195">
        <v>84</v>
      </c>
      <c r="T4195" t="s">
        <v>37</v>
      </c>
      <c r="U4195" t="s">
        <v>38</v>
      </c>
      <c r="V4195" t="s">
        <v>350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17649</v>
      </c>
      <c r="C4196">
        <v>80</v>
      </c>
      <c r="D4196">
        <v>101</v>
      </c>
      <c r="E4196">
        <v>34</v>
      </c>
      <c r="F4196">
        <v>40</v>
      </c>
      <c r="G4196" t="s">
        <v>17650</v>
      </c>
      <c r="H4196">
        <v>56</v>
      </c>
      <c r="I4196">
        <v>1094998</v>
      </c>
      <c r="J4196" t="s">
        <v>1473</v>
      </c>
      <c r="K4196" t="s">
        <v>17651</v>
      </c>
      <c r="L4196" t="s">
        <v>17652</v>
      </c>
      <c r="M4196">
        <v>2560</v>
      </c>
      <c r="N4196">
        <v>150</v>
      </c>
      <c r="O4196" t="s">
        <v>17653</v>
      </c>
      <c r="P4196">
        <v>1</v>
      </c>
      <c r="Q4196" t="s">
        <v>17654</v>
      </c>
      <c r="R4196" t="s">
        <v>17655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11970</v>
      </c>
      <c r="C4197">
        <v>252</v>
      </c>
      <c r="D4197">
        <v>89</v>
      </c>
      <c r="E4197">
        <v>14</v>
      </c>
      <c r="F4197">
        <v>215</v>
      </c>
      <c r="G4197" t="s">
        <v>17656</v>
      </c>
      <c r="H4197">
        <v>902</v>
      </c>
      <c r="I4197">
        <v>3325638</v>
      </c>
      <c r="J4197" t="s">
        <v>17657</v>
      </c>
      <c r="K4197" t="s">
        <v>100</v>
      </c>
      <c r="L4197" t="s">
        <v>17658</v>
      </c>
      <c r="M4197">
        <v>52509</v>
      </c>
      <c r="N4197">
        <v>1980</v>
      </c>
      <c r="O4197" t="s">
        <v>17659</v>
      </c>
      <c r="P4197">
        <v>3</v>
      </c>
      <c r="Q4197" t="s">
        <v>17660</v>
      </c>
      <c r="R4197" t="s">
        <v>17661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17662</v>
      </c>
      <c r="C4198">
        <v>72</v>
      </c>
      <c r="D4198">
        <v>106</v>
      </c>
      <c r="E4198">
        <v>148</v>
      </c>
      <c r="F4198">
        <v>471</v>
      </c>
      <c r="G4198" t="s">
        <v>5738</v>
      </c>
      <c r="H4198">
        <v>900</v>
      </c>
      <c r="I4198">
        <v>395592</v>
      </c>
      <c r="J4198" t="s">
        <v>151</v>
      </c>
      <c r="K4198" t="s">
        <v>6341</v>
      </c>
      <c r="L4198" t="s">
        <v>17663</v>
      </c>
      <c r="M4198">
        <v>21202</v>
      </c>
      <c r="N4198">
        <v>2972</v>
      </c>
      <c r="O4198" t="s">
        <v>17664</v>
      </c>
      <c r="P4198">
        <v>1</v>
      </c>
      <c r="Q4198" t="s">
        <v>17665</v>
      </c>
      <c r="R4198" t="s">
        <v>17666</v>
      </c>
      <c r="S4198">
        <v>134</v>
      </c>
      <c r="T4198" t="s">
        <v>37</v>
      </c>
      <c r="U4198" t="s">
        <v>1534</v>
      </c>
      <c r="V4198" t="s">
        <v>350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17667</v>
      </c>
      <c r="C4199">
        <v>220</v>
      </c>
      <c r="D4199">
        <v>95</v>
      </c>
      <c r="E4199">
        <v>53</v>
      </c>
      <c r="F4199">
        <v>478</v>
      </c>
      <c r="G4199" t="s">
        <v>1208</v>
      </c>
      <c r="H4199">
        <v>8000</v>
      </c>
      <c r="I4199">
        <v>6851969</v>
      </c>
      <c r="J4199" t="s">
        <v>715</v>
      </c>
      <c r="K4199" t="s">
        <v>8492</v>
      </c>
      <c r="L4199" t="s">
        <v>17668</v>
      </c>
      <c r="M4199">
        <v>105591</v>
      </c>
      <c r="N4199">
        <v>10040</v>
      </c>
      <c r="O4199" t="s">
        <v>17669</v>
      </c>
      <c r="P4199">
        <v>1</v>
      </c>
      <c r="Q4199" t="s">
        <v>17670</v>
      </c>
      <c r="R4199" t="s">
        <v>17671</v>
      </c>
      <c r="S4199">
        <v>178</v>
      </c>
      <c r="T4199" t="s">
        <v>37</v>
      </c>
      <c r="U4199" t="s">
        <v>38</v>
      </c>
      <c r="V4199" t="s">
        <v>350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15660</v>
      </c>
      <c r="C4200">
        <v>1</v>
      </c>
      <c r="D4200">
        <v>34</v>
      </c>
      <c r="E4200">
        <v>19</v>
      </c>
      <c r="F4200">
        <v>362</v>
      </c>
      <c r="G4200" t="s">
        <v>1211</v>
      </c>
      <c r="H4200">
        <v>882</v>
      </c>
      <c r="I4200">
        <v>333658</v>
      </c>
      <c r="J4200" t="s">
        <v>17672</v>
      </c>
      <c r="K4200" t="s">
        <v>134</v>
      </c>
      <c r="L4200" t="s">
        <v>17673</v>
      </c>
      <c r="M4200">
        <v>97</v>
      </c>
      <c r="N4200">
        <v>1967</v>
      </c>
      <c r="O4200" t="s">
        <v>17674</v>
      </c>
      <c r="P4200">
        <v>0</v>
      </c>
      <c r="Q4200" t="s">
        <v>17675</v>
      </c>
      <c r="R4200" t="s">
        <v>17676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1583</v>
      </c>
      <c r="C4201">
        <v>197</v>
      </c>
      <c r="D4201">
        <v>101</v>
      </c>
      <c r="E4201">
        <v>119</v>
      </c>
      <c r="F4201">
        <v>0</v>
      </c>
      <c r="G4201" t="s">
        <v>17677</v>
      </c>
      <c r="H4201">
        <v>334</v>
      </c>
      <c r="I4201">
        <v>12995673</v>
      </c>
      <c r="J4201" t="s">
        <v>17678</v>
      </c>
      <c r="K4201" t="s">
        <v>17679</v>
      </c>
      <c r="L4201" t="s">
        <v>17680</v>
      </c>
      <c r="M4201">
        <v>52286</v>
      </c>
      <c r="N4201">
        <v>338</v>
      </c>
      <c r="O4201" t="s">
        <v>17681</v>
      </c>
      <c r="P4201">
        <v>1</v>
      </c>
      <c r="Q4201" t="s">
        <v>17682</v>
      </c>
      <c r="R4201" t="s">
        <v>17683</v>
      </c>
      <c r="S4201">
        <v>345</v>
      </c>
      <c r="T4201" t="s">
        <v>37</v>
      </c>
      <c r="U4201" t="s">
        <v>38</v>
      </c>
      <c r="V4201" t="s">
        <v>350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17684</v>
      </c>
      <c r="C4202">
        <v>14</v>
      </c>
      <c r="D4202">
        <v>112</v>
      </c>
      <c r="E4202">
        <v>9</v>
      </c>
      <c r="F4202">
        <v>125</v>
      </c>
      <c r="G4202" t="s">
        <v>17685</v>
      </c>
      <c r="H4202">
        <v>860</v>
      </c>
      <c r="I4202">
        <v>173783</v>
      </c>
      <c r="J4202" t="s">
        <v>65</v>
      </c>
      <c r="K4202" t="s">
        <v>6111</v>
      </c>
      <c r="L4202" t="s">
        <v>17686</v>
      </c>
      <c r="M4202">
        <v>578</v>
      </c>
      <c r="N4202">
        <v>1252</v>
      </c>
      <c r="O4202" t="s">
        <v>17687</v>
      </c>
      <c r="P4202">
        <v>0</v>
      </c>
      <c r="Q4202" t="s">
        <v>17688</v>
      </c>
      <c r="R4202" t="s">
        <v>17689</v>
      </c>
      <c r="S4202">
        <v>34</v>
      </c>
      <c r="T4202" t="s">
        <v>37</v>
      </c>
      <c r="U4202" t="s">
        <v>38</v>
      </c>
      <c r="V4202" t="s">
        <v>2616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17690</v>
      </c>
      <c r="C4203">
        <v>3</v>
      </c>
      <c r="D4203">
        <v>100</v>
      </c>
      <c r="E4203">
        <v>10</v>
      </c>
      <c r="F4203">
        <v>107</v>
      </c>
      <c r="G4203" t="s">
        <v>15441</v>
      </c>
      <c r="H4203">
        <v>655</v>
      </c>
      <c r="I4203">
        <v>118666</v>
      </c>
      <c r="J4203" t="s">
        <v>1473</v>
      </c>
      <c r="K4203" t="s">
        <v>1087</v>
      </c>
      <c r="L4203" t="s">
        <v>17691</v>
      </c>
      <c r="M4203">
        <v>91</v>
      </c>
      <c r="N4203">
        <v>1064</v>
      </c>
      <c r="O4203" t="s">
        <v>8807</v>
      </c>
      <c r="P4203">
        <v>7</v>
      </c>
      <c r="R4203" t="s">
        <v>17692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424</v>
      </c>
      <c r="B4204" t="s">
        <v>2845</v>
      </c>
      <c r="C4204">
        <v>191</v>
      </c>
      <c r="D4204">
        <v>92</v>
      </c>
      <c r="E4204">
        <v>43</v>
      </c>
      <c r="F4204">
        <v>936</v>
      </c>
      <c r="G4204" t="s">
        <v>600</v>
      </c>
      <c r="H4204">
        <v>989</v>
      </c>
      <c r="I4204">
        <v>114324072</v>
      </c>
      <c r="J4204" t="s">
        <v>1699</v>
      </c>
      <c r="K4204" t="s">
        <v>1412</v>
      </c>
      <c r="L4204" t="s">
        <v>5907</v>
      </c>
      <c r="M4204">
        <v>185345</v>
      </c>
      <c r="N4204">
        <v>4730</v>
      </c>
      <c r="O4204" t="s">
        <v>30</v>
      </c>
      <c r="P4204">
        <v>0</v>
      </c>
      <c r="Q4204" t="s">
        <v>5908</v>
      </c>
      <c r="R4204" t="s">
        <v>5909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17693</v>
      </c>
      <c r="C4205">
        <v>18</v>
      </c>
      <c r="D4205">
        <v>100</v>
      </c>
      <c r="E4205">
        <v>0</v>
      </c>
      <c r="F4205">
        <v>249</v>
      </c>
      <c r="G4205" t="s">
        <v>13503</v>
      </c>
      <c r="H4205">
        <v>640</v>
      </c>
      <c r="I4205">
        <v>71904</v>
      </c>
      <c r="J4205" t="s">
        <v>1718</v>
      </c>
      <c r="K4205" t="s">
        <v>14775</v>
      </c>
      <c r="L4205" t="s">
        <v>17694</v>
      </c>
      <c r="M4205">
        <v>806</v>
      </c>
      <c r="N4205">
        <v>1491</v>
      </c>
      <c r="O4205" t="s">
        <v>1060</v>
      </c>
      <c r="P4205">
        <v>1</v>
      </c>
      <c r="Q4205" t="s">
        <v>17695</v>
      </c>
      <c r="R4205" t="s">
        <v>17696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17697</v>
      </c>
      <c r="C4206">
        <v>28</v>
      </c>
      <c r="D4206">
        <v>80</v>
      </c>
      <c r="E4206">
        <v>0</v>
      </c>
      <c r="F4206">
        <v>5</v>
      </c>
      <c r="G4206" t="s">
        <v>17698</v>
      </c>
      <c r="H4206">
        <v>191</v>
      </c>
      <c r="I4206">
        <v>99851</v>
      </c>
      <c r="J4206" t="s">
        <v>65</v>
      </c>
      <c r="K4206" t="s">
        <v>17699</v>
      </c>
      <c r="L4206" t="s">
        <v>17700</v>
      </c>
      <c r="M4206">
        <v>1138</v>
      </c>
      <c r="N4206">
        <v>210</v>
      </c>
      <c r="O4206" t="s">
        <v>17701</v>
      </c>
      <c r="P4206">
        <v>0</v>
      </c>
      <c r="Q4206" t="s">
        <v>17702</v>
      </c>
      <c r="R4206" t="s">
        <v>17703</v>
      </c>
      <c r="S4206">
        <v>30</v>
      </c>
      <c r="T4206" t="s">
        <v>37</v>
      </c>
      <c r="U4206" t="s">
        <v>38</v>
      </c>
      <c r="V4206" t="s">
        <v>350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17704</v>
      </c>
      <c r="C4207">
        <v>22</v>
      </c>
      <c r="D4207">
        <v>106</v>
      </c>
      <c r="E4207">
        <v>8</v>
      </c>
      <c r="F4207">
        <v>315</v>
      </c>
      <c r="G4207" t="s">
        <v>14387</v>
      </c>
      <c r="H4207">
        <v>611</v>
      </c>
      <c r="I4207">
        <v>115504</v>
      </c>
      <c r="J4207" t="s">
        <v>715</v>
      </c>
      <c r="K4207" t="s">
        <v>1157</v>
      </c>
      <c r="L4207" t="s">
        <v>17705</v>
      </c>
      <c r="M4207">
        <v>4820</v>
      </c>
      <c r="N4207">
        <v>1739</v>
      </c>
      <c r="O4207" t="s">
        <v>17706</v>
      </c>
      <c r="P4207">
        <v>2</v>
      </c>
      <c r="Q4207" t="s">
        <v>17707</v>
      </c>
      <c r="R4207" t="s">
        <v>17708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11057</v>
      </c>
      <c r="C4208">
        <v>62</v>
      </c>
      <c r="D4208">
        <v>103</v>
      </c>
      <c r="E4208">
        <v>24</v>
      </c>
      <c r="F4208">
        <v>10</v>
      </c>
      <c r="G4208" t="s">
        <v>17709</v>
      </c>
      <c r="H4208">
        <v>127</v>
      </c>
      <c r="I4208">
        <v>5725</v>
      </c>
      <c r="J4208" t="s">
        <v>3330</v>
      </c>
      <c r="K4208" t="s">
        <v>5456</v>
      </c>
      <c r="L4208" t="s">
        <v>17710</v>
      </c>
      <c r="M4208">
        <v>10220</v>
      </c>
      <c r="N4208">
        <v>163</v>
      </c>
      <c r="O4208" t="s">
        <v>17711</v>
      </c>
      <c r="P4208">
        <v>0</v>
      </c>
      <c r="Q4208" t="s">
        <v>17712</v>
      </c>
      <c r="R4208" t="s">
        <v>17713</v>
      </c>
      <c r="S4208">
        <v>110</v>
      </c>
      <c r="T4208" t="s">
        <v>6517</v>
      </c>
      <c r="U4208" t="s">
        <v>435</v>
      </c>
      <c r="V4208" t="s">
        <v>350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17714</v>
      </c>
      <c r="C4209">
        <v>47</v>
      </c>
      <c r="D4209">
        <v>90</v>
      </c>
      <c r="E4209">
        <v>8</v>
      </c>
      <c r="F4209">
        <v>35</v>
      </c>
      <c r="G4209" t="s">
        <v>3301</v>
      </c>
      <c r="H4209">
        <v>426</v>
      </c>
      <c r="I4209">
        <v>75727</v>
      </c>
      <c r="J4209" t="s">
        <v>14170</v>
      </c>
      <c r="K4209" t="s">
        <v>4854</v>
      </c>
      <c r="L4209" t="s">
        <v>17715</v>
      </c>
      <c r="M4209">
        <v>5699</v>
      </c>
      <c r="N4209">
        <v>862</v>
      </c>
      <c r="O4209" t="s">
        <v>17716</v>
      </c>
      <c r="P4209">
        <v>0</v>
      </c>
      <c r="Q4209" t="s">
        <v>17717</v>
      </c>
      <c r="R4209" t="s">
        <v>17718</v>
      </c>
      <c r="S4209">
        <v>40</v>
      </c>
      <c r="T4209" t="s">
        <v>1265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382</v>
      </c>
      <c r="C4210">
        <v>238</v>
      </c>
      <c r="D4210">
        <v>96</v>
      </c>
      <c r="E4210">
        <v>571</v>
      </c>
      <c r="F4210">
        <v>370</v>
      </c>
      <c r="G4210" t="s">
        <v>289</v>
      </c>
      <c r="H4210">
        <v>2000</v>
      </c>
      <c r="I4210">
        <v>322157</v>
      </c>
      <c r="J4210" t="s">
        <v>6979</v>
      </c>
      <c r="K4210" t="s">
        <v>1159</v>
      </c>
      <c r="L4210" t="s">
        <v>17719</v>
      </c>
      <c r="M4210">
        <v>61787</v>
      </c>
      <c r="N4210">
        <v>4590</v>
      </c>
      <c r="O4210" t="s">
        <v>17720</v>
      </c>
      <c r="P4210">
        <v>0</v>
      </c>
      <c r="Q4210" t="s">
        <v>17721</v>
      </c>
      <c r="R4210" t="s">
        <v>17722</v>
      </c>
      <c r="S4210">
        <v>203</v>
      </c>
      <c r="T4210" t="s">
        <v>37</v>
      </c>
      <c r="U4210" t="s">
        <v>38</v>
      </c>
      <c r="V4210" t="s">
        <v>350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17723</v>
      </c>
      <c r="C4211">
        <v>2</v>
      </c>
      <c r="D4211">
        <v>89</v>
      </c>
      <c r="E4211">
        <v>20</v>
      </c>
      <c r="F4211">
        <v>555</v>
      </c>
      <c r="G4211" t="s">
        <v>476</v>
      </c>
      <c r="H4211">
        <v>794</v>
      </c>
      <c r="J4211" t="s">
        <v>6891</v>
      </c>
      <c r="K4211" t="s">
        <v>2341</v>
      </c>
      <c r="L4211" t="s">
        <v>17724</v>
      </c>
      <c r="M4211">
        <v>858</v>
      </c>
      <c r="N4211">
        <v>2579</v>
      </c>
      <c r="O4211" t="s">
        <v>3329</v>
      </c>
      <c r="P4211">
        <v>2</v>
      </c>
      <c r="Q4211" t="s">
        <v>17725</v>
      </c>
      <c r="R4211" t="s">
        <v>17726</v>
      </c>
      <c r="S4211">
        <v>7</v>
      </c>
      <c r="T4211" t="s">
        <v>37</v>
      </c>
      <c r="U4211" t="s">
        <v>38</v>
      </c>
      <c r="V4211" t="s">
        <v>767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17727</v>
      </c>
      <c r="C4212">
        <v>95</v>
      </c>
      <c r="D4212">
        <v>87</v>
      </c>
      <c r="E4212">
        <v>2</v>
      </c>
      <c r="F4212">
        <v>577</v>
      </c>
      <c r="G4212" t="s">
        <v>17728</v>
      </c>
      <c r="H4212">
        <v>968</v>
      </c>
      <c r="J4212" t="s">
        <v>5365</v>
      </c>
      <c r="K4212" t="s">
        <v>249</v>
      </c>
      <c r="L4212" t="s">
        <v>17729</v>
      </c>
      <c r="M4212">
        <v>3119</v>
      </c>
      <c r="N4212">
        <v>3157</v>
      </c>
      <c r="O4212" t="s">
        <v>9751</v>
      </c>
      <c r="P4212">
        <v>0</v>
      </c>
      <c r="Q4212" t="s">
        <v>17730</v>
      </c>
      <c r="R4212" t="s">
        <v>17731</v>
      </c>
      <c r="S4212">
        <v>23</v>
      </c>
      <c r="T4212" t="s">
        <v>37</v>
      </c>
      <c r="U4212" t="s">
        <v>435</v>
      </c>
      <c r="V4212" t="s">
        <v>2616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17732</v>
      </c>
      <c r="C4213">
        <v>10</v>
      </c>
      <c r="D4213">
        <v>94</v>
      </c>
      <c r="E4213">
        <v>0</v>
      </c>
      <c r="F4213">
        <v>442</v>
      </c>
      <c r="G4213" t="s">
        <v>17733</v>
      </c>
      <c r="H4213">
        <v>1000</v>
      </c>
      <c r="J4213" t="s">
        <v>4189</v>
      </c>
      <c r="K4213" t="s">
        <v>1595</v>
      </c>
      <c r="L4213" t="s">
        <v>17734</v>
      </c>
      <c r="M4213">
        <v>63</v>
      </c>
      <c r="N4213">
        <v>2406</v>
      </c>
      <c r="O4213" t="s">
        <v>9266</v>
      </c>
      <c r="P4213">
        <v>1</v>
      </c>
      <c r="R4213" t="s">
        <v>17735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2862</v>
      </c>
      <c r="C4214">
        <v>28</v>
      </c>
      <c r="D4214">
        <v>120</v>
      </c>
      <c r="E4214">
        <v>0</v>
      </c>
      <c r="F4214">
        <v>702</v>
      </c>
      <c r="G4214" t="s">
        <v>109</v>
      </c>
      <c r="H4214">
        <v>1000</v>
      </c>
      <c r="I4214">
        <v>5731103</v>
      </c>
      <c r="J4214" t="s">
        <v>4305</v>
      </c>
      <c r="K4214" t="s">
        <v>451</v>
      </c>
      <c r="L4214" t="s">
        <v>17736</v>
      </c>
      <c r="M4214">
        <v>4100</v>
      </c>
      <c r="N4214">
        <v>5963</v>
      </c>
      <c r="O4214" t="s">
        <v>409</v>
      </c>
      <c r="P4214">
        <v>10</v>
      </c>
      <c r="Q4214" t="s">
        <v>17737</v>
      </c>
      <c r="R4214" t="s">
        <v>17738</v>
      </c>
      <c r="S4214">
        <v>35</v>
      </c>
      <c r="T4214" t="s">
        <v>37</v>
      </c>
      <c r="U4214" t="s">
        <v>38</v>
      </c>
      <c r="V4214" t="s">
        <v>350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17739</v>
      </c>
      <c r="C4215">
        <v>25</v>
      </c>
      <c r="D4215">
        <v>101</v>
      </c>
      <c r="E4215">
        <v>9</v>
      </c>
      <c r="F4215">
        <v>201</v>
      </c>
      <c r="G4215" t="s">
        <v>1323</v>
      </c>
      <c r="H4215">
        <v>973</v>
      </c>
      <c r="I4215">
        <v>978908</v>
      </c>
      <c r="J4215" t="s">
        <v>3918</v>
      </c>
      <c r="K4215" t="s">
        <v>717</v>
      </c>
      <c r="L4215" t="s">
        <v>17740</v>
      </c>
      <c r="M4215">
        <v>4057</v>
      </c>
      <c r="N4215">
        <v>2306</v>
      </c>
      <c r="O4215" t="s">
        <v>17741</v>
      </c>
      <c r="P4215">
        <v>0</v>
      </c>
      <c r="Q4215" t="s">
        <v>17742</v>
      </c>
      <c r="R4215" t="s">
        <v>17743</v>
      </c>
      <c r="S4215">
        <v>90</v>
      </c>
      <c r="T4215" t="s">
        <v>37</v>
      </c>
      <c r="U4215" t="s">
        <v>11392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11847</v>
      </c>
      <c r="C4216">
        <v>121</v>
      </c>
      <c r="D4216">
        <v>84</v>
      </c>
      <c r="E4216">
        <v>406</v>
      </c>
      <c r="F4216">
        <v>233</v>
      </c>
      <c r="G4216" t="s">
        <v>1770</v>
      </c>
      <c r="H4216">
        <v>586</v>
      </c>
      <c r="I4216">
        <v>438653</v>
      </c>
      <c r="J4216" t="s">
        <v>912</v>
      </c>
      <c r="K4216" t="s">
        <v>17744</v>
      </c>
      <c r="L4216" t="s">
        <v>17745</v>
      </c>
      <c r="M4216">
        <v>108052</v>
      </c>
      <c r="N4216">
        <v>1490</v>
      </c>
      <c r="O4216" t="s">
        <v>543</v>
      </c>
      <c r="P4216">
        <v>0</v>
      </c>
      <c r="Q4216" t="s">
        <v>17746</v>
      </c>
      <c r="R4216" t="s">
        <v>17747</v>
      </c>
      <c r="S4216">
        <v>434</v>
      </c>
      <c r="T4216" t="s">
        <v>37</v>
      </c>
      <c r="U4216" t="s">
        <v>38</v>
      </c>
      <c r="V4216" t="s">
        <v>350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17748</v>
      </c>
      <c r="C4217">
        <v>10</v>
      </c>
      <c r="D4217">
        <v>110</v>
      </c>
      <c r="E4217">
        <v>0</v>
      </c>
      <c r="F4217">
        <v>109</v>
      </c>
      <c r="G4217" t="s">
        <v>17749</v>
      </c>
      <c r="H4217">
        <v>490</v>
      </c>
      <c r="J4217" t="s">
        <v>937</v>
      </c>
      <c r="K4217" t="s">
        <v>488</v>
      </c>
      <c r="L4217" t="s">
        <v>17750</v>
      </c>
      <c r="M4217">
        <v>1510</v>
      </c>
      <c r="N4217">
        <v>881</v>
      </c>
      <c r="O4217" t="s">
        <v>17751</v>
      </c>
      <c r="P4217">
        <v>0</v>
      </c>
      <c r="R4217" t="s">
        <v>17752</v>
      </c>
      <c r="S4217">
        <v>26</v>
      </c>
      <c r="T4217" t="s">
        <v>37</v>
      </c>
      <c r="U4217" t="s">
        <v>56</v>
      </c>
      <c r="V4217" t="s">
        <v>350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15270</v>
      </c>
      <c r="C4218">
        <v>172</v>
      </c>
      <c r="D4218">
        <v>101</v>
      </c>
      <c r="E4218">
        <v>222</v>
      </c>
      <c r="F4218">
        <v>698</v>
      </c>
      <c r="G4218" t="s">
        <v>1293</v>
      </c>
      <c r="H4218">
        <v>1000</v>
      </c>
      <c r="I4218">
        <v>327919</v>
      </c>
      <c r="J4218" t="s">
        <v>937</v>
      </c>
      <c r="K4218" t="s">
        <v>119</v>
      </c>
      <c r="L4218" t="s">
        <v>17753</v>
      </c>
      <c r="M4218">
        <v>99177</v>
      </c>
      <c r="N4218">
        <v>3282</v>
      </c>
      <c r="O4218" t="s">
        <v>1567</v>
      </c>
      <c r="P4218">
        <v>0</v>
      </c>
      <c r="Q4218" t="s">
        <v>17754</v>
      </c>
      <c r="R4218" t="s">
        <v>17755</v>
      </c>
      <c r="S4218">
        <v>192</v>
      </c>
      <c r="T4218" t="s">
        <v>37</v>
      </c>
      <c r="U4218" t="s">
        <v>56</v>
      </c>
      <c r="V4218" t="s">
        <v>3399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17756</v>
      </c>
      <c r="C4219">
        <v>20</v>
      </c>
      <c r="D4219">
        <v>101</v>
      </c>
      <c r="E4219">
        <v>15</v>
      </c>
      <c r="F4219">
        <v>663</v>
      </c>
      <c r="G4219" t="s">
        <v>1388</v>
      </c>
      <c r="H4219">
        <v>844</v>
      </c>
      <c r="J4219" t="s">
        <v>3268</v>
      </c>
      <c r="K4219" t="s">
        <v>516</v>
      </c>
      <c r="L4219" t="s">
        <v>17757</v>
      </c>
      <c r="M4219">
        <v>2753</v>
      </c>
      <c r="N4219">
        <v>3132</v>
      </c>
      <c r="O4219" t="s">
        <v>17758</v>
      </c>
      <c r="P4219">
        <v>0</v>
      </c>
      <c r="Q4219" t="s">
        <v>17759</v>
      </c>
      <c r="R4219" t="s">
        <v>17760</v>
      </c>
      <c r="S4219">
        <v>82</v>
      </c>
      <c r="T4219" t="s">
        <v>37</v>
      </c>
      <c r="U4219" t="s">
        <v>56</v>
      </c>
      <c r="V4219" t="s">
        <v>350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16598</v>
      </c>
      <c r="C4220">
        <v>8</v>
      </c>
      <c r="D4220">
        <v>101</v>
      </c>
      <c r="E4220">
        <v>24</v>
      </c>
      <c r="F4220">
        <v>226</v>
      </c>
      <c r="G4220" t="s">
        <v>17761</v>
      </c>
      <c r="H4220">
        <v>675</v>
      </c>
      <c r="J4220" t="s">
        <v>3712</v>
      </c>
      <c r="K4220" t="s">
        <v>17521</v>
      </c>
      <c r="L4220" t="s">
        <v>17762</v>
      </c>
      <c r="M4220">
        <v>1079</v>
      </c>
      <c r="N4220">
        <v>1627</v>
      </c>
      <c r="O4220" t="s">
        <v>17763</v>
      </c>
      <c r="P4220">
        <v>2</v>
      </c>
      <c r="Q4220" t="s">
        <v>17764</v>
      </c>
      <c r="R4220" t="s">
        <v>17765</v>
      </c>
      <c r="S4220">
        <v>28</v>
      </c>
      <c r="T4220" t="s">
        <v>37</v>
      </c>
      <c r="U4220" t="s">
        <v>38</v>
      </c>
      <c r="V4220" t="s">
        <v>13724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17766</v>
      </c>
      <c r="C4221">
        <v>8</v>
      </c>
      <c r="D4221">
        <v>105</v>
      </c>
      <c r="E4221">
        <v>29</v>
      </c>
      <c r="F4221">
        <v>76</v>
      </c>
      <c r="G4221" t="s">
        <v>5048</v>
      </c>
      <c r="H4221">
        <v>847</v>
      </c>
      <c r="I4221">
        <v>178739</v>
      </c>
      <c r="J4221" t="s">
        <v>16043</v>
      </c>
      <c r="K4221" t="s">
        <v>17767</v>
      </c>
      <c r="L4221" t="s">
        <v>17768</v>
      </c>
      <c r="M4221">
        <v>1015</v>
      </c>
      <c r="N4221">
        <v>1668</v>
      </c>
      <c r="O4221" t="s">
        <v>17769</v>
      </c>
      <c r="P4221">
        <v>0</v>
      </c>
      <c r="Q4221" t="s">
        <v>17770</v>
      </c>
      <c r="R4221" t="s">
        <v>17771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6141</v>
      </c>
      <c r="C4222">
        <v>15</v>
      </c>
      <c r="D4222">
        <v>97</v>
      </c>
      <c r="E4222">
        <v>23</v>
      </c>
      <c r="F4222">
        <v>326</v>
      </c>
      <c r="G4222" t="s">
        <v>429</v>
      </c>
      <c r="H4222">
        <v>982</v>
      </c>
      <c r="I4222">
        <v>565592</v>
      </c>
      <c r="J4222" t="s">
        <v>1718</v>
      </c>
      <c r="K4222" t="s">
        <v>1216</v>
      </c>
      <c r="L4222" t="s">
        <v>17772</v>
      </c>
      <c r="M4222">
        <v>2189</v>
      </c>
      <c r="N4222">
        <v>2580</v>
      </c>
      <c r="O4222" t="s">
        <v>10289</v>
      </c>
      <c r="P4222">
        <v>0</v>
      </c>
      <c r="Q4222" t="s">
        <v>17773</v>
      </c>
      <c r="R4222" t="s">
        <v>17774</v>
      </c>
      <c r="S4222">
        <v>63</v>
      </c>
      <c r="T4222" t="s">
        <v>37</v>
      </c>
      <c r="U4222" t="s">
        <v>38</v>
      </c>
      <c r="V4222" t="s">
        <v>84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16598</v>
      </c>
      <c r="C4223">
        <v>14</v>
      </c>
      <c r="D4223">
        <v>108</v>
      </c>
      <c r="E4223">
        <v>24</v>
      </c>
      <c r="F4223">
        <v>244</v>
      </c>
      <c r="G4223" t="s">
        <v>10043</v>
      </c>
      <c r="H4223">
        <v>960</v>
      </c>
      <c r="J4223" t="s">
        <v>9935</v>
      </c>
      <c r="K4223" t="s">
        <v>1256</v>
      </c>
      <c r="L4223" t="s">
        <v>17775</v>
      </c>
      <c r="M4223">
        <v>3538</v>
      </c>
      <c r="N4223">
        <v>2329</v>
      </c>
      <c r="O4223" t="s">
        <v>16599</v>
      </c>
      <c r="P4223">
        <v>3</v>
      </c>
      <c r="Q4223" t="s">
        <v>17776</v>
      </c>
      <c r="R4223" t="s">
        <v>17777</v>
      </c>
      <c r="S4223">
        <v>46</v>
      </c>
      <c r="T4223" t="s">
        <v>37</v>
      </c>
      <c r="U4223" t="s">
        <v>38</v>
      </c>
      <c r="V4223" t="s">
        <v>3822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7116</v>
      </c>
      <c r="C4224">
        <v>12</v>
      </c>
      <c r="D4224">
        <v>95</v>
      </c>
      <c r="E4224">
        <v>535</v>
      </c>
      <c r="F4224">
        <v>608</v>
      </c>
      <c r="G4224" t="s">
        <v>10735</v>
      </c>
      <c r="H4224">
        <v>1000</v>
      </c>
      <c r="I4224">
        <v>27012</v>
      </c>
      <c r="J4224" t="s">
        <v>1473</v>
      </c>
      <c r="K4224" t="s">
        <v>1053</v>
      </c>
      <c r="L4224" t="s">
        <v>17778</v>
      </c>
      <c r="M4224">
        <v>440</v>
      </c>
      <c r="N4224">
        <v>3586</v>
      </c>
      <c r="O4224" t="s">
        <v>13270</v>
      </c>
      <c r="P4224">
        <v>4</v>
      </c>
      <c r="Q4224" t="s">
        <v>17779</v>
      </c>
      <c r="R4224" t="s">
        <v>17780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17781</v>
      </c>
      <c r="C4225">
        <v>48</v>
      </c>
      <c r="D4225">
        <v>108</v>
      </c>
      <c r="E4225">
        <v>14</v>
      </c>
      <c r="F4225">
        <v>826</v>
      </c>
      <c r="G4225" t="s">
        <v>5549</v>
      </c>
      <c r="H4225">
        <v>2000</v>
      </c>
      <c r="J4225" t="s">
        <v>8199</v>
      </c>
      <c r="K4225" t="s">
        <v>4259</v>
      </c>
      <c r="L4225" t="s">
        <v>17782</v>
      </c>
      <c r="M4225">
        <v>6025</v>
      </c>
      <c r="N4225">
        <v>4385</v>
      </c>
      <c r="O4225" t="s">
        <v>905</v>
      </c>
      <c r="P4225">
        <v>2</v>
      </c>
      <c r="Q4225" t="s">
        <v>17783</v>
      </c>
      <c r="R4225" t="s">
        <v>17784</v>
      </c>
      <c r="S4225">
        <v>28</v>
      </c>
      <c r="T4225" t="s">
        <v>37</v>
      </c>
      <c r="U4225" t="s">
        <v>38</v>
      </c>
      <c r="V4225" t="s">
        <v>350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17785</v>
      </c>
      <c r="C4226">
        <v>17</v>
      </c>
      <c r="D4226">
        <v>90</v>
      </c>
      <c r="E4226">
        <v>115</v>
      </c>
      <c r="F4226">
        <v>385</v>
      </c>
      <c r="G4226" t="s">
        <v>4750</v>
      </c>
      <c r="H4226">
        <v>11000</v>
      </c>
      <c r="J4226" t="s">
        <v>461</v>
      </c>
      <c r="K4226" t="s">
        <v>947</v>
      </c>
      <c r="L4226" t="s">
        <v>17786</v>
      </c>
      <c r="M4226">
        <v>19650</v>
      </c>
      <c r="N4226">
        <v>12359</v>
      </c>
      <c r="O4226" t="s">
        <v>17787</v>
      </c>
      <c r="P4226">
        <v>0</v>
      </c>
      <c r="Q4226" t="s">
        <v>17788</v>
      </c>
      <c r="R4226" t="s">
        <v>17789</v>
      </c>
      <c r="S4226">
        <v>62</v>
      </c>
      <c r="T4226" t="s">
        <v>37</v>
      </c>
      <c r="U4226" t="s">
        <v>38</v>
      </c>
      <c r="V4226" t="s">
        <v>2616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1258</v>
      </c>
      <c r="C4227">
        <v>99</v>
      </c>
      <c r="D4227">
        <v>120</v>
      </c>
      <c r="E4227">
        <v>11</v>
      </c>
      <c r="G4227" t="s">
        <v>17790</v>
      </c>
      <c r="H4227">
        <v>16</v>
      </c>
      <c r="I4227">
        <v>76400000</v>
      </c>
      <c r="J4227" t="s">
        <v>1259</v>
      </c>
      <c r="K4227" t="s">
        <v>17791</v>
      </c>
      <c r="L4227" t="s">
        <v>17792</v>
      </c>
      <c r="M4227">
        <v>71321</v>
      </c>
      <c r="N4227">
        <v>16</v>
      </c>
      <c r="P4227">
        <v>0</v>
      </c>
      <c r="Q4227" t="s">
        <v>17793</v>
      </c>
      <c r="R4227" t="s">
        <v>17794</v>
      </c>
      <c r="S4227">
        <v>230</v>
      </c>
      <c r="T4227" t="s">
        <v>37</v>
      </c>
      <c r="U4227" t="s">
        <v>38</v>
      </c>
      <c r="V4227" t="s">
        <v>188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2519</v>
      </c>
      <c r="C4228">
        <v>138</v>
      </c>
      <c r="D4228">
        <v>104</v>
      </c>
      <c r="E4228">
        <v>607</v>
      </c>
      <c r="F4228">
        <v>109</v>
      </c>
      <c r="G4228" t="s">
        <v>8533</v>
      </c>
      <c r="H4228">
        <v>813</v>
      </c>
      <c r="J4228" t="s">
        <v>282</v>
      </c>
      <c r="K4228" t="s">
        <v>1145</v>
      </c>
      <c r="L4228" t="s">
        <v>8534</v>
      </c>
      <c r="M4228">
        <v>82476</v>
      </c>
      <c r="N4228">
        <v>1196</v>
      </c>
      <c r="O4228" t="s">
        <v>8535</v>
      </c>
      <c r="P4228">
        <v>0</v>
      </c>
      <c r="Q4228" t="s">
        <v>8536</v>
      </c>
      <c r="R4228" t="s">
        <v>8537</v>
      </c>
      <c r="S4228">
        <v>280</v>
      </c>
      <c r="T4228" t="s">
        <v>37</v>
      </c>
      <c r="U4228" t="s">
        <v>38</v>
      </c>
      <c r="V4228" t="s">
        <v>350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17795</v>
      </c>
      <c r="D4229">
        <v>90</v>
      </c>
      <c r="E4229">
        <v>37</v>
      </c>
      <c r="F4229">
        <v>0</v>
      </c>
      <c r="G4229" t="s">
        <v>17796</v>
      </c>
      <c r="H4229">
        <v>210</v>
      </c>
      <c r="J4229" t="s">
        <v>1861</v>
      </c>
      <c r="K4229" t="s">
        <v>17797</v>
      </c>
      <c r="L4229" t="s">
        <v>17798</v>
      </c>
      <c r="M4229">
        <v>44</v>
      </c>
      <c r="N4229">
        <v>210</v>
      </c>
      <c r="O4229" t="s">
        <v>17799</v>
      </c>
      <c r="P4229">
        <v>1</v>
      </c>
      <c r="R4229" t="s">
        <v>17800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4850</v>
      </c>
      <c r="C4230">
        <v>235</v>
      </c>
      <c r="D4230">
        <v>91</v>
      </c>
      <c r="E4230">
        <v>49</v>
      </c>
      <c r="F4230">
        <v>20</v>
      </c>
      <c r="G4230" t="s">
        <v>17801</v>
      </c>
      <c r="H4230">
        <v>72</v>
      </c>
      <c r="I4230">
        <v>36200000</v>
      </c>
      <c r="J4230" t="s">
        <v>3330</v>
      </c>
      <c r="K4230" t="s">
        <v>17802</v>
      </c>
      <c r="L4230" t="s">
        <v>17803</v>
      </c>
      <c r="M4230">
        <v>31952</v>
      </c>
      <c r="N4230">
        <v>174</v>
      </c>
      <c r="O4230" t="s">
        <v>17804</v>
      </c>
      <c r="P4230">
        <v>0</v>
      </c>
      <c r="Q4230" t="s">
        <v>17805</v>
      </c>
      <c r="R4230" t="s">
        <v>17806</v>
      </c>
      <c r="S4230">
        <v>372</v>
      </c>
      <c r="T4230" t="s">
        <v>37</v>
      </c>
      <c r="U4230" t="s">
        <v>38</v>
      </c>
      <c r="V4230" t="s">
        <v>350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17807</v>
      </c>
      <c r="C4231">
        <v>160</v>
      </c>
      <c r="D4231">
        <v>92</v>
      </c>
      <c r="E4231">
        <v>13</v>
      </c>
      <c r="F4231">
        <v>17</v>
      </c>
      <c r="G4231" t="s">
        <v>17808</v>
      </c>
      <c r="H4231">
        <v>42</v>
      </c>
      <c r="I4231">
        <v>21300000</v>
      </c>
      <c r="J4231" t="s">
        <v>1342</v>
      </c>
      <c r="K4231" t="s">
        <v>17809</v>
      </c>
      <c r="L4231" t="s">
        <v>17810</v>
      </c>
      <c r="M4231">
        <v>22521</v>
      </c>
      <c r="N4231">
        <v>170</v>
      </c>
      <c r="O4231" t="s">
        <v>17811</v>
      </c>
      <c r="P4231">
        <v>0</v>
      </c>
      <c r="Q4231" t="s">
        <v>17812</v>
      </c>
      <c r="R4231" t="s">
        <v>17813</v>
      </c>
      <c r="S4231">
        <v>342</v>
      </c>
      <c r="T4231" t="s">
        <v>37</v>
      </c>
      <c r="U4231" t="s">
        <v>38</v>
      </c>
      <c r="V4231" t="s">
        <v>350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17245</v>
      </c>
      <c r="C4232">
        <v>18</v>
      </c>
      <c r="D4232">
        <v>117</v>
      </c>
      <c r="E4232">
        <v>84</v>
      </c>
      <c r="F4232">
        <v>275</v>
      </c>
      <c r="G4232" t="s">
        <v>12362</v>
      </c>
      <c r="H4232">
        <v>861</v>
      </c>
      <c r="I4232">
        <v>379643</v>
      </c>
      <c r="J4232" t="s">
        <v>1473</v>
      </c>
      <c r="K4232" t="s">
        <v>3722</v>
      </c>
      <c r="L4232" t="s">
        <v>17814</v>
      </c>
      <c r="M4232">
        <v>1573</v>
      </c>
      <c r="N4232">
        <v>2161</v>
      </c>
      <c r="O4232" t="s">
        <v>255</v>
      </c>
      <c r="P4232">
        <v>0</v>
      </c>
      <c r="Q4232" t="s">
        <v>17815</v>
      </c>
      <c r="R4232" t="s">
        <v>17816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17817</v>
      </c>
      <c r="C4233">
        <v>11</v>
      </c>
      <c r="D4233">
        <v>120</v>
      </c>
      <c r="E4233">
        <v>16</v>
      </c>
      <c r="F4233">
        <v>835</v>
      </c>
      <c r="G4233" t="s">
        <v>285</v>
      </c>
      <c r="H4233">
        <v>2000</v>
      </c>
      <c r="I4233">
        <v>12985267</v>
      </c>
      <c r="J4233" t="s">
        <v>1473</v>
      </c>
      <c r="K4233" t="s">
        <v>3688</v>
      </c>
      <c r="L4233" t="s">
        <v>17818</v>
      </c>
      <c r="M4233">
        <v>4977</v>
      </c>
      <c r="N4233">
        <v>6752</v>
      </c>
      <c r="O4233" t="s">
        <v>2628</v>
      </c>
      <c r="P4233">
        <v>5</v>
      </c>
      <c r="Q4233" t="s">
        <v>17819</v>
      </c>
      <c r="R4233" t="s">
        <v>17820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17821</v>
      </c>
      <c r="C4234">
        <v>11</v>
      </c>
      <c r="D4234">
        <v>90</v>
      </c>
      <c r="E4234">
        <v>0</v>
      </c>
      <c r="F4234">
        <v>306</v>
      </c>
      <c r="G4234" t="s">
        <v>17822</v>
      </c>
      <c r="H4234">
        <v>676</v>
      </c>
      <c r="J4234" t="s">
        <v>8199</v>
      </c>
      <c r="K4234" t="s">
        <v>2333</v>
      </c>
      <c r="L4234" t="s">
        <v>17823</v>
      </c>
      <c r="M4234">
        <v>1118</v>
      </c>
      <c r="N4234">
        <v>1651</v>
      </c>
      <c r="O4234" t="s">
        <v>17824</v>
      </c>
      <c r="P4234">
        <v>2</v>
      </c>
      <c r="Q4234" t="s">
        <v>17825</v>
      </c>
      <c r="R4234" t="s">
        <v>17826</v>
      </c>
      <c r="S4234">
        <v>9</v>
      </c>
      <c r="T4234" t="s">
        <v>37</v>
      </c>
      <c r="U4234" t="s">
        <v>38</v>
      </c>
      <c r="V4234" t="s">
        <v>350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424</v>
      </c>
      <c r="B4235" t="s">
        <v>17827</v>
      </c>
      <c r="C4235">
        <v>7</v>
      </c>
      <c r="D4235">
        <v>119</v>
      </c>
      <c r="E4235">
        <v>10</v>
      </c>
      <c r="F4235">
        <v>275</v>
      </c>
      <c r="G4235" t="s">
        <v>17828</v>
      </c>
      <c r="H4235">
        <v>509</v>
      </c>
      <c r="J4235" t="s">
        <v>1473</v>
      </c>
      <c r="K4235" t="s">
        <v>14099</v>
      </c>
      <c r="L4235" t="s">
        <v>17829</v>
      </c>
      <c r="M4235">
        <v>1314</v>
      </c>
      <c r="N4235">
        <v>1490</v>
      </c>
      <c r="O4235" t="s">
        <v>16955</v>
      </c>
      <c r="P4235">
        <v>0</v>
      </c>
      <c r="Q4235" t="s">
        <v>17830</v>
      </c>
      <c r="R4235" t="s">
        <v>17831</v>
      </c>
      <c r="S4235">
        <v>29</v>
      </c>
      <c r="T4235" t="s">
        <v>37</v>
      </c>
      <c r="U4235" t="s">
        <v>38</v>
      </c>
      <c r="V4235" t="s">
        <v>13724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17832</v>
      </c>
      <c r="C4236">
        <v>5</v>
      </c>
      <c r="D4236">
        <v>90</v>
      </c>
      <c r="E4236">
        <v>0</v>
      </c>
      <c r="F4236">
        <v>708</v>
      </c>
      <c r="G4236" t="s">
        <v>17833</v>
      </c>
      <c r="H4236">
        <v>1000</v>
      </c>
      <c r="J4236" t="s">
        <v>1861</v>
      </c>
      <c r="K4236" t="s">
        <v>9914</v>
      </c>
      <c r="L4236" t="s">
        <v>17834</v>
      </c>
      <c r="M4236">
        <v>1351</v>
      </c>
      <c r="N4236">
        <v>3799</v>
      </c>
      <c r="O4236" t="s">
        <v>17835</v>
      </c>
      <c r="P4236">
        <v>2</v>
      </c>
      <c r="Q4236" t="s">
        <v>17836</v>
      </c>
      <c r="R4236" t="s">
        <v>17837</v>
      </c>
      <c r="S4236">
        <v>4</v>
      </c>
      <c r="T4236" t="s">
        <v>37</v>
      </c>
      <c r="U4236" t="s">
        <v>1534</v>
      </c>
      <c r="V4236" t="s">
        <v>350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17838</v>
      </c>
      <c r="C4237">
        <v>10</v>
      </c>
      <c r="D4237">
        <v>90</v>
      </c>
      <c r="E4237">
        <v>11</v>
      </c>
      <c r="F4237">
        <v>18</v>
      </c>
      <c r="G4237" t="s">
        <v>17839</v>
      </c>
      <c r="H4237">
        <v>114</v>
      </c>
      <c r="J4237" t="s">
        <v>715</v>
      </c>
      <c r="K4237" t="s">
        <v>17840</v>
      </c>
      <c r="L4237" t="s">
        <v>17841</v>
      </c>
      <c r="M4237">
        <v>480</v>
      </c>
      <c r="N4237">
        <v>244</v>
      </c>
      <c r="O4237" t="s">
        <v>17842</v>
      </c>
      <c r="P4237">
        <v>3</v>
      </c>
      <c r="Q4237" t="s">
        <v>17843</v>
      </c>
      <c r="R4237" t="s">
        <v>17844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17845</v>
      </c>
      <c r="C4238">
        <v>5</v>
      </c>
      <c r="D4238">
        <v>97</v>
      </c>
      <c r="E4238">
        <v>5</v>
      </c>
      <c r="F4238">
        <v>782</v>
      </c>
      <c r="G4238" t="s">
        <v>8732</v>
      </c>
      <c r="H4238">
        <v>3000</v>
      </c>
      <c r="J4238" t="s">
        <v>4331</v>
      </c>
      <c r="K4238" t="s">
        <v>5624</v>
      </c>
      <c r="L4238" t="s">
        <v>17846</v>
      </c>
      <c r="M4238">
        <v>485</v>
      </c>
      <c r="N4238">
        <v>6085</v>
      </c>
      <c r="O4238" t="s">
        <v>7211</v>
      </c>
      <c r="P4238">
        <v>5</v>
      </c>
      <c r="Q4238" t="s">
        <v>17847</v>
      </c>
      <c r="R4238" t="s">
        <v>17848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14959</v>
      </c>
      <c r="C4239">
        <v>95</v>
      </c>
      <c r="D4239">
        <v>90</v>
      </c>
      <c r="E4239">
        <v>10</v>
      </c>
      <c r="F4239">
        <v>42</v>
      </c>
      <c r="G4239" t="s">
        <v>17849</v>
      </c>
      <c r="H4239">
        <v>371</v>
      </c>
      <c r="J4239" t="s">
        <v>6322</v>
      </c>
      <c r="K4239" t="s">
        <v>17850</v>
      </c>
      <c r="L4239" t="s">
        <v>17851</v>
      </c>
      <c r="M4239">
        <v>5187</v>
      </c>
      <c r="N4239">
        <v>558</v>
      </c>
      <c r="O4239" t="s">
        <v>17852</v>
      </c>
      <c r="P4239">
        <v>2</v>
      </c>
      <c r="Q4239" t="s">
        <v>17853</v>
      </c>
      <c r="R4239" t="s">
        <v>17854</v>
      </c>
      <c r="S4239">
        <v>46</v>
      </c>
      <c r="T4239" t="s">
        <v>37</v>
      </c>
      <c r="U4239" t="s">
        <v>182</v>
      </c>
      <c r="V4239" t="s">
        <v>350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424</v>
      </c>
      <c r="B4240" t="s">
        <v>17855</v>
      </c>
      <c r="C4240">
        <v>97</v>
      </c>
      <c r="D4240">
        <v>172</v>
      </c>
      <c r="E4240">
        <v>355</v>
      </c>
      <c r="F4240">
        <v>188</v>
      </c>
      <c r="G4240" t="s">
        <v>15297</v>
      </c>
      <c r="H4240">
        <v>749</v>
      </c>
      <c r="I4240">
        <v>23650000</v>
      </c>
      <c r="J4240" t="s">
        <v>3391</v>
      </c>
      <c r="K4240" t="s">
        <v>17856</v>
      </c>
      <c r="L4240" t="s">
        <v>17857</v>
      </c>
      <c r="M4240">
        <v>40359</v>
      </c>
      <c r="N4240">
        <v>1941</v>
      </c>
      <c r="O4240" t="s">
        <v>16036</v>
      </c>
      <c r="P4240">
        <v>5</v>
      </c>
      <c r="Q4240" t="s">
        <v>17858</v>
      </c>
      <c r="R4240" t="s">
        <v>17859</v>
      </c>
      <c r="S4240">
        <v>235</v>
      </c>
      <c r="T4240" t="s">
        <v>37</v>
      </c>
      <c r="U4240" t="s">
        <v>38</v>
      </c>
      <c r="V4240" t="s">
        <v>2616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17860</v>
      </c>
      <c r="C4241">
        <v>76</v>
      </c>
      <c r="D4241">
        <v>115</v>
      </c>
      <c r="E4241">
        <v>184</v>
      </c>
      <c r="F4241">
        <v>551</v>
      </c>
      <c r="G4241" t="s">
        <v>381</v>
      </c>
      <c r="H4241">
        <v>730</v>
      </c>
      <c r="I4241">
        <v>510092</v>
      </c>
      <c r="J4241" t="s">
        <v>839</v>
      </c>
      <c r="K4241" t="s">
        <v>478</v>
      </c>
      <c r="L4241" t="s">
        <v>17861</v>
      </c>
      <c r="M4241">
        <v>29424</v>
      </c>
      <c r="N4241">
        <v>3293</v>
      </c>
      <c r="O4241" t="s">
        <v>3514</v>
      </c>
      <c r="P4241">
        <v>0</v>
      </c>
      <c r="Q4241" t="s">
        <v>17862</v>
      </c>
      <c r="R4241" t="s">
        <v>17863</v>
      </c>
      <c r="S4241">
        <v>336</v>
      </c>
      <c r="T4241" t="s">
        <v>37</v>
      </c>
      <c r="U4241" t="s">
        <v>38</v>
      </c>
      <c r="V4241" t="s">
        <v>350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17864</v>
      </c>
      <c r="C4242">
        <v>67</v>
      </c>
      <c r="D4242">
        <v>89</v>
      </c>
      <c r="E4242">
        <v>16</v>
      </c>
      <c r="F4242">
        <v>14</v>
      </c>
      <c r="G4242" t="s">
        <v>17865</v>
      </c>
      <c r="H4242">
        <v>117</v>
      </c>
      <c r="I4242">
        <v>313436</v>
      </c>
      <c r="J4242" t="s">
        <v>1188</v>
      </c>
      <c r="K4242" t="s">
        <v>17866</v>
      </c>
      <c r="L4242" t="s">
        <v>17867</v>
      </c>
      <c r="M4242">
        <v>12244</v>
      </c>
      <c r="N4242">
        <v>155</v>
      </c>
      <c r="O4242" t="s">
        <v>17868</v>
      </c>
      <c r="P4242">
        <v>0</v>
      </c>
      <c r="Q4242" t="s">
        <v>17869</v>
      </c>
      <c r="R4242" t="s">
        <v>17870</v>
      </c>
      <c r="S4242">
        <v>95</v>
      </c>
      <c r="T4242" t="s">
        <v>15280</v>
      </c>
      <c r="U4242" t="s">
        <v>10402</v>
      </c>
      <c r="V4242" t="s">
        <v>350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17871</v>
      </c>
      <c r="C4243">
        <v>4</v>
      </c>
      <c r="D4243">
        <v>125</v>
      </c>
      <c r="E4243">
        <v>7</v>
      </c>
      <c r="F4243">
        <v>17</v>
      </c>
      <c r="G4243" t="s">
        <v>17872</v>
      </c>
      <c r="H4243">
        <v>128</v>
      </c>
      <c r="I4243">
        <v>3330</v>
      </c>
      <c r="J4243" t="s">
        <v>937</v>
      </c>
      <c r="K4243" t="s">
        <v>17873</v>
      </c>
      <c r="L4243" t="s">
        <v>17874</v>
      </c>
      <c r="M4243">
        <v>22</v>
      </c>
      <c r="N4243">
        <v>214</v>
      </c>
      <c r="O4243" t="s">
        <v>17875</v>
      </c>
      <c r="P4243">
        <v>0</v>
      </c>
      <c r="R4243" t="s">
        <v>17876</v>
      </c>
      <c r="S4243">
        <v>1</v>
      </c>
      <c r="T4243" t="s">
        <v>37</v>
      </c>
      <c r="U4243" t="s">
        <v>38</v>
      </c>
      <c r="V4243" t="s">
        <v>350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12505</v>
      </c>
      <c r="C4244">
        <v>252</v>
      </c>
      <c r="D4244">
        <v>78</v>
      </c>
      <c r="E4244">
        <v>57</v>
      </c>
      <c r="F4244">
        <v>7</v>
      </c>
      <c r="G4244" t="s">
        <v>15157</v>
      </c>
      <c r="H4244">
        <v>120</v>
      </c>
      <c r="J4244" t="s">
        <v>4189</v>
      </c>
      <c r="K4244" t="s">
        <v>17877</v>
      </c>
      <c r="L4244" t="s">
        <v>17878</v>
      </c>
      <c r="M4244">
        <v>131462</v>
      </c>
      <c r="N4244">
        <v>145</v>
      </c>
      <c r="O4244" t="s">
        <v>17879</v>
      </c>
      <c r="P4244">
        <v>0</v>
      </c>
      <c r="Q4244" t="s">
        <v>17880</v>
      </c>
      <c r="R4244" t="s">
        <v>17881</v>
      </c>
      <c r="S4244">
        <v>374</v>
      </c>
      <c r="T4244" t="s">
        <v>1265</v>
      </c>
      <c r="U4244" t="s">
        <v>1534</v>
      </c>
      <c r="V4244" t="s">
        <v>350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17131</v>
      </c>
      <c r="D4245">
        <v>89</v>
      </c>
      <c r="E4245">
        <v>15</v>
      </c>
      <c r="F4245">
        <v>650</v>
      </c>
      <c r="G4245" t="s">
        <v>17882</v>
      </c>
      <c r="H4245">
        <v>919</v>
      </c>
      <c r="J4245" t="s">
        <v>1473</v>
      </c>
      <c r="K4245" t="s">
        <v>958</v>
      </c>
      <c r="L4245" t="s">
        <v>17883</v>
      </c>
      <c r="M4245">
        <v>544</v>
      </c>
      <c r="N4245">
        <v>3873</v>
      </c>
      <c r="O4245" t="s">
        <v>17884</v>
      </c>
      <c r="P4245">
        <v>1</v>
      </c>
      <c r="R4245" t="s">
        <v>17885</v>
      </c>
      <c r="S4245">
        <v>4</v>
      </c>
      <c r="T4245" t="s">
        <v>37</v>
      </c>
      <c r="U4245" t="s">
        <v>38</v>
      </c>
      <c r="V4245" t="s">
        <v>767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17886</v>
      </c>
      <c r="C4246">
        <v>1</v>
      </c>
      <c r="D4246">
        <v>100</v>
      </c>
      <c r="E4246">
        <v>0</v>
      </c>
      <c r="F4246">
        <v>338</v>
      </c>
      <c r="G4246" t="s">
        <v>4467</v>
      </c>
      <c r="H4246">
        <v>749</v>
      </c>
      <c r="J4246" t="s">
        <v>17887</v>
      </c>
      <c r="K4246" t="s">
        <v>17888</v>
      </c>
      <c r="L4246" t="s">
        <v>17889</v>
      </c>
      <c r="M4246">
        <v>6</v>
      </c>
      <c r="N4246">
        <v>1814</v>
      </c>
      <c r="O4246" t="s">
        <v>17890</v>
      </c>
      <c r="P4246">
        <v>0</v>
      </c>
      <c r="R4246" t="s">
        <v>17891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17892</v>
      </c>
      <c r="C4247">
        <v>33</v>
      </c>
      <c r="D4247">
        <v>77</v>
      </c>
      <c r="E4247">
        <v>0</v>
      </c>
      <c r="F4247">
        <v>260</v>
      </c>
      <c r="G4247" t="s">
        <v>10972</v>
      </c>
      <c r="H4247">
        <v>846</v>
      </c>
      <c r="J4247" t="s">
        <v>2118</v>
      </c>
      <c r="K4247" t="s">
        <v>17893</v>
      </c>
      <c r="L4247" t="s">
        <v>17894</v>
      </c>
      <c r="M4247">
        <v>1355</v>
      </c>
      <c r="N4247">
        <v>2044</v>
      </c>
      <c r="O4247" t="s">
        <v>17895</v>
      </c>
      <c r="P4247">
        <v>0</v>
      </c>
      <c r="Q4247" t="s">
        <v>17896</v>
      </c>
      <c r="R4247" t="s">
        <v>17897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17898</v>
      </c>
      <c r="C4248">
        <v>19</v>
      </c>
      <c r="D4248">
        <v>81</v>
      </c>
      <c r="E4248">
        <v>7</v>
      </c>
      <c r="F4248">
        <v>106</v>
      </c>
      <c r="G4248" t="s">
        <v>17899</v>
      </c>
      <c r="H4248">
        <v>412</v>
      </c>
      <c r="J4248" t="s">
        <v>3824</v>
      </c>
      <c r="K4248" t="s">
        <v>2863</v>
      </c>
      <c r="L4248" t="s">
        <v>17900</v>
      </c>
      <c r="M4248">
        <v>1274</v>
      </c>
      <c r="N4248">
        <v>1020</v>
      </c>
      <c r="O4248" t="s">
        <v>17901</v>
      </c>
      <c r="P4248">
        <v>1</v>
      </c>
      <c r="R4248" t="s">
        <v>17902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3475</v>
      </c>
      <c r="C4249">
        <v>167</v>
      </c>
      <c r="D4249">
        <v>115</v>
      </c>
      <c r="E4249">
        <v>92</v>
      </c>
      <c r="F4249">
        <v>177</v>
      </c>
      <c r="G4249" t="s">
        <v>17903</v>
      </c>
      <c r="H4249">
        <v>559</v>
      </c>
      <c r="I4249">
        <v>24800000</v>
      </c>
      <c r="J4249" t="s">
        <v>50</v>
      </c>
      <c r="K4249" t="s">
        <v>11796</v>
      </c>
      <c r="L4249" t="s">
        <v>17904</v>
      </c>
      <c r="M4249">
        <v>89403</v>
      </c>
      <c r="N4249">
        <v>1456</v>
      </c>
      <c r="O4249" t="s">
        <v>2613</v>
      </c>
      <c r="P4249">
        <v>0</v>
      </c>
      <c r="Q4249" t="s">
        <v>17905</v>
      </c>
      <c r="R4249" t="s">
        <v>17906</v>
      </c>
      <c r="S4249">
        <v>358</v>
      </c>
      <c r="T4249" t="s">
        <v>37</v>
      </c>
      <c r="U4249" t="s">
        <v>56</v>
      </c>
      <c r="V4249" t="s">
        <v>3822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17907</v>
      </c>
      <c r="C4250">
        <v>49</v>
      </c>
      <c r="D4250">
        <v>96</v>
      </c>
      <c r="E4250">
        <v>6</v>
      </c>
      <c r="F4250">
        <v>14</v>
      </c>
      <c r="G4250" t="s">
        <v>17908</v>
      </c>
      <c r="H4250">
        <v>40</v>
      </c>
      <c r="I4250">
        <v>792966</v>
      </c>
      <c r="J4250" t="s">
        <v>17909</v>
      </c>
      <c r="K4250" t="s">
        <v>17910</v>
      </c>
      <c r="L4250" t="s">
        <v>17911</v>
      </c>
      <c r="M4250">
        <v>4663</v>
      </c>
      <c r="N4250">
        <v>99</v>
      </c>
      <c r="O4250" t="s">
        <v>17912</v>
      </c>
      <c r="P4250">
        <v>2</v>
      </c>
      <c r="Q4250" t="s">
        <v>17913</v>
      </c>
      <c r="R4250" t="s">
        <v>17914</v>
      </c>
      <c r="S4250">
        <v>40</v>
      </c>
      <c r="T4250" t="s">
        <v>37</v>
      </c>
      <c r="U4250" t="s">
        <v>38</v>
      </c>
      <c r="V4250" t="s">
        <v>350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17915</v>
      </c>
      <c r="H4251">
        <v>480</v>
      </c>
      <c r="J4251" t="s">
        <v>1357</v>
      </c>
      <c r="K4251" t="s">
        <v>17357</v>
      </c>
      <c r="L4251" t="s">
        <v>17916</v>
      </c>
      <c r="M4251">
        <v>2258</v>
      </c>
      <c r="N4251">
        <v>1736</v>
      </c>
      <c r="O4251" t="s">
        <v>17917</v>
      </c>
      <c r="P4251">
        <v>1</v>
      </c>
      <c r="Q4251" t="s">
        <v>17918</v>
      </c>
      <c r="R4251" t="s">
        <v>17919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1789</v>
      </c>
      <c r="C4252">
        <v>66</v>
      </c>
      <c r="D4252">
        <v>89</v>
      </c>
      <c r="E4252">
        <v>11000</v>
      </c>
      <c r="F4252">
        <v>45</v>
      </c>
      <c r="G4252" t="s">
        <v>17920</v>
      </c>
      <c r="H4252">
        <v>11000</v>
      </c>
      <c r="J4252" t="s">
        <v>3268</v>
      </c>
      <c r="K4252" t="s">
        <v>1789</v>
      </c>
      <c r="L4252" t="s">
        <v>17921</v>
      </c>
      <c r="M4252">
        <v>33335</v>
      </c>
      <c r="N4252">
        <v>11192</v>
      </c>
      <c r="O4252" t="s">
        <v>17922</v>
      </c>
      <c r="P4252">
        <v>0</v>
      </c>
      <c r="Q4252" t="s">
        <v>17923</v>
      </c>
      <c r="R4252" t="s">
        <v>17924</v>
      </c>
      <c r="S4252">
        <v>128</v>
      </c>
      <c r="T4252" t="s">
        <v>37</v>
      </c>
      <c r="U4252" t="s">
        <v>38</v>
      </c>
      <c r="V4252" t="s">
        <v>84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17925</v>
      </c>
      <c r="C4253">
        <v>533</v>
      </c>
      <c r="D4253">
        <v>100</v>
      </c>
      <c r="E4253">
        <v>421</v>
      </c>
      <c r="F4253">
        <v>159</v>
      </c>
      <c r="G4253" t="s">
        <v>17926</v>
      </c>
      <c r="H4253">
        <v>314</v>
      </c>
      <c r="I4253">
        <v>14673301</v>
      </c>
      <c r="J4253" t="s">
        <v>2889</v>
      </c>
      <c r="K4253" t="s">
        <v>17927</v>
      </c>
      <c r="L4253" t="s">
        <v>17928</v>
      </c>
      <c r="M4253">
        <v>112899</v>
      </c>
      <c r="N4253">
        <v>1062</v>
      </c>
      <c r="O4253" t="s">
        <v>17929</v>
      </c>
      <c r="P4253">
        <v>0</v>
      </c>
      <c r="Q4253" t="s">
        <v>17930</v>
      </c>
      <c r="R4253" t="s">
        <v>17931</v>
      </c>
      <c r="S4253">
        <v>631</v>
      </c>
      <c r="T4253" t="s">
        <v>37</v>
      </c>
      <c r="U4253" t="s">
        <v>38</v>
      </c>
      <c r="V4253" t="s">
        <v>350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424</v>
      </c>
      <c r="B4254" t="s">
        <v>1789</v>
      </c>
      <c r="C4254">
        <v>50</v>
      </c>
      <c r="D4254">
        <v>88</v>
      </c>
      <c r="E4254">
        <v>11000</v>
      </c>
      <c r="F4254">
        <v>258</v>
      </c>
      <c r="G4254" t="s">
        <v>13497</v>
      </c>
      <c r="H4254">
        <v>11000</v>
      </c>
      <c r="J4254" t="s">
        <v>809</v>
      </c>
      <c r="K4254" t="s">
        <v>1789</v>
      </c>
      <c r="L4254" t="s">
        <v>17932</v>
      </c>
      <c r="M4254">
        <v>31077</v>
      </c>
      <c r="N4254">
        <v>12034</v>
      </c>
      <c r="O4254" t="s">
        <v>10348</v>
      </c>
      <c r="P4254">
        <v>5</v>
      </c>
      <c r="Q4254" t="s">
        <v>17933</v>
      </c>
      <c r="R4254" t="s">
        <v>17934</v>
      </c>
      <c r="S4254">
        <v>78</v>
      </c>
      <c r="T4254" t="s">
        <v>37</v>
      </c>
      <c r="U4254" t="s">
        <v>38</v>
      </c>
      <c r="V4254" t="s">
        <v>350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424</v>
      </c>
      <c r="B4255" t="s">
        <v>17935</v>
      </c>
      <c r="C4255">
        <v>127</v>
      </c>
      <c r="D4255">
        <v>129</v>
      </c>
      <c r="E4255">
        <v>89</v>
      </c>
      <c r="F4255">
        <v>161</v>
      </c>
      <c r="G4255" t="s">
        <v>17936</v>
      </c>
      <c r="H4255">
        <v>3000</v>
      </c>
      <c r="J4255" t="s">
        <v>937</v>
      </c>
      <c r="K4255" t="s">
        <v>819</v>
      </c>
      <c r="L4255" t="s">
        <v>17937</v>
      </c>
      <c r="M4255">
        <v>215086</v>
      </c>
      <c r="N4255">
        <v>3833</v>
      </c>
      <c r="O4255" t="s">
        <v>17938</v>
      </c>
      <c r="P4255">
        <v>0</v>
      </c>
      <c r="Q4255" t="s">
        <v>17939</v>
      </c>
      <c r="R4255" t="s">
        <v>17940</v>
      </c>
      <c r="S4255">
        <v>471</v>
      </c>
      <c r="T4255" t="s">
        <v>37</v>
      </c>
      <c r="U4255" t="s">
        <v>38</v>
      </c>
      <c r="V4255" t="s">
        <v>2616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424</v>
      </c>
      <c r="B4256" t="s">
        <v>465</v>
      </c>
      <c r="C4256">
        <v>177</v>
      </c>
      <c r="D4256">
        <v>87</v>
      </c>
      <c r="E4256">
        <v>750</v>
      </c>
      <c r="F4256">
        <v>41</v>
      </c>
      <c r="G4256" t="s">
        <v>423</v>
      </c>
      <c r="H4256">
        <v>745</v>
      </c>
      <c r="I4256">
        <v>9003011</v>
      </c>
      <c r="J4256" t="s">
        <v>157</v>
      </c>
      <c r="K4256" t="s">
        <v>12651</v>
      </c>
      <c r="L4256" t="s">
        <v>17941</v>
      </c>
      <c r="M4256">
        <v>133966</v>
      </c>
      <c r="N4256">
        <v>1396</v>
      </c>
      <c r="O4256" t="s">
        <v>17942</v>
      </c>
      <c r="P4256">
        <v>0</v>
      </c>
      <c r="Q4256" t="s">
        <v>17943</v>
      </c>
      <c r="R4256" t="s">
        <v>17944</v>
      </c>
      <c r="S4256">
        <v>294</v>
      </c>
      <c r="T4256" t="s">
        <v>37</v>
      </c>
      <c r="U4256" t="s">
        <v>243</v>
      </c>
      <c r="V4256" t="s">
        <v>350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17945</v>
      </c>
      <c r="C4257">
        <v>77</v>
      </c>
      <c r="D4257">
        <v>102</v>
      </c>
      <c r="E4257">
        <v>32</v>
      </c>
      <c r="F4257">
        <v>75</v>
      </c>
      <c r="G4257" t="s">
        <v>14108</v>
      </c>
      <c r="H4257">
        <v>483</v>
      </c>
      <c r="I4257">
        <v>11546543</v>
      </c>
      <c r="J4257" t="s">
        <v>1022</v>
      </c>
      <c r="K4257" t="s">
        <v>4669</v>
      </c>
      <c r="L4257" t="s">
        <v>17946</v>
      </c>
      <c r="M4257">
        <v>34520</v>
      </c>
      <c r="N4257">
        <v>768</v>
      </c>
      <c r="O4257" t="s">
        <v>17947</v>
      </c>
      <c r="P4257">
        <v>1</v>
      </c>
      <c r="Q4257" t="s">
        <v>17948</v>
      </c>
      <c r="R4257" t="s">
        <v>17949</v>
      </c>
      <c r="S4257">
        <v>146</v>
      </c>
      <c r="T4257" t="s">
        <v>5027</v>
      </c>
      <c r="U4257" t="s">
        <v>1645</v>
      </c>
      <c r="V4257" t="s">
        <v>350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424</v>
      </c>
      <c r="B4258" t="s">
        <v>1584</v>
      </c>
      <c r="C4258">
        <v>103</v>
      </c>
      <c r="D4258">
        <v>152</v>
      </c>
      <c r="E4258">
        <v>0</v>
      </c>
      <c r="F4258">
        <v>177</v>
      </c>
      <c r="G4258" t="s">
        <v>2609</v>
      </c>
      <c r="H4258">
        <v>618</v>
      </c>
      <c r="J4258" t="s">
        <v>2610</v>
      </c>
      <c r="K4258" t="s">
        <v>2611</v>
      </c>
      <c r="L4258" t="s">
        <v>2612</v>
      </c>
      <c r="M4258">
        <v>67825</v>
      </c>
      <c r="N4258">
        <v>1404</v>
      </c>
      <c r="O4258" t="s">
        <v>2613</v>
      </c>
      <c r="P4258">
        <v>0</v>
      </c>
      <c r="Q4258" t="s">
        <v>2614</v>
      </c>
      <c r="R4258" t="s">
        <v>2615</v>
      </c>
      <c r="S4258">
        <v>207</v>
      </c>
      <c r="T4258" t="s">
        <v>37</v>
      </c>
      <c r="U4258" t="s">
        <v>56</v>
      </c>
      <c r="V4258" t="s">
        <v>2616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6203</v>
      </c>
      <c r="C4259">
        <v>123</v>
      </c>
      <c r="D4259">
        <v>118</v>
      </c>
      <c r="E4259">
        <v>108</v>
      </c>
      <c r="F4259">
        <v>103</v>
      </c>
      <c r="G4259" t="s">
        <v>9046</v>
      </c>
      <c r="H4259">
        <v>173</v>
      </c>
      <c r="I4259">
        <v>11533945</v>
      </c>
      <c r="J4259" t="s">
        <v>12860</v>
      </c>
      <c r="K4259" t="s">
        <v>17950</v>
      </c>
      <c r="L4259" t="s">
        <v>17951</v>
      </c>
      <c r="M4259">
        <v>77551</v>
      </c>
      <c r="N4259">
        <v>563</v>
      </c>
      <c r="O4259" t="s">
        <v>17952</v>
      </c>
      <c r="P4259">
        <v>0</v>
      </c>
      <c r="Q4259" t="s">
        <v>17953</v>
      </c>
      <c r="R4259" t="s">
        <v>17954</v>
      </c>
      <c r="S4259">
        <v>434</v>
      </c>
      <c r="T4259" t="s">
        <v>37</v>
      </c>
      <c r="U4259" t="s">
        <v>38</v>
      </c>
      <c r="V4259" t="s">
        <v>350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17955</v>
      </c>
      <c r="C4260">
        <v>218</v>
      </c>
      <c r="D4260">
        <v>86</v>
      </c>
      <c r="E4260">
        <v>9</v>
      </c>
      <c r="F4260">
        <v>32</v>
      </c>
      <c r="G4260" t="s">
        <v>17956</v>
      </c>
      <c r="H4260">
        <v>120</v>
      </c>
      <c r="I4260">
        <v>12555230</v>
      </c>
      <c r="J4260" t="s">
        <v>3918</v>
      </c>
      <c r="K4260" t="s">
        <v>17957</v>
      </c>
      <c r="L4260" t="s">
        <v>17958</v>
      </c>
      <c r="M4260">
        <v>18566</v>
      </c>
      <c r="N4260">
        <v>218</v>
      </c>
      <c r="O4260" t="s">
        <v>17959</v>
      </c>
      <c r="P4260">
        <v>0</v>
      </c>
      <c r="Q4260" t="s">
        <v>17960</v>
      </c>
      <c r="R4260" t="s">
        <v>17961</v>
      </c>
      <c r="S4260">
        <v>154</v>
      </c>
      <c r="T4260" t="s">
        <v>37</v>
      </c>
      <c r="U4260" t="s">
        <v>727</v>
      </c>
      <c r="V4260" t="s">
        <v>350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881</v>
      </c>
      <c r="C4261">
        <v>215</v>
      </c>
      <c r="D4261">
        <v>137</v>
      </c>
      <c r="E4261">
        <v>207</v>
      </c>
      <c r="F4261">
        <v>155</v>
      </c>
      <c r="G4261" t="s">
        <v>11347</v>
      </c>
      <c r="H4261">
        <v>380</v>
      </c>
      <c r="I4261">
        <v>11284657</v>
      </c>
      <c r="J4261" t="s">
        <v>1861</v>
      </c>
      <c r="K4261" t="s">
        <v>8272</v>
      </c>
      <c r="L4261" t="s">
        <v>17962</v>
      </c>
      <c r="M4261">
        <v>259379</v>
      </c>
      <c r="N4261">
        <v>927</v>
      </c>
      <c r="O4261" t="s">
        <v>9335</v>
      </c>
      <c r="P4261">
        <v>3</v>
      </c>
      <c r="Q4261" t="s">
        <v>17963</v>
      </c>
      <c r="R4261" t="s">
        <v>17964</v>
      </c>
      <c r="S4261">
        <v>407</v>
      </c>
      <c r="T4261" t="s">
        <v>6517</v>
      </c>
      <c r="U4261" t="s">
        <v>435</v>
      </c>
      <c r="V4261" t="s">
        <v>350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16055</v>
      </c>
      <c r="C4262">
        <v>34</v>
      </c>
      <c r="D4262">
        <v>129</v>
      </c>
      <c r="E4262">
        <v>589</v>
      </c>
      <c r="F4262">
        <v>341</v>
      </c>
      <c r="G4262" t="s">
        <v>16055</v>
      </c>
      <c r="H4262">
        <v>690</v>
      </c>
      <c r="I4262">
        <v>34522221</v>
      </c>
      <c r="J4262" t="s">
        <v>1473</v>
      </c>
      <c r="K4262" t="s">
        <v>17965</v>
      </c>
      <c r="L4262" t="s">
        <v>17966</v>
      </c>
      <c r="M4262">
        <v>15401</v>
      </c>
      <c r="N4262">
        <v>2300</v>
      </c>
      <c r="O4262" t="s">
        <v>17967</v>
      </c>
      <c r="P4262">
        <v>7</v>
      </c>
      <c r="Q4262" t="s">
        <v>17968</v>
      </c>
      <c r="R4262" t="s">
        <v>17969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424</v>
      </c>
      <c r="B4263" t="s">
        <v>17970</v>
      </c>
      <c r="C4263">
        <v>100</v>
      </c>
      <c r="D4263">
        <v>134</v>
      </c>
      <c r="E4263">
        <v>31</v>
      </c>
      <c r="F4263">
        <v>366</v>
      </c>
      <c r="G4263" t="s">
        <v>6935</v>
      </c>
      <c r="H4263">
        <v>654</v>
      </c>
      <c r="J4263" t="s">
        <v>1607</v>
      </c>
      <c r="K4263" t="s">
        <v>10763</v>
      </c>
      <c r="L4263" t="s">
        <v>17971</v>
      </c>
      <c r="M4263">
        <v>62860</v>
      </c>
      <c r="N4263">
        <v>2290</v>
      </c>
      <c r="O4263" t="s">
        <v>8460</v>
      </c>
      <c r="P4263">
        <v>1</v>
      </c>
      <c r="Q4263" t="s">
        <v>17972</v>
      </c>
      <c r="R4263" t="s">
        <v>17973</v>
      </c>
      <c r="S4263">
        <v>167</v>
      </c>
      <c r="T4263" t="s">
        <v>37</v>
      </c>
      <c r="U4263" t="s">
        <v>38</v>
      </c>
      <c r="V4263" t="s">
        <v>3399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424</v>
      </c>
      <c r="B4264" t="s">
        <v>17974</v>
      </c>
      <c r="C4264">
        <v>12</v>
      </c>
      <c r="D4264">
        <v>119</v>
      </c>
      <c r="E4264">
        <v>6</v>
      </c>
      <c r="F4264">
        <v>380</v>
      </c>
      <c r="G4264" t="s">
        <v>13326</v>
      </c>
      <c r="H4264">
        <v>1000</v>
      </c>
      <c r="J4264" t="s">
        <v>17975</v>
      </c>
      <c r="K4264" t="s">
        <v>17976</v>
      </c>
      <c r="L4264" t="s">
        <v>17977</v>
      </c>
      <c r="M4264">
        <v>2269</v>
      </c>
      <c r="N4264">
        <v>2555</v>
      </c>
      <c r="O4264" t="s">
        <v>17978</v>
      </c>
      <c r="P4264">
        <v>8</v>
      </c>
      <c r="Q4264" t="s">
        <v>17979</v>
      </c>
      <c r="R4264" t="s">
        <v>17980</v>
      </c>
      <c r="S4264">
        <v>34</v>
      </c>
      <c r="T4264" t="s">
        <v>37</v>
      </c>
      <c r="U4264" t="s">
        <v>38</v>
      </c>
      <c r="V4264" t="s">
        <v>13724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17981</v>
      </c>
      <c r="C4265">
        <v>167</v>
      </c>
      <c r="D4265">
        <v>80</v>
      </c>
      <c r="E4265">
        <v>162</v>
      </c>
      <c r="F4265">
        <v>0</v>
      </c>
      <c r="G4265" t="s">
        <v>17982</v>
      </c>
      <c r="H4265">
        <v>23</v>
      </c>
      <c r="I4265">
        <v>7002255</v>
      </c>
      <c r="J4265" t="s">
        <v>17983</v>
      </c>
      <c r="K4265" t="s">
        <v>17984</v>
      </c>
      <c r="L4265" t="s">
        <v>17985</v>
      </c>
      <c r="M4265">
        <v>42462</v>
      </c>
      <c r="N4265">
        <v>29</v>
      </c>
      <c r="O4265" t="s">
        <v>17986</v>
      </c>
      <c r="P4265">
        <v>0</v>
      </c>
      <c r="Q4265" t="s">
        <v>17987</v>
      </c>
      <c r="R4265" t="s">
        <v>17988</v>
      </c>
      <c r="S4265">
        <v>312</v>
      </c>
      <c r="T4265" t="s">
        <v>726</v>
      </c>
      <c r="U4265" t="s">
        <v>727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17989</v>
      </c>
      <c r="C4266">
        <v>56</v>
      </c>
      <c r="D4266">
        <v>89</v>
      </c>
      <c r="E4266">
        <v>149</v>
      </c>
      <c r="F4266">
        <v>580</v>
      </c>
      <c r="G4266" t="s">
        <v>2363</v>
      </c>
      <c r="H4266">
        <v>912</v>
      </c>
      <c r="I4266">
        <v>6719300</v>
      </c>
      <c r="J4266" t="s">
        <v>1188</v>
      </c>
      <c r="K4266" t="s">
        <v>6378</v>
      </c>
      <c r="L4266" t="s">
        <v>17990</v>
      </c>
      <c r="M4266">
        <v>8224</v>
      </c>
      <c r="N4266">
        <v>3163</v>
      </c>
      <c r="O4266" t="s">
        <v>1524</v>
      </c>
      <c r="P4266">
        <v>3</v>
      </c>
      <c r="Q4266" t="s">
        <v>17991</v>
      </c>
      <c r="R4266" t="s">
        <v>17992</v>
      </c>
      <c r="S4266">
        <v>132</v>
      </c>
      <c r="T4266" t="s">
        <v>37</v>
      </c>
      <c r="U4266" t="s">
        <v>182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14508</v>
      </c>
      <c r="C4267">
        <v>180</v>
      </c>
      <c r="D4267">
        <v>101</v>
      </c>
      <c r="E4267">
        <v>30</v>
      </c>
      <c r="F4267">
        <v>92</v>
      </c>
      <c r="G4267" t="s">
        <v>17993</v>
      </c>
      <c r="H4267">
        <v>14000</v>
      </c>
      <c r="I4267">
        <v>6003587</v>
      </c>
      <c r="J4267" t="s">
        <v>1953</v>
      </c>
      <c r="K4267" t="s">
        <v>402</v>
      </c>
      <c r="L4267" t="s">
        <v>17994</v>
      </c>
      <c r="M4267">
        <v>41999</v>
      </c>
      <c r="N4267">
        <v>14412</v>
      </c>
      <c r="O4267" t="s">
        <v>17995</v>
      </c>
      <c r="P4267">
        <v>0</v>
      </c>
      <c r="Q4267" t="s">
        <v>17996</v>
      </c>
      <c r="R4267" t="s">
        <v>17997</v>
      </c>
      <c r="S4267">
        <v>226</v>
      </c>
      <c r="T4267" t="s">
        <v>37</v>
      </c>
      <c r="U4267" t="s">
        <v>38</v>
      </c>
      <c r="V4267" t="s">
        <v>350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6948</v>
      </c>
      <c r="C4268">
        <v>211</v>
      </c>
      <c r="D4268">
        <v>80</v>
      </c>
      <c r="E4268">
        <v>0</v>
      </c>
      <c r="F4268">
        <v>3</v>
      </c>
      <c r="G4268" t="s">
        <v>17998</v>
      </c>
      <c r="H4268">
        <v>50</v>
      </c>
      <c r="I4268">
        <v>5792822</v>
      </c>
      <c r="J4268" t="s">
        <v>151</v>
      </c>
      <c r="K4268" t="s">
        <v>8255</v>
      </c>
      <c r="L4268" t="s">
        <v>17999</v>
      </c>
      <c r="M4268">
        <v>168398</v>
      </c>
      <c r="N4268">
        <v>65</v>
      </c>
      <c r="O4268" t="s">
        <v>18000</v>
      </c>
      <c r="P4268">
        <v>0</v>
      </c>
      <c r="Q4268" t="s">
        <v>18001</v>
      </c>
      <c r="R4268" t="s">
        <v>18002</v>
      </c>
      <c r="S4268">
        <v>492</v>
      </c>
      <c r="T4268" t="s">
        <v>37</v>
      </c>
      <c r="U4268" t="s">
        <v>38</v>
      </c>
      <c r="V4268" t="s">
        <v>350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593</v>
      </c>
      <c r="C4269">
        <v>157</v>
      </c>
      <c r="D4269">
        <v>115</v>
      </c>
      <c r="E4269">
        <v>0</v>
      </c>
      <c r="F4269">
        <v>35</v>
      </c>
      <c r="G4269" t="s">
        <v>18003</v>
      </c>
      <c r="H4269">
        <v>85</v>
      </c>
      <c r="I4269">
        <v>5383834</v>
      </c>
      <c r="J4269" t="s">
        <v>1861</v>
      </c>
      <c r="K4269" t="s">
        <v>16447</v>
      </c>
      <c r="L4269" t="s">
        <v>18004</v>
      </c>
      <c r="M4269">
        <v>173551</v>
      </c>
      <c r="N4269">
        <v>318</v>
      </c>
      <c r="O4269" t="s">
        <v>18005</v>
      </c>
      <c r="P4269">
        <v>0</v>
      </c>
      <c r="Q4269" t="s">
        <v>18006</v>
      </c>
      <c r="R4269" t="s">
        <v>18007</v>
      </c>
      <c r="S4269">
        <v>361</v>
      </c>
      <c r="T4269" t="s">
        <v>1265</v>
      </c>
      <c r="U4269" t="s">
        <v>1303</v>
      </c>
      <c r="V4269" t="s">
        <v>350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3934</v>
      </c>
      <c r="C4270">
        <v>126</v>
      </c>
      <c r="D4270">
        <v>100</v>
      </c>
      <c r="E4270">
        <v>308</v>
      </c>
      <c r="F4270">
        <v>374</v>
      </c>
      <c r="G4270" t="s">
        <v>18008</v>
      </c>
      <c r="H4270">
        <v>1000</v>
      </c>
      <c r="I4270">
        <v>4599680</v>
      </c>
      <c r="J4270" t="s">
        <v>1473</v>
      </c>
      <c r="K4270" t="s">
        <v>996</v>
      </c>
      <c r="L4270" t="s">
        <v>18009</v>
      </c>
      <c r="M4270">
        <v>68222</v>
      </c>
      <c r="N4270">
        <v>2186</v>
      </c>
      <c r="O4270" t="s">
        <v>13121</v>
      </c>
      <c r="P4270">
        <v>2</v>
      </c>
      <c r="Q4270" t="s">
        <v>18010</v>
      </c>
      <c r="R4270" t="s">
        <v>18011</v>
      </c>
      <c r="S4270">
        <v>545</v>
      </c>
      <c r="T4270" t="s">
        <v>37</v>
      </c>
      <c r="U4270" t="s">
        <v>38</v>
      </c>
      <c r="V4270" t="s">
        <v>350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424</v>
      </c>
      <c r="B4271" t="s">
        <v>18012</v>
      </c>
      <c r="C4271">
        <v>61</v>
      </c>
      <c r="D4271">
        <v>118</v>
      </c>
      <c r="E4271">
        <v>603</v>
      </c>
      <c r="F4271">
        <v>167</v>
      </c>
      <c r="G4271" t="s">
        <v>18013</v>
      </c>
      <c r="H4271">
        <v>936</v>
      </c>
      <c r="J4271" t="s">
        <v>151</v>
      </c>
      <c r="K4271" t="s">
        <v>1106</v>
      </c>
      <c r="L4271" t="s">
        <v>18014</v>
      </c>
      <c r="M4271">
        <v>10791</v>
      </c>
      <c r="N4271">
        <v>1846</v>
      </c>
      <c r="O4271" t="s">
        <v>18015</v>
      </c>
      <c r="P4271">
        <v>3</v>
      </c>
      <c r="Q4271" t="s">
        <v>18016</v>
      </c>
      <c r="R4271" t="s">
        <v>18017</v>
      </c>
      <c r="S4271">
        <v>113</v>
      </c>
      <c r="T4271" t="s">
        <v>37</v>
      </c>
      <c r="U4271" t="s">
        <v>38</v>
      </c>
      <c r="V4271" t="s">
        <v>3822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18018</v>
      </c>
      <c r="C4272">
        <v>365</v>
      </c>
      <c r="D4272">
        <v>100</v>
      </c>
      <c r="E4272">
        <v>81</v>
      </c>
      <c r="F4272">
        <v>179</v>
      </c>
      <c r="G4272" t="s">
        <v>18019</v>
      </c>
      <c r="H4272">
        <v>34000</v>
      </c>
      <c r="I4272">
        <v>6531491</v>
      </c>
      <c r="J4272" t="s">
        <v>1473</v>
      </c>
      <c r="K4272" t="s">
        <v>230</v>
      </c>
      <c r="L4272" t="s">
        <v>18020</v>
      </c>
      <c r="M4272">
        <v>111658</v>
      </c>
      <c r="N4272">
        <v>34446</v>
      </c>
      <c r="O4272" t="s">
        <v>18021</v>
      </c>
      <c r="P4272">
        <v>2</v>
      </c>
      <c r="Q4272" t="s">
        <v>18022</v>
      </c>
      <c r="R4272" t="s">
        <v>18023</v>
      </c>
      <c r="S4272">
        <v>297</v>
      </c>
      <c r="T4272" t="s">
        <v>37</v>
      </c>
      <c r="U4272" t="s">
        <v>38</v>
      </c>
      <c r="V4272" t="s">
        <v>350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2015</v>
      </c>
      <c r="C4273">
        <v>121</v>
      </c>
      <c r="D4273">
        <v>106</v>
      </c>
      <c r="E4273">
        <v>162</v>
      </c>
      <c r="F4273">
        <v>3</v>
      </c>
      <c r="G4273" t="s">
        <v>18024</v>
      </c>
      <c r="H4273">
        <v>21</v>
      </c>
      <c r="I4273">
        <v>4581222</v>
      </c>
      <c r="J4273" t="s">
        <v>18025</v>
      </c>
      <c r="K4273" t="s">
        <v>18026</v>
      </c>
      <c r="L4273" t="s">
        <v>18027</v>
      </c>
      <c r="M4273">
        <v>26926</v>
      </c>
      <c r="N4273">
        <v>29</v>
      </c>
      <c r="O4273" t="s">
        <v>18028</v>
      </c>
      <c r="P4273">
        <v>0</v>
      </c>
      <c r="Q4273" t="s">
        <v>18029</v>
      </c>
      <c r="R4273" t="s">
        <v>18030</v>
      </c>
      <c r="S4273">
        <v>156</v>
      </c>
      <c r="T4273" t="s">
        <v>37</v>
      </c>
      <c r="U4273" t="s">
        <v>56</v>
      </c>
      <c r="V4273" t="s">
        <v>350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424</v>
      </c>
      <c r="B4274" t="s">
        <v>18031</v>
      </c>
      <c r="C4274">
        <v>10</v>
      </c>
      <c r="D4274">
        <v>106</v>
      </c>
      <c r="E4274">
        <v>85</v>
      </c>
      <c r="F4274">
        <v>300</v>
      </c>
      <c r="G4274" t="s">
        <v>13446</v>
      </c>
      <c r="H4274">
        <v>480</v>
      </c>
      <c r="J4274" t="s">
        <v>1287</v>
      </c>
      <c r="K4274" t="s">
        <v>18032</v>
      </c>
      <c r="L4274" t="s">
        <v>18033</v>
      </c>
      <c r="M4274">
        <v>1381</v>
      </c>
      <c r="N4274">
        <v>1833</v>
      </c>
      <c r="O4274" t="s">
        <v>13497</v>
      </c>
      <c r="P4274">
        <v>2</v>
      </c>
      <c r="Q4274" t="s">
        <v>18034</v>
      </c>
      <c r="R4274" t="s">
        <v>18035</v>
      </c>
      <c r="S4274">
        <v>29</v>
      </c>
      <c r="T4274" t="s">
        <v>37</v>
      </c>
      <c r="U4274" t="s">
        <v>38</v>
      </c>
      <c r="V4274" t="s">
        <v>3822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18036</v>
      </c>
      <c r="C4275">
        <v>151</v>
      </c>
      <c r="D4275">
        <v>91</v>
      </c>
      <c r="E4275">
        <v>244</v>
      </c>
      <c r="F4275">
        <v>244</v>
      </c>
      <c r="G4275" t="s">
        <v>10302</v>
      </c>
      <c r="H4275">
        <v>538</v>
      </c>
      <c r="I4275">
        <v>3885134</v>
      </c>
      <c r="J4275" t="s">
        <v>1188</v>
      </c>
      <c r="K4275" t="s">
        <v>18037</v>
      </c>
      <c r="L4275" t="s">
        <v>18038</v>
      </c>
      <c r="M4275">
        <v>31130</v>
      </c>
      <c r="N4275">
        <v>1349</v>
      </c>
      <c r="O4275" t="s">
        <v>18036</v>
      </c>
      <c r="P4275">
        <v>0</v>
      </c>
      <c r="Q4275" t="s">
        <v>18039</v>
      </c>
      <c r="R4275" t="s">
        <v>18040</v>
      </c>
      <c r="S4275">
        <v>243</v>
      </c>
      <c r="T4275" t="s">
        <v>37</v>
      </c>
      <c r="U4275" t="s">
        <v>38</v>
      </c>
      <c r="V4275" t="s">
        <v>350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16808</v>
      </c>
      <c r="C4276">
        <v>171</v>
      </c>
      <c r="D4276">
        <v>105</v>
      </c>
      <c r="E4276">
        <v>117</v>
      </c>
      <c r="F4276">
        <v>18</v>
      </c>
      <c r="G4276" t="s">
        <v>17687</v>
      </c>
      <c r="H4276">
        <v>13000</v>
      </c>
      <c r="I4276">
        <v>4311834</v>
      </c>
      <c r="J4276" t="s">
        <v>18041</v>
      </c>
      <c r="K4276" t="s">
        <v>604</v>
      </c>
      <c r="L4276" t="s">
        <v>18042</v>
      </c>
      <c r="M4276">
        <v>55382</v>
      </c>
      <c r="N4276">
        <v>13145</v>
      </c>
      <c r="O4276" t="s">
        <v>18043</v>
      </c>
      <c r="P4276">
        <v>0</v>
      </c>
      <c r="Q4276" t="s">
        <v>18044</v>
      </c>
      <c r="R4276" t="s">
        <v>18045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18046</v>
      </c>
      <c r="C4277">
        <v>158</v>
      </c>
      <c r="D4277">
        <v>96</v>
      </c>
      <c r="E4277">
        <v>31</v>
      </c>
      <c r="F4277">
        <v>328</v>
      </c>
      <c r="G4277" t="s">
        <v>1739</v>
      </c>
      <c r="H4277">
        <v>804</v>
      </c>
      <c r="I4277">
        <v>3590010</v>
      </c>
      <c r="J4277" t="s">
        <v>5623</v>
      </c>
      <c r="K4277" t="s">
        <v>8786</v>
      </c>
      <c r="L4277" t="s">
        <v>18047</v>
      </c>
      <c r="M4277">
        <v>20885</v>
      </c>
      <c r="N4277">
        <v>3013</v>
      </c>
      <c r="O4277" t="s">
        <v>12041</v>
      </c>
      <c r="P4277">
        <v>0</v>
      </c>
      <c r="Q4277" t="s">
        <v>18048</v>
      </c>
      <c r="R4277" t="s">
        <v>18049</v>
      </c>
      <c r="S4277">
        <v>60</v>
      </c>
      <c r="T4277" t="s">
        <v>37</v>
      </c>
      <c r="U4277" t="s">
        <v>56</v>
      </c>
      <c r="V4277" t="s">
        <v>350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18050</v>
      </c>
      <c r="C4278">
        <v>167</v>
      </c>
      <c r="D4278">
        <v>116</v>
      </c>
      <c r="E4278">
        <v>0</v>
      </c>
      <c r="F4278">
        <v>116</v>
      </c>
      <c r="G4278" t="s">
        <v>18051</v>
      </c>
      <c r="H4278">
        <v>251</v>
      </c>
      <c r="I4278">
        <v>3300230</v>
      </c>
      <c r="J4278" t="s">
        <v>282</v>
      </c>
      <c r="K4278" t="s">
        <v>9773</v>
      </c>
      <c r="L4278" t="s">
        <v>18052</v>
      </c>
      <c r="M4278">
        <v>70084</v>
      </c>
      <c r="N4278">
        <v>675</v>
      </c>
      <c r="O4278" t="s">
        <v>18053</v>
      </c>
      <c r="P4278">
        <v>1</v>
      </c>
      <c r="Q4278" t="s">
        <v>18054</v>
      </c>
      <c r="R4278" t="s">
        <v>18055</v>
      </c>
      <c r="S4278">
        <v>346</v>
      </c>
      <c r="T4278" t="s">
        <v>37</v>
      </c>
      <c r="U4278" t="s">
        <v>727</v>
      </c>
      <c r="V4278" t="s">
        <v>350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304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282</v>
      </c>
      <c r="K4279" t="s">
        <v>74</v>
      </c>
      <c r="L4279" t="s">
        <v>18056</v>
      </c>
      <c r="M4279">
        <v>54657</v>
      </c>
      <c r="N4279">
        <v>50313</v>
      </c>
      <c r="O4279" t="s">
        <v>3517</v>
      </c>
      <c r="P4279">
        <v>2</v>
      </c>
      <c r="Q4279" t="s">
        <v>18057</v>
      </c>
      <c r="R4279" t="s">
        <v>18058</v>
      </c>
      <c r="S4279">
        <v>222</v>
      </c>
      <c r="T4279" t="s">
        <v>37</v>
      </c>
      <c r="U4279" t="s">
        <v>38</v>
      </c>
      <c r="V4279" t="s">
        <v>350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4590</v>
      </c>
      <c r="C4280">
        <v>39</v>
      </c>
      <c r="D4280">
        <v>97</v>
      </c>
      <c r="E4280">
        <v>5</v>
      </c>
      <c r="F4280">
        <v>349</v>
      </c>
      <c r="G4280" t="s">
        <v>4854</v>
      </c>
      <c r="H4280">
        <v>1000</v>
      </c>
      <c r="I4280">
        <v>2557668</v>
      </c>
      <c r="J4280" t="s">
        <v>1018</v>
      </c>
      <c r="K4280" t="s">
        <v>983</v>
      </c>
      <c r="L4280" t="s">
        <v>18059</v>
      </c>
      <c r="M4280">
        <v>3911</v>
      </c>
      <c r="N4280">
        <v>2739</v>
      </c>
      <c r="O4280" t="s">
        <v>18060</v>
      </c>
      <c r="P4280">
        <v>1</v>
      </c>
      <c r="Q4280" t="s">
        <v>18061</v>
      </c>
      <c r="R4280" t="s">
        <v>18062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753</v>
      </c>
      <c r="C4281">
        <v>108</v>
      </c>
      <c r="D4281">
        <v>101</v>
      </c>
      <c r="E4281">
        <v>0</v>
      </c>
      <c r="F4281">
        <v>685</v>
      </c>
      <c r="G4281" t="s">
        <v>3536</v>
      </c>
      <c r="H4281">
        <v>8000</v>
      </c>
      <c r="I4281">
        <v>2506446</v>
      </c>
      <c r="J4281" t="s">
        <v>816</v>
      </c>
      <c r="K4281" t="s">
        <v>754</v>
      </c>
      <c r="L4281" t="s">
        <v>18063</v>
      </c>
      <c r="M4281">
        <v>8662</v>
      </c>
      <c r="N4281">
        <v>11327</v>
      </c>
      <c r="O4281" t="s">
        <v>4999</v>
      </c>
      <c r="P4281">
        <v>0</v>
      </c>
      <c r="Q4281" t="s">
        <v>18064</v>
      </c>
      <c r="R4281" t="s">
        <v>18065</v>
      </c>
      <c r="S4281">
        <v>172</v>
      </c>
      <c r="T4281" t="s">
        <v>37</v>
      </c>
      <c r="U4281" t="s">
        <v>38</v>
      </c>
      <c r="V4281" t="s">
        <v>350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18066</v>
      </c>
      <c r="C4282">
        <v>65</v>
      </c>
      <c r="D4282">
        <v>98</v>
      </c>
      <c r="E4282">
        <v>85</v>
      </c>
      <c r="F4282">
        <v>186</v>
      </c>
      <c r="G4282" t="s">
        <v>18067</v>
      </c>
      <c r="H4282">
        <v>265</v>
      </c>
      <c r="I4282">
        <v>7369373</v>
      </c>
      <c r="J4282" t="s">
        <v>1342</v>
      </c>
      <c r="K4282" t="s">
        <v>7910</v>
      </c>
      <c r="L4282" t="s">
        <v>18068</v>
      </c>
      <c r="M4282">
        <v>4288</v>
      </c>
      <c r="N4282">
        <v>901</v>
      </c>
      <c r="O4282" t="s">
        <v>18069</v>
      </c>
      <c r="P4282">
        <v>1</v>
      </c>
      <c r="Q4282" t="s">
        <v>18070</v>
      </c>
      <c r="R4282" t="s">
        <v>18071</v>
      </c>
      <c r="S4282">
        <v>74</v>
      </c>
      <c r="T4282" t="s">
        <v>37</v>
      </c>
      <c r="U4282" t="s">
        <v>56</v>
      </c>
      <c r="V4282" t="s">
        <v>350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623</v>
      </c>
      <c r="H4283">
        <v>459</v>
      </c>
      <c r="J4283" t="s">
        <v>809</v>
      </c>
      <c r="K4283" t="s">
        <v>292</v>
      </c>
      <c r="L4283" t="s">
        <v>18072</v>
      </c>
      <c r="M4283">
        <v>4181</v>
      </c>
      <c r="N4283">
        <v>1359</v>
      </c>
      <c r="O4283" t="s">
        <v>6009</v>
      </c>
      <c r="P4283">
        <v>3</v>
      </c>
      <c r="Q4283" t="s">
        <v>18073</v>
      </c>
      <c r="R4283" t="s">
        <v>18074</v>
      </c>
      <c r="S4283">
        <v>62</v>
      </c>
      <c r="T4283" t="s">
        <v>37</v>
      </c>
      <c r="U4283" t="s">
        <v>38</v>
      </c>
      <c r="V4283" t="s">
        <v>589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471</v>
      </c>
      <c r="C4284">
        <v>85</v>
      </c>
      <c r="D4284">
        <v>150</v>
      </c>
      <c r="E4284">
        <v>0</v>
      </c>
      <c r="F4284">
        <v>401</v>
      </c>
      <c r="G4284" t="s">
        <v>434</v>
      </c>
      <c r="H4284">
        <v>597</v>
      </c>
      <c r="I4284">
        <v>4414535</v>
      </c>
      <c r="J4284" t="s">
        <v>1473</v>
      </c>
      <c r="K4284" t="s">
        <v>9776</v>
      </c>
      <c r="L4284" t="s">
        <v>9777</v>
      </c>
      <c r="M4284">
        <v>30618</v>
      </c>
      <c r="N4284">
        <v>1645</v>
      </c>
      <c r="O4284" t="s">
        <v>7461</v>
      </c>
      <c r="P4284">
        <v>0</v>
      </c>
      <c r="Q4284" t="s">
        <v>9778</v>
      </c>
      <c r="R4284" t="s">
        <v>9779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14949</v>
      </c>
      <c r="C4285">
        <v>160</v>
      </c>
      <c r="D4285">
        <v>101</v>
      </c>
      <c r="E4285">
        <v>263</v>
      </c>
      <c r="F4285">
        <v>37</v>
      </c>
      <c r="G4285" t="s">
        <v>18075</v>
      </c>
      <c r="H4285">
        <v>71</v>
      </c>
      <c r="I4285">
        <v>1984378</v>
      </c>
      <c r="J4285" t="s">
        <v>715</v>
      </c>
      <c r="K4285" t="s">
        <v>18076</v>
      </c>
      <c r="L4285" t="s">
        <v>18077</v>
      </c>
      <c r="M4285">
        <v>27346</v>
      </c>
      <c r="N4285">
        <v>226</v>
      </c>
      <c r="O4285" t="s">
        <v>18078</v>
      </c>
      <c r="P4285">
        <v>3</v>
      </c>
      <c r="Q4285" t="s">
        <v>18079</v>
      </c>
      <c r="R4285" t="s">
        <v>18080</v>
      </c>
      <c r="S4285">
        <v>206</v>
      </c>
      <c r="T4285" t="s">
        <v>37</v>
      </c>
      <c r="U4285" t="s">
        <v>38</v>
      </c>
      <c r="V4285" t="s">
        <v>3399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18081</v>
      </c>
      <c r="C4286">
        <v>231</v>
      </c>
      <c r="D4286">
        <v>90</v>
      </c>
      <c r="E4286">
        <v>56</v>
      </c>
      <c r="F4286">
        <v>0</v>
      </c>
      <c r="G4286" t="s">
        <v>18082</v>
      </c>
      <c r="H4286">
        <v>56</v>
      </c>
      <c r="I4286">
        <v>2283276</v>
      </c>
      <c r="J4286" t="s">
        <v>18083</v>
      </c>
      <c r="K4286" t="s">
        <v>18081</v>
      </c>
      <c r="L4286" t="s">
        <v>18084</v>
      </c>
      <c r="M4286">
        <v>46107</v>
      </c>
      <c r="N4286">
        <v>56</v>
      </c>
      <c r="O4286" t="s">
        <v>18085</v>
      </c>
      <c r="P4286">
        <v>0</v>
      </c>
      <c r="Q4286" t="s">
        <v>18086</v>
      </c>
      <c r="R4286" t="s">
        <v>18087</v>
      </c>
      <c r="S4286">
        <v>156</v>
      </c>
      <c r="T4286" t="s">
        <v>9476</v>
      </c>
      <c r="U4286" t="s">
        <v>18088</v>
      </c>
      <c r="V4286" t="s">
        <v>350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18089</v>
      </c>
      <c r="C4287">
        <v>7</v>
      </c>
      <c r="D4287">
        <v>120</v>
      </c>
      <c r="E4287">
        <v>0</v>
      </c>
      <c r="F4287">
        <v>40</v>
      </c>
      <c r="G4287" t="s">
        <v>18090</v>
      </c>
      <c r="H4287">
        <v>178</v>
      </c>
      <c r="I4287">
        <v>1098224</v>
      </c>
      <c r="J4287" t="s">
        <v>515</v>
      </c>
      <c r="K4287" t="s">
        <v>18091</v>
      </c>
      <c r="L4287" t="s">
        <v>18092</v>
      </c>
      <c r="M4287">
        <v>397</v>
      </c>
      <c r="N4287">
        <v>359</v>
      </c>
      <c r="O4287" t="s">
        <v>18093</v>
      </c>
      <c r="P4287">
        <v>1</v>
      </c>
      <c r="Q4287" t="s">
        <v>18094</v>
      </c>
      <c r="R4287" t="s">
        <v>18095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16808</v>
      </c>
      <c r="C4288">
        <v>79</v>
      </c>
      <c r="D4288">
        <v>102</v>
      </c>
      <c r="E4288">
        <v>117</v>
      </c>
      <c r="F4288">
        <v>17</v>
      </c>
      <c r="G4288" t="s">
        <v>18096</v>
      </c>
      <c r="H4288">
        <v>393</v>
      </c>
      <c r="I4288">
        <v>1430185</v>
      </c>
      <c r="J4288" t="s">
        <v>18097</v>
      </c>
      <c r="K4288" t="s">
        <v>935</v>
      </c>
      <c r="L4288" t="s">
        <v>18098</v>
      </c>
      <c r="M4288">
        <v>7314</v>
      </c>
      <c r="N4288">
        <v>446</v>
      </c>
      <c r="O4288" t="s">
        <v>18099</v>
      </c>
      <c r="P4288">
        <v>0</v>
      </c>
      <c r="Q4288" t="s">
        <v>18100</v>
      </c>
      <c r="R4288" t="s">
        <v>18101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18102</v>
      </c>
      <c r="C4289">
        <v>168</v>
      </c>
      <c r="D4289">
        <v>102</v>
      </c>
      <c r="E4289">
        <v>22</v>
      </c>
      <c r="F4289">
        <v>80</v>
      </c>
      <c r="G4289" t="s">
        <v>4428</v>
      </c>
      <c r="H4289">
        <v>10000</v>
      </c>
      <c r="I4289">
        <v>1477002</v>
      </c>
      <c r="J4289" t="s">
        <v>151</v>
      </c>
      <c r="K4289" t="s">
        <v>156</v>
      </c>
      <c r="L4289" t="s">
        <v>18103</v>
      </c>
      <c r="M4289">
        <v>16645</v>
      </c>
      <c r="N4289">
        <v>11184</v>
      </c>
      <c r="O4289" t="s">
        <v>18104</v>
      </c>
      <c r="P4289">
        <v>3</v>
      </c>
      <c r="Q4289" t="s">
        <v>18105</v>
      </c>
      <c r="R4289" t="s">
        <v>18106</v>
      </c>
      <c r="S4289">
        <v>72</v>
      </c>
      <c r="T4289" t="s">
        <v>37</v>
      </c>
      <c r="U4289" t="s">
        <v>38</v>
      </c>
      <c r="V4289" t="s">
        <v>350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3032</v>
      </c>
      <c r="H4290">
        <v>11000</v>
      </c>
      <c r="J4290" t="s">
        <v>715</v>
      </c>
      <c r="K4290" t="s">
        <v>175</v>
      </c>
      <c r="L4290" t="s">
        <v>18107</v>
      </c>
      <c r="M4290">
        <v>415</v>
      </c>
      <c r="N4290">
        <v>11618</v>
      </c>
      <c r="O4290" t="s">
        <v>18108</v>
      </c>
      <c r="P4290">
        <v>5</v>
      </c>
      <c r="Q4290" t="s">
        <v>18109</v>
      </c>
      <c r="R4290" t="s">
        <v>18110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424</v>
      </c>
      <c r="B4291" t="s">
        <v>18111</v>
      </c>
      <c r="C4291">
        <v>107</v>
      </c>
      <c r="D4291">
        <v>100</v>
      </c>
      <c r="E4291">
        <v>90</v>
      </c>
      <c r="F4291">
        <v>65</v>
      </c>
      <c r="G4291" t="s">
        <v>18112</v>
      </c>
      <c r="H4291">
        <v>168</v>
      </c>
      <c r="I4291">
        <v>1134049</v>
      </c>
      <c r="J4291" t="s">
        <v>18113</v>
      </c>
      <c r="K4291" t="s">
        <v>18114</v>
      </c>
      <c r="L4291" t="s">
        <v>18115</v>
      </c>
      <c r="M4291">
        <v>5475</v>
      </c>
      <c r="N4291">
        <v>408</v>
      </c>
      <c r="O4291" t="s">
        <v>18116</v>
      </c>
      <c r="P4291">
        <v>0</v>
      </c>
      <c r="Q4291" t="s">
        <v>18117</v>
      </c>
      <c r="R4291" t="s">
        <v>18118</v>
      </c>
      <c r="S4291">
        <v>44</v>
      </c>
      <c r="T4291" t="s">
        <v>37</v>
      </c>
      <c r="U4291" t="s">
        <v>56</v>
      </c>
      <c r="V4291" t="s">
        <v>84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18119</v>
      </c>
      <c r="C4292">
        <v>200</v>
      </c>
      <c r="D4292">
        <v>104</v>
      </c>
      <c r="E4292">
        <v>129</v>
      </c>
      <c r="F4292">
        <v>887</v>
      </c>
      <c r="G4292" t="s">
        <v>1122</v>
      </c>
      <c r="H4292">
        <v>991</v>
      </c>
      <c r="I4292">
        <v>977600</v>
      </c>
      <c r="J4292" t="s">
        <v>859</v>
      </c>
      <c r="K4292" t="s">
        <v>232</v>
      </c>
      <c r="L4292" t="s">
        <v>18120</v>
      </c>
      <c r="M4292">
        <v>8204</v>
      </c>
      <c r="N4292">
        <v>3427</v>
      </c>
      <c r="O4292" t="s">
        <v>1092</v>
      </c>
      <c r="P4292">
        <v>1</v>
      </c>
      <c r="Q4292" t="s">
        <v>18121</v>
      </c>
      <c r="R4292" t="s">
        <v>18122</v>
      </c>
      <c r="S4292">
        <v>98</v>
      </c>
      <c r="T4292" t="s">
        <v>37</v>
      </c>
      <c r="U4292" t="s">
        <v>38</v>
      </c>
      <c r="V4292" t="s">
        <v>84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424</v>
      </c>
      <c r="B4293" t="s">
        <v>15704</v>
      </c>
      <c r="C4293">
        <v>123</v>
      </c>
      <c r="D4293">
        <v>89</v>
      </c>
      <c r="E4293">
        <v>13</v>
      </c>
      <c r="F4293">
        <v>218</v>
      </c>
      <c r="G4293" t="s">
        <v>17679</v>
      </c>
      <c r="H4293">
        <v>373</v>
      </c>
      <c r="I4293">
        <v>653621</v>
      </c>
      <c r="J4293" t="s">
        <v>18123</v>
      </c>
      <c r="K4293" t="s">
        <v>14931</v>
      </c>
      <c r="L4293" t="s">
        <v>18124</v>
      </c>
      <c r="M4293">
        <v>5615</v>
      </c>
      <c r="N4293">
        <v>1136</v>
      </c>
      <c r="O4293" t="s">
        <v>18125</v>
      </c>
      <c r="P4293">
        <v>0</v>
      </c>
      <c r="Q4293" t="s">
        <v>18126</v>
      </c>
      <c r="R4293" t="s">
        <v>18127</v>
      </c>
      <c r="S4293">
        <v>64</v>
      </c>
      <c r="T4293" t="s">
        <v>37</v>
      </c>
      <c r="U4293" t="s">
        <v>38</v>
      </c>
      <c r="V4293" t="s">
        <v>4509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18128</v>
      </c>
      <c r="C4294">
        <v>39</v>
      </c>
      <c r="D4294">
        <v>99</v>
      </c>
      <c r="E4294">
        <v>34</v>
      </c>
      <c r="F4294">
        <v>120</v>
      </c>
      <c r="G4294" t="s">
        <v>18129</v>
      </c>
      <c r="H4294">
        <v>388</v>
      </c>
      <c r="I4294">
        <v>110000</v>
      </c>
      <c r="J4294" t="s">
        <v>2610</v>
      </c>
      <c r="K4294" t="s">
        <v>15224</v>
      </c>
      <c r="L4294" t="s">
        <v>18130</v>
      </c>
      <c r="M4294">
        <v>4359</v>
      </c>
      <c r="N4294">
        <v>1156</v>
      </c>
      <c r="O4294" t="s">
        <v>14824</v>
      </c>
      <c r="P4294">
        <v>1</v>
      </c>
      <c r="Q4294" t="s">
        <v>18131</v>
      </c>
      <c r="R4294" t="s">
        <v>18132</v>
      </c>
      <c r="S4294">
        <v>73</v>
      </c>
      <c r="T4294" t="s">
        <v>37</v>
      </c>
      <c r="U4294" t="s">
        <v>38</v>
      </c>
      <c r="V4294" t="s">
        <v>350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17185</v>
      </c>
      <c r="C4295">
        <v>41</v>
      </c>
      <c r="D4295">
        <v>96</v>
      </c>
      <c r="E4295">
        <v>11</v>
      </c>
      <c r="F4295">
        <v>490</v>
      </c>
      <c r="G4295" t="s">
        <v>1456</v>
      </c>
      <c r="H4295">
        <v>584</v>
      </c>
      <c r="I4295">
        <v>444354</v>
      </c>
      <c r="J4295" t="s">
        <v>1188</v>
      </c>
      <c r="K4295" t="s">
        <v>9520</v>
      </c>
      <c r="L4295" t="s">
        <v>18133</v>
      </c>
      <c r="M4295">
        <v>4049</v>
      </c>
      <c r="N4295">
        <v>3011</v>
      </c>
      <c r="O4295" t="s">
        <v>922</v>
      </c>
      <c r="P4295">
        <v>4</v>
      </c>
      <c r="Q4295" t="s">
        <v>18134</v>
      </c>
      <c r="R4295" t="s">
        <v>18135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18136</v>
      </c>
      <c r="C4296">
        <v>46</v>
      </c>
      <c r="D4296">
        <v>86</v>
      </c>
      <c r="E4296">
        <v>10</v>
      </c>
      <c r="F4296">
        <v>126</v>
      </c>
      <c r="G4296" t="s">
        <v>18137</v>
      </c>
      <c r="H4296">
        <v>189</v>
      </c>
      <c r="I4296">
        <v>535249</v>
      </c>
      <c r="J4296" t="s">
        <v>809</v>
      </c>
      <c r="K4296" t="s">
        <v>18138</v>
      </c>
      <c r="L4296" t="s">
        <v>18139</v>
      </c>
      <c r="M4296">
        <v>3467</v>
      </c>
      <c r="N4296">
        <v>768</v>
      </c>
      <c r="O4296" t="s">
        <v>18140</v>
      </c>
      <c r="P4296">
        <v>0</v>
      </c>
      <c r="Q4296" t="s">
        <v>18141</v>
      </c>
      <c r="R4296" t="s">
        <v>18142</v>
      </c>
      <c r="S4296">
        <v>13</v>
      </c>
      <c r="T4296" t="s">
        <v>37</v>
      </c>
      <c r="U4296" t="s">
        <v>38</v>
      </c>
      <c r="V4296" t="s">
        <v>350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951</v>
      </c>
      <c r="C4297">
        <v>30</v>
      </c>
      <c r="D4297">
        <v>98</v>
      </c>
      <c r="E4297">
        <v>0</v>
      </c>
      <c r="F4297">
        <v>164</v>
      </c>
      <c r="G4297" t="s">
        <v>4532</v>
      </c>
      <c r="H4297">
        <v>1000</v>
      </c>
      <c r="J4297" t="s">
        <v>3384</v>
      </c>
      <c r="K4297" t="s">
        <v>2320</v>
      </c>
      <c r="L4297" t="s">
        <v>18143</v>
      </c>
      <c r="M4297">
        <v>11031</v>
      </c>
      <c r="N4297">
        <v>1917</v>
      </c>
      <c r="O4297" t="s">
        <v>18144</v>
      </c>
      <c r="P4297">
        <v>1</v>
      </c>
      <c r="Q4297" t="s">
        <v>18145</v>
      </c>
      <c r="R4297" t="s">
        <v>18146</v>
      </c>
      <c r="S4297">
        <v>45</v>
      </c>
      <c r="T4297" t="s">
        <v>726</v>
      </c>
      <c r="U4297" t="s">
        <v>727</v>
      </c>
      <c r="V4297" t="s">
        <v>350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18147</v>
      </c>
      <c r="C4298">
        <v>46</v>
      </c>
      <c r="D4298">
        <v>96</v>
      </c>
      <c r="E4298">
        <v>0</v>
      </c>
      <c r="F4298">
        <v>902</v>
      </c>
      <c r="G4298" t="s">
        <v>888</v>
      </c>
      <c r="H4298">
        <v>49000</v>
      </c>
      <c r="I4298">
        <v>371081</v>
      </c>
      <c r="J4298" t="s">
        <v>1188</v>
      </c>
      <c r="K4298" t="s">
        <v>455</v>
      </c>
      <c r="L4298" t="s">
        <v>18148</v>
      </c>
      <c r="M4298">
        <v>7479</v>
      </c>
      <c r="N4298">
        <v>51441</v>
      </c>
      <c r="O4298" t="s">
        <v>100</v>
      </c>
      <c r="P4298">
        <v>2</v>
      </c>
      <c r="Q4298" t="s">
        <v>18149</v>
      </c>
      <c r="R4298" t="s">
        <v>18150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18151</v>
      </c>
      <c r="C4299">
        <v>221</v>
      </c>
      <c r="D4299">
        <v>94</v>
      </c>
      <c r="E4299">
        <v>53</v>
      </c>
      <c r="F4299">
        <v>268</v>
      </c>
      <c r="G4299" t="s">
        <v>18152</v>
      </c>
      <c r="H4299">
        <v>386</v>
      </c>
      <c r="I4299">
        <v>347578</v>
      </c>
      <c r="J4299" t="s">
        <v>5852</v>
      </c>
      <c r="K4299" t="s">
        <v>18153</v>
      </c>
      <c r="L4299" t="s">
        <v>18154</v>
      </c>
      <c r="M4299">
        <v>34556</v>
      </c>
      <c r="N4299">
        <v>1511</v>
      </c>
      <c r="O4299" t="s">
        <v>18155</v>
      </c>
      <c r="P4299">
        <v>1</v>
      </c>
      <c r="Q4299" t="s">
        <v>18156</v>
      </c>
      <c r="R4299" t="s">
        <v>18157</v>
      </c>
      <c r="S4299">
        <v>161</v>
      </c>
      <c r="T4299" t="s">
        <v>37</v>
      </c>
      <c r="U4299" t="s">
        <v>38</v>
      </c>
      <c r="V4299" t="s">
        <v>350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18158</v>
      </c>
      <c r="C4300">
        <v>51</v>
      </c>
      <c r="D4300">
        <v>91</v>
      </c>
      <c r="E4300">
        <v>4</v>
      </c>
      <c r="F4300">
        <v>0</v>
      </c>
      <c r="G4300" t="s">
        <v>18159</v>
      </c>
      <c r="H4300">
        <v>33</v>
      </c>
      <c r="I4300">
        <v>124494</v>
      </c>
      <c r="J4300" t="s">
        <v>18160</v>
      </c>
      <c r="K4300" t="s">
        <v>18161</v>
      </c>
      <c r="L4300" t="s">
        <v>18162</v>
      </c>
      <c r="M4300">
        <v>5613</v>
      </c>
      <c r="N4300">
        <v>36</v>
      </c>
      <c r="O4300" t="s">
        <v>18163</v>
      </c>
      <c r="P4300">
        <v>1</v>
      </c>
      <c r="Q4300" t="s">
        <v>18164</v>
      </c>
      <c r="R4300" t="s">
        <v>18165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18166</v>
      </c>
      <c r="C4301">
        <v>1</v>
      </c>
      <c r="E4301">
        <v>4</v>
      </c>
      <c r="F4301">
        <v>72</v>
      </c>
      <c r="G4301" t="s">
        <v>18167</v>
      </c>
      <c r="H4301">
        <v>353</v>
      </c>
      <c r="J4301" t="s">
        <v>1365</v>
      </c>
      <c r="K4301" t="s">
        <v>18168</v>
      </c>
      <c r="L4301" t="s">
        <v>18169</v>
      </c>
      <c r="M4301">
        <v>275</v>
      </c>
      <c r="N4301">
        <v>613</v>
      </c>
      <c r="O4301" t="s">
        <v>18170</v>
      </c>
      <c r="P4301">
        <v>2</v>
      </c>
      <c r="Q4301" t="s">
        <v>18171</v>
      </c>
      <c r="R4301" t="s">
        <v>18172</v>
      </c>
      <c r="S4301">
        <v>1</v>
      </c>
      <c r="T4301" t="s">
        <v>3397</v>
      </c>
      <c r="U4301" t="s">
        <v>3398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9450</v>
      </c>
      <c r="C4302">
        <v>58</v>
      </c>
      <c r="D4302">
        <v>90</v>
      </c>
      <c r="E4302">
        <v>31</v>
      </c>
      <c r="F4302">
        <v>137</v>
      </c>
      <c r="G4302" t="s">
        <v>1515</v>
      </c>
      <c r="H4302">
        <v>326</v>
      </c>
      <c r="I4302">
        <v>120620</v>
      </c>
      <c r="J4302" t="s">
        <v>18173</v>
      </c>
      <c r="K4302" t="s">
        <v>18174</v>
      </c>
      <c r="L4302" t="s">
        <v>18175</v>
      </c>
      <c r="M4302">
        <v>16828</v>
      </c>
      <c r="N4302">
        <v>865</v>
      </c>
      <c r="O4302" t="s">
        <v>18176</v>
      </c>
      <c r="P4302">
        <v>1</v>
      </c>
      <c r="Q4302" t="s">
        <v>18177</v>
      </c>
      <c r="R4302" t="s">
        <v>18178</v>
      </c>
      <c r="S4302">
        <v>67</v>
      </c>
      <c r="T4302" t="s">
        <v>37</v>
      </c>
      <c r="U4302" t="s">
        <v>56</v>
      </c>
      <c r="V4302" t="s">
        <v>350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18179</v>
      </c>
      <c r="C4303">
        <v>45</v>
      </c>
      <c r="D4303">
        <v>85</v>
      </c>
      <c r="E4303">
        <v>0</v>
      </c>
      <c r="F4303">
        <v>966</v>
      </c>
      <c r="G4303" t="s">
        <v>186</v>
      </c>
      <c r="H4303">
        <v>22000</v>
      </c>
      <c r="I4303">
        <v>100669</v>
      </c>
      <c r="J4303" t="s">
        <v>1188</v>
      </c>
      <c r="K4303" t="s">
        <v>112</v>
      </c>
      <c r="L4303" t="s">
        <v>18180</v>
      </c>
      <c r="M4303">
        <v>2522</v>
      </c>
      <c r="N4303">
        <v>36885</v>
      </c>
      <c r="O4303" t="s">
        <v>1683</v>
      </c>
      <c r="P4303">
        <v>1</v>
      </c>
      <c r="Q4303" t="s">
        <v>18181</v>
      </c>
      <c r="R4303" t="s">
        <v>18182</v>
      </c>
      <c r="S4303">
        <v>11</v>
      </c>
      <c r="T4303" t="s">
        <v>37</v>
      </c>
      <c r="U4303" t="s">
        <v>38</v>
      </c>
      <c r="V4303" t="s">
        <v>350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424</v>
      </c>
      <c r="B4304" t="s">
        <v>15270</v>
      </c>
      <c r="C4304">
        <v>44</v>
      </c>
      <c r="D4304">
        <v>96</v>
      </c>
      <c r="E4304">
        <v>222</v>
      </c>
      <c r="F4304">
        <v>20</v>
      </c>
      <c r="G4304" t="s">
        <v>14925</v>
      </c>
      <c r="H4304">
        <v>5000</v>
      </c>
      <c r="J4304" t="s">
        <v>2265</v>
      </c>
      <c r="K4304" t="s">
        <v>1129</v>
      </c>
      <c r="L4304" t="s">
        <v>18183</v>
      </c>
      <c r="M4304">
        <v>2081</v>
      </c>
      <c r="N4304">
        <v>5535</v>
      </c>
      <c r="O4304" t="s">
        <v>18184</v>
      </c>
      <c r="P4304">
        <v>2</v>
      </c>
      <c r="Q4304" t="s">
        <v>18185</v>
      </c>
      <c r="R4304" t="s">
        <v>18186</v>
      </c>
      <c r="S4304">
        <v>21</v>
      </c>
      <c r="T4304" t="s">
        <v>37</v>
      </c>
      <c r="U4304" t="s">
        <v>56</v>
      </c>
      <c r="V4304" t="s">
        <v>350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267</v>
      </c>
      <c r="C4305">
        <v>74</v>
      </c>
      <c r="D4305">
        <v>129</v>
      </c>
      <c r="E4305">
        <v>776</v>
      </c>
      <c r="F4305">
        <v>256</v>
      </c>
      <c r="G4305" t="s">
        <v>16951</v>
      </c>
      <c r="H4305">
        <v>25000</v>
      </c>
      <c r="I4305">
        <v>186354</v>
      </c>
      <c r="J4305" t="s">
        <v>1473</v>
      </c>
      <c r="K4305" t="s">
        <v>1470</v>
      </c>
      <c r="L4305" t="s">
        <v>18187</v>
      </c>
      <c r="M4305">
        <v>1758</v>
      </c>
      <c r="N4305">
        <v>26176</v>
      </c>
      <c r="O4305" t="s">
        <v>500</v>
      </c>
      <c r="P4305">
        <v>0</v>
      </c>
      <c r="Q4305" t="s">
        <v>18188</v>
      </c>
      <c r="R4305" t="s">
        <v>18189</v>
      </c>
      <c r="S4305">
        <v>30</v>
      </c>
      <c r="T4305" t="s">
        <v>37</v>
      </c>
      <c r="U4305" t="s">
        <v>38</v>
      </c>
      <c r="V4305" t="s">
        <v>350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4711</v>
      </c>
      <c r="H4306">
        <v>780</v>
      </c>
      <c r="J4306" t="s">
        <v>1073</v>
      </c>
      <c r="K4306" t="s">
        <v>557</v>
      </c>
      <c r="L4306" t="s">
        <v>18190</v>
      </c>
      <c r="M4306">
        <v>39559</v>
      </c>
      <c r="N4306">
        <v>4280</v>
      </c>
      <c r="O4306" t="s">
        <v>7426</v>
      </c>
      <c r="P4306">
        <v>2</v>
      </c>
      <c r="Q4306" t="s">
        <v>18191</v>
      </c>
      <c r="R4306" t="s">
        <v>18192</v>
      </c>
      <c r="S4306">
        <v>136</v>
      </c>
      <c r="T4306" t="s">
        <v>37</v>
      </c>
      <c r="U4306" t="s">
        <v>38</v>
      </c>
      <c r="V4306" t="s">
        <v>589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18193</v>
      </c>
      <c r="C4307">
        <v>6</v>
      </c>
      <c r="D4307">
        <v>93</v>
      </c>
      <c r="E4307">
        <v>32</v>
      </c>
      <c r="F4307">
        <v>24</v>
      </c>
      <c r="G4307" t="s">
        <v>18194</v>
      </c>
      <c r="H4307">
        <v>532</v>
      </c>
      <c r="I4307">
        <v>55202</v>
      </c>
      <c r="J4307" t="s">
        <v>18195</v>
      </c>
      <c r="K4307" t="s">
        <v>14191</v>
      </c>
      <c r="L4307" t="s">
        <v>18196</v>
      </c>
      <c r="M4307">
        <v>922</v>
      </c>
      <c r="N4307">
        <v>653</v>
      </c>
      <c r="O4307" t="s">
        <v>18197</v>
      </c>
      <c r="P4307">
        <v>0</v>
      </c>
      <c r="Q4307" t="s">
        <v>18198</v>
      </c>
      <c r="R4307" t="s">
        <v>18199</v>
      </c>
      <c r="S4307">
        <v>17</v>
      </c>
      <c r="T4307" t="s">
        <v>3397</v>
      </c>
      <c r="U4307" t="s">
        <v>3398</v>
      </c>
      <c r="V4307" t="s">
        <v>84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18200</v>
      </c>
      <c r="C4308">
        <v>5</v>
      </c>
      <c r="D4308">
        <v>100</v>
      </c>
      <c r="E4308">
        <v>84</v>
      </c>
      <c r="F4308">
        <v>267</v>
      </c>
      <c r="G4308" t="s">
        <v>9643</v>
      </c>
      <c r="H4308">
        <v>584</v>
      </c>
      <c r="J4308" t="s">
        <v>937</v>
      </c>
      <c r="K4308" t="s">
        <v>1528</v>
      </c>
      <c r="L4308" t="s">
        <v>18201</v>
      </c>
      <c r="M4308">
        <v>508</v>
      </c>
      <c r="N4308">
        <v>1307</v>
      </c>
      <c r="O4308" t="s">
        <v>18202</v>
      </c>
      <c r="P4308">
        <v>4</v>
      </c>
      <c r="Q4308" t="s">
        <v>18203</v>
      </c>
      <c r="R4308" t="s">
        <v>18204</v>
      </c>
      <c r="S4308">
        <v>18</v>
      </c>
      <c r="T4308" t="s">
        <v>37</v>
      </c>
      <c r="U4308" t="s">
        <v>38</v>
      </c>
      <c r="V4308" t="s">
        <v>2616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18205</v>
      </c>
      <c r="C4309">
        <v>10</v>
      </c>
      <c r="D4309">
        <v>97</v>
      </c>
      <c r="E4309">
        <v>19</v>
      </c>
      <c r="F4309">
        <v>395</v>
      </c>
      <c r="G4309" t="s">
        <v>18206</v>
      </c>
      <c r="H4309">
        <v>589</v>
      </c>
      <c r="I4309">
        <v>549632</v>
      </c>
      <c r="J4309" t="s">
        <v>140</v>
      </c>
      <c r="K4309" t="s">
        <v>16055</v>
      </c>
      <c r="L4309" t="s">
        <v>18207</v>
      </c>
      <c r="M4309">
        <v>1278</v>
      </c>
      <c r="N4309">
        <v>2522</v>
      </c>
      <c r="O4309" t="s">
        <v>1280</v>
      </c>
      <c r="Q4309" t="s">
        <v>18208</v>
      </c>
      <c r="R4309" t="s">
        <v>18209</v>
      </c>
      <c r="S4309">
        <v>16</v>
      </c>
      <c r="T4309" t="s">
        <v>37</v>
      </c>
      <c r="U4309" t="s">
        <v>11033</v>
      </c>
      <c r="V4309" t="s">
        <v>84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3248</v>
      </c>
      <c r="C4310">
        <v>81</v>
      </c>
      <c r="D4310">
        <v>94</v>
      </c>
      <c r="E4310">
        <v>98</v>
      </c>
      <c r="F4310">
        <v>89</v>
      </c>
      <c r="G4310" t="s">
        <v>6896</v>
      </c>
      <c r="H4310">
        <v>10000</v>
      </c>
      <c r="I4310">
        <v>137945</v>
      </c>
      <c r="J4310" t="s">
        <v>1493</v>
      </c>
      <c r="K4310" t="s">
        <v>1151</v>
      </c>
      <c r="L4310" t="s">
        <v>18210</v>
      </c>
      <c r="M4310">
        <v>6223</v>
      </c>
      <c r="N4310">
        <v>10869</v>
      </c>
      <c r="O4310" t="s">
        <v>18211</v>
      </c>
      <c r="P4310">
        <v>7</v>
      </c>
      <c r="Q4310" t="s">
        <v>18212</v>
      </c>
      <c r="R4310" t="s">
        <v>18213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18214</v>
      </c>
      <c r="C4311">
        <v>66</v>
      </c>
      <c r="D4311">
        <v>95</v>
      </c>
      <c r="E4311">
        <v>8</v>
      </c>
      <c r="F4311">
        <v>399</v>
      </c>
      <c r="G4311" t="s">
        <v>3470</v>
      </c>
      <c r="H4311">
        <v>529</v>
      </c>
      <c r="I4311">
        <v>17580</v>
      </c>
      <c r="J4311" t="s">
        <v>1473</v>
      </c>
      <c r="K4311" t="s">
        <v>1432</v>
      </c>
      <c r="L4311" t="s">
        <v>18215</v>
      </c>
      <c r="M4311">
        <v>1268</v>
      </c>
      <c r="N4311">
        <v>2749</v>
      </c>
      <c r="O4311" t="s">
        <v>2047</v>
      </c>
      <c r="P4311">
        <v>3</v>
      </c>
      <c r="Q4311" t="s">
        <v>18216</v>
      </c>
      <c r="R4311" t="s">
        <v>18217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18218</v>
      </c>
      <c r="C4312">
        <v>46</v>
      </c>
      <c r="D4312">
        <v>97</v>
      </c>
      <c r="E4312">
        <v>97</v>
      </c>
      <c r="F4312">
        <v>163</v>
      </c>
      <c r="G4312" t="s">
        <v>18219</v>
      </c>
      <c r="H4312">
        <v>787</v>
      </c>
      <c r="J4312" t="s">
        <v>18220</v>
      </c>
      <c r="K4312" t="s">
        <v>9587</v>
      </c>
      <c r="L4312" t="s">
        <v>18221</v>
      </c>
      <c r="M4312">
        <v>10182</v>
      </c>
      <c r="N4312">
        <v>1362</v>
      </c>
      <c r="O4312" t="s">
        <v>18222</v>
      </c>
      <c r="P4312">
        <v>1</v>
      </c>
      <c r="Q4312" t="s">
        <v>18223</v>
      </c>
      <c r="R4312" t="s">
        <v>18224</v>
      </c>
      <c r="S4312">
        <v>130</v>
      </c>
      <c r="T4312" t="s">
        <v>37</v>
      </c>
      <c r="U4312" t="s">
        <v>38</v>
      </c>
      <c r="V4312" t="s">
        <v>350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18225</v>
      </c>
      <c r="C4313">
        <v>34</v>
      </c>
      <c r="D4313">
        <v>92</v>
      </c>
      <c r="E4313">
        <v>11</v>
      </c>
      <c r="F4313">
        <v>1000</v>
      </c>
      <c r="G4313" t="s">
        <v>154</v>
      </c>
      <c r="H4313">
        <v>26000</v>
      </c>
      <c r="I4313">
        <v>12667</v>
      </c>
      <c r="J4313" t="s">
        <v>151</v>
      </c>
      <c r="K4313" t="s">
        <v>224</v>
      </c>
      <c r="L4313" t="s">
        <v>18226</v>
      </c>
      <c r="M4313">
        <v>19336</v>
      </c>
      <c r="N4313">
        <v>39518</v>
      </c>
      <c r="O4313" t="s">
        <v>4497</v>
      </c>
      <c r="P4313">
        <v>2</v>
      </c>
      <c r="Q4313" t="s">
        <v>18227</v>
      </c>
      <c r="R4313" t="s">
        <v>18228</v>
      </c>
      <c r="S4313">
        <v>90</v>
      </c>
      <c r="T4313" t="s">
        <v>37</v>
      </c>
      <c r="U4313" t="s">
        <v>56</v>
      </c>
      <c r="V4313" t="s">
        <v>350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18229</v>
      </c>
      <c r="C4314">
        <v>78</v>
      </c>
      <c r="D4314">
        <v>96</v>
      </c>
      <c r="E4314">
        <v>38</v>
      </c>
      <c r="F4314">
        <v>85</v>
      </c>
      <c r="G4314" t="s">
        <v>7670</v>
      </c>
      <c r="H4314">
        <v>363</v>
      </c>
      <c r="I4314">
        <v>198407</v>
      </c>
      <c r="J4314" t="s">
        <v>1473</v>
      </c>
      <c r="K4314" t="s">
        <v>10302</v>
      </c>
      <c r="L4314" t="s">
        <v>18230</v>
      </c>
      <c r="M4314">
        <v>10282</v>
      </c>
      <c r="N4314">
        <v>774</v>
      </c>
      <c r="O4314" t="s">
        <v>18231</v>
      </c>
      <c r="P4314">
        <v>1</v>
      </c>
      <c r="Q4314" t="s">
        <v>18232</v>
      </c>
      <c r="R4314" t="s">
        <v>18233</v>
      </c>
      <c r="S4314">
        <v>78</v>
      </c>
      <c r="T4314" t="s">
        <v>37</v>
      </c>
      <c r="U4314" t="s">
        <v>38</v>
      </c>
      <c r="V4314" t="s">
        <v>350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7620</v>
      </c>
      <c r="C4315">
        <v>52</v>
      </c>
      <c r="D4315">
        <v>85</v>
      </c>
      <c r="E4315">
        <v>54</v>
      </c>
      <c r="F4315">
        <v>455</v>
      </c>
      <c r="G4315" t="s">
        <v>1395</v>
      </c>
      <c r="H4315">
        <v>985</v>
      </c>
      <c r="I4315">
        <v>13973532</v>
      </c>
      <c r="J4315" t="s">
        <v>541</v>
      </c>
      <c r="K4315" t="s">
        <v>6839</v>
      </c>
      <c r="L4315" t="s">
        <v>7621</v>
      </c>
      <c r="M4315">
        <v>11211</v>
      </c>
      <c r="N4315">
        <v>3065</v>
      </c>
      <c r="O4315" t="s">
        <v>2314</v>
      </c>
      <c r="P4315">
        <v>1</v>
      </c>
      <c r="Q4315" t="s">
        <v>7622</v>
      </c>
      <c r="R4315" t="s">
        <v>7623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18234</v>
      </c>
      <c r="C4316">
        <v>29</v>
      </c>
      <c r="D4316">
        <v>87</v>
      </c>
      <c r="E4316">
        <v>0</v>
      </c>
      <c r="F4316">
        <v>94</v>
      </c>
      <c r="G4316" t="s">
        <v>18235</v>
      </c>
      <c r="H4316">
        <v>160</v>
      </c>
      <c r="J4316" t="s">
        <v>15315</v>
      </c>
      <c r="K4316" t="s">
        <v>18236</v>
      </c>
      <c r="L4316" t="s">
        <v>18237</v>
      </c>
      <c r="M4316">
        <v>13279</v>
      </c>
      <c r="N4316">
        <v>776</v>
      </c>
      <c r="O4316" t="s">
        <v>18238</v>
      </c>
      <c r="P4316">
        <v>0</v>
      </c>
      <c r="Q4316" t="s">
        <v>18239</v>
      </c>
      <c r="R4316" t="s">
        <v>18240</v>
      </c>
      <c r="S4316">
        <v>59</v>
      </c>
      <c r="T4316" t="s">
        <v>37</v>
      </c>
      <c r="U4316" t="s">
        <v>38</v>
      </c>
      <c r="V4316" t="s">
        <v>2616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10534</v>
      </c>
      <c r="C4317">
        <v>161</v>
      </c>
      <c r="D4317">
        <v>91</v>
      </c>
      <c r="E4317">
        <v>43</v>
      </c>
      <c r="F4317">
        <v>418</v>
      </c>
      <c r="G4317" t="s">
        <v>1567</v>
      </c>
      <c r="H4317">
        <v>13000</v>
      </c>
      <c r="I4317">
        <v>5824</v>
      </c>
      <c r="J4317" t="s">
        <v>3330</v>
      </c>
      <c r="K4317" t="s">
        <v>279</v>
      </c>
      <c r="L4317" t="s">
        <v>18241</v>
      </c>
      <c r="M4317">
        <v>57811</v>
      </c>
      <c r="N4317">
        <v>14561</v>
      </c>
      <c r="O4317" t="s">
        <v>18242</v>
      </c>
      <c r="P4317">
        <v>1</v>
      </c>
      <c r="Q4317" t="s">
        <v>18243</v>
      </c>
      <c r="R4317" t="s">
        <v>18244</v>
      </c>
      <c r="S4317">
        <v>357</v>
      </c>
      <c r="T4317" t="s">
        <v>37</v>
      </c>
      <c r="U4317" t="s">
        <v>56</v>
      </c>
      <c r="V4317" t="s">
        <v>350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3934</v>
      </c>
      <c r="C4318">
        <v>18</v>
      </c>
      <c r="D4318">
        <v>99</v>
      </c>
      <c r="E4318">
        <v>308</v>
      </c>
      <c r="F4318">
        <v>395</v>
      </c>
      <c r="G4318" t="s">
        <v>13807</v>
      </c>
      <c r="H4318">
        <v>638</v>
      </c>
      <c r="I4318">
        <v>2843</v>
      </c>
      <c r="J4318" t="s">
        <v>8199</v>
      </c>
      <c r="K4318" t="s">
        <v>1409</v>
      </c>
      <c r="L4318" t="s">
        <v>18245</v>
      </c>
      <c r="M4318">
        <v>2895</v>
      </c>
      <c r="N4318">
        <v>2341</v>
      </c>
      <c r="O4318" t="s">
        <v>18246</v>
      </c>
      <c r="P4318">
        <v>2</v>
      </c>
      <c r="Q4318" t="s">
        <v>18247</v>
      </c>
      <c r="R4318" t="s">
        <v>18248</v>
      </c>
      <c r="S4318">
        <v>24</v>
      </c>
      <c r="T4318" t="s">
        <v>37</v>
      </c>
      <c r="U4318" t="s">
        <v>38</v>
      </c>
      <c r="V4318" t="s">
        <v>350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18249</v>
      </c>
      <c r="C4319">
        <v>107</v>
      </c>
      <c r="D4319">
        <v>88</v>
      </c>
      <c r="E4319">
        <v>6</v>
      </c>
      <c r="F4319">
        <v>161</v>
      </c>
      <c r="G4319" t="s">
        <v>762</v>
      </c>
      <c r="H4319">
        <v>513</v>
      </c>
      <c r="J4319" t="s">
        <v>18250</v>
      </c>
      <c r="K4319" t="s">
        <v>14308</v>
      </c>
      <c r="L4319" t="s">
        <v>18251</v>
      </c>
      <c r="M4319">
        <v>17296</v>
      </c>
      <c r="N4319">
        <v>1593</v>
      </c>
      <c r="O4319" t="s">
        <v>18252</v>
      </c>
      <c r="P4319">
        <v>3</v>
      </c>
      <c r="Q4319" t="s">
        <v>18253</v>
      </c>
      <c r="R4319" t="s">
        <v>18254</v>
      </c>
      <c r="S4319">
        <v>91</v>
      </c>
      <c r="T4319" t="s">
        <v>37</v>
      </c>
      <c r="U4319" t="s">
        <v>56</v>
      </c>
      <c r="V4319" t="s">
        <v>350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18255</v>
      </c>
      <c r="C4320">
        <v>30</v>
      </c>
      <c r="D4320">
        <v>119</v>
      </c>
      <c r="E4320">
        <v>5</v>
      </c>
      <c r="F4320">
        <v>12</v>
      </c>
      <c r="G4320" t="s">
        <v>18256</v>
      </c>
      <c r="H4320">
        <v>29</v>
      </c>
      <c r="I4320">
        <v>4958</v>
      </c>
      <c r="J4320" t="s">
        <v>12926</v>
      </c>
      <c r="K4320" t="s">
        <v>17204</v>
      </c>
      <c r="L4320" t="s">
        <v>18257</v>
      </c>
      <c r="M4320">
        <v>9689</v>
      </c>
      <c r="N4320">
        <v>86</v>
      </c>
      <c r="O4320" t="s">
        <v>18258</v>
      </c>
      <c r="P4320">
        <v>2</v>
      </c>
      <c r="Q4320" t="s">
        <v>18259</v>
      </c>
      <c r="R4320" t="s">
        <v>18260</v>
      </c>
      <c r="S4320">
        <v>23</v>
      </c>
      <c r="T4320" t="s">
        <v>37</v>
      </c>
      <c r="U4320" t="s">
        <v>5930</v>
      </c>
      <c r="V4320" t="s">
        <v>350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18261</v>
      </c>
      <c r="C4321">
        <v>24</v>
      </c>
      <c r="D4321">
        <v>99</v>
      </c>
      <c r="E4321">
        <v>0</v>
      </c>
      <c r="F4321">
        <v>268</v>
      </c>
      <c r="G4321" t="s">
        <v>4001</v>
      </c>
      <c r="H4321">
        <v>766</v>
      </c>
      <c r="J4321" t="s">
        <v>1018</v>
      </c>
      <c r="K4321" t="s">
        <v>519</v>
      </c>
      <c r="L4321" t="s">
        <v>18262</v>
      </c>
      <c r="M4321">
        <v>2588</v>
      </c>
      <c r="N4321">
        <v>1650</v>
      </c>
      <c r="O4321" t="s">
        <v>1615</v>
      </c>
      <c r="P4321">
        <v>1</v>
      </c>
      <c r="Q4321" t="s">
        <v>18263</v>
      </c>
      <c r="R4321" t="s">
        <v>18264</v>
      </c>
      <c r="S4321">
        <v>41</v>
      </c>
      <c r="T4321" t="s">
        <v>37</v>
      </c>
      <c r="U4321" t="s">
        <v>56</v>
      </c>
      <c r="V4321" t="s">
        <v>350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18265</v>
      </c>
      <c r="C4322">
        <v>116</v>
      </c>
      <c r="D4322">
        <v>92</v>
      </c>
      <c r="E4322">
        <v>6</v>
      </c>
      <c r="F4322">
        <v>103</v>
      </c>
      <c r="G4322" t="s">
        <v>18266</v>
      </c>
      <c r="H4322">
        <v>253</v>
      </c>
      <c r="J4322" t="s">
        <v>4189</v>
      </c>
      <c r="K4322" t="s">
        <v>9823</v>
      </c>
      <c r="L4322" t="s">
        <v>18267</v>
      </c>
      <c r="M4322">
        <v>40380</v>
      </c>
      <c r="N4322">
        <v>762</v>
      </c>
      <c r="O4322" t="s">
        <v>18268</v>
      </c>
      <c r="P4322">
        <v>0</v>
      </c>
      <c r="Q4322" t="s">
        <v>18269</v>
      </c>
      <c r="R4322" t="s">
        <v>18270</v>
      </c>
      <c r="S4322">
        <v>235</v>
      </c>
      <c r="T4322" t="s">
        <v>37</v>
      </c>
      <c r="U4322" t="s">
        <v>182</v>
      </c>
      <c r="V4322" t="s">
        <v>2616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18271</v>
      </c>
      <c r="C4323">
        <v>98</v>
      </c>
      <c r="D4323">
        <v>86</v>
      </c>
      <c r="E4323">
        <v>5</v>
      </c>
      <c r="F4323">
        <v>47</v>
      </c>
      <c r="G4323" t="s">
        <v>18272</v>
      </c>
      <c r="H4323">
        <v>121</v>
      </c>
      <c r="J4323" t="s">
        <v>5365</v>
      </c>
      <c r="K4323" t="s">
        <v>18273</v>
      </c>
      <c r="L4323" t="s">
        <v>18274</v>
      </c>
      <c r="M4323">
        <v>6585</v>
      </c>
      <c r="N4323">
        <v>322</v>
      </c>
      <c r="O4323" t="s">
        <v>18275</v>
      </c>
      <c r="P4323">
        <v>0</v>
      </c>
      <c r="Q4323" t="s">
        <v>18276</v>
      </c>
      <c r="R4323" t="s">
        <v>18277</v>
      </c>
      <c r="S4323">
        <v>53</v>
      </c>
      <c r="T4323" t="s">
        <v>37</v>
      </c>
      <c r="U4323" t="s">
        <v>5773</v>
      </c>
      <c r="V4323" t="s">
        <v>350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18278</v>
      </c>
      <c r="C4324">
        <v>25</v>
      </c>
      <c r="D4324">
        <v>83</v>
      </c>
      <c r="E4324">
        <v>0</v>
      </c>
      <c r="F4324">
        <v>107</v>
      </c>
      <c r="G4324" t="s">
        <v>18279</v>
      </c>
      <c r="H4324">
        <v>413</v>
      </c>
      <c r="J4324" t="s">
        <v>1112</v>
      </c>
      <c r="K4324" t="s">
        <v>18280</v>
      </c>
      <c r="L4324" t="s">
        <v>18281</v>
      </c>
      <c r="M4324">
        <v>9280</v>
      </c>
      <c r="N4324">
        <v>1149</v>
      </c>
      <c r="O4324" t="s">
        <v>8569</v>
      </c>
      <c r="P4324">
        <v>0</v>
      </c>
      <c r="Q4324" t="s">
        <v>18282</v>
      </c>
      <c r="R4324" t="s">
        <v>18283</v>
      </c>
      <c r="S4324">
        <v>64</v>
      </c>
      <c r="T4324" t="s">
        <v>37</v>
      </c>
      <c r="U4324" t="s">
        <v>38</v>
      </c>
      <c r="V4324" t="s">
        <v>350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18284</v>
      </c>
      <c r="D4325">
        <v>81</v>
      </c>
      <c r="E4325">
        <v>0</v>
      </c>
      <c r="F4325">
        <v>8</v>
      </c>
      <c r="G4325" t="s">
        <v>18285</v>
      </c>
      <c r="H4325">
        <v>674</v>
      </c>
      <c r="J4325" t="s">
        <v>65</v>
      </c>
      <c r="K4325" t="s">
        <v>18286</v>
      </c>
      <c r="L4325" t="s">
        <v>18287</v>
      </c>
      <c r="M4325">
        <v>7</v>
      </c>
      <c r="N4325">
        <v>712</v>
      </c>
      <c r="O4325" t="s">
        <v>18288</v>
      </c>
      <c r="P4325">
        <v>0</v>
      </c>
      <c r="R4325" t="s">
        <v>18289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1789</v>
      </c>
      <c r="C4326">
        <v>40</v>
      </c>
      <c r="D4326">
        <v>82</v>
      </c>
      <c r="E4326">
        <v>11000</v>
      </c>
      <c r="F4326">
        <v>167</v>
      </c>
      <c r="G4326" t="s">
        <v>18290</v>
      </c>
      <c r="H4326">
        <v>11000</v>
      </c>
      <c r="J4326" t="s">
        <v>809</v>
      </c>
      <c r="K4326" t="s">
        <v>1789</v>
      </c>
      <c r="L4326" t="s">
        <v>18291</v>
      </c>
      <c r="M4326">
        <v>27646</v>
      </c>
      <c r="N4326">
        <v>11700</v>
      </c>
      <c r="O4326" t="s">
        <v>16031</v>
      </c>
      <c r="P4326">
        <v>3</v>
      </c>
      <c r="Q4326" t="s">
        <v>18292</v>
      </c>
      <c r="R4326" t="s">
        <v>18293</v>
      </c>
      <c r="S4326">
        <v>105</v>
      </c>
      <c r="T4326" t="s">
        <v>37</v>
      </c>
      <c r="U4326" t="s">
        <v>38</v>
      </c>
      <c r="V4326" t="s">
        <v>11890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18294</v>
      </c>
      <c r="C4327">
        <v>20</v>
      </c>
      <c r="D4327">
        <v>102</v>
      </c>
      <c r="E4327">
        <v>0</v>
      </c>
      <c r="F4327">
        <v>46</v>
      </c>
      <c r="G4327" t="s">
        <v>11105</v>
      </c>
      <c r="H4327">
        <v>473</v>
      </c>
      <c r="I4327">
        <v>13220</v>
      </c>
      <c r="J4327" t="s">
        <v>8199</v>
      </c>
      <c r="K4327" t="s">
        <v>18295</v>
      </c>
      <c r="L4327" t="s">
        <v>18296</v>
      </c>
      <c r="M4327">
        <v>289</v>
      </c>
      <c r="N4327">
        <v>892</v>
      </c>
      <c r="O4327" t="s">
        <v>18297</v>
      </c>
      <c r="P4327">
        <v>0</v>
      </c>
      <c r="R4327" t="s">
        <v>18298</v>
      </c>
      <c r="S4327">
        <v>9</v>
      </c>
      <c r="T4327" t="s">
        <v>37</v>
      </c>
      <c r="U4327" t="s">
        <v>38</v>
      </c>
      <c r="V4327" t="s">
        <v>2616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18299</v>
      </c>
      <c r="C4328">
        <v>8</v>
      </c>
      <c r="D4328">
        <v>90</v>
      </c>
      <c r="E4328">
        <v>5</v>
      </c>
      <c r="F4328">
        <v>372</v>
      </c>
      <c r="G4328" t="s">
        <v>18300</v>
      </c>
      <c r="H4328">
        <v>601</v>
      </c>
      <c r="J4328" t="s">
        <v>282</v>
      </c>
      <c r="K4328" t="s">
        <v>7427</v>
      </c>
      <c r="L4328" t="s">
        <v>18301</v>
      </c>
      <c r="M4328">
        <v>355</v>
      </c>
      <c r="N4328">
        <v>2395</v>
      </c>
      <c r="O4328" t="s">
        <v>18302</v>
      </c>
      <c r="P4328">
        <v>1</v>
      </c>
      <c r="Q4328" t="s">
        <v>14723</v>
      </c>
      <c r="R4328" t="s">
        <v>18303</v>
      </c>
      <c r="S4328">
        <v>6</v>
      </c>
      <c r="T4328" t="s">
        <v>37</v>
      </c>
      <c r="U4328" t="s">
        <v>38</v>
      </c>
      <c r="V4328" t="s">
        <v>350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3143</v>
      </c>
      <c r="H4329">
        <v>685</v>
      </c>
      <c r="J4329" t="s">
        <v>1188</v>
      </c>
      <c r="K4329" t="s">
        <v>4493</v>
      </c>
      <c r="L4329" t="s">
        <v>18304</v>
      </c>
      <c r="M4329">
        <v>7646</v>
      </c>
      <c r="N4329">
        <v>1884</v>
      </c>
      <c r="O4329" t="s">
        <v>9505</v>
      </c>
      <c r="P4329">
        <v>5</v>
      </c>
      <c r="Q4329" t="s">
        <v>18305</v>
      </c>
      <c r="R4329" t="s">
        <v>18306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424</v>
      </c>
      <c r="B4330" t="s">
        <v>18307</v>
      </c>
      <c r="C4330">
        <v>90</v>
      </c>
      <c r="D4330">
        <v>92</v>
      </c>
      <c r="E4330">
        <v>0</v>
      </c>
      <c r="F4330">
        <v>18</v>
      </c>
      <c r="G4330" t="s">
        <v>18308</v>
      </c>
      <c r="H4330">
        <v>1000</v>
      </c>
      <c r="I4330">
        <v>7927</v>
      </c>
      <c r="J4330" t="s">
        <v>18309</v>
      </c>
      <c r="K4330" t="s">
        <v>18310</v>
      </c>
      <c r="L4330" t="s">
        <v>18311</v>
      </c>
      <c r="M4330">
        <v>19236</v>
      </c>
      <c r="N4330">
        <v>1055</v>
      </c>
      <c r="O4330" t="s">
        <v>18312</v>
      </c>
      <c r="P4330">
        <v>1</v>
      </c>
      <c r="Q4330" t="s">
        <v>18313</v>
      </c>
      <c r="R4330" t="s">
        <v>18314</v>
      </c>
      <c r="S4330">
        <v>175</v>
      </c>
      <c r="T4330" t="s">
        <v>37</v>
      </c>
      <c r="U4330" t="s">
        <v>38</v>
      </c>
      <c r="V4330" t="s">
        <v>2616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18315</v>
      </c>
      <c r="C4331">
        <v>21</v>
      </c>
      <c r="D4331">
        <v>88</v>
      </c>
      <c r="E4331">
        <v>0</v>
      </c>
      <c r="F4331">
        <v>332</v>
      </c>
      <c r="G4331" t="s">
        <v>6949</v>
      </c>
      <c r="H4331">
        <v>633</v>
      </c>
      <c r="J4331" t="s">
        <v>3330</v>
      </c>
      <c r="K4331" t="s">
        <v>2738</v>
      </c>
      <c r="L4331" t="s">
        <v>18316</v>
      </c>
      <c r="M4331">
        <v>2701</v>
      </c>
      <c r="N4331">
        <v>2620</v>
      </c>
      <c r="O4331" t="s">
        <v>7051</v>
      </c>
      <c r="P4331">
        <v>0</v>
      </c>
      <c r="Q4331" t="s">
        <v>18317</v>
      </c>
      <c r="R4331" t="s">
        <v>18318</v>
      </c>
      <c r="S4331">
        <v>31</v>
      </c>
      <c r="T4331" t="s">
        <v>37</v>
      </c>
      <c r="U4331" t="s">
        <v>38</v>
      </c>
      <c r="V4331" t="s">
        <v>350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15218</v>
      </c>
      <c r="C4332">
        <v>12</v>
      </c>
      <c r="D4332">
        <v>97</v>
      </c>
      <c r="E4332">
        <v>10</v>
      </c>
      <c r="F4332">
        <v>171</v>
      </c>
      <c r="G4332" t="s">
        <v>83</v>
      </c>
      <c r="H4332">
        <v>15000</v>
      </c>
      <c r="J4332" t="s">
        <v>937</v>
      </c>
      <c r="K4332" t="s">
        <v>246</v>
      </c>
      <c r="L4332" t="s">
        <v>18319</v>
      </c>
      <c r="M4332">
        <v>5182</v>
      </c>
      <c r="N4332">
        <v>15740</v>
      </c>
      <c r="O4332" t="s">
        <v>18320</v>
      </c>
      <c r="P4332">
        <v>3</v>
      </c>
      <c r="Q4332" t="s">
        <v>18321</v>
      </c>
      <c r="R4332" t="s">
        <v>18322</v>
      </c>
      <c r="S4332">
        <v>67</v>
      </c>
      <c r="T4332" t="s">
        <v>37</v>
      </c>
      <c r="U4332" t="s">
        <v>38</v>
      </c>
      <c r="V4332" t="s">
        <v>350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16078</v>
      </c>
      <c r="C4333">
        <v>33</v>
      </c>
      <c r="D4333">
        <v>96</v>
      </c>
      <c r="E4333">
        <v>68</v>
      </c>
      <c r="F4333">
        <v>722</v>
      </c>
      <c r="G4333" t="s">
        <v>1849</v>
      </c>
      <c r="H4333">
        <v>2000</v>
      </c>
      <c r="J4333" t="s">
        <v>6979</v>
      </c>
      <c r="K4333" t="s">
        <v>3517</v>
      </c>
      <c r="L4333" t="s">
        <v>18323</v>
      </c>
      <c r="M4333">
        <v>5732</v>
      </c>
      <c r="N4333">
        <v>3683</v>
      </c>
      <c r="O4333" t="s">
        <v>2509</v>
      </c>
      <c r="P4333">
        <v>6</v>
      </c>
      <c r="Q4333" t="s">
        <v>18324</v>
      </c>
      <c r="R4333" t="s">
        <v>18325</v>
      </c>
      <c r="S4333">
        <v>26</v>
      </c>
      <c r="T4333" t="s">
        <v>37</v>
      </c>
      <c r="U4333" t="s">
        <v>38</v>
      </c>
      <c r="V4333" t="s">
        <v>350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18326</v>
      </c>
      <c r="C4334">
        <v>9</v>
      </c>
      <c r="D4334">
        <v>87</v>
      </c>
      <c r="E4334">
        <v>8</v>
      </c>
      <c r="F4334">
        <v>424</v>
      </c>
      <c r="G4334" t="s">
        <v>598</v>
      </c>
      <c r="H4334">
        <v>34000</v>
      </c>
      <c r="J4334" t="s">
        <v>809</v>
      </c>
      <c r="K4334" t="s">
        <v>18327</v>
      </c>
      <c r="L4334" t="s">
        <v>18328</v>
      </c>
      <c r="M4334">
        <v>4204</v>
      </c>
      <c r="N4334">
        <v>35796</v>
      </c>
      <c r="O4334" t="s">
        <v>7041</v>
      </c>
      <c r="P4334">
        <v>3</v>
      </c>
      <c r="Q4334" t="s">
        <v>18329</v>
      </c>
      <c r="R4334" t="s">
        <v>18330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424</v>
      </c>
      <c r="B4335" t="s">
        <v>18331</v>
      </c>
      <c r="C4335">
        <v>94</v>
      </c>
      <c r="D4335">
        <v>106</v>
      </c>
      <c r="E4335">
        <v>5</v>
      </c>
      <c r="F4335">
        <v>356</v>
      </c>
      <c r="G4335" t="s">
        <v>16315</v>
      </c>
      <c r="H4335">
        <v>416</v>
      </c>
      <c r="I4335">
        <v>2436</v>
      </c>
      <c r="J4335" t="s">
        <v>18332</v>
      </c>
      <c r="K4335" t="s">
        <v>18333</v>
      </c>
      <c r="L4335" t="s">
        <v>18334</v>
      </c>
      <c r="M4335">
        <v>344</v>
      </c>
      <c r="N4335">
        <v>1611</v>
      </c>
      <c r="O4335" t="s">
        <v>18335</v>
      </c>
      <c r="P4335">
        <v>2</v>
      </c>
      <c r="Q4335" t="s">
        <v>18336</v>
      </c>
      <c r="R4335" t="s">
        <v>18337</v>
      </c>
      <c r="S4335">
        <v>19</v>
      </c>
      <c r="T4335" t="s">
        <v>37</v>
      </c>
      <c r="U4335" t="s">
        <v>38</v>
      </c>
      <c r="V4335" t="s">
        <v>2616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18338</v>
      </c>
      <c r="C4336">
        <v>41</v>
      </c>
      <c r="D4336">
        <v>107</v>
      </c>
      <c r="E4336">
        <v>17</v>
      </c>
      <c r="F4336">
        <v>322</v>
      </c>
      <c r="G4336" t="s">
        <v>1062</v>
      </c>
      <c r="H4336">
        <v>594</v>
      </c>
      <c r="I4336">
        <v>4556</v>
      </c>
      <c r="J4336" t="s">
        <v>1188</v>
      </c>
      <c r="K4336" t="s">
        <v>2511</v>
      </c>
      <c r="L4336" t="s">
        <v>18339</v>
      </c>
      <c r="M4336">
        <v>4478</v>
      </c>
      <c r="N4336">
        <v>2020</v>
      </c>
      <c r="O4336" t="s">
        <v>11955</v>
      </c>
      <c r="P4336">
        <v>1</v>
      </c>
      <c r="Q4336" t="s">
        <v>18340</v>
      </c>
      <c r="R4336" t="s">
        <v>18341</v>
      </c>
      <c r="S4336">
        <v>23</v>
      </c>
      <c r="T4336" t="s">
        <v>37</v>
      </c>
      <c r="U4336" t="s">
        <v>38</v>
      </c>
      <c r="V4336" t="s">
        <v>350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18342</v>
      </c>
      <c r="C4337">
        <v>38</v>
      </c>
      <c r="D4337">
        <v>80</v>
      </c>
      <c r="E4337">
        <v>2</v>
      </c>
      <c r="F4337">
        <v>51</v>
      </c>
      <c r="G4337" t="s">
        <v>18343</v>
      </c>
      <c r="H4337">
        <v>16000</v>
      </c>
      <c r="J4337" t="s">
        <v>2889</v>
      </c>
      <c r="K4337" t="s">
        <v>141</v>
      </c>
      <c r="L4337" t="s">
        <v>18344</v>
      </c>
      <c r="M4337">
        <v>952</v>
      </c>
      <c r="N4337">
        <v>16110</v>
      </c>
      <c r="O4337" t="s">
        <v>18345</v>
      </c>
      <c r="P4337">
        <v>0</v>
      </c>
      <c r="Q4337" t="s">
        <v>18346</v>
      </c>
      <c r="R4337" t="s">
        <v>18347</v>
      </c>
      <c r="S4337">
        <v>36</v>
      </c>
      <c r="T4337" t="s">
        <v>6517</v>
      </c>
      <c r="U4337" t="s">
        <v>6925</v>
      </c>
      <c r="V4337" t="s">
        <v>13838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15218</v>
      </c>
      <c r="C4338">
        <v>12</v>
      </c>
      <c r="D4338">
        <v>91</v>
      </c>
      <c r="E4338">
        <v>10</v>
      </c>
      <c r="F4338">
        <v>293</v>
      </c>
      <c r="G4338" t="s">
        <v>4146</v>
      </c>
      <c r="H4338">
        <v>924</v>
      </c>
      <c r="J4338" t="s">
        <v>1188</v>
      </c>
      <c r="K4338" t="s">
        <v>18348</v>
      </c>
      <c r="L4338" t="s">
        <v>18349</v>
      </c>
      <c r="M4338">
        <v>3605</v>
      </c>
      <c r="N4338">
        <v>2654</v>
      </c>
      <c r="O4338" t="s">
        <v>18350</v>
      </c>
      <c r="P4338">
        <v>3</v>
      </c>
      <c r="Q4338" t="s">
        <v>18351</v>
      </c>
      <c r="R4338" t="s">
        <v>18352</v>
      </c>
      <c r="S4338">
        <v>20</v>
      </c>
      <c r="T4338" t="s">
        <v>37</v>
      </c>
      <c r="U4338" t="s">
        <v>38</v>
      </c>
      <c r="V4338" t="s">
        <v>350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2649</v>
      </c>
      <c r="C4339">
        <v>25</v>
      </c>
      <c r="D4339">
        <v>99</v>
      </c>
      <c r="E4339">
        <v>44</v>
      </c>
      <c r="F4339">
        <v>137</v>
      </c>
      <c r="G4339" t="s">
        <v>18353</v>
      </c>
      <c r="H4339">
        <v>907</v>
      </c>
      <c r="J4339" t="s">
        <v>3712</v>
      </c>
      <c r="K4339" t="s">
        <v>18354</v>
      </c>
      <c r="L4339" t="s">
        <v>18355</v>
      </c>
      <c r="M4339">
        <v>6804</v>
      </c>
      <c r="N4339">
        <v>1807</v>
      </c>
      <c r="O4339" t="s">
        <v>18356</v>
      </c>
      <c r="P4339">
        <v>0</v>
      </c>
      <c r="Q4339" t="s">
        <v>18357</v>
      </c>
      <c r="R4339" t="s">
        <v>18358</v>
      </c>
      <c r="S4339">
        <v>72</v>
      </c>
      <c r="T4339" t="s">
        <v>37</v>
      </c>
      <c r="U4339" t="s">
        <v>38</v>
      </c>
      <c r="V4339" t="s">
        <v>3822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1610</v>
      </c>
      <c r="C4340">
        <v>27</v>
      </c>
      <c r="D4340">
        <v>102</v>
      </c>
      <c r="E4340">
        <v>909</v>
      </c>
      <c r="F4340">
        <v>119</v>
      </c>
      <c r="G4340" t="s">
        <v>18359</v>
      </c>
      <c r="H4340">
        <v>909</v>
      </c>
      <c r="J4340" t="s">
        <v>65</v>
      </c>
      <c r="K4340" t="s">
        <v>1610</v>
      </c>
      <c r="L4340" t="s">
        <v>18360</v>
      </c>
      <c r="M4340">
        <v>2242</v>
      </c>
      <c r="N4340">
        <v>1674</v>
      </c>
      <c r="O4340" t="s">
        <v>18361</v>
      </c>
      <c r="P4340">
        <v>0</v>
      </c>
      <c r="Q4340" t="s">
        <v>18362</v>
      </c>
      <c r="R4340" t="s">
        <v>18363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18364</v>
      </c>
      <c r="C4341">
        <v>2</v>
      </c>
      <c r="D4341">
        <v>108</v>
      </c>
      <c r="E4341">
        <v>531</v>
      </c>
      <c r="F4341">
        <v>894</v>
      </c>
      <c r="G4341" t="s">
        <v>9109</v>
      </c>
      <c r="H4341">
        <v>10000</v>
      </c>
      <c r="J4341" t="s">
        <v>18365</v>
      </c>
      <c r="K4341" t="s">
        <v>8665</v>
      </c>
      <c r="L4341" t="s">
        <v>18366</v>
      </c>
      <c r="M4341">
        <v>583</v>
      </c>
      <c r="N4341">
        <v>15707</v>
      </c>
      <c r="O4341" t="s">
        <v>191</v>
      </c>
      <c r="P4341">
        <v>1</v>
      </c>
      <c r="Q4341" t="s">
        <v>18367</v>
      </c>
      <c r="R4341" t="s">
        <v>18368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18369</v>
      </c>
      <c r="C4342">
        <v>23</v>
      </c>
      <c r="D4342">
        <v>88</v>
      </c>
      <c r="E4342">
        <v>6</v>
      </c>
      <c r="F4342">
        <v>233</v>
      </c>
      <c r="G4342" t="s">
        <v>18370</v>
      </c>
      <c r="H4342">
        <v>680</v>
      </c>
      <c r="J4342" t="s">
        <v>5365</v>
      </c>
      <c r="K4342" t="s">
        <v>18371</v>
      </c>
      <c r="L4342" t="s">
        <v>18372</v>
      </c>
      <c r="M4342">
        <v>2348</v>
      </c>
      <c r="N4342">
        <v>1425</v>
      </c>
      <c r="O4342" t="s">
        <v>18373</v>
      </c>
      <c r="P4342">
        <v>0</v>
      </c>
      <c r="Q4342" t="s">
        <v>18374</v>
      </c>
      <c r="R4342" t="s">
        <v>18375</v>
      </c>
      <c r="S4342">
        <v>25</v>
      </c>
      <c r="T4342" t="s">
        <v>37</v>
      </c>
      <c r="U4342" t="s">
        <v>38</v>
      </c>
      <c r="V4342" t="s">
        <v>350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18376</v>
      </c>
      <c r="C4343">
        <v>32</v>
      </c>
      <c r="D4343">
        <v>89</v>
      </c>
      <c r="E4343">
        <v>20000</v>
      </c>
      <c r="F4343">
        <v>618</v>
      </c>
      <c r="G4343" t="s">
        <v>6800</v>
      </c>
      <c r="H4343">
        <v>2000</v>
      </c>
      <c r="J4343" t="s">
        <v>3918</v>
      </c>
      <c r="K4343" t="s">
        <v>2157</v>
      </c>
      <c r="L4343" t="s">
        <v>18377</v>
      </c>
      <c r="M4343">
        <v>1040</v>
      </c>
      <c r="N4343">
        <v>4968</v>
      </c>
      <c r="O4343" t="s">
        <v>845</v>
      </c>
      <c r="P4343">
        <v>1</v>
      </c>
      <c r="R4343" t="s">
        <v>18378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18379</v>
      </c>
      <c r="C4344">
        <v>18</v>
      </c>
      <c r="D4344">
        <v>92</v>
      </c>
      <c r="E4344">
        <v>3</v>
      </c>
      <c r="F4344">
        <v>412</v>
      </c>
      <c r="G4344" t="s">
        <v>18380</v>
      </c>
      <c r="H4344">
        <v>11000</v>
      </c>
      <c r="J4344" t="s">
        <v>8199</v>
      </c>
      <c r="K4344" t="s">
        <v>18381</v>
      </c>
      <c r="L4344" t="s">
        <v>18382</v>
      </c>
      <c r="M4344">
        <v>838</v>
      </c>
      <c r="N4344">
        <v>13583</v>
      </c>
      <c r="O4344" t="s">
        <v>18383</v>
      </c>
      <c r="P4344">
        <v>0</v>
      </c>
      <c r="Q4344" t="s">
        <v>18384</v>
      </c>
      <c r="R4344" t="s">
        <v>18385</v>
      </c>
      <c r="S4344">
        <v>17</v>
      </c>
      <c r="T4344" t="s">
        <v>37</v>
      </c>
      <c r="U4344" t="s">
        <v>38</v>
      </c>
      <c r="V4344" t="s">
        <v>2616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424</v>
      </c>
      <c r="B4345" t="s">
        <v>18386</v>
      </c>
      <c r="C4345">
        <v>45</v>
      </c>
      <c r="D4345">
        <v>99</v>
      </c>
      <c r="E4345">
        <v>28</v>
      </c>
      <c r="F4345">
        <v>223</v>
      </c>
      <c r="G4345" t="s">
        <v>3794</v>
      </c>
      <c r="H4345">
        <v>18000</v>
      </c>
      <c r="I4345">
        <v>4600000</v>
      </c>
      <c r="J4345" t="s">
        <v>937</v>
      </c>
      <c r="K4345" t="s">
        <v>353</v>
      </c>
      <c r="L4345" t="s">
        <v>18387</v>
      </c>
      <c r="M4345">
        <v>11763</v>
      </c>
      <c r="N4345">
        <v>19649</v>
      </c>
      <c r="O4345" t="s">
        <v>4385</v>
      </c>
      <c r="P4345">
        <v>2</v>
      </c>
      <c r="Q4345" t="s">
        <v>18388</v>
      </c>
      <c r="R4345" t="s">
        <v>18389</v>
      </c>
      <c r="S4345">
        <v>111</v>
      </c>
      <c r="T4345" t="s">
        <v>37</v>
      </c>
      <c r="U4345" t="s">
        <v>38</v>
      </c>
      <c r="V4345" t="s">
        <v>350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11563</v>
      </c>
      <c r="C4346">
        <v>60</v>
      </c>
      <c r="D4346">
        <v>103</v>
      </c>
      <c r="E4346">
        <v>35</v>
      </c>
      <c r="F4346">
        <v>482</v>
      </c>
      <c r="G4346" t="s">
        <v>1186</v>
      </c>
      <c r="H4346">
        <v>548</v>
      </c>
      <c r="I4346">
        <v>1420578</v>
      </c>
      <c r="J4346" t="s">
        <v>3110</v>
      </c>
      <c r="K4346" t="s">
        <v>1400</v>
      </c>
      <c r="L4346" t="s">
        <v>18390</v>
      </c>
      <c r="M4346">
        <v>4894</v>
      </c>
      <c r="N4346">
        <v>2389</v>
      </c>
      <c r="O4346" t="s">
        <v>3377</v>
      </c>
      <c r="P4346">
        <v>0</v>
      </c>
      <c r="Q4346" t="s">
        <v>18391</v>
      </c>
      <c r="R4346" t="s">
        <v>18392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15072</v>
      </c>
      <c r="C4347">
        <v>23</v>
      </c>
      <c r="D4347">
        <v>90</v>
      </c>
      <c r="E4347">
        <v>58</v>
      </c>
      <c r="F4347">
        <v>164</v>
      </c>
      <c r="G4347" t="s">
        <v>18393</v>
      </c>
      <c r="H4347">
        <v>405</v>
      </c>
      <c r="J4347" t="s">
        <v>59</v>
      </c>
      <c r="K4347" t="s">
        <v>18394</v>
      </c>
      <c r="L4347" t="s">
        <v>18395</v>
      </c>
      <c r="M4347">
        <v>2032</v>
      </c>
      <c r="N4347">
        <v>1204</v>
      </c>
      <c r="O4347" t="s">
        <v>18396</v>
      </c>
      <c r="P4347">
        <v>2</v>
      </c>
      <c r="Q4347" t="s">
        <v>18397</v>
      </c>
      <c r="R4347" t="s">
        <v>18398</v>
      </c>
      <c r="S4347">
        <v>15</v>
      </c>
      <c r="T4347" t="s">
        <v>37</v>
      </c>
      <c r="U4347" t="s">
        <v>38</v>
      </c>
      <c r="V4347" t="s">
        <v>350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9871</v>
      </c>
      <c r="C4348">
        <v>363</v>
      </c>
      <c r="D4348">
        <v>95</v>
      </c>
      <c r="E4348">
        <v>89</v>
      </c>
      <c r="F4348">
        <v>263</v>
      </c>
      <c r="G4348" t="s">
        <v>1578</v>
      </c>
      <c r="H4348">
        <v>16000</v>
      </c>
      <c r="I4348">
        <v>1028658</v>
      </c>
      <c r="J4348" t="s">
        <v>933</v>
      </c>
      <c r="K4348" t="s">
        <v>214</v>
      </c>
      <c r="L4348" t="s">
        <v>18399</v>
      </c>
      <c r="M4348">
        <v>118684</v>
      </c>
      <c r="N4348">
        <v>17471</v>
      </c>
      <c r="O4348" t="s">
        <v>18400</v>
      </c>
      <c r="P4348">
        <v>0</v>
      </c>
      <c r="Q4348" t="s">
        <v>18401</v>
      </c>
      <c r="R4348" t="s">
        <v>18402</v>
      </c>
      <c r="S4348">
        <v>447</v>
      </c>
      <c r="T4348" t="s">
        <v>37</v>
      </c>
      <c r="U4348" t="s">
        <v>1534</v>
      </c>
      <c r="V4348" t="s">
        <v>350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18403</v>
      </c>
      <c r="C4349">
        <v>249</v>
      </c>
      <c r="D4349">
        <v>97</v>
      </c>
      <c r="E4349">
        <v>0</v>
      </c>
      <c r="F4349">
        <v>594</v>
      </c>
      <c r="G4349" t="s">
        <v>1088</v>
      </c>
      <c r="H4349">
        <v>920</v>
      </c>
      <c r="I4349">
        <v>466702</v>
      </c>
      <c r="J4349" t="s">
        <v>715</v>
      </c>
      <c r="K4349" t="s">
        <v>2832</v>
      </c>
      <c r="L4349" t="s">
        <v>18404</v>
      </c>
      <c r="M4349">
        <v>65877</v>
      </c>
      <c r="N4349">
        <v>3275</v>
      </c>
      <c r="O4349" t="s">
        <v>2511</v>
      </c>
      <c r="P4349">
        <v>1</v>
      </c>
      <c r="Q4349" t="s">
        <v>18405</v>
      </c>
      <c r="R4349" t="s">
        <v>18406</v>
      </c>
      <c r="S4349">
        <v>100</v>
      </c>
      <c r="T4349" t="s">
        <v>37</v>
      </c>
      <c r="U4349" t="s">
        <v>56</v>
      </c>
      <c r="V4349" t="s">
        <v>350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18407</v>
      </c>
      <c r="C4350">
        <v>68</v>
      </c>
      <c r="D4350">
        <v>108</v>
      </c>
      <c r="E4350">
        <v>63</v>
      </c>
      <c r="F4350">
        <v>5</v>
      </c>
      <c r="G4350" t="s">
        <v>18408</v>
      </c>
      <c r="H4350">
        <v>161</v>
      </c>
      <c r="J4350" t="s">
        <v>18409</v>
      </c>
      <c r="K4350" t="s">
        <v>8900</v>
      </c>
      <c r="L4350" t="s">
        <v>18410</v>
      </c>
      <c r="M4350">
        <v>6678</v>
      </c>
      <c r="N4350">
        <v>176</v>
      </c>
      <c r="O4350" t="s">
        <v>18411</v>
      </c>
      <c r="P4350">
        <v>0</v>
      </c>
      <c r="R4350" t="s">
        <v>18412</v>
      </c>
      <c r="S4350">
        <v>42</v>
      </c>
      <c r="T4350" t="s">
        <v>13736</v>
      </c>
      <c r="U4350" t="s">
        <v>18413</v>
      </c>
      <c r="V4350" t="s">
        <v>2616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18414</v>
      </c>
      <c r="C4351">
        <v>14</v>
      </c>
      <c r="D4351">
        <v>95</v>
      </c>
      <c r="E4351">
        <v>0</v>
      </c>
      <c r="F4351">
        <v>164</v>
      </c>
      <c r="G4351" t="s">
        <v>18415</v>
      </c>
      <c r="H4351">
        <v>533</v>
      </c>
      <c r="I4351">
        <v>18435</v>
      </c>
      <c r="J4351" t="s">
        <v>1473</v>
      </c>
      <c r="K4351" t="s">
        <v>18416</v>
      </c>
      <c r="L4351" t="s">
        <v>18417</v>
      </c>
      <c r="M4351">
        <v>1010</v>
      </c>
      <c r="N4351">
        <v>1082</v>
      </c>
      <c r="O4351" t="s">
        <v>3766</v>
      </c>
      <c r="P4351">
        <v>5</v>
      </c>
      <c r="Q4351" t="s">
        <v>18418</v>
      </c>
      <c r="R4351" t="s">
        <v>18419</v>
      </c>
      <c r="S4351">
        <v>15</v>
      </c>
      <c r="T4351" t="s">
        <v>726</v>
      </c>
      <c r="U4351" t="s">
        <v>727</v>
      </c>
      <c r="V4351" t="s">
        <v>3399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6203</v>
      </c>
      <c r="C4352">
        <v>359</v>
      </c>
      <c r="D4352">
        <v>100</v>
      </c>
      <c r="E4352">
        <v>108</v>
      </c>
      <c r="F4352">
        <v>534</v>
      </c>
      <c r="G4352" t="s">
        <v>161</v>
      </c>
      <c r="H4352">
        <v>17000</v>
      </c>
      <c r="I4352">
        <v>35266619</v>
      </c>
      <c r="J4352" t="s">
        <v>2837</v>
      </c>
      <c r="K4352" t="s">
        <v>295</v>
      </c>
      <c r="L4352" t="s">
        <v>6204</v>
      </c>
      <c r="M4352">
        <v>108248</v>
      </c>
      <c r="N4352">
        <v>20051</v>
      </c>
      <c r="O4352" t="s">
        <v>5721</v>
      </c>
      <c r="P4352">
        <v>1</v>
      </c>
      <c r="Q4352" t="s">
        <v>6205</v>
      </c>
      <c r="R4352" t="s">
        <v>6206</v>
      </c>
      <c r="S4352">
        <v>371</v>
      </c>
      <c r="T4352" t="s">
        <v>37</v>
      </c>
      <c r="U4352" t="s">
        <v>38</v>
      </c>
      <c r="V4352" t="s">
        <v>350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18420</v>
      </c>
      <c r="C4353">
        <v>15</v>
      </c>
      <c r="D4353">
        <v>160</v>
      </c>
      <c r="E4353">
        <v>168</v>
      </c>
      <c r="F4353">
        <v>71</v>
      </c>
      <c r="G4353" t="s">
        <v>18420</v>
      </c>
      <c r="H4353">
        <v>733</v>
      </c>
      <c r="I4353">
        <v>95236</v>
      </c>
      <c r="J4353" t="s">
        <v>16043</v>
      </c>
      <c r="K4353" t="s">
        <v>1200</v>
      </c>
      <c r="L4353" t="s">
        <v>18421</v>
      </c>
      <c r="M4353">
        <v>5018</v>
      </c>
      <c r="N4353">
        <v>1182</v>
      </c>
      <c r="O4353" t="s">
        <v>18422</v>
      </c>
      <c r="P4353">
        <v>3</v>
      </c>
      <c r="R4353" t="s">
        <v>18423</v>
      </c>
      <c r="S4353">
        <v>38</v>
      </c>
      <c r="T4353" t="s">
        <v>3397</v>
      </c>
      <c r="U4353" t="s">
        <v>3398</v>
      </c>
      <c r="V4353" t="s">
        <v>2616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4094</v>
      </c>
      <c r="C4354">
        <v>256</v>
      </c>
      <c r="D4354">
        <v>101</v>
      </c>
      <c r="E4354">
        <v>0</v>
      </c>
      <c r="F4354">
        <v>574</v>
      </c>
      <c r="G4354" t="s">
        <v>5115</v>
      </c>
      <c r="H4354">
        <v>40000</v>
      </c>
      <c r="I4354">
        <v>26505000</v>
      </c>
      <c r="J4354" t="s">
        <v>4189</v>
      </c>
      <c r="K4354" t="s">
        <v>43</v>
      </c>
      <c r="L4354" t="s">
        <v>5116</v>
      </c>
      <c r="M4354">
        <v>149293</v>
      </c>
      <c r="N4354">
        <v>42918</v>
      </c>
      <c r="O4354" t="s">
        <v>5117</v>
      </c>
      <c r="P4354">
        <v>1</v>
      </c>
      <c r="Q4354" t="s">
        <v>5118</v>
      </c>
      <c r="R4354" t="s">
        <v>5119</v>
      </c>
      <c r="S4354">
        <v>668</v>
      </c>
      <c r="T4354" t="s">
        <v>37</v>
      </c>
      <c r="U4354" t="s">
        <v>38</v>
      </c>
      <c r="V4354" t="s">
        <v>5120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10593</v>
      </c>
      <c r="C4355">
        <v>194</v>
      </c>
      <c r="D4355">
        <v>90</v>
      </c>
      <c r="E4355">
        <v>120</v>
      </c>
      <c r="F4355">
        <v>0</v>
      </c>
      <c r="G4355" t="s">
        <v>18424</v>
      </c>
      <c r="H4355">
        <v>41</v>
      </c>
      <c r="I4355">
        <v>2957978</v>
      </c>
      <c r="J4355" t="s">
        <v>18425</v>
      </c>
      <c r="K4355" t="s">
        <v>18426</v>
      </c>
      <c r="L4355" t="s">
        <v>18427</v>
      </c>
      <c r="M4355">
        <v>40481</v>
      </c>
      <c r="N4355">
        <v>68</v>
      </c>
      <c r="O4355" t="s">
        <v>18428</v>
      </c>
      <c r="P4355">
        <v>0</v>
      </c>
      <c r="Q4355" t="s">
        <v>18429</v>
      </c>
      <c r="R4355" t="s">
        <v>18430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18431</v>
      </c>
      <c r="D4356">
        <v>86</v>
      </c>
      <c r="E4356">
        <v>0</v>
      </c>
      <c r="F4356">
        <v>3</v>
      </c>
      <c r="G4356" t="s">
        <v>18432</v>
      </c>
      <c r="H4356">
        <v>42</v>
      </c>
      <c r="J4356" t="s">
        <v>1473</v>
      </c>
      <c r="K4356" t="s">
        <v>18433</v>
      </c>
      <c r="L4356" t="s">
        <v>18434</v>
      </c>
      <c r="M4356">
        <v>333</v>
      </c>
      <c r="N4356">
        <v>90</v>
      </c>
      <c r="O4356" t="s">
        <v>18435</v>
      </c>
      <c r="P4356">
        <v>5</v>
      </c>
      <c r="Q4356" t="s">
        <v>18436</v>
      </c>
      <c r="R4356" t="s">
        <v>18437</v>
      </c>
      <c r="S4356">
        <v>6</v>
      </c>
      <c r="T4356" t="s">
        <v>37</v>
      </c>
      <c r="U4356" t="s">
        <v>128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18438</v>
      </c>
      <c r="C4357">
        <v>10</v>
      </c>
      <c r="D4357">
        <v>89</v>
      </c>
      <c r="E4357">
        <v>47</v>
      </c>
      <c r="F4357">
        <v>585</v>
      </c>
      <c r="G4357" t="s">
        <v>18439</v>
      </c>
      <c r="H4357">
        <v>628</v>
      </c>
      <c r="I4357">
        <v>444044</v>
      </c>
      <c r="J4357" t="s">
        <v>1473</v>
      </c>
      <c r="K4357" t="s">
        <v>5222</v>
      </c>
      <c r="L4357" t="s">
        <v>18440</v>
      </c>
      <c r="M4357">
        <v>744</v>
      </c>
      <c r="N4357">
        <v>4249</v>
      </c>
      <c r="O4357" t="s">
        <v>3013</v>
      </c>
      <c r="P4357">
        <v>6</v>
      </c>
      <c r="Q4357" t="s">
        <v>18441</v>
      </c>
      <c r="R4357" t="s">
        <v>18442</v>
      </c>
      <c r="S4357">
        <v>19</v>
      </c>
      <c r="T4357" t="s">
        <v>37</v>
      </c>
      <c r="U4357" t="s">
        <v>38</v>
      </c>
      <c r="V4357" t="s">
        <v>350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18443</v>
      </c>
      <c r="C4358">
        <v>311</v>
      </c>
      <c r="D4358">
        <v>87</v>
      </c>
      <c r="E4358">
        <v>13</v>
      </c>
      <c r="F4358">
        <v>308</v>
      </c>
      <c r="G4358" t="s">
        <v>16291</v>
      </c>
      <c r="H4358">
        <v>463</v>
      </c>
      <c r="I4358">
        <v>40990055</v>
      </c>
      <c r="J4358" t="s">
        <v>2170</v>
      </c>
      <c r="K4358" t="s">
        <v>16951</v>
      </c>
      <c r="L4358" t="s">
        <v>18444</v>
      </c>
      <c r="M4358">
        <v>41509</v>
      </c>
      <c r="N4358">
        <v>1958</v>
      </c>
      <c r="O4358" t="s">
        <v>18445</v>
      </c>
      <c r="P4358">
        <v>0</v>
      </c>
      <c r="Q4358" t="s">
        <v>18446</v>
      </c>
      <c r="R4358" t="s">
        <v>18447</v>
      </c>
      <c r="S4358">
        <v>300</v>
      </c>
      <c r="T4358" t="s">
        <v>37</v>
      </c>
      <c r="U4358" t="s">
        <v>727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4048</v>
      </c>
      <c r="C4359">
        <v>205</v>
      </c>
      <c r="D4359">
        <v>98</v>
      </c>
      <c r="E4359">
        <v>456</v>
      </c>
      <c r="F4359">
        <v>231</v>
      </c>
      <c r="G4359" t="s">
        <v>2470</v>
      </c>
      <c r="H4359">
        <v>1000</v>
      </c>
      <c r="I4359">
        <v>1445366</v>
      </c>
      <c r="J4359" t="s">
        <v>2082</v>
      </c>
      <c r="K4359" t="s">
        <v>142</v>
      </c>
      <c r="L4359" t="s">
        <v>18448</v>
      </c>
      <c r="M4359">
        <v>29019</v>
      </c>
      <c r="N4359">
        <v>2032</v>
      </c>
      <c r="O4359" t="s">
        <v>8294</v>
      </c>
      <c r="P4359">
        <v>1</v>
      </c>
      <c r="Q4359" t="s">
        <v>18449</v>
      </c>
      <c r="R4359" t="s">
        <v>18450</v>
      </c>
      <c r="S4359">
        <v>75</v>
      </c>
      <c r="T4359" t="s">
        <v>37</v>
      </c>
      <c r="U4359" t="s">
        <v>56</v>
      </c>
      <c r="V4359" t="s">
        <v>350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424</v>
      </c>
      <c r="B4360" t="s">
        <v>18012</v>
      </c>
      <c r="C4360">
        <v>94</v>
      </c>
      <c r="D4360">
        <v>125</v>
      </c>
      <c r="E4360">
        <v>603</v>
      </c>
      <c r="F4360">
        <v>114</v>
      </c>
      <c r="G4360" t="s">
        <v>10311</v>
      </c>
      <c r="H4360">
        <v>10000</v>
      </c>
      <c r="J4360" t="s">
        <v>1473</v>
      </c>
      <c r="K4360" t="s">
        <v>98</v>
      </c>
      <c r="L4360" t="s">
        <v>18451</v>
      </c>
      <c r="M4360">
        <v>78454</v>
      </c>
      <c r="N4360">
        <v>10570</v>
      </c>
      <c r="O4360" t="s">
        <v>18452</v>
      </c>
      <c r="P4360">
        <v>0</v>
      </c>
      <c r="Q4360" t="s">
        <v>18453</v>
      </c>
      <c r="R4360" t="s">
        <v>18454</v>
      </c>
      <c r="S4360">
        <v>233</v>
      </c>
      <c r="T4360" t="s">
        <v>37</v>
      </c>
      <c r="U4360" t="s">
        <v>38</v>
      </c>
      <c r="V4360" t="s">
        <v>84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424</v>
      </c>
      <c r="B4361" t="s">
        <v>1584</v>
      </c>
      <c r="C4361">
        <v>192</v>
      </c>
      <c r="D4361">
        <v>95</v>
      </c>
      <c r="E4361">
        <v>0</v>
      </c>
      <c r="F4361">
        <v>277</v>
      </c>
      <c r="G4361" t="s">
        <v>16589</v>
      </c>
      <c r="H4361">
        <v>654</v>
      </c>
      <c r="J4361" t="s">
        <v>809</v>
      </c>
      <c r="K4361" t="s">
        <v>10763</v>
      </c>
      <c r="L4361" t="s">
        <v>18455</v>
      </c>
      <c r="M4361">
        <v>342585</v>
      </c>
      <c r="N4361">
        <v>1991</v>
      </c>
      <c r="O4361" t="s">
        <v>16601</v>
      </c>
      <c r="P4361">
        <v>0</v>
      </c>
      <c r="Q4361" t="s">
        <v>18456</v>
      </c>
      <c r="R4361" t="s">
        <v>18457</v>
      </c>
      <c r="S4361">
        <v>839</v>
      </c>
      <c r="T4361" t="s">
        <v>37</v>
      </c>
      <c r="U4361" t="s">
        <v>38</v>
      </c>
      <c r="V4361" t="s">
        <v>84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18458</v>
      </c>
      <c r="C4362">
        <v>85</v>
      </c>
      <c r="D4362">
        <v>118</v>
      </c>
      <c r="E4362">
        <v>12</v>
      </c>
      <c r="F4362">
        <v>67</v>
      </c>
      <c r="G4362" t="s">
        <v>18459</v>
      </c>
      <c r="H4362">
        <v>201</v>
      </c>
      <c r="I4362">
        <v>5709616</v>
      </c>
      <c r="J4362" t="s">
        <v>151</v>
      </c>
      <c r="K4362" t="s">
        <v>113</v>
      </c>
      <c r="L4362" t="s">
        <v>18460</v>
      </c>
      <c r="M4362">
        <v>11088</v>
      </c>
      <c r="N4362">
        <v>546</v>
      </c>
      <c r="O4362" t="s">
        <v>1299</v>
      </c>
      <c r="P4362">
        <v>0</v>
      </c>
      <c r="Q4362" t="s">
        <v>18461</v>
      </c>
      <c r="R4362" t="s">
        <v>18462</v>
      </c>
      <c r="S4362">
        <v>110</v>
      </c>
      <c r="T4362" t="s">
        <v>1265</v>
      </c>
      <c r="U4362" t="s">
        <v>1303</v>
      </c>
      <c r="V4362" t="s">
        <v>350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18463</v>
      </c>
      <c r="C4363">
        <v>663</v>
      </c>
      <c r="D4363">
        <v>93</v>
      </c>
      <c r="E4363">
        <v>188</v>
      </c>
      <c r="F4363">
        <v>168</v>
      </c>
      <c r="G4363" t="s">
        <v>18464</v>
      </c>
      <c r="H4363">
        <v>2000</v>
      </c>
      <c r="I4363">
        <v>12784397</v>
      </c>
      <c r="J4363" t="s">
        <v>3110</v>
      </c>
      <c r="K4363" t="s">
        <v>1588</v>
      </c>
      <c r="L4363" t="s">
        <v>18465</v>
      </c>
      <c r="M4363">
        <v>70336</v>
      </c>
      <c r="N4363">
        <v>2658</v>
      </c>
      <c r="O4363" t="s">
        <v>18466</v>
      </c>
      <c r="P4363">
        <v>0</v>
      </c>
      <c r="Q4363" t="s">
        <v>18467</v>
      </c>
      <c r="R4363" t="s">
        <v>18468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18469</v>
      </c>
      <c r="C4364">
        <v>62</v>
      </c>
      <c r="D4364">
        <v>96</v>
      </c>
      <c r="E4364">
        <v>88</v>
      </c>
      <c r="F4364">
        <v>196</v>
      </c>
      <c r="G4364" t="s">
        <v>18335</v>
      </c>
      <c r="H4364">
        <v>595</v>
      </c>
      <c r="J4364" t="s">
        <v>380</v>
      </c>
      <c r="K4364" t="s">
        <v>3901</v>
      </c>
      <c r="L4364" t="s">
        <v>18470</v>
      </c>
      <c r="M4364">
        <v>22764</v>
      </c>
      <c r="N4364">
        <v>1432</v>
      </c>
      <c r="O4364" t="s">
        <v>18471</v>
      </c>
      <c r="P4364">
        <v>4</v>
      </c>
      <c r="Q4364" t="s">
        <v>18472</v>
      </c>
      <c r="R4364" t="s">
        <v>18473</v>
      </c>
      <c r="S4364">
        <v>91</v>
      </c>
      <c r="T4364" t="s">
        <v>37</v>
      </c>
      <c r="U4364" t="s">
        <v>38</v>
      </c>
      <c r="V4364" t="s">
        <v>188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18474</v>
      </c>
      <c r="C4365">
        <v>39</v>
      </c>
      <c r="D4365">
        <v>109</v>
      </c>
      <c r="E4365">
        <v>9</v>
      </c>
      <c r="F4365">
        <v>280</v>
      </c>
      <c r="G4365" t="s">
        <v>3292</v>
      </c>
      <c r="H4365">
        <v>767</v>
      </c>
      <c r="I4365">
        <v>3050934</v>
      </c>
      <c r="J4365" t="s">
        <v>3985</v>
      </c>
      <c r="K4365" t="s">
        <v>4232</v>
      </c>
      <c r="L4365" t="s">
        <v>18475</v>
      </c>
      <c r="M4365">
        <v>2794</v>
      </c>
      <c r="N4365">
        <v>2187</v>
      </c>
      <c r="O4365" t="s">
        <v>11297</v>
      </c>
      <c r="P4365">
        <v>1</v>
      </c>
      <c r="Q4365" t="s">
        <v>18476</v>
      </c>
      <c r="R4365" t="s">
        <v>18477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18478</v>
      </c>
      <c r="C4366">
        <v>68</v>
      </c>
      <c r="D4366">
        <v>109</v>
      </c>
      <c r="E4366">
        <v>0</v>
      </c>
      <c r="F4366">
        <v>186</v>
      </c>
      <c r="G4366" t="s">
        <v>12008</v>
      </c>
      <c r="H4366">
        <v>553</v>
      </c>
      <c r="I4366">
        <v>841206</v>
      </c>
      <c r="J4366" t="s">
        <v>1473</v>
      </c>
      <c r="K4366" t="s">
        <v>80</v>
      </c>
      <c r="L4366" t="s">
        <v>18479</v>
      </c>
      <c r="M4366">
        <v>2603</v>
      </c>
      <c r="N4366">
        <v>1439</v>
      </c>
      <c r="O4366" t="s">
        <v>2391</v>
      </c>
      <c r="P4366">
        <v>0</v>
      </c>
      <c r="Q4366" t="s">
        <v>18480</v>
      </c>
      <c r="R4366" t="s">
        <v>18481</v>
      </c>
      <c r="S4366">
        <v>34</v>
      </c>
      <c r="T4366" t="s">
        <v>37</v>
      </c>
      <c r="U4366" t="s">
        <v>38</v>
      </c>
      <c r="V4366" t="s">
        <v>350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18482</v>
      </c>
      <c r="C4367">
        <v>3</v>
      </c>
      <c r="D4367">
        <v>155</v>
      </c>
      <c r="E4367">
        <v>0</v>
      </c>
      <c r="F4367">
        <v>61</v>
      </c>
      <c r="G4367" t="s">
        <v>18483</v>
      </c>
      <c r="H4367">
        <v>141</v>
      </c>
      <c r="J4367" t="s">
        <v>816</v>
      </c>
      <c r="K4367" t="s">
        <v>18484</v>
      </c>
      <c r="L4367" t="s">
        <v>18485</v>
      </c>
      <c r="M4367">
        <v>563</v>
      </c>
      <c r="N4367">
        <v>349</v>
      </c>
      <c r="O4367" t="s">
        <v>18486</v>
      </c>
      <c r="P4367">
        <v>2</v>
      </c>
      <c r="R4367" t="s">
        <v>18487</v>
      </c>
      <c r="S4367">
        <v>6</v>
      </c>
      <c r="T4367" t="s">
        <v>18488</v>
      </c>
      <c r="U4367" t="s">
        <v>3398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12813</v>
      </c>
      <c r="C4368">
        <v>130</v>
      </c>
      <c r="D4368">
        <v>90</v>
      </c>
      <c r="E4368">
        <v>293</v>
      </c>
      <c r="F4368">
        <v>808</v>
      </c>
      <c r="G4368" t="s">
        <v>231</v>
      </c>
      <c r="H4368">
        <v>16000</v>
      </c>
      <c r="I4368">
        <v>638476</v>
      </c>
      <c r="J4368" t="s">
        <v>15320</v>
      </c>
      <c r="K4368" t="s">
        <v>858</v>
      </c>
      <c r="L4368" t="s">
        <v>18489</v>
      </c>
      <c r="M4368">
        <v>13223</v>
      </c>
      <c r="N4368">
        <v>32405</v>
      </c>
      <c r="O4368" t="s">
        <v>18490</v>
      </c>
      <c r="P4368">
        <v>1</v>
      </c>
      <c r="Q4368" t="s">
        <v>18491</v>
      </c>
      <c r="R4368" t="s">
        <v>18492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424</v>
      </c>
      <c r="B4369" t="s">
        <v>18493</v>
      </c>
      <c r="C4369">
        <v>13</v>
      </c>
      <c r="D4369">
        <v>93</v>
      </c>
      <c r="E4369">
        <v>0</v>
      </c>
      <c r="F4369">
        <v>482</v>
      </c>
      <c r="G4369" t="s">
        <v>1524</v>
      </c>
      <c r="H4369">
        <v>12000</v>
      </c>
      <c r="J4369" t="s">
        <v>5365</v>
      </c>
      <c r="K4369" t="s">
        <v>186</v>
      </c>
      <c r="L4369" t="s">
        <v>18494</v>
      </c>
      <c r="M4369">
        <v>1435</v>
      </c>
      <c r="N4369">
        <v>14620</v>
      </c>
      <c r="O4369" t="s">
        <v>3377</v>
      </c>
      <c r="P4369">
        <v>0</v>
      </c>
      <c r="Q4369" t="s">
        <v>18495</v>
      </c>
      <c r="R4369" t="s">
        <v>18496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18497</v>
      </c>
      <c r="C4370">
        <v>44</v>
      </c>
      <c r="D4370">
        <v>108</v>
      </c>
      <c r="E4370">
        <v>28</v>
      </c>
      <c r="F4370">
        <v>0</v>
      </c>
      <c r="G4370" t="s">
        <v>18498</v>
      </c>
      <c r="H4370">
        <v>0</v>
      </c>
      <c r="I4370">
        <v>505295</v>
      </c>
      <c r="J4370" t="s">
        <v>4829</v>
      </c>
      <c r="K4370" t="s">
        <v>18499</v>
      </c>
      <c r="L4370" t="s">
        <v>18500</v>
      </c>
      <c r="M4370">
        <v>1747</v>
      </c>
      <c r="N4370">
        <v>0</v>
      </c>
      <c r="O4370" t="s">
        <v>18501</v>
      </c>
      <c r="P4370">
        <v>0</v>
      </c>
      <c r="Q4370" t="s">
        <v>18502</v>
      </c>
      <c r="R4370" t="s">
        <v>18503</v>
      </c>
      <c r="S4370">
        <v>28</v>
      </c>
      <c r="T4370" t="s">
        <v>18504</v>
      </c>
      <c r="U4370" t="s">
        <v>243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17010</v>
      </c>
      <c r="C4371">
        <v>26</v>
      </c>
      <c r="D4371">
        <v>114</v>
      </c>
      <c r="E4371">
        <v>57</v>
      </c>
      <c r="F4371">
        <v>426</v>
      </c>
      <c r="G4371" t="s">
        <v>8222</v>
      </c>
      <c r="H4371">
        <v>16000</v>
      </c>
      <c r="J4371" t="s">
        <v>12797</v>
      </c>
      <c r="K4371" t="s">
        <v>1574</v>
      </c>
      <c r="L4371" t="s">
        <v>18505</v>
      </c>
      <c r="M4371">
        <v>25472</v>
      </c>
      <c r="N4371">
        <v>18263</v>
      </c>
      <c r="O4371" t="s">
        <v>18506</v>
      </c>
      <c r="P4371">
        <v>3</v>
      </c>
      <c r="Q4371" t="s">
        <v>18507</v>
      </c>
      <c r="R4371" t="s">
        <v>18508</v>
      </c>
      <c r="S4371">
        <v>109</v>
      </c>
      <c r="T4371" t="s">
        <v>37</v>
      </c>
      <c r="U4371" t="s">
        <v>38</v>
      </c>
      <c r="V4371" t="s">
        <v>13838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424</v>
      </c>
      <c r="B4372" t="s">
        <v>16683</v>
      </c>
      <c r="C4372">
        <v>27</v>
      </c>
      <c r="D4372">
        <v>87</v>
      </c>
      <c r="E4372">
        <v>174</v>
      </c>
      <c r="F4372">
        <v>114</v>
      </c>
      <c r="G4372" t="s">
        <v>18509</v>
      </c>
      <c r="H4372">
        <v>2000</v>
      </c>
      <c r="J4372" t="s">
        <v>18510</v>
      </c>
      <c r="K4372" t="s">
        <v>18511</v>
      </c>
      <c r="L4372" t="s">
        <v>18512</v>
      </c>
      <c r="M4372">
        <v>1756</v>
      </c>
      <c r="N4372">
        <v>2831</v>
      </c>
      <c r="O4372" t="s">
        <v>18452</v>
      </c>
      <c r="P4372">
        <v>0</v>
      </c>
      <c r="Q4372" t="s">
        <v>18513</v>
      </c>
      <c r="R4372" t="s">
        <v>18514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18515</v>
      </c>
      <c r="C4373">
        <v>53</v>
      </c>
      <c r="D4373">
        <v>113</v>
      </c>
      <c r="E4373">
        <v>15</v>
      </c>
      <c r="F4373">
        <v>491</v>
      </c>
      <c r="G4373" t="s">
        <v>1242</v>
      </c>
      <c r="H4373">
        <v>647</v>
      </c>
      <c r="J4373" t="s">
        <v>3330</v>
      </c>
      <c r="K4373" t="s">
        <v>12338</v>
      </c>
      <c r="L4373" t="s">
        <v>18516</v>
      </c>
      <c r="M4373">
        <v>6267</v>
      </c>
      <c r="N4373">
        <v>2439</v>
      </c>
      <c r="O4373" t="s">
        <v>5724</v>
      </c>
      <c r="P4373">
        <v>0</v>
      </c>
      <c r="Q4373" t="s">
        <v>18517</v>
      </c>
      <c r="R4373" t="s">
        <v>18518</v>
      </c>
      <c r="S4373">
        <v>103</v>
      </c>
      <c r="T4373" t="s">
        <v>37</v>
      </c>
      <c r="U4373" t="s">
        <v>38</v>
      </c>
      <c r="V4373" t="s">
        <v>350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18519</v>
      </c>
      <c r="D4374">
        <v>87</v>
      </c>
      <c r="E4374">
        <v>9</v>
      </c>
      <c r="F4374">
        <v>165</v>
      </c>
      <c r="G4374" t="s">
        <v>18520</v>
      </c>
      <c r="H4374">
        <v>467</v>
      </c>
      <c r="J4374" t="s">
        <v>10624</v>
      </c>
      <c r="K4374" t="s">
        <v>18521</v>
      </c>
      <c r="L4374" t="s">
        <v>18522</v>
      </c>
      <c r="M4374">
        <v>13</v>
      </c>
      <c r="N4374">
        <v>1270</v>
      </c>
      <c r="O4374" t="s">
        <v>18523</v>
      </c>
      <c r="P4374">
        <v>0</v>
      </c>
      <c r="R4374" t="s">
        <v>18524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18525</v>
      </c>
      <c r="C4375">
        <v>10</v>
      </c>
      <c r="D4375">
        <v>90</v>
      </c>
      <c r="E4375">
        <v>4</v>
      </c>
      <c r="F4375">
        <v>91</v>
      </c>
      <c r="G4375" t="s">
        <v>18526</v>
      </c>
      <c r="H4375">
        <v>433</v>
      </c>
      <c r="J4375" t="s">
        <v>380</v>
      </c>
      <c r="K4375" t="s">
        <v>503</v>
      </c>
      <c r="L4375" t="s">
        <v>18527</v>
      </c>
      <c r="M4375">
        <v>761</v>
      </c>
      <c r="N4375">
        <v>984</v>
      </c>
      <c r="O4375" t="s">
        <v>18528</v>
      </c>
      <c r="P4375">
        <v>0</v>
      </c>
      <c r="Q4375" t="s">
        <v>18529</v>
      </c>
      <c r="R4375" t="s">
        <v>18530</v>
      </c>
      <c r="S4375">
        <v>12</v>
      </c>
      <c r="T4375" t="s">
        <v>37</v>
      </c>
      <c r="U4375" t="s">
        <v>182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18531</v>
      </c>
      <c r="C4376">
        <v>4</v>
      </c>
      <c r="D4376">
        <v>111</v>
      </c>
      <c r="E4376">
        <v>21</v>
      </c>
      <c r="F4376">
        <v>685</v>
      </c>
      <c r="G4376" t="s">
        <v>7474</v>
      </c>
      <c r="H4376">
        <v>761</v>
      </c>
      <c r="J4376" t="s">
        <v>1188</v>
      </c>
      <c r="K4376" t="s">
        <v>18532</v>
      </c>
      <c r="L4376" t="s">
        <v>18533</v>
      </c>
      <c r="M4376">
        <v>686</v>
      </c>
      <c r="N4376">
        <v>4306</v>
      </c>
      <c r="O4376" t="s">
        <v>6881</v>
      </c>
      <c r="P4376">
        <v>13</v>
      </c>
      <c r="Q4376" t="s">
        <v>18534</v>
      </c>
      <c r="R4376" t="s">
        <v>18535</v>
      </c>
      <c r="S4376">
        <v>8</v>
      </c>
      <c r="T4376" t="s">
        <v>37</v>
      </c>
      <c r="U4376" t="s">
        <v>38</v>
      </c>
      <c r="V4376" t="s">
        <v>2616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424</v>
      </c>
      <c r="B4377" t="s">
        <v>899</v>
      </c>
      <c r="C4377">
        <v>181</v>
      </c>
      <c r="D4377">
        <v>81</v>
      </c>
      <c r="E4377">
        <v>670</v>
      </c>
      <c r="F4377">
        <v>34</v>
      </c>
      <c r="G4377" t="s">
        <v>18536</v>
      </c>
      <c r="H4377">
        <v>486</v>
      </c>
      <c r="I4377">
        <v>7267324</v>
      </c>
      <c r="J4377" t="s">
        <v>937</v>
      </c>
      <c r="K4377" t="s">
        <v>1362</v>
      </c>
      <c r="L4377" t="s">
        <v>18537</v>
      </c>
      <c r="M4377">
        <v>161471</v>
      </c>
      <c r="N4377">
        <v>623</v>
      </c>
      <c r="O4377" t="s">
        <v>18538</v>
      </c>
      <c r="P4377">
        <v>1</v>
      </c>
      <c r="Q4377" t="s">
        <v>18539</v>
      </c>
      <c r="R4377" t="s">
        <v>18540</v>
      </c>
      <c r="S4377">
        <v>709</v>
      </c>
      <c r="T4377" t="s">
        <v>6517</v>
      </c>
      <c r="U4377" t="s">
        <v>435</v>
      </c>
      <c r="V4377" t="s">
        <v>350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18541</v>
      </c>
      <c r="C4378">
        <v>114</v>
      </c>
      <c r="D4378">
        <v>93</v>
      </c>
      <c r="E4378">
        <v>75</v>
      </c>
      <c r="F4378">
        <v>446</v>
      </c>
      <c r="G4378" t="s">
        <v>18542</v>
      </c>
      <c r="H4378">
        <v>701</v>
      </c>
      <c r="I4378">
        <v>145540</v>
      </c>
      <c r="J4378" t="s">
        <v>9361</v>
      </c>
      <c r="K4378" t="s">
        <v>16060</v>
      </c>
      <c r="L4378" t="s">
        <v>18543</v>
      </c>
      <c r="M4378">
        <v>26773</v>
      </c>
      <c r="N4378">
        <v>2489</v>
      </c>
      <c r="O4378" t="s">
        <v>9172</v>
      </c>
      <c r="P4378">
        <v>1</v>
      </c>
      <c r="Q4378" t="s">
        <v>18544</v>
      </c>
      <c r="R4378" t="s">
        <v>18545</v>
      </c>
      <c r="S4378">
        <v>277</v>
      </c>
      <c r="T4378" t="s">
        <v>37</v>
      </c>
      <c r="U4378" t="s">
        <v>38</v>
      </c>
      <c r="V4378" t="s">
        <v>350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18546</v>
      </c>
      <c r="C4379">
        <v>11</v>
      </c>
      <c r="D4379">
        <v>90</v>
      </c>
      <c r="E4379">
        <v>15</v>
      </c>
      <c r="F4379">
        <v>120</v>
      </c>
      <c r="G4379" t="s">
        <v>18547</v>
      </c>
      <c r="H4379">
        <v>900</v>
      </c>
      <c r="J4379" t="s">
        <v>7139</v>
      </c>
      <c r="K4379" t="s">
        <v>5110</v>
      </c>
      <c r="L4379" t="s">
        <v>18548</v>
      </c>
      <c r="M4379">
        <v>840</v>
      </c>
      <c r="N4379">
        <v>1724</v>
      </c>
      <c r="O4379" t="s">
        <v>18549</v>
      </c>
      <c r="P4379">
        <v>3</v>
      </c>
      <c r="Q4379" t="s">
        <v>18550</v>
      </c>
      <c r="R4379" t="s">
        <v>18551</v>
      </c>
      <c r="S4379">
        <v>9</v>
      </c>
      <c r="T4379" t="s">
        <v>37</v>
      </c>
      <c r="U4379" t="s">
        <v>182</v>
      </c>
      <c r="V4379" t="s">
        <v>84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18552</v>
      </c>
      <c r="C4380">
        <v>1</v>
      </c>
      <c r="D4380">
        <v>112</v>
      </c>
      <c r="E4380">
        <v>0</v>
      </c>
      <c r="F4380">
        <v>11</v>
      </c>
      <c r="G4380" t="s">
        <v>18553</v>
      </c>
      <c r="H4380">
        <v>86</v>
      </c>
      <c r="J4380" t="s">
        <v>4189</v>
      </c>
      <c r="K4380" t="s">
        <v>18554</v>
      </c>
      <c r="L4380" t="s">
        <v>18555</v>
      </c>
      <c r="M4380">
        <v>28</v>
      </c>
      <c r="N4380">
        <v>139</v>
      </c>
      <c r="O4380" t="s">
        <v>18556</v>
      </c>
      <c r="P4380">
        <v>0</v>
      </c>
      <c r="Q4380" t="s">
        <v>18557</v>
      </c>
      <c r="R4380" t="s">
        <v>18558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7664</v>
      </c>
      <c r="C4381">
        <v>75</v>
      </c>
      <c r="D4381">
        <v>106</v>
      </c>
      <c r="E4381">
        <v>36</v>
      </c>
      <c r="F4381">
        <v>345</v>
      </c>
      <c r="G4381" t="s">
        <v>15344</v>
      </c>
      <c r="H4381">
        <v>953</v>
      </c>
      <c r="I4381">
        <v>12589108</v>
      </c>
      <c r="J4381" t="s">
        <v>4829</v>
      </c>
      <c r="K4381" t="s">
        <v>376</v>
      </c>
      <c r="L4381" t="s">
        <v>18559</v>
      </c>
      <c r="M4381">
        <v>5526</v>
      </c>
      <c r="N4381">
        <v>2198</v>
      </c>
      <c r="O4381" t="s">
        <v>11523</v>
      </c>
      <c r="P4381">
        <v>1</v>
      </c>
      <c r="Q4381" t="s">
        <v>18560</v>
      </c>
      <c r="R4381" t="s">
        <v>18561</v>
      </c>
      <c r="S4381">
        <v>58</v>
      </c>
      <c r="T4381" t="s">
        <v>1265</v>
      </c>
      <c r="U4381" t="s">
        <v>1303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18469</v>
      </c>
      <c r="C4382">
        <v>80</v>
      </c>
      <c r="D4382">
        <v>88</v>
      </c>
      <c r="E4382">
        <v>88</v>
      </c>
      <c r="F4382">
        <v>67</v>
      </c>
      <c r="G4382" t="s">
        <v>18562</v>
      </c>
      <c r="H4382">
        <v>595</v>
      </c>
      <c r="J4382" t="s">
        <v>380</v>
      </c>
      <c r="K4382" t="s">
        <v>3901</v>
      </c>
      <c r="L4382" t="s">
        <v>18563</v>
      </c>
      <c r="M4382">
        <v>23268</v>
      </c>
      <c r="N4382">
        <v>941</v>
      </c>
      <c r="O4382" t="s">
        <v>18564</v>
      </c>
      <c r="P4382">
        <v>0</v>
      </c>
      <c r="Q4382" t="s">
        <v>18565</v>
      </c>
      <c r="R4382" t="s">
        <v>18566</v>
      </c>
      <c r="S4382">
        <v>95</v>
      </c>
      <c r="T4382" t="s">
        <v>37</v>
      </c>
      <c r="U4382" t="s">
        <v>38</v>
      </c>
      <c r="V4382" t="s">
        <v>84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11295</v>
      </c>
      <c r="C4383">
        <v>179</v>
      </c>
      <c r="D4383">
        <v>138</v>
      </c>
      <c r="E4383">
        <v>143</v>
      </c>
      <c r="F4383">
        <v>783</v>
      </c>
      <c r="G4383" t="s">
        <v>2891</v>
      </c>
      <c r="H4383">
        <v>1000</v>
      </c>
      <c r="I4383">
        <v>35918429</v>
      </c>
      <c r="J4383" t="s">
        <v>937</v>
      </c>
      <c r="K4383" t="s">
        <v>107</v>
      </c>
      <c r="L4383" t="s">
        <v>18567</v>
      </c>
      <c r="M4383">
        <v>32415</v>
      </c>
      <c r="N4383">
        <v>3970</v>
      </c>
      <c r="O4383" t="s">
        <v>683</v>
      </c>
      <c r="P4383">
        <v>1</v>
      </c>
      <c r="Q4383" t="s">
        <v>18568</v>
      </c>
      <c r="R4383" t="s">
        <v>18569</v>
      </c>
      <c r="S4383">
        <v>510</v>
      </c>
      <c r="T4383" t="s">
        <v>37</v>
      </c>
      <c r="U4383" t="s">
        <v>38</v>
      </c>
      <c r="V4383" t="s">
        <v>350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18570</v>
      </c>
      <c r="C4384">
        <v>225</v>
      </c>
      <c r="D4384">
        <v>105</v>
      </c>
      <c r="E4384">
        <v>68</v>
      </c>
      <c r="F4384">
        <v>374</v>
      </c>
      <c r="G4384" t="s">
        <v>547</v>
      </c>
      <c r="H4384">
        <v>635</v>
      </c>
      <c r="I4384">
        <v>92401</v>
      </c>
      <c r="J4384" t="s">
        <v>3330</v>
      </c>
      <c r="K4384" t="s">
        <v>18571</v>
      </c>
      <c r="L4384" t="s">
        <v>18572</v>
      </c>
      <c r="M4384">
        <v>56402</v>
      </c>
      <c r="N4384">
        <v>2423</v>
      </c>
      <c r="O4384" t="s">
        <v>18573</v>
      </c>
      <c r="P4384">
        <v>0</v>
      </c>
      <c r="Q4384" t="s">
        <v>18574</v>
      </c>
      <c r="R4384" t="s">
        <v>18575</v>
      </c>
      <c r="S4384">
        <v>209</v>
      </c>
      <c r="T4384" t="s">
        <v>37</v>
      </c>
      <c r="U4384" t="s">
        <v>38</v>
      </c>
      <c r="V4384" t="s">
        <v>350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18576</v>
      </c>
      <c r="C4385">
        <v>77</v>
      </c>
      <c r="D4385">
        <v>98</v>
      </c>
      <c r="E4385">
        <v>3</v>
      </c>
      <c r="F4385">
        <v>327</v>
      </c>
      <c r="G4385" t="s">
        <v>5730</v>
      </c>
      <c r="H4385">
        <v>349</v>
      </c>
      <c r="I4385">
        <v>1943649</v>
      </c>
      <c r="J4385" t="s">
        <v>2048</v>
      </c>
      <c r="K4385" t="s">
        <v>18577</v>
      </c>
      <c r="L4385" t="s">
        <v>18578</v>
      </c>
      <c r="M4385">
        <v>8697</v>
      </c>
      <c r="N4385">
        <v>2095</v>
      </c>
      <c r="O4385" t="s">
        <v>1315</v>
      </c>
      <c r="P4385">
        <v>3</v>
      </c>
      <c r="Q4385" t="s">
        <v>18579</v>
      </c>
      <c r="R4385" t="s">
        <v>18580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17536</v>
      </c>
      <c r="C4386">
        <v>124</v>
      </c>
      <c r="D4386">
        <v>86</v>
      </c>
      <c r="E4386">
        <v>84</v>
      </c>
      <c r="F4386">
        <v>34</v>
      </c>
      <c r="G4386" t="s">
        <v>18581</v>
      </c>
      <c r="H4386">
        <v>680</v>
      </c>
      <c r="I4386">
        <v>992238</v>
      </c>
      <c r="J4386" t="s">
        <v>151</v>
      </c>
      <c r="K4386" t="s">
        <v>1088</v>
      </c>
      <c r="L4386" t="s">
        <v>18582</v>
      </c>
      <c r="M4386">
        <v>16349</v>
      </c>
      <c r="N4386">
        <v>763</v>
      </c>
      <c r="O4386" t="s">
        <v>18583</v>
      </c>
      <c r="P4386">
        <v>0</v>
      </c>
      <c r="Q4386" t="s">
        <v>18584</v>
      </c>
      <c r="R4386" t="s">
        <v>18585</v>
      </c>
      <c r="S4386">
        <v>103</v>
      </c>
      <c r="T4386" t="s">
        <v>37</v>
      </c>
      <c r="U4386" t="s">
        <v>56</v>
      </c>
      <c r="V4386" t="s">
        <v>350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18586</v>
      </c>
      <c r="C4387">
        <v>195</v>
      </c>
      <c r="D4387">
        <v>104</v>
      </c>
      <c r="E4387">
        <v>25</v>
      </c>
      <c r="F4387">
        <v>73</v>
      </c>
      <c r="G4387" t="s">
        <v>8973</v>
      </c>
      <c r="H4387">
        <v>638</v>
      </c>
      <c r="I4387">
        <v>4231500</v>
      </c>
      <c r="J4387" t="s">
        <v>151</v>
      </c>
      <c r="K4387" t="s">
        <v>18587</v>
      </c>
      <c r="L4387" t="s">
        <v>18588</v>
      </c>
      <c r="M4387">
        <v>30479</v>
      </c>
      <c r="N4387">
        <v>822</v>
      </c>
      <c r="O4387" t="s">
        <v>8096</v>
      </c>
      <c r="P4387">
        <v>2</v>
      </c>
      <c r="Q4387" t="s">
        <v>18589</v>
      </c>
      <c r="R4387" t="s">
        <v>18590</v>
      </c>
      <c r="S4387">
        <v>162</v>
      </c>
      <c r="T4387" t="s">
        <v>3397</v>
      </c>
      <c r="U4387" t="s">
        <v>3398</v>
      </c>
      <c r="V4387" t="s">
        <v>84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18591</v>
      </c>
      <c r="C4388">
        <v>76</v>
      </c>
      <c r="D4388">
        <v>100</v>
      </c>
      <c r="E4388">
        <v>87</v>
      </c>
      <c r="F4388">
        <v>420</v>
      </c>
      <c r="G4388" t="s">
        <v>1104</v>
      </c>
      <c r="H4388">
        <v>887</v>
      </c>
      <c r="I4388">
        <v>396035</v>
      </c>
      <c r="J4388" t="s">
        <v>151</v>
      </c>
      <c r="K4388" t="s">
        <v>1092</v>
      </c>
      <c r="L4388" t="s">
        <v>18592</v>
      </c>
      <c r="M4388">
        <v>2725</v>
      </c>
      <c r="N4388">
        <v>2721</v>
      </c>
      <c r="O4388" t="s">
        <v>16387</v>
      </c>
      <c r="P4388">
        <v>0</v>
      </c>
      <c r="Q4388" t="s">
        <v>18593</v>
      </c>
      <c r="R4388" t="s">
        <v>18594</v>
      </c>
      <c r="S4388">
        <v>48</v>
      </c>
      <c r="T4388" t="s">
        <v>37</v>
      </c>
      <c r="U4388" t="s">
        <v>56</v>
      </c>
      <c r="V4388" t="s">
        <v>350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424</v>
      </c>
      <c r="B4389" t="s">
        <v>16954</v>
      </c>
      <c r="C4389">
        <v>51</v>
      </c>
      <c r="D4389">
        <v>126</v>
      </c>
      <c r="E4389">
        <v>964</v>
      </c>
      <c r="F4389">
        <v>275</v>
      </c>
      <c r="G4389" t="s">
        <v>18595</v>
      </c>
      <c r="H4389">
        <v>319</v>
      </c>
      <c r="J4389" t="s">
        <v>715</v>
      </c>
      <c r="K4389" t="s">
        <v>18596</v>
      </c>
      <c r="L4389" t="s">
        <v>18597</v>
      </c>
      <c r="M4389">
        <v>17799</v>
      </c>
      <c r="N4389">
        <v>1363</v>
      </c>
      <c r="O4389" t="s">
        <v>16955</v>
      </c>
      <c r="P4389">
        <v>10</v>
      </c>
      <c r="Q4389" t="s">
        <v>18598</v>
      </c>
      <c r="R4389" t="s">
        <v>18599</v>
      </c>
      <c r="S4389">
        <v>133</v>
      </c>
      <c r="T4389" t="s">
        <v>37</v>
      </c>
      <c r="U4389" t="s">
        <v>38</v>
      </c>
      <c r="V4389" t="s">
        <v>3822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424</v>
      </c>
      <c r="B4390" t="s">
        <v>15037</v>
      </c>
      <c r="C4390">
        <v>101</v>
      </c>
      <c r="D4390">
        <v>118</v>
      </c>
      <c r="E4390">
        <v>160</v>
      </c>
      <c r="F4390">
        <v>426</v>
      </c>
      <c r="G4390" t="s">
        <v>16956</v>
      </c>
      <c r="H4390">
        <v>862</v>
      </c>
      <c r="J4390" t="s">
        <v>3391</v>
      </c>
      <c r="K4390" t="s">
        <v>16316</v>
      </c>
      <c r="L4390" t="s">
        <v>18600</v>
      </c>
      <c r="M4390">
        <v>33987</v>
      </c>
      <c r="N4390">
        <v>2247</v>
      </c>
      <c r="O4390" t="s">
        <v>13718</v>
      </c>
      <c r="P4390">
        <v>5</v>
      </c>
      <c r="Q4390" t="s">
        <v>18601</v>
      </c>
      <c r="R4390" t="s">
        <v>18602</v>
      </c>
      <c r="S4390">
        <v>150</v>
      </c>
      <c r="T4390" t="s">
        <v>37</v>
      </c>
      <c r="U4390" t="s">
        <v>38</v>
      </c>
      <c r="V4390" t="s">
        <v>2616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16916</v>
      </c>
      <c r="C4391">
        <v>55</v>
      </c>
      <c r="D4391">
        <v>103</v>
      </c>
      <c r="E4391">
        <v>673</v>
      </c>
      <c r="F4391">
        <v>89</v>
      </c>
      <c r="G4391" t="s">
        <v>18603</v>
      </c>
      <c r="H4391">
        <v>281</v>
      </c>
      <c r="J4391" t="s">
        <v>12797</v>
      </c>
      <c r="K4391" t="s">
        <v>12264</v>
      </c>
      <c r="L4391" t="s">
        <v>18604</v>
      </c>
      <c r="M4391">
        <v>11920</v>
      </c>
      <c r="N4391">
        <v>955</v>
      </c>
      <c r="O4391" t="s">
        <v>18605</v>
      </c>
      <c r="P4391">
        <v>1</v>
      </c>
      <c r="Q4391" t="s">
        <v>18606</v>
      </c>
      <c r="R4391" t="s">
        <v>18607</v>
      </c>
      <c r="S4391">
        <v>90</v>
      </c>
      <c r="T4391" t="s">
        <v>37</v>
      </c>
      <c r="U4391" t="s">
        <v>38</v>
      </c>
      <c r="V4391" t="s">
        <v>3399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18608</v>
      </c>
      <c r="C4392">
        <v>15</v>
      </c>
      <c r="D4392">
        <v>102</v>
      </c>
      <c r="E4392">
        <v>11</v>
      </c>
      <c r="F4392">
        <v>575</v>
      </c>
      <c r="G4392" t="s">
        <v>18609</v>
      </c>
      <c r="H4392">
        <v>651</v>
      </c>
      <c r="I4392">
        <v>2507106</v>
      </c>
      <c r="J4392" t="s">
        <v>3985</v>
      </c>
      <c r="K4392" t="s">
        <v>12336</v>
      </c>
      <c r="L4392" t="s">
        <v>18610</v>
      </c>
      <c r="M4392">
        <v>2561</v>
      </c>
      <c r="N4392">
        <v>3894</v>
      </c>
      <c r="O4392" t="s">
        <v>1190</v>
      </c>
      <c r="P4392">
        <v>0</v>
      </c>
      <c r="Q4392" t="s">
        <v>18611</v>
      </c>
      <c r="R4392" t="s">
        <v>18612</v>
      </c>
      <c r="S4392">
        <v>21</v>
      </c>
      <c r="T4392" t="s">
        <v>37</v>
      </c>
      <c r="U4392" t="s">
        <v>38</v>
      </c>
      <c r="V4392" t="s">
        <v>84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18613</v>
      </c>
      <c r="C4393">
        <v>16</v>
      </c>
      <c r="D4393">
        <v>84</v>
      </c>
      <c r="E4393">
        <v>11</v>
      </c>
      <c r="F4393">
        <v>249</v>
      </c>
      <c r="G4393" t="s">
        <v>17128</v>
      </c>
      <c r="H4393">
        <v>489</v>
      </c>
      <c r="I4393">
        <v>6026908</v>
      </c>
      <c r="J4393" t="s">
        <v>1188</v>
      </c>
      <c r="K4393" t="s">
        <v>7363</v>
      </c>
      <c r="L4393" t="s">
        <v>18614</v>
      </c>
      <c r="M4393">
        <v>536</v>
      </c>
      <c r="N4393">
        <v>2196</v>
      </c>
      <c r="O4393" t="s">
        <v>18615</v>
      </c>
      <c r="P4393">
        <v>0</v>
      </c>
      <c r="Q4393" t="s">
        <v>18616</v>
      </c>
      <c r="R4393" t="s">
        <v>18617</v>
      </c>
      <c r="S4393">
        <v>13</v>
      </c>
      <c r="T4393" t="s">
        <v>37</v>
      </c>
      <c r="U4393" t="s">
        <v>38</v>
      </c>
      <c r="V4393" t="s">
        <v>350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18618</v>
      </c>
      <c r="C4394">
        <v>5</v>
      </c>
      <c r="E4394">
        <v>8</v>
      </c>
      <c r="F4394">
        <v>394</v>
      </c>
      <c r="G4394" t="s">
        <v>8588</v>
      </c>
      <c r="H4394">
        <v>713</v>
      </c>
      <c r="I4394">
        <v>2592808</v>
      </c>
      <c r="J4394" t="s">
        <v>1018</v>
      </c>
      <c r="K4394" t="s">
        <v>7474</v>
      </c>
      <c r="L4394" t="s">
        <v>18619</v>
      </c>
      <c r="M4394">
        <v>548</v>
      </c>
      <c r="N4394">
        <v>3137</v>
      </c>
      <c r="O4394" t="s">
        <v>17427</v>
      </c>
      <c r="P4394">
        <v>5</v>
      </c>
      <c r="Q4394" t="s">
        <v>18620</v>
      </c>
      <c r="R4394" t="s">
        <v>18621</v>
      </c>
      <c r="S4394">
        <v>15</v>
      </c>
      <c r="T4394" t="s">
        <v>37</v>
      </c>
      <c r="U4394" t="s">
        <v>38</v>
      </c>
      <c r="V4394" t="s">
        <v>350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18622</v>
      </c>
      <c r="C4395">
        <v>109</v>
      </c>
      <c r="D4395">
        <v>95</v>
      </c>
      <c r="E4395">
        <v>0</v>
      </c>
      <c r="F4395">
        <v>0</v>
      </c>
      <c r="G4395" t="s">
        <v>18623</v>
      </c>
      <c r="H4395">
        <v>227</v>
      </c>
      <c r="I4395">
        <v>1060591</v>
      </c>
      <c r="J4395" t="s">
        <v>715</v>
      </c>
      <c r="K4395" t="s">
        <v>18624</v>
      </c>
      <c r="L4395" t="s">
        <v>18625</v>
      </c>
      <c r="M4395">
        <v>9750</v>
      </c>
      <c r="N4395">
        <v>231</v>
      </c>
      <c r="O4395" t="s">
        <v>18622</v>
      </c>
      <c r="P4395">
        <v>0</v>
      </c>
      <c r="Q4395" t="s">
        <v>18626</v>
      </c>
      <c r="R4395" t="s">
        <v>18627</v>
      </c>
      <c r="S4395">
        <v>66</v>
      </c>
      <c r="T4395" t="s">
        <v>13736</v>
      </c>
      <c r="U4395" t="s">
        <v>727</v>
      </c>
      <c r="V4395" t="s">
        <v>84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18628</v>
      </c>
      <c r="C4396">
        <v>40</v>
      </c>
      <c r="D4396">
        <v>92</v>
      </c>
      <c r="E4396">
        <v>0</v>
      </c>
      <c r="F4396">
        <v>2</v>
      </c>
      <c r="G4396" t="s">
        <v>18629</v>
      </c>
      <c r="H4396">
        <v>327</v>
      </c>
      <c r="J4396" t="s">
        <v>3330</v>
      </c>
      <c r="K4396" t="s">
        <v>1490</v>
      </c>
      <c r="L4396" t="s">
        <v>18630</v>
      </c>
      <c r="M4396">
        <v>2621</v>
      </c>
      <c r="N4396">
        <v>380</v>
      </c>
      <c r="O4396" t="s">
        <v>18631</v>
      </c>
      <c r="P4396">
        <v>3</v>
      </c>
      <c r="Q4396" t="s">
        <v>18632</v>
      </c>
      <c r="R4396" t="s">
        <v>18633</v>
      </c>
      <c r="S4396">
        <v>18</v>
      </c>
      <c r="T4396" t="s">
        <v>37</v>
      </c>
      <c r="U4396" t="s">
        <v>38</v>
      </c>
      <c r="V4396" t="s">
        <v>350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18634</v>
      </c>
      <c r="C4397">
        <v>51</v>
      </c>
      <c r="D4397">
        <v>90</v>
      </c>
      <c r="E4397">
        <v>21</v>
      </c>
      <c r="F4397">
        <v>27</v>
      </c>
      <c r="G4397" t="s">
        <v>18635</v>
      </c>
      <c r="H4397">
        <v>53</v>
      </c>
      <c r="I4397">
        <v>155972</v>
      </c>
      <c r="J4397" t="s">
        <v>715</v>
      </c>
      <c r="K4397" t="s">
        <v>18636</v>
      </c>
      <c r="L4397" t="s">
        <v>18637</v>
      </c>
      <c r="M4397">
        <v>4702</v>
      </c>
      <c r="N4397">
        <v>137</v>
      </c>
      <c r="O4397" t="s">
        <v>18638</v>
      </c>
      <c r="P4397">
        <v>0</v>
      </c>
      <c r="Q4397" t="s">
        <v>18639</v>
      </c>
      <c r="R4397" t="s">
        <v>18640</v>
      </c>
      <c r="S4397">
        <v>23</v>
      </c>
      <c r="T4397" t="s">
        <v>9476</v>
      </c>
      <c r="U4397" t="s">
        <v>18088</v>
      </c>
      <c r="V4397" t="s">
        <v>3399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2636</v>
      </c>
      <c r="C4398">
        <v>149</v>
      </c>
      <c r="D4398">
        <v>113</v>
      </c>
      <c r="E4398">
        <v>0</v>
      </c>
      <c r="F4398">
        <v>324</v>
      </c>
      <c r="G4398" t="s">
        <v>8427</v>
      </c>
      <c r="H4398">
        <v>11000</v>
      </c>
      <c r="J4398" t="s">
        <v>933</v>
      </c>
      <c r="K4398" t="s">
        <v>253</v>
      </c>
      <c r="L4398" t="s">
        <v>18641</v>
      </c>
      <c r="M4398">
        <v>74651</v>
      </c>
      <c r="N4398">
        <v>12157</v>
      </c>
      <c r="O4398" t="s">
        <v>18642</v>
      </c>
      <c r="P4398">
        <v>2</v>
      </c>
      <c r="Q4398" t="s">
        <v>18643</v>
      </c>
      <c r="R4398" t="s">
        <v>18644</v>
      </c>
      <c r="S4398">
        <v>313</v>
      </c>
      <c r="T4398" t="s">
        <v>37</v>
      </c>
      <c r="U4398" t="s">
        <v>38</v>
      </c>
      <c r="V4398" t="s">
        <v>84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18645</v>
      </c>
      <c r="C4399">
        <v>4</v>
      </c>
      <c r="E4399">
        <v>0</v>
      </c>
      <c r="F4399">
        <v>45</v>
      </c>
      <c r="G4399" t="s">
        <v>18646</v>
      </c>
      <c r="H4399">
        <v>421</v>
      </c>
      <c r="I4399">
        <v>129319</v>
      </c>
      <c r="J4399" t="s">
        <v>17497</v>
      </c>
      <c r="K4399" t="s">
        <v>14628</v>
      </c>
      <c r="L4399" t="s">
        <v>18647</v>
      </c>
      <c r="M4399">
        <v>257</v>
      </c>
      <c r="N4399">
        <v>622</v>
      </c>
      <c r="O4399" t="s">
        <v>15734</v>
      </c>
      <c r="P4399">
        <v>4</v>
      </c>
      <c r="R4399" t="s">
        <v>18648</v>
      </c>
      <c r="S4399">
        <v>4</v>
      </c>
      <c r="T4399" t="s">
        <v>37</v>
      </c>
      <c r="U4399" t="s">
        <v>3398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18649</v>
      </c>
      <c r="C4400">
        <v>35</v>
      </c>
      <c r="D4400">
        <v>123</v>
      </c>
      <c r="E4400">
        <v>0</v>
      </c>
      <c r="F4400">
        <v>21</v>
      </c>
      <c r="G4400" t="s">
        <v>18650</v>
      </c>
      <c r="H4400">
        <v>963</v>
      </c>
      <c r="I4400">
        <v>26893</v>
      </c>
      <c r="J4400" t="s">
        <v>2610</v>
      </c>
      <c r="K4400" t="s">
        <v>4449</v>
      </c>
      <c r="L4400" t="s">
        <v>18651</v>
      </c>
      <c r="M4400">
        <v>4391</v>
      </c>
      <c r="N4400">
        <v>1694</v>
      </c>
      <c r="O4400" t="s">
        <v>18652</v>
      </c>
      <c r="P4400">
        <v>0</v>
      </c>
      <c r="Q4400" t="s">
        <v>18653</v>
      </c>
      <c r="R4400" t="s">
        <v>18654</v>
      </c>
      <c r="S4400">
        <v>26</v>
      </c>
      <c r="T4400" t="s">
        <v>726</v>
      </c>
      <c r="U4400" t="s">
        <v>727</v>
      </c>
      <c r="V4400" t="s">
        <v>350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1291</v>
      </c>
      <c r="C4401">
        <v>22</v>
      </c>
      <c r="D4401">
        <v>111</v>
      </c>
      <c r="E4401">
        <v>1000</v>
      </c>
      <c r="F4401">
        <v>127</v>
      </c>
      <c r="G4401" t="s">
        <v>18655</v>
      </c>
      <c r="H4401">
        <v>2000</v>
      </c>
      <c r="I4401">
        <v>2580</v>
      </c>
      <c r="J4401" t="s">
        <v>5846</v>
      </c>
      <c r="K4401" t="s">
        <v>161</v>
      </c>
      <c r="L4401" t="s">
        <v>18656</v>
      </c>
      <c r="M4401">
        <v>1618</v>
      </c>
      <c r="N4401">
        <v>2564</v>
      </c>
      <c r="O4401" t="s">
        <v>13473</v>
      </c>
      <c r="P4401">
        <v>2</v>
      </c>
      <c r="Q4401" t="s">
        <v>18657</v>
      </c>
      <c r="R4401" t="s">
        <v>18658</v>
      </c>
      <c r="S4401">
        <v>40</v>
      </c>
      <c r="T4401" t="s">
        <v>37</v>
      </c>
      <c r="U4401" t="s">
        <v>38</v>
      </c>
      <c r="V4401" t="s">
        <v>350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18659</v>
      </c>
      <c r="C4402">
        <v>68</v>
      </c>
      <c r="D4402">
        <v>99</v>
      </c>
      <c r="E4402">
        <v>4</v>
      </c>
      <c r="F4402">
        <v>114</v>
      </c>
      <c r="G4402" t="s">
        <v>18660</v>
      </c>
      <c r="H4402">
        <v>427</v>
      </c>
      <c r="J4402" t="s">
        <v>4189</v>
      </c>
      <c r="K4402" t="s">
        <v>18661</v>
      </c>
      <c r="L4402" t="s">
        <v>18662</v>
      </c>
      <c r="M4402">
        <v>3313</v>
      </c>
      <c r="N4402">
        <v>992</v>
      </c>
      <c r="O4402" t="s">
        <v>18663</v>
      </c>
      <c r="P4402">
        <v>0</v>
      </c>
      <c r="Q4402" t="s">
        <v>18664</v>
      </c>
      <c r="R4402" t="s">
        <v>18665</v>
      </c>
      <c r="S4402">
        <v>40</v>
      </c>
      <c r="T4402" t="s">
        <v>37</v>
      </c>
      <c r="U4402" t="s">
        <v>38</v>
      </c>
      <c r="V4402" t="s">
        <v>2616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94</v>
      </c>
      <c r="C4403">
        <v>287</v>
      </c>
      <c r="D4403">
        <v>110</v>
      </c>
      <c r="E4403">
        <v>0</v>
      </c>
      <c r="F4403">
        <v>1000</v>
      </c>
      <c r="G4403" t="s">
        <v>2157</v>
      </c>
      <c r="H4403">
        <v>3000</v>
      </c>
      <c r="I4403">
        <v>58885635</v>
      </c>
      <c r="J4403" t="s">
        <v>2690</v>
      </c>
      <c r="K4403" t="s">
        <v>513</v>
      </c>
      <c r="L4403" t="s">
        <v>6663</v>
      </c>
      <c r="M4403">
        <v>194426</v>
      </c>
      <c r="N4403">
        <v>10438</v>
      </c>
      <c r="O4403" t="s">
        <v>758</v>
      </c>
      <c r="P4403">
        <v>0</v>
      </c>
      <c r="Q4403" t="s">
        <v>6664</v>
      </c>
      <c r="R4403" t="s">
        <v>6665</v>
      </c>
      <c r="S4403">
        <v>1057</v>
      </c>
      <c r="T4403" t="s">
        <v>37</v>
      </c>
      <c r="U4403" t="s">
        <v>38</v>
      </c>
      <c r="V4403" t="s">
        <v>350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18666</v>
      </c>
      <c r="C4404">
        <v>173</v>
      </c>
      <c r="D4404">
        <v>108</v>
      </c>
      <c r="E4404">
        <v>191</v>
      </c>
      <c r="F4404">
        <v>336</v>
      </c>
      <c r="G4404" t="s">
        <v>2947</v>
      </c>
      <c r="H4404">
        <v>597</v>
      </c>
      <c r="I4404">
        <v>19067631</v>
      </c>
      <c r="J4404" t="s">
        <v>715</v>
      </c>
      <c r="K4404" t="s">
        <v>6949</v>
      </c>
      <c r="L4404" t="s">
        <v>18667</v>
      </c>
      <c r="M4404">
        <v>37714</v>
      </c>
      <c r="N4404">
        <v>1981</v>
      </c>
      <c r="O4404" t="s">
        <v>5641</v>
      </c>
      <c r="P4404">
        <v>1</v>
      </c>
      <c r="Q4404" t="s">
        <v>18668</v>
      </c>
      <c r="R4404" t="s">
        <v>18669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18670</v>
      </c>
      <c r="C4405">
        <v>61</v>
      </c>
      <c r="D4405">
        <v>92</v>
      </c>
      <c r="E4405">
        <v>15</v>
      </c>
      <c r="F4405">
        <v>49</v>
      </c>
      <c r="G4405" t="s">
        <v>18671</v>
      </c>
      <c r="H4405">
        <v>633</v>
      </c>
      <c r="I4405">
        <v>11806119</v>
      </c>
      <c r="J4405" t="s">
        <v>4909</v>
      </c>
      <c r="K4405" t="s">
        <v>10236</v>
      </c>
      <c r="L4405" t="s">
        <v>18672</v>
      </c>
      <c r="M4405">
        <v>57578</v>
      </c>
      <c r="N4405">
        <v>1168</v>
      </c>
      <c r="O4405" t="s">
        <v>18673</v>
      </c>
      <c r="P4405">
        <v>1</v>
      </c>
      <c r="Q4405" t="s">
        <v>18674</v>
      </c>
      <c r="R4405" t="s">
        <v>18675</v>
      </c>
      <c r="S4405">
        <v>210</v>
      </c>
      <c r="T4405" t="s">
        <v>37</v>
      </c>
      <c r="U4405" t="s">
        <v>38</v>
      </c>
      <c r="V4405" t="s">
        <v>350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424</v>
      </c>
      <c r="B4406" t="s">
        <v>16954</v>
      </c>
      <c r="C4406">
        <v>96</v>
      </c>
      <c r="D4406">
        <v>120</v>
      </c>
      <c r="E4406">
        <v>964</v>
      </c>
      <c r="F4406">
        <v>248</v>
      </c>
      <c r="G4406" t="s">
        <v>18596</v>
      </c>
      <c r="H4406">
        <v>607</v>
      </c>
      <c r="J4406" t="s">
        <v>1188</v>
      </c>
      <c r="K4406" t="s">
        <v>10604</v>
      </c>
      <c r="L4406" t="s">
        <v>18676</v>
      </c>
      <c r="M4406">
        <v>77392</v>
      </c>
      <c r="N4406">
        <v>1573</v>
      </c>
      <c r="O4406" t="s">
        <v>16581</v>
      </c>
      <c r="P4406">
        <v>7</v>
      </c>
      <c r="Q4406" t="s">
        <v>18677</v>
      </c>
      <c r="R4406" t="s">
        <v>18678</v>
      </c>
      <c r="S4406">
        <v>245</v>
      </c>
      <c r="T4406" t="s">
        <v>37</v>
      </c>
      <c r="U4406" t="s">
        <v>38</v>
      </c>
      <c r="V4406" t="s">
        <v>2616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17860</v>
      </c>
      <c r="C4407">
        <v>71</v>
      </c>
      <c r="D4407">
        <v>91</v>
      </c>
      <c r="E4407">
        <v>184</v>
      </c>
      <c r="F4407">
        <v>82</v>
      </c>
      <c r="G4407" t="s">
        <v>18679</v>
      </c>
      <c r="H4407">
        <v>3000</v>
      </c>
      <c r="I4407">
        <v>7417210</v>
      </c>
      <c r="J4407" t="s">
        <v>1473</v>
      </c>
      <c r="K4407" t="s">
        <v>532</v>
      </c>
      <c r="L4407" t="s">
        <v>18680</v>
      </c>
      <c r="M4407">
        <v>59041</v>
      </c>
      <c r="N4407">
        <v>3310</v>
      </c>
      <c r="O4407" t="s">
        <v>18681</v>
      </c>
      <c r="P4407">
        <v>1</v>
      </c>
      <c r="Q4407" t="s">
        <v>18682</v>
      </c>
      <c r="R4407" t="s">
        <v>18683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13020</v>
      </c>
      <c r="C4408">
        <v>110</v>
      </c>
      <c r="D4408">
        <v>88</v>
      </c>
      <c r="E4408">
        <v>387</v>
      </c>
      <c r="F4408">
        <v>18</v>
      </c>
      <c r="G4408" t="s">
        <v>18684</v>
      </c>
      <c r="H4408">
        <v>436</v>
      </c>
      <c r="I4408">
        <v>7362100</v>
      </c>
      <c r="J4408" t="s">
        <v>1188</v>
      </c>
      <c r="K4408" t="s">
        <v>18685</v>
      </c>
      <c r="L4408" t="s">
        <v>18686</v>
      </c>
      <c r="M4408">
        <v>60295</v>
      </c>
      <c r="N4408">
        <v>479</v>
      </c>
      <c r="O4408" t="s">
        <v>18687</v>
      </c>
      <c r="P4408">
        <v>0</v>
      </c>
      <c r="Q4408" t="s">
        <v>18688</v>
      </c>
      <c r="R4408" t="s">
        <v>18689</v>
      </c>
      <c r="S4408">
        <v>232</v>
      </c>
      <c r="T4408" t="s">
        <v>37</v>
      </c>
      <c r="U4408" t="s">
        <v>38</v>
      </c>
      <c r="V4408" t="s">
        <v>350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7256</v>
      </c>
      <c r="C4409">
        <v>110</v>
      </c>
      <c r="D4409">
        <v>97</v>
      </c>
      <c r="E4409">
        <v>0</v>
      </c>
      <c r="F4409">
        <v>117</v>
      </c>
      <c r="G4409" t="s">
        <v>18690</v>
      </c>
      <c r="H4409">
        <v>378</v>
      </c>
      <c r="I4409">
        <v>7022940</v>
      </c>
      <c r="J4409" t="s">
        <v>715</v>
      </c>
      <c r="K4409" t="s">
        <v>18691</v>
      </c>
      <c r="L4409" t="s">
        <v>18692</v>
      </c>
      <c r="M4409">
        <v>14018</v>
      </c>
      <c r="N4409">
        <v>1173</v>
      </c>
      <c r="O4409" t="s">
        <v>18693</v>
      </c>
      <c r="P4409">
        <v>1</v>
      </c>
      <c r="Q4409" t="s">
        <v>18694</v>
      </c>
      <c r="R4409" t="s">
        <v>18695</v>
      </c>
      <c r="S4409">
        <v>190</v>
      </c>
      <c r="T4409" t="s">
        <v>37</v>
      </c>
      <c r="U4409" t="s">
        <v>38</v>
      </c>
      <c r="V4409" t="s">
        <v>350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938</v>
      </c>
      <c r="C4410">
        <v>101</v>
      </c>
      <c r="D4410">
        <v>95</v>
      </c>
      <c r="E4410">
        <v>611</v>
      </c>
      <c r="F4410">
        <v>3</v>
      </c>
      <c r="G4410" t="s">
        <v>12185</v>
      </c>
      <c r="H4410">
        <v>9</v>
      </c>
      <c r="I4410">
        <v>190666</v>
      </c>
      <c r="J4410" t="s">
        <v>1188</v>
      </c>
      <c r="K4410" t="s">
        <v>9763</v>
      </c>
      <c r="L4410" t="s">
        <v>12186</v>
      </c>
      <c r="M4410">
        <v>2410</v>
      </c>
      <c r="N4410">
        <v>18</v>
      </c>
      <c r="O4410" t="s">
        <v>12187</v>
      </c>
      <c r="P4410">
        <v>1</v>
      </c>
      <c r="Q4410" t="s">
        <v>12188</v>
      </c>
      <c r="R4410" t="s">
        <v>12189</v>
      </c>
      <c r="S4410">
        <v>20</v>
      </c>
      <c r="T4410" t="s">
        <v>940</v>
      </c>
      <c r="U4410" t="s">
        <v>486</v>
      </c>
      <c r="V4410" t="s">
        <v>350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3194</v>
      </c>
      <c r="C4411">
        <v>2</v>
      </c>
      <c r="D4411">
        <v>90</v>
      </c>
      <c r="E4411">
        <v>134</v>
      </c>
      <c r="F4411">
        <v>354</v>
      </c>
      <c r="G4411" t="s">
        <v>18696</v>
      </c>
      <c r="H4411">
        <v>260000</v>
      </c>
      <c r="J4411" t="s">
        <v>675</v>
      </c>
      <c r="K4411" t="s">
        <v>18697</v>
      </c>
      <c r="L4411" t="s">
        <v>18698</v>
      </c>
      <c r="M4411">
        <v>246</v>
      </c>
      <c r="N4411">
        <v>261818</v>
      </c>
      <c r="O4411" t="s">
        <v>18699</v>
      </c>
      <c r="P4411">
        <v>5</v>
      </c>
      <c r="R4411" t="s">
        <v>18700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8818</v>
      </c>
      <c r="C4412">
        <v>97</v>
      </c>
      <c r="D4412">
        <v>95</v>
      </c>
      <c r="E4412">
        <v>13000</v>
      </c>
      <c r="F4412">
        <v>82</v>
      </c>
      <c r="G4412" t="s">
        <v>18701</v>
      </c>
      <c r="H4412">
        <v>472</v>
      </c>
      <c r="J4412" t="s">
        <v>18702</v>
      </c>
      <c r="K4412" t="s">
        <v>18703</v>
      </c>
      <c r="L4412" t="s">
        <v>18704</v>
      </c>
      <c r="M4412">
        <v>32927</v>
      </c>
      <c r="N4412">
        <v>896</v>
      </c>
      <c r="O4412" t="s">
        <v>18705</v>
      </c>
      <c r="P4412">
        <v>1</v>
      </c>
      <c r="Q4412" t="s">
        <v>18706</v>
      </c>
      <c r="R4412" t="s">
        <v>18707</v>
      </c>
      <c r="S4412">
        <v>161</v>
      </c>
      <c r="T4412" t="s">
        <v>37</v>
      </c>
      <c r="U4412" t="s">
        <v>38</v>
      </c>
      <c r="V4412" t="s">
        <v>3399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6424</v>
      </c>
      <c r="C4413">
        <v>53</v>
      </c>
      <c r="D4413">
        <v>103</v>
      </c>
      <c r="E4413">
        <v>460</v>
      </c>
      <c r="F4413">
        <v>900</v>
      </c>
      <c r="G4413" t="s">
        <v>2127</v>
      </c>
      <c r="H4413">
        <v>991</v>
      </c>
      <c r="I4413">
        <v>5132222</v>
      </c>
      <c r="J4413" t="s">
        <v>1617</v>
      </c>
      <c r="K4413" t="s">
        <v>232</v>
      </c>
      <c r="L4413" t="s">
        <v>18708</v>
      </c>
      <c r="M4413">
        <v>14112</v>
      </c>
      <c r="N4413">
        <v>2990</v>
      </c>
      <c r="O4413" t="s">
        <v>6341</v>
      </c>
      <c r="P4413">
        <v>1</v>
      </c>
      <c r="Q4413" t="s">
        <v>18709</v>
      </c>
      <c r="R4413" t="s">
        <v>18710</v>
      </c>
      <c r="S4413">
        <v>83</v>
      </c>
      <c r="T4413" t="s">
        <v>37</v>
      </c>
      <c r="U4413" t="s">
        <v>182</v>
      </c>
      <c r="V4413" t="s">
        <v>350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11761</v>
      </c>
      <c r="C4414">
        <v>106</v>
      </c>
      <c r="D4414">
        <v>110</v>
      </c>
      <c r="E4414">
        <v>787</v>
      </c>
      <c r="F4414">
        <v>642</v>
      </c>
      <c r="G4414" t="s">
        <v>11761</v>
      </c>
      <c r="H4414">
        <v>1000</v>
      </c>
      <c r="I4414">
        <v>2365931</v>
      </c>
      <c r="J4414" t="s">
        <v>1373</v>
      </c>
      <c r="K4414" t="s">
        <v>1766</v>
      </c>
      <c r="L4414" t="s">
        <v>18711</v>
      </c>
      <c r="M4414">
        <v>36657</v>
      </c>
      <c r="N4414">
        <v>4762</v>
      </c>
      <c r="O4414" t="s">
        <v>10117</v>
      </c>
      <c r="P4414">
        <v>2</v>
      </c>
      <c r="Q4414" t="s">
        <v>18712</v>
      </c>
      <c r="R4414" t="s">
        <v>18713</v>
      </c>
      <c r="S4414">
        <v>318</v>
      </c>
      <c r="T4414" t="s">
        <v>37</v>
      </c>
      <c r="U4414" t="s">
        <v>38</v>
      </c>
      <c r="V4414" t="s">
        <v>350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221</v>
      </c>
      <c r="C4415">
        <v>445</v>
      </c>
      <c r="D4415">
        <v>103</v>
      </c>
      <c r="E4415">
        <v>0</v>
      </c>
      <c r="F4415">
        <v>588</v>
      </c>
      <c r="G4415" t="s">
        <v>14377</v>
      </c>
      <c r="H4415">
        <v>852</v>
      </c>
      <c r="I4415">
        <v>53991137</v>
      </c>
      <c r="J4415" t="s">
        <v>1224</v>
      </c>
      <c r="K4415" t="s">
        <v>5115</v>
      </c>
      <c r="L4415" t="s">
        <v>18714</v>
      </c>
      <c r="M4415">
        <v>202800</v>
      </c>
      <c r="N4415">
        <v>3030</v>
      </c>
      <c r="O4415" t="s">
        <v>18715</v>
      </c>
      <c r="P4415">
        <v>1</v>
      </c>
      <c r="Q4415" t="s">
        <v>18716</v>
      </c>
      <c r="R4415" t="s">
        <v>18717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18718</v>
      </c>
      <c r="C4416">
        <v>131</v>
      </c>
      <c r="D4416">
        <v>92</v>
      </c>
      <c r="E4416">
        <v>92</v>
      </c>
      <c r="F4416">
        <v>166</v>
      </c>
      <c r="G4416" t="s">
        <v>10276</v>
      </c>
      <c r="H4416">
        <v>752</v>
      </c>
      <c r="J4416" t="s">
        <v>18719</v>
      </c>
      <c r="K4416" t="s">
        <v>817</v>
      </c>
      <c r="L4416" t="s">
        <v>18720</v>
      </c>
      <c r="M4416">
        <v>25332</v>
      </c>
      <c r="N4416">
        <v>1652</v>
      </c>
      <c r="O4416" t="s">
        <v>18721</v>
      </c>
      <c r="P4416">
        <v>3</v>
      </c>
      <c r="Q4416" t="s">
        <v>18722</v>
      </c>
      <c r="R4416" t="s">
        <v>18723</v>
      </c>
      <c r="S4416">
        <v>148</v>
      </c>
      <c r="T4416" t="s">
        <v>37</v>
      </c>
      <c r="U4416" t="s">
        <v>38</v>
      </c>
      <c r="V4416" t="s">
        <v>350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18724</v>
      </c>
      <c r="C4417">
        <v>94</v>
      </c>
      <c r="D4417">
        <v>114</v>
      </c>
      <c r="E4417">
        <v>44</v>
      </c>
      <c r="F4417">
        <v>7</v>
      </c>
      <c r="G4417" t="s">
        <v>18725</v>
      </c>
      <c r="H4417">
        <v>827</v>
      </c>
      <c r="I4417">
        <v>1221261</v>
      </c>
      <c r="J4417" t="s">
        <v>1018</v>
      </c>
      <c r="K4417" t="s">
        <v>16723</v>
      </c>
      <c r="L4417" t="s">
        <v>18726</v>
      </c>
      <c r="M4417">
        <v>38215</v>
      </c>
      <c r="N4417">
        <v>856</v>
      </c>
      <c r="O4417" t="s">
        <v>18727</v>
      </c>
      <c r="P4417">
        <v>0</v>
      </c>
      <c r="Q4417" t="s">
        <v>18728</v>
      </c>
      <c r="R4417" t="s">
        <v>18729</v>
      </c>
      <c r="S4417">
        <v>125</v>
      </c>
      <c r="T4417" t="s">
        <v>1265</v>
      </c>
      <c r="U4417" t="s">
        <v>16728</v>
      </c>
      <c r="V4417" t="s">
        <v>350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18730</v>
      </c>
      <c r="C4418">
        <v>105</v>
      </c>
      <c r="D4418">
        <v>101</v>
      </c>
      <c r="E4418">
        <v>4</v>
      </c>
      <c r="F4418">
        <v>0</v>
      </c>
      <c r="G4418" t="s">
        <v>18731</v>
      </c>
      <c r="H4418">
        <v>0</v>
      </c>
      <c r="I4418">
        <v>2408553</v>
      </c>
      <c r="J4418" t="s">
        <v>18097</v>
      </c>
      <c r="K4418" t="s">
        <v>18732</v>
      </c>
      <c r="L4418" t="s">
        <v>18733</v>
      </c>
      <c r="M4418">
        <v>4547</v>
      </c>
      <c r="N4418">
        <v>0</v>
      </c>
      <c r="O4418" t="s">
        <v>18734</v>
      </c>
      <c r="P4418">
        <v>3</v>
      </c>
      <c r="Q4418" t="s">
        <v>18735</v>
      </c>
      <c r="R4418" t="s">
        <v>18736</v>
      </c>
      <c r="S4418">
        <v>33</v>
      </c>
      <c r="T4418" t="s">
        <v>9476</v>
      </c>
      <c r="U4418" t="s">
        <v>18088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18737</v>
      </c>
      <c r="C4419">
        <v>75</v>
      </c>
      <c r="D4419">
        <v>112</v>
      </c>
      <c r="E4419">
        <v>58</v>
      </c>
      <c r="F4419">
        <v>42</v>
      </c>
      <c r="G4419" t="s">
        <v>2122</v>
      </c>
      <c r="H4419">
        <v>552</v>
      </c>
      <c r="I4419">
        <v>712294</v>
      </c>
      <c r="J4419" t="s">
        <v>1473</v>
      </c>
      <c r="K4419" t="s">
        <v>5200</v>
      </c>
      <c r="L4419" t="s">
        <v>18738</v>
      </c>
      <c r="M4419">
        <v>9408</v>
      </c>
      <c r="N4419">
        <v>859</v>
      </c>
      <c r="O4419" t="s">
        <v>18739</v>
      </c>
      <c r="P4419">
        <v>1</v>
      </c>
      <c r="Q4419" t="s">
        <v>18740</v>
      </c>
      <c r="R4419" t="s">
        <v>18741</v>
      </c>
      <c r="S4419">
        <v>68</v>
      </c>
      <c r="T4419" t="s">
        <v>37</v>
      </c>
      <c r="U4419" t="s">
        <v>38</v>
      </c>
      <c r="V4419" t="s">
        <v>350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18742</v>
      </c>
      <c r="C4420">
        <v>97</v>
      </c>
      <c r="D4420">
        <v>104</v>
      </c>
      <c r="E4420">
        <v>38</v>
      </c>
      <c r="F4420">
        <v>690</v>
      </c>
      <c r="G4420" t="s">
        <v>2776</v>
      </c>
      <c r="H4420">
        <v>801</v>
      </c>
      <c r="I4420">
        <v>3447339</v>
      </c>
      <c r="J4420" t="s">
        <v>816</v>
      </c>
      <c r="K4420" t="s">
        <v>807</v>
      </c>
      <c r="L4420" t="s">
        <v>18743</v>
      </c>
      <c r="M4420">
        <v>29517</v>
      </c>
      <c r="N4420">
        <v>2667</v>
      </c>
      <c r="O4420" t="s">
        <v>713</v>
      </c>
      <c r="P4420">
        <v>7</v>
      </c>
      <c r="Q4420" t="s">
        <v>18744</v>
      </c>
      <c r="R4420" t="s">
        <v>18745</v>
      </c>
      <c r="S4420">
        <v>79</v>
      </c>
      <c r="T4420" t="s">
        <v>37</v>
      </c>
      <c r="U4420" t="s">
        <v>38</v>
      </c>
      <c r="V4420" t="s">
        <v>350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16339</v>
      </c>
      <c r="C4421">
        <v>37</v>
      </c>
      <c r="D4421">
        <v>99</v>
      </c>
      <c r="E4421">
        <v>675</v>
      </c>
      <c r="F4421">
        <v>164</v>
      </c>
      <c r="G4421" t="s">
        <v>18746</v>
      </c>
      <c r="H4421">
        <v>902</v>
      </c>
      <c r="I4421">
        <v>418953</v>
      </c>
      <c r="J4421" t="s">
        <v>1018</v>
      </c>
      <c r="K4421" t="s">
        <v>3567</v>
      </c>
      <c r="L4421" t="s">
        <v>18747</v>
      </c>
      <c r="M4421">
        <v>17322</v>
      </c>
      <c r="N4421">
        <v>1582</v>
      </c>
      <c r="O4421" t="s">
        <v>18144</v>
      </c>
      <c r="P4421">
        <v>0</v>
      </c>
      <c r="Q4421" t="s">
        <v>18748</v>
      </c>
      <c r="R4421" t="s">
        <v>18749</v>
      </c>
      <c r="S4421">
        <v>93</v>
      </c>
      <c r="T4421" t="s">
        <v>37</v>
      </c>
      <c r="U4421" t="s">
        <v>727</v>
      </c>
      <c r="V4421" t="s">
        <v>350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424</v>
      </c>
      <c r="B4422" t="s">
        <v>18750</v>
      </c>
      <c r="C4422">
        <v>84</v>
      </c>
      <c r="D4422">
        <v>98</v>
      </c>
      <c r="E4422">
        <v>21</v>
      </c>
      <c r="F4422">
        <v>76</v>
      </c>
      <c r="G4422" t="s">
        <v>18751</v>
      </c>
      <c r="H4422">
        <v>33000</v>
      </c>
      <c r="I4422">
        <v>406035</v>
      </c>
      <c r="J4422" t="s">
        <v>1473</v>
      </c>
      <c r="K4422" t="s">
        <v>1999</v>
      </c>
      <c r="L4422" t="s">
        <v>18752</v>
      </c>
      <c r="M4422">
        <v>30314</v>
      </c>
      <c r="N4422">
        <v>33441</v>
      </c>
      <c r="O4422" t="s">
        <v>18753</v>
      </c>
      <c r="P4422">
        <v>0</v>
      </c>
      <c r="Q4422" t="s">
        <v>18754</v>
      </c>
      <c r="R4422" t="s">
        <v>18755</v>
      </c>
      <c r="S4422">
        <v>159</v>
      </c>
      <c r="T4422" t="s">
        <v>37</v>
      </c>
      <c r="U4422" t="s">
        <v>38</v>
      </c>
      <c r="V4422" t="s">
        <v>350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3204</v>
      </c>
      <c r="C4423">
        <v>88</v>
      </c>
      <c r="D4423">
        <v>107</v>
      </c>
      <c r="E4423">
        <v>234</v>
      </c>
      <c r="F4423">
        <v>442</v>
      </c>
      <c r="G4423" t="s">
        <v>16482</v>
      </c>
      <c r="H4423">
        <v>947</v>
      </c>
      <c r="I4423">
        <v>402820</v>
      </c>
      <c r="J4423" t="s">
        <v>151</v>
      </c>
      <c r="K4423" t="s">
        <v>1095</v>
      </c>
      <c r="L4423" t="s">
        <v>18756</v>
      </c>
      <c r="M4423">
        <v>10896</v>
      </c>
      <c r="N4423">
        <v>2747</v>
      </c>
      <c r="O4423" t="s">
        <v>1131</v>
      </c>
      <c r="P4423">
        <v>0</v>
      </c>
      <c r="Q4423" t="s">
        <v>18757</v>
      </c>
      <c r="R4423" t="s">
        <v>18758</v>
      </c>
      <c r="S4423">
        <v>57</v>
      </c>
      <c r="T4423" t="s">
        <v>37</v>
      </c>
      <c r="U4423" t="s">
        <v>38</v>
      </c>
      <c r="V4423" t="s">
        <v>350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18759</v>
      </c>
      <c r="C4424">
        <v>6</v>
      </c>
      <c r="D4424">
        <v>93</v>
      </c>
      <c r="E4424">
        <v>6</v>
      </c>
      <c r="F4424">
        <v>56</v>
      </c>
      <c r="G4424" t="s">
        <v>18760</v>
      </c>
      <c r="H4424">
        <v>393</v>
      </c>
      <c r="J4424" t="s">
        <v>2690</v>
      </c>
      <c r="K4424" t="s">
        <v>18761</v>
      </c>
      <c r="L4424" t="s">
        <v>18762</v>
      </c>
      <c r="M4424">
        <v>95</v>
      </c>
      <c r="N4424">
        <v>792</v>
      </c>
      <c r="O4424" t="s">
        <v>18763</v>
      </c>
      <c r="P4424">
        <v>1</v>
      </c>
      <c r="R4424" t="s">
        <v>18764</v>
      </c>
      <c r="S4424">
        <v>3</v>
      </c>
      <c r="T4424" t="s">
        <v>37</v>
      </c>
      <c r="U4424" t="s">
        <v>38</v>
      </c>
      <c r="V4424" t="s">
        <v>350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10967</v>
      </c>
      <c r="C4425">
        <v>127</v>
      </c>
      <c r="D4425">
        <v>100</v>
      </c>
      <c r="E4425">
        <v>122</v>
      </c>
      <c r="F4425">
        <v>83</v>
      </c>
      <c r="G4425" t="s">
        <v>9046</v>
      </c>
      <c r="H4425">
        <v>210</v>
      </c>
      <c r="I4425">
        <v>373967</v>
      </c>
      <c r="J4425" t="s">
        <v>2889</v>
      </c>
      <c r="K4425" t="s">
        <v>1599</v>
      </c>
      <c r="L4425" t="s">
        <v>18765</v>
      </c>
      <c r="M4425">
        <v>43839</v>
      </c>
      <c r="N4425">
        <v>469</v>
      </c>
      <c r="O4425" t="s">
        <v>13123</v>
      </c>
      <c r="P4425">
        <v>0</v>
      </c>
      <c r="Q4425" t="s">
        <v>18766</v>
      </c>
      <c r="R4425" t="s">
        <v>18767</v>
      </c>
      <c r="S4425">
        <v>481</v>
      </c>
      <c r="T4425" t="s">
        <v>37</v>
      </c>
      <c r="U4425" t="s">
        <v>38</v>
      </c>
      <c r="V4425" t="s">
        <v>350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262</v>
      </c>
      <c r="C4426">
        <v>32</v>
      </c>
      <c r="D4426">
        <v>80</v>
      </c>
      <c r="E4426">
        <v>522</v>
      </c>
      <c r="F4426">
        <v>423</v>
      </c>
      <c r="G4426" t="s">
        <v>262</v>
      </c>
      <c r="H4426">
        <v>813</v>
      </c>
      <c r="I4426">
        <v>194568</v>
      </c>
      <c r="J4426" t="s">
        <v>816</v>
      </c>
      <c r="K4426" t="s">
        <v>18768</v>
      </c>
      <c r="L4426" t="s">
        <v>18769</v>
      </c>
      <c r="M4426">
        <v>2963</v>
      </c>
      <c r="N4426">
        <v>2179</v>
      </c>
      <c r="O4426" t="s">
        <v>1014</v>
      </c>
      <c r="P4426">
        <v>0</v>
      </c>
      <c r="Q4426" t="s">
        <v>18770</v>
      </c>
      <c r="R4426" t="s">
        <v>18771</v>
      </c>
      <c r="S4426">
        <v>28</v>
      </c>
      <c r="T4426" t="s">
        <v>37</v>
      </c>
      <c r="U4426" t="s">
        <v>38</v>
      </c>
      <c r="V4426" t="s">
        <v>350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18772</v>
      </c>
      <c r="C4427">
        <v>8</v>
      </c>
      <c r="D4427">
        <v>94</v>
      </c>
      <c r="E4427">
        <v>13</v>
      </c>
      <c r="F4427">
        <v>616</v>
      </c>
      <c r="G4427" t="s">
        <v>4168</v>
      </c>
      <c r="H4427">
        <v>1000</v>
      </c>
      <c r="J4427" t="s">
        <v>4930</v>
      </c>
      <c r="K4427" t="s">
        <v>1253</v>
      </c>
      <c r="L4427" t="s">
        <v>18773</v>
      </c>
      <c r="M4427">
        <v>919</v>
      </c>
      <c r="N4427">
        <v>3288</v>
      </c>
      <c r="O4427" t="s">
        <v>12963</v>
      </c>
      <c r="P4427">
        <v>1</v>
      </c>
      <c r="Q4427" t="s">
        <v>14723</v>
      </c>
      <c r="R4427" t="s">
        <v>18774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18775</v>
      </c>
      <c r="C4428">
        <v>229</v>
      </c>
      <c r="D4428">
        <v>93</v>
      </c>
      <c r="E4428">
        <v>134</v>
      </c>
      <c r="F4428">
        <v>488</v>
      </c>
      <c r="G4428" t="s">
        <v>11270</v>
      </c>
      <c r="H4428">
        <v>936</v>
      </c>
      <c r="J4428" t="s">
        <v>5365</v>
      </c>
      <c r="K4428" t="s">
        <v>30</v>
      </c>
      <c r="L4428" t="s">
        <v>18776</v>
      </c>
      <c r="M4428">
        <v>23349</v>
      </c>
      <c r="N4428">
        <v>3668</v>
      </c>
      <c r="O4428" t="s">
        <v>18777</v>
      </c>
      <c r="P4428">
        <v>0</v>
      </c>
      <c r="Q4428" t="s">
        <v>18778</v>
      </c>
      <c r="R4428" t="s">
        <v>18779</v>
      </c>
      <c r="S4428">
        <v>235</v>
      </c>
      <c r="T4428" t="s">
        <v>37</v>
      </c>
      <c r="U4428" t="s">
        <v>38</v>
      </c>
      <c r="V4428" t="s">
        <v>350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424</v>
      </c>
      <c r="B4429" t="s">
        <v>18780</v>
      </c>
      <c r="C4429">
        <v>120</v>
      </c>
      <c r="D4429">
        <v>87</v>
      </c>
      <c r="E4429">
        <v>0</v>
      </c>
      <c r="F4429">
        <v>8</v>
      </c>
      <c r="G4429" t="s">
        <v>18781</v>
      </c>
      <c r="H4429">
        <v>309</v>
      </c>
      <c r="I4429">
        <v>163245</v>
      </c>
      <c r="J4429" t="s">
        <v>1718</v>
      </c>
      <c r="K4429" t="s">
        <v>18782</v>
      </c>
      <c r="L4429" t="s">
        <v>18783</v>
      </c>
      <c r="M4429">
        <v>143086</v>
      </c>
      <c r="N4429">
        <v>352</v>
      </c>
      <c r="O4429" t="s">
        <v>18784</v>
      </c>
      <c r="P4429">
        <v>1</v>
      </c>
      <c r="Q4429" t="s">
        <v>18785</v>
      </c>
      <c r="R4429" t="s">
        <v>18786</v>
      </c>
      <c r="S4429">
        <v>211</v>
      </c>
      <c r="T4429" t="s">
        <v>37</v>
      </c>
      <c r="U4429" t="s">
        <v>38</v>
      </c>
      <c r="V4429" t="s">
        <v>188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18787</v>
      </c>
      <c r="C4430">
        <v>31</v>
      </c>
      <c r="D4430">
        <v>91</v>
      </c>
      <c r="E4430">
        <v>18</v>
      </c>
      <c r="F4430">
        <v>597</v>
      </c>
      <c r="G4430" t="s">
        <v>4232</v>
      </c>
      <c r="H4430">
        <v>954</v>
      </c>
      <c r="I4430">
        <v>119841</v>
      </c>
      <c r="J4430" t="s">
        <v>1473</v>
      </c>
      <c r="K4430" t="s">
        <v>447</v>
      </c>
      <c r="L4430" t="s">
        <v>18788</v>
      </c>
      <c r="M4430">
        <v>2419</v>
      </c>
      <c r="N4430">
        <v>3901</v>
      </c>
      <c r="O4430" t="s">
        <v>2797</v>
      </c>
      <c r="P4430">
        <v>1</v>
      </c>
      <c r="Q4430" t="s">
        <v>18789</v>
      </c>
      <c r="R4430" t="s">
        <v>18790</v>
      </c>
      <c r="S4430">
        <v>55</v>
      </c>
      <c r="T4430" t="s">
        <v>37</v>
      </c>
      <c r="U4430" t="s">
        <v>38</v>
      </c>
      <c r="V4430" t="s">
        <v>84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4037</v>
      </c>
      <c r="C4431">
        <v>100</v>
      </c>
      <c r="D4431">
        <v>84</v>
      </c>
      <c r="E4431">
        <v>0</v>
      </c>
      <c r="F4431">
        <v>158</v>
      </c>
      <c r="G4431" t="s">
        <v>16736</v>
      </c>
      <c r="H4431">
        <v>634</v>
      </c>
      <c r="I4431">
        <v>173066</v>
      </c>
      <c r="J4431" t="s">
        <v>1269</v>
      </c>
      <c r="K4431" t="s">
        <v>12614</v>
      </c>
      <c r="L4431" t="s">
        <v>18791</v>
      </c>
      <c r="M4431">
        <v>21379</v>
      </c>
      <c r="N4431">
        <v>1238</v>
      </c>
      <c r="O4431" t="s">
        <v>18792</v>
      </c>
      <c r="P4431">
        <v>1</v>
      </c>
      <c r="Q4431" t="s">
        <v>18793</v>
      </c>
      <c r="R4431" t="s">
        <v>18794</v>
      </c>
      <c r="S4431">
        <v>88</v>
      </c>
      <c r="T4431" t="s">
        <v>37</v>
      </c>
      <c r="U4431" t="s">
        <v>38</v>
      </c>
      <c r="V4431" t="s">
        <v>350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11542</v>
      </c>
      <c r="C4432">
        <v>14</v>
      </c>
      <c r="D4432">
        <v>90</v>
      </c>
      <c r="E4432">
        <v>7</v>
      </c>
      <c r="F4432">
        <v>424</v>
      </c>
      <c r="G4432" t="s">
        <v>15452</v>
      </c>
      <c r="H4432">
        <v>890</v>
      </c>
      <c r="I4432">
        <v>92362</v>
      </c>
      <c r="J4432" t="s">
        <v>1188</v>
      </c>
      <c r="K4432" t="s">
        <v>373</v>
      </c>
      <c r="L4432" t="s">
        <v>18795</v>
      </c>
      <c r="M4432">
        <v>444</v>
      </c>
      <c r="N4432">
        <v>3138</v>
      </c>
      <c r="O4432" t="s">
        <v>8058</v>
      </c>
      <c r="P4432">
        <v>7</v>
      </c>
      <c r="R4432" t="s">
        <v>18796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18797</v>
      </c>
      <c r="C4433">
        <v>14</v>
      </c>
      <c r="D4433">
        <v>98</v>
      </c>
      <c r="E4433">
        <v>102</v>
      </c>
      <c r="F4433">
        <v>360</v>
      </c>
      <c r="G4433" t="s">
        <v>18798</v>
      </c>
      <c r="H4433">
        <v>563</v>
      </c>
      <c r="I4433">
        <v>105943</v>
      </c>
      <c r="J4433" t="s">
        <v>809</v>
      </c>
      <c r="K4433" t="s">
        <v>3109</v>
      </c>
      <c r="L4433" t="s">
        <v>18799</v>
      </c>
      <c r="M4433">
        <v>1351</v>
      </c>
      <c r="N4433">
        <v>2628</v>
      </c>
      <c r="O4433" t="s">
        <v>14868</v>
      </c>
      <c r="P4433">
        <v>0</v>
      </c>
      <c r="Q4433" t="s">
        <v>18800</v>
      </c>
      <c r="R4433" t="s">
        <v>18801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12135</v>
      </c>
      <c r="C4434">
        <v>39</v>
      </c>
      <c r="D4434">
        <v>108</v>
      </c>
      <c r="E4434">
        <v>60</v>
      </c>
      <c r="F4434">
        <v>121</v>
      </c>
      <c r="G4434" t="s">
        <v>18802</v>
      </c>
      <c r="H4434">
        <v>826</v>
      </c>
      <c r="J4434" t="s">
        <v>5623</v>
      </c>
      <c r="K4434" t="s">
        <v>494</v>
      </c>
      <c r="L4434" t="s">
        <v>18803</v>
      </c>
      <c r="M4434">
        <v>1134</v>
      </c>
      <c r="N4434">
        <v>1240</v>
      </c>
      <c r="O4434" t="s">
        <v>18804</v>
      </c>
      <c r="P4434">
        <v>0</v>
      </c>
      <c r="Q4434" t="s">
        <v>18805</v>
      </c>
      <c r="R4434" t="s">
        <v>18806</v>
      </c>
      <c r="S4434">
        <v>26</v>
      </c>
      <c r="T4434" t="s">
        <v>37</v>
      </c>
      <c r="U4434" t="s">
        <v>38</v>
      </c>
      <c r="V4434" t="s">
        <v>350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13692</v>
      </c>
      <c r="C4435">
        <v>35</v>
      </c>
      <c r="D4435">
        <v>124</v>
      </c>
      <c r="E4435">
        <v>407</v>
      </c>
      <c r="F4435">
        <v>7</v>
      </c>
      <c r="G4435" t="s">
        <v>18807</v>
      </c>
      <c r="H4435">
        <v>38</v>
      </c>
      <c r="I4435">
        <v>183490</v>
      </c>
      <c r="J4435" t="s">
        <v>1469</v>
      </c>
      <c r="K4435" t="s">
        <v>18808</v>
      </c>
      <c r="L4435" t="s">
        <v>18809</v>
      </c>
      <c r="M4435">
        <v>463</v>
      </c>
      <c r="N4435">
        <v>60</v>
      </c>
      <c r="O4435" t="s">
        <v>18810</v>
      </c>
      <c r="P4435">
        <v>0</v>
      </c>
      <c r="Q4435" t="s">
        <v>18811</v>
      </c>
      <c r="R4435" t="s">
        <v>18812</v>
      </c>
      <c r="S4435">
        <v>8</v>
      </c>
      <c r="T4435" t="s">
        <v>37</v>
      </c>
      <c r="U4435" t="s">
        <v>38</v>
      </c>
      <c r="V4435" t="s">
        <v>350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18813</v>
      </c>
      <c r="C4436">
        <v>178</v>
      </c>
      <c r="D4436">
        <v>95</v>
      </c>
      <c r="E4436">
        <v>49</v>
      </c>
      <c r="F4436">
        <v>57</v>
      </c>
      <c r="G4436" t="s">
        <v>18814</v>
      </c>
      <c r="H4436">
        <v>413</v>
      </c>
      <c r="I4436">
        <v>3478</v>
      </c>
      <c r="J4436" t="s">
        <v>5192</v>
      </c>
      <c r="K4436" t="s">
        <v>563</v>
      </c>
      <c r="L4436" t="s">
        <v>18815</v>
      </c>
      <c r="M4436">
        <v>22212</v>
      </c>
      <c r="N4436">
        <v>721</v>
      </c>
      <c r="O4436" t="s">
        <v>18816</v>
      </c>
      <c r="P4436">
        <v>0</v>
      </c>
      <c r="Q4436" t="s">
        <v>18817</v>
      </c>
      <c r="R4436" t="s">
        <v>18818</v>
      </c>
      <c r="S4436">
        <v>142</v>
      </c>
      <c r="T4436" t="s">
        <v>37</v>
      </c>
      <c r="U4436" t="s">
        <v>182</v>
      </c>
      <c r="V4436" t="s">
        <v>2616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18819</v>
      </c>
      <c r="C4437">
        <v>46</v>
      </c>
      <c r="D4437">
        <v>90</v>
      </c>
      <c r="E4437">
        <v>7</v>
      </c>
      <c r="F4437">
        <v>711</v>
      </c>
      <c r="G4437" t="s">
        <v>5875</v>
      </c>
      <c r="H4437">
        <v>87000</v>
      </c>
      <c r="I4437">
        <v>52166</v>
      </c>
      <c r="J4437" t="s">
        <v>1473</v>
      </c>
      <c r="K4437" t="s">
        <v>310</v>
      </c>
      <c r="L4437" t="s">
        <v>18820</v>
      </c>
      <c r="M4437">
        <v>2792</v>
      </c>
      <c r="N4437">
        <v>89263</v>
      </c>
      <c r="O4437" t="s">
        <v>7161</v>
      </c>
      <c r="P4437">
        <v>3</v>
      </c>
      <c r="Q4437" t="s">
        <v>18821</v>
      </c>
      <c r="R4437" t="s">
        <v>18822</v>
      </c>
      <c r="S4437">
        <v>22</v>
      </c>
      <c r="T4437" t="s">
        <v>37</v>
      </c>
      <c r="U4437" t="s">
        <v>38</v>
      </c>
      <c r="V4437" t="s">
        <v>350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18823</v>
      </c>
      <c r="D4438">
        <v>93</v>
      </c>
      <c r="E4438">
        <v>228</v>
      </c>
      <c r="F4438">
        <v>134</v>
      </c>
      <c r="G4438" t="s">
        <v>18823</v>
      </c>
      <c r="H4438">
        <v>310</v>
      </c>
      <c r="J4438" t="s">
        <v>715</v>
      </c>
      <c r="K4438" t="s">
        <v>10343</v>
      </c>
      <c r="L4438" t="s">
        <v>18824</v>
      </c>
      <c r="M4438">
        <v>7</v>
      </c>
      <c r="N4438">
        <v>771</v>
      </c>
      <c r="O4438" t="s">
        <v>18825</v>
      </c>
      <c r="P4438">
        <v>1</v>
      </c>
      <c r="R4438" t="s">
        <v>18826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10608</v>
      </c>
      <c r="C4439">
        <v>234</v>
      </c>
      <c r="D4439">
        <v>101</v>
      </c>
      <c r="E4439">
        <v>0</v>
      </c>
      <c r="F4439">
        <v>721</v>
      </c>
      <c r="G4439" t="s">
        <v>12516</v>
      </c>
      <c r="H4439">
        <v>1000</v>
      </c>
      <c r="I4439">
        <v>1163508</v>
      </c>
      <c r="J4439" t="s">
        <v>489</v>
      </c>
      <c r="K4439" t="s">
        <v>11852</v>
      </c>
      <c r="L4439" t="s">
        <v>18827</v>
      </c>
      <c r="M4439">
        <v>20376</v>
      </c>
      <c r="N4439">
        <v>5158</v>
      </c>
      <c r="O4439" t="s">
        <v>15004</v>
      </c>
      <c r="P4439">
        <v>1</v>
      </c>
      <c r="Q4439" t="s">
        <v>18828</v>
      </c>
      <c r="R4439" t="s">
        <v>18829</v>
      </c>
      <c r="S4439">
        <v>166</v>
      </c>
      <c r="T4439" t="s">
        <v>37</v>
      </c>
      <c r="U4439" t="s">
        <v>38</v>
      </c>
      <c r="V4439" t="s">
        <v>350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18830</v>
      </c>
      <c r="C4440">
        <v>166</v>
      </c>
      <c r="D4440">
        <v>107</v>
      </c>
      <c r="E4440">
        <v>3</v>
      </c>
      <c r="F4440">
        <v>28</v>
      </c>
      <c r="G4440" t="s">
        <v>18831</v>
      </c>
      <c r="H4440">
        <v>61</v>
      </c>
      <c r="J4440" t="s">
        <v>16438</v>
      </c>
      <c r="K4440" t="s">
        <v>18832</v>
      </c>
      <c r="L4440" t="s">
        <v>18833</v>
      </c>
      <c r="M4440">
        <v>23323</v>
      </c>
      <c r="N4440">
        <v>165</v>
      </c>
      <c r="O4440" t="s">
        <v>18834</v>
      </c>
      <c r="P4440">
        <v>3</v>
      </c>
      <c r="Q4440" t="s">
        <v>18835</v>
      </c>
      <c r="R4440" t="s">
        <v>18836</v>
      </c>
      <c r="S4440">
        <v>83</v>
      </c>
      <c r="T4440" t="s">
        <v>37</v>
      </c>
      <c r="U4440" t="s">
        <v>128</v>
      </c>
      <c r="V4440" t="s">
        <v>2616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18837</v>
      </c>
      <c r="C4441">
        <v>56</v>
      </c>
      <c r="D4441">
        <v>20</v>
      </c>
      <c r="E4441">
        <v>21</v>
      </c>
      <c r="F4441">
        <v>0</v>
      </c>
      <c r="G4441" t="s">
        <v>18838</v>
      </c>
      <c r="H4441">
        <v>0</v>
      </c>
      <c r="J4441" t="s">
        <v>65</v>
      </c>
      <c r="K4441" t="s">
        <v>18839</v>
      </c>
      <c r="L4441" t="s">
        <v>18840</v>
      </c>
      <c r="M4441">
        <v>4120</v>
      </c>
      <c r="N4441">
        <v>0</v>
      </c>
      <c r="O4441" t="s">
        <v>18841</v>
      </c>
      <c r="P4441">
        <v>0</v>
      </c>
      <c r="Q4441" t="s">
        <v>18842</v>
      </c>
      <c r="R4441" t="s">
        <v>18843</v>
      </c>
      <c r="S4441">
        <v>70</v>
      </c>
      <c r="T4441" t="s">
        <v>37</v>
      </c>
      <c r="U4441" t="s">
        <v>38</v>
      </c>
      <c r="V4441" t="s">
        <v>2616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18844</v>
      </c>
      <c r="C4442">
        <v>16</v>
      </c>
      <c r="D4442">
        <v>87</v>
      </c>
      <c r="E4442">
        <v>0</v>
      </c>
      <c r="F4442">
        <v>108</v>
      </c>
      <c r="G4442" t="s">
        <v>18845</v>
      </c>
      <c r="H4442">
        <v>199</v>
      </c>
      <c r="J4442" t="s">
        <v>396</v>
      </c>
      <c r="K4442" t="s">
        <v>18846</v>
      </c>
      <c r="L4442" t="s">
        <v>18847</v>
      </c>
      <c r="M4442">
        <v>1232</v>
      </c>
      <c r="N4442">
        <v>596</v>
      </c>
      <c r="O4442" t="s">
        <v>18848</v>
      </c>
      <c r="P4442">
        <v>2</v>
      </c>
      <c r="Q4442" t="s">
        <v>18849</v>
      </c>
      <c r="R4442" t="s">
        <v>18850</v>
      </c>
      <c r="S4442">
        <v>10</v>
      </c>
      <c r="T4442" t="s">
        <v>37</v>
      </c>
      <c r="U4442" t="s">
        <v>182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18851</v>
      </c>
      <c r="C4443">
        <v>9</v>
      </c>
      <c r="D4443">
        <v>98</v>
      </c>
      <c r="E4443">
        <v>11</v>
      </c>
      <c r="F4443">
        <v>636</v>
      </c>
      <c r="G4443" t="s">
        <v>1187</v>
      </c>
      <c r="H4443">
        <v>979</v>
      </c>
      <c r="J4443" t="s">
        <v>1188</v>
      </c>
      <c r="K4443" t="s">
        <v>801</v>
      </c>
      <c r="L4443" t="s">
        <v>18852</v>
      </c>
      <c r="M4443">
        <v>291</v>
      </c>
      <c r="N4443">
        <v>4036</v>
      </c>
      <c r="O4443" t="s">
        <v>5445</v>
      </c>
      <c r="P4443">
        <v>2</v>
      </c>
      <c r="R4443" t="s">
        <v>18853</v>
      </c>
      <c r="S4443">
        <v>7</v>
      </c>
      <c r="T4443" t="s">
        <v>37</v>
      </c>
      <c r="U4443" t="s">
        <v>38</v>
      </c>
      <c r="V4443" t="s">
        <v>350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18854</v>
      </c>
      <c r="C4444">
        <v>18</v>
      </c>
      <c r="D4444">
        <v>112</v>
      </c>
      <c r="E4444">
        <v>34</v>
      </c>
      <c r="F4444">
        <v>71</v>
      </c>
      <c r="G4444" t="s">
        <v>18855</v>
      </c>
      <c r="H4444">
        <v>129</v>
      </c>
      <c r="J4444" t="s">
        <v>1188</v>
      </c>
      <c r="K4444" t="s">
        <v>18856</v>
      </c>
      <c r="L4444" t="s">
        <v>18857</v>
      </c>
      <c r="M4444">
        <v>2841</v>
      </c>
      <c r="N4444">
        <v>588</v>
      </c>
      <c r="O4444" t="s">
        <v>18858</v>
      </c>
      <c r="P4444">
        <v>2</v>
      </c>
      <c r="R4444" t="s">
        <v>18859</v>
      </c>
      <c r="S4444">
        <v>13</v>
      </c>
      <c r="T4444" t="s">
        <v>37</v>
      </c>
      <c r="U4444" t="s">
        <v>6605</v>
      </c>
      <c r="V4444" t="s">
        <v>2616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18860</v>
      </c>
      <c r="C4445">
        <v>4</v>
      </c>
      <c r="D4445">
        <v>82</v>
      </c>
      <c r="E4445">
        <v>65</v>
      </c>
      <c r="F4445">
        <v>146</v>
      </c>
      <c r="G4445" t="s">
        <v>18861</v>
      </c>
      <c r="H4445">
        <v>341</v>
      </c>
      <c r="J4445" t="s">
        <v>10118</v>
      </c>
      <c r="K4445" t="s">
        <v>18862</v>
      </c>
      <c r="L4445" t="s">
        <v>18863</v>
      </c>
      <c r="M4445">
        <v>459</v>
      </c>
      <c r="N4445">
        <v>967</v>
      </c>
      <c r="O4445" t="s">
        <v>18864</v>
      </c>
      <c r="P4445">
        <v>0</v>
      </c>
      <c r="R4445" t="s">
        <v>18865</v>
      </c>
      <c r="S4445">
        <v>10</v>
      </c>
      <c r="T4445" t="s">
        <v>37</v>
      </c>
      <c r="U4445" t="s">
        <v>182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18866</v>
      </c>
      <c r="D4446">
        <v>102</v>
      </c>
      <c r="E4446">
        <v>5</v>
      </c>
      <c r="F4446">
        <v>259</v>
      </c>
      <c r="G4446" t="s">
        <v>897</v>
      </c>
      <c r="H4446">
        <v>3000</v>
      </c>
      <c r="J4446" t="s">
        <v>1718</v>
      </c>
      <c r="K4446" t="s">
        <v>11454</v>
      </c>
      <c r="L4446" t="s">
        <v>18867</v>
      </c>
      <c r="M4446">
        <v>108</v>
      </c>
      <c r="N4446">
        <v>4320</v>
      </c>
      <c r="O4446" t="s">
        <v>4606</v>
      </c>
      <c r="Q4446" t="s">
        <v>18868</v>
      </c>
      <c r="R4446" t="s">
        <v>18869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18870</v>
      </c>
      <c r="C4447">
        <v>6</v>
      </c>
      <c r="D4447">
        <v>97</v>
      </c>
      <c r="E4447">
        <v>764</v>
      </c>
      <c r="F4447">
        <v>492</v>
      </c>
      <c r="G4447" t="s">
        <v>7429</v>
      </c>
      <c r="H4447">
        <v>835</v>
      </c>
      <c r="J4447" t="s">
        <v>223</v>
      </c>
      <c r="K4447" t="s">
        <v>18871</v>
      </c>
      <c r="L4447" t="s">
        <v>18872</v>
      </c>
      <c r="M4447">
        <v>735</v>
      </c>
      <c r="N4447">
        <v>2882</v>
      </c>
      <c r="O4447" t="s">
        <v>7772</v>
      </c>
      <c r="P4447">
        <v>3</v>
      </c>
      <c r="R4447" t="s">
        <v>18873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483</v>
      </c>
      <c r="C4448">
        <v>387</v>
      </c>
      <c r="D4448">
        <v>130</v>
      </c>
      <c r="E4448">
        <v>188</v>
      </c>
      <c r="F4448">
        <v>1000</v>
      </c>
      <c r="G4448" t="s">
        <v>819</v>
      </c>
      <c r="H4448">
        <v>10000</v>
      </c>
      <c r="I4448">
        <v>80033643</v>
      </c>
      <c r="J4448" t="s">
        <v>625</v>
      </c>
      <c r="K4448" t="s">
        <v>313</v>
      </c>
      <c r="L4448" t="s">
        <v>1845</v>
      </c>
      <c r="M4448">
        <v>226583</v>
      </c>
      <c r="N4448">
        <v>16385</v>
      </c>
      <c r="O4448" t="s">
        <v>983</v>
      </c>
      <c r="P4448">
        <v>2</v>
      </c>
      <c r="Q4448" t="s">
        <v>1846</v>
      </c>
      <c r="R4448" t="s">
        <v>1847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18874</v>
      </c>
      <c r="C4449">
        <v>35</v>
      </c>
      <c r="D4449">
        <v>101</v>
      </c>
      <c r="E4449">
        <v>37</v>
      </c>
      <c r="F4449">
        <v>56</v>
      </c>
      <c r="G4449" t="s">
        <v>18875</v>
      </c>
      <c r="H4449">
        <v>501</v>
      </c>
      <c r="J4449" t="s">
        <v>3918</v>
      </c>
      <c r="K4449" t="s">
        <v>1750</v>
      </c>
      <c r="L4449" t="s">
        <v>18876</v>
      </c>
      <c r="M4449">
        <v>1547</v>
      </c>
      <c r="N4449">
        <v>1044</v>
      </c>
      <c r="O4449" t="s">
        <v>18877</v>
      </c>
      <c r="P4449">
        <v>1</v>
      </c>
      <c r="Q4449" t="s">
        <v>18878</v>
      </c>
      <c r="R4449" t="s">
        <v>18879</v>
      </c>
      <c r="S4449">
        <v>42</v>
      </c>
      <c r="T4449" t="s">
        <v>37</v>
      </c>
      <c r="U4449" t="s">
        <v>38</v>
      </c>
      <c r="V4449" t="s">
        <v>2616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18880</v>
      </c>
      <c r="C4450">
        <v>27</v>
      </c>
      <c r="D4450">
        <v>93</v>
      </c>
      <c r="E4450">
        <v>9</v>
      </c>
      <c r="F4450">
        <v>485</v>
      </c>
      <c r="G4450" t="s">
        <v>12570</v>
      </c>
      <c r="H4450">
        <v>708</v>
      </c>
      <c r="J4450" t="s">
        <v>2690</v>
      </c>
      <c r="K4450" t="s">
        <v>4249</v>
      </c>
      <c r="L4450" t="s">
        <v>18881</v>
      </c>
      <c r="M4450">
        <v>133</v>
      </c>
      <c r="N4450">
        <v>2870</v>
      </c>
      <c r="O4450" t="s">
        <v>18882</v>
      </c>
      <c r="Q4450" t="s">
        <v>18883</v>
      </c>
      <c r="R4450" t="s">
        <v>18884</v>
      </c>
      <c r="S4450">
        <v>2</v>
      </c>
      <c r="T4450" t="s">
        <v>37</v>
      </c>
      <c r="U4450" t="s">
        <v>38</v>
      </c>
      <c r="V4450" t="s">
        <v>350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18885</v>
      </c>
      <c r="C4451">
        <v>145</v>
      </c>
      <c r="D4451">
        <v>83</v>
      </c>
      <c r="E4451">
        <v>0</v>
      </c>
      <c r="F4451">
        <v>31</v>
      </c>
      <c r="G4451" t="s">
        <v>18886</v>
      </c>
      <c r="H4451">
        <v>82</v>
      </c>
      <c r="I4451">
        <v>184925485</v>
      </c>
      <c r="J4451" t="s">
        <v>3816</v>
      </c>
      <c r="K4451" t="s">
        <v>18887</v>
      </c>
      <c r="L4451" t="s">
        <v>18888</v>
      </c>
      <c r="M4451">
        <v>133348</v>
      </c>
      <c r="N4451">
        <v>229</v>
      </c>
      <c r="O4451" t="s">
        <v>18889</v>
      </c>
      <c r="P4451">
        <v>1</v>
      </c>
      <c r="Q4451" t="s">
        <v>18890</v>
      </c>
      <c r="R4451" t="s">
        <v>18891</v>
      </c>
      <c r="S4451">
        <v>204</v>
      </c>
      <c r="T4451" t="s">
        <v>37</v>
      </c>
      <c r="U4451" t="s">
        <v>38</v>
      </c>
      <c r="V4451" t="s">
        <v>3822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18892</v>
      </c>
      <c r="C4452">
        <v>78</v>
      </c>
      <c r="D4452">
        <v>106</v>
      </c>
      <c r="E4452">
        <v>33</v>
      </c>
      <c r="F4452">
        <v>3</v>
      </c>
      <c r="G4452" t="s">
        <v>18893</v>
      </c>
      <c r="H4452">
        <v>341</v>
      </c>
      <c r="I4452">
        <v>304124</v>
      </c>
      <c r="J4452" t="s">
        <v>1473</v>
      </c>
      <c r="K4452" t="s">
        <v>16044</v>
      </c>
      <c r="L4452" t="s">
        <v>18894</v>
      </c>
      <c r="M4452">
        <v>2720</v>
      </c>
      <c r="N4452">
        <v>358</v>
      </c>
      <c r="O4452" t="s">
        <v>18895</v>
      </c>
      <c r="P4452">
        <v>0</v>
      </c>
      <c r="Q4452" t="s">
        <v>18896</v>
      </c>
      <c r="R4452" t="s">
        <v>18897</v>
      </c>
      <c r="S4452">
        <v>37</v>
      </c>
      <c r="T4452" t="s">
        <v>1265</v>
      </c>
      <c r="U4452" t="s">
        <v>16728</v>
      </c>
      <c r="V4452" t="s">
        <v>350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18898</v>
      </c>
      <c r="C4453">
        <v>10</v>
      </c>
      <c r="D4453">
        <v>113</v>
      </c>
      <c r="E4453">
        <v>74</v>
      </c>
      <c r="F4453">
        <v>387</v>
      </c>
      <c r="G4453" t="s">
        <v>15627</v>
      </c>
      <c r="H4453">
        <v>984</v>
      </c>
      <c r="J4453" t="s">
        <v>12797</v>
      </c>
      <c r="K4453" t="s">
        <v>18899</v>
      </c>
      <c r="L4453" t="s">
        <v>18900</v>
      </c>
      <c r="M4453">
        <v>1978</v>
      </c>
      <c r="N4453">
        <v>2140</v>
      </c>
      <c r="O4453" t="s">
        <v>16945</v>
      </c>
      <c r="P4453">
        <v>2</v>
      </c>
      <c r="Q4453" t="s">
        <v>18901</v>
      </c>
      <c r="R4453" t="s">
        <v>18902</v>
      </c>
      <c r="S4453">
        <v>41</v>
      </c>
      <c r="T4453" t="s">
        <v>37</v>
      </c>
      <c r="U4453" t="s">
        <v>56</v>
      </c>
      <c r="V4453" t="s">
        <v>84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18903</v>
      </c>
      <c r="C4454">
        <v>60</v>
      </c>
      <c r="D4454">
        <v>94</v>
      </c>
      <c r="E4454">
        <v>87</v>
      </c>
      <c r="F4454">
        <v>37</v>
      </c>
      <c r="G4454" t="s">
        <v>18904</v>
      </c>
      <c r="H4454">
        <v>87</v>
      </c>
      <c r="I4454">
        <v>36830</v>
      </c>
      <c r="J4454" t="s">
        <v>18905</v>
      </c>
      <c r="K4454" t="s">
        <v>18903</v>
      </c>
      <c r="L4454" t="s">
        <v>18906</v>
      </c>
      <c r="M4454">
        <v>3291</v>
      </c>
      <c r="N4454">
        <v>256</v>
      </c>
      <c r="O4454" t="s">
        <v>18907</v>
      </c>
      <c r="P4454">
        <v>0</v>
      </c>
      <c r="Q4454" t="s">
        <v>18908</v>
      </c>
      <c r="R4454" t="s">
        <v>18909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18910</v>
      </c>
      <c r="C4455">
        <v>9</v>
      </c>
      <c r="D4455">
        <v>101</v>
      </c>
      <c r="E4455">
        <v>20</v>
      </c>
      <c r="F4455">
        <v>256</v>
      </c>
      <c r="G4455" t="s">
        <v>18911</v>
      </c>
      <c r="H4455">
        <v>1000</v>
      </c>
      <c r="J4455" t="s">
        <v>1473</v>
      </c>
      <c r="K4455" t="s">
        <v>1597</v>
      </c>
      <c r="L4455" t="s">
        <v>18912</v>
      </c>
      <c r="M4455">
        <v>162</v>
      </c>
      <c r="N4455">
        <v>2419</v>
      </c>
      <c r="O4455" t="s">
        <v>18913</v>
      </c>
      <c r="R4455" t="s">
        <v>18914</v>
      </c>
      <c r="S4455">
        <v>8</v>
      </c>
      <c r="T4455" t="s">
        <v>37</v>
      </c>
      <c r="U4455" t="s">
        <v>38</v>
      </c>
      <c r="V4455" t="s">
        <v>84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14959</v>
      </c>
      <c r="C4456">
        <v>63</v>
      </c>
      <c r="D4456">
        <v>99</v>
      </c>
      <c r="E4456">
        <v>10</v>
      </c>
      <c r="F4456">
        <v>295</v>
      </c>
      <c r="G4456" t="s">
        <v>18915</v>
      </c>
      <c r="H4456">
        <v>756</v>
      </c>
      <c r="J4456" t="s">
        <v>3330</v>
      </c>
      <c r="K4456" t="s">
        <v>18916</v>
      </c>
      <c r="L4456" t="s">
        <v>18917</v>
      </c>
      <c r="M4456">
        <v>4948</v>
      </c>
      <c r="N4456">
        <v>2072</v>
      </c>
      <c r="O4456" t="s">
        <v>18918</v>
      </c>
      <c r="P4456">
        <v>0</v>
      </c>
      <c r="Q4456" t="s">
        <v>18919</v>
      </c>
      <c r="R4456" t="s">
        <v>18920</v>
      </c>
      <c r="S4456">
        <v>33</v>
      </c>
      <c r="T4456" t="s">
        <v>37</v>
      </c>
      <c r="U4456" t="s">
        <v>182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102</v>
      </c>
      <c r="C4457">
        <v>92</v>
      </c>
      <c r="D4457">
        <v>76</v>
      </c>
      <c r="E4457">
        <v>412</v>
      </c>
      <c r="F4457">
        <v>3</v>
      </c>
      <c r="G4457" t="s">
        <v>18921</v>
      </c>
      <c r="H4457">
        <v>412</v>
      </c>
      <c r="I4457">
        <v>231186</v>
      </c>
      <c r="J4457" t="s">
        <v>3406</v>
      </c>
      <c r="K4457" t="s">
        <v>102</v>
      </c>
      <c r="L4457" t="s">
        <v>18922</v>
      </c>
      <c r="M4457">
        <v>2082</v>
      </c>
      <c r="N4457">
        <v>421</v>
      </c>
      <c r="O4457" t="s">
        <v>18923</v>
      </c>
      <c r="P4457">
        <v>0</v>
      </c>
      <c r="Q4457" t="s">
        <v>18924</v>
      </c>
      <c r="R4457" t="s">
        <v>18925</v>
      </c>
      <c r="S4457">
        <v>16</v>
      </c>
      <c r="T4457" t="s">
        <v>726</v>
      </c>
      <c r="U4457" t="s">
        <v>727</v>
      </c>
      <c r="V4457" t="s">
        <v>350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18926</v>
      </c>
      <c r="C4458">
        <v>4</v>
      </c>
      <c r="D4458">
        <v>91</v>
      </c>
      <c r="E4458">
        <v>58</v>
      </c>
      <c r="F4458">
        <v>69</v>
      </c>
      <c r="G4458" t="s">
        <v>18927</v>
      </c>
      <c r="H4458">
        <v>847</v>
      </c>
      <c r="J4458" t="s">
        <v>3330</v>
      </c>
      <c r="K4458" t="s">
        <v>2280</v>
      </c>
      <c r="L4458" t="s">
        <v>18928</v>
      </c>
      <c r="M4458">
        <v>330</v>
      </c>
      <c r="N4458">
        <v>1159</v>
      </c>
      <c r="O4458" t="s">
        <v>18929</v>
      </c>
      <c r="P4458">
        <v>0</v>
      </c>
      <c r="Q4458" t="s">
        <v>18930</v>
      </c>
      <c r="R4458" t="s">
        <v>18931</v>
      </c>
      <c r="S4458">
        <v>6</v>
      </c>
      <c r="T4458" t="s">
        <v>37</v>
      </c>
      <c r="U4458" t="s">
        <v>38</v>
      </c>
      <c r="V4458" t="s">
        <v>350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18932</v>
      </c>
      <c r="C4459">
        <v>53</v>
      </c>
      <c r="D4459">
        <v>105</v>
      </c>
      <c r="E4459">
        <v>7</v>
      </c>
      <c r="F4459">
        <v>356</v>
      </c>
      <c r="G4459" t="s">
        <v>17510</v>
      </c>
      <c r="H4459">
        <v>1000</v>
      </c>
      <c r="J4459" t="s">
        <v>1115</v>
      </c>
      <c r="K4459" t="s">
        <v>18933</v>
      </c>
      <c r="L4459" t="s">
        <v>18934</v>
      </c>
      <c r="M4459">
        <v>22975</v>
      </c>
      <c r="N4459">
        <v>2658</v>
      </c>
      <c r="O4459" t="s">
        <v>18935</v>
      </c>
      <c r="P4459">
        <v>1</v>
      </c>
      <c r="Q4459" t="s">
        <v>18936</v>
      </c>
      <c r="R4459" t="s">
        <v>18937</v>
      </c>
      <c r="S4459">
        <v>155</v>
      </c>
      <c r="T4459" t="s">
        <v>37</v>
      </c>
      <c r="U4459" t="s">
        <v>38</v>
      </c>
      <c r="V4459" t="s">
        <v>3822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658</v>
      </c>
      <c r="C4460">
        <v>116</v>
      </c>
      <c r="D4460">
        <v>120</v>
      </c>
      <c r="E4460">
        <v>0</v>
      </c>
      <c r="F4460">
        <v>452</v>
      </c>
      <c r="G4460" t="s">
        <v>395</v>
      </c>
      <c r="H4460">
        <v>26000</v>
      </c>
      <c r="I4460">
        <v>3650677</v>
      </c>
      <c r="J4460" t="s">
        <v>541</v>
      </c>
      <c r="K4460" t="s">
        <v>224</v>
      </c>
      <c r="L4460" t="s">
        <v>18938</v>
      </c>
      <c r="M4460">
        <v>414976</v>
      </c>
      <c r="N4460">
        <v>28294</v>
      </c>
      <c r="O4460" t="s">
        <v>1487</v>
      </c>
      <c r="P4460">
        <v>1</v>
      </c>
      <c r="Q4460" t="s">
        <v>18939</v>
      </c>
      <c r="R4460" t="s">
        <v>18940</v>
      </c>
      <c r="S4460">
        <v>523</v>
      </c>
      <c r="T4460" t="s">
        <v>37</v>
      </c>
      <c r="U4460" t="s">
        <v>56</v>
      </c>
      <c r="V4460" t="s">
        <v>350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18941</v>
      </c>
      <c r="D4461">
        <v>105</v>
      </c>
      <c r="E4461">
        <v>0</v>
      </c>
      <c r="F4461">
        <v>467</v>
      </c>
      <c r="G4461" t="s">
        <v>1087</v>
      </c>
      <c r="H4461">
        <v>883</v>
      </c>
      <c r="J4461" t="s">
        <v>12797</v>
      </c>
      <c r="K4461" t="s">
        <v>2331</v>
      </c>
      <c r="L4461" t="s">
        <v>18942</v>
      </c>
      <c r="M4461">
        <v>39</v>
      </c>
      <c r="N4461">
        <v>3164</v>
      </c>
      <c r="O4461" t="s">
        <v>1968</v>
      </c>
      <c r="P4461">
        <v>0</v>
      </c>
      <c r="R4461" t="s">
        <v>18943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18944</v>
      </c>
      <c r="H4462">
        <v>416</v>
      </c>
      <c r="J4462" t="s">
        <v>18945</v>
      </c>
      <c r="K4462" t="s">
        <v>10311</v>
      </c>
      <c r="L4462" t="s">
        <v>18946</v>
      </c>
      <c r="M4462">
        <v>3405</v>
      </c>
      <c r="N4462">
        <v>416</v>
      </c>
      <c r="P4462">
        <v>0</v>
      </c>
      <c r="Q4462" t="s">
        <v>18947</v>
      </c>
      <c r="R4462" t="s">
        <v>18948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14030</v>
      </c>
      <c r="C4463">
        <v>98</v>
      </c>
      <c r="D4463">
        <v>105</v>
      </c>
      <c r="E4463">
        <v>346</v>
      </c>
      <c r="F4463">
        <v>141</v>
      </c>
      <c r="G4463" t="s">
        <v>18949</v>
      </c>
      <c r="H4463">
        <v>280</v>
      </c>
      <c r="I4463">
        <v>1647780</v>
      </c>
      <c r="J4463" t="s">
        <v>1473</v>
      </c>
      <c r="K4463" t="s">
        <v>2191</v>
      </c>
      <c r="L4463" t="s">
        <v>18950</v>
      </c>
      <c r="M4463">
        <v>65951</v>
      </c>
      <c r="N4463">
        <v>821</v>
      </c>
      <c r="O4463" t="s">
        <v>18951</v>
      </c>
      <c r="P4463">
        <v>1</v>
      </c>
      <c r="Q4463" t="s">
        <v>18952</v>
      </c>
      <c r="R4463" t="s">
        <v>18953</v>
      </c>
      <c r="S4463">
        <v>258</v>
      </c>
      <c r="T4463" t="s">
        <v>13564</v>
      </c>
      <c r="U4463" t="s">
        <v>5497</v>
      </c>
      <c r="V4463" t="s">
        <v>350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186</v>
      </c>
      <c r="C4464">
        <v>43</v>
      </c>
      <c r="D4464">
        <v>95</v>
      </c>
      <c r="E4464">
        <v>12000</v>
      </c>
      <c r="F4464">
        <v>636</v>
      </c>
      <c r="G4464" t="s">
        <v>894</v>
      </c>
      <c r="H4464">
        <v>12000</v>
      </c>
      <c r="I4464">
        <v>695229</v>
      </c>
      <c r="J4464" t="s">
        <v>1188</v>
      </c>
      <c r="K4464" t="s">
        <v>186</v>
      </c>
      <c r="L4464" t="s">
        <v>18954</v>
      </c>
      <c r="M4464">
        <v>11369</v>
      </c>
      <c r="N4464">
        <v>14420</v>
      </c>
      <c r="O4464" t="s">
        <v>4530</v>
      </c>
      <c r="P4464">
        <v>1</v>
      </c>
      <c r="Q4464" t="s">
        <v>18955</v>
      </c>
      <c r="R4464" t="s">
        <v>18956</v>
      </c>
      <c r="S4464">
        <v>65</v>
      </c>
      <c r="T4464" t="s">
        <v>37</v>
      </c>
      <c r="U4464" t="s">
        <v>38</v>
      </c>
      <c r="V4464" t="s">
        <v>350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18957</v>
      </c>
      <c r="C4465">
        <v>15</v>
      </c>
      <c r="D4465">
        <v>135</v>
      </c>
      <c r="E4465">
        <v>5</v>
      </c>
      <c r="F4465">
        <v>5</v>
      </c>
      <c r="G4465" t="s">
        <v>18958</v>
      </c>
      <c r="H4465">
        <v>51</v>
      </c>
      <c r="I4465">
        <v>638951</v>
      </c>
      <c r="J4465" t="s">
        <v>1473</v>
      </c>
      <c r="K4465" t="s">
        <v>18959</v>
      </c>
      <c r="L4465" t="s">
        <v>18960</v>
      </c>
      <c r="M4465">
        <v>775</v>
      </c>
      <c r="N4465">
        <v>83</v>
      </c>
      <c r="O4465" t="s">
        <v>18961</v>
      </c>
      <c r="P4465">
        <v>2</v>
      </c>
      <c r="Q4465" t="s">
        <v>18962</v>
      </c>
      <c r="R4465" t="s">
        <v>18963</v>
      </c>
      <c r="S4465">
        <v>19</v>
      </c>
      <c r="T4465" t="s">
        <v>18964</v>
      </c>
      <c r="U4465" t="s">
        <v>38</v>
      </c>
      <c r="V4465" t="s">
        <v>350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18965</v>
      </c>
      <c r="C4466">
        <v>14</v>
      </c>
      <c r="D4466">
        <v>105</v>
      </c>
      <c r="E4466">
        <v>7</v>
      </c>
      <c r="F4466">
        <v>548</v>
      </c>
      <c r="G4466" t="s">
        <v>683</v>
      </c>
      <c r="H4466">
        <v>2000</v>
      </c>
      <c r="I4466">
        <v>609042</v>
      </c>
      <c r="J4466" t="s">
        <v>1473</v>
      </c>
      <c r="K4466" t="s">
        <v>1719</v>
      </c>
      <c r="L4466" t="s">
        <v>18966</v>
      </c>
      <c r="M4466">
        <v>449</v>
      </c>
      <c r="N4466">
        <v>3475</v>
      </c>
      <c r="O4466" t="s">
        <v>1400</v>
      </c>
      <c r="P4466">
        <v>2</v>
      </c>
      <c r="Q4466" t="s">
        <v>18967</v>
      </c>
      <c r="R4466" t="s">
        <v>18968</v>
      </c>
      <c r="S4466">
        <v>38</v>
      </c>
      <c r="T4466" t="s">
        <v>37</v>
      </c>
      <c r="U4466" t="s">
        <v>38</v>
      </c>
      <c r="V4466" t="s">
        <v>84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18969</v>
      </c>
      <c r="C4467">
        <v>56</v>
      </c>
      <c r="D4467">
        <v>83</v>
      </c>
      <c r="E4467">
        <v>5</v>
      </c>
      <c r="F4467">
        <v>98</v>
      </c>
      <c r="G4467" t="s">
        <v>13559</v>
      </c>
      <c r="H4467">
        <v>413</v>
      </c>
      <c r="I4467">
        <v>1521</v>
      </c>
      <c r="J4467" t="s">
        <v>5365</v>
      </c>
      <c r="K4467" t="s">
        <v>563</v>
      </c>
      <c r="L4467" t="s">
        <v>18970</v>
      </c>
      <c r="M4467">
        <v>1231</v>
      </c>
      <c r="N4467">
        <v>843</v>
      </c>
      <c r="O4467" t="s">
        <v>18814</v>
      </c>
      <c r="P4467">
        <v>0</v>
      </c>
      <c r="Q4467" t="s">
        <v>18971</v>
      </c>
      <c r="R4467" t="s">
        <v>18972</v>
      </c>
      <c r="S4467">
        <v>10</v>
      </c>
      <c r="T4467" t="s">
        <v>37</v>
      </c>
      <c r="U4467" t="s">
        <v>182</v>
      </c>
      <c r="V4467" t="s">
        <v>2616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2077</v>
      </c>
      <c r="C4468">
        <v>79</v>
      </c>
      <c r="D4468">
        <v>111</v>
      </c>
      <c r="E4468">
        <v>17</v>
      </c>
      <c r="F4468">
        <v>652</v>
      </c>
      <c r="G4468" t="s">
        <v>1556</v>
      </c>
      <c r="H4468">
        <v>13000</v>
      </c>
      <c r="I4468">
        <v>32940507</v>
      </c>
      <c r="J4468" t="s">
        <v>282</v>
      </c>
      <c r="K4468" t="s">
        <v>530</v>
      </c>
      <c r="L4468" t="s">
        <v>2078</v>
      </c>
      <c r="M4468">
        <v>54316</v>
      </c>
      <c r="N4468">
        <v>16537</v>
      </c>
      <c r="O4468" t="s">
        <v>2079</v>
      </c>
      <c r="P4468">
        <v>1</v>
      </c>
      <c r="Q4468" t="s">
        <v>2080</v>
      </c>
      <c r="R4468" t="s">
        <v>2081</v>
      </c>
      <c r="S4468">
        <v>127</v>
      </c>
      <c r="T4468" t="s">
        <v>37</v>
      </c>
      <c r="U4468" t="s">
        <v>38</v>
      </c>
      <c r="V4468" t="s">
        <v>350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18973</v>
      </c>
      <c r="H4469">
        <v>210</v>
      </c>
      <c r="J4469" t="s">
        <v>901</v>
      </c>
      <c r="K4469" t="s">
        <v>1420</v>
      </c>
      <c r="L4469" t="s">
        <v>18974</v>
      </c>
      <c r="M4469">
        <v>6381</v>
      </c>
      <c r="N4469">
        <v>611</v>
      </c>
      <c r="O4469" t="s">
        <v>18975</v>
      </c>
      <c r="P4469">
        <v>0</v>
      </c>
      <c r="Q4469" t="s">
        <v>18976</v>
      </c>
      <c r="R4469" t="s">
        <v>18977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18978</v>
      </c>
      <c r="C4470">
        <v>16</v>
      </c>
      <c r="D4470">
        <v>135</v>
      </c>
      <c r="E4470">
        <v>135</v>
      </c>
      <c r="F4470">
        <v>0</v>
      </c>
      <c r="G4470" t="s">
        <v>18979</v>
      </c>
      <c r="H4470">
        <v>0</v>
      </c>
      <c r="J4470" t="s">
        <v>5022</v>
      </c>
      <c r="K4470" t="s">
        <v>18980</v>
      </c>
      <c r="L4470" t="s">
        <v>18981</v>
      </c>
      <c r="M4470">
        <v>3144</v>
      </c>
      <c r="N4470">
        <v>0</v>
      </c>
      <c r="O4470" t="s">
        <v>18982</v>
      </c>
      <c r="P4470">
        <v>1</v>
      </c>
      <c r="Q4470" t="s">
        <v>18983</v>
      </c>
      <c r="R4470" t="s">
        <v>18984</v>
      </c>
      <c r="S4470">
        <v>24</v>
      </c>
      <c r="T4470" t="s">
        <v>37</v>
      </c>
      <c r="U4470" t="s">
        <v>18985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18986</v>
      </c>
      <c r="C4471">
        <v>18</v>
      </c>
      <c r="D4471">
        <v>88</v>
      </c>
      <c r="E4471">
        <v>4</v>
      </c>
      <c r="F4471">
        <v>13</v>
      </c>
      <c r="G4471" t="s">
        <v>18987</v>
      </c>
      <c r="H4471">
        <v>232</v>
      </c>
      <c r="J4471" t="s">
        <v>380</v>
      </c>
      <c r="K4471" t="s">
        <v>1544</v>
      </c>
      <c r="L4471" t="s">
        <v>18988</v>
      </c>
      <c r="M4471">
        <v>1339</v>
      </c>
      <c r="N4471">
        <v>289</v>
      </c>
      <c r="O4471" t="s">
        <v>18989</v>
      </c>
      <c r="P4471">
        <v>0</v>
      </c>
      <c r="Q4471" t="s">
        <v>18990</v>
      </c>
      <c r="R4471" t="s">
        <v>18991</v>
      </c>
      <c r="S4471">
        <v>46</v>
      </c>
      <c r="T4471" t="s">
        <v>37</v>
      </c>
      <c r="U4471" t="s">
        <v>182</v>
      </c>
      <c r="V4471" t="s">
        <v>350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424</v>
      </c>
      <c r="B4472" t="s">
        <v>18992</v>
      </c>
      <c r="C4472">
        <v>35</v>
      </c>
      <c r="D4472">
        <v>87</v>
      </c>
      <c r="E4472">
        <v>4</v>
      </c>
      <c r="F4472">
        <v>624</v>
      </c>
      <c r="G4472" t="s">
        <v>1291</v>
      </c>
      <c r="H4472">
        <v>2000</v>
      </c>
      <c r="I4472">
        <v>19539</v>
      </c>
      <c r="J4472" t="s">
        <v>809</v>
      </c>
      <c r="K4472" t="s">
        <v>161</v>
      </c>
      <c r="L4472" t="s">
        <v>18993</v>
      </c>
      <c r="M4472">
        <v>4182</v>
      </c>
      <c r="N4472">
        <v>6227</v>
      </c>
      <c r="O4472" t="s">
        <v>2763</v>
      </c>
      <c r="P4472">
        <v>1</v>
      </c>
      <c r="Q4472" t="s">
        <v>18994</v>
      </c>
      <c r="R4472" t="s">
        <v>18995</v>
      </c>
      <c r="S4472">
        <v>53</v>
      </c>
      <c r="T4472" t="s">
        <v>37</v>
      </c>
      <c r="U4472" t="s">
        <v>38</v>
      </c>
      <c r="V4472" t="s">
        <v>350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18996</v>
      </c>
      <c r="C4473">
        <v>5</v>
      </c>
      <c r="D4473">
        <v>97</v>
      </c>
      <c r="E4473">
        <v>0</v>
      </c>
      <c r="F4473">
        <v>40</v>
      </c>
      <c r="G4473" t="s">
        <v>18997</v>
      </c>
      <c r="H4473">
        <v>374</v>
      </c>
      <c r="I4473">
        <v>100358</v>
      </c>
      <c r="J4473" t="s">
        <v>9036</v>
      </c>
      <c r="K4473" t="s">
        <v>15303</v>
      </c>
      <c r="L4473" t="s">
        <v>18998</v>
      </c>
      <c r="M4473">
        <v>1167</v>
      </c>
      <c r="N4473">
        <v>602</v>
      </c>
      <c r="O4473" t="s">
        <v>18999</v>
      </c>
      <c r="P4473">
        <v>2</v>
      </c>
      <c r="Q4473" t="s">
        <v>19000</v>
      </c>
      <c r="R4473" t="s">
        <v>19001</v>
      </c>
      <c r="S4473">
        <v>24</v>
      </c>
      <c r="T4473" t="s">
        <v>37</v>
      </c>
      <c r="U4473" t="s">
        <v>3398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17344</v>
      </c>
      <c r="C4474">
        <v>16</v>
      </c>
      <c r="D4474">
        <v>82</v>
      </c>
      <c r="E4474">
        <v>19</v>
      </c>
      <c r="F4474">
        <v>134</v>
      </c>
      <c r="G4474" t="s">
        <v>7244</v>
      </c>
      <c r="H4474">
        <v>700</v>
      </c>
      <c r="J4474" t="s">
        <v>809</v>
      </c>
      <c r="K4474" t="s">
        <v>2330</v>
      </c>
      <c r="L4474" t="s">
        <v>19002</v>
      </c>
      <c r="M4474">
        <v>5579</v>
      </c>
      <c r="N4474">
        <v>1499</v>
      </c>
      <c r="O4474" t="s">
        <v>19003</v>
      </c>
      <c r="P4474">
        <v>3</v>
      </c>
      <c r="Q4474" t="s">
        <v>19004</v>
      </c>
      <c r="R4474" t="s">
        <v>19005</v>
      </c>
      <c r="S4474">
        <v>42</v>
      </c>
      <c r="T4474" t="s">
        <v>37</v>
      </c>
      <c r="U4474" t="s">
        <v>38</v>
      </c>
      <c r="V4474" t="s">
        <v>350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19006</v>
      </c>
      <c r="C4475">
        <v>24</v>
      </c>
      <c r="D4475">
        <v>103</v>
      </c>
      <c r="E4475">
        <v>0</v>
      </c>
      <c r="F4475">
        <v>511</v>
      </c>
      <c r="G4475" t="s">
        <v>19007</v>
      </c>
      <c r="H4475">
        <v>35000</v>
      </c>
      <c r="J4475" t="s">
        <v>19008</v>
      </c>
      <c r="K4475" t="s">
        <v>1040</v>
      </c>
      <c r="L4475" t="s">
        <v>19009</v>
      </c>
      <c r="M4475">
        <v>4866</v>
      </c>
      <c r="N4475">
        <v>38121</v>
      </c>
      <c r="O4475" t="s">
        <v>16001</v>
      </c>
      <c r="P4475">
        <v>1</v>
      </c>
      <c r="R4475" t="s">
        <v>19010</v>
      </c>
      <c r="S4475">
        <v>38</v>
      </c>
      <c r="T4475" t="s">
        <v>37</v>
      </c>
      <c r="U4475" t="s">
        <v>38</v>
      </c>
      <c r="V4475" t="s">
        <v>350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424</v>
      </c>
      <c r="B4476" t="s">
        <v>8818</v>
      </c>
      <c r="C4476">
        <v>144</v>
      </c>
      <c r="D4476">
        <v>130</v>
      </c>
      <c r="E4476">
        <v>13000</v>
      </c>
      <c r="F4476">
        <v>333</v>
      </c>
      <c r="G4476" t="s">
        <v>19011</v>
      </c>
      <c r="H4476">
        <v>1000</v>
      </c>
      <c r="J4476" t="s">
        <v>19012</v>
      </c>
      <c r="K4476" t="s">
        <v>1511</v>
      </c>
      <c r="L4476" t="s">
        <v>19013</v>
      </c>
      <c r="M4476">
        <v>87424</v>
      </c>
      <c r="N4476">
        <v>2888</v>
      </c>
      <c r="O4476" t="s">
        <v>15562</v>
      </c>
      <c r="P4476">
        <v>2</v>
      </c>
      <c r="Q4476" t="s">
        <v>19014</v>
      </c>
      <c r="R4476" t="s">
        <v>19015</v>
      </c>
      <c r="S4476">
        <v>276</v>
      </c>
      <c r="T4476" t="s">
        <v>37</v>
      </c>
      <c r="U4476" t="s">
        <v>38</v>
      </c>
      <c r="V4476" t="s">
        <v>2616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4850</v>
      </c>
      <c r="C4477">
        <v>242</v>
      </c>
      <c r="D4477">
        <v>87</v>
      </c>
      <c r="E4477">
        <v>49</v>
      </c>
      <c r="F4477">
        <v>59</v>
      </c>
      <c r="G4477" t="s">
        <v>19016</v>
      </c>
      <c r="H4477">
        <v>309</v>
      </c>
      <c r="I4477">
        <v>19100000</v>
      </c>
      <c r="J4477" t="s">
        <v>1342</v>
      </c>
      <c r="K4477" t="s">
        <v>19017</v>
      </c>
      <c r="L4477" t="s">
        <v>19018</v>
      </c>
      <c r="M4477">
        <v>39690</v>
      </c>
      <c r="N4477">
        <v>707</v>
      </c>
      <c r="O4477" t="s">
        <v>19019</v>
      </c>
      <c r="P4477">
        <v>0</v>
      </c>
      <c r="Q4477" t="s">
        <v>19020</v>
      </c>
      <c r="R4477" t="s">
        <v>19021</v>
      </c>
      <c r="S4477">
        <v>394</v>
      </c>
      <c r="T4477" t="s">
        <v>37</v>
      </c>
      <c r="U4477" t="s">
        <v>38</v>
      </c>
      <c r="V4477" t="s">
        <v>350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424</v>
      </c>
      <c r="B4478" t="s">
        <v>16253</v>
      </c>
      <c r="C4478">
        <v>97</v>
      </c>
      <c r="D4478">
        <v>101</v>
      </c>
      <c r="E4478">
        <v>0</v>
      </c>
      <c r="F4478">
        <v>66</v>
      </c>
      <c r="G4478" t="s">
        <v>19022</v>
      </c>
      <c r="H4478">
        <v>287</v>
      </c>
      <c r="J4478" t="s">
        <v>19023</v>
      </c>
      <c r="K4478" t="s">
        <v>19024</v>
      </c>
      <c r="L4478" t="s">
        <v>19025</v>
      </c>
      <c r="M4478">
        <v>24959</v>
      </c>
      <c r="N4478">
        <v>581</v>
      </c>
      <c r="O4478" t="s">
        <v>19026</v>
      </c>
      <c r="P4478">
        <v>4</v>
      </c>
      <c r="Q4478" t="s">
        <v>19027</v>
      </c>
      <c r="R4478" t="s">
        <v>19028</v>
      </c>
      <c r="S4478">
        <v>136</v>
      </c>
      <c r="T4478" t="s">
        <v>37</v>
      </c>
      <c r="U4478" t="s">
        <v>38</v>
      </c>
      <c r="V4478" t="s">
        <v>2616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19029</v>
      </c>
      <c r="C4479">
        <v>77</v>
      </c>
      <c r="D4479">
        <v>96</v>
      </c>
      <c r="E4479">
        <v>4</v>
      </c>
      <c r="F4479">
        <v>132</v>
      </c>
      <c r="G4479" t="s">
        <v>1398</v>
      </c>
      <c r="H4479">
        <v>796</v>
      </c>
      <c r="J4479" t="s">
        <v>8008</v>
      </c>
      <c r="K4479" t="s">
        <v>6295</v>
      </c>
      <c r="L4479" t="s">
        <v>19030</v>
      </c>
      <c r="M4479">
        <v>7528</v>
      </c>
      <c r="N4479">
        <v>1866</v>
      </c>
      <c r="O4479" t="s">
        <v>7727</v>
      </c>
      <c r="P4479">
        <v>0</v>
      </c>
      <c r="Q4479" t="s">
        <v>19031</v>
      </c>
      <c r="R4479" t="s">
        <v>19032</v>
      </c>
      <c r="S4479">
        <v>88</v>
      </c>
      <c r="T4479" t="s">
        <v>37</v>
      </c>
      <c r="U4479" t="s">
        <v>38</v>
      </c>
      <c r="V4479" t="s">
        <v>350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17366</v>
      </c>
      <c r="C4480">
        <v>16</v>
      </c>
      <c r="D4480">
        <v>80</v>
      </c>
      <c r="E4480">
        <v>8</v>
      </c>
      <c r="F4480">
        <v>183</v>
      </c>
      <c r="G4480" t="s">
        <v>19033</v>
      </c>
      <c r="H4480">
        <v>2000</v>
      </c>
      <c r="I4480">
        <v>2833383</v>
      </c>
      <c r="J4480" t="s">
        <v>3985</v>
      </c>
      <c r="K4480" t="s">
        <v>3517</v>
      </c>
      <c r="L4480" t="s">
        <v>19034</v>
      </c>
      <c r="M4480">
        <v>910</v>
      </c>
      <c r="N4480">
        <v>2459</v>
      </c>
      <c r="O4480" t="s">
        <v>19035</v>
      </c>
      <c r="P4480">
        <v>1</v>
      </c>
      <c r="R4480" t="s">
        <v>19036</v>
      </c>
      <c r="S4480">
        <v>11</v>
      </c>
      <c r="T4480" t="s">
        <v>37</v>
      </c>
      <c r="U4480" t="s">
        <v>38</v>
      </c>
      <c r="V4480" t="s">
        <v>350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19037</v>
      </c>
      <c r="C4481">
        <v>7</v>
      </c>
      <c r="D4481">
        <v>87</v>
      </c>
      <c r="E4481">
        <v>11</v>
      </c>
      <c r="F4481">
        <v>397</v>
      </c>
      <c r="G4481" t="s">
        <v>404</v>
      </c>
      <c r="H4481">
        <v>578</v>
      </c>
      <c r="J4481" t="s">
        <v>9312</v>
      </c>
      <c r="K4481" t="s">
        <v>19038</v>
      </c>
      <c r="L4481" t="s">
        <v>19039</v>
      </c>
      <c r="M4481">
        <v>458</v>
      </c>
      <c r="N4481">
        <v>1730</v>
      </c>
      <c r="O4481" t="s">
        <v>14387</v>
      </c>
      <c r="P4481">
        <v>0</v>
      </c>
      <c r="Q4481" t="s">
        <v>19040</v>
      </c>
      <c r="R4481" t="s">
        <v>19041</v>
      </c>
      <c r="S4481">
        <v>3</v>
      </c>
      <c r="T4481" t="s">
        <v>37</v>
      </c>
      <c r="U4481" t="s">
        <v>38</v>
      </c>
      <c r="V4481" t="s">
        <v>84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19042</v>
      </c>
      <c r="C4482">
        <v>74</v>
      </c>
      <c r="D4482">
        <v>92</v>
      </c>
      <c r="E4482">
        <v>83</v>
      </c>
      <c r="F4482">
        <v>48</v>
      </c>
      <c r="G4482" t="s">
        <v>19043</v>
      </c>
      <c r="H4482">
        <v>469</v>
      </c>
      <c r="J4482" t="s">
        <v>19044</v>
      </c>
      <c r="K4482" t="s">
        <v>7455</v>
      </c>
      <c r="L4482" t="s">
        <v>19045</v>
      </c>
      <c r="M4482">
        <v>11047</v>
      </c>
      <c r="N4482">
        <v>683</v>
      </c>
      <c r="O4482" t="s">
        <v>19046</v>
      </c>
      <c r="P4482">
        <v>0</v>
      </c>
      <c r="Q4482" t="s">
        <v>19047</v>
      </c>
      <c r="R4482" t="s">
        <v>19048</v>
      </c>
      <c r="S4482">
        <v>116</v>
      </c>
      <c r="T4482" t="s">
        <v>37</v>
      </c>
      <c r="U4482" t="s">
        <v>38</v>
      </c>
      <c r="V4482" t="s">
        <v>3822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424</v>
      </c>
      <c r="B4483" t="s">
        <v>16916</v>
      </c>
      <c r="C4483">
        <v>74</v>
      </c>
      <c r="D4483">
        <v>118</v>
      </c>
      <c r="E4483">
        <v>673</v>
      </c>
      <c r="F4483">
        <v>137</v>
      </c>
      <c r="G4483" t="s">
        <v>19049</v>
      </c>
      <c r="H4483">
        <v>595</v>
      </c>
      <c r="J4483" t="s">
        <v>4930</v>
      </c>
      <c r="K4483" t="s">
        <v>3901</v>
      </c>
      <c r="L4483" t="s">
        <v>19050</v>
      </c>
      <c r="M4483">
        <v>15840</v>
      </c>
      <c r="N4483">
        <v>1129</v>
      </c>
      <c r="O4483" t="s">
        <v>19051</v>
      </c>
      <c r="P4483">
        <v>5</v>
      </c>
      <c r="Q4483" t="s">
        <v>19052</v>
      </c>
      <c r="R4483" t="s">
        <v>19053</v>
      </c>
      <c r="S4483">
        <v>124</v>
      </c>
      <c r="T4483" t="s">
        <v>37</v>
      </c>
      <c r="U4483" t="s">
        <v>38</v>
      </c>
      <c r="V4483" t="s">
        <v>3822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19054</v>
      </c>
      <c r="H4484">
        <v>934</v>
      </c>
      <c r="J4484" t="s">
        <v>1473</v>
      </c>
      <c r="K4484" t="s">
        <v>2992</v>
      </c>
      <c r="L4484" t="s">
        <v>19055</v>
      </c>
      <c r="M4484">
        <v>3282</v>
      </c>
      <c r="N4484">
        <v>1961</v>
      </c>
      <c r="O4484" t="s">
        <v>9787</v>
      </c>
      <c r="P4484">
        <v>0</v>
      </c>
      <c r="Q4484" t="s">
        <v>19056</v>
      </c>
      <c r="R4484" t="s">
        <v>19057</v>
      </c>
      <c r="S4484">
        <v>17</v>
      </c>
      <c r="T4484" t="s">
        <v>37</v>
      </c>
      <c r="U4484" t="s">
        <v>38</v>
      </c>
      <c r="V4484" t="s">
        <v>1212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2862</v>
      </c>
      <c r="C4485">
        <v>46</v>
      </c>
      <c r="D4485">
        <v>123</v>
      </c>
      <c r="E4485">
        <v>0</v>
      </c>
      <c r="F4485">
        <v>161</v>
      </c>
      <c r="G4485" t="s">
        <v>19058</v>
      </c>
      <c r="H4485">
        <v>3000</v>
      </c>
      <c r="J4485" t="s">
        <v>12856</v>
      </c>
      <c r="K4485" t="s">
        <v>454</v>
      </c>
      <c r="L4485" t="s">
        <v>19059</v>
      </c>
      <c r="M4485">
        <v>794</v>
      </c>
      <c r="N4485">
        <v>4040</v>
      </c>
      <c r="O4485" t="s">
        <v>19060</v>
      </c>
      <c r="P4485">
        <v>0</v>
      </c>
      <c r="Q4485" t="s">
        <v>19061</v>
      </c>
      <c r="R4485" t="s">
        <v>19062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753</v>
      </c>
      <c r="C4486">
        <v>58</v>
      </c>
      <c r="D4486">
        <v>100</v>
      </c>
      <c r="E4486">
        <v>0</v>
      </c>
      <c r="F4486">
        <v>65</v>
      </c>
      <c r="G4486" t="s">
        <v>19063</v>
      </c>
      <c r="H4486">
        <v>828</v>
      </c>
      <c r="I4486">
        <v>24741700</v>
      </c>
      <c r="J4486" t="s">
        <v>1473</v>
      </c>
      <c r="K4486" t="s">
        <v>2596</v>
      </c>
      <c r="L4486" t="s">
        <v>19064</v>
      </c>
      <c r="M4486">
        <v>37785</v>
      </c>
      <c r="N4486">
        <v>1431</v>
      </c>
      <c r="O4486" t="s">
        <v>1268</v>
      </c>
      <c r="P4486">
        <v>2</v>
      </c>
      <c r="Q4486" t="s">
        <v>19065</v>
      </c>
      <c r="R4486" t="s">
        <v>19066</v>
      </c>
      <c r="S4486">
        <v>95</v>
      </c>
      <c r="T4486" t="s">
        <v>37</v>
      </c>
      <c r="U4486" t="s">
        <v>38</v>
      </c>
      <c r="V4486" t="s">
        <v>350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221</v>
      </c>
      <c r="C4487">
        <v>287</v>
      </c>
      <c r="D4487">
        <v>103</v>
      </c>
      <c r="E4487">
        <v>0</v>
      </c>
      <c r="F4487">
        <v>651</v>
      </c>
      <c r="G4487" t="s">
        <v>1213</v>
      </c>
      <c r="H4487">
        <v>2000</v>
      </c>
      <c r="I4487">
        <v>55153403</v>
      </c>
      <c r="J4487" t="s">
        <v>1342</v>
      </c>
      <c r="K4487" t="s">
        <v>1264</v>
      </c>
      <c r="L4487" t="s">
        <v>19067</v>
      </c>
      <c r="M4487">
        <v>299127</v>
      </c>
      <c r="N4487">
        <v>5161</v>
      </c>
      <c r="O4487" t="s">
        <v>12336</v>
      </c>
      <c r="P4487">
        <v>0</v>
      </c>
      <c r="Q4487" t="s">
        <v>19068</v>
      </c>
      <c r="R4487" t="s">
        <v>19069</v>
      </c>
      <c r="S4487">
        <v>1509</v>
      </c>
      <c r="T4487" t="s">
        <v>37</v>
      </c>
      <c r="U4487" t="s">
        <v>38</v>
      </c>
      <c r="V4487" t="s">
        <v>350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2725</v>
      </c>
      <c r="C4488">
        <v>100</v>
      </c>
      <c r="D4488">
        <v>100</v>
      </c>
      <c r="E4488">
        <v>422</v>
      </c>
      <c r="F4488">
        <v>422</v>
      </c>
      <c r="G4488" t="s">
        <v>1580</v>
      </c>
      <c r="H4488">
        <v>816</v>
      </c>
      <c r="I4488">
        <v>18488314</v>
      </c>
      <c r="J4488" t="s">
        <v>10274</v>
      </c>
      <c r="K4488" t="s">
        <v>9094</v>
      </c>
      <c r="L4488" t="s">
        <v>19070</v>
      </c>
      <c r="M4488">
        <v>76151</v>
      </c>
      <c r="N4488">
        <v>2893</v>
      </c>
      <c r="O4488" t="s">
        <v>2725</v>
      </c>
      <c r="P4488">
        <v>0</v>
      </c>
      <c r="Q4488" t="s">
        <v>19071</v>
      </c>
      <c r="R4488" t="s">
        <v>19072</v>
      </c>
      <c r="S4488">
        <v>333</v>
      </c>
      <c r="T4488" t="s">
        <v>37</v>
      </c>
      <c r="U4488" t="s">
        <v>38</v>
      </c>
      <c r="V4488" t="s">
        <v>350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19073</v>
      </c>
      <c r="C4489">
        <v>5</v>
      </c>
      <c r="D4489">
        <v>99</v>
      </c>
      <c r="E4489">
        <v>4</v>
      </c>
      <c r="F4489">
        <v>434</v>
      </c>
      <c r="G4489" t="s">
        <v>109</v>
      </c>
      <c r="H4489">
        <v>18000</v>
      </c>
      <c r="J4489" t="s">
        <v>882</v>
      </c>
      <c r="K4489" t="s">
        <v>19074</v>
      </c>
      <c r="L4489" t="s">
        <v>19075</v>
      </c>
      <c r="M4489">
        <v>101</v>
      </c>
      <c r="N4489">
        <v>20218</v>
      </c>
      <c r="O4489" t="s">
        <v>19076</v>
      </c>
      <c r="P4489">
        <v>6</v>
      </c>
      <c r="Q4489" t="s">
        <v>19077</v>
      </c>
      <c r="R4489" t="s">
        <v>19078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19079</v>
      </c>
      <c r="C4490">
        <v>50</v>
      </c>
      <c r="D4490">
        <v>89</v>
      </c>
      <c r="E4490">
        <v>0</v>
      </c>
      <c r="F4490">
        <v>3</v>
      </c>
      <c r="G4490" t="s">
        <v>19080</v>
      </c>
      <c r="H4490">
        <v>31</v>
      </c>
      <c r="I4490">
        <v>11278</v>
      </c>
      <c r="J4490" t="s">
        <v>1188</v>
      </c>
      <c r="K4490" t="s">
        <v>19081</v>
      </c>
      <c r="L4490" t="s">
        <v>19082</v>
      </c>
      <c r="M4490">
        <v>1229</v>
      </c>
      <c r="N4490">
        <v>58</v>
      </c>
      <c r="O4490" t="s">
        <v>19083</v>
      </c>
      <c r="P4490">
        <v>0</v>
      </c>
      <c r="Q4490" t="s">
        <v>19084</v>
      </c>
      <c r="R4490" t="s">
        <v>19085</v>
      </c>
      <c r="S4490">
        <v>2</v>
      </c>
      <c r="T4490" t="s">
        <v>1265</v>
      </c>
      <c r="U4490" t="s">
        <v>1303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1232</v>
      </c>
      <c r="C4491">
        <v>276</v>
      </c>
      <c r="D4491">
        <v>104</v>
      </c>
      <c r="E4491">
        <v>301</v>
      </c>
      <c r="F4491">
        <v>71</v>
      </c>
      <c r="G4491" t="s">
        <v>356</v>
      </c>
      <c r="H4491">
        <v>18000</v>
      </c>
      <c r="I4491">
        <v>79363785</v>
      </c>
      <c r="J4491" t="s">
        <v>1233</v>
      </c>
      <c r="K4491" t="s">
        <v>353</v>
      </c>
      <c r="L4491" t="s">
        <v>1234</v>
      </c>
      <c r="M4491">
        <v>139426</v>
      </c>
      <c r="N4491">
        <v>22194</v>
      </c>
      <c r="O4491" t="s">
        <v>1235</v>
      </c>
      <c r="P4491">
        <v>0</v>
      </c>
      <c r="Q4491" t="s">
        <v>1236</v>
      </c>
      <c r="R4491" t="s">
        <v>1237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8092</v>
      </c>
      <c r="C4492">
        <v>137</v>
      </c>
      <c r="D4492">
        <v>114</v>
      </c>
      <c r="E4492">
        <v>300</v>
      </c>
      <c r="F4492">
        <v>73</v>
      </c>
      <c r="G4492" t="s">
        <v>19086</v>
      </c>
      <c r="H4492">
        <v>307</v>
      </c>
      <c r="I4492">
        <v>13876974</v>
      </c>
      <c r="J4492" t="s">
        <v>715</v>
      </c>
      <c r="K4492" t="s">
        <v>13046</v>
      </c>
      <c r="L4492" t="s">
        <v>19087</v>
      </c>
      <c r="M4492">
        <v>19397</v>
      </c>
      <c r="N4492">
        <v>809</v>
      </c>
      <c r="O4492" t="s">
        <v>8096</v>
      </c>
      <c r="P4492">
        <v>0</v>
      </c>
      <c r="Q4492" t="s">
        <v>19088</v>
      </c>
      <c r="R4492" t="s">
        <v>19089</v>
      </c>
      <c r="S4492">
        <v>214</v>
      </c>
      <c r="T4492" t="s">
        <v>3397</v>
      </c>
      <c r="U4492" t="s">
        <v>3398</v>
      </c>
      <c r="V4492" t="s">
        <v>350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11359</v>
      </c>
      <c r="C4493">
        <v>122</v>
      </c>
      <c r="D4493">
        <v>111</v>
      </c>
      <c r="E4493">
        <v>50</v>
      </c>
      <c r="F4493">
        <v>612</v>
      </c>
      <c r="G4493" t="s">
        <v>1433</v>
      </c>
      <c r="H4493">
        <v>2000</v>
      </c>
      <c r="I4493">
        <v>9180275</v>
      </c>
      <c r="J4493" t="s">
        <v>1473</v>
      </c>
      <c r="K4493" t="s">
        <v>493</v>
      </c>
      <c r="L4493" t="s">
        <v>19090</v>
      </c>
      <c r="M4493">
        <v>22145</v>
      </c>
      <c r="N4493">
        <v>4288</v>
      </c>
      <c r="O4493" t="s">
        <v>1076</v>
      </c>
      <c r="P4493">
        <v>0</v>
      </c>
      <c r="Q4493" t="s">
        <v>19091</v>
      </c>
      <c r="R4493" t="s">
        <v>19092</v>
      </c>
      <c r="S4493">
        <v>231</v>
      </c>
      <c r="T4493" t="s">
        <v>37</v>
      </c>
      <c r="U4493" t="s">
        <v>38</v>
      </c>
      <c r="V4493" t="s">
        <v>350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8818</v>
      </c>
      <c r="C4494">
        <v>73</v>
      </c>
      <c r="D4494">
        <v>99</v>
      </c>
      <c r="E4494">
        <v>13000</v>
      </c>
      <c r="F4494">
        <v>232</v>
      </c>
      <c r="G4494" t="s">
        <v>16684</v>
      </c>
      <c r="H4494">
        <v>282</v>
      </c>
      <c r="J4494" t="s">
        <v>11279</v>
      </c>
      <c r="K4494" t="s">
        <v>19093</v>
      </c>
      <c r="L4494" t="s">
        <v>19094</v>
      </c>
      <c r="M4494">
        <v>24891</v>
      </c>
      <c r="N4494">
        <v>1041</v>
      </c>
      <c r="O4494" t="s">
        <v>16014</v>
      </c>
      <c r="P4494">
        <v>0</v>
      </c>
      <c r="Q4494" t="s">
        <v>19095</v>
      </c>
      <c r="R4494" t="s">
        <v>19096</v>
      </c>
      <c r="S4494">
        <v>150</v>
      </c>
      <c r="T4494" t="s">
        <v>37</v>
      </c>
      <c r="U4494" t="s">
        <v>38</v>
      </c>
      <c r="V4494" t="s">
        <v>3822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3832</v>
      </c>
      <c r="C4495">
        <v>202</v>
      </c>
      <c r="D4495">
        <v>110</v>
      </c>
      <c r="E4495">
        <v>118</v>
      </c>
      <c r="F4495">
        <v>1000</v>
      </c>
      <c r="G4495" t="s">
        <v>283</v>
      </c>
      <c r="H4495">
        <v>13000</v>
      </c>
      <c r="I4495">
        <v>22494487</v>
      </c>
      <c r="J4495" t="s">
        <v>1025</v>
      </c>
      <c r="K4495" t="s">
        <v>530</v>
      </c>
      <c r="L4495" t="s">
        <v>6911</v>
      </c>
      <c r="M4495">
        <v>262160</v>
      </c>
      <c r="N4495">
        <v>26451</v>
      </c>
      <c r="O4495" t="s">
        <v>1253</v>
      </c>
      <c r="P4495">
        <v>3</v>
      </c>
      <c r="Q4495" t="s">
        <v>6912</v>
      </c>
      <c r="R4495" t="s">
        <v>6913</v>
      </c>
      <c r="S4495">
        <v>507</v>
      </c>
      <c r="T4495" t="s">
        <v>37</v>
      </c>
      <c r="U4495" t="s">
        <v>435</v>
      </c>
      <c r="V4495" t="s">
        <v>350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19097</v>
      </c>
      <c r="C4496">
        <v>99</v>
      </c>
      <c r="D4496">
        <v>85</v>
      </c>
      <c r="E4496">
        <v>91</v>
      </c>
      <c r="F4496">
        <v>849</v>
      </c>
      <c r="G4496" t="s">
        <v>3790</v>
      </c>
      <c r="H4496">
        <v>1000</v>
      </c>
      <c r="I4496">
        <v>2199853</v>
      </c>
      <c r="J4496" t="s">
        <v>1188</v>
      </c>
      <c r="K4496" t="s">
        <v>1595</v>
      </c>
      <c r="L4496" t="s">
        <v>19098</v>
      </c>
      <c r="M4496">
        <v>19986</v>
      </c>
      <c r="N4496">
        <v>4289</v>
      </c>
      <c r="O4496" t="s">
        <v>6357</v>
      </c>
      <c r="P4496">
        <v>1</v>
      </c>
      <c r="Q4496" t="s">
        <v>19099</v>
      </c>
      <c r="R4496" t="s">
        <v>19100</v>
      </c>
      <c r="S4496">
        <v>186</v>
      </c>
      <c r="T4496" t="s">
        <v>37</v>
      </c>
      <c r="U4496" t="s">
        <v>38</v>
      </c>
      <c r="V4496" t="s">
        <v>350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19101</v>
      </c>
      <c r="C4497">
        <v>10</v>
      </c>
      <c r="D4497">
        <v>113</v>
      </c>
      <c r="E4497">
        <v>29</v>
      </c>
      <c r="F4497">
        <v>449</v>
      </c>
      <c r="G4497" t="s">
        <v>13199</v>
      </c>
      <c r="H4497">
        <v>890</v>
      </c>
      <c r="I4497">
        <v>2859955</v>
      </c>
      <c r="J4497" t="s">
        <v>1607</v>
      </c>
      <c r="K4497" t="s">
        <v>373</v>
      </c>
      <c r="L4497" t="s">
        <v>19102</v>
      </c>
      <c r="M4497">
        <v>2417</v>
      </c>
      <c r="N4497">
        <v>2681</v>
      </c>
      <c r="O4497" t="s">
        <v>4061</v>
      </c>
      <c r="P4497">
        <v>2</v>
      </c>
      <c r="Q4497" t="s">
        <v>19103</v>
      </c>
      <c r="R4497" t="s">
        <v>19104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858</v>
      </c>
      <c r="C4498">
        <v>173</v>
      </c>
      <c r="D4498">
        <v>99</v>
      </c>
      <c r="E4498">
        <v>16000</v>
      </c>
      <c r="F4498">
        <v>455</v>
      </c>
      <c r="G4498" t="s">
        <v>186</v>
      </c>
      <c r="H4498">
        <v>16000</v>
      </c>
      <c r="I4498">
        <v>2812029</v>
      </c>
      <c r="J4498" t="s">
        <v>1018</v>
      </c>
      <c r="K4498" t="s">
        <v>858</v>
      </c>
      <c r="L4498" t="s">
        <v>19105</v>
      </c>
      <c r="M4498">
        <v>664719</v>
      </c>
      <c r="N4498">
        <v>28994</v>
      </c>
      <c r="O4498" t="s">
        <v>2314</v>
      </c>
      <c r="P4498">
        <v>0</v>
      </c>
      <c r="Q4498" t="s">
        <v>19106</v>
      </c>
      <c r="R4498" t="s">
        <v>19107</v>
      </c>
      <c r="S4498">
        <v>931</v>
      </c>
      <c r="T4498" t="s">
        <v>37</v>
      </c>
      <c r="U4498" t="s">
        <v>38</v>
      </c>
      <c r="V4498" t="s">
        <v>350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424</v>
      </c>
      <c r="B4499" t="s">
        <v>16034</v>
      </c>
      <c r="C4499">
        <v>7</v>
      </c>
      <c r="D4499">
        <v>83</v>
      </c>
      <c r="E4499">
        <v>9</v>
      </c>
      <c r="F4499">
        <v>51</v>
      </c>
      <c r="G4499" t="s">
        <v>19108</v>
      </c>
      <c r="H4499">
        <v>94</v>
      </c>
      <c r="J4499" t="s">
        <v>3637</v>
      </c>
      <c r="K4499" t="s">
        <v>19109</v>
      </c>
      <c r="L4499" t="s">
        <v>19110</v>
      </c>
      <c r="M4499">
        <v>1047</v>
      </c>
      <c r="N4499">
        <v>293</v>
      </c>
      <c r="O4499" t="s">
        <v>19111</v>
      </c>
      <c r="P4499">
        <v>1</v>
      </c>
      <c r="Q4499" t="s">
        <v>19112</v>
      </c>
      <c r="R4499" t="s">
        <v>19113</v>
      </c>
      <c r="S4499">
        <v>25</v>
      </c>
      <c r="T4499" t="s">
        <v>37</v>
      </c>
      <c r="U4499" t="s">
        <v>38</v>
      </c>
      <c r="V4499" t="s">
        <v>3822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6448</v>
      </c>
      <c r="C4500">
        <v>181</v>
      </c>
      <c r="D4500">
        <v>142</v>
      </c>
      <c r="E4500">
        <v>0</v>
      </c>
      <c r="F4500">
        <v>24</v>
      </c>
      <c r="G4500" t="s">
        <v>19114</v>
      </c>
      <c r="H4500">
        <v>16000</v>
      </c>
      <c r="I4500">
        <v>6100000</v>
      </c>
      <c r="J4500" t="s">
        <v>12797</v>
      </c>
      <c r="K4500" t="s">
        <v>1574</v>
      </c>
      <c r="L4500" t="s">
        <v>19115</v>
      </c>
      <c r="M4500">
        <v>503509</v>
      </c>
      <c r="N4500">
        <v>16089</v>
      </c>
      <c r="O4500" t="s">
        <v>19116</v>
      </c>
      <c r="P4500">
        <v>3</v>
      </c>
      <c r="Q4500" t="s">
        <v>19117</v>
      </c>
      <c r="R4500" t="s">
        <v>19118</v>
      </c>
      <c r="S4500">
        <v>780</v>
      </c>
      <c r="T4500" t="s">
        <v>7581</v>
      </c>
      <c r="U4500" t="s">
        <v>4876</v>
      </c>
      <c r="V4500" t="s">
        <v>3822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19119</v>
      </c>
      <c r="C4501">
        <v>111</v>
      </c>
      <c r="D4501">
        <v>112</v>
      </c>
      <c r="E4501">
        <v>9</v>
      </c>
      <c r="F4501">
        <v>4</v>
      </c>
      <c r="G4501" t="s">
        <v>19120</v>
      </c>
      <c r="H4501">
        <v>61</v>
      </c>
      <c r="I4501">
        <v>375723</v>
      </c>
      <c r="J4501" t="s">
        <v>1188</v>
      </c>
      <c r="K4501" t="s">
        <v>19121</v>
      </c>
      <c r="L4501" t="s">
        <v>19122</v>
      </c>
      <c r="M4501">
        <v>7025</v>
      </c>
      <c r="N4501">
        <v>76</v>
      </c>
      <c r="O4501" t="s">
        <v>19123</v>
      </c>
      <c r="P4501">
        <v>1</v>
      </c>
      <c r="Q4501" t="s">
        <v>19124</v>
      </c>
      <c r="R4501" t="s">
        <v>19125</v>
      </c>
      <c r="S4501">
        <v>26</v>
      </c>
      <c r="T4501" t="s">
        <v>12289</v>
      </c>
      <c r="U4501" t="s">
        <v>14627</v>
      </c>
      <c r="V4501" t="s">
        <v>350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19126</v>
      </c>
      <c r="C4502">
        <v>38</v>
      </c>
      <c r="D4502">
        <v>108</v>
      </c>
      <c r="E4502">
        <v>14</v>
      </c>
      <c r="F4502">
        <v>274</v>
      </c>
      <c r="G4502" t="s">
        <v>19127</v>
      </c>
      <c r="H4502">
        <v>1000</v>
      </c>
      <c r="I4502">
        <v>594904</v>
      </c>
      <c r="J4502" t="s">
        <v>1188</v>
      </c>
      <c r="K4502" t="s">
        <v>4828</v>
      </c>
      <c r="L4502" t="s">
        <v>19128</v>
      </c>
      <c r="M4502">
        <v>2582</v>
      </c>
      <c r="N4502">
        <v>1805</v>
      </c>
      <c r="O4502" t="s">
        <v>19129</v>
      </c>
      <c r="P4502">
        <v>0</v>
      </c>
      <c r="Q4502" t="s">
        <v>19130</v>
      </c>
      <c r="R4502" t="s">
        <v>19131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19132</v>
      </c>
      <c r="C4503">
        <v>12</v>
      </c>
      <c r="D4503">
        <v>88</v>
      </c>
      <c r="E4503">
        <v>0</v>
      </c>
      <c r="F4503">
        <v>3</v>
      </c>
      <c r="G4503" t="s">
        <v>19133</v>
      </c>
      <c r="H4503">
        <v>268</v>
      </c>
      <c r="I4503">
        <v>58936</v>
      </c>
      <c r="J4503" t="s">
        <v>4205</v>
      </c>
      <c r="K4503" t="s">
        <v>19134</v>
      </c>
      <c r="L4503" t="s">
        <v>19135</v>
      </c>
      <c r="M4503">
        <v>91</v>
      </c>
      <c r="N4503">
        <v>318</v>
      </c>
      <c r="O4503" t="s">
        <v>19136</v>
      </c>
      <c r="P4503">
        <v>0</v>
      </c>
      <c r="Q4503" t="s">
        <v>19137</v>
      </c>
      <c r="R4503" t="s">
        <v>19138</v>
      </c>
      <c r="S4503">
        <v>4</v>
      </c>
      <c r="T4503" t="s">
        <v>37</v>
      </c>
      <c r="U4503" t="s">
        <v>38</v>
      </c>
      <c r="V4503" t="s">
        <v>350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12525</v>
      </c>
      <c r="C4504">
        <v>23</v>
      </c>
      <c r="D4504">
        <v>97</v>
      </c>
      <c r="E4504">
        <v>4</v>
      </c>
      <c r="I4504">
        <v>24784</v>
      </c>
      <c r="J4504" t="s">
        <v>65</v>
      </c>
      <c r="L4504" t="s">
        <v>19139</v>
      </c>
      <c r="M4504">
        <v>591</v>
      </c>
      <c r="N4504">
        <v>0</v>
      </c>
      <c r="P4504">
        <v>0</v>
      </c>
      <c r="Q4504" t="s">
        <v>19140</v>
      </c>
      <c r="R4504" t="s">
        <v>19141</v>
      </c>
      <c r="S4504">
        <v>10</v>
      </c>
      <c r="T4504" t="s">
        <v>37</v>
      </c>
      <c r="U4504" t="s">
        <v>182</v>
      </c>
      <c r="V4504" t="s">
        <v>2616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19142</v>
      </c>
      <c r="C4505">
        <v>17</v>
      </c>
      <c r="D4505">
        <v>85</v>
      </c>
      <c r="E4505">
        <v>0</v>
      </c>
      <c r="F4505">
        <v>924</v>
      </c>
      <c r="G4505" t="s">
        <v>367</v>
      </c>
      <c r="H4505">
        <v>49000</v>
      </c>
      <c r="I4505">
        <v>7826</v>
      </c>
      <c r="J4505" t="s">
        <v>15320</v>
      </c>
      <c r="K4505" t="s">
        <v>455</v>
      </c>
      <c r="L4505" t="s">
        <v>19143</v>
      </c>
      <c r="M4505">
        <v>132</v>
      </c>
      <c r="N4505">
        <v>54484</v>
      </c>
      <c r="O4505" t="s">
        <v>1317</v>
      </c>
      <c r="P4505">
        <v>10</v>
      </c>
      <c r="Q4505" t="s">
        <v>19144</v>
      </c>
      <c r="R4505" t="s">
        <v>19145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19146</v>
      </c>
      <c r="C4506">
        <v>9</v>
      </c>
      <c r="D4506">
        <v>103</v>
      </c>
      <c r="E4506">
        <v>0</v>
      </c>
      <c r="F4506">
        <v>24</v>
      </c>
      <c r="G4506" t="s">
        <v>19147</v>
      </c>
      <c r="H4506">
        <v>34</v>
      </c>
      <c r="J4506" t="s">
        <v>1473</v>
      </c>
      <c r="K4506" t="s">
        <v>19148</v>
      </c>
      <c r="L4506" t="s">
        <v>19149</v>
      </c>
      <c r="M4506">
        <v>4068</v>
      </c>
      <c r="N4506">
        <v>114</v>
      </c>
      <c r="O4506" t="s">
        <v>19150</v>
      </c>
      <c r="P4506">
        <v>1</v>
      </c>
      <c r="Q4506" t="s">
        <v>19151</v>
      </c>
      <c r="R4506" t="s">
        <v>19152</v>
      </c>
      <c r="S4506">
        <v>16</v>
      </c>
      <c r="T4506" t="s">
        <v>726</v>
      </c>
      <c r="U4506" t="s">
        <v>727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19153</v>
      </c>
      <c r="C4507">
        <v>1</v>
      </c>
      <c r="D4507">
        <v>110</v>
      </c>
      <c r="E4507">
        <v>0</v>
      </c>
      <c r="F4507">
        <v>0</v>
      </c>
      <c r="G4507" t="s">
        <v>19154</v>
      </c>
      <c r="H4507">
        <v>3</v>
      </c>
      <c r="I4507">
        <v>3830</v>
      </c>
      <c r="J4507" t="s">
        <v>1188</v>
      </c>
      <c r="K4507" t="s">
        <v>19155</v>
      </c>
      <c r="L4507" t="s">
        <v>19156</v>
      </c>
      <c r="M4507">
        <v>27</v>
      </c>
      <c r="N4507">
        <v>5</v>
      </c>
      <c r="O4507" t="s">
        <v>19157</v>
      </c>
      <c r="P4507">
        <v>3</v>
      </c>
      <c r="R4507" t="s">
        <v>19158</v>
      </c>
      <c r="S4507">
        <v>1</v>
      </c>
      <c r="T4507" t="s">
        <v>1265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19159</v>
      </c>
      <c r="C4508">
        <v>51</v>
      </c>
      <c r="D4508">
        <v>88</v>
      </c>
      <c r="E4508">
        <v>4</v>
      </c>
      <c r="F4508">
        <v>95</v>
      </c>
      <c r="G4508" t="s">
        <v>6032</v>
      </c>
      <c r="H4508">
        <v>690</v>
      </c>
      <c r="J4508" t="s">
        <v>3169</v>
      </c>
      <c r="K4508" t="s">
        <v>5475</v>
      </c>
      <c r="L4508" t="s">
        <v>19160</v>
      </c>
      <c r="M4508">
        <v>2953</v>
      </c>
      <c r="N4508">
        <v>1438</v>
      </c>
      <c r="O4508" t="s">
        <v>19161</v>
      </c>
      <c r="P4508">
        <v>1</v>
      </c>
      <c r="Q4508" t="s">
        <v>19162</v>
      </c>
      <c r="R4508" t="s">
        <v>19163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19164</v>
      </c>
      <c r="C4509">
        <v>14</v>
      </c>
      <c r="D4509">
        <v>76</v>
      </c>
      <c r="E4509">
        <v>0</v>
      </c>
      <c r="F4509">
        <v>227</v>
      </c>
      <c r="G4509" t="s">
        <v>8590</v>
      </c>
      <c r="H4509">
        <v>387</v>
      </c>
      <c r="J4509" t="s">
        <v>809</v>
      </c>
      <c r="K4509" t="s">
        <v>19165</v>
      </c>
      <c r="L4509" t="s">
        <v>19166</v>
      </c>
      <c r="M4509">
        <v>9560</v>
      </c>
      <c r="N4509">
        <v>1190</v>
      </c>
      <c r="O4509" t="s">
        <v>1329</v>
      </c>
      <c r="P4509">
        <v>6</v>
      </c>
      <c r="Q4509" t="s">
        <v>19167</v>
      </c>
      <c r="R4509" t="s">
        <v>19168</v>
      </c>
      <c r="S4509">
        <v>35</v>
      </c>
      <c r="T4509" t="s">
        <v>37</v>
      </c>
      <c r="U4509" t="s">
        <v>38</v>
      </c>
      <c r="V4509" t="s">
        <v>350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424</v>
      </c>
      <c r="B4510" t="s">
        <v>15473</v>
      </c>
      <c r="C4510">
        <v>24</v>
      </c>
      <c r="D4510">
        <v>100</v>
      </c>
      <c r="E4510">
        <v>345</v>
      </c>
      <c r="F4510">
        <v>94</v>
      </c>
      <c r="G4510" t="s">
        <v>10042</v>
      </c>
      <c r="H4510">
        <v>843</v>
      </c>
      <c r="J4510" t="s">
        <v>19169</v>
      </c>
      <c r="K4510" t="s">
        <v>19170</v>
      </c>
      <c r="L4510" t="s">
        <v>19171</v>
      </c>
      <c r="M4510">
        <v>3418</v>
      </c>
      <c r="N4510">
        <v>1621</v>
      </c>
      <c r="O4510" t="s">
        <v>19109</v>
      </c>
      <c r="P4510">
        <v>3</v>
      </c>
      <c r="Q4510" t="s">
        <v>19172</v>
      </c>
      <c r="R4510" t="s">
        <v>19173</v>
      </c>
      <c r="S4510">
        <v>52</v>
      </c>
      <c r="T4510" t="s">
        <v>37</v>
      </c>
      <c r="U4510" t="s">
        <v>38</v>
      </c>
      <c r="V4510" t="s">
        <v>3822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19174</v>
      </c>
      <c r="C4511">
        <v>18</v>
      </c>
      <c r="D4511">
        <v>99</v>
      </c>
      <c r="E4511">
        <v>0</v>
      </c>
      <c r="F4511">
        <v>5</v>
      </c>
      <c r="G4511" t="s">
        <v>19175</v>
      </c>
      <c r="H4511">
        <v>721</v>
      </c>
      <c r="J4511" t="s">
        <v>8199</v>
      </c>
      <c r="K4511" t="s">
        <v>15004</v>
      </c>
      <c r="L4511" t="s">
        <v>19176</v>
      </c>
      <c r="M4511">
        <v>652</v>
      </c>
      <c r="N4511">
        <v>862</v>
      </c>
      <c r="O4511" t="s">
        <v>19177</v>
      </c>
      <c r="P4511">
        <v>2</v>
      </c>
      <c r="R4511" t="s">
        <v>19178</v>
      </c>
      <c r="S4511">
        <v>11</v>
      </c>
      <c r="T4511" t="s">
        <v>37</v>
      </c>
      <c r="U4511" t="s">
        <v>182</v>
      </c>
      <c r="V4511" t="s">
        <v>350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19179</v>
      </c>
      <c r="C4512">
        <v>22</v>
      </c>
      <c r="D4512">
        <v>84</v>
      </c>
      <c r="E4512">
        <v>0</v>
      </c>
      <c r="F4512">
        <v>63</v>
      </c>
      <c r="G4512" t="s">
        <v>19180</v>
      </c>
      <c r="H4512">
        <v>380</v>
      </c>
      <c r="J4512" t="s">
        <v>19181</v>
      </c>
      <c r="K4512" t="s">
        <v>19182</v>
      </c>
      <c r="L4512" t="s">
        <v>19183</v>
      </c>
      <c r="M4512">
        <v>1321</v>
      </c>
      <c r="N4512">
        <v>630</v>
      </c>
      <c r="O4512" t="s">
        <v>19184</v>
      </c>
      <c r="P4512">
        <v>0</v>
      </c>
      <c r="Q4512" t="s">
        <v>19185</v>
      </c>
      <c r="R4512" t="s">
        <v>19186</v>
      </c>
      <c r="S4512">
        <v>51</v>
      </c>
      <c r="T4512" t="s">
        <v>37</v>
      </c>
      <c r="U4512" t="s">
        <v>182</v>
      </c>
      <c r="V4512" t="s">
        <v>350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1547</v>
      </c>
      <c r="C4513">
        <v>9</v>
      </c>
      <c r="D4513">
        <v>91</v>
      </c>
      <c r="E4513">
        <v>38</v>
      </c>
      <c r="F4513">
        <v>117</v>
      </c>
      <c r="G4513" t="s">
        <v>3301</v>
      </c>
      <c r="H4513">
        <v>584</v>
      </c>
      <c r="I4513">
        <v>2850263</v>
      </c>
      <c r="J4513" t="s">
        <v>19187</v>
      </c>
      <c r="K4513" t="s">
        <v>9520</v>
      </c>
      <c r="L4513" t="s">
        <v>19188</v>
      </c>
      <c r="M4513">
        <v>5061</v>
      </c>
      <c r="N4513">
        <v>1218</v>
      </c>
      <c r="O4513" t="s">
        <v>19189</v>
      </c>
      <c r="P4513">
        <v>0</v>
      </c>
      <c r="Q4513" t="s">
        <v>19190</v>
      </c>
      <c r="R4513" t="s">
        <v>19191</v>
      </c>
      <c r="S4513">
        <v>70</v>
      </c>
      <c r="T4513" t="s">
        <v>37</v>
      </c>
      <c r="U4513" t="s">
        <v>38</v>
      </c>
      <c r="V4513" t="s">
        <v>84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14840</v>
      </c>
      <c r="C4514">
        <v>30</v>
      </c>
      <c r="D4514">
        <v>97</v>
      </c>
      <c r="E4514">
        <v>282</v>
      </c>
      <c r="F4514">
        <v>148</v>
      </c>
      <c r="G4514" t="s">
        <v>19192</v>
      </c>
      <c r="H4514">
        <v>586</v>
      </c>
      <c r="J4514" t="s">
        <v>1022</v>
      </c>
      <c r="K4514" t="s">
        <v>19193</v>
      </c>
      <c r="L4514" t="s">
        <v>19194</v>
      </c>
      <c r="M4514">
        <v>1172</v>
      </c>
      <c r="N4514">
        <v>1581</v>
      </c>
      <c r="O4514" t="s">
        <v>19195</v>
      </c>
      <c r="P4514">
        <v>1</v>
      </c>
      <c r="Q4514" t="s">
        <v>19196</v>
      </c>
      <c r="R4514" t="s">
        <v>19197</v>
      </c>
      <c r="S4514">
        <v>27</v>
      </c>
      <c r="T4514" t="s">
        <v>37</v>
      </c>
      <c r="U4514" t="s">
        <v>38</v>
      </c>
      <c r="V4514" t="s">
        <v>350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19198</v>
      </c>
      <c r="C4515">
        <v>9</v>
      </c>
      <c r="D4515">
        <v>84</v>
      </c>
      <c r="E4515">
        <v>2</v>
      </c>
      <c r="F4515">
        <v>475</v>
      </c>
      <c r="G4515" t="s">
        <v>19199</v>
      </c>
      <c r="H4515">
        <v>10000</v>
      </c>
      <c r="J4515" t="s">
        <v>4189</v>
      </c>
      <c r="K4515" t="s">
        <v>8665</v>
      </c>
      <c r="L4515" t="s">
        <v>19200</v>
      </c>
      <c r="M4515">
        <v>742</v>
      </c>
      <c r="N4515">
        <v>11257</v>
      </c>
      <c r="O4515" t="s">
        <v>895</v>
      </c>
      <c r="P4515">
        <v>0</v>
      </c>
      <c r="Q4515" t="s">
        <v>18883</v>
      </c>
      <c r="R4515" t="s">
        <v>19201</v>
      </c>
      <c r="S4515">
        <v>7</v>
      </c>
      <c r="T4515" t="s">
        <v>37</v>
      </c>
      <c r="U4515" t="s">
        <v>38</v>
      </c>
      <c r="V4515" t="s">
        <v>350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19202</v>
      </c>
      <c r="C4516">
        <v>7</v>
      </c>
      <c r="D4516">
        <v>100</v>
      </c>
      <c r="E4516">
        <v>0</v>
      </c>
      <c r="F4516">
        <v>312</v>
      </c>
      <c r="G4516" t="s">
        <v>19203</v>
      </c>
      <c r="H4516">
        <v>498</v>
      </c>
      <c r="J4516" t="s">
        <v>4189</v>
      </c>
      <c r="K4516" t="s">
        <v>19204</v>
      </c>
      <c r="L4516" t="s">
        <v>19205</v>
      </c>
      <c r="M4516">
        <v>71</v>
      </c>
      <c r="N4516">
        <v>1810</v>
      </c>
      <c r="O4516" t="s">
        <v>19206</v>
      </c>
      <c r="P4516">
        <v>1</v>
      </c>
      <c r="Q4516" t="s">
        <v>19207</v>
      </c>
      <c r="R4516" t="s">
        <v>19208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19209</v>
      </c>
      <c r="C4517">
        <v>91</v>
      </c>
      <c r="D4517">
        <v>94</v>
      </c>
      <c r="E4517">
        <v>6</v>
      </c>
      <c r="F4517">
        <v>804</v>
      </c>
      <c r="G4517" t="s">
        <v>4497</v>
      </c>
      <c r="H4517">
        <v>16000</v>
      </c>
      <c r="I4517">
        <v>16101109</v>
      </c>
      <c r="J4517" t="s">
        <v>809</v>
      </c>
      <c r="K4517" t="s">
        <v>214</v>
      </c>
      <c r="L4517" t="s">
        <v>19210</v>
      </c>
      <c r="M4517">
        <v>76467</v>
      </c>
      <c r="N4517">
        <v>19957</v>
      </c>
      <c r="O4517" t="s">
        <v>8786</v>
      </c>
      <c r="P4517">
        <v>3</v>
      </c>
      <c r="Q4517" t="s">
        <v>19211</v>
      </c>
      <c r="R4517" t="s">
        <v>19212</v>
      </c>
      <c r="S4517">
        <v>236</v>
      </c>
      <c r="T4517" t="s">
        <v>37</v>
      </c>
      <c r="U4517" t="s">
        <v>38</v>
      </c>
      <c r="V4517" t="s">
        <v>350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424</v>
      </c>
      <c r="B4518" t="s">
        <v>15270</v>
      </c>
      <c r="C4518">
        <v>99</v>
      </c>
      <c r="D4518">
        <v>90</v>
      </c>
      <c r="E4518">
        <v>222</v>
      </c>
      <c r="F4518">
        <v>68</v>
      </c>
      <c r="G4518" t="s">
        <v>3644</v>
      </c>
      <c r="H4518">
        <v>680</v>
      </c>
      <c r="I4518">
        <v>6013</v>
      </c>
      <c r="J4518" t="s">
        <v>1018</v>
      </c>
      <c r="K4518" t="s">
        <v>1088</v>
      </c>
      <c r="L4518" t="s">
        <v>19213</v>
      </c>
      <c r="M4518">
        <v>39929</v>
      </c>
      <c r="N4518">
        <v>1311</v>
      </c>
      <c r="O4518" t="s">
        <v>19214</v>
      </c>
      <c r="P4518">
        <v>0</v>
      </c>
      <c r="Q4518" t="s">
        <v>19215</v>
      </c>
      <c r="R4518" t="s">
        <v>19216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19217</v>
      </c>
      <c r="H4519">
        <v>511</v>
      </c>
      <c r="J4519" t="s">
        <v>2170</v>
      </c>
      <c r="K4519" t="s">
        <v>19218</v>
      </c>
      <c r="L4519" t="s">
        <v>19219</v>
      </c>
      <c r="M4519">
        <v>726</v>
      </c>
      <c r="N4519">
        <v>1617</v>
      </c>
      <c r="O4519" t="s">
        <v>14072</v>
      </c>
      <c r="P4519">
        <v>0</v>
      </c>
      <c r="Q4519" t="s">
        <v>19220</v>
      </c>
      <c r="R4519" t="s">
        <v>19221</v>
      </c>
      <c r="S4519">
        <v>6</v>
      </c>
      <c r="T4519" t="s">
        <v>37</v>
      </c>
      <c r="U4519" t="s">
        <v>243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19222</v>
      </c>
      <c r="C4520">
        <v>57</v>
      </c>
      <c r="D4520">
        <v>92</v>
      </c>
      <c r="E4520">
        <v>155</v>
      </c>
      <c r="F4520">
        <v>147</v>
      </c>
      <c r="G4520" t="s">
        <v>14743</v>
      </c>
      <c r="H4520">
        <v>448</v>
      </c>
      <c r="I4520">
        <v>1400000</v>
      </c>
      <c r="J4520" t="s">
        <v>17634</v>
      </c>
      <c r="K4520" t="s">
        <v>17460</v>
      </c>
      <c r="L4520" t="s">
        <v>19223</v>
      </c>
      <c r="M4520">
        <v>1324</v>
      </c>
      <c r="N4520">
        <v>1329</v>
      </c>
      <c r="O4520" t="s">
        <v>19224</v>
      </c>
      <c r="P4520">
        <v>0</v>
      </c>
      <c r="Q4520" t="s">
        <v>19225</v>
      </c>
      <c r="R4520" t="s">
        <v>19226</v>
      </c>
      <c r="S4520">
        <v>37</v>
      </c>
      <c r="T4520" t="s">
        <v>37</v>
      </c>
      <c r="U4520" t="s">
        <v>38</v>
      </c>
      <c r="V4520" t="s">
        <v>350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19227</v>
      </c>
      <c r="C4521">
        <v>12</v>
      </c>
      <c r="D4521">
        <v>105</v>
      </c>
      <c r="E4521">
        <v>0</v>
      </c>
      <c r="I4521">
        <v>247740</v>
      </c>
      <c r="J4521" t="s">
        <v>1298</v>
      </c>
      <c r="L4521" t="s">
        <v>19228</v>
      </c>
      <c r="M4521">
        <v>285</v>
      </c>
      <c r="N4521">
        <v>0</v>
      </c>
      <c r="P4521">
        <v>0</v>
      </c>
      <c r="Q4521" t="s">
        <v>19229</v>
      </c>
      <c r="R4521" t="s">
        <v>19230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424</v>
      </c>
      <c r="B4522" t="s">
        <v>19231</v>
      </c>
      <c r="C4522">
        <v>58</v>
      </c>
      <c r="D4522">
        <v>73</v>
      </c>
      <c r="E4522">
        <v>126</v>
      </c>
      <c r="F4522">
        <v>3</v>
      </c>
      <c r="G4522" t="s">
        <v>19232</v>
      </c>
      <c r="H4522">
        <v>14</v>
      </c>
      <c r="I4522">
        <v>39659</v>
      </c>
      <c r="J4522" t="s">
        <v>19233</v>
      </c>
      <c r="K4522" t="s">
        <v>19234</v>
      </c>
      <c r="L4522" t="s">
        <v>19235</v>
      </c>
      <c r="M4522">
        <v>1555</v>
      </c>
      <c r="N4522">
        <v>21</v>
      </c>
      <c r="O4522" t="s">
        <v>19236</v>
      </c>
      <c r="P4522">
        <v>1</v>
      </c>
      <c r="Q4522" t="s">
        <v>19237</v>
      </c>
      <c r="R4522" t="s">
        <v>19238</v>
      </c>
      <c r="S4522">
        <v>32</v>
      </c>
      <c r="T4522" t="s">
        <v>37</v>
      </c>
      <c r="U4522" t="s">
        <v>182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19239</v>
      </c>
      <c r="C4523">
        <v>5</v>
      </c>
      <c r="D4523">
        <v>116</v>
      </c>
      <c r="E4523">
        <v>12</v>
      </c>
      <c r="F4523">
        <v>25</v>
      </c>
      <c r="G4523" t="s">
        <v>19240</v>
      </c>
      <c r="H4523">
        <v>412</v>
      </c>
      <c r="J4523" t="s">
        <v>1473</v>
      </c>
      <c r="K4523" t="s">
        <v>19241</v>
      </c>
      <c r="L4523" t="s">
        <v>19242</v>
      </c>
      <c r="M4523">
        <v>2050</v>
      </c>
      <c r="N4523">
        <v>521</v>
      </c>
      <c r="O4523" t="s">
        <v>19243</v>
      </c>
      <c r="P4523">
        <v>2</v>
      </c>
      <c r="Q4523" t="s">
        <v>19244</v>
      </c>
      <c r="R4523" t="s">
        <v>19245</v>
      </c>
      <c r="S4523">
        <v>36</v>
      </c>
      <c r="T4523" t="s">
        <v>17207</v>
      </c>
      <c r="U4523" t="s">
        <v>5930</v>
      </c>
      <c r="V4523" t="s">
        <v>84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19246</v>
      </c>
      <c r="C4524">
        <v>97</v>
      </c>
      <c r="D4524">
        <v>110</v>
      </c>
      <c r="E4524">
        <v>22</v>
      </c>
      <c r="F4524">
        <v>48</v>
      </c>
      <c r="G4524" t="s">
        <v>19247</v>
      </c>
      <c r="H4524">
        <v>434</v>
      </c>
      <c r="I4524">
        <v>56129</v>
      </c>
      <c r="J4524" t="s">
        <v>1314</v>
      </c>
      <c r="K4524" t="s">
        <v>7324</v>
      </c>
      <c r="L4524" t="s">
        <v>19248</v>
      </c>
      <c r="M4524">
        <v>6555</v>
      </c>
      <c r="N4524">
        <v>645</v>
      </c>
      <c r="O4524" t="s">
        <v>19249</v>
      </c>
      <c r="P4524">
        <v>1</v>
      </c>
      <c r="Q4524" t="s">
        <v>19250</v>
      </c>
      <c r="R4524" t="s">
        <v>19251</v>
      </c>
      <c r="S4524">
        <v>82</v>
      </c>
      <c r="T4524" t="s">
        <v>37</v>
      </c>
      <c r="U4524" t="s">
        <v>182</v>
      </c>
      <c r="V4524" t="s">
        <v>350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19252</v>
      </c>
      <c r="C4525">
        <v>481</v>
      </c>
      <c r="D4525">
        <v>102</v>
      </c>
      <c r="E4525">
        <v>338</v>
      </c>
      <c r="F4525">
        <v>60</v>
      </c>
      <c r="G4525" t="s">
        <v>19253</v>
      </c>
      <c r="H4525">
        <v>1000</v>
      </c>
      <c r="I4525">
        <v>4105123</v>
      </c>
      <c r="J4525" t="s">
        <v>223</v>
      </c>
      <c r="K4525" t="s">
        <v>19254</v>
      </c>
      <c r="L4525" t="s">
        <v>19255</v>
      </c>
      <c r="M4525">
        <v>148221</v>
      </c>
      <c r="N4525">
        <v>1445</v>
      </c>
      <c r="O4525" t="s">
        <v>19256</v>
      </c>
      <c r="P4525">
        <v>0</v>
      </c>
      <c r="Q4525" t="s">
        <v>19257</v>
      </c>
      <c r="R4525" t="s">
        <v>19258</v>
      </c>
      <c r="S4525">
        <v>316</v>
      </c>
      <c r="T4525" t="s">
        <v>19259</v>
      </c>
      <c r="U4525" t="s">
        <v>19260</v>
      </c>
      <c r="V4525" t="s">
        <v>350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19261</v>
      </c>
      <c r="C4526">
        <v>17</v>
      </c>
      <c r="D4526">
        <v>89</v>
      </c>
      <c r="E4526">
        <v>252</v>
      </c>
      <c r="F4526">
        <v>252</v>
      </c>
      <c r="G4526" t="s">
        <v>12651</v>
      </c>
      <c r="H4526">
        <v>1000</v>
      </c>
      <c r="J4526" t="s">
        <v>1963</v>
      </c>
      <c r="K4526" t="s">
        <v>17294</v>
      </c>
      <c r="L4526" t="s">
        <v>19262</v>
      </c>
      <c r="M4526">
        <v>737</v>
      </c>
      <c r="N4526">
        <v>2510</v>
      </c>
      <c r="O4526" t="s">
        <v>19261</v>
      </c>
      <c r="P4526">
        <v>1</v>
      </c>
      <c r="Q4526" t="s">
        <v>19263</v>
      </c>
      <c r="R4526" t="s">
        <v>19264</v>
      </c>
      <c r="S4526">
        <v>15</v>
      </c>
      <c r="T4526" t="s">
        <v>37</v>
      </c>
      <c r="U4526" t="s">
        <v>38</v>
      </c>
      <c r="V4526" t="s">
        <v>350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19265</v>
      </c>
      <c r="C4527">
        <v>9</v>
      </c>
      <c r="D4527">
        <v>76</v>
      </c>
      <c r="E4527">
        <v>0</v>
      </c>
      <c r="F4527">
        <v>0</v>
      </c>
      <c r="G4527" t="s">
        <v>19266</v>
      </c>
      <c r="H4527">
        <v>12</v>
      </c>
      <c r="J4527" t="s">
        <v>4189</v>
      </c>
      <c r="K4527" t="s">
        <v>19267</v>
      </c>
      <c r="L4527" t="s">
        <v>19268</v>
      </c>
      <c r="M4527">
        <v>332</v>
      </c>
      <c r="N4527">
        <v>12</v>
      </c>
      <c r="O4527" t="s">
        <v>19265</v>
      </c>
      <c r="P4527">
        <v>0</v>
      </c>
      <c r="R4527" t="s">
        <v>19269</v>
      </c>
      <c r="S4527">
        <v>10</v>
      </c>
      <c r="T4527" t="s">
        <v>37</v>
      </c>
      <c r="U4527" t="s">
        <v>4876</v>
      </c>
      <c r="V4527" t="s">
        <v>350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15473</v>
      </c>
      <c r="C4528">
        <v>242</v>
      </c>
      <c r="D4528">
        <v>82</v>
      </c>
      <c r="E4528">
        <v>345</v>
      </c>
      <c r="F4528">
        <v>269</v>
      </c>
      <c r="G4528" t="s">
        <v>10604</v>
      </c>
      <c r="H4528">
        <v>2000</v>
      </c>
      <c r="J4528" t="s">
        <v>3391</v>
      </c>
      <c r="K4528" t="s">
        <v>18511</v>
      </c>
      <c r="L4528" t="s">
        <v>19270</v>
      </c>
      <c r="M4528">
        <v>387508</v>
      </c>
      <c r="N4528">
        <v>3442</v>
      </c>
      <c r="O4528" t="s">
        <v>19271</v>
      </c>
      <c r="P4528">
        <v>4</v>
      </c>
      <c r="Q4528" t="s">
        <v>19272</v>
      </c>
      <c r="R4528" t="s">
        <v>19273</v>
      </c>
      <c r="S4528">
        <v>1123</v>
      </c>
      <c r="T4528" t="s">
        <v>37</v>
      </c>
      <c r="U4528" t="s">
        <v>38</v>
      </c>
      <c r="V4528" t="s">
        <v>84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19274</v>
      </c>
      <c r="C4529">
        <v>95</v>
      </c>
      <c r="D4529">
        <v>89</v>
      </c>
      <c r="E4529">
        <v>0</v>
      </c>
      <c r="F4529">
        <v>5</v>
      </c>
      <c r="G4529" t="s">
        <v>19275</v>
      </c>
      <c r="H4529">
        <v>12</v>
      </c>
      <c r="J4529" t="s">
        <v>3918</v>
      </c>
      <c r="K4529" t="s">
        <v>19276</v>
      </c>
      <c r="L4529" t="s">
        <v>19277</v>
      </c>
      <c r="M4529">
        <v>9465</v>
      </c>
      <c r="N4529">
        <v>29</v>
      </c>
      <c r="O4529" t="s">
        <v>19278</v>
      </c>
      <c r="P4529">
        <v>0</v>
      </c>
      <c r="Q4529" t="s">
        <v>19279</v>
      </c>
      <c r="R4529" t="s">
        <v>19280</v>
      </c>
      <c r="S4529">
        <v>85</v>
      </c>
      <c r="T4529" t="s">
        <v>37</v>
      </c>
      <c r="U4529" t="s">
        <v>243</v>
      </c>
      <c r="V4529" t="s">
        <v>350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19281</v>
      </c>
      <c r="C4530">
        <v>14</v>
      </c>
      <c r="D4530">
        <v>150</v>
      </c>
      <c r="E4530">
        <v>6</v>
      </c>
      <c r="F4530">
        <v>20</v>
      </c>
      <c r="G4530" t="s">
        <v>19282</v>
      </c>
      <c r="H4530">
        <v>964</v>
      </c>
      <c r="J4530" t="s">
        <v>1188</v>
      </c>
      <c r="K4530" t="s">
        <v>13712</v>
      </c>
      <c r="L4530" t="s">
        <v>19283</v>
      </c>
      <c r="M4530">
        <v>11010</v>
      </c>
      <c r="N4530">
        <v>1052</v>
      </c>
      <c r="O4530" t="s">
        <v>19284</v>
      </c>
      <c r="P4530">
        <v>1</v>
      </c>
      <c r="Q4530" t="s">
        <v>19285</v>
      </c>
      <c r="R4530" t="s">
        <v>19286</v>
      </c>
      <c r="S4530">
        <v>35</v>
      </c>
      <c r="T4530" t="s">
        <v>3397</v>
      </c>
      <c r="U4530" t="s">
        <v>3398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19287</v>
      </c>
      <c r="C4531">
        <v>87</v>
      </c>
      <c r="D4531">
        <v>89</v>
      </c>
      <c r="E4531">
        <v>136</v>
      </c>
      <c r="F4531">
        <v>42</v>
      </c>
      <c r="G4531" t="s">
        <v>1468</v>
      </c>
      <c r="H4531">
        <v>844</v>
      </c>
      <c r="J4531" t="s">
        <v>901</v>
      </c>
      <c r="K4531" t="s">
        <v>8222</v>
      </c>
      <c r="L4531" t="s">
        <v>19288</v>
      </c>
      <c r="M4531">
        <v>20678</v>
      </c>
      <c r="N4531">
        <v>1080</v>
      </c>
      <c r="O4531" t="s">
        <v>19289</v>
      </c>
      <c r="P4531">
        <v>1</v>
      </c>
      <c r="Q4531" t="s">
        <v>19290</v>
      </c>
      <c r="R4531" t="s">
        <v>19291</v>
      </c>
      <c r="S4531">
        <v>199</v>
      </c>
      <c r="T4531" t="s">
        <v>37</v>
      </c>
      <c r="U4531" t="s">
        <v>38</v>
      </c>
      <c r="V4531" t="s">
        <v>11890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4020</v>
      </c>
      <c r="C4532">
        <v>141</v>
      </c>
      <c r="D4532">
        <v>145</v>
      </c>
      <c r="E4532">
        <v>80</v>
      </c>
      <c r="F4532">
        <v>794</v>
      </c>
      <c r="G4532" t="s">
        <v>18933</v>
      </c>
      <c r="H4532">
        <v>13000</v>
      </c>
      <c r="I4532">
        <v>117235247</v>
      </c>
      <c r="J4532" t="s">
        <v>1607</v>
      </c>
      <c r="K4532" t="s">
        <v>869</v>
      </c>
      <c r="L4532" t="s">
        <v>19292</v>
      </c>
      <c r="M4532">
        <v>375240</v>
      </c>
      <c r="N4532">
        <v>16094</v>
      </c>
      <c r="O4532" t="s">
        <v>9564</v>
      </c>
      <c r="P4532">
        <v>0</v>
      </c>
      <c r="Q4532" t="s">
        <v>19293</v>
      </c>
      <c r="R4532" t="s">
        <v>19294</v>
      </c>
      <c r="S4532">
        <v>542</v>
      </c>
      <c r="T4532" t="s">
        <v>37</v>
      </c>
      <c r="U4532" t="s">
        <v>38</v>
      </c>
      <c r="V4532" t="s">
        <v>84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19295</v>
      </c>
      <c r="C4533">
        <v>16</v>
      </c>
      <c r="D4533">
        <v>91</v>
      </c>
      <c r="E4533">
        <v>2</v>
      </c>
      <c r="F4533">
        <v>9</v>
      </c>
      <c r="G4533" t="s">
        <v>2592</v>
      </c>
      <c r="H4533">
        <v>321</v>
      </c>
      <c r="J4533" t="s">
        <v>1473</v>
      </c>
      <c r="K4533" t="s">
        <v>19296</v>
      </c>
      <c r="L4533" t="s">
        <v>19297</v>
      </c>
      <c r="M4533">
        <v>512</v>
      </c>
      <c r="N4533">
        <v>622</v>
      </c>
      <c r="O4533" t="s">
        <v>19298</v>
      </c>
      <c r="P4533">
        <v>1</v>
      </c>
      <c r="Q4533" t="s">
        <v>19299</v>
      </c>
      <c r="R4533" t="s">
        <v>19300</v>
      </c>
      <c r="S4533">
        <v>2</v>
      </c>
      <c r="T4533" t="s">
        <v>37</v>
      </c>
      <c r="U4533" t="s">
        <v>10402</v>
      </c>
      <c r="V4533" t="s">
        <v>2616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3153</v>
      </c>
      <c r="C4534">
        <v>212</v>
      </c>
      <c r="D4534">
        <v>89</v>
      </c>
      <c r="E4534">
        <v>0</v>
      </c>
      <c r="F4534">
        <v>606</v>
      </c>
      <c r="G4534" t="s">
        <v>1173</v>
      </c>
      <c r="H4534">
        <v>2000</v>
      </c>
      <c r="I4534">
        <v>21378000</v>
      </c>
      <c r="J4534" t="s">
        <v>5192</v>
      </c>
      <c r="K4534" t="s">
        <v>844</v>
      </c>
      <c r="L4534" t="s">
        <v>9618</v>
      </c>
      <c r="M4534">
        <v>46493</v>
      </c>
      <c r="N4534">
        <v>4878</v>
      </c>
      <c r="O4534" t="s">
        <v>8820</v>
      </c>
      <c r="P4534">
        <v>0</v>
      </c>
      <c r="Q4534" t="s">
        <v>9619</v>
      </c>
      <c r="R4534" t="s">
        <v>9620</v>
      </c>
      <c r="S4534">
        <v>335</v>
      </c>
      <c r="T4534" t="s">
        <v>37</v>
      </c>
      <c r="U4534" t="s">
        <v>38</v>
      </c>
      <c r="V4534" t="s">
        <v>350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14137</v>
      </c>
      <c r="C4535">
        <v>30</v>
      </c>
      <c r="D4535">
        <v>121</v>
      </c>
      <c r="E4535">
        <v>62</v>
      </c>
      <c r="F4535">
        <v>69</v>
      </c>
      <c r="G4535" t="s">
        <v>16570</v>
      </c>
      <c r="H4535">
        <v>883</v>
      </c>
      <c r="J4535" t="s">
        <v>19301</v>
      </c>
      <c r="K4535" t="s">
        <v>165</v>
      </c>
      <c r="L4535" t="s">
        <v>19302</v>
      </c>
      <c r="M4535">
        <v>8508</v>
      </c>
      <c r="N4535">
        <v>1371</v>
      </c>
      <c r="O4535" t="s">
        <v>19303</v>
      </c>
      <c r="P4535">
        <v>1</v>
      </c>
      <c r="Q4535" t="s">
        <v>19304</v>
      </c>
      <c r="R4535" t="s">
        <v>19305</v>
      </c>
      <c r="S4535">
        <v>56</v>
      </c>
      <c r="T4535" t="s">
        <v>37</v>
      </c>
      <c r="U4535" t="s">
        <v>56</v>
      </c>
      <c r="V4535" t="s">
        <v>3399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19306</v>
      </c>
      <c r="C4536">
        <v>270</v>
      </c>
      <c r="D4536">
        <v>83</v>
      </c>
      <c r="E4536">
        <v>6</v>
      </c>
      <c r="F4536">
        <v>142</v>
      </c>
      <c r="G4536" t="s">
        <v>19307</v>
      </c>
      <c r="H4536">
        <v>707</v>
      </c>
      <c r="I4536">
        <v>31537320</v>
      </c>
      <c r="J4536" t="s">
        <v>1342</v>
      </c>
      <c r="K4536" t="s">
        <v>15334</v>
      </c>
      <c r="L4536" t="s">
        <v>19308</v>
      </c>
      <c r="M4536">
        <v>44329</v>
      </c>
      <c r="N4536">
        <v>1565</v>
      </c>
      <c r="O4536" t="s">
        <v>19309</v>
      </c>
      <c r="P4536">
        <v>0</v>
      </c>
      <c r="Q4536" t="s">
        <v>19310</v>
      </c>
      <c r="R4536" t="s">
        <v>19311</v>
      </c>
      <c r="S4536">
        <v>309</v>
      </c>
      <c r="T4536" t="s">
        <v>37</v>
      </c>
      <c r="U4536" t="s">
        <v>38</v>
      </c>
      <c r="V4536" t="s">
        <v>350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293</v>
      </c>
      <c r="C4537">
        <v>211</v>
      </c>
      <c r="D4537">
        <v>110</v>
      </c>
      <c r="E4537">
        <v>17000</v>
      </c>
      <c r="F4537">
        <v>595</v>
      </c>
      <c r="G4537" t="s">
        <v>1321</v>
      </c>
      <c r="H4537">
        <v>22000</v>
      </c>
      <c r="J4537" t="s">
        <v>937</v>
      </c>
      <c r="K4537" t="s">
        <v>850</v>
      </c>
      <c r="L4537" t="s">
        <v>19312</v>
      </c>
      <c r="M4537">
        <v>507063</v>
      </c>
      <c r="N4537">
        <v>23525</v>
      </c>
      <c r="O4537" t="s">
        <v>1431</v>
      </c>
      <c r="P4537">
        <v>1</v>
      </c>
      <c r="Q4537" t="s">
        <v>19313</v>
      </c>
      <c r="R4537" t="s">
        <v>19314</v>
      </c>
      <c r="S4537">
        <v>881</v>
      </c>
      <c r="T4537" t="s">
        <v>37</v>
      </c>
      <c r="U4537" t="s">
        <v>38</v>
      </c>
      <c r="V4537" t="s">
        <v>350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1285</v>
      </c>
      <c r="C4538">
        <v>161</v>
      </c>
      <c r="D4538">
        <v>91</v>
      </c>
      <c r="E4538">
        <v>287</v>
      </c>
      <c r="F4538">
        <v>725</v>
      </c>
      <c r="G4538" t="s">
        <v>3037</v>
      </c>
      <c r="H4538">
        <v>1000</v>
      </c>
      <c r="I4538">
        <v>17986000</v>
      </c>
      <c r="J4538" t="s">
        <v>4189</v>
      </c>
      <c r="K4538" t="s">
        <v>6074</v>
      </c>
      <c r="L4538" t="s">
        <v>19315</v>
      </c>
      <c r="M4538">
        <v>22773</v>
      </c>
      <c r="N4538">
        <v>4438</v>
      </c>
      <c r="O4538" t="s">
        <v>12516</v>
      </c>
      <c r="P4538">
        <v>0</v>
      </c>
      <c r="Q4538" t="s">
        <v>19316</v>
      </c>
      <c r="R4538" t="s">
        <v>19317</v>
      </c>
      <c r="S4538">
        <v>195</v>
      </c>
      <c r="T4538" t="s">
        <v>37</v>
      </c>
      <c r="U4538" t="s">
        <v>38</v>
      </c>
      <c r="V4538" t="s">
        <v>350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3475</v>
      </c>
      <c r="C4539">
        <v>184</v>
      </c>
      <c r="D4539">
        <v>110</v>
      </c>
      <c r="E4539">
        <v>92</v>
      </c>
      <c r="F4539">
        <v>177</v>
      </c>
      <c r="G4539" t="s">
        <v>19318</v>
      </c>
      <c r="H4539">
        <v>650</v>
      </c>
      <c r="I4539">
        <v>16067035</v>
      </c>
      <c r="J4539" t="s">
        <v>50</v>
      </c>
      <c r="K4539" t="s">
        <v>19319</v>
      </c>
      <c r="L4539" t="s">
        <v>19320</v>
      </c>
      <c r="M4539">
        <v>116642</v>
      </c>
      <c r="N4539">
        <v>1421</v>
      </c>
      <c r="O4539" t="s">
        <v>2613</v>
      </c>
      <c r="P4539">
        <v>4</v>
      </c>
      <c r="Q4539" t="s">
        <v>19321</v>
      </c>
      <c r="R4539" t="s">
        <v>19322</v>
      </c>
      <c r="S4539">
        <v>389</v>
      </c>
      <c r="T4539" t="s">
        <v>37</v>
      </c>
      <c r="U4539" t="s">
        <v>56</v>
      </c>
      <c r="V4539" t="s">
        <v>3822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19323</v>
      </c>
      <c r="C4540">
        <v>270</v>
      </c>
      <c r="D4540">
        <v>86</v>
      </c>
      <c r="E4540">
        <v>18</v>
      </c>
      <c r="F4540">
        <v>300</v>
      </c>
      <c r="G4540" t="s">
        <v>908</v>
      </c>
      <c r="H4540">
        <v>1000</v>
      </c>
      <c r="I4540">
        <v>18112929</v>
      </c>
      <c r="J4540" t="s">
        <v>2063</v>
      </c>
      <c r="K4540" t="s">
        <v>1041</v>
      </c>
      <c r="L4540" t="s">
        <v>19324</v>
      </c>
      <c r="M4540">
        <v>52642</v>
      </c>
      <c r="N4540">
        <v>2665</v>
      </c>
      <c r="O4540" t="s">
        <v>785</v>
      </c>
      <c r="P4540">
        <v>0</v>
      </c>
      <c r="Q4540" t="s">
        <v>19325</v>
      </c>
      <c r="R4540" t="s">
        <v>19326</v>
      </c>
      <c r="S4540">
        <v>271</v>
      </c>
      <c r="T4540" t="s">
        <v>37</v>
      </c>
      <c r="U4540" t="s">
        <v>38</v>
      </c>
      <c r="V4540" t="s">
        <v>350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19327</v>
      </c>
      <c r="C4541">
        <v>203</v>
      </c>
      <c r="D4541">
        <v>86</v>
      </c>
      <c r="E4541">
        <v>385</v>
      </c>
      <c r="F4541">
        <v>100</v>
      </c>
      <c r="G4541" t="s">
        <v>19328</v>
      </c>
      <c r="H4541">
        <v>266</v>
      </c>
      <c r="I4541">
        <v>14564027</v>
      </c>
      <c r="J4541" t="s">
        <v>5192</v>
      </c>
      <c r="K4541" t="s">
        <v>19329</v>
      </c>
      <c r="L4541" t="s">
        <v>19330</v>
      </c>
      <c r="M4541">
        <v>76407</v>
      </c>
      <c r="N4541">
        <v>673</v>
      </c>
      <c r="O4541" t="s">
        <v>19331</v>
      </c>
      <c r="P4541">
        <v>0</v>
      </c>
      <c r="Q4541" t="s">
        <v>19332</v>
      </c>
      <c r="R4541" t="s">
        <v>19333</v>
      </c>
      <c r="S4541">
        <v>335</v>
      </c>
      <c r="T4541" t="s">
        <v>37</v>
      </c>
      <c r="U4541" t="s">
        <v>56</v>
      </c>
      <c r="V4541" t="s">
        <v>350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19334</v>
      </c>
      <c r="C4542">
        <v>29</v>
      </c>
      <c r="D4542">
        <v>120</v>
      </c>
      <c r="E4542">
        <v>18</v>
      </c>
      <c r="F4542">
        <v>295</v>
      </c>
      <c r="G4542" t="s">
        <v>19335</v>
      </c>
      <c r="H4542">
        <v>634</v>
      </c>
      <c r="I4542">
        <v>20773070</v>
      </c>
      <c r="J4542" t="s">
        <v>1473</v>
      </c>
      <c r="K4542" t="s">
        <v>19336</v>
      </c>
      <c r="L4542" t="s">
        <v>19337</v>
      </c>
      <c r="M4542">
        <v>4501</v>
      </c>
      <c r="N4542">
        <v>1810</v>
      </c>
      <c r="O4542" t="s">
        <v>19338</v>
      </c>
      <c r="P4542">
        <v>11</v>
      </c>
      <c r="Q4542" t="s">
        <v>19339</v>
      </c>
      <c r="R4542" t="s">
        <v>19340</v>
      </c>
      <c r="S4542">
        <v>102</v>
      </c>
      <c r="T4542" t="s">
        <v>37</v>
      </c>
      <c r="U4542" t="s">
        <v>38</v>
      </c>
      <c r="V4542" t="s">
        <v>84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6817</v>
      </c>
      <c r="C4543">
        <v>137</v>
      </c>
      <c r="D4543">
        <v>90</v>
      </c>
      <c r="E4543">
        <v>65</v>
      </c>
      <c r="F4543">
        <v>683</v>
      </c>
      <c r="G4543" t="s">
        <v>1412</v>
      </c>
      <c r="H4543">
        <v>1000</v>
      </c>
      <c r="I4543">
        <v>10042266</v>
      </c>
      <c r="J4543" t="s">
        <v>3918</v>
      </c>
      <c r="K4543" t="s">
        <v>11732</v>
      </c>
      <c r="L4543" t="s">
        <v>19341</v>
      </c>
      <c r="M4543">
        <v>23021</v>
      </c>
      <c r="N4543">
        <v>3155</v>
      </c>
      <c r="O4543" t="s">
        <v>12793</v>
      </c>
      <c r="P4543">
        <v>0</v>
      </c>
      <c r="Q4543" t="s">
        <v>19342</v>
      </c>
      <c r="R4543" t="s">
        <v>19343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19344</v>
      </c>
      <c r="C4544">
        <v>107</v>
      </c>
      <c r="D4544">
        <v>99</v>
      </c>
      <c r="E4544">
        <v>2</v>
      </c>
      <c r="F4544">
        <v>3</v>
      </c>
      <c r="G4544" t="s">
        <v>19345</v>
      </c>
      <c r="H4544">
        <v>43</v>
      </c>
      <c r="I4544">
        <v>10037390</v>
      </c>
      <c r="J4544" t="s">
        <v>3450</v>
      </c>
      <c r="K4544" t="s">
        <v>19346</v>
      </c>
      <c r="L4544" t="s">
        <v>19347</v>
      </c>
      <c r="M4544">
        <v>5442</v>
      </c>
      <c r="N4544">
        <v>53</v>
      </c>
      <c r="O4544" t="s">
        <v>19348</v>
      </c>
      <c r="P4544">
        <v>0</v>
      </c>
      <c r="Q4544" t="s">
        <v>19349</v>
      </c>
      <c r="R4544" t="s">
        <v>19350</v>
      </c>
      <c r="S4544">
        <v>140</v>
      </c>
      <c r="T4544" t="s">
        <v>388</v>
      </c>
      <c r="U4544" t="s">
        <v>389</v>
      </c>
      <c r="V4544" t="s">
        <v>84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10744</v>
      </c>
      <c r="C4545">
        <v>377</v>
      </c>
      <c r="D4545">
        <v>112</v>
      </c>
      <c r="E4545">
        <v>310</v>
      </c>
      <c r="F4545">
        <v>616</v>
      </c>
      <c r="G4545" t="s">
        <v>407</v>
      </c>
      <c r="H4545">
        <v>33000</v>
      </c>
      <c r="I4545">
        <v>9701559</v>
      </c>
      <c r="J4545" t="s">
        <v>151</v>
      </c>
      <c r="K4545" t="s">
        <v>1999</v>
      </c>
      <c r="L4545" t="s">
        <v>19351</v>
      </c>
      <c r="M4545">
        <v>141425</v>
      </c>
      <c r="N4545">
        <v>35941</v>
      </c>
      <c r="O4545" t="s">
        <v>4487</v>
      </c>
      <c r="P4545">
        <v>0</v>
      </c>
      <c r="Q4545" t="s">
        <v>19352</v>
      </c>
      <c r="R4545" t="s">
        <v>19353</v>
      </c>
      <c r="S4545">
        <v>283</v>
      </c>
      <c r="T4545" t="s">
        <v>37</v>
      </c>
      <c r="U4545" t="s">
        <v>38</v>
      </c>
      <c r="V4545" t="s">
        <v>350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19354</v>
      </c>
      <c r="C4546">
        <v>169</v>
      </c>
      <c r="D4546">
        <v>103</v>
      </c>
      <c r="E4546">
        <v>2</v>
      </c>
      <c r="F4546">
        <v>226</v>
      </c>
      <c r="G4546" t="s">
        <v>932</v>
      </c>
      <c r="H4546">
        <v>2000</v>
      </c>
      <c r="I4546">
        <v>9013113</v>
      </c>
      <c r="J4546" t="s">
        <v>3169</v>
      </c>
      <c r="K4546" t="s">
        <v>2157</v>
      </c>
      <c r="L4546" t="s">
        <v>19355</v>
      </c>
      <c r="M4546">
        <v>36321</v>
      </c>
      <c r="N4546">
        <v>3192</v>
      </c>
      <c r="O4546" t="s">
        <v>19356</v>
      </c>
      <c r="P4546">
        <v>2</v>
      </c>
      <c r="Q4546" t="s">
        <v>19357</v>
      </c>
      <c r="R4546" t="s">
        <v>19358</v>
      </c>
      <c r="S4546">
        <v>230</v>
      </c>
      <c r="T4546" t="s">
        <v>37</v>
      </c>
      <c r="U4546" t="s">
        <v>38</v>
      </c>
      <c r="V4546" t="s">
        <v>350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8769</v>
      </c>
      <c r="C4547">
        <v>225</v>
      </c>
      <c r="D4547">
        <v>83</v>
      </c>
      <c r="E4547">
        <v>19</v>
      </c>
      <c r="F4547">
        <v>128</v>
      </c>
      <c r="G4547" t="s">
        <v>19359</v>
      </c>
      <c r="H4547">
        <v>403</v>
      </c>
      <c r="I4547">
        <v>53245055</v>
      </c>
      <c r="J4547" t="s">
        <v>4189</v>
      </c>
      <c r="K4547" t="s">
        <v>19360</v>
      </c>
      <c r="L4547" t="s">
        <v>19361</v>
      </c>
      <c r="M4547">
        <v>30570</v>
      </c>
      <c r="N4547">
        <v>988</v>
      </c>
      <c r="O4547" t="s">
        <v>8016</v>
      </c>
      <c r="P4547">
        <v>0</v>
      </c>
      <c r="Q4547" t="s">
        <v>19362</v>
      </c>
      <c r="R4547" t="s">
        <v>19363</v>
      </c>
      <c r="S4547">
        <v>290</v>
      </c>
      <c r="T4547" t="s">
        <v>37</v>
      </c>
      <c r="U4547" t="s">
        <v>38</v>
      </c>
      <c r="V4547" t="s">
        <v>350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19364</v>
      </c>
      <c r="C4548">
        <v>101</v>
      </c>
      <c r="D4548">
        <v>109</v>
      </c>
      <c r="E4548">
        <v>199</v>
      </c>
      <c r="F4548">
        <v>44</v>
      </c>
      <c r="G4548" t="s">
        <v>19365</v>
      </c>
      <c r="H4548">
        <v>503</v>
      </c>
      <c r="I4548">
        <v>9000000</v>
      </c>
      <c r="J4548" t="s">
        <v>3296</v>
      </c>
      <c r="K4548" t="s">
        <v>1244</v>
      </c>
      <c r="L4548" t="s">
        <v>19366</v>
      </c>
      <c r="M4548">
        <v>7584</v>
      </c>
      <c r="N4548">
        <v>731</v>
      </c>
      <c r="O4548" t="s">
        <v>19367</v>
      </c>
      <c r="P4548">
        <v>8</v>
      </c>
      <c r="Q4548" t="s">
        <v>19368</v>
      </c>
      <c r="R4548" t="s">
        <v>19369</v>
      </c>
      <c r="S4548">
        <v>137</v>
      </c>
      <c r="T4548" t="s">
        <v>37</v>
      </c>
      <c r="U4548" t="s">
        <v>38</v>
      </c>
      <c r="V4548" t="s">
        <v>5120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424</v>
      </c>
      <c r="B4549" t="s">
        <v>19370</v>
      </c>
      <c r="C4549">
        <v>39</v>
      </c>
      <c r="D4549">
        <v>89</v>
      </c>
      <c r="E4549">
        <v>0</v>
      </c>
      <c r="F4549">
        <v>102</v>
      </c>
      <c r="G4549" t="s">
        <v>19371</v>
      </c>
      <c r="H4549">
        <v>356</v>
      </c>
      <c r="J4549" t="s">
        <v>1828</v>
      </c>
      <c r="K4549" t="s">
        <v>19372</v>
      </c>
      <c r="L4549" t="s">
        <v>19373</v>
      </c>
      <c r="M4549">
        <v>2636</v>
      </c>
      <c r="N4549">
        <v>831</v>
      </c>
      <c r="O4549" t="s">
        <v>19374</v>
      </c>
      <c r="P4549">
        <v>1</v>
      </c>
      <c r="Q4549" t="s">
        <v>19375</v>
      </c>
      <c r="R4549" t="s">
        <v>19376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11300</v>
      </c>
      <c r="C4550">
        <v>372</v>
      </c>
      <c r="D4550">
        <v>96</v>
      </c>
      <c r="E4550">
        <v>49</v>
      </c>
      <c r="G4550" t="s">
        <v>19377</v>
      </c>
      <c r="H4550">
        <v>861</v>
      </c>
      <c r="I4550">
        <v>23808111</v>
      </c>
      <c r="J4550" t="s">
        <v>65</v>
      </c>
      <c r="K4550" t="s">
        <v>1442</v>
      </c>
      <c r="L4550" t="s">
        <v>19378</v>
      </c>
      <c r="M4550">
        <v>67654</v>
      </c>
      <c r="N4550">
        <v>929</v>
      </c>
      <c r="P4550">
        <v>0</v>
      </c>
      <c r="Q4550" t="s">
        <v>19379</v>
      </c>
      <c r="R4550" t="s">
        <v>19380</v>
      </c>
      <c r="S4550">
        <v>504</v>
      </c>
      <c r="T4550" t="s">
        <v>37</v>
      </c>
      <c r="U4550" t="s">
        <v>38</v>
      </c>
      <c r="V4550" t="s">
        <v>84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424</v>
      </c>
      <c r="B4551" t="s">
        <v>19381</v>
      </c>
      <c r="C4551">
        <v>40</v>
      </c>
      <c r="D4551">
        <v>109</v>
      </c>
      <c r="E4551">
        <v>23</v>
      </c>
      <c r="F4551">
        <v>88</v>
      </c>
      <c r="G4551" t="s">
        <v>19382</v>
      </c>
      <c r="H4551">
        <v>183</v>
      </c>
      <c r="J4551" t="s">
        <v>19383</v>
      </c>
      <c r="K4551" t="s">
        <v>19384</v>
      </c>
      <c r="L4551" t="s">
        <v>19385</v>
      </c>
      <c r="M4551">
        <v>7346</v>
      </c>
      <c r="N4551">
        <v>510</v>
      </c>
      <c r="O4551" t="s">
        <v>19386</v>
      </c>
      <c r="P4551">
        <v>0</v>
      </c>
      <c r="Q4551" t="s">
        <v>19387</v>
      </c>
      <c r="R4551" t="s">
        <v>19388</v>
      </c>
      <c r="S4551">
        <v>69</v>
      </c>
      <c r="T4551" t="s">
        <v>37</v>
      </c>
      <c r="U4551" t="s">
        <v>38</v>
      </c>
      <c r="V4551" t="s">
        <v>3822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293</v>
      </c>
      <c r="C4552">
        <v>129</v>
      </c>
      <c r="D4552">
        <v>122</v>
      </c>
      <c r="E4552">
        <v>17000</v>
      </c>
      <c r="F4552">
        <v>184</v>
      </c>
      <c r="G4552" t="s">
        <v>19389</v>
      </c>
      <c r="H4552">
        <v>543</v>
      </c>
      <c r="I4552">
        <v>5355376</v>
      </c>
      <c r="J4552" t="s">
        <v>19390</v>
      </c>
      <c r="K4552" t="s">
        <v>19391</v>
      </c>
      <c r="L4552" t="s">
        <v>19392</v>
      </c>
      <c r="M4552">
        <v>9638</v>
      </c>
      <c r="N4552">
        <v>1218</v>
      </c>
      <c r="O4552" t="s">
        <v>19393</v>
      </c>
      <c r="P4552">
        <v>0</v>
      </c>
      <c r="Q4552" t="s">
        <v>19394</v>
      </c>
      <c r="R4552" t="s">
        <v>19395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14125</v>
      </c>
      <c r="C4553">
        <v>285</v>
      </c>
      <c r="D4553">
        <v>100</v>
      </c>
      <c r="E4553">
        <v>0</v>
      </c>
      <c r="F4553">
        <v>389</v>
      </c>
      <c r="G4553" t="s">
        <v>540</v>
      </c>
      <c r="H4553">
        <v>640</v>
      </c>
      <c r="I4553">
        <v>7186670</v>
      </c>
      <c r="J4553" t="s">
        <v>15486</v>
      </c>
      <c r="K4553" t="s">
        <v>69</v>
      </c>
      <c r="L4553" t="s">
        <v>19396</v>
      </c>
      <c r="M4553">
        <v>21468</v>
      </c>
      <c r="N4553">
        <v>2082</v>
      </c>
      <c r="O4553" t="s">
        <v>19397</v>
      </c>
      <c r="P4553">
        <v>0</v>
      </c>
      <c r="Q4553" t="s">
        <v>19398</v>
      </c>
      <c r="R4553" t="s">
        <v>19399</v>
      </c>
      <c r="S4553">
        <v>164</v>
      </c>
      <c r="T4553" t="s">
        <v>37</v>
      </c>
      <c r="U4553" t="s">
        <v>38</v>
      </c>
      <c r="V4553" t="s">
        <v>350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19400</v>
      </c>
      <c r="C4554">
        <v>29</v>
      </c>
      <c r="D4554">
        <v>109</v>
      </c>
      <c r="E4554">
        <v>0</v>
      </c>
      <c r="F4554">
        <v>30</v>
      </c>
      <c r="G4554" t="s">
        <v>19401</v>
      </c>
      <c r="H4554">
        <v>202</v>
      </c>
      <c r="J4554" t="s">
        <v>10530</v>
      </c>
      <c r="K4554" t="s">
        <v>9735</v>
      </c>
      <c r="L4554" t="s">
        <v>19402</v>
      </c>
      <c r="M4554">
        <v>162</v>
      </c>
      <c r="N4554">
        <v>283</v>
      </c>
      <c r="O4554" t="s">
        <v>19403</v>
      </c>
      <c r="P4554">
        <v>0</v>
      </c>
      <c r="Q4554" t="s">
        <v>19404</v>
      </c>
      <c r="R4554" t="s">
        <v>19405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19406</v>
      </c>
      <c r="C4555">
        <v>337</v>
      </c>
      <c r="D4555">
        <v>95</v>
      </c>
      <c r="E4555">
        <v>20</v>
      </c>
      <c r="F4555">
        <v>365</v>
      </c>
      <c r="G4555" t="s">
        <v>1358</v>
      </c>
      <c r="H4555">
        <v>422</v>
      </c>
      <c r="I4555">
        <v>5997134</v>
      </c>
      <c r="J4555" t="s">
        <v>2808</v>
      </c>
      <c r="K4555" t="s">
        <v>9353</v>
      </c>
      <c r="L4555" t="s">
        <v>19407</v>
      </c>
      <c r="M4555">
        <v>36381</v>
      </c>
      <c r="N4555">
        <v>1899</v>
      </c>
      <c r="O4555" t="s">
        <v>19408</v>
      </c>
      <c r="P4555">
        <v>3</v>
      </c>
      <c r="Q4555" t="s">
        <v>19409</v>
      </c>
      <c r="R4555" t="s">
        <v>19410</v>
      </c>
      <c r="S4555">
        <v>126</v>
      </c>
      <c r="T4555" t="s">
        <v>37</v>
      </c>
      <c r="U4555" t="s">
        <v>38</v>
      </c>
      <c r="V4555" t="s">
        <v>350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19411</v>
      </c>
      <c r="C4556">
        <v>120</v>
      </c>
      <c r="D4556">
        <v>94</v>
      </c>
      <c r="E4556">
        <v>11</v>
      </c>
      <c r="F4556">
        <v>2</v>
      </c>
      <c r="G4556" t="s">
        <v>19412</v>
      </c>
      <c r="H4556">
        <v>37</v>
      </c>
      <c r="I4556">
        <v>4417124</v>
      </c>
      <c r="J4556" t="s">
        <v>65</v>
      </c>
      <c r="K4556" t="s">
        <v>19413</v>
      </c>
      <c r="L4556" t="s">
        <v>19414</v>
      </c>
      <c r="M4556">
        <v>42389</v>
      </c>
      <c r="N4556">
        <v>42</v>
      </c>
      <c r="O4556" t="s">
        <v>19415</v>
      </c>
      <c r="P4556">
        <v>0</v>
      </c>
      <c r="Q4556" t="s">
        <v>19416</v>
      </c>
      <c r="R4556" t="s">
        <v>19417</v>
      </c>
      <c r="S4556">
        <v>183</v>
      </c>
      <c r="T4556" t="s">
        <v>37</v>
      </c>
      <c r="U4556" t="s">
        <v>38</v>
      </c>
      <c r="V4556" t="s">
        <v>84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16053</v>
      </c>
      <c r="C4557">
        <v>40</v>
      </c>
      <c r="D4557">
        <v>107</v>
      </c>
      <c r="E4557">
        <v>10</v>
      </c>
      <c r="F4557">
        <v>245</v>
      </c>
      <c r="G4557" t="s">
        <v>19418</v>
      </c>
      <c r="H4557">
        <v>544</v>
      </c>
      <c r="I4557">
        <v>5355847</v>
      </c>
      <c r="J4557" t="s">
        <v>1473</v>
      </c>
      <c r="K4557" t="s">
        <v>16565</v>
      </c>
      <c r="L4557" t="s">
        <v>19419</v>
      </c>
      <c r="M4557">
        <v>6110</v>
      </c>
      <c r="N4557">
        <v>1147</v>
      </c>
      <c r="O4557" t="s">
        <v>19420</v>
      </c>
      <c r="P4557">
        <v>1</v>
      </c>
      <c r="Q4557" t="s">
        <v>19421</v>
      </c>
      <c r="R4557" t="s">
        <v>19422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10967</v>
      </c>
      <c r="C4558">
        <v>38</v>
      </c>
      <c r="D4558">
        <v>104</v>
      </c>
      <c r="E4558">
        <v>122</v>
      </c>
      <c r="F4558">
        <v>458</v>
      </c>
      <c r="G4558" t="s">
        <v>17149</v>
      </c>
      <c r="H4558">
        <v>22000</v>
      </c>
      <c r="I4558">
        <v>3386698</v>
      </c>
      <c r="J4558" t="s">
        <v>715</v>
      </c>
      <c r="K4558" t="s">
        <v>400</v>
      </c>
      <c r="L4558" t="s">
        <v>19423</v>
      </c>
      <c r="M4558">
        <v>4195</v>
      </c>
      <c r="N4558">
        <v>23461</v>
      </c>
      <c r="O4558" t="s">
        <v>2380</v>
      </c>
      <c r="P4558">
        <v>1</v>
      </c>
      <c r="Q4558" t="s">
        <v>19424</v>
      </c>
      <c r="R4558" t="s">
        <v>19425</v>
      </c>
      <c r="S4558">
        <v>86</v>
      </c>
      <c r="T4558" t="s">
        <v>37</v>
      </c>
      <c r="U4558" t="s">
        <v>38</v>
      </c>
      <c r="V4558" t="s">
        <v>350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5972</v>
      </c>
      <c r="C4559">
        <v>387</v>
      </c>
      <c r="D4559">
        <v>96</v>
      </c>
      <c r="E4559">
        <v>655</v>
      </c>
      <c r="F4559">
        <v>973</v>
      </c>
      <c r="G4559" t="s">
        <v>427</v>
      </c>
      <c r="H4559">
        <v>24000</v>
      </c>
      <c r="I4559">
        <v>143492840</v>
      </c>
      <c r="J4559" t="s">
        <v>715</v>
      </c>
      <c r="K4559" t="s">
        <v>74</v>
      </c>
      <c r="L4559" t="s">
        <v>14227</v>
      </c>
      <c r="M4559">
        <v>414345</v>
      </c>
      <c r="N4559">
        <v>28817</v>
      </c>
      <c r="O4559" t="s">
        <v>289</v>
      </c>
      <c r="P4559">
        <v>0</v>
      </c>
      <c r="Q4559" t="s">
        <v>14228</v>
      </c>
      <c r="R4559" t="s">
        <v>14229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19426</v>
      </c>
      <c r="C4560">
        <v>185</v>
      </c>
      <c r="D4560">
        <v>93</v>
      </c>
      <c r="E4560">
        <v>7</v>
      </c>
      <c r="F4560">
        <v>180</v>
      </c>
      <c r="G4560" t="s">
        <v>7017</v>
      </c>
      <c r="H4560">
        <v>3000</v>
      </c>
      <c r="I4560">
        <v>5283379</v>
      </c>
      <c r="J4560" t="s">
        <v>1188</v>
      </c>
      <c r="K4560" t="s">
        <v>513</v>
      </c>
      <c r="L4560" t="s">
        <v>19427</v>
      </c>
      <c r="M4560">
        <v>31254</v>
      </c>
      <c r="N4560">
        <v>3986</v>
      </c>
      <c r="O4560" t="s">
        <v>19428</v>
      </c>
      <c r="P4560">
        <v>2</v>
      </c>
      <c r="Q4560" t="s">
        <v>19429</v>
      </c>
      <c r="R4560" t="s">
        <v>19430</v>
      </c>
      <c r="S4560">
        <v>79</v>
      </c>
      <c r="T4560" t="s">
        <v>37</v>
      </c>
      <c r="U4560" t="s">
        <v>38</v>
      </c>
      <c r="V4560" t="s">
        <v>350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19431</v>
      </c>
      <c r="C4561">
        <v>348</v>
      </c>
      <c r="D4561">
        <v>102</v>
      </c>
      <c r="E4561">
        <v>46</v>
      </c>
      <c r="F4561">
        <v>287</v>
      </c>
      <c r="G4561" t="s">
        <v>19432</v>
      </c>
      <c r="H4561">
        <v>321</v>
      </c>
      <c r="I4561">
        <v>2981638</v>
      </c>
      <c r="J4561" t="s">
        <v>933</v>
      </c>
      <c r="K4561" t="s">
        <v>19296</v>
      </c>
      <c r="L4561" t="s">
        <v>19433</v>
      </c>
      <c r="M4561">
        <v>40425</v>
      </c>
      <c r="N4561">
        <v>1263</v>
      </c>
      <c r="O4561" t="s">
        <v>2592</v>
      </c>
      <c r="P4561">
        <v>0</v>
      </c>
      <c r="Q4561" t="s">
        <v>19434</v>
      </c>
      <c r="R4561" t="s">
        <v>19435</v>
      </c>
      <c r="S4561">
        <v>186</v>
      </c>
      <c r="T4561" t="s">
        <v>37</v>
      </c>
      <c r="U4561" t="s">
        <v>38</v>
      </c>
      <c r="V4561" t="s">
        <v>350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19436</v>
      </c>
      <c r="C4562">
        <v>155</v>
      </c>
      <c r="D4562">
        <v>84</v>
      </c>
      <c r="E4562">
        <v>9</v>
      </c>
      <c r="F4562">
        <v>313</v>
      </c>
      <c r="G4562" t="s">
        <v>19437</v>
      </c>
      <c r="H4562">
        <v>612</v>
      </c>
      <c r="I4562">
        <v>3122616</v>
      </c>
      <c r="J4562" t="s">
        <v>1188</v>
      </c>
      <c r="K4562" t="s">
        <v>1076</v>
      </c>
      <c r="L4562" t="s">
        <v>19438</v>
      </c>
      <c r="M4562">
        <v>16594</v>
      </c>
      <c r="N4562">
        <v>1587</v>
      </c>
      <c r="O4562" t="s">
        <v>19439</v>
      </c>
      <c r="P4562">
        <v>1</v>
      </c>
      <c r="Q4562" t="s">
        <v>19440</v>
      </c>
      <c r="R4562" t="s">
        <v>19441</v>
      </c>
      <c r="S4562">
        <v>73</v>
      </c>
      <c r="T4562" t="s">
        <v>37</v>
      </c>
      <c r="U4562" t="s">
        <v>38</v>
      </c>
      <c r="V4562" t="s">
        <v>350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19442</v>
      </c>
      <c r="C4563">
        <v>181</v>
      </c>
      <c r="D4563">
        <v>97</v>
      </c>
      <c r="E4563">
        <v>33</v>
      </c>
      <c r="F4563">
        <v>229</v>
      </c>
      <c r="G4563" t="s">
        <v>19443</v>
      </c>
      <c r="H4563">
        <v>496</v>
      </c>
      <c r="I4563">
        <v>2508841</v>
      </c>
      <c r="J4563" t="s">
        <v>937</v>
      </c>
      <c r="K4563" t="s">
        <v>4969</v>
      </c>
      <c r="L4563" t="s">
        <v>19444</v>
      </c>
      <c r="M4563">
        <v>21746</v>
      </c>
      <c r="N4563">
        <v>994</v>
      </c>
      <c r="O4563" t="s">
        <v>19445</v>
      </c>
      <c r="P4563">
        <v>1</v>
      </c>
      <c r="Q4563" t="s">
        <v>19446</v>
      </c>
      <c r="R4563" t="s">
        <v>19447</v>
      </c>
      <c r="S4563">
        <v>93</v>
      </c>
      <c r="T4563" t="s">
        <v>37</v>
      </c>
      <c r="U4563" t="s">
        <v>38</v>
      </c>
      <c r="V4563" t="s">
        <v>350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19448</v>
      </c>
      <c r="C4564">
        <v>149</v>
      </c>
      <c r="D4564">
        <v>91</v>
      </c>
      <c r="E4564">
        <v>9</v>
      </c>
      <c r="F4564">
        <v>13</v>
      </c>
      <c r="G4564" t="s">
        <v>19449</v>
      </c>
      <c r="H4564">
        <v>130</v>
      </c>
      <c r="I4564">
        <v>4946250</v>
      </c>
      <c r="J4564" t="s">
        <v>1854</v>
      </c>
      <c r="K4564" t="s">
        <v>17685</v>
      </c>
      <c r="L4564" t="s">
        <v>19450</v>
      </c>
      <c r="M4564">
        <v>9540</v>
      </c>
      <c r="N4564">
        <v>198</v>
      </c>
      <c r="O4564" t="s">
        <v>19451</v>
      </c>
      <c r="P4564">
        <v>0</v>
      </c>
      <c r="Q4564" t="s">
        <v>19452</v>
      </c>
      <c r="R4564" t="s">
        <v>19453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15227</v>
      </c>
      <c r="C4565">
        <v>54</v>
      </c>
      <c r="D4565">
        <v>84</v>
      </c>
      <c r="E4565">
        <v>56</v>
      </c>
      <c r="F4565">
        <v>13</v>
      </c>
      <c r="G4565" t="s">
        <v>19454</v>
      </c>
      <c r="H4565">
        <v>21000</v>
      </c>
      <c r="I4565">
        <v>1950218</v>
      </c>
      <c r="J4565" t="s">
        <v>1188</v>
      </c>
      <c r="K4565" t="s">
        <v>86</v>
      </c>
      <c r="L4565" t="s">
        <v>19455</v>
      </c>
      <c r="M4565">
        <v>5933</v>
      </c>
      <c r="N4565">
        <v>21124</v>
      </c>
      <c r="O4565" t="s">
        <v>19456</v>
      </c>
      <c r="P4565">
        <v>3</v>
      </c>
      <c r="Q4565" t="s">
        <v>19457</v>
      </c>
      <c r="R4565" t="s">
        <v>19458</v>
      </c>
      <c r="S4565">
        <v>102</v>
      </c>
      <c r="T4565" t="s">
        <v>37</v>
      </c>
      <c r="U4565" t="s">
        <v>38</v>
      </c>
      <c r="V4565" t="s">
        <v>350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13887</v>
      </c>
      <c r="C4566">
        <v>18</v>
      </c>
      <c r="D4566">
        <v>86</v>
      </c>
      <c r="E4566">
        <v>132</v>
      </c>
      <c r="F4566">
        <v>584</v>
      </c>
      <c r="G4566" t="s">
        <v>1075</v>
      </c>
      <c r="H4566">
        <v>778</v>
      </c>
      <c r="I4566">
        <v>1277257</v>
      </c>
      <c r="J4566" t="s">
        <v>715</v>
      </c>
      <c r="K4566" t="s">
        <v>2153</v>
      </c>
      <c r="L4566" t="s">
        <v>19459</v>
      </c>
      <c r="M4566">
        <v>2629</v>
      </c>
      <c r="N4566">
        <v>2400</v>
      </c>
      <c r="O4566" t="s">
        <v>1528</v>
      </c>
      <c r="P4566">
        <v>2</v>
      </c>
      <c r="Q4566" t="s">
        <v>19460</v>
      </c>
      <c r="R4566" t="s">
        <v>19461</v>
      </c>
      <c r="S4566">
        <v>32</v>
      </c>
      <c r="T4566" t="s">
        <v>37</v>
      </c>
      <c r="U4566" t="s">
        <v>56</v>
      </c>
      <c r="V4566" t="s">
        <v>350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10911</v>
      </c>
      <c r="C4567">
        <v>122</v>
      </c>
      <c r="D4567">
        <v>91</v>
      </c>
      <c r="E4567">
        <v>11</v>
      </c>
      <c r="F4567">
        <v>121</v>
      </c>
      <c r="G4567" t="s">
        <v>136</v>
      </c>
      <c r="H4567">
        <v>1000</v>
      </c>
      <c r="I4567">
        <v>45857453</v>
      </c>
      <c r="J4567" t="s">
        <v>3296</v>
      </c>
      <c r="K4567" t="s">
        <v>107</v>
      </c>
      <c r="L4567" t="s">
        <v>16649</v>
      </c>
      <c r="M4567">
        <v>82232</v>
      </c>
      <c r="N4567">
        <v>2323</v>
      </c>
      <c r="O4567" t="s">
        <v>16650</v>
      </c>
      <c r="P4567">
        <v>3</v>
      </c>
      <c r="Q4567" t="s">
        <v>16651</v>
      </c>
      <c r="R4567" t="s">
        <v>16652</v>
      </c>
      <c r="S4567">
        <v>174</v>
      </c>
      <c r="T4567" t="s">
        <v>37</v>
      </c>
      <c r="U4567" t="s">
        <v>56</v>
      </c>
      <c r="V4567" t="s">
        <v>350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19462</v>
      </c>
      <c r="C4568">
        <v>87</v>
      </c>
      <c r="D4568">
        <v>92</v>
      </c>
      <c r="E4568">
        <v>2</v>
      </c>
      <c r="F4568">
        <v>5</v>
      </c>
      <c r="G4568" t="s">
        <v>19463</v>
      </c>
      <c r="H4568">
        <v>783</v>
      </c>
      <c r="I4568">
        <v>1677838</v>
      </c>
      <c r="J4568" t="s">
        <v>65</v>
      </c>
      <c r="K4568" t="s">
        <v>525</v>
      </c>
      <c r="L4568" t="s">
        <v>19464</v>
      </c>
      <c r="M4568">
        <v>11283</v>
      </c>
      <c r="N4568">
        <v>1447</v>
      </c>
      <c r="O4568" t="s">
        <v>19465</v>
      </c>
      <c r="P4568">
        <v>0</v>
      </c>
      <c r="Q4568" t="s">
        <v>19466</v>
      </c>
      <c r="R4568" t="s">
        <v>19467</v>
      </c>
      <c r="S4568">
        <v>155</v>
      </c>
      <c r="T4568" t="s">
        <v>37</v>
      </c>
      <c r="U4568" t="s">
        <v>38</v>
      </c>
      <c r="V4568" t="s">
        <v>84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19468</v>
      </c>
      <c r="C4569">
        <v>51</v>
      </c>
      <c r="D4569">
        <v>94</v>
      </c>
      <c r="E4569">
        <v>112</v>
      </c>
      <c r="F4569">
        <v>428</v>
      </c>
      <c r="G4569" t="s">
        <v>4168</v>
      </c>
      <c r="H4569">
        <v>1000</v>
      </c>
      <c r="I4569">
        <v>1744858</v>
      </c>
      <c r="J4569" t="s">
        <v>2265</v>
      </c>
      <c r="K4569" t="s">
        <v>698</v>
      </c>
      <c r="L4569" t="s">
        <v>19469</v>
      </c>
      <c r="M4569">
        <v>6084</v>
      </c>
      <c r="N4569">
        <v>3085</v>
      </c>
      <c r="O4569" t="s">
        <v>6778</v>
      </c>
      <c r="P4569">
        <v>1</v>
      </c>
      <c r="Q4569" t="s">
        <v>19470</v>
      </c>
      <c r="R4569" t="s">
        <v>19471</v>
      </c>
      <c r="S4569">
        <v>120</v>
      </c>
      <c r="T4569" t="s">
        <v>37</v>
      </c>
      <c r="U4569" t="s">
        <v>38</v>
      </c>
      <c r="V4569" t="s">
        <v>350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15557</v>
      </c>
      <c r="C4570">
        <v>260</v>
      </c>
      <c r="D4570">
        <v>92</v>
      </c>
      <c r="E4570">
        <v>152</v>
      </c>
      <c r="F4570">
        <v>124</v>
      </c>
      <c r="G4570" t="s">
        <v>14840</v>
      </c>
      <c r="H4570">
        <v>1000</v>
      </c>
      <c r="J4570" t="s">
        <v>19472</v>
      </c>
      <c r="K4570" t="s">
        <v>3794</v>
      </c>
      <c r="L4570" t="s">
        <v>19473</v>
      </c>
      <c r="M4570">
        <v>38893</v>
      </c>
      <c r="N4570">
        <v>1587</v>
      </c>
      <c r="O4570" t="s">
        <v>19474</v>
      </c>
      <c r="P4570">
        <v>2</v>
      </c>
      <c r="Q4570" t="s">
        <v>19475</v>
      </c>
      <c r="R4570" t="s">
        <v>19476</v>
      </c>
      <c r="S4570">
        <v>366</v>
      </c>
      <c r="T4570" t="s">
        <v>37</v>
      </c>
      <c r="U4570" t="s">
        <v>38</v>
      </c>
      <c r="V4570" t="s">
        <v>350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288</v>
      </c>
      <c r="C4571">
        <v>218</v>
      </c>
      <c r="D4571">
        <v>103</v>
      </c>
      <c r="E4571">
        <v>11</v>
      </c>
      <c r="F4571">
        <v>543</v>
      </c>
      <c r="G4571" t="s">
        <v>2235</v>
      </c>
      <c r="H4571">
        <v>2000</v>
      </c>
      <c r="I4571">
        <v>80021740</v>
      </c>
      <c r="J4571" t="s">
        <v>2236</v>
      </c>
      <c r="K4571" t="s">
        <v>2237</v>
      </c>
      <c r="L4571" t="s">
        <v>2238</v>
      </c>
      <c r="M4571">
        <v>47988</v>
      </c>
      <c r="N4571">
        <v>5497</v>
      </c>
      <c r="O4571" t="s">
        <v>2239</v>
      </c>
      <c r="P4571">
        <v>4</v>
      </c>
      <c r="Q4571" t="s">
        <v>2240</v>
      </c>
      <c r="R4571" t="s">
        <v>2241</v>
      </c>
      <c r="S4571">
        <v>154</v>
      </c>
      <c r="T4571" t="s">
        <v>37</v>
      </c>
      <c r="U4571" t="s">
        <v>38</v>
      </c>
      <c r="V4571" t="s">
        <v>84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19477</v>
      </c>
      <c r="C4572">
        <v>16</v>
      </c>
      <c r="D4572">
        <v>100</v>
      </c>
      <c r="E4572">
        <v>12</v>
      </c>
      <c r="F4572">
        <v>6</v>
      </c>
      <c r="G4572" t="s">
        <v>19478</v>
      </c>
      <c r="H4572">
        <v>245</v>
      </c>
      <c r="I4572">
        <v>982214</v>
      </c>
      <c r="J4572" t="s">
        <v>1473</v>
      </c>
      <c r="K4572" t="s">
        <v>5776</v>
      </c>
      <c r="L4572" t="s">
        <v>19479</v>
      </c>
      <c r="M4572">
        <v>1976</v>
      </c>
      <c r="N4572">
        <v>295</v>
      </c>
      <c r="O4572" t="s">
        <v>19480</v>
      </c>
      <c r="P4572">
        <v>0</v>
      </c>
      <c r="Q4572" t="s">
        <v>19481</v>
      </c>
      <c r="R4572" t="s">
        <v>19482</v>
      </c>
      <c r="S4572">
        <v>51</v>
      </c>
      <c r="T4572" t="s">
        <v>37</v>
      </c>
      <c r="U4572" t="s">
        <v>38</v>
      </c>
      <c r="V4572" t="s">
        <v>350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19483</v>
      </c>
      <c r="C4573">
        <v>12</v>
      </c>
      <c r="D4573">
        <v>119</v>
      </c>
      <c r="E4573">
        <v>13</v>
      </c>
      <c r="F4573">
        <v>25</v>
      </c>
      <c r="G4573" t="s">
        <v>19484</v>
      </c>
      <c r="H4573">
        <v>957</v>
      </c>
      <c r="I4573">
        <v>798341</v>
      </c>
      <c r="J4573" t="s">
        <v>1357</v>
      </c>
      <c r="K4573" t="s">
        <v>3857</v>
      </c>
      <c r="L4573" t="s">
        <v>19485</v>
      </c>
      <c r="M4573">
        <v>983</v>
      </c>
      <c r="N4573">
        <v>1107</v>
      </c>
      <c r="O4573" t="s">
        <v>19486</v>
      </c>
      <c r="P4573">
        <v>0</v>
      </c>
      <c r="Q4573" t="s">
        <v>19487</v>
      </c>
      <c r="R4573" t="s">
        <v>19488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424</v>
      </c>
      <c r="B4574" t="s">
        <v>19489</v>
      </c>
      <c r="C4574">
        <v>1</v>
      </c>
      <c r="D4574">
        <v>167</v>
      </c>
      <c r="E4574">
        <v>10</v>
      </c>
      <c r="F4574">
        <v>97</v>
      </c>
      <c r="G4574" t="s">
        <v>19490</v>
      </c>
      <c r="H4574">
        <v>353</v>
      </c>
      <c r="I4574">
        <v>610991</v>
      </c>
      <c r="J4574" t="s">
        <v>151</v>
      </c>
      <c r="K4574" t="s">
        <v>18168</v>
      </c>
      <c r="L4574" t="s">
        <v>19491</v>
      </c>
      <c r="M4574">
        <v>2715</v>
      </c>
      <c r="N4574">
        <v>773</v>
      </c>
      <c r="O4574" t="s">
        <v>19492</v>
      </c>
      <c r="P4574">
        <v>3</v>
      </c>
      <c r="Q4574" t="s">
        <v>19493</v>
      </c>
      <c r="R4574" t="s">
        <v>19494</v>
      </c>
      <c r="S4574">
        <v>19</v>
      </c>
      <c r="T4574" t="s">
        <v>3397</v>
      </c>
      <c r="U4574" t="s">
        <v>3398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8111</v>
      </c>
      <c r="C4575">
        <v>48</v>
      </c>
      <c r="D4575">
        <v>92</v>
      </c>
      <c r="E4575">
        <v>0</v>
      </c>
      <c r="F4575">
        <v>842</v>
      </c>
      <c r="G4575" t="s">
        <v>12341</v>
      </c>
      <c r="H4575">
        <v>1000</v>
      </c>
      <c r="J4575" t="s">
        <v>809</v>
      </c>
      <c r="K4575" t="s">
        <v>3583</v>
      </c>
      <c r="L4575" t="s">
        <v>12342</v>
      </c>
      <c r="M4575">
        <v>36559</v>
      </c>
      <c r="N4575">
        <v>3931</v>
      </c>
      <c r="O4575" t="s">
        <v>8415</v>
      </c>
      <c r="P4575">
        <v>0</v>
      </c>
      <c r="Q4575" t="s">
        <v>12343</v>
      </c>
      <c r="R4575" t="s">
        <v>12344</v>
      </c>
      <c r="S4575">
        <v>131</v>
      </c>
      <c r="T4575" t="s">
        <v>37</v>
      </c>
      <c r="U4575" t="s">
        <v>38</v>
      </c>
      <c r="V4575" t="s">
        <v>350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8344</v>
      </c>
      <c r="C4576">
        <v>59</v>
      </c>
      <c r="D4576">
        <v>92</v>
      </c>
      <c r="E4576">
        <v>406</v>
      </c>
      <c r="F4576">
        <v>194</v>
      </c>
      <c r="G4576" t="s">
        <v>19495</v>
      </c>
      <c r="H4576">
        <v>406</v>
      </c>
      <c r="I4576">
        <v>582024</v>
      </c>
      <c r="J4576" t="s">
        <v>3268</v>
      </c>
      <c r="K4576" t="s">
        <v>8344</v>
      </c>
      <c r="L4576" t="s">
        <v>19496</v>
      </c>
      <c r="M4576">
        <v>30396</v>
      </c>
      <c r="N4576">
        <v>904</v>
      </c>
      <c r="O4576" t="s">
        <v>19497</v>
      </c>
      <c r="P4576">
        <v>0</v>
      </c>
      <c r="Q4576" t="s">
        <v>19498</v>
      </c>
      <c r="R4576" t="s">
        <v>19499</v>
      </c>
      <c r="S4576">
        <v>168</v>
      </c>
      <c r="T4576" t="s">
        <v>37</v>
      </c>
      <c r="U4576" t="s">
        <v>38</v>
      </c>
      <c r="V4576" t="s">
        <v>4509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3204</v>
      </c>
      <c r="C4577">
        <v>88</v>
      </c>
      <c r="D4577">
        <v>108</v>
      </c>
      <c r="E4577">
        <v>234</v>
      </c>
      <c r="F4577">
        <v>463</v>
      </c>
      <c r="G4577" t="s">
        <v>9539</v>
      </c>
      <c r="H4577">
        <v>11000</v>
      </c>
      <c r="I4577">
        <v>548712</v>
      </c>
      <c r="J4577" t="s">
        <v>151</v>
      </c>
      <c r="K4577" t="s">
        <v>942</v>
      </c>
      <c r="L4577" t="s">
        <v>19500</v>
      </c>
      <c r="M4577">
        <v>9233</v>
      </c>
      <c r="N4577">
        <v>12385</v>
      </c>
      <c r="O4577" t="s">
        <v>3641</v>
      </c>
      <c r="P4577">
        <v>0</v>
      </c>
      <c r="Q4577" t="s">
        <v>19501</v>
      </c>
      <c r="R4577" t="s">
        <v>19502</v>
      </c>
      <c r="S4577">
        <v>126</v>
      </c>
      <c r="T4577" t="s">
        <v>37</v>
      </c>
      <c r="U4577" t="s">
        <v>38</v>
      </c>
      <c r="V4577" t="s">
        <v>350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19503</v>
      </c>
      <c r="C4578">
        <v>28</v>
      </c>
      <c r="D4578">
        <v>97</v>
      </c>
      <c r="E4578">
        <v>4</v>
      </c>
      <c r="F4578">
        <v>301</v>
      </c>
      <c r="G4578" t="s">
        <v>2069</v>
      </c>
      <c r="H4578">
        <v>611</v>
      </c>
      <c r="I4578">
        <v>464655</v>
      </c>
      <c r="J4578" t="s">
        <v>1188</v>
      </c>
      <c r="K4578" t="s">
        <v>7928</v>
      </c>
      <c r="L4578" t="s">
        <v>19504</v>
      </c>
      <c r="M4578">
        <v>1524</v>
      </c>
      <c r="N4578">
        <v>1692</v>
      </c>
      <c r="O4578" t="s">
        <v>11942</v>
      </c>
      <c r="P4578">
        <v>0</v>
      </c>
      <c r="Q4578" t="s">
        <v>19505</v>
      </c>
      <c r="R4578" t="s">
        <v>19506</v>
      </c>
      <c r="S4578">
        <v>29</v>
      </c>
      <c r="T4578" t="s">
        <v>37</v>
      </c>
      <c r="U4578" t="s">
        <v>38</v>
      </c>
      <c r="V4578" t="s">
        <v>350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16874</v>
      </c>
      <c r="C4579">
        <v>44</v>
      </c>
      <c r="D4579">
        <v>88</v>
      </c>
      <c r="E4579">
        <v>22</v>
      </c>
      <c r="F4579">
        <v>275</v>
      </c>
      <c r="G4579" t="s">
        <v>3116</v>
      </c>
      <c r="H4579">
        <v>638</v>
      </c>
      <c r="I4579">
        <v>464126</v>
      </c>
      <c r="J4579" t="s">
        <v>1473</v>
      </c>
      <c r="K4579" t="s">
        <v>1409</v>
      </c>
      <c r="L4579" t="s">
        <v>19507</v>
      </c>
      <c r="M4579">
        <v>3142</v>
      </c>
      <c r="N4579">
        <v>1641</v>
      </c>
      <c r="O4579" t="s">
        <v>255</v>
      </c>
      <c r="P4579">
        <v>0</v>
      </c>
      <c r="Q4579" t="s">
        <v>19508</v>
      </c>
      <c r="R4579" t="s">
        <v>19509</v>
      </c>
      <c r="S4579">
        <v>68</v>
      </c>
      <c r="T4579" t="s">
        <v>37</v>
      </c>
      <c r="U4579" t="s">
        <v>38</v>
      </c>
      <c r="V4579" t="s">
        <v>350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19510</v>
      </c>
      <c r="C4580">
        <v>13</v>
      </c>
      <c r="D4580">
        <v>100</v>
      </c>
      <c r="E4580">
        <v>0</v>
      </c>
      <c r="F4580">
        <v>268</v>
      </c>
      <c r="G4580" t="s">
        <v>2803</v>
      </c>
      <c r="H4580">
        <v>844</v>
      </c>
      <c r="I4580">
        <v>428535</v>
      </c>
      <c r="J4580" t="s">
        <v>816</v>
      </c>
      <c r="K4580" t="s">
        <v>1437</v>
      </c>
      <c r="L4580" t="s">
        <v>19511</v>
      </c>
      <c r="M4580">
        <v>505</v>
      </c>
      <c r="N4580">
        <v>2289</v>
      </c>
      <c r="O4580" t="s">
        <v>15538</v>
      </c>
      <c r="P4580">
        <v>1</v>
      </c>
      <c r="Q4580" t="s">
        <v>19512</v>
      </c>
      <c r="R4580" t="s">
        <v>19513</v>
      </c>
      <c r="S4580">
        <v>32</v>
      </c>
      <c r="T4580" t="s">
        <v>37</v>
      </c>
      <c r="U4580" t="s">
        <v>38</v>
      </c>
      <c r="V4580" t="s">
        <v>350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19514</v>
      </c>
      <c r="C4581">
        <v>117</v>
      </c>
      <c r="D4581">
        <v>100</v>
      </c>
      <c r="E4581">
        <v>71</v>
      </c>
      <c r="F4581">
        <v>145</v>
      </c>
      <c r="G4581" t="s">
        <v>11927</v>
      </c>
      <c r="H4581">
        <v>11000</v>
      </c>
      <c r="I4581">
        <v>750100</v>
      </c>
      <c r="J4581" t="s">
        <v>1473</v>
      </c>
      <c r="K4581" t="s">
        <v>72</v>
      </c>
      <c r="L4581" t="s">
        <v>19515</v>
      </c>
      <c r="M4581">
        <v>19752</v>
      </c>
      <c r="N4581">
        <v>12234</v>
      </c>
      <c r="O4581" t="s">
        <v>19516</v>
      </c>
      <c r="P4581">
        <v>0</v>
      </c>
      <c r="Q4581" t="s">
        <v>19517</v>
      </c>
      <c r="R4581" t="s">
        <v>19518</v>
      </c>
      <c r="S4581">
        <v>61</v>
      </c>
      <c r="T4581" t="s">
        <v>37</v>
      </c>
      <c r="U4581" t="s">
        <v>38</v>
      </c>
      <c r="V4581" t="s">
        <v>350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19519</v>
      </c>
      <c r="C4582">
        <v>100</v>
      </c>
      <c r="D4582">
        <v>124</v>
      </c>
      <c r="E4582">
        <v>13</v>
      </c>
      <c r="F4582">
        <v>7</v>
      </c>
      <c r="G4582" t="s">
        <v>19519</v>
      </c>
      <c r="H4582">
        <v>20</v>
      </c>
      <c r="I4582">
        <v>621240</v>
      </c>
      <c r="J4582" t="s">
        <v>937</v>
      </c>
      <c r="K4582" t="s">
        <v>19520</v>
      </c>
      <c r="L4582" t="s">
        <v>19521</v>
      </c>
      <c r="M4582">
        <v>4999</v>
      </c>
      <c r="N4582">
        <v>42</v>
      </c>
      <c r="O4582" t="s">
        <v>19522</v>
      </c>
      <c r="P4582">
        <v>6</v>
      </c>
      <c r="Q4582" t="s">
        <v>19523</v>
      </c>
      <c r="R4582" t="s">
        <v>19524</v>
      </c>
      <c r="S4582">
        <v>32</v>
      </c>
      <c r="T4582" t="s">
        <v>13736</v>
      </c>
      <c r="U4582" t="s">
        <v>435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19525</v>
      </c>
      <c r="C4583">
        <v>117</v>
      </c>
      <c r="D4583">
        <v>88</v>
      </c>
      <c r="E4583">
        <v>21</v>
      </c>
      <c r="F4583">
        <v>772</v>
      </c>
      <c r="G4583" t="s">
        <v>1737</v>
      </c>
      <c r="H4583">
        <v>1000</v>
      </c>
      <c r="I4583">
        <v>104077</v>
      </c>
      <c r="J4583" t="s">
        <v>1170</v>
      </c>
      <c r="K4583" t="s">
        <v>1246</v>
      </c>
      <c r="L4583" t="s">
        <v>19526</v>
      </c>
      <c r="M4583">
        <v>46076</v>
      </c>
      <c r="N4583">
        <v>4720</v>
      </c>
      <c r="O4583" t="s">
        <v>12844</v>
      </c>
      <c r="P4583">
        <v>2</v>
      </c>
      <c r="Q4583" t="s">
        <v>19527</v>
      </c>
      <c r="R4583" t="s">
        <v>19528</v>
      </c>
      <c r="S4583">
        <v>88</v>
      </c>
      <c r="T4583" t="s">
        <v>37</v>
      </c>
      <c r="U4583" t="s">
        <v>38</v>
      </c>
      <c r="V4583" t="s">
        <v>350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19529</v>
      </c>
      <c r="C4584">
        <v>140</v>
      </c>
      <c r="D4584">
        <v>106</v>
      </c>
      <c r="E4584">
        <v>135</v>
      </c>
      <c r="F4584">
        <v>11</v>
      </c>
      <c r="G4584" t="s">
        <v>15021</v>
      </c>
      <c r="H4584">
        <v>7000</v>
      </c>
      <c r="I4584">
        <v>334658</v>
      </c>
      <c r="J4584" t="s">
        <v>3285</v>
      </c>
      <c r="K4584" t="s">
        <v>19530</v>
      </c>
      <c r="L4584" t="s">
        <v>19531</v>
      </c>
      <c r="M4584">
        <v>75633</v>
      </c>
      <c r="N4584">
        <v>7098</v>
      </c>
      <c r="O4584" t="s">
        <v>19532</v>
      </c>
      <c r="P4584">
        <v>0</v>
      </c>
      <c r="Q4584" t="s">
        <v>19533</v>
      </c>
      <c r="R4584" t="s">
        <v>19534</v>
      </c>
      <c r="S4584">
        <v>160</v>
      </c>
      <c r="T4584" t="s">
        <v>37</v>
      </c>
      <c r="U4584" t="s">
        <v>38</v>
      </c>
      <c r="V4584" t="s">
        <v>350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19535</v>
      </c>
      <c r="C4585">
        <v>29</v>
      </c>
      <c r="D4585">
        <v>79</v>
      </c>
      <c r="E4585">
        <v>2</v>
      </c>
      <c r="F4585">
        <v>551</v>
      </c>
      <c r="G4585" t="s">
        <v>1211</v>
      </c>
      <c r="H4585">
        <v>855</v>
      </c>
      <c r="I4585">
        <v>279282</v>
      </c>
      <c r="J4585" t="s">
        <v>715</v>
      </c>
      <c r="K4585" t="s">
        <v>12703</v>
      </c>
      <c r="L4585" t="s">
        <v>19536</v>
      </c>
      <c r="M4585">
        <v>3806</v>
      </c>
      <c r="N4585">
        <v>2489</v>
      </c>
      <c r="O4585" t="s">
        <v>1557</v>
      </c>
      <c r="P4585">
        <v>2</v>
      </c>
      <c r="Q4585" t="s">
        <v>19537</v>
      </c>
      <c r="R4585" t="s">
        <v>19538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124</v>
      </c>
      <c r="C4586">
        <v>308</v>
      </c>
      <c r="D4586">
        <v>135</v>
      </c>
      <c r="E4586">
        <v>0</v>
      </c>
      <c r="F4586">
        <v>310</v>
      </c>
      <c r="G4586" t="s">
        <v>967</v>
      </c>
      <c r="H4586">
        <v>873</v>
      </c>
      <c r="I4586">
        <v>43982842</v>
      </c>
      <c r="J4586" t="s">
        <v>968</v>
      </c>
      <c r="K4586" t="s">
        <v>969</v>
      </c>
      <c r="L4586" t="s">
        <v>970</v>
      </c>
      <c r="M4586">
        <v>125114</v>
      </c>
      <c r="N4586">
        <v>2369</v>
      </c>
      <c r="O4586" t="s">
        <v>270</v>
      </c>
      <c r="P4586">
        <v>1</v>
      </c>
      <c r="Q4586" t="s">
        <v>971</v>
      </c>
      <c r="R4586" t="s">
        <v>972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19539</v>
      </c>
      <c r="C4587">
        <v>248</v>
      </c>
      <c r="D4587">
        <v>96</v>
      </c>
      <c r="E4587">
        <v>50</v>
      </c>
      <c r="F4587">
        <v>0</v>
      </c>
      <c r="G4587" t="s">
        <v>19540</v>
      </c>
      <c r="H4587">
        <v>3</v>
      </c>
      <c r="I4587">
        <v>484221</v>
      </c>
      <c r="J4587" t="s">
        <v>19541</v>
      </c>
      <c r="K4587" t="s">
        <v>19542</v>
      </c>
      <c r="L4587" t="s">
        <v>19543</v>
      </c>
      <c r="M4587">
        <v>23836</v>
      </c>
      <c r="N4587">
        <v>6</v>
      </c>
      <c r="O4587" t="s">
        <v>19544</v>
      </c>
      <c r="P4587">
        <v>1</v>
      </c>
      <c r="Q4587" t="s">
        <v>19545</v>
      </c>
      <c r="R4587" t="s">
        <v>19546</v>
      </c>
      <c r="S4587">
        <v>107</v>
      </c>
      <c r="T4587" t="s">
        <v>19259</v>
      </c>
      <c r="U4587" t="s">
        <v>56</v>
      </c>
      <c r="V4587" t="s">
        <v>2616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19547</v>
      </c>
      <c r="C4588">
        <v>84</v>
      </c>
      <c r="D4588">
        <v>53</v>
      </c>
      <c r="E4588">
        <v>141</v>
      </c>
      <c r="F4588">
        <v>23</v>
      </c>
      <c r="G4588" t="s">
        <v>17687</v>
      </c>
      <c r="H4588">
        <v>141</v>
      </c>
      <c r="I4588">
        <v>274661</v>
      </c>
      <c r="J4588" t="s">
        <v>15742</v>
      </c>
      <c r="K4588" t="s">
        <v>19547</v>
      </c>
      <c r="L4588" t="s">
        <v>19548</v>
      </c>
      <c r="M4588">
        <v>10564</v>
      </c>
      <c r="N4588">
        <v>313</v>
      </c>
      <c r="O4588" t="s">
        <v>19549</v>
      </c>
      <c r="P4588">
        <v>0</v>
      </c>
      <c r="Q4588" t="s">
        <v>19550</v>
      </c>
      <c r="R4588" t="s">
        <v>19551</v>
      </c>
      <c r="S4588">
        <v>40</v>
      </c>
      <c r="T4588" t="s">
        <v>37</v>
      </c>
      <c r="U4588" t="s">
        <v>38</v>
      </c>
      <c r="V4588" t="s">
        <v>350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19552</v>
      </c>
      <c r="C4589">
        <v>40</v>
      </c>
      <c r="D4589">
        <v>97</v>
      </c>
      <c r="E4589">
        <v>10</v>
      </c>
      <c r="F4589">
        <v>5</v>
      </c>
      <c r="G4589" t="s">
        <v>19553</v>
      </c>
      <c r="H4589">
        <v>102</v>
      </c>
      <c r="I4589">
        <v>144431</v>
      </c>
      <c r="J4589" t="s">
        <v>14314</v>
      </c>
      <c r="K4589" t="s">
        <v>19554</v>
      </c>
      <c r="L4589" t="s">
        <v>19555</v>
      </c>
      <c r="M4589">
        <v>1290</v>
      </c>
      <c r="N4589">
        <v>118</v>
      </c>
      <c r="O4589" t="s">
        <v>19556</v>
      </c>
      <c r="P4589">
        <v>0</v>
      </c>
      <c r="Q4589" t="s">
        <v>19557</v>
      </c>
      <c r="R4589" t="s">
        <v>19558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19559</v>
      </c>
      <c r="D4590">
        <v>120</v>
      </c>
      <c r="E4590">
        <v>0</v>
      </c>
      <c r="F4590">
        <v>0</v>
      </c>
      <c r="G4590" t="s">
        <v>19560</v>
      </c>
      <c r="H4590">
        <v>12</v>
      </c>
      <c r="I4590">
        <v>227241</v>
      </c>
      <c r="J4590" t="s">
        <v>1473</v>
      </c>
      <c r="K4590" t="s">
        <v>19561</v>
      </c>
      <c r="L4590" t="s">
        <v>19562</v>
      </c>
      <c r="M4590">
        <v>56</v>
      </c>
      <c r="N4590">
        <v>15</v>
      </c>
      <c r="O4590" t="s">
        <v>19563</v>
      </c>
      <c r="P4590">
        <v>0</v>
      </c>
      <c r="Q4590" t="s">
        <v>19564</v>
      </c>
      <c r="R4590" t="s">
        <v>19565</v>
      </c>
      <c r="S4590">
        <v>2</v>
      </c>
      <c r="T4590" t="s">
        <v>37</v>
      </c>
      <c r="U4590" t="s">
        <v>38</v>
      </c>
      <c r="V4590" t="s">
        <v>3399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1980</v>
      </c>
      <c r="C4591">
        <v>13</v>
      </c>
      <c r="D4591">
        <v>90</v>
      </c>
      <c r="E4591">
        <v>165</v>
      </c>
      <c r="F4591">
        <v>679</v>
      </c>
      <c r="G4591" t="s">
        <v>3943</v>
      </c>
      <c r="H4591">
        <v>978</v>
      </c>
      <c r="I4591">
        <v>112521</v>
      </c>
      <c r="J4591" t="s">
        <v>1188</v>
      </c>
      <c r="K4591" t="s">
        <v>4491</v>
      </c>
      <c r="L4591" t="s">
        <v>19566</v>
      </c>
      <c r="M4591">
        <v>455</v>
      </c>
      <c r="N4591">
        <v>3258</v>
      </c>
      <c r="O4591" t="s">
        <v>19567</v>
      </c>
      <c r="P4591">
        <v>1</v>
      </c>
      <c r="Q4591" t="s">
        <v>19568</v>
      </c>
      <c r="R4591" t="s">
        <v>19569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19570</v>
      </c>
      <c r="C4592">
        <v>31</v>
      </c>
      <c r="D4592">
        <v>91</v>
      </c>
      <c r="E4592">
        <v>9</v>
      </c>
      <c r="F4592">
        <v>9</v>
      </c>
      <c r="G4592" t="s">
        <v>19571</v>
      </c>
      <c r="H4592">
        <v>53</v>
      </c>
      <c r="I4592">
        <v>287761</v>
      </c>
      <c r="J4592" t="s">
        <v>19572</v>
      </c>
      <c r="K4592" t="s">
        <v>19573</v>
      </c>
      <c r="L4592" t="s">
        <v>19574</v>
      </c>
      <c r="M4592">
        <v>2482</v>
      </c>
      <c r="N4592">
        <v>86</v>
      </c>
      <c r="O4592" t="s">
        <v>19570</v>
      </c>
      <c r="P4592">
        <v>1</v>
      </c>
      <c r="Q4592" t="s">
        <v>19575</v>
      </c>
      <c r="R4592" t="s">
        <v>19576</v>
      </c>
      <c r="S4592">
        <v>16</v>
      </c>
      <c r="T4592" t="s">
        <v>37</v>
      </c>
      <c r="U4592" t="s">
        <v>128</v>
      </c>
      <c r="V4592" t="s">
        <v>84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19577</v>
      </c>
      <c r="C4593">
        <v>43</v>
      </c>
      <c r="D4593">
        <v>93</v>
      </c>
      <c r="E4593">
        <v>0</v>
      </c>
      <c r="F4593">
        <v>0</v>
      </c>
      <c r="G4593" t="s">
        <v>19578</v>
      </c>
      <c r="H4593">
        <v>20</v>
      </c>
      <c r="I4593">
        <v>100240</v>
      </c>
      <c r="J4593" t="s">
        <v>65</v>
      </c>
      <c r="K4593" t="s">
        <v>19579</v>
      </c>
      <c r="L4593" t="s">
        <v>19580</v>
      </c>
      <c r="M4593">
        <v>1220</v>
      </c>
      <c r="N4593">
        <v>28</v>
      </c>
      <c r="O4593" t="s">
        <v>12930</v>
      </c>
      <c r="P4593">
        <v>0</v>
      </c>
      <c r="Q4593" t="s">
        <v>19581</v>
      </c>
      <c r="R4593" t="s">
        <v>19582</v>
      </c>
      <c r="S4593">
        <v>11</v>
      </c>
      <c r="T4593" t="s">
        <v>37</v>
      </c>
      <c r="U4593" t="s">
        <v>5497</v>
      </c>
      <c r="V4593" t="s">
        <v>188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19583</v>
      </c>
      <c r="C4594">
        <v>2</v>
      </c>
      <c r="D4594">
        <v>112</v>
      </c>
      <c r="E4594">
        <v>74</v>
      </c>
      <c r="F4594">
        <v>891</v>
      </c>
      <c r="G4594" t="s">
        <v>15513</v>
      </c>
      <c r="H4594">
        <v>260000</v>
      </c>
      <c r="I4594">
        <v>96734</v>
      </c>
      <c r="J4594" t="s">
        <v>439</v>
      </c>
      <c r="K4594" t="s">
        <v>18697</v>
      </c>
      <c r="L4594" t="s">
        <v>19584</v>
      </c>
      <c r="M4594">
        <v>606</v>
      </c>
      <c r="N4594">
        <v>263584</v>
      </c>
      <c r="O4594" t="s">
        <v>19585</v>
      </c>
      <c r="P4594">
        <v>3</v>
      </c>
      <c r="Q4594" t="s">
        <v>19586</v>
      </c>
      <c r="R4594" t="s">
        <v>19587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19588</v>
      </c>
      <c r="C4595">
        <v>4</v>
      </c>
      <c r="D4595">
        <v>160</v>
      </c>
      <c r="E4595">
        <v>5</v>
      </c>
      <c r="F4595">
        <v>219</v>
      </c>
      <c r="G4595" t="s">
        <v>11140</v>
      </c>
      <c r="H4595">
        <v>724</v>
      </c>
      <c r="I4595">
        <v>49000</v>
      </c>
      <c r="J4595" t="s">
        <v>8199</v>
      </c>
      <c r="K4595" t="s">
        <v>19589</v>
      </c>
      <c r="L4595" t="s">
        <v>19590</v>
      </c>
      <c r="M4595">
        <v>1524</v>
      </c>
      <c r="N4595">
        <v>2024</v>
      </c>
      <c r="O4595" t="s">
        <v>19591</v>
      </c>
      <c r="P4595">
        <v>5</v>
      </c>
      <c r="Q4595" t="s">
        <v>19592</v>
      </c>
      <c r="R4595" t="s">
        <v>19593</v>
      </c>
      <c r="S4595">
        <v>30</v>
      </c>
      <c r="T4595" t="s">
        <v>3397</v>
      </c>
      <c r="U4595" t="s">
        <v>3398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19594</v>
      </c>
      <c r="C4596">
        <v>238</v>
      </c>
      <c r="D4596">
        <v>95</v>
      </c>
      <c r="E4596">
        <v>243</v>
      </c>
      <c r="F4596">
        <v>725</v>
      </c>
      <c r="G4596" t="s">
        <v>7265</v>
      </c>
      <c r="H4596">
        <v>969</v>
      </c>
      <c r="I4596">
        <v>100659</v>
      </c>
      <c r="J4596" t="s">
        <v>4189</v>
      </c>
      <c r="K4596" t="s">
        <v>19595</v>
      </c>
      <c r="L4596" t="s">
        <v>19596</v>
      </c>
      <c r="M4596">
        <v>30160</v>
      </c>
      <c r="N4596">
        <v>3833</v>
      </c>
      <c r="O4596" t="s">
        <v>12516</v>
      </c>
      <c r="P4596">
        <v>0</v>
      </c>
      <c r="Q4596" t="s">
        <v>19597</v>
      </c>
      <c r="R4596" t="s">
        <v>19598</v>
      </c>
      <c r="S4596">
        <v>193</v>
      </c>
      <c r="T4596" t="s">
        <v>37</v>
      </c>
      <c r="U4596" t="s">
        <v>38</v>
      </c>
      <c r="V4596" t="s">
        <v>350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19599</v>
      </c>
      <c r="C4597">
        <v>112</v>
      </c>
      <c r="D4597">
        <v>93</v>
      </c>
      <c r="E4597">
        <v>11</v>
      </c>
      <c r="F4597">
        <v>271</v>
      </c>
      <c r="G4597" t="s">
        <v>2210</v>
      </c>
      <c r="H4597">
        <v>443</v>
      </c>
      <c r="I4597">
        <v>48430</v>
      </c>
      <c r="J4597" t="s">
        <v>3753</v>
      </c>
      <c r="K4597" t="s">
        <v>1467</v>
      </c>
      <c r="L4597" t="s">
        <v>19600</v>
      </c>
      <c r="M4597">
        <v>20176</v>
      </c>
      <c r="N4597">
        <v>1452</v>
      </c>
      <c r="O4597" t="s">
        <v>1479</v>
      </c>
      <c r="P4597">
        <v>1</v>
      </c>
      <c r="Q4597" t="s">
        <v>19601</v>
      </c>
      <c r="R4597" t="s">
        <v>19602</v>
      </c>
      <c r="S4597">
        <v>73</v>
      </c>
      <c r="T4597" t="s">
        <v>37</v>
      </c>
      <c r="U4597" t="s">
        <v>38</v>
      </c>
      <c r="V4597" t="s">
        <v>350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3883</v>
      </c>
      <c r="C4598">
        <v>33</v>
      </c>
      <c r="D4598">
        <v>88</v>
      </c>
      <c r="E4598">
        <v>29</v>
      </c>
      <c r="F4598">
        <v>117</v>
      </c>
      <c r="G4598" t="s">
        <v>2029</v>
      </c>
      <c r="H4598">
        <v>499</v>
      </c>
      <c r="I4598">
        <v>21210</v>
      </c>
      <c r="J4598" t="s">
        <v>541</v>
      </c>
      <c r="K4598" t="s">
        <v>1020</v>
      </c>
      <c r="L4598" t="s">
        <v>19603</v>
      </c>
      <c r="M4598">
        <v>2735</v>
      </c>
      <c r="N4598">
        <v>1141</v>
      </c>
      <c r="O4598" t="s">
        <v>13816</v>
      </c>
      <c r="P4598">
        <v>0</v>
      </c>
      <c r="Q4598" t="s">
        <v>19604</v>
      </c>
      <c r="R4598" t="s">
        <v>19605</v>
      </c>
      <c r="S4598">
        <v>52</v>
      </c>
      <c r="T4598" t="s">
        <v>37</v>
      </c>
      <c r="U4598" t="s">
        <v>38</v>
      </c>
      <c r="V4598" t="s">
        <v>350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19606</v>
      </c>
      <c r="C4599">
        <v>8</v>
      </c>
      <c r="D4599">
        <v>105</v>
      </c>
      <c r="E4599">
        <v>5</v>
      </c>
      <c r="F4599">
        <v>73</v>
      </c>
      <c r="G4599" t="s">
        <v>19607</v>
      </c>
      <c r="H4599">
        <v>590</v>
      </c>
      <c r="J4599" t="s">
        <v>2610</v>
      </c>
      <c r="K4599" t="s">
        <v>19608</v>
      </c>
      <c r="L4599" t="s">
        <v>19609</v>
      </c>
      <c r="M4599">
        <v>1434</v>
      </c>
      <c r="N4599">
        <v>1042</v>
      </c>
      <c r="O4599" t="s">
        <v>19610</v>
      </c>
      <c r="P4599">
        <v>2</v>
      </c>
      <c r="Q4599" t="s">
        <v>19611</v>
      </c>
      <c r="R4599" t="s">
        <v>19612</v>
      </c>
      <c r="S4599">
        <v>43</v>
      </c>
      <c r="T4599" t="s">
        <v>37</v>
      </c>
      <c r="U4599" t="s">
        <v>38</v>
      </c>
      <c r="V4599" t="s">
        <v>350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19613</v>
      </c>
      <c r="C4600">
        <v>95</v>
      </c>
      <c r="D4600">
        <v>98</v>
      </c>
      <c r="E4600">
        <v>8</v>
      </c>
      <c r="F4600">
        <v>14</v>
      </c>
      <c r="G4600" t="s">
        <v>19614</v>
      </c>
      <c r="H4600">
        <v>96</v>
      </c>
      <c r="I4600">
        <v>22434</v>
      </c>
      <c r="J4600" t="s">
        <v>1188</v>
      </c>
      <c r="K4600" t="s">
        <v>19615</v>
      </c>
      <c r="L4600" t="s">
        <v>19616</v>
      </c>
      <c r="M4600">
        <v>334</v>
      </c>
      <c r="N4600">
        <v>196</v>
      </c>
      <c r="O4600" t="s">
        <v>19617</v>
      </c>
      <c r="P4600">
        <v>1</v>
      </c>
      <c r="Q4600" t="s">
        <v>19618</v>
      </c>
      <c r="R4600" t="s">
        <v>19619</v>
      </c>
      <c r="S4600">
        <v>17</v>
      </c>
      <c r="T4600" t="s">
        <v>37</v>
      </c>
      <c r="U4600" t="s">
        <v>38</v>
      </c>
      <c r="V4600" t="s">
        <v>350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5351</v>
      </c>
      <c r="C4601">
        <v>29</v>
      </c>
      <c r="D4601">
        <v>82</v>
      </c>
      <c r="E4601">
        <v>82</v>
      </c>
      <c r="F4601">
        <v>490</v>
      </c>
      <c r="G4601" t="s">
        <v>382</v>
      </c>
      <c r="H4601">
        <v>2000</v>
      </c>
      <c r="I4601">
        <v>12996</v>
      </c>
      <c r="J4601" t="s">
        <v>524</v>
      </c>
      <c r="K4601" t="s">
        <v>161</v>
      </c>
      <c r="L4601" t="s">
        <v>19620</v>
      </c>
      <c r="M4601">
        <v>1938</v>
      </c>
      <c r="N4601">
        <v>3905</v>
      </c>
      <c r="O4601" t="s">
        <v>922</v>
      </c>
      <c r="P4601">
        <v>0</v>
      </c>
      <c r="Q4601" t="s">
        <v>19621</v>
      </c>
      <c r="R4601" t="s">
        <v>19622</v>
      </c>
      <c r="S4601">
        <v>54</v>
      </c>
      <c r="T4601" t="s">
        <v>37</v>
      </c>
      <c r="U4601" t="s">
        <v>38</v>
      </c>
      <c r="V4601" t="s">
        <v>350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19623</v>
      </c>
      <c r="C4602">
        <v>3</v>
      </c>
      <c r="D4602">
        <v>89</v>
      </c>
      <c r="E4602">
        <v>32</v>
      </c>
      <c r="F4602">
        <v>256</v>
      </c>
      <c r="G4602" t="s">
        <v>19624</v>
      </c>
      <c r="H4602">
        <v>386</v>
      </c>
      <c r="J4602" t="s">
        <v>816</v>
      </c>
      <c r="K4602" t="s">
        <v>19625</v>
      </c>
      <c r="L4602" t="s">
        <v>19626</v>
      </c>
      <c r="M4602">
        <v>397</v>
      </c>
      <c r="N4602">
        <v>1647</v>
      </c>
      <c r="O4602" t="s">
        <v>19627</v>
      </c>
      <c r="P4602">
        <v>1</v>
      </c>
      <c r="Q4602" t="s">
        <v>19628</v>
      </c>
      <c r="R4602" t="s">
        <v>19629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424</v>
      </c>
      <c r="B4603" t="s">
        <v>19630</v>
      </c>
      <c r="C4603">
        <v>71</v>
      </c>
      <c r="D4603">
        <v>78</v>
      </c>
      <c r="E4603">
        <v>0</v>
      </c>
      <c r="F4603">
        <v>61</v>
      </c>
      <c r="G4603" t="s">
        <v>18459</v>
      </c>
      <c r="H4603">
        <v>262</v>
      </c>
      <c r="I4603">
        <v>10018</v>
      </c>
      <c r="J4603" t="s">
        <v>1018</v>
      </c>
      <c r="K4603" t="s">
        <v>19631</v>
      </c>
      <c r="L4603" t="s">
        <v>19632</v>
      </c>
      <c r="M4603">
        <v>3228</v>
      </c>
      <c r="N4603">
        <v>509</v>
      </c>
      <c r="O4603" t="s">
        <v>19633</v>
      </c>
      <c r="P4603">
        <v>0</v>
      </c>
      <c r="Q4603" t="s">
        <v>19634</v>
      </c>
      <c r="R4603" t="s">
        <v>19635</v>
      </c>
      <c r="S4603">
        <v>31</v>
      </c>
      <c r="T4603" t="s">
        <v>37</v>
      </c>
      <c r="U4603" t="s">
        <v>38</v>
      </c>
      <c r="V4603" t="s">
        <v>2616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19636</v>
      </c>
      <c r="C4604">
        <v>36</v>
      </c>
      <c r="D4604">
        <v>97</v>
      </c>
      <c r="E4604">
        <v>4</v>
      </c>
      <c r="F4604">
        <v>150</v>
      </c>
      <c r="G4604" t="s">
        <v>19637</v>
      </c>
      <c r="H4604">
        <v>446</v>
      </c>
      <c r="I4604">
        <v>62480</v>
      </c>
      <c r="J4604" t="s">
        <v>901</v>
      </c>
      <c r="K4604" t="s">
        <v>9172</v>
      </c>
      <c r="L4604" t="s">
        <v>19638</v>
      </c>
      <c r="M4604">
        <v>1048</v>
      </c>
      <c r="N4604">
        <v>928</v>
      </c>
      <c r="O4604" t="s">
        <v>19639</v>
      </c>
      <c r="P4604">
        <v>1</v>
      </c>
      <c r="Q4604" t="s">
        <v>19640</v>
      </c>
      <c r="R4604" t="s">
        <v>19641</v>
      </c>
      <c r="S4604">
        <v>7</v>
      </c>
      <c r="T4604" t="s">
        <v>37</v>
      </c>
      <c r="U4604" t="s">
        <v>38</v>
      </c>
      <c r="V4604" t="s">
        <v>350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19642</v>
      </c>
      <c r="C4605">
        <v>56</v>
      </c>
      <c r="D4605">
        <v>81</v>
      </c>
      <c r="E4605">
        <v>0</v>
      </c>
      <c r="F4605">
        <v>394</v>
      </c>
      <c r="G4605" t="s">
        <v>19643</v>
      </c>
      <c r="H4605">
        <v>975</v>
      </c>
      <c r="I4605">
        <v>6387</v>
      </c>
      <c r="J4605" t="s">
        <v>1073</v>
      </c>
      <c r="K4605" t="s">
        <v>1187</v>
      </c>
      <c r="L4605" t="s">
        <v>19644</v>
      </c>
      <c r="M4605">
        <v>4862</v>
      </c>
      <c r="N4605">
        <v>2694</v>
      </c>
      <c r="O4605" t="s">
        <v>19645</v>
      </c>
      <c r="P4605">
        <v>0</v>
      </c>
      <c r="Q4605" t="s">
        <v>19646</v>
      </c>
      <c r="R4605" t="s">
        <v>19647</v>
      </c>
      <c r="S4605">
        <v>37</v>
      </c>
      <c r="T4605" t="s">
        <v>37</v>
      </c>
      <c r="U4605" t="s">
        <v>38</v>
      </c>
      <c r="V4605" t="s">
        <v>350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17189</v>
      </c>
      <c r="C4606">
        <v>8</v>
      </c>
      <c r="D4606">
        <v>90</v>
      </c>
      <c r="E4606">
        <v>18</v>
      </c>
      <c r="F4606">
        <v>422</v>
      </c>
      <c r="G4606" t="s">
        <v>922</v>
      </c>
      <c r="H4606">
        <v>491</v>
      </c>
      <c r="I4606">
        <v>5494</v>
      </c>
      <c r="J4606" t="s">
        <v>1188</v>
      </c>
      <c r="K4606" t="s">
        <v>12618</v>
      </c>
      <c r="L4606" t="s">
        <v>19648</v>
      </c>
      <c r="M4606">
        <v>377</v>
      </c>
      <c r="N4606">
        <v>2633</v>
      </c>
      <c r="O4606" t="s">
        <v>1313</v>
      </c>
      <c r="P4606">
        <v>3</v>
      </c>
      <c r="Q4606" t="s">
        <v>19649</v>
      </c>
      <c r="R4606" t="s">
        <v>19650</v>
      </c>
      <c r="S4606">
        <v>13</v>
      </c>
      <c r="T4606" t="s">
        <v>37</v>
      </c>
      <c r="U4606" t="s">
        <v>38</v>
      </c>
      <c r="V4606" t="s">
        <v>350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19651</v>
      </c>
      <c r="C4607">
        <v>3</v>
      </c>
      <c r="D4607">
        <v>97</v>
      </c>
      <c r="E4607">
        <v>0</v>
      </c>
      <c r="F4607">
        <v>94</v>
      </c>
      <c r="G4607" t="s">
        <v>19652</v>
      </c>
      <c r="H4607">
        <v>639</v>
      </c>
      <c r="J4607" t="s">
        <v>19653</v>
      </c>
      <c r="K4607" t="s">
        <v>19654</v>
      </c>
      <c r="L4607" t="s">
        <v>19655</v>
      </c>
      <c r="M4607">
        <v>534</v>
      </c>
      <c r="N4607">
        <v>1188</v>
      </c>
      <c r="O4607" t="s">
        <v>19656</v>
      </c>
      <c r="P4607">
        <v>2</v>
      </c>
      <c r="Q4607" t="s">
        <v>19657</v>
      </c>
      <c r="R4607" t="s">
        <v>19658</v>
      </c>
      <c r="S4607">
        <v>9</v>
      </c>
      <c r="T4607" t="s">
        <v>37</v>
      </c>
      <c r="U4607" t="s">
        <v>38</v>
      </c>
      <c r="V4607" t="s">
        <v>350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8250</v>
      </c>
      <c r="C4608">
        <v>8</v>
      </c>
      <c r="D4608">
        <v>88</v>
      </c>
      <c r="E4608">
        <v>53</v>
      </c>
      <c r="F4608">
        <v>176</v>
      </c>
      <c r="G4608" t="s">
        <v>19659</v>
      </c>
      <c r="H4608">
        <v>563</v>
      </c>
      <c r="I4608">
        <v>721</v>
      </c>
      <c r="J4608" t="s">
        <v>439</v>
      </c>
      <c r="K4608" t="s">
        <v>1674</v>
      </c>
      <c r="L4608" t="s">
        <v>19660</v>
      </c>
      <c r="M4608">
        <v>783</v>
      </c>
      <c r="N4608">
        <v>1284</v>
      </c>
      <c r="O4608" t="s">
        <v>19661</v>
      </c>
      <c r="P4608">
        <v>2</v>
      </c>
      <c r="Q4608" t="s">
        <v>19662</v>
      </c>
      <c r="R4608" t="s">
        <v>19663</v>
      </c>
      <c r="S4608">
        <v>12</v>
      </c>
      <c r="T4608" t="s">
        <v>37</v>
      </c>
      <c r="U4608" t="s">
        <v>435</v>
      </c>
      <c r="V4608" t="s">
        <v>350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5317</v>
      </c>
      <c r="C4609">
        <v>9</v>
      </c>
      <c r="D4609">
        <v>96</v>
      </c>
      <c r="E4609">
        <v>436</v>
      </c>
      <c r="F4609">
        <v>4</v>
      </c>
      <c r="G4609" t="s">
        <v>5317</v>
      </c>
      <c r="H4609">
        <v>474</v>
      </c>
      <c r="I4609">
        <v>703</v>
      </c>
      <c r="J4609" t="s">
        <v>1188</v>
      </c>
      <c r="K4609" t="s">
        <v>9019</v>
      </c>
      <c r="L4609" t="s">
        <v>19664</v>
      </c>
      <c r="M4609">
        <v>480</v>
      </c>
      <c r="N4609">
        <v>920</v>
      </c>
      <c r="O4609" t="s">
        <v>19665</v>
      </c>
      <c r="P4609">
        <v>3</v>
      </c>
      <c r="Q4609" t="s">
        <v>19666</v>
      </c>
      <c r="R4609" t="s">
        <v>19667</v>
      </c>
      <c r="S4609">
        <v>21</v>
      </c>
      <c r="T4609" t="s">
        <v>37</v>
      </c>
      <c r="U4609" t="s">
        <v>38</v>
      </c>
      <c r="V4609" t="s">
        <v>350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19668</v>
      </c>
      <c r="C4610">
        <v>87</v>
      </c>
      <c r="D4610">
        <v>105</v>
      </c>
      <c r="E4610">
        <v>50</v>
      </c>
      <c r="F4610">
        <v>8</v>
      </c>
      <c r="G4610" t="s">
        <v>19669</v>
      </c>
      <c r="H4610">
        <v>327</v>
      </c>
      <c r="J4610" t="s">
        <v>2610</v>
      </c>
      <c r="K4610" t="s">
        <v>19670</v>
      </c>
      <c r="L4610" t="s">
        <v>19671</v>
      </c>
      <c r="M4610">
        <v>3499</v>
      </c>
      <c r="N4610">
        <v>351</v>
      </c>
      <c r="O4610" t="s">
        <v>19672</v>
      </c>
      <c r="P4610">
        <v>0</v>
      </c>
      <c r="Q4610" t="s">
        <v>19673</v>
      </c>
      <c r="R4610" t="s">
        <v>19674</v>
      </c>
      <c r="S4610">
        <v>15</v>
      </c>
      <c r="T4610" t="s">
        <v>1265</v>
      </c>
      <c r="U4610" t="s">
        <v>1303</v>
      </c>
      <c r="V4610" t="s">
        <v>2616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19675</v>
      </c>
      <c r="C4611">
        <v>6</v>
      </c>
      <c r="E4611">
        <v>3</v>
      </c>
      <c r="F4611">
        <v>4</v>
      </c>
      <c r="G4611" t="s">
        <v>19676</v>
      </c>
      <c r="H4611">
        <v>7</v>
      </c>
      <c r="J4611" t="s">
        <v>1349</v>
      </c>
      <c r="K4611" t="s">
        <v>19677</v>
      </c>
      <c r="L4611" t="s">
        <v>19678</v>
      </c>
      <c r="M4611">
        <v>876</v>
      </c>
      <c r="N4611">
        <v>19</v>
      </c>
      <c r="O4611" t="s">
        <v>19679</v>
      </c>
      <c r="P4611">
        <v>9</v>
      </c>
      <c r="Q4611" t="s">
        <v>19680</v>
      </c>
      <c r="R4611" t="s">
        <v>19681</v>
      </c>
      <c r="S4611">
        <v>15</v>
      </c>
      <c r="T4611" t="s">
        <v>19682</v>
      </c>
      <c r="U4611" t="s">
        <v>19683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19684</v>
      </c>
      <c r="C4612">
        <v>14</v>
      </c>
      <c r="D4612">
        <v>76</v>
      </c>
      <c r="E4612">
        <v>57</v>
      </c>
      <c r="F4612">
        <v>228</v>
      </c>
      <c r="G4612" t="s">
        <v>16315</v>
      </c>
      <c r="H4612">
        <v>442</v>
      </c>
      <c r="J4612" t="s">
        <v>151</v>
      </c>
      <c r="K4612" t="s">
        <v>19685</v>
      </c>
      <c r="L4612" t="s">
        <v>19686</v>
      </c>
      <c r="M4612">
        <v>9190</v>
      </c>
      <c r="N4612">
        <v>1635</v>
      </c>
      <c r="O4612" t="s">
        <v>19687</v>
      </c>
      <c r="P4612">
        <v>0</v>
      </c>
      <c r="Q4612" t="s">
        <v>19688</v>
      </c>
      <c r="R4612" t="s">
        <v>19689</v>
      </c>
      <c r="S4612">
        <v>75</v>
      </c>
      <c r="T4612" t="s">
        <v>37</v>
      </c>
      <c r="U4612" t="s">
        <v>38</v>
      </c>
      <c r="V4612" t="s">
        <v>2616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19690</v>
      </c>
      <c r="C4613">
        <v>20</v>
      </c>
      <c r="D4613">
        <v>96</v>
      </c>
      <c r="E4613">
        <v>0</v>
      </c>
      <c r="F4613">
        <v>396</v>
      </c>
      <c r="G4613" t="s">
        <v>1566</v>
      </c>
      <c r="H4613">
        <v>782</v>
      </c>
      <c r="J4613" t="s">
        <v>1188</v>
      </c>
      <c r="K4613" t="s">
        <v>7211</v>
      </c>
      <c r="L4613" t="s">
        <v>19691</v>
      </c>
      <c r="M4613">
        <v>1359</v>
      </c>
      <c r="N4613">
        <v>2607</v>
      </c>
      <c r="O4613" t="s">
        <v>623</v>
      </c>
      <c r="P4613">
        <v>1</v>
      </c>
      <c r="Q4613" t="s">
        <v>19692</v>
      </c>
      <c r="R4613" t="s">
        <v>19693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19694</v>
      </c>
      <c r="C4614">
        <v>23</v>
      </c>
      <c r="D4614">
        <v>99</v>
      </c>
      <c r="E4614">
        <v>0</v>
      </c>
      <c r="F4614">
        <v>131</v>
      </c>
      <c r="G4614" t="s">
        <v>255</v>
      </c>
      <c r="H4614">
        <v>363</v>
      </c>
      <c r="J4614" t="s">
        <v>1018</v>
      </c>
      <c r="K4614" t="s">
        <v>19695</v>
      </c>
      <c r="L4614" t="s">
        <v>19696</v>
      </c>
      <c r="M4614">
        <v>1420</v>
      </c>
      <c r="N4614">
        <v>997</v>
      </c>
      <c r="O4614" t="s">
        <v>19697</v>
      </c>
      <c r="P4614">
        <v>2</v>
      </c>
      <c r="Q4614" t="s">
        <v>19698</v>
      </c>
      <c r="R4614" t="s">
        <v>19699</v>
      </c>
      <c r="S4614">
        <v>26</v>
      </c>
      <c r="T4614" t="s">
        <v>37</v>
      </c>
      <c r="U4614" t="s">
        <v>38</v>
      </c>
      <c r="V4614" t="s">
        <v>350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19700</v>
      </c>
      <c r="C4615">
        <v>6</v>
      </c>
      <c r="D4615">
        <v>90</v>
      </c>
      <c r="E4615">
        <v>15</v>
      </c>
      <c r="F4615">
        <v>106</v>
      </c>
      <c r="G4615" t="s">
        <v>19701</v>
      </c>
      <c r="H4615">
        <v>984</v>
      </c>
      <c r="J4615" t="s">
        <v>809</v>
      </c>
      <c r="K4615" t="s">
        <v>15513</v>
      </c>
      <c r="L4615" t="s">
        <v>19702</v>
      </c>
      <c r="M4615">
        <v>1612</v>
      </c>
      <c r="N4615">
        <v>1752</v>
      </c>
      <c r="O4615" t="s">
        <v>19703</v>
      </c>
      <c r="P4615">
        <v>4</v>
      </c>
      <c r="Q4615" t="s">
        <v>19704</v>
      </c>
      <c r="R4615" t="s">
        <v>19705</v>
      </c>
      <c r="S4615">
        <v>28</v>
      </c>
      <c r="T4615" t="s">
        <v>37</v>
      </c>
      <c r="U4615" t="s">
        <v>38</v>
      </c>
      <c r="V4615" t="s">
        <v>350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424</v>
      </c>
      <c r="B4616" t="s">
        <v>14236</v>
      </c>
      <c r="C4616">
        <v>12</v>
      </c>
      <c r="D4616">
        <v>94</v>
      </c>
      <c r="E4616">
        <v>82</v>
      </c>
      <c r="F4616">
        <v>47</v>
      </c>
      <c r="G4616" t="s">
        <v>12607</v>
      </c>
      <c r="H4616">
        <v>694</v>
      </c>
      <c r="J4616" t="s">
        <v>1473</v>
      </c>
      <c r="K4616" t="s">
        <v>822</v>
      </c>
      <c r="L4616" t="s">
        <v>19706</v>
      </c>
      <c r="M4616">
        <v>340</v>
      </c>
      <c r="N4616">
        <v>964</v>
      </c>
      <c r="O4616" t="s">
        <v>19707</v>
      </c>
      <c r="P4616">
        <v>1</v>
      </c>
      <c r="Q4616" t="s">
        <v>19708</v>
      </c>
      <c r="R4616" t="s">
        <v>19709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19710</v>
      </c>
      <c r="C4617">
        <v>2</v>
      </c>
      <c r="D4617">
        <v>87</v>
      </c>
      <c r="E4617">
        <v>3</v>
      </c>
      <c r="F4617">
        <v>149</v>
      </c>
      <c r="G4617" t="s">
        <v>14840</v>
      </c>
      <c r="H4617">
        <v>767</v>
      </c>
      <c r="J4617" t="s">
        <v>1473</v>
      </c>
      <c r="K4617" t="s">
        <v>4232</v>
      </c>
      <c r="L4617" t="s">
        <v>19711</v>
      </c>
      <c r="M4617">
        <v>275</v>
      </c>
      <c r="N4617">
        <v>1593</v>
      </c>
      <c r="O4617" t="s">
        <v>19712</v>
      </c>
      <c r="P4617">
        <v>2</v>
      </c>
      <c r="R4617" t="s">
        <v>19713</v>
      </c>
      <c r="S4617">
        <v>22</v>
      </c>
      <c r="T4617" t="s">
        <v>37</v>
      </c>
      <c r="U4617" t="s">
        <v>38</v>
      </c>
      <c r="V4617" t="s">
        <v>84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4068</v>
      </c>
      <c r="C4618">
        <v>12</v>
      </c>
      <c r="D4618">
        <v>93</v>
      </c>
      <c r="E4618">
        <v>923</v>
      </c>
      <c r="F4618">
        <v>904</v>
      </c>
      <c r="G4618" t="s">
        <v>295</v>
      </c>
      <c r="H4618">
        <v>34000</v>
      </c>
      <c r="J4618" t="s">
        <v>1473</v>
      </c>
      <c r="K4618" t="s">
        <v>230</v>
      </c>
      <c r="L4618" t="s">
        <v>19714</v>
      </c>
      <c r="M4618">
        <v>3943</v>
      </c>
      <c r="N4618">
        <v>52113</v>
      </c>
      <c r="O4618" t="s">
        <v>1334</v>
      </c>
      <c r="P4618">
        <v>3</v>
      </c>
      <c r="Q4618" t="s">
        <v>19715</v>
      </c>
      <c r="R4618" t="s">
        <v>19716</v>
      </c>
      <c r="S4618">
        <v>24</v>
      </c>
      <c r="T4618" t="s">
        <v>37</v>
      </c>
      <c r="U4618" t="s">
        <v>38</v>
      </c>
      <c r="V4618" t="s">
        <v>350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19717</v>
      </c>
      <c r="D4619">
        <v>90</v>
      </c>
      <c r="E4619">
        <v>0</v>
      </c>
      <c r="F4619">
        <v>171</v>
      </c>
      <c r="G4619" t="s">
        <v>14377</v>
      </c>
      <c r="H4619">
        <v>1000</v>
      </c>
      <c r="J4619" t="s">
        <v>1473</v>
      </c>
      <c r="K4619" t="s">
        <v>210</v>
      </c>
      <c r="L4619" t="s">
        <v>19718</v>
      </c>
      <c r="M4619">
        <v>33</v>
      </c>
      <c r="N4619">
        <v>1996</v>
      </c>
      <c r="O4619" t="s">
        <v>19719</v>
      </c>
      <c r="P4619">
        <v>5</v>
      </c>
      <c r="R4619" t="s">
        <v>19720</v>
      </c>
      <c r="T4619" t="s">
        <v>37</v>
      </c>
      <c r="U4619" t="s">
        <v>38</v>
      </c>
      <c r="V4619" t="s">
        <v>350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19721</v>
      </c>
      <c r="C4620">
        <v>64</v>
      </c>
      <c r="D4620">
        <v>89</v>
      </c>
      <c r="E4620">
        <v>23</v>
      </c>
      <c r="F4620">
        <v>23</v>
      </c>
      <c r="G4620" t="s">
        <v>19722</v>
      </c>
      <c r="H4620">
        <v>199</v>
      </c>
      <c r="J4620" t="s">
        <v>10425</v>
      </c>
      <c r="K4620" t="s">
        <v>19723</v>
      </c>
      <c r="L4620" t="s">
        <v>19724</v>
      </c>
      <c r="M4620">
        <v>3650</v>
      </c>
      <c r="N4620">
        <v>292</v>
      </c>
      <c r="O4620" t="s">
        <v>19721</v>
      </c>
      <c r="P4620">
        <v>0</v>
      </c>
      <c r="Q4620" t="s">
        <v>19725</v>
      </c>
      <c r="R4620" t="s">
        <v>19726</v>
      </c>
      <c r="S4620">
        <v>39</v>
      </c>
      <c r="T4620" t="s">
        <v>37</v>
      </c>
      <c r="U4620" t="s">
        <v>38</v>
      </c>
      <c r="V4620" t="s">
        <v>350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19727</v>
      </c>
      <c r="C4621">
        <v>7</v>
      </c>
      <c r="D4621">
        <v>83</v>
      </c>
      <c r="E4621">
        <v>142</v>
      </c>
      <c r="F4621">
        <v>317</v>
      </c>
      <c r="G4621" t="s">
        <v>13398</v>
      </c>
      <c r="H4621">
        <v>458</v>
      </c>
      <c r="J4621" t="s">
        <v>4189</v>
      </c>
      <c r="K4621" t="s">
        <v>19728</v>
      </c>
      <c r="L4621" t="s">
        <v>19729</v>
      </c>
      <c r="M4621">
        <v>634</v>
      </c>
      <c r="N4621">
        <v>1549</v>
      </c>
      <c r="O4621" t="s">
        <v>19730</v>
      </c>
      <c r="P4621">
        <v>1</v>
      </c>
      <c r="Q4621" t="s">
        <v>19731</v>
      </c>
      <c r="R4621" t="s">
        <v>19732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19733</v>
      </c>
      <c r="C4622">
        <v>9</v>
      </c>
      <c r="D4622">
        <v>96</v>
      </c>
      <c r="E4622">
        <v>0</v>
      </c>
      <c r="F4622">
        <v>0</v>
      </c>
      <c r="G4622" t="s">
        <v>19734</v>
      </c>
      <c r="H4622">
        <v>90</v>
      </c>
      <c r="J4622" t="s">
        <v>151</v>
      </c>
      <c r="K4622" t="s">
        <v>19735</v>
      </c>
      <c r="L4622" t="s">
        <v>19736</v>
      </c>
      <c r="M4622">
        <v>955</v>
      </c>
      <c r="N4622">
        <v>90</v>
      </c>
      <c r="O4622" t="s">
        <v>19737</v>
      </c>
      <c r="P4622">
        <v>0</v>
      </c>
      <c r="Q4622" t="s">
        <v>19738</v>
      </c>
      <c r="R4622" t="s">
        <v>19739</v>
      </c>
      <c r="S4622">
        <v>7</v>
      </c>
      <c r="T4622" t="s">
        <v>1265</v>
      </c>
      <c r="U4622" t="s">
        <v>1534</v>
      </c>
      <c r="V4622" t="s">
        <v>3399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19740</v>
      </c>
      <c r="C4623">
        <v>21</v>
      </c>
      <c r="D4623">
        <v>90</v>
      </c>
      <c r="E4623">
        <v>0</v>
      </c>
      <c r="F4623">
        <v>360</v>
      </c>
      <c r="G4623" t="s">
        <v>18246</v>
      </c>
      <c r="H4623">
        <v>898</v>
      </c>
      <c r="J4623" t="s">
        <v>715</v>
      </c>
      <c r="K4623" t="s">
        <v>1451</v>
      </c>
      <c r="L4623" t="s">
        <v>19741</v>
      </c>
      <c r="M4623">
        <v>982</v>
      </c>
      <c r="N4623">
        <v>2116</v>
      </c>
      <c r="O4623" t="s">
        <v>743</v>
      </c>
      <c r="P4623">
        <v>1</v>
      </c>
      <c r="Q4623" t="s">
        <v>19742</v>
      </c>
      <c r="R4623" t="s">
        <v>19743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19744</v>
      </c>
      <c r="D4624">
        <v>138</v>
      </c>
      <c r="E4624">
        <v>105</v>
      </c>
      <c r="F4624">
        <v>110</v>
      </c>
      <c r="G4624" t="s">
        <v>19745</v>
      </c>
      <c r="H4624">
        <v>592</v>
      </c>
      <c r="J4624" t="s">
        <v>4205</v>
      </c>
      <c r="K4624" t="s">
        <v>15145</v>
      </c>
      <c r="L4624" t="s">
        <v>19746</v>
      </c>
      <c r="M4624">
        <v>293</v>
      </c>
      <c r="N4624">
        <v>1350</v>
      </c>
      <c r="O4624" t="s">
        <v>19747</v>
      </c>
      <c r="P4624">
        <v>6</v>
      </c>
      <c r="R4624" t="s">
        <v>19748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19727</v>
      </c>
      <c r="C4625">
        <v>1</v>
      </c>
      <c r="D4625">
        <v>84</v>
      </c>
      <c r="E4625">
        <v>142</v>
      </c>
      <c r="F4625">
        <v>402</v>
      </c>
      <c r="G4625" t="s">
        <v>2618</v>
      </c>
      <c r="H4625">
        <v>10000</v>
      </c>
      <c r="J4625" t="s">
        <v>12797</v>
      </c>
      <c r="K4625" t="s">
        <v>8665</v>
      </c>
      <c r="L4625" t="s">
        <v>19749</v>
      </c>
      <c r="M4625">
        <v>93</v>
      </c>
      <c r="N4625">
        <v>11466</v>
      </c>
      <c r="O4625" t="s">
        <v>19750</v>
      </c>
      <c r="P4625">
        <v>3</v>
      </c>
      <c r="Q4625" t="s">
        <v>19751</v>
      </c>
      <c r="R4625" t="s">
        <v>19752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14427</v>
      </c>
      <c r="C4626">
        <v>95</v>
      </c>
      <c r="D4626">
        <v>83</v>
      </c>
      <c r="E4626">
        <v>224</v>
      </c>
      <c r="F4626">
        <v>37</v>
      </c>
      <c r="G4626" t="s">
        <v>19753</v>
      </c>
      <c r="H4626">
        <v>224</v>
      </c>
      <c r="J4626" t="s">
        <v>3330</v>
      </c>
      <c r="K4626" t="s">
        <v>14427</v>
      </c>
      <c r="L4626" t="s">
        <v>19754</v>
      </c>
      <c r="M4626">
        <v>6531</v>
      </c>
      <c r="N4626">
        <v>344</v>
      </c>
      <c r="O4626" t="s">
        <v>19755</v>
      </c>
      <c r="P4626">
        <v>1</v>
      </c>
      <c r="Q4626" t="s">
        <v>19756</v>
      </c>
      <c r="R4626" t="s">
        <v>19757</v>
      </c>
      <c r="S4626">
        <v>47</v>
      </c>
      <c r="T4626" t="s">
        <v>37</v>
      </c>
      <c r="U4626" t="s">
        <v>38</v>
      </c>
      <c r="V4626" t="s">
        <v>350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19758</v>
      </c>
      <c r="C4627">
        <v>40</v>
      </c>
      <c r="D4627">
        <v>96</v>
      </c>
      <c r="E4627">
        <v>0</v>
      </c>
      <c r="F4627">
        <v>177</v>
      </c>
      <c r="G4627" t="s">
        <v>19759</v>
      </c>
      <c r="H4627">
        <v>335</v>
      </c>
      <c r="J4627" t="s">
        <v>2889</v>
      </c>
      <c r="K4627" t="s">
        <v>19760</v>
      </c>
      <c r="L4627" t="s">
        <v>19761</v>
      </c>
      <c r="M4627">
        <v>6513</v>
      </c>
      <c r="N4627">
        <v>1226</v>
      </c>
      <c r="O4627" t="s">
        <v>19762</v>
      </c>
      <c r="P4627">
        <v>2</v>
      </c>
      <c r="Q4627" t="s">
        <v>19763</v>
      </c>
      <c r="R4627" t="s">
        <v>19764</v>
      </c>
      <c r="S4627">
        <v>41</v>
      </c>
      <c r="T4627" t="s">
        <v>37</v>
      </c>
      <c r="U4627" t="s">
        <v>56</v>
      </c>
      <c r="V4627" t="s">
        <v>2616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19765</v>
      </c>
      <c r="C4628">
        <v>6</v>
      </c>
      <c r="D4628">
        <v>94</v>
      </c>
      <c r="E4628">
        <v>6</v>
      </c>
      <c r="F4628">
        <v>0</v>
      </c>
      <c r="G4628" t="s">
        <v>19766</v>
      </c>
      <c r="H4628">
        <v>92</v>
      </c>
      <c r="J4628" t="s">
        <v>1861</v>
      </c>
      <c r="K4628" t="s">
        <v>19767</v>
      </c>
      <c r="L4628" t="s">
        <v>19768</v>
      </c>
      <c r="M4628">
        <v>425</v>
      </c>
      <c r="N4628">
        <v>109</v>
      </c>
      <c r="O4628" t="s">
        <v>19769</v>
      </c>
      <c r="P4628">
        <v>0</v>
      </c>
      <c r="Q4628" t="s">
        <v>19770</v>
      </c>
      <c r="R4628" t="s">
        <v>19771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19772</v>
      </c>
      <c r="C4629">
        <v>16</v>
      </c>
      <c r="D4629">
        <v>90</v>
      </c>
      <c r="E4629">
        <v>0</v>
      </c>
      <c r="F4629">
        <v>36</v>
      </c>
      <c r="G4629" t="s">
        <v>19773</v>
      </c>
      <c r="H4629">
        <v>57</v>
      </c>
      <c r="J4629" t="s">
        <v>19774</v>
      </c>
      <c r="K4629" t="s">
        <v>18816</v>
      </c>
      <c r="L4629" t="s">
        <v>19775</v>
      </c>
      <c r="M4629">
        <v>137</v>
      </c>
      <c r="N4629">
        <v>231</v>
      </c>
      <c r="O4629" t="s">
        <v>19776</v>
      </c>
      <c r="P4629">
        <v>2</v>
      </c>
      <c r="R4629" t="s">
        <v>19777</v>
      </c>
      <c r="S4629">
        <v>16</v>
      </c>
      <c r="T4629" t="s">
        <v>37</v>
      </c>
      <c r="U4629" t="s">
        <v>182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19778</v>
      </c>
      <c r="C4630">
        <v>39</v>
      </c>
      <c r="D4630">
        <v>95</v>
      </c>
      <c r="E4630">
        <v>53</v>
      </c>
      <c r="F4630">
        <v>253</v>
      </c>
      <c r="G4630" t="s">
        <v>10813</v>
      </c>
      <c r="H4630">
        <v>677</v>
      </c>
      <c r="J4630" t="s">
        <v>4189</v>
      </c>
      <c r="K4630" t="s">
        <v>19779</v>
      </c>
      <c r="L4630" t="s">
        <v>19780</v>
      </c>
      <c r="M4630">
        <v>6256</v>
      </c>
      <c r="N4630">
        <v>1825</v>
      </c>
      <c r="O4630" t="s">
        <v>19781</v>
      </c>
      <c r="P4630">
        <v>0</v>
      </c>
      <c r="Q4630" t="s">
        <v>19782</v>
      </c>
      <c r="R4630" t="s">
        <v>19783</v>
      </c>
      <c r="S4630">
        <v>19</v>
      </c>
      <c r="T4630" t="s">
        <v>37</v>
      </c>
      <c r="U4630" t="s">
        <v>38</v>
      </c>
      <c r="V4630" t="s">
        <v>350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19784</v>
      </c>
      <c r="C4631">
        <v>150</v>
      </c>
      <c r="D4631">
        <v>93</v>
      </c>
      <c r="E4631">
        <v>3</v>
      </c>
      <c r="F4631">
        <v>115</v>
      </c>
      <c r="G4631" t="s">
        <v>19785</v>
      </c>
      <c r="H4631">
        <v>214</v>
      </c>
      <c r="J4631" t="s">
        <v>6322</v>
      </c>
      <c r="K4631" t="s">
        <v>19786</v>
      </c>
      <c r="L4631" t="s">
        <v>19787</v>
      </c>
      <c r="M4631">
        <v>2057</v>
      </c>
      <c r="N4631">
        <v>656</v>
      </c>
      <c r="O4631" t="s">
        <v>19788</v>
      </c>
      <c r="P4631">
        <v>2</v>
      </c>
      <c r="Q4631" t="s">
        <v>19789</v>
      </c>
      <c r="R4631" t="s">
        <v>19790</v>
      </c>
      <c r="S4631">
        <v>30</v>
      </c>
      <c r="T4631" t="s">
        <v>37</v>
      </c>
      <c r="U4631" t="s">
        <v>38</v>
      </c>
      <c r="V4631" t="s">
        <v>2616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19791</v>
      </c>
      <c r="C4632">
        <v>1</v>
      </c>
      <c r="D4632">
        <v>111</v>
      </c>
      <c r="E4632">
        <v>0</v>
      </c>
      <c r="F4632">
        <v>426</v>
      </c>
      <c r="G4632" t="s">
        <v>13270</v>
      </c>
      <c r="H4632">
        <v>657</v>
      </c>
      <c r="J4632" t="s">
        <v>1473</v>
      </c>
      <c r="K4632" t="s">
        <v>19792</v>
      </c>
      <c r="L4632" t="s">
        <v>19793</v>
      </c>
      <c r="M4632">
        <v>207</v>
      </c>
      <c r="N4632">
        <v>2677</v>
      </c>
      <c r="O4632" t="s">
        <v>4854</v>
      </c>
      <c r="P4632">
        <v>0</v>
      </c>
      <c r="R4632" t="s">
        <v>19794</v>
      </c>
      <c r="S4632">
        <v>1</v>
      </c>
      <c r="U4632" t="s">
        <v>38</v>
      </c>
      <c r="V4632" t="s">
        <v>84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3075</v>
      </c>
      <c r="C4633">
        <v>393</v>
      </c>
      <c r="D4633">
        <v>101</v>
      </c>
      <c r="E4633">
        <v>0</v>
      </c>
      <c r="F4633">
        <v>888</v>
      </c>
      <c r="G4633" t="s">
        <v>2318</v>
      </c>
      <c r="H4633">
        <v>3000</v>
      </c>
      <c r="I4633">
        <v>2319187</v>
      </c>
      <c r="J4633" t="s">
        <v>1025</v>
      </c>
      <c r="K4633" t="s">
        <v>532</v>
      </c>
      <c r="L4633" t="s">
        <v>10351</v>
      </c>
      <c r="M4633">
        <v>92640</v>
      </c>
      <c r="N4633">
        <v>5056</v>
      </c>
      <c r="O4633" t="s">
        <v>10352</v>
      </c>
      <c r="P4633">
        <v>0</v>
      </c>
      <c r="Q4633" t="s">
        <v>10353</v>
      </c>
      <c r="R4633" t="s">
        <v>10354</v>
      </c>
      <c r="S4633">
        <v>212</v>
      </c>
      <c r="T4633" t="s">
        <v>37</v>
      </c>
      <c r="U4633" t="s">
        <v>56</v>
      </c>
      <c r="V4633" t="s">
        <v>350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19795</v>
      </c>
      <c r="C4634">
        <v>32</v>
      </c>
      <c r="D4634">
        <v>103</v>
      </c>
      <c r="E4634">
        <v>17</v>
      </c>
      <c r="F4634">
        <v>113</v>
      </c>
      <c r="G4634" t="s">
        <v>8112</v>
      </c>
      <c r="H4634">
        <v>754</v>
      </c>
      <c r="J4634" t="s">
        <v>3285</v>
      </c>
      <c r="K4634" t="s">
        <v>4470</v>
      </c>
      <c r="L4634" t="s">
        <v>19796</v>
      </c>
      <c r="M4634">
        <v>4998</v>
      </c>
      <c r="N4634">
        <v>1567</v>
      </c>
      <c r="O4634" t="s">
        <v>19797</v>
      </c>
      <c r="P4634">
        <v>0</v>
      </c>
      <c r="Q4634" t="s">
        <v>19798</v>
      </c>
      <c r="R4634" t="s">
        <v>19799</v>
      </c>
      <c r="S4634">
        <v>55</v>
      </c>
      <c r="T4634" t="s">
        <v>37</v>
      </c>
      <c r="U4634" t="s">
        <v>38</v>
      </c>
      <c r="V4634" t="s">
        <v>84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19800</v>
      </c>
      <c r="C4635">
        <v>78</v>
      </c>
      <c r="D4635">
        <v>87</v>
      </c>
      <c r="E4635">
        <v>0</v>
      </c>
      <c r="F4635">
        <v>302</v>
      </c>
      <c r="G4635" t="s">
        <v>1450</v>
      </c>
      <c r="H4635">
        <v>696</v>
      </c>
      <c r="J4635" t="s">
        <v>3330</v>
      </c>
      <c r="K4635" t="s">
        <v>19801</v>
      </c>
      <c r="L4635" t="s">
        <v>19802</v>
      </c>
      <c r="M4635">
        <v>6265</v>
      </c>
      <c r="N4635">
        <v>1618</v>
      </c>
      <c r="O4635" t="s">
        <v>19803</v>
      </c>
      <c r="P4635">
        <v>1</v>
      </c>
      <c r="Q4635" t="s">
        <v>19804</v>
      </c>
      <c r="R4635" t="s">
        <v>19805</v>
      </c>
      <c r="S4635">
        <v>56</v>
      </c>
      <c r="T4635" t="s">
        <v>37</v>
      </c>
      <c r="U4635" t="s">
        <v>435</v>
      </c>
      <c r="V4635" t="s">
        <v>350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19806</v>
      </c>
      <c r="H4636">
        <v>775</v>
      </c>
      <c r="J4636" t="s">
        <v>809</v>
      </c>
      <c r="K4636" t="s">
        <v>1561</v>
      </c>
      <c r="L4636" t="s">
        <v>19807</v>
      </c>
      <c r="M4636">
        <v>954</v>
      </c>
      <c r="N4636">
        <v>1713</v>
      </c>
      <c r="O4636" t="s">
        <v>19808</v>
      </c>
      <c r="P4636">
        <v>8</v>
      </c>
      <c r="Q4636" t="s">
        <v>19809</v>
      </c>
      <c r="R4636" t="s">
        <v>19810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19811</v>
      </c>
      <c r="C4637">
        <v>8</v>
      </c>
      <c r="D4637">
        <v>100</v>
      </c>
      <c r="E4637">
        <v>12</v>
      </c>
      <c r="F4637">
        <v>354</v>
      </c>
      <c r="G4637" t="s">
        <v>19812</v>
      </c>
      <c r="H4637">
        <v>529</v>
      </c>
      <c r="J4637" t="s">
        <v>1473</v>
      </c>
      <c r="K4637" t="s">
        <v>1606</v>
      </c>
      <c r="L4637" t="s">
        <v>19813</v>
      </c>
      <c r="M4637">
        <v>7870</v>
      </c>
      <c r="N4637">
        <v>2468</v>
      </c>
      <c r="O4637" t="s">
        <v>7715</v>
      </c>
      <c r="P4637">
        <v>1</v>
      </c>
      <c r="Q4637" t="s">
        <v>19814</v>
      </c>
      <c r="R4637" t="s">
        <v>19815</v>
      </c>
      <c r="S4637">
        <v>64</v>
      </c>
      <c r="T4637" t="s">
        <v>37</v>
      </c>
      <c r="U4637" t="s">
        <v>38</v>
      </c>
      <c r="V4637" t="s">
        <v>2616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19816</v>
      </c>
      <c r="C4638">
        <v>6</v>
      </c>
      <c r="D4638">
        <v>90</v>
      </c>
      <c r="E4638">
        <v>29</v>
      </c>
      <c r="F4638">
        <v>558</v>
      </c>
      <c r="G4638" t="s">
        <v>5942</v>
      </c>
      <c r="H4638">
        <v>1000</v>
      </c>
      <c r="J4638" t="s">
        <v>816</v>
      </c>
      <c r="K4638" t="s">
        <v>856</v>
      </c>
      <c r="L4638" t="s">
        <v>19817</v>
      </c>
      <c r="M4638">
        <v>443</v>
      </c>
      <c r="N4638">
        <v>2504</v>
      </c>
      <c r="O4638" t="s">
        <v>866</v>
      </c>
      <c r="P4638">
        <v>1</v>
      </c>
      <c r="Q4638" t="s">
        <v>19818</v>
      </c>
      <c r="R4638" t="s">
        <v>19819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19820</v>
      </c>
      <c r="C4639">
        <v>9</v>
      </c>
      <c r="D4639">
        <v>83</v>
      </c>
      <c r="E4639">
        <v>0</v>
      </c>
      <c r="F4639">
        <v>17</v>
      </c>
      <c r="G4639" t="s">
        <v>19821</v>
      </c>
      <c r="H4639">
        <v>56</v>
      </c>
      <c r="J4639" t="s">
        <v>19822</v>
      </c>
      <c r="K4639" t="s">
        <v>19823</v>
      </c>
      <c r="L4639" t="s">
        <v>19824</v>
      </c>
      <c r="M4639">
        <v>265</v>
      </c>
      <c r="N4639">
        <v>104</v>
      </c>
      <c r="O4639" t="s">
        <v>19825</v>
      </c>
      <c r="P4639">
        <v>0</v>
      </c>
      <c r="Q4639" t="s">
        <v>19826</v>
      </c>
      <c r="R4639" t="s">
        <v>19827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424</v>
      </c>
      <c r="B4640" t="s">
        <v>18012</v>
      </c>
      <c r="C4640">
        <v>134</v>
      </c>
      <c r="D4640">
        <v>108</v>
      </c>
      <c r="E4640">
        <v>603</v>
      </c>
      <c r="F4640">
        <v>279</v>
      </c>
      <c r="G4640" t="s">
        <v>10311</v>
      </c>
      <c r="H4640">
        <v>10000</v>
      </c>
      <c r="I4640">
        <v>9600000</v>
      </c>
      <c r="J4640" t="s">
        <v>2610</v>
      </c>
      <c r="K4640" t="s">
        <v>98</v>
      </c>
      <c r="L4640" t="s">
        <v>19828</v>
      </c>
      <c r="M4640">
        <v>100890</v>
      </c>
      <c r="N4640">
        <v>11094</v>
      </c>
      <c r="O4640" t="s">
        <v>3591</v>
      </c>
      <c r="P4640">
        <v>2</v>
      </c>
      <c r="Q4640" t="s">
        <v>19829</v>
      </c>
      <c r="R4640" t="s">
        <v>19830</v>
      </c>
      <c r="S4640">
        <v>281</v>
      </c>
      <c r="T4640" t="s">
        <v>37</v>
      </c>
      <c r="U4640" t="s">
        <v>38</v>
      </c>
      <c r="V4640" t="s">
        <v>2616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19831</v>
      </c>
      <c r="C4641">
        <v>18</v>
      </c>
      <c r="D4641">
        <v>100</v>
      </c>
      <c r="E4641">
        <v>28</v>
      </c>
      <c r="F4641">
        <v>501</v>
      </c>
      <c r="G4641" t="s">
        <v>8760</v>
      </c>
      <c r="H4641">
        <v>945</v>
      </c>
      <c r="I4641">
        <v>20186</v>
      </c>
      <c r="J4641" t="s">
        <v>809</v>
      </c>
      <c r="K4641" t="s">
        <v>10374</v>
      </c>
      <c r="L4641" t="s">
        <v>19832</v>
      </c>
      <c r="M4641">
        <v>6025</v>
      </c>
      <c r="N4641">
        <v>2924</v>
      </c>
      <c r="O4641" t="s">
        <v>4774</v>
      </c>
      <c r="P4641">
        <v>8</v>
      </c>
      <c r="Q4641" t="s">
        <v>19833</v>
      </c>
      <c r="R4641" t="s">
        <v>19834</v>
      </c>
      <c r="S4641">
        <v>15</v>
      </c>
      <c r="T4641" t="s">
        <v>37</v>
      </c>
      <c r="U4641" t="s">
        <v>38</v>
      </c>
      <c r="V4641" t="s">
        <v>350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19835</v>
      </c>
      <c r="C4642">
        <v>233</v>
      </c>
      <c r="D4642">
        <v>113</v>
      </c>
      <c r="E4642">
        <v>163</v>
      </c>
      <c r="F4642">
        <v>27</v>
      </c>
      <c r="G4642" t="s">
        <v>19836</v>
      </c>
      <c r="H4642">
        <v>131</v>
      </c>
      <c r="I4642">
        <v>1185783</v>
      </c>
      <c r="J4642" t="s">
        <v>1473</v>
      </c>
      <c r="K4642" t="s">
        <v>19837</v>
      </c>
      <c r="L4642" t="s">
        <v>19838</v>
      </c>
      <c r="M4642">
        <v>44763</v>
      </c>
      <c r="N4642">
        <v>264</v>
      </c>
      <c r="O4642" t="s">
        <v>19839</v>
      </c>
      <c r="P4642">
        <v>0</v>
      </c>
      <c r="Q4642" t="s">
        <v>19840</v>
      </c>
      <c r="R4642" t="s">
        <v>19841</v>
      </c>
      <c r="S4642">
        <v>172</v>
      </c>
      <c r="T4642" t="s">
        <v>19842</v>
      </c>
      <c r="U4642" t="s">
        <v>6605</v>
      </c>
      <c r="V4642" t="s">
        <v>2616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19843</v>
      </c>
      <c r="C4643">
        <v>10</v>
      </c>
      <c r="D4643">
        <v>97</v>
      </c>
      <c r="E4643">
        <v>171</v>
      </c>
      <c r="F4643">
        <v>76</v>
      </c>
      <c r="G4643" t="s">
        <v>19843</v>
      </c>
      <c r="H4643">
        <v>1000</v>
      </c>
      <c r="J4643" t="s">
        <v>4189</v>
      </c>
      <c r="K4643" t="s">
        <v>4074</v>
      </c>
      <c r="L4643" t="s">
        <v>19844</v>
      </c>
      <c r="M4643">
        <v>139</v>
      </c>
      <c r="N4643">
        <v>1343</v>
      </c>
      <c r="O4643" t="s">
        <v>8683</v>
      </c>
      <c r="P4643">
        <v>0</v>
      </c>
      <c r="Q4643" t="s">
        <v>19845</v>
      </c>
      <c r="R4643" t="s">
        <v>19846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1523</v>
      </c>
      <c r="C4644">
        <v>231</v>
      </c>
      <c r="D4644">
        <v>104</v>
      </c>
      <c r="E4644">
        <v>171</v>
      </c>
      <c r="F4644">
        <v>0</v>
      </c>
      <c r="G4644" t="s">
        <v>19847</v>
      </c>
      <c r="H4644">
        <v>109</v>
      </c>
      <c r="I4644">
        <v>1007962</v>
      </c>
      <c r="J4644" t="s">
        <v>1018</v>
      </c>
      <c r="K4644" t="s">
        <v>19848</v>
      </c>
      <c r="L4644" t="s">
        <v>19849</v>
      </c>
      <c r="M4644">
        <v>131969</v>
      </c>
      <c r="N4644">
        <v>117</v>
      </c>
      <c r="O4644" t="s">
        <v>19850</v>
      </c>
      <c r="P4644">
        <v>0</v>
      </c>
      <c r="Q4644" t="s">
        <v>19851</v>
      </c>
      <c r="R4644" t="s">
        <v>19852</v>
      </c>
      <c r="S4644">
        <v>651</v>
      </c>
      <c r="T4644" t="s">
        <v>37</v>
      </c>
      <c r="U4644" t="s">
        <v>38</v>
      </c>
      <c r="V4644" t="s">
        <v>350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19097</v>
      </c>
      <c r="C4645">
        <v>65</v>
      </c>
      <c r="D4645">
        <v>91</v>
      </c>
      <c r="E4645">
        <v>91</v>
      </c>
      <c r="F4645">
        <v>659</v>
      </c>
      <c r="G4645" t="s">
        <v>5680</v>
      </c>
      <c r="H4645">
        <v>982</v>
      </c>
      <c r="I4645">
        <v>381186</v>
      </c>
      <c r="J4645" t="s">
        <v>1861</v>
      </c>
      <c r="K4645" t="s">
        <v>1204</v>
      </c>
      <c r="L4645" t="s">
        <v>19853</v>
      </c>
      <c r="M4645">
        <v>13485</v>
      </c>
      <c r="N4645">
        <v>3299</v>
      </c>
      <c r="O4645" t="s">
        <v>15139</v>
      </c>
      <c r="P4645">
        <v>0</v>
      </c>
      <c r="Q4645" t="s">
        <v>19854</v>
      </c>
      <c r="R4645" t="s">
        <v>19855</v>
      </c>
      <c r="S4645">
        <v>90</v>
      </c>
      <c r="T4645" t="s">
        <v>37</v>
      </c>
      <c r="U4645" t="s">
        <v>38</v>
      </c>
      <c r="V4645" t="s">
        <v>350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19856</v>
      </c>
      <c r="C4646">
        <v>76</v>
      </c>
      <c r="D4646">
        <v>107</v>
      </c>
      <c r="E4646">
        <v>32</v>
      </c>
      <c r="F4646">
        <v>127</v>
      </c>
      <c r="G4646" t="s">
        <v>19857</v>
      </c>
      <c r="H4646">
        <v>144</v>
      </c>
      <c r="I4646">
        <v>439958</v>
      </c>
      <c r="J4646" t="s">
        <v>1473</v>
      </c>
      <c r="K4646" t="s">
        <v>19858</v>
      </c>
      <c r="L4646" t="s">
        <v>19859</v>
      </c>
      <c r="M4646">
        <v>6277</v>
      </c>
      <c r="N4646">
        <v>509</v>
      </c>
      <c r="O4646" t="s">
        <v>19860</v>
      </c>
      <c r="P4646">
        <v>1</v>
      </c>
      <c r="Q4646" t="s">
        <v>19861</v>
      </c>
      <c r="R4646" t="s">
        <v>19862</v>
      </c>
      <c r="S4646">
        <v>43</v>
      </c>
      <c r="T4646" t="s">
        <v>19863</v>
      </c>
      <c r="U4646" t="s">
        <v>727</v>
      </c>
      <c r="V4646" t="s">
        <v>350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4886</v>
      </c>
      <c r="C4647">
        <v>327</v>
      </c>
      <c r="D4647">
        <v>85</v>
      </c>
      <c r="E4647">
        <v>0</v>
      </c>
      <c r="F4647">
        <v>88</v>
      </c>
      <c r="G4647" t="s">
        <v>9007</v>
      </c>
      <c r="H4647">
        <v>282</v>
      </c>
      <c r="I4647">
        <v>16097842</v>
      </c>
      <c r="J4647" t="s">
        <v>4112</v>
      </c>
      <c r="K4647" t="s">
        <v>19864</v>
      </c>
      <c r="L4647" t="s">
        <v>19865</v>
      </c>
      <c r="M4647">
        <v>53919</v>
      </c>
      <c r="N4647">
        <v>687</v>
      </c>
      <c r="O4647" t="s">
        <v>19866</v>
      </c>
      <c r="P4647">
        <v>0</v>
      </c>
      <c r="Q4647" t="s">
        <v>19867</v>
      </c>
      <c r="R4647" t="s">
        <v>19868</v>
      </c>
      <c r="S4647">
        <v>168</v>
      </c>
      <c r="T4647" t="s">
        <v>37</v>
      </c>
      <c r="U4647" t="s">
        <v>38</v>
      </c>
      <c r="V4647" t="s">
        <v>350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19869</v>
      </c>
      <c r="C4648">
        <v>62</v>
      </c>
      <c r="D4648">
        <v>101</v>
      </c>
      <c r="E4648">
        <v>6</v>
      </c>
      <c r="F4648">
        <v>727</v>
      </c>
      <c r="G4648" t="s">
        <v>1095</v>
      </c>
      <c r="H4648">
        <v>975</v>
      </c>
      <c r="I4648">
        <v>6643</v>
      </c>
      <c r="J4648" t="s">
        <v>19870</v>
      </c>
      <c r="K4648" t="s">
        <v>369</v>
      </c>
      <c r="L4648" t="s">
        <v>19871</v>
      </c>
      <c r="M4648">
        <v>11965</v>
      </c>
      <c r="N4648">
        <v>4184</v>
      </c>
      <c r="O4648" t="s">
        <v>2776</v>
      </c>
      <c r="P4648">
        <v>2</v>
      </c>
      <c r="Q4648" t="s">
        <v>19872</v>
      </c>
      <c r="R4648" t="s">
        <v>19873</v>
      </c>
      <c r="S4648">
        <v>39</v>
      </c>
      <c r="T4648" t="s">
        <v>37</v>
      </c>
      <c r="U4648" t="s">
        <v>38</v>
      </c>
      <c r="V4648" t="s">
        <v>350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1258</v>
      </c>
      <c r="C4649">
        <v>116</v>
      </c>
      <c r="D4649">
        <v>70</v>
      </c>
      <c r="E4649">
        <v>11</v>
      </c>
      <c r="F4649">
        <v>8</v>
      </c>
      <c r="G4649" t="s">
        <v>19874</v>
      </c>
      <c r="H4649">
        <v>16</v>
      </c>
      <c r="I4649">
        <v>102797150</v>
      </c>
      <c r="J4649" t="s">
        <v>19875</v>
      </c>
      <c r="K4649" t="s">
        <v>19876</v>
      </c>
      <c r="L4649" t="s">
        <v>19877</v>
      </c>
      <c r="M4649">
        <v>94225</v>
      </c>
      <c r="N4649">
        <v>63</v>
      </c>
      <c r="O4649" t="s">
        <v>19878</v>
      </c>
      <c r="P4649">
        <v>0</v>
      </c>
      <c r="Q4649" t="s">
        <v>19879</v>
      </c>
      <c r="R4649" t="s">
        <v>19880</v>
      </c>
      <c r="S4649">
        <v>136</v>
      </c>
      <c r="T4649" t="s">
        <v>37</v>
      </c>
      <c r="U4649" t="s">
        <v>38</v>
      </c>
      <c r="V4649" t="s">
        <v>3822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7256</v>
      </c>
      <c r="C4650">
        <v>73</v>
      </c>
      <c r="D4650">
        <v>88</v>
      </c>
      <c r="E4650">
        <v>0</v>
      </c>
      <c r="F4650">
        <v>102</v>
      </c>
      <c r="G4650" t="s">
        <v>19881</v>
      </c>
      <c r="H4650">
        <v>465</v>
      </c>
      <c r="I4650">
        <v>442638</v>
      </c>
      <c r="J4650" t="s">
        <v>1684</v>
      </c>
      <c r="K4650" t="s">
        <v>12320</v>
      </c>
      <c r="L4650" t="s">
        <v>19882</v>
      </c>
      <c r="M4650">
        <v>5489</v>
      </c>
      <c r="N4650">
        <v>897</v>
      </c>
      <c r="O4650" t="s">
        <v>18797</v>
      </c>
      <c r="P4650">
        <v>1</v>
      </c>
      <c r="Q4650" t="s">
        <v>19883</v>
      </c>
      <c r="R4650" t="s">
        <v>19884</v>
      </c>
      <c r="S4650">
        <v>23</v>
      </c>
      <c r="T4650" t="s">
        <v>37</v>
      </c>
      <c r="U4650" t="s">
        <v>38</v>
      </c>
      <c r="V4650" t="s">
        <v>350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10560</v>
      </c>
      <c r="C4651">
        <v>238</v>
      </c>
      <c r="D4651">
        <v>112</v>
      </c>
      <c r="E4651">
        <v>29</v>
      </c>
      <c r="F4651">
        <v>874</v>
      </c>
      <c r="G4651" t="s">
        <v>1273</v>
      </c>
      <c r="H4651">
        <v>12000</v>
      </c>
      <c r="I4651">
        <v>42919096</v>
      </c>
      <c r="J4651" t="s">
        <v>499</v>
      </c>
      <c r="K4651" t="s">
        <v>570</v>
      </c>
      <c r="L4651" t="s">
        <v>10561</v>
      </c>
      <c r="M4651">
        <v>64748</v>
      </c>
      <c r="N4651">
        <v>15800</v>
      </c>
      <c r="O4651" t="s">
        <v>4132</v>
      </c>
      <c r="P4651">
        <v>1</v>
      </c>
      <c r="Q4651" t="s">
        <v>10562</v>
      </c>
      <c r="R4651" t="s">
        <v>10563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19885</v>
      </c>
      <c r="C4652">
        <v>35</v>
      </c>
      <c r="D4652">
        <v>107</v>
      </c>
      <c r="E4652">
        <v>6</v>
      </c>
      <c r="F4652">
        <v>522</v>
      </c>
      <c r="G4652" t="s">
        <v>7039</v>
      </c>
      <c r="H4652">
        <v>23000</v>
      </c>
      <c r="I4652">
        <v>819939</v>
      </c>
      <c r="J4652" t="s">
        <v>715</v>
      </c>
      <c r="K4652" t="s">
        <v>62</v>
      </c>
      <c r="L4652" t="s">
        <v>19886</v>
      </c>
      <c r="M4652">
        <v>14580</v>
      </c>
      <c r="N4652">
        <v>26017</v>
      </c>
      <c r="O4652" t="s">
        <v>3477</v>
      </c>
      <c r="P4652">
        <v>2</v>
      </c>
      <c r="Q4652" t="s">
        <v>19887</v>
      </c>
      <c r="R4652" t="s">
        <v>19888</v>
      </c>
      <c r="S4652">
        <v>252</v>
      </c>
      <c r="T4652" t="s">
        <v>37</v>
      </c>
      <c r="U4652" t="s">
        <v>38</v>
      </c>
      <c r="V4652" t="s">
        <v>350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19889</v>
      </c>
      <c r="C4653">
        <v>2</v>
      </c>
      <c r="D4653">
        <v>78</v>
      </c>
      <c r="E4653">
        <v>0</v>
      </c>
      <c r="F4653">
        <v>0</v>
      </c>
      <c r="G4653" t="s">
        <v>19890</v>
      </c>
      <c r="H4653">
        <v>0</v>
      </c>
      <c r="J4653" t="s">
        <v>1473</v>
      </c>
      <c r="K4653" t="s">
        <v>19891</v>
      </c>
      <c r="L4653" t="s">
        <v>19892</v>
      </c>
      <c r="M4653">
        <v>19</v>
      </c>
      <c r="N4653">
        <v>0</v>
      </c>
      <c r="O4653" t="s">
        <v>19893</v>
      </c>
      <c r="P4653">
        <v>1</v>
      </c>
      <c r="Q4653" t="s">
        <v>19894</v>
      </c>
      <c r="R4653" t="s">
        <v>19895</v>
      </c>
      <c r="S4653">
        <v>2</v>
      </c>
      <c r="T4653" t="s">
        <v>726</v>
      </c>
      <c r="U4653" t="s">
        <v>727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19896</v>
      </c>
      <c r="C4654">
        <v>6</v>
      </c>
      <c r="D4654">
        <v>90</v>
      </c>
      <c r="E4654">
        <v>66</v>
      </c>
      <c r="F4654">
        <v>734</v>
      </c>
      <c r="G4654" t="s">
        <v>838</v>
      </c>
      <c r="H4654">
        <v>904</v>
      </c>
      <c r="J4654" t="s">
        <v>1473</v>
      </c>
      <c r="K4654" t="s">
        <v>1334</v>
      </c>
      <c r="L4654" t="s">
        <v>19897</v>
      </c>
      <c r="M4654">
        <v>122</v>
      </c>
      <c r="N4654">
        <v>5435</v>
      </c>
      <c r="O4654" t="s">
        <v>5043</v>
      </c>
      <c r="P4654">
        <v>4</v>
      </c>
      <c r="Q4654" t="s">
        <v>19898</v>
      </c>
      <c r="R4654" t="s">
        <v>19899</v>
      </c>
      <c r="S4654">
        <v>3</v>
      </c>
      <c r="T4654" t="s">
        <v>37</v>
      </c>
      <c r="U4654" t="s">
        <v>38</v>
      </c>
      <c r="V4654" t="s">
        <v>350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19900</v>
      </c>
      <c r="C4655">
        <v>115</v>
      </c>
      <c r="D4655">
        <v>88</v>
      </c>
      <c r="E4655">
        <v>15</v>
      </c>
      <c r="F4655">
        <v>567</v>
      </c>
      <c r="G4655" t="s">
        <v>7468</v>
      </c>
      <c r="H4655">
        <v>938</v>
      </c>
      <c r="I4655">
        <v>1243961</v>
      </c>
      <c r="J4655" t="s">
        <v>809</v>
      </c>
      <c r="K4655" t="s">
        <v>8732</v>
      </c>
      <c r="L4655" t="s">
        <v>19901</v>
      </c>
      <c r="M4655">
        <v>13421</v>
      </c>
      <c r="N4655">
        <v>3770</v>
      </c>
      <c r="O4655" t="s">
        <v>9064</v>
      </c>
      <c r="P4655">
        <v>0</v>
      </c>
      <c r="Q4655" t="s">
        <v>19902</v>
      </c>
      <c r="R4655" t="s">
        <v>19903</v>
      </c>
      <c r="S4655">
        <v>34</v>
      </c>
      <c r="T4655" t="s">
        <v>37</v>
      </c>
      <c r="U4655" t="s">
        <v>38</v>
      </c>
      <c r="V4655" t="s">
        <v>350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6137</v>
      </c>
      <c r="C4656">
        <v>193</v>
      </c>
      <c r="D4656">
        <v>92</v>
      </c>
      <c r="E4656">
        <v>43</v>
      </c>
      <c r="F4656">
        <v>172</v>
      </c>
      <c r="G4656" t="s">
        <v>19904</v>
      </c>
      <c r="H4656">
        <v>904</v>
      </c>
      <c r="I4656">
        <v>3094687</v>
      </c>
      <c r="J4656" t="s">
        <v>715</v>
      </c>
      <c r="K4656" t="s">
        <v>7468</v>
      </c>
      <c r="L4656" t="s">
        <v>19905</v>
      </c>
      <c r="M4656">
        <v>24391</v>
      </c>
      <c r="N4656">
        <v>1751</v>
      </c>
      <c r="O4656" t="s">
        <v>12890</v>
      </c>
      <c r="P4656">
        <v>2</v>
      </c>
      <c r="Q4656" t="s">
        <v>19906</v>
      </c>
      <c r="R4656" t="s">
        <v>19907</v>
      </c>
      <c r="S4656">
        <v>61</v>
      </c>
      <c r="T4656" t="s">
        <v>37</v>
      </c>
      <c r="U4656" t="s">
        <v>38</v>
      </c>
      <c r="V4656" t="s">
        <v>350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19908</v>
      </c>
      <c r="C4657">
        <v>16</v>
      </c>
      <c r="D4657">
        <v>95</v>
      </c>
      <c r="E4657">
        <v>14</v>
      </c>
      <c r="F4657">
        <v>221</v>
      </c>
      <c r="G4657" t="s">
        <v>19909</v>
      </c>
      <c r="H4657">
        <v>284</v>
      </c>
      <c r="I4657">
        <v>15278</v>
      </c>
      <c r="J4657" t="s">
        <v>19910</v>
      </c>
      <c r="K4657" t="s">
        <v>3975</v>
      </c>
      <c r="L4657" t="s">
        <v>19911</v>
      </c>
      <c r="M4657">
        <v>1742</v>
      </c>
      <c r="N4657">
        <v>1185</v>
      </c>
      <c r="O4657" t="s">
        <v>19912</v>
      </c>
      <c r="P4657">
        <v>1</v>
      </c>
      <c r="Q4657" t="s">
        <v>19913</v>
      </c>
      <c r="R4657" t="s">
        <v>19914</v>
      </c>
      <c r="S4657">
        <v>158</v>
      </c>
      <c r="T4657" t="s">
        <v>37</v>
      </c>
      <c r="U4657" t="s">
        <v>38</v>
      </c>
      <c r="V4657" t="s">
        <v>84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15816</v>
      </c>
      <c r="C4658">
        <v>68</v>
      </c>
      <c r="D4658">
        <v>85</v>
      </c>
      <c r="E4658">
        <v>46</v>
      </c>
      <c r="F4658">
        <v>141</v>
      </c>
      <c r="G4658" t="s">
        <v>19915</v>
      </c>
      <c r="H4658">
        <v>418</v>
      </c>
      <c r="J4658" t="s">
        <v>1018</v>
      </c>
      <c r="K4658" t="s">
        <v>18242</v>
      </c>
      <c r="L4658" t="s">
        <v>19916</v>
      </c>
      <c r="M4658">
        <v>7308</v>
      </c>
      <c r="N4658">
        <v>926</v>
      </c>
      <c r="O4658" t="s">
        <v>15820</v>
      </c>
      <c r="P4658">
        <v>0</v>
      </c>
      <c r="Q4658" t="s">
        <v>19917</v>
      </c>
      <c r="R4658" t="s">
        <v>19918</v>
      </c>
      <c r="S4658">
        <v>72</v>
      </c>
      <c r="T4658" t="s">
        <v>37</v>
      </c>
      <c r="U4658" t="s">
        <v>56</v>
      </c>
      <c r="V4658" t="s">
        <v>350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16155</v>
      </c>
      <c r="C4659">
        <v>16</v>
      </c>
      <c r="D4659">
        <v>86</v>
      </c>
      <c r="E4659">
        <v>63</v>
      </c>
      <c r="F4659">
        <v>175</v>
      </c>
      <c r="G4659" t="s">
        <v>19919</v>
      </c>
      <c r="H4659">
        <v>489</v>
      </c>
      <c r="J4659" t="s">
        <v>19920</v>
      </c>
      <c r="K4659" t="s">
        <v>7363</v>
      </c>
      <c r="L4659" t="s">
        <v>19921</v>
      </c>
      <c r="M4659">
        <v>2706</v>
      </c>
      <c r="N4659">
        <v>1278</v>
      </c>
      <c r="O4659" t="s">
        <v>19922</v>
      </c>
      <c r="P4659">
        <v>2</v>
      </c>
      <c r="Q4659" t="s">
        <v>19923</v>
      </c>
      <c r="R4659" t="s">
        <v>19924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19925</v>
      </c>
      <c r="C4660">
        <v>7</v>
      </c>
      <c r="D4660">
        <v>90</v>
      </c>
      <c r="E4660">
        <v>8</v>
      </c>
      <c r="F4660">
        <v>487</v>
      </c>
      <c r="G4660" t="s">
        <v>6774</v>
      </c>
      <c r="H4660">
        <v>1000</v>
      </c>
      <c r="J4660" t="s">
        <v>469</v>
      </c>
      <c r="K4660" t="s">
        <v>19926</v>
      </c>
      <c r="L4660" t="s">
        <v>19927</v>
      </c>
      <c r="M4660">
        <v>169</v>
      </c>
      <c r="N4660">
        <v>3336</v>
      </c>
      <c r="O4660" t="s">
        <v>17298</v>
      </c>
      <c r="P4660">
        <v>1</v>
      </c>
      <c r="R4660" t="s">
        <v>19928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19929</v>
      </c>
      <c r="C4661">
        <v>354</v>
      </c>
      <c r="D4661">
        <v>123</v>
      </c>
      <c r="E4661">
        <v>0</v>
      </c>
      <c r="F4661">
        <v>620</v>
      </c>
      <c r="G4661" t="s">
        <v>19930</v>
      </c>
      <c r="H4661">
        <v>786</v>
      </c>
      <c r="I4661">
        <v>7098492</v>
      </c>
      <c r="J4661" t="s">
        <v>5846</v>
      </c>
      <c r="K4661" t="s">
        <v>19931</v>
      </c>
      <c r="L4661" t="s">
        <v>19932</v>
      </c>
      <c r="M4661">
        <v>151812</v>
      </c>
      <c r="N4661">
        <v>2501</v>
      </c>
      <c r="O4661" t="s">
        <v>19933</v>
      </c>
      <c r="P4661">
        <v>2</v>
      </c>
      <c r="Q4661" t="s">
        <v>19934</v>
      </c>
      <c r="R4661" t="s">
        <v>19935</v>
      </c>
      <c r="S4661">
        <v>264</v>
      </c>
      <c r="T4661" t="s">
        <v>19863</v>
      </c>
      <c r="U4661" t="s">
        <v>11333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19936</v>
      </c>
      <c r="C4662">
        <v>16</v>
      </c>
      <c r="D4662">
        <v>93</v>
      </c>
      <c r="E4662">
        <v>5</v>
      </c>
      <c r="F4662">
        <v>10</v>
      </c>
      <c r="G4662" t="s">
        <v>19937</v>
      </c>
      <c r="H4662">
        <v>49</v>
      </c>
      <c r="J4662" t="s">
        <v>8199</v>
      </c>
      <c r="K4662" t="s">
        <v>19938</v>
      </c>
      <c r="L4662" t="s">
        <v>19939</v>
      </c>
      <c r="M4662">
        <v>190</v>
      </c>
      <c r="N4662">
        <v>81</v>
      </c>
      <c r="O4662" t="s">
        <v>19940</v>
      </c>
      <c r="P4662">
        <v>1</v>
      </c>
      <c r="Q4662" t="s">
        <v>19941</v>
      </c>
      <c r="R4662" t="s">
        <v>19942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16082</v>
      </c>
      <c r="C4663">
        <v>74</v>
      </c>
      <c r="D4663">
        <v>88</v>
      </c>
      <c r="E4663">
        <v>377</v>
      </c>
      <c r="F4663">
        <v>236</v>
      </c>
      <c r="G4663" t="s">
        <v>19943</v>
      </c>
      <c r="H4663">
        <v>529</v>
      </c>
      <c r="I4663">
        <v>4771000</v>
      </c>
      <c r="J4663" t="s">
        <v>1188</v>
      </c>
      <c r="K4663" t="s">
        <v>5918</v>
      </c>
      <c r="L4663" t="s">
        <v>19944</v>
      </c>
      <c r="M4663">
        <v>26513</v>
      </c>
      <c r="N4663">
        <v>1502</v>
      </c>
      <c r="O4663" t="s">
        <v>19945</v>
      </c>
      <c r="P4663">
        <v>1</v>
      </c>
      <c r="Q4663" t="s">
        <v>19946</v>
      </c>
      <c r="R4663" t="s">
        <v>19947</v>
      </c>
      <c r="S4663">
        <v>174</v>
      </c>
      <c r="T4663" t="s">
        <v>37</v>
      </c>
      <c r="U4663" t="s">
        <v>38</v>
      </c>
      <c r="V4663" t="s">
        <v>350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17483</v>
      </c>
      <c r="C4664">
        <v>11</v>
      </c>
      <c r="D4664">
        <v>114</v>
      </c>
      <c r="E4664">
        <v>9</v>
      </c>
      <c r="F4664">
        <v>86</v>
      </c>
      <c r="G4664" t="s">
        <v>11295</v>
      </c>
      <c r="H4664">
        <v>159</v>
      </c>
      <c r="I4664">
        <v>1001437</v>
      </c>
      <c r="J4664" t="s">
        <v>151</v>
      </c>
      <c r="K4664" t="s">
        <v>19948</v>
      </c>
      <c r="L4664" t="s">
        <v>19949</v>
      </c>
      <c r="M4664">
        <v>2039</v>
      </c>
      <c r="N4664">
        <v>423</v>
      </c>
      <c r="O4664" t="s">
        <v>19950</v>
      </c>
      <c r="P4664">
        <v>1</v>
      </c>
      <c r="Q4664" t="s">
        <v>19951</v>
      </c>
      <c r="R4664" t="s">
        <v>19952</v>
      </c>
      <c r="S4664">
        <v>28</v>
      </c>
      <c r="T4664" t="s">
        <v>37</v>
      </c>
      <c r="U4664" t="s">
        <v>38</v>
      </c>
      <c r="V4664" t="s">
        <v>350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12681</v>
      </c>
      <c r="C4665">
        <v>59</v>
      </c>
      <c r="D4665">
        <v>88</v>
      </c>
      <c r="E4665">
        <v>6</v>
      </c>
      <c r="F4665">
        <v>68</v>
      </c>
      <c r="G4665" t="s">
        <v>9007</v>
      </c>
      <c r="H4665">
        <v>302</v>
      </c>
      <c r="I4665">
        <v>2073984</v>
      </c>
      <c r="J4665" t="s">
        <v>151</v>
      </c>
      <c r="K4665" t="s">
        <v>19953</v>
      </c>
      <c r="L4665" t="s">
        <v>19954</v>
      </c>
      <c r="M4665">
        <v>4743</v>
      </c>
      <c r="N4665">
        <v>663</v>
      </c>
      <c r="O4665" t="s">
        <v>19955</v>
      </c>
      <c r="P4665">
        <v>1</v>
      </c>
      <c r="Q4665" t="s">
        <v>19956</v>
      </c>
      <c r="R4665" t="s">
        <v>19957</v>
      </c>
      <c r="S4665">
        <v>135</v>
      </c>
      <c r="T4665" t="s">
        <v>37</v>
      </c>
      <c r="U4665" t="s">
        <v>727</v>
      </c>
      <c r="V4665" t="s">
        <v>350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424</v>
      </c>
      <c r="B4666" t="s">
        <v>19958</v>
      </c>
      <c r="C4666">
        <v>71</v>
      </c>
      <c r="D4666">
        <v>110</v>
      </c>
      <c r="E4666">
        <v>21</v>
      </c>
      <c r="F4666">
        <v>3</v>
      </c>
      <c r="G4666" t="s">
        <v>19959</v>
      </c>
      <c r="H4666">
        <v>426</v>
      </c>
      <c r="I4666">
        <v>9950</v>
      </c>
      <c r="J4666" t="s">
        <v>2610</v>
      </c>
      <c r="K4666" t="s">
        <v>19960</v>
      </c>
      <c r="L4666" t="s">
        <v>19961</v>
      </c>
      <c r="M4666">
        <v>7431</v>
      </c>
      <c r="N4666">
        <v>455</v>
      </c>
      <c r="O4666" t="s">
        <v>19962</v>
      </c>
      <c r="P4666">
        <v>1</v>
      </c>
      <c r="Q4666" t="s">
        <v>19963</v>
      </c>
      <c r="R4666" t="s">
        <v>19964</v>
      </c>
      <c r="S4666">
        <v>84</v>
      </c>
      <c r="T4666" t="s">
        <v>6517</v>
      </c>
      <c r="U4666" t="s">
        <v>435</v>
      </c>
      <c r="V4666" t="s">
        <v>2616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19965</v>
      </c>
      <c r="C4667">
        <v>5</v>
      </c>
      <c r="D4667">
        <v>95</v>
      </c>
      <c r="E4667">
        <v>0</v>
      </c>
      <c r="F4667">
        <v>167</v>
      </c>
      <c r="G4667" t="s">
        <v>19966</v>
      </c>
      <c r="H4667">
        <v>940</v>
      </c>
      <c r="J4667" t="s">
        <v>1473</v>
      </c>
      <c r="K4667" t="s">
        <v>1425</v>
      </c>
      <c r="L4667" t="s">
        <v>19967</v>
      </c>
      <c r="M4667">
        <v>59</v>
      </c>
      <c r="N4667">
        <v>1484</v>
      </c>
      <c r="O4667" t="s">
        <v>19968</v>
      </c>
      <c r="P4667">
        <v>2</v>
      </c>
      <c r="Q4667" t="s">
        <v>19969</v>
      </c>
      <c r="R4667" t="s">
        <v>19970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19971</v>
      </c>
      <c r="C4668">
        <v>25</v>
      </c>
      <c r="D4668">
        <v>83</v>
      </c>
      <c r="E4668">
        <v>0</v>
      </c>
      <c r="F4668">
        <v>0</v>
      </c>
      <c r="G4668" t="s">
        <v>19972</v>
      </c>
      <c r="H4668">
        <v>24</v>
      </c>
      <c r="J4668" t="s">
        <v>1473</v>
      </c>
      <c r="K4668" t="s">
        <v>19973</v>
      </c>
      <c r="L4668" t="s">
        <v>19974</v>
      </c>
      <c r="M4668">
        <v>772</v>
      </c>
      <c r="N4668">
        <v>29</v>
      </c>
      <c r="O4668" t="s">
        <v>19975</v>
      </c>
      <c r="P4668">
        <v>0</v>
      </c>
      <c r="Q4668" t="s">
        <v>19976</v>
      </c>
      <c r="R4668" t="s">
        <v>19977</v>
      </c>
      <c r="S4668">
        <v>11</v>
      </c>
      <c r="T4668" t="s">
        <v>1265</v>
      </c>
      <c r="U4668" t="s">
        <v>16728</v>
      </c>
      <c r="V4668" t="s">
        <v>3399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2137</v>
      </c>
      <c r="C4669">
        <v>29</v>
      </c>
      <c r="D4669">
        <v>104</v>
      </c>
      <c r="E4669">
        <v>37</v>
      </c>
      <c r="F4669">
        <v>501</v>
      </c>
      <c r="G4669" t="s">
        <v>11617</v>
      </c>
      <c r="H4669">
        <v>574</v>
      </c>
      <c r="I4669">
        <v>144583</v>
      </c>
      <c r="J4669" t="s">
        <v>1861</v>
      </c>
      <c r="K4669" t="s">
        <v>1415</v>
      </c>
      <c r="L4669" t="s">
        <v>19978</v>
      </c>
      <c r="M4669">
        <v>2256</v>
      </c>
      <c r="N4669">
        <v>1983</v>
      </c>
      <c r="O4669" t="s">
        <v>1750</v>
      </c>
      <c r="P4669">
        <v>0</v>
      </c>
      <c r="Q4669" t="s">
        <v>19979</v>
      </c>
      <c r="R4669" t="s">
        <v>19980</v>
      </c>
      <c r="S4669">
        <v>79</v>
      </c>
      <c r="T4669" t="s">
        <v>37</v>
      </c>
      <c r="U4669" t="s">
        <v>727</v>
      </c>
      <c r="V4669" t="s">
        <v>350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19981</v>
      </c>
      <c r="C4670">
        <v>17</v>
      </c>
      <c r="D4670">
        <v>94</v>
      </c>
      <c r="E4670">
        <v>3</v>
      </c>
      <c r="F4670">
        <v>181</v>
      </c>
      <c r="G4670" t="s">
        <v>5938</v>
      </c>
      <c r="H4670">
        <v>262</v>
      </c>
      <c r="J4670" t="s">
        <v>2610</v>
      </c>
      <c r="K4670" t="s">
        <v>19982</v>
      </c>
      <c r="L4670" t="s">
        <v>19983</v>
      </c>
      <c r="M4670">
        <v>3480</v>
      </c>
      <c r="N4670">
        <v>991</v>
      </c>
      <c r="O4670" t="s">
        <v>9140</v>
      </c>
      <c r="P4670">
        <v>1</v>
      </c>
      <c r="Q4670" t="s">
        <v>19984</v>
      </c>
      <c r="R4670" t="s">
        <v>19985</v>
      </c>
      <c r="S4670">
        <v>30</v>
      </c>
      <c r="T4670" t="s">
        <v>37</v>
      </c>
      <c r="U4670" t="s">
        <v>38</v>
      </c>
      <c r="V4670" t="s">
        <v>350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19986</v>
      </c>
      <c r="C4671">
        <v>13</v>
      </c>
      <c r="D4671">
        <v>87</v>
      </c>
      <c r="E4671">
        <v>0</v>
      </c>
      <c r="F4671">
        <v>258</v>
      </c>
      <c r="G4671" t="s">
        <v>6984</v>
      </c>
      <c r="H4671">
        <v>1000</v>
      </c>
      <c r="I4671">
        <v>58163</v>
      </c>
      <c r="J4671" t="s">
        <v>1473</v>
      </c>
      <c r="K4671" t="s">
        <v>1246</v>
      </c>
      <c r="L4671" t="s">
        <v>19987</v>
      </c>
      <c r="M4671">
        <v>122</v>
      </c>
      <c r="N4671">
        <v>2359</v>
      </c>
      <c r="O4671" t="s">
        <v>19988</v>
      </c>
      <c r="P4671">
        <v>0</v>
      </c>
      <c r="Q4671" t="s">
        <v>19989</v>
      </c>
      <c r="R4671" t="s">
        <v>19990</v>
      </c>
      <c r="S4671">
        <v>3</v>
      </c>
      <c r="T4671" t="s">
        <v>37</v>
      </c>
      <c r="U4671" t="s">
        <v>38</v>
      </c>
      <c r="V4671" t="s">
        <v>350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19991</v>
      </c>
      <c r="C4672">
        <v>6</v>
      </c>
      <c r="D4672">
        <v>93</v>
      </c>
      <c r="E4672">
        <v>247</v>
      </c>
      <c r="F4672">
        <v>152</v>
      </c>
      <c r="G4672" t="s">
        <v>19992</v>
      </c>
      <c r="H4672">
        <v>247</v>
      </c>
      <c r="I4672">
        <v>35688</v>
      </c>
      <c r="J4672" t="s">
        <v>809</v>
      </c>
      <c r="K4672" t="s">
        <v>19991</v>
      </c>
      <c r="L4672" t="s">
        <v>19993</v>
      </c>
      <c r="M4672">
        <v>4167</v>
      </c>
      <c r="N4672">
        <v>954</v>
      </c>
      <c r="O4672" t="s">
        <v>19994</v>
      </c>
      <c r="P4672">
        <v>4</v>
      </c>
      <c r="R4672" t="s">
        <v>19995</v>
      </c>
      <c r="S4672">
        <v>72</v>
      </c>
      <c r="T4672" t="s">
        <v>37</v>
      </c>
      <c r="U4672" t="s">
        <v>38</v>
      </c>
      <c r="V4672" t="s">
        <v>2616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2956</v>
      </c>
      <c r="C4673">
        <v>224</v>
      </c>
      <c r="D4673">
        <v>91</v>
      </c>
      <c r="E4673">
        <v>75</v>
      </c>
      <c r="F4673">
        <v>13</v>
      </c>
      <c r="G4673" t="s">
        <v>19996</v>
      </c>
      <c r="H4673">
        <v>35</v>
      </c>
      <c r="I4673">
        <v>41709</v>
      </c>
      <c r="J4673" t="s">
        <v>5365</v>
      </c>
      <c r="K4673" t="s">
        <v>13648</v>
      </c>
      <c r="L4673" t="s">
        <v>19997</v>
      </c>
      <c r="M4673">
        <v>54601</v>
      </c>
      <c r="N4673">
        <v>116</v>
      </c>
      <c r="O4673" t="s">
        <v>19998</v>
      </c>
      <c r="P4673">
        <v>0</v>
      </c>
      <c r="Q4673" t="s">
        <v>19999</v>
      </c>
      <c r="R4673" t="s">
        <v>20000</v>
      </c>
      <c r="S4673">
        <v>200</v>
      </c>
      <c r="T4673" t="s">
        <v>15280</v>
      </c>
      <c r="U4673" t="s">
        <v>10402</v>
      </c>
      <c r="V4673" t="s">
        <v>2616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20001</v>
      </c>
      <c r="C4674">
        <v>33</v>
      </c>
      <c r="D4674">
        <v>90</v>
      </c>
      <c r="E4674">
        <v>38</v>
      </c>
      <c r="F4674">
        <v>69</v>
      </c>
      <c r="G4674" t="s">
        <v>6715</v>
      </c>
      <c r="H4674">
        <v>214</v>
      </c>
      <c r="I4674">
        <v>1310270</v>
      </c>
      <c r="J4674" t="s">
        <v>20002</v>
      </c>
      <c r="K4674" t="s">
        <v>20003</v>
      </c>
      <c r="L4674" t="s">
        <v>20004</v>
      </c>
      <c r="M4674">
        <v>17725</v>
      </c>
      <c r="N4674">
        <v>587</v>
      </c>
      <c r="O4674" t="s">
        <v>18090</v>
      </c>
      <c r="P4674">
        <v>0</v>
      </c>
      <c r="Q4674" t="s">
        <v>20005</v>
      </c>
      <c r="R4674" t="s">
        <v>20006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20007</v>
      </c>
      <c r="C4675">
        <v>1</v>
      </c>
      <c r="D4675">
        <v>14</v>
      </c>
      <c r="E4675">
        <v>0</v>
      </c>
      <c r="F4675">
        <v>37</v>
      </c>
      <c r="G4675" t="s">
        <v>20008</v>
      </c>
      <c r="H4675">
        <v>134</v>
      </c>
      <c r="J4675" t="s">
        <v>20009</v>
      </c>
      <c r="K4675" t="s">
        <v>20010</v>
      </c>
      <c r="L4675" t="s">
        <v>20011</v>
      </c>
      <c r="M4675">
        <v>292</v>
      </c>
      <c r="N4675">
        <v>315</v>
      </c>
      <c r="O4675" t="s">
        <v>20012</v>
      </c>
      <c r="P4675">
        <v>1</v>
      </c>
      <c r="Q4675" t="s">
        <v>20013</v>
      </c>
      <c r="R4675" t="s">
        <v>20014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721</v>
      </c>
      <c r="C4676">
        <v>100</v>
      </c>
      <c r="D4676">
        <v>112</v>
      </c>
      <c r="E4676">
        <v>0</v>
      </c>
      <c r="F4676">
        <v>425</v>
      </c>
      <c r="G4676" t="s">
        <v>467</v>
      </c>
      <c r="H4676">
        <v>11000</v>
      </c>
      <c r="I4676">
        <v>115000000</v>
      </c>
      <c r="J4676" t="s">
        <v>3296</v>
      </c>
      <c r="K4676" t="s">
        <v>253</v>
      </c>
      <c r="L4676" t="s">
        <v>20015</v>
      </c>
      <c r="M4676">
        <v>63839</v>
      </c>
      <c r="N4676">
        <v>14954</v>
      </c>
      <c r="O4676" t="s">
        <v>20016</v>
      </c>
      <c r="P4676">
        <v>1</v>
      </c>
      <c r="Q4676" t="s">
        <v>20017</v>
      </c>
      <c r="R4676" t="s">
        <v>20018</v>
      </c>
      <c r="S4676">
        <v>238</v>
      </c>
      <c r="T4676" t="s">
        <v>37</v>
      </c>
      <c r="U4676" t="s">
        <v>38</v>
      </c>
      <c r="V4676" t="s">
        <v>84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18837</v>
      </c>
      <c r="C4677">
        <v>21</v>
      </c>
      <c r="D4677">
        <v>75</v>
      </c>
      <c r="E4677">
        <v>21</v>
      </c>
      <c r="F4677">
        <v>0</v>
      </c>
      <c r="G4677" t="s">
        <v>20019</v>
      </c>
      <c r="H4677">
        <v>25</v>
      </c>
      <c r="J4677" t="s">
        <v>18097</v>
      </c>
      <c r="K4677" t="s">
        <v>20020</v>
      </c>
      <c r="L4677" t="s">
        <v>20021</v>
      </c>
      <c r="M4677">
        <v>1477</v>
      </c>
      <c r="N4677">
        <v>25</v>
      </c>
      <c r="O4677" t="s">
        <v>20022</v>
      </c>
      <c r="P4677">
        <v>0</v>
      </c>
      <c r="Q4677" t="s">
        <v>20023</v>
      </c>
      <c r="R4677" t="s">
        <v>20024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20025</v>
      </c>
      <c r="C4678">
        <v>82</v>
      </c>
      <c r="D4678">
        <v>86</v>
      </c>
      <c r="E4678">
        <v>8</v>
      </c>
      <c r="F4678">
        <v>357</v>
      </c>
      <c r="G4678" t="s">
        <v>13894</v>
      </c>
      <c r="H4678">
        <v>2000</v>
      </c>
      <c r="I4678">
        <v>5518918</v>
      </c>
      <c r="J4678" t="s">
        <v>20026</v>
      </c>
      <c r="K4678" t="s">
        <v>2585</v>
      </c>
      <c r="L4678" t="s">
        <v>20027</v>
      </c>
      <c r="M4678">
        <v>12160</v>
      </c>
      <c r="N4678">
        <v>3071</v>
      </c>
      <c r="O4678" t="s">
        <v>9979</v>
      </c>
      <c r="P4678">
        <v>0</v>
      </c>
      <c r="Q4678" t="s">
        <v>20028</v>
      </c>
      <c r="R4678" t="s">
        <v>20029</v>
      </c>
      <c r="S4678">
        <v>73</v>
      </c>
      <c r="T4678" t="s">
        <v>37</v>
      </c>
      <c r="U4678" t="s">
        <v>38</v>
      </c>
      <c r="V4678" t="s">
        <v>350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160</v>
      </c>
      <c r="C4679">
        <v>271</v>
      </c>
      <c r="D4679">
        <v>86</v>
      </c>
      <c r="E4679">
        <v>365</v>
      </c>
      <c r="F4679">
        <v>522</v>
      </c>
      <c r="G4679" t="s">
        <v>8477</v>
      </c>
      <c r="H4679">
        <v>934</v>
      </c>
      <c r="I4679">
        <v>4007792</v>
      </c>
      <c r="J4679" t="s">
        <v>715</v>
      </c>
      <c r="K4679" t="s">
        <v>2992</v>
      </c>
      <c r="L4679" t="s">
        <v>20030</v>
      </c>
      <c r="M4679">
        <v>101287</v>
      </c>
      <c r="N4679">
        <v>2714</v>
      </c>
      <c r="O4679" t="s">
        <v>262</v>
      </c>
      <c r="P4679">
        <v>0</v>
      </c>
      <c r="Q4679" t="s">
        <v>20031</v>
      </c>
      <c r="R4679" t="s">
        <v>20032</v>
      </c>
      <c r="S4679">
        <v>260</v>
      </c>
      <c r="T4679" t="s">
        <v>37</v>
      </c>
      <c r="U4679" t="s">
        <v>38</v>
      </c>
      <c r="V4679" t="s">
        <v>350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17612</v>
      </c>
      <c r="C4680">
        <v>5</v>
      </c>
      <c r="D4680">
        <v>89</v>
      </c>
      <c r="E4680">
        <v>15</v>
      </c>
      <c r="F4680">
        <v>95</v>
      </c>
      <c r="G4680" t="s">
        <v>1055</v>
      </c>
      <c r="H4680">
        <v>312</v>
      </c>
      <c r="I4680">
        <v>7705974</v>
      </c>
      <c r="J4680" t="s">
        <v>15320</v>
      </c>
      <c r="K4680" t="s">
        <v>20033</v>
      </c>
      <c r="L4680" t="s">
        <v>20034</v>
      </c>
      <c r="M4680">
        <v>3543</v>
      </c>
      <c r="N4680">
        <v>548</v>
      </c>
      <c r="O4680" t="s">
        <v>20035</v>
      </c>
      <c r="P4680">
        <v>1</v>
      </c>
      <c r="Q4680" t="s">
        <v>20036</v>
      </c>
      <c r="R4680" t="s">
        <v>20037</v>
      </c>
      <c r="S4680">
        <v>8</v>
      </c>
      <c r="T4680" t="s">
        <v>37</v>
      </c>
      <c r="U4680" t="s">
        <v>38</v>
      </c>
      <c r="V4680" t="s">
        <v>350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20038</v>
      </c>
      <c r="C4681">
        <v>255</v>
      </c>
      <c r="D4681">
        <v>95</v>
      </c>
      <c r="E4681">
        <v>214</v>
      </c>
      <c r="F4681">
        <v>246</v>
      </c>
      <c r="G4681" t="s">
        <v>8292</v>
      </c>
      <c r="H4681">
        <v>513</v>
      </c>
      <c r="I4681">
        <v>26297</v>
      </c>
      <c r="J4681" t="s">
        <v>4576</v>
      </c>
      <c r="K4681" t="s">
        <v>14308</v>
      </c>
      <c r="L4681" t="s">
        <v>20039</v>
      </c>
      <c r="M4681">
        <v>25750</v>
      </c>
      <c r="N4681">
        <v>1269</v>
      </c>
      <c r="O4681" t="s">
        <v>1515</v>
      </c>
      <c r="P4681">
        <v>0</v>
      </c>
      <c r="Q4681" t="s">
        <v>20040</v>
      </c>
      <c r="R4681" t="s">
        <v>20041</v>
      </c>
      <c r="S4681">
        <v>209</v>
      </c>
      <c r="T4681" t="s">
        <v>37</v>
      </c>
      <c r="U4681" t="s">
        <v>56</v>
      </c>
      <c r="V4681" t="s">
        <v>2616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19594</v>
      </c>
      <c r="C4682">
        <v>292</v>
      </c>
      <c r="D4682">
        <v>101</v>
      </c>
      <c r="E4682">
        <v>243</v>
      </c>
      <c r="F4682">
        <v>74</v>
      </c>
      <c r="G4682" t="s">
        <v>20042</v>
      </c>
      <c r="H4682">
        <v>969</v>
      </c>
      <c r="I4682">
        <v>77501</v>
      </c>
      <c r="J4682" t="s">
        <v>4189</v>
      </c>
      <c r="K4682" t="s">
        <v>19595</v>
      </c>
      <c r="L4682" t="s">
        <v>20043</v>
      </c>
      <c r="M4682">
        <v>27260</v>
      </c>
      <c r="N4682">
        <v>1252</v>
      </c>
      <c r="O4682" t="s">
        <v>20044</v>
      </c>
      <c r="P4682">
        <v>0</v>
      </c>
      <c r="Q4682" t="s">
        <v>20045</v>
      </c>
      <c r="R4682" t="s">
        <v>20046</v>
      </c>
      <c r="S4682">
        <v>247</v>
      </c>
      <c r="T4682" t="s">
        <v>37</v>
      </c>
      <c r="U4682" t="s">
        <v>38</v>
      </c>
      <c r="V4682" t="s">
        <v>350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1594</v>
      </c>
      <c r="C4683">
        <v>178</v>
      </c>
      <c r="D4683">
        <v>89</v>
      </c>
      <c r="E4683">
        <v>687</v>
      </c>
      <c r="F4683">
        <v>389</v>
      </c>
      <c r="G4683" t="s">
        <v>4717</v>
      </c>
      <c r="H4683">
        <v>10000</v>
      </c>
      <c r="I4683">
        <v>42638165</v>
      </c>
      <c r="J4683" t="s">
        <v>1005</v>
      </c>
      <c r="K4683" t="s">
        <v>275</v>
      </c>
      <c r="L4683" t="s">
        <v>10190</v>
      </c>
      <c r="M4683">
        <v>42183</v>
      </c>
      <c r="N4683">
        <v>12183</v>
      </c>
      <c r="O4683" t="s">
        <v>10191</v>
      </c>
      <c r="P4683">
        <v>1</v>
      </c>
      <c r="Q4683" t="s">
        <v>10192</v>
      </c>
      <c r="R4683" t="s">
        <v>10193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7337</v>
      </c>
      <c r="C4684">
        <v>120</v>
      </c>
      <c r="D4684">
        <v>106</v>
      </c>
      <c r="E4684">
        <v>973</v>
      </c>
      <c r="F4684">
        <v>48</v>
      </c>
      <c r="G4684" t="s">
        <v>20047</v>
      </c>
      <c r="H4684">
        <v>319</v>
      </c>
      <c r="J4684" t="s">
        <v>1473</v>
      </c>
      <c r="K4684" t="s">
        <v>13312</v>
      </c>
      <c r="L4684" t="s">
        <v>20048</v>
      </c>
      <c r="M4684">
        <v>17813</v>
      </c>
      <c r="N4684">
        <v>500</v>
      </c>
      <c r="O4684" t="s">
        <v>20049</v>
      </c>
      <c r="P4684">
        <v>1</v>
      </c>
      <c r="Q4684" t="s">
        <v>20050</v>
      </c>
      <c r="R4684" t="s">
        <v>20051</v>
      </c>
      <c r="S4684">
        <v>101</v>
      </c>
      <c r="T4684" t="s">
        <v>7581</v>
      </c>
      <c r="U4684" t="s">
        <v>4876</v>
      </c>
      <c r="V4684" t="s">
        <v>350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1127</v>
      </c>
      <c r="C4685">
        <v>31</v>
      </c>
      <c r="D4685">
        <v>88</v>
      </c>
      <c r="E4685">
        <v>168</v>
      </c>
      <c r="F4685">
        <v>21</v>
      </c>
      <c r="G4685" t="s">
        <v>20052</v>
      </c>
      <c r="H4685">
        <v>108</v>
      </c>
      <c r="I4685">
        <v>47329</v>
      </c>
      <c r="J4685" t="s">
        <v>1473</v>
      </c>
      <c r="K4685" t="s">
        <v>20053</v>
      </c>
      <c r="L4685" t="s">
        <v>20054</v>
      </c>
      <c r="M4685">
        <v>1661</v>
      </c>
      <c r="N4685">
        <v>243</v>
      </c>
      <c r="O4685" t="s">
        <v>20055</v>
      </c>
      <c r="P4685">
        <v>0</v>
      </c>
      <c r="Q4685" t="s">
        <v>20056</v>
      </c>
      <c r="R4685" t="s">
        <v>20057</v>
      </c>
      <c r="S4685">
        <v>31</v>
      </c>
      <c r="T4685" t="s">
        <v>37</v>
      </c>
      <c r="U4685" t="s">
        <v>38</v>
      </c>
      <c r="V4685" t="s">
        <v>350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20058</v>
      </c>
      <c r="C4686">
        <v>114</v>
      </c>
      <c r="D4686">
        <v>99</v>
      </c>
      <c r="E4686">
        <v>4</v>
      </c>
      <c r="F4686">
        <v>201</v>
      </c>
      <c r="G4686" t="s">
        <v>20059</v>
      </c>
      <c r="H4686">
        <v>1000</v>
      </c>
      <c r="I4686">
        <v>18378</v>
      </c>
      <c r="J4686" t="s">
        <v>4434</v>
      </c>
      <c r="K4686" t="s">
        <v>11732</v>
      </c>
      <c r="L4686" t="s">
        <v>20060</v>
      </c>
      <c r="M4686">
        <v>9376</v>
      </c>
      <c r="N4686">
        <v>1558</v>
      </c>
      <c r="O4686" t="s">
        <v>8084</v>
      </c>
      <c r="P4686">
        <v>0</v>
      </c>
      <c r="Q4686" t="s">
        <v>20061</v>
      </c>
      <c r="R4686" t="s">
        <v>20062</v>
      </c>
      <c r="S4686">
        <v>74</v>
      </c>
      <c r="T4686" t="s">
        <v>37</v>
      </c>
      <c r="U4686" t="s">
        <v>56</v>
      </c>
      <c r="V4686" t="s">
        <v>350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5983</v>
      </c>
      <c r="C4687">
        <v>233</v>
      </c>
      <c r="D4687">
        <v>90</v>
      </c>
      <c r="E4687">
        <v>129</v>
      </c>
      <c r="F4687">
        <v>280</v>
      </c>
      <c r="G4687" t="s">
        <v>18609</v>
      </c>
      <c r="H4687">
        <v>935</v>
      </c>
      <c r="J4687" t="s">
        <v>4189</v>
      </c>
      <c r="K4687" t="s">
        <v>3484</v>
      </c>
      <c r="L4687" t="s">
        <v>20063</v>
      </c>
      <c r="M4687">
        <v>25951</v>
      </c>
      <c r="N4687">
        <v>2170</v>
      </c>
      <c r="O4687" t="s">
        <v>20064</v>
      </c>
      <c r="P4687">
        <v>1</v>
      </c>
      <c r="Q4687" t="s">
        <v>20065</v>
      </c>
      <c r="R4687" t="s">
        <v>20066</v>
      </c>
      <c r="S4687">
        <v>129</v>
      </c>
      <c r="T4687" t="s">
        <v>37</v>
      </c>
      <c r="U4687" t="s">
        <v>38</v>
      </c>
      <c r="V4687" t="s">
        <v>350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20067</v>
      </c>
      <c r="C4688">
        <v>8</v>
      </c>
      <c r="D4688">
        <v>95</v>
      </c>
      <c r="E4688">
        <v>3</v>
      </c>
      <c r="F4688">
        <v>118</v>
      </c>
      <c r="G4688" t="s">
        <v>20068</v>
      </c>
      <c r="H4688">
        <v>717</v>
      </c>
      <c r="J4688" t="s">
        <v>4189</v>
      </c>
      <c r="K4688" t="s">
        <v>11967</v>
      </c>
      <c r="L4688" t="s">
        <v>20069</v>
      </c>
      <c r="M4688">
        <v>851</v>
      </c>
      <c r="N4688">
        <v>1117</v>
      </c>
      <c r="O4688" t="s">
        <v>20070</v>
      </c>
      <c r="P4688">
        <v>0</v>
      </c>
      <c r="Q4688" t="s">
        <v>20071</v>
      </c>
      <c r="R4688" t="s">
        <v>20072</v>
      </c>
      <c r="S4688">
        <v>30</v>
      </c>
      <c r="T4688" t="s">
        <v>37</v>
      </c>
      <c r="U4688" t="s">
        <v>38</v>
      </c>
      <c r="V4688" t="s">
        <v>350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424</v>
      </c>
      <c r="B4689" t="s">
        <v>15037</v>
      </c>
      <c r="C4689">
        <v>153</v>
      </c>
      <c r="D4689">
        <v>85</v>
      </c>
      <c r="E4689">
        <v>160</v>
      </c>
      <c r="F4689">
        <v>433</v>
      </c>
      <c r="G4689" t="s">
        <v>16654</v>
      </c>
      <c r="H4689">
        <v>998</v>
      </c>
      <c r="J4689" t="s">
        <v>20073</v>
      </c>
      <c r="K4689" t="s">
        <v>15577</v>
      </c>
      <c r="L4689" t="s">
        <v>20074</v>
      </c>
      <c r="M4689">
        <v>80193</v>
      </c>
      <c r="N4689">
        <v>2496</v>
      </c>
      <c r="O4689" t="s">
        <v>20075</v>
      </c>
      <c r="P4689">
        <v>0</v>
      </c>
      <c r="Q4689" t="s">
        <v>20076</v>
      </c>
      <c r="R4689" t="s">
        <v>20077</v>
      </c>
      <c r="S4689">
        <v>333</v>
      </c>
      <c r="T4689" t="s">
        <v>37</v>
      </c>
      <c r="U4689" t="s">
        <v>38</v>
      </c>
      <c r="V4689" t="s">
        <v>84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13960</v>
      </c>
      <c r="C4690">
        <v>53</v>
      </c>
      <c r="D4690">
        <v>170</v>
      </c>
      <c r="E4690">
        <v>23</v>
      </c>
      <c r="F4690">
        <v>2</v>
      </c>
      <c r="G4690" t="s">
        <v>20078</v>
      </c>
      <c r="H4690">
        <v>7</v>
      </c>
      <c r="I4690">
        <v>7830611</v>
      </c>
      <c r="J4690" t="s">
        <v>20079</v>
      </c>
      <c r="K4690" t="s">
        <v>20080</v>
      </c>
      <c r="L4690" t="s">
        <v>20081</v>
      </c>
      <c r="M4690">
        <v>18980</v>
      </c>
      <c r="N4690">
        <v>15</v>
      </c>
      <c r="O4690" t="s">
        <v>20082</v>
      </c>
      <c r="P4690">
        <v>0</v>
      </c>
      <c r="Q4690" t="s">
        <v>20083</v>
      </c>
      <c r="R4690" t="s">
        <v>20084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20085</v>
      </c>
      <c r="C4691">
        <v>49</v>
      </c>
      <c r="D4691">
        <v>86</v>
      </c>
      <c r="E4691">
        <v>30</v>
      </c>
      <c r="F4691">
        <v>14</v>
      </c>
      <c r="G4691" t="s">
        <v>20086</v>
      </c>
      <c r="H4691">
        <v>262</v>
      </c>
      <c r="I4691">
        <v>3278611</v>
      </c>
      <c r="J4691" t="s">
        <v>1854</v>
      </c>
      <c r="K4691" t="s">
        <v>20087</v>
      </c>
      <c r="L4691" t="s">
        <v>20088</v>
      </c>
      <c r="M4691">
        <v>2877</v>
      </c>
      <c r="N4691">
        <v>321</v>
      </c>
      <c r="O4691" t="s">
        <v>20089</v>
      </c>
      <c r="P4691">
        <v>0</v>
      </c>
      <c r="Q4691" t="s">
        <v>20090</v>
      </c>
      <c r="R4691" t="s">
        <v>20091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201</v>
      </c>
      <c r="C4692">
        <v>4</v>
      </c>
      <c r="E4692">
        <v>364</v>
      </c>
      <c r="F4692">
        <v>567</v>
      </c>
      <c r="G4692" t="s">
        <v>95</v>
      </c>
      <c r="H4692">
        <v>22000</v>
      </c>
      <c r="J4692" t="s">
        <v>31</v>
      </c>
      <c r="K4692" t="s">
        <v>112</v>
      </c>
      <c r="L4692" t="s">
        <v>20092</v>
      </c>
      <c r="M4692">
        <v>3089</v>
      </c>
      <c r="N4692">
        <v>26578</v>
      </c>
      <c r="O4692" t="s">
        <v>832</v>
      </c>
      <c r="P4692">
        <v>0</v>
      </c>
      <c r="Q4692" t="s">
        <v>20093</v>
      </c>
      <c r="R4692" t="s">
        <v>20094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15696</v>
      </c>
      <c r="C4693">
        <v>64</v>
      </c>
      <c r="D4693">
        <v>97</v>
      </c>
      <c r="E4693">
        <v>52</v>
      </c>
      <c r="F4693">
        <v>36</v>
      </c>
      <c r="G4693" t="s">
        <v>3563</v>
      </c>
      <c r="H4693">
        <v>80</v>
      </c>
      <c r="I4693">
        <v>1141829</v>
      </c>
      <c r="J4693" t="s">
        <v>937</v>
      </c>
      <c r="K4693" t="s">
        <v>1295</v>
      </c>
      <c r="L4693" t="s">
        <v>20095</v>
      </c>
      <c r="M4693">
        <v>8509</v>
      </c>
      <c r="N4693">
        <v>209</v>
      </c>
      <c r="O4693" t="s">
        <v>20096</v>
      </c>
      <c r="P4693">
        <v>1</v>
      </c>
      <c r="Q4693" t="s">
        <v>20097</v>
      </c>
      <c r="R4693" t="s">
        <v>20098</v>
      </c>
      <c r="S4693">
        <v>109</v>
      </c>
      <c r="T4693" t="s">
        <v>37</v>
      </c>
      <c r="U4693" t="s">
        <v>38</v>
      </c>
      <c r="V4693" t="s">
        <v>4509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20099</v>
      </c>
      <c r="C4694">
        <v>23</v>
      </c>
      <c r="D4694">
        <v>104</v>
      </c>
      <c r="E4694">
        <v>0</v>
      </c>
      <c r="F4694">
        <v>195</v>
      </c>
      <c r="G4694" t="s">
        <v>20100</v>
      </c>
      <c r="H4694">
        <v>601</v>
      </c>
      <c r="J4694" t="s">
        <v>933</v>
      </c>
      <c r="K4694" t="s">
        <v>20101</v>
      </c>
      <c r="L4694" t="s">
        <v>20102</v>
      </c>
      <c r="M4694">
        <v>1354</v>
      </c>
      <c r="N4694">
        <v>1581</v>
      </c>
      <c r="O4694" t="s">
        <v>20103</v>
      </c>
      <c r="Q4694" t="s">
        <v>20104</v>
      </c>
      <c r="R4694" t="s">
        <v>20105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20106</v>
      </c>
      <c r="C4695">
        <v>8</v>
      </c>
      <c r="D4695">
        <v>88</v>
      </c>
      <c r="E4695">
        <v>0</v>
      </c>
      <c r="F4695">
        <v>311</v>
      </c>
      <c r="G4695" t="s">
        <v>15145</v>
      </c>
      <c r="H4695">
        <v>618</v>
      </c>
      <c r="J4695" t="s">
        <v>5623</v>
      </c>
      <c r="K4695" t="s">
        <v>5048</v>
      </c>
      <c r="L4695" t="s">
        <v>20107</v>
      </c>
      <c r="M4695">
        <v>551</v>
      </c>
      <c r="N4695">
        <v>2476</v>
      </c>
      <c r="O4695" t="s">
        <v>1731</v>
      </c>
      <c r="P4695">
        <v>0</v>
      </c>
      <c r="Q4695" t="s">
        <v>20108</v>
      </c>
      <c r="R4695" t="s">
        <v>20109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124</v>
      </c>
      <c r="C4696">
        <v>446</v>
      </c>
      <c r="D4696">
        <v>201</v>
      </c>
      <c r="E4696">
        <v>0</v>
      </c>
      <c r="F4696">
        <v>84</v>
      </c>
      <c r="G4696" t="s">
        <v>143</v>
      </c>
      <c r="H4696">
        <v>6000</v>
      </c>
      <c r="I4696">
        <v>218051260</v>
      </c>
      <c r="J4696" t="s">
        <v>144</v>
      </c>
      <c r="K4696" t="s">
        <v>145</v>
      </c>
      <c r="L4696" t="s">
        <v>146</v>
      </c>
      <c r="M4696">
        <v>316027</v>
      </c>
      <c r="N4696">
        <v>7122</v>
      </c>
      <c r="O4696" t="s">
        <v>147</v>
      </c>
      <c r="P4696">
        <v>0</v>
      </c>
      <c r="Q4696" t="s">
        <v>148</v>
      </c>
      <c r="R4696" t="s">
        <v>149</v>
      </c>
      <c r="S4696">
        <v>2618</v>
      </c>
      <c r="T4696" t="s">
        <v>37</v>
      </c>
      <c r="U4696" t="s">
        <v>128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2914</v>
      </c>
      <c r="C4697">
        <v>228</v>
      </c>
      <c r="D4697">
        <v>108</v>
      </c>
      <c r="E4697">
        <v>174</v>
      </c>
      <c r="F4697">
        <v>324</v>
      </c>
      <c r="G4697" t="s">
        <v>5254</v>
      </c>
      <c r="H4697">
        <v>730</v>
      </c>
      <c r="I4697">
        <v>32048809</v>
      </c>
      <c r="J4697" t="s">
        <v>4189</v>
      </c>
      <c r="K4697" t="s">
        <v>3557</v>
      </c>
      <c r="L4697" t="s">
        <v>5255</v>
      </c>
      <c r="M4697">
        <v>94463</v>
      </c>
      <c r="N4697">
        <v>2160</v>
      </c>
      <c r="O4697" t="s">
        <v>5256</v>
      </c>
      <c r="P4697">
        <v>0</v>
      </c>
      <c r="Q4697" t="s">
        <v>5257</v>
      </c>
      <c r="R4697" t="s">
        <v>5258</v>
      </c>
      <c r="S4697">
        <v>576</v>
      </c>
      <c r="T4697" t="s">
        <v>37</v>
      </c>
      <c r="U4697" t="s">
        <v>243</v>
      </c>
      <c r="V4697" t="s">
        <v>350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20110</v>
      </c>
      <c r="C4698">
        <v>208</v>
      </c>
      <c r="D4698">
        <v>106</v>
      </c>
      <c r="E4698">
        <v>31</v>
      </c>
      <c r="F4698">
        <v>71</v>
      </c>
      <c r="G4698" t="s">
        <v>2292</v>
      </c>
      <c r="H4698">
        <v>33000</v>
      </c>
      <c r="I4698">
        <v>2694973</v>
      </c>
      <c r="J4698" t="s">
        <v>1473</v>
      </c>
      <c r="K4698" t="s">
        <v>1999</v>
      </c>
      <c r="L4698" t="s">
        <v>20111</v>
      </c>
      <c r="M4698">
        <v>70885</v>
      </c>
      <c r="N4698">
        <v>33734</v>
      </c>
      <c r="O4698" t="s">
        <v>20112</v>
      </c>
      <c r="P4698">
        <v>2</v>
      </c>
      <c r="Q4698" t="s">
        <v>20113</v>
      </c>
      <c r="R4698" t="s">
        <v>20114</v>
      </c>
      <c r="S4698">
        <v>189</v>
      </c>
      <c r="T4698" t="s">
        <v>37</v>
      </c>
      <c r="U4698" t="s">
        <v>38</v>
      </c>
      <c r="V4698" t="s">
        <v>350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20115</v>
      </c>
      <c r="C4699">
        <v>2</v>
      </c>
      <c r="D4699">
        <v>107</v>
      </c>
      <c r="E4699">
        <v>0</v>
      </c>
      <c r="F4699">
        <v>236</v>
      </c>
      <c r="G4699" t="s">
        <v>20116</v>
      </c>
      <c r="H4699">
        <v>752</v>
      </c>
      <c r="I4699">
        <v>10508</v>
      </c>
      <c r="J4699" t="s">
        <v>1473</v>
      </c>
      <c r="K4699" t="s">
        <v>2363</v>
      </c>
      <c r="L4699" t="s">
        <v>20117</v>
      </c>
      <c r="M4699">
        <v>103</v>
      </c>
      <c r="N4699">
        <v>1763</v>
      </c>
      <c r="O4699" t="s">
        <v>20118</v>
      </c>
      <c r="P4699">
        <v>4</v>
      </c>
      <c r="Q4699" t="s">
        <v>20119</v>
      </c>
      <c r="R4699" t="s">
        <v>20120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20121</v>
      </c>
      <c r="C4700">
        <v>25</v>
      </c>
      <c r="D4700">
        <v>84</v>
      </c>
      <c r="E4700">
        <v>21</v>
      </c>
      <c r="F4700">
        <v>48</v>
      </c>
      <c r="G4700" t="s">
        <v>20122</v>
      </c>
      <c r="H4700">
        <v>465</v>
      </c>
      <c r="I4700">
        <v>2301777</v>
      </c>
      <c r="J4700" t="s">
        <v>809</v>
      </c>
      <c r="K4700" t="s">
        <v>2697</v>
      </c>
      <c r="L4700" t="s">
        <v>20123</v>
      </c>
      <c r="M4700">
        <v>819</v>
      </c>
      <c r="N4700">
        <v>714</v>
      </c>
      <c r="O4700" t="s">
        <v>20124</v>
      </c>
      <c r="P4700">
        <v>2</v>
      </c>
      <c r="Q4700" t="s">
        <v>20125</v>
      </c>
      <c r="R4700" t="s">
        <v>20126</v>
      </c>
      <c r="S4700">
        <v>36</v>
      </c>
      <c r="T4700" t="s">
        <v>37</v>
      </c>
      <c r="U4700" t="s">
        <v>38</v>
      </c>
      <c r="V4700" t="s">
        <v>350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20127</v>
      </c>
      <c r="C4701">
        <v>8</v>
      </c>
      <c r="D4701">
        <v>91</v>
      </c>
      <c r="E4701">
        <v>0</v>
      </c>
      <c r="F4701">
        <v>137</v>
      </c>
      <c r="G4701" t="s">
        <v>20128</v>
      </c>
      <c r="H4701">
        <v>696</v>
      </c>
      <c r="J4701" t="s">
        <v>1018</v>
      </c>
      <c r="K4701" t="s">
        <v>6120</v>
      </c>
      <c r="L4701" t="s">
        <v>20129</v>
      </c>
      <c r="M4701">
        <v>514</v>
      </c>
      <c r="N4701">
        <v>1210</v>
      </c>
      <c r="O4701" t="s">
        <v>20130</v>
      </c>
      <c r="P4701">
        <v>3</v>
      </c>
      <c r="Q4701" t="s">
        <v>20131</v>
      </c>
      <c r="R4701" t="s">
        <v>20132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424</v>
      </c>
      <c r="B4702" t="s">
        <v>20133</v>
      </c>
      <c r="C4702">
        <v>143</v>
      </c>
      <c r="D4702">
        <v>90</v>
      </c>
      <c r="E4702">
        <v>13</v>
      </c>
      <c r="F4702">
        <v>432</v>
      </c>
      <c r="G4702" t="s">
        <v>20134</v>
      </c>
      <c r="H4702">
        <v>977</v>
      </c>
      <c r="I4702">
        <v>169719</v>
      </c>
      <c r="J4702" t="s">
        <v>5192</v>
      </c>
      <c r="K4702" t="s">
        <v>20135</v>
      </c>
      <c r="L4702" t="s">
        <v>20136</v>
      </c>
      <c r="M4702">
        <v>7384</v>
      </c>
      <c r="N4702">
        <v>2483</v>
      </c>
      <c r="O4702" t="s">
        <v>20137</v>
      </c>
      <c r="P4702">
        <v>0</v>
      </c>
      <c r="Q4702" t="s">
        <v>20138</v>
      </c>
      <c r="R4702" t="s">
        <v>20139</v>
      </c>
      <c r="S4702">
        <v>79</v>
      </c>
      <c r="T4702" t="s">
        <v>37</v>
      </c>
      <c r="U4702" t="s">
        <v>38</v>
      </c>
      <c r="V4702" t="s">
        <v>2616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20140</v>
      </c>
      <c r="C4703">
        <v>21</v>
      </c>
      <c r="D4703">
        <v>103</v>
      </c>
      <c r="E4703">
        <v>2</v>
      </c>
      <c r="F4703">
        <v>442</v>
      </c>
      <c r="G4703" t="s">
        <v>13168</v>
      </c>
      <c r="H4703">
        <v>628</v>
      </c>
      <c r="J4703" t="s">
        <v>65</v>
      </c>
      <c r="K4703" t="s">
        <v>3295</v>
      </c>
      <c r="L4703" t="s">
        <v>20141</v>
      </c>
      <c r="M4703">
        <v>474</v>
      </c>
      <c r="N4703">
        <v>1683</v>
      </c>
      <c r="O4703" t="s">
        <v>961</v>
      </c>
      <c r="P4703">
        <v>0</v>
      </c>
      <c r="Q4703" t="s">
        <v>20142</v>
      </c>
      <c r="R4703" t="s">
        <v>20143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20144</v>
      </c>
      <c r="C4704">
        <v>1</v>
      </c>
      <c r="D4704">
        <v>71</v>
      </c>
      <c r="E4704">
        <v>0</v>
      </c>
      <c r="F4704">
        <v>21</v>
      </c>
      <c r="G4704" t="s">
        <v>20145</v>
      </c>
      <c r="H4704">
        <v>1000</v>
      </c>
      <c r="J4704" t="s">
        <v>65</v>
      </c>
      <c r="K4704" t="s">
        <v>638</v>
      </c>
      <c r="L4704" t="s">
        <v>20146</v>
      </c>
      <c r="M4704">
        <v>5</v>
      </c>
      <c r="N4704">
        <v>1359</v>
      </c>
      <c r="O4704" t="s">
        <v>16810</v>
      </c>
      <c r="P4704">
        <v>1</v>
      </c>
      <c r="Q4704" t="s">
        <v>20147</v>
      </c>
      <c r="R4704" t="s">
        <v>20148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20149</v>
      </c>
      <c r="C4705">
        <v>34</v>
      </c>
      <c r="D4705">
        <v>90</v>
      </c>
      <c r="E4705">
        <v>4</v>
      </c>
      <c r="F4705">
        <v>258</v>
      </c>
      <c r="G4705" t="s">
        <v>20150</v>
      </c>
      <c r="H4705">
        <v>523</v>
      </c>
      <c r="J4705" t="s">
        <v>1224</v>
      </c>
      <c r="K4705" t="s">
        <v>609</v>
      </c>
      <c r="L4705" t="s">
        <v>20151</v>
      </c>
      <c r="M4705">
        <v>3699</v>
      </c>
      <c r="N4705">
        <v>1553</v>
      </c>
      <c r="O4705" t="s">
        <v>20152</v>
      </c>
      <c r="P4705">
        <v>0</v>
      </c>
      <c r="Q4705" t="s">
        <v>20153</v>
      </c>
      <c r="R4705" t="s">
        <v>20154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20155</v>
      </c>
      <c r="C4706">
        <v>5</v>
      </c>
      <c r="D4706">
        <v>67</v>
      </c>
      <c r="E4706">
        <v>4</v>
      </c>
      <c r="F4706">
        <v>2000</v>
      </c>
      <c r="G4706" t="s">
        <v>20156</v>
      </c>
      <c r="H4706">
        <v>260000</v>
      </c>
      <c r="J4706" t="s">
        <v>1861</v>
      </c>
      <c r="K4706" t="s">
        <v>18697</v>
      </c>
      <c r="L4706" t="s">
        <v>20157</v>
      </c>
      <c r="M4706">
        <v>344</v>
      </c>
      <c r="N4706">
        <v>283939</v>
      </c>
      <c r="O4706" t="s">
        <v>1333</v>
      </c>
      <c r="P4706">
        <v>5</v>
      </c>
      <c r="Q4706" t="s">
        <v>20158</v>
      </c>
      <c r="R4706" t="s">
        <v>20159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20160</v>
      </c>
      <c r="C4707">
        <v>10</v>
      </c>
      <c r="D4707">
        <v>94</v>
      </c>
      <c r="E4707">
        <v>7</v>
      </c>
      <c r="F4707">
        <v>912</v>
      </c>
      <c r="G4707" t="s">
        <v>10374</v>
      </c>
      <c r="H4707">
        <v>956</v>
      </c>
      <c r="J4707" t="s">
        <v>1188</v>
      </c>
      <c r="K4707" t="s">
        <v>1065</v>
      </c>
      <c r="L4707" t="s">
        <v>20161</v>
      </c>
      <c r="M4707">
        <v>1432</v>
      </c>
      <c r="N4707">
        <v>4767</v>
      </c>
      <c r="O4707" t="s">
        <v>1225</v>
      </c>
      <c r="P4707">
        <v>2</v>
      </c>
      <c r="Q4707" t="s">
        <v>20162</v>
      </c>
      <c r="R4707" t="s">
        <v>20163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424</v>
      </c>
      <c r="B4708" t="s">
        <v>20164</v>
      </c>
      <c r="C4708">
        <v>66</v>
      </c>
      <c r="D4708">
        <v>81</v>
      </c>
      <c r="E4708">
        <v>10</v>
      </c>
      <c r="F4708">
        <v>23</v>
      </c>
      <c r="G4708" t="s">
        <v>20165</v>
      </c>
      <c r="H4708">
        <v>610</v>
      </c>
      <c r="I4708">
        <v>3000000</v>
      </c>
      <c r="J4708" t="s">
        <v>9036</v>
      </c>
      <c r="K4708" t="s">
        <v>20166</v>
      </c>
      <c r="L4708" t="s">
        <v>20167</v>
      </c>
      <c r="M4708">
        <v>13269</v>
      </c>
      <c r="N4708">
        <v>824</v>
      </c>
      <c r="O4708" t="s">
        <v>20168</v>
      </c>
      <c r="P4708">
        <v>2</v>
      </c>
      <c r="Q4708" t="s">
        <v>20169</v>
      </c>
      <c r="R4708" t="s">
        <v>20170</v>
      </c>
      <c r="S4708">
        <v>98</v>
      </c>
      <c r="T4708" t="s">
        <v>37</v>
      </c>
      <c r="U4708" t="s">
        <v>38</v>
      </c>
      <c r="V4708" t="s">
        <v>3822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424</v>
      </c>
      <c r="B4709" t="s">
        <v>20171</v>
      </c>
      <c r="C4709">
        <v>360</v>
      </c>
      <c r="D4709">
        <v>81</v>
      </c>
      <c r="E4709">
        <v>19</v>
      </c>
      <c r="F4709">
        <v>39</v>
      </c>
      <c r="G4709" t="s">
        <v>20172</v>
      </c>
      <c r="H4709">
        <v>170</v>
      </c>
      <c r="I4709">
        <v>140530114</v>
      </c>
      <c r="J4709" t="s">
        <v>4189</v>
      </c>
      <c r="K4709" t="s">
        <v>20173</v>
      </c>
      <c r="L4709" t="s">
        <v>20174</v>
      </c>
      <c r="M4709">
        <v>186786</v>
      </c>
      <c r="N4709">
        <v>399</v>
      </c>
      <c r="O4709" t="s">
        <v>20175</v>
      </c>
      <c r="P4709">
        <v>0</v>
      </c>
      <c r="Q4709" t="s">
        <v>20176</v>
      </c>
      <c r="R4709" t="s">
        <v>20177</v>
      </c>
      <c r="S4709">
        <v>3400</v>
      </c>
      <c r="T4709" t="s">
        <v>37</v>
      </c>
      <c r="U4709" t="s">
        <v>38</v>
      </c>
      <c r="V4709" t="s">
        <v>350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20178</v>
      </c>
      <c r="C4710">
        <v>53</v>
      </c>
      <c r="D4710">
        <v>215</v>
      </c>
      <c r="E4710">
        <v>14</v>
      </c>
      <c r="F4710">
        <v>136</v>
      </c>
      <c r="G4710" t="s">
        <v>20179</v>
      </c>
      <c r="H4710">
        <v>262</v>
      </c>
      <c r="I4710">
        <v>13300000</v>
      </c>
      <c r="J4710" t="s">
        <v>20180</v>
      </c>
      <c r="K4710" t="s">
        <v>20181</v>
      </c>
      <c r="L4710" t="s">
        <v>20182</v>
      </c>
      <c r="M4710">
        <v>12631</v>
      </c>
      <c r="N4710">
        <v>778</v>
      </c>
      <c r="O4710" t="s">
        <v>20183</v>
      </c>
      <c r="P4710">
        <v>0</v>
      </c>
      <c r="Q4710" t="s">
        <v>20184</v>
      </c>
      <c r="R4710" t="s">
        <v>20185</v>
      </c>
      <c r="S4710">
        <v>63</v>
      </c>
      <c r="T4710" t="s">
        <v>37</v>
      </c>
      <c r="U4710" t="s">
        <v>38</v>
      </c>
      <c r="V4710" t="s">
        <v>350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3031</v>
      </c>
      <c r="C4711">
        <v>82</v>
      </c>
      <c r="D4711">
        <v>83</v>
      </c>
      <c r="E4711">
        <v>644</v>
      </c>
      <c r="F4711">
        <v>11</v>
      </c>
      <c r="G4711" t="s">
        <v>20186</v>
      </c>
      <c r="H4711">
        <v>119</v>
      </c>
      <c r="J4711" t="s">
        <v>809</v>
      </c>
      <c r="K4711" t="s">
        <v>3488</v>
      </c>
      <c r="L4711" t="s">
        <v>20187</v>
      </c>
      <c r="M4711">
        <v>13915</v>
      </c>
      <c r="N4711">
        <v>190</v>
      </c>
      <c r="O4711" t="s">
        <v>20188</v>
      </c>
      <c r="P4711">
        <v>0</v>
      </c>
      <c r="Q4711" t="s">
        <v>20189</v>
      </c>
      <c r="R4711" t="s">
        <v>20190</v>
      </c>
      <c r="S4711">
        <v>109</v>
      </c>
      <c r="T4711" t="s">
        <v>37</v>
      </c>
      <c r="U4711" t="s">
        <v>38</v>
      </c>
      <c r="V4711" t="s">
        <v>350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17817</v>
      </c>
      <c r="C4712">
        <v>15</v>
      </c>
      <c r="D4712">
        <v>106</v>
      </c>
      <c r="E4712">
        <v>16</v>
      </c>
      <c r="F4712">
        <v>254</v>
      </c>
      <c r="G4712" t="s">
        <v>20191</v>
      </c>
      <c r="H4712">
        <v>602</v>
      </c>
      <c r="I4712">
        <v>171988</v>
      </c>
      <c r="J4712" t="s">
        <v>12926</v>
      </c>
      <c r="K4712" t="s">
        <v>673</v>
      </c>
      <c r="L4712" t="s">
        <v>20192</v>
      </c>
      <c r="M4712">
        <v>448</v>
      </c>
      <c r="N4712">
        <v>1281</v>
      </c>
      <c r="O4712" t="s">
        <v>20193</v>
      </c>
      <c r="P4712">
        <v>1</v>
      </c>
      <c r="Q4712" t="s">
        <v>20194</v>
      </c>
      <c r="R4712" t="s">
        <v>20195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20196</v>
      </c>
      <c r="D4713">
        <v>103</v>
      </c>
      <c r="E4713">
        <v>0</v>
      </c>
      <c r="F4713">
        <v>20</v>
      </c>
      <c r="G4713" t="s">
        <v>20197</v>
      </c>
      <c r="H4713">
        <v>23</v>
      </c>
      <c r="I4713">
        <v>23616</v>
      </c>
      <c r="J4713" t="s">
        <v>469</v>
      </c>
      <c r="K4713" t="s">
        <v>20198</v>
      </c>
      <c r="L4713" t="s">
        <v>20199</v>
      </c>
      <c r="M4713">
        <v>94</v>
      </c>
      <c r="N4713">
        <v>85</v>
      </c>
      <c r="O4713" t="s">
        <v>20200</v>
      </c>
      <c r="P4713">
        <v>4</v>
      </c>
      <c r="R4713" t="s">
        <v>20201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20202</v>
      </c>
      <c r="C4714">
        <v>18</v>
      </c>
      <c r="D4714">
        <v>90</v>
      </c>
      <c r="E4714">
        <v>4</v>
      </c>
      <c r="F4714">
        <v>218</v>
      </c>
      <c r="G4714" t="s">
        <v>8380</v>
      </c>
      <c r="H4714">
        <v>919</v>
      </c>
      <c r="I4714">
        <v>13493</v>
      </c>
      <c r="J4714" t="s">
        <v>1473</v>
      </c>
      <c r="K4714" t="s">
        <v>1082</v>
      </c>
      <c r="L4714" t="s">
        <v>20203</v>
      </c>
      <c r="M4714">
        <v>531</v>
      </c>
      <c r="N4714">
        <v>2288</v>
      </c>
      <c r="O4714" t="s">
        <v>20204</v>
      </c>
      <c r="P4714">
        <v>0</v>
      </c>
      <c r="Q4714" t="s">
        <v>20205</v>
      </c>
      <c r="R4714" t="s">
        <v>20206</v>
      </c>
      <c r="S4714">
        <v>19</v>
      </c>
      <c r="T4714" t="s">
        <v>37</v>
      </c>
      <c r="U4714" t="s">
        <v>38</v>
      </c>
      <c r="V4714" t="s">
        <v>350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20207</v>
      </c>
      <c r="D4715">
        <v>88</v>
      </c>
      <c r="E4715">
        <v>12</v>
      </c>
      <c r="F4715">
        <v>359</v>
      </c>
      <c r="G4715" t="s">
        <v>20208</v>
      </c>
      <c r="H4715">
        <v>601</v>
      </c>
      <c r="I4715">
        <v>79043</v>
      </c>
      <c r="J4715" t="s">
        <v>937</v>
      </c>
      <c r="K4715" t="s">
        <v>7427</v>
      </c>
      <c r="L4715" t="s">
        <v>20209</v>
      </c>
      <c r="M4715">
        <v>85</v>
      </c>
      <c r="N4715">
        <v>2241</v>
      </c>
      <c r="O4715" t="s">
        <v>20210</v>
      </c>
      <c r="P4715">
        <v>0</v>
      </c>
      <c r="R4715" t="s">
        <v>20211</v>
      </c>
      <c r="T4715" t="s">
        <v>37</v>
      </c>
      <c r="U4715" t="s">
        <v>38</v>
      </c>
      <c r="V4715" t="s">
        <v>2616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20212</v>
      </c>
      <c r="C4716">
        <v>22</v>
      </c>
      <c r="D4716">
        <v>105</v>
      </c>
      <c r="E4716">
        <v>0</v>
      </c>
      <c r="F4716">
        <v>0</v>
      </c>
      <c r="G4716" t="s">
        <v>20213</v>
      </c>
      <c r="H4716">
        <v>0</v>
      </c>
      <c r="J4716" t="s">
        <v>65</v>
      </c>
      <c r="K4716" t="s">
        <v>20214</v>
      </c>
      <c r="L4716" t="s">
        <v>20215</v>
      </c>
      <c r="M4716">
        <v>74</v>
      </c>
      <c r="N4716">
        <v>0</v>
      </c>
      <c r="O4716" t="s">
        <v>20216</v>
      </c>
      <c r="P4716">
        <v>3</v>
      </c>
      <c r="R4716" t="s">
        <v>20217</v>
      </c>
      <c r="S4716">
        <v>2</v>
      </c>
      <c r="T4716" t="s">
        <v>726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20218</v>
      </c>
      <c r="C4717">
        <v>15</v>
      </c>
      <c r="D4717">
        <v>115</v>
      </c>
      <c r="E4717">
        <v>3</v>
      </c>
      <c r="F4717">
        <v>0</v>
      </c>
      <c r="G4717" t="s">
        <v>20219</v>
      </c>
      <c r="H4717">
        <v>0</v>
      </c>
      <c r="J4717" t="s">
        <v>65</v>
      </c>
      <c r="K4717" t="s">
        <v>20220</v>
      </c>
      <c r="L4717" t="s">
        <v>20221</v>
      </c>
      <c r="M4717">
        <v>204</v>
      </c>
      <c r="N4717">
        <v>0</v>
      </c>
      <c r="O4717" t="s">
        <v>20222</v>
      </c>
      <c r="P4717">
        <v>0</v>
      </c>
      <c r="Q4717" t="s">
        <v>20223</v>
      </c>
      <c r="R4717" t="s">
        <v>20224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20225</v>
      </c>
      <c r="D4718">
        <v>90</v>
      </c>
      <c r="E4718">
        <v>0</v>
      </c>
      <c r="F4718">
        <v>271</v>
      </c>
      <c r="G4718" t="s">
        <v>13356</v>
      </c>
      <c r="H4718">
        <v>595</v>
      </c>
      <c r="J4718" t="s">
        <v>499</v>
      </c>
      <c r="K4718" t="s">
        <v>303</v>
      </c>
      <c r="L4718" t="s">
        <v>20226</v>
      </c>
      <c r="M4718">
        <v>6</v>
      </c>
      <c r="N4718">
        <v>1754</v>
      </c>
      <c r="O4718" t="s">
        <v>20227</v>
      </c>
      <c r="P4718">
        <v>0</v>
      </c>
      <c r="Q4718" t="s">
        <v>20228</v>
      </c>
      <c r="R4718" t="s">
        <v>20229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20230</v>
      </c>
      <c r="C4719">
        <v>18</v>
      </c>
      <c r="D4719">
        <v>102</v>
      </c>
      <c r="E4719">
        <v>12</v>
      </c>
      <c r="F4719">
        <v>2</v>
      </c>
      <c r="G4719" t="s">
        <v>20231</v>
      </c>
      <c r="H4719">
        <v>541</v>
      </c>
      <c r="J4719" t="s">
        <v>1188</v>
      </c>
      <c r="K4719" t="s">
        <v>4684</v>
      </c>
      <c r="L4719" t="s">
        <v>20232</v>
      </c>
      <c r="M4719">
        <v>389</v>
      </c>
      <c r="N4719">
        <v>553</v>
      </c>
      <c r="O4719" t="s">
        <v>20233</v>
      </c>
      <c r="P4719">
        <v>2</v>
      </c>
      <c r="Q4719" t="s">
        <v>20234</v>
      </c>
      <c r="R4719" t="s">
        <v>20235</v>
      </c>
      <c r="S4719">
        <v>1</v>
      </c>
      <c r="T4719" t="s">
        <v>726</v>
      </c>
      <c r="U4719" t="s">
        <v>727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20236</v>
      </c>
      <c r="C4720">
        <v>8</v>
      </c>
      <c r="D4720">
        <v>98</v>
      </c>
      <c r="E4720">
        <v>5</v>
      </c>
      <c r="F4720">
        <v>233</v>
      </c>
      <c r="G4720" t="s">
        <v>1267</v>
      </c>
      <c r="H4720">
        <v>587</v>
      </c>
      <c r="J4720" t="s">
        <v>8199</v>
      </c>
      <c r="K4720" t="s">
        <v>7076</v>
      </c>
      <c r="L4720" t="s">
        <v>20237</v>
      </c>
      <c r="M4720">
        <v>719</v>
      </c>
      <c r="N4720">
        <v>1707</v>
      </c>
      <c r="O4720" t="s">
        <v>20238</v>
      </c>
      <c r="P4720">
        <v>0</v>
      </c>
      <c r="R4720" t="s">
        <v>20239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424</v>
      </c>
      <c r="B4721" t="s">
        <v>2649</v>
      </c>
      <c r="C4721">
        <v>105</v>
      </c>
      <c r="D4721">
        <v>87</v>
      </c>
      <c r="E4721">
        <v>44</v>
      </c>
      <c r="F4721">
        <v>704</v>
      </c>
      <c r="G4721" t="s">
        <v>20240</v>
      </c>
      <c r="H4721">
        <v>785</v>
      </c>
      <c r="I4721">
        <v>515005</v>
      </c>
      <c r="J4721" t="s">
        <v>3712</v>
      </c>
      <c r="K4721" t="s">
        <v>20241</v>
      </c>
      <c r="L4721" t="s">
        <v>20242</v>
      </c>
      <c r="M4721">
        <v>31429</v>
      </c>
      <c r="N4721">
        <v>2538</v>
      </c>
      <c r="O4721" t="s">
        <v>20243</v>
      </c>
      <c r="P4721">
        <v>1</v>
      </c>
      <c r="Q4721" t="s">
        <v>20244</v>
      </c>
      <c r="R4721" t="s">
        <v>20245</v>
      </c>
      <c r="S4721">
        <v>219</v>
      </c>
      <c r="T4721" t="s">
        <v>37</v>
      </c>
      <c r="U4721" t="s">
        <v>56</v>
      </c>
      <c r="V4721" t="s">
        <v>3822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20246</v>
      </c>
      <c r="C4722">
        <v>3</v>
      </c>
      <c r="D4722">
        <v>80</v>
      </c>
      <c r="E4722">
        <v>6</v>
      </c>
      <c r="I4722">
        <v>2245</v>
      </c>
      <c r="J4722" t="s">
        <v>65</v>
      </c>
      <c r="L4722" t="s">
        <v>20247</v>
      </c>
      <c r="M4722">
        <v>57</v>
      </c>
      <c r="N4722">
        <v>0</v>
      </c>
      <c r="P4722">
        <v>0</v>
      </c>
      <c r="Q4722" t="s">
        <v>20248</v>
      </c>
      <c r="R4722" t="s">
        <v>20249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20250</v>
      </c>
      <c r="C4723">
        <v>4</v>
      </c>
      <c r="D4723">
        <v>88</v>
      </c>
      <c r="E4723">
        <v>11</v>
      </c>
      <c r="F4723">
        <v>221</v>
      </c>
      <c r="G4723" t="s">
        <v>4163</v>
      </c>
      <c r="H4723">
        <v>2000</v>
      </c>
      <c r="J4723" t="s">
        <v>151</v>
      </c>
      <c r="K4723" t="s">
        <v>844</v>
      </c>
      <c r="L4723" t="s">
        <v>20251</v>
      </c>
      <c r="M4723">
        <v>487</v>
      </c>
      <c r="N4723">
        <v>2996</v>
      </c>
      <c r="O4723" t="s">
        <v>14892</v>
      </c>
      <c r="P4723">
        <v>1</v>
      </c>
      <c r="Q4723" t="s">
        <v>20252</v>
      </c>
      <c r="R4723" t="s">
        <v>20253</v>
      </c>
      <c r="S4723">
        <v>9</v>
      </c>
      <c r="T4723" t="s">
        <v>37</v>
      </c>
      <c r="U4723" t="s">
        <v>38</v>
      </c>
      <c r="V4723" t="s">
        <v>350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20254</v>
      </c>
      <c r="C4724">
        <v>2</v>
      </c>
      <c r="D4724">
        <v>83</v>
      </c>
      <c r="E4724">
        <v>0</v>
      </c>
      <c r="F4724">
        <v>0</v>
      </c>
      <c r="G4724" t="s">
        <v>20255</v>
      </c>
      <c r="H4724">
        <v>0</v>
      </c>
      <c r="J4724" t="s">
        <v>809</v>
      </c>
      <c r="K4724" t="s">
        <v>20256</v>
      </c>
      <c r="L4724" t="s">
        <v>20257</v>
      </c>
      <c r="M4724">
        <v>86</v>
      </c>
      <c r="N4724">
        <v>0</v>
      </c>
      <c r="O4724" t="s">
        <v>20258</v>
      </c>
      <c r="P4724">
        <v>6</v>
      </c>
      <c r="R4724" t="s">
        <v>20259</v>
      </c>
      <c r="S4724">
        <v>2</v>
      </c>
      <c r="T4724" t="s">
        <v>20260</v>
      </c>
      <c r="U4724" t="s">
        <v>20261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16055</v>
      </c>
      <c r="C4725">
        <v>50</v>
      </c>
      <c r="D4725">
        <v>122</v>
      </c>
      <c r="E4725">
        <v>589</v>
      </c>
      <c r="F4725">
        <v>150</v>
      </c>
      <c r="G4725" t="s">
        <v>20262</v>
      </c>
      <c r="H4725">
        <v>848</v>
      </c>
      <c r="I4725">
        <v>33451479</v>
      </c>
      <c r="J4725" t="s">
        <v>151</v>
      </c>
      <c r="K4725" t="s">
        <v>20263</v>
      </c>
      <c r="L4725" t="s">
        <v>20264</v>
      </c>
      <c r="M4725">
        <v>17068</v>
      </c>
      <c r="N4725">
        <v>1164</v>
      </c>
      <c r="O4725" t="s">
        <v>20265</v>
      </c>
      <c r="P4725">
        <v>0</v>
      </c>
      <c r="Q4725" t="s">
        <v>20266</v>
      </c>
      <c r="R4725" t="s">
        <v>20267</v>
      </c>
      <c r="S4725">
        <v>215</v>
      </c>
      <c r="T4725" t="s">
        <v>37</v>
      </c>
      <c r="U4725" t="s">
        <v>38</v>
      </c>
      <c r="V4725" t="s">
        <v>84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20268</v>
      </c>
      <c r="C4726">
        <v>19</v>
      </c>
      <c r="D4726">
        <v>115</v>
      </c>
      <c r="E4726">
        <v>95</v>
      </c>
      <c r="F4726">
        <v>0</v>
      </c>
      <c r="G4726" t="s">
        <v>20269</v>
      </c>
      <c r="H4726">
        <v>0</v>
      </c>
      <c r="J4726" t="s">
        <v>20270</v>
      </c>
      <c r="K4726" t="s">
        <v>20271</v>
      </c>
      <c r="L4726" t="s">
        <v>20272</v>
      </c>
      <c r="M4726">
        <v>113</v>
      </c>
      <c r="N4726">
        <v>0</v>
      </c>
      <c r="O4726" t="s">
        <v>20273</v>
      </c>
      <c r="P4726">
        <v>1</v>
      </c>
      <c r="Q4726" t="s">
        <v>20274</v>
      </c>
      <c r="R4726" t="s">
        <v>20275</v>
      </c>
      <c r="S4726">
        <v>3</v>
      </c>
      <c r="T4726" t="s">
        <v>3397</v>
      </c>
      <c r="U4726" t="s">
        <v>3398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20276</v>
      </c>
      <c r="C4727">
        <v>5</v>
      </c>
      <c r="D4727">
        <v>86</v>
      </c>
      <c r="E4727">
        <v>24</v>
      </c>
      <c r="F4727">
        <v>142</v>
      </c>
      <c r="G4727" t="s">
        <v>20277</v>
      </c>
      <c r="H4727">
        <v>407</v>
      </c>
      <c r="I4727">
        <v>39552600</v>
      </c>
      <c r="J4727" t="s">
        <v>20278</v>
      </c>
      <c r="K4727" t="s">
        <v>20279</v>
      </c>
      <c r="L4727" t="s">
        <v>20280</v>
      </c>
      <c r="M4727">
        <v>3411</v>
      </c>
      <c r="N4727">
        <v>1090</v>
      </c>
      <c r="O4727" t="s">
        <v>20281</v>
      </c>
      <c r="P4727">
        <v>0</v>
      </c>
      <c r="Q4727" t="s">
        <v>20282</v>
      </c>
      <c r="R4727" t="s">
        <v>20283</v>
      </c>
      <c r="S4727">
        <v>36</v>
      </c>
      <c r="T4727" t="s">
        <v>37</v>
      </c>
      <c r="U4727" t="s">
        <v>38</v>
      </c>
      <c r="V4727" t="s">
        <v>188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17955</v>
      </c>
      <c r="C4728">
        <v>235</v>
      </c>
      <c r="D4728">
        <v>79</v>
      </c>
      <c r="E4728">
        <v>9</v>
      </c>
      <c r="F4728">
        <v>7</v>
      </c>
      <c r="G4728" t="s">
        <v>20284</v>
      </c>
      <c r="H4728">
        <v>48</v>
      </c>
      <c r="I4728">
        <v>30500882</v>
      </c>
      <c r="J4728" t="s">
        <v>20285</v>
      </c>
      <c r="K4728" t="s">
        <v>20286</v>
      </c>
      <c r="L4728" t="s">
        <v>20287</v>
      </c>
      <c r="M4728">
        <v>42256</v>
      </c>
      <c r="N4728">
        <v>67</v>
      </c>
      <c r="O4728" t="s">
        <v>20288</v>
      </c>
      <c r="P4728">
        <v>1</v>
      </c>
      <c r="Q4728" t="s">
        <v>20289</v>
      </c>
      <c r="R4728" t="s">
        <v>20290</v>
      </c>
      <c r="S4728">
        <v>916</v>
      </c>
      <c r="T4728" t="s">
        <v>37</v>
      </c>
      <c r="U4728" t="s">
        <v>38</v>
      </c>
      <c r="V4728" t="s">
        <v>350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1566</v>
      </c>
      <c r="C4729">
        <v>8</v>
      </c>
      <c r="D4729">
        <v>87</v>
      </c>
      <c r="E4729">
        <v>490</v>
      </c>
      <c r="F4729">
        <v>201</v>
      </c>
      <c r="G4729" t="s">
        <v>611</v>
      </c>
      <c r="H4729">
        <v>833</v>
      </c>
      <c r="J4729" t="s">
        <v>809</v>
      </c>
      <c r="K4729" t="s">
        <v>370</v>
      </c>
      <c r="L4729" t="s">
        <v>20291</v>
      </c>
      <c r="M4729">
        <v>1305</v>
      </c>
      <c r="N4729">
        <v>2295</v>
      </c>
      <c r="O4729" t="s">
        <v>20292</v>
      </c>
      <c r="P4729">
        <v>6</v>
      </c>
      <c r="R4729" t="s">
        <v>20293</v>
      </c>
      <c r="S4729">
        <v>3</v>
      </c>
      <c r="T4729" t="s">
        <v>37</v>
      </c>
      <c r="U4729" t="s">
        <v>38</v>
      </c>
      <c r="V4729" t="s">
        <v>350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20294</v>
      </c>
      <c r="C4730">
        <v>95</v>
      </c>
      <c r="D4730">
        <v>97</v>
      </c>
      <c r="E4730">
        <v>8</v>
      </c>
      <c r="F4730">
        <v>22</v>
      </c>
      <c r="G4730" t="s">
        <v>20295</v>
      </c>
      <c r="H4730">
        <v>423</v>
      </c>
      <c r="I4730">
        <v>17000000</v>
      </c>
      <c r="J4730" t="s">
        <v>8008</v>
      </c>
      <c r="K4730" t="s">
        <v>15627</v>
      </c>
      <c r="L4730" t="s">
        <v>20296</v>
      </c>
      <c r="M4730">
        <v>3274</v>
      </c>
      <c r="N4730">
        <v>516</v>
      </c>
      <c r="O4730" t="s">
        <v>20297</v>
      </c>
      <c r="P4730">
        <v>0</v>
      </c>
      <c r="Q4730" t="s">
        <v>20298</v>
      </c>
      <c r="R4730" t="s">
        <v>20299</v>
      </c>
      <c r="S4730">
        <v>84</v>
      </c>
      <c r="T4730" t="s">
        <v>37</v>
      </c>
      <c r="U4730" t="s">
        <v>38</v>
      </c>
      <c r="V4730" t="s">
        <v>84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20300</v>
      </c>
      <c r="C4731">
        <v>84</v>
      </c>
      <c r="D4731">
        <v>105</v>
      </c>
      <c r="E4731">
        <v>2</v>
      </c>
      <c r="F4731">
        <v>0</v>
      </c>
      <c r="G4731" t="s">
        <v>20301</v>
      </c>
      <c r="H4731">
        <v>0</v>
      </c>
      <c r="I4731">
        <v>8044906</v>
      </c>
      <c r="J4731" t="s">
        <v>20302</v>
      </c>
      <c r="K4731" t="s">
        <v>20303</v>
      </c>
      <c r="L4731" t="s">
        <v>20304</v>
      </c>
      <c r="M4731">
        <v>3156</v>
      </c>
      <c r="N4731">
        <v>0</v>
      </c>
      <c r="O4731" t="s">
        <v>20305</v>
      </c>
      <c r="P4731">
        <v>2</v>
      </c>
      <c r="Q4731" t="s">
        <v>20306</v>
      </c>
      <c r="R4731" t="s">
        <v>20307</v>
      </c>
      <c r="S4731">
        <v>65</v>
      </c>
      <c r="T4731" t="s">
        <v>37</v>
      </c>
      <c r="U4731" t="s">
        <v>38</v>
      </c>
      <c r="V4731" t="s">
        <v>84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270</v>
      </c>
      <c r="C4732">
        <v>154</v>
      </c>
      <c r="D4732">
        <v>89</v>
      </c>
      <c r="E4732">
        <v>310</v>
      </c>
      <c r="F4732">
        <v>587</v>
      </c>
      <c r="G4732" t="s">
        <v>370</v>
      </c>
      <c r="H4732">
        <v>22000</v>
      </c>
      <c r="I4732">
        <v>5739376</v>
      </c>
      <c r="J4732" t="s">
        <v>1188</v>
      </c>
      <c r="K4732" t="s">
        <v>112</v>
      </c>
      <c r="L4732" t="s">
        <v>20308</v>
      </c>
      <c r="M4732">
        <v>58260</v>
      </c>
      <c r="N4732">
        <v>24419</v>
      </c>
      <c r="O4732" t="s">
        <v>7076</v>
      </c>
      <c r="P4732">
        <v>0</v>
      </c>
      <c r="Q4732" t="s">
        <v>20309</v>
      </c>
      <c r="R4732" t="s">
        <v>20310</v>
      </c>
      <c r="S4732">
        <v>286</v>
      </c>
      <c r="T4732" t="s">
        <v>37</v>
      </c>
      <c r="U4732" t="s">
        <v>38</v>
      </c>
      <c r="V4732" t="s">
        <v>350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20311</v>
      </c>
      <c r="C4733">
        <v>20</v>
      </c>
      <c r="D4733">
        <v>120</v>
      </c>
      <c r="E4733">
        <v>3</v>
      </c>
      <c r="F4733">
        <v>234</v>
      </c>
      <c r="G4733" t="s">
        <v>13854</v>
      </c>
      <c r="H4733">
        <v>984</v>
      </c>
      <c r="I4733">
        <v>3773863</v>
      </c>
      <c r="J4733" t="s">
        <v>1473</v>
      </c>
      <c r="K4733" t="s">
        <v>15513</v>
      </c>
      <c r="L4733" t="s">
        <v>20312</v>
      </c>
      <c r="M4733">
        <v>4583</v>
      </c>
      <c r="N4733">
        <v>2563</v>
      </c>
      <c r="O4733" t="s">
        <v>19909</v>
      </c>
      <c r="P4733">
        <v>1</v>
      </c>
      <c r="Q4733" t="s">
        <v>20313</v>
      </c>
      <c r="R4733" t="s">
        <v>20314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20315</v>
      </c>
      <c r="C4734">
        <v>88</v>
      </c>
      <c r="D4734">
        <v>94</v>
      </c>
      <c r="E4734">
        <v>3</v>
      </c>
      <c r="F4734">
        <v>2</v>
      </c>
      <c r="G4734" t="s">
        <v>13424</v>
      </c>
      <c r="H4734">
        <v>196</v>
      </c>
      <c r="I4734">
        <v>3117666</v>
      </c>
      <c r="J4734" t="s">
        <v>65</v>
      </c>
      <c r="K4734" t="s">
        <v>20316</v>
      </c>
      <c r="L4734" t="s">
        <v>20317</v>
      </c>
      <c r="M4734">
        <v>3394</v>
      </c>
      <c r="N4734">
        <v>382</v>
      </c>
      <c r="O4734" t="s">
        <v>20318</v>
      </c>
      <c r="P4734">
        <v>0</v>
      </c>
      <c r="Q4734" t="s">
        <v>20319</v>
      </c>
      <c r="R4734" t="s">
        <v>20320</v>
      </c>
      <c r="S4734">
        <v>43</v>
      </c>
      <c r="T4734" t="s">
        <v>37</v>
      </c>
      <c r="U4734" t="s">
        <v>38</v>
      </c>
      <c r="V4734" t="s">
        <v>84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20321</v>
      </c>
      <c r="C4735">
        <v>70</v>
      </c>
      <c r="D4735">
        <v>108</v>
      </c>
      <c r="E4735">
        <v>6</v>
      </c>
      <c r="F4735">
        <v>43</v>
      </c>
      <c r="G4735" t="s">
        <v>20322</v>
      </c>
      <c r="H4735">
        <v>54</v>
      </c>
      <c r="I4735">
        <v>2047570</v>
      </c>
      <c r="J4735" t="s">
        <v>20323</v>
      </c>
      <c r="K4735" t="s">
        <v>20324</v>
      </c>
      <c r="L4735" t="s">
        <v>20325</v>
      </c>
      <c r="M4735">
        <v>6790</v>
      </c>
      <c r="N4735">
        <v>194</v>
      </c>
      <c r="O4735" t="s">
        <v>20326</v>
      </c>
      <c r="P4735">
        <v>3</v>
      </c>
      <c r="Q4735" t="s">
        <v>20327</v>
      </c>
      <c r="R4735" t="s">
        <v>20328</v>
      </c>
      <c r="S4735">
        <v>80</v>
      </c>
      <c r="T4735" t="s">
        <v>37</v>
      </c>
      <c r="U4735" t="s">
        <v>38</v>
      </c>
      <c r="V4735" t="s">
        <v>350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20329</v>
      </c>
      <c r="C4736">
        <v>5</v>
      </c>
      <c r="D4736">
        <v>102</v>
      </c>
      <c r="E4736">
        <v>0</v>
      </c>
      <c r="F4736">
        <v>15</v>
      </c>
      <c r="G4736" t="s">
        <v>20330</v>
      </c>
      <c r="H4736">
        <v>69</v>
      </c>
      <c r="I4736">
        <v>1250798</v>
      </c>
      <c r="J4736" t="s">
        <v>715</v>
      </c>
      <c r="K4736" t="s">
        <v>18090</v>
      </c>
      <c r="L4736" t="s">
        <v>20331</v>
      </c>
      <c r="M4736">
        <v>1099</v>
      </c>
      <c r="N4736">
        <v>161</v>
      </c>
      <c r="O4736" t="s">
        <v>20332</v>
      </c>
      <c r="P4736">
        <v>0</v>
      </c>
      <c r="Q4736" t="s">
        <v>20333</v>
      </c>
      <c r="R4736" t="s">
        <v>20334</v>
      </c>
      <c r="S4736">
        <v>53</v>
      </c>
      <c r="T4736" t="s">
        <v>37</v>
      </c>
      <c r="U4736" t="s">
        <v>38</v>
      </c>
      <c r="V4736" t="s">
        <v>84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20335</v>
      </c>
      <c r="C4737">
        <v>105</v>
      </c>
      <c r="D4737">
        <v>83</v>
      </c>
      <c r="E4737">
        <v>6</v>
      </c>
      <c r="F4737">
        <v>0</v>
      </c>
      <c r="G4737" t="s">
        <v>20336</v>
      </c>
      <c r="H4737">
        <v>30</v>
      </c>
      <c r="I4737">
        <v>1127331</v>
      </c>
      <c r="J4737" t="s">
        <v>1473</v>
      </c>
      <c r="K4737" t="s">
        <v>20337</v>
      </c>
      <c r="L4737" t="s">
        <v>20338</v>
      </c>
      <c r="M4737">
        <v>7559</v>
      </c>
      <c r="N4737">
        <v>30</v>
      </c>
      <c r="O4737" t="s">
        <v>20339</v>
      </c>
      <c r="P4737">
        <v>1</v>
      </c>
      <c r="Q4737" t="s">
        <v>20340</v>
      </c>
      <c r="R4737" t="s">
        <v>20341</v>
      </c>
      <c r="S4737">
        <v>77</v>
      </c>
      <c r="T4737" t="s">
        <v>8903</v>
      </c>
      <c r="U4737" t="s">
        <v>20342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20343</v>
      </c>
      <c r="C4738">
        <v>29</v>
      </c>
      <c r="D4738">
        <v>93</v>
      </c>
      <c r="E4738">
        <v>0</v>
      </c>
      <c r="F4738">
        <v>59</v>
      </c>
      <c r="G4738" t="s">
        <v>20344</v>
      </c>
      <c r="H4738">
        <v>399</v>
      </c>
      <c r="I4738">
        <v>906666</v>
      </c>
      <c r="J4738" t="s">
        <v>65</v>
      </c>
      <c r="K4738" t="s">
        <v>10056</v>
      </c>
      <c r="L4738" t="s">
        <v>20345</v>
      </c>
      <c r="M4738">
        <v>154</v>
      </c>
      <c r="N4738">
        <v>660</v>
      </c>
      <c r="O4738" t="s">
        <v>20346</v>
      </c>
      <c r="P4738">
        <v>1</v>
      </c>
      <c r="Q4738" t="s">
        <v>20347</v>
      </c>
      <c r="R4738" t="s">
        <v>20348</v>
      </c>
      <c r="S4738">
        <v>5</v>
      </c>
      <c r="T4738" t="s">
        <v>37</v>
      </c>
      <c r="U4738" t="s">
        <v>38</v>
      </c>
      <c r="V4738" t="s">
        <v>3399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20349</v>
      </c>
      <c r="C4739">
        <v>46</v>
      </c>
      <c r="D4739">
        <v>86</v>
      </c>
      <c r="E4739">
        <v>7</v>
      </c>
      <c r="F4739">
        <v>17</v>
      </c>
      <c r="G4739" t="s">
        <v>20350</v>
      </c>
      <c r="H4739">
        <v>328</v>
      </c>
      <c r="I4739">
        <v>1114943</v>
      </c>
      <c r="J4739" t="s">
        <v>3985</v>
      </c>
      <c r="K4739" t="s">
        <v>10682</v>
      </c>
      <c r="L4739" t="s">
        <v>20351</v>
      </c>
      <c r="M4739">
        <v>3562</v>
      </c>
      <c r="N4739">
        <v>407</v>
      </c>
      <c r="O4739" t="s">
        <v>20352</v>
      </c>
      <c r="P4739">
        <v>0</v>
      </c>
      <c r="Q4739" t="s">
        <v>20353</v>
      </c>
      <c r="R4739" t="s">
        <v>20354</v>
      </c>
      <c r="S4739">
        <v>74</v>
      </c>
      <c r="T4739" t="s">
        <v>37</v>
      </c>
      <c r="U4739" t="s">
        <v>38</v>
      </c>
      <c r="V4739" t="s">
        <v>350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20329</v>
      </c>
      <c r="C4740">
        <v>3</v>
      </c>
      <c r="D4740">
        <v>101</v>
      </c>
      <c r="E4740">
        <v>0</v>
      </c>
      <c r="F4740">
        <v>17</v>
      </c>
      <c r="G4740" t="s">
        <v>20355</v>
      </c>
      <c r="H4740">
        <v>69</v>
      </c>
      <c r="I4740">
        <v>1111615</v>
      </c>
      <c r="J4740" t="s">
        <v>11986</v>
      </c>
      <c r="K4740" t="s">
        <v>18090</v>
      </c>
      <c r="L4740" t="s">
        <v>20356</v>
      </c>
      <c r="M4740">
        <v>651</v>
      </c>
      <c r="N4740">
        <v>155</v>
      </c>
      <c r="O4740" t="s">
        <v>20357</v>
      </c>
      <c r="P4740">
        <v>0</v>
      </c>
      <c r="Q4740" t="s">
        <v>20358</v>
      </c>
      <c r="R4740" t="s">
        <v>20359</v>
      </c>
      <c r="S4740">
        <v>34</v>
      </c>
      <c r="T4740" t="s">
        <v>37</v>
      </c>
      <c r="U4740" t="s">
        <v>38</v>
      </c>
      <c r="V4740" t="s">
        <v>84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11563</v>
      </c>
      <c r="C4741">
        <v>54</v>
      </c>
      <c r="D4741">
        <v>111</v>
      </c>
      <c r="E4741">
        <v>35</v>
      </c>
      <c r="F4741">
        <v>482</v>
      </c>
      <c r="G4741" t="s">
        <v>20360</v>
      </c>
      <c r="H4741">
        <v>980</v>
      </c>
      <c r="I4741">
        <v>985341</v>
      </c>
      <c r="J4741" t="s">
        <v>1473</v>
      </c>
      <c r="K4741" t="s">
        <v>9647</v>
      </c>
      <c r="L4741" t="s">
        <v>20361</v>
      </c>
      <c r="M4741">
        <v>3479</v>
      </c>
      <c r="N4741">
        <v>3166</v>
      </c>
      <c r="O4741" t="s">
        <v>3377</v>
      </c>
      <c r="P4741">
        <v>0</v>
      </c>
      <c r="Q4741" t="s">
        <v>20362</v>
      </c>
      <c r="R4741" t="s">
        <v>20363</v>
      </c>
      <c r="S4741">
        <v>87</v>
      </c>
      <c r="T4741" t="s">
        <v>37</v>
      </c>
      <c r="U4741" t="s">
        <v>38</v>
      </c>
      <c r="V4741" t="s">
        <v>350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20364</v>
      </c>
      <c r="C4742">
        <v>126</v>
      </c>
      <c r="D4742">
        <v>90</v>
      </c>
      <c r="E4742">
        <v>9</v>
      </c>
      <c r="F4742">
        <v>595</v>
      </c>
      <c r="G4742" t="s">
        <v>7554</v>
      </c>
      <c r="H4742">
        <v>710</v>
      </c>
      <c r="I4742">
        <v>603943</v>
      </c>
      <c r="J4742" t="s">
        <v>937</v>
      </c>
      <c r="K4742" t="s">
        <v>1433</v>
      </c>
      <c r="L4742" t="s">
        <v>20365</v>
      </c>
      <c r="M4742">
        <v>26407</v>
      </c>
      <c r="N4742">
        <v>2655</v>
      </c>
      <c r="O4742" t="s">
        <v>979</v>
      </c>
      <c r="P4742">
        <v>0</v>
      </c>
      <c r="Q4742" t="s">
        <v>20366</v>
      </c>
      <c r="R4742" t="s">
        <v>20367</v>
      </c>
      <c r="S4742">
        <v>154</v>
      </c>
      <c r="T4742" t="s">
        <v>37</v>
      </c>
      <c r="U4742" t="s">
        <v>38</v>
      </c>
      <c r="V4742" t="s">
        <v>350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424</v>
      </c>
      <c r="B4743" t="s">
        <v>15770</v>
      </c>
      <c r="C4743">
        <v>17</v>
      </c>
      <c r="D4743">
        <v>86</v>
      </c>
      <c r="E4743">
        <v>204</v>
      </c>
      <c r="F4743">
        <v>474</v>
      </c>
      <c r="G4743" t="s">
        <v>5918</v>
      </c>
      <c r="H4743">
        <v>659</v>
      </c>
      <c r="I4743">
        <v>334041</v>
      </c>
      <c r="J4743" t="s">
        <v>2610</v>
      </c>
      <c r="K4743" t="s">
        <v>15139</v>
      </c>
      <c r="L4743" t="s">
        <v>20368</v>
      </c>
      <c r="M4743">
        <v>1038</v>
      </c>
      <c r="N4743">
        <v>2322</v>
      </c>
      <c r="O4743" t="s">
        <v>9019</v>
      </c>
      <c r="P4743">
        <v>3</v>
      </c>
      <c r="Q4743" t="s">
        <v>20369</v>
      </c>
      <c r="R4743" t="s">
        <v>20370</v>
      </c>
      <c r="S4743">
        <v>21</v>
      </c>
      <c r="T4743" t="s">
        <v>37</v>
      </c>
      <c r="U4743" t="s">
        <v>38</v>
      </c>
      <c r="V4743" t="s">
        <v>350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20371</v>
      </c>
      <c r="C4744">
        <v>25</v>
      </c>
      <c r="D4744">
        <v>98</v>
      </c>
      <c r="E4744">
        <v>71</v>
      </c>
      <c r="F4744">
        <v>658</v>
      </c>
      <c r="G4744" t="s">
        <v>2869</v>
      </c>
      <c r="H4744">
        <v>22000</v>
      </c>
      <c r="I4744">
        <v>295468</v>
      </c>
      <c r="J4744" t="s">
        <v>816</v>
      </c>
      <c r="K4744" t="s">
        <v>112</v>
      </c>
      <c r="L4744" t="s">
        <v>20372</v>
      </c>
      <c r="M4744">
        <v>709</v>
      </c>
      <c r="N4744">
        <v>24382</v>
      </c>
      <c r="O4744" t="s">
        <v>1270</v>
      </c>
      <c r="P4744">
        <v>1</v>
      </c>
      <c r="Q4744" t="s">
        <v>20373</v>
      </c>
      <c r="R4744" t="s">
        <v>20374</v>
      </c>
      <c r="S4744">
        <v>34</v>
      </c>
      <c r="T4744" t="s">
        <v>37</v>
      </c>
      <c r="U4744" t="s">
        <v>38</v>
      </c>
      <c r="V4744" t="s">
        <v>350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20375</v>
      </c>
      <c r="C4745">
        <v>11</v>
      </c>
      <c r="D4745">
        <v>91</v>
      </c>
      <c r="E4745">
        <v>21</v>
      </c>
      <c r="F4745">
        <v>469</v>
      </c>
      <c r="G4745" t="s">
        <v>7382</v>
      </c>
      <c r="H4745">
        <v>597</v>
      </c>
      <c r="I4745">
        <v>243347</v>
      </c>
      <c r="J4745" t="s">
        <v>1018</v>
      </c>
      <c r="K4745" t="s">
        <v>15452</v>
      </c>
      <c r="L4745" t="s">
        <v>20376</v>
      </c>
      <c r="M4745">
        <v>553</v>
      </c>
      <c r="N4745">
        <v>2555</v>
      </c>
      <c r="O4745" t="s">
        <v>17128</v>
      </c>
      <c r="P4745">
        <v>3</v>
      </c>
      <c r="Q4745" t="s">
        <v>20377</v>
      </c>
      <c r="R4745" t="s">
        <v>20378</v>
      </c>
      <c r="S4745">
        <v>24</v>
      </c>
      <c r="T4745" t="s">
        <v>37</v>
      </c>
      <c r="U4745" t="s">
        <v>38</v>
      </c>
      <c r="V4745" t="s">
        <v>350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186</v>
      </c>
      <c r="C4746">
        <v>81</v>
      </c>
      <c r="D4746">
        <v>91</v>
      </c>
      <c r="E4746">
        <v>12000</v>
      </c>
      <c r="F4746">
        <v>213</v>
      </c>
      <c r="G4746" t="s">
        <v>2531</v>
      </c>
      <c r="H4746">
        <v>778</v>
      </c>
      <c r="I4746">
        <v>154077</v>
      </c>
      <c r="J4746" t="s">
        <v>1188</v>
      </c>
      <c r="K4746" t="s">
        <v>2153</v>
      </c>
      <c r="L4746" t="s">
        <v>20379</v>
      </c>
      <c r="M4746">
        <v>6884</v>
      </c>
      <c r="N4746">
        <v>1440</v>
      </c>
      <c r="O4746" t="s">
        <v>357</v>
      </c>
      <c r="P4746">
        <v>0</v>
      </c>
      <c r="Q4746" t="s">
        <v>20380</v>
      </c>
      <c r="R4746" t="s">
        <v>20381</v>
      </c>
      <c r="S4746">
        <v>53</v>
      </c>
      <c r="T4746" t="s">
        <v>37</v>
      </c>
      <c r="U4746" t="s">
        <v>38</v>
      </c>
      <c r="V4746" t="s">
        <v>350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20382</v>
      </c>
      <c r="C4747">
        <v>155</v>
      </c>
      <c r="D4747">
        <v>90</v>
      </c>
      <c r="E4747">
        <v>217</v>
      </c>
      <c r="F4747">
        <v>243</v>
      </c>
      <c r="G4747" t="s">
        <v>1151</v>
      </c>
      <c r="H4747">
        <v>10000</v>
      </c>
      <c r="I4747">
        <v>342936</v>
      </c>
      <c r="J4747" t="s">
        <v>715</v>
      </c>
      <c r="K4747" t="s">
        <v>202</v>
      </c>
      <c r="L4747" t="s">
        <v>20383</v>
      </c>
      <c r="M4747">
        <v>45928</v>
      </c>
      <c r="N4747">
        <v>20480</v>
      </c>
      <c r="O4747" t="s">
        <v>19594</v>
      </c>
      <c r="P4747">
        <v>5</v>
      </c>
      <c r="Q4747" t="s">
        <v>20384</v>
      </c>
      <c r="R4747" t="s">
        <v>20385</v>
      </c>
      <c r="S4747">
        <v>106</v>
      </c>
      <c r="T4747" t="s">
        <v>37</v>
      </c>
      <c r="U4747" t="s">
        <v>38</v>
      </c>
      <c r="V4747" t="s">
        <v>350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20386</v>
      </c>
      <c r="C4748">
        <v>39</v>
      </c>
      <c r="D4748">
        <v>88</v>
      </c>
      <c r="E4748">
        <v>0</v>
      </c>
      <c r="F4748">
        <v>49</v>
      </c>
      <c r="G4748" t="s">
        <v>20387</v>
      </c>
      <c r="H4748">
        <v>342</v>
      </c>
      <c r="I4748">
        <v>151389</v>
      </c>
      <c r="J4748" t="s">
        <v>65</v>
      </c>
      <c r="K4748" t="s">
        <v>931</v>
      </c>
      <c r="L4748" t="s">
        <v>20388</v>
      </c>
      <c r="M4748">
        <v>774</v>
      </c>
      <c r="N4748">
        <v>483</v>
      </c>
      <c r="O4748" t="s">
        <v>20389</v>
      </c>
      <c r="P4748">
        <v>0</v>
      </c>
      <c r="Q4748" t="s">
        <v>20390</v>
      </c>
      <c r="R4748" t="s">
        <v>20391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424</v>
      </c>
      <c r="B4749" t="s">
        <v>12248</v>
      </c>
      <c r="C4749">
        <v>153</v>
      </c>
      <c r="D4749">
        <v>202</v>
      </c>
      <c r="E4749">
        <v>0</v>
      </c>
      <c r="F4749">
        <v>4</v>
      </c>
      <c r="G4749" t="s">
        <v>20392</v>
      </c>
      <c r="H4749">
        <v>304</v>
      </c>
      <c r="I4749">
        <v>269061</v>
      </c>
      <c r="J4749" t="s">
        <v>549</v>
      </c>
      <c r="K4749" t="s">
        <v>20393</v>
      </c>
      <c r="L4749" t="s">
        <v>20394</v>
      </c>
      <c r="M4749">
        <v>229012</v>
      </c>
      <c r="N4749">
        <v>338</v>
      </c>
      <c r="O4749" t="s">
        <v>20395</v>
      </c>
      <c r="P4749">
        <v>6</v>
      </c>
      <c r="Q4749" t="s">
        <v>20396</v>
      </c>
      <c r="R4749" t="s">
        <v>20397</v>
      </c>
      <c r="S4749">
        <v>596</v>
      </c>
      <c r="T4749" t="s">
        <v>388</v>
      </c>
      <c r="U4749" t="s">
        <v>389</v>
      </c>
      <c r="V4749" t="s">
        <v>3399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20398</v>
      </c>
      <c r="C4750">
        <v>26</v>
      </c>
      <c r="D4750">
        <v>89</v>
      </c>
      <c r="E4750">
        <v>6</v>
      </c>
      <c r="F4750">
        <v>8</v>
      </c>
      <c r="G4750" t="s">
        <v>20399</v>
      </c>
      <c r="H4750">
        <v>14</v>
      </c>
      <c r="I4750">
        <v>133778</v>
      </c>
      <c r="J4750" t="s">
        <v>14314</v>
      </c>
      <c r="K4750" t="s">
        <v>20400</v>
      </c>
      <c r="L4750" t="s">
        <v>20401</v>
      </c>
      <c r="M4750">
        <v>3086</v>
      </c>
      <c r="N4750">
        <v>44</v>
      </c>
      <c r="O4750" t="s">
        <v>20402</v>
      </c>
      <c r="P4750">
        <v>1</v>
      </c>
      <c r="Q4750" t="s">
        <v>20403</v>
      </c>
      <c r="R4750" t="s">
        <v>20404</v>
      </c>
      <c r="S4750">
        <v>9</v>
      </c>
      <c r="T4750" t="s">
        <v>37</v>
      </c>
      <c r="U4750" t="s">
        <v>38</v>
      </c>
      <c r="V4750" t="s">
        <v>2616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424</v>
      </c>
      <c r="B4751" t="s">
        <v>20405</v>
      </c>
      <c r="C4751">
        <v>10</v>
      </c>
      <c r="D4751">
        <v>97</v>
      </c>
      <c r="E4751">
        <v>32</v>
      </c>
      <c r="F4751">
        <v>329</v>
      </c>
      <c r="G4751" t="s">
        <v>20406</v>
      </c>
      <c r="H4751">
        <v>11000</v>
      </c>
      <c r="J4751" t="s">
        <v>4331</v>
      </c>
      <c r="K4751" t="s">
        <v>226</v>
      </c>
      <c r="L4751" t="s">
        <v>20407</v>
      </c>
      <c r="M4751">
        <v>3013</v>
      </c>
      <c r="N4751">
        <v>11839</v>
      </c>
      <c r="O4751" t="s">
        <v>20408</v>
      </c>
      <c r="P4751">
        <v>0</v>
      </c>
      <c r="Q4751" t="s">
        <v>20409</v>
      </c>
      <c r="R4751" t="s">
        <v>20410</v>
      </c>
      <c r="S4751">
        <v>24</v>
      </c>
      <c r="T4751" t="s">
        <v>37</v>
      </c>
      <c r="U4751" t="s">
        <v>6532</v>
      </c>
      <c r="V4751" t="s">
        <v>350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259</v>
      </c>
      <c r="C4752">
        <v>35</v>
      </c>
      <c r="D4752">
        <v>84</v>
      </c>
      <c r="E4752">
        <v>681</v>
      </c>
      <c r="F4752">
        <v>143</v>
      </c>
      <c r="G4752" t="s">
        <v>20411</v>
      </c>
      <c r="H4752">
        <v>239</v>
      </c>
      <c r="I4752">
        <v>52850</v>
      </c>
      <c r="J4752" t="s">
        <v>809</v>
      </c>
      <c r="K4752" t="s">
        <v>1860</v>
      </c>
      <c r="L4752" t="s">
        <v>20412</v>
      </c>
      <c r="M4752">
        <v>1656</v>
      </c>
      <c r="N4752">
        <v>734</v>
      </c>
      <c r="O4752" t="s">
        <v>20413</v>
      </c>
      <c r="P4752">
        <v>0</v>
      </c>
      <c r="Q4752" t="s">
        <v>20414</v>
      </c>
      <c r="R4752" t="s">
        <v>20415</v>
      </c>
      <c r="S4752">
        <v>12</v>
      </c>
      <c r="T4752" t="s">
        <v>37</v>
      </c>
      <c r="U4752" t="s">
        <v>38</v>
      </c>
      <c r="V4752" t="s">
        <v>2616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20416</v>
      </c>
      <c r="C4753">
        <v>230</v>
      </c>
      <c r="D4753">
        <v>82</v>
      </c>
      <c r="E4753">
        <v>248</v>
      </c>
      <c r="F4753">
        <v>196</v>
      </c>
      <c r="G4753" t="s">
        <v>7749</v>
      </c>
      <c r="H4753">
        <v>353</v>
      </c>
      <c r="I4753">
        <v>98017</v>
      </c>
      <c r="J4753" t="s">
        <v>482</v>
      </c>
      <c r="K4753" t="s">
        <v>2422</v>
      </c>
      <c r="L4753" t="s">
        <v>20417</v>
      </c>
      <c r="M4753">
        <v>26185</v>
      </c>
      <c r="N4753">
        <v>1498</v>
      </c>
      <c r="O4753" t="s">
        <v>20418</v>
      </c>
      <c r="P4753">
        <v>0</v>
      </c>
      <c r="Q4753" t="s">
        <v>20419</v>
      </c>
      <c r="R4753" t="s">
        <v>20420</v>
      </c>
      <c r="S4753">
        <v>170</v>
      </c>
      <c r="T4753" t="s">
        <v>37</v>
      </c>
      <c r="U4753" t="s">
        <v>727</v>
      </c>
      <c r="V4753" t="s">
        <v>350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610</v>
      </c>
      <c r="C4754">
        <v>165</v>
      </c>
      <c r="D4754">
        <v>94</v>
      </c>
      <c r="E4754">
        <v>12</v>
      </c>
      <c r="F4754">
        <v>183</v>
      </c>
      <c r="G4754" t="s">
        <v>611</v>
      </c>
      <c r="H4754">
        <v>17000</v>
      </c>
      <c r="I4754">
        <v>177343675</v>
      </c>
      <c r="J4754" t="s">
        <v>612</v>
      </c>
      <c r="K4754" t="s">
        <v>613</v>
      </c>
      <c r="L4754" t="s">
        <v>614</v>
      </c>
      <c r="M4754">
        <v>70136</v>
      </c>
      <c r="N4754">
        <v>17883</v>
      </c>
      <c r="O4754" t="s">
        <v>615</v>
      </c>
      <c r="P4754">
        <v>0</v>
      </c>
      <c r="Q4754" t="s">
        <v>616</v>
      </c>
      <c r="R4754" t="s">
        <v>617</v>
      </c>
      <c r="S4754">
        <v>214</v>
      </c>
      <c r="T4754" t="s">
        <v>37</v>
      </c>
      <c r="U4754" t="s">
        <v>38</v>
      </c>
      <c r="V4754" t="s">
        <v>84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19885</v>
      </c>
      <c r="C4755">
        <v>9</v>
      </c>
      <c r="D4755">
        <v>100</v>
      </c>
      <c r="E4755">
        <v>6</v>
      </c>
      <c r="F4755">
        <v>325</v>
      </c>
      <c r="G4755" t="s">
        <v>20421</v>
      </c>
      <c r="H4755">
        <v>396</v>
      </c>
      <c r="I4755">
        <v>31937</v>
      </c>
      <c r="J4755" t="s">
        <v>816</v>
      </c>
      <c r="K4755" t="s">
        <v>20422</v>
      </c>
      <c r="L4755" t="s">
        <v>20423</v>
      </c>
      <c r="M4755">
        <v>1358</v>
      </c>
      <c r="N4755">
        <v>2310</v>
      </c>
      <c r="O4755" t="s">
        <v>20424</v>
      </c>
      <c r="P4755">
        <v>3</v>
      </c>
      <c r="Q4755" t="s">
        <v>20425</v>
      </c>
      <c r="R4755" t="s">
        <v>20426</v>
      </c>
      <c r="S4755">
        <v>10</v>
      </c>
      <c r="T4755" t="s">
        <v>37</v>
      </c>
      <c r="U4755" t="s">
        <v>38</v>
      </c>
      <c r="V4755" t="s">
        <v>350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20427</v>
      </c>
      <c r="C4756">
        <v>17</v>
      </c>
      <c r="D4756">
        <v>112</v>
      </c>
      <c r="E4756">
        <v>12</v>
      </c>
      <c r="F4756">
        <v>699</v>
      </c>
      <c r="G4756" t="s">
        <v>3790</v>
      </c>
      <c r="H4756">
        <v>33000</v>
      </c>
      <c r="I4756">
        <v>13134</v>
      </c>
      <c r="J4756" t="s">
        <v>1607</v>
      </c>
      <c r="K4756" t="s">
        <v>1999</v>
      </c>
      <c r="L4756" t="s">
        <v>20428</v>
      </c>
      <c r="M4756">
        <v>2004</v>
      </c>
      <c r="N4756">
        <v>35294</v>
      </c>
      <c r="O4756" t="s">
        <v>20429</v>
      </c>
      <c r="P4756">
        <v>2</v>
      </c>
      <c r="Q4756" t="s">
        <v>20430</v>
      </c>
      <c r="R4756" t="s">
        <v>20431</v>
      </c>
      <c r="S4756">
        <v>32</v>
      </c>
      <c r="T4756" t="s">
        <v>37</v>
      </c>
      <c r="U4756" t="s">
        <v>38</v>
      </c>
      <c r="V4756" t="s">
        <v>350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20432</v>
      </c>
      <c r="C4757">
        <v>344</v>
      </c>
      <c r="D4757">
        <v>94</v>
      </c>
      <c r="E4757">
        <v>380</v>
      </c>
      <c r="F4757">
        <v>113</v>
      </c>
      <c r="G4757" t="s">
        <v>20064</v>
      </c>
      <c r="H4757">
        <v>660</v>
      </c>
      <c r="I4757">
        <v>237301</v>
      </c>
      <c r="J4757" t="s">
        <v>1233</v>
      </c>
      <c r="K4757" t="s">
        <v>2916</v>
      </c>
      <c r="L4757" t="s">
        <v>20433</v>
      </c>
      <c r="M4757">
        <v>75669</v>
      </c>
      <c r="N4757">
        <v>1118</v>
      </c>
      <c r="O4757" t="s">
        <v>20434</v>
      </c>
      <c r="P4757">
        <v>0</v>
      </c>
      <c r="Q4757" t="s">
        <v>20435</v>
      </c>
      <c r="R4757" t="s">
        <v>20436</v>
      </c>
      <c r="S4757">
        <v>451</v>
      </c>
      <c r="T4757" t="s">
        <v>37</v>
      </c>
      <c r="U4757" t="s">
        <v>56</v>
      </c>
      <c r="V4757" t="s">
        <v>350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20437</v>
      </c>
      <c r="C4758">
        <v>2</v>
      </c>
      <c r="D4758">
        <v>87</v>
      </c>
      <c r="E4758">
        <v>0</v>
      </c>
      <c r="F4758">
        <v>347</v>
      </c>
      <c r="G4758" t="s">
        <v>8947</v>
      </c>
      <c r="H4758">
        <v>584</v>
      </c>
      <c r="J4758" t="s">
        <v>1473</v>
      </c>
      <c r="K4758" t="s">
        <v>15973</v>
      </c>
      <c r="L4758" t="s">
        <v>20438</v>
      </c>
      <c r="M4758">
        <v>299</v>
      </c>
      <c r="N4758">
        <v>1924</v>
      </c>
      <c r="O4758" t="s">
        <v>5730</v>
      </c>
      <c r="P4758">
        <v>3</v>
      </c>
      <c r="Q4758" t="s">
        <v>5533</v>
      </c>
      <c r="R4758" t="s">
        <v>20439</v>
      </c>
      <c r="S4758">
        <v>11</v>
      </c>
      <c r="T4758" t="s">
        <v>37</v>
      </c>
      <c r="U4758" t="s">
        <v>38</v>
      </c>
      <c r="V4758" t="s">
        <v>84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20440</v>
      </c>
      <c r="C4759">
        <v>28</v>
      </c>
      <c r="D4759">
        <v>91</v>
      </c>
      <c r="E4759">
        <v>0</v>
      </c>
      <c r="F4759">
        <v>170</v>
      </c>
      <c r="G4759" t="s">
        <v>20441</v>
      </c>
      <c r="H4759">
        <v>472</v>
      </c>
      <c r="I4759">
        <v>12055</v>
      </c>
      <c r="J4759" t="s">
        <v>809</v>
      </c>
      <c r="K4759" t="s">
        <v>5374</v>
      </c>
      <c r="L4759" t="s">
        <v>20442</v>
      </c>
      <c r="M4759">
        <v>739</v>
      </c>
      <c r="N4759">
        <v>1047</v>
      </c>
      <c r="O4759" t="s">
        <v>20443</v>
      </c>
      <c r="P4759">
        <v>2</v>
      </c>
      <c r="Q4759" t="s">
        <v>20444</v>
      </c>
      <c r="R4759" t="s">
        <v>20445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20446</v>
      </c>
      <c r="C4760">
        <v>29</v>
      </c>
      <c r="D4760">
        <v>87</v>
      </c>
      <c r="E4760">
        <v>38</v>
      </c>
      <c r="F4760">
        <v>445</v>
      </c>
      <c r="G4760" t="s">
        <v>6039</v>
      </c>
      <c r="H4760">
        <v>552</v>
      </c>
      <c r="I4760">
        <v>1332</v>
      </c>
      <c r="J4760" t="s">
        <v>5365</v>
      </c>
      <c r="K4760" t="s">
        <v>11607</v>
      </c>
      <c r="L4760" t="s">
        <v>20447</v>
      </c>
      <c r="M4760">
        <v>2038</v>
      </c>
      <c r="N4760">
        <v>2251</v>
      </c>
      <c r="O4760" t="s">
        <v>20448</v>
      </c>
      <c r="P4760">
        <v>6</v>
      </c>
      <c r="Q4760" t="s">
        <v>20449</v>
      </c>
      <c r="R4760" t="s">
        <v>20450</v>
      </c>
      <c r="S4760">
        <v>20</v>
      </c>
      <c r="T4760" t="s">
        <v>37</v>
      </c>
      <c r="U4760" t="s">
        <v>38</v>
      </c>
      <c r="V4760" t="s">
        <v>2616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17565</v>
      </c>
      <c r="C4761">
        <v>11</v>
      </c>
      <c r="D4761">
        <v>98</v>
      </c>
      <c r="E4761">
        <v>0</v>
      </c>
      <c r="F4761">
        <v>0</v>
      </c>
      <c r="G4761" t="s">
        <v>17568</v>
      </c>
      <c r="H4761">
        <v>4</v>
      </c>
      <c r="J4761" t="s">
        <v>541</v>
      </c>
      <c r="K4761" t="s">
        <v>17566</v>
      </c>
      <c r="L4761" t="s">
        <v>20451</v>
      </c>
      <c r="M4761">
        <v>2097</v>
      </c>
      <c r="N4761">
        <v>8</v>
      </c>
      <c r="O4761" t="s">
        <v>20452</v>
      </c>
      <c r="P4761">
        <v>1</v>
      </c>
      <c r="Q4761" t="s">
        <v>20453</v>
      </c>
      <c r="R4761" t="s">
        <v>20454</v>
      </c>
      <c r="S4761">
        <v>9</v>
      </c>
      <c r="T4761" t="s">
        <v>940</v>
      </c>
      <c r="U4761" t="s">
        <v>486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20455</v>
      </c>
      <c r="C4762">
        <v>48</v>
      </c>
      <c r="D4762">
        <v>95</v>
      </c>
      <c r="E4762">
        <v>3</v>
      </c>
      <c r="F4762">
        <v>25</v>
      </c>
      <c r="G4762" t="s">
        <v>20456</v>
      </c>
      <c r="H4762">
        <v>30</v>
      </c>
      <c r="J4762" t="s">
        <v>19390</v>
      </c>
      <c r="K4762" t="s">
        <v>20457</v>
      </c>
      <c r="L4762" t="s">
        <v>20458</v>
      </c>
      <c r="M4762">
        <v>1006</v>
      </c>
      <c r="N4762">
        <v>119</v>
      </c>
      <c r="O4762" t="s">
        <v>20459</v>
      </c>
      <c r="P4762">
        <v>0</v>
      </c>
      <c r="Q4762" t="s">
        <v>20460</v>
      </c>
      <c r="R4762" t="s">
        <v>20461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101</v>
      </c>
      <c r="C4763">
        <v>24</v>
      </c>
      <c r="D4763">
        <v>87</v>
      </c>
      <c r="E4763">
        <v>395</v>
      </c>
      <c r="F4763">
        <v>637</v>
      </c>
      <c r="G4763" t="s">
        <v>1097</v>
      </c>
      <c r="H4763">
        <v>991</v>
      </c>
      <c r="J4763" t="s">
        <v>1473</v>
      </c>
      <c r="K4763" t="s">
        <v>1461</v>
      </c>
      <c r="L4763" t="s">
        <v>20462</v>
      </c>
      <c r="M4763">
        <v>601</v>
      </c>
      <c r="N4763">
        <v>3309</v>
      </c>
      <c r="O4763" t="s">
        <v>1395</v>
      </c>
      <c r="P4763">
        <v>0</v>
      </c>
      <c r="Q4763" t="s">
        <v>20463</v>
      </c>
      <c r="R4763" t="s">
        <v>20464</v>
      </c>
      <c r="S4763">
        <v>10</v>
      </c>
      <c r="T4763" t="s">
        <v>37</v>
      </c>
      <c r="U4763" t="s">
        <v>38</v>
      </c>
      <c r="V4763" t="s">
        <v>350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3135</v>
      </c>
      <c r="C4764">
        <v>166</v>
      </c>
      <c r="D4764">
        <v>102</v>
      </c>
      <c r="E4764">
        <v>487</v>
      </c>
      <c r="F4764">
        <v>118</v>
      </c>
      <c r="G4764" t="s">
        <v>466</v>
      </c>
      <c r="H4764">
        <v>991</v>
      </c>
      <c r="I4764">
        <v>316842</v>
      </c>
      <c r="J4764" t="s">
        <v>1861</v>
      </c>
      <c r="K4764" t="s">
        <v>232</v>
      </c>
      <c r="L4764" t="s">
        <v>20465</v>
      </c>
      <c r="M4764">
        <v>15756</v>
      </c>
      <c r="N4764">
        <v>2099</v>
      </c>
      <c r="O4764" t="s">
        <v>20466</v>
      </c>
      <c r="P4764">
        <v>0</v>
      </c>
      <c r="Q4764" t="s">
        <v>20467</v>
      </c>
      <c r="R4764" t="s">
        <v>20468</v>
      </c>
      <c r="S4764">
        <v>68</v>
      </c>
      <c r="T4764" t="s">
        <v>37</v>
      </c>
      <c r="U4764" t="s">
        <v>38</v>
      </c>
      <c r="V4764" t="s">
        <v>350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20469</v>
      </c>
      <c r="D4765">
        <v>127</v>
      </c>
      <c r="E4765">
        <v>2</v>
      </c>
      <c r="F4765">
        <v>0</v>
      </c>
      <c r="G4765" t="s">
        <v>20470</v>
      </c>
      <c r="H4765">
        <v>2</v>
      </c>
      <c r="J4765" t="s">
        <v>8199</v>
      </c>
      <c r="K4765" t="s">
        <v>20469</v>
      </c>
      <c r="L4765" t="s">
        <v>20471</v>
      </c>
      <c r="M4765">
        <v>16</v>
      </c>
      <c r="N4765">
        <v>2</v>
      </c>
      <c r="O4765" t="s">
        <v>20472</v>
      </c>
      <c r="P4765">
        <v>0</v>
      </c>
      <c r="R4765" t="s">
        <v>20473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20218</v>
      </c>
      <c r="C4766">
        <v>9</v>
      </c>
      <c r="D4766">
        <v>96</v>
      </c>
      <c r="E4766">
        <v>3</v>
      </c>
      <c r="F4766">
        <v>205</v>
      </c>
      <c r="G4766" t="s">
        <v>20474</v>
      </c>
      <c r="H4766">
        <v>387</v>
      </c>
      <c r="J4766" t="s">
        <v>65</v>
      </c>
      <c r="K4766" t="s">
        <v>20475</v>
      </c>
      <c r="L4766" t="s">
        <v>20476</v>
      </c>
      <c r="M4766">
        <v>38</v>
      </c>
      <c r="N4766">
        <v>1235</v>
      </c>
      <c r="O4766" t="s">
        <v>20477</v>
      </c>
      <c r="P4766">
        <v>1</v>
      </c>
      <c r="R4766" t="s">
        <v>20478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14067</v>
      </c>
      <c r="C4767">
        <v>48</v>
      </c>
      <c r="D4767">
        <v>103</v>
      </c>
      <c r="E4767">
        <v>21</v>
      </c>
      <c r="F4767">
        <v>680</v>
      </c>
      <c r="G4767" t="s">
        <v>976</v>
      </c>
      <c r="H4767">
        <v>25000</v>
      </c>
      <c r="J4767" t="s">
        <v>151</v>
      </c>
      <c r="K4767" t="s">
        <v>1470</v>
      </c>
      <c r="L4767" t="s">
        <v>20479</v>
      </c>
      <c r="M4767">
        <v>26863</v>
      </c>
      <c r="N4767">
        <v>26999</v>
      </c>
      <c r="O4767" t="s">
        <v>1088</v>
      </c>
      <c r="P4767">
        <v>3</v>
      </c>
      <c r="Q4767" t="s">
        <v>20480</v>
      </c>
      <c r="R4767" t="s">
        <v>20481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20482</v>
      </c>
      <c r="C4768">
        <v>64</v>
      </c>
      <c r="D4768">
        <v>104</v>
      </c>
      <c r="E4768">
        <v>32</v>
      </c>
      <c r="F4768">
        <v>238</v>
      </c>
      <c r="G4768" t="s">
        <v>20483</v>
      </c>
      <c r="H4768">
        <v>685</v>
      </c>
      <c r="J4768" t="s">
        <v>5365</v>
      </c>
      <c r="K4768" t="s">
        <v>20484</v>
      </c>
      <c r="L4768" t="s">
        <v>20485</v>
      </c>
      <c r="M4768">
        <v>2012</v>
      </c>
      <c r="N4768">
        <v>2102</v>
      </c>
      <c r="O4768" t="s">
        <v>20486</v>
      </c>
      <c r="P4768">
        <v>2</v>
      </c>
      <c r="Q4768" t="s">
        <v>20487</v>
      </c>
      <c r="R4768" t="s">
        <v>20488</v>
      </c>
      <c r="S4768">
        <v>28</v>
      </c>
      <c r="T4768" t="s">
        <v>37</v>
      </c>
      <c r="U4768" t="s">
        <v>38</v>
      </c>
      <c r="V4768" t="s">
        <v>350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20489</v>
      </c>
      <c r="D4769">
        <v>90</v>
      </c>
      <c r="E4769">
        <v>0</v>
      </c>
      <c r="F4769">
        <v>569</v>
      </c>
      <c r="G4769" t="s">
        <v>2425</v>
      </c>
      <c r="H4769">
        <v>970</v>
      </c>
      <c r="J4769" t="s">
        <v>20490</v>
      </c>
      <c r="K4769" t="s">
        <v>14260</v>
      </c>
      <c r="L4769" t="s">
        <v>20491</v>
      </c>
      <c r="M4769">
        <v>22</v>
      </c>
      <c r="N4769">
        <v>3359</v>
      </c>
      <c r="O4769" t="s">
        <v>5942</v>
      </c>
      <c r="P4769">
        <v>0</v>
      </c>
      <c r="R4769" t="s">
        <v>20492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20493</v>
      </c>
      <c r="C4770">
        <v>1</v>
      </c>
      <c r="D4770">
        <v>122</v>
      </c>
      <c r="E4770">
        <v>406</v>
      </c>
      <c r="F4770">
        <v>152</v>
      </c>
      <c r="G4770" t="s">
        <v>19730</v>
      </c>
      <c r="H4770">
        <v>358</v>
      </c>
      <c r="J4770" t="s">
        <v>603</v>
      </c>
      <c r="K4770" t="s">
        <v>20494</v>
      </c>
      <c r="L4770" t="s">
        <v>20495</v>
      </c>
      <c r="M4770">
        <v>292</v>
      </c>
      <c r="N4770">
        <v>1038</v>
      </c>
      <c r="O4770" t="s">
        <v>20496</v>
      </c>
      <c r="P4770">
        <v>0</v>
      </c>
      <c r="Q4770" t="s">
        <v>20497</v>
      </c>
      <c r="R4770" t="s">
        <v>20498</v>
      </c>
      <c r="S4770">
        <v>16</v>
      </c>
      <c r="T4770" t="s">
        <v>37</v>
      </c>
      <c r="U4770" t="s">
        <v>38</v>
      </c>
      <c r="V4770" t="s">
        <v>350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11872</v>
      </c>
      <c r="C4771">
        <v>111</v>
      </c>
      <c r="D4771">
        <v>93</v>
      </c>
      <c r="E4771">
        <v>33</v>
      </c>
      <c r="F4771">
        <v>135</v>
      </c>
      <c r="G4771" t="s">
        <v>11873</v>
      </c>
      <c r="H4771">
        <v>1000</v>
      </c>
      <c r="I4771">
        <v>37188667</v>
      </c>
      <c r="J4771" t="s">
        <v>1188</v>
      </c>
      <c r="K4771" t="s">
        <v>11874</v>
      </c>
      <c r="L4771" t="s">
        <v>11875</v>
      </c>
      <c r="M4771">
        <v>34219</v>
      </c>
      <c r="N4771">
        <v>1531</v>
      </c>
      <c r="O4771" t="s">
        <v>11876</v>
      </c>
      <c r="P4771">
        <v>1</v>
      </c>
      <c r="Q4771" t="s">
        <v>11877</v>
      </c>
      <c r="R4771" t="s">
        <v>11878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20499</v>
      </c>
      <c r="C4772">
        <v>26</v>
      </c>
      <c r="D4772">
        <v>90</v>
      </c>
      <c r="E4772">
        <v>0</v>
      </c>
      <c r="F4772">
        <v>120</v>
      </c>
      <c r="G4772" t="s">
        <v>9074</v>
      </c>
      <c r="H4772">
        <v>322</v>
      </c>
      <c r="J4772" t="s">
        <v>469</v>
      </c>
      <c r="K4772" t="s">
        <v>8662</v>
      </c>
      <c r="L4772" t="s">
        <v>20500</v>
      </c>
      <c r="M4772">
        <v>5025</v>
      </c>
      <c r="N4772">
        <v>630</v>
      </c>
      <c r="O4772" t="s">
        <v>20501</v>
      </c>
      <c r="P4772">
        <v>3</v>
      </c>
      <c r="Q4772" t="s">
        <v>20502</v>
      </c>
      <c r="R4772" t="s">
        <v>20503</v>
      </c>
      <c r="S4772">
        <v>45</v>
      </c>
      <c r="T4772" t="s">
        <v>37</v>
      </c>
      <c r="U4772" t="s">
        <v>38</v>
      </c>
      <c r="V4772" t="s">
        <v>350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20504</v>
      </c>
      <c r="C4773">
        <v>1</v>
      </c>
      <c r="D4773">
        <v>101</v>
      </c>
      <c r="E4773">
        <v>0</v>
      </c>
      <c r="F4773">
        <v>15</v>
      </c>
      <c r="G4773" t="s">
        <v>20505</v>
      </c>
      <c r="H4773">
        <v>159</v>
      </c>
      <c r="J4773" t="s">
        <v>937</v>
      </c>
      <c r="K4773" t="s">
        <v>18129</v>
      </c>
      <c r="L4773" t="s">
        <v>20506</v>
      </c>
      <c r="M4773">
        <v>197</v>
      </c>
      <c r="N4773">
        <v>206</v>
      </c>
      <c r="O4773" t="s">
        <v>20507</v>
      </c>
      <c r="P4773">
        <v>1</v>
      </c>
      <c r="R4773" t="s">
        <v>20508</v>
      </c>
      <c r="S4773">
        <v>1</v>
      </c>
      <c r="T4773" t="s">
        <v>1265</v>
      </c>
      <c r="U4773" t="s">
        <v>20509</v>
      </c>
      <c r="V4773" t="s">
        <v>350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20510</v>
      </c>
      <c r="C4774">
        <v>3</v>
      </c>
      <c r="D4774">
        <v>94</v>
      </c>
      <c r="E4774">
        <v>0</v>
      </c>
      <c r="F4774">
        <v>212</v>
      </c>
      <c r="G4774" t="s">
        <v>19750</v>
      </c>
      <c r="H4774">
        <v>918</v>
      </c>
      <c r="J4774" t="s">
        <v>20511</v>
      </c>
      <c r="K4774" t="s">
        <v>7651</v>
      </c>
      <c r="L4774" t="s">
        <v>20512</v>
      </c>
      <c r="M4774">
        <v>60</v>
      </c>
      <c r="N4774">
        <v>2091</v>
      </c>
      <c r="O4774" t="s">
        <v>20513</v>
      </c>
      <c r="P4774">
        <v>0</v>
      </c>
      <c r="Q4774" t="s">
        <v>20514</v>
      </c>
      <c r="R4774" t="s">
        <v>20515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12573</v>
      </c>
      <c r="C4775">
        <v>10</v>
      </c>
      <c r="D4775">
        <v>97</v>
      </c>
      <c r="E4775">
        <v>163</v>
      </c>
      <c r="F4775">
        <v>303</v>
      </c>
      <c r="G4775" t="s">
        <v>9612</v>
      </c>
      <c r="H4775">
        <v>636</v>
      </c>
      <c r="J4775" t="s">
        <v>20516</v>
      </c>
      <c r="K4775" t="s">
        <v>5445</v>
      </c>
      <c r="L4775" t="s">
        <v>20517</v>
      </c>
      <c r="M4775">
        <v>259</v>
      </c>
      <c r="N4775">
        <v>2438</v>
      </c>
      <c r="O4775" t="s">
        <v>20518</v>
      </c>
      <c r="P4775">
        <v>5</v>
      </c>
      <c r="Q4775" t="s">
        <v>20519</v>
      </c>
      <c r="R4775" t="s">
        <v>20520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20521</v>
      </c>
      <c r="C4776">
        <v>1</v>
      </c>
      <c r="D4776">
        <v>90</v>
      </c>
      <c r="E4776">
        <v>0</v>
      </c>
      <c r="F4776">
        <v>33</v>
      </c>
      <c r="G4776" t="s">
        <v>20522</v>
      </c>
      <c r="H4776">
        <v>84</v>
      </c>
      <c r="J4776" t="s">
        <v>20523</v>
      </c>
      <c r="K4776" t="s">
        <v>20524</v>
      </c>
      <c r="L4776" t="s">
        <v>20525</v>
      </c>
      <c r="M4776">
        <v>30</v>
      </c>
      <c r="N4776">
        <v>254</v>
      </c>
      <c r="O4776" t="s">
        <v>20526</v>
      </c>
      <c r="P4776">
        <v>0</v>
      </c>
      <c r="R4776" t="s">
        <v>20527</v>
      </c>
      <c r="S4776">
        <v>1</v>
      </c>
      <c r="T4776" t="s">
        <v>37</v>
      </c>
      <c r="U4776" t="s">
        <v>38</v>
      </c>
      <c r="V4776" t="s">
        <v>350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20528</v>
      </c>
      <c r="C4777">
        <v>1</v>
      </c>
      <c r="D4777">
        <v>108</v>
      </c>
      <c r="E4777">
        <v>431</v>
      </c>
      <c r="F4777">
        <v>317</v>
      </c>
      <c r="G4777" t="s">
        <v>20528</v>
      </c>
      <c r="H4777">
        <v>466</v>
      </c>
      <c r="J4777" t="s">
        <v>15875</v>
      </c>
      <c r="K4777" t="s">
        <v>20529</v>
      </c>
      <c r="L4777" t="s">
        <v>20530</v>
      </c>
      <c r="M4777">
        <v>62</v>
      </c>
      <c r="N4777">
        <v>1628</v>
      </c>
      <c r="O4777" t="s">
        <v>20531</v>
      </c>
      <c r="P4777">
        <v>2</v>
      </c>
      <c r="R4777" t="s">
        <v>20532</v>
      </c>
      <c r="S4777">
        <v>4</v>
      </c>
      <c r="T4777" t="s">
        <v>37</v>
      </c>
      <c r="U4777" t="s">
        <v>38</v>
      </c>
      <c r="V4777" t="s">
        <v>84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20533</v>
      </c>
      <c r="C4778">
        <v>10</v>
      </c>
      <c r="D4778">
        <v>82</v>
      </c>
      <c r="E4778">
        <v>0</v>
      </c>
      <c r="F4778">
        <v>0</v>
      </c>
      <c r="G4778" t="s">
        <v>20534</v>
      </c>
      <c r="H4778">
        <v>0</v>
      </c>
      <c r="I4778">
        <v>21199</v>
      </c>
      <c r="J4778" t="s">
        <v>20535</v>
      </c>
      <c r="K4778" t="s">
        <v>20536</v>
      </c>
      <c r="L4778" t="s">
        <v>20537</v>
      </c>
      <c r="M4778">
        <v>40</v>
      </c>
      <c r="N4778">
        <v>0</v>
      </c>
      <c r="O4778" t="s">
        <v>20538</v>
      </c>
      <c r="P4778">
        <v>1</v>
      </c>
      <c r="Q4778" t="s">
        <v>20539</v>
      </c>
      <c r="R4778" t="s">
        <v>20540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20541</v>
      </c>
      <c r="C4779">
        <v>1</v>
      </c>
      <c r="D4779">
        <v>84</v>
      </c>
      <c r="E4779">
        <v>0</v>
      </c>
      <c r="F4779">
        <v>53</v>
      </c>
      <c r="G4779" t="s">
        <v>20542</v>
      </c>
      <c r="H4779">
        <v>385</v>
      </c>
      <c r="J4779" t="s">
        <v>15875</v>
      </c>
      <c r="K4779" t="s">
        <v>20543</v>
      </c>
      <c r="L4779" t="s">
        <v>20544</v>
      </c>
      <c r="M4779">
        <v>15</v>
      </c>
      <c r="N4779">
        <v>683</v>
      </c>
      <c r="O4779" t="s">
        <v>20545</v>
      </c>
      <c r="P4779">
        <v>2</v>
      </c>
      <c r="R4779" t="s">
        <v>20546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71</v>
      </c>
      <c r="C4780">
        <v>525</v>
      </c>
      <c r="D4780">
        <v>130</v>
      </c>
      <c r="E4780">
        <v>0</v>
      </c>
      <c r="F4780">
        <v>11000</v>
      </c>
      <c r="G4780" t="s">
        <v>195</v>
      </c>
      <c r="H4780">
        <v>44000</v>
      </c>
      <c r="I4780">
        <v>234903076</v>
      </c>
      <c r="J4780" t="s">
        <v>140</v>
      </c>
      <c r="K4780" t="s">
        <v>196</v>
      </c>
      <c r="L4780" t="s">
        <v>197</v>
      </c>
      <c r="M4780">
        <v>175413</v>
      </c>
      <c r="N4780">
        <v>73441</v>
      </c>
      <c r="O4780" t="s">
        <v>72</v>
      </c>
      <c r="P4780">
        <v>4</v>
      </c>
      <c r="Q4780" t="s">
        <v>198</v>
      </c>
      <c r="R4780" t="s">
        <v>199</v>
      </c>
      <c r="S4780">
        <v>511</v>
      </c>
      <c r="T4780" t="s">
        <v>37</v>
      </c>
      <c r="U4780" t="s">
        <v>38</v>
      </c>
      <c r="V4780" t="s">
        <v>84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17907</v>
      </c>
      <c r="C4781">
        <v>96</v>
      </c>
      <c r="D4781">
        <v>91</v>
      </c>
      <c r="E4781">
        <v>6</v>
      </c>
      <c r="F4781">
        <v>10</v>
      </c>
      <c r="G4781" t="s">
        <v>20547</v>
      </c>
      <c r="H4781">
        <v>488</v>
      </c>
      <c r="J4781" t="s">
        <v>17909</v>
      </c>
      <c r="K4781" t="s">
        <v>1944</v>
      </c>
      <c r="L4781" t="s">
        <v>20548</v>
      </c>
      <c r="M4781">
        <v>19253</v>
      </c>
      <c r="N4781">
        <v>553</v>
      </c>
      <c r="O4781" t="s">
        <v>20549</v>
      </c>
      <c r="P4781">
        <v>0</v>
      </c>
      <c r="Q4781" t="s">
        <v>20550</v>
      </c>
      <c r="R4781" t="s">
        <v>20551</v>
      </c>
      <c r="S4781">
        <v>147</v>
      </c>
      <c r="T4781" t="s">
        <v>37</v>
      </c>
      <c r="U4781" t="s">
        <v>38</v>
      </c>
      <c r="V4781" t="s">
        <v>3399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13897</v>
      </c>
      <c r="C4782">
        <v>8</v>
      </c>
      <c r="D4782">
        <v>91</v>
      </c>
      <c r="E4782">
        <v>10</v>
      </c>
      <c r="F4782">
        <v>10</v>
      </c>
      <c r="G4782" t="s">
        <v>20552</v>
      </c>
      <c r="H4782">
        <v>353</v>
      </c>
      <c r="I4782">
        <v>2712293</v>
      </c>
      <c r="J4782" t="s">
        <v>937</v>
      </c>
      <c r="K4782" t="s">
        <v>14942</v>
      </c>
      <c r="L4782" t="s">
        <v>20553</v>
      </c>
      <c r="M4782">
        <v>475</v>
      </c>
      <c r="N4782">
        <v>380</v>
      </c>
      <c r="O4782" t="s">
        <v>13897</v>
      </c>
      <c r="P4782">
        <v>4</v>
      </c>
      <c r="Q4782" t="s">
        <v>20554</v>
      </c>
      <c r="R4782" t="s">
        <v>20555</v>
      </c>
      <c r="S4782">
        <v>11</v>
      </c>
      <c r="T4782" t="s">
        <v>37</v>
      </c>
      <c r="U4782" t="s">
        <v>38</v>
      </c>
      <c r="V4782" t="s">
        <v>350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602</v>
      </c>
      <c r="C4783">
        <v>92</v>
      </c>
      <c r="D4783">
        <v>107</v>
      </c>
      <c r="E4783">
        <v>521</v>
      </c>
      <c r="F4783">
        <v>80</v>
      </c>
      <c r="G4783" t="s">
        <v>20556</v>
      </c>
      <c r="H4783">
        <v>773</v>
      </c>
      <c r="I4783">
        <v>768045</v>
      </c>
      <c r="J4783" t="s">
        <v>948</v>
      </c>
      <c r="K4783" t="s">
        <v>127</v>
      </c>
      <c r="L4783" t="s">
        <v>20557</v>
      </c>
      <c r="M4783">
        <v>19732</v>
      </c>
      <c r="N4783">
        <v>976</v>
      </c>
      <c r="O4783" t="s">
        <v>20558</v>
      </c>
      <c r="P4783">
        <v>0</v>
      </c>
      <c r="Q4783" t="s">
        <v>20559</v>
      </c>
      <c r="R4783" t="s">
        <v>20560</v>
      </c>
      <c r="S4783">
        <v>120</v>
      </c>
      <c r="T4783" t="s">
        <v>37</v>
      </c>
      <c r="U4783" t="s">
        <v>56</v>
      </c>
      <c r="V4783" t="s">
        <v>350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20561</v>
      </c>
      <c r="C4784">
        <v>1</v>
      </c>
      <c r="D4784">
        <v>82</v>
      </c>
      <c r="E4784">
        <v>5</v>
      </c>
      <c r="F4784">
        <v>237</v>
      </c>
      <c r="G4784" t="s">
        <v>20562</v>
      </c>
      <c r="H4784">
        <v>472</v>
      </c>
      <c r="J4784" t="s">
        <v>675</v>
      </c>
      <c r="K4784" t="s">
        <v>20563</v>
      </c>
      <c r="L4784" t="s">
        <v>20564</v>
      </c>
      <c r="M4784">
        <v>53</v>
      </c>
      <c r="N4784">
        <v>1752</v>
      </c>
      <c r="O4784" t="s">
        <v>11445</v>
      </c>
      <c r="P4784">
        <v>6</v>
      </c>
      <c r="Q4784" t="s">
        <v>20565</v>
      </c>
      <c r="R4784" t="s">
        <v>20566</v>
      </c>
      <c r="S4784">
        <v>5</v>
      </c>
      <c r="T4784" t="s">
        <v>37</v>
      </c>
      <c r="U4784" t="s">
        <v>38</v>
      </c>
      <c r="V4784" t="s">
        <v>350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20567</v>
      </c>
      <c r="C4785">
        <v>365</v>
      </c>
      <c r="D4785">
        <v>84</v>
      </c>
      <c r="E4785">
        <v>3</v>
      </c>
      <c r="F4785">
        <v>446</v>
      </c>
      <c r="G4785" t="s">
        <v>2829</v>
      </c>
      <c r="H4785">
        <v>10000</v>
      </c>
      <c r="I4785">
        <v>379122</v>
      </c>
      <c r="J4785" t="s">
        <v>715</v>
      </c>
      <c r="K4785" t="s">
        <v>202</v>
      </c>
      <c r="L4785" t="s">
        <v>20568</v>
      </c>
      <c r="M4785">
        <v>10143</v>
      </c>
      <c r="N4785">
        <v>12496</v>
      </c>
      <c r="O4785" t="s">
        <v>9172</v>
      </c>
      <c r="P4785">
        <v>0</v>
      </c>
      <c r="Q4785" t="s">
        <v>20569</v>
      </c>
      <c r="R4785" t="s">
        <v>20570</v>
      </c>
      <c r="S4785">
        <v>54</v>
      </c>
      <c r="T4785" t="s">
        <v>37</v>
      </c>
      <c r="U4785" t="s">
        <v>56</v>
      </c>
      <c r="V4785" t="s">
        <v>350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20571</v>
      </c>
      <c r="C4786">
        <v>88</v>
      </c>
      <c r="D4786">
        <v>103</v>
      </c>
      <c r="E4786">
        <v>365</v>
      </c>
      <c r="F4786">
        <v>49</v>
      </c>
      <c r="G4786" t="s">
        <v>20571</v>
      </c>
      <c r="H4786">
        <v>907</v>
      </c>
      <c r="I4786">
        <v>23000</v>
      </c>
      <c r="J4786" t="s">
        <v>19233</v>
      </c>
      <c r="K4786" t="s">
        <v>20572</v>
      </c>
      <c r="L4786" t="s">
        <v>20573</v>
      </c>
      <c r="M4786">
        <v>5931</v>
      </c>
      <c r="N4786">
        <v>1411</v>
      </c>
      <c r="O4786" t="s">
        <v>20574</v>
      </c>
      <c r="P4786">
        <v>0</v>
      </c>
      <c r="Q4786" t="s">
        <v>20575</v>
      </c>
      <c r="R4786" t="s">
        <v>20576</v>
      </c>
      <c r="S4786">
        <v>58</v>
      </c>
      <c r="T4786" t="s">
        <v>37</v>
      </c>
      <c r="U4786" t="s">
        <v>38</v>
      </c>
      <c r="V4786" t="s">
        <v>3399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20577</v>
      </c>
      <c r="C4787">
        <v>3</v>
      </c>
      <c r="D4787">
        <v>86</v>
      </c>
      <c r="E4787">
        <v>0</v>
      </c>
      <c r="F4787">
        <v>304</v>
      </c>
      <c r="G4787" t="s">
        <v>20578</v>
      </c>
      <c r="H4787">
        <v>873</v>
      </c>
      <c r="J4787" t="s">
        <v>816</v>
      </c>
      <c r="K4787" t="s">
        <v>20579</v>
      </c>
      <c r="L4787" t="s">
        <v>20580</v>
      </c>
      <c r="M4787">
        <v>64</v>
      </c>
      <c r="N4787">
        <v>2830</v>
      </c>
      <c r="O4787" t="s">
        <v>20581</v>
      </c>
      <c r="P4787">
        <v>1</v>
      </c>
      <c r="Q4787" t="s">
        <v>20582</v>
      </c>
      <c r="R4787" t="s">
        <v>20583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424</v>
      </c>
      <c r="B4788" t="s">
        <v>20584</v>
      </c>
      <c r="C4788">
        <v>65</v>
      </c>
      <c r="D4788">
        <v>89</v>
      </c>
      <c r="E4788">
        <v>24</v>
      </c>
      <c r="F4788">
        <v>45</v>
      </c>
      <c r="G4788" t="s">
        <v>20585</v>
      </c>
      <c r="H4788">
        <v>610</v>
      </c>
      <c r="I4788">
        <v>2300000</v>
      </c>
      <c r="J4788" t="s">
        <v>9036</v>
      </c>
      <c r="K4788" t="s">
        <v>20166</v>
      </c>
      <c r="L4788" t="s">
        <v>20586</v>
      </c>
      <c r="M4788">
        <v>7921</v>
      </c>
      <c r="N4788">
        <v>995</v>
      </c>
      <c r="O4788" t="s">
        <v>20587</v>
      </c>
      <c r="P4788">
        <v>2</v>
      </c>
      <c r="Q4788" t="s">
        <v>20588</v>
      </c>
      <c r="R4788" t="s">
        <v>20589</v>
      </c>
      <c r="S4788">
        <v>97</v>
      </c>
      <c r="T4788" t="s">
        <v>37</v>
      </c>
      <c r="U4788" t="s">
        <v>38</v>
      </c>
      <c r="V4788" t="s">
        <v>3399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20590</v>
      </c>
      <c r="D4789">
        <v>52</v>
      </c>
      <c r="E4789">
        <v>0</v>
      </c>
      <c r="F4789">
        <v>0</v>
      </c>
      <c r="G4789" t="s">
        <v>20591</v>
      </c>
      <c r="H4789">
        <v>8</v>
      </c>
      <c r="J4789" t="s">
        <v>65</v>
      </c>
      <c r="K4789" t="s">
        <v>20592</v>
      </c>
      <c r="L4789" t="s">
        <v>20593</v>
      </c>
      <c r="M4789">
        <v>78</v>
      </c>
      <c r="N4789">
        <v>10</v>
      </c>
      <c r="O4789" t="s">
        <v>20594</v>
      </c>
      <c r="P4789">
        <v>0</v>
      </c>
      <c r="Q4789" t="s">
        <v>20595</v>
      </c>
      <c r="R4789" t="s">
        <v>20596</v>
      </c>
      <c r="S4789">
        <v>10</v>
      </c>
      <c r="T4789" t="s">
        <v>37</v>
      </c>
      <c r="U4789" t="s">
        <v>38</v>
      </c>
      <c r="V4789" t="s">
        <v>188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17256</v>
      </c>
      <c r="C4790">
        <v>71</v>
      </c>
      <c r="D4790">
        <v>98</v>
      </c>
      <c r="E4790">
        <v>89</v>
      </c>
      <c r="F4790">
        <v>3</v>
      </c>
      <c r="G4790" t="s">
        <v>20597</v>
      </c>
      <c r="H4790">
        <v>88</v>
      </c>
      <c r="I4790">
        <v>2938208</v>
      </c>
      <c r="J4790" t="s">
        <v>715</v>
      </c>
      <c r="K4790" t="s">
        <v>20598</v>
      </c>
      <c r="L4790" t="s">
        <v>20599</v>
      </c>
      <c r="M4790">
        <v>7143</v>
      </c>
      <c r="N4790">
        <v>173</v>
      </c>
      <c r="O4790" t="s">
        <v>20600</v>
      </c>
      <c r="P4790">
        <v>1</v>
      </c>
      <c r="Q4790" t="s">
        <v>20601</v>
      </c>
      <c r="R4790" t="s">
        <v>20602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20603</v>
      </c>
      <c r="C4791">
        <v>34</v>
      </c>
      <c r="D4791">
        <v>133</v>
      </c>
      <c r="E4791">
        <v>10</v>
      </c>
      <c r="F4791">
        <v>19</v>
      </c>
      <c r="G4791" t="s">
        <v>20604</v>
      </c>
      <c r="H4791">
        <v>690</v>
      </c>
      <c r="I4791">
        <v>9910</v>
      </c>
      <c r="J4791" t="s">
        <v>3574</v>
      </c>
      <c r="K4791" t="s">
        <v>537</v>
      </c>
      <c r="L4791" t="s">
        <v>20605</v>
      </c>
      <c r="M4791">
        <v>13543</v>
      </c>
      <c r="N4791">
        <v>774</v>
      </c>
      <c r="O4791" t="s">
        <v>20606</v>
      </c>
      <c r="P4791">
        <v>15</v>
      </c>
      <c r="Q4791" t="s">
        <v>20607</v>
      </c>
      <c r="R4791" t="s">
        <v>20608</v>
      </c>
      <c r="S4791">
        <v>94</v>
      </c>
      <c r="T4791" t="s">
        <v>10258</v>
      </c>
      <c r="U4791" t="s">
        <v>10259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20609</v>
      </c>
      <c r="C4792">
        <v>15</v>
      </c>
      <c r="D4792">
        <v>81</v>
      </c>
      <c r="E4792">
        <v>15</v>
      </c>
      <c r="F4792">
        <v>93</v>
      </c>
      <c r="G4792" t="s">
        <v>20610</v>
      </c>
      <c r="H4792">
        <v>847</v>
      </c>
      <c r="J4792" t="s">
        <v>3918</v>
      </c>
      <c r="K4792" t="s">
        <v>20611</v>
      </c>
      <c r="L4792" t="s">
        <v>20612</v>
      </c>
      <c r="M4792">
        <v>268</v>
      </c>
      <c r="N4792">
        <v>1151</v>
      </c>
      <c r="O4792" t="s">
        <v>20008</v>
      </c>
      <c r="P4792">
        <v>0</v>
      </c>
      <c r="Q4792" t="s">
        <v>20613</v>
      </c>
      <c r="R4792" t="s">
        <v>20614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5691</v>
      </c>
      <c r="C4793">
        <v>220</v>
      </c>
      <c r="D4793">
        <v>92</v>
      </c>
      <c r="E4793">
        <v>100</v>
      </c>
      <c r="F4793">
        <v>482</v>
      </c>
      <c r="G4793" t="s">
        <v>473</v>
      </c>
      <c r="H4793">
        <v>970</v>
      </c>
      <c r="I4793">
        <v>44540956</v>
      </c>
      <c r="J4793" t="s">
        <v>809</v>
      </c>
      <c r="K4793" t="s">
        <v>944</v>
      </c>
      <c r="L4793" t="s">
        <v>20615</v>
      </c>
      <c r="M4793">
        <v>161448</v>
      </c>
      <c r="N4793">
        <v>3950</v>
      </c>
      <c r="O4793" t="s">
        <v>3377</v>
      </c>
      <c r="P4793">
        <v>0</v>
      </c>
      <c r="Q4793" t="s">
        <v>20616</v>
      </c>
      <c r="R4793" t="s">
        <v>20617</v>
      </c>
      <c r="S4793">
        <v>1473</v>
      </c>
      <c r="T4793" t="s">
        <v>37</v>
      </c>
      <c r="U4793" t="s">
        <v>38</v>
      </c>
      <c r="V4793" t="s">
        <v>84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15709</v>
      </c>
      <c r="C4794">
        <v>279</v>
      </c>
      <c r="D4794">
        <v>90</v>
      </c>
      <c r="E4794">
        <v>57</v>
      </c>
      <c r="F4794">
        <v>92</v>
      </c>
      <c r="G4794" t="s">
        <v>20618</v>
      </c>
      <c r="H4794">
        <v>1000</v>
      </c>
      <c r="I4794">
        <v>258113</v>
      </c>
      <c r="J4794" t="s">
        <v>1018</v>
      </c>
      <c r="K4794" t="s">
        <v>1274</v>
      </c>
      <c r="L4794" t="s">
        <v>20619</v>
      </c>
      <c r="M4794">
        <v>42678</v>
      </c>
      <c r="N4794">
        <v>1528</v>
      </c>
      <c r="O4794" t="s">
        <v>20620</v>
      </c>
      <c r="P4794">
        <v>0</v>
      </c>
      <c r="Q4794" t="s">
        <v>20621</v>
      </c>
      <c r="R4794" t="s">
        <v>20622</v>
      </c>
      <c r="S4794">
        <v>135</v>
      </c>
      <c r="T4794" t="s">
        <v>37</v>
      </c>
      <c r="U4794" t="s">
        <v>38</v>
      </c>
      <c r="V4794" t="s">
        <v>350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15803</v>
      </c>
      <c r="C4795">
        <v>409</v>
      </c>
      <c r="D4795">
        <v>84</v>
      </c>
      <c r="E4795">
        <v>110</v>
      </c>
      <c r="F4795">
        <v>21</v>
      </c>
      <c r="G4795" t="s">
        <v>20623</v>
      </c>
      <c r="H4795">
        <v>189</v>
      </c>
      <c r="I4795">
        <v>107917283</v>
      </c>
      <c r="J4795" t="s">
        <v>4189</v>
      </c>
      <c r="K4795" t="s">
        <v>16968</v>
      </c>
      <c r="L4795" t="s">
        <v>20624</v>
      </c>
      <c r="M4795">
        <v>184824</v>
      </c>
      <c r="N4795">
        <v>330</v>
      </c>
      <c r="O4795" t="s">
        <v>20625</v>
      </c>
      <c r="P4795">
        <v>0</v>
      </c>
      <c r="Q4795" t="s">
        <v>20626</v>
      </c>
      <c r="R4795" t="s">
        <v>20627</v>
      </c>
      <c r="S4795">
        <v>1189</v>
      </c>
      <c r="T4795" t="s">
        <v>37</v>
      </c>
      <c r="U4795" t="s">
        <v>38</v>
      </c>
      <c r="V4795" t="s">
        <v>350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424</v>
      </c>
      <c r="B4796" t="s">
        <v>17551</v>
      </c>
      <c r="C4796">
        <v>86</v>
      </c>
      <c r="D4796">
        <v>91</v>
      </c>
      <c r="E4796">
        <v>147</v>
      </c>
      <c r="F4796">
        <v>5</v>
      </c>
      <c r="G4796" t="s">
        <v>20628</v>
      </c>
      <c r="H4796">
        <v>22</v>
      </c>
      <c r="I4796">
        <v>1293295</v>
      </c>
      <c r="J4796" t="s">
        <v>14314</v>
      </c>
      <c r="K4796" t="s">
        <v>20629</v>
      </c>
      <c r="L4796" t="s">
        <v>20630</v>
      </c>
      <c r="M4796">
        <v>10366</v>
      </c>
      <c r="N4796">
        <v>54</v>
      </c>
      <c r="O4796" t="s">
        <v>20631</v>
      </c>
      <c r="P4796">
        <v>0</v>
      </c>
      <c r="Q4796" t="s">
        <v>20632</v>
      </c>
      <c r="R4796" t="s">
        <v>20633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1271</v>
      </c>
      <c r="C4797">
        <v>131</v>
      </c>
      <c r="D4797">
        <v>91</v>
      </c>
      <c r="E4797">
        <v>0</v>
      </c>
      <c r="F4797">
        <v>332</v>
      </c>
      <c r="G4797" t="s">
        <v>1138</v>
      </c>
      <c r="H4797">
        <v>795</v>
      </c>
      <c r="I4797">
        <v>1229197</v>
      </c>
      <c r="J4797" t="s">
        <v>3205</v>
      </c>
      <c r="K4797" t="s">
        <v>412</v>
      </c>
      <c r="L4797" t="s">
        <v>20634</v>
      </c>
      <c r="M4797">
        <v>382240</v>
      </c>
      <c r="N4797">
        <v>2158</v>
      </c>
      <c r="O4797" t="s">
        <v>20635</v>
      </c>
      <c r="P4797">
        <v>0</v>
      </c>
      <c r="Q4797" t="s">
        <v>20636</v>
      </c>
      <c r="R4797" t="s">
        <v>20637</v>
      </c>
      <c r="S4797">
        <v>660</v>
      </c>
      <c r="T4797" t="s">
        <v>37</v>
      </c>
      <c r="U4797" t="s">
        <v>56</v>
      </c>
      <c r="V4797" t="s">
        <v>84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15469</v>
      </c>
      <c r="C4798">
        <v>69</v>
      </c>
      <c r="D4798">
        <v>90</v>
      </c>
      <c r="E4798">
        <v>25</v>
      </c>
      <c r="F4798">
        <v>138</v>
      </c>
      <c r="G4798" t="s">
        <v>13321</v>
      </c>
      <c r="H4798">
        <v>231</v>
      </c>
      <c r="I4798">
        <v>1689999</v>
      </c>
      <c r="J4798" t="s">
        <v>1473</v>
      </c>
      <c r="K4798" t="s">
        <v>20638</v>
      </c>
      <c r="L4798" t="s">
        <v>20639</v>
      </c>
      <c r="M4798">
        <v>3675</v>
      </c>
      <c r="N4798">
        <v>771</v>
      </c>
      <c r="O4798" t="s">
        <v>20640</v>
      </c>
      <c r="P4798">
        <v>1</v>
      </c>
      <c r="Q4798" t="s">
        <v>20641</v>
      </c>
      <c r="R4798" t="s">
        <v>20642</v>
      </c>
      <c r="S4798">
        <v>48</v>
      </c>
      <c r="T4798" t="s">
        <v>1265</v>
      </c>
      <c r="U4798" t="s">
        <v>38</v>
      </c>
      <c r="V4798" t="s">
        <v>350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20643</v>
      </c>
      <c r="C4799">
        <v>8</v>
      </c>
      <c r="D4799">
        <v>96</v>
      </c>
      <c r="E4799">
        <v>14</v>
      </c>
      <c r="F4799">
        <v>6</v>
      </c>
      <c r="G4799" t="s">
        <v>20643</v>
      </c>
      <c r="H4799">
        <v>361</v>
      </c>
      <c r="I4799">
        <v>11798</v>
      </c>
      <c r="J4799" t="s">
        <v>20644</v>
      </c>
      <c r="K4799" t="s">
        <v>20645</v>
      </c>
      <c r="L4799" t="s">
        <v>20646</v>
      </c>
      <c r="M4799">
        <v>179</v>
      </c>
      <c r="N4799">
        <v>387</v>
      </c>
      <c r="O4799" t="s">
        <v>20647</v>
      </c>
      <c r="P4799">
        <v>2</v>
      </c>
      <c r="Q4799" t="s">
        <v>20648</v>
      </c>
      <c r="R4799" t="s">
        <v>20649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3884</v>
      </c>
      <c r="H4800">
        <v>1000</v>
      </c>
      <c r="J4800" t="s">
        <v>20650</v>
      </c>
      <c r="K4800" t="s">
        <v>13255</v>
      </c>
      <c r="L4800" t="s">
        <v>20651</v>
      </c>
      <c r="M4800">
        <v>202115</v>
      </c>
      <c r="N4800">
        <v>4908</v>
      </c>
      <c r="O4800" t="s">
        <v>1058</v>
      </c>
      <c r="P4800">
        <v>4</v>
      </c>
      <c r="Q4800" t="s">
        <v>20652</v>
      </c>
      <c r="R4800" t="s">
        <v>20653</v>
      </c>
      <c r="S4800">
        <v>379</v>
      </c>
      <c r="T4800" t="s">
        <v>37</v>
      </c>
      <c r="U4800" t="s">
        <v>38</v>
      </c>
      <c r="V4800" t="s">
        <v>589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20654</v>
      </c>
      <c r="C4801">
        <v>72</v>
      </c>
      <c r="D4801">
        <v>88</v>
      </c>
      <c r="E4801">
        <v>20</v>
      </c>
      <c r="F4801">
        <v>0</v>
      </c>
      <c r="G4801" t="s">
        <v>20654</v>
      </c>
      <c r="H4801">
        <v>58</v>
      </c>
      <c r="I4801">
        <v>592014</v>
      </c>
      <c r="J4801" t="s">
        <v>20655</v>
      </c>
      <c r="K4801" t="s">
        <v>20656</v>
      </c>
      <c r="L4801" t="s">
        <v>20657</v>
      </c>
      <c r="M4801">
        <v>5709</v>
      </c>
      <c r="N4801">
        <v>78</v>
      </c>
      <c r="O4801" t="s">
        <v>20658</v>
      </c>
      <c r="P4801">
        <v>3</v>
      </c>
      <c r="Q4801" t="s">
        <v>20659</v>
      </c>
      <c r="R4801" t="s">
        <v>20660</v>
      </c>
      <c r="S4801">
        <v>114</v>
      </c>
      <c r="T4801" t="s">
        <v>37</v>
      </c>
      <c r="U4801" t="s">
        <v>38</v>
      </c>
      <c r="V4801" t="s">
        <v>3399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20661</v>
      </c>
      <c r="C4802">
        <v>4</v>
      </c>
      <c r="D4802">
        <v>92</v>
      </c>
      <c r="E4802">
        <v>4</v>
      </c>
      <c r="F4802">
        <v>12</v>
      </c>
      <c r="G4802" t="s">
        <v>20662</v>
      </c>
      <c r="H4802">
        <v>93</v>
      </c>
      <c r="I4802">
        <v>425899</v>
      </c>
      <c r="J4802" t="s">
        <v>65</v>
      </c>
      <c r="K4802" t="s">
        <v>20663</v>
      </c>
      <c r="L4802" t="s">
        <v>20664</v>
      </c>
      <c r="M4802">
        <v>1123</v>
      </c>
      <c r="N4802">
        <v>168</v>
      </c>
      <c r="O4802" t="s">
        <v>20665</v>
      </c>
      <c r="P4802">
        <v>0</v>
      </c>
      <c r="R4802" t="s">
        <v>20666</v>
      </c>
      <c r="S4802">
        <v>31</v>
      </c>
      <c r="T4802" t="s">
        <v>37</v>
      </c>
      <c r="U4802" t="s">
        <v>38</v>
      </c>
      <c r="V4802" t="s">
        <v>84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20667</v>
      </c>
      <c r="C4803">
        <v>9</v>
      </c>
      <c r="D4803">
        <v>97</v>
      </c>
      <c r="E4803">
        <v>0</v>
      </c>
      <c r="F4803">
        <v>271</v>
      </c>
      <c r="G4803" t="s">
        <v>20668</v>
      </c>
      <c r="H4803">
        <v>935</v>
      </c>
      <c r="J4803" t="s">
        <v>5365</v>
      </c>
      <c r="K4803" t="s">
        <v>11270</v>
      </c>
      <c r="L4803" t="s">
        <v>20669</v>
      </c>
      <c r="M4803">
        <v>143</v>
      </c>
      <c r="N4803">
        <v>2350</v>
      </c>
      <c r="O4803" t="s">
        <v>20670</v>
      </c>
      <c r="P4803">
        <v>3</v>
      </c>
      <c r="Q4803" t="s">
        <v>20671</v>
      </c>
      <c r="R4803" t="s">
        <v>20672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424</v>
      </c>
      <c r="B4804" t="s">
        <v>20673</v>
      </c>
      <c r="C4804">
        <v>203</v>
      </c>
      <c r="D4804">
        <v>82</v>
      </c>
      <c r="E4804">
        <v>385</v>
      </c>
      <c r="F4804">
        <v>22</v>
      </c>
      <c r="G4804" t="s">
        <v>20674</v>
      </c>
      <c r="H4804">
        <v>48</v>
      </c>
      <c r="I4804">
        <v>126387</v>
      </c>
      <c r="J4804" t="s">
        <v>4189</v>
      </c>
      <c r="K4804" t="s">
        <v>20675</v>
      </c>
      <c r="L4804" t="s">
        <v>20676</v>
      </c>
      <c r="M4804">
        <v>14985</v>
      </c>
      <c r="N4804">
        <v>123</v>
      </c>
      <c r="O4804" t="s">
        <v>20677</v>
      </c>
      <c r="P4804">
        <v>0</v>
      </c>
      <c r="Q4804" t="s">
        <v>20678</v>
      </c>
      <c r="R4804" t="s">
        <v>20679</v>
      </c>
      <c r="S4804">
        <v>253</v>
      </c>
      <c r="T4804" t="s">
        <v>7581</v>
      </c>
      <c r="U4804" t="s">
        <v>4876</v>
      </c>
      <c r="V4804" t="s">
        <v>5120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20680</v>
      </c>
      <c r="H4805">
        <v>59</v>
      </c>
      <c r="J4805" t="s">
        <v>17983</v>
      </c>
      <c r="K4805" t="s">
        <v>20681</v>
      </c>
      <c r="L4805" t="s">
        <v>20682</v>
      </c>
      <c r="M4805">
        <v>7458</v>
      </c>
      <c r="N4805">
        <v>81</v>
      </c>
      <c r="O4805" t="s">
        <v>20683</v>
      </c>
      <c r="P4805">
        <v>0</v>
      </c>
      <c r="Q4805" t="s">
        <v>20684</v>
      </c>
      <c r="R4805" t="s">
        <v>20685</v>
      </c>
      <c r="S4805">
        <v>82</v>
      </c>
      <c r="T4805" t="s">
        <v>37</v>
      </c>
      <c r="U4805" t="s">
        <v>38</v>
      </c>
      <c r="V4805" t="s">
        <v>767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5894</v>
      </c>
      <c r="C4806">
        <v>148</v>
      </c>
      <c r="D4806">
        <v>101</v>
      </c>
      <c r="E4806">
        <v>12</v>
      </c>
      <c r="F4806">
        <v>149</v>
      </c>
      <c r="G4806" t="s">
        <v>4566</v>
      </c>
      <c r="H4806">
        <v>642</v>
      </c>
      <c r="I4806">
        <v>80276912</v>
      </c>
      <c r="J4806" t="s">
        <v>816</v>
      </c>
      <c r="K4806" t="s">
        <v>1992</v>
      </c>
      <c r="L4806" t="s">
        <v>20686</v>
      </c>
      <c r="M4806">
        <v>140740</v>
      </c>
      <c r="N4806">
        <v>1026</v>
      </c>
      <c r="O4806" t="s">
        <v>20687</v>
      </c>
      <c r="P4806">
        <v>2</v>
      </c>
      <c r="Q4806" t="s">
        <v>20688</v>
      </c>
      <c r="R4806" t="s">
        <v>20689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20690</v>
      </c>
      <c r="C4807">
        <v>80</v>
      </c>
      <c r="D4807">
        <v>80</v>
      </c>
      <c r="E4807">
        <v>3</v>
      </c>
      <c r="F4807">
        <v>39</v>
      </c>
      <c r="G4807" t="s">
        <v>20691</v>
      </c>
      <c r="H4807">
        <v>108</v>
      </c>
      <c r="J4807" t="s">
        <v>3330</v>
      </c>
      <c r="K4807" t="s">
        <v>20692</v>
      </c>
      <c r="L4807" t="s">
        <v>20693</v>
      </c>
      <c r="M4807">
        <v>4788</v>
      </c>
      <c r="N4807">
        <v>272</v>
      </c>
      <c r="O4807" t="s">
        <v>20694</v>
      </c>
      <c r="P4807">
        <v>0</v>
      </c>
      <c r="Q4807" t="s">
        <v>20695</v>
      </c>
      <c r="R4807" t="s">
        <v>20696</v>
      </c>
      <c r="S4807">
        <v>52</v>
      </c>
      <c r="T4807" t="s">
        <v>37</v>
      </c>
      <c r="U4807" t="s">
        <v>182</v>
      </c>
      <c r="V4807" t="s">
        <v>350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3433</v>
      </c>
      <c r="C4808">
        <v>46</v>
      </c>
      <c r="D4808">
        <v>97</v>
      </c>
      <c r="E4808">
        <v>350</v>
      </c>
      <c r="F4808">
        <v>33</v>
      </c>
      <c r="G4808" t="s">
        <v>20697</v>
      </c>
      <c r="H4808">
        <v>114</v>
      </c>
      <c r="J4808" t="s">
        <v>715</v>
      </c>
      <c r="K4808" t="s">
        <v>17840</v>
      </c>
      <c r="L4808" t="s">
        <v>20698</v>
      </c>
      <c r="M4808">
        <v>10577</v>
      </c>
      <c r="N4808">
        <v>260</v>
      </c>
      <c r="O4808" t="s">
        <v>20699</v>
      </c>
      <c r="P4808">
        <v>1</v>
      </c>
      <c r="Q4808" t="s">
        <v>20700</v>
      </c>
      <c r="R4808" t="s">
        <v>20701</v>
      </c>
      <c r="S4808">
        <v>64</v>
      </c>
      <c r="T4808" t="s">
        <v>37</v>
      </c>
      <c r="U4808" t="s">
        <v>56</v>
      </c>
      <c r="V4808" t="s">
        <v>350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424</v>
      </c>
      <c r="B4809" t="s">
        <v>20702</v>
      </c>
      <c r="C4809">
        <v>8</v>
      </c>
      <c r="D4809">
        <v>84</v>
      </c>
      <c r="E4809">
        <v>0</v>
      </c>
      <c r="F4809">
        <v>36</v>
      </c>
      <c r="G4809" t="s">
        <v>1295</v>
      </c>
      <c r="H4809">
        <v>169</v>
      </c>
      <c r="I4809">
        <v>25918</v>
      </c>
      <c r="J4809" t="s">
        <v>3918</v>
      </c>
      <c r="K4809" t="s">
        <v>20703</v>
      </c>
      <c r="L4809" t="s">
        <v>20704</v>
      </c>
      <c r="M4809">
        <v>191</v>
      </c>
      <c r="N4809">
        <v>312</v>
      </c>
      <c r="O4809" t="s">
        <v>20705</v>
      </c>
      <c r="P4809">
        <v>0</v>
      </c>
      <c r="R4809" t="s">
        <v>20706</v>
      </c>
      <c r="S4809">
        <v>10</v>
      </c>
      <c r="T4809" t="s">
        <v>37</v>
      </c>
      <c r="U4809" t="s">
        <v>38</v>
      </c>
      <c r="V4809" t="s">
        <v>350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20707</v>
      </c>
      <c r="C4810">
        <v>10</v>
      </c>
      <c r="D4810">
        <v>97</v>
      </c>
      <c r="E4810">
        <v>0</v>
      </c>
      <c r="F4810">
        <v>83</v>
      </c>
      <c r="G4810" t="s">
        <v>4708</v>
      </c>
      <c r="H4810">
        <v>918</v>
      </c>
      <c r="J4810" t="s">
        <v>1861</v>
      </c>
      <c r="K4810" t="s">
        <v>7212</v>
      </c>
      <c r="L4810" t="s">
        <v>20708</v>
      </c>
      <c r="M4810">
        <v>369</v>
      </c>
      <c r="N4810">
        <v>1163</v>
      </c>
      <c r="O4810" t="s">
        <v>20709</v>
      </c>
      <c r="P4810">
        <v>0</v>
      </c>
      <c r="Q4810" t="s">
        <v>20710</v>
      </c>
      <c r="R4810" t="s">
        <v>20711</v>
      </c>
      <c r="S4810">
        <v>5</v>
      </c>
      <c r="T4810" t="s">
        <v>726</v>
      </c>
      <c r="U4810" t="s">
        <v>182</v>
      </c>
      <c r="V4810" t="s">
        <v>350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20712</v>
      </c>
      <c r="C4811">
        <v>76</v>
      </c>
      <c r="D4811">
        <v>91</v>
      </c>
      <c r="E4811">
        <v>0</v>
      </c>
      <c r="F4811">
        <v>92</v>
      </c>
      <c r="G4811" t="s">
        <v>20713</v>
      </c>
      <c r="H4811">
        <v>440</v>
      </c>
      <c r="J4811" t="s">
        <v>1473</v>
      </c>
      <c r="K4811" t="s">
        <v>15291</v>
      </c>
      <c r="L4811" t="s">
        <v>20714</v>
      </c>
      <c r="M4811">
        <v>19964</v>
      </c>
      <c r="N4811">
        <v>809</v>
      </c>
      <c r="O4811" t="s">
        <v>20715</v>
      </c>
      <c r="P4811">
        <v>0</v>
      </c>
      <c r="Q4811" t="s">
        <v>20716</v>
      </c>
      <c r="R4811" t="s">
        <v>20717</v>
      </c>
      <c r="S4811">
        <v>197</v>
      </c>
      <c r="T4811" t="s">
        <v>10258</v>
      </c>
      <c r="U4811" t="s">
        <v>10259</v>
      </c>
      <c r="V4811" t="s">
        <v>350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424</v>
      </c>
      <c r="B4812" t="s">
        <v>20718</v>
      </c>
      <c r="C4812">
        <v>69</v>
      </c>
      <c r="D4812">
        <v>123</v>
      </c>
      <c r="E4812">
        <v>204</v>
      </c>
      <c r="F4812">
        <v>9</v>
      </c>
      <c r="G4812" t="s">
        <v>20719</v>
      </c>
      <c r="H4812">
        <v>436</v>
      </c>
      <c r="J4812" t="s">
        <v>948</v>
      </c>
      <c r="K4812" t="s">
        <v>14828</v>
      </c>
      <c r="L4812" t="s">
        <v>20720</v>
      </c>
      <c r="M4812">
        <v>10718</v>
      </c>
      <c r="N4812">
        <v>481</v>
      </c>
      <c r="O4812" t="s">
        <v>20721</v>
      </c>
      <c r="P4812">
        <v>1</v>
      </c>
      <c r="Q4812" t="s">
        <v>20722</v>
      </c>
      <c r="R4812" t="s">
        <v>20723</v>
      </c>
      <c r="S4812">
        <v>88</v>
      </c>
      <c r="U4812" t="s">
        <v>38</v>
      </c>
      <c r="V4812" t="s">
        <v>2616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20724</v>
      </c>
      <c r="C4813">
        <v>43</v>
      </c>
      <c r="D4813">
        <v>86</v>
      </c>
      <c r="E4813">
        <v>3</v>
      </c>
      <c r="F4813">
        <v>513</v>
      </c>
      <c r="G4813" t="s">
        <v>20725</v>
      </c>
      <c r="H4813">
        <v>643</v>
      </c>
      <c r="I4813">
        <v>617172</v>
      </c>
      <c r="J4813" t="s">
        <v>65</v>
      </c>
      <c r="K4813" t="s">
        <v>5070</v>
      </c>
      <c r="L4813" t="s">
        <v>20726</v>
      </c>
      <c r="M4813">
        <v>4407</v>
      </c>
      <c r="N4813">
        <v>2864</v>
      </c>
      <c r="O4813" t="s">
        <v>20727</v>
      </c>
      <c r="P4813">
        <v>1</v>
      </c>
      <c r="Q4813" t="s">
        <v>20728</v>
      </c>
      <c r="R4813" t="s">
        <v>20729</v>
      </c>
      <c r="S4813">
        <v>75</v>
      </c>
      <c r="T4813" t="s">
        <v>37</v>
      </c>
      <c r="U4813" t="s">
        <v>38</v>
      </c>
      <c r="V4813" t="s">
        <v>84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424</v>
      </c>
      <c r="B4814" t="s">
        <v>20730</v>
      </c>
      <c r="C4814">
        <v>36</v>
      </c>
      <c r="D4814">
        <v>100</v>
      </c>
      <c r="E4814">
        <v>4</v>
      </c>
      <c r="F4814">
        <v>4</v>
      </c>
      <c r="G4814" t="s">
        <v>20731</v>
      </c>
      <c r="H4814">
        <v>77</v>
      </c>
      <c r="I4814">
        <v>2808000</v>
      </c>
      <c r="J4814" t="s">
        <v>14757</v>
      </c>
      <c r="K4814" t="s">
        <v>20732</v>
      </c>
      <c r="L4814" t="s">
        <v>20733</v>
      </c>
      <c r="M4814">
        <v>4546</v>
      </c>
      <c r="N4814">
        <v>109</v>
      </c>
      <c r="O4814" t="s">
        <v>20734</v>
      </c>
      <c r="P4814">
        <v>8</v>
      </c>
      <c r="Q4814" t="s">
        <v>20735</v>
      </c>
      <c r="R4814" t="s">
        <v>20736</v>
      </c>
      <c r="S4814">
        <v>71</v>
      </c>
      <c r="T4814" t="s">
        <v>37</v>
      </c>
      <c r="U4814" t="s">
        <v>38</v>
      </c>
      <c r="V4814" t="s">
        <v>13724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71</v>
      </c>
      <c r="C4815">
        <v>304</v>
      </c>
      <c r="D4815">
        <v>96</v>
      </c>
      <c r="E4815">
        <v>0</v>
      </c>
      <c r="F4815">
        <v>58</v>
      </c>
      <c r="G4815" t="s">
        <v>20737</v>
      </c>
      <c r="H4815">
        <v>634</v>
      </c>
      <c r="J4815" t="s">
        <v>5192</v>
      </c>
      <c r="K4815" t="s">
        <v>12614</v>
      </c>
      <c r="L4815" t="s">
        <v>20738</v>
      </c>
      <c r="M4815">
        <v>141219</v>
      </c>
      <c r="N4815">
        <v>813</v>
      </c>
      <c r="O4815" t="s">
        <v>10051</v>
      </c>
      <c r="P4815">
        <v>0</v>
      </c>
      <c r="Q4815" t="s">
        <v>20739</v>
      </c>
      <c r="R4815" t="s">
        <v>20740</v>
      </c>
      <c r="S4815">
        <v>740</v>
      </c>
      <c r="T4815" t="s">
        <v>37</v>
      </c>
      <c r="U4815" t="s">
        <v>38</v>
      </c>
      <c r="V4815" t="s">
        <v>4509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20741</v>
      </c>
      <c r="C4816">
        <v>279</v>
      </c>
      <c r="D4816">
        <v>89</v>
      </c>
      <c r="E4816">
        <v>33</v>
      </c>
      <c r="F4816">
        <v>118</v>
      </c>
      <c r="G4816" t="s">
        <v>20742</v>
      </c>
      <c r="H4816">
        <v>470</v>
      </c>
      <c r="I4816">
        <v>12843</v>
      </c>
      <c r="J4816" t="s">
        <v>3330</v>
      </c>
      <c r="K4816" t="s">
        <v>20743</v>
      </c>
      <c r="L4816" t="s">
        <v>20744</v>
      </c>
      <c r="M4816">
        <v>27297</v>
      </c>
      <c r="N4816">
        <v>1233</v>
      </c>
      <c r="O4816" t="s">
        <v>20745</v>
      </c>
      <c r="P4816">
        <v>0</v>
      </c>
      <c r="Q4816" t="s">
        <v>20746</v>
      </c>
      <c r="R4816" t="s">
        <v>20747</v>
      </c>
      <c r="S4816">
        <v>131</v>
      </c>
      <c r="T4816" t="s">
        <v>37</v>
      </c>
      <c r="U4816" t="s">
        <v>727</v>
      </c>
      <c r="V4816" t="s">
        <v>2616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20748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18113</v>
      </c>
      <c r="K4817" t="s">
        <v>20749</v>
      </c>
      <c r="L4817" t="s">
        <v>20750</v>
      </c>
      <c r="M4817">
        <v>186</v>
      </c>
      <c r="N4817">
        <v>3</v>
      </c>
      <c r="P4817">
        <v>0</v>
      </c>
      <c r="R4817" t="s">
        <v>20751</v>
      </c>
      <c r="S4817">
        <v>3</v>
      </c>
      <c r="T4817" t="s">
        <v>9476</v>
      </c>
      <c r="U4817" t="s">
        <v>18088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20752</v>
      </c>
      <c r="C4818">
        <v>110</v>
      </c>
      <c r="D4818">
        <v>88</v>
      </c>
      <c r="E4818">
        <v>30</v>
      </c>
      <c r="F4818">
        <v>0</v>
      </c>
      <c r="G4818" t="s">
        <v>20753</v>
      </c>
      <c r="H4818">
        <v>15</v>
      </c>
      <c r="I4818">
        <v>1523883</v>
      </c>
      <c r="J4818" t="s">
        <v>14314</v>
      </c>
      <c r="K4818" t="s">
        <v>20754</v>
      </c>
      <c r="L4818" t="s">
        <v>20755</v>
      </c>
      <c r="M4818">
        <v>9037</v>
      </c>
      <c r="N4818">
        <v>15</v>
      </c>
      <c r="O4818" t="s">
        <v>20756</v>
      </c>
      <c r="P4818">
        <v>1</v>
      </c>
      <c r="Q4818" t="s">
        <v>20757</v>
      </c>
      <c r="R4818" t="s">
        <v>20758</v>
      </c>
      <c r="S4818">
        <v>70</v>
      </c>
      <c r="T4818" t="s">
        <v>37</v>
      </c>
      <c r="U4818" t="s">
        <v>38</v>
      </c>
      <c r="V4818" t="s">
        <v>350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20759</v>
      </c>
      <c r="C4819">
        <v>40</v>
      </c>
      <c r="D4819">
        <v>90</v>
      </c>
      <c r="E4819">
        <v>44</v>
      </c>
      <c r="F4819">
        <v>93</v>
      </c>
      <c r="G4819" t="s">
        <v>13960</v>
      </c>
      <c r="H4819">
        <v>615</v>
      </c>
      <c r="I4819">
        <v>4000000</v>
      </c>
      <c r="J4819" t="s">
        <v>439</v>
      </c>
      <c r="K4819" t="s">
        <v>15883</v>
      </c>
      <c r="L4819" t="s">
        <v>20760</v>
      </c>
      <c r="M4819">
        <v>6046</v>
      </c>
      <c r="N4819">
        <v>872</v>
      </c>
      <c r="O4819" t="s">
        <v>20761</v>
      </c>
      <c r="P4819">
        <v>0</v>
      </c>
      <c r="Q4819" t="s">
        <v>20762</v>
      </c>
      <c r="R4819" t="s">
        <v>20763</v>
      </c>
      <c r="S4819">
        <v>46</v>
      </c>
      <c r="T4819" t="s">
        <v>37</v>
      </c>
      <c r="U4819" t="s">
        <v>38</v>
      </c>
      <c r="V4819" t="s">
        <v>350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20764</v>
      </c>
      <c r="C4820">
        <v>45</v>
      </c>
      <c r="D4820">
        <v>90</v>
      </c>
      <c r="E4820">
        <v>0</v>
      </c>
      <c r="F4820">
        <v>0</v>
      </c>
      <c r="G4820" t="s">
        <v>20765</v>
      </c>
      <c r="H4820">
        <v>0</v>
      </c>
      <c r="I4820">
        <v>84689</v>
      </c>
      <c r="J4820" t="s">
        <v>65</v>
      </c>
      <c r="K4820" t="s">
        <v>20766</v>
      </c>
      <c r="L4820" t="s">
        <v>20767</v>
      </c>
      <c r="M4820">
        <v>695</v>
      </c>
      <c r="N4820">
        <v>0</v>
      </c>
      <c r="O4820" t="s">
        <v>20768</v>
      </c>
      <c r="P4820">
        <v>2</v>
      </c>
      <c r="Q4820" t="s">
        <v>20769</v>
      </c>
      <c r="R4820" t="s">
        <v>20770</v>
      </c>
      <c r="S4820">
        <v>16</v>
      </c>
      <c r="T4820" t="s">
        <v>37</v>
      </c>
      <c r="U4820" t="s">
        <v>435</v>
      </c>
      <c r="V4820" t="s">
        <v>3399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20771</v>
      </c>
      <c r="H4821">
        <v>2000</v>
      </c>
      <c r="J4821" t="s">
        <v>339</v>
      </c>
      <c r="K4821" t="s">
        <v>1840</v>
      </c>
      <c r="L4821" t="s">
        <v>20772</v>
      </c>
      <c r="M4821">
        <v>72017</v>
      </c>
      <c r="N4821">
        <v>5052</v>
      </c>
      <c r="O4821" t="s">
        <v>6708</v>
      </c>
      <c r="P4821">
        <v>6</v>
      </c>
      <c r="Q4821" t="s">
        <v>20773</v>
      </c>
      <c r="R4821" t="s">
        <v>20774</v>
      </c>
      <c r="S4821">
        <v>323</v>
      </c>
      <c r="T4821" t="s">
        <v>37</v>
      </c>
      <c r="U4821" t="s">
        <v>38</v>
      </c>
      <c r="V4821" t="s">
        <v>589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20775</v>
      </c>
      <c r="C4822">
        <v>4</v>
      </c>
      <c r="D4822">
        <v>98</v>
      </c>
      <c r="E4822">
        <v>0</v>
      </c>
      <c r="F4822">
        <v>0</v>
      </c>
      <c r="G4822" t="s">
        <v>20776</v>
      </c>
      <c r="H4822">
        <v>196</v>
      </c>
      <c r="J4822" t="s">
        <v>12517</v>
      </c>
      <c r="K4822" t="s">
        <v>20777</v>
      </c>
      <c r="L4822" t="s">
        <v>20778</v>
      </c>
      <c r="M4822">
        <v>209</v>
      </c>
      <c r="N4822">
        <v>199</v>
      </c>
      <c r="O4822" t="s">
        <v>20779</v>
      </c>
      <c r="P4822">
        <v>2</v>
      </c>
      <c r="Q4822" t="s">
        <v>20780</v>
      </c>
      <c r="R4822" t="s">
        <v>20781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3153</v>
      </c>
      <c r="C4823">
        <v>318</v>
      </c>
      <c r="D4823">
        <v>101</v>
      </c>
      <c r="E4823">
        <v>0</v>
      </c>
      <c r="F4823">
        <v>598</v>
      </c>
      <c r="G4823" t="s">
        <v>7965</v>
      </c>
      <c r="H4823">
        <v>2000</v>
      </c>
      <c r="I4823">
        <v>47000000</v>
      </c>
      <c r="J4823" t="s">
        <v>3330</v>
      </c>
      <c r="K4823" t="s">
        <v>844</v>
      </c>
      <c r="L4823" t="s">
        <v>9956</v>
      </c>
      <c r="M4823">
        <v>157863</v>
      </c>
      <c r="N4823">
        <v>4400</v>
      </c>
      <c r="O4823" t="s">
        <v>3331</v>
      </c>
      <c r="P4823">
        <v>0</v>
      </c>
      <c r="Q4823" t="s">
        <v>9957</v>
      </c>
      <c r="R4823" t="s">
        <v>9958</v>
      </c>
      <c r="S4823">
        <v>1191</v>
      </c>
      <c r="T4823" t="s">
        <v>37</v>
      </c>
      <c r="U4823" t="s">
        <v>38</v>
      </c>
      <c r="V4823" t="s">
        <v>350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424</v>
      </c>
      <c r="B4824" t="s">
        <v>7931</v>
      </c>
      <c r="C4824">
        <v>177</v>
      </c>
      <c r="D4824">
        <v>96</v>
      </c>
      <c r="E4824">
        <v>0</v>
      </c>
      <c r="F4824">
        <v>253</v>
      </c>
      <c r="G4824" t="s">
        <v>11793</v>
      </c>
      <c r="H4824">
        <v>359</v>
      </c>
      <c r="J4824" t="s">
        <v>937</v>
      </c>
      <c r="K4824" t="s">
        <v>10175</v>
      </c>
      <c r="L4824" t="s">
        <v>20782</v>
      </c>
      <c r="M4824">
        <v>447785</v>
      </c>
      <c r="N4824">
        <v>1433</v>
      </c>
      <c r="O4824" t="s">
        <v>867</v>
      </c>
      <c r="P4824">
        <v>1</v>
      </c>
      <c r="Q4824" t="s">
        <v>20783</v>
      </c>
      <c r="R4824" t="s">
        <v>20784</v>
      </c>
      <c r="S4824">
        <v>888</v>
      </c>
      <c r="T4824" t="s">
        <v>37</v>
      </c>
      <c r="U4824" t="s">
        <v>38</v>
      </c>
      <c r="V4824" t="s">
        <v>2616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20785</v>
      </c>
      <c r="C4825">
        <v>51</v>
      </c>
      <c r="D4825">
        <v>83</v>
      </c>
      <c r="E4825">
        <v>3</v>
      </c>
      <c r="F4825">
        <v>258</v>
      </c>
      <c r="G4825" t="s">
        <v>1465</v>
      </c>
      <c r="H4825">
        <v>812</v>
      </c>
      <c r="I4825">
        <v>246574</v>
      </c>
      <c r="J4825" t="s">
        <v>20786</v>
      </c>
      <c r="K4825" t="s">
        <v>1652</v>
      </c>
      <c r="L4825" t="s">
        <v>20787</v>
      </c>
      <c r="M4825">
        <v>1272</v>
      </c>
      <c r="N4825">
        <v>1370</v>
      </c>
      <c r="O4825" t="s">
        <v>10348</v>
      </c>
      <c r="P4825">
        <v>0</v>
      </c>
      <c r="Q4825" t="s">
        <v>20788</v>
      </c>
      <c r="R4825" t="s">
        <v>20789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424</v>
      </c>
      <c r="B4826" t="s">
        <v>16954</v>
      </c>
      <c r="C4826">
        <v>124</v>
      </c>
      <c r="D4826">
        <v>65</v>
      </c>
      <c r="E4826">
        <v>964</v>
      </c>
      <c r="F4826">
        <v>21</v>
      </c>
      <c r="G4826" t="s">
        <v>20790</v>
      </c>
      <c r="H4826">
        <v>380</v>
      </c>
      <c r="J4826" t="s">
        <v>816</v>
      </c>
      <c r="K4826" t="s">
        <v>17978</v>
      </c>
      <c r="L4826" t="s">
        <v>20791</v>
      </c>
      <c r="M4826">
        <v>64888</v>
      </c>
      <c r="N4826">
        <v>540</v>
      </c>
      <c r="O4826" t="s">
        <v>20792</v>
      </c>
      <c r="P4826">
        <v>1</v>
      </c>
      <c r="Q4826" t="s">
        <v>20793</v>
      </c>
      <c r="R4826" t="s">
        <v>20794</v>
      </c>
      <c r="S4826">
        <v>235</v>
      </c>
      <c r="T4826" t="s">
        <v>37</v>
      </c>
      <c r="U4826" t="s">
        <v>38</v>
      </c>
      <c r="V4826" t="s">
        <v>3399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20795</v>
      </c>
      <c r="C4827">
        <v>211</v>
      </c>
      <c r="D4827">
        <v>94</v>
      </c>
      <c r="E4827">
        <v>252</v>
      </c>
      <c r="F4827">
        <v>14</v>
      </c>
      <c r="G4827" t="s">
        <v>20796</v>
      </c>
      <c r="H4827">
        <v>47</v>
      </c>
      <c r="I4827">
        <v>110197</v>
      </c>
      <c r="J4827" t="s">
        <v>1861</v>
      </c>
      <c r="K4827" t="s">
        <v>20797</v>
      </c>
      <c r="L4827" t="s">
        <v>20798</v>
      </c>
      <c r="M4827">
        <v>44864</v>
      </c>
      <c r="N4827">
        <v>126</v>
      </c>
      <c r="O4827" t="s">
        <v>20799</v>
      </c>
      <c r="P4827">
        <v>0</v>
      </c>
      <c r="Q4827" t="s">
        <v>20800</v>
      </c>
      <c r="R4827" t="s">
        <v>20801</v>
      </c>
      <c r="S4827">
        <v>170</v>
      </c>
      <c r="T4827" t="s">
        <v>20802</v>
      </c>
      <c r="U4827" t="s">
        <v>9790</v>
      </c>
      <c r="V4827" t="s">
        <v>3399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20803</v>
      </c>
      <c r="C4828">
        <v>26</v>
      </c>
      <c r="D4828">
        <v>112</v>
      </c>
      <c r="E4828">
        <v>2</v>
      </c>
      <c r="F4828">
        <v>321</v>
      </c>
      <c r="G4828" t="s">
        <v>9097</v>
      </c>
      <c r="H4828">
        <v>786</v>
      </c>
      <c r="I4828">
        <v>7707563</v>
      </c>
      <c r="J4828" t="s">
        <v>19390</v>
      </c>
      <c r="K4828" t="s">
        <v>20804</v>
      </c>
      <c r="L4828" t="s">
        <v>20805</v>
      </c>
      <c r="M4828">
        <v>7687</v>
      </c>
      <c r="N4828">
        <v>2638</v>
      </c>
      <c r="O4828" t="s">
        <v>20806</v>
      </c>
      <c r="P4828">
        <v>0</v>
      </c>
      <c r="Q4828" t="s">
        <v>20807</v>
      </c>
      <c r="R4828" t="s">
        <v>20808</v>
      </c>
      <c r="S4828">
        <v>32</v>
      </c>
      <c r="T4828" t="s">
        <v>37</v>
      </c>
      <c r="U4828" t="s">
        <v>38</v>
      </c>
      <c r="V4828" t="s">
        <v>350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6351</v>
      </c>
      <c r="C4829">
        <v>64</v>
      </c>
      <c r="D4829">
        <v>102</v>
      </c>
      <c r="E4829">
        <v>149</v>
      </c>
      <c r="F4829">
        <v>276</v>
      </c>
      <c r="G4829" t="s">
        <v>13513</v>
      </c>
      <c r="H4829">
        <v>409</v>
      </c>
      <c r="I4829">
        <v>1281176</v>
      </c>
      <c r="J4829" t="s">
        <v>1188</v>
      </c>
      <c r="K4829" t="s">
        <v>8439</v>
      </c>
      <c r="L4829" t="s">
        <v>20809</v>
      </c>
      <c r="M4829">
        <v>2932</v>
      </c>
      <c r="N4829">
        <v>1986</v>
      </c>
      <c r="O4829" t="s">
        <v>11145</v>
      </c>
      <c r="P4829">
        <v>1</v>
      </c>
      <c r="Q4829" t="s">
        <v>20810</v>
      </c>
      <c r="R4829" t="s">
        <v>20811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20812</v>
      </c>
      <c r="C4830">
        <v>56</v>
      </c>
      <c r="D4830">
        <v>98</v>
      </c>
      <c r="E4830">
        <v>10</v>
      </c>
      <c r="F4830">
        <v>912</v>
      </c>
      <c r="G4830" t="s">
        <v>1291</v>
      </c>
      <c r="H4830">
        <v>10000</v>
      </c>
      <c r="I4830">
        <v>16115878</v>
      </c>
      <c r="J4830" t="s">
        <v>20813</v>
      </c>
      <c r="K4830" t="s">
        <v>1278</v>
      </c>
      <c r="L4830" t="s">
        <v>20814</v>
      </c>
      <c r="M4830">
        <v>24438</v>
      </c>
      <c r="N4830">
        <v>13433</v>
      </c>
      <c r="O4830" t="s">
        <v>1225</v>
      </c>
      <c r="P4830">
        <v>0</v>
      </c>
      <c r="Q4830" t="s">
        <v>20815</v>
      </c>
      <c r="R4830" t="s">
        <v>20816</v>
      </c>
      <c r="S4830">
        <v>194</v>
      </c>
      <c r="T4830" t="s">
        <v>37</v>
      </c>
      <c r="U4830" t="s">
        <v>38</v>
      </c>
      <c r="V4830" t="s">
        <v>350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15087</v>
      </c>
      <c r="C4831">
        <v>29</v>
      </c>
      <c r="D4831">
        <v>91</v>
      </c>
      <c r="E4831">
        <v>82</v>
      </c>
      <c r="F4831">
        <v>8</v>
      </c>
      <c r="G4831" t="s">
        <v>15980</v>
      </c>
      <c r="H4831">
        <v>75</v>
      </c>
      <c r="I4831">
        <v>1652472</v>
      </c>
      <c r="J4831" t="s">
        <v>816</v>
      </c>
      <c r="K4831" t="s">
        <v>20817</v>
      </c>
      <c r="L4831" t="s">
        <v>20818</v>
      </c>
      <c r="M4831">
        <v>2843</v>
      </c>
      <c r="N4831">
        <v>102</v>
      </c>
      <c r="O4831" t="s">
        <v>20819</v>
      </c>
      <c r="P4831">
        <v>7</v>
      </c>
      <c r="Q4831" t="s">
        <v>20820</v>
      </c>
      <c r="R4831" t="s">
        <v>20821</v>
      </c>
      <c r="S4831">
        <v>25</v>
      </c>
      <c r="T4831" t="s">
        <v>726</v>
      </c>
      <c r="U4831" t="s">
        <v>727</v>
      </c>
      <c r="V4831" t="s">
        <v>350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4282</v>
      </c>
      <c r="C4832">
        <v>131</v>
      </c>
      <c r="D4832">
        <v>80</v>
      </c>
      <c r="E4832">
        <v>54</v>
      </c>
      <c r="F4832">
        <v>543</v>
      </c>
      <c r="G4832" t="s">
        <v>1012</v>
      </c>
      <c r="H4832">
        <v>1000</v>
      </c>
      <c r="I4832">
        <v>2360184</v>
      </c>
      <c r="J4832" t="s">
        <v>1188</v>
      </c>
      <c r="K4832" t="s">
        <v>269</v>
      </c>
      <c r="L4832" t="s">
        <v>20822</v>
      </c>
      <c r="M4832">
        <v>18035</v>
      </c>
      <c r="N4832">
        <v>3010</v>
      </c>
      <c r="O4832" t="s">
        <v>6122</v>
      </c>
      <c r="P4832">
        <v>3</v>
      </c>
      <c r="Q4832" t="s">
        <v>20823</v>
      </c>
      <c r="R4832" t="s">
        <v>20824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20825</v>
      </c>
      <c r="C4833">
        <v>4</v>
      </c>
      <c r="D4833">
        <v>114</v>
      </c>
      <c r="E4833">
        <v>7</v>
      </c>
      <c r="F4833">
        <v>2</v>
      </c>
      <c r="G4833" t="s">
        <v>20826</v>
      </c>
      <c r="H4833">
        <v>19</v>
      </c>
      <c r="J4833" t="s">
        <v>1473</v>
      </c>
      <c r="K4833" t="s">
        <v>20827</v>
      </c>
      <c r="L4833" t="s">
        <v>20828</v>
      </c>
      <c r="M4833">
        <v>270</v>
      </c>
      <c r="N4833">
        <v>37</v>
      </c>
      <c r="O4833" t="s">
        <v>20829</v>
      </c>
      <c r="P4833">
        <v>0</v>
      </c>
      <c r="Q4833" t="s">
        <v>20830</v>
      </c>
      <c r="R4833" t="s">
        <v>20831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18119</v>
      </c>
      <c r="C4834">
        <v>88</v>
      </c>
      <c r="D4834">
        <v>76</v>
      </c>
      <c r="E4834">
        <v>129</v>
      </c>
      <c r="F4834">
        <v>26</v>
      </c>
      <c r="G4834" t="s">
        <v>20832</v>
      </c>
      <c r="H4834">
        <v>52</v>
      </c>
      <c r="I4834">
        <v>255352</v>
      </c>
      <c r="J4834" t="s">
        <v>1473</v>
      </c>
      <c r="K4834" t="s">
        <v>20833</v>
      </c>
      <c r="L4834" t="s">
        <v>20834</v>
      </c>
      <c r="M4834">
        <v>4423</v>
      </c>
      <c r="N4834">
        <v>132</v>
      </c>
      <c r="O4834" t="s">
        <v>20835</v>
      </c>
      <c r="P4834">
        <v>2</v>
      </c>
      <c r="Q4834" t="s">
        <v>20836</v>
      </c>
      <c r="R4834" t="s">
        <v>20837</v>
      </c>
      <c r="S4834">
        <v>57</v>
      </c>
      <c r="T4834" t="s">
        <v>37</v>
      </c>
      <c r="U4834" t="s">
        <v>38</v>
      </c>
      <c r="V4834" t="s">
        <v>3399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18119</v>
      </c>
      <c r="C4835">
        <v>189</v>
      </c>
      <c r="D4835">
        <v>80</v>
      </c>
      <c r="E4835">
        <v>129</v>
      </c>
      <c r="F4835">
        <v>26</v>
      </c>
      <c r="G4835" t="s">
        <v>20832</v>
      </c>
      <c r="H4835">
        <v>375</v>
      </c>
      <c r="I4835">
        <v>856942</v>
      </c>
      <c r="J4835" t="s">
        <v>1473</v>
      </c>
      <c r="K4835" t="s">
        <v>17373</v>
      </c>
      <c r="L4835" t="s">
        <v>20838</v>
      </c>
      <c r="M4835">
        <v>12241</v>
      </c>
      <c r="N4835">
        <v>460</v>
      </c>
      <c r="O4835" t="s">
        <v>20835</v>
      </c>
      <c r="P4835">
        <v>1</v>
      </c>
      <c r="Q4835" t="s">
        <v>20839</v>
      </c>
      <c r="R4835" t="s">
        <v>20840</v>
      </c>
      <c r="S4835">
        <v>112</v>
      </c>
      <c r="T4835" t="s">
        <v>37</v>
      </c>
      <c r="U4835" t="s">
        <v>38</v>
      </c>
      <c r="V4835" t="s">
        <v>350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20841</v>
      </c>
      <c r="C4836">
        <v>20</v>
      </c>
      <c r="D4836">
        <v>88</v>
      </c>
      <c r="E4836">
        <v>5</v>
      </c>
      <c r="F4836">
        <v>301</v>
      </c>
      <c r="G4836" t="s">
        <v>15139</v>
      </c>
      <c r="H4836">
        <v>795</v>
      </c>
      <c r="J4836" t="s">
        <v>1473</v>
      </c>
      <c r="K4836" t="s">
        <v>7188</v>
      </c>
      <c r="L4836" t="s">
        <v>20842</v>
      </c>
      <c r="M4836">
        <v>554</v>
      </c>
      <c r="N4836">
        <v>1884</v>
      </c>
      <c r="O4836" t="s">
        <v>11942</v>
      </c>
      <c r="P4836">
        <v>0</v>
      </c>
      <c r="Q4836" t="s">
        <v>20843</v>
      </c>
      <c r="R4836" t="s">
        <v>20844</v>
      </c>
      <c r="S4836">
        <v>23</v>
      </c>
      <c r="T4836" t="s">
        <v>37</v>
      </c>
      <c r="U4836" t="s">
        <v>38</v>
      </c>
      <c r="V4836" t="s">
        <v>350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20845</v>
      </c>
      <c r="C4837">
        <v>96</v>
      </c>
      <c r="D4837">
        <v>110</v>
      </c>
      <c r="E4837">
        <v>0</v>
      </c>
      <c r="F4837">
        <v>0</v>
      </c>
      <c r="G4837" t="s">
        <v>20846</v>
      </c>
      <c r="H4837">
        <v>710</v>
      </c>
      <c r="J4837" t="s">
        <v>2610</v>
      </c>
      <c r="K4837" t="s">
        <v>18650</v>
      </c>
      <c r="L4837" t="s">
        <v>20847</v>
      </c>
      <c r="M4837">
        <v>19386</v>
      </c>
      <c r="N4837">
        <v>967</v>
      </c>
      <c r="O4837" t="s">
        <v>20848</v>
      </c>
      <c r="P4837">
        <v>1</v>
      </c>
      <c r="Q4837" t="s">
        <v>20849</v>
      </c>
      <c r="R4837" t="s">
        <v>20850</v>
      </c>
      <c r="S4837">
        <v>74</v>
      </c>
      <c r="T4837" t="s">
        <v>726</v>
      </c>
      <c r="U4837" t="s">
        <v>727</v>
      </c>
      <c r="V4837" t="s">
        <v>2616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20851</v>
      </c>
      <c r="C4838">
        <v>27</v>
      </c>
      <c r="D4838">
        <v>104</v>
      </c>
      <c r="E4838">
        <v>0</v>
      </c>
      <c r="G4838" t="s">
        <v>20852</v>
      </c>
      <c r="H4838">
        <v>2</v>
      </c>
      <c r="I4838">
        <v>32631</v>
      </c>
      <c r="J4838" t="s">
        <v>65</v>
      </c>
      <c r="K4838" t="s">
        <v>20853</v>
      </c>
      <c r="L4838" t="s">
        <v>20854</v>
      </c>
      <c r="M4838">
        <v>291</v>
      </c>
      <c r="N4838">
        <v>2</v>
      </c>
      <c r="P4838">
        <v>1</v>
      </c>
      <c r="R4838" t="s">
        <v>20855</v>
      </c>
      <c r="S4838">
        <v>8</v>
      </c>
      <c r="T4838" t="s">
        <v>37</v>
      </c>
      <c r="U4838" t="s">
        <v>20856</v>
      </c>
      <c r="V4838" t="s">
        <v>2616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20268</v>
      </c>
      <c r="C4839">
        <v>15</v>
      </c>
      <c r="D4839">
        <v>102</v>
      </c>
      <c r="E4839">
        <v>95</v>
      </c>
      <c r="I4839">
        <v>16892</v>
      </c>
      <c r="J4839" t="s">
        <v>65</v>
      </c>
      <c r="L4839" t="s">
        <v>20857</v>
      </c>
      <c r="M4839">
        <v>341</v>
      </c>
      <c r="N4839">
        <v>0</v>
      </c>
      <c r="P4839">
        <v>0</v>
      </c>
      <c r="Q4839" t="s">
        <v>20858</v>
      </c>
      <c r="R4839" t="s">
        <v>20859</v>
      </c>
      <c r="S4839">
        <v>12</v>
      </c>
      <c r="T4839" t="s">
        <v>37</v>
      </c>
      <c r="U4839" t="s">
        <v>3398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424</v>
      </c>
      <c r="B4840" t="s">
        <v>20860</v>
      </c>
      <c r="C4840">
        <v>24</v>
      </c>
      <c r="D4840">
        <v>95</v>
      </c>
      <c r="E4840">
        <v>0</v>
      </c>
      <c r="F4840">
        <v>87</v>
      </c>
      <c r="G4840" t="s">
        <v>1555</v>
      </c>
      <c r="H4840">
        <v>581</v>
      </c>
      <c r="I4840">
        <v>12438</v>
      </c>
      <c r="J4840" t="s">
        <v>151</v>
      </c>
      <c r="K4840" t="s">
        <v>6173</v>
      </c>
      <c r="L4840" t="s">
        <v>20861</v>
      </c>
      <c r="M4840">
        <v>891</v>
      </c>
      <c r="N4840">
        <v>835</v>
      </c>
      <c r="O4840" t="s">
        <v>20862</v>
      </c>
      <c r="P4840">
        <v>1</v>
      </c>
      <c r="Q4840" t="s">
        <v>20863</v>
      </c>
      <c r="R4840" t="s">
        <v>20864</v>
      </c>
      <c r="S4840">
        <v>26</v>
      </c>
      <c r="T4840" t="s">
        <v>37</v>
      </c>
      <c r="U4840" t="s">
        <v>38</v>
      </c>
      <c r="V4840" t="s">
        <v>2616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15444</v>
      </c>
      <c r="C4841">
        <v>16</v>
      </c>
      <c r="D4841">
        <v>94</v>
      </c>
      <c r="E4841">
        <v>37</v>
      </c>
      <c r="F4841">
        <v>104</v>
      </c>
      <c r="G4841" t="s">
        <v>20865</v>
      </c>
      <c r="H4841">
        <v>318</v>
      </c>
      <c r="I4841">
        <v>40542</v>
      </c>
      <c r="J4841" t="s">
        <v>151</v>
      </c>
      <c r="K4841" t="s">
        <v>5650</v>
      </c>
      <c r="L4841" t="s">
        <v>20866</v>
      </c>
      <c r="M4841">
        <v>294</v>
      </c>
      <c r="N4841">
        <v>751</v>
      </c>
      <c r="O4841" t="s">
        <v>19454</v>
      </c>
      <c r="P4841">
        <v>0</v>
      </c>
      <c r="Q4841" t="s">
        <v>20867</v>
      </c>
      <c r="R4841" t="s">
        <v>20868</v>
      </c>
      <c r="S4841">
        <v>16</v>
      </c>
      <c r="T4841" t="s">
        <v>37</v>
      </c>
      <c r="U4841" t="s">
        <v>38</v>
      </c>
      <c r="V4841" t="s">
        <v>350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20869</v>
      </c>
      <c r="C4842">
        <v>13</v>
      </c>
      <c r="D4842">
        <v>109</v>
      </c>
      <c r="E4842">
        <v>3</v>
      </c>
      <c r="F4842">
        <v>25</v>
      </c>
      <c r="G4842" t="s">
        <v>12754</v>
      </c>
      <c r="H4842">
        <v>54</v>
      </c>
      <c r="I4842">
        <v>5199</v>
      </c>
      <c r="J4842" t="s">
        <v>1607</v>
      </c>
      <c r="K4842" t="s">
        <v>20870</v>
      </c>
      <c r="L4842" t="s">
        <v>20871</v>
      </c>
      <c r="M4842">
        <v>720</v>
      </c>
      <c r="N4842">
        <v>185</v>
      </c>
      <c r="O4842" t="s">
        <v>20872</v>
      </c>
      <c r="P4842">
        <v>0</v>
      </c>
      <c r="Q4842" t="s">
        <v>20873</v>
      </c>
      <c r="R4842" t="s">
        <v>20874</v>
      </c>
      <c r="S4842">
        <v>23</v>
      </c>
      <c r="T4842" t="s">
        <v>37</v>
      </c>
      <c r="U4842" t="s">
        <v>38</v>
      </c>
      <c r="V4842" t="s">
        <v>350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20875</v>
      </c>
      <c r="C4843">
        <v>8</v>
      </c>
      <c r="D4843">
        <v>90</v>
      </c>
      <c r="E4843">
        <v>0</v>
      </c>
      <c r="F4843">
        <v>32</v>
      </c>
      <c r="G4843" t="s">
        <v>20876</v>
      </c>
      <c r="H4843">
        <v>502</v>
      </c>
      <c r="J4843" t="s">
        <v>59</v>
      </c>
      <c r="K4843" t="s">
        <v>20877</v>
      </c>
      <c r="L4843" t="s">
        <v>20878</v>
      </c>
      <c r="M4843">
        <v>476</v>
      </c>
      <c r="N4843">
        <v>689</v>
      </c>
      <c r="O4843" t="s">
        <v>20879</v>
      </c>
      <c r="P4843">
        <v>0</v>
      </c>
      <c r="Q4843" t="s">
        <v>20880</v>
      </c>
      <c r="R4843" t="s">
        <v>20881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3668</v>
      </c>
      <c r="C4844">
        <v>156</v>
      </c>
      <c r="D4844">
        <v>133</v>
      </c>
      <c r="E4844">
        <v>278</v>
      </c>
      <c r="F4844">
        <v>107</v>
      </c>
      <c r="G4844" t="s">
        <v>3669</v>
      </c>
      <c r="H4844">
        <v>5000</v>
      </c>
      <c r="I4844">
        <v>24343673</v>
      </c>
      <c r="J4844" t="s">
        <v>3670</v>
      </c>
      <c r="K4844" t="s">
        <v>900</v>
      </c>
      <c r="L4844" t="s">
        <v>3671</v>
      </c>
      <c r="M4844">
        <v>91863</v>
      </c>
      <c r="N4844">
        <v>5405</v>
      </c>
      <c r="O4844" t="s">
        <v>3672</v>
      </c>
      <c r="P4844">
        <v>0</v>
      </c>
      <c r="Q4844" t="s">
        <v>3673</v>
      </c>
      <c r="R4844" t="s">
        <v>3674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20882</v>
      </c>
      <c r="C4845">
        <v>4</v>
      </c>
      <c r="D4845">
        <v>110</v>
      </c>
      <c r="E4845">
        <v>44</v>
      </c>
      <c r="F4845">
        <v>221</v>
      </c>
      <c r="G4845" t="s">
        <v>20883</v>
      </c>
      <c r="H4845">
        <v>644</v>
      </c>
      <c r="I4845">
        <v>1711</v>
      </c>
      <c r="J4845" t="s">
        <v>3985</v>
      </c>
      <c r="K4845" t="s">
        <v>20884</v>
      </c>
      <c r="L4845" t="s">
        <v>20885</v>
      </c>
      <c r="M4845">
        <v>82</v>
      </c>
      <c r="N4845">
        <v>1440</v>
      </c>
      <c r="O4845" t="s">
        <v>20886</v>
      </c>
      <c r="P4845">
        <v>0</v>
      </c>
      <c r="R4845" t="s">
        <v>20887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20888</v>
      </c>
      <c r="C4846">
        <v>164</v>
      </c>
      <c r="D4846">
        <v>80</v>
      </c>
      <c r="E4846">
        <v>43</v>
      </c>
      <c r="F4846">
        <v>668</v>
      </c>
      <c r="G4846" t="s">
        <v>2432</v>
      </c>
      <c r="H4846">
        <v>13000</v>
      </c>
      <c r="J4846" t="s">
        <v>20889</v>
      </c>
      <c r="K4846" t="s">
        <v>869</v>
      </c>
      <c r="L4846" t="s">
        <v>20890</v>
      </c>
      <c r="M4846">
        <v>19875</v>
      </c>
      <c r="N4846">
        <v>14950</v>
      </c>
      <c r="O4846" t="s">
        <v>3807</v>
      </c>
      <c r="P4846">
        <v>0</v>
      </c>
      <c r="Q4846" t="s">
        <v>20891</v>
      </c>
      <c r="R4846" t="s">
        <v>20892</v>
      </c>
      <c r="S4846">
        <v>147</v>
      </c>
      <c r="T4846" t="s">
        <v>37</v>
      </c>
      <c r="U4846" t="s">
        <v>38</v>
      </c>
      <c r="V4846" t="s">
        <v>350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20893</v>
      </c>
      <c r="C4847">
        <v>10</v>
      </c>
      <c r="D4847">
        <v>95</v>
      </c>
      <c r="E4847">
        <v>0</v>
      </c>
      <c r="F4847">
        <v>309</v>
      </c>
      <c r="G4847" t="s">
        <v>2411</v>
      </c>
      <c r="H4847">
        <v>685</v>
      </c>
      <c r="I4847">
        <v>2468</v>
      </c>
      <c r="J4847" t="s">
        <v>8199</v>
      </c>
      <c r="K4847" t="s">
        <v>6881</v>
      </c>
      <c r="L4847" t="s">
        <v>20894</v>
      </c>
      <c r="M4847">
        <v>241</v>
      </c>
      <c r="N4847">
        <v>2048</v>
      </c>
      <c r="O4847" t="s">
        <v>10328</v>
      </c>
      <c r="P4847">
        <v>3</v>
      </c>
      <c r="Q4847" t="s">
        <v>20895</v>
      </c>
      <c r="R4847" t="s">
        <v>20896</v>
      </c>
      <c r="S4847">
        <v>5</v>
      </c>
      <c r="T4847" t="s">
        <v>37</v>
      </c>
      <c r="U4847" t="s">
        <v>38</v>
      </c>
      <c r="V4847" t="s">
        <v>350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20897</v>
      </c>
      <c r="C4848">
        <v>1</v>
      </c>
      <c r="D4848">
        <v>94</v>
      </c>
      <c r="E4848">
        <v>0</v>
      </c>
      <c r="F4848">
        <v>87</v>
      </c>
      <c r="G4848" t="s">
        <v>20898</v>
      </c>
      <c r="H4848">
        <v>156</v>
      </c>
      <c r="J4848" t="s">
        <v>4189</v>
      </c>
      <c r="K4848" t="s">
        <v>20899</v>
      </c>
      <c r="L4848" t="s">
        <v>20900</v>
      </c>
      <c r="M4848">
        <v>47</v>
      </c>
      <c r="N4848">
        <v>544</v>
      </c>
      <c r="O4848" t="s">
        <v>20901</v>
      </c>
      <c r="P4848">
        <v>0</v>
      </c>
      <c r="Q4848" t="s">
        <v>20902</v>
      </c>
      <c r="R4848" t="s">
        <v>20903</v>
      </c>
      <c r="S4848">
        <v>4</v>
      </c>
      <c r="T4848" t="s">
        <v>37</v>
      </c>
      <c r="U4848" t="s">
        <v>38</v>
      </c>
      <c r="V4848" t="s">
        <v>350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20904</v>
      </c>
      <c r="C4849">
        <v>8</v>
      </c>
      <c r="D4849">
        <v>98</v>
      </c>
      <c r="E4849">
        <v>3</v>
      </c>
      <c r="F4849">
        <v>248</v>
      </c>
      <c r="G4849" t="s">
        <v>20905</v>
      </c>
      <c r="H4849">
        <v>500</v>
      </c>
      <c r="J4849" t="s">
        <v>715</v>
      </c>
      <c r="K4849" t="s">
        <v>8510</v>
      </c>
      <c r="L4849" t="s">
        <v>20906</v>
      </c>
      <c r="M4849">
        <v>95</v>
      </c>
      <c r="N4849">
        <v>1545</v>
      </c>
      <c r="O4849" t="s">
        <v>20907</v>
      </c>
      <c r="P4849">
        <v>7</v>
      </c>
      <c r="Q4849" t="s">
        <v>20908</v>
      </c>
      <c r="R4849" t="s">
        <v>20909</v>
      </c>
      <c r="S4849">
        <v>7</v>
      </c>
      <c r="T4849" t="s">
        <v>37</v>
      </c>
      <c r="U4849" t="s">
        <v>38</v>
      </c>
      <c r="V4849" t="s">
        <v>350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20910</v>
      </c>
      <c r="C4850">
        <v>9</v>
      </c>
      <c r="D4850">
        <v>98</v>
      </c>
      <c r="E4850">
        <v>77</v>
      </c>
      <c r="F4850">
        <v>0</v>
      </c>
      <c r="G4850" t="s">
        <v>20911</v>
      </c>
      <c r="H4850">
        <v>19</v>
      </c>
      <c r="J4850" t="s">
        <v>1287</v>
      </c>
      <c r="K4850" t="s">
        <v>20912</v>
      </c>
      <c r="L4850" t="s">
        <v>20913</v>
      </c>
      <c r="M4850">
        <v>569</v>
      </c>
      <c r="N4850">
        <v>19</v>
      </c>
      <c r="O4850" t="s">
        <v>20914</v>
      </c>
      <c r="P4850">
        <v>0</v>
      </c>
      <c r="Q4850" t="s">
        <v>20915</v>
      </c>
      <c r="R4850" t="s">
        <v>20916</v>
      </c>
      <c r="S4850">
        <v>1</v>
      </c>
      <c r="T4850" t="s">
        <v>37</v>
      </c>
      <c r="U4850" t="s">
        <v>727</v>
      </c>
      <c r="V4850" t="s">
        <v>3399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20917</v>
      </c>
      <c r="C4851">
        <v>78</v>
      </c>
      <c r="D4851">
        <v>96</v>
      </c>
      <c r="E4851">
        <v>5</v>
      </c>
      <c r="F4851">
        <v>180</v>
      </c>
      <c r="G4851" t="s">
        <v>17890</v>
      </c>
      <c r="H4851">
        <v>431</v>
      </c>
      <c r="J4851" t="s">
        <v>2889</v>
      </c>
      <c r="K4851" t="s">
        <v>14744</v>
      </c>
      <c r="L4851" t="s">
        <v>20918</v>
      </c>
      <c r="M4851">
        <v>1905</v>
      </c>
      <c r="N4851">
        <v>1228</v>
      </c>
      <c r="O4851" t="s">
        <v>20919</v>
      </c>
      <c r="P4851">
        <v>0</v>
      </c>
      <c r="Q4851" t="s">
        <v>20920</v>
      </c>
      <c r="R4851" t="s">
        <v>20921</v>
      </c>
      <c r="S4851">
        <v>58</v>
      </c>
      <c r="T4851" t="s">
        <v>37</v>
      </c>
      <c r="U4851" t="s">
        <v>38</v>
      </c>
      <c r="V4851" t="s">
        <v>350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20922</v>
      </c>
      <c r="C4852">
        <v>131</v>
      </c>
      <c r="D4852">
        <v>97</v>
      </c>
      <c r="E4852">
        <v>19</v>
      </c>
      <c r="F4852">
        <v>313</v>
      </c>
      <c r="G4852" t="s">
        <v>9612</v>
      </c>
      <c r="H4852">
        <v>778</v>
      </c>
      <c r="J4852" t="s">
        <v>20923</v>
      </c>
      <c r="K4852" t="s">
        <v>2153</v>
      </c>
      <c r="L4852" t="s">
        <v>20924</v>
      </c>
      <c r="M4852">
        <v>4550</v>
      </c>
      <c r="N4852">
        <v>2515</v>
      </c>
      <c r="O4852" t="s">
        <v>20925</v>
      </c>
      <c r="P4852">
        <v>2</v>
      </c>
      <c r="R4852" t="s">
        <v>20926</v>
      </c>
      <c r="S4852">
        <v>58</v>
      </c>
      <c r="T4852" t="s">
        <v>37</v>
      </c>
      <c r="U4852" t="s">
        <v>38</v>
      </c>
      <c r="V4852" t="s">
        <v>350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20927</v>
      </c>
      <c r="C4853">
        <v>286</v>
      </c>
      <c r="D4853">
        <v>90</v>
      </c>
      <c r="E4853">
        <v>25</v>
      </c>
      <c r="F4853">
        <v>235</v>
      </c>
      <c r="G4853" t="s">
        <v>10136</v>
      </c>
      <c r="H4853">
        <v>601</v>
      </c>
      <c r="I4853">
        <v>318622</v>
      </c>
      <c r="J4853" t="s">
        <v>3471</v>
      </c>
      <c r="K4853" t="s">
        <v>7167</v>
      </c>
      <c r="L4853" t="s">
        <v>20928</v>
      </c>
      <c r="M4853">
        <v>24668</v>
      </c>
      <c r="N4853">
        <v>1734</v>
      </c>
      <c r="O4853" t="s">
        <v>20929</v>
      </c>
      <c r="P4853">
        <v>0</v>
      </c>
      <c r="Q4853" t="s">
        <v>20930</v>
      </c>
      <c r="R4853" t="s">
        <v>20931</v>
      </c>
      <c r="S4853">
        <v>175</v>
      </c>
      <c r="T4853" t="s">
        <v>37</v>
      </c>
      <c r="U4853" t="s">
        <v>38</v>
      </c>
      <c r="V4853" t="s">
        <v>350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4920</v>
      </c>
      <c r="C4854">
        <v>147</v>
      </c>
      <c r="D4854">
        <v>113</v>
      </c>
      <c r="E4854">
        <v>0</v>
      </c>
      <c r="F4854">
        <v>781</v>
      </c>
      <c r="G4854" t="s">
        <v>1002</v>
      </c>
      <c r="H4854">
        <v>13000</v>
      </c>
      <c r="I4854">
        <v>12006514</v>
      </c>
      <c r="J4854" t="s">
        <v>715</v>
      </c>
      <c r="K4854" t="s">
        <v>604</v>
      </c>
      <c r="L4854" t="s">
        <v>20932</v>
      </c>
      <c r="M4854">
        <v>114070</v>
      </c>
      <c r="N4854">
        <v>15765</v>
      </c>
      <c r="O4854" t="s">
        <v>5875</v>
      </c>
      <c r="P4854">
        <v>5</v>
      </c>
      <c r="Q4854" t="s">
        <v>20933</v>
      </c>
      <c r="R4854" t="s">
        <v>20934</v>
      </c>
      <c r="S4854">
        <v>500</v>
      </c>
      <c r="T4854" t="s">
        <v>37</v>
      </c>
      <c r="U4854" t="s">
        <v>38</v>
      </c>
      <c r="V4854" t="s">
        <v>350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13887</v>
      </c>
      <c r="C4855">
        <v>71</v>
      </c>
      <c r="D4855">
        <v>91</v>
      </c>
      <c r="E4855">
        <v>132</v>
      </c>
      <c r="F4855">
        <v>225</v>
      </c>
      <c r="G4855" t="s">
        <v>6098</v>
      </c>
      <c r="H4855">
        <v>400</v>
      </c>
      <c r="I4855">
        <v>4186931</v>
      </c>
      <c r="J4855" t="s">
        <v>715</v>
      </c>
      <c r="K4855" t="s">
        <v>6260</v>
      </c>
      <c r="L4855" t="s">
        <v>20935</v>
      </c>
      <c r="M4855">
        <v>6041</v>
      </c>
      <c r="N4855">
        <v>1330</v>
      </c>
      <c r="O4855" t="s">
        <v>20936</v>
      </c>
      <c r="P4855">
        <v>3</v>
      </c>
      <c r="Q4855" t="s">
        <v>20937</v>
      </c>
      <c r="R4855" t="s">
        <v>20938</v>
      </c>
      <c r="S4855">
        <v>85</v>
      </c>
      <c r="T4855" t="s">
        <v>37</v>
      </c>
      <c r="U4855" t="s">
        <v>38</v>
      </c>
      <c r="V4855" t="s">
        <v>350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20939</v>
      </c>
      <c r="D4856">
        <v>90</v>
      </c>
      <c r="E4856">
        <v>2</v>
      </c>
      <c r="F4856">
        <v>99</v>
      </c>
      <c r="G4856" t="s">
        <v>8918</v>
      </c>
      <c r="H4856">
        <v>466</v>
      </c>
      <c r="J4856" t="s">
        <v>20940</v>
      </c>
      <c r="K4856" t="s">
        <v>20941</v>
      </c>
      <c r="L4856" t="s">
        <v>20942</v>
      </c>
      <c r="M4856">
        <v>30</v>
      </c>
      <c r="N4856">
        <v>842</v>
      </c>
      <c r="O4856" t="s">
        <v>20943</v>
      </c>
      <c r="P4856">
        <v>2</v>
      </c>
      <c r="Q4856" t="s">
        <v>20944</v>
      </c>
      <c r="R4856" t="s">
        <v>20945</v>
      </c>
      <c r="T4856" t="s">
        <v>37</v>
      </c>
      <c r="U4856" t="s">
        <v>38</v>
      </c>
      <c r="V4856" t="s">
        <v>350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259</v>
      </c>
      <c r="C4857">
        <v>51</v>
      </c>
      <c r="D4857">
        <v>98</v>
      </c>
      <c r="E4857">
        <v>681</v>
      </c>
      <c r="F4857">
        <v>13</v>
      </c>
      <c r="G4857" t="s">
        <v>20946</v>
      </c>
      <c r="H4857">
        <v>94</v>
      </c>
      <c r="I4857">
        <v>3799339</v>
      </c>
      <c r="J4857" t="s">
        <v>2610</v>
      </c>
      <c r="K4857" t="s">
        <v>20947</v>
      </c>
      <c r="L4857" t="s">
        <v>20948</v>
      </c>
      <c r="M4857">
        <v>8000</v>
      </c>
      <c r="N4857">
        <v>139</v>
      </c>
      <c r="O4857" t="s">
        <v>20949</v>
      </c>
      <c r="P4857">
        <v>1</v>
      </c>
      <c r="Q4857" t="s">
        <v>20950</v>
      </c>
      <c r="R4857" t="s">
        <v>20951</v>
      </c>
      <c r="S4857">
        <v>138</v>
      </c>
      <c r="T4857" t="s">
        <v>37</v>
      </c>
      <c r="U4857" t="s">
        <v>38</v>
      </c>
      <c r="V4857" t="s">
        <v>350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20952</v>
      </c>
      <c r="C4858">
        <v>23</v>
      </c>
      <c r="D4858">
        <v>94</v>
      </c>
      <c r="E4858">
        <v>4</v>
      </c>
      <c r="F4858">
        <v>10</v>
      </c>
      <c r="G4858" t="s">
        <v>13961</v>
      </c>
      <c r="H4858">
        <v>360</v>
      </c>
      <c r="I4858">
        <v>1977544</v>
      </c>
      <c r="J4858" t="s">
        <v>715</v>
      </c>
      <c r="K4858" t="s">
        <v>10700</v>
      </c>
      <c r="L4858" t="s">
        <v>20953</v>
      </c>
      <c r="M4858">
        <v>3513</v>
      </c>
      <c r="N4858">
        <v>656</v>
      </c>
      <c r="O4858" t="s">
        <v>20954</v>
      </c>
      <c r="P4858">
        <v>0</v>
      </c>
      <c r="Q4858" t="s">
        <v>20955</v>
      </c>
      <c r="R4858" t="s">
        <v>20956</v>
      </c>
      <c r="S4858">
        <v>36</v>
      </c>
      <c r="T4858" t="s">
        <v>37</v>
      </c>
      <c r="U4858" t="s">
        <v>38</v>
      </c>
      <c r="V4858" t="s">
        <v>350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6736</v>
      </c>
      <c r="C4859">
        <v>59</v>
      </c>
      <c r="D4859">
        <v>96</v>
      </c>
      <c r="E4859">
        <v>44</v>
      </c>
      <c r="F4859">
        <v>129</v>
      </c>
      <c r="G4859" t="s">
        <v>8482</v>
      </c>
      <c r="H4859">
        <v>625</v>
      </c>
      <c r="I4859">
        <v>1050600</v>
      </c>
      <c r="J4859" t="s">
        <v>1188</v>
      </c>
      <c r="K4859" t="s">
        <v>2803</v>
      </c>
      <c r="L4859" t="s">
        <v>20957</v>
      </c>
      <c r="M4859">
        <v>4662</v>
      </c>
      <c r="N4859">
        <v>1378</v>
      </c>
      <c r="O4859" t="s">
        <v>138</v>
      </c>
      <c r="P4859">
        <v>0</v>
      </c>
      <c r="Q4859" t="s">
        <v>20958</v>
      </c>
      <c r="R4859" t="s">
        <v>20959</v>
      </c>
      <c r="S4859">
        <v>136</v>
      </c>
      <c r="T4859" t="s">
        <v>37</v>
      </c>
      <c r="U4859" t="s">
        <v>38</v>
      </c>
      <c r="V4859" t="s">
        <v>350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20960</v>
      </c>
      <c r="C4860">
        <v>9</v>
      </c>
      <c r="D4860">
        <v>100</v>
      </c>
      <c r="E4860">
        <v>0</v>
      </c>
      <c r="F4860">
        <v>51</v>
      </c>
      <c r="G4860" t="s">
        <v>20961</v>
      </c>
      <c r="H4860">
        <v>250</v>
      </c>
      <c r="I4860">
        <v>902835</v>
      </c>
      <c r="J4860" t="s">
        <v>715</v>
      </c>
      <c r="K4860" t="s">
        <v>20962</v>
      </c>
      <c r="L4860" t="s">
        <v>20963</v>
      </c>
      <c r="M4860">
        <v>1489</v>
      </c>
      <c r="N4860">
        <v>454</v>
      </c>
      <c r="O4860" t="s">
        <v>20964</v>
      </c>
      <c r="P4860">
        <v>2</v>
      </c>
      <c r="Q4860" t="s">
        <v>20965</v>
      </c>
      <c r="R4860" t="s">
        <v>20966</v>
      </c>
      <c r="S4860">
        <v>40</v>
      </c>
      <c r="T4860" t="s">
        <v>37</v>
      </c>
      <c r="U4860" t="s">
        <v>38</v>
      </c>
      <c r="V4860" t="s">
        <v>3399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20967</v>
      </c>
      <c r="D4861">
        <v>90</v>
      </c>
      <c r="E4861">
        <v>0</v>
      </c>
      <c r="F4861">
        <v>185</v>
      </c>
      <c r="G4861" t="s">
        <v>20968</v>
      </c>
      <c r="H4861">
        <v>569</v>
      </c>
      <c r="J4861" t="s">
        <v>12926</v>
      </c>
      <c r="K4861" t="s">
        <v>20969</v>
      </c>
      <c r="L4861" t="s">
        <v>20970</v>
      </c>
      <c r="M4861">
        <v>28</v>
      </c>
      <c r="N4861">
        <v>1461</v>
      </c>
      <c r="O4861" t="s">
        <v>20971</v>
      </c>
      <c r="P4861">
        <v>0</v>
      </c>
      <c r="R4861" t="s">
        <v>20972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6339</v>
      </c>
      <c r="C4862">
        <v>99</v>
      </c>
      <c r="D4862">
        <v>90</v>
      </c>
      <c r="E4862">
        <v>165</v>
      </c>
      <c r="F4862">
        <v>319</v>
      </c>
      <c r="G4862" t="s">
        <v>5738</v>
      </c>
      <c r="H4862">
        <v>686</v>
      </c>
      <c r="I4862">
        <v>489220</v>
      </c>
      <c r="J4862" t="s">
        <v>2818</v>
      </c>
      <c r="K4862" t="s">
        <v>6340</v>
      </c>
      <c r="L4862" t="s">
        <v>20973</v>
      </c>
      <c r="M4862">
        <v>160511</v>
      </c>
      <c r="N4862">
        <v>1743</v>
      </c>
      <c r="O4862" t="s">
        <v>10855</v>
      </c>
      <c r="P4862">
        <v>0</v>
      </c>
      <c r="Q4862" t="s">
        <v>20974</v>
      </c>
      <c r="R4862" t="s">
        <v>20975</v>
      </c>
      <c r="S4862">
        <v>696</v>
      </c>
      <c r="T4862" t="s">
        <v>37</v>
      </c>
      <c r="U4862" t="s">
        <v>182</v>
      </c>
      <c r="V4862" t="s">
        <v>350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20976</v>
      </c>
      <c r="C4863">
        <v>21</v>
      </c>
      <c r="D4863">
        <v>76</v>
      </c>
      <c r="E4863">
        <v>0</v>
      </c>
      <c r="F4863">
        <v>62</v>
      </c>
      <c r="G4863" t="s">
        <v>1608</v>
      </c>
      <c r="H4863">
        <v>991</v>
      </c>
      <c r="I4863">
        <v>212285</v>
      </c>
      <c r="J4863" t="s">
        <v>816</v>
      </c>
      <c r="K4863" t="s">
        <v>1461</v>
      </c>
      <c r="L4863" t="s">
        <v>20977</v>
      </c>
      <c r="M4863">
        <v>1727</v>
      </c>
      <c r="N4863">
        <v>1661</v>
      </c>
      <c r="O4863" t="s">
        <v>20978</v>
      </c>
      <c r="P4863">
        <v>1</v>
      </c>
      <c r="Q4863" t="s">
        <v>20979</v>
      </c>
      <c r="R4863" t="s">
        <v>20980</v>
      </c>
      <c r="S4863">
        <v>21</v>
      </c>
      <c r="T4863" t="s">
        <v>37</v>
      </c>
      <c r="U4863" t="s">
        <v>243</v>
      </c>
      <c r="V4863" t="s">
        <v>350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20981</v>
      </c>
      <c r="C4864">
        <v>19</v>
      </c>
      <c r="D4864">
        <v>75</v>
      </c>
      <c r="E4864">
        <v>45</v>
      </c>
      <c r="F4864">
        <v>0</v>
      </c>
      <c r="G4864" t="s">
        <v>20982</v>
      </c>
      <c r="H4864">
        <v>5</v>
      </c>
      <c r="I4864">
        <v>203134</v>
      </c>
      <c r="J4864" t="s">
        <v>20983</v>
      </c>
      <c r="K4864" t="s">
        <v>20984</v>
      </c>
      <c r="L4864" t="s">
        <v>20985</v>
      </c>
      <c r="M4864">
        <v>1428</v>
      </c>
      <c r="N4864">
        <v>7</v>
      </c>
      <c r="O4864" t="s">
        <v>20986</v>
      </c>
      <c r="P4864">
        <v>0</v>
      </c>
      <c r="Q4864" t="s">
        <v>20987</v>
      </c>
      <c r="R4864" t="s">
        <v>20988</v>
      </c>
      <c r="S4864">
        <v>21</v>
      </c>
      <c r="T4864" t="s">
        <v>37</v>
      </c>
      <c r="U4864" t="s">
        <v>38</v>
      </c>
      <c r="V4864" t="s">
        <v>350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20349</v>
      </c>
      <c r="C4865">
        <v>43</v>
      </c>
      <c r="D4865">
        <v>78</v>
      </c>
      <c r="E4865">
        <v>7</v>
      </c>
      <c r="F4865">
        <v>142</v>
      </c>
      <c r="G4865" t="s">
        <v>4425</v>
      </c>
      <c r="H4865">
        <v>308</v>
      </c>
      <c r="I4865">
        <v>191309</v>
      </c>
      <c r="J4865" t="s">
        <v>933</v>
      </c>
      <c r="K4865" t="s">
        <v>20989</v>
      </c>
      <c r="L4865" t="s">
        <v>20990</v>
      </c>
      <c r="M4865">
        <v>2787</v>
      </c>
      <c r="N4865">
        <v>1008</v>
      </c>
      <c r="O4865" t="s">
        <v>5770</v>
      </c>
      <c r="P4865">
        <v>1</v>
      </c>
      <c r="Q4865" t="s">
        <v>20991</v>
      </c>
      <c r="R4865" t="s">
        <v>20992</v>
      </c>
      <c r="S4865">
        <v>64</v>
      </c>
      <c r="T4865" t="s">
        <v>37</v>
      </c>
      <c r="U4865" t="s">
        <v>38</v>
      </c>
      <c r="V4865" t="s">
        <v>350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20993</v>
      </c>
      <c r="C4866">
        <v>206</v>
      </c>
      <c r="D4866">
        <v>90</v>
      </c>
      <c r="E4866">
        <v>52</v>
      </c>
      <c r="F4866">
        <v>224</v>
      </c>
      <c r="G4866" t="s">
        <v>20994</v>
      </c>
      <c r="H4866">
        <v>34000</v>
      </c>
      <c r="I4866">
        <v>3388210</v>
      </c>
      <c r="J4866" t="s">
        <v>151</v>
      </c>
      <c r="K4866" t="s">
        <v>230</v>
      </c>
      <c r="L4866" t="s">
        <v>20995</v>
      </c>
      <c r="M4866">
        <v>46813</v>
      </c>
      <c r="N4866">
        <v>34983</v>
      </c>
      <c r="O4866" t="s">
        <v>20996</v>
      </c>
      <c r="P4866">
        <v>1</v>
      </c>
      <c r="Q4866" t="s">
        <v>20997</v>
      </c>
      <c r="R4866" t="s">
        <v>20998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20999</v>
      </c>
      <c r="D4867">
        <v>96</v>
      </c>
      <c r="E4867">
        <v>0</v>
      </c>
      <c r="F4867">
        <v>270</v>
      </c>
      <c r="G4867" t="s">
        <v>20128</v>
      </c>
      <c r="H4867">
        <v>471</v>
      </c>
      <c r="J4867" t="s">
        <v>4189</v>
      </c>
      <c r="K4867" t="s">
        <v>21000</v>
      </c>
      <c r="L4867" t="s">
        <v>21001</v>
      </c>
      <c r="M4867">
        <v>24</v>
      </c>
      <c r="N4867">
        <v>1399</v>
      </c>
      <c r="O4867" t="s">
        <v>21002</v>
      </c>
      <c r="P4867">
        <v>0</v>
      </c>
      <c r="Q4867" t="s">
        <v>21003</v>
      </c>
      <c r="R4867" t="s">
        <v>21004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16351</v>
      </c>
      <c r="C4868">
        <v>29</v>
      </c>
      <c r="D4868">
        <v>92</v>
      </c>
      <c r="E4868">
        <v>99</v>
      </c>
      <c r="F4868">
        <v>181</v>
      </c>
      <c r="G4868" t="s">
        <v>5413</v>
      </c>
      <c r="H4868">
        <v>793</v>
      </c>
      <c r="I4868">
        <v>177840</v>
      </c>
      <c r="J4868" t="s">
        <v>4205</v>
      </c>
      <c r="K4868" t="s">
        <v>11828</v>
      </c>
      <c r="L4868" t="s">
        <v>21005</v>
      </c>
      <c r="M4868">
        <v>708</v>
      </c>
      <c r="N4868">
        <v>1987</v>
      </c>
      <c r="O4868" t="s">
        <v>7702</v>
      </c>
      <c r="P4868">
        <v>2</v>
      </c>
      <c r="Q4868" t="s">
        <v>21006</v>
      </c>
      <c r="R4868" t="s">
        <v>21007</v>
      </c>
      <c r="S4868">
        <v>22</v>
      </c>
      <c r="T4868" t="s">
        <v>37</v>
      </c>
      <c r="U4868" t="s">
        <v>56</v>
      </c>
      <c r="V4868" t="s">
        <v>350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21008</v>
      </c>
      <c r="C4869">
        <v>27</v>
      </c>
      <c r="D4869">
        <v>75</v>
      </c>
      <c r="E4869">
        <v>269</v>
      </c>
      <c r="F4869">
        <v>7</v>
      </c>
      <c r="G4869" t="s">
        <v>21009</v>
      </c>
      <c r="H4869">
        <v>100</v>
      </c>
      <c r="I4869">
        <v>47111</v>
      </c>
      <c r="J4869" t="s">
        <v>1188</v>
      </c>
      <c r="K4869" t="s">
        <v>21010</v>
      </c>
      <c r="L4869" t="s">
        <v>21011</v>
      </c>
      <c r="M4869">
        <v>1227</v>
      </c>
      <c r="N4869">
        <v>127</v>
      </c>
      <c r="O4869" t="s">
        <v>21012</v>
      </c>
      <c r="P4869">
        <v>1</v>
      </c>
      <c r="Q4869" t="s">
        <v>21013</v>
      </c>
      <c r="R4869" t="s">
        <v>21014</v>
      </c>
      <c r="S4869">
        <v>11</v>
      </c>
      <c r="T4869" t="s">
        <v>5027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11726</v>
      </c>
      <c r="C4870">
        <v>162</v>
      </c>
      <c r="D4870">
        <v>99</v>
      </c>
      <c r="E4870">
        <v>261</v>
      </c>
      <c r="F4870">
        <v>461</v>
      </c>
      <c r="G4870" t="s">
        <v>3837</v>
      </c>
      <c r="H4870">
        <v>924</v>
      </c>
      <c r="I4870">
        <v>49494</v>
      </c>
      <c r="J4870" t="s">
        <v>1861</v>
      </c>
      <c r="K4870" t="s">
        <v>4839</v>
      </c>
      <c r="L4870" t="s">
        <v>21015</v>
      </c>
      <c r="M4870">
        <v>8511</v>
      </c>
      <c r="N4870">
        <v>2862</v>
      </c>
      <c r="O4870" t="s">
        <v>21016</v>
      </c>
      <c r="P4870">
        <v>0</v>
      </c>
      <c r="Q4870" t="s">
        <v>21017</v>
      </c>
      <c r="R4870" t="s">
        <v>21018</v>
      </c>
      <c r="S4870">
        <v>87</v>
      </c>
      <c r="T4870" t="s">
        <v>37</v>
      </c>
      <c r="U4870" t="s">
        <v>38</v>
      </c>
      <c r="V4870" t="s">
        <v>350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21019</v>
      </c>
      <c r="H4871">
        <v>887</v>
      </c>
      <c r="J4871" t="s">
        <v>937</v>
      </c>
      <c r="K4871" t="s">
        <v>1092</v>
      </c>
      <c r="L4871" t="s">
        <v>21020</v>
      </c>
      <c r="M4871">
        <v>12848</v>
      </c>
      <c r="N4871">
        <v>2572</v>
      </c>
      <c r="O4871" t="s">
        <v>21021</v>
      </c>
      <c r="P4871">
        <v>1</v>
      </c>
      <c r="Q4871" t="s">
        <v>21022</v>
      </c>
      <c r="R4871" t="s">
        <v>21023</v>
      </c>
      <c r="S4871">
        <v>59</v>
      </c>
      <c r="T4871" t="s">
        <v>37</v>
      </c>
      <c r="U4871" t="s">
        <v>56</v>
      </c>
      <c r="V4871" t="s">
        <v>1212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21024</v>
      </c>
      <c r="C4872">
        <v>26</v>
      </c>
      <c r="D4872">
        <v>86</v>
      </c>
      <c r="E4872">
        <v>5</v>
      </c>
      <c r="F4872">
        <v>41</v>
      </c>
      <c r="G4872" t="s">
        <v>21025</v>
      </c>
      <c r="H4872">
        <v>68</v>
      </c>
      <c r="J4872" t="s">
        <v>1473</v>
      </c>
      <c r="K4872" t="s">
        <v>19955</v>
      </c>
      <c r="L4872" t="s">
        <v>21026</v>
      </c>
      <c r="M4872">
        <v>603</v>
      </c>
      <c r="N4872">
        <v>216</v>
      </c>
      <c r="O4872" t="s">
        <v>21027</v>
      </c>
      <c r="P4872">
        <v>3</v>
      </c>
      <c r="Q4872" t="s">
        <v>21028</v>
      </c>
      <c r="R4872" t="s">
        <v>21029</v>
      </c>
      <c r="S4872">
        <v>15</v>
      </c>
      <c r="T4872" t="s">
        <v>37</v>
      </c>
      <c r="U4872" t="s">
        <v>38</v>
      </c>
      <c r="V4872" t="s">
        <v>350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9785</v>
      </c>
      <c r="C4873">
        <v>85</v>
      </c>
      <c r="D4873">
        <v>92</v>
      </c>
      <c r="E4873">
        <v>337</v>
      </c>
      <c r="F4873">
        <v>22</v>
      </c>
      <c r="G4873" t="s">
        <v>21030</v>
      </c>
      <c r="H4873">
        <v>35</v>
      </c>
      <c r="I4873">
        <v>45661</v>
      </c>
      <c r="J4873" t="s">
        <v>1861</v>
      </c>
      <c r="K4873" t="s">
        <v>21031</v>
      </c>
      <c r="L4873" t="s">
        <v>21032</v>
      </c>
      <c r="M4873">
        <v>7148</v>
      </c>
      <c r="N4873">
        <v>114</v>
      </c>
      <c r="O4873" t="s">
        <v>21033</v>
      </c>
      <c r="P4873">
        <v>0</v>
      </c>
      <c r="Q4873" t="s">
        <v>21034</v>
      </c>
      <c r="R4873" t="s">
        <v>21035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21036</v>
      </c>
      <c r="C4874">
        <v>77</v>
      </c>
      <c r="D4874">
        <v>101</v>
      </c>
      <c r="E4874">
        <v>17</v>
      </c>
      <c r="F4874">
        <v>289</v>
      </c>
      <c r="G4874" t="s">
        <v>6238</v>
      </c>
      <c r="H4874">
        <v>766</v>
      </c>
      <c r="J4874" t="s">
        <v>469</v>
      </c>
      <c r="K4874" t="s">
        <v>519</v>
      </c>
      <c r="L4874" t="s">
        <v>21037</v>
      </c>
      <c r="M4874">
        <v>70076</v>
      </c>
      <c r="N4874">
        <v>2123</v>
      </c>
      <c r="O4874" t="s">
        <v>21038</v>
      </c>
      <c r="P4874">
        <v>0</v>
      </c>
      <c r="Q4874" t="s">
        <v>21039</v>
      </c>
      <c r="R4874" t="s">
        <v>21040</v>
      </c>
      <c r="S4874">
        <v>120</v>
      </c>
      <c r="T4874" t="s">
        <v>37</v>
      </c>
      <c r="U4874" t="s">
        <v>56</v>
      </c>
      <c r="V4874" t="s">
        <v>2616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424</v>
      </c>
      <c r="B4875" t="s">
        <v>21041</v>
      </c>
      <c r="C4875">
        <v>8</v>
      </c>
      <c r="D4875">
        <v>81</v>
      </c>
      <c r="E4875">
        <v>0</v>
      </c>
      <c r="F4875">
        <v>5</v>
      </c>
      <c r="G4875" t="s">
        <v>21042</v>
      </c>
      <c r="H4875">
        <v>119</v>
      </c>
      <c r="I4875">
        <v>18195</v>
      </c>
      <c r="J4875" t="s">
        <v>10118</v>
      </c>
      <c r="K4875" t="s">
        <v>17993</v>
      </c>
      <c r="L4875" t="s">
        <v>21043</v>
      </c>
      <c r="M4875">
        <v>336</v>
      </c>
      <c r="N4875">
        <v>154</v>
      </c>
      <c r="O4875" t="s">
        <v>21044</v>
      </c>
      <c r="P4875">
        <v>0</v>
      </c>
      <c r="Q4875" t="s">
        <v>21045</v>
      </c>
      <c r="R4875" t="s">
        <v>21046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21047</v>
      </c>
      <c r="C4876">
        <v>5</v>
      </c>
      <c r="D4876">
        <v>93</v>
      </c>
      <c r="E4876">
        <v>7</v>
      </c>
      <c r="F4876">
        <v>73</v>
      </c>
      <c r="G4876" t="s">
        <v>21048</v>
      </c>
      <c r="H4876">
        <v>349</v>
      </c>
      <c r="J4876" t="s">
        <v>16043</v>
      </c>
      <c r="K4876" t="s">
        <v>4078</v>
      </c>
      <c r="L4876" t="s">
        <v>21049</v>
      </c>
      <c r="M4876">
        <v>602</v>
      </c>
      <c r="N4876">
        <v>631</v>
      </c>
      <c r="O4876" t="s">
        <v>21050</v>
      </c>
      <c r="P4876">
        <v>0</v>
      </c>
      <c r="Q4876" t="s">
        <v>21051</v>
      </c>
      <c r="R4876" t="s">
        <v>21052</v>
      </c>
      <c r="S4876">
        <v>18</v>
      </c>
      <c r="T4876" t="s">
        <v>37</v>
      </c>
      <c r="U4876" t="s">
        <v>38</v>
      </c>
      <c r="V4876" t="s">
        <v>188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10939</v>
      </c>
      <c r="C4877">
        <v>3</v>
      </c>
      <c r="D4877">
        <v>95</v>
      </c>
      <c r="E4877">
        <v>1000</v>
      </c>
      <c r="F4877">
        <v>3</v>
      </c>
      <c r="G4877" t="s">
        <v>21053</v>
      </c>
      <c r="H4877">
        <v>1000</v>
      </c>
      <c r="J4877" t="s">
        <v>1473</v>
      </c>
      <c r="K4877" t="s">
        <v>10939</v>
      </c>
      <c r="L4877" t="s">
        <v>21054</v>
      </c>
      <c r="M4877">
        <v>300</v>
      </c>
      <c r="N4877">
        <v>1056</v>
      </c>
      <c r="O4877" t="s">
        <v>21055</v>
      </c>
      <c r="P4877">
        <v>1</v>
      </c>
      <c r="R4877" t="s">
        <v>21056</v>
      </c>
      <c r="S4877">
        <v>8</v>
      </c>
      <c r="T4877" t="s">
        <v>37</v>
      </c>
      <c r="U4877" t="s">
        <v>182</v>
      </c>
      <c r="V4877" t="s">
        <v>84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21057</v>
      </c>
      <c r="C4878">
        <v>66</v>
      </c>
      <c r="D4878">
        <v>107</v>
      </c>
      <c r="E4878">
        <v>63</v>
      </c>
      <c r="F4878">
        <v>76</v>
      </c>
      <c r="G4878" t="s">
        <v>21058</v>
      </c>
      <c r="H4878">
        <v>135</v>
      </c>
      <c r="J4878" t="s">
        <v>21059</v>
      </c>
      <c r="K4878" t="s">
        <v>21060</v>
      </c>
      <c r="L4878" t="s">
        <v>21061</v>
      </c>
      <c r="M4878">
        <v>18486</v>
      </c>
      <c r="N4878">
        <v>457</v>
      </c>
      <c r="O4878" t="s">
        <v>21062</v>
      </c>
      <c r="P4878">
        <v>0</v>
      </c>
      <c r="Q4878" t="s">
        <v>21063</v>
      </c>
      <c r="R4878" t="s">
        <v>21064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21065</v>
      </c>
      <c r="C4879">
        <v>4</v>
      </c>
      <c r="D4879">
        <v>98</v>
      </c>
      <c r="E4879">
        <v>3</v>
      </c>
      <c r="F4879">
        <v>104</v>
      </c>
      <c r="G4879" t="s">
        <v>21066</v>
      </c>
      <c r="H4879">
        <v>337</v>
      </c>
      <c r="J4879" t="s">
        <v>4930</v>
      </c>
      <c r="K4879" t="s">
        <v>21067</v>
      </c>
      <c r="L4879" t="s">
        <v>21068</v>
      </c>
      <c r="M4879">
        <v>450</v>
      </c>
      <c r="N4879">
        <v>694</v>
      </c>
      <c r="O4879" t="s">
        <v>21069</v>
      </c>
      <c r="P4879">
        <v>2</v>
      </c>
      <c r="Q4879" t="s">
        <v>21070</v>
      </c>
      <c r="R4879" t="s">
        <v>21071</v>
      </c>
      <c r="S4879">
        <v>10</v>
      </c>
      <c r="T4879" t="s">
        <v>37</v>
      </c>
      <c r="U4879" t="s">
        <v>38</v>
      </c>
      <c r="V4879" t="s">
        <v>84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21072</v>
      </c>
      <c r="D4880">
        <v>35</v>
      </c>
      <c r="E4880">
        <v>2</v>
      </c>
      <c r="F4880">
        <v>152</v>
      </c>
      <c r="G4880" t="s">
        <v>21073</v>
      </c>
      <c r="H4880">
        <v>338</v>
      </c>
      <c r="J4880" t="s">
        <v>21074</v>
      </c>
      <c r="K4880" t="s">
        <v>21075</v>
      </c>
      <c r="L4880" t="s">
        <v>21076</v>
      </c>
      <c r="M4880">
        <v>31</v>
      </c>
      <c r="N4880">
        <v>968</v>
      </c>
      <c r="O4880" t="s">
        <v>21077</v>
      </c>
      <c r="P4880">
        <v>5</v>
      </c>
      <c r="Q4880" t="s">
        <v>21078</v>
      </c>
      <c r="R4880" t="s">
        <v>21079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21080</v>
      </c>
      <c r="C4881">
        <v>15</v>
      </c>
      <c r="D4881">
        <v>108</v>
      </c>
      <c r="E4881">
        <v>32</v>
      </c>
      <c r="F4881">
        <v>180</v>
      </c>
      <c r="G4881" t="s">
        <v>1251</v>
      </c>
      <c r="H4881">
        <v>602</v>
      </c>
      <c r="J4881" t="s">
        <v>937</v>
      </c>
      <c r="K4881" t="s">
        <v>673</v>
      </c>
      <c r="L4881" t="s">
        <v>21081</v>
      </c>
      <c r="M4881">
        <v>870</v>
      </c>
      <c r="N4881">
        <v>1991</v>
      </c>
      <c r="O4881" t="s">
        <v>21082</v>
      </c>
      <c r="P4881">
        <v>0</v>
      </c>
      <c r="Q4881" t="s">
        <v>21083</v>
      </c>
      <c r="R4881" t="s">
        <v>21084</v>
      </c>
      <c r="S4881">
        <v>18</v>
      </c>
      <c r="T4881" t="s">
        <v>37</v>
      </c>
      <c r="U4881" t="s">
        <v>38</v>
      </c>
      <c r="V4881" t="s">
        <v>350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21085</v>
      </c>
      <c r="C4882">
        <v>1</v>
      </c>
      <c r="D4882">
        <v>66</v>
      </c>
      <c r="E4882">
        <v>0</v>
      </c>
      <c r="F4882">
        <v>0</v>
      </c>
      <c r="G4882" t="s">
        <v>21086</v>
      </c>
      <c r="H4882">
        <v>0</v>
      </c>
      <c r="J4882" t="s">
        <v>65</v>
      </c>
      <c r="K4882" t="s">
        <v>21087</v>
      </c>
      <c r="L4882" t="s">
        <v>21088</v>
      </c>
      <c r="M4882">
        <v>6</v>
      </c>
      <c r="N4882">
        <v>0</v>
      </c>
      <c r="O4882" t="s">
        <v>21089</v>
      </c>
      <c r="P4882">
        <v>2</v>
      </c>
      <c r="R4882" t="s">
        <v>21090</v>
      </c>
      <c r="S4882">
        <v>1</v>
      </c>
      <c r="T4882" t="s">
        <v>37</v>
      </c>
      <c r="U4882" t="s">
        <v>38</v>
      </c>
      <c r="V4882" t="s">
        <v>84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21091</v>
      </c>
      <c r="C4883">
        <v>12</v>
      </c>
      <c r="D4883">
        <v>95</v>
      </c>
      <c r="E4883">
        <v>7</v>
      </c>
      <c r="F4883">
        <v>89</v>
      </c>
      <c r="G4883" t="s">
        <v>21092</v>
      </c>
      <c r="H4883">
        <v>236</v>
      </c>
      <c r="J4883" t="s">
        <v>3330</v>
      </c>
      <c r="K4883" t="s">
        <v>17300</v>
      </c>
      <c r="L4883" t="s">
        <v>21093</v>
      </c>
      <c r="M4883">
        <v>1488</v>
      </c>
      <c r="N4883">
        <v>537</v>
      </c>
      <c r="O4883" t="s">
        <v>21094</v>
      </c>
      <c r="P4883">
        <v>1</v>
      </c>
      <c r="Q4883" t="s">
        <v>19826</v>
      </c>
      <c r="R4883" t="s">
        <v>21095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10890</v>
      </c>
      <c r="D4884">
        <v>99</v>
      </c>
      <c r="E4884">
        <v>45</v>
      </c>
      <c r="F4884">
        <v>224</v>
      </c>
      <c r="G4884" t="s">
        <v>935</v>
      </c>
      <c r="H4884">
        <v>1000</v>
      </c>
      <c r="J4884" t="s">
        <v>8520</v>
      </c>
      <c r="K4884" t="s">
        <v>1208</v>
      </c>
      <c r="L4884" t="s">
        <v>10891</v>
      </c>
      <c r="M4884">
        <v>1465</v>
      </c>
      <c r="N4884">
        <v>2166</v>
      </c>
      <c r="O4884" t="s">
        <v>10892</v>
      </c>
      <c r="P4884">
        <v>1</v>
      </c>
      <c r="Q4884" t="s">
        <v>10893</v>
      </c>
      <c r="R4884" t="s">
        <v>10894</v>
      </c>
      <c r="S4884">
        <v>56</v>
      </c>
      <c r="T4884" t="s">
        <v>37</v>
      </c>
      <c r="U4884" t="s">
        <v>38</v>
      </c>
      <c r="V4884" t="s">
        <v>3399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20528</v>
      </c>
      <c r="C4885">
        <v>1</v>
      </c>
      <c r="D4885">
        <v>108</v>
      </c>
      <c r="E4885">
        <v>431</v>
      </c>
      <c r="F4885">
        <v>3</v>
      </c>
      <c r="G4885" t="s">
        <v>21096</v>
      </c>
      <c r="H4885">
        <v>288</v>
      </c>
      <c r="J4885" t="s">
        <v>15875</v>
      </c>
      <c r="K4885" t="s">
        <v>21097</v>
      </c>
      <c r="L4885" t="s">
        <v>21098</v>
      </c>
      <c r="M4885">
        <v>25</v>
      </c>
      <c r="N4885">
        <v>387</v>
      </c>
      <c r="O4885" t="s">
        <v>21099</v>
      </c>
      <c r="P4885">
        <v>6</v>
      </c>
      <c r="R4885" t="s">
        <v>21100</v>
      </c>
      <c r="S4885">
        <v>1</v>
      </c>
      <c r="T4885" t="s">
        <v>37</v>
      </c>
      <c r="U4885" t="s">
        <v>38</v>
      </c>
      <c r="V4885" t="s">
        <v>84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21101</v>
      </c>
      <c r="C4886">
        <v>6</v>
      </c>
      <c r="D4886">
        <v>90</v>
      </c>
      <c r="E4886">
        <v>30</v>
      </c>
      <c r="F4886">
        <v>670</v>
      </c>
      <c r="G4886" t="s">
        <v>3929</v>
      </c>
      <c r="H4886">
        <v>699</v>
      </c>
      <c r="J4886" t="s">
        <v>65</v>
      </c>
      <c r="K4886" t="s">
        <v>9243</v>
      </c>
      <c r="L4886" t="s">
        <v>21102</v>
      </c>
      <c r="M4886">
        <v>37</v>
      </c>
      <c r="N4886">
        <v>3967</v>
      </c>
      <c r="O4886" t="s">
        <v>8405</v>
      </c>
      <c r="P4886">
        <v>0</v>
      </c>
      <c r="Q4886" t="s">
        <v>21103</v>
      </c>
      <c r="R4886" t="s">
        <v>21104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424</v>
      </c>
      <c r="B4887" t="s">
        <v>14827</v>
      </c>
      <c r="C4887">
        <v>48</v>
      </c>
      <c r="D4887">
        <v>151</v>
      </c>
      <c r="E4887">
        <v>54</v>
      </c>
      <c r="F4887">
        <v>6</v>
      </c>
      <c r="G4887" t="s">
        <v>21105</v>
      </c>
      <c r="H4887">
        <v>81</v>
      </c>
      <c r="J4887" t="s">
        <v>3391</v>
      </c>
      <c r="K4887" t="s">
        <v>21106</v>
      </c>
      <c r="L4887" t="s">
        <v>21107</v>
      </c>
      <c r="M4887">
        <v>4849</v>
      </c>
      <c r="N4887">
        <v>108</v>
      </c>
      <c r="O4887" t="s">
        <v>21108</v>
      </c>
      <c r="P4887">
        <v>0</v>
      </c>
      <c r="Q4887" t="s">
        <v>21109</v>
      </c>
      <c r="R4887" t="s">
        <v>21110</v>
      </c>
      <c r="S4887">
        <v>45</v>
      </c>
      <c r="U4887" t="s">
        <v>38</v>
      </c>
      <c r="V4887" t="s">
        <v>2616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21111</v>
      </c>
      <c r="C4888">
        <v>2</v>
      </c>
      <c r="D4888">
        <v>83</v>
      </c>
      <c r="E4888">
        <v>12</v>
      </c>
      <c r="F4888">
        <v>29</v>
      </c>
      <c r="G4888" t="s">
        <v>21112</v>
      </c>
      <c r="H4888">
        <v>1000</v>
      </c>
      <c r="J4888" t="s">
        <v>809</v>
      </c>
      <c r="K4888" t="s">
        <v>11852</v>
      </c>
      <c r="L4888" t="s">
        <v>21113</v>
      </c>
      <c r="M4888">
        <v>110</v>
      </c>
      <c r="N4888">
        <v>1244</v>
      </c>
      <c r="O4888" t="s">
        <v>21114</v>
      </c>
      <c r="P4888">
        <v>0</v>
      </c>
      <c r="Q4888" t="s">
        <v>21115</v>
      </c>
      <c r="R4888" t="s">
        <v>21116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21117</v>
      </c>
      <c r="C4889">
        <v>17</v>
      </c>
      <c r="D4889">
        <v>108</v>
      </c>
      <c r="E4889">
        <v>0</v>
      </c>
      <c r="F4889">
        <v>142</v>
      </c>
      <c r="G4889" t="s">
        <v>21118</v>
      </c>
      <c r="H4889">
        <v>431</v>
      </c>
      <c r="J4889" t="s">
        <v>4331</v>
      </c>
      <c r="K4889" t="s">
        <v>21119</v>
      </c>
      <c r="L4889" t="s">
        <v>21120</v>
      </c>
      <c r="M4889">
        <v>330</v>
      </c>
      <c r="N4889">
        <v>1087</v>
      </c>
      <c r="O4889" t="s">
        <v>21121</v>
      </c>
      <c r="P4889">
        <v>3</v>
      </c>
      <c r="R4889" t="s">
        <v>21122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10635</v>
      </c>
      <c r="C4890">
        <v>225</v>
      </c>
      <c r="D4890">
        <v>92</v>
      </c>
      <c r="E4890">
        <v>0</v>
      </c>
      <c r="F4890">
        <v>146</v>
      </c>
      <c r="G4890" t="s">
        <v>21123</v>
      </c>
      <c r="H4890">
        <v>27000</v>
      </c>
      <c r="I4890">
        <v>104792</v>
      </c>
      <c r="J4890" t="s">
        <v>6508</v>
      </c>
      <c r="K4890" t="s">
        <v>60</v>
      </c>
      <c r="L4890" t="s">
        <v>21124</v>
      </c>
      <c r="M4890">
        <v>84817</v>
      </c>
      <c r="N4890">
        <v>27507</v>
      </c>
      <c r="O4890" t="s">
        <v>21125</v>
      </c>
      <c r="P4890">
        <v>0</v>
      </c>
      <c r="Q4890" t="s">
        <v>21126</v>
      </c>
      <c r="R4890" t="s">
        <v>21127</v>
      </c>
      <c r="S4890">
        <v>145</v>
      </c>
      <c r="T4890" t="s">
        <v>37</v>
      </c>
      <c r="U4890" t="s">
        <v>56</v>
      </c>
      <c r="V4890" t="s">
        <v>350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21128</v>
      </c>
      <c r="C4891">
        <v>5</v>
      </c>
      <c r="D4891">
        <v>105</v>
      </c>
      <c r="E4891">
        <v>7</v>
      </c>
      <c r="F4891">
        <v>494</v>
      </c>
      <c r="G4891" t="s">
        <v>21129</v>
      </c>
      <c r="H4891">
        <v>814</v>
      </c>
      <c r="J4891" t="s">
        <v>21130</v>
      </c>
      <c r="K4891" t="s">
        <v>21131</v>
      </c>
      <c r="L4891" t="s">
        <v>21132</v>
      </c>
      <c r="M4891">
        <v>146</v>
      </c>
      <c r="N4891">
        <v>2970</v>
      </c>
      <c r="O4891" t="s">
        <v>21133</v>
      </c>
      <c r="P4891">
        <v>0</v>
      </c>
      <c r="Q4891" t="s">
        <v>21134</v>
      </c>
      <c r="R4891" t="s">
        <v>21135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21136</v>
      </c>
      <c r="C4892">
        <v>22</v>
      </c>
      <c r="D4892">
        <v>86</v>
      </c>
      <c r="E4892">
        <v>15</v>
      </c>
      <c r="F4892">
        <v>0</v>
      </c>
      <c r="G4892" t="s">
        <v>21137</v>
      </c>
      <c r="H4892">
        <v>2</v>
      </c>
      <c r="I4892">
        <v>111300</v>
      </c>
      <c r="J4892" t="s">
        <v>65</v>
      </c>
      <c r="K4892" t="s">
        <v>21138</v>
      </c>
      <c r="L4892" t="s">
        <v>21139</v>
      </c>
      <c r="M4892">
        <v>575</v>
      </c>
      <c r="N4892">
        <v>2</v>
      </c>
      <c r="O4892" t="s">
        <v>21140</v>
      </c>
      <c r="P4892">
        <v>0</v>
      </c>
      <c r="Q4892" t="s">
        <v>21141</v>
      </c>
      <c r="R4892" t="s">
        <v>21142</v>
      </c>
      <c r="S4892">
        <v>6</v>
      </c>
      <c r="T4892" t="s">
        <v>37</v>
      </c>
      <c r="U4892" t="s">
        <v>38</v>
      </c>
      <c r="V4892" t="s">
        <v>2616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21143</v>
      </c>
      <c r="C4893">
        <v>38</v>
      </c>
      <c r="D4893">
        <v>106</v>
      </c>
      <c r="E4893">
        <v>0</v>
      </c>
      <c r="F4893">
        <v>131</v>
      </c>
      <c r="G4893" t="s">
        <v>1742</v>
      </c>
      <c r="H4893">
        <v>254</v>
      </c>
      <c r="I4893">
        <v>1027119</v>
      </c>
      <c r="J4893" t="s">
        <v>1473</v>
      </c>
      <c r="K4893" t="s">
        <v>10875</v>
      </c>
      <c r="L4893" t="s">
        <v>21144</v>
      </c>
      <c r="M4893">
        <v>2742</v>
      </c>
      <c r="N4893">
        <v>964</v>
      </c>
      <c r="O4893" t="s">
        <v>21145</v>
      </c>
      <c r="P4893">
        <v>1</v>
      </c>
      <c r="Q4893" t="s">
        <v>21146</v>
      </c>
      <c r="R4893" t="s">
        <v>21147</v>
      </c>
      <c r="S4893">
        <v>73</v>
      </c>
      <c r="T4893" t="s">
        <v>37</v>
      </c>
      <c r="U4893" t="s">
        <v>38</v>
      </c>
      <c r="V4893" t="s">
        <v>350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21148</v>
      </c>
      <c r="C4894">
        <v>21</v>
      </c>
      <c r="D4894">
        <v>93</v>
      </c>
      <c r="E4894">
        <v>0</v>
      </c>
      <c r="F4894">
        <v>0</v>
      </c>
      <c r="G4894" t="s">
        <v>21149</v>
      </c>
      <c r="H4894">
        <v>12</v>
      </c>
      <c r="J4894" t="s">
        <v>1188</v>
      </c>
      <c r="K4894" t="s">
        <v>21150</v>
      </c>
      <c r="L4894" t="s">
        <v>21151</v>
      </c>
      <c r="M4894">
        <v>161</v>
      </c>
      <c r="N4894">
        <v>24</v>
      </c>
      <c r="O4894" t="s">
        <v>21152</v>
      </c>
      <c r="P4894">
        <v>0</v>
      </c>
      <c r="Q4894" t="s">
        <v>21153</v>
      </c>
      <c r="R4894" t="s">
        <v>21154</v>
      </c>
      <c r="S4894">
        <v>5</v>
      </c>
      <c r="T4894" t="s">
        <v>37</v>
      </c>
      <c r="U4894" t="s">
        <v>38</v>
      </c>
      <c r="V4894" t="s">
        <v>5120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424</v>
      </c>
      <c r="B4895" t="s">
        <v>21155</v>
      </c>
      <c r="C4895">
        <v>67</v>
      </c>
      <c r="D4895">
        <v>80</v>
      </c>
      <c r="E4895">
        <v>7</v>
      </c>
      <c r="F4895">
        <v>21</v>
      </c>
      <c r="G4895" t="s">
        <v>21156</v>
      </c>
      <c r="H4895">
        <v>57</v>
      </c>
      <c r="I4895">
        <v>5000000</v>
      </c>
      <c r="J4895" t="s">
        <v>21157</v>
      </c>
      <c r="K4895" t="s">
        <v>21158</v>
      </c>
      <c r="L4895" t="s">
        <v>21159</v>
      </c>
      <c r="M4895">
        <v>4812</v>
      </c>
      <c r="N4895">
        <v>205</v>
      </c>
      <c r="O4895" t="s">
        <v>21160</v>
      </c>
      <c r="P4895">
        <v>0</v>
      </c>
      <c r="Q4895" t="s">
        <v>21161</v>
      </c>
      <c r="R4895" t="s">
        <v>21162</v>
      </c>
      <c r="S4895">
        <v>88</v>
      </c>
      <c r="T4895" t="s">
        <v>37</v>
      </c>
      <c r="U4895" t="s">
        <v>38</v>
      </c>
      <c r="V4895" t="s">
        <v>3822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7453</v>
      </c>
      <c r="C4896">
        <v>69</v>
      </c>
      <c r="D4896">
        <v>127</v>
      </c>
      <c r="E4896">
        <v>130</v>
      </c>
      <c r="F4896">
        <v>51</v>
      </c>
      <c r="G4896" t="s">
        <v>15372</v>
      </c>
      <c r="H4896">
        <v>618</v>
      </c>
      <c r="J4896" t="s">
        <v>15373</v>
      </c>
      <c r="K4896" t="s">
        <v>2611</v>
      </c>
      <c r="L4896" t="s">
        <v>15374</v>
      </c>
      <c r="M4896">
        <v>22124</v>
      </c>
      <c r="N4896">
        <v>800</v>
      </c>
      <c r="O4896" t="s">
        <v>15375</v>
      </c>
      <c r="P4896">
        <v>0</v>
      </c>
      <c r="Q4896" t="s">
        <v>15376</v>
      </c>
      <c r="R4896" t="s">
        <v>15377</v>
      </c>
      <c r="S4896">
        <v>108</v>
      </c>
      <c r="T4896" t="s">
        <v>37</v>
      </c>
      <c r="U4896" t="s">
        <v>38</v>
      </c>
      <c r="V4896" t="s">
        <v>3822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465</v>
      </c>
      <c r="C4897">
        <v>208</v>
      </c>
      <c r="D4897">
        <v>93</v>
      </c>
      <c r="E4897">
        <v>750</v>
      </c>
      <c r="F4897">
        <v>28</v>
      </c>
      <c r="G4897" t="s">
        <v>240</v>
      </c>
      <c r="H4897">
        <v>728</v>
      </c>
      <c r="J4897" t="s">
        <v>157</v>
      </c>
      <c r="K4897" t="s">
        <v>21163</v>
      </c>
      <c r="L4897" t="s">
        <v>21164</v>
      </c>
      <c r="M4897">
        <v>152232</v>
      </c>
      <c r="N4897">
        <v>928</v>
      </c>
      <c r="O4897" t="s">
        <v>21165</v>
      </c>
      <c r="P4897">
        <v>0</v>
      </c>
      <c r="Q4897" t="s">
        <v>21166</v>
      </c>
      <c r="R4897" t="s">
        <v>21167</v>
      </c>
      <c r="S4897">
        <v>303</v>
      </c>
      <c r="T4897" t="s">
        <v>37</v>
      </c>
      <c r="U4897" t="s">
        <v>243</v>
      </c>
      <c r="V4897" t="s">
        <v>350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312</v>
      </c>
      <c r="C4898">
        <v>77</v>
      </c>
      <c r="D4898">
        <v>96</v>
      </c>
      <c r="E4898">
        <v>218</v>
      </c>
      <c r="F4898">
        <v>31</v>
      </c>
      <c r="G4898" t="s">
        <v>21168</v>
      </c>
      <c r="H4898">
        <v>4000</v>
      </c>
      <c r="I4898">
        <v>4505922</v>
      </c>
      <c r="J4898" t="s">
        <v>1188</v>
      </c>
      <c r="K4898" t="s">
        <v>171</v>
      </c>
      <c r="L4898" t="s">
        <v>21169</v>
      </c>
      <c r="M4898">
        <v>63951</v>
      </c>
      <c r="N4898">
        <v>4230</v>
      </c>
      <c r="O4898" t="s">
        <v>21170</v>
      </c>
      <c r="P4898">
        <v>0</v>
      </c>
      <c r="Q4898" t="s">
        <v>21171</v>
      </c>
      <c r="R4898" t="s">
        <v>21172</v>
      </c>
      <c r="S4898">
        <v>252</v>
      </c>
      <c r="T4898" t="s">
        <v>37</v>
      </c>
      <c r="U4898" t="s">
        <v>38</v>
      </c>
      <c r="V4898" t="s">
        <v>350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6448</v>
      </c>
      <c r="C4899">
        <v>122</v>
      </c>
      <c r="D4899">
        <v>99</v>
      </c>
      <c r="E4899">
        <v>0</v>
      </c>
      <c r="F4899">
        <v>93</v>
      </c>
      <c r="G4899" t="s">
        <v>21173</v>
      </c>
      <c r="H4899">
        <v>16000</v>
      </c>
      <c r="I4899">
        <v>3500000</v>
      </c>
      <c r="J4899" t="s">
        <v>7874</v>
      </c>
      <c r="K4899" t="s">
        <v>1574</v>
      </c>
      <c r="L4899" t="s">
        <v>21174</v>
      </c>
      <c r="M4899">
        <v>147566</v>
      </c>
      <c r="N4899">
        <v>16534</v>
      </c>
      <c r="O4899" t="s">
        <v>21175</v>
      </c>
      <c r="P4899">
        <v>1</v>
      </c>
      <c r="Q4899" t="s">
        <v>21176</v>
      </c>
      <c r="R4899" t="s">
        <v>21177</v>
      </c>
      <c r="S4899">
        <v>235</v>
      </c>
      <c r="T4899" t="s">
        <v>7581</v>
      </c>
      <c r="U4899" t="s">
        <v>4876</v>
      </c>
      <c r="V4899" t="s">
        <v>350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424</v>
      </c>
      <c r="B4900" t="s">
        <v>21178</v>
      </c>
      <c r="C4900">
        <v>35</v>
      </c>
      <c r="D4900">
        <v>66</v>
      </c>
      <c r="E4900">
        <v>16</v>
      </c>
      <c r="F4900">
        <v>28</v>
      </c>
      <c r="G4900" t="s">
        <v>21179</v>
      </c>
      <c r="H4900">
        <v>418</v>
      </c>
      <c r="J4900" t="s">
        <v>21180</v>
      </c>
      <c r="K4900" t="s">
        <v>21181</v>
      </c>
      <c r="L4900" t="s">
        <v>21182</v>
      </c>
      <c r="M4900">
        <v>4152</v>
      </c>
      <c r="N4900">
        <v>583</v>
      </c>
      <c r="O4900" t="s">
        <v>21183</v>
      </c>
      <c r="P4900">
        <v>1</v>
      </c>
      <c r="Q4900" t="s">
        <v>21184</v>
      </c>
      <c r="R4900" t="s">
        <v>21185</v>
      </c>
      <c r="S4900">
        <v>59</v>
      </c>
      <c r="T4900" t="s">
        <v>37</v>
      </c>
      <c r="U4900" t="s">
        <v>38</v>
      </c>
      <c r="V4900" t="s">
        <v>3822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21186</v>
      </c>
      <c r="C4901">
        <v>15</v>
      </c>
      <c r="D4901">
        <v>85</v>
      </c>
      <c r="E4901">
        <v>0</v>
      </c>
      <c r="F4901">
        <v>0</v>
      </c>
      <c r="G4901" t="s">
        <v>21187</v>
      </c>
      <c r="H4901">
        <v>66</v>
      </c>
      <c r="I4901">
        <v>381225</v>
      </c>
      <c r="J4901" t="s">
        <v>65</v>
      </c>
      <c r="K4901" t="s">
        <v>21188</v>
      </c>
      <c r="L4901" t="s">
        <v>21189</v>
      </c>
      <c r="M4901">
        <v>131</v>
      </c>
      <c r="N4901">
        <v>66</v>
      </c>
      <c r="O4901" t="s">
        <v>21190</v>
      </c>
      <c r="P4901">
        <v>0</v>
      </c>
      <c r="R4901" t="s">
        <v>21191</v>
      </c>
      <c r="S4901">
        <v>13</v>
      </c>
      <c r="T4901" t="s">
        <v>37</v>
      </c>
      <c r="U4901" t="s">
        <v>38</v>
      </c>
      <c r="V4901" t="s">
        <v>3399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21192</v>
      </c>
      <c r="C4902">
        <v>25</v>
      </c>
      <c r="D4902">
        <v>101</v>
      </c>
      <c r="E4902">
        <v>0</v>
      </c>
      <c r="F4902">
        <v>16</v>
      </c>
      <c r="G4902" t="s">
        <v>21193</v>
      </c>
      <c r="H4902">
        <v>77000</v>
      </c>
      <c r="I4902">
        <v>2428241</v>
      </c>
      <c r="J4902" t="s">
        <v>1473</v>
      </c>
      <c r="K4902" t="s">
        <v>21194</v>
      </c>
      <c r="L4902" t="s">
        <v>21195</v>
      </c>
      <c r="M4902">
        <v>2099</v>
      </c>
      <c r="N4902">
        <v>77046</v>
      </c>
      <c r="O4902" t="s">
        <v>21196</v>
      </c>
      <c r="P4902">
        <v>7</v>
      </c>
      <c r="Q4902" t="s">
        <v>21197</v>
      </c>
      <c r="R4902" t="s">
        <v>21198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8550</v>
      </c>
      <c r="C4903">
        <v>37</v>
      </c>
      <c r="D4903">
        <v>97</v>
      </c>
      <c r="E4903">
        <v>151</v>
      </c>
      <c r="F4903">
        <v>305</v>
      </c>
      <c r="G4903" t="s">
        <v>983</v>
      </c>
      <c r="H4903">
        <v>1000</v>
      </c>
      <c r="I4903">
        <v>78030</v>
      </c>
      <c r="J4903" t="s">
        <v>1473</v>
      </c>
      <c r="K4903" t="s">
        <v>3736</v>
      </c>
      <c r="L4903" t="s">
        <v>21199</v>
      </c>
      <c r="M4903">
        <v>1034</v>
      </c>
      <c r="N4903">
        <v>3021</v>
      </c>
      <c r="O4903" t="s">
        <v>21200</v>
      </c>
      <c r="P4903">
        <v>2</v>
      </c>
      <c r="R4903" t="s">
        <v>21201</v>
      </c>
      <c r="S4903">
        <v>10</v>
      </c>
      <c r="T4903" t="s">
        <v>37</v>
      </c>
      <c r="U4903" t="s">
        <v>38</v>
      </c>
      <c r="V4903" t="s">
        <v>350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899</v>
      </c>
      <c r="C4904">
        <v>76</v>
      </c>
      <c r="D4904">
        <v>119</v>
      </c>
      <c r="E4904">
        <v>670</v>
      </c>
      <c r="F4904">
        <v>9</v>
      </c>
      <c r="G4904" t="s">
        <v>21202</v>
      </c>
      <c r="H4904">
        <v>24</v>
      </c>
      <c r="I4904">
        <v>59774</v>
      </c>
      <c r="J4904" t="s">
        <v>715</v>
      </c>
      <c r="K4904" t="s">
        <v>21203</v>
      </c>
      <c r="L4904" t="s">
        <v>21204</v>
      </c>
      <c r="M4904">
        <v>4212</v>
      </c>
      <c r="N4904">
        <v>69</v>
      </c>
      <c r="O4904" t="s">
        <v>21205</v>
      </c>
      <c r="P4904">
        <v>0</v>
      </c>
      <c r="Q4904" t="s">
        <v>21206</v>
      </c>
      <c r="R4904" t="s">
        <v>21207</v>
      </c>
      <c r="S4904">
        <v>18</v>
      </c>
      <c r="T4904" t="s">
        <v>6517</v>
      </c>
      <c r="U4904" t="s">
        <v>435</v>
      </c>
      <c r="V4904" t="s">
        <v>3399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21208</v>
      </c>
      <c r="C4905">
        <v>12</v>
      </c>
      <c r="D4905">
        <v>103</v>
      </c>
      <c r="E4905">
        <v>18</v>
      </c>
      <c r="F4905">
        <v>61</v>
      </c>
      <c r="G4905" t="s">
        <v>21209</v>
      </c>
      <c r="H4905">
        <v>96</v>
      </c>
      <c r="I4905">
        <v>174682</v>
      </c>
      <c r="J4905" t="s">
        <v>3985</v>
      </c>
      <c r="K4905" t="s">
        <v>21210</v>
      </c>
      <c r="L4905" t="s">
        <v>21211</v>
      </c>
      <c r="M4905">
        <v>460</v>
      </c>
      <c r="N4905">
        <v>314</v>
      </c>
      <c r="O4905" t="s">
        <v>21212</v>
      </c>
      <c r="P4905">
        <v>0</v>
      </c>
      <c r="Q4905" t="s">
        <v>21213</v>
      </c>
      <c r="R4905" t="s">
        <v>21214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21215</v>
      </c>
      <c r="C4906">
        <v>7</v>
      </c>
      <c r="D4906">
        <v>86</v>
      </c>
      <c r="E4906">
        <v>0</v>
      </c>
      <c r="F4906">
        <v>15</v>
      </c>
      <c r="G4906" t="s">
        <v>21216</v>
      </c>
      <c r="H4906">
        <v>178</v>
      </c>
      <c r="I4906">
        <v>215185</v>
      </c>
      <c r="J4906" t="s">
        <v>20180</v>
      </c>
      <c r="K4906" t="s">
        <v>21217</v>
      </c>
      <c r="L4906" t="s">
        <v>21218</v>
      </c>
      <c r="M4906">
        <v>48</v>
      </c>
      <c r="N4906">
        <v>279</v>
      </c>
      <c r="O4906" t="s">
        <v>21219</v>
      </c>
      <c r="P4906">
        <v>3</v>
      </c>
      <c r="Q4906" t="s">
        <v>21220</v>
      </c>
      <c r="R4906" t="s">
        <v>21221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753</v>
      </c>
      <c r="C4907">
        <v>450</v>
      </c>
      <c r="D4907">
        <v>106</v>
      </c>
      <c r="E4907">
        <v>0</v>
      </c>
      <c r="F4907">
        <v>273</v>
      </c>
      <c r="G4907" t="s">
        <v>2982</v>
      </c>
      <c r="H4907">
        <v>17000</v>
      </c>
      <c r="I4907">
        <v>32154410</v>
      </c>
      <c r="J4907" t="s">
        <v>1018</v>
      </c>
      <c r="K4907" t="s">
        <v>277</v>
      </c>
      <c r="L4907" t="s">
        <v>6232</v>
      </c>
      <c r="M4907">
        <v>148334</v>
      </c>
      <c r="N4907">
        <v>18469</v>
      </c>
      <c r="O4907" t="s">
        <v>6233</v>
      </c>
      <c r="P4907">
        <v>0</v>
      </c>
      <c r="Q4907" t="s">
        <v>6234</v>
      </c>
      <c r="R4907" t="s">
        <v>6235</v>
      </c>
      <c r="S4907">
        <v>274</v>
      </c>
      <c r="T4907" t="s">
        <v>37</v>
      </c>
      <c r="U4907" t="s">
        <v>38</v>
      </c>
      <c r="V4907" t="s">
        <v>350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21222</v>
      </c>
      <c r="C4908">
        <v>60</v>
      </c>
      <c r="D4908">
        <v>90</v>
      </c>
      <c r="E4908">
        <v>25</v>
      </c>
      <c r="F4908">
        <v>10</v>
      </c>
      <c r="G4908" t="s">
        <v>21222</v>
      </c>
      <c r="H4908">
        <v>169</v>
      </c>
      <c r="J4908" t="s">
        <v>2619</v>
      </c>
      <c r="K4908" t="s">
        <v>20703</v>
      </c>
      <c r="L4908" t="s">
        <v>21223</v>
      </c>
      <c r="M4908">
        <v>2413</v>
      </c>
      <c r="N4908">
        <v>206</v>
      </c>
      <c r="O4908" t="s">
        <v>21224</v>
      </c>
      <c r="P4908">
        <v>0</v>
      </c>
      <c r="Q4908" t="s">
        <v>21225</v>
      </c>
      <c r="R4908" t="s">
        <v>21226</v>
      </c>
      <c r="S4908">
        <v>112</v>
      </c>
      <c r="T4908" t="s">
        <v>37</v>
      </c>
      <c r="U4908" t="s">
        <v>38</v>
      </c>
      <c r="V4908" t="s">
        <v>350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10323</v>
      </c>
      <c r="C4909">
        <v>4</v>
      </c>
      <c r="D4909">
        <v>95</v>
      </c>
      <c r="E4909">
        <v>89</v>
      </c>
      <c r="F4909">
        <v>45</v>
      </c>
      <c r="G4909" t="s">
        <v>10323</v>
      </c>
      <c r="H4909">
        <v>471</v>
      </c>
      <c r="J4909" t="s">
        <v>1188</v>
      </c>
      <c r="K4909" t="s">
        <v>21227</v>
      </c>
      <c r="L4909" t="s">
        <v>21228</v>
      </c>
      <c r="M4909">
        <v>81</v>
      </c>
      <c r="N4909">
        <v>705</v>
      </c>
      <c r="O4909" t="s">
        <v>21229</v>
      </c>
      <c r="P4909">
        <v>0</v>
      </c>
      <c r="Q4909" t="s">
        <v>21230</v>
      </c>
      <c r="R4909" t="s">
        <v>21231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8717</v>
      </c>
      <c r="C4910">
        <v>42</v>
      </c>
      <c r="D4910">
        <v>94</v>
      </c>
      <c r="E4910">
        <v>2</v>
      </c>
      <c r="F4910">
        <v>156</v>
      </c>
      <c r="G4910" t="s">
        <v>21232</v>
      </c>
      <c r="H4910">
        <v>259</v>
      </c>
      <c r="J4910" t="s">
        <v>2118</v>
      </c>
      <c r="K4910" t="s">
        <v>21233</v>
      </c>
      <c r="L4910" t="s">
        <v>21234</v>
      </c>
      <c r="M4910">
        <v>1328</v>
      </c>
      <c r="N4910">
        <v>711</v>
      </c>
      <c r="O4910" t="s">
        <v>21235</v>
      </c>
      <c r="P4910">
        <v>0</v>
      </c>
      <c r="Q4910" t="s">
        <v>21236</v>
      </c>
      <c r="R4910" t="s">
        <v>21237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12962</v>
      </c>
      <c r="C4911">
        <v>93</v>
      </c>
      <c r="D4911">
        <v>84</v>
      </c>
      <c r="E4911">
        <v>157</v>
      </c>
      <c r="F4911">
        <v>98</v>
      </c>
      <c r="G4911" t="s">
        <v>20579</v>
      </c>
      <c r="H4911">
        <v>962</v>
      </c>
      <c r="I4911">
        <v>140016</v>
      </c>
      <c r="J4911" t="s">
        <v>13254</v>
      </c>
      <c r="K4911" t="s">
        <v>7265</v>
      </c>
      <c r="L4911" t="s">
        <v>21238</v>
      </c>
      <c r="M4911">
        <v>3507</v>
      </c>
      <c r="N4911">
        <v>2016</v>
      </c>
      <c r="O4911" t="s">
        <v>21239</v>
      </c>
      <c r="P4911">
        <v>0</v>
      </c>
      <c r="Q4911" t="s">
        <v>21240</v>
      </c>
      <c r="R4911" t="s">
        <v>21241</v>
      </c>
      <c r="S4911">
        <v>40</v>
      </c>
      <c r="T4911" t="s">
        <v>37</v>
      </c>
      <c r="U4911" t="s">
        <v>38</v>
      </c>
      <c r="V4911" t="s">
        <v>350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21242</v>
      </c>
      <c r="C4912">
        <v>1</v>
      </c>
      <c r="D4912">
        <v>89</v>
      </c>
      <c r="E4912">
        <v>0</v>
      </c>
      <c r="F4912">
        <v>15</v>
      </c>
      <c r="G4912" t="s">
        <v>21243</v>
      </c>
      <c r="H4912">
        <v>138</v>
      </c>
      <c r="J4912" t="s">
        <v>21244</v>
      </c>
      <c r="K4912" t="s">
        <v>21245</v>
      </c>
      <c r="L4912" t="s">
        <v>21246</v>
      </c>
      <c r="M4912">
        <v>78</v>
      </c>
      <c r="N4912">
        <v>192</v>
      </c>
      <c r="O4912" t="s">
        <v>21247</v>
      </c>
      <c r="P4912">
        <v>0</v>
      </c>
      <c r="R4912" t="s">
        <v>21248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21249</v>
      </c>
      <c r="C4913">
        <v>16</v>
      </c>
      <c r="D4913">
        <v>59</v>
      </c>
      <c r="E4913">
        <v>121</v>
      </c>
      <c r="F4913">
        <v>0</v>
      </c>
      <c r="G4913" t="s">
        <v>21250</v>
      </c>
      <c r="H4913">
        <v>27</v>
      </c>
      <c r="J4913" t="s">
        <v>65</v>
      </c>
      <c r="K4913" t="s">
        <v>21251</v>
      </c>
      <c r="L4913" t="s">
        <v>21252</v>
      </c>
      <c r="M4913">
        <v>352</v>
      </c>
      <c r="N4913">
        <v>27</v>
      </c>
      <c r="O4913" t="s">
        <v>21253</v>
      </c>
      <c r="P4913">
        <v>0</v>
      </c>
      <c r="R4913" t="s">
        <v>21254</v>
      </c>
      <c r="S4913">
        <v>4</v>
      </c>
      <c r="T4913" t="s">
        <v>726</v>
      </c>
      <c r="U4913" t="s">
        <v>727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424</v>
      </c>
      <c r="B4914" t="s">
        <v>21255</v>
      </c>
      <c r="C4914">
        <v>54</v>
      </c>
      <c r="D4914">
        <v>126</v>
      </c>
      <c r="E4914">
        <v>147</v>
      </c>
      <c r="F4914">
        <v>0</v>
      </c>
      <c r="G4914" t="s">
        <v>21256</v>
      </c>
      <c r="H4914">
        <v>0</v>
      </c>
      <c r="J4914" t="s">
        <v>3110</v>
      </c>
      <c r="K4914" t="s">
        <v>21257</v>
      </c>
      <c r="L4914" t="s">
        <v>21258</v>
      </c>
      <c r="M4914">
        <v>9903</v>
      </c>
      <c r="N4914">
        <v>0</v>
      </c>
      <c r="O4914" t="s">
        <v>21259</v>
      </c>
      <c r="P4914">
        <v>0</v>
      </c>
      <c r="Q4914" t="s">
        <v>21260</v>
      </c>
      <c r="R4914" t="s">
        <v>21261</v>
      </c>
      <c r="S4914">
        <v>49</v>
      </c>
      <c r="T4914" t="s">
        <v>13564</v>
      </c>
      <c r="U4914" t="s">
        <v>5497</v>
      </c>
      <c r="V4914" t="s">
        <v>2616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21262</v>
      </c>
      <c r="C4915">
        <v>38</v>
      </c>
      <c r="D4915">
        <v>86</v>
      </c>
      <c r="E4915">
        <v>123</v>
      </c>
      <c r="F4915">
        <v>782</v>
      </c>
      <c r="G4915" t="s">
        <v>6839</v>
      </c>
      <c r="H4915">
        <v>3000</v>
      </c>
      <c r="I4915">
        <v>15542</v>
      </c>
      <c r="J4915" t="s">
        <v>715</v>
      </c>
      <c r="K4915" t="s">
        <v>162</v>
      </c>
      <c r="L4915" t="s">
        <v>21263</v>
      </c>
      <c r="M4915">
        <v>6689</v>
      </c>
      <c r="N4915">
        <v>7144</v>
      </c>
      <c r="O4915" t="s">
        <v>7211</v>
      </c>
      <c r="P4915">
        <v>0</v>
      </c>
      <c r="Q4915" t="s">
        <v>21264</v>
      </c>
      <c r="R4915" t="s">
        <v>21265</v>
      </c>
      <c r="S4915">
        <v>51</v>
      </c>
      <c r="T4915" t="s">
        <v>37</v>
      </c>
      <c r="U4915" t="s">
        <v>38</v>
      </c>
      <c r="V4915" t="s">
        <v>350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19816</v>
      </c>
      <c r="C4916">
        <v>66</v>
      </c>
      <c r="D4916">
        <v>87</v>
      </c>
      <c r="E4916">
        <v>29</v>
      </c>
      <c r="F4916">
        <v>131</v>
      </c>
      <c r="G4916" t="s">
        <v>3062</v>
      </c>
      <c r="H4916">
        <v>505</v>
      </c>
      <c r="J4916" t="s">
        <v>3285</v>
      </c>
      <c r="K4916" t="s">
        <v>20360</v>
      </c>
      <c r="L4916" t="s">
        <v>21266</v>
      </c>
      <c r="M4916">
        <v>129799</v>
      </c>
      <c r="N4916">
        <v>1181</v>
      </c>
      <c r="O4916" t="s">
        <v>21267</v>
      </c>
      <c r="P4916">
        <v>0</v>
      </c>
      <c r="Q4916" t="s">
        <v>21268</v>
      </c>
      <c r="R4916" t="s">
        <v>21269</v>
      </c>
      <c r="S4916">
        <v>638</v>
      </c>
      <c r="T4916" t="s">
        <v>37</v>
      </c>
      <c r="U4916" t="s">
        <v>38</v>
      </c>
      <c r="V4916" t="s">
        <v>2616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21270</v>
      </c>
      <c r="C4917">
        <v>11</v>
      </c>
      <c r="D4917">
        <v>106</v>
      </c>
      <c r="E4917">
        <v>15</v>
      </c>
      <c r="F4917">
        <v>0</v>
      </c>
      <c r="G4917" t="s">
        <v>21271</v>
      </c>
      <c r="H4917">
        <v>2</v>
      </c>
      <c r="I4917">
        <v>1111</v>
      </c>
      <c r="J4917" t="s">
        <v>18041</v>
      </c>
      <c r="K4917" t="s">
        <v>21272</v>
      </c>
      <c r="L4917" t="s">
        <v>21273</v>
      </c>
      <c r="M4917">
        <v>771</v>
      </c>
      <c r="N4917">
        <v>2</v>
      </c>
      <c r="O4917" t="s">
        <v>21274</v>
      </c>
      <c r="P4917">
        <v>0</v>
      </c>
      <c r="Q4917" t="s">
        <v>21275</v>
      </c>
      <c r="R4917" t="s">
        <v>21276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21277</v>
      </c>
      <c r="C4918">
        <v>6</v>
      </c>
      <c r="D4918">
        <v>86</v>
      </c>
      <c r="E4918">
        <v>20</v>
      </c>
      <c r="F4918">
        <v>32</v>
      </c>
      <c r="G4918" t="s">
        <v>21278</v>
      </c>
      <c r="H4918">
        <v>563</v>
      </c>
      <c r="J4918" t="s">
        <v>4930</v>
      </c>
      <c r="K4918" t="s">
        <v>1296</v>
      </c>
      <c r="L4918" t="s">
        <v>21279</v>
      </c>
      <c r="M4918">
        <v>1338</v>
      </c>
      <c r="N4918">
        <v>828</v>
      </c>
      <c r="O4918" t="s">
        <v>21280</v>
      </c>
      <c r="P4918">
        <v>1</v>
      </c>
      <c r="Q4918" t="s">
        <v>21281</v>
      </c>
      <c r="R4918" t="s">
        <v>21282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424</v>
      </c>
      <c r="B4919" t="s">
        <v>21283</v>
      </c>
      <c r="C4919">
        <v>25</v>
      </c>
      <c r="D4919">
        <v>89</v>
      </c>
      <c r="E4919">
        <v>0</v>
      </c>
      <c r="F4919">
        <v>31</v>
      </c>
      <c r="G4919" t="s">
        <v>21284</v>
      </c>
      <c r="H4919">
        <v>236</v>
      </c>
      <c r="J4919" t="s">
        <v>21285</v>
      </c>
      <c r="K4919" t="s">
        <v>21286</v>
      </c>
      <c r="L4919" t="s">
        <v>21287</v>
      </c>
      <c r="M4919">
        <v>374</v>
      </c>
      <c r="N4919">
        <v>518</v>
      </c>
      <c r="O4919" t="s">
        <v>21288</v>
      </c>
      <c r="P4919">
        <v>3</v>
      </c>
      <c r="Q4919" t="s">
        <v>21289</v>
      </c>
      <c r="R4919" t="s">
        <v>21290</v>
      </c>
      <c r="S4919">
        <v>10</v>
      </c>
      <c r="T4919" t="s">
        <v>37</v>
      </c>
      <c r="U4919" t="s">
        <v>38</v>
      </c>
      <c r="V4919" t="s">
        <v>84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21291</v>
      </c>
      <c r="C4920">
        <v>13</v>
      </c>
      <c r="D4920">
        <v>105</v>
      </c>
      <c r="E4920">
        <v>0</v>
      </c>
      <c r="F4920">
        <v>27</v>
      </c>
      <c r="G4920" t="s">
        <v>21292</v>
      </c>
      <c r="H4920">
        <v>178</v>
      </c>
      <c r="J4920" t="s">
        <v>3296</v>
      </c>
      <c r="K4920" t="s">
        <v>21293</v>
      </c>
      <c r="L4920" t="s">
        <v>21294</v>
      </c>
      <c r="M4920">
        <v>37</v>
      </c>
      <c r="N4920">
        <v>263</v>
      </c>
      <c r="O4920" t="s">
        <v>21295</v>
      </c>
      <c r="P4920">
        <v>0</v>
      </c>
      <c r="R4920" t="s">
        <v>21296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21297</v>
      </c>
      <c r="C4921">
        <v>18</v>
      </c>
      <c r="D4921">
        <v>93</v>
      </c>
      <c r="E4921">
        <v>0</v>
      </c>
      <c r="F4921">
        <v>75</v>
      </c>
      <c r="G4921" t="s">
        <v>21298</v>
      </c>
      <c r="H4921">
        <v>110</v>
      </c>
      <c r="J4921" t="s">
        <v>1233</v>
      </c>
      <c r="K4921" t="s">
        <v>21299</v>
      </c>
      <c r="L4921" t="s">
        <v>21300</v>
      </c>
      <c r="M4921">
        <v>191</v>
      </c>
      <c r="N4921">
        <v>338</v>
      </c>
      <c r="O4921" t="s">
        <v>2755</v>
      </c>
      <c r="P4921">
        <v>0</v>
      </c>
      <c r="R4921" t="s">
        <v>21301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21302</v>
      </c>
      <c r="C4922">
        <v>3</v>
      </c>
      <c r="D4922">
        <v>94</v>
      </c>
      <c r="E4922">
        <v>0</v>
      </c>
      <c r="F4922">
        <v>178</v>
      </c>
      <c r="G4922" t="s">
        <v>21303</v>
      </c>
      <c r="H4922">
        <v>433</v>
      </c>
      <c r="J4922" t="s">
        <v>1473</v>
      </c>
      <c r="K4922" t="s">
        <v>4163</v>
      </c>
      <c r="L4922" t="s">
        <v>21304</v>
      </c>
      <c r="M4922">
        <v>15</v>
      </c>
      <c r="N4922">
        <v>1112</v>
      </c>
      <c r="O4922" t="s">
        <v>21293</v>
      </c>
      <c r="P4922">
        <v>1</v>
      </c>
      <c r="R4922" t="s">
        <v>21305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21306</v>
      </c>
      <c r="C4923">
        <v>46</v>
      </c>
      <c r="D4923">
        <v>89</v>
      </c>
      <c r="E4923">
        <v>373</v>
      </c>
      <c r="F4923">
        <v>27</v>
      </c>
      <c r="G4923" t="s">
        <v>21307</v>
      </c>
      <c r="H4923">
        <v>36</v>
      </c>
      <c r="I4923">
        <v>925402</v>
      </c>
      <c r="J4923" t="s">
        <v>4930</v>
      </c>
      <c r="K4923" t="s">
        <v>21308</v>
      </c>
      <c r="L4923" t="s">
        <v>21309</v>
      </c>
      <c r="M4923">
        <v>27882</v>
      </c>
      <c r="N4923">
        <v>100</v>
      </c>
      <c r="O4923" t="s">
        <v>21310</v>
      </c>
      <c r="P4923">
        <v>0</v>
      </c>
      <c r="Q4923" t="s">
        <v>21311</v>
      </c>
      <c r="R4923" t="s">
        <v>21312</v>
      </c>
      <c r="S4923">
        <v>130</v>
      </c>
      <c r="T4923" t="s">
        <v>19863</v>
      </c>
      <c r="U4923" t="s">
        <v>11333</v>
      </c>
      <c r="V4923" t="s">
        <v>84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21313</v>
      </c>
      <c r="C4924">
        <v>143</v>
      </c>
      <c r="D4924">
        <v>97</v>
      </c>
      <c r="E4924">
        <v>131</v>
      </c>
      <c r="F4924">
        <v>67</v>
      </c>
      <c r="G4924" t="s">
        <v>21314</v>
      </c>
      <c r="H4924">
        <v>507</v>
      </c>
      <c r="I4924">
        <v>469947</v>
      </c>
      <c r="J4924" t="s">
        <v>151</v>
      </c>
      <c r="K4924" t="s">
        <v>12502</v>
      </c>
      <c r="L4924" t="s">
        <v>21315</v>
      </c>
      <c r="M4924">
        <v>19846</v>
      </c>
      <c r="N4924">
        <v>654</v>
      </c>
      <c r="O4924" t="s">
        <v>21316</v>
      </c>
      <c r="P4924">
        <v>0</v>
      </c>
      <c r="Q4924" t="s">
        <v>21317</v>
      </c>
      <c r="R4924" t="s">
        <v>21318</v>
      </c>
      <c r="S4924">
        <v>68</v>
      </c>
      <c r="T4924" t="s">
        <v>37</v>
      </c>
      <c r="U4924" t="s">
        <v>56</v>
      </c>
      <c r="V4924" t="s">
        <v>2616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424</v>
      </c>
      <c r="B4925" t="s">
        <v>2862</v>
      </c>
      <c r="C4925">
        <v>26</v>
      </c>
      <c r="D4925">
        <v>88</v>
      </c>
      <c r="E4925">
        <v>0</v>
      </c>
      <c r="F4925">
        <v>46</v>
      </c>
      <c r="G4925" t="s">
        <v>21319</v>
      </c>
      <c r="H4925">
        <v>539</v>
      </c>
      <c r="I4925">
        <v>7137502</v>
      </c>
      <c r="J4925" t="s">
        <v>816</v>
      </c>
      <c r="K4925" t="s">
        <v>836</v>
      </c>
      <c r="L4925" t="s">
        <v>21320</v>
      </c>
      <c r="M4925">
        <v>4769</v>
      </c>
      <c r="N4925">
        <v>708</v>
      </c>
      <c r="O4925" t="s">
        <v>21321</v>
      </c>
      <c r="P4925">
        <v>0</v>
      </c>
      <c r="Q4925" t="s">
        <v>21322</v>
      </c>
      <c r="R4925" t="s">
        <v>21323</v>
      </c>
      <c r="S4925">
        <v>26</v>
      </c>
      <c r="T4925" t="s">
        <v>37</v>
      </c>
      <c r="U4925" t="s">
        <v>38</v>
      </c>
      <c r="V4925" t="s">
        <v>350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21324</v>
      </c>
      <c r="D4926">
        <v>78</v>
      </c>
      <c r="E4926">
        <v>0</v>
      </c>
      <c r="F4926">
        <v>0</v>
      </c>
      <c r="G4926" t="s">
        <v>21325</v>
      </c>
      <c r="H4926">
        <v>0</v>
      </c>
      <c r="J4926" t="s">
        <v>65</v>
      </c>
      <c r="K4926" t="s">
        <v>21326</v>
      </c>
      <c r="L4926" t="s">
        <v>21327</v>
      </c>
      <c r="M4926">
        <v>27</v>
      </c>
      <c r="N4926">
        <v>0</v>
      </c>
      <c r="O4926" t="s">
        <v>21328</v>
      </c>
      <c r="P4926">
        <v>0</v>
      </c>
      <c r="R4926" t="s">
        <v>21329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21330</v>
      </c>
      <c r="C4927">
        <v>5</v>
      </c>
      <c r="D4927">
        <v>104</v>
      </c>
      <c r="E4927">
        <v>0</v>
      </c>
      <c r="F4927">
        <v>0</v>
      </c>
      <c r="G4927" t="s">
        <v>21331</v>
      </c>
      <c r="H4927">
        <v>0</v>
      </c>
      <c r="J4927" t="s">
        <v>1473</v>
      </c>
      <c r="K4927" t="s">
        <v>21332</v>
      </c>
      <c r="L4927" t="s">
        <v>21333</v>
      </c>
      <c r="M4927">
        <v>354</v>
      </c>
      <c r="N4927">
        <v>0</v>
      </c>
      <c r="O4927" t="s">
        <v>21334</v>
      </c>
      <c r="P4927">
        <v>1</v>
      </c>
      <c r="R4927" t="s">
        <v>21335</v>
      </c>
      <c r="S4927">
        <v>1</v>
      </c>
      <c r="T4927" t="s">
        <v>19842</v>
      </c>
      <c r="U4927" t="s">
        <v>6605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19529</v>
      </c>
      <c r="C4928">
        <v>242</v>
      </c>
      <c r="D4928">
        <v>92</v>
      </c>
      <c r="E4928">
        <v>135</v>
      </c>
      <c r="F4928">
        <v>259</v>
      </c>
      <c r="G4928" t="s">
        <v>6960</v>
      </c>
      <c r="H4928">
        <v>574</v>
      </c>
      <c r="I4928">
        <v>1316074</v>
      </c>
      <c r="J4928" t="s">
        <v>3285</v>
      </c>
      <c r="K4928" t="s">
        <v>21336</v>
      </c>
      <c r="L4928" t="s">
        <v>21337</v>
      </c>
      <c r="M4928">
        <v>71387</v>
      </c>
      <c r="N4928">
        <v>1303</v>
      </c>
      <c r="O4928" t="s">
        <v>21338</v>
      </c>
      <c r="P4928">
        <v>1</v>
      </c>
      <c r="Q4928" t="s">
        <v>21339</v>
      </c>
      <c r="R4928" t="s">
        <v>21340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17781</v>
      </c>
      <c r="C4929">
        <v>48</v>
      </c>
      <c r="D4929">
        <v>108</v>
      </c>
      <c r="E4929">
        <v>14</v>
      </c>
      <c r="F4929">
        <v>826</v>
      </c>
      <c r="G4929" t="s">
        <v>5549</v>
      </c>
      <c r="H4929">
        <v>2000</v>
      </c>
      <c r="J4929" t="s">
        <v>8199</v>
      </c>
      <c r="K4929" t="s">
        <v>4259</v>
      </c>
      <c r="L4929" t="s">
        <v>17782</v>
      </c>
      <c r="M4929">
        <v>6025</v>
      </c>
      <c r="N4929">
        <v>4385</v>
      </c>
      <c r="O4929" t="s">
        <v>905</v>
      </c>
      <c r="P4929">
        <v>2</v>
      </c>
      <c r="Q4929" t="s">
        <v>17783</v>
      </c>
      <c r="R4929" t="s">
        <v>17784</v>
      </c>
      <c r="S4929">
        <v>28</v>
      </c>
      <c r="T4929" t="s">
        <v>37</v>
      </c>
      <c r="U4929" t="s">
        <v>38</v>
      </c>
      <c r="V4929" t="s">
        <v>350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21341</v>
      </c>
      <c r="C4930">
        <v>38</v>
      </c>
      <c r="D4930">
        <v>97</v>
      </c>
      <c r="E4930">
        <v>101</v>
      </c>
      <c r="F4930">
        <v>101</v>
      </c>
      <c r="G4930" t="s">
        <v>7116</v>
      </c>
      <c r="H4930">
        <v>982</v>
      </c>
      <c r="I4930">
        <v>15180000</v>
      </c>
      <c r="J4930" t="s">
        <v>1018</v>
      </c>
      <c r="K4930" t="s">
        <v>1445</v>
      </c>
      <c r="L4930" t="s">
        <v>21342</v>
      </c>
      <c r="M4930">
        <v>3340</v>
      </c>
      <c r="N4930">
        <v>1631</v>
      </c>
      <c r="O4930" t="s">
        <v>21341</v>
      </c>
      <c r="P4930">
        <v>1</v>
      </c>
      <c r="Q4930" t="s">
        <v>21343</v>
      </c>
      <c r="R4930" t="s">
        <v>21344</v>
      </c>
      <c r="S4930">
        <v>50</v>
      </c>
      <c r="T4930" t="s">
        <v>37</v>
      </c>
      <c r="U4930" t="s">
        <v>38</v>
      </c>
      <c r="V4930" t="s">
        <v>350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21345</v>
      </c>
      <c r="D4931">
        <v>109</v>
      </c>
      <c r="E4931">
        <v>0</v>
      </c>
      <c r="F4931">
        <v>26</v>
      </c>
      <c r="G4931" t="s">
        <v>21346</v>
      </c>
      <c r="H4931">
        <v>270</v>
      </c>
      <c r="J4931" t="s">
        <v>1473</v>
      </c>
      <c r="K4931" t="s">
        <v>21347</v>
      </c>
      <c r="L4931" t="s">
        <v>21348</v>
      </c>
      <c r="M4931">
        <v>8</v>
      </c>
      <c r="N4931">
        <v>364</v>
      </c>
      <c r="O4931" t="s">
        <v>21349</v>
      </c>
      <c r="P4931">
        <v>3</v>
      </c>
      <c r="Q4931" t="s">
        <v>21350</v>
      </c>
      <c r="R4931" t="s">
        <v>21351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1196</v>
      </c>
      <c r="C4932">
        <v>91</v>
      </c>
      <c r="D4932">
        <v>78</v>
      </c>
      <c r="E4932">
        <v>56</v>
      </c>
      <c r="F4932">
        <v>184</v>
      </c>
      <c r="G4932" t="s">
        <v>657</v>
      </c>
      <c r="H4932">
        <v>376</v>
      </c>
      <c r="I4932">
        <v>2882062</v>
      </c>
      <c r="J4932" t="s">
        <v>715</v>
      </c>
      <c r="K4932" t="s">
        <v>7578</v>
      </c>
      <c r="L4932" t="s">
        <v>21352</v>
      </c>
      <c r="M4932">
        <v>5178</v>
      </c>
      <c r="N4932">
        <v>1144</v>
      </c>
      <c r="O4932" t="s">
        <v>1468</v>
      </c>
      <c r="P4932">
        <v>2</v>
      </c>
      <c r="Q4932" t="s">
        <v>21353</v>
      </c>
      <c r="R4932" t="s">
        <v>21354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13978</v>
      </c>
      <c r="C4933">
        <v>232</v>
      </c>
      <c r="D4933">
        <v>85</v>
      </c>
      <c r="E4933">
        <v>109</v>
      </c>
      <c r="F4933">
        <v>18</v>
      </c>
      <c r="G4933" t="s">
        <v>21355</v>
      </c>
      <c r="H4933">
        <v>200</v>
      </c>
      <c r="I4933">
        <v>9437933</v>
      </c>
      <c r="J4933" t="s">
        <v>5623</v>
      </c>
      <c r="K4933" t="s">
        <v>21356</v>
      </c>
      <c r="L4933" t="s">
        <v>21357</v>
      </c>
      <c r="M4933">
        <v>90827</v>
      </c>
      <c r="N4933">
        <v>332</v>
      </c>
      <c r="O4933" t="s">
        <v>21358</v>
      </c>
      <c r="P4933">
        <v>0</v>
      </c>
      <c r="Q4933" t="s">
        <v>21359</v>
      </c>
      <c r="R4933" t="s">
        <v>21360</v>
      </c>
      <c r="S4933">
        <v>329</v>
      </c>
      <c r="T4933" t="s">
        <v>37</v>
      </c>
      <c r="U4933" t="s">
        <v>5773</v>
      </c>
      <c r="V4933" t="s">
        <v>350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424</v>
      </c>
      <c r="B4934" t="s">
        <v>21361</v>
      </c>
      <c r="C4934">
        <v>18</v>
      </c>
      <c r="D4934">
        <v>88</v>
      </c>
      <c r="E4934">
        <v>14</v>
      </c>
      <c r="F4934">
        <v>3</v>
      </c>
      <c r="G4934" t="s">
        <v>21362</v>
      </c>
      <c r="H4934">
        <v>142</v>
      </c>
      <c r="I4934">
        <v>110720</v>
      </c>
      <c r="J4934" t="s">
        <v>809</v>
      </c>
      <c r="K4934" t="s">
        <v>21363</v>
      </c>
      <c r="L4934" t="s">
        <v>21364</v>
      </c>
      <c r="M4934">
        <v>524</v>
      </c>
      <c r="N4934">
        <v>168</v>
      </c>
      <c r="O4934" t="s">
        <v>21365</v>
      </c>
      <c r="P4934">
        <v>0</v>
      </c>
      <c r="Q4934" t="s">
        <v>21366</v>
      </c>
      <c r="R4934" t="s">
        <v>21367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21368</v>
      </c>
      <c r="C4935">
        <v>29</v>
      </c>
      <c r="D4935">
        <v>93</v>
      </c>
      <c r="E4935">
        <v>0</v>
      </c>
      <c r="F4935">
        <v>2</v>
      </c>
      <c r="G4935" t="s">
        <v>21369</v>
      </c>
      <c r="H4935">
        <v>58</v>
      </c>
      <c r="I4935">
        <v>155984</v>
      </c>
      <c r="J4935" t="s">
        <v>65</v>
      </c>
      <c r="K4935" t="s">
        <v>21370</v>
      </c>
      <c r="L4935" t="s">
        <v>21371</v>
      </c>
      <c r="M4935">
        <v>586</v>
      </c>
      <c r="N4935">
        <v>62</v>
      </c>
      <c r="O4935" t="s">
        <v>21372</v>
      </c>
      <c r="P4935">
        <v>0</v>
      </c>
      <c r="Q4935" t="s">
        <v>21373</v>
      </c>
      <c r="R4935" t="s">
        <v>21374</v>
      </c>
      <c r="S4935">
        <v>9</v>
      </c>
      <c r="T4935" t="s">
        <v>37</v>
      </c>
      <c r="U4935" t="s">
        <v>38</v>
      </c>
      <c r="V4935" t="s">
        <v>3399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21375</v>
      </c>
      <c r="C4936">
        <v>44</v>
      </c>
      <c r="D4936">
        <v>86</v>
      </c>
      <c r="E4936">
        <v>6</v>
      </c>
      <c r="F4936">
        <v>115</v>
      </c>
      <c r="G4936" t="s">
        <v>21376</v>
      </c>
      <c r="H4936">
        <v>498</v>
      </c>
      <c r="J4936" t="s">
        <v>4189</v>
      </c>
      <c r="K4936" t="s">
        <v>21377</v>
      </c>
      <c r="L4936" t="s">
        <v>21378</v>
      </c>
      <c r="M4936">
        <v>3813</v>
      </c>
      <c r="N4936">
        <v>895</v>
      </c>
      <c r="O4936" t="s">
        <v>21379</v>
      </c>
      <c r="P4936">
        <v>0</v>
      </c>
      <c r="Q4936" t="s">
        <v>21380</v>
      </c>
      <c r="R4936" t="s">
        <v>21381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21382</v>
      </c>
      <c r="C4937">
        <v>2</v>
      </c>
      <c r="D4937">
        <v>98</v>
      </c>
      <c r="E4937">
        <v>0</v>
      </c>
      <c r="F4937">
        <v>21</v>
      </c>
      <c r="G4937" t="s">
        <v>21383</v>
      </c>
      <c r="H4937">
        <v>52</v>
      </c>
      <c r="J4937" t="s">
        <v>1427</v>
      </c>
      <c r="K4937" t="s">
        <v>21384</v>
      </c>
      <c r="L4937" t="s">
        <v>21385</v>
      </c>
      <c r="M4937">
        <v>53</v>
      </c>
      <c r="N4937">
        <v>130</v>
      </c>
      <c r="O4937" t="s">
        <v>21386</v>
      </c>
      <c r="P4937">
        <v>0</v>
      </c>
      <c r="Q4937" t="s">
        <v>21387</v>
      </c>
      <c r="R4937" t="s">
        <v>21388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5190</v>
      </c>
      <c r="C4938">
        <v>277</v>
      </c>
      <c r="D4938">
        <v>88</v>
      </c>
      <c r="E4938">
        <v>365</v>
      </c>
      <c r="F4938">
        <v>177</v>
      </c>
      <c r="G4938" t="s">
        <v>13381</v>
      </c>
      <c r="H4938">
        <v>383</v>
      </c>
      <c r="I4938">
        <v>30859000</v>
      </c>
      <c r="J4938" t="s">
        <v>3330</v>
      </c>
      <c r="K4938" t="s">
        <v>8660</v>
      </c>
      <c r="L4938" t="s">
        <v>13382</v>
      </c>
      <c r="M4938">
        <v>96411</v>
      </c>
      <c r="N4938">
        <v>1094</v>
      </c>
      <c r="O4938" t="s">
        <v>13383</v>
      </c>
      <c r="P4938">
        <v>0</v>
      </c>
      <c r="Q4938" t="s">
        <v>13384</v>
      </c>
      <c r="R4938" t="s">
        <v>13385</v>
      </c>
      <c r="S4938">
        <v>826</v>
      </c>
      <c r="T4938" t="s">
        <v>37</v>
      </c>
      <c r="U4938" t="s">
        <v>38</v>
      </c>
      <c r="V4938" t="s">
        <v>350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930</v>
      </c>
      <c r="C4939">
        <v>43</v>
      </c>
      <c r="D4939">
        <v>25</v>
      </c>
      <c r="E4939">
        <v>36</v>
      </c>
      <c r="F4939">
        <v>27</v>
      </c>
      <c r="G4939" t="s">
        <v>930</v>
      </c>
      <c r="H4939">
        <v>39</v>
      </c>
      <c r="J4939" t="s">
        <v>1320</v>
      </c>
      <c r="K4939" t="s">
        <v>21389</v>
      </c>
      <c r="L4939" t="s">
        <v>21390</v>
      </c>
      <c r="M4939">
        <v>21826</v>
      </c>
      <c r="N4939">
        <v>139</v>
      </c>
      <c r="O4939" t="s">
        <v>21391</v>
      </c>
      <c r="P4939">
        <v>0</v>
      </c>
      <c r="Q4939" t="s">
        <v>21392</v>
      </c>
      <c r="R4939" t="s">
        <v>21393</v>
      </c>
      <c r="S4939">
        <v>126</v>
      </c>
      <c r="T4939" t="s">
        <v>37</v>
      </c>
      <c r="U4939" t="s">
        <v>38</v>
      </c>
      <c r="V4939" t="s">
        <v>1257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21394</v>
      </c>
      <c r="C4940">
        <v>5</v>
      </c>
      <c r="D4940">
        <v>72</v>
      </c>
      <c r="E4940">
        <v>0</v>
      </c>
      <c r="F4940">
        <v>0</v>
      </c>
      <c r="G4940" t="s">
        <v>21395</v>
      </c>
      <c r="H4940">
        <v>0</v>
      </c>
      <c r="I4940">
        <v>4914</v>
      </c>
      <c r="J4940" t="s">
        <v>21396</v>
      </c>
      <c r="K4940" t="s">
        <v>21397</v>
      </c>
      <c r="L4940" t="s">
        <v>21398</v>
      </c>
      <c r="M4940">
        <v>123</v>
      </c>
      <c r="N4940">
        <v>0</v>
      </c>
      <c r="O4940" t="s">
        <v>21399</v>
      </c>
      <c r="P4940">
        <v>0</v>
      </c>
      <c r="R4940" t="s">
        <v>21400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424</v>
      </c>
      <c r="B4941" t="s">
        <v>21401</v>
      </c>
      <c r="C4941">
        <v>16</v>
      </c>
      <c r="D4941">
        <v>66</v>
      </c>
      <c r="E4941">
        <v>4</v>
      </c>
      <c r="F4941">
        <v>232</v>
      </c>
      <c r="G4941" t="s">
        <v>21402</v>
      </c>
      <c r="H4941">
        <v>502</v>
      </c>
      <c r="J4941" t="s">
        <v>65</v>
      </c>
      <c r="K4941" t="s">
        <v>21403</v>
      </c>
      <c r="L4941" t="s">
        <v>21404</v>
      </c>
      <c r="M4941">
        <v>502</v>
      </c>
      <c r="N4941">
        <v>1796</v>
      </c>
      <c r="O4941" t="s">
        <v>21405</v>
      </c>
      <c r="P4941">
        <v>0</v>
      </c>
      <c r="Q4941" t="s">
        <v>21406</v>
      </c>
      <c r="R4941" t="s">
        <v>21407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21408</v>
      </c>
      <c r="C4942">
        <v>18</v>
      </c>
      <c r="D4942">
        <v>80</v>
      </c>
      <c r="E4942">
        <v>0</v>
      </c>
      <c r="F4942">
        <v>0</v>
      </c>
      <c r="G4942" t="s">
        <v>21409</v>
      </c>
      <c r="H4942">
        <v>0</v>
      </c>
      <c r="I4942">
        <v>5858</v>
      </c>
      <c r="J4942" t="s">
        <v>65</v>
      </c>
      <c r="K4942" t="s">
        <v>21410</v>
      </c>
      <c r="L4942" t="s">
        <v>21411</v>
      </c>
      <c r="M4942">
        <v>260</v>
      </c>
      <c r="N4942">
        <v>0</v>
      </c>
      <c r="O4942" t="s">
        <v>21412</v>
      </c>
      <c r="P4942">
        <v>0</v>
      </c>
      <c r="R4942" t="s">
        <v>21413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1610</v>
      </c>
      <c r="C4943">
        <v>40</v>
      </c>
      <c r="D4943">
        <v>91</v>
      </c>
      <c r="E4943">
        <v>909</v>
      </c>
      <c r="F4943">
        <v>42</v>
      </c>
      <c r="G4943" t="s">
        <v>21414</v>
      </c>
      <c r="H4943">
        <v>909</v>
      </c>
      <c r="I4943">
        <v>6706368</v>
      </c>
      <c r="J4943" t="s">
        <v>65</v>
      </c>
      <c r="K4943" t="s">
        <v>1610</v>
      </c>
      <c r="L4943" t="s">
        <v>21415</v>
      </c>
      <c r="M4943">
        <v>22800</v>
      </c>
      <c r="N4943">
        <v>1048</v>
      </c>
      <c r="O4943" t="s">
        <v>21416</v>
      </c>
      <c r="P4943">
        <v>0</v>
      </c>
      <c r="Q4943" t="s">
        <v>21417</v>
      </c>
      <c r="R4943" t="s">
        <v>21418</v>
      </c>
      <c r="S4943">
        <v>133</v>
      </c>
      <c r="T4943" t="s">
        <v>37</v>
      </c>
      <c r="U4943" t="s">
        <v>38</v>
      </c>
      <c r="V4943" t="s">
        <v>350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11726</v>
      </c>
      <c r="C4944">
        <v>130</v>
      </c>
      <c r="D4944">
        <v>93</v>
      </c>
      <c r="E4944">
        <v>261</v>
      </c>
      <c r="F4944">
        <v>697</v>
      </c>
      <c r="G4944" t="s">
        <v>838</v>
      </c>
      <c r="H4944">
        <v>783</v>
      </c>
      <c r="J4944" t="s">
        <v>7540</v>
      </c>
      <c r="K4944" t="s">
        <v>525</v>
      </c>
      <c r="L4944" t="s">
        <v>11727</v>
      </c>
      <c r="M4944">
        <v>14193</v>
      </c>
      <c r="N4944">
        <v>3700</v>
      </c>
      <c r="O4944" t="s">
        <v>1398</v>
      </c>
      <c r="P4944">
        <v>1</v>
      </c>
      <c r="Q4944" t="s">
        <v>11728</v>
      </c>
      <c r="R4944" t="s">
        <v>11729</v>
      </c>
      <c r="S4944">
        <v>106</v>
      </c>
      <c r="T4944" t="s">
        <v>37</v>
      </c>
      <c r="U4944" t="s">
        <v>38</v>
      </c>
      <c r="V4944" t="s">
        <v>350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21419</v>
      </c>
      <c r="C4945">
        <v>3</v>
      </c>
      <c r="D4945">
        <v>89</v>
      </c>
      <c r="E4945">
        <v>0</v>
      </c>
      <c r="F4945">
        <v>163</v>
      </c>
      <c r="G4945" t="s">
        <v>21420</v>
      </c>
      <c r="H4945">
        <v>196</v>
      </c>
      <c r="J4945" t="s">
        <v>1473</v>
      </c>
      <c r="K4945" t="s">
        <v>21421</v>
      </c>
      <c r="L4945" t="s">
        <v>21422</v>
      </c>
      <c r="M4945">
        <v>100</v>
      </c>
      <c r="N4945">
        <v>942</v>
      </c>
      <c r="O4945" t="s">
        <v>21423</v>
      </c>
      <c r="P4945">
        <v>0</v>
      </c>
      <c r="Q4945" t="s">
        <v>21424</v>
      </c>
      <c r="R4945" t="s">
        <v>21425</v>
      </c>
      <c r="S4945">
        <v>3</v>
      </c>
      <c r="T4945" t="s">
        <v>37</v>
      </c>
      <c r="U4945" t="s">
        <v>38</v>
      </c>
      <c r="V4945" t="s">
        <v>350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14703</v>
      </c>
      <c r="C4946">
        <v>136</v>
      </c>
      <c r="D4946">
        <v>85</v>
      </c>
      <c r="E4946">
        <v>129</v>
      </c>
      <c r="F4946">
        <v>100</v>
      </c>
      <c r="G4946" t="s">
        <v>17993</v>
      </c>
      <c r="H4946">
        <v>120</v>
      </c>
      <c r="I4946">
        <v>405614</v>
      </c>
      <c r="J4946" t="s">
        <v>1054</v>
      </c>
      <c r="K4946" t="s">
        <v>20501</v>
      </c>
      <c r="L4946" t="s">
        <v>21426</v>
      </c>
      <c r="M4946">
        <v>15775</v>
      </c>
      <c r="N4946">
        <v>511</v>
      </c>
      <c r="O4946" t="s">
        <v>21427</v>
      </c>
      <c r="P4946">
        <v>0</v>
      </c>
      <c r="Q4946" t="s">
        <v>21428</v>
      </c>
      <c r="R4946" t="s">
        <v>21429</v>
      </c>
      <c r="S4946">
        <v>69</v>
      </c>
      <c r="T4946" t="s">
        <v>37</v>
      </c>
      <c r="U4946" t="s">
        <v>38</v>
      </c>
      <c r="V4946" t="s">
        <v>350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21430</v>
      </c>
      <c r="D4947">
        <v>62</v>
      </c>
      <c r="E4947">
        <v>58</v>
      </c>
      <c r="J4947" t="s">
        <v>21431</v>
      </c>
      <c r="L4947" t="s">
        <v>21432</v>
      </c>
      <c r="M4947">
        <v>18</v>
      </c>
      <c r="N4947">
        <v>0</v>
      </c>
      <c r="P4947">
        <v>1</v>
      </c>
      <c r="Q4947" t="s">
        <v>21433</v>
      </c>
      <c r="R4947" t="s">
        <v>21434</v>
      </c>
      <c r="T4947" t="s">
        <v>13736</v>
      </c>
      <c r="U4947" t="s">
        <v>21435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21436</v>
      </c>
      <c r="C4948">
        <v>12</v>
      </c>
      <c r="D4948">
        <v>90</v>
      </c>
      <c r="E4948">
        <v>0</v>
      </c>
      <c r="J4948" t="s">
        <v>18097</v>
      </c>
      <c r="L4948" t="s">
        <v>21437</v>
      </c>
      <c r="M4948">
        <v>102</v>
      </c>
      <c r="N4948">
        <v>0</v>
      </c>
      <c r="P4948">
        <v>1</v>
      </c>
      <c r="Q4948" t="s">
        <v>21438</v>
      </c>
      <c r="R4948" t="s">
        <v>21439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21440</v>
      </c>
      <c r="C4949">
        <v>171</v>
      </c>
      <c r="D4949">
        <v>90</v>
      </c>
      <c r="E4949">
        <v>100</v>
      </c>
      <c r="F4949">
        <v>9</v>
      </c>
      <c r="G4949" t="s">
        <v>21441</v>
      </c>
      <c r="H4949">
        <v>830</v>
      </c>
      <c r="I4949">
        <v>1573712</v>
      </c>
      <c r="J4949" t="s">
        <v>1188</v>
      </c>
      <c r="K4949" t="s">
        <v>8477</v>
      </c>
      <c r="L4949" t="s">
        <v>21442</v>
      </c>
      <c r="M4949">
        <v>21618</v>
      </c>
      <c r="N4949">
        <v>973</v>
      </c>
      <c r="O4949" t="s">
        <v>21443</v>
      </c>
      <c r="P4949">
        <v>2</v>
      </c>
      <c r="Q4949" t="s">
        <v>21444</v>
      </c>
      <c r="R4949" t="s">
        <v>21445</v>
      </c>
      <c r="S4949">
        <v>62</v>
      </c>
      <c r="T4949" t="s">
        <v>37</v>
      </c>
      <c r="U4949" t="s">
        <v>38</v>
      </c>
      <c r="V4949" t="s">
        <v>350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21446</v>
      </c>
      <c r="E4950">
        <v>0</v>
      </c>
      <c r="G4950" t="s">
        <v>21446</v>
      </c>
      <c r="H4950">
        <v>17</v>
      </c>
      <c r="J4950" t="s">
        <v>17497</v>
      </c>
      <c r="K4950" t="s">
        <v>21447</v>
      </c>
      <c r="L4950" t="s">
        <v>21448</v>
      </c>
      <c r="M4950">
        <v>172</v>
      </c>
      <c r="N4950">
        <v>17</v>
      </c>
      <c r="P4950">
        <v>2</v>
      </c>
      <c r="R4950" t="s">
        <v>21449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6340</v>
      </c>
      <c r="C4951">
        <v>8</v>
      </c>
      <c r="D4951">
        <v>88</v>
      </c>
      <c r="E4951">
        <v>686</v>
      </c>
      <c r="F4951">
        <v>405</v>
      </c>
      <c r="G4951" t="s">
        <v>6340</v>
      </c>
      <c r="H4951">
        <v>847</v>
      </c>
      <c r="J4951" t="s">
        <v>809</v>
      </c>
      <c r="K4951" t="s">
        <v>2442</v>
      </c>
      <c r="L4951" t="s">
        <v>21450</v>
      </c>
      <c r="M4951">
        <v>3262</v>
      </c>
      <c r="N4951">
        <v>2364</v>
      </c>
      <c r="O4951" t="s">
        <v>18394</v>
      </c>
      <c r="P4951">
        <v>2</v>
      </c>
      <c r="Q4951" t="s">
        <v>21451</v>
      </c>
      <c r="R4951" t="s">
        <v>21452</v>
      </c>
      <c r="S4951">
        <v>46</v>
      </c>
      <c r="T4951" t="s">
        <v>37</v>
      </c>
      <c r="U4951" t="s">
        <v>182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6340</v>
      </c>
      <c r="C4952">
        <v>8</v>
      </c>
      <c r="D4952">
        <v>88</v>
      </c>
      <c r="E4952">
        <v>686</v>
      </c>
      <c r="F4952">
        <v>405</v>
      </c>
      <c r="G4952" t="s">
        <v>6340</v>
      </c>
      <c r="H4952">
        <v>847</v>
      </c>
      <c r="J4952" t="s">
        <v>809</v>
      </c>
      <c r="K4952" t="s">
        <v>2442</v>
      </c>
      <c r="L4952" t="s">
        <v>21450</v>
      </c>
      <c r="M4952">
        <v>3262</v>
      </c>
      <c r="N4952">
        <v>2364</v>
      </c>
      <c r="O4952" t="s">
        <v>18394</v>
      </c>
      <c r="P4952">
        <v>2</v>
      </c>
      <c r="Q4952" t="s">
        <v>21451</v>
      </c>
      <c r="R4952" t="s">
        <v>21452</v>
      </c>
      <c r="S4952">
        <v>46</v>
      </c>
      <c r="T4952" t="s">
        <v>37</v>
      </c>
      <c r="U4952" t="s">
        <v>182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424</v>
      </c>
      <c r="B4953" t="s">
        <v>1172</v>
      </c>
      <c r="C4953">
        <v>284</v>
      </c>
      <c r="D4953">
        <v>96</v>
      </c>
      <c r="E4953">
        <v>0</v>
      </c>
      <c r="F4953">
        <v>56</v>
      </c>
      <c r="G4953" t="s">
        <v>16215</v>
      </c>
      <c r="H4953">
        <v>125</v>
      </c>
      <c r="J4953" t="s">
        <v>16216</v>
      </c>
      <c r="K4953" t="s">
        <v>16217</v>
      </c>
      <c r="L4953" t="s">
        <v>16218</v>
      </c>
      <c r="M4953">
        <v>87978</v>
      </c>
      <c r="N4953">
        <v>403</v>
      </c>
      <c r="O4953" t="s">
        <v>16219</v>
      </c>
      <c r="P4953">
        <v>5</v>
      </c>
      <c r="Q4953" t="s">
        <v>16220</v>
      </c>
      <c r="R4953" t="s">
        <v>16221</v>
      </c>
      <c r="S4953">
        <v>580</v>
      </c>
      <c r="T4953" t="s">
        <v>37</v>
      </c>
      <c r="U4953" t="s">
        <v>38</v>
      </c>
      <c r="V4953" t="s">
        <v>3399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424</v>
      </c>
      <c r="B4954" t="s">
        <v>20845</v>
      </c>
      <c r="C4954">
        <v>36</v>
      </c>
      <c r="D4954">
        <v>94</v>
      </c>
      <c r="E4954">
        <v>0</v>
      </c>
      <c r="F4954">
        <v>5</v>
      </c>
      <c r="G4954" t="s">
        <v>21453</v>
      </c>
      <c r="H4954">
        <v>12</v>
      </c>
      <c r="J4954" t="s">
        <v>1473</v>
      </c>
      <c r="K4954" t="s">
        <v>21454</v>
      </c>
      <c r="L4954" t="s">
        <v>21455</v>
      </c>
      <c r="M4954">
        <v>1962</v>
      </c>
      <c r="N4954">
        <v>27</v>
      </c>
      <c r="O4954" t="s">
        <v>21456</v>
      </c>
      <c r="P4954">
        <v>0</v>
      </c>
      <c r="Q4954" t="s">
        <v>21457</v>
      </c>
      <c r="R4954" t="s">
        <v>21458</v>
      </c>
      <c r="S4954">
        <v>10</v>
      </c>
      <c r="T4954" t="s">
        <v>726</v>
      </c>
      <c r="U4954" t="s">
        <v>727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2290</v>
      </c>
      <c r="C4955">
        <v>21</v>
      </c>
      <c r="D4955">
        <v>120</v>
      </c>
      <c r="E4955">
        <v>664</v>
      </c>
      <c r="F4955">
        <v>400</v>
      </c>
      <c r="G4955" t="s">
        <v>2290</v>
      </c>
      <c r="H4955">
        <v>990</v>
      </c>
      <c r="J4955" t="s">
        <v>760</v>
      </c>
      <c r="K4955" t="s">
        <v>21459</v>
      </c>
      <c r="L4955" t="s">
        <v>21460</v>
      </c>
      <c r="M4955">
        <v>1197</v>
      </c>
      <c r="N4955">
        <v>3525</v>
      </c>
      <c r="O4955" t="s">
        <v>6260</v>
      </c>
      <c r="P4955">
        <v>1</v>
      </c>
      <c r="R4955" t="s">
        <v>21461</v>
      </c>
      <c r="S4955">
        <v>8</v>
      </c>
      <c r="T4955" t="s">
        <v>37</v>
      </c>
      <c r="U4955" t="s">
        <v>38</v>
      </c>
      <c r="V4955" t="s">
        <v>350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21462</v>
      </c>
      <c r="C4956">
        <v>1</v>
      </c>
      <c r="D4956">
        <v>77</v>
      </c>
      <c r="E4956">
        <v>7</v>
      </c>
      <c r="F4956">
        <v>69</v>
      </c>
      <c r="G4956" t="s">
        <v>19484</v>
      </c>
      <c r="H4956">
        <v>206</v>
      </c>
      <c r="J4956" t="s">
        <v>809</v>
      </c>
      <c r="K4956" t="s">
        <v>21463</v>
      </c>
      <c r="L4956" t="s">
        <v>21464</v>
      </c>
      <c r="M4956">
        <v>98</v>
      </c>
      <c r="N4956">
        <v>516</v>
      </c>
      <c r="O4956" t="s">
        <v>21465</v>
      </c>
      <c r="P4956">
        <v>0</v>
      </c>
      <c r="Q4956" t="s">
        <v>21466</v>
      </c>
      <c r="R4956" t="s">
        <v>21467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16055</v>
      </c>
      <c r="C4957">
        <v>31</v>
      </c>
      <c r="D4957">
        <v>111</v>
      </c>
      <c r="E4957">
        <v>589</v>
      </c>
      <c r="F4957">
        <v>51</v>
      </c>
      <c r="G4957" t="s">
        <v>20265</v>
      </c>
      <c r="H4957">
        <v>589</v>
      </c>
      <c r="I4957">
        <v>10174663</v>
      </c>
      <c r="J4957" t="s">
        <v>1607</v>
      </c>
      <c r="K4957" t="s">
        <v>16055</v>
      </c>
      <c r="L4957" t="s">
        <v>21468</v>
      </c>
      <c r="M4957">
        <v>12399</v>
      </c>
      <c r="N4957">
        <v>916</v>
      </c>
      <c r="O4957" t="s">
        <v>21469</v>
      </c>
      <c r="P4957">
        <v>0</v>
      </c>
      <c r="Q4957" t="s">
        <v>21470</v>
      </c>
      <c r="R4957" t="s">
        <v>21471</v>
      </c>
      <c r="S4957">
        <v>382</v>
      </c>
      <c r="T4957" t="s">
        <v>37</v>
      </c>
      <c r="U4957" t="s">
        <v>38</v>
      </c>
      <c r="V4957" t="s">
        <v>84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21472</v>
      </c>
      <c r="C4958">
        <v>159</v>
      </c>
      <c r="D4958">
        <v>81</v>
      </c>
      <c r="E4958">
        <v>3</v>
      </c>
      <c r="F4958">
        <v>7</v>
      </c>
      <c r="G4958" t="s">
        <v>21473</v>
      </c>
      <c r="H4958">
        <v>220</v>
      </c>
      <c r="I4958">
        <v>22757819</v>
      </c>
      <c r="J4958" t="s">
        <v>3330</v>
      </c>
      <c r="K4958" t="s">
        <v>21474</v>
      </c>
      <c r="L4958" t="s">
        <v>21475</v>
      </c>
      <c r="M4958">
        <v>13521</v>
      </c>
      <c r="N4958">
        <v>276</v>
      </c>
      <c r="O4958" t="s">
        <v>21476</v>
      </c>
      <c r="P4958">
        <v>0</v>
      </c>
      <c r="Q4958" t="s">
        <v>21477</v>
      </c>
      <c r="R4958" t="s">
        <v>21478</v>
      </c>
      <c r="S4958">
        <v>150</v>
      </c>
      <c r="T4958" t="s">
        <v>37</v>
      </c>
      <c r="U4958" t="s">
        <v>38</v>
      </c>
      <c r="V4958" t="s">
        <v>350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424</v>
      </c>
      <c r="B4959" t="s">
        <v>3663</v>
      </c>
      <c r="C4959">
        <v>152</v>
      </c>
      <c r="D4959">
        <v>89</v>
      </c>
      <c r="E4959">
        <v>0</v>
      </c>
      <c r="F4959">
        <v>121</v>
      </c>
      <c r="G4959" t="s">
        <v>21479</v>
      </c>
      <c r="H4959">
        <v>195</v>
      </c>
      <c r="J4959" t="s">
        <v>12693</v>
      </c>
      <c r="K4959" t="s">
        <v>16433</v>
      </c>
      <c r="L4959" t="s">
        <v>21480</v>
      </c>
      <c r="M4959">
        <v>69831</v>
      </c>
      <c r="N4959">
        <v>837</v>
      </c>
      <c r="O4959" t="s">
        <v>21481</v>
      </c>
      <c r="P4959">
        <v>1</v>
      </c>
      <c r="Q4959" t="s">
        <v>21482</v>
      </c>
      <c r="R4959" t="s">
        <v>21483</v>
      </c>
      <c r="S4959">
        <v>535</v>
      </c>
      <c r="T4959" t="s">
        <v>37</v>
      </c>
      <c r="U4959" t="s">
        <v>38</v>
      </c>
      <c r="V4959" t="s">
        <v>3399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424</v>
      </c>
      <c r="B4960" t="s">
        <v>21484</v>
      </c>
      <c r="C4960">
        <v>1</v>
      </c>
      <c r="D4960">
        <v>110</v>
      </c>
      <c r="E4960">
        <v>0</v>
      </c>
      <c r="F4960">
        <v>0</v>
      </c>
      <c r="G4960" t="s">
        <v>21485</v>
      </c>
      <c r="H4960">
        <v>2</v>
      </c>
      <c r="I4960">
        <v>3000000</v>
      </c>
      <c r="J4960" t="s">
        <v>937</v>
      </c>
      <c r="K4960" t="s">
        <v>21486</v>
      </c>
      <c r="L4960" t="s">
        <v>21487</v>
      </c>
      <c r="M4960">
        <v>5</v>
      </c>
      <c r="N4960">
        <v>4</v>
      </c>
      <c r="O4960" t="s">
        <v>21488</v>
      </c>
      <c r="P4960">
        <v>1</v>
      </c>
      <c r="Q4960" t="s">
        <v>21489</v>
      </c>
      <c r="R4960" t="s">
        <v>21490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16790</v>
      </c>
      <c r="C4961">
        <v>21</v>
      </c>
      <c r="D4961">
        <v>81</v>
      </c>
      <c r="E4961">
        <v>467</v>
      </c>
      <c r="F4961">
        <v>287</v>
      </c>
      <c r="G4961" t="s">
        <v>1666</v>
      </c>
      <c r="H4961">
        <v>467</v>
      </c>
      <c r="I4961">
        <v>5228617</v>
      </c>
      <c r="J4961" t="s">
        <v>809</v>
      </c>
      <c r="K4961" t="s">
        <v>16790</v>
      </c>
      <c r="L4961" t="s">
        <v>21491</v>
      </c>
      <c r="M4961">
        <v>2770</v>
      </c>
      <c r="N4961">
        <v>1431</v>
      </c>
      <c r="O4961" t="s">
        <v>15419</v>
      </c>
      <c r="P4961">
        <v>1</v>
      </c>
      <c r="Q4961" t="s">
        <v>21492</v>
      </c>
      <c r="R4961" t="s">
        <v>21493</v>
      </c>
      <c r="S4961">
        <v>32</v>
      </c>
      <c r="T4961" t="s">
        <v>37</v>
      </c>
      <c r="U4961" t="s">
        <v>38</v>
      </c>
      <c r="V4961" t="s">
        <v>350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814</v>
      </c>
      <c r="C4962">
        <v>57</v>
      </c>
      <c r="D4962">
        <v>100</v>
      </c>
      <c r="E4962">
        <v>23</v>
      </c>
      <c r="F4962">
        <v>545</v>
      </c>
      <c r="G4962" t="s">
        <v>1211</v>
      </c>
      <c r="H4962">
        <v>1000</v>
      </c>
      <c r="I4962">
        <v>2643689</v>
      </c>
      <c r="J4962" t="s">
        <v>1188</v>
      </c>
      <c r="K4962" t="s">
        <v>1149</v>
      </c>
      <c r="L4962" t="s">
        <v>21494</v>
      </c>
      <c r="M4962">
        <v>10499</v>
      </c>
      <c r="N4962">
        <v>2283</v>
      </c>
      <c r="O4962" t="s">
        <v>4277</v>
      </c>
      <c r="P4962">
        <v>4</v>
      </c>
      <c r="Q4962" t="s">
        <v>21495</v>
      </c>
      <c r="R4962" t="s">
        <v>21496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21497</v>
      </c>
      <c r="C4963">
        <v>23</v>
      </c>
      <c r="D4963">
        <v>99</v>
      </c>
      <c r="E4963">
        <v>9</v>
      </c>
      <c r="F4963">
        <v>10</v>
      </c>
      <c r="G4963" t="s">
        <v>21498</v>
      </c>
      <c r="H4963">
        <v>116</v>
      </c>
      <c r="J4963" t="s">
        <v>6218</v>
      </c>
      <c r="K4963" t="s">
        <v>21499</v>
      </c>
      <c r="L4963" t="s">
        <v>21500</v>
      </c>
      <c r="M4963">
        <v>509</v>
      </c>
      <c r="N4963">
        <v>170</v>
      </c>
      <c r="O4963" t="s">
        <v>21501</v>
      </c>
      <c r="P4963">
        <v>2</v>
      </c>
      <c r="Q4963" t="s">
        <v>21502</v>
      </c>
      <c r="R4963" t="s">
        <v>21503</v>
      </c>
      <c r="S4963">
        <v>10</v>
      </c>
      <c r="T4963" t="s">
        <v>37</v>
      </c>
      <c r="U4963" t="s">
        <v>38</v>
      </c>
      <c r="V4963" t="s">
        <v>350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424</v>
      </c>
      <c r="B4964" t="s">
        <v>21504</v>
      </c>
      <c r="C4964">
        <v>88</v>
      </c>
      <c r="D4964">
        <v>90</v>
      </c>
      <c r="E4964">
        <v>56</v>
      </c>
      <c r="F4964">
        <v>56</v>
      </c>
      <c r="G4964" t="s">
        <v>21505</v>
      </c>
      <c r="H4964">
        <v>126</v>
      </c>
      <c r="I4964">
        <v>110536</v>
      </c>
      <c r="J4964" t="s">
        <v>10425</v>
      </c>
      <c r="K4964" t="s">
        <v>21506</v>
      </c>
      <c r="L4964" t="s">
        <v>21507</v>
      </c>
      <c r="M4964">
        <v>4117</v>
      </c>
      <c r="N4964">
        <v>284</v>
      </c>
      <c r="O4964" t="s">
        <v>21504</v>
      </c>
      <c r="P4964">
        <v>1</v>
      </c>
      <c r="Q4964" t="s">
        <v>21508</v>
      </c>
      <c r="R4964" t="s">
        <v>21509</v>
      </c>
      <c r="S4964">
        <v>118</v>
      </c>
      <c r="T4964" t="s">
        <v>37</v>
      </c>
      <c r="U4964" t="s">
        <v>38</v>
      </c>
      <c r="V4964" t="s">
        <v>84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21510</v>
      </c>
      <c r="C4965">
        <v>2</v>
      </c>
      <c r="D4965">
        <v>82</v>
      </c>
      <c r="E4965">
        <v>7</v>
      </c>
      <c r="F4965">
        <v>50</v>
      </c>
      <c r="G4965" t="s">
        <v>21511</v>
      </c>
      <c r="H4965">
        <v>143</v>
      </c>
      <c r="J4965" t="s">
        <v>15875</v>
      </c>
      <c r="K4965" t="s">
        <v>21512</v>
      </c>
      <c r="L4965" t="s">
        <v>21513</v>
      </c>
      <c r="M4965">
        <v>73</v>
      </c>
      <c r="N4965">
        <v>417</v>
      </c>
      <c r="O4965" t="s">
        <v>21514</v>
      </c>
      <c r="P4965">
        <v>0</v>
      </c>
      <c r="R4965" t="s">
        <v>21515</v>
      </c>
      <c r="S4965">
        <v>4</v>
      </c>
      <c r="T4965" t="s">
        <v>37</v>
      </c>
      <c r="U4965" t="s">
        <v>38</v>
      </c>
      <c r="V4965" t="s">
        <v>84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21516</v>
      </c>
      <c r="C4966">
        <v>193</v>
      </c>
      <c r="D4966">
        <v>88</v>
      </c>
      <c r="E4966">
        <v>3</v>
      </c>
      <c r="F4966">
        <v>307</v>
      </c>
      <c r="G4966" t="s">
        <v>1216</v>
      </c>
      <c r="H4966">
        <v>3000</v>
      </c>
      <c r="I4966">
        <v>59379</v>
      </c>
      <c r="J4966" t="s">
        <v>21517</v>
      </c>
      <c r="K4966" t="s">
        <v>11454</v>
      </c>
      <c r="L4966" t="s">
        <v>21518</v>
      </c>
      <c r="M4966">
        <v>12796</v>
      </c>
      <c r="N4966">
        <v>4729</v>
      </c>
      <c r="O4966" t="s">
        <v>21519</v>
      </c>
      <c r="P4966">
        <v>3</v>
      </c>
      <c r="Q4966" t="s">
        <v>21520</v>
      </c>
      <c r="R4966" t="s">
        <v>21521</v>
      </c>
      <c r="S4966">
        <v>52</v>
      </c>
      <c r="T4966" t="s">
        <v>37</v>
      </c>
      <c r="U4966" t="s">
        <v>38</v>
      </c>
      <c r="V4966" t="s">
        <v>2616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21522</v>
      </c>
      <c r="C4967">
        <v>50</v>
      </c>
      <c r="D4967">
        <v>103</v>
      </c>
      <c r="E4967">
        <v>0</v>
      </c>
      <c r="F4967">
        <v>0</v>
      </c>
      <c r="G4967" t="s">
        <v>21523</v>
      </c>
      <c r="H4967">
        <v>0</v>
      </c>
      <c r="J4967" t="s">
        <v>65</v>
      </c>
      <c r="K4967" t="s">
        <v>21524</v>
      </c>
      <c r="L4967" t="s">
        <v>21525</v>
      </c>
      <c r="M4967">
        <v>16701</v>
      </c>
      <c r="N4967">
        <v>0</v>
      </c>
      <c r="O4967" t="s">
        <v>21526</v>
      </c>
      <c r="P4967">
        <v>0</v>
      </c>
      <c r="Q4967" t="s">
        <v>21527</v>
      </c>
      <c r="R4967" t="s">
        <v>21528</v>
      </c>
      <c r="S4967">
        <v>23</v>
      </c>
      <c r="T4967" t="s">
        <v>37</v>
      </c>
      <c r="U4967" t="s">
        <v>182</v>
      </c>
      <c r="V4967" t="s">
        <v>2616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21529</v>
      </c>
      <c r="C4968">
        <v>61</v>
      </c>
      <c r="D4968">
        <v>80</v>
      </c>
      <c r="E4968">
        <v>3</v>
      </c>
      <c r="F4968">
        <v>140</v>
      </c>
      <c r="G4968" t="s">
        <v>21530</v>
      </c>
      <c r="H4968">
        <v>798</v>
      </c>
      <c r="J4968" t="s">
        <v>8199</v>
      </c>
      <c r="K4968" t="s">
        <v>13127</v>
      </c>
      <c r="L4968" t="s">
        <v>21531</v>
      </c>
      <c r="M4968">
        <v>5747</v>
      </c>
      <c r="N4968">
        <v>1401</v>
      </c>
      <c r="O4968" t="s">
        <v>236</v>
      </c>
      <c r="P4968">
        <v>1</v>
      </c>
      <c r="Q4968" t="s">
        <v>21532</v>
      </c>
      <c r="R4968" t="s">
        <v>21533</v>
      </c>
      <c r="S4968">
        <v>44</v>
      </c>
      <c r="T4968" t="s">
        <v>37</v>
      </c>
      <c r="U4968" t="s">
        <v>56</v>
      </c>
      <c r="V4968" t="s">
        <v>350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424</v>
      </c>
      <c r="B4969" t="s">
        <v>21534</v>
      </c>
      <c r="C4969">
        <v>1</v>
      </c>
      <c r="D4969">
        <v>68</v>
      </c>
      <c r="E4969">
        <v>2</v>
      </c>
      <c r="F4969">
        <v>75</v>
      </c>
      <c r="G4969" t="s">
        <v>10045</v>
      </c>
      <c r="H4969">
        <v>142</v>
      </c>
      <c r="J4969" t="s">
        <v>937</v>
      </c>
      <c r="K4969" t="s">
        <v>21535</v>
      </c>
      <c r="L4969" t="s">
        <v>21536</v>
      </c>
      <c r="M4969">
        <v>67</v>
      </c>
      <c r="N4969">
        <v>354</v>
      </c>
      <c r="O4969" t="s">
        <v>21537</v>
      </c>
      <c r="P4969">
        <v>3</v>
      </c>
      <c r="Q4969" t="s">
        <v>21538</v>
      </c>
      <c r="R4969" t="s">
        <v>21539</v>
      </c>
      <c r="S4969">
        <v>9</v>
      </c>
      <c r="T4969" t="s">
        <v>37</v>
      </c>
      <c r="U4969" t="s">
        <v>38</v>
      </c>
      <c r="V4969" t="s">
        <v>3822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21540</v>
      </c>
      <c r="C4970">
        <v>5</v>
      </c>
      <c r="D4970">
        <v>81</v>
      </c>
      <c r="E4970">
        <v>0</v>
      </c>
      <c r="F4970">
        <v>10</v>
      </c>
      <c r="G4970" t="s">
        <v>21541</v>
      </c>
      <c r="H4970">
        <v>416</v>
      </c>
      <c r="J4970" t="s">
        <v>703</v>
      </c>
      <c r="K4970" t="s">
        <v>21542</v>
      </c>
      <c r="L4970" t="s">
        <v>21543</v>
      </c>
      <c r="M4970">
        <v>101</v>
      </c>
      <c r="N4970">
        <v>459</v>
      </c>
      <c r="O4970" t="s">
        <v>21544</v>
      </c>
      <c r="P4970">
        <v>2</v>
      </c>
      <c r="Q4970" t="s">
        <v>21545</v>
      </c>
      <c r="R4970" t="s">
        <v>21546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21547</v>
      </c>
      <c r="C4971">
        <v>14</v>
      </c>
      <c r="D4971">
        <v>106</v>
      </c>
      <c r="E4971">
        <v>6</v>
      </c>
      <c r="F4971">
        <v>13</v>
      </c>
      <c r="G4971" t="s">
        <v>21548</v>
      </c>
      <c r="H4971">
        <v>440</v>
      </c>
      <c r="J4971" t="s">
        <v>4576</v>
      </c>
      <c r="K4971" t="s">
        <v>15291</v>
      </c>
      <c r="L4971" t="s">
        <v>21549</v>
      </c>
      <c r="M4971">
        <v>544</v>
      </c>
      <c r="N4971">
        <v>564</v>
      </c>
      <c r="O4971" t="s">
        <v>21550</v>
      </c>
      <c r="P4971">
        <v>1</v>
      </c>
      <c r="Q4971" t="s">
        <v>21551</v>
      </c>
      <c r="R4971" t="s">
        <v>21552</v>
      </c>
      <c r="S4971">
        <v>19</v>
      </c>
      <c r="T4971" t="s">
        <v>37</v>
      </c>
      <c r="U4971" t="s">
        <v>38</v>
      </c>
      <c r="V4971" t="s">
        <v>11890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21553</v>
      </c>
      <c r="C4972">
        <v>5</v>
      </c>
      <c r="D4972">
        <v>77</v>
      </c>
      <c r="E4972">
        <v>0</v>
      </c>
      <c r="F4972">
        <v>0</v>
      </c>
      <c r="G4972" t="s">
        <v>21554</v>
      </c>
      <c r="H4972">
        <v>45</v>
      </c>
      <c r="J4972" t="s">
        <v>19390</v>
      </c>
      <c r="K4972" t="s">
        <v>21555</v>
      </c>
      <c r="L4972" t="s">
        <v>21556</v>
      </c>
      <c r="M4972">
        <v>80</v>
      </c>
      <c r="N4972">
        <v>45</v>
      </c>
      <c r="O4972" t="s">
        <v>21557</v>
      </c>
      <c r="P4972">
        <v>0</v>
      </c>
      <c r="Q4972" t="s">
        <v>21558</v>
      </c>
      <c r="R4972" t="s">
        <v>21559</v>
      </c>
      <c r="S4972">
        <v>1</v>
      </c>
      <c r="T4972" t="s">
        <v>37</v>
      </c>
      <c r="U4972" t="s">
        <v>38</v>
      </c>
      <c r="V4972" t="s">
        <v>3399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10615</v>
      </c>
      <c r="C4973">
        <v>241</v>
      </c>
      <c r="D4973">
        <v>114</v>
      </c>
      <c r="E4973">
        <v>29</v>
      </c>
      <c r="F4973">
        <v>616</v>
      </c>
      <c r="G4973" t="s">
        <v>1213</v>
      </c>
      <c r="H4973">
        <v>956</v>
      </c>
      <c r="I4973">
        <v>32721635</v>
      </c>
      <c r="J4973" t="s">
        <v>4576</v>
      </c>
      <c r="K4973" t="s">
        <v>545</v>
      </c>
      <c r="L4973" t="s">
        <v>10616</v>
      </c>
      <c r="M4973">
        <v>67824</v>
      </c>
      <c r="N4973">
        <v>3861</v>
      </c>
      <c r="O4973" t="s">
        <v>10617</v>
      </c>
      <c r="P4973">
        <v>0</v>
      </c>
      <c r="Q4973" t="s">
        <v>10618</v>
      </c>
      <c r="R4973" t="s">
        <v>10619</v>
      </c>
      <c r="S4973">
        <v>279</v>
      </c>
      <c r="T4973" t="s">
        <v>37</v>
      </c>
      <c r="U4973" t="s">
        <v>38</v>
      </c>
      <c r="V4973" t="s">
        <v>350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21560</v>
      </c>
      <c r="C4974">
        <v>16</v>
      </c>
      <c r="D4974">
        <v>80</v>
      </c>
      <c r="E4974">
        <v>3</v>
      </c>
      <c r="F4974">
        <v>0</v>
      </c>
      <c r="G4974" t="s">
        <v>21561</v>
      </c>
      <c r="H4974">
        <v>103</v>
      </c>
      <c r="J4974" t="s">
        <v>65</v>
      </c>
      <c r="K4974" t="s">
        <v>15046</v>
      </c>
      <c r="L4974" t="s">
        <v>21562</v>
      </c>
      <c r="M4974">
        <v>496</v>
      </c>
      <c r="N4974">
        <v>103</v>
      </c>
      <c r="O4974" t="s">
        <v>21563</v>
      </c>
      <c r="P4974">
        <v>3</v>
      </c>
      <c r="Q4974" t="s">
        <v>21564</v>
      </c>
      <c r="R4974" t="s">
        <v>21565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424</v>
      </c>
      <c r="B4975" t="s">
        <v>626</v>
      </c>
      <c r="C4975">
        <v>138</v>
      </c>
      <c r="D4975">
        <v>84</v>
      </c>
      <c r="E4975">
        <v>0</v>
      </c>
      <c r="F4975">
        <v>194</v>
      </c>
      <c r="G4975" t="s">
        <v>21566</v>
      </c>
      <c r="H4975">
        <v>1000</v>
      </c>
      <c r="I4975">
        <v>3216970</v>
      </c>
      <c r="J4975" t="s">
        <v>933</v>
      </c>
      <c r="K4975" t="s">
        <v>888</v>
      </c>
      <c r="L4975" t="s">
        <v>21567</v>
      </c>
      <c r="M4975">
        <v>142619</v>
      </c>
      <c r="N4975">
        <v>2065</v>
      </c>
      <c r="O4975" t="s">
        <v>21568</v>
      </c>
      <c r="P4975">
        <v>0</v>
      </c>
      <c r="Q4975" t="s">
        <v>21569</v>
      </c>
      <c r="R4975" t="s">
        <v>21570</v>
      </c>
      <c r="S4975">
        <v>586</v>
      </c>
      <c r="T4975" t="s">
        <v>37</v>
      </c>
      <c r="U4975" t="s">
        <v>38</v>
      </c>
      <c r="V4975" t="s">
        <v>350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21571</v>
      </c>
      <c r="C4976">
        <v>5</v>
      </c>
      <c r="D4976">
        <v>86</v>
      </c>
      <c r="E4976">
        <v>12</v>
      </c>
      <c r="F4976">
        <v>117</v>
      </c>
      <c r="G4976" t="s">
        <v>21572</v>
      </c>
      <c r="H4976">
        <v>238</v>
      </c>
      <c r="I4976">
        <v>33598</v>
      </c>
      <c r="J4976" t="s">
        <v>816</v>
      </c>
      <c r="K4976" t="s">
        <v>12293</v>
      </c>
      <c r="L4976" t="s">
        <v>21573</v>
      </c>
      <c r="M4976">
        <v>405</v>
      </c>
      <c r="N4976">
        <v>623</v>
      </c>
      <c r="O4976" t="s">
        <v>21574</v>
      </c>
      <c r="P4976">
        <v>1</v>
      </c>
      <c r="Q4976" t="s">
        <v>21575</v>
      </c>
      <c r="R4976" t="s">
        <v>21576</v>
      </c>
      <c r="S4976">
        <v>15</v>
      </c>
      <c r="T4976" t="s">
        <v>37</v>
      </c>
      <c r="U4976" t="s">
        <v>38</v>
      </c>
      <c r="V4976" t="s">
        <v>350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21577</v>
      </c>
      <c r="C4977">
        <v>32</v>
      </c>
      <c r="D4977">
        <v>87</v>
      </c>
      <c r="E4977">
        <v>0</v>
      </c>
      <c r="F4977">
        <v>153</v>
      </c>
      <c r="G4977" t="s">
        <v>21578</v>
      </c>
      <c r="H4977">
        <v>1000</v>
      </c>
      <c r="I4977">
        <v>536767</v>
      </c>
      <c r="J4977" t="s">
        <v>5004</v>
      </c>
      <c r="K4977" t="s">
        <v>842</v>
      </c>
      <c r="L4977" t="s">
        <v>21579</v>
      </c>
      <c r="M4977">
        <v>1622</v>
      </c>
      <c r="N4977">
        <v>1362</v>
      </c>
      <c r="O4977" t="s">
        <v>21580</v>
      </c>
      <c r="P4977">
        <v>0</v>
      </c>
      <c r="Q4977" t="s">
        <v>21581</v>
      </c>
      <c r="R4977" t="s">
        <v>21582</v>
      </c>
      <c r="S4977">
        <v>83</v>
      </c>
      <c r="T4977" t="s">
        <v>37</v>
      </c>
      <c r="U4977" t="s">
        <v>38</v>
      </c>
      <c r="V4977" t="s">
        <v>350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21583</v>
      </c>
      <c r="C4978">
        <v>18</v>
      </c>
      <c r="D4978">
        <v>80</v>
      </c>
      <c r="E4978">
        <v>7</v>
      </c>
      <c r="F4978">
        <v>3</v>
      </c>
      <c r="G4978" t="s">
        <v>21584</v>
      </c>
      <c r="H4978">
        <v>118</v>
      </c>
      <c r="J4978" t="s">
        <v>1275</v>
      </c>
      <c r="K4978" t="s">
        <v>21585</v>
      </c>
      <c r="L4978" t="s">
        <v>21586</v>
      </c>
      <c r="M4978">
        <v>48</v>
      </c>
      <c r="N4978">
        <v>138</v>
      </c>
      <c r="O4978" t="s">
        <v>21587</v>
      </c>
      <c r="P4978">
        <v>0</v>
      </c>
      <c r="R4978" t="s">
        <v>21588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12813</v>
      </c>
      <c r="C4979">
        <v>193</v>
      </c>
      <c r="D4979">
        <v>100</v>
      </c>
      <c r="E4979">
        <v>293</v>
      </c>
      <c r="F4979">
        <v>0</v>
      </c>
      <c r="G4979" t="s">
        <v>21589</v>
      </c>
      <c r="H4979">
        <v>0</v>
      </c>
      <c r="I4979">
        <v>11529368</v>
      </c>
      <c r="J4979" t="s">
        <v>21590</v>
      </c>
      <c r="K4979" t="s">
        <v>21591</v>
      </c>
      <c r="L4979" t="s">
        <v>21592</v>
      </c>
      <c r="M4979">
        <v>85028</v>
      </c>
      <c r="N4979">
        <v>0</v>
      </c>
      <c r="O4979" t="s">
        <v>21593</v>
      </c>
      <c r="P4979">
        <v>2</v>
      </c>
      <c r="Q4979" t="s">
        <v>21594</v>
      </c>
      <c r="R4979" t="s">
        <v>21595</v>
      </c>
      <c r="S4979">
        <v>404</v>
      </c>
      <c r="T4979" t="s">
        <v>37</v>
      </c>
      <c r="U4979" t="s">
        <v>38</v>
      </c>
      <c r="V4979" t="s">
        <v>84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21596</v>
      </c>
      <c r="C4980">
        <v>66</v>
      </c>
      <c r="D4980">
        <v>82</v>
      </c>
      <c r="E4980">
        <v>32</v>
      </c>
      <c r="F4980">
        <v>128</v>
      </c>
      <c r="G4980" t="s">
        <v>21597</v>
      </c>
      <c r="H4980">
        <v>968</v>
      </c>
      <c r="I4980">
        <v>40557</v>
      </c>
      <c r="J4980" t="s">
        <v>809</v>
      </c>
      <c r="K4980" t="s">
        <v>249</v>
      </c>
      <c r="L4980" t="s">
        <v>21598</v>
      </c>
      <c r="M4980">
        <v>1389</v>
      </c>
      <c r="N4980">
        <v>2046</v>
      </c>
      <c r="O4980" t="s">
        <v>21599</v>
      </c>
      <c r="P4980">
        <v>0</v>
      </c>
      <c r="Q4980" t="s">
        <v>21600</v>
      </c>
      <c r="R4980" t="s">
        <v>21601</v>
      </c>
      <c r="S4980">
        <v>22</v>
      </c>
      <c r="T4980" t="s">
        <v>37</v>
      </c>
      <c r="U4980" t="s">
        <v>38</v>
      </c>
      <c r="V4980" t="s">
        <v>350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20382</v>
      </c>
      <c r="C4981">
        <v>65</v>
      </c>
      <c r="D4981">
        <v>82</v>
      </c>
      <c r="E4981">
        <v>217</v>
      </c>
      <c r="F4981">
        <v>442</v>
      </c>
      <c r="G4981" t="s">
        <v>19595</v>
      </c>
      <c r="H4981">
        <v>10000</v>
      </c>
      <c r="I4981">
        <v>30084</v>
      </c>
      <c r="J4981" t="s">
        <v>1188</v>
      </c>
      <c r="K4981" t="s">
        <v>1151</v>
      </c>
      <c r="L4981" t="s">
        <v>21602</v>
      </c>
      <c r="M4981">
        <v>5507</v>
      </c>
      <c r="N4981">
        <v>11642</v>
      </c>
      <c r="O4981" t="s">
        <v>9266</v>
      </c>
      <c r="P4981">
        <v>3</v>
      </c>
      <c r="Q4981" t="s">
        <v>21603</v>
      </c>
      <c r="R4981" t="s">
        <v>21604</v>
      </c>
      <c r="S4981">
        <v>23</v>
      </c>
      <c r="T4981" t="s">
        <v>37</v>
      </c>
      <c r="U4981" t="s">
        <v>38</v>
      </c>
      <c r="V4981" t="s">
        <v>350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424</v>
      </c>
      <c r="B4982" t="s">
        <v>21605</v>
      </c>
      <c r="C4982">
        <v>95</v>
      </c>
      <c r="D4982">
        <v>70</v>
      </c>
      <c r="E4982">
        <v>2</v>
      </c>
      <c r="F4982">
        <v>6</v>
      </c>
      <c r="G4982" t="s">
        <v>21606</v>
      </c>
      <c r="H4982">
        <v>24</v>
      </c>
      <c r="J4982" t="s">
        <v>8008</v>
      </c>
      <c r="K4982" t="s">
        <v>21607</v>
      </c>
      <c r="L4982" t="s">
        <v>21608</v>
      </c>
      <c r="M4982">
        <v>4752</v>
      </c>
      <c r="N4982">
        <v>52</v>
      </c>
      <c r="O4982" t="s">
        <v>21609</v>
      </c>
      <c r="P4982">
        <v>1</v>
      </c>
      <c r="Q4982" t="s">
        <v>21610</v>
      </c>
      <c r="R4982" t="s">
        <v>21611</v>
      </c>
      <c r="S4982">
        <v>152</v>
      </c>
      <c r="T4982" t="s">
        <v>37</v>
      </c>
      <c r="U4982" t="s">
        <v>38</v>
      </c>
      <c r="V4982" t="s">
        <v>3822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21612</v>
      </c>
      <c r="C4983">
        <v>13</v>
      </c>
      <c r="D4983">
        <v>75</v>
      </c>
      <c r="E4983">
        <v>0</v>
      </c>
      <c r="F4983">
        <v>46</v>
      </c>
      <c r="G4983" t="s">
        <v>21613</v>
      </c>
      <c r="H4983">
        <v>267</v>
      </c>
      <c r="J4983" t="s">
        <v>1473</v>
      </c>
      <c r="K4983" t="s">
        <v>21614</v>
      </c>
      <c r="L4983" t="s">
        <v>21615</v>
      </c>
      <c r="M4983">
        <v>683</v>
      </c>
      <c r="N4983">
        <v>488</v>
      </c>
      <c r="O4983" t="s">
        <v>21616</v>
      </c>
      <c r="P4983">
        <v>2</v>
      </c>
      <c r="Q4983" t="s">
        <v>21617</v>
      </c>
      <c r="R4983" t="s">
        <v>21618</v>
      </c>
      <c r="S4983">
        <v>8</v>
      </c>
      <c r="T4983" t="s">
        <v>37</v>
      </c>
      <c r="U4983" t="s">
        <v>38</v>
      </c>
      <c r="V4983" t="s">
        <v>3399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21619</v>
      </c>
      <c r="C4984">
        <v>15</v>
      </c>
      <c r="D4984">
        <v>87</v>
      </c>
      <c r="E4984">
        <v>8</v>
      </c>
      <c r="F4984">
        <v>272</v>
      </c>
      <c r="G4984" t="s">
        <v>2153</v>
      </c>
      <c r="H4984">
        <v>969</v>
      </c>
      <c r="J4984" t="s">
        <v>809</v>
      </c>
      <c r="K4984" t="s">
        <v>19595</v>
      </c>
      <c r="L4984" t="s">
        <v>21620</v>
      </c>
      <c r="M4984">
        <v>760</v>
      </c>
      <c r="N4984">
        <v>2398</v>
      </c>
      <c r="O4984" t="s">
        <v>12434</v>
      </c>
      <c r="P4984">
        <v>0</v>
      </c>
      <c r="Q4984" t="s">
        <v>21621</v>
      </c>
      <c r="R4984" t="s">
        <v>21622</v>
      </c>
      <c r="S4984">
        <v>4</v>
      </c>
      <c r="T4984" t="s">
        <v>37</v>
      </c>
      <c r="U4984" t="s">
        <v>38</v>
      </c>
      <c r="V4984" t="s">
        <v>2616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15399</v>
      </c>
      <c r="C4985">
        <v>125</v>
      </c>
      <c r="D4985">
        <v>87</v>
      </c>
      <c r="E4985">
        <v>59</v>
      </c>
      <c r="F4985">
        <v>9</v>
      </c>
      <c r="G4985" t="s">
        <v>21623</v>
      </c>
      <c r="H4985">
        <v>35</v>
      </c>
      <c r="J4985" t="s">
        <v>16216</v>
      </c>
      <c r="K4985" t="s">
        <v>21624</v>
      </c>
      <c r="L4985" t="s">
        <v>21625</v>
      </c>
      <c r="M4985">
        <v>13065</v>
      </c>
      <c r="N4985">
        <v>97</v>
      </c>
      <c r="O4985" t="s">
        <v>21626</v>
      </c>
      <c r="P4985">
        <v>0</v>
      </c>
      <c r="Q4985" t="s">
        <v>21627</v>
      </c>
      <c r="R4985" t="s">
        <v>21628</v>
      </c>
      <c r="S4985">
        <v>136</v>
      </c>
      <c r="T4985" t="s">
        <v>37</v>
      </c>
      <c r="U4985" t="s">
        <v>38</v>
      </c>
      <c r="V4985" t="s">
        <v>350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16536</v>
      </c>
      <c r="C4986">
        <v>36</v>
      </c>
      <c r="D4986">
        <v>98</v>
      </c>
      <c r="E4986">
        <v>0</v>
      </c>
      <c r="F4986">
        <v>73</v>
      </c>
      <c r="G4986" t="s">
        <v>16716</v>
      </c>
      <c r="H4986">
        <v>138</v>
      </c>
      <c r="I4986">
        <v>10246600</v>
      </c>
      <c r="J4986" t="s">
        <v>715</v>
      </c>
      <c r="K4986" t="s">
        <v>21629</v>
      </c>
      <c r="L4986" t="s">
        <v>21630</v>
      </c>
      <c r="M4986">
        <v>6375</v>
      </c>
      <c r="N4986">
        <v>388</v>
      </c>
      <c r="O4986" t="s">
        <v>21631</v>
      </c>
      <c r="P4986">
        <v>0</v>
      </c>
      <c r="Q4986" t="s">
        <v>21632</v>
      </c>
      <c r="R4986" t="s">
        <v>21633</v>
      </c>
      <c r="S4986">
        <v>36</v>
      </c>
      <c r="T4986" t="s">
        <v>37</v>
      </c>
      <c r="U4986" t="s">
        <v>38</v>
      </c>
      <c r="V4986" t="s">
        <v>350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21634</v>
      </c>
      <c r="C4987">
        <v>73</v>
      </c>
      <c r="D4987">
        <v>83</v>
      </c>
      <c r="E4987">
        <v>8</v>
      </c>
      <c r="F4987">
        <v>8</v>
      </c>
      <c r="G4987" t="s">
        <v>21635</v>
      </c>
      <c r="H4987">
        <v>111</v>
      </c>
      <c r="J4987" t="s">
        <v>1018</v>
      </c>
      <c r="K4987" t="s">
        <v>21636</v>
      </c>
      <c r="L4987" t="s">
        <v>21637</v>
      </c>
      <c r="M4987">
        <v>3885</v>
      </c>
      <c r="N4987">
        <v>147</v>
      </c>
      <c r="O4987" t="s">
        <v>21634</v>
      </c>
      <c r="P4987">
        <v>0</v>
      </c>
      <c r="Q4987" t="s">
        <v>21638</v>
      </c>
      <c r="R4987" t="s">
        <v>21639</v>
      </c>
      <c r="S4987">
        <v>40</v>
      </c>
      <c r="T4987" t="s">
        <v>37</v>
      </c>
      <c r="U4987" t="s">
        <v>182</v>
      </c>
      <c r="V4987" t="s">
        <v>2616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21640</v>
      </c>
      <c r="C4988">
        <v>1</v>
      </c>
      <c r="D4988">
        <v>99</v>
      </c>
      <c r="E4988">
        <v>9</v>
      </c>
      <c r="F4988">
        <v>3</v>
      </c>
      <c r="G4988" t="s">
        <v>4802</v>
      </c>
      <c r="H4988">
        <v>866</v>
      </c>
      <c r="J4988" t="s">
        <v>715</v>
      </c>
      <c r="K4988" t="s">
        <v>21641</v>
      </c>
      <c r="L4988" t="s">
        <v>21642</v>
      </c>
      <c r="M4988">
        <v>712</v>
      </c>
      <c r="N4988">
        <v>1179</v>
      </c>
      <c r="O4988" t="s">
        <v>21643</v>
      </c>
      <c r="P4988">
        <v>0</v>
      </c>
      <c r="Q4988" t="s">
        <v>21644</v>
      </c>
      <c r="R4988" t="s">
        <v>21645</v>
      </c>
      <c r="S4988">
        <v>9</v>
      </c>
      <c r="T4988" t="s">
        <v>12289</v>
      </c>
      <c r="U4988" t="s">
        <v>14627</v>
      </c>
      <c r="V4988" t="s">
        <v>350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19595</v>
      </c>
      <c r="C4989">
        <v>113</v>
      </c>
      <c r="D4989">
        <v>98</v>
      </c>
      <c r="E4989">
        <v>969</v>
      </c>
      <c r="F4989">
        <v>433</v>
      </c>
      <c r="G4989" t="s">
        <v>1432</v>
      </c>
      <c r="H4989">
        <v>969</v>
      </c>
      <c r="I4989">
        <v>389804</v>
      </c>
      <c r="J4989" t="s">
        <v>715</v>
      </c>
      <c r="K4989" t="s">
        <v>19595</v>
      </c>
      <c r="L4989" t="s">
        <v>21646</v>
      </c>
      <c r="M4989">
        <v>11816</v>
      </c>
      <c r="N4989">
        <v>2530</v>
      </c>
      <c r="O4989" t="s">
        <v>21647</v>
      </c>
      <c r="P4989">
        <v>0</v>
      </c>
      <c r="Q4989" t="s">
        <v>21648</v>
      </c>
      <c r="R4989" t="s">
        <v>21649</v>
      </c>
      <c r="S4989">
        <v>35</v>
      </c>
      <c r="T4989" t="s">
        <v>37</v>
      </c>
      <c r="U4989" t="s">
        <v>38</v>
      </c>
      <c r="V4989" t="s">
        <v>2616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21650</v>
      </c>
      <c r="C4990">
        <v>13</v>
      </c>
      <c r="D4990">
        <v>93</v>
      </c>
      <c r="E4990">
        <v>9</v>
      </c>
      <c r="F4990">
        <v>133</v>
      </c>
      <c r="G4990" t="s">
        <v>21651</v>
      </c>
      <c r="H4990">
        <v>743</v>
      </c>
      <c r="J4990" t="s">
        <v>21652</v>
      </c>
      <c r="K4990" t="s">
        <v>1284</v>
      </c>
      <c r="L4990" t="s">
        <v>21653</v>
      </c>
      <c r="M4990">
        <v>485</v>
      </c>
      <c r="N4990">
        <v>1527</v>
      </c>
      <c r="O4990" t="s">
        <v>21654</v>
      </c>
      <c r="P4990">
        <v>0</v>
      </c>
      <c r="R4990" t="s">
        <v>21655</v>
      </c>
      <c r="S4990">
        <v>5</v>
      </c>
      <c r="T4990" t="s">
        <v>37</v>
      </c>
      <c r="U4990" t="s">
        <v>38</v>
      </c>
      <c r="V4990" t="s">
        <v>2616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21656</v>
      </c>
      <c r="E4991">
        <v>0</v>
      </c>
      <c r="F4991">
        <v>15</v>
      </c>
      <c r="G4991" t="s">
        <v>21657</v>
      </c>
      <c r="H4991">
        <v>1000</v>
      </c>
      <c r="J4991" t="s">
        <v>1188</v>
      </c>
      <c r="K4991" t="s">
        <v>10939</v>
      </c>
      <c r="L4991" t="s">
        <v>21658</v>
      </c>
      <c r="M4991">
        <v>128</v>
      </c>
      <c r="N4991">
        <v>1077</v>
      </c>
      <c r="O4991" t="s">
        <v>21659</v>
      </c>
      <c r="P4991">
        <v>0</v>
      </c>
      <c r="Q4991" t="s">
        <v>21660</v>
      </c>
      <c r="R4991" t="s">
        <v>21661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21662</v>
      </c>
      <c r="C4992">
        <v>12</v>
      </c>
      <c r="D4992">
        <v>111</v>
      </c>
      <c r="E4992">
        <v>6</v>
      </c>
      <c r="J4992" t="s">
        <v>65</v>
      </c>
      <c r="L4992" t="s">
        <v>21663</v>
      </c>
      <c r="M4992">
        <v>61</v>
      </c>
      <c r="N4992">
        <v>0</v>
      </c>
      <c r="P4992">
        <v>0</v>
      </c>
      <c r="Q4992" t="s">
        <v>21664</v>
      </c>
      <c r="R4992" t="s">
        <v>21665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424</v>
      </c>
      <c r="B4993" t="s">
        <v>21666</v>
      </c>
      <c r="C4993">
        <v>60</v>
      </c>
      <c r="D4993">
        <v>47</v>
      </c>
      <c r="E4993">
        <v>2</v>
      </c>
      <c r="F4993">
        <v>5</v>
      </c>
      <c r="G4993" t="s">
        <v>21667</v>
      </c>
      <c r="H4993">
        <v>19</v>
      </c>
      <c r="J4993" t="s">
        <v>1224</v>
      </c>
      <c r="K4993" t="s">
        <v>21668</v>
      </c>
      <c r="L4993" t="s">
        <v>21669</v>
      </c>
      <c r="M4993">
        <v>6261</v>
      </c>
      <c r="N4993">
        <v>43</v>
      </c>
      <c r="O4993" t="s">
        <v>21670</v>
      </c>
      <c r="P4993">
        <v>0</v>
      </c>
      <c r="Q4993" t="s">
        <v>21671</v>
      </c>
      <c r="R4993" t="s">
        <v>21672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21673</v>
      </c>
      <c r="C4994">
        <v>10</v>
      </c>
      <c r="D4994">
        <v>92</v>
      </c>
      <c r="E4994">
        <v>0</v>
      </c>
      <c r="H4994">
        <v>0</v>
      </c>
      <c r="J4994" t="s">
        <v>65</v>
      </c>
      <c r="K4994" t="s">
        <v>21674</v>
      </c>
      <c r="L4994" t="s">
        <v>21675</v>
      </c>
      <c r="M4994">
        <v>53</v>
      </c>
      <c r="N4994">
        <v>0</v>
      </c>
      <c r="P4994">
        <v>0</v>
      </c>
      <c r="R4994" t="s">
        <v>21676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21677</v>
      </c>
      <c r="C4995">
        <v>161</v>
      </c>
      <c r="D4995">
        <v>97</v>
      </c>
      <c r="E4995">
        <v>18</v>
      </c>
      <c r="F4995">
        <v>236</v>
      </c>
      <c r="G4995" t="s">
        <v>21678</v>
      </c>
      <c r="H4995">
        <v>852</v>
      </c>
      <c r="J4995" t="s">
        <v>1314</v>
      </c>
      <c r="K4995" t="s">
        <v>5115</v>
      </c>
      <c r="L4995" t="s">
        <v>21679</v>
      </c>
      <c r="M4995">
        <v>48236</v>
      </c>
      <c r="N4995">
        <v>1922</v>
      </c>
      <c r="O4995" t="s">
        <v>21680</v>
      </c>
      <c r="P4995">
        <v>0</v>
      </c>
      <c r="Q4995" t="s">
        <v>21681</v>
      </c>
      <c r="R4995" t="s">
        <v>21682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21683</v>
      </c>
      <c r="C4996">
        <v>7</v>
      </c>
      <c r="D4996">
        <v>81</v>
      </c>
      <c r="E4996">
        <v>3</v>
      </c>
      <c r="F4996">
        <v>18</v>
      </c>
      <c r="G4996" t="s">
        <v>21684</v>
      </c>
      <c r="H4996">
        <v>26</v>
      </c>
      <c r="J4996" t="s">
        <v>20655</v>
      </c>
      <c r="K4996" t="s">
        <v>21685</v>
      </c>
      <c r="L4996" t="s">
        <v>21686</v>
      </c>
      <c r="M4996">
        <v>66</v>
      </c>
      <c r="N4996">
        <v>70</v>
      </c>
      <c r="O4996" t="s">
        <v>21687</v>
      </c>
      <c r="P4996">
        <v>7</v>
      </c>
      <c r="Q4996" t="s">
        <v>21688</v>
      </c>
      <c r="R4996" t="s">
        <v>21689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21690</v>
      </c>
      <c r="C4997">
        <v>34</v>
      </c>
      <c r="D4997">
        <v>83</v>
      </c>
      <c r="E4997">
        <v>3</v>
      </c>
      <c r="F4997">
        <v>69</v>
      </c>
      <c r="G4997" t="s">
        <v>21691</v>
      </c>
      <c r="H4997">
        <v>695</v>
      </c>
      <c r="J4997" t="s">
        <v>1473</v>
      </c>
      <c r="K4997" t="s">
        <v>21692</v>
      </c>
      <c r="L4997" t="s">
        <v>21693</v>
      </c>
      <c r="M4997">
        <v>733</v>
      </c>
      <c r="N4997">
        <v>1438</v>
      </c>
      <c r="O4997" t="s">
        <v>21694</v>
      </c>
      <c r="P4997">
        <v>0</v>
      </c>
      <c r="Q4997" t="s">
        <v>21695</v>
      </c>
      <c r="R4997" t="s">
        <v>21696</v>
      </c>
      <c r="S4997">
        <v>7</v>
      </c>
      <c r="T4997" t="s">
        <v>37</v>
      </c>
      <c r="U4997" t="s">
        <v>38</v>
      </c>
      <c r="V4997" t="s">
        <v>350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2264</v>
      </c>
      <c r="D4998">
        <v>96</v>
      </c>
      <c r="E4998">
        <v>117</v>
      </c>
      <c r="F4998">
        <v>281</v>
      </c>
      <c r="G4998" t="s">
        <v>3377</v>
      </c>
      <c r="H4998">
        <v>948</v>
      </c>
      <c r="J4998" t="s">
        <v>809</v>
      </c>
      <c r="K4998" t="s">
        <v>9435</v>
      </c>
      <c r="L4998" t="s">
        <v>21697</v>
      </c>
      <c r="M4998">
        <v>181</v>
      </c>
      <c r="N4998">
        <v>2058</v>
      </c>
      <c r="O4998" t="s">
        <v>21698</v>
      </c>
      <c r="P4998">
        <v>5</v>
      </c>
      <c r="Q4998" t="s">
        <v>21699</v>
      </c>
      <c r="R4998" t="s">
        <v>21700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3204</v>
      </c>
      <c r="C4999">
        <v>75</v>
      </c>
      <c r="D4999">
        <v>90</v>
      </c>
      <c r="E4999">
        <v>234</v>
      </c>
      <c r="F4999">
        <v>15</v>
      </c>
      <c r="G4999" t="s">
        <v>4602</v>
      </c>
      <c r="H4999">
        <v>552</v>
      </c>
      <c r="I4999">
        <v>241816</v>
      </c>
      <c r="J4999" t="s">
        <v>1473</v>
      </c>
      <c r="K4999" t="s">
        <v>9539</v>
      </c>
      <c r="L4999" t="s">
        <v>21701</v>
      </c>
      <c r="M4999">
        <v>6246</v>
      </c>
      <c r="N4999">
        <v>642</v>
      </c>
      <c r="O4999" t="s">
        <v>21702</v>
      </c>
      <c r="P4999">
        <v>0</v>
      </c>
      <c r="Q4999" t="s">
        <v>21703</v>
      </c>
      <c r="R4999" t="s">
        <v>21704</v>
      </c>
      <c r="S4999">
        <v>76</v>
      </c>
      <c r="T4999" t="s">
        <v>37</v>
      </c>
      <c r="U4999" t="s">
        <v>38</v>
      </c>
      <c r="V4999" t="s">
        <v>3399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21705</v>
      </c>
      <c r="C5000">
        <v>21</v>
      </c>
      <c r="D5000">
        <v>90</v>
      </c>
      <c r="E5000">
        <v>4</v>
      </c>
      <c r="F5000">
        <v>113</v>
      </c>
      <c r="G5000" t="s">
        <v>21706</v>
      </c>
      <c r="H5000">
        <v>20000</v>
      </c>
      <c r="I5000">
        <v>277233</v>
      </c>
      <c r="J5000" t="s">
        <v>816</v>
      </c>
      <c r="K5000" t="s">
        <v>18376</v>
      </c>
      <c r="L5000" t="s">
        <v>21707</v>
      </c>
      <c r="M5000">
        <v>2631</v>
      </c>
      <c r="N5000">
        <v>20814</v>
      </c>
      <c r="O5000" t="s">
        <v>21708</v>
      </c>
      <c r="P5000">
        <v>5</v>
      </c>
      <c r="Q5000" t="s">
        <v>21709</v>
      </c>
      <c r="R5000" t="s">
        <v>21710</v>
      </c>
      <c r="S5000">
        <v>26</v>
      </c>
      <c r="T5000" t="s">
        <v>37</v>
      </c>
      <c r="U5000" t="s">
        <v>38</v>
      </c>
      <c r="V5000" t="s">
        <v>350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21711</v>
      </c>
      <c r="C5001">
        <v>3</v>
      </c>
      <c r="D5001">
        <v>95</v>
      </c>
      <c r="E5001">
        <v>0</v>
      </c>
      <c r="F5001">
        <v>279</v>
      </c>
      <c r="G5001" t="s">
        <v>21712</v>
      </c>
      <c r="H5001">
        <v>883</v>
      </c>
      <c r="J5001" t="s">
        <v>1233</v>
      </c>
      <c r="K5001" t="s">
        <v>2331</v>
      </c>
      <c r="L5001" t="s">
        <v>21713</v>
      </c>
      <c r="M5001">
        <v>34</v>
      </c>
      <c r="N5001">
        <v>2618</v>
      </c>
      <c r="O5001" t="s">
        <v>21714</v>
      </c>
      <c r="P5001">
        <v>0</v>
      </c>
      <c r="R5001" t="s">
        <v>21715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21716</v>
      </c>
      <c r="C5002">
        <v>2</v>
      </c>
      <c r="D5002">
        <v>83</v>
      </c>
      <c r="E5002">
        <v>138</v>
      </c>
      <c r="F5002">
        <v>76</v>
      </c>
      <c r="G5002" t="s">
        <v>21717</v>
      </c>
      <c r="H5002">
        <v>307</v>
      </c>
      <c r="J5002" t="s">
        <v>4189</v>
      </c>
      <c r="K5002" t="s">
        <v>21519</v>
      </c>
      <c r="L5002" t="s">
        <v>21718</v>
      </c>
      <c r="M5002">
        <v>192</v>
      </c>
      <c r="N5002">
        <v>619</v>
      </c>
      <c r="O5002" t="s">
        <v>21719</v>
      </c>
      <c r="P5002">
        <v>0</v>
      </c>
      <c r="Q5002" t="s">
        <v>21720</v>
      </c>
      <c r="R5002" t="s">
        <v>21721</v>
      </c>
      <c r="S5002">
        <v>6</v>
      </c>
      <c r="T5002" t="s">
        <v>37</v>
      </c>
      <c r="U5002" t="s">
        <v>38</v>
      </c>
      <c r="V5002" t="s">
        <v>3399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293</v>
      </c>
      <c r="C5003">
        <v>71</v>
      </c>
      <c r="D5003">
        <v>117</v>
      </c>
      <c r="E5003">
        <v>17000</v>
      </c>
      <c r="F5003">
        <v>476</v>
      </c>
      <c r="G5003" t="s">
        <v>10497</v>
      </c>
      <c r="H5003">
        <v>725</v>
      </c>
      <c r="I5003">
        <v>321952</v>
      </c>
      <c r="J5003" t="s">
        <v>1854</v>
      </c>
      <c r="K5003" t="s">
        <v>20240</v>
      </c>
      <c r="L5003" t="s">
        <v>21722</v>
      </c>
      <c r="M5003">
        <v>12611</v>
      </c>
      <c r="N5003">
        <v>2783</v>
      </c>
      <c r="O5003" t="s">
        <v>15941</v>
      </c>
      <c r="P5003">
        <v>0</v>
      </c>
      <c r="Q5003" t="s">
        <v>21723</v>
      </c>
      <c r="R5003" t="s">
        <v>21724</v>
      </c>
      <c r="S5003">
        <v>113</v>
      </c>
      <c r="T5003" t="s">
        <v>37</v>
      </c>
      <c r="U5003" t="s">
        <v>38</v>
      </c>
      <c r="V5003" t="s">
        <v>84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21725</v>
      </c>
      <c r="C5004">
        <v>7</v>
      </c>
      <c r="D5004">
        <v>75</v>
      </c>
      <c r="E5004">
        <v>14</v>
      </c>
      <c r="F5004">
        <v>130</v>
      </c>
      <c r="G5004" t="s">
        <v>21726</v>
      </c>
      <c r="H5004">
        <v>252</v>
      </c>
      <c r="J5004" t="s">
        <v>3330</v>
      </c>
      <c r="K5004" t="s">
        <v>21727</v>
      </c>
      <c r="L5004" t="s">
        <v>21728</v>
      </c>
      <c r="M5004">
        <v>106</v>
      </c>
      <c r="N5004">
        <v>638</v>
      </c>
      <c r="O5004" t="s">
        <v>21729</v>
      </c>
      <c r="P5004">
        <v>0</v>
      </c>
      <c r="R5004" t="s">
        <v>21730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21731</v>
      </c>
      <c r="C5005">
        <v>61</v>
      </c>
      <c r="D5005">
        <v>79</v>
      </c>
      <c r="E5005">
        <v>2</v>
      </c>
      <c r="F5005">
        <v>20</v>
      </c>
      <c r="G5005" t="s">
        <v>6159</v>
      </c>
      <c r="H5005">
        <v>962</v>
      </c>
      <c r="I5005">
        <v>24705</v>
      </c>
      <c r="J5005" t="s">
        <v>1473</v>
      </c>
      <c r="K5005" t="s">
        <v>1122</v>
      </c>
      <c r="L5005" t="s">
        <v>21732</v>
      </c>
      <c r="M5005">
        <v>1516</v>
      </c>
      <c r="N5005">
        <v>1054</v>
      </c>
      <c r="O5005" t="s">
        <v>21733</v>
      </c>
      <c r="P5005">
        <v>0</v>
      </c>
      <c r="Q5005" t="s">
        <v>21734</v>
      </c>
      <c r="R5005" t="s">
        <v>21735</v>
      </c>
      <c r="S5005">
        <v>10</v>
      </c>
      <c r="T5005" t="s">
        <v>37</v>
      </c>
      <c r="U5005" t="s">
        <v>38</v>
      </c>
      <c r="V5005" t="s">
        <v>3399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21736</v>
      </c>
      <c r="C5006">
        <v>3</v>
      </c>
      <c r="D5006">
        <v>78</v>
      </c>
      <c r="E5006">
        <v>6</v>
      </c>
      <c r="F5006">
        <v>17</v>
      </c>
      <c r="G5006" t="s">
        <v>21737</v>
      </c>
      <c r="H5006">
        <v>32</v>
      </c>
      <c r="I5006">
        <v>243768</v>
      </c>
      <c r="J5006" t="s">
        <v>12797</v>
      </c>
      <c r="K5006" t="s">
        <v>21738</v>
      </c>
      <c r="L5006" t="s">
        <v>21739</v>
      </c>
      <c r="M5006">
        <v>143</v>
      </c>
      <c r="N5006">
        <v>72</v>
      </c>
      <c r="O5006" t="s">
        <v>21740</v>
      </c>
      <c r="P5006">
        <v>0</v>
      </c>
      <c r="R5006" t="s">
        <v>21741</v>
      </c>
      <c r="S5006">
        <v>9</v>
      </c>
      <c r="T5006" t="s">
        <v>37</v>
      </c>
      <c r="U5006" t="s">
        <v>38</v>
      </c>
      <c r="V5006" t="s">
        <v>350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424</v>
      </c>
      <c r="B5007" t="s">
        <v>21742</v>
      </c>
      <c r="C5007">
        <v>52</v>
      </c>
      <c r="D5007">
        <v>109</v>
      </c>
      <c r="E5007">
        <v>26</v>
      </c>
      <c r="F5007">
        <v>3</v>
      </c>
      <c r="G5007" t="s">
        <v>21743</v>
      </c>
      <c r="H5007">
        <v>26</v>
      </c>
      <c r="J5007" t="s">
        <v>809</v>
      </c>
      <c r="K5007" t="s">
        <v>21742</v>
      </c>
      <c r="L5007" t="s">
        <v>21744</v>
      </c>
      <c r="M5007">
        <v>1578</v>
      </c>
      <c r="N5007">
        <v>38</v>
      </c>
      <c r="O5007" t="s">
        <v>21745</v>
      </c>
      <c r="P5007">
        <v>0</v>
      </c>
      <c r="Q5007" t="s">
        <v>21746</v>
      </c>
      <c r="R5007" t="s">
        <v>21747</v>
      </c>
      <c r="S5007">
        <v>23</v>
      </c>
      <c r="T5007" t="s">
        <v>37</v>
      </c>
      <c r="U5007" t="s">
        <v>38</v>
      </c>
      <c r="V5007" t="s">
        <v>350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21748</v>
      </c>
      <c r="D5008">
        <v>89</v>
      </c>
      <c r="E5008">
        <v>2</v>
      </c>
      <c r="F5008">
        <v>0</v>
      </c>
      <c r="G5008" t="s">
        <v>21749</v>
      </c>
      <c r="H5008">
        <v>5</v>
      </c>
      <c r="J5008" t="s">
        <v>4189</v>
      </c>
      <c r="K5008" t="s">
        <v>21750</v>
      </c>
      <c r="L5008" t="s">
        <v>21751</v>
      </c>
      <c r="M5008">
        <v>23</v>
      </c>
      <c r="N5008">
        <v>5</v>
      </c>
      <c r="O5008" t="s">
        <v>21752</v>
      </c>
      <c r="P5008">
        <v>0</v>
      </c>
      <c r="Q5008" t="s">
        <v>21753</v>
      </c>
      <c r="R5008" t="s">
        <v>21754</v>
      </c>
      <c r="S5008">
        <v>2</v>
      </c>
      <c r="T5008" t="s">
        <v>37</v>
      </c>
      <c r="U5008" t="s">
        <v>38</v>
      </c>
      <c r="V5008" t="s">
        <v>2616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20038</v>
      </c>
      <c r="C5009">
        <v>53</v>
      </c>
      <c r="D5009">
        <v>93</v>
      </c>
      <c r="E5009">
        <v>214</v>
      </c>
      <c r="F5009">
        <v>59</v>
      </c>
      <c r="G5009" t="s">
        <v>21755</v>
      </c>
      <c r="H5009">
        <v>177</v>
      </c>
      <c r="I5009">
        <v>9609</v>
      </c>
      <c r="J5009" t="s">
        <v>6979</v>
      </c>
      <c r="K5009" t="s">
        <v>1631</v>
      </c>
      <c r="L5009" t="s">
        <v>21756</v>
      </c>
      <c r="M5009">
        <v>2646</v>
      </c>
      <c r="N5009">
        <v>365</v>
      </c>
      <c r="O5009" t="s">
        <v>21757</v>
      </c>
      <c r="P5009">
        <v>4</v>
      </c>
      <c r="Q5009" t="s">
        <v>21758</v>
      </c>
      <c r="R5009" t="s">
        <v>21759</v>
      </c>
      <c r="S5009">
        <v>22</v>
      </c>
      <c r="T5009" t="s">
        <v>37</v>
      </c>
      <c r="U5009" t="s">
        <v>56</v>
      </c>
      <c r="V5009" t="s">
        <v>350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424</v>
      </c>
      <c r="B5010" t="s">
        <v>4920</v>
      </c>
      <c r="C5010">
        <v>136</v>
      </c>
      <c r="D5010">
        <v>102</v>
      </c>
      <c r="E5010">
        <v>0</v>
      </c>
      <c r="F5010">
        <v>216</v>
      </c>
      <c r="G5010" t="s">
        <v>15406</v>
      </c>
      <c r="H5010">
        <v>898</v>
      </c>
      <c r="I5010">
        <v>3151130</v>
      </c>
      <c r="J5010" t="s">
        <v>809</v>
      </c>
      <c r="K5010" t="s">
        <v>8218</v>
      </c>
      <c r="L5010" t="s">
        <v>21760</v>
      </c>
      <c r="M5010">
        <v>181749</v>
      </c>
      <c r="N5010">
        <v>2103</v>
      </c>
      <c r="O5010" t="s">
        <v>7903</v>
      </c>
      <c r="P5010">
        <v>4</v>
      </c>
      <c r="Q5010" t="s">
        <v>21761</v>
      </c>
      <c r="R5010" t="s">
        <v>21762</v>
      </c>
      <c r="S5010">
        <v>615</v>
      </c>
      <c r="T5010" t="s">
        <v>37</v>
      </c>
      <c r="U5010" t="s">
        <v>38</v>
      </c>
      <c r="V5010" t="s">
        <v>350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21763</v>
      </c>
      <c r="C5011">
        <v>8</v>
      </c>
      <c r="D5011">
        <v>65</v>
      </c>
      <c r="E5011">
        <v>0</v>
      </c>
      <c r="G5011" t="s">
        <v>21764</v>
      </c>
      <c r="H5011">
        <v>0</v>
      </c>
      <c r="I5011">
        <v>8231</v>
      </c>
      <c r="J5011" t="s">
        <v>3110</v>
      </c>
      <c r="K5011" t="s">
        <v>21765</v>
      </c>
      <c r="L5011" t="s">
        <v>21766</v>
      </c>
      <c r="M5011">
        <v>803</v>
      </c>
      <c r="N5011">
        <v>0</v>
      </c>
      <c r="P5011">
        <v>1</v>
      </c>
      <c r="Q5011" t="s">
        <v>21767</v>
      </c>
      <c r="R5011" t="s">
        <v>21768</v>
      </c>
      <c r="S5011">
        <v>16</v>
      </c>
      <c r="T5011" t="s">
        <v>37</v>
      </c>
      <c r="U5011" t="s">
        <v>38</v>
      </c>
      <c r="V5011" t="s">
        <v>2616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21742</v>
      </c>
      <c r="C5012">
        <v>43</v>
      </c>
      <c r="D5012">
        <v>85</v>
      </c>
      <c r="E5012">
        <v>26</v>
      </c>
      <c r="F5012">
        <v>3</v>
      </c>
      <c r="G5012" t="s">
        <v>21743</v>
      </c>
      <c r="H5012">
        <v>26</v>
      </c>
      <c r="J5012" t="s">
        <v>1188</v>
      </c>
      <c r="K5012" t="s">
        <v>21742</v>
      </c>
      <c r="L5012" t="s">
        <v>21769</v>
      </c>
      <c r="M5012">
        <v>1894</v>
      </c>
      <c r="N5012">
        <v>40</v>
      </c>
      <c r="O5012" t="s">
        <v>21745</v>
      </c>
      <c r="P5012">
        <v>1</v>
      </c>
      <c r="Q5012" t="s">
        <v>21770</v>
      </c>
      <c r="R5012" t="s">
        <v>21771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7908</v>
      </c>
      <c r="C5013">
        <v>80</v>
      </c>
      <c r="D5013">
        <v>97</v>
      </c>
      <c r="E5013">
        <v>119</v>
      </c>
      <c r="F5013">
        <v>7</v>
      </c>
      <c r="G5013" t="s">
        <v>3561</v>
      </c>
      <c r="H5013">
        <v>136</v>
      </c>
      <c r="I5013">
        <v>2856622</v>
      </c>
      <c r="J5013" t="s">
        <v>1188</v>
      </c>
      <c r="K5013" t="s">
        <v>21772</v>
      </c>
      <c r="L5013" t="s">
        <v>21773</v>
      </c>
      <c r="M5013">
        <v>11550</v>
      </c>
      <c r="N5013">
        <v>254</v>
      </c>
      <c r="O5013" t="s">
        <v>21774</v>
      </c>
      <c r="P5013">
        <v>0</v>
      </c>
      <c r="Q5013" t="s">
        <v>21775</v>
      </c>
      <c r="R5013" t="s">
        <v>21776</v>
      </c>
      <c r="S5013">
        <v>197</v>
      </c>
      <c r="T5013" t="s">
        <v>37</v>
      </c>
      <c r="U5013" t="s">
        <v>182</v>
      </c>
      <c r="V5013" t="s">
        <v>350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304</v>
      </c>
      <c r="C5014">
        <v>233</v>
      </c>
      <c r="D5014">
        <v>109</v>
      </c>
      <c r="E5014">
        <v>453</v>
      </c>
      <c r="F5014">
        <v>120</v>
      </c>
      <c r="G5014" t="s">
        <v>2035</v>
      </c>
      <c r="H5014">
        <v>1000</v>
      </c>
      <c r="I5014">
        <v>10499968</v>
      </c>
      <c r="J5014" t="s">
        <v>282</v>
      </c>
      <c r="K5014" t="s">
        <v>229</v>
      </c>
      <c r="L5014" t="s">
        <v>5451</v>
      </c>
      <c r="M5014">
        <v>47502</v>
      </c>
      <c r="N5014">
        <v>1458</v>
      </c>
      <c r="O5014" t="s">
        <v>5452</v>
      </c>
      <c r="P5014">
        <v>3</v>
      </c>
      <c r="Q5014" t="s">
        <v>5453</v>
      </c>
      <c r="R5014" t="s">
        <v>5454</v>
      </c>
      <c r="S5014">
        <v>212</v>
      </c>
      <c r="T5014" t="s">
        <v>37</v>
      </c>
      <c r="U5014" t="s">
        <v>38</v>
      </c>
      <c r="V5014" t="s">
        <v>350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21777</v>
      </c>
      <c r="C5015">
        <v>28</v>
      </c>
      <c r="D5015">
        <v>79</v>
      </c>
      <c r="E5015">
        <v>3</v>
      </c>
      <c r="F5015">
        <v>42</v>
      </c>
      <c r="G5015" t="s">
        <v>21778</v>
      </c>
      <c r="H5015">
        <v>93</v>
      </c>
      <c r="J5015" t="s">
        <v>4930</v>
      </c>
      <c r="K5015" t="s">
        <v>15220</v>
      </c>
      <c r="L5015" t="s">
        <v>21779</v>
      </c>
      <c r="M5015">
        <v>493</v>
      </c>
      <c r="N5015">
        <v>243</v>
      </c>
      <c r="O5015" t="s">
        <v>21780</v>
      </c>
      <c r="P5015">
        <v>0</v>
      </c>
      <c r="Q5015" t="s">
        <v>21781</v>
      </c>
      <c r="R5015" t="s">
        <v>21782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2194</v>
      </c>
      <c r="C5016">
        <v>58</v>
      </c>
      <c r="D5016">
        <v>80</v>
      </c>
      <c r="E5016">
        <v>892</v>
      </c>
      <c r="F5016">
        <v>492</v>
      </c>
      <c r="G5016" t="s">
        <v>7212</v>
      </c>
      <c r="H5016">
        <v>986</v>
      </c>
      <c r="J5016" t="s">
        <v>223</v>
      </c>
      <c r="K5016" t="s">
        <v>562</v>
      </c>
      <c r="L5016" t="s">
        <v>21783</v>
      </c>
      <c r="M5016">
        <v>15091</v>
      </c>
      <c r="N5016">
        <v>3197</v>
      </c>
      <c r="O5016" t="s">
        <v>7772</v>
      </c>
      <c r="P5016">
        <v>0</v>
      </c>
      <c r="Q5016" t="s">
        <v>21784</v>
      </c>
      <c r="R5016" t="s">
        <v>21785</v>
      </c>
      <c r="S5016">
        <v>129</v>
      </c>
      <c r="T5016" t="s">
        <v>37</v>
      </c>
      <c r="U5016" t="s">
        <v>182</v>
      </c>
      <c r="V5016" t="s">
        <v>350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424</v>
      </c>
      <c r="B5017" t="s">
        <v>6948</v>
      </c>
      <c r="C5017">
        <v>61</v>
      </c>
      <c r="D5017">
        <v>100</v>
      </c>
      <c r="E5017">
        <v>0</v>
      </c>
      <c r="F5017">
        <v>0</v>
      </c>
      <c r="G5017" t="s">
        <v>6948</v>
      </c>
      <c r="H5017">
        <v>5</v>
      </c>
      <c r="I5017">
        <v>1227508</v>
      </c>
      <c r="J5017" t="s">
        <v>1188</v>
      </c>
      <c r="K5017" t="s">
        <v>21786</v>
      </c>
      <c r="L5017" t="s">
        <v>21787</v>
      </c>
      <c r="M5017">
        <v>15103</v>
      </c>
      <c r="N5017">
        <v>5</v>
      </c>
      <c r="O5017" t="s">
        <v>21788</v>
      </c>
      <c r="P5017">
        <v>0</v>
      </c>
      <c r="Q5017" t="s">
        <v>21789</v>
      </c>
      <c r="R5017" t="s">
        <v>21790</v>
      </c>
      <c r="S5017">
        <v>80</v>
      </c>
      <c r="T5017" t="s">
        <v>37</v>
      </c>
      <c r="U5017" t="s">
        <v>38</v>
      </c>
      <c r="V5017" t="s">
        <v>350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21791</v>
      </c>
      <c r="D5018">
        <v>90</v>
      </c>
      <c r="E5018">
        <v>0</v>
      </c>
      <c r="F5018">
        <v>9</v>
      </c>
      <c r="G5018" t="s">
        <v>21792</v>
      </c>
      <c r="H5018">
        <v>313</v>
      </c>
      <c r="J5018" t="s">
        <v>1018</v>
      </c>
      <c r="K5018" t="s">
        <v>21793</v>
      </c>
      <c r="L5018" t="s">
        <v>21794</v>
      </c>
      <c r="M5018">
        <v>57</v>
      </c>
      <c r="N5018">
        <v>366</v>
      </c>
      <c r="O5018" t="s">
        <v>21795</v>
      </c>
      <c r="P5018">
        <v>2</v>
      </c>
      <c r="R5018" t="s">
        <v>21796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21716</v>
      </c>
      <c r="C5019">
        <v>1</v>
      </c>
      <c r="D5019">
        <v>90</v>
      </c>
      <c r="E5019">
        <v>138</v>
      </c>
      <c r="F5019">
        <v>138</v>
      </c>
      <c r="G5019" t="s">
        <v>21797</v>
      </c>
      <c r="H5019">
        <v>370</v>
      </c>
      <c r="J5019" t="s">
        <v>816</v>
      </c>
      <c r="K5019" t="s">
        <v>21798</v>
      </c>
      <c r="L5019" t="s">
        <v>21799</v>
      </c>
      <c r="M5019">
        <v>114</v>
      </c>
      <c r="N5019">
        <v>841</v>
      </c>
      <c r="O5019" t="s">
        <v>21716</v>
      </c>
      <c r="P5019">
        <v>1</v>
      </c>
      <c r="Q5019" t="s">
        <v>21800</v>
      </c>
      <c r="R5019" t="s">
        <v>21801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16055</v>
      </c>
      <c r="C5020">
        <v>5</v>
      </c>
      <c r="D5020">
        <v>120</v>
      </c>
      <c r="E5020">
        <v>589</v>
      </c>
      <c r="F5020">
        <v>4</v>
      </c>
      <c r="G5020" t="s">
        <v>21802</v>
      </c>
      <c r="H5020">
        <v>51</v>
      </c>
      <c r="J5020" t="s">
        <v>1473</v>
      </c>
      <c r="K5020" t="s">
        <v>21469</v>
      </c>
      <c r="L5020" t="s">
        <v>21803</v>
      </c>
      <c r="M5020">
        <v>2986</v>
      </c>
      <c r="N5020">
        <v>108</v>
      </c>
      <c r="O5020" t="s">
        <v>21804</v>
      </c>
      <c r="P5020">
        <v>1</v>
      </c>
      <c r="Q5020" t="s">
        <v>21805</v>
      </c>
      <c r="R5020" t="s">
        <v>21806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21807</v>
      </c>
      <c r="C5021">
        <v>43</v>
      </c>
      <c r="D5021">
        <v>91</v>
      </c>
      <c r="E5021">
        <v>158</v>
      </c>
      <c r="F5021">
        <v>265</v>
      </c>
      <c r="G5021" t="s">
        <v>3159</v>
      </c>
      <c r="H5021">
        <v>630</v>
      </c>
      <c r="J5021" t="s">
        <v>1342</v>
      </c>
      <c r="K5021" t="s">
        <v>21808</v>
      </c>
      <c r="L5021" t="s">
        <v>21809</v>
      </c>
      <c r="M5021">
        <v>3836</v>
      </c>
      <c r="N5021">
        <v>2679</v>
      </c>
      <c r="O5021" t="s">
        <v>21810</v>
      </c>
      <c r="P5021">
        <v>0</v>
      </c>
      <c r="Q5021" t="s">
        <v>21811</v>
      </c>
      <c r="R5021" t="s">
        <v>21812</v>
      </c>
      <c r="S5021">
        <v>33</v>
      </c>
      <c r="T5021" t="s">
        <v>37</v>
      </c>
      <c r="U5021" t="s">
        <v>38</v>
      </c>
      <c r="V5021" t="s">
        <v>350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21813</v>
      </c>
      <c r="D5022">
        <v>143</v>
      </c>
      <c r="E5022">
        <v>8</v>
      </c>
      <c r="F5022">
        <v>8</v>
      </c>
      <c r="G5022" t="s">
        <v>21814</v>
      </c>
      <c r="H5022">
        <v>720</v>
      </c>
      <c r="J5022" t="s">
        <v>2170</v>
      </c>
      <c r="K5022" t="s">
        <v>21815</v>
      </c>
      <c r="L5022" t="s">
        <v>21816</v>
      </c>
      <c r="M5022">
        <v>125</v>
      </c>
      <c r="N5022">
        <v>770</v>
      </c>
      <c r="O5022" t="s">
        <v>21813</v>
      </c>
      <c r="P5022">
        <v>0</v>
      </c>
      <c r="Q5022" t="s">
        <v>21817</v>
      </c>
      <c r="R5022" t="s">
        <v>21818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12962</v>
      </c>
      <c r="C5023">
        <v>51</v>
      </c>
      <c r="D5023">
        <v>85</v>
      </c>
      <c r="E5023">
        <v>157</v>
      </c>
      <c r="F5023">
        <v>10</v>
      </c>
      <c r="G5023" t="s">
        <v>14427</v>
      </c>
      <c r="H5023">
        <v>830</v>
      </c>
      <c r="I5023">
        <v>192467</v>
      </c>
      <c r="J5023" t="s">
        <v>715</v>
      </c>
      <c r="K5023" t="s">
        <v>8477</v>
      </c>
      <c r="L5023" t="s">
        <v>21819</v>
      </c>
      <c r="M5023">
        <v>4067</v>
      </c>
      <c r="N5023">
        <v>1064</v>
      </c>
      <c r="O5023" t="s">
        <v>21820</v>
      </c>
      <c r="P5023">
        <v>0</v>
      </c>
      <c r="Q5023" t="s">
        <v>21821</v>
      </c>
      <c r="R5023" t="s">
        <v>21822</v>
      </c>
      <c r="S5023">
        <v>71</v>
      </c>
      <c r="T5023" t="s">
        <v>37</v>
      </c>
      <c r="U5023" t="s">
        <v>38</v>
      </c>
      <c r="V5023" t="s">
        <v>350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424</v>
      </c>
      <c r="B5024" t="s">
        <v>21823</v>
      </c>
      <c r="C5024">
        <v>6</v>
      </c>
      <c r="D5024">
        <v>60</v>
      </c>
      <c r="E5024">
        <v>0</v>
      </c>
      <c r="F5024">
        <v>4</v>
      </c>
      <c r="G5024" t="s">
        <v>21824</v>
      </c>
      <c r="H5024">
        <v>147</v>
      </c>
      <c r="J5024" t="s">
        <v>1473</v>
      </c>
      <c r="K5024" t="s">
        <v>21825</v>
      </c>
      <c r="L5024" t="s">
        <v>21826</v>
      </c>
      <c r="M5024">
        <v>70</v>
      </c>
      <c r="N5024">
        <v>170</v>
      </c>
      <c r="O5024" t="s">
        <v>21827</v>
      </c>
      <c r="P5024">
        <v>0</v>
      </c>
      <c r="R5024" t="s">
        <v>21828</v>
      </c>
      <c r="S5024">
        <v>1</v>
      </c>
      <c r="T5024" t="s">
        <v>21829</v>
      </c>
      <c r="U5024" t="s">
        <v>21830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21831</v>
      </c>
      <c r="C5025">
        <v>22</v>
      </c>
      <c r="D5025">
        <v>88</v>
      </c>
      <c r="E5025">
        <v>38</v>
      </c>
      <c r="F5025">
        <v>211</v>
      </c>
      <c r="G5025" t="s">
        <v>3499</v>
      </c>
      <c r="H5025">
        <v>331</v>
      </c>
      <c r="I5025">
        <v>76382</v>
      </c>
      <c r="J5025" t="s">
        <v>17497</v>
      </c>
      <c r="K5025" t="s">
        <v>21832</v>
      </c>
      <c r="L5025" t="s">
        <v>21833</v>
      </c>
      <c r="M5025">
        <v>1194</v>
      </c>
      <c r="N5025">
        <v>1546</v>
      </c>
      <c r="O5025" t="s">
        <v>4273</v>
      </c>
      <c r="P5025">
        <v>2</v>
      </c>
      <c r="R5025" t="s">
        <v>21834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21835</v>
      </c>
      <c r="C5026">
        <v>42</v>
      </c>
      <c r="D5026">
        <v>78</v>
      </c>
      <c r="E5026">
        <v>91</v>
      </c>
      <c r="F5026">
        <v>86</v>
      </c>
      <c r="G5026" t="s">
        <v>21835</v>
      </c>
      <c r="H5026">
        <v>407</v>
      </c>
      <c r="J5026" t="s">
        <v>1314</v>
      </c>
      <c r="K5026" t="s">
        <v>21597</v>
      </c>
      <c r="L5026" t="s">
        <v>21836</v>
      </c>
      <c r="M5026">
        <v>1771</v>
      </c>
      <c r="N5026">
        <v>674</v>
      </c>
      <c r="O5026" t="s">
        <v>21837</v>
      </c>
      <c r="P5026">
        <v>0</v>
      </c>
      <c r="Q5026" t="s">
        <v>21838</v>
      </c>
      <c r="R5026" t="s">
        <v>21839</v>
      </c>
      <c r="S5026">
        <v>35</v>
      </c>
      <c r="T5026" t="s">
        <v>37</v>
      </c>
      <c r="U5026" t="s">
        <v>38</v>
      </c>
      <c r="V5026" t="s">
        <v>3399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11578</v>
      </c>
      <c r="C5027">
        <v>73</v>
      </c>
      <c r="D5027">
        <v>108</v>
      </c>
      <c r="E5027">
        <v>0</v>
      </c>
      <c r="F5027">
        <v>105</v>
      </c>
      <c r="G5027" t="s">
        <v>21840</v>
      </c>
      <c r="H5027">
        <v>462</v>
      </c>
      <c r="I5027">
        <v>180483</v>
      </c>
      <c r="J5027" t="s">
        <v>21841</v>
      </c>
      <c r="K5027" t="s">
        <v>21842</v>
      </c>
      <c r="L5027" t="s">
        <v>21843</v>
      </c>
      <c r="M5027">
        <v>16792</v>
      </c>
      <c r="N5027">
        <v>760</v>
      </c>
      <c r="O5027" t="s">
        <v>21844</v>
      </c>
      <c r="P5027">
        <v>2</v>
      </c>
      <c r="Q5027" t="s">
        <v>21845</v>
      </c>
      <c r="R5027" t="s">
        <v>21846</v>
      </c>
      <c r="S5027">
        <v>183</v>
      </c>
      <c r="T5027" t="s">
        <v>37</v>
      </c>
      <c r="U5027" t="s">
        <v>38</v>
      </c>
      <c r="V5027" t="s">
        <v>4509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11612</v>
      </c>
      <c r="C5028">
        <v>81</v>
      </c>
      <c r="D5028">
        <v>110</v>
      </c>
      <c r="E5028">
        <v>107</v>
      </c>
      <c r="F5028">
        <v>45</v>
      </c>
      <c r="G5028" t="s">
        <v>21847</v>
      </c>
      <c r="H5028">
        <v>576</v>
      </c>
      <c r="I5028">
        <v>136007</v>
      </c>
      <c r="J5028" t="s">
        <v>5623</v>
      </c>
      <c r="K5028" t="s">
        <v>3954</v>
      </c>
      <c r="L5028" t="s">
        <v>21848</v>
      </c>
      <c r="M5028">
        <v>3924</v>
      </c>
      <c r="N5028">
        <v>776</v>
      </c>
      <c r="O5028" t="s">
        <v>7765</v>
      </c>
      <c r="P5028">
        <v>1</v>
      </c>
      <c r="Q5028" t="s">
        <v>21849</v>
      </c>
      <c r="R5028" t="s">
        <v>21850</v>
      </c>
      <c r="S5028">
        <v>39</v>
      </c>
      <c r="T5028" t="s">
        <v>726</v>
      </c>
      <c r="U5028" t="s">
        <v>727</v>
      </c>
      <c r="V5028" t="s">
        <v>350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21851</v>
      </c>
      <c r="C5029">
        <v>64</v>
      </c>
      <c r="D5029">
        <v>90</v>
      </c>
      <c r="E5029">
        <v>397</v>
      </c>
      <c r="F5029">
        <v>0</v>
      </c>
      <c r="G5029" t="s">
        <v>21852</v>
      </c>
      <c r="H5029">
        <v>5</v>
      </c>
      <c r="I5029">
        <v>673780</v>
      </c>
      <c r="J5029" t="s">
        <v>1473</v>
      </c>
      <c r="K5029" t="s">
        <v>21853</v>
      </c>
      <c r="L5029" t="s">
        <v>21854</v>
      </c>
      <c r="M5029">
        <v>4555</v>
      </c>
      <c r="N5029">
        <v>5</v>
      </c>
      <c r="O5029" t="s">
        <v>21855</v>
      </c>
      <c r="P5029">
        <v>0</v>
      </c>
      <c r="Q5029" t="s">
        <v>21856</v>
      </c>
      <c r="R5029" t="s">
        <v>21857</v>
      </c>
      <c r="S5029">
        <v>26</v>
      </c>
      <c r="T5029" t="s">
        <v>19863</v>
      </c>
      <c r="U5029" t="s">
        <v>11333</v>
      </c>
      <c r="V5029" t="s">
        <v>2616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424</v>
      </c>
      <c r="B5030" t="s">
        <v>21858</v>
      </c>
      <c r="C5030">
        <v>12</v>
      </c>
      <c r="D5030">
        <v>83</v>
      </c>
      <c r="E5030">
        <v>18</v>
      </c>
      <c r="F5030">
        <v>0</v>
      </c>
      <c r="G5030" t="s">
        <v>21859</v>
      </c>
      <c r="H5030">
        <v>10</v>
      </c>
      <c r="J5030" t="s">
        <v>4189</v>
      </c>
      <c r="K5030" t="s">
        <v>21860</v>
      </c>
      <c r="L5030" t="s">
        <v>21861</v>
      </c>
      <c r="M5030">
        <v>57</v>
      </c>
      <c r="N5030">
        <v>15</v>
      </c>
      <c r="O5030" t="s">
        <v>21862</v>
      </c>
      <c r="P5030">
        <v>0</v>
      </c>
      <c r="R5030" t="s">
        <v>21863</v>
      </c>
      <c r="S5030">
        <v>1</v>
      </c>
      <c r="T5030" t="s">
        <v>37</v>
      </c>
      <c r="U5030" t="s">
        <v>5773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21864</v>
      </c>
      <c r="C5031">
        <v>78</v>
      </c>
      <c r="D5031">
        <v>111</v>
      </c>
      <c r="E5031">
        <v>62</v>
      </c>
      <c r="F5031">
        <v>6</v>
      </c>
      <c r="G5031" t="s">
        <v>21865</v>
      </c>
      <c r="H5031">
        <v>89</v>
      </c>
      <c r="I5031">
        <v>94596</v>
      </c>
      <c r="J5031" t="s">
        <v>2619</v>
      </c>
      <c r="K5031" t="s">
        <v>21866</v>
      </c>
      <c r="L5031" t="s">
        <v>21867</v>
      </c>
      <c r="M5031">
        <v>6318</v>
      </c>
      <c r="N5031">
        <v>115</v>
      </c>
      <c r="O5031" t="s">
        <v>21868</v>
      </c>
      <c r="P5031">
        <v>0</v>
      </c>
      <c r="Q5031" t="s">
        <v>21869</v>
      </c>
      <c r="R5031" t="s">
        <v>21870</v>
      </c>
      <c r="S5031">
        <v>50</v>
      </c>
      <c r="T5031" t="s">
        <v>388</v>
      </c>
      <c r="U5031" t="s">
        <v>389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21871</v>
      </c>
      <c r="D5032">
        <v>84</v>
      </c>
      <c r="E5032">
        <v>5</v>
      </c>
      <c r="F5032">
        <v>12</v>
      </c>
      <c r="G5032" t="s">
        <v>21872</v>
      </c>
      <c r="H5032">
        <v>21</v>
      </c>
      <c r="J5032" t="s">
        <v>1473</v>
      </c>
      <c r="K5032" t="s">
        <v>21873</v>
      </c>
      <c r="L5032" t="s">
        <v>21874</v>
      </c>
      <c r="M5032">
        <v>156</v>
      </c>
      <c r="N5032">
        <v>62</v>
      </c>
      <c r="O5032" t="s">
        <v>21875</v>
      </c>
      <c r="P5032">
        <v>2</v>
      </c>
      <c r="Q5032" t="s">
        <v>21876</v>
      </c>
      <c r="R5032" t="s">
        <v>21877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21878</v>
      </c>
      <c r="C5033">
        <v>13</v>
      </c>
      <c r="D5033">
        <v>82</v>
      </c>
      <c r="E5033">
        <v>120</v>
      </c>
      <c r="F5033">
        <v>84</v>
      </c>
      <c r="G5033" t="s">
        <v>21879</v>
      </c>
      <c r="H5033">
        <v>785</v>
      </c>
      <c r="J5033" t="s">
        <v>10624</v>
      </c>
      <c r="K5033" t="s">
        <v>21880</v>
      </c>
      <c r="L5033" t="s">
        <v>21881</v>
      </c>
      <c r="M5033">
        <v>133</v>
      </c>
      <c r="N5033">
        <v>1111</v>
      </c>
      <c r="O5033" t="s">
        <v>21882</v>
      </c>
      <c r="Q5033" t="s">
        <v>21883</v>
      </c>
      <c r="R5033" t="s">
        <v>21884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21885</v>
      </c>
      <c r="C5034">
        <v>10</v>
      </c>
      <c r="D5034">
        <v>98</v>
      </c>
      <c r="E5034">
        <v>3</v>
      </c>
      <c r="F5034">
        <v>152</v>
      </c>
      <c r="G5034" t="s">
        <v>21568</v>
      </c>
      <c r="H5034">
        <v>789</v>
      </c>
      <c r="J5034" t="s">
        <v>937</v>
      </c>
      <c r="K5034" t="s">
        <v>1942</v>
      </c>
      <c r="L5034" t="s">
        <v>21886</v>
      </c>
      <c r="M5034">
        <v>438</v>
      </c>
      <c r="N5034">
        <v>1186</v>
      </c>
      <c r="O5034" t="s">
        <v>21887</v>
      </c>
      <c r="P5034">
        <v>1</v>
      </c>
      <c r="Q5034" t="s">
        <v>21888</v>
      </c>
      <c r="R5034" t="s">
        <v>21889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21890</v>
      </c>
      <c r="C5035">
        <v>143</v>
      </c>
      <c r="D5035">
        <v>77</v>
      </c>
      <c r="E5035">
        <v>291</v>
      </c>
      <c r="F5035">
        <v>8</v>
      </c>
      <c r="G5035" t="s">
        <v>21891</v>
      </c>
      <c r="H5035">
        <v>291</v>
      </c>
      <c r="I5035">
        <v>424760</v>
      </c>
      <c r="J5035" t="s">
        <v>1233</v>
      </c>
      <c r="K5035" t="s">
        <v>21890</v>
      </c>
      <c r="L5035" t="s">
        <v>21892</v>
      </c>
      <c r="M5035">
        <v>72639</v>
      </c>
      <c r="N5035">
        <v>368</v>
      </c>
      <c r="O5035" t="s">
        <v>21893</v>
      </c>
      <c r="P5035">
        <v>0</v>
      </c>
      <c r="Q5035" t="s">
        <v>21894</v>
      </c>
      <c r="R5035" t="s">
        <v>21895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21896</v>
      </c>
      <c r="C5036">
        <v>35</v>
      </c>
      <c r="D5036">
        <v>80</v>
      </c>
      <c r="E5036">
        <v>0</v>
      </c>
      <c r="F5036">
        <v>0</v>
      </c>
      <c r="G5036" t="s">
        <v>21897</v>
      </c>
      <c r="H5036">
        <v>0</v>
      </c>
      <c r="I5036">
        <v>70071</v>
      </c>
      <c r="J5036" t="s">
        <v>8199</v>
      </c>
      <c r="K5036" t="s">
        <v>21898</v>
      </c>
      <c r="L5036" t="s">
        <v>21899</v>
      </c>
      <c r="M5036">
        <v>589</v>
      </c>
      <c r="N5036">
        <v>0</v>
      </c>
      <c r="O5036" t="s">
        <v>21900</v>
      </c>
      <c r="P5036">
        <v>0</v>
      </c>
      <c r="Q5036" t="s">
        <v>21901</v>
      </c>
      <c r="R5036" t="s">
        <v>21902</v>
      </c>
      <c r="S5036">
        <v>35</v>
      </c>
      <c r="T5036" t="s">
        <v>37</v>
      </c>
      <c r="U5036" t="s">
        <v>21903</v>
      </c>
      <c r="V5036" t="s">
        <v>2616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2689</v>
      </c>
      <c r="C5037">
        <v>56</v>
      </c>
      <c r="D5037">
        <v>81</v>
      </c>
      <c r="E5037">
        <v>0</v>
      </c>
      <c r="F5037">
        <v>6</v>
      </c>
      <c r="G5037" t="s">
        <v>21904</v>
      </c>
      <c r="H5037">
        <v>121</v>
      </c>
      <c r="I5037">
        <v>2040920</v>
      </c>
      <c r="J5037" t="s">
        <v>3592</v>
      </c>
      <c r="K5037" t="s">
        <v>21905</v>
      </c>
      <c r="L5037" t="s">
        <v>21906</v>
      </c>
      <c r="M5037">
        <v>52055</v>
      </c>
      <c r="N5037">
        <v>147</v>
      </c>
      <c r="O5037" t="s">
        <v>21907</v>
      </c>
      <c r="P5037">
        <v>0</v>
      </c>
      <c r="Q5037" t="s">
        <v>21908</v>
      </c>
      <c r="R5037" t="s">
        <v>21909</v>
      </c>
      <c r="S5037">
        <v>130</v>
      </c>
      <c r="T5037" t="s">
        <v>1265</v>
      </c>
      <c r="U5037" t="s">
        <v>38</v>
      </c>
      <c r="V5037" t="s">
        <v>350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21910</v>
      </c>
      <c r="D5038">
        <v>84</v>
      </c>
      <c r="E5038">
        <v>2</v>
      </c>
      <c r="F5038">
        <v>2</v>
      </c>
      <c r="G5038" t="s">
        <v>21911</v>
      </c>
      <c r="H5038">
        <v>45</v>
      </c>
      <c r="J5038" t="s">
        <v>937</v>
      </c>
      <c r="K5038" t="s">
        <v>21912</v>
      </c>
      <c r="L5038" t="s">
        <v>21913</v>
      </c>
      <c r="M5038">
        <v>36</v>
      </c>
      <c r="N5038">
        <v>93</v>
      </c>
      <c r="O5038" t="s">
        <v>21914</v>
      </c>
      <c r="P5038">
        <v>0</v>
      </c>
      <c r="Q5038" t="s">
        <v>21915</v>
      </c>
      <c r="R5038" t="s">
        <v>21916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16536</v>
      </c>
      <c r="C5039">
        <v>14</v>
      </c>
      <c r="D5039">
        <v>95</v>
      </c>
      <c r="E5039">
        <v>0</v>
      </c>
      <c r="F5039">
        <v>133</v>
      </c>
      <c r="G5039" t="s">
        <v>21917</v>
      </c>
      <c r="H5039">
        <v>296</v>
      </c>
      <c r="I5039">
        <v>4584</v>
      </c>
      <c r="J5039" t="s">
        <v>1188</v>
      </c>
      <c r="K5039" t="s">
        <v>21918</v>
      </c>
      <c r="L5039" t="s">
        <v>21919</v>
      </c>
      <c r="M5039">
        <v>1338</v>
      </c>
      <c r="N5039">
        <v>690</v>
      </c>
      <c r="O5039" t="s">
        <v>21920</v>
      </c>
      <c r="P5039">
        <v>1</v>
      </c>
      <c r="Q5039" t="s">
        <v>21921</v>
      </c>
      <c r="R5039" t="s">
        <v>21922</v>
      </c>
      <c r="S5039">
        <v>14</v>
      </c>
      <c r="T5039" t="s">
        <v>37</v>
      </c>
      <c r="U5039" t="s">
        <v>38</v>
      </c>
      <c r="V5039" t="s">
        <v>2616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21923</v>
      </c>
      <c r="C5040">
        <v>1</v>
      </c>
      <c r="D5040">
        <v>87</v>
      </c>
      <c r="E5040">
        <v>2</v>
      </c>
      <c r="F5040">
        <v>318</v>
      </c>
      <c r="G5040" t="s">
        <v>21924</v>
      </c>
      <c r="H5040">
        <v>637</v>
      </c>
      <c r="J5040" t="s">
        <v>1188</v>
      </c>
      <c r="K5040" t="s">
        <v>12333</v>
      </c>
      <c r="L5040" t="s">
        <v>21925</v>
      </c>
      <c r="M5040">
        <v>629</v>
      </c>
      <c r="N5040">
        <v>2283</v>
      </c>
      <c r="O5040" t="s">
        <v>3447</v>
      </c>
      <c r="P5040">
        <v>2</v>
      </c>
      <c r="Q5040" t="s">
        <v>21926</v>
      </c>
      <c r="R5040" t="s">
        <v>21927</v>
      </c>
      <c r="S5040">
        <v>6</v>
      </c>
      <c r="T5040" t="s">
        <v>37</v>
      </c>
      <c r="U5040" t="s">
        <v>182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21928</v>
      </c>
      <c r="H5041">
        <v>841</v>
      </c>
      <c r="J5041" t="s">
        <v>1025</v>
      </c>
      <c r="K5041" t="s">
        <v>21929</v>
      </c>
      <c r="L5041" t="s">
        <v>21930</v>
      </c>
      <c r="M5041">
        <v>73839</v>
      </c>
      <c r="N5041">
        <v>1753</v>
      </c>
      <c r="O5041" t="s">
        <v>21931</v>
      </c>
      <c r="P5041">
        <v>1</v>
      </c>
      <c r="Q5041" t="s">
        <v>21932</v>
      </c>
      <c r="R5041" t="s">
        <v>21933</v>
      </c>
      <c r="S5041">
        <v>359</v>
      </c>
      <c r="T5041" t="s">
        <v>37</v>
      </c>
      <c r="U5041" t="s">
        <v>38</v>
      </c>
      <c r="V5041" t="s">
        <v>589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21934</v>
      </c>
      <c r="C5042">
        <v>13</v>
      </c>
      <c r="D5042">
        <v>76</v>
      </c>
      <c r="E5042">
        <v>0</v>
      </c>
      <c r="F5042">
        <v>0</v>
      </c>
      <c r="G5042" t="s">
        <v>21935</v>
      </c>
      <c r="H5042">
        <v>0</v>
      </c>
      <c r="J5042" t="s">
        <v>2170</v>
      </c>
      <c r="K5042" t="s">
        <v>21936</v>
      </c>
      <c r="L5042" t="s">
        <v>21937</v>
      </c>
      <c r="M5042">
        <v>38</v>
      </c>
      <c r="N5042">
        <v>0</v>
      </c>
      <c r="O5042" t="s">
        <v>21938</v>
      </c>
      <c r="P5042">
        <v>0</v>
      </c>
      <c r="R5042" t="s">
        <v>21939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21940</v>
      </c>
      <c r="C5043">
        <v>14</v>
      </c>
      <c r="D5043">
        <v>100</v>
      </c>
      <c r="E5043">
        <v>0</v>
      </c>
      <c r="F5043">
        <v>489</v>
      </c>
      <c r="G5043" t="s">
        <v>362</v>
      </c>
      <c r="H5043">
        <v>946</v>
      </c>
      <c r="I5043">
        <v>10443</v>
      </c>
      <c r="J5043" t="s">
        <v>715</v>
      </c>
      <c r="K5043" t="s">
        <v>1097</v>
      </c>
      <c r="L5043" t="s">
        <v>21941</v>
      </c>
      <c r="M5043">
        <v>1255</v>
      </c>
      <c r="N5043">
        <v>2386</v>
      </c>
      <c r="O5043" t="s">
        <v>11265</v>
      </c>
      <c r="P5043">
        <v>5</v>
      </c>
      <c r="R5043" t="s">
        <v>21942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17817</v>
      </c>
      <c r="C5044">
        <v>43</v>
      </c>
      <c r="D5044">
        <v>90</v>
      </c>
      <c r="E5044">
        <v>16</v>
      </c>
      <c r="F5044">
        <v>16</v>
      </c>
      <c r="G5044" t="s">
        <v>21943</v>
      </c>
      <c r="H5044">
        <v>86</v>
      </c>
      <c r="I5044">
        <v>85222</v>
      </c>
      <c r="J5044" t="s">
        <v>65</v>
      </c>
      <c r="K5044" t="s">
        <v>21944</v>
      </c>
      <c r="L5044" t="s">
        <v>21945</v>
      </c>
      <c r="M5044">
        <v>4285</v>
      </c>
      <c r="N5044">
        <v>163</v>
      </c>
      <c r="O5044" t="s">
        <v>17817</v>
      </c>
      <c r="P5044">
        <v>0</v>
      </c>
      <c r="Q5044" t="s">
        <v>21946</v>
      </c>
      <c r="R5044" t="s">
        <v>21947</v>
      </c>
      <c r="S5044">
        <v>84</v>
      </c>
      <c r="T5044" t="s">
        <v>37</v>
      </c>
      <c r="U5044" t="s">
        <v>38</v>
      </c>
      <c r="V5044" t="s">
        <v>84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5C307-D2E1-4D60-BBFA-749F8E49D6DA}">
  <dimension ref="A1:H11232"/>
  <sheetViews>
    <sheetView topLeftCell="A11180" workbookViewId="0">
      <selection activeCell="B11151" sqref="B11151"/>
    </sheetView>
  </sheetViews>
  <sheetFormatPr defaultRowHeight="14.4" x14ac:dyDescent="0.3"/>
  <cols>
    <col min="1" max="1" width="12.6640625" bestFit="1" customWidth="1"/>
    <col min="2" max="2" width="71.21875" bestFit="1" customWidth="1"/>
    <col min="3" max="3" width="29.6640625" bestFit="1" customWidth="1"/>
    <col min="4" max="4" width="12" bestFit="1" customWidth="1"/>
    <col min="5" max="5" width="10.5546875" bestFit="1" customWidth="1"/>
    <col min="6" max="6" width="10.109375" bestFit="1" customWidth="1"/>
    <col min="7" max="7" width="15" style="8" bestFit="1" customWidth="1"/>
    <col min="8" max="8" width="17.5546875" style="8" bestFit="1" customWidth="1"/>
  </cols>
  <sheetData>
    <row r="1" spans="1:8" x14ac:dyDescent="0.3">
      <c r="A1" t="s">
        <v>25</v>
      </c>
      <c r="B1" t="s">
        <v>11</v>
      </c>
      <c r="C1" t="s">
        <v>1</v>
      </c>
      <c r="D1" t="s">
        <v>9</v>
      </c>
      <c r="E1" t="s">
        <v>19</v>
      </c>
      <c r="F1" t="s">
        <v>3</v>
      </c>
      <c r="G1" s="8" t="s">
        <v>8</v>
      </c>
      <c r="H1" s="8" t="s">
        <v>22</v>
      </c>
    </row>
    <row r="2" spans="1:8" x14ac:dyDescent="0.3">
      <c r="A2">
        <v>7.9</v>
      </c>
      <c r="B2" t="s">
        <v>21968</v>
      </c>
      <c r="C2" t="s">
        <v>29</v>
      </c>
      <c r="D2" t="s">
        <v>675</v>
      </c>
      <c r="E2" t="s">
        <v>37</v>
      </c>
      <c r="F2">
        <v>178</v>
      </c>
      <c r="G2" s="8">
        <v>760505847</v>
      </c>
      <c r="H2" s="8">
        <v>237000000</v>
      </c>
    </row>
    <row r="3" spans="1:8" x14ac:dyDescent="0.3">
      <c r="A3">
        <v>7.9</v>
      </c>
      <c r="B3" t="s">
        <v>21968</v>
      </c>
      <c r="C3" t="s">
        <v>29</v>
      </c>
      <c r="D3" t="s">
        <v>515</v>
      </c>
      <c r="E3" t="s">
        <v>37</v>
      </c>
      <c r="F3">
        <v>178</v>
      </c>
      <c r="G3" s="8">
        <v>760505847</v>
      </c>
      <c r="H3" s="8">
        <v>237000000</v>
      </c>
    </row>
    <row r="4" spans="1:8" x14ac:dyDescent="0.3">
      <c r="A4">
        <v>7.9</v>
      </c>
      <c r="B4" t="s">
        <v>21968</v>
      </c>
      <c r="C4" t="s">
        <v>29</v>
      </c>
      <c r="D4" t="s">
        <v>651</v>
      </c>
      <c r="E4" t="s">
        <v>37</v>
      </c>
      <c r="F4">
        <v>178</v>
      </c>
      <c r="G4" s="8">
        <v>760505847</v>
      </c>
      <c r="H4" s="8">
        <v>237000000</v>
      </c>
    </row>
    <row r="5" spans="1:8" x14ac:dyDescent="0.3">
      <c r="A5">
        <v>7.9</v>
      </c>
      <c r="B5" t="s">
        <v>21968</v>
      </c>
      <c r="C5" t="s">
        <v>29</v>
      </c>
      <c r="D5" t="s">
        <v>10118</v>
      </c>
      <c r="E5" t="s">
        <v>37</v>
      </c>
      <c r="F5">
        <v>178</v>
      </c>
      <c r="G5" s="8">
        <v>760505847</v>
      </c>
      <c r="H5" s="8">
        <v>237000000</v>
      </c>
    </row>
    <row r="6" spans="1:8" x14ac:dyDescent="0.3">
      <c r="A6">
        <v>7.1</v>
      </c>
      <c r="B6" t="s">
        <v>21969</v>
      </c>
      <c r="C6" t="s">
        <v>40</v>
      </c>
      <c r="D6" t="s">
        <v>675</v>
      </c>
      <c r="E6" t="s">
        <v>37</v>
      </c>
      <c r="F6">
        <v>169</v>
      </c>
      <c r="G6" s="8">
        <v>309404152</v>
      </c>
      <c r="H6" s="8">
        <v>300000000</v>
      </c>
    </row>
    <row r="7" spans="1:8" x14ac:dyDescent="0.3">
      <c r="A7">
        <v>7.1</v>
      </c>
      <c r="B7" t="s">
        <v>21969</v>
      </c>
      <c r="C7" t="s">
        <v>40</v>
      </c>
      <c r="D7" t="s">
        <v>515</v>
      </c>
      <c r="E7" t="s">
        <v>37</v>
      </c>
      <c r="F7">
        <v>169</v>
      </c>
      <c r="G7" s="8">
        <v>309404152</v>
      </c>
      <c r="H7" s="8">
        <v>300000000</v>
      </c>
    </row>
    <row r="8" spans="1:8" x14ac:dyDescent="0.3">
      <c r="A8">
        <v>7.1</v>
      </c>
      <c r="B8" t="s">
        <v>21969</v>
      </c>
      <c r="C8" t="s">
        <v>40</v>
      </c>
      <c r="D8" t="s">
        <v>651</v>
      </c>
      <c r="E8" t="s">
        <v>37</v>
      </c>
      <c r="F8">
        <v>169</v>
      </c>
      <c r="G8" s="8">
        <v>309404152</v>
      </c>
      <c r="H8" s="8">
        <v>300000000</v>
      </c>
    </row>
    <row r="9" spans="1:8" x14ac:dyDescent="0.3">
      <c r="A9">
        <v>6.8</v>
      </c>
      <c r="B9" t="s">
        <v>21970</v>
      </c>
      <c r="C9" t="s">
        <v>48</v>
      </c>
      <c r="D9" t="s">
        <v>675</v>
      </c>
      <c r="E9" t="s">
        <v>37</v>
      </c>
      <c r="F9">
        <v>148</v>
      </c>
      <c r="G9" s="8">
        <v>200074175</v>
      </c>
      <c r="H9" s="8">
        <v>245000000</v>
      </c>
    </row>
    <row r="10" spans="1:8" x14ac:dyDescent="0.3">
      <c r="A10">
        <v>6.8</v>
      </c>
      <c r="B10" t="s">
        <v>21970</v>
      </c>
      <c r="C10" t="s">
        <v>48</v>
      </c>
      <c r="D10" t="s">
        <v>515</v>
      </c>
      <c r="E10" t="s">
        <v>37</v>
      </c>
      <c r="F10">
        <v>148</v>
      </c>
      <c r="G10" s="8">
        <v>200074175</v>
      </c>
      <c r="H10" s="8">
        <v>245000000</v>
      </c>
    </row>
    <row r="11" spans="1:8" x14ac:dyDescent="0.3">
      <c r="A11">
        <v>6.8</v>
      </c>
      <c r="B11" t="s">
        <v>21970</v>
      </c>
      <c r="C11" t="s">
        <v>48</v>
      </c>
      <c r="D11" t="s">
        <v>8199</v>
      </c>
      <c r="E11" t="s">
        <v>37</v>
      </c>
      <c r="F11">
        <v>148</v>
      </c>
      <c r="G11" s="8">
        <v>200074175</v>
      </c>
      <c r="H11" s="8">
        <v>245000000</v>
      </c>
    </row>
    <row r="12" spans="1:8" x14ac:dyDescent="0.3">
      <c r="A12">
        <v>8.5</v>
      </c>
      <c r="B12" t="s">
        <v>21971</v>
      </c>
      <c r="C12" t="s">
        <v>57</v>
      </c>
      <c r="D12" t="s">
        <v>675</v>
      </c>
      <c r="E12" t="s">
        <v>37</v>
      </c>
      <c r="F12">
        <v>164</v>
      </c>
      <c r="G12" s="8">
        <v>448130642</v>
      </c>
      <c r="H12" s="8">
        <v>250000000</v>
      </c>
    </row>
    <row r="13" spans="1:8" x14ac:dyDescent="0.3">
      <c r="A13">
        <v>8.5</v>
      </c>
      <c r="B13" t="s">
        <v>21971</v>
      </c>
      <c r="C13" t="s">
        <v>57</v>
      </c>
      <c r="D13" t="s">
        <v>8199</v>
      </c>
      <c r="E13" t="s">
        <v>37</v>
      </c>
      <c r="F13">
        <v>164</v>
      </c>
      <c r="G13" s="8">
        <v>448130642</v>
      </c>
      <c r="H13" s="8">
        <v>250000000</v>
      </c>
    </row>
    <row r="14" spans="1:8" x14ac:dyDescent="0.3">
      <c r="A14">
        <v>6.6</v>
      </c>
      <c r="B14" t="s">
        <v>21972</v>
      </c>
      <c r="C14" t="s">
        <v>66</v>
      </c>
      <c r="D14" t="s">
        <v>675</v>
      </c>
      <c r="E14" t="s">
        <v>37</v>
      </c>
      <c r="F14">
        <v>132</v>
      </c>
      <c r="G14" s="8">
        <v>73058679</v>
      </c>
      <c r="H14" s="8">
        <v>263700000</v>
      </c>
    </row>
    <row r="15" spans="1:8" x14ac:dyDescent="0.3">
      <c r="A15">
        <v>6.6</v>
      </c>
      <c r="B15" t="s">
        <v>21972</v>
      </c>
      <c r="C15" t="s">
        <v>66</v>
      </c>
      <c r="D15" t="s">
        <v>515</v>
      </c>
      <c r="E15" t="s">
        <v>37</v>
      </c>
      <c r="F15">
        <v>132</v>
      </c>
      <c r="G15" s="8">
        <v>73058679</v>
      </c>
      <c r="H15" s="8">
        <v>263700000</v>
      </c>
    </row>
    <row r="16" spans="1:8" x14ac:dyDescent="0.3">
      <c r="A16">
        <v>6.6</v>
      </c>
      <c r="B16" t="s">
        <v>21972</v>
      </c>
      <c r="C16" t="s">
        <v>66</v>
      </c>
      <c r="D16" t="s">
        <v>10118</v>
      </c>
      <c r="E16" t="s">
        <v>37</v>
      </c>
      <c r="F16">
        <v>132</v>
      </c>
      <c r="G16" s="8">
        <v>73058679</v>
      </c>
      <c r="H16" s="8">
        <v>263700000</v>
      </c>
    </row>
    <row r="17" spans="1:8" x14ac:dyDescent="0.3">
      <c r="A17">
        <v>6.2</v>
      </c>
      <c r="B17" t="s">
        <v>21973</v>
      </c>
      <c r="C17" t="s">
        <v>71</v>
      </c>
      <c r="D17" t="s">
        <v>675</v>
      </c>
      <c r="E17" t="s">
        <v>37</v>
      </c>
      <c r="F17">
        <v>156</v>
      </c>
      <c r="G17" s="8">
        <v>336530303</v>
      </c>
      <c r="H17" s="8">
        <v>258000000</v>
      </c>
    </row>
    <row r="18" spans="1:8" x14ac:dyDescent="0.3">
      <c r="A18">
        <v>6.2</v>
      </c>
      <c r="B18" t="s">
        <v>21973</v>
      </c>
      <c r="C18" t="s">
        <v>71</v>
      </c>
      <c r="D18" t="s">
        <v>515</v>
      </c>
      <c r="E18" t="s">
        <v>37</v>
      </c>
      <c r="F18">
        <v>156</v>
      </c>
      <c r="G18" s="8">
        <v>336530303</v>
      </c>
      <c r="H18" s="8">
        <v>258000000</v>
      </c>
    </row>
    <row r="19" spans="1:8" x14ac:dyDescent="0.3">
      <c r="A19">
        <v>6.2</v>
      </c>
      <c r="B19" t="s">
        <v>21973</v>
      </c>
      <c r="C19" t="s">
        <v>71</v>
      </c>
      <c r="D19" t="s">
        <v>17497</v>
      </c>
      <c r="E19" t="s">
        <v>37</v>
      </c>
      <c r="F19">
        <v>156</v>
      </c>
      <c r="G19" s="8">
        <v>336530303</v>
      </c>
      <c r="H19" s="8">
        <v>258000000</v>
      </c>
    </row>
    <row r="20" spans="1:8" x14ac:dyDescent="0.3">
      <c r="A20">
        <v>7.8</v>
      </c>
      <c r="B20" t="s">
        <v>21974</v>
      </c>
      <c r="C20" t="s">
        <v>79</v>
      </c>
      <c r="D20" t="s">
        <v>515</v>
      </c>
      <c r="E20" t="s">
        <v>37</v>
      </c>
      <c r="F20">
        <v>100</v>
      </c>
      <c r="G20" s="8">
        <v>200807262</v>
      </c>
      <c r="H20" s="8">
        <v>260000000</v>
      </c>
    </row>
    <row r="21" spans="1:8" x14ac:dyDescent="0.3">
      <c r="A21">
        <v>7.8</v>
      </c>
      <c r="B21" t="s">
        <v>21974</v>
      </c>
      <c r="C21" t="s">
        <v>79</v>
      </c>
      <c r="D21" t="s">
        <v>9312</v>
      </c>
      <c r="E21" t="s">
        <v>37</v>
      </c>
      <c r="F21">
        <v>100</v>
      </c>
      <c r="G21" s="8">
        <v>200807262</v>
      </c>
      <c r="H21" s="8">
        <v>260000000</v>
      </c>
    </row>
    <row r="22" spans="1:8" x14ac:dyDescent="0.3">
      <c r="A22">
        <v>7.8</v>
      </c>
      <c r="B22" t="s">
        <v>21974</v>
      </c>
      <c r="C22" t="s">
        <v>79</v>
      </c>
      <c r="D22" t="s">
        <v>809</v>
      </c>
      <c r="E22" t="s">
        <v>37</v>
      </c>
      <c r="F22">
        <v>100</v>
      </c>
      <c r="G22" s="8">
        <v>200807262</v>
      </c>
      <c r="H22" s="8">
        <v>260000000</v>
      </c>
    </row>
    <row r="23" spans="1:8" x14ac:dyDescent="0.3">
      <c r="A23">
        <v>7.8</v>
      </c>
      <c r="B23" t="s">
        <v>21974</v>
      </c>
      <c r="C23" t="s">
        <v>79</v>
      </c>
      <c r="D23" t="s">
        <v>15875</v>
      </c>
      <c r="E23" t="s">
        <v>37</v>
      </c>
      <c r="F23">
        <v>100</v>
      </c>
      <c r="G23" s="8">
        <v>200807262</v>
      </c>
      <c r="H23" s="8">
        <v>260000000</v>
      </c>
    </row>
    <row r="24" spans="1:8" x14ac:dyDescent="0.3">
      <c r="A24">
        <v>7.8</v>
      </c>
      <c r="B24" t="s">
        <v>21974</v>
      </c>
      <c r="C24" t="s">
        <v>79</v>
      </c>
      <c r="D24" t="s">
        <v>651</v>
      </c>
      <c r="E24" t="s">
        <v>37</v>
      </c>
      <c r="F24">
        <v>100</v>
      </c>
      <c r="G24" s="8">
        <v>200807262</v>
      </c>
      <c r="H24" s="8">
        <v>260000000</v>
      </c>
    </row>
    <row r="25" spans="1:8" x14ac:dyDescent="0.3">
      <c r="A25">
        <v>7.8</v>
      </c>
      <c r="B25" t="s">
        <v>21974</v>
      </c>
      <c r="C25" t="s">
        <v>79</v>
      </c>
      <c r="D25" t="s">
        <v>15164</v>
      </c>
      <c r="E25" t="s">
        <v>37</v>
      </c>
      <c r="F25">
        <v>100</v>
      </c>
      <c r="G25" s="8">
        <v>200807262</v>
      </c>
      <c r="H25" s="8">
        <v>260000000</v>
      </c>
    </row>
    <row r="26" spans="1:8" x14ac:dyDescent="0.3">
      <c r="A26">
        <v>7.8</v>
      </c>
      <c r="B26" t="s">
        <v>21974</v>
      </c>
      <c r="C26" t="s">
        <v>79</v>
      </c>
      <c r="D26" t="s">
        <v>17497</v>
      </c>
      <c r="E26" t="s">
        <v>37</v>
      </c>
      <c r="F26">
        <v>100</v>
      </c>
      <c r="G26" s="8">
        <v>200807262</v>
      </c>
      <c r="H26" s="8">
        <v>260000000</v>
      </c>
    </row>
    <row r="27" spans="1:8" x14ac:dyDescent="0.3">
      <c r="A27">
        <v>7.5</v>
      </c>
      <c r="B27" t="s">
        <v>21975</v>
      </c>
      <c r="C27" t="s">
        <v>85</v>
      </c>
      <c r="D27" t="s">
        <v>675</v>
      </c>
      <c r="E27" t="s">
        <v>37</v>
      </c>
      <c r="F27">
        <v>141</v>
      </c>
      <c r="G27" s="8">
        <v>458991599</v>
      </c>
      <c r="H27" s="8">
        <v>250000000</v>
      </c>
    </row>
    <row r="28" spans="1:8" x14ac:dyDescent="0.3">
      <c r="A28">
        <v>7.5</v>
      </c>
      <c r="B28" t="s">
        <v>21975</v>
      </c>
      <c r="C28" t="s">
        <v>85</v>
      </c>
      <c r="D28" t="s">
        <v>515</v>
      </c>
      <c r="E28" t="s">
        <v>37</v>
      </c>
      <c r="F28">
        <v>141</v>
      </c>
      <c r="G28" s="8">
        <v>458991599</v>
      </c>
      <c r="H28" s="8">
        <v>250000000</v>
      </c>
    </row>
    <row r="29" spans="1:8" x14ac:dyDescent="0.3">
      <c r="A29">
        <v>7.5</v>
      </c>
      <c r="B29" t="s">
        <v>21975</v>
      </c>
      <c r="C29" t="s">
        <v>85</v>
      </c>
      <c r="D29" t="s">
        <v>10118</v>
      </c>
      <c r="E29" t="s">
        <v>37</v>
      </c>
      <c r="F29">
        <v>141</v>
      </c>
      <c r="G29" s="8">
        <v>458991599</v>
      </c>
      <c r="H29" s="8">
        <v>250000000</v>
      </c>
    </row>
    <row r="30" spans="1:8" x14ac:dyDescent="0.3">
      <c r="A30">
        <v>7.5</v>
      </c>
      <c r="B30" t="s">
        <v>21976</v>
      </c>
      <c r="C30" t="s">
        <v>89</v>
      </c>
      <c r="D30" t="s">
        <v>515</v>
      </c>
      <c r="E30" t="s">
        <v>37</v>
      </c>
      <c r="F30">
        <v>153</v>
      </c>
      <c r="G30" s="8">
        <v>301956980</v>
      </c>
      <c r="H30" s="8">
        <v>250000000</v>
      </c>
    </row>
    <row r="31" spans="1:8" x14ac:dyDescent="0.3">
      <c r="A31">
        <v>7.5</v>
      </c>
      <c r="B31" t="s">
        <v>21976</v>
      </c>
      <c r="C31" t="s">
        <v>89</v>
      </c>
      <c r="D31" t="s">
        <v>15875</v>
      </c>
      <c r="E31" t="s">
        <v>37</v>
      </c>
      <c r="F31">
        <v>153</v>
      </c>
      <c r="G31" s="8">
        <v>301956980</v>
      </c>
      <c r="H31" s="8">
        <v>250000000</v>
      </c>
    </row>
    <row r="32" spans="1:8" x14ac:dyDescent="0.3">
      <c r="A32">
        <v>7.5</v>
      </c>
      <c r="B32" t="s">
        <v>21976</v>
      </c>
      <c r="C32" t="s">
        <v>89</v>
      </c>
      <c r="D32" t="s">
        <v>651</v>
      </c>
      <c r="E32" t="s">
        <v>37</v>
      </c>
      <c r="F32">
        <v>153</v>
      </c>
      <c r="G32" s="8">
        <v>301956980</v>
      </c>
      <c r="H32" s="8">
        <v>250000000</v>
      </c>
    </row>
    <row r="33" spans="1:8" x14ac:dyDescent="0.3">
      <c r="A33">
        <v>7.5</v>
      </c>
      <c r="B33" t="s">
        <v>21976</v>
      </c>
      <c r="C33" t="s">
        <v>89</v>
      </c>
      <c r="D33" t="s">
        <v>21948</v>
      </c>
      <c r="E33" t="s">
        <v>37</v>
      </c>
      <c r="F33">
        <v>153</v>
      </c>
      <c r="G33" s="8">
        <v>301956980</v>
      </c>
      <c r="H33" s="8">
        <v>250000000</v>
      </c>
    </row>
    <row r="34" spans="1:8" x14ac:dyDescent="0.3">
      <c r="A34">
        <v>6.9</v>
      </c>
      <c r="B34" t="s">
        <v>21977</v>
      </c>
      <c r="C34" t="s">
        <v>94</v>
      </c>
      <c r="D34" t="s">
        <v>675</v>
      </c>
      <c r="E34" t="s">
        <v>37</v>
      </c>
      <c r="F34">
        <v>183</v>
      </c>
      <c r="G34" s="8">
        <v>330249062</v>
      </c>
      <c r="H34" s="8">
        <v>250000000</v>
      </c>
    </row>
    <row r="35" spans="1:8" x14ac:dyDescent="0.3">
      <c r="A35">
        <v>6.9</v>
      </c>
      <c r="B35" t="s">
        <v>21977</v>
      </c>
      <c r="C35" t="s">
        <v>94</v>
      </c>
      <c r="D35" t="s">
        <v>515</v>
      </c>
      <c r="E35" t="s">
        <v>37</v>
      </c>
      <c r="F35">
        <v>183</v>
      </c>
      <c r="G35" s="8">
        <v>330249062</v>
      </c>
      <c r="H35" s="8">
        <v>250000000</v>
      </c>
    </row>
    <row r="36" spans="1:8" x14ac:dyDescent="0.3">
      <c r="A36">
        <v>6.9</v>
      </c>
      <c r="B36" t="s">
        <v>21977</v>
      </c>
      <c r="C36" t="s">
        <v>94</v>
      </c>
      <c r="D36" t="s">
        <v>10118</v>
      </c>
      <c r="E36" t="s">
        <v>37</v>
      </c>
      <c r="F36">
        <v>183</v>
      </c>
      <c r="G36" s="8">
        <v>330249062</v>
      </c>
      <c r="H36" s="8">
        <v>250000000</v>
      </c>
    </row>
    <row r="37" spans="1:8" x14ac:dyDescent="0.3">
      <c r="A37">
        <v>6.1</v>
      </c>
      <c r="B37" t="s">
        <v>21978</v>
      </c>
      <c r="C37" t="s">
        <v>97</v>
      </c>
      <c r="D37" t="s">
        <v>675</v>
      </c>
      <c r="E37" t="s">
        <v>37</v>
      </c>
      <c r="F37">
        <v>169</v>
      </c>
      <c r="G37" s="8">
        <v>200069408</v>
      </c>
      <c r="H37" s="8">
        <v>209000000</v>
      </c>
    </row>
    <row r="38" spans="1:8" x14ac:dyDescent="0.3">
      <c r="A38">
        <v>6.1</v>
      </c>
      <c r="B38" t="s">
        <v>21978</v>
      </c>
      <c r="C38" t="s">
        <v>97</v>
      </c>
      <c r="D38" t="s">
        <v>515</v>
      </c>
      <c r="E38" t="s">
        <v>37</v>
      </c>
      <c r="F38">
        <v>169</v>
      </c>
      <c r="G38" s="8">
        <v>200069408</v>
      </c>
      <c r="H38" s="8">
        <v>209000000</v>
      </c>
    </row>
    <row r="39" spans="1:8" x14ac:dyDescent="0.3">
      <c r="A39">
        <v>6.1</v>
      </c>
      <c r="B39" t="s">
        <v>21978</v>
      </c>
      <c r="C39" t="s">
        <v>97</v>
      </c>
      <c r="D39" t="s">
        <v>10118</v>
      </c>
      <c r="E39" t="s">
        <v>37</v>
      </c>
      <c r="F39">
        <v>169</v>
      </c>
      <c r="G39" s="8">
        <v>200069408</v>
      </c>
      <c r="H39" s="8">
        <v>209000000</v>
      </c>
    </row>
    <row r="40" spans="1:8" x14ac:dyDescent="0.3">
      <c r="A40">
        <v>6.7</v>
      </c>
      <c r="B40" t="s">
        <v>21979</v>
      </c>
      <c r="C40" t="s">
        <v>101</v>
      </c>
      <c r="D40" t="s">
        <v>675</v>
      </c>
      <c r="E40" t="s">
        <v>37</v>
      </c>
      <c r="F40">
        <v>106</v>
      </c>
      <c r="G40" s="8">
        <v>168368427</v>
      </c>
      <c r="H40" s="8">
        <v>200000000</v>
      </c>
    </row>
    <row r="41" spans="1:8" x14ac:dyDescent="0.3">
      <c r="A41">
        <v>6.7</v>
      </c>
      <c r="B41" t="s">
        <v>21979</v>
      </c>
      <c r="C41" t="s">
        <v>101</v>
      </c>
      <c r="D41" t="s">
        <v>515</v>
      </c>
      <c r="E41" t="s">
        <v>37</v>
      </c>
      <c r="F41">
        <v>106</v>
      </c>
      <c r="G41" s="8">
        <v>168368427</v>
      </c>
      <c r="H41" s="8">
        <v>200000000</v>
      </c>
    </row>
    <row r="42" spans="1:8" x14ac:dyDescent="0.3">
      <c r="A42">
        <v>7.3</v>
      </c>
      <c r="B42" t="s">
        <v>21980</v>
      </c>
      <c r="C42" t="s">
        <v>40</v>
      </c>
      <c r="D42" t="s">
        <v>675</v>
      </c>
      <c r="E42" t="s">
        <v>37</v>
      </c>
      <c r="F42">
        <v>151</v>
      </c>
      <c r="G42" s="8">
        <v>423032628</v>
      </c>
      <c r="H42" s="8">
        <v>225000000</v>
      </c>
    </row>
    <row r="43" spans="1:8" x14ac:dyDescent="0.3">
      <c r="A43">
        <v>7.3</v>
      </c>
      <c r="B43" t="s">
        <v>21980</v>
      </c>
      <c r="C43" t="s">
        <v>40</v>
      </c>
      <c r="D43" t="s">
        <v>515</v>
      </c>
      <c r="E43" t="s">
        <v>37</v>
      </c>
      <c r="F43">
        <v>151</v>
      </c>
      <c r="G43" s="8">
        <v>423032628</v>
      </c>
      <c r="H43" s="8">
        <v>225000000</v>
      </c>
    </row>
    <row r="44" spans="1:8" x14ac:dyDescent="0.3">
      <c r="A44">
        <v>7.3</v>
      </c>
      <c r="B44" t="s">
        <v>21980</v>
      </c>
      <c r="C44" t="s">
        <v>40</v>
      </c>
      <c r="D44" t="s">
        <v>651</v>
      </c>
      <c r="E44" t="s">
        <v>37</v>
      </c>
      <c r="F44">
        <v>151</v>
      </c>
      <c r="G44" s="8">
        <v>423032628</v>
      </c>
      <c r="H44" s="8">
        <v>225000000</v>
      </c>
    </row>
    <row r="45" spans="1:8" x14ac:dyDescent="0.3">
      <c r="A45">
        <v>6.5</v>
      </c>
      <c r="B45" t="s">
        <v>21981</v>
      </c>
      <c r="C45" t="s">
        <v>40</v>
      </c>
      <c r="D45" t="s">
        <v>675</v>
      </c>
      <c r="E45" t="s">
        <v>37</v>
      </c>
      <c r="F45">
        <v>150</v>
      </c>
      <c r="G45" s="8">
        <v>89289910</v>
      </c>
      <c r="H45" s="8">
        <v>215000000</v>
      </c>
    </row>
    <row r="46" spans="1:8" x14ac:dyDescent="0.3">
      <c r="A46">
        <v>6.5</v>
      </c>
      <c r="B46" t="s">
        <v>21981</v>
      </c>
      <c r="C46" t="s">
        <v>40</v>
      </c>
      <c r="D46" t="s">
        <v>515</v>
      </c>
      <c r="E46" t="s">
        <v>37</v>
      </c>
      <c r="F46">
        <v>150</v>
      </c>
      <c r="G46" s="8">
        <v>89289910</v>
      </c>
      <c r="H46" s="8">
        <v>215000000</v>
      </c>
    </row>
    <row r="47" spans="1:8" x14ac:dyDescent="0.3">
      <c r="A47">
        <v>6.5</v>
      </c>
      <c r="B47" t="s">
        <v>21981</v>
      </c>
      <c r="C47" t="s">
        <v>40</v>
      </c>
      <c r="D47" t="s">
        <v>12797</v>
      </c>
      <c r="E47" t="s">
        <v>37</v>
      </c>
      <c r="F47">
        <v>150</v>
      </c>
      <c r="G47" s="8">
        <v>89289910</v>
      </c>
      <c r="H47" s="8">
        <v>215000000</v>
      </c>
    </row>
    <row r="48" spans="1:8" x14ac:dyDescent="0.3">
      <c r="A48">
        <v>7.2</v>
      </c>
      <c r="B48" t="s">
        <v>21982</v>
      </c>
      <c r="C48" t="s">
        <v>94</v>
      </c>
      <c r="D48" t="s">
        <v>675</v>
      </c>
      <c r="E48" t="s">
        <v>37</v>
      </c>
      <c r="F48">
        <v>143</v>
      </c>
      <c r="G48" s="8">
        <v>291021565</v>
      </c>
      <c r="H48" s="8">
        <v>225000000</v>
      </c>
    </row>
    <row r="49" spans="1:8" x14ac:dyDescent="0.3">
      <c r="A49">
        <v>7.2</v>
      </c>
      <c r="B49" t="s">
        <v>21982</v>
      </c>
      <c r="C49" t="s">
        <v>94</v>
      </c>
      <c r="D49" t="s">
        <v>515</v>
      </c>
      <c r="E49" t="s">
        <v>37</v>
      </c>
      <c r="F49">
        <v>143</v>
      </c>
      <c r="G49" s="8">
        <v>291021565</v>
      </c>
      <c r="H49" s="8">
        <v>225000000</v>
      </c>
    </row>
    <row r="50" spans="1:8" x14ac:dyDescent="0.3">
      <c r="A50">
        <v>7.2</v>
      </c>
      <c r="B50" t="s">
        <v>21982</v>
      </c>
      <c r="C50" t="s">
        <v>94</v>
      </c>
      <c r="D50" t="s">
        <v>651</v>
      </c>
      <c r="E50" t="s">
        <v>37</v>
      </c>
      <c r="F50">
        <v>143</v>
      </c>
      <c r="G50" s="8">
        <v>291021565</v>
      </c>
      <c r="H50" s="8">
        <v>225000000</v>
      </c>
    </row>
    <row r="51" spans="1:8" x14ac:dyDescent="0.3">
      <c r="A51">
        <v>7.2</v>
      </c>
      <c r="B51" t="s">
        <v>21982</v>
      </c>
      <c r="C51" t="s">
        <v>94</v>
      </c>
      <c r="D51" t="s">
        <v>10118</v>
      </c>
      <c r="E51" t="s">
        <v>37</v>
      </c>
      <c r="F51">
        <v>143</v>
      </c>
      <c r="G51" s="8">
        <v>291021565</v>
      </c>
      <c r="H51" s="8">
        <v>225000000</v>
      </c>
    </row>
    <row r="52" spans="1:8" x14ac:dyDescent="0.3">
      <c r="A52">
        <v>6.6</v>
      </c>
      <c r="B52" t="s">
        <v>21983</v>
      </c>
      <c r="C52" t="s">
        <v>110</v>
      </c>
      <c r="D52" t="s">
        <v>675</v>
      </c>
      <c r="E52" t="s">
        <v>37</v>
      </c>
      <c r="F52">
        <v>150</v>
      </c>
      <c r="G52" s="8">
        <v>141614023</v>
      </c>
      <c r="H52" s="8">
        <v>225000000</v>
      </c>
    </row>
    <row r="53" spans="1:8" x14ac:dyDescent="0.3">
      <c r="A53">
        <v>6.6</v>
      </c>
      <c r="B53" t="s">
        <v>21983</v>
      </c>
      <c r="C53" t="s">
        <v>110</v>
      </c>
      <c r="D53" t="s">
        <v>515</v>
      </c>
      <c r="E53" t="s">
        <v>37</v>
      </c>
      <c r="F53">
        <v>150</v>
      </c>
      <c r="G53" s="8">
        <v>141614023</v>
      </c>
      <c r="H53" s="8">
        <v>225000000</v>
      </c>
    </row>
    <row r="54" spans="1:8" x14ac:dyDescent="0.3">
      <c r="A54">
        <v>6.6</v>
      </c>
      <c r="B54" t="s">
        <v>21983</v>
      </c>
      <c r="C54" t="s">
        <v>110</v>
      </c>
      <c r="D54" t="s">
        <v>15875</v>
      </c>
      <c r="E54" t="s">
        <v>37</v>
      </c>
      <c r="F54">
        <v>150</v>
      </c>
      <c r="G54" s="8">
        <v>141614023</v>
      </c>
      <c r="H54" s="8">
        <v>225000000</v>
      </c>
    </row>
    <row r="55" spans="1:8" x14ac:dyDescent="0.3">
      <c r="A55">
        <v>6.6</v>
      </c>
      <c r="B55" t="s">
        <v>21983</v>
      </c>
      <c r="C55" t="s">
        <v>110</v>
      </c>
      <c r="D55" t="s">
        <v>651</v>
      </c>
      <c r="E55" t="s">
        <v>37</v>
      </c>
      <c r="F55">
        <v>150</v>
      </c>
      <c r="G55" s="8">
        <v>141614023</v>
      </c>
      <c r="H55" s="8">
        <v>225000000</v>
      </c>
    </row>
    <row r="56" spans="1:8" x14ac:dyDescent="0.3">
      <c r="A56">
        <v>8.1</v>
      </c>
      <c r="B56" t="s">
        <v>21984</v>
      </c>
      <c r="C56" t="s">
        <v>85</v>
      </c>
      <c r="D56" t="s">
        <v>675</v>
      </c>
      <c r="E56" t="s">
        <v>37</v>
      </c>
      <c r="F56">
        <v>173</v>
      </c>
      <c r="G56" s="8">
        <v>623279547</v>
      </c>
      <c r="H56" s="8">
        <v>220000000</v>
      </c>
    </row>
    <row r="57" spans="1:8" x14ac:dyDescent="0.3">
      <c r="A57">
        <v>8.1</v>
      </c>
      <c r="B57" t="s">
        <v>21984</v>
      </c>
      <c r="C57" t="s">
        <v>85</v>
      </c>
      <c r="D57" t="s">
        <v>515</v>
      </c>
      <c r="E57" t="s">
        <v>37</v>
      </c>
      <c r="F57">
        <v>173</v>
      </c>
      <c r="G57" s="8">
        <v>623279547</v>
      </c>
      <c r="H57" s="8">
        <v>220000000</v>
      </c>
    </row>
    <row r="58" spans="1:8" x14ac:dyDescent="0.3">
      <c r="A58">
        <v>8.1</v>
      </c>
      <c r="B58" t="s">
        <v>21984</v>
      </c>
      <c r="C58" t="s">
        <v>85</v>
      </c>
      <c r="D58" t="s">
        <v>10118</v>
      </c>
      <c r="E58" t="s">
        <v>37</v>
      </c>
      <c r="F58">
        <v>173</v>
      </c>
      <c r="G58" s="8">
        <v>623279547</v>
      </c>
      <c r="H58" s="8">
        <v>220000000</v>
      </c>
    </row>
    <row r="59" spans="1:8" x14ac:dyDescent="0.3">
      <c r="A59">
        <v>6.7</v>
      </c>
      <c r="B59" t="s">
        <v>21985</v>
      </c>
      <c r="C59" t="s">
        <v>117</v>
      </c>
      <c r="D59" t="s">
        <v>675</v>
      </c>
      <c r="E59" t="s">
        <v>37</v>
      </c>
      <c r="F59">
        <v>136</v>
      </c>
      <c r="G59" s="8">
        <v>241063875</v>
      </c>
      <c r="H59" s="8">
        <v>250000000</v>
      </c>
    </row>
    <row r="60" spans="1:8" x14ac:dyDescent="0.3">
      <c r="A60">
        <v>6.7</v>
      </c>
      <c r="B60" t="s">
        <v>21985</v>
      </c>
      <c r="C60" t="s">
        <v>117</v>
      </c>
      <c r="D60" t="s">
        <v>515</v>
      </c>
      <c r="E60" t="s">
        <v>37</v>
      </c>
      <c r="F60">
        <v>136</v>
      </c>
      <c r="G60" s="8">
        <v>241063875</v>
      </c>
      <c r="H60" s="8">
        <v>250000000</v>
      </c>
    </row>
    <row r="61" spans="1:8" x14ac:dyDescent="0.3">
      <c r="A61">
        <v>6.7</v>
      </c>
      <c r="B61" t="s">
        <v>21985</v>
      </c>
      <c r="C61" t="s">
        <v>117</v>
      </c>
      <c r="D61" t="s">
        <v>651</v>
      </c>
      <c r="E61" t="s">
        <v>37</v>
      </c>
      <c r="F61">
        <v>136</v>
      </c>
      <c r="G61" s="8">
        <v>241063875</v>
      </c>
      <c r="H61" s="8">
        <v>250000000</v>
      </c>
    </row>
    <row r="62" spans="1:8" x14ac:dyDescent="0.3">
      <c r="A62">
        <v>6.8</v>
      </c>
      <c r="B62" t="s">
        <v>21986</v>
      </c>
      <c r="C62" t="s">
        <v>120</v>
      </c>
      <c r="D62" t="s">
        <v>675</v>
      </c>
      <c r="E62" t="s">
        <v>37</v>
      </c>
      <c r="F62">
        <v>106</v>
      </c>
      <c r="G62" s="8">
        <v>179020854</v>
      </c>
      <c r="H62" s="8">
        <v>225000000</v>
      </c>
    </row>
    <row r="63" spans="1:8" x14ac:dyDescent="0.3">
      <c r="A63">
        <v>6.8</v>
      </c>
      <c r="B63" t="s">
        <v>21986</v>
      </c>
      <c r="C63" t="s">
        <v>120</v>
      </c>
      <c r="D63" t="s">
        <v>515</v>
      </c>
      <c r="E63" t="s">
        <v>37</v>
      </c>
      <c r="F63">
        <v>106</v>
      </c>
      <c r="G63" s="8">
        <v>179020854</v>
      </c>
      <c r="H63" s="8">
        <v>225000000</v>
      </c>
    </row>
    <row r="64" spans="1:8" x14ac:dyDescent="0.3">
      <c r="A64">
        <v>6.8</v>
      </c>
      <c r="B64" t="s">
        <v>21986</v>
      </c>
      <c r="C64" t="s">
        <v>120</v>
      </c>
      <c r="D64" t="s">
        <v>809</v>
      </c>
      <c r="E64" t="s">
        <v>37</v>
      </c>
      <c r="F64">
        <v>106</v>
      </c>
      <c r="G64" s="8">
        <v>179020854</v>
      </c>
      <c r="H64" s="8">
        <v>225000000</v>
      </c>
    </row>
    <row r="65" spans="1:8" x14ac:dyDescent="0.3">
      <c r="A65">
        <v>6.8</v>
      </c>
      <c r="B65" t="s">
        <v>21986</v>
      </c>
      <c r="C65" t="s">
        <v>120</v>
      </c>
      <c r="D65" t="s">
        <v>15875</v>
      </c>
      <c r="E65" t="s">
        <v>37</v>
      </c>
      <c r="F65">
        <v>106</v>
      </c>
      <c r="G65" s="8">
        <v>179020854</v>
      </c>
      <c r="H65" s="8">
        <v>225000000</v>
      </c>
    </row>
    <row r="66" spans="1:8" x14ac:dyDescent="0.3">
      <c r="A66">
        <v>6.8</v>
      </c>
      <c r="B66" t="s">
        <v>21986</v>
      </c>
      <c r="C66" t="s">
        <v>120</v>
      </c>
      <c r="D66" t="s">
        <v>651</v>
      </c>
      <c r="E66" t="s">
        <v>37</v>
      </c>
      <c r="F66">
        <v>106</v>
      </c>
      <c r="G66" s="8">
        <v>179020854</v>
      </c>
      <c r="H66" s="8">
        <v>225000000</v>
      </c>
    </row>
    <row r="67" spans="1:8" x14ac:dyDescent="0.3">
      <c r="A67">
        <v>6.8</v>
      </c>
      <c r="B67" t="s">
        <v>21986</v>
      </c>
      <c r="C67" t="s">
        <v>120</v>
      </c>
      <c r="D67" t="s">
        <v>10118</v>
      </c>
      <c r="E67" t="s">
        <v>37</v>
      </c>
      <c r="F67">
        <v>106</v>
      </c>
      <c r="G67" s="8">
        <v>179020854</v>
      </c>
      <c r="H67" s="8">
        <v>225000000</v>
      </c>
    </row>
    <row r="68" spans="1:8" x14ac:dyDescent="0.3">
      <c r="A68">
        <v>7.5</v>
      </c>
      <c r="B68" t="s">
        <v>21987</v>
      </c>
      <c r="C68" t="s">
        <v>124</v>
      </c>
      <c r="D68" t="s">
        <v>515</v>
      </c>
      <c r="E68" t="s">
        <v>37</v>
      </c>
      <c r="F68">
        <v>164</v>
      </c>
      <c r="G68" s="8">
        <v>255108370</v>
      </c>
      <c r="H68" s="8">
        <v>250000000</v>
      </c>
    </row>
    <row r="69" spans="1:8" x14ac:dyDescent="0.3">
      <c r="A69">
        <v>7.5</v>
      </c>
      <c r="B69" t="s">
        <v>21987</v>
      </c>
      <c r="C69" t="s">
        <v>124</v>
      </c>
      <c r="D69" t="s">
        <v>651</v>
      </c>
      <c r="E69" t="s">
        <v>37</v>
      </c>
      <c r="F69">
        <v>164</v>
      </c>
      <c r="G69" s="8">
        <v>255108370</v>
      </c>
      <c r="H69" s="8">
        <v>250000000</v>
      </c>
    </row>
    <row r="70" spans="1:8" x14ac:dyDescent="0.3">
      <c r="A70">
        <v>7</v>
      </c>
      <c r="B70" t="s">
        <v>21988</v>
      </c>
      <c r="C70" t="s">
        <v>129</v>
      </c>
      <c r="D70" t="s">
        <v>675</v>
      </c>
      <c r="E70" t="s">
        <v>37</v>
      </c>
      <c r="F70">
        <v>153</v>
      </c>
      <c r="G70" s="8">
        <v>262030663</v>
      </c>
      <c r="H70" s="8">
        <v>230000000</v>
      </c>
    </row>
    <row r="71" spans="1:8" x14ac:dyDescent="0.3">
      <c r="A71">
        <v>7</v>
      </c>
      <c r="B71" t="s">
        <v>21988</v>
      </c>
      <c r="C71" t="s">
        <v>129</v>
      </c>
      <c r="D71" t="s">
        <v>515</v>
      </c>
      <c r="E71" t="s">
        <v>37</v>
      </c>
      <c r="F71">
        <v>153</v>
      </c>
      <c r="G71" s="8">
        <v>262030663</v>
      </c>
      <c r="H71" s="8">
        <v>230000000</v>
      </c>
    </row>
    <row r="72" spans="1:8" x14ac:dyDescent="0.3">
      <c r="A72">
        <v>7</v>
      </c>
      <c r="B72" t="s">
        <v>21988</v>
      </c>
      <c r="C72" t="s">
        <v>129</v>
      </c>
      <c r="D72" t="s">
        <v>651</v>
      </c>
      <c r="E72" t="s">
        <v>37</v>
      </c>
      <c r="F72">
        <v>153</v>
      </c>
      <c r="G72" s="8">
        <v>262030663</v>
      </c>
      <c r="H72" s="8">
        <v>230000000</v>
      </c>
    </row>
    <row r="73" spans="1:8" x14ac:dyDescent="0.3">
      <c r="A73">
        <v>6.7</v>
      </c>
      <c r="B73" t="s">
        <v>21989</v>
      </c>
      <c r="C73" t="s">
        <v>133</v>
      </c>
      <c r="D73" t="s">
        <v>675</v>
      </c>
      <c r="E73" t="s">
        <v>37</v>
      </c>
      <c r="F73">
        <v>156</v>
      </c>
      <c r="G73" s="8">
        <v>105219735</v>
      </c>
      <c r="H73" s="8">
        <v>200000000</v>
      </c>
    </row>
    <row r="74" spans="1:8" x14ac:dyDescent="0.3">
      <c r="A74">
        <v>6.7</v>
      </c>
      <c r="B74" t="s">
        <v>21989</v>
      </c>
      <c r="C74" t="s">
        <v>133</v>
      </c>
      <c r="D74" t="s">
        <v>515</v>
      </c>
      <c r="E74" t="s">
        <v>37</v>
      </c>
      <c r="F74">
        <v>156</v>
      </c>
      <c r="G74" s="8">
        <v>105219735</v>
      </c>
      <c r="H74" s="8">
        <v>200000000</v>
      </c>
    </row>
    <row r="75" spans="1:8" x14ac:dyDescent="0.3">
      <c r="A75">
        <v>6.7</v>
      </c>
      <c r="B75" t="s">
        <v>21989</v>
      </c>
      <c r="C75" t="s">
        <v>133</v>
      </c>
      <c r="D75" t="s">
        <v>1473</v>
      </c>
      <c r="E75" t="s">
        <v>37</v>
      </c>
      <c r="F75">
        <v>156</v>
      </c>
      <c r="G75" s="8">
        <v>105219735</v>
      </c>
      <c r="H75" s="8">
        <v>200000000</v>
      </c>
    </row>
    <row r="76" spans="1:8" x14ac:dyDescent="0.3">
      <c r="A76">
        <v>6.7</v>
      </c>
      <c r="B76" t="s">
        <v>21989</v>
      </c>
      <c r="C76" t="s">
        <v>133</v>
      </c>
      <c r="D76" t="s">
        <v>20490</v>
      </c>
      <c r="E76" t="s">
        <v>37</v>
      </c>
      <c r="F76">
        <v>156</v>
      </c>
      <c r="G76" s="8">
        <v>105219735</v>
      </c>
      <c r="H76" s="8">
        <v>200000000</v>
      </c>
    </row>
    <row r="77" spans="1:8" x14ac:dyDescent="0.3">
      <c r="A77">
        <v>7.9</v>
      </c>
      <c r="B77" t="s">
        <v>21990</v>
      </c>
      <c r="C77" t="s">
        <v>124</v>
      </c>
      <c r="D77" t="s">
        <v>515</v>
      </c>
      <c r="E77" t="s">
        <v>37</v>
      </c>
      <c r="F77">
        <v>186</v>
      </c>
      <c r="G77" s="8">
        <v>258355354</v>
      </c>
      <c r="H77" s="8">
        <v>225000000</v>
      </c>
    </row>
    <row r="78" spans="1:8" x14ac:dyDescent="0.3">
      <c r="A78">
        <v>7.9</v>
      </c>
      <c r="B78" t="s">
        <v>21990</v>
      </c>
      <c r="C78" t="s">
        <v>124</v>
      </c>
      <c r="D78" t="s">
        <v>651</v>
      </c>
      <c r="E78" t="s">
        <v>37</v>
      </c>
      <c r="F78">
        <v>186</v>
      </c>
      <c r="G78" s="8">
        <v>258355354</v>
      </c>
      <c r="H78" s="8">
        <v>225000000</v>
      </c>
    </row>
    <row r="79" spans="1:8" x14ac:dyDescent="0.3">
      <c r="A79">
        <v>6.1</v>
      </c>
      <c r="B79" t="s">
        <v>21991</v>
      </c>
      <c r="C79" t="s">
        <v>138</v>
      </c>
      <c r="D79" t="s">
        <v>515</v>
      </c>
      <c r="E79" t="s">
        <v>37</v>
      </c>
      <c r="F79">
        <v>113</v>
      </c>
      <c r="G79" s="8">
        <v>70083519</v>
      </c>
      <c r="H79" s="8">
        <v>180000000</v>
      </c>
    </row>
    <row r="80" spans="1:8" x14ac:dyDescent="0.3">
      <c r="A80">
        <v>6.1</v>
      </c>
      <c r="B80" t="s">
        <v>21991</v>
      </c>
      <c r="C80" t="s">
        <v>138</v>
      </c>
      <c r="D80" t="s">
        <v>15875</v>
      </c>
      <c r="E80" t="s">
        <v>37</v>
      </c>
      <c r="F80">
        <v>113</v>
      </c>
      <c r="G80" s="8">
        <v>70083519</v>
      </c>
      <c r="H80" s="8">
        <v>180000000</v>
      </c>
    </row>
    <row r="81" spans="1:8" x14ac:dyDescent="0.3">
      <c r="A81">
        <v>6.1</v>
      </c>
      <c r="B81" t="s">
        <v>21991</v>
      </c>
      <c r="C81" t="s">
        <v>138</v>
      </c>
      <c r="D81" t="s">
        <v>651</v>
      </c>
      <c r="E81" t="s">
        <v>37</v>
      </c>
      <c r="F81">
        <v>113</v>
      </c>
      <c r="G81" s="8">
        <v>70083519</v>
      </c>
      <c r="H81" s="8">
        <v>180000000</v>
      </c>
    </row>
    <row r="82" spans="1:8" x14ac:dyDescent="0.3">
      <c r="A82">
        <v>7.2</v>
      </c>
      <c r="B82" t="s">
        <v>21992</v>
      </c>
      <c r="C82" t="s">
        <v>124</v>
      </c>
      <c r="D82" t="s">
        <v>675</v>
      </c>
      <c r="E82" t="s">
        <v>37</v>
      </c>
      <c r="F82">
        <v>201</v>
      </c>
      <c r="G82" s="8">
        <v>218051260</v>
      </c>
      <c r="H82" s="8">
        <v>207000000</v>
      </c>
    </row>
    <row r="83" spans="1:8" x14ac:dyDescent="0.3">
      <c r="A83">
        <v>7.2</v>
      </c>
      <c r="B83" t="s">
        <v>21992</v>
      </c>
      <c r="C83" t="s">
        <v>124</v>
      </c>
      <c r="D83" t="s">
        <v>515</v>
      </c>
      <c r="E83" t="s">
        <v>37</v>
      </c>
      <c r="F83">
        <v>201</v>
      </c>
      <c r="G83" s="8">
        <v>218051260</v>
      </c>
      <c r="H83" s="8">
        <v>207000000</v>
      </c>
    </row>
    <row r="84" spans="1:8" x14ac:dyDescent="0.3">
      <c r="A84">
        <v>7.2</v>
      </c>
      <c r="B84" t="s">
        <v>21992</v>
      </c>
      <c r="C84" t="s">
        <v>124</v>
      </c>
      <c r="D84" t="s">
        <v>1473</v>
      </c>
      <c r="E84" t="s">
        <v>37</v>
      </c>
      <c r="F84">
        <v>201</v>
      </c>
      <c r="G84" s="8">
        <v>218051260</v>
      </c>
      <c r="H84" s="8">
        <v>207000000</v>
      </c>
    </row>
    <row r="85" spans="1:8" x14ac:dyDescent="0.3">
      <c r="A85">
        <v>7.2</v>
      </c>
      <c r="B85" t="s">
        <v>21992</v>
      </c>
      <c r="C85" t="s">
        <v>124</v>
      </c>
      <c r="D85" t="s">
        <v>17497</v>
      </c>
      <c r="E85" t="s">
        <v>37</v>
      </c>
      <c r="F85">
        <v>201</v>
      </c>
      <c r="G85" s="8">
        <v>218051260</v>
      </c>
      <c r="H85" s="8">
        <v>207000000</v>
      </c>
    </row>
    <row r="86" spans="1:8" x14ac:dyDescent="0.3">
      <c r="A86">
        <v>7.7</v>
      </c>
      <c r="B86" t="s">
        <v>21993</v>
      </c>
      <c r="C86" t="s">
        <v>29</v>
      </c>
      <c r="D86" t="s">
        <v>1473</v>
      </c>
      <c r="E86" t="s">
        <v>37</v>
      </c>
      <c r="F86">
        <v>194</v>
      </c>
      <c r="G86" s="8">
        <v>658672302</v>
      </c>
      <c r="H86" s="8">
        <v>200000000</v>
      </c>
    </row>
    <row r="87" spans="1:8" x14ac:dyDescent="0.3">
      <c r="A87">
        <v>7.7</v>
      </c>
      <c r="B87" t="s">
        <v>21993</v>
      </c>
      <c r="C87" t="s">
        <v>29</v>
      </c>
      <c r="D87" t="s">
        <v>17497</v>
      </c>
      <c r="E87" t="s">
        <v>37</v>
      </c>
      <c r="F87">
        <v>194</v>
      </c>
      <c r="G87" s="8">
        <v>658672302</v>
      </c>
      <c r="H87" s="8">
        <v>200000000</v>
      </c>
    </row>
    <row r="88" spans="1:8" x14ac:dyDescent="0.3">
      <c r="A88">
        <v>8.1999999999999993</v>
      </c>
      <c r="B88" t="s">
        <v>21994</v>
      </c>
      <c r="C88" t="s">
        <v>153</v>
      </c>
      <c r="D88" t="s">
        <v>675</v>
      </c>
      <c r="E88" t="s">
        <v>37</v>
      </c>
      <c r="F88">
        <v>147</v>
      </c>
      <c r="G88" s="8">
        <v>407197282</v>
      </c>
      <c r="H88" s="8">
        <v>250000000</v>
      </c>
    </row>
    <row r="89" spans="1:8" x14ac:dyDescent="0.3">
      <c r="A89">
        <v>8.1999999999999993</v>
      </c>
      <c r="B89" t="s">
        <v>21994</v>
      </c>
      <c r="C89" t="s">
        <v>153</v>
      </c>
      <c r="D89" t="s">
        <v>515</v>
      </c>
      <c r="E89" t="s">
        <v>37</v>
      </c>
      <c r="F89">
        <v>147</v>
      </c>
      <c r="G89" s="8">
        <v>407197282</v>
      </c>
      <c r="H89" s="8">
        <v>250000000</v>
      </c>
    </row>
    <row r="90" spans="1:8" x14ac:dyDescent="0.3">
      <c r="A90">
        <v>8.1999999999999993</v>
      </c>
      <c r="B90" t="s">
        <v>21994</v>
      </c>
      <c r="C90" t="s">
        <v>153</v>
      </c>
      <c r="D90" t="s">
        <v>10118</v>
      </c>
      <c r="E90" t="s">
        <v>37</v>
      </c>
      <c r="F90">
        <v>147</v>
      </c>
      <c r="G90" s="8">
        <v>407197282</v>
      </c>
      <c r="H90" s="8">
        <v>250000000</v>
      </c>
    </row>
    <row r="91" spans="1:8" x14ac:dyDescent="0.3">
      <c r="A91">
        <v>5.9</v>
      </c>
      <c r="B91" t="s">
        <v>21995</v>
      </c>
      <c r="C91" t="s">
        <v>155</v>
      </c>
      <c r="D91" t="s">
        <v>675</v>
      </c>
      <c r="E91" t="s">
        <v>37</v>
      </c>
      <c r="F91">
        <v>131</v>
      </c>
      <c r="G91" s="8">
        <v>65173160</v>
      </c>
      <c r="H91" s="8">
        <v>209000000</v>
      </c>
    </row>
    <row r="92" spans="1:8" x14ac:dyDescent="0.3">
      <c r="A92">
        <v>5.9</v>
      </c>
      <c r="B92" t="s">
        <v>21995</v>
      </c>
      <c r="C92" t="s">
        <v>155</v>
      </c>
      <c r="D92" t="s">
        <v>515</v>
      </c>
      <c r="E92" t="s">
        <v>37</v>
      </c>
      <c r="F92">
        <v>131</v>
      </c>
      <c r="G92" s="8">
        <v>65173160</v>
      </c>
      <c r="H92" s="8">
        <v>209000000</v>
      </c>
    </row>
    <row r="93" spans="1:8" x14ac:dyDescent="0.3">
      <c r="A93">
        <v>5.9</v>
      </c>
      <c r="B93" t="s">
        <v>21995</v>
      </c>
      <c r="C93" t="s">
        <v>155</v>
      </c>
      <c r="D93" t="s">
        <v>10118</v>
      </c>
      <c r="E93" t="s">
        <v>37</v>
      </c>
      <c r="F93">
        <v>131</v>
      </c>
      <c r="G93" s="8">
        <v>65173160</v>
      </c>
      <c r="H93" s="8">
        <v>209000000</v>
      </c>
    </row>
    <row r="94" spans="1:8" x14ac:dyDescent="0.3">
      <c r="A94">
        <v>5.9</v>
      </c>
      <c r="B94" t="s">
        <v>21995</v>
      </c>
      <c r="C94" t="s">
        <v>155</v>
      </c>
      <c r="D94" t="s">
        <v>8199</v>
      </c>
      <c r="E94" t="s">
        <v>37</v>
      </c>
      <c r="F94">
        <v>131</v>
      </c>
      <c r="G94" s="8">
        <v>65173160</v>
      </c>
      <c r="H94" s="8">
        <v>209000000</v>
      </c>
    </row>
    <row r="95" spans="1:8" x14ac:dyDescent="0.3">
      <c r="A95">
        <v>7</v>
      </c>
      <c r="B95" t="s">
        <v>21996</v>
      </c>
      <c r="C95" t="s">
        <v>160</v>
      </c>
      <c r="D95" t="s">
        <v>675</v>
      </c>
      <c r="E95" t="s">
        <v>37</v>
      </c>
      <c r="F95">
        <v>124</v>
      </c>
      <c r="G95" s="8">
        <v>652177271</v>
      </c>
      <c r="H95" s="8">
        <v>150000000</v>
      </c>
    </row>
    <row r="96" spans="1:8" x14ac:dyDescent="0.3">
      <c r="A96">
        <v>7</v>
      </c>
      <c r="B96" t="s">
        <v>21996</v>
      </c>
      <c r="C96" t="s">
        <v>160</v>
      </c>
      <c r="D96" t="s">
        <v>515</v>
      </c>
      <c r="E96" t="s">
        <v>37</v>
      </c>
      <c r="F96">
        <v>124</v>
      </c>
      <c r="G96" s="8">
        <v>652177271</v>
      </c>
      <c r="H96" s="8">
        <v>150000000</v>
      </c>
    </row>
    <row r="97" spans="1:8" x14ac:dyDescent="0.3">
      <c r="A97">
        <v>7</v>
      </c>
      <c r="B97" t="s">
        <v>21996</v>
      </c>
      <c r="C97" t="s">
        <v>160</v>
      </c>
      <c r="D97" t="s">
        <v>10118</v>
      </c>
      <c r="E97" t="s">
        <v>37</v>
      </c>
      <c r="F97">
        <v>124</v>
      </c>
      <c r="G97" s="8">
        <v>652177271</v>
      </c>
      <c r="H97" s="8">
        <v>150000000</v>
      </c>
    </row>
    <row r="98" spans="1:8" x14ac:dyDescent="0.3">
      <c r="A98">
        <v>7</v>
      </c>
      <c r="B98" t="s">
        <v>21996</v>
      </c>
      <c r="C98" t="s">
        <v>160</v>
      </c>
      <c r="D98" t="s">
        <v>8199</v>
      </c>
      <c r="E98" t="s">
        <v>37</v>
      </c>
      <c r="F98">
        <v>124</v>
      </c>
      <c r="G98" s="8">
        <v>652177271</v>
      </c>
      <c r="H98" s="8">
        <v>150000000</v>
      </c>
    </row>
    <row r="99" spans="1:8" x14ac:dyDescent="0.3">
      <c r="A99">
        <v>7.8</v>
      </c>
      <c r="B99" t="s">
        <v>21997</v>
      </c>
      <c r="C99" t="s">
        <v>48</v>
      </c>
      <c r="D99" t="s">
        <v>675</v>
      </c>
      <c r="E99" t="s">
        <v>37</v>
      </c>
      <c r="F99">
        <v>143</v>
      </c>
      <c r="G99" s="8">
        <v>304360277</v>
      </c>
      <c r="H99" s="8">
        <v>200000000</v>
      </c>
    </row>
    <row r="100" spans="1:8" x14ac:dyDescent="0.3">
      <c r="A100">
        <v>7.8</v>
      </c>
      <c r="B100" t="s">
        <v>21997</v>
      </c>
      <c r="C100" t="s">
        <v>48</v>
      </c>
      <c r="D100" t="s">
        <v>515</v>
      </c>
      <c r="E100" t="s">
        <v>37</v>
      </c>
      <c r="F100">
        <v>143</v>
      </c>
      <c r="G100" s="8">
        <v>304360277</v>
      </c>
      <c r="H100" s="8">
        <v>200000000</v>
      </c>
    </row>
    <row r="101" spans="1:8" x14ac:dyDescent="0.3">
      <c r="A101">
        <v>7.8</v>
      </c>
      <c r="B101" t="s">
        <v>21997</v>
      </c>
      <c r="C101" t="s">
        <v>48</v>
      </c>
      <c r="D101" t="s">
        <v>8199</v>
      </c>
      <c r="E101" t="s">
        <v>37</v>
      </c>
      <c r="F101">
        <v>143</v>
      </c>
      <c r="G101" s="8">
        <v>304360277</v>
      </c>
      <c r="H101" s="8">
        <v>200000000</v>
      </c>
    </row>
    <row r="102" spans="1:8" x14ac:dyDescent="0.3">
      <c r="A102">
        <v>7.3</v>
      </c>
      <c r="B102" t="s">
        <v>21998</v>
      </c>
      <c r="C102" t="s">
        <v>71</v>
      </c>
      <c r="D102" t="s">
        <v>675</v>
      </c>
      <c r="E102" t="s">
        <v>37</v>
      </c>
      <c r="F102">
        <v>135</v>
      </c>
      <c r="G102" s="8">
        <v>373377893</v>
      </c>
      <c r="H102" s="8">
        <v>200000000</v>
      </c>
    </row>
    <row r="103" spans="1:8" x14ac:dyDescent="0.3">
      <c r="A103">
        <v>7.3</v>
      </c>
      <c r="B103" t="s">
        <v>21998</v>
      </c>
      <c r="C103" t="s">
        <v>71</v>
      </c>
      <c r="D103" t="s">
        <v>515</v>
      </c>
      <c r="E103" t="s">
        <v>37</v>
      </c>
      <c r="F103">
        <v>135</v>
      </c>
      <c r="G103" s="8">
        <v>373377893</v>
      </c>
      <c r="H103" s="8">
        <v>200000000</v>
      </c>
    </row>
    <row r="104" spans="1:8" x14ac:dyDescent="0.3">
      <c r="A104">
        <v>7.3</v>
      </c>
      <c r="B104" t="s">
        <v>21998</v>
      </c>
      <c r="C104" t="s">
        <v>71</v>
      </c>
      <c r="D104" t="s">
        <v>651</v>
      </c>
      <c r="E104" t="s">
        <v>37</v>
      </c>
      <c r="F104">
        <v>135</v>
      </c>
      <c r="G104" s="8">
        <v>373377893</v>
      </c>
      <c r="H104" s="8">
        <v>200000000</v>
      </c>
    </row>
    <row r="105" spans="1:8" x14ac:dyDescent="0.3">
      <c r="A105">
        <v>7.3</v>
      </c>
      <c r="B105" t="s">
        <v>21998</v>
      </c>
      <c r="C105" t="s">
        <v>71</v>
      </c>
      <c r="D105" t="s">
        <v>17497</v>
      </c>
      <c r="E105" t="s">
        <v>37</v>
      </c>
      <c r="F105">
        <v>135</v>
      </c>
      <c r="G105" s="8">
        <v>373377893</v>
      </c>
      <c r="H105" s="8">
        <v>200000000</v>
      </c>
    </row>
    <row r="106" spans="1:8" x14ac:dyDescent="0.3">
      <c r="A106">
        <v>7.2</v>
      </c>
      <c r="B106" t="s">
        <v>21999</v>
      </c>
      <c r="C106" t="s">
        <v>170</v>
      </c>
      <c r="D106" t="s">
        <v>675</v>
      </c>
      <c r="E106" t="s">
        <v>37</v>
      </c>
      <c r="F106">
        <v>195</v>
      </c>
      <c r="G106" s="8">
        <v>408992272</v>
      </c>
      <c r="H106" s="8">
        <v>200000000</v>
      </c>
    </row>
    <row r="107" spans="1:8" x14ac:dyDescent="0.3">
      <c r="A107">
        <v>7.2</v>
      </c>
      <c r="B107" t="s">
        <v>21999</v>
      </c>
      <c r="C107" t="s">
        <v>170</v>
      </c>
      <c r="D107" t="s">
        <v>515</v>
      </c>
      <c r="E107" t="s">
        <v>37</v>
      </c>
      <c r="F107">
        <v>195</v>
      </c>
      <c r="G107" s="8">
        <v>408992272</v>
      </c>
      <c r="H107" s="8">
        <v>200000000</v>
      </c>
    </row>
    <row r="108" spans="1:8" x14ac:dyDescent="0.3">
      <c r="A108">
        <v>7.2</v>
      </c>
      <c r="B108" t="s">
        <v>21999</v>
      </c>
      <c r="C108" t="s">
        <v>170</v>
      </c>
      <c r="D108" t="s">
        <v>10118</v>
      </c>
      <c r="E108" t="s">
        <v>37</v>
      </c>
      <c r="F108">
        <v>195</v>
      </c>
      <c r="G108" s="8">
        <v>408992272</v>
      </c>
      <c r="H108" s="8">
        <v>200000000</v>
      </c>
    </row>
    <row r="109" spans="1:8" x14ac:dyDescent="0.3">
      <c r="A109">
        <v>6.5</v>
      </c>
      <c r="B109" t="s">
        <v>22000</v>
      </c>
      <c r="C109" t="s">
        <v>173</v>
      </c>
      <c r="D109" t="s">
        <v>515</v>
      </c>
      <c r="E109" t="s">
        <v>37</v>
      </c>
      <c r="F109">
        <v>108</v>
      </c>
      <c r="G109" s="8">
        <v>334185206</v>
      </c>
      <c r="H109" s="8">
        <v>200000000</v>
      </c>
    </row>
    <row r="110" spans="1:8" x14ac:dyDescent="0.3">
      <c r="A110">
        <v>6.5</v>
      </c>
      <c r="B110" t="s">
        <v>22000</v>
      </c>
      <c r="C110" t="s">
        <v>173</v>
      </c>
      <c r="D110" t="s">
        <v>15875</v>
      </c>
      <c r="E110" t="s">
        <v>37</v>
      </c>
      <c r="F110">
        <v>108</v>
      </c>
      <c r="G110" s="8">
        <v>334185206</v>
      </c>
      <c r="H110" s="8">
        <v>200000000</v>
      </c>
    </row>
    <row r="111" spans="1:8" x14ac:dyDescent="0.3">
      <c r="A111">
        <v>6.5</v>
      </c>
      <c r="B111" t="s">
        <v>22000</v>
      </c>
      <c r="C111" t="s">
        <v>173</v>
      </c>
      <c r="D111" t="s">
        <v>651</v>
      </c>
      <c r="E111" t="s">
        <v>37</v>
      </c>
      <c r="F111">
        <v>108</v>
      </c>
      <c r="G111" s="8">
        <v>334185206</v>
      </c>
      <c r="H111" s="8">
        <v>200000000</v>
      </c>
    </row>
    <row r="112" spans="1:8" x14ac:dyDescent="0.3">
      <c r="A112">
        <v>6.8</v>
      </c>
      <c r="B112" t="s">
        <v>22001</v>
      </c>
      <c r="C112" t="s">
        <v>178</v>
      </c>
      <c r="D112" t="s">
        <v>675</v>
      </c>
      <c r="E112" t="s">
        <v>37</v>
      </c>
      <c r="F112">
        <v>104</v>
      </c>
      <c r="G112" s="8">
        <v>234360014</v>
      </c>
      <c r="H112" s="8">
        <v>210000000</v>
      </c>
    </row>
    <row r="113" spans="1:8" x14ac:dyDescent="0.3">
      <c r="A113">
        <v>6.8</v>
      </c>
      <c r="B113" t="s">
        <v>22001</v>
      </c>
      <c r="C113" t="s">
        <v>178</v>
      </c>
      <c r="D113" t="s">
        <v>515</v>
      </c>
      <c r="E113" t="s">
        <v>37</v>
      </c>
      <c r="F113">
        <v>104</v>
      </c>
      <c r="G113" s="8">
        <v>234360014</v>
      </c>
      <c r="H113" s="8">
        <v>210000000</v>
      </c>
    </row>
    <row r="114" spans="1:8" x14ac:dyDescent="0.3">
      <c r="A114">
        <v>6.8</v>
      </c>
      <c r="B114" t="s">
        <v>22001</v>
      </c>
      <c r="C114" t="s">
        <v>178</v>
      </c>
      <c r="D114" t="s">
        <v>651</v>
      </c>
      <c r="E114" t="s">
        <v>37</v>
      </c>
      <c r="F114">
        <v>104</v>
      </c>
      <c r="G114" s="8">
        <v>234360014</v>
      </c>
      <c r="H114" s="8">
        <v>210000000</v>
      </c>
    </row>
    <row r="115" spans="1:8" x14ac:dyDescent="0.3">
      <c r="A115">
        <v>6.8</v>
      </c>
      <c r="B115" t="s">
        <v>22001</v>
      </c>
      <c r="C115" t="s">
        <v>178</v>
      </c>
      <c r="D115" t="s">
        <v>10118</v>
      </c>
      <c r="E115" t="s">
        <v>37</v>
      </c>
      <c r="F115">
        <v>104</v>
      </c>
      <c r="G115" s="8">
        <v>234360014</v>
      </c>
      <c r="H115" s="8">
        <v>210000000</v>
      </c>
    </row>
    <row r="116" spans="1:8" x14ac:dyDescent="0.3">
      <c r="A116">
        <v>6.8</v>
      </c>
      <c r="B116" t="s">
        <v>22001</v>
      </c>
      <c r="C116" t="s">
        <v>178</v>
      </c>
      <c r="D116" t="s">
        <v>8199</v>
      </c>
      <c r="E116" t="s">
        <v>37</v>
      </c>
      <c r="F116">
        <v>104</v>
      </c>
      <c r="G116" s="8">
        <v>234360014</v>
      </c>
      <c r="H116" s="8">
        <v>210000000</v>
      </c>
    </row>
    <row r="117" spans="1:8" x14ac:dyDescent="0.3">
      <c r="A117">
        <v>7.3</v>
      </c>
      <c r="B117" t="s">
        <v>22002</v>
      </c>
      <c r="C117" t="s">
        <v>183</v>
      </c>
      <c r="D117" t="s">
        <v>515</v>
      </c>
      <c r="E117" t="s">
        <v>37</v>
      </c>
      <c r="F117">
        <v>104</v>
      </c>
      <c r="G117" s="8">
        <v>268488329</v>
      </c>
      <c r="H117" s="8">
        <v>200000000</v>
      </c>
    </row>
    <row r="118" spans="1:8" x14ac:dyDescent="0.3">
      <c r="A118">
        <v>7.3</v>
      </c>
      <c r="B118" t="s">
        <v>22002</v>
      </c>
      <c r="C118" t="s">
        <v>183</v>
      </c>
      <c r="D118" t="s">
        <v>9312</v>
      </c>
      <c r="E118" t="s">
        <v>37</v>
      </c>
      <c r="F118">
        <v>104</v>
      </c>
      <c r="G118" s="8">
        <v>268488329</v>
      </c>
      <c r="H118" s="8">
        <v>200000000</v>
      </c>
    </row>
    <row r="119" spans="1:8" x14ac:dyDescent="0.3">
      <c r="A119">
        <v>7.3</v>
      </c>
      <c r="B119" t="s">
        <v>22002</v>
      </c>
      <c r="C119" t="s">
        <v>183</v>
      </c>
      <c r="D119" t="s">
        <v>809</v>
      </c>
      <c r="E119" t="s">
        <v>37</v>
      </c>
      <c r="F119">
        <v>104</v>
      </c>
      <c r="G119" s="8">
        <v>268488329</v>
      </c>
      <c r="H119" s="8">
        <v>200000000</v>
      </c>
    </row>
    <row r="120" spans="1:8" x14ac:dyDescent="0.3">
      <c r="A120">
        <v>7.3</v>
      </c>
      <c r="B120" t="s">
        <v>22002</v>
      </c>
      <c r="C120" t="s">
        <v>183</v>
      </c>
      <c r="D120" t="s">
        <v>15875</v>
      </c>
      <c r="E120" t="s">
        <v>37</v>
      </c>
      <c r="F120">
        <v>104</v>
      </c>
      <c r="G120" s="8">
        <v>268488329</v>
      </c>
      <c r="H120" s="8">
        <v>200000000</v>
      </c>
    </row>
    <row r="121" spans="1:8" x14ac:dyDescent="0.3">
      <c r="A121">
        <v>7.3</v>
      </c>
      <c r="B121" t="s">
        <v>22002</v>
      </c>
      <c r="C121" t="s">
        <v>183</v>
      </c>
      <c r="D121" t="s">
        <v>651</v>
      </c>
      <c r="E121" t="s">
        <v>37</v>
      </c>
      <c r="F121">
        <v>104</v>
      </c>
      <c r="G121" s="8">
        <v>268488329</v>
      </c>
      <c r="H121" s="8">
        <v>200000000</v>
      </c>
    </row>
    <row r="122" spans="1:8" x14ac:dyDescent="0.3">
      <c r="A122">
        <v>6</v>
      </c>
      <c r="B122" t="s">
        <v>22003</v>
      </c>
      <c r="C122" t="s">
        <v>189</v>
      </c>
      <c r="D122" t="s">
        <v>675</v>
      </c>
      <c r="E122" t="s">
        <v>37</v>
      </c>
      <c r="F122">
        <v>150</v>
      </c>
      <c r="G122" s="8">
        <v>402076689</v>
      </c>
      <c r="H122" s="8">
        <v>200000000</v>
      </c>
    </row>
    <row r="123" spans="1:8" x14ac:dyDescent="0.3">
      <c r="A123">
        <v>6</v>
      </c>
      <c r="B123" t="s">
        <v>22003</v>
      </c>
      <c r="C123" t="s">
        <v>189</v>
      </c>
      <c r="D123" t="s">
        <v>515</v>
      </c>
      <c r="E123" t="s">
        <v>37</v>
      </c>
      <c r="F123">
        <v>150</v>
      </c>
      <c r="G123" s="8">
        <v>402076689</v>
      </c>
      <c r="H123" s="8">
        <v>200000000</v>
      </c>
    </row>
    <row r="124" spans="1:8" x14ac:dyDescent="0.3">
      <c r="A124">
        <v>6</v>
      </c>
      <c r="B124" t="s">
        <v>22003</v>
      </c>
      <c r="C124" t="s">
        <v>189</v>
      </c>
      <c r="D124" t="s">
        <v>10118</v>
      </c>
      <c r="E124" t="s">
        <v>37</v>
      </c>
      <c r="F124">
        <v>150</v>
      </c>
      <c r="G124" s="8">
        <v>402076689</v>
      </c>
      <c r="H124" s="8">
        <v>200000000</v>
      </c>
    </row>
    <row r="125" spans="1:8" x14ac:dyDescent="0.3">
      <c r="A125">
        <v>5.7</v>
      </c>
      <c r="B125" t="s">
        <v>22004</v>
      </c>
      <c r="C125" t="s">
        <v>189</v>
      </c>
      <c r="D125" t="s">
        <v>675</v>
      </c>
      <c r="E125" t="s">
        <v>37</v>
      </c>
      <c r="F125">
        <v>165</v>
      </c>
      <c r="G125" s="8">
        <v>245428137</v>
      </c>
      <c r="H125" s="8">
        <v>210000000</v>
      </c>
    </row>
    <row r="126" spans="1:8" x14ac:dyDescent="0.3">
      <c r="A126">
        <v>5.7</v>
      </c>
      <c r="B126" t="s">
        <v>22004</v>
      </c>
      <c r="C126" t="s">
        <v>189</v>
      </c>
      <c r="D126" t="s">
        <v>515</v>
      </c>
      <c r="E126" t="s">
        <v>37</v>
      </c>
      <c r="F126">
        <v>165</v>
      </c>
      <c r="G126" s="8">
        <v>245428137</v>
      </c>
      <c r="H126" s="8">
        <v>210000000</v>
      </c>
    </row>
    <row r="127" spans="1:8" x14ac:dyDescent="0.3">
      <c r="A127">
        <v>5.7</v>
      </c>
      <c r="B127" t="s">
        <v>22004</v>
      </c>
      <c r="C127" t="s">
        <v>189</v>
      </c>
      <c r="D127" t="s">
        <v>10118</v>
      </c>
      <c r="E127" t="s">
        <v>37</v>
      </c>
      <c r="F127">
        <v>165</v>
      </c>
      <c r="G127" s="8">
        <v>245428137</v>
      </c>
      <c r="H127" s="8">
        <v>210000000</v>
      </c>
    </row>
    <row r="128" spans="1:8" x14ac:dyDescent="0.3">
      <c r="A128">
        <v>6.4</v>
      </c>
      <c r="B128" t="s">
        <v>22005</v>
      </c>
      <c r="C128" t="s">
        <v>71</v>
      </c>
      <c r="D128" t="s">
        <v>515</v>
      </c>
      <c r="E128" t="s">
        <v>37</v>
      </c>
      <c r="F128">
        <v>130</v>
      </c>
      <c r="G128" s="8">
        <v>234903076</v>
      </c>
      <c r="H128" s="8">
        <v>215000000</v>
      </c>
    </row>
    <row r="129" spans="1:8" x14ac:dyDescent="0.3">
      <c r="A129">
        <v>6.4</v>
      </c>
      <c r="B129" t="s">
        <v>22005</v>
      </c>
      <c r="C129" t="s">
        <v>71</v>
      </c>
      <c r="D129" t="s">
        <v>15875</v>
      </c>
      <c r="E129" t="s">
        <v>37</v>
      </c>
      <c r="F129">
        <v>130</v>
      </c>
      <c r="G129" s="8">
        <v>234903076</v>
      </c>
      <c r="H129" s="8">
        <v>215000000</v>
      </c>
    </row>
    <row r="130" spans="1:8" x14ac:dyDescent="0.3">
      <c r="A130">
        <v>6.4</v>
      </c>
      <c r="B130" t="s">
        <v>22005</v>
      </c>
      <c r="C130" t="s">
        <v>71</v>
      </c>
      <c r="D130" t="s">
        <v>651</v>
      </c>
      <c r="E130" t="s">
        <v>37</v>
      </c>
      <c r="F130">
        <v>130</v>
      </c>
      <c r="G130" s="8">
        <v>234903076</v>
      </c>
      <c r="H130" s="8">
        <v>215000000</v>
      </c>
    </row>
    <row r="131" spans="1:8" x14ac:dyDescent="0.3">
      <c r="A131">
        <v>6.7</v>
      </c>
      <c r="B131" t="s">
        <v>22006</v>
      </c>
      <c r="C131" t="s">
        <v>129</v>
      </c>
      <c r="D131" t="s">
        <v>675</v>
      </c>
      <c r="E131" t="s">
        <v>37</v>
      </c>
      <c r="F131">
        <v>142</v>
      </c>
      <c r="G131" s="8">
        <v>202853933</v>
      </c>
      <c r="H131" s="8">
        <v>200000000</v>
      </c>
    </row>
    <row r="132" spans="1:8" x14ac:dyDescent="0.3">
      <c r="A132">
        <v>6.7</v>
      </c>
      <c r="B132" t="s">
        <v>22006</v>
      </c>
      <c r="C132" t="s">
        <v>129</v>
      </c>
      <c r="D132" t="s">
        <v>515</v>
      </c>
      <c r="E132" t="s">
        <v>37</v>
      </c>
      <c r="F132">
        <v>142</v>
      </c>
      <c r="G132" s="8">
        <v>202853933</v>
      </c>
      <c r="H132" s="8">
        <v>200000000</v>
      </c>
    </row>
    <row r="133" spans="1:8" x14ac:dyDescent="0.3">
      <c r="A133">
        <v>6.7</v>
      </c>
      <c r="B133" t="s">
        <v>22006</v>
      </c>
      <c r="C133" t="s">
        <v>129</v>
      </c>
      <c r="D133" t="s">
        <v>651</v>
      </c>
      <c r="E133" t="s">
        <v>37</v>
      </c>
      <c r="F133">
        <v>142</v>
      </c>
      <c r="G133" s="8">
        <v>202853933</v>
      </c>
      <c r="H133" s="8">
        <v>200000000</v>
      </c>
    </row>
    <row r="134" spans="1:8" x14ac:dyDescent="0.3">
      <c r="A134">
        <v>6.7</v>
      </c>
      <c r="B134" t="s">
        <v>22006</v>
      </c>
      <c r="C134" t="s">
        <v>129</v>
      </c>
      <c r="D134" t="s">
        <v>10118</v>
      </c>
      <c r="E134" t="s">
        <v>37</v>
      </c>
      <c r="F134">
        <v>142</v>
      </c>
      <c r="G134" s="8">
        <v>202853933</v>
      </c>
      <c r="H134" s="8">
        <v>200000000</v>
      </c>
    </row>
    <row r="135" spans="1:8" x14ac:dyDescent="0.3">
      <c r="A135">
        <v>6.8</v>
      </c>
      <c r="B135" t="s">
        <v>22007</v>
      </c>
      <c r="C135" t="s">
        <v>201</v>
      </c>
      <c r="D135" t="s">
        <v>675</v>
      </c>
      <c r="E135" t="s">
        <v>37</v>
      </c>
      <c r="F135">
        <v>125</v>
      </c>
      <c r="G135" s="8">
        <v>172051787</v>
      </c>
      <c r="H135" s="8">
        <v>170000000</v>
      </c>
    </row>
    <row r="136" spans="1:8" x14ac:dyDescent="0.3">
      <c r="A136">
        <v>6.8</v>
      </c>
      <c r="B136" t="s">
        <v>22007</v>
      </c>
      <c r="C136" t="s">
        <v>201</v>
      </c>
      <c r="D136" t="s">
        <v>515</v>
      </c>
      <c r="E136" t="s">
        <v>37</v>
      </c>
      <c r="F136">
        <v>125</v>
      </c>
      <c r="G136" s="8">
        <v>172051787</v>
      </c>
      <c r="H136" s="8">
        <v>170000000</v>
      </c>
    </row>
    <row r="137" spans="1:8" x14ac:dyDescent="0.3">
      <c r="A137">
        <v>6.8</v>
      </c>
      <c r="B137" t="s">
        <v>22007</v>
      </c>
      <c r="C137" t="s">
        <v>201</v>
      </c>
      <c r="D137" t="s">
        <v>10118</v>
      </c>
      <c r="E137" t="s">
        <v>37</v>
      </c>
      <c r="F137">
        <v>125</v>
      </c>
      <c r="G137" s="8">
        <v>172051787</v>
      </c>
      <c r="H137" s="8">
        <v>170000000</v>
      </c>
    </row>
    <row r="138" spans="1:8" x14ac:dyDescent="0.3">
      <c r="A138">
        <v>6.3</v>
      </c>
      <c r="B138" t="s">
        <v>22008</v>
      </c>
      <c r="C138" t="s">
        <v>208</v>
      </c>
      <c r="D138" t="s">
        <v>515</v>
      </c>
      <c r="E138" t="s">
        <v>37</v>
      </c>
      <c r="F138">
        <v>106</v>
      </c>
      <c r="G138" s="8">
        <v>191450875</v>
      </c>
      <c r="H138" s="8">
        <v>200000000</v>
      </c>
    </row>
    <row r="139" spans="1:8" x14ac:dyDescent="0.3">
      <c r="A139">
        <v>6.3</v>
      </c>
      <c r="B139" t="s">
        <v>22008</v>
      </c>
      <c r="C139" t="s">
        <v>208</v>
      </c>
      <c r="D139" t="s">
        <v>9312</v>
      </c>
      <c r="E139" t="s">
        <v>37</v>
      </c>
      <c r="F139">
        <v>106</v>
      </c>
      <c r="G139" s="8">
        <v>191450875</v>
      </c>
      <c r="H139" s="8">
        <v>200000000</v>
      </c>
    </row>
    <row r="140" spans="1:8" x14ac:dyDescent="0.3">
      <c r="A140">
        <v>6.3</v>
      </c>
      <c r="B140" t="s">
        <v>22008</v>
      </c>
      <c r="C140" t="s">
        <v>208</v>
      </c>
      <c r="D140" t="s">
        <v>809</v>
      </c>
      <c r="E140" t="s">
        <v>37</v>
      </c>
      <c r="F140">
        <v>106</v>
      </c>
      <c r="G140" s="8">
        <v>191450875</v>
      </c>
      <c r="H140" s="8">
        <v>200000000</v>
      </c>
    </row>
    <row r="141" spans="1:8" x14ac:dyDescent="0.3">
      <c r="A141">
        <v>6.3</v>
      </c>
      <c r="B141" t="s">
        <v>22008</v>
      </c>
      <c r="C141" t="s">
        <v>208</v>
      </c>
      <c r="D141" t="s">
        <v>15875</v>
      </c>
      <c r="E141" t="s">
        <v>37</v>
      </c>
      <c r="F141">
        <v>106</v>
      </c>
      <c r="G141" s="8">
        <v>191450875</v>
      </c>
      <c r="H141" s="8">
        <v>200000000</v>
      </c>
    </row>
    <row r="142" spans="1:8" x14ac:dyDescent="0.3">
      <c r="A142">
        <v>6.3</v>
      </c>
      <c r="B142" t="s">
        <v>22008</v>
      </c>
      <c r="C142" t="s">
        <v>208</v>
      </c>
      <c r="D142" t="s">
        <v>21949</v>
      </c>
      <c r="E142" t="s">
        <v>37</v>
      </c>
      <c r="F142">
        <v>106</v>
      </c>
      <c r="G142" s="8">
        <v>191450875</v>
      </c>
      <c r="H142" s="8">
        <v>200000000</v>
      </c>
    </row>
    <row r="143" spans="1:8" x14ac:dyDescent="0.3">
      <c r="A143">
        <v>5.6</v>
      </c>
      <c r="B143" t="s">
        <v>22009</v>
      </c>
      <c r="C143" t="s">
        <v>212</v>
      </c>
      <c r="D143" t="s">
        <v>675</v>
      </c>
      <c r="E143" t="s">
        <v>37</v>
      </c>
      <c r="F143">
        <v>123</v>
      </c>
      <c r="G143" s="8">
        <v>116593191</v>
      </c>
      <c r="H143" s="8">
        <v>200000000</v>
      </c>
    </row>
    <row r="144" spans="1:8" x14ac:dyDescent="0.3">
      <c r="A144">
        <v>5.6</v>
      </c>
      <c r="B144" t="s">
        <v>22009</v>
      </c>
      <c r="C144" t="s">
        <v>212</v>
      </c>
      <c r="D144" t="s">
        <v>515</v>
      </c>
      <c r="E144" t="s">
        <v>37</v>
      </c>
      <c r="F144">
        <v>123</v>
      </c>
      <c r="G144" s="8">
        <v>116593191</v>
      </c>
      <c r="H144" s="8">
        <v>200000000</v>
      </c>
    </row>
    <row r="145" spans="1:8" x14ac:dyDescent="0.3">
      <c r="A145">
        <v>5.6</v>
      </c>
      <c r="B145" t="s">
        <v>22009</v>
      </c>
      <c r="C145" t="s">
        <v>212</v>
      </c>
      <c r="D145" t="s">
        <v>10118</v>
      </c>
      <c r="E145" t="s">
        <v>37</v>
      </c>
      <c r="F145">
        <v>123</v>
      </c>
      <c r="G145" s="8">
        <v>116593191</v>
      </c>
      <c r="H145" s="8">
        <v>200000000</v>
      </c>
    </row>
    <row r="146" spans="1:8" x14ac:dyDescent="0.3">
      <c r="A146">
        <v>8.3000000000000007</v>
      </c>
      <c r="B146" t="s">
        <v>22010</v>
      </c>
      <c r="C146" t="s">
        <v>215</v>
      </c>
      <c r="D146" t="s">
        <v>515</v>
      </c>
      <c r="E146" t="s">
        <v>37</v>
      </c>
      <c r="F146">
        <v>103</v>
      </c>
      <c r="G146" s="8">
        <v>414984497</v>
      </c>
      <c r="H146" s="8">
        <v>200000000</v>
      </c>
    </row>
    <row r="147" spans="1:8" x14ac:dyDescent="0.3">
      <c r="A147">
        <v>8.3000000000000007</v>
      </c>
      <c r="B147" t="s">
        <v>22010</v>
      </c>
      <c r="C147" t="s">
        <v>215</v>
      </c>
      <c r="D147" t="s">
        <v>9312</v>
      </c>
      <c r="E147" t="s">
        <v>37</v>
      </c>
      <c r="F147">
        <v>103</v>
      </c>
      <c r="G147" s="8">
        <v>414984497</v>
      </c>
      <c r="H147" s="8">
        <v>200000000</v>
      </c>
    </row>
    <row r="148" spans="1:8" x14ac:dyDescent="0.3">
      <c r="A148">
        <v>8.3000000000000007</v>
      </c>
      <c r="B148" t="s">
        <v>22010</v>
      </c>
      <c r="C148" t="s">
        <v>215</v>
      </c>
      <c r="D148" t="s">
        <v>809</v>
      </c>
      <c r="E148" t="s">
        <v>37</v>
      </c>
      <c r="F148">
        <v>103</v>
      </c>
      <c r="G148" s="8">
        <v>414984497</v>
      </c>
      <c r="H148" s="8">
        <v>200000000</v>
      </c>
    </row>
    <row r="149" spans="1:8" x14ac:dyDescent="0.3">
      <c r="A149">
        <v>8.3000000000000007</v>
      </c>
      <c r="B149" t="s">
        <v>22010</v>
      </c>
      <c r="C149" t="s">
        <v>215</v>
      </c>
      <c r="D149" t="s">
        <v>15875</v>
      </c>
      <c r="E149" t="s">
        <v>37</v>
      </c>
      <c r="F149">
        <v>103</v>
      </c>
      <c r="G149" s="8">
        <v>414984497</v>
      </c>
      <c r="H149" s="8">
        <v>200000000</v>
      </c>
    </row>
    <row r="150" spans="1:8" x14ac:dyDescent="0.3">
      <c r="A150">
        <v>8.3000000000000007</v>
      </c>
      <c r="B150" t="s">
        <v>22010</v>
      </c>
      <c r="C150" t="s">
        <v>215</v>
      </c>
      <c r="D150" t="s">
        <v>651</v>
      </c>
      <c r="E150" t="s">
        <v>37</v>
      </c>
      <c r="F150">
        <v>103</v>
      </c>
      <c r="G150" s="8">
        <v>414984497</v>
      </c>
      <c r="H150" s="8">
        <v>200000000</v>
      </c>
    </row>
    <row r="151" spans="1:8" x14ac:dyDescent="0.3">
      <c r="A151">
        <v>6.6</v>
      </c>
      <c r="B151" t="s">
        <v>22011</v>
      </c>
      <c r="C151" t="s">
        <v>219</v>
      </c>
      <c r="D151" t="s">
        <v>675</v>
      </c>
      <c r="E151" t="s">
        <v>37</v>
      </c>
      <c r="F151">
        <v>118</v>
      </c>
      <c r="G151" s="8">
        <v>125320003</v>
      </c>
      <c r="H151" s="8">
        <v>200000000</v>
      </c>
    </row>
    <row r="152" spans="1:8" x14ac:dyDescent="0.3">
      <c r="A152">
        <v>6.6</v>
      </c>
      <c r="B152" t="s">
        <v>22011</v>
      </c>
      <c r="C152" t="s">
        <v>219</v>
      </c>
      <c r="D152" t="s">
        <v>515</v>
      </c>
      <c r="E152" t="s">
        <v>37</v>
      </c>
      <c r="F152">
        <v>118</v>
      </c>
      <c r="G152" s="8">
        <v>125320003</v>
      </c>
      <c r="H152" s="8">
        <v>200000000</v>
      </c>
    </row>
    <row r="153" spans="1:8" x14ac:dyDescent="0.3">
      <c r="A153">
        <v>6.6</v>
      </c>
      <c r="B153" t="s">
        <v>22011</v>
      </c>
      <c r="C153" t="s">
        <v>219</v>
      </c>
      <c r="D153" t="s">
        <v>10118</v>
      </c>
      <c r="E153" t="s">
        <v>37</v>
      </c>
      <c r="F153">
        <v>118</v>
      </c>
      <c r="G153" s="8">
        <v>125320003</v>
      </c>
      <c r="H153" s="8">
        <v>200000000</v>
      </c>
    </row>
    <row r="154" spans="1:8" x14ac:dyDescent="0.3">
      <c r="A154">
        <v>7.2</v>
      </c>
      <c r="B154" t="s">
        <v>22012</v>
      </c>
      <c r="C154" t="s">
        <v>221</v>
      </c>
      <c r="D154" t="s">
        <v>675</v>
      </c>
      <c r="E154" t="s">
        <v>37</v>
      </c>
      <c r="F154">
        <v>140</v>
      </c>
      <c r="G154" s="8">
        <v>350034110</v>
      </c>
      <c r="H154" s="8">
        <v>190000000</v>
      </c>
    </row>
    <row r="155" spans="1:8" x14ac:dyDescent="0.3">
      <c r="A155">
        <v>7.2</v>
      </c>
      <c r="B155" t="s">
        <v>22012</v>
      </c>
      <c r="C155" t="s">
        <v>221</v>
      </c>
      <c r="D155" t="s">
        <v>21950</v>
      </c>
      <c r="E155" t="s">
        <v>37</v>
      </c>
      <c r="F155">
        <v>140</v>
      </c>
      <c r="G155" s="8">
        <v>350034110</v>
      </c>
      <c r="H155" s="8">
        <v>190000000</v>
      </c>
    </row>
    <row r="156" spans="1:8" x14ac:dyDescent="0.3">
      <c r="A156">
        <v>7.2</v>
      </c>
      <c r="B156" t="s">
        <v>22012</v>
      </c>
      <c r="C156" t="s">
        <v>221</v>
      </c>
      <c r="D156" t="s">
        <v>8199</v>
      </c>
      <c r="E156" t="s">
        <v>37</v>
      </c>
      <c r="F156">
        <v>140</v>
      </c>
      <c r="G156" s="8">
        <v>350034110</v>
      </c>
      <c r="H156" s="8">
        <v>190000000</v>
      </c>
    </row>
    <row r="157" spans="1:8" x14ac:dyDescent="0.3">
      <c r="A157">
        <v>7</v>
      </c>
      <c r="B157" t="s">
        <v>22013</v>
      </c>
      <c r="C157" t="s">
        <v>101</v>
      </c>
      <c r="D157" t="s">
        <v>675</v>
      </c>
      <c r="E157" t="s">
        <v>37</v>
      </c>
      <c r="F157">
        <v>123</v>
      </c>
      <c r="G157" s="8">
        <v>202351611</v>
      </c>
      <c r="H157" s="8">
        <v>190000000</v>
      </c>
    </row>
    <row r="158" spans="1:8" x14ac:dyDescent="0.3">
      <c r="A158">
        <v>7</v>
      </c>
      <c r="B158" t="s">
        <v>22013</v>
      </c>
      <c r="C158" t="s">
        <v>101</v>
      </c>
      <c r="D158" t="s">
        <v>515</v>
      </c>
      <c r="E158" t="s">
        <v>37</v>
      </c>
      <c r="F158">
        <v>123</v>
      </c>
      <c r="G158" s="8">
        <v>202351611</v>
      </c>
      <c r="H158" s="8">
        <v>190000000</v>
      </c>
    </row>
    <row r="159" spans="1:8" x14ac:dyDescent="0.3">
      <c r="A159">
        <v>7</v>
      </c>
      <c r="B159" t="s">
        <v>22013</v>
      </c>
      <c r="C159" t="s">
        <v>101</v>
      </c>
      <c r="D159" t="s">
        <v>4189</v>
      </c>
      <c r="E159" t="s">
        <v>37</v>
      </c>
      <c r="F159">
        <v>123</v>
      </c>
      <c r="G159" s="8">
        <v>202351611</v>
      </c>
      <c r="H159" s="8">
        <v>190000000</v>
      </c>
    </row>
    <row r="160" spans="1:8" x14ac:dyDescent="0.3">
      <c r="A160">
        <v>7</v>
      </c>
      <c r="B160" t="s">
        <v>22013</v>
      </c>
      <c r="C160" t="s">
        <v>101</v>
      </c>
      <c r="D160" t="s">
        <v>10118</v>
      </c>
      <c r="E160" t="s">
        <v>37</v>
      </c>
      <c r="F160">
        <v>123</v>
      </c>
      <c r="G160" s="8">
        <v>202351611</v>
      </c>
      <c r="H160" s="8">
        <v>190000000</v>
      </c>
    </row>
    <row r="161" spans="1:8" x14ac:dyDescent="0.3">
      <c r="A161">
        <v>7</v>
      </c>
      <c r="B161" t="s">
        <v>22013</v>
      </c>
      <c r="C161" t="s">
        <v>101</v>
      </c>
      <c r="D161" t="s">
        <v>8199</v>
      </c>
      <c r="E161" t="s">
        <v>37</v>
      </c>
      <c r="F161">
        <v>123</v>
      </c>
      <c r="G161" s="8">
        <v>202351611</v>
      </c>
      <c r="H161" s="8">
        <v>190000000</v>
      </c>
    </row>
    <row r="162" spans="1:8" x14ac:dyDescent="0.3">
      <c r="A162">
        <v>8</v>
      </c>
      <c r="B162" t="s">
        <v>22014</v>
      </c>
      <c r="C162" t="s">
        <v>97</v>
      </c>
      <c r="D162" t="s">
        <v>675</v>
      </c>
      <c r="E162" t="s">
        <v>37</v>
      </c>
      <c r="F162">
        <v>149</v>
      </c>
      <c r="G162" s="8">
        <v>233914986</v>
      </c>
      <c r="H162" s="8">
        <v>200000000</v>
      </c>
    </row>
    <row r="163" spans="1:8" x14ac:dyDescent="0.3">
      <c r="A163">
        <v>8</v>
      </c>
      <c r="B163" t="s">
        <v>22014</v>
      </c>
      <c r="C163" t="s">
        <v>97</v>
      </c>
      <c r="D163" t="s">
        <v>515</v>
      </c>
      <c r="E163" t="s">
        <v>37</v>
      </c>
      <c r="F163">
        <v>149</v>
      </c>
      <c r="G163" s="8">
        <v>233914986</v>
      </c>
      <c r="H163" s="8">
        <v>200000000</v>
      </c>
    </row>
    <row r="164" spans="1:8" x14ac:dyDescent="0.3">
      <c r="A164">
        <v>8</v>
      </c>
      <c r="B164" t="s">
        <v>22014</v>
      </c>
      <c r="C164" t="s">
        <v>97</v>
      </c>
      <c r="D164" t="s">
        <v>651</v>
      </c>
      <c r="E164" t="s">
        <v>37</v>
      </c>
      <c r="F164">
        <v>149</v>
      </c>
      <c r="G164" s="8">
        <v>233914986</v>
      </c>
      <c r="H164" s="8">
        <v>200000000</v>
      </c>
    </row>
    <row r="165" spans="1:8" x14ac:dyDescent="0.3">
      <c r="A165">
        <v>8</v>
      </c>
      <c r="B165" t="s">
        <v>22014</v>
      </c>
      <c r="C165" t="s">
        <v>97</v>
      </c>
      <c r="D165" t="s">
        <v>10118</v>
      </c>
      <c r="E165" t="s">
        <v>37</v>
      </c>
      <c r="F165">
        <v>149</v>
      </c>
      <c r="G165" s="8">
        <v>233914986</v>
      </c>
      <c r="H165" s="8">
        <v>200000000</v>
      </c>
    </row>
    <row r="166" spans="1:8" x14ac:dyDescent="0.3">
      <c r="A166">
        <v>8</v>
      </c>
      <c r="B166" t="s">
        <v>22014</v>
      </c>
      <c r="C166" t="s">
        <v>97</v>
      </c>
      <c r="D166" t="s">
        <v>8199</v>
      </c>
      <c r="E166" t="s">
        <v>37</v>
      </c>
      <c r="F166">
        <v>149</v>
      </c>
      <c r="G166" s="8">
        <v>233914986</v>
      </c>
      <c r="H166" s="8">
        <v>200000000</v>
      </c>
    </row>
    <row r="167" spans="1:8" x14ac:dyDescent="0.3">
      <c r="A167">
        <v>7.8</v>
      </c>
      <c r="B167" t="s">
        <v>22015</v>
      </c>
      <c r="C167" t="s">
        <v>231</v>
      </c>
      <c r="D167" t="s">
        <v>675</v>
      </c>
      <c r="E167" t="s">
        <v>37</v>
      </c>
      <c r="F167">
        <v>132</v>
      </c>
      <c r="G167" s="8">
        <v>228756232</v>
      </c>
      <c r="H167" s="8">
        <v>190000000</v>
      </c>
    </row>
    <row r="168" spans="1:8" x14ac:dyDescent="0.3">
      <c r="A168">
        <v>7.8</v>
      </c>
      <c r="B168" t="s">
        <v>22015</v>
      </c>
      <c r="C168" t="s">
        <v>231</v>
      </c>
      <c r="D168" t="s">
        <v>515</v>
      </c>
      <c r="E168" t="s">
        <v>37</v>
      </c>
      <c r="F168">
        <v>132</v>
      </c>
      <c r="G168" s="8">
        <v>228756232</v>
      </c>
      <c r="H168" s="8">
        <v>190000000</v>
      </c>
    </row>
    <row r="169" spans="1:8" x14ac:dyDescent="0.3">
      <c r="A169">
        <v>7.8</v>
      </c>
      <c r="B169" t="s">
        <v>22015</v>
      </c>
      <c r="C169" t="s">
        <v>231</v>
      </c>
      <c r="D169" t="s">
        <v>10118</v>
      </c>
      <c r="E169" t="s">
        <v>37</v>
      </c>
      <c r="F169">
        <v>132</v>
      </c>
      <c r="G169" s="8">
        <v>228756232</v>
      </c>
      <c r="H169" s="8">
        <v>190000000</v>
      </c>
    </row>
    <row r="170" spans="1:8" x14ac:dyDescent="0.3">
      <c r="A170">
        <v>6.3</v>
      </c>
      <c r="B170" t="s">
        <v>22016</v>
      </c>
      <c r="C170" t="s">
        <v>97</v>
      </c>
      <c r="D170" t="s">
        <v>515</v>
      </c>
      <c r="E170" t="s">
        <v>37</v>
      </c>
      <c r="F170">
        <v>114</v>
      </c>
      <c r="G170" s="8">
        <v>65171860</v>
      </c>
      <c r="H170" s="8">
        <v>195000000</v>
      </c>
    </row>
    <row r="171" spans="1:8" x14ac:dyDescent="0.3">
      <c r="A171">
        <v>6.3</v>
      </c>
      <c r="B171" t="s">
        <v>22016</v>
      </c>
      <c r="C171" t="s">
        <v>97</v>
      </c>
      <c r="D171" t="s">
        <v>651</v>
      </c>
      <c r="E171" t="s">
        <v>37</v>
      </c>
      <c r="F171">
        <v>114</v>
      </c>
      <c r="G171" s="8">
        <v>65171860</v>
      </c>
      <c r="H171" s="8">
        <v>195000000</v>
      </c>
    </row>
    <row r="172" spans="1:8" x14ac:dyDescent="0.3">
      <c r="A172">
        <v>7.3</v>
      </c>
      <c r="B172" t="s">
        <v>22017</v>
      </c>
      <c r="C172" t="s">
        <v>237</v>
      </c>
      <c r="D172" t="s">
        <v>1473</v>
      </c>
      <c r="E172" t="s">
        <v>37</v>
      </c>
      <c r="F172">
        <v>143</v>
      </c>
      <c r="G172" s="8">
        <v>144812796</v>
      </c>
      <c r="H172" s="8">
        <v>105000000</v>
      </c>
    </row>
    <row r="173" spans="1:8" x14ac:dyDescent="0.3">
      <c r="A173">
        <v>7.3</v>
      </c>
      <c r="B173" t="s">
        <v>22017</v>
      </c>
      <c r="C173" t="s">
        <v>237</v>
      </c>
      <c r="D173" t="s">
        <v>17497</v>
      </c>
      <c r="E173" t="s">
        <v>37</v>
      </c>
      <c r="F173">
        <v>143</v>
      </c>
      <c r="G173" s="8">
        <v>144812796</v>
      </c>
      <c r="H173" s="8">
        <v>105000000</v>
      </c>
    </row>
    <row r="174" spans="1:8" x14ac:dyDescent="0.3">
      <c r="A174">
        <v>6.6</v>
      </c>
      <c r="B174" t="s">
        <v>22018</v>
      </c>
      <c r="C174" t="s">
        <v>244</v>
      </c>
      <c r="D174" t="s">
        <v>675</v>
      </c>
      <c r="E174" t="s">
        <v>37</v>
      </c>
      <c r="F174">
        <v>116</v>
      </c>
      <c r="G174" s="8">
        <v>90755643</v>
      </c>
      <c r="H174" s="8">
        <v>200000000</v>
      </c>
    </row>
    <row r="175" spans="1:8" x14ac:dyDescent="0.3">
      <c r="A175">
        <v>6.6</v>
      </c>
      <c r="B175" t="s">
        <v>22018</v>
      </c>
      <c r="C175" t="s">
        <v>244</v>
      </c>
      <c r="D175" t="s">
        <v>515</v>
      </c>
      <c r="E175" t="s">
        <v>37</v>
      </c>
      <c r="F175">
        <v>116</v>
      </c>
      <c r="G175" s="8">
        <v>90755643</v>
      </c>
      <c r="H175" s="8">
        <v>200000000</v>
      </c>
    </row>
    <row r="176" spans="1:8" x14ac:dyDescent="0.3">
      <c r="A176">
        <v>6.6</v>
      </c>
      <c r="B176" t="s">
        <v>22018</v>
      </c>
      <c r="C176" t="s">
        <v>244</v>
      </c>
      <c r="D176" t="s">
        <v>651</v>
      </c>
      <c r="E176" t="s">
        <v>37</v>
      </c>
      <c r="F176">
        <v>116</v>
      </c>
      <c r="G176" s="8">
        <v>90755643</v>
      </c>
      <c r="H176" s="8">
        <v>200000000</v>
      </c>
    </row>
    <row r="177" spans="1:8" x14ac:dyDescent="0.3">
      <c r="A177">
        <v>6.6</v>
      </c>
      <c r="B177" t="s">
        <v>22018</v>
      </c>
      <c r="C177" t="s">
        <v>244</v>
      </c>
      <c r="D177" t="s">
        <v>17497</v>
      </c>
      <c r="E177" t="s">
        <v>37</v>
      </c>
      <c r="F177">
        <v>116</v>
      </c>
      <c r="G177" s="8">
        <v>90755643</v>
      </c>
      <c r="H177" s="8">
        <v>200000000</v>
      </c>
    </row>
    <row r="178" spans="1:8" x14ac:dyDescent="0.3">
      <c r="A178">
        <v>7</v>
      </c>
      <c r="B178" t="s">
        <v>22019</v>
      </c>
      <c r="C178" t="s">
        <v>248</v>
      </c>
      <c r="D178" t="s">
        <v>675</v>
      </c>
      <c r="E178" t="s">
        <v>37</v>
      </c>
      <c r="F178">
        <v>131</v>
      </c>
      <c r="G178" s="8">
        <v>101785482</v>
      </c>
      <c r="H178" s="8">
        <v>190000000</v>
      </c>
    </row>
    <row r="179" spans="1:8" x14ac:dyDescent="0.3">
      <c r="A179">
        <v>7</v>
      </c>
      <c r="B179" t="s">
        <v>22019</v>
      </c>
      <c r="C179" t="s">
        <v>248</v>
      </c>
      <c r="D179" t="s">
        <v>515</v>
      </c>
      <c r="E179" t="s">
        <v>37</v>
      </c>
      <c r="F179">
        <v>131</v>
      </c>
      <c r="G179" s="8">
        <v>101785482</v>
      </c>
      <c r="H179" s="8">
        <v>190000000</v>
      </c>
    </row>
    <row r="180" spans="1:8" x14ac:dyDescent="0.3">
      <c r="A180">
        <v>7</v>
      </c>
      <c r="B180" t="s">
        <v>22019</v>
      </c>
      <c r="C180" t="s">
        <v>248</v>
      </c>
      <c r="D180" t="s">
        <v>10118</v>
      </c>
      <c r="E180" t="s">
        <v>37</v>
      </c>
      <c r="F180">
        <v>131</v>
      </c>
      <c r="G180" s="8">
        <v>101785482</v>
      </c>
      <c r="H180" s="8">
        <v>190000000</v>
      </c>
    </row>
    <row r="181" spans="1:8" x14ac:dyDescent="0.3">
      <c r="A181">
        <v>6.3</v>
      </c>
      <c r="B181" t="s">
        <v>22020</v>
      </c>
      <c r="C181" t="s">
        <v>189</v>
      </c>
      <c r="D181" t="s">
        <v>675</v>
      </c>
      <c r="E181" t="s">
        <v>37</v>
      </c>
      <c r="F181">
        <v>154</v>
      </c>
      <c r="G181" s="8">
        <v>352358779</v>
      </c>
      <c r="H181" s="8">
        <v>195000000</v>
      </c>
    </row>
    <row r="182" spans="1:8" x14ac:dyDescent="0.3">
      <c r="A182">
        <v>6.3</v>
      </c>
      <c r="B182" t="s">
        <v>22020</v>
      </c>
      <c r="C182" t="s">
        <v>189</v>
      </c>
      <c r="D182" t="s">
        <v>515</v>
      </c>
      <c r="E182" t="s">
        <v>37</v>
      </c>
      <c r="F182">
        <v>154</v>
      </c>
      <c r="G182" s="8">
        <v>352358779</v>
      </c>
      <c r="H182" s="8">
        <v>195000000</v>
      </c>
    </row>
    <row r="183" spans="1:8" x14ac:dyDescent="0.3">
      <c r="A183">
        <v>6.3</v>
      </c>
      <c r="B183" t="s">
        <v>22020</v>
      </c>
      <c r="C183" t="s">
        <v>189</v>
      </c>
      <c r="D183" t="s">
        <v>10118</v>
      </c>
      <c r="E183" t="s">
        <v>37</v>
      </c>
      <c r="F183">
        <v>154</v>
      </c>
      <c r="G183" s="8">
        <v>352358779</v>
      </c>
      <c r="H183" s="8">
        <v>195000000</v>
      </c>
    </row>
    <row r="184" spans="1:8" x14ac:dyDescent="0.3">
      <c r="A184">
        <v>6.2</v>
      </c>
      <c r="B184" t="s">
        <v>22021</v>
      </c>
      <c r="C184" t="s">
        <v>251</v>
      </c>
      <c r="D184" t="s">
        <v>675</v>
      </c>
      <c r="E184" t="s">
        <v>37</v>
      </c>
      <c r="F184">
        <v>122</v>
      </c>
      <c r="G184" s="8">
        <v>317011114</v>
      </c>
      <c r="H184" s="8">
        <v>185000000</v>
      </c>
    </row>
    <row r="185" spans="1:8" x14ac:dyDescent="0.3">
      <c r="A185">
        <v>6.2</v>
      </c>
      <c r="B185" t="s">
        <v>22021</v>
      </c>
      <c r="C185" t="s">
        <v>251</v>
      </c>
      <c r="D185" t="s">
        <v>515</v>
      </c>
      <c r="E185" t="s">
        <v>37</v>
      </c>
      <c r="F185">
        <v>122</v>
      </c>
      <c r="G185" s="8">
        <v>317011114</v>
      </c>
      <c r="H185" s="8">
        <v>185000000</v>
      </c>
    </row>
    <row r="186" spans="1:8" x14ac:dyDescent="0.3">
      <c r="A186">
        <v>6.2</v>
      </c>
      <c r="B186" t="s">
        <v>22021</v>
      </c>
      <c r="C186" t="s">
        <v>251</v>
      </c>
      <c r="D186" t="s">
        <v>651</v>
      </c>
      <c r="E186" t="s">
        <v>37</v>
      </c>
      <c r="F186">
        <v>122</v>
      </c>
      <c r="G186" s="8">
        <v>317011114</v>
      </c>
      <c r="H186" s="8">
        <v>185000000</v>
      </c>
    </row>
    <row r="187" spans="1:8" x14ac:dyDescent="0.3">
      <c r="A187">
        <v>7.2</v>
      </c>
      <c r="B187" t="s">
        <v>22022</v>
      </c>
      <c r="C187" t="s">
        <v>256</v>
      </c>
      <c r="D187" t="s">
        <v>515</v>
      </c>
      <c r="E187" t="s">
        <v>37</v>
      </c>
      <c r="F187">
        <v>93</v>
      </c>
      <c r="G187" s="8">
        <v>237282182</v>
      </c>
      <c r="H187" s="8">
        <v>185000000</v>
      </c>
    </row>
    <row r="188" spans="1:8" x14ac:dyDescent="0.3">
      <c r="A188">
        <v>7.2</v>
      </c>
      <c r="B188" t="s">
        <v>22022</v>
      </c>
      <c r="C188" t="s">
        <v>256</v>
      </c>
      <c r="D188" t="s">
        <v>9312</v>
      </c>
      <c r="E188" t="s">
        <v>37</v>
      </c>
      <c r="F188">
        <v>93</v>
      </c>
      <c r="G188" s="8">
        <v>237282182</v>
      </c>
      <c r="H188" s="8">
        <v>185000000</v>
      </c>
    </row>
    <row r="189" spans="1:8" x14ac:dyDescent="0.3">
      <c r="A189">
        <v>7.2</v>
      </c>
      <c r="B189" t="s">
        <v>22022</v>
      </c>
      <c r="C189" t="s">
        <v>256</v>
      </c>
      <c r="D189" t="s">
        <v>809</v>
      </c>
      <c r="E189" t="s">
        <v>37</v>
      </c>
      <c r="F189">
        <v>93</v>
      </c>
      <c r="G189" s="8">
        <v>237282182</v>
      </c>
      <c r="H189" s="8">
        <v>185000000</v>
      </c>
    </row>
    <row r="190" spans="1:8" x14ac:dyDescent="0.3">
      <c r="A190">
        <v>7.2</v>
      </c>
      <c r="B190" t="s">
        <v>22022</v>
      </c>
      <c r="C190" t="s">
        <v>256</v>
      </c>
      <c r="D190" t="s">
        <v>15875</v>
      </c>
      <c r="E190" t="s">
        <v>37</v>
      </c>
      <c r="F190">
        <v>93</v>
      </c>
      <c r="G190" s="8">
        <v>237282182</v>
      </c>
      <c r="H190" s="8">
        <v>185000000</v>
      </c>
    </row>
    <row r="191" spans="1:8" x14ac:dyDescent="0.3">
      <c r="A191">
        <v>7.2</v>
      </c>
      <c r="B191" t="s">
        <v>22022</v>
      </c>
      <c r="C191" t="s">
        <v>256</v>
      </c>
      <c r="D191" t="s">
        <v>651</v>
      </c>
      <c r="E191" t="s">
        <v>37</v>
      </c>
      <c r="F191">
        <v>93</v>
      </c>
      <c r="G191" s="8">
        <v>237282182</v>
      </c>
      <c r="H191" s="8">
        <v>185000000</v>
      </c>
    </row>
    <row r="192" spans="1:8" x14ac:dyDescent="0.3">
      <c r="A192">
        <v>7.5</v>
      </c>
      <c r="B192" t="s">
        <v>22023</v>
      </c>
      <c r="C192" t="s">
        <v>259</v>
      </c>
      <c r="D192" t="s">
        <v>675</v>
      </c>
      <c r="E192" t="s">
        <v>37</v>
      </c>
      <c r="F192">
        <v>122</v>
      </c>
      <c r="G192" s="8">
        <v>130468626</v>
      </c>
      <c r="H192" s="8">
        <v>185000000</v>
      </c>
    </row>
    <row r="193" spans="1:8" x14ac:dyDescent="0.3">
      <c r="A193">
        <v>7.5</v>
      </c>
      <c r="B193" t="s">
        <v>22023</v>
      </c>
      <c r="C193" t="s">
        <v>259</v>
      </c>
      <c r="D193" t="s">
        <v>515</v>
      </c>
      <c r="E193" t="s">
        <v>37</v>
      </c>
      <c r="F193">
        <v>122</v>
      </c>
      <c r="G193" s="8">
        <v>130468626</v>
      </c>
      <c r="H193" s="8">
        <v>185000000</v>
      </c>
    </row>
    <row r="194" spans="1:8" x14ac:dyDescent="0.3">
      <c r="A194">
        <v>7.5</v>
      </c>
      <c r="B194" t="s">
        <v>22023</v>
      </c>
      <c r="C194" t="s">
        <v>259</v>
      </c>
      <c r="D194" t="s">
        <v>10118</v>
      </c>
      <c r="E194" t="s">
        <v>37</v>
      </c>
      <c r="F194">
        <v>122</v>
      </c>
      <c r="G194" s="8">
        <v>130468626</v>
      </c>
      <c r="H194" s="8">
        <v>185000000</v>
      </c>
    </row>
    <row r="195" spans="1:8" x14ac:dyDescent="0.3">
      <c r="A195">
        <v>7.5</v>
      </c>
      <c r="B195" t="s">
        <v>22023</v>
      </c>
      <c r="C195" t="s">
        <v>259</v>
      </c>
      <c r="D195" t="s">
        <v>8199</v>
      </c>
      <c r="E195" t="s">
        <v>37</v>
      </c>
      <c r="F195">
        <v>122</v>
      </c>
      <c r="G195" s="8">
        <v>130468626</v>
      </c>
      <c r="H195" s="8">
        <v>185000000</v>
      </c>
    </row>
    <row r="196" spans="1:8" x14ac:dyDescent="0.3">
      <c r="A196">
        <v>8.4</v>
      </c>
      <c r="B196" t="s">
        <v>22024</v>
      </c>
      <c r="C196" t="s">
        <v>66</v>
      </c>
      <c r="D196" t="s">
        <v>515</v>
      </c>
      <c r="E196" t="s">
        <v>37</v>
      </c>
      <c r="F196">
        <v>98</v>
      </c>
      <c r="G196" s="8">
        <v>223806889</v>
      </c>
      <c r="H196" s="8">
        <v>180000000</v>
      </c>
    </row>
    <row r="197" spans="1:8" x14ac:dyDescent="0.3">
      <c r="A197">
        <v>8.4</v>
      </c>
      <c r="B197" t="s">
        <v>22024</v>
      </c>
      <c r="C197" t="s">
        <v>66</v>
      </c>
      <c r="D197" t="s">
        <v>9312</v>
      </c>
      <c r="E197" t="s">
        <v>37</v>
      </c>
      <c r="F197">
        <v>98</v>
      </c>
      <c r="G197" s="8">
        <v>223806889</v>
      </c>
      <c r="H197" s="8">
        <v>180000000</v>
      </c>
    </row>
    <row r="198" spans="1:8" x14ac:dyDescent="0.3">
      <c r="A198">
        <v>8.4</v>
      </c>
      <c r="B198" t="s">
        <v>22024</v>
      </c>
      <c r="C198" t="s">
        <v>66</v>
      </c>
      <c r="D198" t="s">
        <v>15875</v>
      </c>
      <c r="E198" t="s">
        <v>37</v>
      </c>
      <c r="F198">
        <v>98</v>
      </c>
      <c r="G198" s="8">
        <v>223806889</v>
      </c>
      <c r="H198" s="8">
        <v>180000000</v>
      </c>
    </row>
    <row r="199" spans="1:8" x14ac:dyDescent="0.3">
      <c r="A199">
        <v>8.4</v>
      </c>
      <c r="B199" t="s">
        <v>22024</v>
      </c>
      <c r="C199" t="s">
        <v>66</v>
      </c>
      <c r="D199" t="s">
        <v>10118</v>
      </c>
      <c r="E199" t="s">
        <v>37</v>
      </c>
      <c r="F199">
        <v>98</v>
      </c>
      <c r="G199" s="8">
        <v>223806889</v>
      </c>
      <c r="H199" s="8">
        <v>180000000</v>
      </c>
    </row>
    <row r="200" spans="1:8" x14ac:dyDescent="0.3">
      <c r="A200">
        <v>6.2</v>
      </c>
      <c r="B200" t="s">
        <v>22025</v>
      </c>
      <c r="C200" t="s">
        <v>178</v>
      </c>
      <c r="D200" t="s">
        <v>675</v>
      </c>
      <c r="E200" t="s">
        <v>37</v>
      </c>
      <c r="F200">
        <v>91</v>
      </c>
      <c r="G200" s="8">
        <v>140080850</v>
      </c>
      <c r="H200" s="8">
        <v>140000000</v>
      </c>
    </row>
    <row r="201" spans="1:8" x14ac:dyDescent="0.3">
      <c r="A201">
        <v>6.2</v>
      </c>
      <c r="B201" t="s">
        <v>22025</v>
      </c>
      <c r="C201" t="s">
        <v>178</v>
      </c>
      <c r="D201" t="s">
        <v>809</v>
      </c>
      <c r="E201" t="s">
        <v>37</v>
      </c>
      <c r="F201">
        <v>91</v>
      </c>
      <c r="G201" s="8">
        <v>140080850</v>
      </c>
      <c r="H201" s="8">
        <v>140000000</v>
      </c>
    </row>
    <row r="202" spans="1:8" x14ac:dyDescent="0.3">
      <c r="A202">
        <v>6.2</v>
      </c>
      <c r="B202" t="s">
        <v>22025</v>
      </c>
      <c r="C202" t="s">
        <v>178</v>
      </c>
      <c r="D202" t="s">
        <v>21950</v>
      </c>
      <c r="E202" t="s">
        <v>37</v>
      </c>
      <c r="F202">
        <v>91</v>
      </c>
      <c r="G202" s="8">
        <v>140080850</v>
      </c>
      <c r="H202" s="8">
        <v>140000000</v>
      </c>
    </row>
    <row r="203" spans="1:8" x14ac:dyDescent="0.3">
      <c r="A203">
        <v>6.2</v>
      </c>
      <c r="B203" t="s">
        <v>22025</v>
      </c>
      <c r="C203" t="s">
        <v>178</v>
      </c>
      <c r="D203" t="s">
        <v>8199</v>
      </c>
      <c r="E203" t="s">
        <v>37</v>
      </c>
      <c r="F203">
        <v>91</v>
      </c>
      <c r="G203" s="8">
        <v>140080850</v>
      </c>
      <c r="H203" s="8">
        <v>140000000</v>
      </c>
    </row>
    <row r="204" spans="1:8" x14ac:dyDescent="0.3">
      <c r="A204">
        <v>5.8</v>
      </c>
      <c r="B204">
        <v>2012</v>
      </c>
      <c r="C204" t="s">
        <v>267</v>
      </c>
      <c r="D204" t="s">
        <v>675</v>
      </c>
      <c r="E204" t="s">
        <v>37</v>
      </c>
      <c r="F204">
        <v>158</v>
      </c>
      <c r="G204" s="8">
        <v>166112167</v>
      </c>
      <c r="H204" s="8">
        <v>200000000</v>
      </c>
    </row>
    <row r="205" spans="1:8" x14ac:dyDescent="0.3">
      <c r="A205">
        <v>5.8</v>
      </c>
      <c r="B205">
        <v>2012</v>
      </c>
      <c r="C205" t="s">
        <v>267</v>
      </c>
      <c r="D205" t="s">
        <v>515</v>
      </c>
      <c r="E205" t="s">
        <v>37</v>
      </c>
      <c r="F205">
        <v>158</v>
      </c>
      <c r="G205" s="8">
        <v>166112167</v>
      </c>
      <c r="H205" s="8">
        <v>200000000</v>
      </c>
    </row>
    <row r="206" spans="1:8" x14ac:dyDescent="0.3">
      <c r="A206">
        <v>5.8</v>
      </c>
      <c r="B206">
        <v>2012</v>
      </c>
      <c r="C206" t="s">
        <v>267</v>
      </c>
      <c r="D206" t="s">
        <v>10118</v>
      </c>
      <c r="E206" t="s">
        <v>37</v>
      </c>
      <c r="F206">
        <v>158</v>
      </c>
      <c r="G206" s="8">
        <v>166112167</v>
      </c>
      <c r="H206" s="8">
        <v>200000000</v>
      </c>
    </row>
    <row r="207" spans="1:8" x14ac:dyDescent="0.3">
      <c r="A207">
        <v>6.8</v>
      </c>
      <c r="B207" t="s">
        <v>22026</v>
      </c>
      <c r="C207" t="s">
        <v>271</v>
      </c>
      <c r="D207" t="s">
        <v>9312</v>
      </c>
      <c r="E207" t="s">
        <v>37</v>
      </c>
      <c r="F207">
        <v>96</v>
      </c>
      <c r="G207" s="8">
        <v>137850096</v>
      </c>
      <c r="H207" s="8">
        <v>200000000</v>
      </c>
    </row>
    <row r="208" spans="1:8" x14ac:dyDescent="0.3">
      <c r="A208">
        <v>6.8</v>
      </c>
      <c r="B208" t="s">
        <v>22026</v>
      </c>
      <c r="C208" t="s">
        <v>271</v>
      </c>
      <c r="D208" t="s">
        <v>1473</v>
      </c>
      <c r="E208" t="s">
        <v>37</v>
      </c>
      <c r="F208">
        <v>96</v>
      </c>
      <c r="G208" s="8">
        <v>137850096</v>
      </c>
      <c r="H208" s="8">
        <v>200000000</v>
      </c>
    </row>
    <row r="209" spans="1:8" x14ac:dyDescent="0.3">
      <c r="A209">
        <v>6.8</v>
      </c>
      <c r="B209" t="s">
        <v>22026</v>
      </c>
      <c r="C209" t="s">
        <v>271</v>
      </c>
      <c r="D209" t="s">
        <v>15875</v>
      </c>
      <c r="E209" t="s">
        <v>37</v>
      </c>
      <c r="F209">
        <v>96</v>
      </c>
      <c r="G209" s="8">
        <v>137850096</v>
      </c>
      <c r="H209" s="8">
        <v>200000000</v>
      </c>
    </row>
    <row r="210" spans="1:8" x14ac:dyDescent="0.3">
      <c r="A210">
        <v>6.8</v>
      </c>
      <c r="B210" t="s">
        <v>22026</v>
      </c>
      <c r="C210" t="s">
        <v>271</v>
      </c>
      <c r="D210" t="s">
        <v>651</v>
      </c>
      <c r="E210" t="s">
        <v>37</v>
      </c>
      <c r="F210">
        <v>96</v>
      </c>
      <c r="G210" s="8">
        <v>137850096</v>
      </c>
      <c r="H210" s="8">
        <v>200000000</v>
      </c>
    </row>
    <row r="211" spans="1:8" x14ac:dyDescent="0.3">
      <c r="A211">
        <v>5.4</v>
      </c>
      <c r="B211" t="s">
        <v>22027</v>
      </c>
      <c r="C211" t="s">
        <v>276</v>
      </c>
      <c r="D211" t="s">
        <v>675</v>
      </c>
      <c r="E211" t="s">
        <v>37</v>
      </c>
      <c r="F211">
        <v>127</v>
      </c>
      <c r="G211" s="8">
        <v>47375327</v>
      </c>
      <c r="H211" s="8">
        <v>176000000</v>
      </c>
    </row>
    <row r="212" spans="1:8" x14ac:dyDescent="0.3">
      <c r="A212">
        <v>5.4</v>
      </c>
      <c r="B212" t="s">
        <v>22027</v>
      </c>
      <c r="C212" t="s">
        <v>276</v>
      </c>
      <c r="D212" t="s">
        <v>515</v>
      </c>
      <c r="E212" t="s">
        <v>37</v>
      </c>
      <c r="F212">
        <v>127</v>
      </c>
      <c r="G212" s="8">
        <v>47375327</v>
      </c>
      <c r="H212" s="8">
        <v>176000000</v>
      </c>
    </row>
    <row r="213" spans="1:8" x14ac:dyDescent="0.3">
      <c r="A213">
        <v>5.4</v>
      </c>
      <c r="B213" t="s">
        <v>22027</v>
      </c>
      <c r="C213" t="s">
        <v>276</v>
      </c>
      <c r="D213" t="s">
        <v>10118</v>
      </c>
      <c r="E213" t="s">
        <v>37</v>
      </c>
      <c r="F213">
        <v>127</v>
      </c>
      <c r="G213" s="8">
        <v>47375327</v>
      </c>
      <c r="H213" s="8">
        <v>176000000</v>
      </c>
    </row>
    <row r="214" spans="1:8" x14ac:dyDescent="0.3">
      <c r="A214">
        <v>6.6</v>
      </c>
      <c r="B214" t="s">
        <v>22028</v>
      </c>
      <c r="C214" t="s">
        <v>89</v>
      </c>
      <c r="D214" t="s">
        <v>675</v>
      </c>
      <c r="E214" t="s">
        <v>37</v>
      </c>
      <c r="F214">
        <v>110</v>
      </c>
      <c r="G214" s="8">
        <v>124051759</v>
      </c>
      <c r="H214" s="8">
        <v>180000000</v>
      </c>
    </row>
    <row r="215" spans="1:8" x14ac:dyDescent="0.3">
      <c r="A215">
        <v>6.6</v>
      </c>
      <c r="B215" t="s">
        <v>22028</v>
      </c>
      <c r="C215" t="s">
        <v>89</v>
      </c>
      <c r="D215" t="s">
        <v>515</v>
      </c>
      <c r="E215" t="s">
        <v>37</v>
      </c>
      <c r="F215">
        <v>110</v>
      </c>
      <c r="G215" s="8">
        <v>124051759</v>
      </c>
      <c r="H215" s="8">
        <v>180000000</v>
      </c>
    </row>
    <row r="216" spans="1:8" x14ac:dyDescent="0.3">
      <c r="A216">
        <v>6.6</v>
      </c>
      <c r="B216" t="s">
        <v>22028</v>
      </c>
      <c r="C216" t="s">
        <v>89</v>
      </c>
      <c r="D216" t="s">
        <v>1473</v>
      </c>
      <c r="E216" t="s">
        <v>37</v>
      </c>
      <c r="F216">
        <v>110</v>
      </c>
      <c r="G216" s="8">
        <v>124051759</v>
      </c>
      <c r="H216" s="8">
        <v>180000000</v>
      </c>
    </row>
    <row r="217" spans="1:8" x14ac:dyDescent="0.3">
      <c r="A217">
        <v>6.6</v>
      </c>
      <c r="B217" t="s">
        <v>22028</v>
      </c>
      <c r="C217" t="s">
        <v>89</v>
      </c>
      <c r="D217" t="s">
        <v>17497</v>
      </c>
      <c r="E217" t="s">
        <v>37</v>
      </c>
      <c r="F217">
        <v>110</v>
      </c>
      <c r="G217" s="8">
        <v>124051759</v>
      </c>
      <c r="H217" s="8">
        <v>180000000</v>
      </c>
    </row>
    <row r="218" spans="1:8" x14ac:dyDescent="0.3">
      <c r="A218">
        <v>6.9</v>
      </c>
      <c r="B218" t="s">
        <v>22029</v>
      </c>
      <c r="C218" t="s">
        <v>110</v>
      </c>
      <c r="D218" t="s">
        <v>515</v>
      </c>
      <c r="E218" t="s">
        <v>37</v>
      </c>
      <c r="F218">
        <v>150</v>
      </c>
      <c r="G218" s="8">
        <v>291709845</v>
      </c>
      <c r="H218" s="8">
        <v>180000000</v>
      </c>
    </row>
    <row r="219" spans="1:8" x14ac:dyDescent="0.3">
      <c r="A219">
        <v>6.9</v>
      </c>
      <c r="B219" t="s">
        <v>22029</v>
      </c>
      <c r="C219" t="s">
        <v>110</v>
      </c>
      <c r="D219" t="s">
        <v>15875</v>
      </c>
      <c r="E219" t="s">
        <v>37</v>
      </c>
      <c r="F219">
        <v>150</v>
      </c>
      <c r="G219" s="8">
        <v>291709845</v>
      </c>
      <c r="H219" s="8">
        <v>180000000</v>
      </c>
    </row>
    <row r="220" spans="1:8" x14ac:dyDescent="0.3">
      <c r="A220">
        <v>6.9</v>
      </c>
      <c r="B220" t="s">
        <v>22029</v>
      </c>
      <c r="C220" t="s">
        <v>110</v>
      </c>
      <c r="D220" t="s">
        <v>651</v>
      </c>
      <c r="E220" t="s">
        <v>37</v>
      </c>
      <c r="F220">
        <v>150</v>
      </c>
      <c r="G220" s="8">
        <v>291709845</v>
      </c>
      <c r="H220" s="8">
        <v>180000000</v>
      </c>
    </row>
    <row r="221" spans="1:8" x14ac:dyDescent="0.3">
      <c r="A221">
        <v>7.3</v>
      </c>
      <c r="B221" t="s">
        <v>22030</v>
      </c>
      <c r="C221" t="s">
        <v>97</v>
      </c>
      <c r="D221" t="s">
        <v>675</v>
      </c>
      <c r="E221" t="s">
        <v>37</v>
      </c>
      <c r="F221">
        <v>144</v>
      </c>
      <c r="G221" s="8">
        <v>154985087</v>
      </c>
      <c r="H221" s="8">
        <v>178000000</v>
      </c>
    </row>
    <row r="222" spans="1:8" x14ac:dyDescent="0.3">
      <c r="A222">
        <v>7.3</v>
      </c>
      <c r="B222" t="s">
        <v>22030</v>
      </c>
      <c r="C222" t="s">
        <v>97</v>
      </c>
      <c r="D222" t="s">
        <v>515</v>
      </c>
      <c r="E222" t="s">
        <v>37</v>
      </c>
      <c r="F222">
        <v>144</v>
      </c>
      <c r="G222" s="8">
        <v>154985087</v>
      </c>
      <c r="H222" s="8">
        <v>178000000</v>
      </c>
    </row>
    <row r="223" spans="1:8" x14ac:dyDescent="0.3">
      <c r="A223">
        <v>7.3</v>
      </c>
      <c r="B223" t="s">
        <v>22030</v>
      </c>
      <c r="C223" t="s">
        <v>97</v>
      </c>
      <c r="D223" t="s">
        <v>10118</v>
      </c>
      <c r="E223" t="s">
        <v>37</v>
      </c>
      <c r="F223">
        <v>144</v>
      </c>
      <c r="G223" s="8">
        <v>154985087</v>
      </c>
      <c r="H223" s="8">
        <v>178000000</v>
      </c>
    </row>
    <row r="224" spans="1:8" x14ac:dyDescent="0.3">
      <c r="A224">
        <v>9</v>
      </c>
      <c r="B224" t="s">
        <v>22031</v>
      </c>
      <c r="C224" t="s">
        <v>57</v>
      </c>
      <c r="D224" t="s">
        <v>675</v>
      </c>
      <c r="E224" t="s">
        <v>37</v>
      </c>
      <c r="F224">
        <v>152</v>
      </c>
      <c r="G224" s="8">
        <v>533316061</v>
      </c>
      <c r="H224" s="8">
        <v>185000000</v>
      </c>
    </row>
    <row r="225" spans="1:8" x14ac:dyDescent="0.3">
      <c r="A225">
        <v>9</v>
      </c>
      <c r="B225" t="s">
        <v>22031</v>
      </c>
      <c r="C225" t="s">
        <v>57</v>
      </c>
      <c r="D225" t="s">
        <v>21950</v>
      </c>
      <c r="E225" t="s">
        <v>37</v>
      </c>
      <c r="F225">
        <v>152</v>
      </c>
      <c r="G225" s="8">
        <v>533316061</v>
      </c>
      <c r="H225" s="8">
        <v>185000000</v>
      </c>
    </row>
    <row r="226" spans="1:8" x14ac:dyDescent="0.3">
      <c r="A226">
        <v>9</v>
      </c>
      <c r="B226" t="s">
        <v>22031</v>
      </c>
      <c r="C226" t="s">
        <v>57</v>
      </c>
      <c r="D226" t="s">
        <v>1473</v>
      </c>
      <c r="E226" t="s">
        <v>37</v>
      </c>
      <c r="F226">
        <v>152</v>
      </c>
      <c r="G226" s="8">
        <v>533316061</v>
      </c>
      <c r="H226" s="8">
        <v>185000000</v>
      </c>
    </row>
    <row r="227" spans="1:8" x14ac:dyDescent="0.3">
      <c r="A227">
        <v>9</v>
      </c>
      <c r="B227" t="s">
        <v>22031</v>
      </c>
      <c r="C227" t="s">
        <v>57</v>
      </c>
      <c r="D227" t="s">
        <v>8199</v>
      </c>
      <c r="E227" t="s">
        <v>37</v>
      </c>
      <c r="F227">
        <v>152</v>
      </c>
      <c r="G227" s="8">
        <v>533316061</v>
      </c>
      <c r="H227" s="8">
        <v>185000000</v>
      </c>
    </row>
    <row r="228" spans="1:8" x14ac:dyDescent="0.3">
      <c r="A228">
        <v>8.3000000000000007</v>
      </c>
      <c r="B228" t="s">
        <v>22032</v>
      </c>
      <c r="C228" t="s">
        <v>284</v>
      </c>
      <c r="D228" t="s">
        <v>515</v>
      </c>
      <c r="E228" t="s">
        <v>37</v>
      </c>
      <c r="F228">
        <v>96</v>
      </c>
      <c r="G228" s="8">
        <v>292979556</v>
      </c>
      <c r="H228" s="8">
        <v>175000000</v>
      </c>
    </row>
    <row r="229" spans="1:8" x14ac:dyDescent="0.3">
      <c r="A229">
        <v>8.3000000000000007</v>
      </c>
      <c r="B229" t="s">
        <v>22032</v>
      </c>
      <c r="C229" t="s">
        <v>284</v>
      </c>
      <c r="D229" t="s">
        <v>9312</v>
      </c>
      <c r="E229" t="s">
        <v>37</v>
      </c>
      <c r="F229">
        <v>96</v>
      </c>
      <c r="G229" s="8">
        <v>292979556</v>
      </c>
      <c r="H229" s="8">
        <v>175000000</v>
      </c>
    </row>
    <row r="230" spans="1:8" x14ac:dyDescent="0.3">
      <c r="A230">
        <v>8.3000000000000007</v>
      </c>
      <c r="B230" t="s">
        <v>22032</v>
      </c>
      <c r="C230" t="s">
        <v>284</v>
      </c>
      <c r="D230" t="s">
        <v>809</v>
      </c>
      <c r="E230" t="s">
        <v>37</v>
      </c>
      <c r="F230">
        <v>96</v>
      </c>
      <c r="G230" s="8">
        <v>292979556</v>
      </c>
      <c r="H230" s="8">
        <v>175000000</v>
      </c>
    </row>
    <row r="231" spans="1:8" x14ac:dyDescent="0.3">
      <c r="A231">
        <v>8.3000000000000007</v>
      </c>
      <c r="B231" t="s">
        <v>22032</v>
      </c>
      <c r="C231" t="s">
        <v>284</v>
      </c>
      <c r="D231" t="s">
        <v>15875</v>
      </c>
      <c r="E231" t="s">
        <v>37</v>
      </c>
      <c r="F231">
        <v>96</v>
      </c>
      <c r="G231" s="8">
        <v>292979556</v>
      </c>
      <c r="H231" s="8">
        <v>175000000</v>
      </c>
    </row>
    <row r="232" spans="1:8" x14ac:dyDescent="0.3">
      <c r="A232">
        <v>6.5</v>
      </c>
      <c r="B232" t="s">
        <v>22033</v>
      </c>
      <c r="C232" t="s">
        <v>288</v>
      </c>
      <c r="D232" t="s">
        <v>675</v>
      </c>
      <c r="E232" t="s">
        <v>37</v>
      </c>
      <c r="F232">
        <v>94</v>
      </c>
      <c r="G232" s="8">
        <v>198332128</v>
      </c>
      <c r="H232" s="8">
        <v>175000000</v>
      </c>
    </row>
    <row r="233" spans="1:8" x14ac:dyDescent="0.3">
      <c r="A233">
        <v>6.5</v>
      </c>
      <c r="B233" t="s">
        <v>22033</v>
      </c>
      <c r="C233" t="s">
        <v>288</v>
      </c>
      <c r="D233" t="s">
        <v>515</v>
      </c>
      <c r="E233" t="s">
        <v>37</v>
      </c>
      <c r="F233">
        <v>94</v>
      </c>
      <c r="G233" s="8">
        <v>198332128</v>
      </c>
      <c r="H233" s="8">
        <v>175000000</v>
      </c>
    </row>
    <row r="234" spans="1:8" x14ac:dyDescent="0.3">
      <c r="A234">
        <v>6.5</v>
      </c>
      <c r="B234" t="s">
        <v>22033</v>
      </c>
      <c r="C234" t="s">
        <v>288</v>
      </c>
      <c r="D234" t="s">
        <v>9312</v>
      </c>
      <c r="E234" t="s">
        <v>37</v>
      </c>
      <c r="F234">
        <v>94</v>
      </c>
      <c r="G234" s="8">
        <v>198332128</v>
      </c>
      <c r="H234" s="8">
        <v>175000000</v>
      </c>
    </row>
    <row r="235" spans="1:8" x14ac:dyDescent="0.3">
      <c r="A235">
        <v>6.5</v>
      </c>
      <c r="B235" t="s">
        <v>22033</v>
      </c>
      <c r="C235" t="s">
        <v>288</v>
      </c>
      <c r="D235" t="s">
        <v>809</v>
      </c>
      <c r="E235" t="s">
        <v>37</v>
      </c>
      <c r="F235">
        <v>94</v>
      </c>
      <c r="G235" s="8">
        <v>198332128</v>
      </c>
      <c r="H235" s="8">
        <v>175000000</v>
      </c>
    </row>
    <row r="236" spans="1:8" x14ac:dyDescent="0.3">
      <c r="A236">
        <v>6.5</v>
      </c>
      <c r="B236" t="s">
        <v>22033</v>
      </c>
      <c r="C236" t="s">
        <v>288</v>
      </c>
      <c r="D236" t="s">
        <v>15875</v>
      </c>
      <c r="E236" t="s">
        <v>37</v>
      </c>
      <c r="F236">
        <v>94</v>
      </c>
      <c r="G236" s="8">
        <v>198332128</v>
      </c>
      <c r="H236" s="8">
        <v>175000000</v>
      </c>
    </row>
    <row r="237" spans="1:8" x14ac:dyDescent="0.3">
      <c r="A237">
        <v>6.5</v>
      </c>
      <c r="B237" t="s">
        <v>22033</v>
      </c>
      <c r="C237" t="s">
        <v>288</v>
      </c>
      <c r="D237" t="s">
        <v>10118</v>
      </c>
      <c r="E237" t="s">
        <v>37</v>
      </c>
      <c r="F237">
        <v>94</v>
      </c>
      <c r="G237" s="8">
        <v>198332128</v>
      </c>
      <c r="H237" s="8">
        <v>175000000</v>
      </c>
    </row>
    <row r="238" spans="1:8" x14ac:dyDescent="0.3">
      <c r="A238">
        <v>7.9</v>
      </c>
      <c r="B238" t="s">
        <v>22034</v>
      </c>
      <c r="C238" t="s">
        <v>171</v>
      </c>
      <c r="D238" t="s">
        <v>675</v>
      </c>
      <c r="E238" t="s">
        <v>37</v>
      </c>
      <c r="F238">
        <v>126</v>
      </c>
      <c r="G238" s="8">
        <v>318298180</v>
      </c>
      <c r="H238" s="8">
        <v>140000000</v>
      </c>
    </row>
    <row r="239" spans="1:8" x14ac:dyDescent="0.3">
      <c r="A239">
        <v>7.9</v>
      </c>
      <c r="B239" t="s">
        <v>22034</v>
      </c>
      <c r="C239" t="s">
        <v>171</v>
      </c>
      <c r="D239" t="s">
        <v>515</v>
      </c>
      <c r="E239" t="s">
        <v>37</v>
      </c>
      <c r="F239">
        <v>126</v>
      </c>
      <c r="G239" s="8">
        <v>318298180</v>
      </c>
      <c r="H239" s="8">
        <v>140000000</v>
      </c>
    </row>
    <row r="240" spans="1:8" x14ac:dyDescent="0.3">
      <c r="A240">
        <v>7.9</v>
      </c>
      <c r="B240" t="s">
        <v>22034</v>
      </c>
      <c r="C240" t="s">
        <v>171</v>
      </c>
      <c r="D240" t="s">
        <v>10118</v>
      </c>
      <c r="E240" t="s">
        <v>37</v>
      </c>
      <c r="F240">
        <v>126</v>
      </c>
      <c r="G240" s="8">
        <v>318298180</v>
      </c>
      <c r="H240" s="8">
        <v>140000000</v>
      </c>
    </row>
    <row r="241" spans="1:8" x14ac:dyDescent="0.3">
      <c r="A241">
        <v>7.5</v>
      </c>
      <c r="B241" t="s">
        <v>22035</v>
      </c>
      <c r="C241" t="s">
        <v>293</v>
      </c>
      <c r="D241" t="s">
        <v>515</v>
      </c>
      <c r="E241" t="s">
        <v>37</v>
      </c>
      <c r="F241">
        <v>126</v>
      </c>
      <c r="G241" s="8">
        <v>73820094</v>
      </c>
      <c r="H241" s="8">
        <v>170000000</v>
      </c>
    </row>
    <row r="242" spans="1:8" x14ac:dyDescent="0.3">
      <c r="A242">
        <v>7.5</v>
      </c>
      <c r="B242" t="s">
        <v>22035</v>
      </c>
      <c r="C242" t="s">
        <v>293</v>
      </c>
      <c r="D242" t="s">
        <v>1473</v>
      </c>
      <c r="E242" t="s">
        <v>37</v>
      </c>
      <c r="F242">
        <v>126</v>
      </c>
      <c r="G242" s="8">
        <v>73820094</v>
      </c>
      <c r="H242" s="8">
        <v>170000000</v>
      </c>
    </row>
    <row r="243" spans="1:8" x14ac:dyDescent="0.3">
      <c r="A243">
        <v>7.5</v>
      </c>
      <c r="B243" t="s">
        <v>22035</v>
      </c>
      <c r="C243" t="s">
        <v>293</v>
      </c>
      <c r="D243" t="s">
        <v>15875</v>
      </c>
      <c r="E243" t="s">
        <v>37</v>
      </c>
      <c r="F243">
        <v>126</v>
      </c>
      <c r="G243" s="8">
        <v>73820094</v>
      </c>
      <c r="H243" s="8">
        <v>170000000</v>
      </c>
    </row>
    <row r="244" spans="1:8" x14ac:dyDescent="0.3">
      <c r="A244">
        <v>7.5</v>
      </c>
      <c r="B244" t="s">
        <v>22035</v>
      </c>
      <c r="C244" t="s">
        <v>293</v>
      </c>
      <c r="D244" t="s">
        <v>21948</v>
      </c>
      <c r="E244" t="s">
        <v>37</v>
      </c>
      <c r="F244">
        <v>126</v>
      </c>
      <c r="G244" s="8">
        <v>73820094</v>
      </c>
      <c r="H244" s="8">
        <v>170000000</v>
      </c>
    </row>
    <row r="245" spans="1:8" x14ac:dyDescent="0.3">
      <c r="A245">
        <v>4.8</v>
      </c>
      <c r="B245" t="s">
        <v>22036</v>
      </c>
      <c r="C245" t="s">
        <v>120</v>
      </c>
      <c r="D245" t="s">
        <v>675</v>
      </c>
      <c r="E245" t="s">
        <v>37</v>
      </c>
      <c r="F245">
        <v>106</v>
      </c>
      <c r="G245" s="8">
        <v>113745408</v>
      </c>
      <c r="H245" s="8">
        <v>170000000</v>
      </c>
    </row>
    <row r="246" spans="1:8" x14ac:dyDescent="0.3">
      <c r="A246">
        <v>4.8</v>
      </c>
      <c r="B246" t="s">
        <v>22036</v>
      </c>
      <c r="C246" t="s">
        <v>120</v>
      </c>
      <c r="D246" t="s">
        <v>809</v>
      </c>
      <c r="E246" t="s">
        <v>37</v>
      </c>
      <c r="F246">
        <v>106</v>
      </c>
      <c r="G246" s="8">
        <v>113745408</v>
      </c>
      <c r="H246" s="8">
        <v>170000000</v>
      </c>
    </row>
    <row r="247" spans="1:8" x14ac:dyDescent="0.3">
      <c r="A247">
        <v>4.8</v>
      </c>
      <c r="B247" t="s">
        <v>22036</v>
      </c>
      <c r="C247" t="s">
        <v>120</v>
      </c>
      <c r="D247" t="s">
        <v>10118</v>
      </c>
      <c r="E247" t="s">
        <v>37</v>
      </c>
      <c r="F247">
        <v>106</v>
      </c>
      <c r="G247" s="8">
        <v>113745408</v>
      </c>
      <c r="H247" s="8">
        <v>170000000</v>
      </c>
    </row>
    <row r="248" spans="1:8" x14ac:dyDescent="0.3">
      <c r="A248">
        <v>4.8</v>
      </c>
      <c r="B248" t="s">
        <v>22036</v>
      </c>
      <c r="C248" t="s">
        <v>120</v>
      </c>
      <c r="D248" t="s">
        <v>12797</v>
      </c>
      <c r="E248" t="s">
        <v>37</v>
      </c>
      <c r="F248">
        <v>106</v>
      </c>
      <c r="G248" s="8">
        <v>113745408</v>
      </c>
      <c r="H248" s="8">
        <v>170000000</v>
      </c>
    </row>
    <row r="249" spans="1:8" x14ac:dyDescent="0.3">
      <c r="A249">
        <v>5.2</v>
      </c>
      <c r="B249" t="s">
        <v>22037</v>
      </c>
      <c r="C249" t="s">
        <v>299</v>
      </c>
      <c r="D249" t="s">
        <v>675</v>
      </c>
      <c r="E249" t="s">
        <v>37</v>
      </c>
      <c r="F249">
        <v>112</v>
      </c>
      <c r="G249" s="8">
        <v>102176165</v>
      </c>
      <c r="H249" s="8">
        <v>145000000</v>
      </c>
    </row>
    <row r="250" spans="1:8" x14ac:dyDescent="0.3">
      <c r="A250">
        <v>5.2</v>
      </c>
      <c r="B250" t="s">
        <v>22037</v>
      </c>
      <c r="C250" t="s">
        <v>299</v>
      </c>
      <c r="D250" t="s">
        <v>515</v>
      </c>
      <c r="E250" t="s">
        <v>37</v>
      </c>
      <c r="F250">
        <v>112</v>
      </c>
      <c r="G250" s="8">
        <v>102176165</v>
      </c>
      <c r="H250" s="8">
        <v>145000000</v>
      </c>
    </row>
    <row r="251" spans="1:8" x14ac:dyDescent="0.3">
      <c r="A251">
        <v>5.2</v>
      </c>
      <c r="B251" t="s">
        <v>22037</v>
      </c>
      <c r="C251" t="s">
        <v>299</v>
      </c>
      <c r="D251" t="s">
        <v>651</v>
      </c>
      <c r="E251" t="s">
        <v>37</v>
      </c>
      <c r="F251">
        <v>112</v>
      </c>
      <c r="G251" s="8">
        <v>102176165</v>
      </c>
      <c r="H251" s="8">
        <v>145000000</v>
      </c>
    </row>
    <row r="252" spans="1:8" x14ac:dyDescent="0.3">
      <c r="A252">
        <v>5.2</v>
      </c>
      <c r="B252" t="s">
        <v>22037</v>
      </c>
      <c r="C252" t="s">
        <v>299</v>
      </c>
      <c r="D252" t="s">
        <v>4189</v>
      </c>
      <c r="E252" t="s">
        <v>37</v>
      </c>
      <c r="F252">
        <v>112</v>
      </c>
      <c r="G252" s="8">
        <v>102176165</v>
      </c>
      <c r="H252" s="8">
        <v>145000000</v>
      </c>
    </row>
    <row r="253" spans="1:8" x14ac:dyDescent="0.3">
      <c r="A253">
        <v>5.2</v>
      </c>
      <c r="B253" t="s">
        <v>22037</v>
      </c>
      <c r="C253" t="s">
        <v>299</v>
      </c>
      <c r="D253" t="s">
        <v>8199</v>
      </c>
      <c r="E253" t="s">
        <v>37</v>
      </c>
      <c r="F253">
        <v>112</v>
      </c>
      <c r="G253" s="8">
        <v>102176165</v>
      </c>
      <c r="H253" s="8">
        <v>145000000</v>
      </c>
    </row>
    <row r="254" spans="1:8" x14ac:dyDescent="0.3">
      <c r="A254">
        <v>6.9</v>
      </c>
      <c r="B254" t="s">
        <v>22038</v>
      </c>
      <c r="C254" t="s">
        <v>304</v>
      </c>
      <c r="D254" t="s">
        <v>675</v>
      </c>
      <c r="E254" t="s">
        <v>37</v>
      </c>
      <c r="F254">
        <v>123</v>
      </c>
      <c r="G254" s="8">
        <v>161087183</v>
      </c>
      <c r="H254" s="8">
        <v>175000000</v>
      </c>
    </row>
    <row r="255" spans="1:8" x14ac:dyDescent="0.3">
      <c r="A255">
        <v>6.9</v>
      </c>
      <c r="B255" t="s">
        <v>22038</v>
      </c>
      <c r="C255" t="s">
        <v>304</v>
      </c>
      <c r="D255" t="s">
        <v>515</v>
      </c>
      <c r="E255" t="s">
        <v>37</v>
      </c>
      <c r="F255">
        <v>123</v>
      </c>
      <c r="G255" s="8">
        <v>161087183</v>
      </c>
      <c r="H255" s="8">
        <v>175000000</v>
      </c>
    </row>
    <row r="256" spans="1:8" x14ac:dyDescent="0.3">
      <c r="A256">
        <v>6.9</v>
      </c>
      <c r="B256" t="s">
        <v>22038</v>
      </c>
      <c r="C256" t="s">
        <v>304</v>
      </c>
      <c r="D256" t="s">
        <v>809</v>
      </c>
      <c r="E256" t="s">
        <v>37</v>
      </c>
      <c r="F256">
        <v>123</v>
      </c>
      <c r="G256" s="8">
        <v>161087183</v>
      </c>
      <c r="H256" s="8">
        <v>175000000</v>
      </c>
    </row>
    <row r="257" spans="1:8" x14ac:dyDescent="0.3">
      <c r="A257">
        <v>6.9</v>
      </c>
      <c r="B257" t="s">
        <v>22038</v>
      </c>
      <c r="C257" t="s">
        <v>304</v>
      </c>
      <c r="D257" t="s">
        <v>10118</v>
      </c>
      <c r="E257" t="s">
        <v>37</v>
      </c>
      <c r="F257">
        <v>123</v>
      </c>
      <c r="G257" s="8">
        <v>161087183</v>
      </c>
      <c r="H257" s="8">
        <v>175000000</v>
      </c>
    </row>
    <row r="258" spans="1:8" x14ac:dyDescent="0.3">
      <c r="A258">
        <v>5.4</v>
      </c>
      <c r="B258" t="s">
        <v>22039</v>
      </c>
      <c r="C258" t="s">
        <v>308</v>
      </c>
      <c r="D258" t="s">
        <v>809</v>
      </c>
      <c r="E258" t="s">
        <v>37</v>
      </c>
      <c r="F258">
        <v>96</v>
      </c>
      <c r="G258" s="8">
        <v>100289690</v>
      </c>
      <c r="H258" s="8">
        <v>175000000</v>
      </c>
    </row>
    <row r="259" spans="1:8" x14ac:dyDescent="0.3">
      <c r="A259">
        <v>5.4</v>
      </c>
      <c r="B259" t="s">
        <v>22039</v>
      </c>
      <c r="C259" t="s">
        <v>308</v>
      </c>
      <c r="D259" t="s">
        <v>15875</v>
      </c>
      <c r="E259" t="s">
        <v>37</v>
      </c>
      <c r="F259">
        <v>96</v>
      </c>
      <c r="G259" s="8">
        <v>100289690</v>
      </c>
      <c r="H259" s="8">
        <v>175000000</v>
      </c>
    </row>
    <row r="260" spans="1:8" x14ac:dyDescent="0.3">
      <c r="A260">
        <v>5.4</v>
      </c>
      <c r="B260" t="s">
        <v>22039</v>
      </c>
      <c r="C260" t="s">
        <v>308</v>
      </c>
      <c r="D260" t="s">
        <v>651</v>
      </c>
      <c r="E260" t="s">
        <v>37</v>
      </c>
      <c r="F260">
        <v>96</v>
      </c>
      <c r="G260" s="8">
        <v>100289690</v>
      </c>
      <c r="H260" s="8">
        <v>175000000</v>
      </c>
    </row>
    <row r="261" spans="1:8" x14ac:dyDescent="0.3">
      <c r="A261">
        <v>7.9</v>
      </c>
      <c r="B261" t="s">
        <v>22040</v>
      </c>
      <c r="C261" t="s">
        <v>312</v>
      </c>
      <c r="D261" t="s">
        <v>675</v>
      </c>
      <c r="E261" t="s">
        <v>37</v>
      </c>
      <c r="F261">
        <v>113</v>
      </c>
      <c r="G261" s="8">
        <v>100189501</v>
      </c>
      <c r="H261" s="8">
        <v>178000000</v>
      </c>
    </row>
    <row r="262" spans="1:8" x14ac:dyDescent="0.3">
      <c r="A262">
        <v>7.9</v>
      </c>
      <c r="B262" t="s">
        <v>22040</v>
      </c>
      <c r="C262" t="s">
        <v>312</v>
      </c>
      <c r="D262" t="s">
        <v>515</v>
      </c>
      <c r="E262" t="s">
        <v>37</v>
      </c>
      <c r="F262">
        <v>113</v>
      </c>
      <c r="G262" s="8">
        <v>100189501</v>
      </c>
      <c r="H262" s="8">
        <v>178000000</v>
      </c>
    </row>
    <row r="263" spans="1:8" x14ac:dyDescent="0.3">
      <c r="A263">
        <v>7.9</v>
      </c>
      <c r="B263" t="s">
        <v>22040</v>
      </c>
      <c r="C263" t="s">
        <v>312</v>
      </c>
      <c r="D263" t="s">
        <v>10118</v>
      </c>
      <c r="E263" t="s">
        <v>37</v>
      </c>
      <c r="F263">
        <v>113</v>
      </c>
      <c r="G263" s="8">
        <v>100189501</v>
      </c>
      <c r="H263" s="8">
        <v>178000000</v>
      </c>
    </row>
    <row r="264" spans="1:8" x14ac:dyDescent="0.3">
      <c r="A264">
        <v>6.1</v>
      </c>
      <c r="B264" t="s">
        <v>22041</v>
      </c>
      <c r="C264" t="s">
        <v>315</v>
      </c>
      <c r="D264" t="s">
        <v>675</v>
      </c>
      <c r="E264" t="s">
        <v>37</v>
      </c>
      <c r="F264">
        <v>176</v>
      </c>
      <c r="G264" s="8">
        <v>88246220</v>
      </c>
      <c r="H264" s="8">
        <v>175000000</v>
      </c>
    </row>
    <row r="265" spans="1:8" x14ac:dyDescent="0.3">
      <c r="A265">
        <v>6.1</v>
      </c>
      <c r="B265" t="s">
        <v>22041</v>
      </c>
      <c r="C265" t="s">
        <v>315</v>
      </c>
      <c r="D265" t="s">
        <v>515</v>
      </c>
      <c r="E265" t="s">
        <v>37</v>
      </c>
      <c r="F265">
        <v>176</v>
      </c>
      <c r="G265" s="8">
        <v>88246220</v>
      </c>
      <c r="H265" s="8">
        <v>175000000</v>
      </c>
    </row>
    <row r="266" spans="1:8" x14ac:dyDescent="0.3">
      <c r="A266">
        <v>6.1</v>
      </c>
      <c r="B266" t="s">
        <v>22041</v>
      </c>
      <c r="C266" t="s">
        <v>315</v>
      </c>
      <c r="D266" t="s">
        <v>10118</v>
      </c>
      <c r="E266" t="s">
        <v>37</v>
      </c>
      <c r="F266">
        <v>176</v>
      </c>
      <c r="G266" s="8">
        <v>88246220</v>
      </c>
      <c r="H266" s="8">
        <v>175000000</v>
      </c>
    </row>
    <row r="267" spans="1:8" x14ac:dyDescent="0.3">
      <c r="A267">
        <v>6.1</v>
      </c>
      <c r="B267" t="s">
        <v>22041</v>
      </c>
      <c r="C267" t="s">
        <v>315</v>
      </c>
      <c r="D267" t="s">
        <v>8199</v>
      </c>
      <c r="E267" t="s">
        <v>37</v>
      </c>
      <c r="F267">
        <v>176</v>
      </c>
      <c r="G267" s="8">
        <v>88246220</v>
      </c>
      <c r="H267" s="8">
        <v>175000000</v>
      </c>
    </row>
    <row r="268" spans="1:8" x14ac:dyDescent="0.3">
      <c r="A268">
        <v>5.8</v>
      </c>
      <c r="B268" t="s">
        <v>22042</v>
      </c>
      <c r="C268" t="s">
        <v>318</v>
      </c>
      <c r="D268" t="s">
        <v>675</v>
      </c>
      <c r="E268" t="s">
        <v>37</v>
      </c>
      <c r="F268">
        <v>118</v>
      </c>
      <c r="G268" s="8">
        <v>150167630</v>
      </c>
      <c r="H268" s="8">
        <v>175000000</v>
      </c>
    </row>
    <row r="269" spans="1:8" x14ac:dyDescent="0.3">
      <c r="A269">
        <v>5.8</v>
      </c>
      <c r="B269" t="s">
        <v>22042</v>
      </c>
      <c r="C269" t="s">
        <v>318</v>
      </c>
      <c r="D269" t="s">
        <v>515</v>
      </c>
      <c r="E269" t="s">
        <v>37</v>
      </c>
      <c r="F269">
        <v>118</v>
      </c>
      <c r="G269" s="8">
        <v>150167630</v>
      </c>
      <c r="H269" s="8">
        <v>175000000</v>
      </c>
    </row>
    <row r="270" spans="1:8" x14ac:dyDescent="0.3">
      <c r="A270">
        <v>5.8</v>
      </c>
      <c r="B270" t="s">
        <v>22042</v>
      </c>
      <c r="C270" t="s">
        <v>318</v>
      </c>
      <c r="D270" t="s">
        <v>10118</v>
      </c>
      <c r="E270" t="s">
        <v>37</v>
      </c>
      <c r="F270">
        <v>118</v>
      </c>
      <c r="G270" s="8">
        <v>150167630</v>
      </c>
      <c r="H270" s="8">
        <v>175000000</v>
      </c>
    </row>
    <row r="271" spans="1:8" x14ac:dyDescent="0.3">
      <c r="A271">
        <v>5.8</v>
      </c>
      <c r="B271" t="s">
        <v>22042</v>
      </c>
      <c r="C271" t="s">
        <v>318</v>
      </c>
      <c r="D271" t="s">
        <v>8199</v>
      </c>
      <c r="E271" t="s">
        <v>37</v>
      </c>
      <c r="F271">
        <v>118</v>
      </c>
      <c r="G271" s="8">
        <v>150167630</v>
      </c>
      <c r="H271" s="8">
        <v>175000000</v>
      </c>
    </row>
    <row r="272" spans="1:8" x14ac:dyDescent="0.3">
      <c r="A272">
        <v>8.3000000000000007</v>
      </c>
      <c r="B272" t="s">
        <v>22043</v>
      </c>
      <c r="C272" t="s">
        <v>284</v>
      </c>
      <c r="D272" t="s">
        <v>515</v>
      </c>
      <c r="E272" t="s">
        <v>37</v>
      </c>
      <c r="F272">
        <v>95</v>
      </c>
      <c r="G272" s="8">
        <v>356454367</v>
      </c>
      <c r="H272" s="8">
        <v>175000000</v>
      </c>
    </row>
    <row r="273" spans="1:8" x14ac:dyDescent="0.3">
      <c r="A273">
        <v>8.3000000000000007</v>
      </c>
      <c r="B273" t="s">
        <v>22043</v>
      </c>
      <c r="C273" t="s">
        <v>284</v>
      </c>
      <c r="D273" t="s">
        <v>9312</v>
      </c>
      <c r="E273" t="s">
        <v>37</v>
      </c>
      <c r="F273">
        <v>95</v>
      </c>
      <c r="G273" s="8">
        <v>356454367</v>
      </c>
      <c r="H273" s="8">
        <v>175000000</v>
      </c>
    </row>
    <row r="274" spans="1:8" x14ac:dyDescent="0.3">
      <c r="A274">
        <v>8.3000000000000007</v>
      </c>
      <c r="B274" t="s">
        <v>22043</v>
      </c>
      <c r="C274" t="s">
        <v>284</v>
      </c>
      <c r="D274" t="s">
        <v>809</v>
      </c>
      <c r="E274" t="s">
        <v>37</v>
      </c>
      <c r="F274">
        <v>95</v>
      </c>
      <c r="G274" s="8">
        <v>356454367</v>
      </c>
      <c r="H274" s="8">
        <v>175000000</v>
      </c>
    </row>
    <row r="275" spans="1:8" x14ac:dyDescent="0.3">
      <c r="A275">
        <v>8.3000000000000007</v>
      </c>
      <c r="B275" t="s">
        <v>22043</v>
      </c>
      <c r="C275" t="s">
        <v>284</v>
      </c>
      <c r="D275" t="s">
        <v>1473</v>
      </c>
      <c r="E275" t="s">
        <v>37</v>
      </c>
      <c r="F275">
        <v>95</v>
      </c>
      <c r="G275" s="8">
        <v>356454367</v>
      </c>
      <c r="H275" s="8">
        <v>175000000</v>
      </c>
    </row>
    <row r="276" spans="1:8" x14ac:dyDescent="0.3">
      <c r="A276">
        <v>8.3000000000000007</v>
      </c>
      <c r="B276" t="s">
        <v>22043</v>
      </c>
      <c r="C276" t="s">
        <v>284</v>
      </c>
      <c r="D276" t="s">
        <v>15875</v>
      </c>
      <c r="E276" t="s">
        <v>37</v>
      </c>
      <c r="F276">
        <v>95</v>
      </c>
      <c r="G276" s="8">
        <v>356454367</v>
      </c>
      <c r="H276" s="8">
        <v>175000000</v>
      </c>
    </row>
    <row r="277" spans="1:8" x14ac:dyDescent="0.3">
      <c r="A277">
        <v>8.3000000000000007</v>
      </c>
      <c r="B277" t="s">
        <v>22043</v>
      </c>
      <c r="C277" t="s">
        <v>284</v>
      </c>
      <c r="D277" t="s">
        <v>651</v>
      </c>
      <c r="E277" t="s">
        <v>37</v>
      </c>
      <c r="F277">
        <v>95</v>
      </c>
      <c r="G277" s="8">
        <v>356454367</v>
      </c>
      <c r="H277" s="8">
        <v>175000000</v>
      </c>
    </row>
    <row r="278" spans="1:8" x14ac:dyDescent="0.3">
      <c r="A278">
        <v>7.8</v>
      </c>
      <c r="B278" t="s">
        <v>22044</v>
      </c>
      <c r="C278" t="s">
        <v>171</v>
      </c>
      <c r="D278" t="s">
        <v>515</v>
      </c>
      <c r="E278" t="s">
        <v>37</v>
      </c>
      <c r="F278">
        <v>106</v>
      </c>
      <c r="G278" s="8">
        <v>362645141</v>
      </c>
      <c r="H278" s="8">
        <v>175000000</v>
      </c>
    </row>
    <row r="279" spans="1:8" x14ac:dyDescent="0.3">
      <c r="A279">
        <v>7.8</v>
      </c>
      <c r="B279" t="s">
        <v>22044</v>
      </c>
      <c r="C279" t="s">
        <v>171</v>
      </c>
      <c r="D279" t="s">
        <v>1473</v>
      </c>
      <c r="E279" t="s">
        <v>37</v>
      </c>
      <c r="F279">
        <v>106</v>
      </c>
      <c r="G279" s="8">
        <v>362645141</v>
      </c>
      <c r="H279" s="8">
        <v>175000000</v>
      </c>
    </row>
    <row r="280" spans="1:8" x14ac:dyDescent="0.3">
      <c r="A280">
        <v>7.8</v>
      </c>
      <c r="B280" t="s">
        <v>22044</v>
      </c>
      <c r="C280" t="s">
        <v>171</v>
      </c>
      <c r="D280" t="s">
        <v>15875</v>
      </c>
      <c r="E280" t="s">
        <v>37</v>
      </c>
      <c r="F280">
        <v>106</v>
      </c>
      <c r="G280" s="8">
        <v>362645141</v>
      </c>
      <c r="H280" s="8">
        <v>175000000</v>
      </c>
    </row>
    <row r="281" spans="1:8" x14ac:dyDescent="0.3">
      <c r="A281">
        <v>7.8</v>
      </c>
      <c r="B281" t="s">
        <v>22044</v>
      </c>
      <c r="C281" t="s">
        <v>171</v>
      </c>
      <c r="D281" t="s">
        <v>651</v>
      </c>
      <c r="E281" t="s">
        <v>37</v>
      </c>
      <c r="F281">
        <v>106</v>
      </c>
      <c r="G281" s="8">
        <v>362645141</v>
      </c>
      <c r="H281" s="8">
        <v>175000000</v>
      </c>
    </row>
    <row r="282" spans="1:8" x14ac:dyDescent="0.3">
      <c r="A282">
        <v>7</v>
      </c>
      <c r="B282" t="s">
        <v>22045</v>
      </c>
      <c r="C282" t="s">
        <v>171</v>
      </c>
      <c r="D282" t="s">
        <v>675</v>
      </c>
      <c r="E282" t="s">
        <v>37</v>
      </c>
      <c r="F282">
        <v>124</v>
      </c>
      <c r="G282" s="8">
        <v>312057433</v>
      </c>
      <c r="H282" s="8">
        <v>200000000</v>
      </c>
    </row>
    <row r="283" spans="1:8" x14ac:dyDescent="0.3">
      <c r="A283">
        <v>7</v>
      </c>
      <c r="B283" t="s">
        <v>22045</v>
      </c>
      <c r="C283" t="s">
        <v>171</v>
      </c>
      <c r="D283" t="s">
        <v>515</v>
      </c>
      <c r="E283" t="s">
        <v>37</v>
      </c>
      <c r="F283">
        <v>124</v>
      </c>
      <c r="G283" s="8">
        <v>312057433</v>
      </c>
      <c r="H283" s="8">
        <v>200000000</v>
      </c>
    </row>
    <row r="284" spans="1:8" x14ac:dyDescent="0.3">
      <c r="A284">
        <v>7</v>
      </c>
      <c r="B284" t="s">
        <v>22045</v>
      </c>
      <c r="C284" t="s">
        <v>171</v>
      </c>
      <c r="D284" t="s">
        <v>10118</v>
      </c>
      <c r="E284" t="s">
        <v>37</v>
      </c>
      <c r="F284">
        <v>124</v>
      </c>
      <c r="G284" s="8">
        <v>312057433</v>
      </c>
      <c r="H284" s="8">
        <v>200000000</v>
      </c>
    </row>
    <row r="285" spans="1:8" x14ac:dyDescent="0.3">
      <c r="A285">
        <v>6.1</v>
      </c>
      <c r="B285" t="s">
        <v>22046</v>
      </c>
      <c r="C285" t="s">
        <v>330</v>
      </c>
      <c r="D285" t="s">
        <v>675</v>
      </c>
      <c r="E285" t="s">
        <v>37</v>
      </c>
      <c r="F285">
        <v>132</v>
      </c>
      <c r="G285" s="8">
        <v>155111815</v>
      </c>
      <c r="H285" s="8">
        <v>170000000</v>
      </c>
    </row>
    <row r="286" spans="1:8" x14ac:dyDescent="0.3">
      <c r="A286">
        <v>6.1</v>
      </c>
      <c r="B286" t="s">
        <v>22046</v>
      </c>
      <c r="C286" t="s">
        <v>330</v>
      </c>
      <c r="D286" t="s">
        <v>515</v>
      </c>
      <c r="E286" t="s">
        <v>37</v>
      </c>
      <c r="F286">
        <v>132</v>
      </c>
      <c r="G286" s="8">
        <v>155111815</v>
      </c>
      <c r="H286" s="8">
        <v>170000000</v>
      </c>
    </row>
    <row r="287" spans="1:8" x14ac:dyDescent="0.3">
      <c r="A287">
        <v>6.1</v>
      </c>
      <c r="B287" t="s">
        <v>22046</v>
      </c>
      <c r="C287" t="s">
        <v>330</v>
      </c>
      <c r="D287" t="s">
        <v>1473</v>
      </c>
      <c r="E287" t="s">
        <v>37</v>
      </c>
      <c r="F287">
        <v>132</v>
      </c>
      <c r="G287" s="8">
        <v>155111815</v>
      </c>
      <c r="H287" s="8">
        <v>170000000</v>
      </c>
    </row>
    <row r="288" spans="1:8" x14ac:dyDescent="0.3">
      <c r="A288">
        <v>6.1</v>
      </c>
      <c r="B288" t="s">
        <v>22046</v>
      </c>
      <c r="C288" t="s">
        <v>330</v>
      </c>
      <c r="D288" t="s">
        <v>651</v>
      </c>
      <c r="E288" t="s">
        <v>37</v>
      </c>
      <c r="F288">
        <v>132</v>
      </c>
      <c r="G288" s="8">
        <v>155111815</v>
      </c>
      <c r="H288" s="8">
        <v>170000000</v>
      </c>
    </row>
    <row r="289" spans="1:8" x14ac:dyDescent="0.3">
      <c r="A289">
        <v>7</v>
      </c>
      <c r="B289" t="s">
        <v>22047</v>
      </c>
      <c r="C289" t="s">
        <v>333</v>
      </c>
      <c r="D289" t="s">
        <v>675</v>
      </c>
      <c r="E289" t="s">
        <v>37</v>
      </c>
      <c r="F289">
        <v>97</v>
      </c>
      <c r="G289" s="8">
        <v>241407328</v>
      </c>
      <c r="H289" s="8">
        <v>180000000</v>
      </c>
    </row>
    <row r="290" spans="1:8" x14ac:dyDescent="0.3">
      <c r="A290">
        <v>7</v>
      </c>
      <c r="B290" t="s">
        <v>22047</v>
      </c>
      <c r="C290" t="s">
        <v>333</v>
      </c>
      <c r="D290" t="s">
        <v>515</v>
      </c>
      <c r="E290" t="s">
        <v>37</v>
      </c>
      <c r="F290">
        <v>97</v>
      </c>
      <c r="G290" s="8">
        <v>241407328</v>
      </c>
      <c r="H290" s="8">
        <v>180000000</v>
      </c>
    </row>
    <row r="291" spans="1:8" x14ac:dyDescent="0.3">
      <c r="A291">
        <v>7</v>
      </c>
      <c r="B291" t="s">
        <v>22047</v>
      </c>
      <c r="C291" t="s">
        <v>333</v>
      </c>
      <c r="D291" t="s">
        <v>15875</v>
      </c>
      <c r="E291" t="s">
        <v>37</v>
      </c>
      <c r="F291">
        <v>97</v>
      </c>
      <c r="G291" s="8">
        <v>241407328</v>
      </c>
      <c r="H291" s="8">
        <v>180000000</v>
      </c>
    </row>
    <row r="292" spans="1:8" x14ac:dyDescent="0.3">
      <c r="A292">
        <v>7</v>
      </c>
      <c r="B292" t="s">
        <v>22047</v>
      </c>
      <c r="C292" t="s">
        <v>333</v>
      </c>
      <c r="D292" t="s">
        <v>651</v>
      </c>
      <c r="E292" t="s">
        <v>37</v>
      </c>
      <c r="F292">
        <v>97</v>
      </c>
      <c r="G292" s="8">
        <v>241407328</v>
      </c>
      <c r="H292" s="8">
        <v>180000000</v>
      </c>
    </row>
    <row r="293" spans="1:8" x14ac:dyDescent="0.3">
      <c r="A293">
        <v>7</v>
      </c>
      <c r="B293" t="s">
        <v>22047</v>
      </c>
      <c r="C293" t="s">
        <v>333</v>
      </c>
      <c r="D293" t="s">
        <v>17497</v>
      </c>
      <c r="E293" t="s">
        <v>37</v>
      </c>
      <c r="F293">
        <v>97</v>
      </c>
      <c r="G293" s="8">
        <v>241407328</v>
      </c>
      <c r="H293" s="8">
        <v>180000000</v>
      </c>
    </row>
    <row r="294" spans="1:8" x14ac:dyDescent="0.3">
      <c r="A294">
        <v>7.6</v>
      </c>
      <c r="B294" t="s">
        <v>22048</v>
      </c>
      <c r="C294" t="s">
        <v>338</v>
      </c>
      <c r="D294" t="s">
        <v>675</v>
      </c>
      <c r="E294" t="s">
        <v>37</v>
      </c>
      <c r="F294">
        <v>130</v>
      </c>
      <c r="G294" s="8">
        <v>208543795</v>
      </c>
      <c r="H294" s="8">
        <v>170000000</v>
      </c>
    </row>
    <row r="295" spans="1:8" x14ac:dyDescent="0.3">
      <c r="A295">
        <v>7.6</v>
      </c>
      <c r="B295" t="s">
        <v>22048</v>
      </c>
      <c r="C295" t="s">
        <v>338</v>
      </c>
      <c r="D295" t="s">
        <v>515</v>
      </c>
      <c r="E295" t="s">
        <v>37</v>
      </c>
      <c r="F295">
        <v>130</v>
      </c>
      <c r="G295" s="8">
        <v>208543795</v>
      </c>
      <c r="H295" s="8">
        <v>170000000</v>
      </c>
    </row>
    <row r="296" spans="1:8" x14ac:dyDescent="0.3">
      <c r="A296">
        <v>7.6</v>
      </c>
      <c r="B296" t="s">
        <v>22048</v>
      </c>
      <c r="C296" t="s">
        <v>338</v>
      </c>
      <c r="D296" t="s">
        <v>1473</v>
      </c>
      <c r="E296" t="s">
        <v>37</v>
      </c>
      <c r="F296">
        <v>130</v>
      </c>
      <c r="G296" s="8">
        <v>208543795</v>
      </c>
      <c r="H296" s="8">
        <v>170000000</v>
      </c>
    </row>
    <row r="297" spans="1:8" x14ac:dyDescent="0.3">
      <c r="A297">
        <v>7.6</v>
      </c>
      <c r="B297" t="s">
        <v>22048</v>
      </c>
      <c r="C297" t="s">
        <v>338</v>
      </c>
      <c r="D297" t="s">
        <v>10118</v>
      </c>
      <c r="E297" t="s">
        <v>37</v>
      </c>
      <c r="F297">
        <v>130</v>
      </c>
      <c r="G297" s="8">
        <v>208543795</v>
      </c>
      <c r="H297" s="8">
        <v>170000000</v>
      </c>
    </row>
    <row r="298" spans="1:8" x14ac:dyDescent="0.3">
      <c r="A298">
        <v>6.3</v>
      </c>
      <c r="B298" t="s">
        <v>22049</v>
      </c>
      <c r="C298" t="s">
        <v>351</v>
      </c>
      <c r="D298" t="s">
        <v>675</v>
      </c>
      <c r="E298" t="s">
        <v>37</v>
      </c>
      <c r="F298">
        <v>128</v>
      </c>
      <c r="G298" s="8">
        <v>38297305</v>
      </c>
      <c r="H298" s="8">
        <v>175000000</v>
      </c>
    </row>
    <row r="299" spans="1:8" x14ac:dyDescent="0.3">
      <c r="A299">
        <v>6.3</v>
      </c>
      <c r="B299" t="s">
        <v>22049</v>
      </c>
      <c r="C299" t="s">
        <v>351</v>
      </c>
      <c r="D299" t="s">
        <v>515</v>
      </c>
      <c r="E299" t="s">
        <v>37</v>
      </c>
      <c r="F299">
        <v>128</v>
      </c>
      <c r="G299" s="8">
        <v>38297305</v>
      </c>
      <c r="H299" s="8">
        <v>175000000</v>
      </c>
    </row>
    <row r="300" spans="1:8" x14ac:dyDescent="0.3">
      <c r="A300">
        <v>6.3</v>
      </c>
      <c r="B300" t="s">
        <v>22049</v>
      </c>
      <c r="C300" t="s">
        <v>351</v>
      </c>
      <c r="D300" t="s">
        <v>1473</v>
      </c>
      <c r="E300" t="s">
        <v>37</v>
      </c>
      <c r="F300">
        <v>128</v>
      </c>
      <c r="G300" s="8">
        <v>38297305</v>
      </c>
      <c r="H300" s="8">
        <v>175000000</v>
      </c>
    </row>
    <row r="301" spans="1:8" x14ac:dyDescent="0.3">
      <c r="A301">
        <v>6.3</v>
      </c>
      <c r="B301" t="s">
        <v>22049</v>
      </c>
      <c r="C301" t="s">
        <v>351</v>
      </c>
      <c r="D301" t="s">
        <v>651</v>
      </c>
      <c r="E301" t="s">
        <v>37</v>
      </c>
      <c r="F301">
        <v>128</v>
      </c>
      <c r="G301" s="8">
        <v>38297305</v>
      </c>
      <c r="H301" s="8">
        <v>175000000</v>
      </c>
    </row>
    <row r="302" spans="1:8" x14ac:dyDescent="0.3">
      <c r="A302">
        <v>7.8</v>
      </c>
      <c r="B302" t="s">
        <v>22050</v>
      </c>
      <c r="C302" t="s">
        <v>153</v>
      </c>
      <c r="D302" t="s">
        <v>675</v>
      </c>
      <c r="E302" t="s">
        <v>37</v>
      </c>
      <c r="F302">
        <v>136</v>
      </c>
      <c r="G302" s="8">
        <v>259746958</v>
      </c>
      <c r="H302" s="8">
        <v>170000000</v>
      </c>
    </row>
    <row r="303" spans="1:8" x14ac:dyDescent="0.3">
      <c r="A303">
        <v>7.8</v>
      </c>
      <c r="B303" t="s">
        <v>22050</v>
      </c>
      <c r="C303" t="s">
        <v>153</v>
      </c>
      <c r="D303" t="s">
        <v>515</v>
      </c>
      <c r="E303" t="s">
        <v>37</v>
      </c>
      <c r="F303">
        <v>136</v>
      </c>
      <c r="G303" s="8">
        <v>259746958</v>
      </c>
      <c r="H303" s="8">
        <v>170000000</v>
      </c>
    </row>
    <row r="304" spans="1:8" x14ac:dyDescent="0.3">
      <c r="A304">
        <v>7.8</v>
      </c>
      <c r="B304" t="s">
        <v>22050</v>
      </c>
      <c r="C304" t="s">
        <v>153</v>
      </c>
      <c r="D304" t="s">
        <v>10118</v>
      </c>
      <c r="E304" t="s">
        <v>37</v>
      </c>
      <c r="F304">
        <v>136</v>
      </c>
      <c r="G304" s="8">
        <v>259746958</v>
      </c>
      <c r="H304" s="8">
        <v>170000000</v>
      </c>
    </row>
    <row r="305" spans="1:8" x14ac:dyDescent="0.3">
      <c r="A305">
        <v>6.4</v>
      </c>
      <c r="B305" t="s">
        <v>22051</v>
      </c>
      <c r="C305" t="s">
        <v>355</v>
      </c>
      <c r="D305" t="s">
        <v>515</v>
      </c>
      <c r="E305" t="s">
        <v>37</v>
      </c>
      <c r="F305">
        <v>93</v>
      </c>
      <c r="G305" s="8">
        <v>238371987</v>
      </c>
      <c r="H305" s="8">
        <v>165000000</v>
      </c>
    </row>
    <row r="306" spans="1:8" x14ac:dyDescent="0.3">
      <c r="A306">
        <v>6.4</v>
      </c>
      <c r="B306" t="s">
        <v>22051</v>
      </c>
      <c r="C306" t="s">
        <v>355</v>
      </c>
      <c r="D306" t="s">
        <v>9312</v>
      </c>
      <c r="E306" t="s">
        <v>37</v>
      </c>
      <c r="F306">
        <v>93</v>
      </c>
      <c r="G306" s="8">
        <v>238371987</v>
      </c>
      <c r="H306" s="8">
        <v>165000000</v>
      </c>
    </row>
    <row r="307" spans="1:8" x14ac:dyDescent="0.3">
      <c r="A307">
        <v>6.4</v>
      </c>
      <c r="B307" t="s">
        <v>22051</v>
      </c>
      <c r="C307" t="s">
        <v>355</v>
      </c>
      <c r="D307" t="s">
        <v>809</v>
      </c>
      <c r="E307" t="s">
        <v>37</v>
      </c>
      <c r="F307">
        <v>93</v>
      </c>
      <c r="G307" s="8">
        <v>238371987</v>
      </c>
      <c r="H307" s="8">
        <v>165000000</v>
      </c>
    </row>
    <row r="308" spans="1:8" x14ac:dyDescent="0.3">
      <c r="A308">
        <v>6.4</v>
      </c>
      <c r="B308" t="s">
        <v>22051</v>
      </c>
      <c r="C308" t="s">
        <v>355</v>
      </c>
      <c r="D308" t="s">
        <v>15875</v>
      </c>
      <c r="E308" t="s">
        <v>37</v>
      </c>
      <c r="F308">
        <v>93</v>
      </c>
      <c r="G308" s="8">
        <v>238371987</v>
      </c>
      <c r="H308" s="8">
        <v>165000000</v>
      </c>
    </row>
    <row r="309" spans="1:8" x14ac:dyDescent="0.3">
      <c r="A309">
        <v>6.4</v>
      </c>
      <c r="B309" t="s">
        <v>22051</v>
      </c>
      <c r="C309" t="s">
        <v>355</v>
      </c>
      <c r="D309" t="s">
        <v>651</v>
      </c>
      <c r="E309" t="s">
        <v>37</v>
      </c>
      <c r="F309">
        <v>93</v>
      </c>
      <c r="G309" s="8">
        <v>238371987</v>
      </c>
      <c r="H309" s="8">
        <v>165000000</v>
      </c>
    </row>
    <row r="310" spans="1:8" x14ac:dyDescent="0.3">
      <c r="A310">
        <v>6.5</v>
      </c>
      <c r="B310" t="s">
        <v>22052</v>
      </c>
      <c r="C310" t="s">
        <v>358</v>
      </c>
      <c r="D310" t="s">
        <v>675</v>
      </c>
      <c r="E310" t="s">
        <v>37</v>
      </c>
      <c r="F310">
        <v>130</v>
      </c>
      <c r="G310" s="8">
        <v>93417865</v>
      </c>
      <c r="H310" s="8">
        <v>190000000</v>
      </c>
    </row>
    <row r="311" spans="1:8" x14ac:dyDescent="0.3">
      <c r="A311">
        <v>6.5</v>
      </c>
      <c r="B311" t="s">
        <v>22052</v>
      </c>
      <c r="C311" t="s">
        <v>358</v>
      </c>
      <c r="D311" t="s">
        <v>515</v>
      </c>
      <c r="E311" t="s">
        <v>37</v>
      </c>
      <c r="F311">
        <v>130</v>
      </c>
      <c r="G311" s="8">
        <v>93417865</v>
      </c>
      <c r="H311" s="8">
        <v>190000000</v>
      </c>
    </row>
    <row r="312" spans="1:8" x14ac:dyDescent="0.3">
      <c r="A312">
        <v>6.5</v>
      </c>
      <c r="B312" t="s">
        <v>22052</v>
      </c>
      <c r="C312" t="s">
        <v>358</v>
      </c>
      <c r="D312" t="s">
        <v>15875</v>
      </c>
      <c r="E312" t="s">
        <v>37</v>
      </c>
      <c r="F312">
        <v>130</v>
      </c>
      <c r="G312" s="8">
        <v>93417865</v>
      </c>
      <c r="H312" s="8">
        <v>190000000</v>
      </c>
    </row>
    <row r="313" spans="1:8" x14ac:dyDescent="0.3">
      <c r="A313">
        <v>6.5</v>
      </c>
      <c r="B313" t="s">
        <v>22052</v>
      </c>
      <c r="C313" t="s">
        <v>358</v>
      </c>
      <c r="D313" t="s">
        <v>21948</v>
      </c>
      <c r="E313" t="s">
        <v>37</v>
      </c>
      <c r="F313">
        <v>130</v>
      </c>
      <c r="G313" s="8">
        <v>93417865</v>
      </c>
      <c r="H313" s="8">
        <v>190000000</v>
      </c>
    </row>
    <row r="314" spans="1:8" x14ac:dyDescent="0.3">
      <c r="A314">
        <v>6.5</v>
      </c>
      <c r="B314" t="s">
        <v>22052</v>
      </c>
      <c r="C314" t="s">
        <v>358</v>
      </c>
      <c r="D314" t="s">
        <v>10118</v>
      </c>
      <c r="E314" t="s">
        <v>37</v>
      </c>
      <c r="F314">
        <v>130</v>
      </c>
      <c r="G314" s="8">
        <v>93417865</v>
      </c>
      <c r="H314" s="8">
        <v>190000000</v>
      </c>
    </row>
    <row r="315" spans="1:8" x14ac:dyDescent="0.3">
      <c r="A315">
        <v>7.9</v>
      </c>
      <c r="B315" t="s">
        <v>22053</v>
      </c>
      <c r="C315" t="s">
        <v>361</v>
      </c>
      <c r="D315" t="s">
        <v>675</v>
      </c>
      <c r="E315" t="s">
        <v>37</v>
      </c>
      <c r="F315">
        <v>102</v>
      </c>
      <c r="G315" s="8">
        <v>222487711</v>
      </c>
      <c r="H315" s="8">
        <v>165000000</v>
      </c>
    </row>
    <row r="316" spans="1:8" x14ac:dyDescent="0.3">
      <c r="A316">
        <v>7.9</v>
      </c>
      <c r="B316" t="s">
        <v>22053</v>
      </c>
      <c r="C316" t="s">
        <v>361</v>
      </c>
      <c r="D316" t="s">
        <v>515</v>
      </c>
      <c r="E316" t="s">
        <v>37</v>
      </c>
      <c r="F316">
        <v>102</v>
      </c>
      <c r="G316" s="8">
        <v>222487711</v>
      </c>
      <c r="H316" s="8">
        <v>165000000</v>
      </c>
    </row>
    <row r="317" spans="1:8" x14ac:dyDescent="0.3">
      <c r="A317">
        <v>7.9</v>
      </c>
      <c r="B317" t="s">
        <v>22053</v>
      </c>
      <c r="C317" t="s">
        <v>361</v>
      </c>
      <c r="D317" t="s">
        <v>9312</v>
      </c>
      <c r="E317" t="s">
        <v>37</v>
      </c>
      <c r="F317">
        <v>102</v>
      </c>
      <c r="G317" s="8">
        <v>222487711</v>
      </c>
      <c r="H317" s="8">
        <v>165000000</v>
      </c>
    </row>
    <row r="318" spans="1:8" x14ac:dyDescent="0.3">
      <c r="A318">
        <v>7.9</v>
      </c>
      <c r="B318" t="s">
        <v>22053</v>
      </c>
      <c r="C318" t="s">
        <v>361</v>
      </c>
      <c r="D318" t="s">
        <v>809</v>
      </c>
      <c r="E318" t="s">
        <v>37</v>
      </c>
      <c r="F318">
        <v>102</v>
      </c>
      <c r="G318" s="8">
        <v>222487711</v>
      </c>
      <c r="H318" s="8">
        <v>165000000</v>
      </c>
    </row>
    <row r="319" spans="1:8" x14ac:dyDescent="0.3">
      <c r="A319">
        <v>7.9</v>
      </c>
      <c r="B319" t="s">
        <v>22053</v>
      </c>
      <c r="C319" t="s">
        <v>361</v>
      </c>
      <c r="D319" t="s">
        <v>1473</v>
      </c>
      <c r="E319" t="s">
        <v>37</v>
      </c>
      <c r="F319">
        <v>102</v>
      </c>
      <c r="G319" s="8">
        <v>222487711</v>
      </c>
      <c r="H319" s="8">
        <v>165000000</v>
      </c>
    </row>
    <row r="320" spans="1:8" x14ac:dyDescent="0.3">
      <c r="A320">
        <v>7.9</v>
      </c>
      <c r="B320" t="s">
        <v>22053</v>
      </c>
      <c r="C320" t="s">
        <v>361</v>
      </c>
      <c r="D320" t="s">
        <v>15875</v>
      </c>
      <c r="E320" t="s">
        <v>37</v>
      </c>
      <c r="F320">
        <v>102</v>
      </c>
      <c r="G320" s="8">
        <v>222487711</v>
      </c>
      <c r="H320" s="8">
        <v>165000000</v>
      </c>
    </row>
    <row r="321" spans="1:8" x14ac:dyDescent="0.3">
      <c r="A321">
        <v>7.9</v>
      </c>
      <c r="B321" t="s">
        <v>22053</v>
      </c>
      <c r="C321" t="s">
        <v>361</v>
      </c>
      <c r="D321" t="s">
        <v>10118</v>
      </c>
      <c r="E321" t="s">
        <v>37</v>
      </c>
      <c r="F321">
        <v>102</v>
      </c>
      <c r="G321" s="8">
        <v>222487711</v>
      </c>
      <c r="H321" s="8">
        <v>165000000</v>
      </c>
    </row>
    <row r="322" spans="1:8" x14ac:dyDescent="0.3">
      <c r="A322">
        <v>7.8</v>
      </c>
      <c r="B322" t="s">
        <v>22054</v>
      </c>
      <c r="C322" t="s">
        <v>366</v>
      </c>
      <c r="D322" t="s">
        <v>515</v>
      </c>
      <c r="E322" t="s">
        <v>37</v>
      </c>
      <c r="F322">
        <v>101</v>
      </c>
      <c r="G322" s="8">
        <v>189412677</v>
      </c>
      <c r="H322" s="8">
        <v>165000000</v>
      </c>
    </row>
    <row r="323" spans="1:8" x14ac:dyDescent="0.3">
      <c r="A323">
        <v>7.8</v>
      </c>
      <c r="B323" t="s">
        <v>22054</v>
      </c>
      <c r="C323" t="s">
        <v>366</v>
      </c>
      <c r="D323" t="s">
        <v>9312</v>
      </c>
      <c r="E323" t="s">
        <v>37</v>
      </c>
      <c r="F323">
        <v>101</v>
      </c>
      <c r="G323" s="8">
        <v>189412677</v>
      </c>
      <c r="H323" s="8">
        <v>165000000</v>
      </c>
    </row>
    <row r="324" spans="1:8" x14ac:dyDescent="0.3">
      <c r="A324">
        <v>7.8</v>
      </c>
      <c r="B324" t="s">
        <v>22054</v>
      </c>
      <c r="C324" t="s">
        <v>366</v>
      </c>
      <c r="D324" t="s">
        <v>809</v>
      </c>
      <c r="E324" t="s">
        <v>37</v>
      </c>
      <c r="F324">
        <v>101</v>
      </c>
      <c r="G324" s="8">
        <v>189412677</v>
      </c>
      <c r="H324" s="8">
        <v>165000000</v>
      </c>
    </row>
    <row r="325" spans="1:8" x14ac:dyDescent="0.3">
      <c r="A325">
        <v>7.8</v>
      </c>
      <c r="B325" t="s">
        <v>22054</v>
      </c>
      <c r="C325" t="s">
        <v>366</v>
      </c>
      <c r="D325" t="s">
        <v>15875</v>
      </c>
      <c r="E325" t="s">
        <v>37</v>
      </c>
      <c r="F325">
        <v>101</v>
      </c>
      <c r="G325" s="8">
        <v>189412677</v>
      </c>
      <c r="H325" s="8">
        <v>165000000</v>
      </c>
    </row>
    <row r="326" spans="1:8" x14ac:dyDescent="0.3">
      <c r="A326">
        <v>7.8</v>
      </c>
      <c r="B326" t="s">
        <v>22054</v>
      </c>
      <c r="C326" t="s">
        <v>366</v>
      </c>
      <c r="D326" t="s">
        <v>10118</v>
      </c>
      <c r="E326" t="s">
        <v>37</v>
      </c>
      <c r="F326">
        <v>101</v>
      </c>
      <c r="G326" s="8">
        <v>189412677</v>
      </c>
      <c r="H326" s="8">
        <v>165000000</v>
      </c>
    </row>
    <row r="327" spans="1:8" x14ac:dyDescent="0.3">
      <c r="A327">
        <v>6.6</v>
      </c>
      <c r="B327" t="s">
        <v>22055</v>
      </c>
      <c r="C327" t="s">
        <v>271</v>
      </c>
      <c r="D327" t="s">
        <v>515</v>
      </c>
      <c r="E327" t="s">
        <v>37</v>
      </c>
      <c r="F327">
        <v>100</v>
      </c>
      <c r="G327" s="8">
        <v>665426</v>
      </c>
      <c r="H327" s="8">
        <v>165000000</v>
      </c>
    </row>
    <row r="328" spans="1:8" x14ac:dyDescent="0.3">
      <c r="A328">
        <v>6.6</v>
      </c>
      <c r="B328" t="s">
        <v>22055</v>
      </c>
      <c r="C328" t="s">
        <v>271</v>
      </c>
      <c r="D328" t="s">
        <v>9312</v>
      </c>
      <c r="E328" t="s">
        <v>37</v>
      </c>
      <c r="F328">
        <v>100</v>
      </c>
      <c r="G328" s="8">
        <v>665426</v>
      </c>
      <c r="H328" s="8">
        <v>165000000</v>
      </c>
    </row>
    <row r="329" spans="1:8" x14ac:dyDescent="0.3">
      <c r="A329">
        <v>6.6</v>
      </c>
      <c r="B329" t="s">
        <v>22055</v>
      </c>
      <c r="C329" t="s">
        <v>271</v>
      </c>
      <c r="D329" t="s">
        <v>15875</v>
      </c>
      <c r="E329" t="s">
        <v>37</v>
      </c>
      <c r="F329">
        <v>100</v>
      </c>
      <c r="G329" s="8">
        <v>665426</v>
      </c>
      <c r="H329" s="8">
        <v>165000000</v>
      </c>
    </row>
    <row r="330" spans="1:8" x14ac:dyDescent="0.3">
      <c r="A330">
        <v>6.6</v>
      </c>
      <c r="B330" t="s">
        <v>22055</v>
      </c>
      <c r="C330" t="s">
        <v>271</v>
      </c>
      <c r="D330" t="s">
        <v>651</v>
      </c>
      <c r="E330" t="s">
        <v>37</v>
      </c>
      <c r="F330">
        <v>100</v>
      </c>
      <c r="G330" s="8">
        <v>665426</v>
      </c>
      <c r="H330" s="8">
        <v>165000000</v>
      </c>
    </row>
    <row r="331" spans="1:8" x14ac:dyDescent="0.3">
      <c r="A331">
        <v>5.5</v>
      </c>
      <c r="B331" t="s">
        <v>22056</v>
      </c>
      <c r="C331" t="s">
        <v>267</v>
      </c>
      <c r="D331" t="s">
        <v>675</v>
      </c>
      <c r="E331" t="s">
        <v>37</v>
      </c>
      <c r="F331">
        <v>120</v>
      </c>
      <c r="G331" s="8">
        <v>102315545</v>
      </c>
      <c r="H331" s="8">
        <v>165000000</v>
      </c>
    </row>
    <row r="332" spans="1:8" x14ac:dyDescent="0.3">
      <c r="A332">
        <v>5.5</v>
      </c>
      <c r="B332" t="s">
        <v>22056</v>
      </c>
      <c r="C332" t="s">
        <v>267</v>
      </c>
      <c r="D332" t="s">
        <v>515</v>
      </c>
      <c r="E332" t="s">
        <v>37</v>
      </c>
      <c r="F332">
        <v>120</v>
      </c>
      <c r="G332" s="8">
        <v>102315545</v>
      </c>
      <c r="H332" s="8">
        <v>165000000</v>
      </c>
    </row>
    <row r="333" spans="1:8" x14ac:dyDescent="0.3">
      <c r="A333">
        <v>5.5</v>
      </c>
      <c r="B333" t="s">
        <v>22056</v>
      </c>
      <c r="C333" t="s">
        <v>267</v>
      </c>
      <c r="D333" t="s">
        <v>10118</v>
      </c>
      <c r="E333" t="s">
        <v>37</v>
      </c>
      <c r="F333">
        <v>120</v>
      </c>
      <c r="G333" s="8">
        <v>102315545</v>
      </c>
      <c r="H333" s="8">
        <v>165000000</v>
      </c>
    </row>
    <row r="334" spans="1:8" x14ac:dyDescent="0.3">
      <c r="A334">
        <v>8.1999999999999993</v>
      </c>
      <c r="B334" t="s">
        <v>22057</v>
      </c>
      <c r="C334" t="s">
        <v>375</v>
      </c>
      <c r="D334" t="s">
        <v>515</v>
      </c>
      <c r="E334" t="s">
        <v>37</v>
      </c>
      <c r="F334">
        <v>98</v>
      </c>
      <c r="G334" s="8">
        <v>217387997</v>
      </c>
      <c r="H334" s="8">
        <v>165000000</v>
      </c>
    </row>
    <row r="335" spans="1:8" x14ac:dyDescent="0.3">
      <c r="A335">
        <v>8.1999999999999993</v>
      </c>
      <c r="B335" t="s">
        <v>22057</v>
      </c>
      <c r="C335" t="s">
        <v>375</v>
      </c>
      <c r="D335" t="s">
        <v>9312</v>
      </c>
      <c r="E335" t="s">
        <v>37</v>
      </c>
      <c r="F335">
        <v>98</v>
      </c>
      <c r="G335" s="8">
        <v>217387997</v>
      </c>
      <c r="H335" s="8">
        <v>165000000</v>
      </c>
    </row>
    <row r="336" spans="1:8" x14ac:dyDescent="0.3">
      <c r="A336">
        <v>8.1999999999999993</v>
      </c>
      <c r="B336" t="s">
        <v>22057</v>
      </c>
      <c r="C336" t="s">
        <v>375</v>
      </c>
      <c r="D336" t="s">
        <v>15875</v>
      </c>
      <c r="E336" t="s">
        <v>37</v>
      </c>
      <c r="F336">
        <v>98</v>
      </c>
      <c r="G336" s="8">
        <v>217387997</v>
      </c>
      <c r="H336" s="8">
        <v>165000000</v>
      </c>
    </row>
    <row r="337" spans="1:8" x14ac:dyDescent="0.3">
      <c r="A337">
        <v>8.1999999999999993</v>
      </c>
      <c r="B337" t="s">
        <v>22057</v>
      </c>
      <c r="C337" t="s">
        <v>375</v>
      </c>
      <c r="D337" t="s">
        <v>651</v>
      </c>
      <c r="E337" t="s">
        <v>37</v>
      </c>
      <c r="F337">
        <v>98</v>
      </c>
      <c r="G337" s="8">
        <v>217387997</v>
      </c>
      <c r="H337" s="8">
        <v>165000000</v>
      </c>
    </row>
    <row r="338" spans="1:8" x14ac:dyDescent="0.3">
      <c r="A338">
        <v>6.4</v>
      </c>
      <c r="B338" t="s">
        <v>22058</v>
      </c>
      <c r="C338" t="s">
        <v>379</v>
      </c>
      <c r="D338" t="s">
        <v>675</v>
      </c>
      <c r="E338" t="s">
        <v>37</v>
      </c>
      <c r="F338">
        <v>109</v>
      </c>
      <c r="G338" s="8">
        <v>150350192</v>
      </c>
      <c r="H338" s="8">
        <v>200000000</v>
      </c>
    </row>
    <row r="339" spans="1:8" x14ac:dyDescent="0.3">
      <c r="A339">
        <v>6.4</v>
      </c>
      <c r="B339" t="s">
        <v>22058</v>
      </c>
      <c r="C339" t="s">
        <v>379</v>
      </c>
      <c r="D339" t="s">
        <v>10118</v>
      </c>
      <c r="E339" t="s">
        <v>37</v>
      </c>
      <c r="F339">
        <v>109</v>
      </c>
      <c r="G339" s="8">
        <v>150350192</v>
      </c>
      <c r="H339" s="8">
        <v>200000000</v>
      </c>
    </row>
    <row r="340" spans="1:8" x14ac:dyDescent="0.3">
      <c r="A340">
        <v>8.1</v>
      </c>
      <c r="B340" t="s">
        <v>22059</v>
      </c>
      <c r="C340" t="s">
        <v>382</v>
      </c>
      <c r="D340" t="s">
        <v>675</v>
      </c>
      <c r="E340" t="s">
        <v>37</v>
      </c>
      <c r="F340">
        <v>121</v>
      </c>
      <c r="G340" s="8">
        <v>333130696</v>
      </c>
      <c r="H340" s="8">
        <v>170000000</v>
      </c>
    </row>
    <row r="341" spans="1:8" x14ac:dyDescent="0.3">
      <c r="A341">
        <v>8.1</v>
      </c>
      <c r="B341" t="s">
        <v>22059</v>
      </c>
      <c r="C341" t="s">
        <v>382</v>
      </c>
      <c r="D341" t="s">
        <v>515</v>
      </c>
      <c r="E341" t="s">
        <v>37</v>
      </c>
      <c r="F341">
        <v>121</v>
      </c>
      <c r="G341" s="8">
        <v>333130696</v>
      </c>
      <c r="H341" s="8">
        <v>170000000</v>
      </c>
    </row>
    <row r="342" spans="1:8" x14ac:dyDescent="0.3">
      <c r="A342">
        <v>8.1</v>
      </c>
      <c r="B342" t="s">
        <v>22059</v>
      </c>
      <c r="C342" t="s">
        <v>382</v>
      </c>
      <c r="D342" t="s">
        <v>10118</v>
      </c>
      <c r="E342" t="s">
        <v>37</v>
      </c>
      <c r="F342">
        <v>121</v>
      </c>
      <c r="G342" s="8">
        <v>333130696</v>
      </c>
      <c r="H342" s="8">
        <v>170000000</v>
      </c>
    </row>
    <row r="343" spans="1:8" x14ac:dyDescent="0.3">
      <c r="A343">
        <v>8.6</v>
      </c>
      <c r="B343" t="s">
        <v>22060</v>
      </c>
      <c r="C343" t="s">
        <v>57</v>
      </c>
      <c r="D343" t="s">
        <v>515</v>
      </c>
      <c r="E343" t="s">
        <v>37</v>
      </c>
      <c r="F343">
        <v>169</v>
      </c>
      <c r="G343" s="8">
        <v>187991439</v>
      </c>
      <c r="H343" s="8">
        <v>165000000</v>
      </c>
    </row>
    <row r="344" spans="1:8" x14ac:dyDescent="0.3">
      <c r="A344">
        <v>8.6</v>
      </c>
      <c r="B344" t="s">
        <v>22060</v>
      </c>
      <c r="C344" t="s">
        <v>57</v>
      </c>
      <c r="D344" t="s">
        <v>1473</v>
      </c>
      <c r="E344" t="s">
        <v>37</v>
      </c>
      <c r="F344">
        <v>169</v>
      </c>
      <c r="G344" s="8">
        <v>187991439</v>
      </c>
      <c r="H344" s="8">
        <v>165000000</v>
      </c>
    </row>
    <row r="345" spans="1:8" x14ac:dyDescent="0.3">
      <c r="A345">
        <v>8.6</v>
      </c>
      <c r="B345" t="s">
        <v>22060</v>
      </c>
      <c r="C345" t="s">
        <v>57</v>
      </c>
      <c r="D345" t="s">
        <v>10118</v>
      </c>
      <c r="E345" t="s">
        <v>37</v>
      </c>
      <c r="F345">
        <v>169</v>
      </c>
      <c r="G345" s="8">
        <v>187991439</v>
      </c>
      <c r="H345" s="8">
        <v>165000000</v>
      </c>
    </row>
    <row r="346" spans="1:8" x14ac:dyDescent="0.3">
      <c r="A346">
        <v>8.8000000000000007</v>
      </c>
      <c r="B346" t="s">
        <v>22061</v>
      </c>
      <c r="C346" t="s">
        <v>57</v>
      </c>
      <c r="D346" t="s">
        <v>675</v>
      </c>
      <c r="E346" t="s">
        <v>37</v>
      </c>
      <c r="F346">
        <v>148</v>
      </c>
      <c r="G346" s="8">
        <v>292568851</v>
      </c>
      <c r="H346" s="8">
        <v>160000000</v>
      </c>
    </row>
    <row r="347" spans="1:8" x14ac:dyDescent="0.3">
      <c r="A347">
        <v>8.8000000000000007</v>
      </c>
      <c r="B347" t="s">
        <v>22061</v>
      </c>
      <c r="C347" t="s">
        <v>57</v>
      </c>
      <c r="D347" t="s">
        <v>515</v>
      </c>
      <c r="E347" t="s">
        <v>37</v>
      </c>
      <c r="F347">
        <v>148</v>
      </c>
      <c r="G347" s="8">
        <v>292568851</v>
      </c>
      <c r="H347" s="8">
        <v>160000000</v>
      </c>
    </row>
    <row r="348" spans="1:8" x14ac:dyDescent="0.3">
      <c r="A348">
        <v>8.8000000000000007</v>
      </c>
      <c r="B348" t="s">
        <v>22061</v>
      </c>
      <c r="C348" t="s">
        <v>57</v>
      </c>
      <c r="D348" t="s">
        <v>10118</v>
      </c>
      <c r="E348" t="s">
        <v>37</v>
      </c>
      <c r="F348">
        <v>148</v>
      </c>
      <c r="G348" s="8">
        <v>292568851</v>
      </c>
      <c r="H348" s="8">
        <v>160000000</v>
      </c>
    </row>
    <row r="349" spans="1:8" x14ac:dyDescent="0.3">
      <c r="A349">
        <v>8.8000000000000007</v>
      </c>
      <c r="B349" t="s">
        <v>22061</v>
      </c>
      <c r="C349" t="s">
        <v>57</v>
      </c>
      <c r="D349" t="s">
        <v>8199</v>
      </c>
      <c r="E349" t="s">
        <v>37</v>
      </c>
      <c r="F349">
        <v>148</v>
      </c>
      <c r="G349" s="8">
        <v>292568851</v>
      </c>
      <c r="H349" s="8">
        <v>160000000</v>
      </c>
    </row>
    <row r="350" spans="1:8" x14ac:dyDescent="0.3">
      <c r="A350">
        <v>7.9</v>
      </c>
      <c r="B350" t="s">
        <v>22062</v>
      </c>
      <c r="C350" t="s">
        <v>124</v>
      </c>
      <c r="D350" t="s">
        <v>515</v>
      </c>
      <c r="E350" t="s">
        <v>37</v>
      </c>
      <c r="F350">
        <v>182</v>
      </c>
      <c r="G350" s="8">
        <v>303001229</v>
      </c>
      <c r="H350" s="8">
        <v>180000000</v>
      </c>
    </row>
    <row r="351" spans="1:8" x14ac:dyDescent="0.3">
      <c r="A351">
        <v>7.9</v>
      </c>
      <c r="B351" t="s">
        <v>22062</v>
      </c>
      <c r="C351" t="s">
        <v>124</v>
      </c>
      <c r="D351" t="s">
        <v>651</v>
      </c>
      <c r="E351" t="s">
        <v>37</v>
      </c>
      <c r="F351">
        <v>182</v>
      </c>
      <c r="G351" s="8">
        <v>303001229</v>
      </c>
      <c r="H351" s="8">
        <v>180000000</v>
      </c>
    </row>
    <row r="352" spans="1:8" x14ac:dyDescent="0.3">
      <c r="A352">
        <v>6.7</v>
      </c>
      <c r="B352" t="s">
        <v>22063</v>
      </c>
      <c r="C352" t="s">
        <v>299</v>
      </c>
      <c r="D352" t="s">
        <v>675</v>
      </c>
      <c r="E352" t="s">
        <v>37</v>
      </c>
      <c r="F352">
        <v>106</v>
      </c>
      <c r="G352" s="8">
        <v>144512310</v>
      </c>
      <c r="H352" s="8">
        <v>38000000</v>
      </c>
    </row>
    <row r="353" spans="1:8" x14ac:dyDescent="0.3">
      <c r="A353">
        <v>6.7</v>
      </c>
      <c r="B353" t="s">
        <v>22063</v>
      </c>
      <c r="C353" t="s">
        <v>299</v>
      </c>
      <c r="D353" t="s">
        <v>21950</v>
      </c>
      <c r="E353" t="s">
        <v>37</v>
      </c>
      <c r="F353">
        <v>106</v>
      </c>
      <c r="G353" s="8">
        <v>144512310</v>
      </c>
      <c r="H353" s="8">
        <v>38000000</v>
      </c>
    </row>
    <row r="354" spans="1:8" x14ac:dyDescent="0.3">
      <c r="A354">
        <v>6.7</v>
      </c>
      <c r="B354" t="s">
        <v>22063</v>
      </c>
      <c r="C354" t="s">
        <v>299</v>
      </c>
      <c r="D354" t="s">
        <v>8199</v>
      </c>
      <c r="E354" t="s">
        <v>37</v>
      </c>
      <c r="F354">
        <v>106</v>
      </c>
      <c r="G354" s="8">
        <v>144512310</v>
      </c>
      <c r="H354" s="8">
        <v>38000000</v>
      </c>
    </row>
    <row r="355" spans="1:8" x14ac:dyDescent="0.3">
      <c r="A355">
        <v>7.8</v>
      </c>
      <c r="B355" t="s">
        <v>22064</v>
      </c>
      <c r="C355" t="s">
        <v>394</v>
      </c>
      <c r="D355" t="s">
        <v>1473</v>
      </c>
      <c r="E355" t="s">
        <v>37</v>
      </c>
      <c r="F355">
        <v>166</v>
      </c>
      <c r="G355" s="8">
        <v>127490802</v>
      </c>
      <c r="H355" s="8">
        <v>150000000</v>
      </c>
    </row>
    <row r="356" spans="1:8" x14ac:dyDescent="0.3">
      <c r="A356">
        <v>7.8</v>
      </c>
      <c r="B356" t="s">
        <v>22064</v>
      </c>
      <c r="C356" t="s">
        <v>394</v>
      </c>
      <c r="D356" t="s">
        <v>651</v>
      </c>
      <c r="E356" t="s">
        <v>37</v>
      </c>
      <c r="F356">
        <v>166</v>
      </c>
      <c r="G356" s="8">
        <v>127490802</v>
      </c>
      <c r="H356" s="8">
        <v>150000000</v>
      </c>
    </row>
    <row r="357" spans="1:8" x14ac:dyDescent="0.3">
      <c r="A357">
        <v>7.8</v>
      </c>
      <c r="B357" t="s">
        <v>22064</v>
      </c>
      <c r="C357" t="s">
        <v>394</v>
      </c>
      <c r="D357" t="s">
        <v>17497</v>
      </c>
      <c r="E357" t="s">
        <v>37</v>
      </c>
      <c r="F357">
        <v>166</v>
      </c>
      <c r="G357" s="8">
        <v>127490802</v>
      </c>
      <c r="H357" s="8">
        <v>150000000</v>
      </c>
    </row>
    <row r="358" spans="1:8" x14ac:dyDescent="0.3">
      <c r="A358">
        <v>7.8</v>
      </c>
      <c r="B358" t="s">
        <v>22065</v>
      </c>
      <c r="C358" t="s">
        <v>398</v>
      </c>
      <c r="D358" t="s">
        <v>675</v>
      </c>
      <c r="E358" t="s">
        <v>37</v>
      </c>
      <c r="F358">
        <v>132</v>
      </c>
      <c r="G358" s="8">
        <v>146405371</v>
      </c>
      <c r="H358" s="8">
        <v>160000000</v>
      </c>
    </row>
    <row r="359" spans="1:8" x14ac:dyDescent="0.3">
      <c r="A359">
        <v>7.8</v>
      </c>
      <c r="B359" t="s">
        <v>22065</v>
      </c>
      <c r="C359" t="s">
        <v>398</v>
      </c>
      <c r="D359" t="s">
        <v>515</v>
      </c>
      <c r="E359" t="s">
        <v>37</v>
      </c>
      <c r="F359">
        <v>132</v>
      </c>
      <c r="G359" s="8">
        <v>146405371</v>
      </c>
      <c r="H359" s="8">
        <v>160000000</v>
      </c>
    </row>
    <row r="360" spans="1:8" x14ac:dyDescent="0.3">
      <c r="A360">
        <v>7.8</v>
      </c>
      <c r="B360" t="s">
        <v>22065</v>
      </c>
      <c r="C360" t="s">
        <v>398</v>
      </c>
      <c r="D360" t="s">
        <v>10118</v>
      </c>
      <c r="E360" t="s">
        <v>37</v>
      </c>
      <c r="F360">
        <v>132</v>
      </c>
      <c r="G360" s="8">
        <v>146405371</v>
      </c>
      <c r="H360" s="8">
        <v>160000000</v>
      </c>
    </row>
    <row r="361" spans="1:8" x14ac:dyDescent="0.3">
      <c r="A361">
        <v>6.6</v>
      </c>
      <c r="B361" t="s">
        <v>22066</v>
      </c>
      <c r="C361" t="s">
        <v>399</v>
      </c>
      <c r="D361" t="s">
        <v>515</v>
      </c>
      <c r="E361" t="s">
        <v>37</v>
      </c>
      <c r="F361">
        <v>137</v>
      </c>
      <c r="G361" s="8">
        <v>281666058</v>
      </c>
      <c r="H361" s="8">
        <v>160000000</v>
      </c>
    </row>
    <row r="362" spans="1:8" x14ac:dyDescent="0.3">
      <c r="A362">
        <v>6.6</v>
      </c>
      <c r="B362" t="s">
        <v>22066</v>
      </c>
      <c r="C362" t="s">
        <v>399</v>
      </c>
      <c r="D362" t="s">
        <v>10118</v>
      </c>
      <c r="E362" t="s">
        <v>37</v>
      </c>
      <c r="F362">
        <v>137</v>
      </c>
      <c r="G362" s="8">
        <v>281666058</v>
      </c>
      <c r="H362" s="8">
        <v>160000000</v>
      </c>
    </row>
    <row r="363" spans="1:8" x14ac:dyDescent="0.3">
      <c r="A363">
        <v>6.1</v>
      </c>
      <c r="B363" t="s">
        <v>22067</v>
      </c>
      <c r="C363" t="s">
        <v>403</v>
      </c>
      <c r="D363" t="s">
        <v>675</v>
      </c>
      <c r="E363" t="s">
        <v>37</v>
      </c>
      <c r="F363">
        <v>109</v>
      </c>
      <c r="G363" s="8">
        <v>63143812</v>
      </c>
      <c r="H363" s="8">
        <v>150000000</v>
      </c>
    </row>
    <row r="364" spans="1:8" x14ac:dyDescent="0.3">
      <c r="A364">
        <v>6.1</v>
      </c>
      <c r="B364" t="s">
        <v>22067</v>
      </c>
      <c r="C364" t="s">
        <v>403</v>
      </c>
      <c r="D364" t="s">
        <v>515</v>
      </c>
      <c r="E364" t="s">
        <v>37</v>
      </c>
      <c r="F364">
        <v>109</v>
      </c>
      <c r="G364" s="8">
        <v>63143812</v>
      </c>
      <c r="H364" s="8">
        <v>150000000</v>
      </c>
    </row>
    <row r="365" spans="1:8" x14ac:dyDescent="0.3">
      <c r="A365">
        <v>6.1</v>
      </c>
      <c r="B365" t="s">
        <v>22067</v>
      </c>
      <c r="C365" t="s">
        <v>403</v>
      </c>
      <c r="D365" t="s">
        <v>15875</v>
      </c>
      <c r="E365" t="s">
        <v>37</v>
      </c>
      <c r="F365">
        <v>109</v>
      </c>
      <c r="G365" s="8">
        <v>63143812</v>
      </c>
      <c r="H365" s="8">
        <v>150000000</v>
      </c>
    </row>
    <row r="366" spans="1:8" x14ac:dyDescent="0.3">
      <c r="A366">
        <v>6.1</v>
      </c>
      <c r="B366" t="s">
        <v>22067</v>
      </c>
      <c r="C366" t="s">
        <v>403</v>
      </c>
      <c r="D366" t="s">
        <v>651</v>
      </c>
      <c r="E366" t="s">
        <v>37</v>
      </c>
      <c r="F366">
        <v>109</v>
      </c>
      <c r="G366" s="8">
        <v>63143812</v>
      </c>
      <c r="H366" s="8">
        <v>150000000</v>
      </c>
    </row>
    <row r="367" spans="1:8" x14ac:dyDescent="0.3">
      <c r="A367">
        <v>5.6</v>
      </c>
      <c r="B367" t="s">
        <v>22068</v>
      </c>
      <c r="C367" t="s">
        <v>406</v>
      </c>
      <c r="D367" t="s">
        <v>675</v>
      </c>
      <c r="E367" t="s">
        <v>37</v>
      </c>
      <c r="F367">
        <v>98</v>
      </c>
      <c r="G367" s="8">
        <v>60655503</v>
      </c>
      <c r="H367" s="8">
        <v>160000000</v>
      </c>
    </row>
    <row r="368" spans="1:8" x14ac:dyDescent="0.3">
      <c r="A368">
        <v>5.6</v>
      </c>
      <c r="B368" t="s">
        <v>22068</v>
      </c>
      <c r="C368" t="s">
        <v>406</v>
      </c>
      <c r="D368" t="s">
        <v>515</v>
      </c>
      <c r="E368" t="s">
        <v>37</v>
      </c>
      <c r="F368">
        <v>98</v>
      </c>
      <c r="G368" s="8">
        <v>60655503</v>
      </c>
      <c r="H368" s="8">
        <v>160000000</v>
      </c>
    </row>
    <row r="369" spans="1:8" x14ac:dyDescent="0.3">
      <c r="A369">
        <v>5.6</v>
      </c>
      <c r="B369" t="s">
        <v>22068</v>
      </c>
      <c r="C369" t="s">
        <v>406</v>
      </c>
      <c r="D369" t="s">
        <v>1473</v>
      </c>
      <c r="E369" t="s">
        <v>37</v>
      </c>
      <c r="F369">
        <v>98</v>
      </c>
      <c r="G369" s="8">
        <v>60655503</v>
      </c>
      <c r="H369" s="8">
        <v>160000000</v>
      </c>
    </row>
    <row r="370" spans="1:8" x14ac:dyDescent="0.3">
      <c r="A370">
        <v>5.6</v>
      </c>
      <c r="B370" t="s">
        <v>22068</v>
      </c>
      <c r="C370" t="s">
        <v>406</v>
      </c>
      <c r="D370" t="s">
        <v>8199</v>
      </c>
      <c r="E370" t="s">
        <v>37</v>
      </c>
      <c r="F370">
        <v>98</v>
      </c>
      <c r="G370" s="8">
        <v>60655503</v>
      </c>
      <c r="H370" s="8">
        <v>160000000</v>
      </c>
    </row>
    <row r="371" spans="1:8" x14ac:dyDescent="0.3">
      <c r="A371">
        <v>6.4</v>
      </c>
      <c r="B371" t="s">
        <v>22069</v>
      </c>
      <c r="C371" t="s">
        <v>410</v>
      </c>
      <c r="D371" t="s">
        <v>515</v>
      </c>
      <c r="E371" t="s">
        <v>37</v>
      </c>
      <c r="F371">
        <v>113</v>
      </c>
      <c r="G371" s="8">
        <v>76846624</v>
      </c>
      <c r="H371" s="8">
        <v>170000000</v>
      </c>
    </row>
    <row r="372" spans="1:8" x14ac:dyDescent="0.3">
      <c r="A372">
        <v>6.4</v>
      </c>
      <c r="B372" t="s">
        <v>22069</v>
      </c>
      <c r="C372" t="s">
        <v>410</v>
      </c>
      <c r="D372" t="s">
        <v>15875</v>
      </c>
      <c r="E372" t="s">
        <v>37</v>
      </c>
      <c r="F372">
        <v>113</v>
      </c>
      <c r="G372" s="8">
        <v>76846624</v>
      </c>
      <c r="H372" s="8">
        <v>170000000</v>
      </c>
    </row>
    <row r="373" spans="1:8" x14ac:dyDescent="0.3">
      <c r="A373">
        <v>6.4</v>
      </c>
      <c r="B373" t="s">
        <v>22069</v>
      </c>
      <c r="C373" t="s">
        <v>410</v>
      </c>
      <c r="D373" t="s">
        <v>651</v>
      </c>
      <c r="E373" t="s">
        <v>37</v>
      </c>
      <c r="F373">
        <v>113</v>
      </c>
      <c r="G373" s="8">
        <v>76846624</v>
      </c>
      <c r="H373" s="8">
        <v>170000000</v>
      </c>
    </row>
    <row r="374" spans="1:8" x14ac:dyDescent="0.3">
      <c r="A374">
        <v>6.1</v>
      </c>
      <c r="B374" t="s">
        <v>22070</v>
      </c>
      <c r="C374" t="s">
        <v>411</v>
      </c>
      <c r="D374" t="s">
        <v>515</v>
      </c>
      <c r="E374" t="s">
        <v>37</v>
      </c>
      <c r="F374">
        <v>93</v>
      </c>
      <c r="G374" s="8">
        <v>320706665</v>
      </c>
      <c r="H374" s="8">
        <v>160000000</v>
      </c>
    </row>
    <row r="375" spans="1:8" x14ac:dyDescent="0.3">
      <c r="A375">
        <v>6.1</v>
      </c>
      <c r="B375" t="s">
        <v>22070</v>
      </c>
      <c r="C375" t="s">
        <v>411</v>
      </c>
      <c r="D375" t="s">
        <v>9312</v>
      </c>
      <c r="E375" t="s">
        <v>37</v>
      </c>
      <c r="F375">
        <v>93</v>
      </c>
      <c r="G375" s="8">
        <v>320706665</v>
      </c>
      <c r="H375" s="8">
        <v>160000000</v>
      </c>
    </row>
    <row r="376" spans="1:8" x14ac:dyDescent="0.3">
      <c r="A376">
        <v>6.1</v>
      </c>
      <c r="B376" t="s">
        <v>22070</v>
      </c>
      <c r="C376" t="s">
        <v>411</v>
      </c>
      <c r="D376" t="s">
        <v>809</v>
      </c>
      <c r="E376" t="s">
        <v>37</v>
      </c>
      <c r="F376">
        <v>93</v>
      </c>
      <c r="G376" s="8">
        <v>320706665</v>
      </c>
      <c r="H376" s="8">
        <v>160000000</v>
      </c>
    </row>
    <row r="377" spans="1:8" x14ac:dyDescent="0.3">
      <c r="A377">
        <v>6.1</v>
      </c>
      <c r="B377" t="s">
        <v>22070</v>
      </c>
      <c r="C377" t="s">
        <v>411</v>
      </c>
      <c r="D377" t="s">
        <v>15875</v>
      </c>
      <c r="E377" t="s">
        <v>37</v>
      </c>
      <c r="F377">
        <v>93</v>
      </c>
      <c r="G377" s="8">
        <v>320706665</v>
      </c>
      <c r="H377" s="8">
        <v>160000000</v>
      </c>
    </row>
    <row r="378" spans="1:8" x14ac:dyDescent="0.3">
      <c r="A378">
        <v>6.1</v>
      </c>
      <c r="B378" t="s">
        <v>22070</v>
      </c>
      <c r="C378" t="s">
        <v>411</v>
      </c>
      <c r="D378" t="s">
        <v>651</v>
      </c>
      <c r="E378" t="s">
        <v>37</v>
      </c>
      <c r="F378">
        <v>93</v>
      </c>
      <c r="G378" s="8">
        <v>320706665</v>
      </c>
      <c r="H378" s="8">
        <v>160000000</v>
      </c>
    </row>
    <row r="379" spans="1:8" x14ac:dyDescent="0.3">
      <c r="A379">
        <v>7.3</v>
      </c>
      <c r="B379" t="s">
        <v>22071</v>
      </c>
      <c r="C379" t="s">
        <v>415</v>
      </c>
      <c r="D379" t="s">
        <v>675</v>
      </c>
      <c r="E379" t="s">
        <v>37</v>
      </c>
      <c r="F379">
        <v>123</v>
      </c>
      <c r="G379" s="8">
        <v>46978995</v>
      </c>
      <c r="H379" s="8">
        <v>160000000</v>
      </c>
    </row>
    <row r="380" spans="1:8" x14ac:dyDescent="0.3">
      <c r="A380">
        <v>7.3</v>
      </c>
      <c r="B380" t="s">
        <v>22071</v>
      </c>
      <c r="C380" t="s">
        <v>415</v>
      </c>
      <c r="D380" t="s">
        <v>515</v>
      </c>
      <c r="E380" t="s">
        <v>37</v>
      </c>
      <c r="F380">
        <v>123</v>
      </c>
      <c r="G380" s="8">
        <v>46978995</v>
      </c>
      <c r="H380" s="8">
        <v>160000000</v>
      </c>
    </row>
    <row r="381" spans="1:8" x14ac:dyDescent="0.3">
      <c r="A381">
        <v>7.3</v>
      </c>
      <c r="B381" t="s">
        <v>22071</v>
      </c>
      <c r="C381" t="s">
        <v>415</v>
      </c>
      <c r="D381" t="s">
        <v>651</v>
      </c>
      <c r="E381" t="s">
        <v>37</v>
      </c>
      <c r="F381">
        <v>123</v>
      </c>
      <c r="G381" s="8">
        <v>46978995</v>
      </c>
      <c r="H381" s="8">
        <v>160000000</v>
      </c>
    </row>
    <row r="382" spans="1:8" x14ac:dyDescent="0.3">
      <c r="A382">
        <v>6.6</v>
      </c>
      <c r="B382" t="s">
        <v>22072</v>
      </c>
      <c r="C382" t="s">
        <v>419</v>
      </c>
      <c r="D382" t="s">
        <v>675</v>
      </c>
      <c r="E382" t="s">
        <v>37</v>
      </c>
      <c r="F382">
        <v>126</v>
      </c>
      <c r="G382" s="8">
        <v>89732035</v>
      </c>
      <c r="H382" s="8">
        <v>155000000</v>
      </c>
    </row>
    <row r="383" spans="1:8" x14ac:dyDescent="0.3">
      <c r="A383">
        <v>6.6</v>
      </c>
      <c r="B383" t="s">
        <v>22072</v>
      </c>
      <c r="C383" t="s">
        <v>419</v>
      </c>
      <c r="D383" t="s">
        <v>515</v>
      </c>
      <c r="E383" t="s">
        <v>37</v>
      </c>
      <c r="F383">
        <v>126</v>
      </c>
      <c r="G383" s="8">
        <v>89732035</v>
      </c>
      <c r="H383" s="8">
        <v>155000000</v>
      </c>
    </row>
    <row r="384" spans="1:8" x14ac:dyDescent="0.3">
      <c r="A384">
        <v>6.6</v>
      </c>
      <c r="B384" t="s">
        <v>22072</v>
      </c>
      <c r="C384" t="s">
        <v>419</v>
      </c>
      <c r="D384" t="s">
        <v>10118</v>
      </c>
      <c r="E384" t="s">
        <v>37</v>
      </c>
      <c r="F384">
        <v>126</v>
      </c>
      <c r="G384" s="8">
        <v>89732035</v>
      </c>
      <c r="H384" s="8">
        <v>155000000</v>
      </c>
    </row>
    <row r="385" spans="1:8" x14ac:dyDescent="0.3">
      <c r="A385">
        <v>6.3</v>
      </c>
      <c r="B385" t="s">
        <v>22073</v>
      </c>
      <c r="C385" t="s">
        <v>422</v>
      </c>
      <c r="D385" t="s">
        <v>515</v>
      </c>
      <c r="E385" t="s">
        <v>37</v>
      </c>
      <c r="F385">
        <v>113</v>
      </c>
      <c r="G385" s="8">
        <v>104383624</v>
      </c>
      <c r="H385" s="8">
        <v>155000000</v>
      </c>
    </row>
    <row r="386" spans="1:8" x14ac:dyDescent="0.3">
      <c r="A386">
        <v>6.3</v>
      </c>
      <c r="B386" t="s">
        <v>22073</v>
      </c>
      <c r="C386" t="s">
        <v>422</v>
      </c>
      <c r="D386" t="s">
        <v>15875</v>
      </c>
      <c r="E386" t="s">
        <v>37</v>
      </c>
      <c r="F386">
        <v>113</v>
      </c>
      <c r="G386" s="8">
        <v>104383624</v>
      </c>
      <c r="H386" s="8">
        <v>155000000</v>
      </c>
    </row>
    <row r="387" spans="1:8" x14ac:dyDescent="0.3">
      <c r="A387">
        <v>6.3</v>
      </c>
      <c r="B387" t="s">
        <v>22073</v>
      </c>
      <c r="C387" t="s">
        <v>422</v>
      </c>
      <c r="D387" t="s">
        <v>651</v>
      </c>
      <c r="E387" t="s">
        <v>37</v>
      </c>
      <c r="F387">
        <v>113</v>
      </c>
      <c r="G387" s="8">
        <v>104383624</v>
      </c>
      <c r="H387" s="8">
        <v>155000000</v>
      </c>
    </row>
    <row r="388" spans="1:8" x14ac:dyDescent="0.3">
      <c r="A388">
        <v>6.1</v>
      </c>
      <c r="B388" t="s">
        <v>22074</v>
      </c>
      <c r="C388" t="s">
        <v>189</v>
      </c>
      <c r="D388" t="s">
        <v>675</v>
      </c>
      <c r="E388" t="s">
        <v>37</v>
      </c>
      <c r="F388">
        <v>184</v>
      </c>
      <c r="G388" s="8">
        <v>198539855</v>
      </c>
      <c r="H388" s="8">
        <v>140000000</v>
      </c>
    </row>
    <row r="389" spans="1:8" x14ac:dyDescent="0.3">
      <c r="A389">
        <v>6.1</v>
      </c>
      <c r="B389" t="s">
        <v>22074</v>
      </c>
      <c r="C389" t="s">
        <v>189</v>
      </c>
      <c r="D389" t="s">
        <v>1473</v>
      </c>
      <c r="E389" t="s">
        <v>37</v>
      </c>
      <c r="F389">
        <v>184</v>
      </c>
      <c r="G389" s="8">
        <v>198539855</v>
      </c>
      <c r="H389" s="8">
        <v>140000000</v>
      </c>
    </row>
    <row r="390" spans="1:8" x14ac:dyDescent="0.3">
      <c r="A390">
        <v>6.1</v>
      </c>
      <c r="B390" t="s">
        <v>22074</v>
      </c>
      <c r="C390" t="s">
        <v>189</v>
      </c>
      <c r="D390" t="s">
        <v>20490</v>
      </c>
      <c r="E390" t="s">
        <v>37</v>
      </c>
      <c r="F390">
        <v>184</v>
      </c>
      <c r="G390" s="8">
        <v>198539855</v>
      </c>
      <c r="H390" s="8">
        <v>140000000</v>
      </c>
    </row>
    <row r="391" spans="1:8" x14ac:dyDescent="0.3">
      <c r="A391">
        <v>6.1</v>
      </c>
      <c r="B391" t="s">
        <v>22074</v>
      </c>
      <c r="C391" t="s">
        <v>189</v>
      </c>
      <c r="D391" t="s">
        <v>17497</v>
      </c>
      <c r="E391" t="s">
        <v>37</v>
      </c>
      <c r="F391">
        <v>184</v>
      </c>
      <c r="G391" s="8">
        <v>198539855</v>
      </c>
      <c r="H391" s="8">
        <v>140000000</v>
      </c>
    </row>
    <row r="392" spans="1:8" x14ac:dyDescent="0.3">
      <c r="A392">
        <v>6.1</v>
      </c>
      <c r="B392" t="s">
        <v>22074</v>
      </c>
      <c r="C392" t="s">
        <v>189</v>
      </c>
      <c r="D392" t="s">
        <v>21951</v>
      </c>
      <c r="E392" t="s">
        <v>37</v>
      </c>
      <c r="F392">
        <v>184</v>
      </c>
      <c r="G392" s="8">
        <v>198539855</v>
      </c>
      <c r="H392" s="8">
        <v>140000000</v>
      </c>
    </row>
    <row r="393" spans="1:8" x14ac:dyDescent="0.3">
      <c r="A393">
        <v>7.1</v>
      </c>
      <c r="B393" t="s">
        <v>22075</v>
      </c>
      <c r="C393" t="s">
        <v>189</v>
      </c>
      <c r="D393" t="s">
        <v>675</v>
      </c>
      <c r="E393" t="s">
        <v>37</v>
      </c>
      <c r="F393">
        <v>144</v>
      </c>
      <c r="G393" s="8">
        <v>318759914</v>
      </c>
      <c r="H393" s="8">
        <v>150000000</v>
      </c>
    </row>
    <row r="394" spans="1:8" x14ac:dyDescent="0.3">
      <c r="A394">
        <v>7.1</v>
      </c>
      <c r="B394" t="s">
        <v>22075</v>
      </c>
      <c r="C394" t="s">
        <v>189</v>
      </c>
      <c r="D394" t="s">
        <v>515</v>
      </c>
      <c r="E394" t="s">
        <v>37</v>
      </c>
      <c r="F394">
        <v>144</v>
      </c>
      <c r="G394" s="8">
        <v>318759914</v>
      </c>
      <c r="H394" s="8">
        <v>150000000</v>
      </c>
    </row>
    <row r="395" spans="1:8" x14ac:dyDescent="0.3">
      <c r="A395">
        <v>7.1</v>
      </c>
      <c r="B395" t="s">
        <v>22075</v>
      </c>
      <c r="C395" t="s">
        <v>189</v>
      </c>
      <c r="D395" t="s">
        <v>10118</v>
      </c>
      <c r="E395" t="s">
        <v>37</v>
      </c>
      <c r="F395">
        <v>144</v>
      </c>
      <c r="G395" s="8">
        <v>318759914</v>
      </c>
      <c r="H395" s="8">
        <v>150000000</v>
      </c>
    </row>
    <row r="396" spans="1:8" x14ac:dyDescent="0.3">
      <c r="A396">
        <v>5.5</v>
      </c>
      <c r="B396" t="s">
        <v>22076</v>
      </c>
      <c r="C396" t="s">
        <v>431</v>
      </c>
      <c r="D396" t="s">
        <v>675</v>
      </c>
      <c r="E396" t="s">
        <v>37</v>
      </c>
      <c r="F396">
        <v>206</v>
      </c>
      <c r="G396" s="8">
        <v>34293771</v>
      </c>
      <c r="H396" s="8">
        <v>155000000</v>
      </c>
    </row>
    <row r="397" spans="1:8" x14ac:dyDescent="0.3">
      <c r="A397">
        <v>5.5</v>
      </c>
      <c r="B397" t="s">
        <v>22076</v>
      </c>
      <c r="C397" t="s">
        <v>431</v>
      </c>
      <c r="D397" t="s">
        <v>515</v>
      </c>
      <c r="E397" t="s">
        <v>37</v>
      </c>
      <c r="F397">
        <v>206</v>
      </c>
      <c r="G397" s="8">
        <v>34293771</v>
      </c>
      <c r="H397" s="8">
        <v>155000000</v>
      </c>
    </row>
    <row r="398" spans="1:8" x14ac:dyDescent="0.3">
      <c r="A398">
        <v>5.5</v>
      </c>
      <c r="B398" t="s">
        <v>22076</v>
      </c>
      <c r="C398" t="s">
        <v>431</v>
      </c>
      <c r="D398" t="s">
        <v>11093</v>
      </c>
      <c r="E398" t="s">
        <v>37</v>
      </c>
      <c r="F398">
        <v>206</v>
      </c>
      <c r="G398" s="8">
        <v>34293771</v>
      </c>
      <c r="H398" s="8">
        <v>155000000</v>
      </c>
    </row>
    <row r="399" spans="1:8" x14ac:dyDescent="0.3">
      <c r="A399">
        <v>5.5</v>
      </c>
      <c r="B399" t="s">
        <v>22076</v>
      </c>
      <c r="C399" t="s">
        <v>431</v>
      </c>
      <c r="D399" t="s">
        <v>1473</v>
      </c>
      <c r="E399" t="s">
        <v>37</v>
      </c>
      <c r="F399">
        <v>206</v>
      </c>
      <c r="G399" s="8">
        <v>34293771</v>
      </c>
      <c r="H399" s="8">
        <v>155000000</v>
      </c>
    </row>
    <row r="400" spans="1:8" x14ac:dyDescent="0.3">
      <c r="A400">
        <v>5.5</v>
      </c>
      <c r="B400" t="s">
        <v>22076</v>
      </c>
      <c r="C400" t="s">
        <v>431</v>
      </c>
      <c r="D400" t="s">
        <v>20490</v>
      </c>
      <c r="E400" t="s">
        <v>37</v>
      </c>
      <c r="F400">
        <v>206</v>
      </c>
      <c r="G400" s="8">
        <v>34293771</v>
      </c>
      <c r="H400" s="8">
        <v>155000000</v>
      </c>
    </row>
    <row r="401" spans="1:8" x14ac:dyDescent="0.3">
      <c r="A401">
        <v>5.5</v>
      </c>
      <c r="B401" t="s">
        <v>22076</v>
      </c>
      <c r="C401" t="s">
        <v>431</v>
      </c>
      <c r="D401" t="s">
        <v>17497</v>
      </c>
      <c r="E401" t="s">
        <v>37</v>
      </c>
      <c r="F401">
        <v>206</v>
      </c>
      <c r="G401" s="8">
        <v>34293771</v>
      </c>
      <c r="H401" s="8">
        <v>155000000</v>
      </c>
    </row>
    <row r="402" spans="1:8" x14ac:dyDescent="0.3">
      <c r="A402">
        <v>5.5</v>
      </c>
      <c r="B402" t="s">
        <v>22076</v>
      </c>
      <c r="C402" t="s">
        <v>431</v>
      </c>
      <c r="D402" t="s">
        <v>21951</v>
      </c>
      <c r="E402" t="s">
        <v>37</v>
      </c>
      <c r="F402">
        <v>206</v>
      </c>
      <c r="G402" s="8">
        <v>34293771</v>
      </c>
      <c r="H402" s="8">
        <v>155000000</v>
      </c>
    </row>
    <row r="403" spans="1:8" x14ac:dyDescent="0.3">
      <c r="A403">
        <v>7.5</v>
      </c>
      <c r="B403" t="s">
        <v>22077</v>
      </c>
      <c r="C403" t="s">
        <v>89</v>
      </c>
      <c r="D403" t="s">
        <v>515</v>
      </c>
      <c r="E403" t="s">
        <v>37</v>
      </c>
      <c r="F403">
        <v>138</v>
      </c>
      <c r="G403" s="8">
        <v>292000866</v>
      </c>
      <c r="H403" s="8">
        <v>150000000</v>
      </c>
    </row>
    <row r="404" spans="1:8" x14ac:dyDescent="0.3">
      <c r="A404">
        <v>7.5</v>
      </c>
      <c r="B404" t="s">
        <v>22077</v>
      </c>
      <c r="C404" t="s">
        <v>89</v>
      </c>
      <c r="D404" t="s">
        <v>15875</v>
      </c>
      <c r="E404" t="s">
        <v>37</v>
      </c>
      <c r="F404">
        <v>138</v>
      </c>
      <c r="G404" s="8">
        <v>292000866</v>
      </c>
      <c r="H404" s="8">
        <v>150000000</v>
      </c>
    </row>
    <row r="405" spans="1:8" x14ac:dyDescent="0.3">
      <c r="A405">
        <v>7.5</v>
      </c>
      <c r="B405" t="s">
        <v>22077</v>
      </c>
      <c r="C405" t="s">
        <v>89</v>
      </c>
      <c r="D405" t="s">
        <v>651</v>
      </c>
      <c r="E405" t="s">
        <v>37</v>
      </c>
      <c r="F405">
        <v>138</v>
      </c>
      <c r="G405" s="8">
        <v>292000866</v>
      </c>
      <c r="H405" s="8">
        <v>150000000</v>
      </c>
    </row>
    <row r="406" spans="1:8" x14ac:dyDescent="0.3">
      <c r="A406">
        <v>7.5</v>
      </c>
      <c r="B406" t="s">
        <v>22077</v>
      </c>
      <c r="C406" t="s">
        <v>89</v>
      </c>
      <c r="D406" t="s">
        <v>21948</v>
      </c>
      <c r="E406" t="s">
        <v>37</v>
      </c>
      <c r="F406">
        <v>138</v>
      </c>
      <c r="G406" s="8">
        <v>292000866</v>
      </c>
      <c r="H406" s="8">
        <v>150000000</v>
      </c>
    </row>
    <row r="407" spans="1:8" x14ac:dyDescent="0.3">
      <c r="A407">
        <v>7.6</v>
      </c>
      <c r="B407" t="s">
        <v>22078</v>
      </c>
      <c r="C407" t="s">
        <v>244</v>
      </c>
      <c r="D407" t="s">
        <v>515</v>
      </c>
      <c r="E407" t="s">
        <v>37</v>
      </c>
      <c r="F407">
        <v>157</v>
      </c>
      <c r="G407" s="8">
        <v>289994397</v>
      </c>
      <c r="H407" s="8">
        <v>150000000</v>
      </c>
    </row>
    <row r="408" spans="1:8" x14ac:dyDescent="0.3">
      <c r="A408">
        <v>7.6</v>
      </c>
      <c r="B408" t="s">
        <v>22078</v>
      </c>
      <c r="C408" t="s">
        <v>244</v>
      </c>
      <c r="D408" t="s">
        <v>15875</v>
      </c>
      <c r="E408" t="s">
        <v>37</v>
      </c>
      <c r="F408">
        <v>157</v>
      </c>
      <c r="G408" s="8">
        <v>289994397</v>
      </c>
      <c r="H408" s="8">
        <v>150000000</v>
      </c>
    </row>
    <row r="409" spans="1:8" x14ac:dyDescent="0.3">
      <c r="A409">
        <v>7.6</v>
      </c>
      <c r="B409" t="s">
        <v>22078</v>
      </c>
      <c r="C409" t="s">
        <v>244</v>
      </c>
      <c r="D409" t="s">
        <v>651</v>
      </c>
      <c r="E409" t="s">
        <v>37</v>
      </c>
      <c r="F409">
        <v>157</v>
      </c>
      <c r="G409" s="8">
        <v>289994397</v>
      </c>
      <c r="H409" s="8">
        <v>150000000</v>
      </c>
    </row>
    <row r="410" spans="1:8" x14ac:dyDescent="0.3">
      <c r="A410">
        <v>7.6</v>
      </c>
      <c r="B410" t="s">
        <v>22078</v>
      </c>
      <c r="C410" t="s">
        <v>244</v>
      </c>
      <c r="D410" t="s">
        <v>21948</v>
      </c>
      <c r="E410" t="s">
        <v>37</v>
      </c>
      <c r="F410">
        <v>157</v>
      </c>
      <c r="G410" s="8">
        <v>289994397</v>
      </c>
      <c r="H410" s="8">
        <v>150000000</v>
      </c>
    </row>
    <row r="411" spans="1:8" x14ac:dyDescent="0.3">
      <c r="A411">
        <v>6.4</v>
      </c>
      <c r="B411" t="s">
        <v>22079</v>
      </c>
      <c r="C411" t="s">
        <v>155</v>
      </c>
      <c r="D411" t="s">
        <v>675</v>
      </c>
      <c r="E411" t="s">
        <v>37</v>
      </c>
      <c r="F411">
        <v>102</v>
      </c>
      <c r="G411" s="8">
        <v>227946274</v>
      </c>
      <c r="H411" s="8">
        <v>150000000</v>
      </c>
    </row>
    <row r="412" spans="1:8" x14ac:dyDescent="0.3">
      <c r="A412">
        <v>6.4</v>
      </c>
      <c r="B412" t="s">
        <v>22079</v>
      </c>
      <c r="C412" t="s">
        <v>155</v>
      </c>
      <c r="D412" t="s">
        <v>1473</v>
      </c>
      <c r="E412" t="s">
        <v>37</v>
      </c>
      <c r="F412">
        <v>102</v>
      </c>
      <c r="G412" s="8">
        <v>227946274</v>
      </c>
      <c r="H412" s="8">
        <v>150000000</v>
      </c>
    </row>
    <row r="413" spans="1:8" x14ac:dyDescent="0.3">
      <c r="A413">
        <v>7.2</v>
      </c>
      <c r="B413" t="s">
        <v>22080</v>
      </c>
      <c r="C413" t="s">
        <v>399</v>
      </c>
      <c r="D413" t="s">
        <v>1473</v>
      </c>
      <c r="E413" t="s">
        <v>37</v>
      </c>
      <c r="F413">
        <v>104</v>
      </c>
      <c r="G413" s="8">
        <v>256386216</v>
      </c>
      <c r="H413" s="8">
        <v>150000000</v>
      </c>
    </row>
    <row r="414" spans="1:8" x14ac:dyDescent="0.3">
      <c r="A414">
        <v>7.2</v>
      </c>
      <c r="B414" t="s">
        <v>22080</v>
      </c>
      <c r="C414" t="s">
        <v>399</v>
      </c>
      <c r="D414" t="s">
        <v>4189</v>
      </c>
      <c r="E414" t="s">
        <v>37</v>
      </c>
      <c r="F414">
        <v>104</v>
      </c>
      <c r="G414" s="8">
        <v>256386216</v>
      </c>
      <c r="H414" s="8">
        <v>150000000</v>
      </c>
    </row>
    <row r="415" spans="1:8" x14ac:dyDescent="0.3">
      <c r="A415">
        <v>7.2</v>
      </c>
      <c r="B415" t="s">
        <v>22080</v>
      </c>
      <c r="C415" t="s">
        <v>399</v>
      </c>
      <c r="D415" t="s">
        <v>10118</v>
      </c>
      <c r="E415" t="s">
        <v>37</v>
      </c>
      <c r="F415">
        <v>104</v>
      </c>
      <c r="G415" s="8">
        <v>256386216</v>
      </c>
      <c r="H415" s="8">
        <v>150000000</v>
      </c>
    </row>
    <row r="416" spans="1:8" x14ac:dyDescent="0.3">
      <c r="A416">
        <v>6.7</v>
      </c>
      <c r="B416" t="s">
        <v>22081</v>
      </c>
      <c r="C416" t="s">
        <v>173</v>
      </c>
      <c r="D416" t="s">
        <v>515</v>
      </c>
      <c r="E416" t="s">
        <v>37</v>
      </c>
      <c r="F416">
        <v>115</v>
      </c>
      <c r="G416" s="8">
        <v>206456431</v>
      </c>
      <c r="H416" s="8">
        <v>150000000</v>
      </c>
    </row>
    <row r="417" spans="1:8" x14ac:dyDescent="0.3">
      <c r="A417">
        <v>6.7</v>
      </c>
      <c r="B417" t="s">
        <v>22081</v>
      </c>
      <c r="C417" t="s">
        <v>173</v>
      </c>
      <c r="D417" t="s">
        <v>809</v>
      </c>
      <c r="E417" t="s">
        <v>37</v>
      </c>
      <c r="F417">
        <v>115</v>
      </c>
      <c r="G417" s="8">
        <v>206456431</v>
      </c>
      <c r="H417" s="8">
        <v>150000000</v>
      </c>
    </row>
    <row r="418" spans="1:8" x14ac:dyDescent="0.3">
      <c r="A418">
        <v>6.7</v>
      </c>
      <c r="B418" t="s">
        <v>22081</v>
      </c>
      <c r="C418" t="s">
        <v>173</v>
      </c>
      <c r="D418" t="s">
        <v>15875</v>
      </c>
      <c r="E418" t="s">
        <v>37</v>
      </c>
      <c r="F418">
        <v>115</v>
      </c>
      <c r="G418" s="8">
        <v>206456431</v>
      </c>
      <c r="H418" s="8">
        <v>150000000</v>
      </c>
    </row>
    <row r="419" spans="1:8" x14ac:dyDescent="0.3">
      <c r="A419">
        <v>6.7</v>
      </c>
      <c r="B419" t="s">
        <v>22081</v>
      </c>
      <c r="C419" t="s">
        <v>173</v>
      </c>
      <c r="D419" t="s">
        <v>651</v>
      </c>
      <c r="E419" t="s">
        <v>37</v>
      </c>
      <c r="F419">
        <v>115</v>
      </c>
      <c r="G419" s="8">
        <v>206456431</v>
      </c>
      <c r="H419" s="8">
        <v>150000000</v>
      </c>
    </row>
    <row r="420" spans="1:8" x14ac:dyDescent="0.3">
      <c r="A420">
        <v>8</v>
      </c>
      <c r="B420" t="s">
        <v>22082</v>
      </c>
      <c r="C420" t="s">
        <v>358</v>
      </c>
      <c r="D420" t="s">
        <v>9312</v>
      </c>
      <c r="E420" t="s">
        <v>37</v>
      </c>
      <c r="F420">
        <v>111</v>
      </c>
      <c r="G420" s="8">
        <v>206435493</v>
      </c>
      <c r="H420" s="8">
        <v>150000000</v>
      </c>
    </row>
    <row r="421" spans="1:8" x14ac:dyDescent="0.3">
      <c r="A421">
        <v>8</v>
      </c>
      <c r="B421" t="s">
        <v>22082</v>
      </c>
      <c r="C421" t="s">
        <v>358</v>
      </c>
      <c r="D421" t="s">
        <v>809</v>
      </c>
      <c r="E421" t="s">
        <v>37</v>
      </c>
      <c r="F421">
        <v>111</v>
      </c>
      <c r="G421" s="8">
        <v>206435493</v>
      </c>
      <c r="H421" s="8">
        <v>150000000</v>
      </c>
    </row>
    <row r="422" spans="1:8" x14ac:dyDescent="0.3">
      <c r="A422">
        <v>8</v>
      </c>
      <c r="B422" t="s">
        <v>22082</v>
      </c>
      <c r="C422" t="s">
        <v>358</v>
      </c>
      <c r="D422" t="s">
        <v>15875</v>
      </c>
      <c r="E422" t="s">
        <v>37</v>
      </c>
      <c r="F422">
        <v>111</v>
      </c>
      <c r="G422" s="8">
        <v>206435493</v>
      </c>
      <c r="H422" s="8">
        <v>150000000</v>
      </c>
    </row>
    <row r="423" spans="1:8" x14ac:dyDescent="0.3">
      <c r="A423">
        <v>8</v>
      </c>
      <c r="B423" t="s">
        <v>22082</v>
      </c>
      <c r="C423" t="s">
        <v>358</v>
      </c>
      <c r="D423" t="s">
        <v>651</v>
      </c>
      <c r="E423" t="s">
        <v>37</v>
      </c>
      <c r="F423">
        <v>111</v>
      </c>
      <c r="G423" s="8">
        <v>206435493</v>
      </c>
      <c r="H423" s="8">
        <v>150000000</v>
      </c>
    </row>
    <row r="424" spans="1:8" x14ac:dyDescent="0.3">
      <c r="A424">
        <v>8.3000000000000007</v>
      </c>
      <c r="B424" t="s">
        <v>22083</v>
      </c>
      <c r="C424" t="s">
        <v>57</v>
      </c>
      <c r="D424" t="s">
        <v>675</v>
      </c>
      <c r="E424" t="s">
        <v>37</v>
      </c>
      <c r="F424">
        <v>128</v>
      </c>
      <c r="G424" s="8">
        <v>205343774</v>
      </c>
      <c r="H424" s="8">
        <v>150000000</v>
      </c>
    </row>
    <row r="425" spans="1:8" x14ac:dyDescent="0.3">
      <c r="A425">
        <v>8.3000000000000007</v>
      </c>
      <c r="B425" t="s">
        <v>22083</v>
      </c>
      <c r="C425" t="s">
        <v>57</v>
      </c>
      <c r="D425" t="s">
        <v>515</v>
      </c>
      <c r="E425" t="s">
        <v>37</v>
      </c>
      <c r="F425">
        <v>128</v>
      </c>
      <c r="G425" s="8">
        <v>205343774</v>
      </c>
      <c r="H425" s="8">
        <v>150000000</v>
      </c>
    </row>
    <row r="426" spans="1:8" x14ac:dyDescent="0.3">
      <c r="A426">
        <v>6.7</v>
      </c>
      <c r="B426" t="s">
        <v>22084</v>
      </c>
      <c r="C426" t="s">
        <v>448</v>
      </c>
      <c r="D426" t="s">
        <v>675</v>
      </c>
      <c r="E426" t="s">
        <v>37</v>
      </c>
      <c r="F426">
        <v>89</v>
      </c>
      <c r="G426" s="8">
        <v>179982968</v>
      </c>
      <c r="H426" s="8">
        <v>150000000</v>
      </c>
    </row>
    <row r="427" spans="1:8" x14ac:dyDescent="0.3">
      <c r="A427">
        <v>6.7</v>
      </c>
      <c r="B427" t="s">
        <v>22084</v>
      </c>
      <c r="C427" t="s">
        <v>448</v>
      </c>
      <c r="D427" t="s">
        <v>515</v>
      </c>
      <c r="E427" t="s">
        <v>37</v>
      </c>
      <c r="F427">
        <v>89</v>
      </c>
      <c r="G427" s="8">
        <v>179982968</v>
      </c>
      <c r="H427" s="8">
        <v>150000000</v>
      </c>
    </row>
    <row r="428" spans="1:8" x14ac:dyDescent="0.3">
      <c r="A428">
        <v>6.7</v>
      </c>
      <c r="B428" t="s">
        <v>22084</v>
      </c>
      <c r="C428" t="s">
        <v>448</v>
      </c>
      <c r="D428" t="s">
        <v>9312</v>
      </c>
      <c r="E428" t="s">
        <v>37</v>
      </c>
      <c r="F428">
        <v>89</v>
      </c>
      <c r="G428" s="8">
        <v>179982968</v>
      </c>
      <c r="H428" s="8">
        <v>150000000</v>
      </c>
    </row>
    <row r="429" spans="1:8" x14ac:dyDescent="0.3">
      <c r="A429">
        <v>6.7</v>
      </c>
      <c r="B429" t="s">
        <v>22084</v>
      </c>
      <c r="C429" t="s">
        <v>448</v>
      </c>
      <c r="D429" t="s">
        <v>809</v>
      </c>
      <c r="E429" t="s">
        <v>37</v>
      </c>
      <c r="F429">
        <v>89</v>
      </c>
      <c r="G429" s="8">
        <v>179982968</v>
      </c>
      <c r="H429" s="8">
        <v>150000000</v>
      </c>
    </row>
    <row r="430" spans="1:8" x14ac:dyDescent="0.3">
      <c r="A430">
        <v>6.7</v>
      </c>
      <c r="B430" t="s">
        <v>22084</v>
      </c>
      <c r="C430" t="s">
        <v>448</v>
      </c>
      <c r="D430" t="s">
        <v>15875</v>
      </c>
      <c r="E430" t="s">
        <v>37</v>
      </c>
      <c r="F430">
        <v>89</v>
      </c>
      <c r="G430" s="8">
        <v>179982968</v>
      </c>
      <c r="H430" s="8">
        <v>150000000</v>
      </c>
    </row>
    <row r="431" spans="1:8" x14ac:dyDescent="0.3">
      <c r="A431">
        <v>5.9</v>
      </c>
      <c r="B431" t="s">
        <v>22085</v>
      </c>
      <c r="C431" t="s">
        <v>453</v>
      </c>
      <c r="D431" t="s">
        <v>515</v>
      </c>
      <c r="E431" t="s">
        <v>37</v>
      </c>
      <c r="F431">
        <v>105</v>
      </c>
      <c r="G431" s="8">
        <v>177243721</v>
      </c>
      <c r="H431" s="8">
        <v>150000000</v>
      </c>
    </row>
    <row r="432" spans="1:8" x14ac:dyDescent="0.3">
      <c r="A432">
        <v>5.9</v>
      </c>
      <c r="B432" t="s">
        <v>22085</v>
      </c>
      <c r="C432" t="s">
        <v>453</v>
      </c>
      <c r="D432" t="s">
        <v>809</v>
      </c>
      <c r="E432" t="s">
        <v>37</v>
      </c>
      <c r="F432">
        <v>105</v>
      </c>
      <c r="G432" s="8">
        <v>177243721</v>
      </c>
      <c r="H432" s="8">
        <v>150000000</v>
      </c>
    </row>
    <row r="433" spans="1:8" x14ac:dyDescent="0.3">
      <c r="A433">
        <v>5.9</v>
      </c>
      <c r="B433" t="s">
        <v>22085</v>
      </c>
      <c r="C433" t="s">
        <v>453</v>
      </c>
      <c r="D433" t="s">
        <v>15875</v>
      </c>
      <c r="E433" t="s">
        <v>37</v>
      </c>
      <c r="F433">
        <v>105</v>
      </c>
      <c r="G433" s="8">
        <v>177243721</v>
      </c>
      <c r="H433" s="8">
        <v>150000000</v>
      </c>
    </row>
    <row r="434" spans="1:8" x14ac:dyDescent="0.3">
      <c r="A434">
        <v>5.9</v>
      </c>
      <c r="B434" t="s">
        <v>22085</v>
      </c>
      <c r="C434" t="s">
        <v>453</v>
      </c>
      <c r="D434" t="s">
        <v>651</v>
      </c>
      <c r="E434" t="s">
        <v>37</v>
      </c>
      <c r="F434">
        <v>105</v>
      </c>
      <c r="G434" s="8">
        <v>177243721</v>
      </c>
      <c r="H434" s="8">
        <v>150000000</v>
      </c>
    </row>
    <row r="435" spans="1:8" x14ac:dyDescent="0.3">
      <c r="A435">
        <v>6.7</v>
      </c>
      <c r="B435" t="s">
        <v>22086</v>
      </c>
      <c r="C435" t="s">
        <v>457</v>
      </c>
      <c r="D435" t="s">
        <v>675</v>
      </c>
      <c r="E435" t="s">
        <v>37</v>
      </c>
      <c r="F435">
        <v>119</v>
      </c>
      <c r="G435" s="8">
        <v>179883016</v>
      </c>
      <c r="H435" s="8">
        <v>150000000</v>
      </c>
    </row>
    <row r="436" spans="1:8" x14ac:dyDescent="0.3">
      <c r="A436">
        <v>6.7</v>
      </c>
      <c r="B436" t="s">
        <v>22086</v>
      </c>
      <c r="C436" t="s">
        <v>457</v>
      </c>
      <c r="D436" t="s">
        <v>515</v>
      </c>
      <c r="E436" t="s">
        <v>37</v>
      </c>
      <c r="F436">
        <v>119</v>
      </c>
      <c r="G436" s="8">
        <v>179883016</v>
      </c>
      <c r="H436" s="8">
        <v>150000000</v>
      </c>
    </row>
    <row r="437" spans="1:8" x14ac:dyDescent="0.3">
      <c r="A437">
        <v>6.7</v>
      </c>
      <c r="B437" t="s">
        <v>22086</v>
      </c>
      <c r="C437" t="s">
        <v>457</v>
      </c>
      <c r="D437" t="s">
        <v>651</v>
      </c>
      <c r="E437" t="s">
        <v>37</v>
      </c>
      <c r="F437">
        <v>119</v>
      </c>
      <c r="G437" s="8">
        <v>179883016</v>
      </c>
      <c r="H437" s="8">
        <v>150000000</v>
      </c>
    </row>
    <row r="438" spans="1:8" x14ac:dyDescent="0.3">
      <c r="A438">
        <v>6.7</v>
      </c>
      <c r="B438" t="s">
        <v>22086</v>
      </c>
      <c r="C438" t="s">
        <v>457</v>
      </c>
      <c r="D438" t="s">
        <v>10118</v>
      </c>
      <c r="E438" t="s">
        <v>37</v>
      </c>
      <c r="F438">
        <v>119</v>
      </c>
      <c r="G438" s="8">
        <v>179883016</v>
      </c>
      <c r="H438" s="8">
        <v>150000000</v>
      </c>
    </row>
    <row r="439" spans="1:8" x14ac:dyDescent="0.3">
      <c r="A439">
        <v>6.7</v>
      </c>
      <c r="B439" t="s">
        <v>22086</v>
      </c>
      <c r="C439" t="s">
        <v>457</v>
      </c>
      <c r="D439" t="s">
        <v>8199</v>
      </c>
      <c r="E439" t="s">
        <v>37</v>
      </c>
      <c r="F439">
        <v>119</v>
      </c>
      <c r="G439" s="8">
        <v>179883016</v>
      </c>
      <c r="H439" s="8">
        <v>150000000</v>
      </c>
    </row>
    <row r="440" spans="1:8" x14ac:dyDescent="0.3">
      <c r="A440">
        <v>6.7</v>
      </c>
      <c r="B440" t="s">
        <v>22087</v>
      </c>
      <c r="C440" t="s">
        <v>276</v>
      </c>
      <c r="D440" t="s">
        <v>675</v>
      </c>
      <c r="E440" t="s">
        <v>37</v>
      </c>
      <c r="F440">
        <v>129</v>
      </c>
      <c r="G440" s="8">
        <v>139259759</v>
      </c>
      <c r="H440" s="8">
        <v>150000000</v>
      </c>
    </row>
    <row r="441" spans="1:8" x14ac:dyDescent="0.3">
      <c r="A441">
        <v>6.7</v>
      </c>
      <c r="B441" t="s">
        <v>22087</v>
      </c>
      <c r="C441" t="s">
        <v>276</v>
      </c>
      <c r="D441" t="s">
        <v>10118</v>
      </c>
      <c r="E441" t="s">
        <v>37</v>
      </c>
      <c r="F441">
        <v>129</v>
      </c>
      <c r="G441" s="8">
        <v>139259759</v>
      </c>
      <c r="H441" s="8">
        <v>150000000</v>
      </c>
    </row>
    <row r="442" spans="1:8" x14ac:dyDescent="0.3">
      <c r="A442">
        <v>7.6</v>
      </c>
      <c r="B442" t="s">
        <v>22088</v>
      </c>
      <c r="C442" t="s">
        <v>459</v>
      </c>
      <c r="D442" t="s">
        <v>515</v>
      </c>
      <c r="E442" t="s">
        <v>37</v>
      </c>
      <c r="F442">
        <v>102</v>
      </c>
      <c r="G442" s="8">
        <v>400736600</v>
      </c>
      <c r="H442" s="8">
        <v>150000000</v>
      </c>
    </row>
    <row r="443" spans="1:8" x14ac:dyDescent="0.3">
      <c r="A443">
        <v>7.6</v>
      </c>
      <c r="B443" t="s">
        <v>22088</v>
      </c>
      <c r="C443" t="s">
        <v>459</v>
      </c>
      <c r="D443" t="s">
        <v>9312</v>
      </c>
      <c r="E443" t="s">
        <v>37</v>
      </c>
      <c r="F443">
        <v>102</v>
      </c>
      <c r="G443" s="8">
        <v>400736600</v>
      </c>
      <c r="H443" s="8">
        <v>150000000</v>
      </c>
    </row>
    <row r="444" spans="1:8" x14ac:dyDescent="0.3">
      <c r="A444">
        <v>7.6</v>
      </c>
      <c r="B444" t="s">
        <v>22088</v>
      </c>
      <c r="C444" t="s">
        <v>459</v>
      </c>
      <c r="D444" t="s">
        <v>809</v>
      </c>
      <c r="E444" t="s">
        <v>37</v>
      </c>
      <c r="F444">
        <v>102</v>
      </c>
      <c r="G444" s="8">
        <v>400736600</v>
      </c>
      <c r="H444" s="8">
        <v>150000000</v>
      </c>
    </row>
    <row r="445" spans="1:8" x14ac:dyDescent="0.3">
      <c r="A445">
        <v>7.6</v>
      </c>
      <c r="B445" t="s">
        <v>22088</v>
      </c>
      <c r="C445" t="s">
        <v>459</v>
      </c>
      <c r="D445" t="s">
        <v>15875</v>
      </c>
      <c r="E445" t="s">
        <v>37</v>
      </c>
      <c r="F445">
        <v>102</v>
      </c>
      <c r="G445" s="8">
        <v>400736600</v>
      </c>
      <c r="H445" s="8">
        <v>150000000</v>
      </c>
    </row>
    <row r="446" spans="1:8" x14ac:dyDescent="0.3">
      <c r="A446">
        <v>7.6</v>
      </c>
      <c r="B446" t="s">
        <v>22088</v>
      </c>
      <c r="C446" t="s">
        <v>459</v>
      </c>
      <c r="D446" t="s">
        <v>651</v>
      </c>
      <c r="E446" t="s">
        <v>37</v>
      </c>
      <c r="F446">
        <v>102</v>
      </c>
      <c r="G446" s="8">
        <v>400736600</v>
      </c>
      <c r="H446" s="8">
        <v>150000000</v>
      </c>
    </row>
    <row r="447" spans="1:8" x14ac:dyDescent="0.3">
      <c r="A447">
        <v>7.6</v>
      </c>
      <c r="B447" t="s">
        <v>22088</v>
      </c>
      <c r="C447" t="s">
        <v>459</v>
      </c>
      <c r="D447" t="s">
        <v>15164</v>
      </c>
      <c r="E447" t="s">
        <v>37</v>
      </c>
      <c r="F447">
        <v>102</v>
      </c>
      <c r="G447" s="8">
        <v>400736600</v>
      </c>
      <c r="H447" s="8">
        <v>150000000</v>
      </c>
    </row>
    <row r="448" spans="1:8" x14ac:dyDescent="0.3">
      <c r="A448">
        <v>7.2</v>
      </c>
      <c r="B448" t="s">
        <v>22089</v>
      </c>
      <c r="C448" t="s">
        <v>276</v>
      </c>
      <c r="D448" t="s">
        <v>675</v>
      </c>
      <c r="E448" t="s">
        <v>37</v>
      </c>
      <c r="F448">
        <v>138</v>
      </c>
      <c r="G448" s="8">
        <v>281492479</v>
      </c>
      <c r="H448" s="8">
        <v>150000000</v>
      </c>
    </row>
    <row r="449" spans="1:8" x14ac:dyDescent="0.3">
      <c r="A449">
        <v>7.2</v>
      </c>
      <c r="B449" t="s">
        <v>22089</v>
      </c>
      <c r="C449" t="s">
        <v>276</v>
      </c>
      <c r="D449" t="s">
        <v>10118</v>
      </c>
      <c r="E449" t="s">
        <v>37</v>
      </c>
      <c r="F449">
        <v>138</v>
      </c>
      <c r="G449" s="8">
        <v>281492479</v>
      </c>
      <c r="H449" s="8">
        <v>150000000</v>
      </c>
    </row>
    <row r="450" spans="1:8" x14ac:dyDescent="0.3">
      <c r="A450">
        <v>7.1</v>
      </c>
      <c r="B450" t="s">
        <v>22090</v>
      </c>
      <c r="C450" t="s">
        <v>419</v>
      </c>
      <c r="D450" t="s">
        <v>675</v>
      </c>
      <c r="E450" t="s">
        <v>37</v>
      </c>
      <c r="F450">
        <v>112</v>
      </c>
      <c r="G450" s="8">
        <v>206360018</v>
      </c>
      <c r="H450" s="8">
        <v>170000000</v>
      </c>
    </row>
    <row r="451" spans="1:8" x14ac:dyDescent="0.3">
      <c r="A451">
        <v>7.1</v>
      </c>
      <c r="B451" t="s">
        <v>22090</v>
      </c>
      <c r="C451" t="s">
        <v>419</v>
      </c>
      <c r="D451" t="s">
        <v>515</v>
      </c>
      <c r="E451" t="s">
        <v>37</v>
      </c>
      <c r="F451">
        <v>112</v>
      </c>
      <c r="G451" s="8">
        <v>206360018</v>
      </c>
      <c r="H451" s="8">
        <v>170000000</v>
      </c>
    </row>
    <row r="452" spans="1:8" x14ac:dyDescent="0.3">
      <c r="A452">
        <v>7.1</v>
      </c>
      <c r="B452" t="s">
        <v>22090</v>
      </c>
      <c r="C452" t="s">
        <v>419</v>
      </c>
      <c r="D452" t="s">
        <v>651</v>
      </c>
      <c r="E452" t="s">
        <v>37</v>
      </c>
      <c r="F452">
        <v>112</v>
      </c>
      <c r="G452" s="8">
        <v>206360018</v>
      </c>
      <c r="H452" s="8">
        <v>170000000</v>
      </c>
    </row>
    <row r="453" spans="1:8" x14ac:dyDescent="0.3">
      <c r="A453">
        <v>8.1</v>
      </c>
      <c r="B453" t="s">
        <v>22091</v>
      </c>
      <c r="C453" t="s">
        <v>465</v>
      </c>
      <c r="D453" t="s">
        <v>675</v>
      </c>
      <c r="E453" t="s">
        <v>37</v>
      </c>
      <c r="F453">
        <v>120</v>
      </c>
      <c r="G453" s="8">
        <v>153629485</v>
      </c>
      <c r="H453" s="8">
        <v>150000000</v>
      </c>
    </row>
    <row r="454" spans="1:8" x14ac:dyDescent="0.3">
      <c r="A454">
        <v>8.1</v>
      </c>
      <c r="B454" t="s">
        <v>22091</v>
      </c>
      <c r="C454" t="s">
        <v>465</v>
      </c>
      <c r="D454" t="s">
        <v>515</v>
      </c>
      <c r="E454" t="s">
        <v>37</v>
      </c>
      <c r="F454">
        <v>120</v>
      </c>
      <c r="G454" s="8">
        <v>153629485</v>
      </c>
      <c r="H454" s="8">
        <v>150000000</v>
      </c>
    </row>
    <row r="455" spans="1:8" x14ac:dyDescent="0.3">
      <c r="A455">
        <v>8.1</v>
      </c>
      <c r="B455" t="s">
        <v>22091</v>
      </c>
      <c r="C455" t="s">
        <v>465</v>
      </c>
      <c r="D455" t="s">
        <v>10118</v>
      </c>
      <c r="E455" t="s">
        <v>37</v>
      </c>
      <c r="F455">
        <v>120</v>
      </c>
      <c r="G455" s="8">
        <v>153629485</v>
      </c>
      <c r="H455" s="8">
        <v>150000000</v>
      </c>
    </row>
    <row r="456" spans="1:8" x14ac:dyDescent="0.3">
      <c r="A456">
        <v>8.1</v>
      </c>
      <c r="B456" t="s">
        <v>22091</v>
      </c>
      <c r="C456" t="s">
        <v>465</v>
      </c>
      <c r="D456" t="s">
        <v>8199</v>
      </c>
      <c r="E456" t="s">
        <v>37</v>
      </c>
      <c r="F456">
        <v>120</v>
      </c>
      <c r="G456" s="8">
        <v>153629485</v>
      </c>
      <c r="H456" s="8">
        <v>150000000</v>
      </c>
    </row>
    <row r="457" spans="1:8" x14ac:dyDescent="0.3">
      <c r="A457">
        <v>6.7</v>
      </c>
      <c r="B457" t="s">
        <v>22092</v>
      </c>
      <c r="C457" t="s">
        <v>467</v>
      </c>
      <c r="D457" t="s">
        <v>21948</v>
      </c>
      <c r="E457" t="s">
        <v>37</v>
      </c>
      <c r="F457">
        <v>146</v>
      </c>
      <c r="G457" s="8">
        <v>133375846</v>
      </c>
      <c r="H457" s="8">
        <v>150000000</v>
      </c>
    </row>
    <row r="458" spans="1:8" x14ac:dyDescent="0.3">
      <c r="A458">
        <v>6.7</v>
      </c>
      <c r="B458" t="s">
        <v>22092</v>
      </c>
      <c r="C458" t="s">
        <v>467</v>
      </c>
      <c r="D458" t="s">
        <v>8199</v>
      </c>
      <c r="E458" t="s">
        <v>37</v>
      </c>
      <c r="F458">
        <v>146</v>
      </c>
      <c r="G458" s="8">
        <v>133375846</v>
      </c>
      <c r="H458" s="8">
        <v>150000000</v>
      </c>
    </row>
    <row r="459" spans="1:8" x14ac:dyDescent="0.3">
      <c r="A459">
        <v>7</v>
      </c>
      <c r="B459" t="s">
        <v>22093</v>
      </c>
      <c r="C459" t="s">
        <v>471</v>
      </c>
      <c r="D459" t="s">
        <v>675</v>
      </c>
      <c r="E459" t="s">
        <v>37</v>
      </c>
      <c r="F459">
        <v>115</v>
      </c>
      <c r="G459" s="8">
        <v>181015141</v>
      </c>
      <c r="H459" s="8">
        <v>150000000</v>
      </c>
    </row>
    <row r="460" spans="1:8" x14ac:dyDescent="0.3">
      <c r="A460">
        <v>7</v>
      </c>
      <c r="B460" t="s">
        <v>22093</v>
      </c>
      <c r="C460" t="s">
        <v>471</v>
      </c>
      <c r="D460" t="s">
        <v>515</v>
      </c>
      <c r="E460" t="s">
        <v>37</v>
      </c>
      <c r="F460">
        <v>115</v>
      </c>
      <c r="G460" s="8">
        <v>181015141</v>
      </c>
      <c r="H460" s="8">
        <v>150000000</v>
      </c>
    </row>
    <row r="461" spans="1:8" x14ac:dyDescent="0.3">
      <c r="A461">
        <v>7</v>
      </c>
      <c r="B461" t="s">
        <v>22093</v>
      </c>
      <c r="C461" t="s">
        <v>471</v>
      </c>
      <c r="D461" t="s">
        <v>651</v>
      </c>
      <c r="E461" t="s">
        <v>37</v>
      </c>
      <c r="F461">
        <v>115</v>
      </c>
      <c r="G461" s="8">
        <v>181015141</v>
      </c>
      <c r="H461" s="8">
        <v>150000000</v>
      </c>
    </row>
    <row r="462" spans="1:8" x14ac:dyDescent="0.3">
      <c r="A462">
        <v>6.9</v>
      </c>
      <c r="B462" t="s">
        <v>22094</v>
      </c>
      <c r="C462" t="s">
        <v>472</v>
      </c>
      <c r="D462" t="s">
        <v>515</v>
      </c>
      <c r="E462" t="s">
        <v>37</v>
      </c>
      <c r="F462">
        <v>96</v>
      </c>
      <c r="G462" s="8">
        <v>114053579</v>
      </c>
      <c r="H462" s="8">
        <v>150000000</v>
      </c>
    </row>
    <row r="463" spans="1:8" x14ac:dyDescent="0.3">
      <c r="A463">
        <v>6.9</v>
      </c>
      <c r="B463" t="s">
        <v>22094</v>
      </c>
      <c r="C463" t="s">
        <v>472</v>
      </c>
      <c r="D463" t="s">
        <v>9312</v>
      </c>
      <c r="E463" t="s">
        <v>37</v>
      </c>
      <c r="F463">
        <v>96</v>
      </c>
      <c r="G463" s="8">
        <v>114053579</v>
      </c>
      <c r="H463" s="8">
        <v>150000000</v>
      </c>
    </row>
    <row r="464" spans="1:8" x14ac:dyDescent="0.3">
      <c r="A464">
        <v>6.9</v>
      </c>
      <c r="B464" t="s">
        <v>22094</v>
      </c>
      <c r="C464" t="s">
        <v>472</v>
      </c>
      <c r="D464" t="s">
        <v>809</v>
      </c>
      <c r="E464" t="s">
        <v>37</v>
      </c>
      <c r="F464">
        <v>96</v>
      </c>
      <c r="G464" s="8">
        <v>114053579</v>
      </c>
      <c r="H464" s="8">
        <v>150000000</v>
      </c>
    </row>
    <row r="465" spans="1:8" x14ac:dyDescent="0.3">
      <c r="A465">
        <v>6.9</v>
      </c>
      <c r="B465" t="s">
        <v>22094</v>
      </c>
      <c r="C465" t="s">
        <v>472</v>
      </c>
      <c r="D465" t="s">
        <v>1473</v>
      </c>
      <c r="E465" t="s">
        <v>37</v>
      </c>
      <c r="F465">
        <v>96</v>
      </c>
      <c r="G465" s="8">
        <v>114053579</v>
      </c>
      <c r="H465" s="8">
        <v>150000000</v>
      </c>
    </row>
    <row r="466" spans="1:8" x14ac:dyDescent="0.3">
      <c r="A466">
        <v>6.9</v>
      </c>
      <c r="B466" t="s">
        <v>22094</v>
      </c>
      <c r="C466" t="s">
        <v>472</v>
      </c>
      <c r="D466" t="s">
        <v>15875</v>
      </c>
      <c r="E466" t="s">
        <v>37</v>
      </c>
      <c r="F466">
        <v>96</v>
      </c>
      <c r="G466" s="8">
        <v>114053579</v>
      </c>
      <c r="H466" s="8">
        <v>150000000</v>
      </c>
    </row>
    <row r="467" spans="1:8" x14ac:dyDescent="0.3">
      <c r="A467">
        <v>5.0999999999999996</v>
      </c>
      <c r="B467" t="s">
        <v>22095</v>
      </c>
      <c r="C467" t="s">
        <v>475</v>
      </c>
      <c r="D467" t="s">
        <v>675</v>
      </c>
      <c r="E467" t="s">
        <v>37</v>
      </c>
      <c r="F467">
        <v>88</v>
      </c>
      <c r="G467" s="8">
        <v>119420252</v>
      </c>
      <c r="H467" s="8">
        <v>150000000</v>
      </c>
    </row>
    <row r="468" spans="1:8" x14ac:dyDescent="0.3">
      <c r="A468">
        <v>5.0999999999999996</v>
      </c>
      <c r="B468" t="s">
        <v>22095</v>
      </c>
      <c r="C468" t="s">
        <v>475</v>
      </c>
      <c r="D468" t="s">
        <v>515</v>
      </c>
      <c r="E468" t="s">
        <v>37</v>
      </c>
      <c r="F468">
        <v>88</v>
      </c>
      <c r="G468" s="8">
        <v>119420252</v>
      </c>
      <c r="H468" s="8">
        <v>150000000</v>
      </c>
    </row>
    <row r="469" spans="1:8" x14ac:dyDescent="0.3">
      <c r="A469">
        <v>5.0999999999999996</v>
      </c>
      <c r="B469" t="s">
        <v>22095</v>
      </c>
      <c r="C469" t="s">
        <v>475</v>
      </c>
      <c r="D469" t="s">
        <v>9312</v>
      </c>
      <c r="E469" t="s">
        <v>37</v>
      </c>
      <c r="F469">
        <v>88</v>
      </c>
      <c r="G469" s="8">
        <v>119420252</v>
      </c>
      <c r="H469" s="8">
        <v>150000000</v>
      </c>
    </row>
    <row r="470" spans="1:8" x14ac:dyDescent="0.3">
      <c r="A470">
        <v>5.0999999999999996</v>
      </c>
      <c r="B470" t="s">
        <v>22095</v>
      </c>
      <c r="C470" t="s">
        <v>475</v>
      </c>
      <c r="D470" t="s">
        <v>809</v>
      </c>
      <c r="E470" t="s">
        <v>37</v>
      </c>
      <c r="F470">
        <v>88</v>
      </c>
      <c r="G470" s="8">
        <v>119420252</v>
      </c>
      <c r="H470" s="8">
        <v>150000000</v>
      </c>
    </row>
    <row r="471" spans="1:8" x14ac:dyDescent="0.3">
      <c r="A471">
        <v>5.0999999999999996</v>
      </c>
      <c r="B471" t="s">
        <v>22095</v>
      </c>
      <c r="C471" t="s">
        <v>475</v>
      </c>
      <c r="D471" t="s">
        <v>15875</v>
      </c>
      <c r="E471" t="s">
        <v>37</v>
      </c>
      <c r="F471">
        <v>88</v>
      </c>
      <c r="G471" s="8">
        <v>119420252</v>
      </c>
      <c r="H471" s="8">
        <v>150000000</v>
      </c>
    </row>
    <row r="472" spans="1:8" x14ac:dyDescent="0.3">
      <c r="A472">
        <v>5.0999999999999996</v>
      </c>
      <c r="B472" t="s">
        <v>22095</v>
      </c>
      <c r="C472" t="s">
        <v>475</v>
      </c>
      <c r="D472" t="s">
        <v>651</v>
      </c>
      <c r="E472" t="s">
        <v>37</v>
      </c>
      <c r="F472">
        <v>88</v>
      </c>
      <c r="G472" s="8">
        <v>119420252</v>
      </c>
      <c r="H472" s="8">
        <v>150000000</v>
      </c>
    </row>
    <row r="473" spans="1:8" x14ac:dyDescent="0.3">
      <c r="A473">
        <v>5.0999999999999996</v>
      </c>
      <c r="B473" t="s">
        <v>22095</v>
      </c>
      <c r="C473" t="s">
        <v>475</v>
      </c>
      <c r="D473" t="s">
        <v>10118</v>
      </c>
      <c r="E473" t="s">
        <v>37</v>
      </c>
      <c r="F473">
        <v>88</v>
      </c>
      <c r="G473" s="8">
        <v>119420252</v>
      </c>
      <c r="H473" s="8">
        <v>150000000</v>
      </c>
    </row>
    <row r="474" spans="1:8" x14ac:dyDescent="0.3">
      <c r="A474">
        <v>5.8</v>
      </c>
      <c r="B474" t="s">
        <v>22096</v>
      </c>
      <c r="C474" t="s">
        <v>479</v>
      </c>
      <c r="D474" t="s">
        <v>675</v>
      </c>
      <c r="E474" t="s">
        <v>37</v>
      </c>
      <c r="F474">
        <v>99</v>
      </c>
      <c r="G474" s="8">
        <v>83640426</v>
      </c>
      <c r="H474" s="8">
        <v>150000000</v>
      </c>
    </row>
    <row r="475" spans="1:8" x14ac:dyDescent="0.3">
      <c r="A475">
        <v>5.8</v>
      </c>
      <c r="B475" t="s">
        <v>22096</v>
      </c>
      <c r="C475" t="s">
        <v>479</v>
      </c>
      <c r="D475" t="s">
        <v>515</v>
      </c>
      <c r="E475" t="s">
        <v>37</v>
      </c>
      <c r="F475">
        <v>99</v>
      </c>
      <c r="G475" s="8">
        <v>83640426</v>
      </c>
      <c r="H475" s="8">
        <v>150000000</v>
      </c>
    </row>
    <row r="476" spans="1:8" x14ac:dyDescent="0.3">
      <c r="A476">
        <v>5.8</v>
      </c>
      <c r="B476" t="s">
        <v>22096</v>
      </c>
      <c r="C476" t="s">
        <v>479</v>
      </c>
      <c r="D476" t="s">
        <v>651</v>
      </c>
      <c r="E476" t="s">
        <v>37</v>
      </c>
      <c r="F476">
        <v>99</v>
      </c>
      <c r="G476" s="8">
        <v>83640426</v>
      </c>
      <c r="H476" s="8">
        <v>150000000</v>
      </c>
    </row>
    <row r="477" spans="1:8" x14ac:dyDescent="0.3">
      <c r="A477">
        <v>6.2</v>
      </c>
      <c r="B477" t="s">
        <v>22097</v>
      </c>
      <c r="C477" t="s">
        <v>173</v>
      </c>
      <c r="D477" t="s">
        <v>809</v>
      </c>
      <c r="E477" t="s">
        <v>37</v>
      </c>
      <c r="F477">
        <v>113</v>
      </c>
      <c r="G477" s="8">
        <v>79711678</v>
      </c>
      <c r="H477" s="8">
        <v>100000000</v>
      </c>
    </row>
    <row r="478" spans="1:8" x14ac:dyDescent="0.3">
      <c r="A478">
        <v>6.2</v>
      </c>
      <c r="B478" t="s">
        <v>22097</v>
      </c>
      <c r="C478" t="s">
        <v>173</v>
      </c>
      <c r="D478" t="s">
        <v>651</v>
      </c>
      <c r="E478" t="s">
        <v>37</v>
      </c>
      <c r="F478">
        <v>113</v>
      </c>
      <c r="G478" s="8">
        <v>79711678</v>
      </c>
      <c r="H478" s="8">
        <v>100000000</v>
      </c>
    </row>
    <row r="479" spans="1:8" x14ac:dyDescent="0.3">
      <c r="A479">
        <v>6.2</v>
      </c>
      <c r="B479" t="s">
        <v>22097</v>
      </c>
      <c r="C479" t="s">
        <v>173</v>
      </c>
      <c r="D479" t="s">
        <v>4189</v>
      </c>
      <c r="E479" t="s">
        <v>37</v>
      </c>
      <c r="F479">
        <v>113</v>
      </c>
      <c r="G479" s="8">
        <v>79711678</v>
      </c>
      <c r="H479" s="8">
        <v>100000000</v>
      </c>
    </row>
    <row r="480" spans="1:8" x14ac:dyDescent="0.3">
      <c r="A480">
        <v>7.4</v>
      </c>
      <c r="B480" t="s">
        <v>22098</v>
      </c>
      <c r="C480" t="s">
        <v>483</v>
      </c>
      <c r="D480" t="s">
        <v>675</v>
      </c>
      <c r="E480" t="s">
        <v>37</v>
      </c>
      <c r="F480">
        <v>131</v>
      </c>
      <c r="G480" s="8">
        <v>195000874</v>
      </c>
      <c r="H480" s="8">
        <v>150000000</v>
      </c>
    </row>
    <row r="481" spans="1:8" x14ac:dyDescent="0.3">
      <c r="A481">
        <v>7.4</v>
      </c>
      <c r="B481" t="s">
        <v>22098</v>
      </c>
      <c r="C481" t="s">
        <v>483</v>
      </c>
      <c r="D481" t="s">
        <v>515</v>
      </c>
      <c r="E481" t="s">
        <v>37</v>
      </c>
      <c r="F481">
        <v>131</v>
      </c>
      <c r="G481" s="8">
        <v>195000874</v>
      </c>
      <c r="H481" s="8">
        <v>150000000</v>
      </c>
    </row>
    <row r="482" spans="1:8" x14ac:dyDescent="0.3">
      <c r="A482">
        <v>7.4</v>
      </c>
      <c r="B482" t="s">
        <v>22098</v>
      </c>
      <c r="C482" t="s">
        <v>483</v>
      </c>
      <c r="D482" t="s">
        <v>8199</v>
      </c>
      <c r="E482" t="s">
        <v>37</v>
      </c>
      <c r="F482">
        <v>131</v>
      </c>
      <c r="G482" s="8">
        <v>195000874</v>
      </c>
      <c r="H482" s="8">
        <v>150000000</v>
      </c>
    </row>
    <row r="483" spans="1:8" x14ac:dyDescent="0.3">
      <c r="A483">
        <v>5.8</v>
      </c>
      <c r="B483" t="s">
        <v>22099</v>
      </c>
      <c r="C483" t="s">
        <v>487</v>
      </c>
      <c r="D483" t="s">
        <v>1473</v>
      </c>
      <c r="E483" t="s">
        <v>37</v>
      </c>
      <c r="F483">
        <v>119</v>
      </c>
      <c r="G483" s="8">
        <v>61937495</v>
      </c>
      <c r="H483" s="8">
        <v>150000000</v>
      </c>
    </row>
    <row r="484" spans="1:8" x14ac:dyDescent="0.3">
      <c r="A484">
        <v>5.8</v>
      </c>
      <c r="B484" t="s">
        <v>22099</v>
      </c>
      <c r="C484" t="s">
        <v>487</v>
      </c>
      <c r="D484" t="s">
        <v>651</v>
      </c>
      <c r="E484" t="s">
        <v>37</v>
      </c>
      <c r="F484">
        <v>119</v>
      </c>
      <c r="G484" s="8">
        <v>61937495</v>
      </c>
      <c r="H484" s="8">
        <v>150000000</v>
      </c>
    </row>
    <row r="485" spans="1:8" x14ac:dyDescent="0.3">
      <c r="A485">
        <v>5.8</v>
      </c>
      <c r="B485" t="s">
        <v>22099</v>
      </c>
      <c r="C485" t="s">
        <v>487</v>
      </c>
      <c r="D485" t="s">
        <v>4189</v>
      </c>
      <c r="E485" t="s">
        <v>37</v>
      </c>
      <c r="F485">
        <v>119</v>
      </c>
      <c r="G485" s="8">
        <v>61937495</v>
      </c>
      <c r="H485" s="8">
        <v>150000000</v>
      </c>
    </row>
    <row r="486" spans="1:8" x14ac:dyDescent="0.3">
      <c r="A486">
        <v>5.8</v>
      </c>
      <c r="B486" t="s">
        <v>22099</v>
      </c>
      <c r="C486" t="s">
        <v>487</v>
      </c>
      <c r="D486" t="s">
        <v>8199</v>
      </c>
      <c r="E486" t="s">
        <v>37</v>
      </c>
      <c r="F486">
        <v>119</v>
      </c>
      <c r="G486" s="8">
        <v>61937495</v>
      </c>
      <c r="H486" s="8">
        <v>150000000</v>
      </c>
    </row>
    <row r="487" spans="1:8" x14ac:dyDescent="0.3">
      <c r="A487">
        <v>6.2</v>
      </c>
      <c r="B487" t="s">
        <v>22100</v>
      </c>
      <c r="C487" t="s">
        <v>491</v>
      </c>
      <c r="D487" t="s">
        <v>515</v>
      </c>
      <c r="E487" t="s">
        <v>37</v>
      </c>
      <c r="F487">
        <v>91</v>
      </c>
      <c r="G487" s="8">
        <v>126597121</v>
      </c>
      <c r="H487" s="8">
        <v>150000000</v>
      </c>
    </row>
    <row r="488" spans="1:8" x14ac:dyDescent="0.3">
      <c r="A488">
        <v>6.2</v>
      </c>
      <c r="B488" t="s">
        <v>22100</v>
      </c>
      <c r="C488" t="s">
        <v>491</v>
      </c>
      <c r="D488" t="s">
        <v>9312</v>
      </c>
      <c r="E488" t="s">
        <v>37</v>
      </c>
      <c r="F488">
        <v>91</v>
      </c>
      <c r="G488" s="8">
        <v>126597121</v>
      </c>
      <c r="H488" s="8">
        <v>150000000</v>
      </c>
    </row>
    <row r="489" spans="1:8" x14ac:dyDescent="0.3">
      <c r="A489">
        <v>6.2</v>
      </c>
      <c r="B489" t="s">
        <v>22100</v>
      </c>
      <c r="C489" t="s">
        <v>491</v>
      </c>
      <c r="D489" t="s">
        <v>809</v>
      </c>
      <c r="E489" t="s">
        <v>37</v>
      </c>
      <c r="F489">
        <v>91</v>
      </c>
      <c r="G489" s="8">
        <v>126597121</v>
      </c>
      <c r="H489" s="8">
        <v>150000000</v>
      </c>
    </row>
    <row r="490" spans="1:8" x14ac:dyDescent="0.3">
      <c r="A490">
        <v>6.2</v>
      </c>
      <c r="B490" t="s">
        <v>22100</v>
      </c>
      <c r="C490" t="s">
        <v>491</v>
      </c>
      <c r="D490" t="s">
        <v>15875</v>
      </c>
      <c r="E490" t="s">
        <v>37</v>
      </c>
      <c r="F490">
        <v>91</v>
      </c>
      <c r="G490" s="8">
        <v>126597121</v>
      </c>
      <c r="H490" s="8">
        <v>150000000</v>
      </c>
    </row>
    <row r="491" spans="1:8" x14ac:dyDescent="0.3">
      <c r="A491">
        <v>7.3</v>
      </c>
      <c r="B491" t="s">
        <v>22101</v>
      </c>
      <c r="C491" t="s">
        <v>495</v>
      </c>
      <c r="D491" t="s">
        <v>675</v>
      </c>
      <c r="E491" t="s">
        <v>37</v>
      </c>
      <c r="F491">
        <v>90</v>
      </c>
      <c r="G491" s="8">
        <v>165230261</v>
      </c>
      <c r="H491" s="8">
        <v>150000000</v>
      </c>
    </row>
    <row r="492" spans="1:8" x14ac:dyDescent="0.3">
      <c r="A492">
        <v>7.3</v>
      </c>
      <c r="B492" t="s">
        <v>22101</v>
      </c>
      <c r="C492" t="s">
        <v>495</v>
      </c>
      <c r="D492" t="s">
        <v>515</v>
      </c>
      <c r="E492" t="s">
        <v>37</v>
      </c>
      <c r="F492">
        <v>90</v>
      </c>
      <c r="G492" s="8">
        <v>165230261</v>
      </c>
      <c r="H492" s="8">
        <v>150000000</v>
      </c>
    </row>
    <row r="493" spans="1:8" x14ac:dyDescent="0.3">
      <c r="A493">
        <v>7.3</v>
      </c>
      <c r="B493" t="s">
        <v>22101</v>
      </c>
      <c r="C493" t="s">
        <v>495</v>
      </c>
      <c r="D493" t="s">
        <v>9312</v>
      </c>
      <c r="E493" t="s">
        <v>37</v>
      </c>
      <c r="F493">
        <v>90</v>
      </c>
      <c r="G493" s="8">
        <v>165230261</v>
      </c>
      <c r="H493" s="8">
        <v>150000000</v>
      </c>
    </row>
    <row r="494" spans="1:8" x14ac:dyDescent="0.3">
      <c r="A494">
        <v>7.3</v>
      </c>
      <c r="B494" t="s">
        <v>22101</v>
      </c>
      <c r="C494" t="s">
        <v>495</v>
      </c>
      <c r="D494" t="s">
        <v>809</v>
      </c>
      <c r="E494" t="s">
        <v>37</v>
      </c>
      <c r="F494">
        <v>90</v>
      </c>
      <c r="G494" s="8">
        <v>165230261</v>
      </c>
      <c r="H494" s="8">
        <v>150000000</v>
      </c>
    </row>
    <row r="495" spans="1:8" x14ac:dyDescent="0.3">
      <c r="A495">
        <v>7.3</v>
      </c>
      <c r="B495" t="s">
        <v>22101</v>
      </c>
      <c r="C495" t="s">
        <v>495</v>
      </c>
      <c r="D495" t="s">
        <v>15875</v>
      </c>
      <c r="E495" t="s">
        <v>37</v>
      </c>
      <c r="F495">
        <v>90</v>
      </c>
      <c r="G495" s="8">
        <v>165230261</v>
      </c>
      <c r="H495" s="8">
        <v>150000000</v>
      </c>
    </row>
    <row r="496" spans="1:8" x14ac:dyDescent="0.3">
      <c r="A496">
        <v>4.2</v>
      </c>
      <c r="B496" t="s">
        <v>22102</v>
      </c>
      <c r="C496" t="s">
        <v>496</v>
      </c>
      <c r="D496" t="s">
        <v>675</v>
      </c>
      <c r="E496" t="s">
        <v>37</v>
      </c>
      <c r="F496">
        <v>103</v>
      </c>
      <c r="G496" s="8">
        <v>131564731</v>
      </c>
      <c r="H496" s="8">
        <v>150000000</v>
      </c>
    </row>
    <row r="497" spans="1:8" x14ac:dyDescent="0.3">
      <c r="A497">
        <v>4.2</v>
      </c>
      <c r="B497" t="s">
        <v>22102</v>
      </c>
      <c r="C497" t="s">
        <v>496</v>
      </c>
      <c r="D497" t="s">
        <v>515</v>
      </c>
      <c r="E497" t="s">
        <v>37</v>
      </c>
      <c r="F497">
        <v>103</v>
      </c>
      <c r="G497" s="8">
        <v>131564731</v>
      </c>
      <c r="H497" s="8">
        <v>150000000</v>
      </c>
    </row>
    <row r="498" spans="1:8" x14ac:dyDescent="0.3">
      <c r="A498">
        <v>4.2</v>
      </c>
      <c r="B498" t="s">
        <v>22102</v>
      </c>
      <c r="C498" t="s">
        <v>496</v>
      </c>
      <c r="D498" t="s">
        <v>15875</v>
      </c>
      <c r="E498" t="s">
        <v>37</v>
      </c>
      <c r="F498">
        <v>103</v>
      </c>
      <c r="G498" s="8">
        <v>131564731</v>
      </c>
      <c r="H498" s="8">
        <v>150000000</v>
      </c>
    </row>
    <row r="499" spans="1:8" x14ac:dyDescent="0.3">
      <c r="A499">
        <v>4.2</v>
      </c>
      <c r="B499" t="s">
        <v>22102</v>
      </c>
      <c r="C499" t="s">
        <v>496</v>
      </c>
      <c r="D499" t="s">
        <v>651</v>
      </c>
      <c r="E499" t="s">
        <v>37</v>
      </c>
      <c r="F499">
        <v>103</v>
      </c>
      <c r="G499" s="8">
        <v>131564731</v>
      </c>
      <c r="H499" s="8">
        <v>150000000</v>
      </c>
    </row>
    <row r="500" spans="1:8" x14ac:dyDescent="0.3">
      <c r="A500">
        <v>6.9</v>
      </c>
      <c r="B500" t="s">
        <v>22103</v>
      </c>
      <c r="C500" t="s">
        <v>231</v>
      </c>
      <c r="D500" t="s">
        <v>675</v>
      </c>
      <c r="E500" t="s">
        <v>37</v>
      </c>
      <c r="F500">
        <v>124</v>
      </c>
      <c r="G500" s="8">
        <v>133382309</v>
      </c>
      <c r="H500" s="8">
        <v>150000000</v>
      </c>
    </row>
    <row r="501" spans="1:8" x14ac:dyDescent="0.3">
      <c r="A501">
        <v>6.9</v>
      </c>
      <c r="B501" t="s">
        <v>22103</v>
      </c>
      <c r="C501" t="s">
        <v>231</v>
      </c>
      <c r="D501" t="s">
        <v>515</v>
      </c>
      <c r="E501" t="s">
        <v>37</v>
      </c>
      <c r="F501">
        <v>124</v>
      </c>
      <c r="G501" s="8">
        <v>133382309</v>
      </c>
      <c r="H501" s="8">
        <v>150000000</v>
      </c>
    </row>
    <row r="502" spans="1:8" x14ac:dyDescent="0.3">
      <c r="A502">
        <v>6.9</v>
      </c>
      <c r="B502" t="s">
        <v>22103</v>
      </c>
      <c r="C502" t="s">
        <v>231</v>
      </c>
      <c r="D502" t="s">
        <v>8199</v>
      </c>
      <c r="E502" t="s">
        <v>37</v>
      </c>
      <c r="F502">
        <v>124</v>
      </c>
      <c r="G502" s="8">
        <v>133382309</v>
      </c>
      <c r="H502" s="8">
        <v>150000000</v>
      </c>
    </row>
    <row r="503" spans="1:8" x14ac:dyDescent="0.3">
      <c r="A503">
        <v>6.4</v>
      </c>
      <c r="B503" t="s">
        <v>22104</v>
      </c>
      <c r="C503" t="s">
        <v>267</v>
      </c>
      <c r="D503" t="s">
        <v>675</v>
      </c>
      <c r="E503" t="s">
        <v>37</v>
      </c>
      <c r="F503">
        <v>131</v>
      </c>
      <c r="G503" s="8">
        <v>73103784</v>
      </c>
      <c r="H503" s="8">
        <v>150000000</v>
      </c>
    </row>
    <row r="504" spans="1:8" x14ac:dyDescent="0.3">
      <c r="A504">
        <v>6.4</v>
      </c>
      <c r="B504" t="s">
        <v>22104</v>
      </c>
      <c r="C504" t="s">
        <v>267</v>
      </c>
      <c r="D504" t="s">
        <v>1473</v>
      </c>
      <c r="E504" t="s">
        <v>37</v>
      </c>
      <c r="F504">
        <v>131</v>
      </c>
      <c r="G504" s="8">
        <v>73103784</v>
      </c>
      <c r="H504" s="8">
        <v>150000000</v>
      </c>
    </row>
    <row r="505" spans="1:8" x14ac:dyDescent="0.3">
      <c r="A505">
        <v>6.4</v>
      </c>
      <c r="B505" t="s">
        <v>22104</v>
      </c>
      <c r="C505" t="s">
        <v>267</v>
      </c>
      <c r="D505" t="s">
        <v>8199</v>
      </c>
      <c r="E505" t="s">
        <v>37</v>
      </c>
      <c r="F505">
        <v>131</v>
      </c>
      <c r="G505" s="8">
        <v>73103784</v>
      </c>
      <c r="H505" s="8">
        <v>150000000</v>
      </c>
    </row>
    <row r="506" spans="1:8" x14ac:dyDescent="0.3">
      <c r="A506">
        <v>5.4</v>
      </c>
      <c r="B506" t="s">
        <v>22105</v>
      </c>
      <c r="C506" t="s">
        <v>501</v>
      </c>
      <c r="D506" t="s">
        <v>675</v>
      </c>
      <c r="E506" t="s">
        <v>37</v>
      </c>
      <c r="F506">
        <v>88</v>
      </c>
      <c r="G506" s="8">
        <v>21379315</v>
      </c>
      <c r="H506" s="8">
        <v>150000000</v>
      </c>
    </row>
    <row r="507" spans="1:8" x14ac:dyDescent="0.3">
      <c r="A507">
        <v>5.4</v>
      </c>
      <c r="B507" t="s">
        <v>22105</v>
      </c>
      <c r="C507" t="s">
        <v>501</v>
      </c>
      <c r="D507" t="s">
        <v>515</v>
      </c>
      <c r="E507" t="s">
        <v>37</v>
      </c>
      <c r="F507">
        <v>88</v>
      </c>
      <c r="G507" s="8">
        <v>21379315</v>
      </c>
      <c r="H507" s="8">
        <v>150000000</v>
      </c>
    </row>
    <row r="508" spans="1:8" x14ac:dyDescent="0.3">
      <c r="A508">
        <v>5.4</v>
      </c>
      <c r="B508" t="s">
        <v>22105</v>
      </c>
      <c r="C508" t="s">
        <v>501</v>
      </c>
      <c r="D508" t="s">
        <v>9312</v>
      </c>
      <c r="E508" t="s">
        <v>37</v>
      </c>
      <c r="F508">
        <v>88</v>
      </c>
      <c r="G508" s="8">
        <v>21379315</v>
      </c>
      <c r="H508" s="8">
        <v>150000000</v>
      </c>
    </row>
    <row r="509" spans="1:8" x14ac:dyDescent="0.3">
      <c r="A509">
        <v>5.4</v>
      </c>
      <c r="B509" t="s">
        <v>22105</v>
      </c>
      <c r="C509" t="s">
        <v>501</v>
      </c>
      <c r="D509" t="s">
        <v>809</v>
      </c>
      <c r="E509" t="s">
        <v>37</v>
      </c>
      <c r="F509">
        <v>88</v>
      </c>
      <c r="G509" s="8">
        <v>21379315</v>
      </c>
      <c r="H509" s="8">
        <v>150000000</v>
      </c>
    </row>
    <row r="510" spans="1:8" x14ac:dyDescent="0.3">
      <c r="A510">
        <v>5.4</v>
      </c>
      <c r="B510" t="s">
        <v>22105</v>
      </c>
      <c r="C510" t="s">
        <v>501</v>
      </c>
      <c r="D510" t="s">
        <v>15875</v>
      </c>
      <c r="E510" t="s">
        <v>37</v>
      </c>
      <c r="F510">
        <v>88</v>
      </c>
      <c r="G510" s="8">
        <v>21379315</v>
      </c>
      <c r="H510" s="8">
        <v>150000000</v>
      </c>
    </row>
    <row r="511" spans="1:8" x14ac:dyDescent="0.3">
      <c r="A511">
        <v>5.4</v>
      </c>
      <c r="B511" t="s">
        <v>22105</v>
      </c>
      <c r="C511" t="s">
        <v>501</v>
      </c>
      <c r="D511" t="s">
        <v>10118</v>
      </c>
      <c r="E511" t="s">
        <v>37</v>
      </c>
      <c r="F511">
        <v>88</v>
      </c>
      <c r="G511" s="8">
        <v>21379315</v>
      </c>
      <c r="H511" s="8">
        <v>150000000</v>
      </c>
    </row>
    <row r="512" spans="1:8" x14ac:dyDescent="0.3">
      <c r="A512">
        <v>6.7</v>
      </c>
      <c r="B512" t="s">
        <v>22106</v>
      </c>
      <c r="C512" t="s">
        <v>504</v>
      </c>
      <c r="D512" t="s">
        <v>515</v>
      </c>
      <c r="E512" t="s">
        <v>37</v>
      </c>
      <c r="F512">
        <v>85</v>
      </c>
      <c r="G512" s="8">
        <v>64459316</v>
      </c>
      <c r="H512" s="8">
        <v>149000000</v>
      </c>
    </row>
    <row r="513" spans="1:8" x14ac:dyDescent="0.3">
      <c r="A513">
        <v>6.7</v>
      </c>
      <c r="B513" t="s">
        <v>22106</v>
      </c>
      <c r="C513" t="s">
        <v>504</v>
      </c>
      <c r="D513" t="s">
        <v>9312</v>
      </c>
      <c r="E513" t="s">
        <v>37</v>
      </c>
      <c r="F513">
        <v>85</v>
      </c>
      <c r="G513" s="8">
        <v>64459316</v>
      </c>
      <c r="H513" s="8">
        <v>149000000</v>
      </c>
    </row>
    <row r="514" spans="1:8" x14ac:dyDescent="0.3">
      <c r="A514">
        <v>6.7</v>
      </c>
      <c r="B514" t="s">
        <v>22106</v>
      </c>
      <c r="C514" t="s">
        <v>504</v>
      </c>
      <c r="D514" t="s">
        <v>809</v>
      </c>
      <c r="E514" t="s">
        <v>37</v>
      </c>
      <c r="F514">
        <v>85</v>
      </c>
      <c r="G514" s="8">
        <v>64459316</v>
      </c>
      <c r="H514" s="8">
        <v>149000000</v>
      </c>
    </row>
    <row r="515" spans="1:8" x14ac:dyDescent="0.3">
      <c r="A515">
        <v>6.7</v>
      </c>
      <c r="B515" t="s">
        <v>22106</v>
      </c>
      <c r="C515" t="s">
        <v>504</v>
      </c>
      <c r="D515" t="s">
        <v>15875</v>
      </c>
      <c r="E515" t="s">
        <v>37</v>
      </c>
      <c r="F515">
        <v>85</v>
      </c>
      <c r="G515" s="8">
        <v>64459316</v>
      </c>
      <c r="H515" s="8">
        <v>149000000</v>
      </c>
    </row>
    <row r="516" spans="1:8" x14ac:dyDescent="0.3">
      <c r="A516">
        <v>5.8</v>
      </c>
      <c r="B516" t="s">
        <v>22107</v>
      </c>
      <c r="C516" t="s">
        <v>506</v>
      </c>
      <c r="D516" t="s">
        <v>515</v>
      </c>
      <c r="E516" t="s">
        <v>37</v>
      </c>
      <c r="F516">
        <v>111</v>
      </c>
      <c r="G516" s="8">
        <v>34964818</v>
      </c>
      <c r="H516" s="8">
        <v>150000000</v>
      </c>
    </row>
    <row r="517" spans="1:8" x14ac:dyDescent="0.3">
      <c r="A517">
        <v>5.8</v>
      </c>
      <c r="B517" t="s">
        <v>22107</v>
      </c>
      <c r="C517" t="s">
        <v>506</v>
      </c>
      <c r="D517" t="s">
        <v>15875</v>
      </c>
      <c r="E517" t="s">
        <v>37</v>
      </c>
      <c r="F517">
        <v>111</v>
      </c>
      <c r="G517" s="8">
        <v>34964818</v>
      </c>
      <c r="H517" s="8">
        <v>150000000</v>
      </c>
    </row>
    <row r="518" spans="1:8" x14ac:dyDescent="0.3">
      <c r="A518">
        <v>5.8</v>
      </c>
      <c r="B518" t="s">
        <v>22107</v>
      </c>
      <c r="C518" t="s">
        <v>506</v>
      </c>
      <c r="D518" t="s">
        <v>651</v>
      </c>
      <c r="E518" t="s">
        <v>37</v>
      </c>
      <c r="F518">
        <v>111</v>
      </c>
      <c r="G518" s="8">
        <v>34964818</v>
      </c>
      <c r="H518" s="8">
        <v>150000000</v>
      </c>
    </row>
    <row r="519" spans="1:8" x14ac:dyDescent="0.3">
      <c r="A519">
        <v>6.9</v>
      </c>
      <c r="B519" t="s">
        <v>22108</v>
      </c>
      <c r="C519" t="s">
        <v>512</v>
      </c>
      <c r="D519" t="s">
        <v>515</v>
      </c>
      <c r="E519" t="s">
        <v>37</v>
      </c>
      <c r="F519">
        <v>92</v>
      </c>
      <c r="G519" s="8">
        <v>111505642</v>
      </c>
      <c r="H519" s="8">
        <v>145000000</v>
      </c>
    </row>
    <row r="520" spans="1:8" x14ac:dyDescent="0.3">
      <c r="A520">
        <v>6.9</v>
      </c>
      <c r="B520" t="s">
        <v>22108</v>
      </c>
      <c r="C520" t="s">
        <v>512</v>
      </c>
      <c r="D520" t="s">
        <v>9312</v>
      </c>
      <c r="E520" t="s">
        <v>37</v>
      </c>
      <c r="F520">
        <v>92</v>
      </c>
      <c r="G520" s="8">
        <v>111505642</v>
      </c>
      <c r="H520" s="8">
        <v>145000000</v>
      </c>
    </row>
    <row r="521" spans="1:8" x14ac:dyDescent="0.3">
      <c r="A521">
        <v>6.9</v>
      </c>
      <c r="B521" t="s">
        <v>22108</v>
      </c>
      <c r="C521" t="s">
        <v>512</v>
      </c>
      <c r="D521" t="s">
        <v>809</v>
      </c>
      <c r="E521" t="s">
        <v>37</v>
      </c>
      <c r="F521">
        <v>92</v>
      </c>
      <c r="G521" s="8">
        <v>111505642</v>
      </c>
      <c r="H521" s="8">
        <v>145000000</v>
      </c>
    </row>
    <row r="522" spans="1:8" x14ac:dyDescent="0.3">
      <c r="A522">
        <v>6.9</v>
      </c>
      <c r="B522" t="s">
        <v>22108</v>
      </c>
      <c r="C522" t="s">
        <v>512</v>
      </c>
      <c r="D522" t="s">
        <v>15875</v>
      </c>
      <c r="E522" t="s">
        <v>37</v>
      </c>
      <c r="F522">
        <v>92</v>
      </c>
      <c r="G522" s="8">
        <v>111505642</v>
      </c>
      <c r="H522" s="8">
        <v>145000000</v>
      </c>
    </row>
    <row r="523" spans="1:8" x14ac:dyDescent="0.3">
      <c r="A523">
        <v>6.9</v>
      </c>
      <c r="B523" t="s">
        <v>22108</v>
      </c>
      <c r="C523" t="s">
        <v>512</v>
      </c>
      <c r="D523" t="s">
        <v>10118</v>
      </c>
      <c r="E523" t="s">
        <v>37</v>
      </c>
      <c r="F523">
        <v>92</v>
      </c>
      <c r="G523" s="8">
        <v>111505642</v>
      </c>
      <c r="H523" s="8">
        <v>145000000</v>
      </c>
    </row>
    <row r="524" spans="1:8" x14ac:dyDescent="0.3">
      <c r="A524">
        <v>7.2</v>
      </c>
      <c r="B524" t="s">
        <v>22109</v>
      </c>
      <c r="C524" t="s">
        <v>406</v>
      </c>
      <c r="D524" t="s">
        <v>515</v>
      </c>
      <c r="E524" t="s">
        <v>37</v>
      </c>
      <c r="F524">
        <v>196</v>
      </c>
      <c r="G524" s="8">
        <v>133228348</v>
      </c>
      <c r="H524" s="8">
        <v>175000000</v>
      </c>
    </row>
    <row r="525" spans="1:8" x14ac:dyDescent="0.3">
      <c r="A525">
        <v>6.9</v>
      </c>
      <c r="B525" t="s">
        <v>22110</v>
      </c>
      <c r="C525" t="s">
        <v>448</v>
      </c>
      <c r="D525" t="s">
        <v>515</v>
      </c>
      <c r="E525" t="s">
        <v>37</v>
      </c>
      <c r="F525">
        <v>93</v>
      </c>
      <c r="G525" s="8">
        <v>216366733</v>
      </c>
      <c r="H525" s="8">
        <v>145000000</v>
      </c>
    </row>
    <row r="526" spans="1:8" x14ac:dyDescent="0.3">
      <c r="A526">
        <v>6.9</v>
      </c>
      <c r="B526" t="s">
        <v>22110</v>
      </c>
      <c r="C526" t="s">
        <v>448</v>
      </c>
      <c r="D526" t="s">
        <v>9312</v>
      </c>
      <c r="E526" t="s">
        <v>37</v>
      </c>
      <c r="F526">
        <v>93</v>
      </c>
      <c r="G526" s="8">
        <v>216366733</v>
      </c>
      <c r="H526" s="8">
        <v>145000000</v>
      </c>
    </row>
    <row r="527" spans="1:8" x14ac:dyDescent="0.3">
      <c r="A527">
        <v>6.9</v>
      </c>
      <c r="B527" t="s">
        <v>22110</v>
      </c>
      <c r="C527" t="s">
        <v>448</v>
      </c>
      <c r="D527" t="s">
        <v>809</v>
      </c>
      <c r="E527" t="s">
        <v>37</v>
      </c>
      <c r="F527">
        <v>93</v>
      </c>
      <c r="G527" s="8">
        <v>216366733</v>
      </c>
      <c r="H527" s="8">
        <v>145000000</v>
      </c>
    </row>
    <row r="528" spans="1:8" x14ac:dyDescent="0.3">
      <c r="A528">
        <v>6.9</v>
      </c>
      <c r="B528" t="s">
        <v>22110</v>
      </c>
      <c r="C528" t="s">
        <v>448</v>
      </c>
      <c r="D528" t="s">
        <v>15875</v>
      </c>
      <c r="E528" t="s">
        <v>37</v>
      </c>
      <c r="F528">
        <v>93</v>
      </c>
      <c r="G528" s="8">
        <v>216366733</v>
      </c>
      <c r="H528" s="8">
        <v>145000000</v>
      </c>
    </row>
    <row r="529" spans="1:8" x14ac:dyDescent="0.3">
      <c r="A529">
        <v>6.1</v>
      </c>
      <c r="B529" t="s">
        <v>22111</v>
      </c>
      <c r="C529" t="s">
        <v>518</v>
      </c>
      <c r="D529" t="s">
        <v>675</v>
      </c>
      <c r="E529" t="s">
        <v>37</v>
      </c>
      <c r="F529">
        <v>133</v>
      </c>
      <c r="G529" s="8">
        <v>160201106</v>
      </c>
      <c r="H529" s="8">
        <v>142000000</v>
      </c>
    </row>
    <row r="530" spans="1:8" x14ac:dyDescent="0.3">
      <c r="A530">
        <v>6.1</v>
      </c>
      <c r="B530" t="s">
        <v>22111</v>
      </c>
      <c r="C530" t="s">
        <v>518</v>
      </c>
      <c r="D530" t="s">
        <v>515</v>
      </c>
      <c r="E530" t="s">
        <v>37</v>
      </c>
      <c r="F530">
        <v>133</v>
      </c>
      <c r="G530" s="8">
        <v>160201106</v>
      </c>
      <c r="H530" s="8">
        <v>142000000</v>
      </c>
    </row>
    <row r="531" spans="1:8" x14ac:dyDescent="0.3">
      <c r="A531">
        <v>6.1</v>
      </c>
      <c r="B531" t="s">
        <v>22111</v>
      </c>
      <c r="C531" t="s">
        <v>518</v>
      </c>
      <c r="D531" t="s">
        <v>8199</v>
      </c>
      <c r="E531" t="s">
        <v>37</v>
      </c>
      <c r="F531">
        <v>133</v>
      </c>
      <c r="G531" s="8">
        <v>160201106</v>
      </c>
      <c r="H531" s="8">
        <v>142000000</v>
      </c>
    </row>
    <row r="532" spans="1:8" x14ac:dyDescent="0.3">
      <c r="A532">
        <v>5.5</v>
      </c>
      <c r="B532" t="s">
        <v>22112</v>
      </c>
      <c r="C532" t="s">
        <v>522</v>
      </c>
      <c r="D532" t="s">
        <v>675</v>
      </c>
      <c r="E532" t="s">
        <v>37</v>
      </c>
      <c r="F532">
        <v>116</v>
      </c>
      <c r="G532" s="8">
        <v>118099659</v>
      </c>
      <c r="H532" s="8">
        <v>144000000</v>
      </c>
    </row>
    <row r="533" spans="1:8" x14ac:dyDescent="0.3">
      <c r="A533">
        <v>5.5</v>
      </c>
      <c r="B533" t="s">
        <v>22112</v>
      </c>
      <c r="C533" t="s">
        <v>522</v>
      </c>
      <c r="D533" t="s">
        <v>809</v>
      </c>
      <c r="E533" t="s">
        <v>37</v>
      </c>
      <c r="F533">
        <v>116</v>
      </c>
      <c r="G533" s="8">
        <v>118099659</v>
      </c>
      <c r="H533" s="8">
        <v>144000000</v>
      </c>
    </row>
    <row r="534" spans="1:8" x14ac:dyDescent="0.3">
      <c r="A534">
        <v>5.5</v>
      </c>
      <c r="B534" t="s">
        <v>22112</v>
      </c>
      <c r="C534" t="s">
        <v>522</v>
      </c>
      <c r="D534" t="s">
        <v>651</v>
      </c>
      <c r="E534" t="s">
        <v>37</v>
      </c>
      <c r="F534">
        <v>116</v>
      </c>
      <c r="G534" s="8">
        <v>118099659</v>
      </c>
      <c r="H534" s="8">
        <v>144000000</v>
      </c>
    </row>
    <row r="535" spans="1:8" x14ac:dyDescent="0.3">
      <c r="A535">
        <v>5.5</v>
      </c>
      <c r="B535" t="s">
        <v>22112</v>
      </c>
      <c r="C535" t="s">
        <v>522</v>
      </c>
      <c r="D535" t="s">
        <v>10118</v>
      </c>
      <c r="E535" t="s">
        <v>37</v>
      </c>
      <c r="F535">
        <v>116</v>
      </c>
      <c r="G535" s="8">
        <v>118099659</v>
      </c>
      <c r="H535" s="8">
        <v>144000000</v>
      </c>
    </row>
    <row r="536" spans="1:8" x14ac:dyDescent="0.3">
      <c r="A536">
        <v>6.6</v>
      </c>
      <c r="B536" t="s">
        <v>22113</v>
      </c>
      <c r="C536" t="s">
        <v>189</v>
      </c>
      <c r="D536" t="s">
        <v>675</v>
      </c>
      <c r="E536" t="s">
        <v>37</v>
      </c>
      <c r="F536">
        <v>153</v>
      </c>
      <c r="G536" s="8">
        <v>201573391</v>
      </c>
      <c r="H536" s="8">
        <v>140000000</v>
      </c>
    </row>
    <row r="537" spans="1:8" x14ac:dyDescent="0.3">
      <c r="A537">
        <v>6.6</v>
      </c>
      <c r="B537" t="s">
        <v>22113</v>
      </c>
      <c r="C537" t="s">
        <v>189</v>
      </c>
      <c r="D537" t="s">
        <v>515</v>
      </c>
      <c r="E537" t="s">
        <v>37</v>
      </c>
      <c r="F537">
        <v>153</v>
      </c>
      <c r="G537" s="8">
        <v>201573391</v>
      </c>
      <c r="H537" s="8">
        <v>140000000</v>
      </c>
    </row>
    <row r="538" spans="1:8" x14ac:dyDescent="0.3">
      <c r="A538">
        <v>6.6</v>
      </c>
      <c r="B538" t="s">
        <v>22113</v>
      </c>
      <c r="C538" t="s">
        <v>189</v>
      </c>
      <c r="D538" t="s">
        <v>10118</v>
      </c>
      <c r="E538" t="s">
        <v>37</v>
      </c>
      <c r="F538">
        <v>153</v>
      </c>
      <c r="G538" s="8">
        <v>201573391</v>
      </c>
      <c r="H538" s="8">
        <v>140000000</v>
      </c>
    </row>
    <row r="539" spans="1:8" x14ac:dyDescent="0.3">
      <c r="A539">
        <v>6.6</v>
      </c>
      <c r="B539" t="s">
        <v>22113</v>
      </c>
      <c r="C539" t="s">
        <v>189</v>
      </c>
      <c r="D539" t="s">
        <v>8199</v>
      </c>
      <c r="E539" t="s">
        <v>37</v>
      </c>
      <c r="F539">
        <v>153</v>
      </c>
      <c r="G539" s="8">
        <v>201573391</v>
      </c>
      <c r="H539" s="8">
        <v>140000000</v>
      </c>
    </row>
    <row r="540" spans="1:8" x14ac:dyDescent="0.3">
      <c r="A540">
        <v>6.1</v>
      </c>
      <c r="B540" t="s">
        <v>22114</v>
      </c>
      <c r="C540" t="s">
        <v>120</v>
      </c>
      <c r="D540" t="s">
        <v>675</v>
      </c>
      <c r="E540" t="s">
        <v>37</v>
      </c>
      <c r="F540">
        <v>88</v>
      </c>
      <c r="G540" s="8">
        <v>190418803</v>
      </c>
      <c r="H540" s="8">
        <v>140000000</v>
      </c>
    </row>
    <row r="541" spans="1:8" x14ac:dyDescent="0.3">
      <c r="A541">
        <v>6.1</v>
      </c>
      <c r="B541" t="s">
        <v>22114</v>
      </c>
      <c r="C541" t="s">
        <v>120</v>
      </c>
      <c r="D541" t="s">
        <v>515</v>
      </c>
      <c r="E541" t="s">
        <v>37</v>
      </c>
      <c r="F541">
        <v>88</v>
      </c>
      <c r="G541" s="8">
        <v>190418803</v>
      </c>
      <c r="H541" s="8">
        <v>140000000</v>
      </c>
    </row>
    <row r="542" spans="1:8" x14ac:dyDescent="0.3">
      <c r="A542">
        <v>6.1</v>
      </c>
      <c r="B542" t="s">
        <v>22114</v>
      </c>
      <c r="C542" t="s">
        <v>120</v>
      </c>
      <c r="D542" t="s">
        <v>809</v>
      </c>
      <c r="E542" t="s">
        <v>37</v>
      </c>
      <c r="F542">
        <v>88</v>
      </c>
      <c r="G542" s="8">
        <v>190418803</v>
      </c>
      <c r="H542" s="8">
        <v>140000000</v>
      </c>
    </row>
    <row r="543" spans="1:8" x14ac:dyDescent="0.3">
      <c r="A543">
        <v>6.1</v>
      </c>
      <c r="B543" t="s">
        <v>22114</v>
      </c>
      <c r="C543" t="s">
        <v>120</v>
      </c>
      <c r="D543" t="s">
        <v>15875</v>
      </c>
      <c r="E543" t="s">
        <v>37</v>
      </c>
      <c r="F543">
        <v>88</v>
      </c>
      <c r="G543" s="8">
        <v>190418803</v>
      </c>
      <c r="H543" s="8">
        <v>140000000</v>
      </c>
    </row>
    <row r="544" spans="1:8" x14ac:dyDescent="0.3">
      <c r="A544">
        <v>6.1</v>
      </c>
      <c r="B544" t="s">
        <v>22114</v>
      </c>
      <c r="C544" t="s">
        <v>120</v>
      </c>
      <c r="D544" t="s">
        <v>651</v>
      </c>
      <c r="E544" t="s">
        <v>37</v>
      </c>
      <c r="F544">
        <v>88</v>
      </c>
      <c r="G544" s="8">
        <v>190418803</v>
      </c>
      <c r="H544" s="8">
        <v>140000000</v>
      </c>
    </row>
    <row r="545" spans="1:8" x14ac:dyDescent="0.3">
      <c r="A545">
        <v>6.1</v>
      </c>
      <c r="B545" t="s">
        <v>22114</v>
      </c>
      <c r="C545" t="s">
        <v>120</v>
      </c>
      <c r="D545" t="s">
        <v>21948</v>
      </c>
      <c r="E545" t="s">
        <v>37</v>
      </c>
      <c r="F545">
        <v>88</v>
      </c>
      <c r="G545" s="8">
        <v>190418803</v>
      </c>
      <c r="H545" s="8">
        <v>140000000</v>
      </c>
    </row>
    <row r="546" spans="1:8" x14ac:dyDescent="0.3">
      <c r="A546">
        <v>6.1</v>
      </c>
      <c r="B546" t="s">
        <v>22114</v>
      </c>
      <c r="C546" t="s">
        <v>120</v>
      </c>
      <c r="D546" t="s">
        <v>10118</v>
      </c>
      <c r="E546" t="s">
        <v>37</v>
      </c>
      <c r="F546">
        <v>88</v>
      </c>
      <c r="G546" s="8">
        <v>190418803</v>
      </c>
      <c r="H546" s="8">
        <v>140000000</v>
      </c>
    </row>
    <row r="547" spans="1:8" x14ac:dyDescent="0.3">
      <c r="A547">
        <v>6.3</v>
      </c>
      <c r="B547" t="s">
        <v>22115</v>
      </c>
      <c r="C547" t="s">
        <v>271</v>
      </c>
      <c r="D547" t="s">
        <v>675</v>
      </c>
      <c r="E547" t="s">
        <v>37</v>
      </c>
      <c r="F547">
        <v>115</v>
      </c>
      <c r="G547" s="8">
        <v>82161969</v>
      </c>
      <c r="H547" s="8">
        <v>150000000</v>
      </c>
    </row>
    <row r="548" spans="1:8" x14ac:dyDescent="0.3">
      <c r="A548">
        <v>6.3</v>
      </c>
      <c r="B548" t="s">
        <v>22115</v>
      </c>
      <c r="C548" t="s">
        <v>271</v>
      </c>
      <c r="D548" t="s">
        <v>515</v>
      </c>
      <c r="E548" t="s">
        <v>37</v>
      </c>
      <c r="F548">
        <v>115</v>
      </c>
      <c r="G548" s="8">
        <v>82161969</v>
      </c>
      <c r="H548" s="8">
        <v>150000000</v>
      </c>
    </row>
    <row r="549" spans="1:8" x14ac:dyDescent="0.3">
      <c r="A549">
        <v>6.3</v>
      </c>
      <c r="B549" t="s">
        <v>22115</v>
      </c>
      <c r="C549" t="s">
        <v>271</v>
      </c>
      <c r="D549" t="s">
        <v>9312</v>
      </c>
      <c r="E549" t="s">
        <v>37</v>
      </c>
      <c r="F549">
        <v>115</v>
      </c>
      <c r="G549" s="8">
        <v>82161969</v>
      </c>
      <c r="H549" s="8">
        <v>150000000</v>
      </c>
    </row>
    <row r="550" spans="1:8" x14ac:dyDescent="0.3">
      <c r="A550">
        <v>6.3</v>
      </c>
      <c r="B550" t="s">
        <v>22115</v>
      </c>
      <c r="C550" t="s">
        <v>271</v>
      </c>
      <c r="D550" t="s">
        <v>651</v>
      </c>
      <c r="E550" t="s">
        <v>37</v>
      </c>
      <c r="F550">
        <v>115</v>
      </c>
      <c r="G550" s="8">
        <v>82161969</v>
      </c>
      <c r="H550" s="8">
        <v>150000000</v>
      </c>
    </row>
    <row r="551" spans="1:8" x14ac:dyDescent="0.3">
      <c r="A551">
        <v>7.2</v>
      </c>
      <c r="B551" t="s">
        <v>22116</v>
      </c>
      <c r="C551" t="s">
        <v>535</v>
      </c>
      <c r="D551" t="s">
        <v>675</v>
      </c>
      <c r="E551" t="s">
        <v>37</v>
      </c>
      <c r="F551">
        <v>95</v>
      </c>
      <c r="G551" s="8">
        <v>143523463</v>
      </c>
      <c r="H551" s="8">
        <v>145000000</v>
      </c>
    </row>
    <row r="552" spans="1:8" x14ac:dyDescent="0.3">
      <c r="A552">
        <v>7.2</v>
      </c>
      <c r="B552" t="s">
        <v>22116</v>
      </c>
      <c r="C552" t="s">
        <v>535</v>
      </c>
      <c r="D552" t="s">
        <v>515</v>
      </c>
      <c r="E552" t="s">
        <v>37</v>
      </c>
      <c r="F552">
        <v>95</v>
      </c>
      <c r="G552" s="8">
        <v>143523463</v>
      </c>
      <c r="H552" s="8">
        <v>145000000</v>
      </c>
    </row>
    <row r="553" spans="1:8" x14ac:dyDescent="0.3">
      <c r="A553">
        <v>7.2</v>
      </c>
      <c r="B553" t="s">
        <v>22116</v>
      </c>
      <c r="C553" t="s">
        <v>535</v>
      </c>
      <c r="D553" t="s">
        <v>9312</v>
      </c>
      <c r="E553" t="s">
        <v>37</v>
      </c>
      <c r="F553">
        <v>95</v>
      </c>
      <c r="G553" s="8">
        <v>143523463</v>
      </c>
      <c r="H553" s="8">
        <v>145000000</v>
      </c>
    </row>
    <row r="554" spans="1:8" x14ac:dyDescent="0.3">
      <c r="A554">
        <v>7.2</v>
      </c>
      <c r="B554" t="s">
        <v>22116</v>
      </c>
      <c r="C554" t="s">
        <v>535</v>
      </c>
      <c r="D554" t="s">
        <v>809</v>
      </c>
      <c r="E554" t="s">
        <v>37</v>
      </c>
      <c r="F554">
        <v>95</v>
      </c>
      <c r="G554" s="8">
        <v>143523463</v>
      </c>
      <c r="H554" s="8">
        <v>145000000</v>
      </c>
    </row>
    <row r="555" spans="1:8" x14ac:dyDescent="0.3">
      <c r="A555">
        <v>7.2</v>
      </c>
      <c r="B555" t="s">
        <v>22116</v>
      </c>
      <c r="C555" t="s">
        <v>535</v>
      </c>
      <c r="D555" t="s">
        <v>15875</v>
      </c>
      <c r="E555" t="s">
        <v>37</v>
      </c>
      <c r="F555">
        <v>95</v>
      </c>
      <c r="G555" s="8">
        <v>143523463</v>
      </c>
      <c r="H555" s="8">
        <v>145000000</v>
      </c>
    </row>
    <row r="556" spans="1:8" x14ac:dyDescent="0.3">
      <c r="A556">
        <v>7.4</v>
      </c>
      <c r="B556" t="s">
        <v>22117</v>
      </c>
      <c r="C556" t="s">
        <v>358</v>
      </c>
      <c r="D556" t="s">
        <v>675</v>
      </c>
      <c r="E556" t="s">
        <v>37</v>
      </c>
      <c r="F556">
        <v>133</v>
      </c>
      <c r="G556" s="8">
        <v>209364921</v>
      </c>
      <c r="H556" s="8">
        <v>145000000</v>
      </c>
    </row>
    <row r="557" spans="1:8" x14ac:dyDescent="0.3">
      <c r="A557">
        <v>7.4</v>
      </c>
      <c r="B557" t="s">
        <v>22117</v>
      </c>
      <c r="C557" t="s">
        <v>358</v>
      </c>
      <c r="D557" t="s">
        <v>515</v>
      </c>
      <c r="E557" t="s">
        <v>37</v>
      </c>
      <c r="F557">
        <v>133</v>
      </c>
      <c r="G557" s="8">
        <v>209364921</v>
      </c>
      <c r="H557" s="8">
        <v>145000000</v>
      </c>
    </row>
    <row r="558" spans="1:8" x14ac:dyDescent="0.3">
      <c r="A558">
        <v>7.4</v>
      </c>
      <c r="B558" t="s">
        <v>22117</v>
      </c>
      <c r="C558" t="s">
        <v>358</v>
      </c>
      <c r="D558" t="s">
        <v>8199</v>
      </c>
      <c r="E558" t="s">
        <v>37</v>
      </c>
      <c r="F558">
        <v>133</v>
      </c>
      <c r="G558" s="8">
        <v>209364921</v>
      </c>
      <c r="H558" s="8">
        <v>145000000</v>
      </c>
    </row>
    <row r="559" spans="1:8" x14ac:dyDescent="0.3">
      <c r="A559">
        <v>7.3</v>
      </c>
      <c r="B559" t="s">
        <v>22118</v>
      </c>
      <c r="C559" t="s">
        <v>538</v>
      </c>
      <c r="D559" t="s">
        <v>515</v>
      </c>
      <c r="E559" t="s">
        <v>37</v>
      </c>
      <c r="F559">
        <v>97</v>
      </c>
      <c r="G559" s="8">
        <v>103400692</v>
      </c>
      <c r="H559" s="8">
        <v>145000000</v>
      </c>
    </row>
    <row r="560" spans="1:8" x14ac:dyDescent="0.3">
      <c r="A560">
        <v>7.3</v>
      </c>
      <c r="B560" t="s">
        <v>22118</v>
      </c>
      <c r="C560" t="s">
        <v>538</v>
      </c>
      <c r="D560" t="s">
        <v>9312</v>
      </c>
      <c r="E560" t="s">
        <v>37</v>
      </c>
      <c r="F560">
        <v>97</v>
      </c>
      <c r="G560" s="8">
        <v>103400692</v>
      </c>
      <c r="H560" s="8">
        <v>145000000</v>
      </c>
    </row>
    <row r="561" spans="1:8" x14ac:dyDescent="0.3">
      <c r="A561">
        <v>7.3</v>
      </c>
      <c r="B561" t="s">
        <v>22118</v>
      </c>
      <c r="C561" t="s">
        <v>538</v>
      </c>
      <c r="D561" t="s">
        <v>15875</v>
      </c>
      <c r="E561" t="s">
        <v>37</v>
      </c>
      <c r="F561">
        <v>97</v>
      </c>
      <c r="G561" s="8">
        <v>103400692</v>
      </c>
      <c r="H561" s="8">
        <v>145000000</v>
      </c>
    </row>
    <row r="562" spans="1:8" x14ac:dyDescent="0.3">
      <c r="A562">
        <v>7.3</v>
      </c>
      <c r="B562" t="s">
        <v>22118</v>
      </c>
      <c r="C562" t="s">
        <v>538</v>
      </c>
      <c r="D562" t="s">
        <v>651</v>
      </c>
      <c r="E562" t="s">
        <v>37</v>
      </c>
      <c r="F562">
        <v>97</v>
      </c>
      <c r="G562" s="8">
        <v>103400692</v>
      </c>
      <c r="H562" s="8">
        <v>145000000</v>
      </c>
    </row>
    <row r="563" spans="1:8" x14ac:dyDescent="0.3">
      <c r="A563">
        <v>6.1</v>
      </c>
      <c r="B563" t="s">
        <v>22119</v>
      </c>
      <c r="C563" t="s">
        <v>539</v>
      </c>
      <c r="D563" t="s">
        <v>809</v>
      </c>
      <c r="E563" t="s">
        <v>37</v>
      </c>
      <c r="F563">
        <v>90</v>
      </c>
      <c r="G563" s="8">
        <v>110332737</v>
      </c>
      <c r="H563" s="8">
        <v>100000000</v>
      </c>
    </row>
    <row r="564" spans="1:8" x14ac:dyDescent="0.3">
      <c r="A564">
        <v>6.1</v>
      </c>
      <c r="B564" t="s">
        <v>22119</v>
      </c>
      <c r="C564" t="s">
        <v>539</v>
      </c>
      <c r="D564" t="s">
        <v>21950</v>
      </c>
      <c r="E564" t="s">
        <v>37</v>
      </c>
      <c r="F564">
        <v>90</v>
      </c>
      <c r="G564" s="8">
        <v>110332737</v>
      </c>
      <c r="H564" s="8">
        <v>100000000</v>
      </c>
    </row>
    <row r="565" spans="1:8" x14ac:dyDescent="0.3">
      <c r="A565">
        <v>7.7</v>
      </c>
      <c r="B565" t="s">
        <v>22120</v>
      </c>
      <c r="C565" t="s">
        <v>544</v>
      </c>
      <c r="D565" t="s">
        <v>675</v>
      </c>
      <c r="E565" t="s">
        <v>37</v>
      </c>
      <c r="F565">
        <v>154</v>
      </c>
      <c r="G565" s="8">
        <v>111110575</v>
      </c>
      <c r="H565" s="8">
        <v>140000000</v>
      </c>
    </row>
    <row r="566" spans="1:8" x14ac:dyDescent="0.3">
      <c r="A566">
        <v>7.7</v>
      </c>
      <c r="B566" t="s">
        <v>22120</v>
      </c>
      <c r="C566" t="s">
        <v>544</v>
      </c>
      <c r="D566" t="s">
        <v>1473</v>
      </c>
      <c r="E566" t="s">
        <v>37</v>
      </c>
      <c r="F566">
        <v>154</v>
      </c>
      <c r="G566" s="8">
        <v>111110575</v>
      </c>
      <c r="H566" s="8">
        <v>140000000</v>
      </c>
    </row>
    <row r="567" spans="1:8" x14ac:dyDescent="0.3">
      <c r="A567">
        <v>7.7</v>
      </c>
      <c r="B567" t="s">
        <v>22120</v>
      </c>
      <c r="C567" t="s">
        <v>544</v>
      </c>
      <c r="D567" t="s">
        <v>20490</v>
      </c>
      <c r="E567" t="s">
        <v>37</v>
      </c>
      <c r="F567">
        <v>154</v>
      </c>
      <c r="G567" s="8">
        <v>111110575</v>
      </c>
      <c r="H567" s="8">
        <v>140000000</v>
      </c>
    </row>
    <row r="568" spans="1:8" x14ac:dyDescent="0.3">
      <c r="A568">
        <v>7.7</v>
      </c>
      <c r="B568" t="s">
        <v>22120</v>
      </c>
      <c r="C568" t="s">
        <v>544</v>
      </c>
      <c r="D568" t="s">
        <v>21951</v>
      </c>
      <c r="E568" t="s">
        <v>37</v>
      </c>
      <c r="F568">
        <v>154</v>
      </c>
      <c r="G568" s="8">
        <v>111110575</v>
      </c>
      <c r="H568" s="8">
        <v>140000000</v>
      </c>
    </row>
    <row r="569" spans="1:8" x14ac:dyDescent="0.3">
      <c r="A569">
        <v>6.1</v>
      </c>
      <c r="B569" t="s">
        <v>22121</v>
      </c>
      <c r="C569" t="s">
        <v>133</v>
      </c>
      <c r="D569" t="s">
        <v>675</v>
      </c>
      <c r="E569" t="s">
        <v>37</v>
      </c>
      <c r="F569">
        <v>150</v>
      </c>
      <c r="G569" s="8">
        <v>65007045</v>
      </c>
      <c r="H569" s="8">
        <v>140000000</v>
      </c>
    </row>
    <row r="570" spans="1:8" x14ac:dyDescent="0.3">
      <c r="A570">
        <v>6.1</v>
      </c>
      <c r="B570" t="s">
        <v>22121</v>
      </c>
      <c r="C570" t="s">
        <v>133</v>
      </c>
      <c r="D570" t="s">
        <v>515</v>
      </c>
      <c r="E570" t="s">
        <v>37</v>
      </c>
      <c r="F570">
        <v>150</v>
      </c>
      <c r="G570" s="8">
        <v>65007045</v>
      </c>
      <c r="H570" s="8">
        <v>140000000</v>
      </c>
    </row>
    <row r="571" spans="1:8" x14ac:dyDescent="0.3">
      <c r="A571">
        <v>6.1</v>
      </c>
      <c r="B571" t="s">
        <v>22121</v>
      </c>
      <c r="C571" t="s">
        <v>133</v>
      </c>
      <c r="D571" t="s">
        <v>1473</v>
      </c>
      <c r="E571" t="s">
        <v>37</v>
      </c>
      <c r="F571">
        <v>150</v>
      </c>
      <c r="G571" s="8">
        <v>65007045</v>
      </c>
      <c r="H571" s="8">
        <v>140000000</v>
      </c>
    </row>
    <row r="572" spans="1:8" x14ac:dyDescent="0.3">
      <c r="A572">
        <v>8</v>
      </c>
      <c r="B572" t="s">
        <v>22122</v>
      </c>
      <c r="C572" t="s">
        <v>231</v>
      </c>
      <c r="D572" t="s">
        <v>675</v>
      </c>
      <c r="E572" t="s">
        <v>37</v>
      </c>
      <c r="F572">
        <v>127</v>
      </c>
      <c r="G572" s="8">
        <v>257704099</v>
      </c>
      <c r="H572" s="8">
        <v>150000000</v>
      </c>
    </row>
    <row r="573" spans="1:8" x14ac:dyDescent="0.3">
      <c r="A573">
        <v>8</v>
      </c>
      <c r="B573" t="s">
        <v>22122</v>
      </c>
      <c r="C573" t="s">
        <v>231</v>
      </c>
      <c r="D573" t="s">
        <v>515</v>
      </c>
      <c r="E573" t="s">
        <v>37</v>
      </c>
      <c r="F573">
        <v>127</v>
      </c>
      <c r="G573" s="8">
        <v>257704099</v>
      </c>
      <c r="H573" s="8">
        <v>150000000</v>
      </c>
    </row>
    <row r="574" spans="1:8" x14ac:dyDescent="0.3">
      <c r="A574">
        <v>8</v>
      </c>
      <c r="B574" t="s">
        <v>22122</v>
      </c>
      <c r="C574" t="s">
        <v>231</v>
      </c>
      <c r="D574" t="s">
        <v>10118</v>
      </c>
      <c r="E574" t="s">
        <v>37</v>
      </c>
      <c r="F574">
        <v>127</v>
      </c>
      <c r="G574" s="8">
        <v>257704099</v>
      </c>
      <c r="H574" s="8">
        <v>150000000</v>
      </c>
    </row>
    <row r="575" spans="1:8" x14ac:dyDescent="0.3">
      <c r="A575">
        <v>7.3</v>
      </c>
      <c r="B575" t="s">
        <v>22123</v>
      </c>
      <c r="C575" t="s">
        <v>71</v>
      </c>
      <c r="D575" t="s">
        <v>675</v>
      </c>
      <c r="E575" t="s">
        <v>37</v>
      </c>
      <c r="F575">
        <v>121</v>
      </c>
      <c r="G575" s="8">
        <v>403706375</v>
      </c>
      <c r="H575" s="8">
        <v>139000000</v>
      </c>
    </row>
    <row r="576" spans="1:8" x14ac:dyDescent="0.3">
      <c r="A576">
        <v>7.3</v>
      </c>
      <c r="B576" t="s">
        <v>22123</v>
      </c>
      <c r="C576" t="s">
        <v>71</v>
      </c>
      <c r="D576" t="s">
        <v>515</v>
      </c>
      <c r="E576" t="s">
        <v>37</v>
      </c>
      <c r="F576">
        <v>121</v>
      </c>
      <c r="G576" s="8">
        <v>403706375</v>
      </c>
      <c r="H576" s="8">
        <v>139000000</v>
      </c>
    </row>
    <row r="577" spans="1:8" x14ac:dyDescent="0.3">
      <c r="A577">
        <v>7.3</v>
      </c>
      <c r="B577" t="s">
        <v>22123</v>
      </c>
      <c r="C577" t="s">
        <v>71</v>
      </c>
      <c r="D577" t="s">
        <v>651</v>
      </c>
      <c r="E577" t="s">
        <v>37</v>
      </c>
      <c r="F577">
        <v>121</v>
      </c>
      <c r="G577" s="8">
        <v>403706375</v>
      </c>
      <c r="H577" s="8">
        <v>139000000</v>
      </c>
    </row>
    <row r="578" spans="1:8" x14ac:dyDescent="0.3">
      <c r="A578">
        <v>7.3</v>
      </c>
      <c r="B578" t="s">
        <v>22123</v>
      </c>
      <c r="C578" t="s">
        <v>71</v>
      </c>
      <c r="D578" t="s">
        <v>17497</v>
      </c>
      <c r="E578" t="s">
        <v>37</v>
      </c>
      <c r="F578">
        <v>121</v>
      </c>
      <c r="G578" s="8">
        <v>403706375</v>
      </c>
      <c r="H578" s="8">
        <v>139000000</v>
      </c>
    </row>
    <row r="579" spans="1:8" x14ac:dyDescent="0.3">
      <c r="A579">
        <v>7.9</v>
      </c>
      <c r="B579" t="s">
        <v>22124</v>
      </c>
      <c r="C579" t="s">
        <v>375</v>
      </c>
      <c r="D579" t="s">
        <v>675</v>
      </c>
      <c r="E579" t="s">
        <v>37</v>
      </c>
      <c r="F579">
        <v>102</v>
      </c>
      <c r="G579" s="8">
        <v>176997107</v>
      </c>
      <c r="H579" s="8">
        <v>145000000</v>
      </c>
    </row>
    <row r="580" spans="1:8" x14ac:dyDescent="0.3">
      <c r="A580">
        <v>7.9</v>
      </c>
      <c r="B580" t="s">
        <v>22124</v>
      </c>
      <c r="C580" t="s">
        <v>375</v>
      </c>
      <c r="D580" t="s">
        <v>515</v>
      </c>
      <c r="E580" t="s">
        <v>37</v>
      </c>
      <c r="F580">
        <v>102</v>
      </c>
      <c r="G580" s="8">
        <v>176997107</v>
      </c>
      <c r="H580" s="8">
        <v>145000000</v>
      </c>
    </row>
    <row r="581" spans="1:8" x14ac:dyDescent="0.3">
      <c r="A581">
        <v>7.9</v>
      </c>
      <c r="B581" t="s">
        <v>22124</v>
      </c>
      <c r="C581" t="s">
        <v>375</v>
      </c>
      <c r="D581" t="s">
        <v>9312</v>
      </c>
      <c r="E581" t="s">
        <v>37</v>
      </c>
      <c r="F581">
        <v>102</v>
      </c>
      <c r="G581" s="8">
        <v>176997107</v>
      </c>
      <c r="H581" s="8">
        <v>145000000</v>
      </c>
    </row>
    <row r="582" spans="1:8" x14ac:dyDescent="0.3">
      <c r="A582">
        <v>7.9</v>
      </c>
      <c r="B582" t="s">
        <v>22124</v>
      </c>
      <c r="C582" t="s">
        <v>375</v>
      </c>
      <c r="D582" t="s">
        <v>809</v>
      </c>
      <c r="E582" t="s">
        <v>37</v>
      </c>
      <c r="F582">
        <v>102</v>
      </c>
      <c r="G582" s="8">
        <v>176997107</v>
      </c>
      <c r="H582" s="8">
        <v>145000000</v>
      </c>
    </row>
    <row r="583" spans="1:8" x14ac:dyDescent="0.3">
      <c r="A583">
        <v>7.9</v>
      </c>
      <c r="B583" t="s">
        <v>22124</v>
      </c>
      <c r="C583" t="s">
        <v>375</v>
      </c>
      <c r="D583" t="s">
        <v>15875</v>
      </c>
      <c r="E583" t="s">
        <v>37</v>
      </c>
      <c r="F583">
        <v>102</v>
      </c>
      <c r="G583" s="8">
        <v>176997107</v>
      </c>
      <c r="H583" s="8">
        <v>145000000</v>
      </c>
    </row>
    <row r="584" spans="1:8" x14ac:dyDescent="0.3">
      <c r="A584">
        <v>7.9</v>
      </c>
      <c r="B584" t="s">
        <v>22124</v>
      </c>
      <c r="C584" t="s">
        <v>375</v>
      </c>
      <c r="D584" t="s">
        <v>651</v>
      </c>
      <c r="E584" t="s">
        <v>37</v>
      </c>
      <c r="F584">
        <v>102</v>
      </c>
      <c r="G584" s="8">
        <v>176997107</v>
      </c>
      <c r="H584" s="8">
        <v>145000000</v>
      </c>
    </row>
    <row r="585" spans="1:8" x14ac:dyDescent="0.3">
      <c r="A585">
        <v>5.5</v>
      </c>
      <c r="B585" t="s">
        <v>22125</v>
      </c>
      <c r="C585" t="s">
        <v>556</v>
      </c>
      <c r="D585" t="s">
        <v>675</v>
      </c>
      <c r="E585" t="s">
        <v>37</v>
      </c>
      <c r="F585">
        <v>126</v>
      </c>
      <c r="G585" s="8">
        <v>31141074</v>
      </c>
      <c r="H585" s="8">
        <v>140000000</v>
      </c>
    </row>
    <row r="586" spans="1:8" x14ac:dyDescent="0.3">
      <c r="A586">
        <v>5.5</v>
      </c>
      <c r="B586" t="s">
        <v>22125</v>
      </c>
      <c r="C586" t="s">
        <v>556</v>
      </c>
      <c r="D586" t="s">
        <v>515</v>
      </c>
      <c r="E586" t="s">
        <v>37</v>
      </c>
      <c r="F586">
        <v>126</v>
      </c>
      <c r="G586" s="8">
        <v>31141074</v>
      </c>
      <c r="H586" s="8">
        <v>140000000</v>
      </c>
    </row>
    <row r="587" spans="1:8" x14ac:dyDescent="0.3">
      <c r="A587">
        <v>5.5</v>
      </c>
      <c r="B587" t="s">
        <v>22125</v>
      </c>
      <c r="C587" t="s">
        <v>556</v>
      </c>
      <c r="D587" t="s">
        <v>651</v>
      </c>
      <c r="E587" t="s">
        <v>37</v>
      </c>
      <c r="F587">
        <v>126</v>
      </c>
      <c r="G587" s="8">
        <v>31141074</v>
      </c>
      <c r="H587" s="8">
        <v>140000000</v>
      </c>
    </row>
    <row r="588" spans="1:8" x14ac:dyDescent="0.3">
      <c r="A588">
        <v>5</v>
      </c>
      <c r="B588" t="s">
        <v>22126</v>
      </c>
      <c r="C588" t="s">
        <v>299</v>
      </c>
      <c r="D588" t="s">
        <v>675</v>
      </c>
      <c r="E588" t="s">
        <v>37</v>
      </c>
      <c r="F588">
        <v>121</v>
      </c>
      <c r="G588" s="8">
        <v>31704416</v>
      </c>
      <c r="H588" s="8">
        <v>135000000</v>
      </c>
    </row>
    <row r="589" spans="1:8" x14ac:dyDescent="0.3">
      <c r="A589">
        <v>5</v>
      </c>
      <c r="B589" t="s">
        <v>22126</v>
      </c>
      <c r="C589" t="s">
        <v>299</v>
      </c>
      <c r="D589" t="s">
        <v>515</v>
      </c>
      <c r="E589" t="s">
        <v>37</v>
      </c>
      <c r="F589">
        <v>121</v>
      </c>
      <c r="G589" s="8">
        <v>31704416</v>
      </c>
      <c r="H589" s="8">
        <v>135000000</v>
      </c>
    </row>
    <row r="590" spans="1:8" x14ac:dyDescent="0.3">
      <c r="A590">
        <v>5</v>
      </c>
      <c r="B590" t="s">
        <v>22126</v>
      </c>
      <c r="C590" t="s">
        <v>299</v>
      </c>
      <c r="D590" t="s">
        <v>10118</v>
      </c>
      <c r="E590" t="s">
        <v>37</v>
      </c>
      <c r="F590">
        <v>121</v>
      </c>
      <c r="G590" s="8">
        <v>31704416</v>
      </c>
      <c r="H590" s="8">
        <v>135000000</v>
      </c>
    </row>
    <row r="591" spans="1:8" x14ac:dyDescent="0.3">
      <c r="A591">
        <v>5</v>
      </c>
      <c r="B591" t="s">
        <v>22126</v>
      </c>
      <c r="C591" t="s">
        <v>299</v>
      </c>
      <c r="D591" t="s">
        <v>8199</v>
      </c>
      <c r="E591" t="s">
        <v>37</v>
      </c>
      <c r="F591">
        <v>121</v>
      </c>
      <c r="G591" s="8">
        <v>31704416</v>
      </c>
      <c r="H591" s="8">
        <v>135000000</v>
      </c>
    </row>
    <row r="592" spans="1:8" x14ac:dyDescent="0.3">
      <c r="A592">
        <v>7.7</v>
      </c>
      <c r="B592" t="s">
        <v>22127</v>
      </c>
      <c r="C592" t="s">
        <v>94</v>
      </c>
      <c r="D592" t="s">
        <v>675</v>
      </c>
      <c r="E592" t="s">
        <v>37</v>
      </c>
      <c r="F592">
        <v>215</v>
      </c>
      <c r="G592" s="8">
        <v>107503316</v>
      </c>
      <c r="H592" s="8">
        <v>130000000</v>
      </c>
    </row>
    <row r="593" spans="1:8" x14ac:dyDescent="0.3">
      <c r="A593">
        <v>7.7</v>
      </c>
      <c r="B593" t="s">
        <v>22127</v>
      </c>
      <c r="C593" t="s">
        <v>94</v>
      </c>
      <c r="D593" t="s">
        <v>1473</v>
      </c>
      <c r="E593" t="s">
        <v>37</v>
      </c>
      <c r="F593">
        <v>215</v>
      </c>
      <c r="G593" s="8">
        <v>107503316</v>
      </c>
      <c r="H593" s="8">
        <v>130000000</v>
      </c>
    </row>
    <row r="594" spans="1:8" x14ac:dyDescent="0.3">
      <c r="A594">
        <v>7.7</v>
      </c>
      <c r="B594" t="s">
        <v>22127</v>
      </c>
      <c r="C594" t="s">
        <v>94</v>
      </c>
      <c r="D594" t="s">
        <v>21948</v>
      </c>
      <c r="E594" t="s">
        <v>37</v>
      </c>
      <c r="F594">
        <v>215</v>
      </c>
      <c r="G594" s="8">
        <v>107503316</v>
      </c>
      <c r="H594" s="8">
        <v>130000000</v>
      </c>
    </row>
    <row r="595" spans="1:8" x14ac:dyDescent="0.3">
      <c r="A595">
        <v>7.7</v>
      </c>
      <c r="B595" t="s">
        <v>22127</v>
      </c>
      <c r="C595" t="s">
        <v>94</v>
      </c>
      <c r="D595" t="s">
        <v>10118</v>
      </c>
      <c r="E595" t="s">
        <v>37</v>
      </c>
      <c r="F595">
        <v>215</v>
      </c>
      <c r="G595" s="8">
        <v>107503316</v>
      </c>
      <c r="H595" s="8">
        <v>130000000</v>
      </c>
    </row>
    <row r="596" spans="1:8" x14ac:dyDescent="0.3">
      <c r="A596">
        <v>6.6</v>
      </c>
      <c r="B596" t="s">
        <v>22128</v>
      </c>
      <c r="C596" t="s">
        <v>564</v>
      </c>
      <c r="D596" t="s">
        <v>675</v>
      </c>
      <c r="E596" t="s">
        <v>37</v>
      </c>
      <c r="F596">
        <v>127</v>
      </c>
      <c r="G596" s="8">
        <v>129734803</v>
      </c>
      <c r="H596" s="8">
        <v>140000000</v>
      </c>
    </row>
    <row r="597" spans="1:8" x14ac:dyDescent="0.3">
      <c r="A597">
        <v>6.6</v>
      </c>
      <c r="B597" t="s">
        <v>22128</v>
      </c>
      <c r="C597" t="s">
        <v>564</v>
      </c>
      <c r="D597" t="s">
        <v>21950</v>
      </c>
      <c r="E597" t="s">
        <v>37</v>
      </c>
      <c r="F597">
        <v>127</v>
      </c>
      <c r="G597" s="8">
        <v>129734803</v>
      </c>
      <c r="H597" s="8">
        <v>140000000</v>
      </c>
    </row>
    <row r="598" spans="1:8" x14ac:dyDescent="0.3">
      <c r="A598">
        <v>6.6</v>
      </c>
      <c r="B598" t="s">
        <v>22128</v>
      </c>
      <c r="C598" t="s">
        <v>564</v>
      </c>
      <c r="D598" t="s">
        <v>8199</v>
      </c>
      <c r="E598" t="s">
        <v>37</v>
      </c>
      <c r="F598">
        <v>127</v>
      </c>
      <c r="G598" s="8">
        <v>129734803</v>
      </c>
      <c r="H598" s="8">
        <v>140000000</v>
      </c>
    </row>
    <row r="599" spans="1:8" x14ac:dyDescent="0.3">
      <c r="A599">
        <v>5.7</v>
      </c>
      <c r="B599" t="s">
        <v>22129</v>
      </c>
      <c r="C599" t="s">
        <v>566</v>
      </c>
      <c r="D599" t="s">
        <v>675</v>
      </c>
      <c r="E599" t="s">
        <v>37</v>
      </c>
      <c r="F599">
        <v>138</v>
      </c>
      <c r="G599" s="8">
        <v>132122995</v>
      </c>
      <c r="H599" s="8">
        <v>137000000</v>
      </c>
    </row>
    <row r="600" spans="1:8" x14ac:dyDescent="0.3">
      <c r="A600">
        <v>5.7</v>
      </c>
      <c r="B600" t="s">
        <v>22129</v>
      </c>
      <c r="C600" t="s">
        <v>566</v>
      </c>
      <c r="D600" t="s">
        <v>10118</v>
      </c>
      <c r="E600" t="s">
        <v>37</v>
      </c>
      <c r="F600">
        <v>138</v>
      </c>
      <c r="G600" s="8">
        <v>132122995</v>
      </c>
      <c r="H600" s="8">
        <v>137000000</v>
      </c>
    </row>
    <row r="601" spans="1:8" x14ac:dyDescent="0.3">
      <c r="A601">
        <v>5.8</v>
      </c>
      <c r="B601" t="s">
        <v>22130</v>
      </c>
      <c r="C601" t="s">
        <v>569</v>
      </c>
      <c r="D601" t="s">
        <v>675</v>
      </c>
      <c r="E601" t="s">
        <v>37</v>
      </c>
      <c r="F601">
        <v>122</v>
      </c>
      <c r="G601" s="8">
        <v>122512052</v>
      </c>
      <c r="H601" s="8">
        <v>130000000</v>
      </c>
    </row>
    <row r="602" spans="1:8" x14ac:dyDescent="0.3">
      <c r="A602">
        <v>5.8</v>
      </c>
      <c r="B602" t="s">
        <v>22130</v>
      </c>
      <c r="C602" t="s">
        <v>569</v>
      </c>
      <c r="D602" t="s">
        <v>515</v>
      </c>
      <c r="E602" t="s">
        <v>37</v>
      </c>
      <c r="F602">
        <v>122</v>
      </c>
      <c r="G602" s="8">
        <v>122512052</v>
      </c>
      <c r="H602" s="8">
        <v>130000000</v>
      </c>
    </row>
    <row r="603" spans="1:8" x14ac:dyDescent="0.3">
      <c r="A603">
        <v>5.8</v>
      </c>
      <c r="B603" t="s">
        <v>22130</v>
      </c>
      <c r="C603" t="s">
        <v>569</v>
      </c>
      <c r="D603" t="s">
        <v>10118</v>
      </c>
      <c r="E603" t="s">
        <v>37</v>
      </c>
      <c r="F603">
        <v>122</v>
      </c>
      <c r="G603" s="8">
        <v>122512052</v>
      </c>
      <c r="H603" s="8">
        <v>130000000</v>
      </c>
    </row>
    <row r="604" spans="1:8" x14ac:dyDescent="0.3">
      <c r="A604">
        <v>5.8</v>
      </c>
      <c r="B604" t="s">
        <v>22130</v>
      </c>
      <c r="C604" t="s">
        <v>569</v>
      </c>
      <c r="D604" t="s">
        <v>8199</v>
      </c>
      <c r="E604" t="s">
        <v>37</v>
      </c>
      <c r="F604">
        <v>122</v>
      </c>
      <c r="G604" s="8">
        <v>122512052</v>
      </c>
      <c r="H604" s="8">
        <v>130000000</v>
      </c>
    </row>
    <row r="605" spans="1:8" x14ac:dyDescent="0.3">
      <c r="A605">
        <v>6</v>
      </c>
      <c r="B605" t="s">
        <v>22131</v>
      </c>
      <c r="C605" t="s">
        <v>571</v>
      </c>
      <c r="D605" t="s">
        <v>675</v>
      </c>
      <c r="E605" t="s">
        <v>37</v>
      </c>
      <c r="F605">
        <v>124</v>
      </c>
      <c r="G605" s="8">
        <v>68642452</v>
      </c>
      <c r="H605" s="8">
        <v>130000000</v>
      </c>
    </row>
    <row r="606" spans="1:8" x14ac:dyDescent="0.3">
      <c r="A606">
        <v>6</v>
      </c>
      <c r="B606" t="s">
        <v>22131</v>
      </c>
      <c r="C606" t="s">
        <v>571</v>
      </c>
      <c r="D606" t="s">
        <v>515</v>
      </c>
      <c r="E606" t="s">
        <v>37</v>
      </c>
      <c r="F606">
        <v>124</v>
      </c>
      <c r="G606" s="8">
        <v>68642452</v>
      </c>
      <c r="H606" s="8">
        <v>130000000</v>
      </c>
    </row>
    <row r="607" spans="1:8" x14ac:dyDescent="0.3">
      <c r="A607">
        <v>6</v>
      </c>
      <c r="B607" t="s">
        <v>22131</v>
      </c>
      <c r="C607" t="s">
        <v>571</v>
      </c>
      <c r="D607" t="s">
        <v>809</v>
      </c>
      <c r="E607" t="s">
        <v>37</v>
      </c>
      <c r="F607">
        <v>124</v>
      </c>
      <c r="G607" s="8">
        <v>68642452</v>
      </c>
      <c r="H607" s="8">
        <v>130000000</v>
      </c>
    </row>
    <row r="608" spans="1:8" x14ac:dyDescent="0.3">
      <c r="A608">
        <v>6</v>
      </c>
      <c r="B608" t="s">
        <v>22131</v>
      </c>
      <c r="C608" t="s">
        <v>571</v>
      </c>
      <c r="D608" t="s">
        <v>8199</v>
      </c>
      <c r="E608" t="s">
        <v>37</v>
      </c>
      <c r="F608">
        <v>124</v>
      </c>
      <c r="G608" s="8">
        <v>68642452</v>
      </c>
      <c r="H608" s="8">
        <v>130000000</v>
      </c>
    </row>
    <row r="609" spans="1:8" x14ac:dyDescent="0.3">
      <c r="A609">
        <v>6.4</v>
      </c>
      <c r="B609" t="s">
        <v>22132</v>
      </c>
      <c r="C609" t="s">
        <v>573</v>
      </c>
      <c r="D609" t="s">
        <v>675</v>
      </c>
      <c r="E609" t="s">
        <v>37</v>
      </c>
      <c r="F609">
        <v>106</v>
      </c>
      <c r="G609" s="8">
        <v>32131830</v>
      </c>
      <c r="H609" s="8">
        <v>137000000</v>
      </c>
    </row>
    <row r="610" spans="1:8" x14ac:dyDescent="0.3">
      <c r="A610">
        <v>6.4</v>
      </c>
      <c r="B610" t="s">
        <v>22132</v>
      </c>
      <c r="C610" t="s">
        <v>573</v>
      </c>
      <c r="D610" t="s">
        <v>515</v>
      </c>
      <c r="E610" t="s">
        <v>37</v>
      </c>
      <c r="F610">
        <v>106</v>
      </c>
      <c r="G610" s="8">
        <v>32131830</v>
      </c>
      <c r="H610" s="8">
        <v>137000000</v>
      </c>
    </row>
    <row r="611" spans="1:8" x14ac:dyDescent="0.3">
      <c r="A611">
        <v>6.4</v>
      </c>
      <c r="B611" t="s">
        <v>22132</v>
      </c>
      <c r="C611" t="s">
        <v>573</v>
      </c>
      <c r="D611" t="s">
        <v>9312</v>
      </c>
      <c r="E611" t="s">
        <v>37</v>
      </c>
      <c r="F611">
        <v>106</v>
      </c>
      <c r="G611" s="8">
        <v>32131830</v>
      </c>
      <c r="H611" s="8">
        <v>137000000</v>
      </c>
    </row>
    <row r="612" spans="1:8" x14ac:dyDescent="0.3">
      <c r="A612">
        <v>6.4</v>
      </c>
      <c r="B612" t="s">
        <v>22132</v>
      </c>
      <c r="C612" t="s">
        <v>573</v>
      </c>
      <c r="D612" t="s">
        <v>651</v>
      </c>
      <c r="E612" t="s">
        <v>37</v>
      </c>
      <c r="F612">
        <v>106</v>
      </c>
      <c r="G612" s="8">
        <v>32131830</v>
      </c>
      <c r="H612" s="8">
        <v>137000000</v>
      </c>
    </row>
    <row r="613" spans="1:8" x14ac:dyDescent="0.3">
      <c r="A613">
        <v>6.4</v>
      </c>
      <c r="B613" t="s">
        <v>22132</v>
      </c>
      <c r="C613" t="s">
        <v>573</v>
      </c>
      <c r="D613" t="s">
        <v>17497</v>
      </c>
      <c r="E613" t="s">
        <v>37</v>
      </c>
      <c r="F613">
        <v>106</v>
      </c>
      <c r="G613" s="8">
        <v>32131830</v>
      </c>
      <c r="H613" s="8">
        <v>137000000</v>
      </c>
    </row>
    <row r="614" spans="1:8" x14ac:dyDescent="0.3">
      <c r="A614">
        <v>6.4</v>
      </c>
      <c r="B614" t="s">
        <v>22132</v>
      </c>
      <c r="C614" t="s">
        <v>573</v>
      </c>
      <c r="D614" t="s">
        <v>10118</v>
      </c>
      <c r="E614" t="s">
        <v>37</v>
      </c>
      <c r="F614">
        <v>106</v>
      </c>
      <c r="G614" s="8">
        <v>32131830</v>
      </c>
      <c r="H614" s="8">
        <v>137000000</v>
      </c>
    </row>
    <row r="615" spans="1:8" x14ac:dyDescent="0.3">
      <c r="A615">
        <v>6.9</v>
      </c>
      <c r="B615" t="s">
        <v>22133</v>
      </c>
      <c r="C615" t="s">
        <v>487</v>
      </c>
      <c r="D615" t="s">
        <v>675</v>
      </c>
      <c r="E615" t="s">
        <v>37</v>
      </c>
      <c r="F615">
        <v>124</v>
      </c>
      <c r="G615" s="8">
        <v>176636816</v>
      </c>
      <c r="H615" s="8">
        <v>140000000</v>
      </c>
    </row>
    <row r="616" spans="1:8" x14ac:dyDescent="0.3">
      <c r="A616">
        <v>6.9</v>
      </c>
      <c r="B616" t="s">
        <v>22133</v>
      </c>
      <c r="C616" t="s">
        <v>487</v>
      </c>
      <c r="D616" t="s">
        <v>515</v>
      </c>
      <c r="E616" t="s">
        <v>37</v>
      </c>
      <c r="F616">
        <v>124</v>
      </c>
      <c r="G616" s="8">
        <v>176636816</v>
      </c>
      <c r="H616" s="8">
        <v>140000000</v>
      </c>
    </row>
    <row r="617" spans="1:8" x14ac:dyDescent="0.3">
      <c r="A617">
        <v>6.9</v>
      </c>
      <c r="B617" t="s">
        <v>22133</v>
      </c>
      <c r="C617" t="s">
        <v>487</v>
      </c>
      <c r="D617" t="s">
        <v>10118</v>
      </c>
      <c r="E617" t="s">
        <v>37</v>
      </c>
      <c r="F617">
        <v>124</v>
      </c>
      <c r="G617" s="8">
        <v>176636816</v>
      </c>
      <c r="H617" s="8">
        <v>140000000</v>
      </c>
    </row>
    <row r="618" spans="1:8" x14ac:dyDescent="0.3">
      <c r="A618">
        <v>6.4</v>
      </c>
      <c r="B618" t="s">
        <v>22134</v>
      </c>
      <c r="C618" t="s">
        <v>422</v>
      </c>
      <c r="D618" t="s">
        <v>675</v>
      </c>
      <c r="E618" t="s">
        <v>37</v>
      </c>
      <c r="F618">
        <v>128</v>
      </c>
      <c r="G618" s="8">
        <v>126930660</v>
      </c>
      <c r="H618" s="8">
        <v>135000000</v>
      </c>
    </row>
    <row r="619" spans="1:8" x14ac:dyDescent="0.3">
      <c r="A619">
        <v>6.4</v>
      </c>
      <c r="B619" t="s">
        <v>22134</v>
      </c>
      <c r="C619" t="s">
        <v>422</v>
      </c>
      <c r="D619" t="s">
        <v>515</v>
      </c>
      <c r="E619" t="s">
        <v>37</v>
      </c>
      <c r="F619">
        <v>128</v>
      </c>
      <c r="G619" s="8">
        <v>126930660</v>
      </c>
      <c r="H619" s="8">
        <v>135000000</v>
      </c>
    </row>
    <row r="620" spans="1:8" x14ac:dyDescent="0.3">
      <c r="A620">
        <v>6.4</v>
      </c>
      <c r="B620" t="s">
        <v>22134</v>
      </c>
      <c r="C620" t="s">
        <v>422</v>
      </c>
      <c r="D620" t="s">
        <v>8199</v>
      </c>
      <c r="E620" t="s">
        <v>37</v>
      </c>
      <c r="F620">
        <v>128</v>
      </c>
      <c r="G620" s="8">
        <v>126930660</v>
      </c>
      <c r="H620" s="8">
        <v>135000000</v>
      </c>
    </row>
    <row r="621" spans="1:8" x14ac:dyDescent="0.3">
      <c r="A621">
        <v>7.4</v>
      </c>
      <c r="B621" t="s">
        <v>22135</v>
      </c>
      <c r="C621" t="s">
        <v>578</v>
      </c>
      <c r="D621" t="s">
        <v>675</v>
      </c>
      <c r="E621" t="s">
        <v>37</v>
      </c>
      <c r="F621">
        <v>138</v>
      </c>
      <c r="G621" s="8">
        <v>93926386</v>
      </c>
      <c r="H621" s="8">
        <v>150000000</v>
      </c>
    </row>
    <row r="622" spans="1:8" x14ac:dyDescent="0.3">
      <c r="A622">
        <v>7.4</v>
      </c>
      <c r="B622" t="s">
        <v>22135</v>
      </c>
      <c r="C622" t="s">
        <v>578</v>
      </c>
      <c r="D622" t="s">
        <v>515</v>
      </c>
      <c r="E622" t="s">
        <v>37</v>
      </c>
      <c r="F622">
        <v>138</v>
      </c>
      <c r="G622" s="8">
        <v>93926386</v>
      </c>
      <c r="H622" s="8">
        <v>150000000</v>
      </c>
    </row>
    <row r="623" spans="1:8" x14ac:dyDescent="0.3">
      <c r="A623">
        <v>7.4</v>
      </c>
      <c r="B623" t="s">
        <v>22135</v>
      </c>
      <c r="C623" t="s">
        <v>578</v>
      </c>
      <c r="D623" t="s">
        <v>1473</v>
      </c>
      <c r="E623" t="s">
        <v>37</v>
      </c>
      <c r="F623">
        <v>138</v>
      </c>
      <c r="G623" s="8">
        <v>93926386</v>
      </c>
      <c r="H623" s="8">
        <v>150000000</v>
      </c>
    </row>
    <row r="624" spans="1:8" x14ac:dyDescent="0.3">
      <c r="A624">
        <v>7.4</v>
      </c>
      <c r="B624" t="s">
        <v>22135</v>
      </c>
      <c r="C624" t="s">
        <v>578</v>
      </c>
      <c r="D624" t="s">
        <v>20490</v>
      </c>
      <c r="E624" t="s">
        <v>37</v>
      </c>
      <c r="F624">
        <v>138</v>
      </c>
      <c r="G624" s="8">
        <v>93926386</v>
      </c>
      <c r="H624" s="8">
        <v>150000000</v>
      </c>
    </row>
    <row r="625" spans="1:8" x14ac:dyDescent="0.3">
      <c r="A625">
        <v>7.4</v>
      </c>
      <c r="B625" t="s">
        <v>22135</v>
      </c>
      <c r="C625" t="s">
        <v>578</v>
      </c>
      <c r="D625" t="s">
        <v>21951</v>
      </c>
      <c r="E625" t="s">
        <v>37</v>
      </c>
      <c r="F625">
        <v>138</v>
      </c>
      <c r="G625" s="8">
        <v>93926386</v>
      </c>
      <c r="H625" s="8">
        <v>150000000</v>
      </c>
    </row>
    <row r="626" spans="1:8" x14ac:dyDescent="0.3">
      <c r="A626">
        <v>5.5</v>
      </c>
      <c r="B626" t="s">
        <v>22136</v>
      </c>
      <c r="C626" t="s">
        <v>581</v>
      </c>
      <c r="D626" t="s">
        <v>515</v>
      </c>
      <c r="E626" t="s">
        <v>37</v>
      </c>
      <c r="F626">
        <v>115</v>
      </c>
      <c r="G626" s="8">
        <v>292298923</v>
      </c>
      <c r="H626" s="8">
        <v>120000000</v>
      </c>
    </row>
    <row r="627" spans="1:8" x14ac:dyDescent="0.3">
      <c r="A627">
        <v>5.5</v>
      </c>
      <c r="B627" t="s">
        <v>22136</v>
      </c>
      <c r="C627" t="s">
        <v>581</v>
      </c>
      <c r="D627" t="s">
        <v>1473</v>
      </c>
      <c r="E627" t="s">
        <v>37</v>
      </c>
      <c r="F627">
        <v>115</v>
      </c>
      <c r="G627" s="8">
        <v>292298923</v>
      </c>
      <c r="H627" s="8">
        <v>120000000</v>
      </c>
    </row>
    <row r="628" spans="1:8" x14ac:dyDescent="0.3">
      <c r="A628">
        <v>5.5</v>
      </c>
      <c r="B628" t="s">
        <v>22136</v>
      </c>
      <c r="C628" t="s">
        <v>581</v>
      </c>
      <c r="D628" t="s">
        <v>651</v>
      </c>
      <c r="E628" t="s">
        <v>37</v>
      </c>
      <c r="F628">
        <v>115</v>
      </c>
      <c r="G628" s="8">
        <v>292298923</v>
      </c>
      <c r="H628" s="8">
        <v>120000000</v>
      </c>
    </row>
    <row r="629" spans="1:8" x14ac:dyDescent="0.3">
      <c r="A629">
        <v>5.5</v>
      </c>
      <c r="B629" t="s">
        <v>22136</v>
      </c>
      <c r="C629" t="s">
        <v>581</v>
      </c>
      <c r="D629" t="s">
        <v>17497</v>
      </c>
      <c r="E629" t="s">
        <v>37</v>
      </c>
      <c r="F629">
        <v>115</v>
      </c>
      <c r="G629" s="8">
        <v>292298923</v>
      </c>
      <c r="H629" s="8">
        <v>120000000</v>
      </c>
    </row>
    <row r="630" spans="1:8" x14ac:dyDescent="0.3">
      <c r="A630">
        <v>5.9</v>
      </c>
      <c r="B630" t="s">
        <v>22137</v>
      </c>
      <c r="C630" t="s">
        <v>465</v>
      </c>
      <c r="D630" t="s">
        <v>9312</v>
      </c>
      <c r="E630" t="s">
        <v>37</v>
      </c>
      <c r="F630">
        <v>100</v>
      </c>
      <c r="G630" s="8">
        <v>63992328</v>
      </c>
      <c r="H630" s="8">
        <v>135000000</v>
      </c>
    </row>
    <row r="631" spans="1:8" x14ac:dyDescent="0.3">
      <c r="A631">
        <v>5.9</v>
      </c>
      <c r="B631" t="s">
        <v>22137</v>
      </c>
      <c r="C631" t="s">
        <v>465</v>
      </c>
      <c r="D631" t="s">
        <v>809</v>
      </c>
      <c r="E631" t="s">
        <v>37</v>
      </c>
      <c r="F631">
        <v>100</v>
      </c>
      <c r="G631" s="8">
        <v>63992328</v>
      </c>
      <c r="H631" s="8">
        <v>135000000</v>
      </c>
    </row>
    <row r="632" spans="1:8" x14ac:dyDescent="0.3">
      <c r="A632">
        <v>5.9</v>
      </c>
      <c r="B632" t="s">
        <v>22137</v>
      </c>
      <c r="C632" t="s">
        <v>465</v>
      </c>
      <c r="D632" t="s">
        <v>15875</v>
      </c>
      <c r="E632" t="s">
        <v>37</v>
      </c>
      <c r="F632">
        <v>100</v>
      </c>
      <c r="G632" s="8">
        <v>63992328</v>
      </c>
      <c r="H632" s="8">
        <v>135000000</v>
      </c>
    </row>
    <row r="633" spans="1:8" x14ac:dyDescent="0.3">
      <c r="A633">
        <v>5.9</v>
      </c>
      <c r="B633" t="s">
        <v>22137</v>
      </c>
      <c r="C633" t="s">
        <v>465</v>
      </c>
      <c r="D633" t="s">
        <v>15164</v>
      </c>
      <c r="E633" t="s">
        <v>37</v>
      </c>
      <c r="F633">
        <v>100</v>
      </c>
      <c r="G633" s="8">
        <v>63992328</v>
      </c>
      <c r="H633" s="8">
        <v>135000000</v>
      </c>
    </row>
    <row r="634" spans="1:8" x14ac:dyDescent="0.3">
      <c r="A634">
        <v>6.8</v>
      </c>
      <c r="B634" t="s">
        <v>22138</v>
      </c>
      <c r="C634" t="s">
        <v>585</v>
      </c>
      <c r="D634" t="s">
        <v>675</v>
      </c>
      <c r="E634" t="s">
        <v>37</v>
      </c>
      <c r="F634">
        <v>135</v>
      </c>
      <c r="G634" s="8">
        <v>134518390</v>
      </c>
      <c r="H634" s="8">
        <v>150000000</v>
      </c>
    </row>
    <row r="635" spans="1:8" x14ac:dyDescent="0.3">
      <c r="A635">
        <v>6.8</v>
      </c>
      <c r="B635" t="s">
        <v>22138</v>
      </c>
      <c r="C635" t="s">
        <v>585</v>
      </c>
      <c r="D635" t="s">
        <v>515</v>
      </c>
      <c r="E635" t="s">
        <v>37</v>
      </c>
      <c r="F635">
        <v>135</v>
      </c>
      <c r="G635" s="8">
        <v>134518390</v>
      </c>
      <c r="H635" s="8">
        <v>150000000</v>
      </c>
    </row>
    <row r="636" spans="1:8" x14ac:dyDescent="0.3">
      <c r="A636">
        <v>6.8</v>
      </c>
      <c r="B636" t="s">
        <v>22138</v>
      </c>
      <c r="C636" t="s">
        <v>585</v>
      </c>
      <c r="D636" t="s">
        <v>10118</v>
      </c>
      <c r="E636" t="s">
        <v>37</v>
      </c>
      <c r="F636">
        <v>135</v>
      </c>
      <c r="G636" s="8">
        <v>134518390</v>
      </c>
      <c r="H636" s="8">
        <v>150000000</v>
      </c>
    </row>
    <row r="637" spans="1:8" x14ac:dyDescent="0.3">
      <c r="A637">
        <v>6.8</v>
      </c>
      <c r="B637" t="s">
        <v>22139</v>
      </c>
      <c r="C637" t="s">
        <v>251</v>
      </c>
      <c r="D637" t="s">
        <v>515</v>
      </c>
      <c r="E637" t="s">
        <v>37</v>
      </c>
      <c r="F637">
        <v>117</v>
      </c>
      <c r="G637" s="8">
        <v>52792307</v>
      </c>
      <c r="H637" s="8">
        <v>140000000</v>
      </c>
    </row>
    <row r="638" spans="1:8" x14ac:dyDescent="0.3">
      <c r="A638">
        <v>6.8</v>
      </c>
      <c r="B638" t="s">
        <v>22139</v>
      </c>
      <c r="C638" t="s">
        <v>251</v>
      </c>
      <c r="D638" t="s">
        <v>15875</v>
      </c>
      <c r="E638" t="s">
        <v>37</v>
      </c>
      <c r="F638">
        <v>117</v>
      </c>
      <c r="G638" s="8">
        <v>52792307</v>
      </c>
      <c r="H638" s="8">
        <v>140000000</v>
      </c>
    </row>
    <row r="639" spans="1:8" x14ac:dyDescent="0.3">
      <c r="A639">
        <v>6.8</v>
      </c>
      <c r="B639" t="s">
        <v>22139</v>
      </c>
      <c r="C639" t="s">
        <v>251</v>
      </c>
      <c r="D639" t="s">
        <v>651</v>
      </c>
      <c r="E639" t="s">
        <v>37</v>
      </c>
      <c r="F639">
        <v>117</v>
      </c>
      <c r="G639" s="8">
        <v>52792307</v>
      </c>
      <c r="H639" s="8">
        <v>140000000</v>
      </c>
    </row>
    <row r="640" spans="1:8" x14ac:dyDescent="0.3">
      <c r="A640">
        <v>8.1</v>
      </c>
      <c r="B640" t="s">
        <v>22140</v>
      </c>
      <c r="C640" t="s">
        <v>593</v>
      </c>
      <c r="D640" t="s">
        <v>515</v>
      </c>
      <c r="E640" t="s">
        <v>37</v>
      </c>
      <c r="F640">
        <v>156</v>
      </c>
      <c r="G640" s="8">
        <v>183635922</v>
      </c>
      <c r="H640" s="8">
        <v>135000000</v>
      </c>
    </row>
    <row r="641" spans="1:8" x14ac:dyDescent="0.3">
      <c r="A641">
        <v>8.1</v>
      </c>
      <c r="B641" t="s">
        <v>22140</v>
      </c>
      <c r="C641" t="s">
        <v>593</v>
      </c>
      <c r="D641" t="s">
        <v>1473</v>
      </c>
      <c r="E641" t="s">
        <v>37</v>
      </c>
      <c r="F641">
        <v>156</v>
      </c>
      <c r="G641" s="8">
        <v>183635922</v>
      </c>
      <c r="H641" s="8">
        <v>135000000</v>
      </c>
    </row>
    <row r="642" spans="1:8" x14ac:dyDescent="0.3">
      <c r="A642">
        <v>8.1</v>
      </c>
      <c r="B642" t="s">
        <v>22140</v>
      </c>
      <c r="C642" t="s">
        <v>593</v>
      </c>
      <c r="D642" t="s">
        <v>8199</v>
      </c>
      <c r="E642" t="s">
        <v>37</v>
      </c>
      <c r="F642">
        <v>156</v>
      </c>
      <c r="G642" s="8">
        <v>183635922</v>
      </c>
      <c r="H642" s="8">
        <v>135000000</v>
      </c>
    </row>
    <row r="643" spans="1:8" x14ac:dyDescent="0.3">
      <c r="A643">
        <v>8.1</v>
      </c>
      <c r="B643" t="s">
        <v>22140</v>
      </c>
      <c r="C643" t="s">
        <v>593</v>
      </c>
      <c r="D643" t="s">
        <v>12797</v>
      </c>
      <c r="E643" t="s">
        <v>37</v>
      </c>
      <c r="F643">
        <v>156</v>
      </c>
      <c r="G643" s="8">
        <v>183635922</v>
      </c>
      <c r="H643" s="8">
        <v>135000000</v>
      </c>
    </row>
    <row r="644" spans="1:8" x14ac:dyDescent="0.3">
      <c r="A644">
        <v>6.5</v>
      </c>
      <c r="B644" t="s">
        <v>22141</v>
      </c>
      <c r="C644" t="s">
        <v>596</v>
      </c>
      <c r="D644" t="s">
        <v>515</v>
      </c>
      <c r="E644" t="s">
        <v>37</v>
      </c>
      <c r="F644">
        <v>96</v>
      </c>
      <c r="G644" s="8">
        <v>83024900</v>
      </c>
      <c r="H644" s="8">
        <v>135000000</v>
      </c>
    </row>
    <row r="645" spans="1:8" x14ac:dyDescent="0.3">
      <c r="A645">
        <v>6.5</v>
      </c>
      <c r="B645" t="s">
        <v>22141</v>
      </c>
      <c r="C645" t="s">
        <v>596</v>
      </c>
      <c r="D645" t="s">
        <v>9312</v>
      </c>
      <c r="E645" t="s">
        <v>37</v>
      </c>
      <c r="F645">
        <v>96</v>
      </c>
      <c r="G645" s="8">
        <v>83024900</v>
      </c>
      <c r="H645" s="8">
        <v>135000000</v>
      </c>
    </row>
    <row r="646" spans="1:8" x14ac:dyDescent="0.3">
      <c r="A646">
        <v>6.5</v>
      </c>
      <c r="B646" t="s">
        <v>22141</v>
      </c>
      <c r="C646" t="s">
        <v>596</v>
      </c>
      <c r="D646" t="s">
        <v>809</v>
      </c>
      <c r="E646" t="s">
        <v>37</v>
      </c>
      <c r="F646">
        <v>96</v>
      </c>
      <c r="G646" s="8">
        <v>83024900</v>
      </c>
      <c r="H646" s="8">
        <v>135000000</v>
      </c>
    </row>
    <row r="647" spans="1:8" x14ac:dyDescent="0.3">
      <c r="A647">
        <v>6.5</v>
      </c>
      <c r="B647" t="s">
        <v>22141</v>
      </c>
      <c r="C647" t="s">
        <v>596</v>
      </c>
      <c r="D647" t="s">
        <v>15875</v>
      </c>
      <c r="E647" t="s">
        <v>37</v>
      </c>
      <c r="F647">
        <v>96</v>
      </c>
      <c r="G647" s="8">
        <v>83024900</v>
      </c>
      <c r="H647" s="8">
        <v>135000000</v>
      </c>
    </row>
    <row r="648" spans="1:8" x14ac:dyDescent="0.3">
      <c r="A648">
        <v>6.5</v>
      </c>
      <c r="B648" t="s">
        <v>22141</v>
      </c>
      <c r="C648" t="s">
        <v>596</v>
      </c>
      <c r="D648" t="s">
        <v>21949</v>
      </c>
      <c r="E648" t="s">
        <v>37</v>
      </c>
      <c r="F648">
        <v>96</v>
      </c>
      <c r="G648" s="8">
        <v>83024900</v>
      </c>
      <c r="H648" s="8">
        <v>135000000</v>
      </c>
    </row>
    <row r="649" spans="1:8" x14ac:dyDescent="0.3">
      <c r="A649">
        <v>7.2</v>
      </c>
      <c r="B649" t="s">
        <v>22142</v>
      </c>
      <c r="C649" t="s">
        <v>40</v>
      </c>
      <c r="D649" t="s">
        <v>515</v>
      </c>
      <c r="E649" t="s">
        <v>37</v>
      </c>
      <c r="F649">
        <v>107</v>
      </c>
      <c r="G649" s="8">
        <v>123207194</v>
      </c>
      <c r="H649" s="8">
        <v>135000000</v>
      </c>
    </row>
    <row r="650" spans="1:8" x14ac:dyDescent="0.3">
      <c r="A650">
        <v>7.2</v>
      </c>
      <c r="B650" t="s">
        <v>22142</v>
      </c>
      <c r="C650" t="s">
        <v>40</v>
      </c>
      <c r="D650" t="s">
        <v>9312</v>
      </c>
      <c r="E650" t="s">
        <v>37</v>
      </c>
      <c r="F650">
        <v>107</v>
      </c>
      <c r="G650" s="8">
        <v>123207194</v>
      </c>
      <c r="H650" s="8">
        <v>135000000</v>
      </c>
    </row>
    <row r="651" spans="1:8" x14ac:dyDescent="0.3">
      <c r="A651">
        <v>7.2</v>
      </c>
      <c r="B651" t="s">
        <v>22142</v>
      </c>
      <c r="C651" t="s">
        <v>40</v>
      </c>
      <c r="D651" t="s">
        <v>809</v>
      </c>
      <c r="E651" t="s">
        <v>37</v>
      </c>
      <c r="F651">
        <v>107</v>
      </c>
      <c r="G651" s="8">
        <v>123207194</v>
      </c>
      <c r="H651" s="8">
        <v>135000000</v>
      </c>
    </row>
    <row r="652" spans="1:8" x14ac:dyDescent="0.3">
      <c r="A652">
        <v>7.2</v>
      </c>
      <c r="B652" t="s">
        <v>22142</v>
      </c>
      <c r="C652" t="s">
        <v>40</v>
      </c>
      <c r="D652" t="s">
        <v>15875</v>
      </c>
      <c r="E652" t="s">
        <v>37</v>
      </c>
      <c r="F652">
        <v>107</v>
      </c>
      <c r="G652" s="8">
        <v>123207194</v>
      </c>
      <c r="H652" s="8">
        <v>135000000</v>
      </c>
    </row>
    <row r="653" spans="1:8" x14ac:dyDescent="0.3">
      <c r="A653">
        <v>7.2</v>
      </c>
      <c r="B653" t="s">
        <v>22142</v>
      </c>
      <c r="C653" t="s">
        <v>40</v>
      </c>
      <c r="D653" t="s">
        <v>12797</v>
      </c>
      <c r="E653" t="s">
        <v>37</v>
      </c>
      <c r="F653">
        <v>107</v>
      </c>
      <c r="G653" s="8">
        <v>123207194</v>
      </c>
      <c r="H653" s="8">
        <v>135000000</v>
      </c>
    </row>
    <row r="654" spans="1:8" x14ac:dyDescent="0.3">
      <c r="A654">
        <v>6.7</v>
      </c>
      <c r="B654" t="s">
        <v>22143</v>
      </c>
      <c r="C654" t="s">
        <v>448</v>
      </c>
      <c r="D654" t="s">
        <v>515</v>
      </c>
      <c r="E654" t="s">
        <v>37</v>
      </c>
      <c r="F654">
        <v>92</v>
      </c>
      <c r="G654" s="8">
        <v>83348920</v>
      </c>
      <c r="H654" s="8">
        <v>132000000</v>
      </c>
    </row>
    <row r="655" spans="1:8" x14ac:dyDescent="0.3">
      <c r="A655">
        <v>6.7</v>
      </c>
      <c r="B655" t="s">
        <v>22143</v>
      </c>
      <c r="C655" t="s">
        <v>448</v>
      </c>
      <c r="D655" t="s">
        <v>9312</v>
      </c>
      <c r="E655" t="s">
        <v>37</v>
      </c>
      <c r="F655">
        <v>92</v>
      </c>
      <c r="G655" s="8">
        <v>83348920</v>
      </c>
      <c r="H655" s="8">
        <v>132000000</v>
      </c>
    </row>
    <row r="656" spans="1:8" x14ac:dyDescent="0.3">
      <c r="A656">
        <v>6.7</v>
      </c>
      <c r="B656" t="s">
        <v>22143</v>
      </c>
      <c r="C656" t="s">
        <v>448</v>
      </c>
      <c r="D656" t="s">
        <v>809</v>
      </c>
      <c r="E656" t="s">
        <v>37</v>
      </c>
      <c r="F656">
        <v>92</v>
      </c>
      <c r="G656" s="8">
        <v>83348920</v>
      </c>
      <c r="H656" s="8">
        <v>132000000</v>
      </c>
    </row>
    <row r="657" spans="1:8" x14ac:dyDescent="0.3">
      <c r="A657">
        <v>6.7</v>
      </c>
      <c r="B657" t="s">
        <v>22143</v>
      </c>
      <c r="C657" t="s">
        <v>448</v>
      </c>
      <c r="D657" t="s">
        <v>15875</v>
      </c>
      <c r="E657" t="s">
        <v>37</v>
      </c>
      <c r="F657">
        <v>92</v>
      </c>
      <c r="G657" s="8">
        <v>83348920</v>
      </c>
      <c r="H657" s="8">
        <v>132000000</v>
      </c>
    </row>
    <row r="658" spans="1:8" x14ac:dyDescent="0.3">
      <c r="A658">
        <v>8.1</v>
      </c>
      <c r="B658" t="s">
        <v>22144</v>
      </c>
      <c r="C658" t="s">
        <v>602</v>
      </c>
      <c r="D658" t="s">
        <v>675</v>
      </c>
      <c r="E658" t="s">
        <v>37</v>
      </c>
      <c r="F658">
        <v>115</v>
      </c>
      <c r="G658" s="8">
        <v>227137090</v>
      </c>
      <c r="H658" s="8">
        <v>110000000</v>
      </c>
    </row>
    <row r="659" spans="1:8" x14ac:dyDescent="0.3">
      <c r="A659">
        <v>8.1</v>
      </c>
      <c r="B659" t="s">
        <v>22144</v>
      </c>
      <c r="C659" t="s">
        <v>602</v>
      </c>
      <c r="D659" t="s">
        <v>21948</v>
      </c>
      <c r="E659" t="s">
        <v>37</v>
      </c>
      <c r="F659">
        <v>115</v>
      </c>
      <c r="G659" s="8">
        <v>227137090</v>
      </c>
      <c r="H659" s="8">
        <v>110000000</v>
      </c>
    </row>
    <row r="660" spans="1:8" x14ac:dyDescent="0.3">
      <c r="A660">
        <v>8.1</v>
      </c>
      <c r="B660" t="s">
        <v>22144</v>
      </c>
      <c r="C660" t="s">
        <v>602</v>
      </c>
      <c r="D660" t="s">
        <v>8199</v>
      </c>
      <c r="E660" t="s">
        <v>37</v>
      </c>
      <c r="F660">
        <v>115</v>
      </c>
      <c r="G660" s="8">
        <v>227137090</v>
      </c>
      <c r="H660" s="8">
        <v>110000000</v>
      </c>
    </row>
    <row r="661" spans="1:8" x14ac:dyDescent="0.3">
      <c r="A661">
        <v>7.6</v>
      </c>
      <c r="B661" t="s">
        <v>22145</v>
      </c>
      <c r="C661" t="s">
        <v>605</v>
      </c>
      <c r="D661" t="s">
        <v>675</v>
      </c>
      <c r="E661" t="s">
        <v>37</v>
      </c>
      <c r="F661">
        <v>92</v>
      </c>
      <c r="G661" s="8">
        <v>215395021</v>
      </c>
      <c r="H661" s="8">
        <v>130000000</v>
      </c>
    </row>
    <row r="662" spans="1:8" x14ac:dyDescent="0.3">
      <c r="A662">
        <v>7.6</v>
      </c>
      <c r="B662" t="s">
        <v>22145</v>
      </c>
      <c r="C662" t="s">
        <v>605</v>
      </c>
      <c r="D662" t="s">
        <v>515</v>
      </c>
      <c r="E662" t="s">
        <v>37</v>
      </c>
      <c r="F662">
        <v>92</v>
      </c>
      <c r="G662" s="8">
        <v>215395021</v>
      </c>
      <c r="H662" s="8">
        <v>130000000</v>
      </c>
    </row>
    <row r="663" spans="1:8" x14ac:dyDescent="0.3">
      <c r="A663">
        <v>7.6</v>
      </c>
      <c r="B663" t="s">
        <v>22145</v>
      </c>
      <c r="C663" t="s">
        <v>605</v>
      </c>
      <c r="D663" t="s">
        <v>9312</v>
      </c>
      <c r="E663" t="s">
        <v>37</v>
      </c>
      <c r="F663">
        <v>92</v>
      </c>
      <c r="G663" s="8">
        <v>215395021</v>
      </c>
      <c r="H663" s="8">
        <v>130000000</v>
      </c>
    </row>
    <row r="664" spans="1:8" x14ac:dyDescent="0.3">
      <c r="A664">
        <v>7.6</v>
      </c>
      <c r="B664" t="s">
        <v>22145</v>
      </c>
      <c r="C664" t="s">
        <v>605</v>
      </c>
      <c r="D664" t="s">
        <v>809</v>
      </c>
      <c r="E664" t="s">
        <v>37</v>
      </c>
      <c r="F664">
        <v>92</v>
      </c>
      <c r="G664" s="8">
        <v>215395021</v>
      </c>
      <c r="H664" s="8">
        <v>130000000</v>
      </c>
    </row>
    <row r="665" spans="1:8" x14ac:dyDescent="0.3">
      <c r="A665">
        <v>7.6</v>
      </c>
      <c r="B665" t="s">
        <v>22145</v>
      </c>
      <c r="C665" t="s">
        <v>605</v>
      </c>
      <c r="D665" t="s">
        <v>15875</v>
      </c>
      <c r="E665" t="s">
        <v>37</v>
      </c>
      <c r="F665">
        <v>92</v>
      </c>
      <c r="G665" s="8">
        <v>215395021</v>
      </c>
      <c r="H665" s="8">
        <v>130000000</v>
      </c>
    </row>
    <row r="666" spans="1:8" x14ac:dyDescent="0.3">
      <c r="A666">
        <v>7.4</v>
      </c>
      <c r="B666" t="s">
        <v>22146</v>
      </c>
      <c r="C666" t="s">
        <v>606</v>
      </c>
      <c r="D666" t="s">
        <v>675</v>
      </c>
      <c r="E666" t="s">
        <v>37</v>
      </c>
      <c r="F666">
        <v>117</v>
      </c>
      <c r="G666" s="8">
        <v>180191634</v>
      </c>
      <c r="H666" s="8">
        <v>130000000</v>
      </c>
    </row>
    <row r="667" spans="1:8" x14ac:dyDescent="0.3">
      <c r="A667">
        <v>7.4</v>
      </c>
      <c r="B667" t="s">
        <v>22146</v>
      </c>
      <c r="C667" t="s">
        <v>606</v>
      </c>
      <c r="D667" t="s">
        <v>515</v>
      </c>
      <c r="E667" t="s">
        <v>37</v>
      </c>
      <c r="F667">
        <v>117</v>
      </c>
      <c r="G667" s="8">
        <v>180191634</v>
      </c>
      <c r="H667" s="8">
        <v>130000000</v>
      </c>
    </row>
    <row r="668" spans="1:8" x14ac:dyDescent="0.3">
      <c r="A668">
        <v>7.4</v>
      </c>
      <c r="B668" t="s">
        <v>22146</v>
      </c>
      <c r="C668" t="s">
        <v>606</v>
      </c>
      <c r="D668" t="s">
        <v>809</v>
      </c>
      <c r="E668" t="s">
        <v>37</v>
      </c>
      <c r="F668">
        <v>117</v>
      </c>
      <c r="G668" s="8">
        <v>180191634</v>
      </c>
      <c r="H668" s="8">
        <v>130000000</v>
      </c>
    </row>
    <row r="669" spans="1:8" x14ac:dyDescent="0.3">
      <c r="A669">
        <v>7.4</v>
      </c>
      <c r="B669" t="s">
        <v>22146</v>
      </c>
      <c r="C669" t="s">
        <v>606</v>
      </c>
      <c r="D669" t="s">
        <v>10118</v>
      </c>
      <c r="E669" t="s">
        <v>37</v>
      </c>
      <c r="F669">
        <v>117</v>
      </c>
      <c r="G669" s="8">
        <v>180191634</v>
      </c>
      <c r="H669" s="8">
        <v>130000000</v>
      </c>
    </row>
    <row r="670" spans="1:8" x14ac:dyDescent="0.3">
      <c r="A670">
        <v>7.6</v>
      </c>
      <c r="B670" t="s">
        <v>22147</v>
      </c>
      <c r="C670" t="s">
        <v>399</v>
      </c>
      <c r="D670" t="s">
        <v>515</v>
      </c>
      <c r="E670" t="s">
        <v>37</v>
      </c>
      <c r="F670">
        <v>146</v>
      </c>
      <c r="G670" s="8">
        <v>424645577</v>
      </c>
      <c r="H670" s="8">
        <v>130000000</v>
      </c>
    </row>
    <row r="671" spans="1:8" x14ac:dyDescent="0.3">
      <c r="A671">
        <v>7.6</v>
      </c>
      <c r="B671" t="s">
        <v>22147</v>
      </c>
      <c r="C671" t="s">
        <v>399</v>
      </c>
      <c r="D671" t="s">
        <v>10118</v>
      </c>
      <c r="E671" t="s">
        <v>37</v>
      </c>
      <c r="F671">
        <v>146</v>
      </c>
      <c r="G671" s="8">
        <v>424645577</v>
      </c>
      <c r="H671" s="8">
        <v>130000000</v>
      </c>
    </row>
    <row r="672" spans="1:8" x14ac:dyDescent="0.3">
      <c r="A672">
        <v>7.6</v>
      </c>
      <c r="B672" t="s">
        <v>22147</v>
      </c>
      <c r="C672" t="s">
        <v>399</v>
      </c>
      <c r="D672" t="s">
        <v>8199</v>
      </c>
      <c r="E672" t="s">
        <v>37</v>
      </c>
      <c r="F672">
        <v>146</v>
      </c>
      <c r="G672" s="8">
        <v>424645577</v>
      </c>
      <c r="H672" s="8">
        <v>130000000</v>
      </c>
    </row>
    <row r="673" spans="1:8" x14ac:dyDescent="0.3">
      <c r="A673">
        <v>6.7</v>
      </c>
      <c r="B673" t="s">
        <v>22148</v>
      </c>
      <c r="C673" t="s">
        <v>610</v>
      </c>
      <c r="D673" t="s">
        <v>515</v>
      </c>
      <c r="E673" t="s">
        <v>37</v>
      </c>
      <c r="F673">
        <v>94</v>
      </c>
      <c r="G673" s="8">
        <v>177343675</v>
      </c>
      <c r="H673" s="8">
        <v>135000000</v>
      </c>
    </row>
    <row r="674" spans="1:8" x14ac:dyDescent="0.3">
      <c r="A674">
        <v>6.7</v>
      </c>
      <c r="B674" t="s">
        <v>22148</v>
      </c>
      <c r="C674" t="s">
        <v>610</v>
      </c>
      <c r="D674" t="s">
        <v>9312</v>
      </c>
      <c r="E674" t="s">
        <v>37</v>
      </c>
      <c r="F674">
        <v>94</v>
      </c>
      <c r="G674" s="8">
        <v>177343675</v>
      </c>
      <c r="H674" s="8">
        <v>135000000</v>
      </c>
    </row>
    <row r="675" spans="1:8" x14ac:dyDescent="0.3">
      <c r="A675">
        <v>6.7</v>
      </c>
      <c r="B675" t="s">
        <v>22148</v>
      </c>
      <c r="C675" t="s">
        <v>610</v>
      </c>
      <c r="D675" t="s">
        <v>809</v>
      </c>
      <c r="E675" t="s">
        <v>37</v>
      </c>
      <c r="F675">
        <v>94</v>
      </c>
      <c r="G675" s="8">
        <v>177343675</v>
      </c>
      <c r="H675" s="8">
        <v>135000000</v>
      </c>
    </row>
    <row r="676" spans="1:8" x14ac:dyDescent="0.3">
      <c r="A676">
        <v>6.7</v>
      </c>
      <c r="B676" t="s">
        <v>22148</v>
      </c>
      <c r="C676" t="s">
        <v>610</v>
      </c>
      <c r="D676" t="s">
        <v>15875</v>
      </c>
      <c r="E676" t="s">
        <v>37</v>
      </c>
      <c r="F676">
        <v>94</v>
      </c>
      <c r="G676" s="8">
        <v>177343675</v>
      </c>
      <c r="H676" s="8">
        <v>135000000</v>
      </c>
    </row>
    <row r="677" spans="1:8" x14ac:dyDescent="0.3">
      <c r="A677">
        <v>6.7</v>
      </c>
      <c r="B677" t="s">
        <v>22148</v>
      </c>
      <c r="C677" t="s">
        <v>610</v>
      </c>
      <c r="D677" t="s">
        <v>651</v>
      </c>
      <c r="E677" t="s">
        <v>37</v>
      </c>
      <c r="F677">
        <v>94</v>
      </c>
      <c r="G677" s="8">
        <v>177343675</v>
      </c>
      <c r="H677" s="8">
        <v>135000000</v>
      </c>
    </row>
    <row r="678" spans="1:8" x14ac:dyDescent="0.3">
      <c r="A678">
        <v>6.7</v>
      </c>
      <c r="B678" t="s">
        <v>22148</v>
      </c>
      <c r="C678" t="s">
        <v>610</v>
      </c>
      <c r="D678" t="s">
        <v>10118</v>
      </c>
      <c r="E678" t="s">
        <v>37</v>
      </c>
      <c r="F678">
        <v>94</v>
      </c>
      <c r="G678" s="8">
        <v>177343675</v>
      </c>
      <c r="H678" s="8">
        <v>135000000</v>
      </c>
    </row>
    <row r="679" spans="1:8" x14ac:dyDescent="0.3">
      <c r="A679">
        <v>6.5</v>
      </c>
      <c r="B679" t="s">
        <v>22149</v>
      </c>
      <c r="C679" t="s">
        <v>251</v>
      </c>
      <c r="D679" t="s">
        <v>515</v>
      </c>
      <c r="E679" t="s">
        <v>37</v>
      </c>
      <c r="F679">
        <v>116</v>
      </c>
      <c r="G679" s="8">
        <v>234277056</v>
      </c>
      <c r="H679" s="8">
        <v>132000000</v>
      </c>
    </row>
    <row r="680" spans="1:8" x14ac:dyDescent="0.3">
      <c r="A680">
        <v>6.5</v>
      </c>
      <c r="B680" t="s">
        <v>22149</v>
      </c>
      <c r="C680" t="s">
        <v>251</v>
      </c>
      <c r="D680" t="s">
        <v>10118</v>
      </c>
      <c r="E680" t="s">
        <v>37</v>
      </c>
      <c r="F680">
        <v>116</v>
      </c>
      <c r="G680" s="8">
        <v>234277056</v>
      </c>
      <c r="H680" s="8">
        <v>132000000</v>
      </c>
    </row>
    <row r="681" spans="1:8" x14ac:dyDescent="0.3">
      <c r="A681">
        <v>6.5</v>
      </c>
      <c r="B681" t="s">
        <v>22149</v>
      </c>
      <c r="C681" t="s">
        <v>251</v>
      </c>
      <c r="D681" t="s">
        <v>8199</v>
      </c>
      <c r="E681" t="s">
        <v>37</v>
      </c>
      <c r="F681">
        <v>116</v>
      </c>
      <c r="G681" s="8">
        <v>234277056</v>
      </c>
      <c r="H681" s="8">
        <v>132000000</v>
      </c>
    </row>
    <row r="682" spans="1:8" x14ac:dyDescent="0.3">
      <c r="A682">
        <v>6.6</v>
      </c>
      <c r="B682" t="s">
        <v>22150</v>
      </c>
      <c r="C682" t="s">
        <v>189</v>
      </c>
      <c r="D682" t="s">
        <v>675</v>
      </c>
      <c r="E682" t="s">
        <v>37</v>
      </c>
      <c r="F682">
        <v>147</v>
      </c>
      <c r="G682" s="8">
        <v>138396624</v>
      </c>
      <c r="H682" s="8">
        <v>130000000</v>
      </c>
    </row>
    <row r="683" spans="1:8" x14ac:dyDescent="0.3">
      <c r="A683">
        <v>6.6</v>
      </c>
      <c r="B683" t="s">
        <v>22150</v>
      </c>
      <c r="C683" t="s">
        <v>189</v>
      </c>
      <c r="D683" t="s">
        <v>809</v>
      </c>
      <c r="E683" t="s">
        <v>37</v>
      </c>
      <c r="F683">
        <v>147</v>
      </c>
      <c r="G683" s="8">
        <v>138396624</v>
      </c>
      <c r="H683" s="8">
        <v>130000000</v>
      </c>
    </row>
    <row r="684" spans="1:8" x14ac:dyDescent="0.3">
      <c r="A684">
        <v>6.6</v>
      </c>
      <c r="B684" t="s">
        <v>22150</v>
      </c>
      <c r="C684" t="s">
        <v>189</v>
      </c>
      <c r="D684" t="s">
        <v>21950</v>
      </c>
      <c r="E684" t="s">
        <v>37</v>
      </c>
      <c r="F684">
        <v>147</v>
      </c>
      <c r="G684" s="8">
        <v>138396624</v>
      </c>
      <c r="H684" s="8">
        <v>130000000</v>
      </c>
    </row>
    <row r="685" spans="1:8" x14ac:dyDescent="0.3">
      <c r="A685">
        <v>6.6</v>
      </c>
      <c r="B685" t="s">
        <v>22150</v>
      </c>
      <c r="C685" t="s">
        <v>189</v>
      </c>
      <c r="D685" t="s">
        <v>8199</v>
      </c>
      <c r="E685" t="s">
        <v>37</v>
      </c>
      <c r="F685">
        <v>147</v>
      </c>
      <c r="G685" s="8">
        <v>138396624</v>
      </c>
      <c r="H685" s="8">
        <v>130000000</v>
      </c>
    </row>
    <row r="686" spans="1:8" x14ac:dyDescent="0.3">
      <c r="A686">
        <v>6.7</v>
      </c>
      <c r="B686" t="s">
        <v>22151</v>
      </c>
      <c r="C686" t="s">
        <v>411</v>
      </c>
      <c r="D686" t="s">
        <v>675</v>
      </c>
      <c r="E686" t="s">
        <v>37</v>
      </c>
      <c r="F686">
        <v>90</v>
      </c>
      <c r="G686" s="8">
        <v>149234747</v>
      </c>
      <c r="H686" s="8">
        <v>130000000</v>
      </c>
    </row>
    <row r="687" spans="1:8" x14ac:dyDescent="0.3">
      <c r="A687">
        <v>6.7</v>
      </c>
      <c r="B687" t="s">
        <v>22151</v>
      </c>
      <c r="C687" t="s">
        <v>411</v>
      </c>
      <c r="D687" t="s">
        <v>515</v>
      </c>
      <c r="E687" t="s">
        <v>37</v>
      </c>
      <c r="F687">
        <v>90</v>
      </c>
      <c r="G687" s="8">
        <v>149234747</v>
      </c>
      <c r="H687" s="8">
        <v>130000000</v>
      </c>
    </row>
    <row r="688" spans="1:8" x14ac:dyDescent="0.3">
      <c r="A688">
        <v>6.7</v>
      </c>
      <c r="B688" t="s">
        <v>22151</v>
      </c>
      <c r="C688" t="s">
        <v>411</v>
      </c>
      <c r="D688" t="s">
        <v>9312</v>
      </c>
      <c r="E688" t="s">
        <v>37</v>
      </c>
      <c r="F688">
        <v>90</v>
      </c>
      <c r="G688" s="8">
        <v>149234747</v>
      </c>
      <c r="H688" s="8">
        <v>130000000</v>
      </c>
    </row>
    <row r="689" spans="1:8" x14ac:dyDescent="0.3">
      <c r="A689">
        <v>6.7</v>
      </c>
      <c r="B689" t="s">
        <v>22151</v>
      </c>
      <c r="C689" t="s">
        <v>411</v>
      </c>
      <c r="D689" t="s">
        <v>809</v>
      </c>
      <c r="E689" t="s">
        <v>37</v>
      </c>
      <c r="F689">
        <v>90</v>
      </c>
      <c r="G689" s="8">
        <v>149234747</v>
      </c>
      <c r="H689" s="8">
        <v>130000000</v>
      </c>
    </row>
    <row r="690" spans="1:8" x14ac:dyDescent="0.3">
      <c r="A690">
        <v>6.7</v>
      </c>
      <c r="B690" t="s">
        <v>22151</v>
      </c>
      <c r="C690" t="s">
        <v>411</v>
      </c>
      <c r="D690" t="s">
        <v>15875</v>
      </c>
      <c r="E690" t="s">
        <v>37</v>
      </c>
      <c r="F690">
        <v>90</v>
      </c>
      <c r="G690" s="8">
        <v>149234747</v>
      </c>
      <c r="H690" s="8">
        <v>130000000</v>
      </c>
    </row>
    <row r="691" spans="1:8" x14ac:dyDescent="0.3">
      <c r="A691">
        <v>6.7</v>
      </c>
      <c r="B691" t="s">
        <v>22151</v>
      </c>
      <c r="C691" t="s">
        <v>411</v>
      </c>
      <c r="D691" t="s">
        <v>651</v>
      </c>
      <c r="E691" t="s">
        <v>37</v>
      </c>
      <c r="F691">
        <v>90</v>
      </c>
      <c r="G691" s="8">
        <v>149234747</v>
      </c>
      <c r="H691" s="8">
        <v>130000000</v>
      </c>
    </row>
    <row r="692" spans="1:8" x14ac:dyDescent="0.3">
      <c r="A692">
        <v>6.4</v>
      </c>
      <c r="B692" t="s">
        <v>22152</v>
      </c>
      <c r="C692" t="s">
        <v>624</v>
      </c>
      <c r="D692" t="s">
        <v>675</v>
      </c>
      <c r="E692" t="s">
        <v>37</v>
      </c>
      <c r="F692">
        <v>101</v>
      </c>
      <c r="G692" s="8">
        <v>118311368</v>
      </c>
      <c r="H692" s="8">
        <v>110000000</v>
      </c>
    </row>
    <row r="693" spans="1:8" x14ac:dyDescent="0.3">
      <c r="A693">
        <v>6.4</v>
      </c>
      <c r="B693" t="s">
        <v>22152</v>
      </c>
      <c r="C693" t="s">
        <v>624</v>
      </c>
      <c r="D693" t="s">
        <v>21950</v>
      </c>
      <c r="E693" t="s">
        <v>37</v>
      </c>
      <c r="F693">
        <v>101</v>
      </c>
      <c r="G693" s="8">
        <v>118311368</v>
      </c>
      <c r="H693" s="8">
        <v>110000000</v>
      </c>
    </row>
    <row r="694" spans="1:8" x14ac:dyDescent="0.3">
      <c r="A694">
        <v>6.4</v>
      </c>
      <c r="B694" t="s">
        <v>22152</v>
      </c>
      <c r="C694" t="s">
        <v>624</v>
      </c>
      <c r="D694" t="s">
        <v>21948</v>
      </c>
      <c r="E694" t="s">
        <v>37</v>
      </c>
      <c r="F694">
        <v>101</v>
      </c>
      <c r="G694" s="8">
        <v>118311368</v>
      </c>
      <c r="H694" s="8">
        <v>110000000</v>
      </c>
    </row>
    <row r="695" spans="1:8" x14ac:dyDescent="0.3">
      <c r="A695">
        <v>6.4</v>
      </c>
      <c r="B695" t="s">
        <v>22152</v>
      </c>
      <c r="C695" t="s">
        <v>624</v>
      </c>
      <c r="D695" t="s">
        <v>8199</v>
      </c>
      <c r="E695" t="s">
        <v>37</v>
      </c>
      <c r="F695">
        <v>101</v>
      </c>
      <c r="G695" s="8">
        <v>118311368</v>
      </c>
      <c r="H695" s="8">
        <v>110000000</v>
      </c>
    </row>
    <row r="696" spans="1:8" x14ac:dyDescent="0.3">
      <c r="A696">
        <v>5.8</v>
      </c>
      <c r="B696" t="s">
        <v>22153</v>
      </c>
      <c r="C696" t="s">
        <v>626</v>
      </c>
      <c r="D696" t="s">
        <v>675</v>
      </c>
      <c r="E696" t="s">
        <v>37</v>
      </c>
      <c r="F696">
        <v>138</v>
      </c>
      <c r="G696" s="8">
        <v>101160529</v>
      </c>
      <c r="H696" s="8">
        <v>125000000</v>
      </c>
    </row>
    <row r="697" spans="1:8" x14ac:dyDescent="0.3">
      <c r="A697">
        <v>5.8</v>
      </c>
      <c r="B697" t="s">
        <v>22153</v>
      </c>
      <c r="C697" t="s">
        <v>626</v>
      </c>
      <c r="D697" t="s">
        <v>515</v>
      </c>
      <c r="E697" t="s">
        <v>37</v>
      </c>
      <c r="F697">
        <v>138</v>
      </c>
      <c r="G697" s="8">
        <v>101160529</v>
      </c>
      <c r="H697" s="8">
        <v>125000000</v>
      </c>
    </row>
    <row r="698" spans="1:8" x14ac:dyDescent="0.3">
      <c r="A698">
        <v>5.8</v>
      </c>
      <c r="B698" t="s">
        <v>22153</v>
      </c>
      <c r="C698" t="s">
        <v>626</v>
      </c>
      <c r="D698" t="s">
        <v>1473</v>
      </c>
      <c r="E698" t="s">
        <v>37</v>
      </c>
      <c r="F698">
        <v>138</v>
      </c>
      <c r="G698" s="8">
        <v>101160529</v>
      </c>
      <c r="H698" s="8">
        <v>125000000</v>
      </c>
    </row>
    <row r="699" spans="1:8" x14ac:dyDescent="0.3">
      <c r="A699">
        <v>7.4</v>
      </c>
      <c r="B699" t="s">
        <v>22154</v>
      </c>
      <c r="C699" t="s">
        <v>251</v>
      </c>
      <c r="D699" t="s">
        <v>675</v>
      </c>
      <c r="E699" t="s">
        <v>37</v>
      </c>
      <c r="F699">
        <v>107</v>
      </c>
      <c r="G699" s="8">
        <v>77564037</v>
      </c>
      <c r="H699" s="8">
        <v>135000000</v>
      </c>
    </row>
    <row r="700" spans="1:8" x14ac:dyDescent="0.3">
      <c r="A700">
        <v>7.4</v>
      </c>
      <c r="B700" t="s">
        <v>22154</v>
      </c>
      <c r="C700" t="s">
        <v>251</v>
      </c>
      <c r="D700" t="s">
        <v>515</v>
      </c>
      <c r="E700" t="s">
        <v>37</v>
      </c>
      <c r="F700">
        <v>107</v>
      </c>
      <c r="G700" s="8">
        <v>77564037</v>
      </c>
      <c r="H700" s="8">
        <v>135000000</v>
      </c>
    </row>
    <row r="701" spans="1:8" x14ac:dyDescent="0.3">
      <c r="A701">
        <v>7.4</v>
      </c>
      <c r="B701" t="s">
        <v>22154</v>
      </c>
      <c r="C701" t="s">
        <v>251</v>
      </c>
      <c r="D701" t="s">
        <v>15875</v>
      </c>
      <c r="E701" t="s">
        <v>37</v>
      </c>
      <c r="F701">
        <v>107</v>
      </c>
      <c r="G701" s="8">
        <v>77564037</v>
      </c>
      <c r="H701" s="8">
        <v>135000000</v>
      </c>
    </row>
    <row r="702" spans="1:8" x14ac:dyDescent="0.3">
      <c r="A702">
        <v>7.4</v>
      </c>
      <c r="B702" t="s">
        <v>22154</v>
      </c>
      <c r="C702" t="s">
        <v>251</v>
      </c>
      <c r="D702" t="s">
        <v>21948</v>
      </c>
      <c r="E702" t="s">
        <v>37</v>
      </c>
      <c r="F702">
        <v>107</v>
      </c>
      <c r="G702" s="8">
        <v>77564037</v>
      </c>
      <c r="H702" s="8">
        <v>135000000</v>
      </c>
    </row>
    <row r="703" spans="1:8" x14ac:dyDescent="0.3">
      <c r="A703">
        <v>7.8</v>
      </c>
      <c r="B703" t="s">
        <v>22155</v>
      </c>
      <c r="C703" t="s">
        <v>633</v>
      </c>
      <c r="D703" t="s">
        <v>515</v>
      </c>
      <c r="E703" t="s">
        <v>37</v>
      </c>
      <c r="F703">
        <v>142</v>
      </c>
      <c r="G703" s="8">
        <v>249358727</v>
      </c>
      <c r="H703" s="8">
        <v>130000000</v>
      </c>
    </row>
    <row r="704" spans="1:8" x14ac:dyDescent="0.3">
      <c r="A704">
        <v>7.8</v>
      </c>
      <c r="B704" t="s">
        <v>22155</v>
      </c>
      <c r="C704" t="s">
        <v>633</v>
      </c>
      <c r="D704" t="s">
        <v>15875</v>
      </c>
      <c r="E704" t="s">
        <v>37</v>
      </c>
      <c r="F704">
        <v>142</v>
      </c>
      <c r="G704" s="8">
        <v>249358727</v>
      </c>
      <c r="H704" s="8">
        <v>130000000</v>
      </c>
    </row>
    <row r="705" spans="1:8" x14ac:dyDescent="0.3">
      <c r="A705">
        <v>7.8</v>
      </c>
      <c r="B705" t="s">
        <v>22155</v>
      </c>
      <c r="C705" t="s">
        <v>633</v>
      </c>
      <c r="D705" t="s">
        <v>651</v>
      </c>
      <c r="E705" t="s">
        <v>37</v>
      </c>
      <c r="F705">
        <v>142</v>
      </c>
      <c r="G705" s="8">
        <v>249358727</v>
      </c>
      <c r="H705" s="8">
        <v>130000000</v>
      </c>
    </row>
    <row r="706" spans="1:8" x14ac:dyDescent="0.3">
      <c r="A706">
        <v>7.8</v>
      </c>
      <c r="B706" t="s">
        <v>22155</v>
      </c>
      <c r="C706" t="s">
        <v>633</v>
      </c>
      <c r="D706" t="s">
        <v>21948</v>
      </c>
      <c r="E706" t="s">
        <v>37</v>
      </c>
      <c r="F706">
        <v>142</v>
      </c>
      <c r="G706" s="8">
        <v>249358727</v>
      </c>
      <c r="H706" s="8">
        <v>130000000</v>
      </c>
    </row>
    <row r="707" spans="1:8" x14ac:dyDescent="0.3">
      <c r="A707">
        <v>6.6</v>
      </c>
      <c r="B707" t="s">
        <v>243</v>
      </c>
      <c r="C707" t="s">
        <v>237</v>
      </c>
      <c r="D707" t="s">
        <v>515</v>
      </c>
      <c r="E707" t="s">
        <v>37</v>
      </c>
      <c r="F707">
        <v>165</v>
      </c>
      <c r="G707" s="8">
        <v>49551662</v>
      </c>
      <c r="H707" s="8">
        <v>130000000</v>
      </c>
    </row>
    <row r="708" spans="1:8" x14ac:dyDescent="0.3">
      <c r="A708">
        <v>6.6</v>
      </c>
      <c r="B708" t="s">
        <v>243</v>
      </c>
      <c r="C708" t="s">
        <v>237</v>
      </c>
      <c r="D708" t="s">
        <v>1473</v>
      </c>
      <c r="E708" t="s">
        <v>37</v>
      </c>
      <c r="F708">
        <v>165</v>
      </c>
      <c r="G708" s="8">
        <v>49551662</v>
      </c>
      <c r="H708" s="8">
        <v>130000000</v>
      </c>
    </row>
    <row r="709" spans="1:8" x14ac:dyDescent="0.3">
      <c r="A709">
        <v>6.6</v>
      </c>
      <c r="B709" t="s">
        <v>243</v>
      </c>
      <c r="C709" t="s">
        <v>237</v>
      </c>
      <c r="D709" t="s">
        <v>17497</v>
      </c>
      <c r="E709" t="s">
        <v>37</v>
      </c>
      <c r="F709">
        <v>165</v>
      </c>
      <c r="G709" s="8">
        <v>49551662</v>
      </c>
      <c r="H709" s="8">
        <v>130000000</v>
      </c>
    </row>
    <row r="710" spans="1:8" x14ac:dyDescent="0.3">
      <c r="A710">
        <v>6.6</v>
      </c>
      <c r="B710" t="s">
        <v>243</v>
      </c>
      <c r="C710" t="s">
        <v>237</v>
      </c>
      <c r="D710" t="s">
        <v>21951</v>
      </c>
      <c r="E710" t="s">
        <v>37</v>
      </c>
      <c r="F710">
        <v>165</v>
      </c>
      <c r="G710" s="8">
        <v>49551662</v>
      </c>
      <c r="H710" s="8">
        <v>130000000</v>
      </c>
    </row>
    <row r="711" spans="1:8" x14ac:dyDescent="0.3">
      <c r="A711">
        <v>4.9000000000000004</v>
      </c>
      <c r="B711" t="s">
        <v>22156</v>
      </c>
      <c r="C711" t="s">
        <v>496</v>
      </c>
      <c r="D711" t="s">
        <v>675</v>
      </c>
      <c r="E711" t="s">
        <v>37</v>
      </c>
      <c r="F711">
        <v>100</v>
      </c>
      <c r="G711" s="8">
        <v>60522097</v>
      </c>
      <c r="H711" s="8">
        <v>130000000</v>
      </c>
    </row>
    <row r="712" spans="1:8" x14ac:dyDescent="0.3">
      <c r="A712">
        <v>4.9000000000000004</v>
      </c>
      <c r="B712" t="s">
        <v>22156</v>
      </c>
      <c r="C712" t="s">
        <v>496</v>
      </c>
      <c r="D712" t="s">
        <v>515</v>
      </c>
      <c r="E712" t="s">
        <v>37</v>
      </c>
      <c r="F712">
        <v>100</v>
      </c>
      <c r="G712" s="8">
        <v>60522097</v>
      </c>
      <c r="H712" s="8">
        <v>130000000</v>
      </c>
    </row>
    <row r="713" spans="1:8" x14ac:dyDescent="0.3">
      <c r="A713">
        <v>4.9000000000000004</v>
      </c>
      <c r="B713" t="s">
        <v>22156</v>
      </c>
      <c r="C713" t="s">
        <v>496</v>
      </c>
      <c r="D713" t="s">
        <v>10118</v>
      </c>
      <c r="E713" t="s">
        <v>37</v>
      </c>
      <c r="F713">
        <v>100</v>
      </c>
      <c r="G713" s="8">
        <v>60522097</v>
      </c>
      <c r="H713" s="8">
        <v>130000000</v>
      </c>
    </row>
    <row r="714" spans="1:8" x14ac:dyDescent="0.3">
      <c r="A714">
        <v>6.5</v>
      </c>
      <c r="B714" t="s">
        <v>22157</v>
      </c>
      <c r="C714" t="s">
        <v>635</v>
      </c>
      <c r="D714" t="s">
        <v>515</v>
      </c>
      <c r="E714" t="s">
        <v>37</v>
      </c>
      <c r="F714">
        <v>82</v>
      </c>
      <c r="G714" s="8">
        <v>137748063</v>
      </c>
      <c r="H714" s="8">
        <v>127500000</v>
      </c>
    </row>
    <row r="715" spans="1:8" x14ac:dyDescent="0.3">
      <c r="A715">
        <v>6.5</v>
      </c>
      <c r="B715" t="s">
        <v>22157</v>
      </c>
      <c r="C715" t="s">
        <v>635</v>
      </c>
      <c r="D715" t="s">
        <v>9312</v>
      </c>
      <c r="E715" t="s">
        <v>37</v>
      </c>
      <c r="F715">
        <v>82</v>
      </c>
      <c r="G715" s="8">
        <v>137748063</v>
      </c>
      <c r="H715" s="8">
        <v>127500000</v>
      </c>
    </row>
    <row r="716" spans="1:8" x14ac:dyDescent="0.3">
      <c r="A716">
        <v>6.5</v>
      </c>
      <c r="B716" t="s">
        <v>22157</v>
      </c>
      <c r="C716" t="s">
        <v>635</v>
      </c>
      <c r="D716" t="s">
        <v>15875</v>
      </c>
      <c r="E716" t="s">
        <v>37</v>
      </c>
      <c r="F716">
        <v>82</v>
      </c>
      <c r="G716" s="8">
        <v>137748063</v>
      </c>
      <c r="H716" s="8">
        <v>127500000</v>
      </c>
    </row>
    <row r="717" spans="1:8" x14ac:dyDescent="0.3">
      <c r="A717">
        <v>6.5</v>
      </c>
      <c r="B717" t="s">
        <v>22157</v>
      </c>
      <c r="C717" t="s">
        <v>635</v>
      </c>
      <c r="D717" t="s">
        <v>8199</v>
      </c>
      <c r="E717" t="s">
        <v>37</v>
      </c>
      <c r="F717">
        <v>82</v>
      </c>
      <c r="G717" s="8">
        <v>137748063</v>
      </c>
      <c r="H717" s="8">
        <v>127500000</v>
      </c>
    </row>
    <row r="718" spans="1:8" x14ac:dyDescent="0.3">
      <c r="A718">
        <v>6.2</v>
      </c>
      <c r="B718" t="s">
        <v>22158</v>
      </c>
      <c r="C718" t="s">
        <v>453</v>
      </c>
      <c r="D718" t="s">
        <v>515</v>
      </c>
      <c r="E718" t="s">
        <v>37</v>
      </c>
      <c r="F718">
        <v>98</v>
      </c>
      <c r="G718" s="8">
        <v>113733726</v>
      </c>
      <c r="H718" s="8">
        <v>127000000</v>
      </c>
    </row>
    <row r="719" spans="1:8" x14ac:dyDescent="0.3">
      <c r="A719">
        <v>6.2</v>
      </c>
      <c r="B719" t="s">
        <v>22158</v>
      </c>
      <c r="C719" t="s">
        <v>453</v>
      </c>
      <c r="D719" t="s">
        <v>809</v>
      </c>
      <c r="E719" t="s">
        <v>37</v>
      </c>
      <c r="F719">
        <v>98</v>
      </c>
      <c r="G719" s="8">
        <v>113733726</v>
      </c>
      <c r="H719" s="8">
        <v>127000000</v>
      </c>
    </row>
    <row r="720" spans="1:8" x14ac:dyDescent="0.3">
      <c r="A720">
        <v>6.2</v>
      </c>
      <c r="B720" t="s">
        <v>22158</v>
      </c>
      <c r="C720" t="s">
        <v>453</v>
      </c>
      <c r="D720" t="s">
        <v>15875</v>
      </c>
      <c r="E720" t="s">
        <v>37</v>
      </c>
      <c r="F720">
        <v>98</v>
      </c>
      <c r="G720" s="8">
        <v>113733726</v>
      </c>
      <c r="H720" s="8">
        <v>127000000</v>
      </c>
    </row>
    <row r="721" spans="1:8" x14ac:dyDescent="0.3">
      <c r="A721">
        <v>6.2</v>
      </c>
      <c r="B721" t="s">
        <v>22158</v>
      </c>
      <c r="C721" t="s">
        <v>453</v>
      </c>
      <c r="D721" t="s">
        <v>651</v>
      </c>
      <c r="E721" t="s">
        <v>37</v>
      </c>
      <c r="F721">
        <v>98</v>
      </c>
      <c r="G721" s="8">
        <v>113733726</v>
      </c>
      <c r="H721" s="8">
        <v>127000000</v>
      </c>
    </row>
    <row r="722" spans="1:8" x14ac:dyDescent="0.3">
      <c r="A722">
        <v>7.3</v>
      </c>
      <c r="B722" t="s">
        <v>22159</v>
      </c>
      <c r="C722" t="s">
        <v>643</v>
      </c>
      <c r="D722" t="s">
        <v>675</v>
      </c>
      <c r="E722" t="s">
        <v>37</v>
      </c>
      <c r="F722">
        <v>95</v>
      </c>
      <c r="G722" s="8">
        <v>148337537</v>
      </c>
      <c r="H722" s="8">
        <v>130000000</v>
      </c>
    </row>
    <row r="723" spans="1:8" x14ac:dyDescent="0.3">
      <c r="A723">
        <v>7.3</v>
      </c>
      <c r="B723" t="s">
        <v>22159</v>
      </c>
      <c r="C723" t="s">
        <v>643</v>
      </c>
      <c r="D723" t="s">
        <v>9312</v>
      </c>
      <c r="E723" t="s">
        <v>37</v>
      </c>
      <c r="F723">
        <v>95</v>
      </c>
      <c r="G723" s="8">
        <v>148337537</v>
      </c>
      <c r="H723" s="8">
        <v>130000000</v>
      </c>
    </row>
    <row r="724" spans="1:8" x14ac:dyDescent="0.3">
      <c r="A724">
        <v>7.3</v>
      </c>
      <c r="B724" t="s">
        <v>22159</v>
      </c>
      <c r="C724" t="s">
        <v>643</v>
      </c>
      <c r="D724" t="s">
        <v>809</v>
      </c>
      <c r="E724" t="s">
        <v>37</v>
      </c>
      <c r="F724">
        <v>95</v>
      </c>
      <c r="G724" s="8">
        <v>148337537</v>
      </c>
      <c r="H724" s="8">
        <v>130000000</v>
      </c>
    </row>
    <row r="725" spans="1:8" x14ac:dyDescent="0.3">
      <c r="A725">
        <v>7.3</v>
      </c>
      <c r="B725" t="s">
        <v>22159</v>
      </c>
      <c r="C725" t="s">
        <v>643</v>
      </c>
      <c r="D725" t="s">
        <v>15875</v>
      </c>
      <c r="E725" t="s">
        <v>37</v>
      </c>
      <c r="F725">
        <v>95</v>
      </c>
      <c r="G725" s="8">
        <v>148337537</v>
      </c>
      <c r="H725" s="8">
        <v>130000000</v>
      </c>
    </row>
    <row r="726" spans="1:8" x14ac:dyDescent="0.3">
      <c r="A726">
        <v>7.3</v>
      </c>
      <c r="B726" t="s">
        <v>22159</v>
      </c>
      <c r="C726" t="s">
        <v>643</v>
      </c>
      <c r="D726" t="s">
        <v>10118</v>
      </c>
      <c r="E726" t="s">
        <v>37</v>
      </c>
      <c r="F726">
        <v>95</v>
      </c>
      <c r="G726" s="8">
        <v>148337537</v>
      </c>
      <c r="H726" s="8">
        <v>130000000</v>
      </c>
    </row>
    <row r="727" spans="1:8" x14ac:dyDescent="0.3">
      <c r="A727">
        <v>7.5</v>
      </c>
      <c r="B727" t="s">
        <v>22160</v>
      </c>
      <c r="C727" t="s">
        <v>646</v>
      </c>
      <c r="D727" t="s">
        <v>515</v>
      </c>
      <c r="E727" t="s">
        <v>37</v>
      </c>
      <c r="F727">
        <v>159</v>
      </c>
      <c r="G727" s="8">
        <v>317557891</v>
      </c>
      <c r="H727" s="8">
        <v>125000000</v>
      </c>
    </row>
    <row r="728" spans="1:8" x14ac:dyDescent="0.3">
      <c r="A728">
        <v>7.5</v>
      </c>
      <c r="B728" t="s">
        <v>22160</v>
      </c>
      <c r="C728" t="s">
        <v>646</v>
      </c>
      <c r="D728" t="s">
        <v>15875</v>
      </c>
      <c r="E728" t="s">
        <v>37</v>
      </c>
      <c r="F728">
        <v>159</v>
      </c>
      <c r="G728" s="8">
        <v>317557891</v>
      </c>
      <c r="H728" s="8">
        <v>125000000</v>
      </c>
    </row>
    <row r="729" spans="1:8" x14ac:dyDescent="0.3">
      <c r="A729">
        <v>7.5</v>
      </c>
      <c r="B729" t="s">
        <v>22160</v>
      </c>
      <c r="C729" t="s">
        <v>646</v>
      </c>
      <c r="D729" t="s">
        <v>651</v>
      </c>
      <c r="E729" t="s">
        <v>37</v>
      </c>
      <c r="F729">
        <v>159</v>
      </c>
      <c r="G729" s="8">
        <v>317557891</v>
      </c>
      <c r="H729" s="8">
        <v>125000000</v>
      </c>
    </row>
    <row r="730" spans="1:8" x14ac:dyDescent="0.3">
      <c r="A730">
        <v>5.6</v>
      </c>
      <c r="B730" t="s">
        <v>22161</v>
      </c>
      <c r="C730" t="s">
        <v>648</v>
      </c>
      <c r="D730" t="s">
        <v>675</v>
      </c>
      <c r="E730" t="s">
        <v>37</v>
      </c>
      <c r="F730">
        <v>96</v>
      </c>
      <c r="G730" s="8">
        <v>33592415</v>
      </c>
      <c r="H730" s="8">
        <v>130000000</v>
      </c>
    </row>
    <row r="731" spans="1:8" x14ac:dyDescent="0.3">
      <c r="A731">
        <v>5.6</v>
      </c>
      <c r="B731" t="s">
        <v>22161</v>
      </c>
      <c r="C731" t="s">
        <v>648</v>
      </c>
      <c r="D731" t="s">
        <v>809</v>
      </c>
      <c r="E731" t="s">
        <v>37</v>
      </c>
      <c r="F731">
        <v>96</v>
      </c>
      <c r="G731" s="8">
        <v>33592415</v>
      </c>
      <c r="H731" s="8">
        <v>130000000</v>
      </c>
    </row>
    <row r="732" spans="1:8" x14ac:dyDescent="0.3">
      <c r="A732">
        <v>5.6</v>
      </c>
      <c r="B732" t="s">
        <v>22161</v>
      </c>
      <c r="C732" t="s">
        <v>648</v>
      </c>
      <c r="D732" t="s">
        <v>651</v>
      </c>
      <c r="E732" t="s">
        <v>37</v>
      </c>
      <c r="F732">
        <v>96</v>
      </c>
      <c r="G732" s="8">
        <v>33592415</v>
      </c>
      <c r="H732" s="8">
        <v>130000000</v>
      </c>
    </row>
    <row r="733" spans="1:8" x14ac:dyDescent="0.3">
      <c r="A733">
        <v>8.1</v>
      </c>
      <c r="B733" t="s">
        <v>22162</v>
      </c>
      <c r="C733" t="s">
        <v>40</v>
      </c>
      <c r="D733" t="s">
        <v>675</v>
      </c>
      <c r="E733" t="s">
        <v>37</v>
      </c>
      <c r="F733">
        <v>143</v>
      </c>
      <c r="G733" s="8">
        <v>305388685</v>
      </c>
      <c r="H733" s="8">
        <v>140000000</v>
      </c>
    </row>
    <row r="734" spans="1:8" x14ac:dyDescent="0.3">
      <c r="A734">
        <v>8.1</v>
      </c>
      <c r="B734" t="s">
        <v>22162</v>
      </c>
      <c r="C734" t="s">
        <v>40</v>
      </c>
      <c r="D734" t="s">
        <v>515</v>
      </c>
      <c r="E734" t="s">
        <v>37</v>
      </c>
      <c r="F734">
        <v>143</v>
      </c>
      <c r="G734" s="8">
        <v>305388685</v>
      </c>
      <c r="H734" s="8">
        <v>140000000</v>
      </c>
    </row>
    <row r="735" spans="1:8" x14ac:dyDescent="0.3">
      <c r="A735">
        <v>8.1</v>
      </c>
      <c r="B735" t="s">
        <v>22162</v>
      </c>
      <c r="C735" t="s">
        <v>40</v>
      </c>
      <c r="D735" t="s">
        <v>651</v>
      </c>
      <c r="E735" t="s">
        <v>37</v>
      </c>
      <c r="F735">
        <v>143</v>
      </c>
      <c r="G735" s="8">
        <v>305388685</v>
      </c>
      <c r="H735" s="8">
        <v>140000000</v>
      </c>
    </row>
    <row r="736" spans="1:8" x14ac:dyDescent="0.3">
      <c r="A736">
        <v>6.7</v>
      </c>
      <c r="B736" t="s">
        <v>22163</v>
      </c>
      <c r="C736" t="s">
        <v>399</v>
      </c>
      <c r="D736" t="s">
        <v>515</v>
      </c>
      <c r="E736" t="s">
        <v>37</v>
      </c>
      <c r="F736">
        <v>123</v>
      </c>
      <c r="G736" s="8">
        <v>337103873</v>
      </c>
      <c r="H736" s="8">
        <v>125000000</v>
      </c>
    </row>
    <row r="737" spans="1:8" x14ac:dyDescent="0.3">
      <c r="A737">
        <v>6.7</v>
      </c>
      <c r="B737" t="s">
        <v>22163</v>
      </c>
      <c r="C737" t="s">
        <v>399</v>
      </c>
      <c r="D737" t="s">
        <v>10118</v>
      </c>
      <c r="E737" t="s">
        <v>37</v>
      </c>
      <c r="F737">
        <v>123</v>
      </c>
      <c r="G737" s="8">
        <v>337103873</v>
      </c>
      <c r="H737" s="8">
        <v>125000000</v>
      </c>
    </row>
    <row r="738" spans="1:8" x14ac:dyDescent="0.3">
      <c r="A738">
        <v>6.7</v>
      </c>
      <c r="B738" t="s">
        <v>22163</v>
      </c>
      <c r="C738" t="s">
        <v>399</v>
      </c>
      <c r="D738" t="s">
        <v>8199</v>
      </c>
      <c r="E738" t="s">
        <v>37</v>
      </c>
      <c r="F738">
        <v>123</v>
      </c>
      <c r="G738" s="8">
        <v>337103873</v>
      </c>
      <c r="H738" s="8">
        <v>125000000</v>
      </c>
    </row>
    <row r="739" spans="1:8" x14ac:dyDescent="0.3">
      <c r="A739">
        <v>6.6</v>
      </c>
      <c r="B739" t="s">
        <v>22164</v>
      </c>
      <c r="C739" t="s">
        <v>467</v>
      </c>
      <c r="D739" t="s">
        <v>21948</v>
      </c>
      <c r="E739" t="s">
        <v>37</v>
      </c>
      <c r="F739">
        <v>174</v>
      </c>
      <c r="G739" s="8">
        <v>217536138</v>
      </c>
      <c r="H739" s="8">
        <v>125000000</v>
      </c>
    </row>
    <row r="740" spans="1:8" x14ac:dyDescent="0.3">
      <c r="A740">
        <v>6.6</v>
      </c>
      <c r="B740" t="s">
        <v>22164</v>
      </c>
      <c r="C740" t="s">
        <v>467</v>
      </c>
      <c r="D740" t="s">
        <v>8199</v>
      </c>
      <c r="E740" t="s">
        <v>37</v>
      </c>
      <c r="F740">
        <v>174</v>
      </c>
      <c r="G740" s="8">
        <v>217536138</v>
      </c>
      <c r="H740" s="8">
        <v>125000000</v>
      </c>
    </row>
    <row r="741" spans="1:8" x14ac:dyDescent="0.3">
      <c r="A741">
        <v>6.4</v>
      </c>
      <c r="B741" t="s">
        <v>22165</v>
      </c>
      <c r="C741" t="s">
        <v>653</v>
      </c>
      <c r="D741" t="s">
        <v>515</v>
      </c>
      <c r="E741" t="s">
        <v>37</v>
      </c>
      <c r="F741">
        <v>101</v>
      </c>
      <c r="G741" s="8">
        <v>131536019</v>
      </c>
      <c r="H741" s="8">
        <v>103000000</v>
      </c>
    </row>
    <row r="742" spans="1:8" x14ac:dyDescent="0.3">
      <c r="A742">
        <v>6.4</v>
      </c>
      <c r="B742" t="s">
        <v>22165</v>
      </c>
      <c r="C742" t="s">
        <v>653</v>
      </c>
      <c r="D742" t="s">
        <v>9312</v>
      </c>
      <c r="E742" t="s">
        <v>37</v>
      </c>
      <c r="F742">
        <v>101</v>
      </c>
      <c r="G742" s="8">
        <v>131536019</v>
      </c>
      <c r="H742" s="8">
        <v>103000000</v>
      </c>
    </row>
    <row r="743" spans="1:8" x14ac:dyDescent="0.3">
      <c r="A743">
        <v>6.4</v>
      </c>
      <c r="B743" t="s">
        <v>22165</v>
      </c>
      <c r="C743" t="s">
        <v>653</v>
      </c>
      <c r="D743" t="s">
        <v>809</v>
      </c>
      <c r="E743" t="s">
        <v>37</v>
      </c>
      <c r="F743">
        <v>101</v>
      </c>
      <c r="G743" s="8">
        <v>131536019</v>
      </c>
      <c r="H743" s="8">
        <v>103000000</v>
      </c>
    </row>
    <row r="744" spans="1:8" x14ac:dyDescent="0.3">
      <c r="A744">
        <v>6.4</v>
      </c>
      <c r="B744" t="s">
        <v>22165</v>
      </c>
      <c r="C744" t="s">
        <v>653</v>
      </c>
      <c r="D744" t="s">
        <v>15875</v>
      </c>
      <c r="E744" t="s">
        <v>37</v>
      </c>
      <c r="F744">
        <v>101</v>
      </c>
      <c r="G744" s="8">
        <v>131536019</v>
      </c>
      <c r="H744" s="8">
        <v>103000000</v>
      </c>
    </row>
    <row r="745" spans="1:8" x14ac:dyDescent="0.3">
      <c r="A745">
        <v>6.4</v>
      </c>
      <c r="B745" t="s">
        <v>22165</v>
      </c>
      <c r="C745" t="s">
        <v>653</v>
      </c>
      <c r="D745" t="s">
        <v>15164</v>
      </c>
      <c r="E745" t="s">
        <v>37</v>
      </c>
      <c r="F745">
        <v>101</v>
      </c>
      <c r="G745" s="8">
        <v>131536019</v>
      </c>
      <c r="H745" s="8">
        <v>103000000</v>
      </c>
    </row>
    <row r="746" spans="1:8" x14ac:dyDescent="0.3">
      <c r="A746">
        <v>7.5</v>
      </c>
      <c r="B746" t="s">
        <v>22166</v>
      </c>
      <c r="C746" t="s">
        <v>97</v>
      </c>
      <c r="D746" t="s">
        <v>675</v>
      </c>
      <c r="E746" t="s">
        <v>37</v>
      </c>
      <c r="F746">
        <v>134</v>
      </c>
      <c r="G746" s="8">
        <v>214948780</v>
      </c>
      <c r="H746" s="8">
        <v>110000000</v>
      </c>
    </row>
    <row r="747" spans="1:8" x14ac:dyDescent="0.3">
      <c r="A747">
        <v>7.5</v>
      </c>
      <c r="B747" t="s">
        <v>22166</v>
      </c>
      <c r="C747" t="s">
        <v>97</v>
      </c>
      <c r="D747" t="s">
        <v>515</v>
      </c>
      <c r="E747" t="s">
        <v>37</v>
      </c>
      <c r="F747">
        <v>134</v>
      </c>
      <c r="G747" s="8">
        <v>214948780</v>
      </c>
      <c r="H747" s="8">
        <v>110000000</v>
      </c>
    </row>
    <row r="748" spans="1:8" x14ac:dyDescent="0.3">
      <c r="A748">
        <v>7.5</v>
      </c>
      <c r="B748" t="s">
        <v>22166</v>
      </c>
      <c r="C748" t="s">
        <v>97</v>
      </c>
      <c r="D748" t="s">
        <v>651</v>
      </c>
      <c r="E748" t="s">
        <v>37</v>
      </c>
      <c r="F748">
        <v>134</v>
      </c>
      <c r="G748" s="8">
        <v>214948780</v>
      </c>
      <c r="H748" s="8">
        <v>110000000</v>
      </c>
    </row>
    <row r="749" spans="1:8" x14ac:dyDescent="0.3">
      <c r="A749">
        <v>7.5</v>
      </c>
      <c r="B749" t="s">
        <v>22166</v>
      </c>
      <c r="C749" t="s">
        <v>97</v>
      </c>
      <c r="D749" t="s">
        <v>10118</v>
      </c>
      <c r="E749" t="s">
        <v>37</v>
      </c>
      <c r="F749">
        <v>134</v>
      </c>
      <c r="G749" s="8">
        <v>214948780</v>
      </c>
      <c r="H749" s="8">
        <v>110000000</v>
      </c>
    </row>
    <row r="750" spans="1:8" x14ac:dyDescent="0.3">
      <c r="A750">
        <v>7.5</v>
      </c>
      <c r="B750" t="s">
        <v>22166</v>
      </c>
      <c r="C750" t="s">
        <v>97</v>
      </c>
      <c r="D750" t="s">
        <v>8199</v>
      </c>
      <c r="E750" t="s">
        <v>37</v>
      </c>
      <c r="F750">
        <v>134</v>
      </c>
      <c r="G750" s="8">
        <v>214948780</v>
      </c>
      <c r="H750" s="8">
        <v>110000000</v>
      </c>
    </row>
    <row r="751" spans="1:8" x14ac:dyDescent="0.3">
      <c r="A751">
        <v>7.3</v>
      </c>
      <c r="B751" t="s">
        <v>22167</v>
      </c>
      <c r="C751" t="s">
        <v>259</v>
      </c>
      <c r="D751" t="s">
        <v>675</v>
      </c>
      <c r="E751" t="s">
        <v>37</v>
      </c>
      <c r="F751">
        <v>132</v>
      </c>
      <c r="G751" s="8">
        <v>209805005</v>
      </c>
      <c r="H751" s="8">
        <v>125000000</v>
      </c>
    </row>
    <row r="752" spans="1:8" x14ac:dyDescent="0.3">
      <c r="A752">
        <v>7.3</v>
      </c>
      <c r="B752" t="s">
        <v>22167</v>
      </c>
      <c r="C752" t="s">
        <v>259</v>
      </c>
      <c r="D752" t="s">
        <v>21950</v>
      </c>
      <c r="E752" t="s">
        <v>37</v>
      </c>
      <c r="F752">
        <v>132</v>
      </c>
      <c r="G752" s="8">
        <v>209805005</v>
      </c>
      <c r="H752" s="8">
        <v>125000000</v>
      </c>
    </row>
    <row r="753" spans="1:8" x14ac:dyDescent="0.3">
      <c r="A753">
        <v>7.3</v>
      </c>
      <c r="B753" t="s">
        <v>22167</v>
      </c>
      <c r="C753" t="s">
        <v>259</v>
      </c>
      <c r="D753" t="s">
        <v>8199</v>
      </c>
      <c r="E753" t="s">
        <v>37</v>
      </c>
      <c r="F753">
        <v>132</v>
      </c>
      <c r="G753" s="8">
        <v>209805005</v>
      </c>
      <c r="H753" s="8">
        <v>125000000</v>
      </c>
    </row>
    <row r="754" spans="1:8" x14ac:dyDescent="0.3">
      <c r="A754">
        <v>7.5</v>
      </c>
      <c r="B754" t="s">
        <v>22168</v>
      </c>
      <c r="C754" t="s">
        <v>658</v>
      </c>
      <c r="D754" t="s">
        <v>675</v>
      </c>
      <c r="E754" t="s">
        <v>37</v>
      </c>
      <c r="F754">
        <v>129</v>
      </c>
      <c r="G754" s="8">
        <v>186830669</v>
      </c>
      <c r="H754" s="8">
        <v>125000000</v>
      </c>
    </row>
    <row r="755" spans="1:8" x14ac:dyDescent="0.3">
      <c r="A755">
        <v>7.5</v>
      </c>
      <c r="B755" t="s">
        <v>22168</v>
      </c>
      <c r="C755" t="s">
        <v>658</v>
      </c>
      <c r="D755" t="s">
        <v>515</v>
      </c>
      <c r="E755" t="s">
        <v>37</v>
      </c>
      <c r="F755">
        <v>129</v>
      </c>
      <c r="G755" s="8">
        <v>186830669</v>
      </c>
      <c r="H755" s="8">
        <v>125000000</v>
      </c>
    </row>
    <row r="756" spans="1:8" x14ac:dyDescent="0.3">
      <c r="A756">
        <v>7.5</v>
      </c>
      <c r="B756" t="s">
        <v>22168</v>
      </c>
      <c r="C756" t="s">
        <v>658</v>
      </c>
      <c r="D756" t="s">
        <v>21950</v>
      </c>
      <c r="E756" t="s">
        <v>37</v>
      </c>
      <c r="F756">
        <v>129</v>
      </c>
      <c r="G756" s="8">
        <v>186830669</v>
      </c>
      <c r="H756" s="8">
        <v>125000000</v>
      </c>
    </row>
    <row r="757" spans="1:8" x14ac:dyDescent="0.3">
      <c r="A757">
        <v>7.5</v>
      </c>
      <c r="B757" t="s">
        <v>22168</v>
      </c>
      <c r="C757" t="s">
        <v>658</v>
      </c>
      <c r="D757" t="s">
        <v>21948</v>
      </c>
      <c r="E757" t="s">
        <v>37</v>
      </c>
      <c r="F757">
        <v>129</v>
      </c>
      <c r="G757" s="8">
        <v>186830669</v>
      </c>
      <c r="H757" s="8">
        <v>125000000</v>
      </c>
    </row>
    <row r="758" spans="1:8" x14ac:dyDescent="0.3">
      <c r="A758">
        <v>7.5</v>
      </c>
      <c r="B758" t="s">
        <v>22168</v>
      </c>
      <c r="C758" t="s">
        <v>658</v>
      </c>
      <c r="D758" t="s">
        <v>8199</v>
      </c>
      <c r="E758" t="s">
        <v>37</v>
      </c>
      <c r="F758">
        <v>129</v>
      </c>
      <c r="G758" s="8">
        <v>186830669</v>
      </c>
      <c r="H758" s="8">
        <v>125000000</v>
      </c>
    </row>
    <row r="759" spans="1:8" x14ac:dyDescent="0.3">
      <c r="A759">
        <v>5.8</v>
      </c>
      <c r="B759" t="s">
        <v>22169</v>
      </c>
      <c r="C759" t="s">
        <v>585</v>
      </c>
      <c r="D759" t="s">
        <v>675</v>
      </c>
      <c r="E759" t="s">
        <v>37</v>
      </c>
      <c r="F759">
        <v>106</v>
      </c>
      <c r="G759" s="8">
        <v>163192114</v>
      </c>
      <c r="H759" s="8">
        <v>125000000</v>
      </c>
    </row>
    <row r="760" spans="1:8" x14ac:dyDescent="0.3">
      <c r="A760">
        <v>5.8</v>
      </c>
      <c r="B760" t="s">
        <v>22169</v>
      </c>
      <c r="C760" t="s">
        <v>585</v>
      </c>
      <c r="D760" t="s">
        <v>515</v>
      </c>
      <c r="E760" t="s">
        <v>37</v>
      </c>
      <c r="F760">
        <v>106</v>
      </c>
      <c r="G760" s="8">
        <v>163192114</v>
      </c>
      <c r="H760" s="8">
        <v>125000000</v>
      </c>
    </row>
    <row r="761" spans="1:8" x14ac:dyDescent="0.3">
      <c r="A761">
        <v>5.8</v>
      </c>
      <c r="B761" t="s">
        <v>22169</v>
      </c>
      <c r="C761" t="s">
        <v>585</v>
      </c>
      <c r="D761" t="s">
        <v>651</v>
      </c>
      <c r="E761" t="s">
        <v>37</v>
      </c>
      <c r="F761">
        <v>106</v>
      </c>
      <c r="G761" s="8">
        <v>163192114</v>
      </c>
      <c r="H761" s="8">
        <v>125000000</v>
      </c>
    </row>
    <row r="762" spans="1:8" x14ac:dyDescent="0.3">
      <c r="A762">
        <v>7.5</v>
      </c>
      <c r="B762" t="s">
        <v>22170</v>
      </c>
      <c r="C762" t="s">
        <v>665</v>
      </c>
      <c r="D762" t="s">
        <v>675</v>
      </c>
      <c r="E762" t="s">
        <v>37</v>
      </c>
      <c r="F762">
        <v>113</v>
      </c>
      <c r="G762" s="8">
        <v>119412921</v>
      </c>
      <c r="H762" s="8">
        <v>65000000</v>
      </c>
    </row>
    <row r="763" spans="1:8" x14ac:dyDescent="0.3">
      <c r="A763">
        <v>7.5</v>
      </c>
      <c r="B763" t="s">
        <v>22170</v>
      </c>
      <c r="C763" t="s">
        <v>665</v>
      </c>
      <c r="D763" t="s">
        <v>10118</v>
      </c>
      <c r="E763" t="s">
        <v>37</v>
      </c>
      <c r="F763">
        <v>113</v>
      </c>
      <c r="G763" s="8">
        <v>119412921</v>
      </c>
      <c r="H763" s="8">
        <v>65000000</v>
      </c>
    </row>
    <row r="764" spans="1:8" x14ac:dyDescent="0.3">
      <c r="A764">
        <v>6.6</v>
      </c>
      <c r="B764" t="s">
        <v>22171</v>
      </c>
      <c r="C764" t="s">
        <v>668</v>
      </c>
      <c r="D764" t="s">
        <v>675</v>
      </c>
      <c r="E764" t="s">
        <v>37</v>
      </c>
      <c r="F764">
        <v>102</v>
      </c>
      <c r="G764" s="8">
        <v>32694788</v>
      </c>
      <c r="H764" s="8">
        <v>85000000</v>
      </c>
    </row>
    <row r="765" spans="1:8" x14ac:dyDescent="0.3">
      <c r="A765">
        <v>6.6</v>
      </c>
      <c r="B765" t="s">
        <v>22171</v>
      </c>
      <c r="C765" t="s">
        <v>668</v>
      </c>
      <c r="D765" t="s">
        <v>515</v>
      </c>
      <c r="E765" t="s">
        <v>37</v>
      </c>
      <c r="F765">
        <v>102</v>
      </c>
      <c r="G765" s="8">
        <v>32694788</v>
      </c>
      <c r="H765" s="8">
        <v>85000000</v>
      </c>
    </row>
    <row r="766" spans="1:8" x14ac:dyDescent="0.3">
      <c r="A766">
        <v>6.6</v>
      </c>
      <c r="B766" t="s">
        <v>22171</v>
      </c>
      <c r="C766" t="s">
        <v>668</v>
      </c>
      <c r="D766" t="s">
        <v>20490</v>
      </c>
      <c r="E766" t="s">
        <v>37</v>
      </c>
      <c r="F766">
        <v>102</v>
      </c>
      <c r="G766" s="8">
        <v>32694788</v>
      </c>
      <c r="H766" s="8">
        <v>85000000</v>
      </c>
    </row>
    <row r="767" spans="1:8" x14ac:dyDescent="0.3">
      <c r="A767">
        <v>6.7</v>
      </c>
      <c r="B767" t="s">
        <v>22172</v>
      </c>
      <c r="C767" t="s">
        <v>671</v>
      </c>
      <c r="D767" t="s">
        <v>675</v>
      </c>
      <c r="E767" t="s">
        <v>37</v>
      </c>
      <c r="F767">
        <v>135</v>
      </c>
      <c r="G767" s="8">
        <v>113165635</v>
      </c>
      <c r="H767" s="8">
        <v>125000000</v>
      </c>
    </row>
    <row r="768" spans="1:8" x14ac:dyDescent="0.3">
      <c r="A768">
        <v>6.7</v>
      </c>
      <c r="B768" t="s">
        <v>22172</v>
      </c>
      <c r="C768" t="s">
        <v>671</v>
      </c>
      <c r="D768" t="s">
        <v>515</v>
      </c>
      <c r="E768" t="s">
        <v>37</v>
      </c>
      <c r="F768">
        <v>135</v>
      </c>
      <c r="G768" s="8">
        <v>113165635</v>
      </c>
      <c r="H768" s="8">
        <v>125000000</v>
      </c>
    </row>
    <row r="769" spans="1:8" x14ac:dyDescent="0.3">
      <c r="A769">
        <v>6.7</v>
      </c>
      <c r="B769" t="s">
        <v>22172</v>
      </c>
      <c r="C769" t="s">
        <v>671</v>
      </c>
      <c r="D769" t="s">
        <v>8199</v>
      </c>
      <c r="E769" t="s">
        <v>37</v>
      </c>
      <c r="F769">
        <v>135</v>
      </c>
      <c r="G769" s="8">
        <v>113165635</v>
      </c>
      <c r="H769" s="8">
        <v>125000000</v>
      </c>
    </row>
    <row r="770" spans="1:8" x14ac:dyDescent="0.3">
      <c r="A770">
        <v>3.7</v>
      </c>
      <c r="B770" t="s">
        <v>22173</v>
      </c>
      <c r="C770" t="s">
        <v>674</v>
      </c>
      <c r="D770" t="s">
        <v>675</v>
      </c>
      <c r="E770" t="s">
        <v>37</v>
      </c>
      <c r="F770">
        <v>125</v>
      </c>
      <c r="G770" s="8">
        <v>107285004</v>
      </c>
      <c r="H770" s="8">
        <v>125000000</v>
      </c>
    </row>
    <row r="771" spans="1:8" x14ac:dyDescent="0.3">
      <c r="A771">
        <v>6</v>
      </c>
      <c r="B771" t="s">
        <v>22174</v>
      </c>
      <c r="C771" t="s">
        <v>467</v>
      </c>
      <c r="D771" t="s">
        <v>809</v>
      </c>
      <c r="E771" t="s">
        <v>37</v>
      </c>
      <c r="F771">
        <v>110</v>
      </c>
      <c r="G771" s="8">
        <v>260031035</v>
      </c>
      <c r="H771" s="8">
        <v>123000000</v>
      </c>
    </row>
    <row r="772" spans="1:8" x14ac:dyDescent="0.3">
      <c r="A772">
        <v>6</v>
      </c>
      <c r="B772" t="s">
        <v>22174</v>
      </c>
      <c r="C772" t="s">
        <v>467</v>
      </c>
      <c r="D772" t="s">
        <v>15875</v>
      </c>
      <c r="E772" t="s">
        <v>37</v>
      </c>
      <c r="F772">
        <v>110</v>
      </c>
      <c r="G772" s="8">
        <v>260031035</v>
      </c>
      <c r="H772" s="8">
        <v>123000000</v>
      </c>
    </row>
    <row r="773" spans="1:8" x14ac:dyDescent="0.3">
      <c r="A773">
        <v>6</v>
      </c>
      <c r="B773" t="s">
        <v>22174</v>
      </c>
      <c r="C773" t="s">
        <v>467</v>
      </c>
      <c r="D773" t="s">
        <v>651</v>
      </c>
      <c r="E773" t="s">
        <v>37</v>
      </c>
      <c r="F773">
        <v>110</v>
      </c>
      <c r="G773" s="8">
        <v>260031035</v>
      </c>
      <c r="H773" s="8">
        <v>123000000</v>
      </c>
    </row>
    <row r="774" spans="1:8" x14ac:dyDescent="0.3">
      <c r="A774">
        <v>6.4</v>
      </c>
      <c r="B774" t="s">
        <v>22175</v>
      </c>
      <c r="C774" t="s">
        <v>267</v>
      </c>
      <c r="D774" t="s">
        <v>675</v>
      </c>
      <c r="E774" t="s">
        <v>37</v>
      </c>
      <c r="F774">
        <v>124</v>
      </c>
      <c r="G774" s="8">
        <v>186739919</v>
      </c>
      <c r="H774" s="8">
        <v>125000000</v>
      </c>
    </row>
    <row r="775" spans="1:8" x14ac:dyDescent="0.3">
      <c r="A775">
        <v>6.4</v>
      </c>
      <c r="B775" t="s">
        <v>22175</v>
      </c>
      <c r="C775" t="s">
        <v>267</v>
      </c>
      <c r="D775" t="s">
        <v>515</v>
      </c>
      <c r="E775" t="s">
        <v>37</v>
      </c>
      <c r="F775">
        <v>124</v>
      </c>
      <c r="G775" s="8">
        <v>186739919</v>
      </c>
      <c r="H775" s="8">
        <v>125000000</v>
      </c>
    </row>
    <row r="776" spans="1:8" x14ac:dyDescent="0.3">
      <c r="A776">
        <v>6.4</v>
      </c>
      <c r="B776" t="s">
        <v>22175</v>
      </c>
      <c r="C776" t="s">
        <v>267</v>
      </c>
      <c r="D776" t="s">
        <v>10118</v>
      </c>
      <c r="E776" t="s">
        <v>37</v>
      </c>
      <c r="F776">
        <v>124</v>
      </c>
      <c r="G776" s="8">
        <v>186739919</v>
      </c>
      <c r="H776" s="8">
        <v>125000000</v>
      </c>
    </row>
    <row r="777" spans="1:8" x14ac:dyDescent="0.3">
      <c r="A777">
        <v>6.4</v>
      </c>
      <c r="B777" t="s">
        <v>22175</v>
      </c>
      <c r="C777" t="s">
        <v>267</v>
      </c>
      <c r="D777" t="s">
        <v>8199</v>
      </c>
      <c r="E777" t="s">
        <v>37</v>
      </c>
      <c r="F777">
        <v>124</v>
      </c>
      <c r="G777" s="8">
        <v>186739919</v>
      </c>
      <c r="H777" s="8">
        <v>125000000</v>
      </c>
    </row>
    <row r="778" spans="1:8" x14ac:dyDescent="0.3">
      <c r="A778">
        <v>6.1</v>
      </c>
      <c r="B778" t="s">
        <v>22176</v>
      </c>
      <c r="C778" t="s">
        <v>680</v>
      </c>
      <c r="D778" t="s">
        <v>675</v>
      </c>
      <c r="E778" t="s">
        <v>37</v>
      </c>
      <c r="F778">
        <v>123</v>
      </c>
      <c r="G778" s="8">
        <v>215397307</v>
      </c>
      <c r="H778" s="8">
        <v>125000000</v>
      </c>
    </row>
    <row r="779" spans="1:8" x14ac:dyDescent="0.3">
      <c r="A779">
        <v>6.1</v>
      </c>
      <c r="B779" t="s">
        <v>22176</v>
      </c>
      <c r="C779" t="s">
        <v>680</v>
      </c>
      <c r="D779" t="s">
        <v>515</v>
      </c>
      <c r="E779" t="s">
        <v>37</v>
      </c>
      <c r="F779">
        <v>123</v>
      </c>
      <c r="G779" s="8">
        <v>215397307</v>
      </c>
      <c r="H779" s="8">
        <v>125000000</v>
      </c>
    </row>
    <row r="780" spans="1:8" x14ac:dyDescent="0.3">
      <c r="A780">
        <v>6.1</v>
      </c>
      <c r="B780" t="s">
        <v>22176</v>
      </c>
      <c r="C780" t="s">
        <v>680</v>
      </c>
      <c r="D780" t="s">
        <v>8199</v>
      </c>
      <c r="E780" t="s">
        <v>37</v>
      </c>
      <c r="F780">
        <v>123</v>
      </c>
      <c r="G780" s="8">
        <v>215397307</v>
      </c>
      <c r="H780" s="8">
        <v>125000000</v>
      </c>
    </row>
    <row r="781" spans="1:8" x14ac:dyDescent="0.3">
      <c r="A781">
        <v>6.4</v>
      </c>
      <c r="B781" t="s">
        <v>22177</v>
      </c>
      <c r="C781" t="s">
        <v>406</v>
      </c>
      <c r="D781" t="s">
        <v>675</v>
      </c>
      <c r="E781" t="s">
        <v>37</v>
      </c>
      <c r="F781">
        <v>130</v>
      </c>
      <c r="G781" s="8">
        <v>182618434</v>
      </c>
      <c r="H781" s="8">
        <v>140000000</v>
      </c>
    </row>
    <row r="782" spans="1:8" x14ac:dyDescent="0.3">
      <c r="A782">
        <v>6.4</v>
      </c>
      <c r="B782" t="s">
        <v>22177</v>
      </c>
      <c r="C782" t="s">
        <v>406</v>
      </c>
      <c r="D782" t="s">
        <v>515</v>
      </c>
      <c r="E782" t="s">
        <v>37</v>
      </c>
      <c r="F782">
        <v>130</v>
      </c>
      <c r="G782" s="8">
        <v>182618434</v>
      </c>
      <c r="H782" s="8">
        <v>140000000</v>
      </c>
    </row>
    <row r="783" spans="1:8" x14ac:dyDescent="0.3">
      <c r="A783">
        <v>6.4</v>
      </c>
      <c r="B783" t="s">
        <v>22177</v>
      </c>
      <c r="C783" t="s">
        <v>406</v>
      </c>
      <c r="D783" t="s">
        <v>1473</v>
      </c>
      <c r="E783" t="s">
        <v>37</v>
      </c>
      <c r="F783">
        <v>130</v>
      </c>
      <c r="G783" s="8">
        <v>182618434</v>
      </c>
      <c r="H783" s="8">
        <v>140000000</v>
      </c>
    </row>
    <row r="784" spans="1:8" x14ac:dyDescent="0.3">
      <c r="A784">
        <v>6.4</v>
      </c>
      <c r="B784" t="s">
        <v>22177</v>
      </c>
      <c r="C784" t="s">
        <v>406</v>
      </c>
      <c r="D784" t="s">
        <v>8199</v>
      </c>
      <c r="E784" t="s">
        <v>37</v>
      </c>
      <c r="F784">
        <v>130</v>
      </c>
      <c r="G784" s="8">
        <v>182618434</v>
      </c>
      <c r="H784" s="8">
        <v>140000000</v>
      </c>
    </row>
    <row r="785" spans="1:8" x14ac:dyDescent="0.3">
      <c r="A785">
        <v>5.6</v>
      </c>
      <c r="B785" t="s">
        <v>22178</v>
      </c>
      <c r="C785" t="s">
        <v>685</v>
      </c>
      <c r="D785" t="s">
        <v>675</v>
      </c>
      <c r="E785" t="s">
        <v>37</v>
      </c>
      <c r="F785">
        <v>92</v>
      </c>
      <c r="G785" s="8">
        <v>131920333</v>
      </c>
      <c r="H785" s="8">
        <v>130000000</v>
      </c>
    </row>
    <row r="786" spans="1:8" x14ac:dyDescent="0.3">
      <c r="A786">
        <v>5.6</v>
      </c>
      <c r="B786" t="s">
        <v>22178</v>
      </c>
      <c r="C786" t="s">
        <v>685</v>
      </c>
      <c r="D786" t="s">
        <v>515</v>
      </c>
      <c r="E786" t="s">
        <v>37</v>
      </c>
      <c r="F786">
        <v>92</v>
      </c>
      <c r="G786" s="8">
        <v>131920333</v>
      </c>
      <c r="H786" s="8">
        <v>130000000</v>
      </c>
    </row>
    <row r="787" spans="1:8" x14ac:dyDescent="0.3">
      <c r="A787">
        <v>5.6</v>
      </c>
      <c r="B787" t="s">
        <v>22178</v>
      </c>
      <c r="C787" t="s">
        <v>685</v>
      </c>
      <c r="D787" t="s">
        <v>10118</v>
      </c>
      <c r="E787" t="s">
        <v>37</v>
      </c>
      <c r="F787">
        <v>92</v>
      </c>
      <c r="G787" s="8">
        <v>131920333</v>
      </c>
      <c r="H787" s="8">
        <v>130000000</v>
      </c>
    </row>
    <row r="788" spans="1:8" x14ac:dyDescent="0.3">
      <c r="A788">
        <v>5.6</v>
      </c>
      <c r="B788" t="s">
        <v>22178</v>
      </c>
      <c r="C788" t="s">
        <v>685</v>
      </c>
      <c r="D788" t="s">
        <v>8199</v>
      </c>
      <c r="E788" t="s">
        <v>37</v>
      </c>
      <c r="F788">
        <v>92</v>
      </c>
      <c r="G788" s="8">
        <v>131920333</v>
      </c>
      <c r="H788" s="8">
        <v>130000000</v>
      </c>
    </row>
    <row r="789" spans="1:8" x14ac:dyDescent="0.3">
      <c r="A789">
        <v>8</v>
      </c>
      <c r="B789" t="s">
        <v>22179</v>
      </c>
      <c r="C789" t="s">
        <v>566</v>
      </c>
      <c r="D789" t="s">
        <v>515</v>
      </c>
      <c r="E789" t="s">
        <v>37</v>
      </c>
      <c r="F789">
        <v>127</v>
      </c>
      <c r="G789" s="8">
        <v>124976634</v>
      </c>
      <c r="H789" s="8">
        <v>120000000</v>
      </c>
    </row>
    <row r="790" spans="1:8" x14ac:dyDescent="0.3">
      <c r="A790">
        <v>8</v>
      </c>
      <c r="B790" t="s">
        <v>22179</v>
      </c>
      <c r="C790" t="s">
        <v>566</v>
      </c>
      <c r="D790" t="s">
        <v>1473</v>
      </c>
      <c r="E790" t="s">
        <v>37</v>
      </c>
      <c r="F790">
        <v>127</v>
      </c>
      <c r="G790" s="8">
        <v>124976634</v>
      </c>
      <c r="H790" s="8">
        <v>120000000</v>
      </c>
    </row>
    <row r="791" spans="1:8" x14ac:dyDescent="0.3">
      <c r="A791">
        <v>8</v>
      </c>
      <c r="B791" t="s">
        <v>22179</v>
      </c>
      <c r="C791" t="s">
        <v>566</v>
      </c>
      <c r="D791" t="s">
        <v>651</v>
      </c>
      <c r="E791" t="s">
        <v>37</v>
      </c>
      <c r="F791">
        <v>127</v>
      </c>
      <c r="G791" s="8">
        <v>124976634</v>
      </c>
      <c r="H791" s="8">
        <v>120000000</v>
      </c>
    </row>
    <row r="792" spans="1:8" x14ac:dyDescent="0.3">
      <c r="A792">
        <v>5.2</v>
      </c>
      <c r="B792" t="s">
        <v>22180</v>
      </c>
      <c r="C792" t="s">
        <v>690</v>
      </c>
      <c r="D792" t="s">
        <v>675</v>
      </c>
      <c r="E792" t="s">
        <v>37</v>
      </c>
      <c r="F792">
        <v>123</v>
      </c>
      <c r="G792" s="8">
        <v>115802596</v>
      </c>
      <c r="H792" s="8">
        <v>110000000</v>
      </c>
    </row>
    <row r="793" spans="1:8" x14ac:dyDescent="0.3">
      <c r="A793">
        <v>5.2</v>
      </c>
      <c r="B793" t="s">
        <v>22180</v>
      </c>
      <c r="C793" t="s">
        <v>690</v>
      </c>
      <c r="D793" t="s">
        <v>651</v>
      </c>
      <c r="E793" t="s">
        <v>37</v>
      </c>
      <c r="F793">
        <v>123</v>
      </c>
      <c r="G793" s="8">
        <v>115802596</v>
      </c>
      <c r="H793" s="8">
        <v>110000000</v>
      </c>
    </row>
    <row r="794" spans="1:8" x14ac:dyDescent="0.3">
      <c r="A794">
        <v>5.2</v>
      </c>
      <c r="B794" t="s">
        <v>22180</v>
      </c>
      <c r="C794" t="s">
        <v>690</v>
      </c>
      <c r="D794" t="s">
        <v>8199</v>
      </c>
      <c r="E794" t="s">
        <v>37</v>
      </c>
      <c r="F794">
        <v>123</v>
      </c>
      <c r="G794" s="8">
        <v>115802596</v>
      </c>
      <c r="H794" s="8">
        <v>110000000</v>
      </c>
    </row>
    <row r="795" spans="1:8" x14ac:dyDescent="0.3">
      <c r="A795">
        <v>7.1</v>
      </c>
      <c r="B795" t="s">
        <v>22181</v>
      </c>
      <c r="C795" t="s">
        <v>602</v>
      </c>
      <c r="D795" t="s">
        <v>675</v>
      </c>
      <c r="E795" t="s">
        <v>37</v>
      </c>
      <c r="F795">
        <v>123</v>
      </c>
      <c r="G795" s="8">
        <v>108521835</v>
      </c>
      <c r="H795" s="8">
        <v>120000000</v>
      </c>
    </row>
    <row r="796" spans="1:8" x14ac:dyDescent="0.3">
      <c r="A796">
        <v>7.1</v>
      </c>
      <c r="B796" t="s">
        <v>22181</v>
      </c>
      <c r="C796" t="s">
        <v>602</v>
      </c>
      <c r="D796" t="s">
        <v>8199</v>
      </c>
      <c r="E796" t="s">
        <v>37</v>
      </c>
      <c r="F796">
        <v>123</v>
      </c>
      <c r="G796" s="8">
        <v>108521835</v>
      </c>
      <c r="H796" s="8">
        <v>120000000</v>
      </c>
    </row>
    <row r="797" spans="1:8" x14ac:dyDescent="0.3">
      <c r="A797">
        <v>4.8</v>
      </c>
      <c r="B797" t="s">
        <v>22182</v>
      </c>
      <c r="C797" t="s">
        <v>219</v>
      </c>
      <c r="D797" t="s">
        <v>675</v>
      </c>
      <c r="E797" t="s">
        <v>37</v>
      </c>
      <c r="F797">
        <v>107</v>
      </c>
      <c r="G797" s="8">
        <v>100685880</v>
      </c>
      <c r="H797" s="8">
        <v>120000000</v>
      </c>
    </row>
    <row r="798" spans="1:8" x14ac:dyDescent="0.3">
      <c r="A798">
        <v>4.8</v>
      </c>
      <c r="B798" t="s">
        <v>22182</v>
      </c>
      <c r="C798" t="s">
        <v>219</v>
      </c>
      <c r="D798" t="s">
        <v>515</v>
      </c>
      <c r="E798" t="s">
        <v>37</v>
      </c>
      <c r="F798">
        <v>107</v>
      </c>
      <c r="G798" s="8">
        <v>100685880</v>
      </c>
      <c r="H798" s="8">
        <v>120000000</v>
      </c>
    </row>
    <row r="799" spans="1:8" x14ac:dyDescent="0.3">
      <c r="A799">
        <v>4.8</v>
      </c>
      <c r="B799" t="s">
        <v>22182</v>
      </c>
      <c r="C799" t="s">
        <v>219</v>
      </c>
      <c r="D799" t="s">
        <v>809</v>
      </c>
      <c r="E799" t="s">
        <v>37</v>
      </c>
      <c r="F799">
        <v>107</v>
      </c>
      <c r="G799" s="8">
        <v>100685880</v>
      </c>
      <c r="H799" s="8">
        <v>120000000</v>
      </c>
    </row>
    <row r="800" spans="1:8" x14ac:dyDescent="0.3">
      <c r="A800">
        <v>4.8</v>
      </c>
      <c r="B800" t="s">
        <v>22182</v>
      </c>
      <c r="C800" t="s">
        <v>219</v>
      </c>
      <c r="D800" t="s">
        <v>21950</v>
      </c>
      <c r="E800" t="s">
        <v>37</v>
      </c>
      <c r="F800">
        <v>107</v>
      </c>
      <c r="G800" s="8">
        <v>100685880</v>
      </c>
      <c r="H800" s="8">
        <v>120000000</v>
      </c>
    </row>
    <row r="801" spans="1:8" x14ac:dyDescent="0.3">
      <c r="A801">
        <v>7</v>
      </c>
      <c r="B801" t="s">
        <v>22183</v>
      </c>
      <c r="C801" t="s">
        <v>133</v>
      </c>
      <c r="D801" t="s">
        <v>515</v>
      </c>
      <c r="E801" t="s">
        <v>37</v>
      </c>
      <c r="F801">
        <v>124</v>
      </c>
      <c r="G801" s="8">
        <v>126464904</v>
      </c>
      <c r="H801" s="8">
        <v>130000000</v>
      </c>
    </row>
    <row r="802" spans="1:8" x14ac:dyDescent="0.3">
      <c r="A802">
        <v>7</v>
      </c>
      <c r="B802" t="s">
        <v>22183</v>
      </c>
      <c r="C802" t="s">
        <v>133</v>
      </c>
      <c r="D802" t="s">
        <v>21948</v>
      </c>
      <c r="E802" t="s">
        <v>37</v>
      </c>
      <c r="F802">
        <v>124</v>
      </c>
      <c r="G802" s="8">
        <v>126464904</v>
      </c>
      <c r="H802" s="8">
        <v>130000000</v>
      </c>
    </row>
    <row r="803" spans="1:8" x14ac:dyDescent="0.3">
      <c r="A803">
        <v>7</v>
      </c>
      <c r="B803" t="s">
        <v>22183</v>
      </c>
      <c r="C803" t="s">
        <v>133</v>
      </c>
      <c r="D803" t="s">
        <v>10118</v>
      </c>
      <c r="E803" t="s">
        <v>37</v>
      </c>
      <c r="F803">
        <v>124</v>
      </c>
      <c r="G803" s="8">
        <v>126464904</v>
      </c>
      <c r="H803" s="8">
        <v>130000000</v>
      </c>
    </row>
    <row r="804" spans="1:8" x14ac:dyDescent="0.3">
      <c r="A804">
        <v>5.4</v>
      </c>
      <c r="B804" t="s">
        <v>22184</v>
      </c>
      <c r="C804" t="s">
        <v>512</v>
      </c>
      <c r="D804" t="s">
        <v>515</v>
      </c>
      <c r="E804" t="s">
        <v>37</v>
      </c>
      <c r="F804">
        <v>77</v>
      </c>
      <c r="G804" s="8">
        <v>64736114</v>
      </c>
      <c r="H804" s="8">
        <v>120000000</v>
      </c>
    </row>
    <row r="805" spans="1:8" x14ac:dyDescent="0.3">
      <c r="A805">
        <v>5.4</v>
      </c>
      <c r="B805" t="s">
        <v>22184</v>
      </c>
      <c r="C805" t="s">
        <v>512</v>
      </c>
      <c r="D805" t="s">
        <v>9312</v>
      </c>
      <c r="E805" t="s">
        <v>37</v>
      </c>
      <c r="F805">
        <v>77</v>
      </c>
      <c r="G805" s="8">
        <v>64736114</v>
      </c>
      <c r="H805" s="8">
        <v>120000000</v>
      </c>
    </row>
    <row r="806" spans="1:8" x14ac:dyDescent="0.3">
      <c r="A806">
        <v>5.4</v>
      </c>
      <c r="B806" t="s">
        <v>22184</v>
      </c>
      <c r="C806" t="s">
        <v>512</v>
      </c>
      <c r="D806" t="s">
        <v>809</v>
      </c>
      <c r="E806" t="s">
        <v>37</v>
      </c>
      <c r="F806">
        <v>77</v>
      </c>
      <c r="G806" s="8">
        <v>64736114</v>
      </c>
      <c r="H806" s="8">
        <v>120000000</v>
      </c>
    </row>
    <row r="807" spans="1:8" x14ac:dyDescent="0.3">
      <c r="A807">
        <v>5.4</v>
      </c>
      <c r="B807" t="s">
        <v>22184</v>
      </c>
      <c r="C807" t="s">
        <v>512</v>
      </c>
      <c r="D807" t="s">
        <v>15875</v>
      </c>
      <c r="E807" t="s">
        <v>37</v>
      </c>
      <c r="F807">
        <v>77</v>
      </c>
      <c r="G807" s="8">
        <v>64736114</v>
      </c>
      <c r="H807" s="8">
        <v>120000000</v>
      </c>
    </row>
    <row r="808" spans="1:8" x14ac:dyDescent="0.3">
      <c r="A808">
        <v>5.4</v>
      </c>
      <c r="B808" t="s">
        <v>22184</v>
      </c>
      <c r="C808" t="s">
        <v>512</v>
      </c>
      <c r="D808" t="s">
        <v>651</v>
      </c>
      <c r="E808" t="s">
        <v>37</v>
      </c>
      <c r="F808">
        <v>77</v>
      </c>
      <c r="G808" s="8">
        <v>64736114</v>
      </c>
      <c r="H808" s="8">
        <v>120000000</v>
      </c>
    </row>
    <row r="809" spans="1:8" x14ac:dyDescent="0.3">
      <c r="A809">
        <v>6.6</v>
      </c>
      <c r="B809" t="s">
        <v>22185</v>
      </c>
      <c r="C809" t="s">
        <v>702</v>
      </c>
      <c r="D809" t="s">
        <v>675</v>
      </c>
      <c r="E809" t="s">
        <v>37</v>
      </c>
      <c r="F809">
        <v>109</v>
      </c>
      <c r="G809" s="8">
        <v>93050117</v>
      </c>
      <c r="H809" s="8">
        <v>115000000</v>
      </c>
    </row>
    <row r="810" spans="1:8" x14ac:dyDescent="0.3">
      <c r="A810">
        <v>6.6</v>
      </c>
      <c r="B810" t="s">
        <v>22185</v>
      </c>
      <c r="C810" t="s">
        <v>702</v>
      </c>
      <c r="D810" t="s">
        <v>1473</v>
      </c>
      <c r="E810" t="s">
        <v>37</v>
      </c>
      <c r="F810">
        <v>109</v>
      </c>
      <c r="G810" s="8">
        <v>93050117</v>
      </c>
      <c r="H810" s="8">
        <v>115000000</v>
      </c>
    </row>
    <row r="811" spans="1:8" x14ac:dyDescent="0.3">
      <c r="A811">
        <v>6.6</v>
      </c>
      <c r="B811" t="s">
        <v>22185</v>
      </c>
      <c r="C811" t="s">
        <v>702</v>
      </c>
      <c r="D811" t="s">
        <v>10118</v>
      </c>
      <c r="E811" t="s">
        <v>37</v>
      </c>
      <c r="F811">
        <v>109</v>
      </c>
      <c r="G811" s="8">
        <v>93050117</v>
      </c>
      <c r="H811" s="8">
        <v>115000000</v>
      </c>
    </row>
    <row r="812" spans="1:8" x14ac:dyDescent="0.3">
      <c r="A812">
        <v>6.6</v>
      </c>
      <c r="B812" t="s">
        <v>22185</v>
      </c>
      <c r="C812" t="s">
        <v>702</v>
      </c>
      <c r="D812" t="s">
        <v>8199</v>
      </c>
      <c r="E812" t="s">
        <v>37</v>
      </c>
      <c r="F812">
        <v>109</v>
      </c>
      <c r="G812" s="8">
        <v>93050117</v>
      </c>
      <c r="H812" s="8">
        <v>115000000</v>
      </c>
    </row>
    <row r="813" spans="1:8" x14ac:dyDescent="0.3">
      <c r="A813">
        <v>6.7</v>
      </c>
      <c r="B813" t="s">
        <v>22186</v>
      </c>
      <c r="C813" t="s">
        <v>704</v>
      </c>
      <c r="D813" t="s">
        <v>675</v>
      </c>
      <c r="E813" t="s">
        <v>37</v>
      </c>
      <c r="F813">
        <v>134</v>
      </c>
      <c r="G813" s="8">
        <v>57637485</v>
      </c>
      <c r="H813" s="8">
        <v>105000000</v>
      </c>
    </row>
    <row r="814" spans="1:8" x14ac:dyDescent="0.3">
      <c r="A814">
        <v>6.7</v>
      </c>
      <c r="B814" t="s">
        <v>22186</v>
      </c>
      <c r="C814" t="s">
        <v>704</v>
      </c>
      <c r="D814" t="s">
        <v>515</v>
      </c>
      <c r="E814" t="s">
        <v>37</v>
      </c>
      <c r="F814">
        <v>134</v>
      </c>
      <c r="G814" s="8">
        <v>57637485</v>
      </c>
      <c r="H814" s="8">
        <v>105000000</v>
      </c>
    </row>
    <row r="815" spans="1:8" x14ac:dyDescent="0.3">
      <c r="A815">
        <v>6.7</v>
      </c>
      <c r="B815" t="s">
        <v>22186</v>
      </c>
      <c r="C815" t="s">
        <v>704</v>
      </c>
      <c r="D815" t="s">
        <v>10118</v>
      </c>
      <c r="E815" t="s">
        <v>37</v>
      </c>
      <c r="F815">
        <v>134</v>
      </c>
      <c r="G815" s="8">
        <v>57637485</v>
      </c>
      <c r="H815" s="8">
        <v>105000000</v>
      </c>
    </row>
    <row r="816" spans="1:8" x14ac:dyDescent="0.3">
      <c r="A816">
        <v>6.7</v>
      </c>
      <c r="B816" t="s">
        <v>22186</v>
      </c>
      <c r="C816" t="s">
        <v>704</v>
      </c>
      <c r="D816" t="s">
        <v>8199</v>
      </c>
      <c r="E816" t="s">
        <v>37</v>
      </c>
      <c r="F816">
        <v>134</v>
      </c>
      <c r="G816" s="8">
        <v>57637485</v>
      </c>
      <c r="H816" s="8">
        <v>105000000</v>
      </c>
    </row>
    <row r="817" spans="1:8" x14ac:dyDescent="0.3">
      <c r="A817">
        <v>6.2</v>
      </c>
      <c r="B817" t="s">
        <v>22187</v>
      </c>
      <c r="C817" t="s">
        <v>705</v>
      </c>
      <c r="D817" t="s">
        <v>675</v>
      </c>
      <c r="E817" t="s">
        <v>37</v>
      </c>
      <c r="F817">
        <v>117</v>
      </c>
      <c r="G817" s="8">
        <v>58607007</v>
      </c>
      <c r="H817" s="8">
        <v>100000000</v>
      </c>
    </row>
    <row r="818" spans="1:8" x14ac:dyDescent="0.3">
      <c r="A818">
        <v>6.2</v>
      </c>
      <c r="B818" t="s">
        <v>22187</v>
      </c>
      <c r="C818" t="s">
        <v>705</v>
      </c>
      <c r="D818" t="s">
        <v>21950</v>
      </c>
      <c r="E818" t="s">
        <v>37</v>
      </c>
      <c r="F818">
        <v>117</v>
      </c>
      <c r="G818" s="8">
        <v>58607007</v>
      </c>
      <c r="H818" s="8">
        <v>100000000</v>
      </c>
    </row>
    <row r="819" spans="1:8" x14ac:dyDescent="0.3">
      <c r="A819">
        <v>6.2</v>
      </c>
      <c r="B819" t="s">
        <v>22187</v>
      </c>
      <c r="C819" t="s">
        <v>705</v>
      </c>
      <c r="D819" t="s">
        <v>10118</v>
      </c>
      <c r="E819" t="s">
        <v>37</v>
      </c>
      <c r="F819">
        <v>117</v>
      </c>
      <c r="G819" s="8">
        <v>58607007</v>
      </c>
      <c r="H819" s="8">
        <v>100000000</v>
      </c>
    </row>
    <row r="820" spans="1:8" x14ac:dyDescent="0.3">
      <c r="A820">
        <v>6.2</v>
      </c>
      <c r="B820" t="s">
        <v>22187</v>
      </c>
      <c r="C820" t="s">
        <v>705</v>
      </c>
      <c r="D820" t="s">
        <v>8199</v>
      </c>
      <c r="E820" t="s">
        <v>37</v>
      </c>
      <c r="F820">
        <v>117</v>
      </c>
      <c r="G820" s="8">
        <v>58607007</v>
      </c>
      <c r="H820" s="8">
        <v>100000000</v>
      </c>
    </row>
    <row r="821" spans="1:8" x14ac:dyDescent="0.3">
      <c r="A821">
        <v>6.1</v>
      </c>
      <c r="B821" t="s">
        <v>22188</v>
      </c>
      <c r="C821" t="s">
        <v>276</v>
      </c>
      <c r="D821" t="s">
        <v>675</v>
      </c>
      <c r="E821" t="s">
        <v>37</v>
      </c>
      <c r="F821">
        <v>135</v>
      </c>
      <c r="G821" s="8">
        <v>43929341</v>
      </c>
      <c r="H821" s="8">
        <v>120000000</v>
      </c>
    </row>
    <row r="822" spans="1:8" x14ac:dyDescent="0.3">
      <c r="A822">
        <v>6.1</v>
      </c>
      <c r="B822" t="s">
        <v>22188</v>
      </c>
      <c r="C822" t="s">
        <v>276</v>
      </c>
      <c r="D822" t="s">
        <v>15875</v>
      </c>
      <c r="E822" t="s">
        <v>37</v>
      </c>
      <c r="F822">
        <v>135</v>
      </c>
      <c r="G822" s="8">
        <v>43929341</v>
      </c>
      <c r="H822" s="8">
        <v>120000000</v>
      </c>
    </row>
    <row r="823" spans="1:8" x14ac:dyDescent="0.3">
      <c r="A823">
        <v>6.1</v>
      </c>
      <c r="B823" t="s">
        <v>22188</v>
      </c>
      <c r="C823" t="s">
        <v>276</v>
      </c>
      <c r="D823" t="s">
        <v>21949</v>
      </c>
      <c r="E823" t="s">
        <v>37</v>
      </c>
      <c r="F823">
        <v>135</v>
      </c>
      <c r="G823" s="8">
        <v>43929341</v>
      </c>
      <c r="H823" s="8">
        <v>120000000</v>
      </c>
    </row>
    <row r="824" spans="1:8" x14ac:dyDescent="0.3">
      <c r="A824">
        <v>5.3</v>
      </c>
      <c r="B824" t="s">
        <v>22189</v>
      </c>
      <c r="C824" t="s">
        <v>714</v>
      </c>
      <c r="D824" t="s">
        <v>809</v>
      </c>
      <c r="E824" t="s">
        <v>37</v>
      </c>
      <c r="F824">
        <v>121</v>
      </c>
      <c r="G824" s="8">
        <v>30212620</v>
      </c>
      <c r="H824" s="8">
        <v>120000000</v>
      </c>
    </row>
    <row r="825" spans="1:8" x14ac:dyDescent="0.3">
      <c r="A825">
        <v>5.3</v>
      </c>
      <c r="B825" t="s">
        <v>22189</v>
      </c>
      <c r="C825" t="s">
        <v>714</v>
      </c>
      <c r="D825" t="s">
        <v>1473</v>
      </c>
      <c r="E825" t="s">
        <v>37</v>
      </c>
      <c r="F825">
        <v>121</v>
      </c>
      <c r="G825" s="8">
        <v>30212620</v>
      </c>
      <c r="H825" s="8">
        <v>120000000</v>
      </c>
    </row>
    <row r="826" spans="1:8" x14ac:dyDescent="0.3">
      <c r="A826">
        <v>5.3</v>
      </c>
      <c r="B826" t="s">
        <v>22189</v>
      </c>
      <c r="C826" t="s">
        <v>714</v>
      </c>
      <c r="D826" t="s">
        <v>17497</v>
      </c>
      <c r="E826" t="s">
        <v>37</v>
      </c>
      <c r="F826">
        <v>121</v>
      </c>
      <c r="G826" s="8">
        <v>30212620</v>
      </c>
      <c r="H826" s="8">
        <v>120000000</v>
      </c>
    </row>
    <row r="827" spans="1:8" x14ac:dyDescent="0.3">
      <c r="A827">
        <v>6.3</v>
      </c>
      <c r="B827" t="s">
        <v>22190</v>
      </c>
      <c r="C827" t="s">
        <v>716</v>
      </c>
      <c r="D827" t="s">
        <v>675</v>
      </c>
      <c r="E827" t="s">
        <v>37</v>
      </c>
      <c r="F827">
        <v>117</v>
      </c>
      <c r="G827" s="8">
        <v>76418654</v>
      </c>
      <c r="H827" s="8">
        <v>117000000</v>
      </c>
    </row>
    <row r="828" spans="1:8" x14ac:dyDescent="0.3">
      <c r="A828">
        <v>6.3</v>
      </c>
      <c r="B828" t="s">
        <v>22190</v>
      </c>
      <c r="C828" t="s">
        <v>716</v>
      </c>
      <c r="D828" t="s">
        <v>809</v>
      </c>
      <c r="E828" t="s">
        <v>37</v>
      </c>
      <c r="F828">
        <v>117</v>
      </c>
      <c r="G828" s="8">
        <v>76418654</v>
      </c>
      <c r="H828" s="8">
        <v>117000000</v>
      </c>
    </row>
    <row r="829" spans="1:8" x14ac:dyDescent="0.3">
      <c r="A829">
        <v>6.3</v>
      </c>
      <c r="B829" t="s">
        <v>22190</v>
      </c>
      <c r="C829" t="s">
        <v>716</v>
      </c>
      <c r="D829" t="s">
        <v>17497</v>
      </c>
      <c r="E829" t="s">
        <v>37</v>
      </c>
      <c r="F829">
        <v>117</v>
      </c>
      <c r="G829" s="8">
        <v>76418654</v>
      </c>
      <c r="H829" s="8">
        <v>117000000</v>
      </c>
    </row>
    <row r="830" spans="1:8" x14ac:dyDescent="0.3">
      <c r="A830">
        <v>7</v>
      </c>
      <c r="B830" t="s">
        <v>22191</v>
      </c>
      <c r="C830" t="s">
        <v>201</v>
      </c>
      <c r="D830" t="s">
        <v>675</v>
      </c>
      <c r="E830" t="s">
        <v>37</v>
      </c>
      <c r="F830">
        <v>124</v>
      </c>
      <c r="G830" s="8">
        <v>89021735</v>
      </c>
      <c r="H830" s="8">
        <v>120000000</v>
      </c>
    </row>
    <row r="831" spans="1:8" x14ac:dyDescent="0.3">
      <c r="A831">
        <v>7</v>
      </c>
      <c r="B831" t="s">
        <v>22191</v>
      </c>
      <c r="C831" t="s">
        <v>201</v>
      </c>
      <c r="D831" t="s">
        <v>515</v>
      </c>
      <c r="E831" t="s">
        <v>37</v>
      </c>
      <c r="F831">
        <v>124</v>
      </c>
      <c r="G831" s="8">
        <v>89021735</v>
      </c>
      <c r="H831" s="8">
        <v>120000000</v>
      </c>
    </row>
    <row r="832" spans="1:8" x14ac:dyDescent="0.3">
      <c r="A832">
        <v>7</v>
      </c>
      <c r="B832" t="s">
        <v>22191</v>
      </c>
      <c r="C832" t="s">
        <v>201</v>
      </c>
      <c r="D832" t="s">
        <v>21948</v>
      </c>
      <c r="E832" t="s">
        <v>37</v>
      </c>
      <c r="F832">
        <v>124</v>
      </c>
      <c r="G832" s="8">
        <v>89021735</v>
      </c>
      <c r="H832" s="8">
        <v>120000000</v>
      </c>
    </row>
    <row r="833" spans="1:8" x14ac:dyDescent="0.3">
      <c r="A833">
        <v>7</v>
      </c>
      <c r="B833" t="s">
        <v>22191</v>
      </c>
      <c r="C833" t="s">
        <v>201</v>
      </c>
      <c r="D833" t="s">
        <v>10118</v>
      </c>
      <c r="E833" t="s">
        <v>37</v>
      </c>
      <c r="F833">
        <v>124</v>
      </c>
      <c r="G833" s="8">
        <v>89021735</v>
      </c>
      <c r="H833" s="8">
        <v>120000000</v>
      </c>
    </row>
    <row r="834" spans="1:8" x14ac:dyDescent="0.3">
      <c r="A834">
        <v>7.6</v>
      </c>
      <c r="B834" t="s">
        <v>22192</v>
      </c>
      <c r="C834" t="s">
        <v>721</v>
      </c>
      <c r="D834" t="s">
        <v>675</v>
      </c>
      <c r="E834" t="s">
        <v>37</v>
      </c>
      <c r="F834">
        <v>140</v>
      </c>
      <c r="G834" s="8">
        <v>380262555</v>
      </c>
      <c r="H834" s="8">
        <v>113000000</v>
      </c>
    </row>
    <row r="835" spans="1:8" x14ac:dyDescent="0.3">
      <c r="A835">
        <v>7.6</v>
      </c>
      <c r="B835" t="s">
        <v>22192</v>
      </c>
      <c r="C835" t="s">
        <v>721</v>
      </c>
      <c r="D835" t="s">
        <v>515</v>
      </c>
      <c r="E835" t="s">
        <v>37</v>
      </c>
      <c r="F835">
        <v>140</v>
      </c>
      <c r="G835" s="8">
        <v>380262555</v>
      </c>
      <c r="H835" s="8">
        <v>113000000</v>
      </c>
    </row>
    <row r="836" spans="1:8" x14ac:dyDescent="0.3">
      <c r="A836">
        <v>7.6</v>
      </c>
      <c r="B836" t="s">
        <v>22192</v>
      </c>
      <c r="C836" t="s">
        <v>721</v>
      </c>
      <c r="D836" t="s">
        <v>651</v>
      </c>
      <c r="E836" t="s">
        <v>37</v>
      </c>
      <c r="F836">
        <v>140</v>
      </c>
      <c r="G836" s="8">
        <v>380262555</v>
      </c>
      <c r="H836" s="8">
        <v>113000000</v>
      </c>
    </row>
    <row r="837" spans="1:8" x14ac:dyDescent="0.3">
      <c r="A837">
        <v>7.6</v>
      </c>
      <c r="B837" t="s">
        <v>22192</v>
      </c>
      <c r="C837" t="s">
        <v>721</v>
      </c>
      <c r="D837" t="s">
        <v>10118</v>
      </c>
      <c r="E837" t="s">
        <v>37</v>
      </c>
      <c r="F837">
        <v>140</v>
      </c>
      <c r="G837" s="8">
        <v>380262555</v>
      </c>
      <c r="H837" s="8">
        <v>113000000</v>
      </c>
    </row>
    <row r="838" spans="1:8" x14ac:dyDescent="0.3">
      <c r="A838">
        <v>6.7</v>
      </c>
      <c r="B838" t="s">
        <v>22193</v>
      </c>
      <c r="C838" t="s">
        <v>721</v>
      </c>
      <c r="D838" t="s">
        <v>675</v>
      </c>
      <c r="E838" t="s">
        <v>37</v>
      </c>
      <c r="F838">
        <v>142</v>
      </c>
      <c r="G838" s="8">
        <v>310675583</v>
      </c>
      <c r="H838" s="8">
        <v>115000000</v>
      </c>
    </row>
    <row r="839" spans="1:8" x14ac:dyDescent="0.3">
      <c r="A839">
        <v>6.7</v>
      </c>
      <c r="B839" t="s">
        <v>22193</v>
      </c>
      <c r="C839" t="s">
        <v>721</v>
      </c>
      <c r="D839" t="s">
        <v>515</v>
      </c>
      <c r="E839" t="s">
        <v>37</v>
      </c>
      <c r="F839">
        <v>142</v>
      </c>
      <c r="G839" s="8">
        <v>310675583</v>
      </c>
      <c r="H839" s="8">
        <v>115000000</v>
      </c>
    </row>
    <row r="840" spans="1:8" x14ac:dyDescent="0.3">
      <c r="A840">
        <v>6.7</v>
      </c>
      <c r="B840" t="s">
        <v>22193</v>
      </c>
      <c r="C840" t="s">
        <v>721</v>
      </c>
      <c r="D840" t="s">
        <v>651</v>
      </c>
      <c r="E840" t="s">
        <v>37</v>
      </c>
      <c r="F840">
        <v>142</v>
      </c>
      <c r="G840" s="8">
        <v>310675583</v>
      </c>
      <c r="H840" s="8">
        <v>115000000</v>
      </c>
    </row>
    <row r="841" spans="1:8" x14ac:dyDescent="0.3">
      <c r="A841">
        <v>6.7</v>
      </c>
      <c r="B841" t="s">
        <v>22193</v>
      </c>
      <c r="C841" t="s">
        <v>721</v>
      </c>
      <c r="D841" t="s">
        <v>10118</v>
      </c>
      <c r="E841" t="s">
        <v>37</v>
      </c>
      <c r="F841">
        <v>142</v>
      </c>
      <c r="G841" s="8">
        <v>310675583</v>
      </c>
      <c r="H841" s="8">
        <v>115000000</v>
      </c>
    </row>
    <row r="842" spans="1:8" x14ac:dyDescent="0.3">
      <c r="A842">
        <v>8.1</v>
      </c>
      <c r="B842" t="s">
        <v>22194</v>
      </c>
      <c r="C842" t="s">
        <v>284</v>
      </c>
      <c r="D842" t="s">
        <v>515</v>
      </c>
      <c r="E842" t="s">
        <v>37</v>
      </c>
      <c r="F842">
        <v>92</v>
      </c>
      <c r="G842" s="8">
        <v>289907418</v>
      </c>
      <c r="H842" s="8">
        <v>115000000</v>
      </c>
    </row>
    <row r="843" spans="1:8" x14ac:dyDescent="0.3">
      <c r="A843">
        <v>8.1</v>
      </c>
      <c r="B843" t="s">
        <v>22194</v>
      </c>
      <c r="C843" t="s">
        <v>284</v>
      </c>
      <c r="D843" t="s">
        <v>9312</v>
      </c>
      <c r="E843" t="s">
        <v>37</v>
      </c>
      <c r="F843">
        <v>92</v>
      </c>
      <c r="G843" s="8">
        <v>289907418</v>
      </c>
      <c r="H843" s="8">
        <v>115000000</v>
      </c>
    </row>
    <row r="844" spans="1:8" x14ac:dyDescent="0.3">
      <c r="A844">
        <v>8.1</v>
      </c>
      <c r="B844" t="s">
        <v>22194</v>
      </c>
      <c r="C844" t="s">
        <v>284</v>
      </c>
      <c r="D844" t="s">
        <v>809</v>
      </c>
      <c r="E844" t="s">
        <v>37</v>
      </c>
      <c r="F844">
        <v>92</v>
      </c>
      <c r="G844" s="8">
        <v>289907418</v>
      </c>
      <c r="H844" s="8">
        <v>115000000</v>
      </c>
    </row>
    <row r="845" spans="1:8" x14ac:dyDescent="0.3">
      <c r="A845">
        <v>8.1</v>
      </c>
      <c r="B845" t="s">
        <v>22194</v>
      </c>
      <c r="C845" t="s">
        <v>284</v>
      </c>
      <c r="D845" t="s">
        <v>15875</v>
      </c>
      <c r="E845" t="s">
        <v>37</v>
      </c>
      <c r="F845">
        <v>92</v>
      </c>
      <c r="G845" s="8">
        <v>289907418</v>
      </c>
      <c r="H845" s="8">
        <v>115000000</v>
      </c>
    </row>
    <row r="846" spans="1:8" x14ac:dyDescent="0.3">
      <c r="A846">
        <v>8.1</v>
      </c>
      <c r="B846" t="s">
        <v>22194</v>
      </c>
      <c r="C846" t="s">
        <v>284</v>
      </c>
      <c r="D846" t="s">
        <v>651</v>
      </c>
      <c r="E846" t="s">
        <v>37</v>
      </c>
      <c r="F846">
        <v>92</v>
      </c>
      <c r="G846" s="8">
        <v>289907418</v>
      </c>
      <c r="H846" s="8">
        <v>115000000</v>
      </c>
    </row>
    <row r="847" spans="1:8" x14ac:dyDescent="0.3">
      <c r="A847">
        <v>6.7</v>
      </c>
      <c r="B847" t="s">
        <v>22195</v>
      </c>
      <c r="C847" t="s">
        <v>716</v>
      </c>
      <c r="D847" t="s">
        <v>675</v>
      </c>
      <c r="E847" t="s">
        <v>37</v>
      </c>
      <c r="F847">
        <v>138</v>
      </c>
      <c r="G847" s="8">
        <v>132550960</v>
      </c>
      <c r="H847" s="8">
        <v>120000000</v>
      </c>
    </row>
    <row r="848" spans="1:8" x14ac:dyDescent="0.3">
      <c r="A848">
        <v>6.7</v>
      </c>
      <c r="B848" t="s">
        <v>22195</v>
      </c>
      <c r="C848" t="s">
        <v>716</v>
      </c>
      <c r="D848" t="s">
        <v>515</v>
      </c>
      <c r="E848" t="s">
        <v>37</v>
      </c>
      <c r="F848">
        <v>138</v>
      </c>
      <c r="G848" s="8">
        <v>132550960</v>
      </c>
      <c r="H848" s="8">
        <v>120000000</v>
      </c>
    </row>
    <row r="849" spans="1:8" x14ac:dyDescent="0.3">
      <c r="A849">
        <v>6.7</v>
      </c>
      <c r="B849" t="s">
        <v>22195</v>
      </c>
      <c r="C849" t="s">
        <v>716</v>
      </c>
      <c r="D849" t="s">
        <v>10118</v>
      </c>
      <c r="E849" t="s">
        <v>37</v>
      </c>
      <c r="F849">
        <v>138</v>
      </c>
      <c r="G849" s="8">
        <v>132550960</v>
      </c>
      <c r="H849" s="8">
        <v>120000000</v>
      </c>
    </row>
    <row r="850" spans="1:8" x14ac:dyDescent="0.3">
      <c r="A850">
        <v>6.7</v>
      </c>
      <c r="B850" t="s">
        <v>22195</v>
      </c>
      <c r="C850" t="s">
        <v>716</v>
      </c>
      <c r="D850" t="s">
        <v>8199</v>
      </c>
      <c r="E850" t="s">
        <v>37</v>
      </c>
      <c r="F850">
        <v>138</v>
      </c>
      <c r="G850" s="8">
        <v>132550960</v>
      </c>
      <c r="H850" s="8">
        <v>120000000</v>
      </c>
    </row>
    <row r="851" spans="1:8" x14ac:dyDescent="0.3">
      <c r="A851">
        <v>6.5</v>
      </c>
      <c r="B851" t="s">
        <v>22196</v>
      </c>
      <c r="C851" t="s">
        <v>721</v>
      </c>
      <c r="D851" t="s">
        <v>675</v>
      </c>
      <c r="E851" t="s">
        <v>37</v>
      </c>
      <c r="F851">
        <v>136</v>
      </c>
      <c r="G851" s="8">
        <v>474544677</v>
      </c>
      <c r="H851" s="8">
        <v>115000000</v>
      </c>
    </row>
    <row r="852" spans="1:8" x14ac:dyDescent="0.3">
      <c r="A852">
        <v>6.5</v>
      </c>
      <c r="B852" t="s">
        <v>22196</v>
      </c>
      <c r="C852" t="s">
        <v>721</v>
      </c>
      <c r="D852" t="s">
        <v>515</v>
      </c>
      <c r="E852" t="s">
        <v>37</v>
      </c>
      <c r="F852">
        <v>136</v>
      </c>
      <c r="G852" s="8">
        <v>474544677</v>
      </c>
      <c r="H852" s="8">
        <v>115000000</v>
      </c>
    </row>
    <row r="853" spans="1:8" x14ac:dyDescent="0.3">
      <c r="A853">
        <v>6.5</v>
      </c>
      <c r="B853" t="s">
        <v>22196</v>
      </c>
      <c r="C853" t="s">
        <v>721</v>
      </c>
      <c r="D853" t="s">
        <v>651</v>
      </c>
      <c r="E853" t="s">
        <v>37</v>
      </c>
      <c r="F853">
        <v>136</v>
      </c>
      <c r="G853" s="8">
        <v>474544677</v>
      </c>
      <c r="H853" s="8">
        <v>115000000</v>
      </c>
    </row>
    <row r="854" spans="1:8" x14ac:dyDescent="0.3">
      <c r="A854">
        <v>6.5</v>
      </c>
      <c r="B854" t="s">
        <v>22196</v>
      </c>
      <c r="C854" t="s">
        <v>721</v>
      </c>
      <c r="D854" t="s">
        <v>10118</v>
      </c>
      <c r="E854" t="s">
        <v>37</v>
      </c>
      <c r="F854">
        <v>136</v>
      </c>
      <c r="G854" s="8">
        <v>474544677</v>
      </c>
      <c r="H854" s="8">
        <v>115000000</v>
      </c>
    </row>
    <row r="855" spans="1:8" x14ac:dyDescent="0.3">
      <c r="A855">
        <v>7.3</v>
      </c>
      <c r="B855" t="s">
        <v>22197</v>
      </c>
      <c r="C855" t="s">
        <v>725</v>
      </c>
      <c r="D855" t="s">
        <v>515</v>
      </c>
      <c r="E855" t="s">
        <v>37</v>
      </c>
      <c r="F855">
        <v>98</v>
      </c>
      <c r="G855" s="8">
        <v>187165546</v>
      </c>
      <c r="H855" s="8">
        <v>135000000</v>
      </c>
    </row>
    <row r="856" spans="1:8" x14ac:dyDescent="0.3">
      <c r="A856">
        <v>7.3</v>
      </c>
      <c r="B856" t="s">
        <v>22197</v>
      </c>
      <c r="C856" t="s">
        <v>725</v>
      </c>
      <c r="D856" t="s">
        <v>9312</v>
      </c>
      <c r="E856" t="s">
        <v>37</v>
      </c>
      <c r="F856">
        <v>98</v>
      </c>
      <c r="G856" s="8">
        <v>187165546</v>
      </c>
      <c r="H856" s="8">
        <v>135000000</v>
      </c>
    </row>
    <row r="857" spans="1:8" x14ac:dyDescent="0.3">
      <c r="A857">
        <v>7.3</v>
      </c>
      <c r="B857" t="s">
        <v>22197</v>
      </c>
      <c r="C857" t="s">
        <v>725</v>
      </c>
      <c r="D857" t="s">
        <v>809</v>
      </c>
      <c r="E857" t="s">
        <v>37</v>
      </c>
      <c r="F857">
        <v>98</v>
      </c>
      <c r="G857" s="8">
        <v>187165546</v>
      </c>
      <c r="H857" s="8">
        <v>135000000</v>
      </c>
    </row>
    <row r="858" spans="1:8" x14ac:dyDescent="0.3">
      <c r="A858">
        <v>7.3</v>
      </c>
      <c r="B858" t="s">
        <v>22197</v>
      </c>
      <c r="C858" t="s">
        <v>725</v>
      </c>
      <c r="D858" t="s">
        <v>15875</v>
      </c>
      <c r="E858" t="s">
        <v>37</v>
      </c>
      <c r="F858">
        <v>98</v>
      </c>
      <c r="G858" s="8">
        <v>187165546</v>
      </c>
      <c r="H858" s="8">
        <v>135000000</v>
      </c>
    </row>
    <row r="859" spans="1:8" x14ac:dyDescent="0.3">
      <c r="A859">
        <v>7.3</v>
      </c>
      <c r="B859" t="s">
        <v>22197</v>
      </c>
      <c r="C859" t="s">
        <v>725</v>
      </c>
      <c r="D859" t="s">
        <v>651</v>
      </c>
      <c r="E859" t="s">
        <v>37</v>
      </c>
      <c r="F859">
        <v>98</v>
      </c>
      <c r="G859" s="8">
        <v>187165546</v>
      </c>
      <c r="H859" s="8">
        <v>135000000</v>
      </c>
    </row>
    <row r="860" spans="1:8" x14ac:dyDescent="0.3">
      <c r="A860">
        <v>6</v>
      </c>
      <c r="B860" t="s">
        <v>22198</v>
      </c>
      <c r="C860" t="s">
        <v>680</v>
      </c>
      <c r="D860" t="s">
        <v>675</v>
      </c>
      <c r="E860" t="s">
        <v>37</v>
      </c>
      <c r="F860">
        <v>153</v>
      </c>
      <c r="G860" s="8">
        <v>40911830</v>
      </c>
      <c r="H860" s="8">
        <v>115000000</v>
      </c>
    </row>
    <row r="861" spans="1:8" x14ac:dyDescent="0.3">
      <c r="A861">
        <v>6</v>
      </c>
      <c r="B861" t="s">
        <v>22198</v>
      </c>
      <c r="C861" t="s">
        <v>680</v>
      </c>
      <c r="D861" t="s">
        <v>1473</v>
      </c>
      <c r="E861" t="s">
        <v>37</v>
      </c>
      <c r="F861">
        <v>153</v>
      </c>
      <c r="G861" s="8">
        <v>40911830</v>
      </c>
      <c r="H861" s="8">
        <v>115000000</v>
      </c>
    </row>
    <row r="862" spans="1:8" x14ac:dyDescent="0.3">
      <c r="A862">
        <v>6</v>
      </c>
      <c r="B862" t="s">
        <v>22198</v>
      </c>
      <c r="C862" t="s">
        <v>680</v>
      </c>
      <c r="D862" t="s">
        <v>21951</v>
      </c>
      <c r="E862" t="s">
        <v>37</v>
      </c>
      <c r="F862">
        <v>153</v>
      </c>
      <c r="G862" s="8">
        <v>40911830</v>
      </c>
      <c r="H862" s="8">
        <v>115000000</v>
      </c>
    </row>
    <row r="863" spans="1:8" x14ac:dyDescent="0.3">
      <c r="A863">
        <v>6.1</v>
      </c>
      <c r="B863" t="s">
        <v>22199</v>
      </c>
      <c r="C863" t="s">
        <v>731</v>
      </c>
      <c r="D863" t="s">
        <v>675</v>
      </c>
      <c r="E863" t="s">
        <v>37</v>
      </c>
      <c r="F863">
        <v>120</v>
      </c>
      <c r="G863" s="8">
        <v>47952020</v>
      </c>
      <c r="H863" s="8">
        <v>115000000</v>
      </c>
    </row>
    <row r="864" spans="1:8" x14ac:dyDescent="0.3">
      <c r="A864">
        <v>6.1</v>
      </c>
      <c r="B864" t="s">
        <v>22199</v>
      </c>
      <c r="C864" t="s">
        <v>731</v>
      </c>
      <c r="D864" t="s">
        <v>515</v>
      </c>
      <c r="E864" t="s">
        <v>37</v>
      </c>
      <c r="F864">
        <v>120</v>
      </c>
      <c r="G864" s="8">
        <v>47952020</v>
      </c>
      <c r="H864" s="8">
        <v>115000000</v>
      </c>
    </row>
    <row r="865" spans="1:8" x14ac:dyDescent="0.3">
      <c r="A865">
        <v>6.1</v>
      </c>
      <c r="B865" t="s">
        <v>22199</v>
      </c>
      <c r="C865" t="s">
        <v>731</v>
      </c>
      <c r="D865" t="s">
        <v>1473</v>
      </c>
      <c r="E865" t="s">
        <v>37</v>
      </c>
      <c r="F865">
        <v>120</v>
      </c>
      <c r="G865" s="8">
        <v>47952020</v>
      </c>
      <c r="H865" s="8">
        <v>115000000</v>
      </c>
    </row>
    <row r="866" spans="1:8" x14ac:dyDescent="0.3">
      <c r="A866">
        <v>6.1</v>
      </c>
      <c r="B866" t="s">
        <v>22199</v>
      </c>
      <c r="C866" t="s">
        <v>731</v>
      </c>
      <c r="D866" t="s">
        <v>651</v>
      </c>
      <c r="E866" t="s">
        <v>37</v>
      </c>
      <c r="F866">
        <v>120</v>
      </c>
      <c r="G866" s="8">
        <v>47952020</v>
      </c>
      <c r="H866" s="8">
        <v>115000000</v>
      </c>
    </row>
    <row r="867" spans="1:8" x14ac:dyDescent="0.3">
      <c r="A867">
        <v>5.9</v>
      </c>
      <c r="B867" t="s">
        <v>22200</v>
      </c>
      <c r="C867" t="s">
        <v>479</v>
      </c>
      <c r="D867" t="s">
        <v>675</v>
      </c>
      <c r="E867" t="s">
        <v>37</v>
      </c>
      <c r="F867">
        <v>101</v>
      </c>
      <c r="G867" s="8">
        <v>190871240</v>
      </c>
      <c r="H867" s="8">
        <v>125000000</v>
      </c>
    </row>
    <row r="868" spans="1:8" x14ac:dyDescent="0.3">
      <c r="A868">
        <v>5.9</v>
      </c>
      <c r="B868" t="s">
        <v>22200</v>
      </c>
      <c r="C868" t="s">
        <v>479</v>
      </c>
      <c r="D868" t="s">
        <v>515</v>
      </c>
      <c r="E868" t="s">
        <v>37</v>
      </c>
      <c r="F868">
        <v>101</v>
      </c>
      <c r="G868" s="8">
        <v>190871240</v>
      </c>
      <c r="H868" s="8">
        <v>125000000</v>
      </c>
    </row>
    <row r="869" spans="1:8" x14ac:dyDescent="0.3">
      <c r="A869">
        <v>5.9</v>
      </c>
      <c r="B869" t="s">
        <v>22200</v>
      </c>
      <c r="C869" t="s">
        <v>479</v>
      </c>
      <c r="D869" t="s">
        <v>809</v>
      </c>
      <c r="E869" t="s">
        <v>37</v>
      </c>
      <c r="F869">
        <v>101</v>
      </c>
      <c r="G869" s="8">
        <v>190871240</v>
      </c>
      <c r="H869" s="8">
        <v>125000000</v>
      </c>
    </row>
    <row r="870" spans="1:8" x14ac:dyDescent="0.3">
      <c r="A870">
        <v>5.9</v>
      </c>
      <c r="B870" t="s">
        <v>22200</v>
      </c>
      <c r="C870" t="s">
        <v>479</v>
      </c>
      <c r="D870" t="s">
        <v>10118</v>
      </c>
      <c r="E870" t="s">
        <v>37</v>
      </c>
      <c r="F870">
        <v>101</v>
      </c>
      <c r="G870" s="8">
        <v>190871240</v>
      </c>
      <c r="H870" s="8">
        <v>125000000</v>
      </c>
    </row>
    <row r="871" spans="1:8" x14ac:dyDescent="0.3">
      <c r="A871">
        <v>7.8</v>
      </c>
      <c r="B871" t="s">
        <v>22201</v>
      </c>
      <c r="C871" t="s">
        <v>633</v>
      </c>
      <c r="D871" t="s">
        <v>515</v>
      </c>
      <c r="E871" t="s">
        <v>37</v>
      </c>
      <c r="F871">
        <v>91</v>
      </c>
      <c r="G871" s="8">
        <v>274084951</v>
      </c>
      <c r="H871" s="8">
        <v>100000000</v>
      </c>
    </row>
    <row r="872" spans="1:8" x14ac:dyDescent="0.3">
      <c r="A872">
        <v>7.8</v>
      </c>
      <c r="B872" t="s">
        <v>22201</v>
      </c>
      <c r="C872" t="s">
        <v>633</v>
      </c>
      <c r="D872" t="s">
        <v>1473</v>
      </c>
      <c r="E872" t="s">
        <v>37</v>
      </c>
      <c r="F872">
        <v>91</v>
      </c>
      <c r="G872" s="8">
        <v>274084951</v>
      </c>
      <c r="H872" s="8">
        <v>100000000</v>
      </c>
    </row>
    <row r="873" spans="1:8" x14ac:dyDescent="0.3">
      <c r="A873">
        <v>7.8</v>
      </c>
      <c r="B873" t="s">
        <v>22201</v>
      </c>
      <c r="C873" t="s">
        <v>633</v>
      </c>
      <c r="D873" t="s">
        <v>10118</v>
      </c>
      <c r="E873" t="s">
        <v>37</v>
      </c>
      <c r="F873">
        <v>91</v>
      </c>
      <c r="G873" s="8">
        <v>274084951</v>
      </c>
      <c r="H873" s="8">
        <v>100000000</v>
      </c>
    </row>
    <row r="874" spans="1:8" x14ac:dyDescent="0.3">
      <c r="A874">
        <v>7.8</v>
      </c>
      <c r="B874" t="s">
        <v>22201</v>
      </c>
      <c r="C874" t="s">
        <v>633</v>
      </c>
      <c r="D874" t="s">
        <v>8199</v>
      </c>
      <c r="E874" t="s">
        <v>37</v>
      </c>
      <c r="F874">
        <v>91</v>
      </c>
      <c r="G874" s="8">
        <v>274084951</v>
      </c>
      <c r="H874" s="8">
        <v>100000000</v>
      </c>
    </row>
    <row r="875" spans="1:8" x14ac:dyDescent="0.3">
      <c r="A875">
        <v>5.8</v>
      </c>
      <c r="B875" t="s">
        <v>22202</v>
      </c>
      <c r="C875" t="s">
        <v>739</v>
      </c>
      <c r="D875" t="s">
        <v>675</v>
      </c>
      <c r="E875" t="s">
        <v>37</v>
      </c>
      <c r="F875">
        <v>108</v>
      </c>
      <c r="G875" s="8">
        <v>67155742</v>
      </c>
      <c r="H875" s="8">
        <v>116000000</v>
      </c>
    </row>
    <row r="876" spans="1:8" x14ac:dyDescent="0.3">
      <c r="A876">
        <v>5.8</v>
      </c>
      <c r="B876" t="s">
        <v>22202</v>
      </c>
      <c r="C876" t="s">
        <v>739</v>
      </c>
      <c r="D876" t="s">
        <v>515</v>
      </c>
      <c r="E876" t="s">
        <v>37</v>
      </c>
      <c r="F876">
        <v>108</v>
      </c>
      <c r="G876" s="8">
        <v>67155742</v>
      </c>
      <c r="H876" s="8">
        <v>116000000</v>
      </c>
    </row>
    <row r="877" spans="1:8" x14ac:dyDescent="0.3">
      <c r="A877">
        <v>5.8</v>
      </c>
      <c r="B877" t="s">
        <v>22202</v>
      </c>
      <c r="C877" t="s">
        <v>739</v>
      </c>
      <c r="D877" t="s">
        <v>8199</v>
      </c>
      <c r="E877" t="s">
        <v>37</v>
      </c>
      <c r="F877">
        <v>108</v>
      </c>
      <c r="G877" s="8">
        <v>67155742</v>
      </c>
      <c r="H877" s="8">
        <v>116000000</v>
      </c>
    </row>
    <row r="878" spans="1:8" x14ac:dyDescent="0.3">
      <c r="A878">
        <v>6.3</v>
      </c>
      <c r="B878" t="s">
        <v>22203</v>
      </c>
      <c r="C878" t="s">
        <v>741</v>
      </c>
      <c r="D878" t="s">
        <v>675</v>
      </c>
      <c r="E878" t="s">
        <v>37</v>
      </c>
      <c r="F878">
        <v>112</v>
      </c>
      <c r="G878" s="8">
        <v>81638674</v>
      </c>
      <c r="H878" s="8">
        <v>135000000</v>
      </c>
    </row>
    <row r="879" spans="1:8" x14ac:dyDescent="0.3">
      <c r="A879">
        <v>6.3</v>
      </c>
      <c r="B879" t="s">
        <v>22203</v>
      </c>
      <c r="C879" t="s">
        <v>741</v>
      </c>
      <c r="D879" t="s">
        <v>515</v>
      </c>
      <c r="E879" t="s">
        <v>37</v>
      </c>
      <c r="F879">
        <v>112</v>
      </c>
      <c r="G879" s="8">
        <v>81638674</v>
      </c>
      <c r="H879" s="8">
        <v>135000000</v>
      </c>
    </row>
    <row r="880" spans="1:8" x14ac:dyDescent="0.3">
      <c r="A880">
        <v>6.3</v>
      </c>
      <c r="B880" t="s">
        <v>22203</v>
      </c>
      <c r="C880" t="s">
        <v>741</v>
      </c>
      <c r="D880" t="s">
        <v>809</v>
      </c>
      <c r="E880" t="s">
        <v>37</v>
      </c>
      <c r="F880">
        <v>112</v>
      </c>
      <c r="G880" s="8">
        <v>81638674</v>
      </c>
      <c r="H880" s="8">
        <v>135000000</v>
      </c>
    </row>
    <row r="881" spans="1:8" x14ac:dyDescent="0.3">
      <c r="A881">
        <v>6.3</v>
      </c>
      <c r="B881" t="s">
        <v>22203</v>
      </c>
      <c r="C881" t="s">
        <v>741</v>
      </c>
      <c r="D881" t="s">
        <v>10118</v>
      </c>
      <c r="E881" t="s">
        <v>37</v>
      </c>
      <c r="F881">
        <v>112</v>
      </c>
      <c r="G881" s="8">
        <v>81638674</v>
      </c>
      <c r="H881" s="8">
        <v>135000000</v>
      </c>
    </row>
    <row r="882" spans="1:8" x14ac:dyDescent="0.3">
      <c r="A882">
        <v>4.3</v>
      </c>
      <c r="B882" t="s">
        <v>22204</v>
      </c>
      <c r="C882" t="s">
        <v>742</v>
      </c>
      <c r="D882" t="s">
        <v>675</v>
      </c>
      <c r="E882" t="s">
        <v>37</v>
      </c>
      <c r="F882">
        <v>100</v>
      </c>
      <c r="G882" s="8">
        <v>56114221</v>
      </c>
      <c r="H882" s="8">
        <v>120000000</v>
      </c>
    </row>
    <row r="883" spans="1:8" x14ac:dyDescent="0.3">
      <c r="A883">
        <v>4.3</v>
      </c>
      <c r="B883" t="s">
        <v>22204</v>
      </c>
      <c r="C883" t="s">
        <v>742</v>
      </c>
      <c r="D883" t="s">
        <v>515</v>
      </c>
      <c r="E883" t="s">
        <v>37</v>
      </c>
      <c r="F883">
        <v>100</v>
      </c>
      <c r="G883" s="8">
        <v>56114221</v>
      </c>
      <c r="H883" s="8">
        <v>120000000</v>
      </c>
    </row>
    <row r="884" spans="1:8" x14ac:dyDescent="0.3">
      <c r="A884">
        <v>4.3</v>
      </c>
      <c r="B884" t="s">
        <v>22204</v>
      </c>
      <c r="C884" t="s">
        <v>742</v>
      </c>
      <c r="D884" t="s">
        <v>10118</v>
      </c>
      <c r="E884" t="s">
        <v>37</v>
      </c>
      <c r="F884">
        <v>100</v>
      </c>
      <c r="G884" s="8">
        <v>56114221</v>
      </c>
      <c r="H884" s="8">
        <v>120000000</v>
      </c>
    </row>
    <row r="885" spans="1:8" x14ac:dyDescent="0.3">
      <c r="A885">
        <v>6.4</v>
      </c>
      <c r="B885" t="s">
        <v>22205</v>
      </c>
      <c r="C885" t="s">
        <v>453</v>
      </c>
      <c r="D885" t="s">
        <v>675</v>
      </c>
      <c r="E885" t="s">
        <v>37</v>
      </c>
      <c r="F885">
        <v>108</v>
      </c>
      <c r="G885" s="8">
        <v>250863268</v>
      </c>
      <c r="H885" s="8">
        <v>110000000</v>
      </c>
    </row>
    <row r="886" spans="1:8" x14ac:dyDescent="0.3">
      <c r="A886">
        <v>6.4</v>
      </c>
      <c r="B886" t="s">
        <v>22205</v>
      </c>
      <c r="C886" t="s">
        <v>453</v>
      </c>
      <c r="D886" t="s">
        <v>515</v>
      </c>
      <c r="E886" t="s">
        <v>37</v>
      </c>
      <c r="F886">
        <v>108</v>
      </c>
      <c r="G886" s="8">
        <v>250863268</v>
      </c>
      <c r="H886" s="8">
        <v>110000000</v>
      </c>
    </row>
    <row r="887" spans="1:8" x14ac:dyDescent="0.3">
      <c r="A887">
        <v>6.4</v>
      </c>
      <c r="B887" t="s">
        <v>22205</v>
      </c>
      <c r="C887" t="s">
        <v>453</v>
      </c>
      <c r="D887" t="s">
        <v>809</v>
      </c>
      <c r="E887" t="s">
        <v>37</v>
      </c>
      <c r="F887">
        <v>108</v>
      </c>
      <c r="G887" s="8">
        <v>250863268</v>
      </c>
      <c r="H887" s="8">
        <v>110000000</v>
      </c>
    </row>
    <row r="888" spans="1:8" x14ac:dyDescent="0.3">
      <c r="A888">
        <v>6.4</v>
      </c>
      <c r="B888" t="s">
        <v>22205</v>
      </c>
      <c r="C888" t="s">
        <v>453</v>
      </c>
      <c r="D888" t="s">
        <v>15875</v>
      </c>
      <c r="E888" t="s">
        <v>37</v>
      </c>
      <c r="F888">
        <v>108</v>
      </c>
      <c r="G888" s="8">
        <v>250863268</v>
      </c>
      <c r="H888" s="8">
        <v>110000000</v>
      </c>
    </row>
    <row r="889" spans="1:8" x14ac:dyDescent="0.3">
      <c r="A889">
        <v>6.4</v>
      </c>
      <c r="B889" t="s">
        <v>22205</v>
      </c>
      <c r="C889" t="s">
        <v>453</v>
      </c>
      <c r="D889" t="s">
        <v>651</v>
      </c>
      <c r="E889" t="s">
        <v>37</v>
      </c>
      <c r="F889">
        <v>108</v>
      </c>
      <c r="G889" s="8">
        <v>250863268</v>
      </c>
      <c r="H889" s="8">
        <v>110000000</v>
      </c>
    </row>
    <row r="890" spans="1:8" x14ac:dyDescent="0.3">
      <c r="A890">
        <v>6.1</v>
      </c>
      <c r="B890" t="s">
        <v>22206</v>
      </c>
      <c r="C890" t="s">
        <v>747</v>
      </c>
      <c r="D890" t="s">
        <v>675</v>
      </c>
      <c r="E890" t="s">
        <v>37</v>
      </c>
      <c r="F890">
        <v>114</v>
      </c>
      <c r="G890" s="8">
        <v>155181732</v>
      </c>
      <c r="H890" s="8">
        <v>110000000</v>
      </c>
    </row>
    <row r="891" spans="1:8" x14ac:dyDescent="0.3">
      <c r="A891">
        <v>6.1</v>
      </c>
      <c r="B891" t="s">
        <v>22206</v>
      </c>
      <c r="C891" t="s">
        <v>747</v>
      </c>
      <c r="D891" t="s">
        <v>515</v>
      </c>
      <c r="E891" t="s">
        <v>37</v>
      </c>
      <c r="F891">
        <v>114</v>
      </c>
      <c r="G891" s="8">
        <v>155181732</v>
      </c>
      <c r="H891" s="8">
        <v>110000000</v>
      </c>
    </row>
    <row r="892" spans="1:8" x14ac:dyDescent="0.3">
      <c r="A892">
        <v>6.1</v>
      </c>
      <c r="B892" t="s">
        <v>22206</v>
      </c>
      <c r="C892" t="s">
        <v>747</v>
      </c>
      <c r="D892" t="s">
        <v>1473</v>
      </c>
      <c r="E892" t="s">
        <v>37</v>
      </c>
      <c r="F892">
        <v>114</v>
      </c>
      <c r="G892" s="8">
        <v>155181732</v>
      </c>
      <c r="H892" s="8">
        <v>110000000</v>
      </c>
    </row>
    <row r="893" spans="1:8" x14ac:dyDescent="0.3">
      <c r="A893">
        <v>6.1</v>
      </c>
      <c r="B893" t="s">
        <v>22206</v>
      </c>
      <c r="C893" t="s">
        <v>747</v>
      </c>
      <c r="D893" t="s">
        <v>8199</v>
      </c>
      <c r="E893" t="s">
        <v>37</v>
      </c>
      <c r="F893">
        <v>114</v>
      </c>
      <c r="G893" s="8">
        <v>155181732</v>
      </c>
      <c r="H893" s="8">
        <v>110000000</v>
      </c>
    </row>
    <row r="894" spans="1:8" x14ac:dyDescent="0.3">
      <c r="A894">
        <v>6.5</v>
      </c>
      <c r="B894" t="s">
        <v>22207</v>
      </c>
      <c r="C894" t="s">
        <v>749</v>
      </c>
      <c r="D894" t="s">
        <v>675</v>
      </c>
      <c r="E894" t="s">
        <v>37</v>
      </c>
      <c r="F894">
        <v>119</v>
      </c>
      <c r="G894" s="8">
        <v>125332007</v>
      </c>
      <c r="H894" s="8">
        <v>110000000</v>
      </c>
    </row>
    <row r="895" spans="1:8" x14ac:dyDescent="0.3">
      <c r="A895">
        <v>6.5</v>
      </c>
      <c r="B895" t="s">
        <v>22207</v>
      </c>
      <c r="C895" t="s">
        <v>749</v>
      </c>
      <c r="D895" t="s">
        <v>515</v>
      </c>
      <c r="E895" t="s">
        <v>37</v>
      </c>
      <c r="F895">
        <v>119</v>
      </c>
      <c r="G895" s="8">
        <v>125332007</v>
      </c>
      <c r="H895" s="8">
        <v>110000000</v>
      </c>
    </row>
    <row r="896" spans="1:8" x14ac:dyDescent="0.3">
      <c r="A896">
        <v>6.5</v>
      </c>
      <c r="B896" t="s">
        <v>22207</v>
      </c>
      <c r="C896" t="s">
        <v>749</v>
      </c>
      <c r="D896" t="s">
        <v>8199</v>
      </c>
      <c r="E896" t="s">
        <v>37</v>
      </c>
      <c r="F896">
        <v>119</v>
      </c>
      <c r="G896" s="8">
        <v>125332007</v>
      </c>
      <c r="H896" s="8">
        <v>110000000</v>
      </c>
    </row>
    <row r="897" spans="1:8" x14ac:dyDescent="0.3">
      <c r="A897">
        <v>7.1</v>
      </c>
      <c r="B897" t="s">
        <v>22208</v>
      </c>
      <c r="C897" t="s">
        <v>267</v>
      </c>
      <c r="D897" t="s">
        <v>675</v>
      </c>
      <c r="E897" t="s">
        <v>37</v>
      </c>
      <c r="F897">
        <v>142</v>
      </c>
      <c r="G897" s="8">
        <v>113330342</v>
      </c>
      <c r="H897" s="8">
        <v>110000000</v>
      </c>
    </row>
    <row r="898" spans="1:8" x14ac:dyDescent="0.3">
      <c r="A898">
        <v>7.1</v>
      </c>
      <c r="B898" t="s">
        <v>22208</v>
      </c>
      <c r="C898" t="s">
        <v>267</v>
      </c>
      <c r="D898" t="s">
        <v>1473</v>
      </c>
      <c r="E898" t="s">
        <v>37</v>
      </c>
      <c r="F898">
        <v>142</v>
      </c>
      <c r="G898" s="8">
        <v>113330342</v>
      </c>
      <c r="H898" s="8">
        <v>110000000</v>
      </c>
    </row>
    <row r="899" spans="1:8" x14ac:dyDescent="0.3">
      <c r="A899">
        <v>7.1</v>
      </c>
      <c r="B899" t="s">
        <v>22208</v>
      </c>
      <c r="C899" t="s">
        <v>267</v>
      </c>
      <c r="D899" t="s">
        <v>20490</v>
      </c>
      <c r="E899" t="s">
        <v>37</v>
      </c>
      <c r="F899">
        <v>142</v>
      </c>
      <c r="G899" s="8">
        <v>113330342</v>
      </c>
      <c r="H899" s="8">
        <v>110000000</v>
      </c>
    </row>
    <row r="900" spans="1:8" x14ac:dyDescent="0.3">
      <c r="A900">
        <v>7.1</v>
      </c>
      <c r="B900" t="s">
        <v>22208</v>
      </c>
      <c r="C900" t="s">
        <v>267</v>
      </c>
      <c r="D900" t="s">
        <v>21951</v>
      </c>
      <c r="E900" t="s">
        <v>37</v>
      </c>
      <c r="F900">
        <v>142</v>
      </c>
      <c r="G900" s="8">
        <v>113330342</v>
      </c>
      <c r="H900" s="8">
        <v>110000000</v>
      </c>
    </row>
    <row r="901" spans="1:8" x14ac:dyDescent="0.3">
      <c r="A901">
        <v>6.4</v>
      </c>
      <c r="B901" t="s">
        <v>22209</v>
      </c>
      <c r="C901" t="s">
        <v>753</v>
      </c>
      <c r="D901" t="s">
        <v>21950</v>
      </c>
      <c r="E901" t="s">
        <v>37</v>
      </c>
      <c r="F901">
        <v>125</v>
      </c>
      <c r="G901" s="8">
        <v>125531634</v>
      </c>
      <c r="H901" s="8">
        <v>110000000</v>
      </c>
    </row>
    <row r="902" spans="1:8" x14ac:dyDescent="0.3">
      <c r="A902">
        <v>6.4</v>
      </c>
      <c r="B902" t="s">
        <v>22209</v>
      </c>
      <c r="C902" t="s">
        <v>753</v>
      </c>
      <c r="D902" t="s">
        <v>8199</v>
      </c>
      <c r="E902" t="s">
        <v>37</v>
      </c>
      <c r="F902">
        <v>125</v>
      </c>
      <c r="G902" s="8">
        <v>125531634</v>
      </c>
      <c r="H902" s="8">
        <v>110000000</v>
      </c>
    </row>
    <row r="903" spans="1:8" x14ac:dyDescent="0.3">
      <c r="A903">
        <v>6.5</v>
      </c>
      <c r="B903" t="s">
        <v>22210</v>
      </c>
      <c r="C903" t="s">
        <v>312</v>
      </c>
      <c r="D903" t="s">
        <v>675</v>
      </c>
      <c r="E903" t="s">
        <v>37</v>
      </c>
      <c r="F903">
        <v>126</v>
      </c>
      <c r="G903" s="8">
        <v>186336103</v>
      </c>
      <c r="H903" s="8">
        <v>120000000</v>
      </c>
    </row>
    <row r="904" spans="1:8" x14ac:dyDescent="0.3">
      <c r="A904">
        <v>6.5</v>
      </c>
      <c r="B904" t="s">
        <v>22210</v>
      </c>
      <c r="C904" t="s">
        <v>312</v>
      </c>
      <c r="D904" t="s">
        <v>809</v>
      </c>
      <c r="E904" t="s">
        <v>37</v>
      </c>
      <c r="F904">
        <v>126</v>
      </c>
      <c r="G904" s="8">
        <v>186336103</v>
      </c>
      <c r="H904" s="8">
        <v>120000000</v>
      </c>
    </row>
    <row r="905" spans="1:8" x14ac:dyDescent="0.3">
      <c r="A905">
        <v>6.5</v>
      </c>
      <c r="B905" t="s">
        <v>22210</v>
      </c>
      <c r="C905" t="s">
        <v>312</v>
      </c>
      <c r="D905" t="s">
        <v>21950</v>
      </c>
      <c r="E905" t="s">
        <v>37</v>
      </c>
      <c r="F905">
        <v>126</v>
      </c>
      <c r="G905" s="8">
        <v>186336103</v>
      </c>
      <c r="H905" s="8">
        <v>120000000</v>
      </c>
    </row>
    <row r="906" spans="1:8" x14ac:dyDescent="0.3">
      <c r="A906">
        <v>6.5</v>
      </c>
      <c r="B906" t="s">
        <v>22210</v>
      </c>
      <c r="C906" t="s">
        <v>312</v>
      </c>
      <c r="D906" t="s">
        <v>17497</v>
      </c>
      <c r="E906" t="s">
        <v>37</v>
      </c>
      <c r="F906">
        <v>126</v>
      </c>
      <c r="G906" s="8">
        <v>186336103</v>
      </c>
      <c r="H906" s="8">
        <v>120000000</v>
      </c>
    </row>
    <row r="907" spans="1:8" x14ac:dyDescent="0.3">
      <c r="A907">
        <v>6.5</v>
      </c>
      <c r="B907" t="s">
        <v>22210</v>
      </c>
      <c r="C907" t="s">
        <v>312</v>
      </c>
      <c r="D907" t="s">
        <v>8199</v>
      </c>
      <c r="E907" t="s">
        <v>37</v>
      </c>
      <c r="F907">
        <v>126</v>
      </c>
      <c r="G907" s="8">
        <v>186336103</v>
      </c>
      <c r="H907" s="8">
        <v>120000000</v>
      </c>
    </row>
    <row r="908" spans="1:8" x14ac:dyDescent="0.3">
      <c r="A908">
        <v>6.3</v>
      </c>
      <c r="B908" t="s">
        <v>22211</v>
      </c>
      <c r="C908" t="s">
        <v>648</v>
      </c>
      <c r="D908" t="s">
        <v>515</v>
      </c>
      <c r="E908" t="s">
        <v>37</v>
      </c>
      <c r="F908">
        <v>119</v>
      </c>
      <c r="G908" s="8">
        <v>129995817</v>
      </c>
      <c r="H908" s="8">
        <v>110000000</v>
      </c>
    </row>
    <row r="909" spans="1:8" x14ac:dyDescent="0.3">
      <c r="A909">
        <v>6.3</v>
      </c>
      <c r="B909" t="s">
        <v>22211</v>
      </c>
      <c r="C909" t="s">
        <v>648</v>
      </c>
      <c r="D909" t="s">
        <v>10118</v>
      </c>
      <c r="E909" t="s">
        <v>37</v>
      </c>
      <c r="F909">
        <v>119</v>
      </c>
      <c r="G909" s="8">
        <v>129995817</v>
      </c>
      <c r="H909" s="8">
        <v>110000000</v>
      </c>
    </row>
    <row r="910" spans="1:8" x14ac:dyDescent="0.3">
      <c r="A910">
        <v>6.3</v>
      </c>
      <c r="B910" t="s">
        <v>22211</v>
      </c>
      <c r="C910" t="s">
        <v>648</v>
      </c>
      <c r="D910" t="s">
        <v>8199</v>
      </c>
      <c r="E910" t="s">
        <v>37</v>
      </c>
      <c r="F910">
        <v>119</v>
      </c>
      <c r="G910" s="8">
        <v>129995817</v>
      </c>
      <c r="H910" s="8">
        <v>110000000</v>
      </c>
    </row>
    <row r="911" spans="1:8" x14ac:dyDescent="0.3">
      <c r="A911">
        <v>7.5</v>
      </c>
      <c r="B911" t="s">
        <v>22212</v>
      </c>
      <c r="C911" t="s">
        <v>293</v>
      </c>
      <c r="D911" t="s">
        <v>11093</v>
      </c>
      <c r="E911" t="s">
        <v>37</v>
      </c>
      <c r="F911">
        <v>170</v>
      </c>
      <c r="G911" s="8">
        <v>102608827</v>
      </c>
      <c r="H911" s="8">
        <v>110000000</v>
      </c>
    </row>
    <row r="912" spans="1:8" x14ac:dyDescent="0.3">
      <c r="A912">
        <v>7.5</v>
      </c>
      <c r="B912" t="s">
        <v>22212</v>
      </c>
      <c r="C912" t="s">
        <v>293</v>
      </c>
      <c r="D912" t="s">
        <v>1473</v>
      </c>
      <c r="E912" t="s">
        <v>37</v>
      </c>
      <c r="F912">
        <v>170</v>
      </c>
      <c r="G912" s="8">
        <v>102608827</v>
      </c>
      <c r="H912" s="8">
        <v>110000000</v>
      </c>
    </row>
    <row r="913" spans="1:8" x14ac:dyDescent="0.3">
      <c r="A913">
        <v>4.9000000000000004</v>
      </c>
      <c r="B913" t="s">
        <v>22213</v>
      </c>
      <c r="C913" t="s">
        <v>288</v>
      </c>
      <c r="D913" t="s">
        <v>515</v>
      </c>
      <c r="E913" t="s">
        <v>37</v>
      </c>
      <c r="F913">
        <v>85</v>
      </c>
      <c r="G913" s="8">
        <v>42776259</v>
      </c>
      <c r="H913" s="8">
        <v>112000000</v>
      </c>
    </row>
    <row r="914" spans="1:8" x14ac:dyDescent="0.3">
      <c r="A914">
        <v>4.9000000000000004</v>
      </c>
      <c r="B914" t="s">
        <v>22213</v>
      </c>
      <c r="C914" t="s">
        <v>288</v>
      </c>
      <c r="D914" t="s">
        <v>809</v>
      </c>
      <c r="E914" t="s">
        <v>37</v>
      </c>
      <c r="F914">
        <v>85</v>
      </c>
      <c r="G914" s="8">
        <v>42776259</v>
      </c>
      <c r="H914" s="8">
        <v>112000000</v>
      </c>
    </row>
    <row r="915" spans="1:8" x14ac:dyDescent="0.3">
      <c r="A915">
        <v>4.9000000000000004</v>
      </c>
      <c r="B915" t="s">
        <v>22213</v>
      </c>
      <c r="C915" t="s">
        <v>288</v>
      </c>
      <c r="D915" t="s">
        <v>15875</v>
      </c>
      <c r="E915" t="s">
        <v>37</v>
      </c>
      <c r="F915">
        <v>85</v>
      </c>
      <c r="G915" s="8">
        <v>42776259</v>
      </c>
      <c r="H915" s="8">
        <v>112000000</v>
      </c>
    </row>
    <row r="916" spans="1:8" x14ac:dyDescent="0.3">
      <c r="A916">
        <v>4.9000000000000004</v>
      </c>
      <c r="B916" t="s">
        <v>22213</v>
      </c>
      <c r="C916" t="s">
        <v>288</v>
      </c>
      <c r="D916" t="s">
        <v>651</v>
      </c>
      <c r="E916" t="s">
        <v>37</v>
      </c>
      <c r="F916">
        <v>85</v>
      </c>
      <c r="G916" s="8">
        <v>42776259</v>
      </c>
      <c r="H916" s="8">
        <v>112000000</v>
      </c>
    </row>
    <row r="917" spans="1:8" x14ac:dyDescent="0.3">
      <c r="A917">
        <v>5.8</v>
      </c>
      <c r="B917" t="s">
        <v>22214</v>
      </c>
      <c r="C917" t="s">
        <v>764</v>
      </c>
      <c r="D917" t="s">
        <v>675</v>
      </c>
      <c r="E917" t="s">
        <v>37</v>
      </c>
      <c r="F917">
        <v>119</v>
      </c>
      <c r="G917" s="8">
        <v>98780042</v>
      </c>
      <c r="H917" s="8">
        <v>120000000</v>
      </c>
    </row>
    <row r="918" spans="1:8" x14ac:dyDescent="0.3">
      <c r="A918">
        <v>5.8</v>
      </c>
      <c r="B918" t="s">
        <v>22214</v>
      </c>
      <c r="C918" t="s">
        <v>764</v>
      </c>
      <c r="D918" t="s">
        <v>809</v>
      </c>
      <c r="E918" t="s">
        <v>37</v>
      </c>
      <c r="F918">
        <v>119</v>
      </c>
      <c r="G918" s="8">
        <v>98780042</v>
      </c>
      <c r="H918" s="8">
        <v>120000000</v>
      </c>
    </row>
    <row r="919" spans="1:8" x14ac:dyDescent="0.3">
      <c r="A919">
        <v>5.8</v>
      </c>
      <c r="B919" t="s">
        <v>22214</v>
      </c>
      <c r="C919" t="s">
        <v>764</v>
      </c>
      <c r="D919" t="s">
        <v>21950</v>
      </c>
      <c r="E919" t="s">
        <v>37</v>
      </c>
      <c r="F919">
        <v>119</v>
      </c>
      <c r="G919" s="8">
        <v>98780042</v>
      </c>
      <c r="H919" s="8">
        <v>120000000</v>
      </c>
    </row>
    <row r="920" spans="1:8" x14ac:dyDescent="0.3">
      <c r="A920">
        <v>5.8</v>
      </c>
      <c r="B920" t="s">
        <v>22214</v>
      </c>
      <c r="C920" t="s">
        <v>764</v>
      </c>
      <c r="D920" t="s">
        <v>10118</v>
      </c>
      <c r="E920" t="s">
        <v>37</v>
      </c>
      <c r="F920">
        <v>119</v>
      </c>
      <c r="G920" s="8">
        <v>98780042</v>
      </c>
      <c r="H920" s="8">
        <v>120000000</v>
      </c>
    </row>
    <row r="921" spans="1:8" x14ac:dyDescent="0.3">
      <c r="A921">
        <v>5.8</v>
      </c>
      <c r="B921" t="s">
        <v>22214</v>
      </c>
      <c r="C921" t="s">
        <v>764</v>
      </c>
      <c r="D921" t="s">
        <v>8199</v>
      </c>
      <c r="E921" t="s">
        <v>37</v>
      </c>
      <c r="F921">
        <v>119</v>
      </c>
      <c r="G921" s="8">
        <v>98780042</v>
      </c>
      <c r="H921" s="8">
        <v>120000000</v>
      </c>
    </row>
    <row r="922" spans="1:8" x14ac:dyDescent="0.3">
      <c r="A922">
        <v>6.2</v>
      </c>
      <c r="B922" t="s">
        <v>22215</v>
      </c>
      <c r="C922" t="s">
        <v>768</v>
      </c>
      <c r="D922" t="s">
        <v>675</v>
      </c>
      <c r="E922" t="s">
        <v>37</v>
      </c>
      <c r="F922">
        <v>102</v>
      </c>
      <c r="G922" s="8">
        <v>106369117</v>
      </c>
      <c r="H922" s="8">
        <v>110000000</v>
      </c>
    </row>
    <row r="923" spans="1:8" x14ac:dyDescent="0.3">
      <c r="A923">
        <v>6.2</v>
      </c>
      <c r="B923" t="s">
        <v>22215</v>
      </c>
      <c r="C923" t="s">
        <v>768</v>
      </c>
      <c r="D923" t="s">
        <v>1473</v>
      </c>
      <c r="E923" t="s">
        <v>37</v>
      </c>
      <c r="F923">
        <v>102</v>
      </c>
      <c r="G923" s="8">
        <v>106369117</v>
      </c>
      <c r="H923" s="8">
        <v>110000000</v>
      </c>
    </row>
    <row r="924" spans="1:8" x14ac:dyDescent="0.3">
      <c r="A924">
        <v>6.2</v>
      </c>
      <c r="B924" t="s">
        <v>22215</v>
      </c>
      <c r="C924" t="s">
        <v>768</v>
      </c>
      <c r="D924" t="s">
        <v>651</v>
      </c>
      <c r="E924" t="s">
        <v>37</v>
      </c>
      <c r="F924">
        <v>102</v>
      </c>
      <c r="G924" s="8">
        <v>106369117</v>
      </c>
      <c r="H924" s="8">
        <v>110000000</v>
      </c>
    </row>
    <row r="925" spans="1:8" x14ac:dyDescent="0.3">
      <c r="A925">
        <v>6.2</v>
      </c>
      <c r="B925" t="s">
        <v>22215</v>
      </c>
      <c r="C925" t="s">
        <v>768</v>
      </c>
      <c r="D925" t="s">
        <v>21951</v>
      </c>
      <c r="E925" t="s">
        <v>37</v>
      </c>
      <c r="F925">
        <v>102</v>
      </c>
      <c r="G925" s="8">
        <v>106369117</v>
      </c>
      <c r="H925" s="8">
        <v>110000000</v>
      </c>
    </row>
    <row r="926" spans="1:8" x14ac:dyDescent="0.3">
      <c r="A926">
        <v>5.5</v>
      </c>
      <c r="B926" t="s">
        <v>22216</v>
      </c>
      <c r="C926" t="s">
        <v>771</v>
      </c>
      <c r="D926" t="s">
        <v>515</v>
      </c>
      <c r="E926" t="s">
        <v>37</v>
      </c>
      <c r="F926">
        <v>103</v>
      </c>
      <c r="G926" s="8">
        <v>142614158</v>
      </c>
      <c r="H926" s="8">
        <v>110000000</v>
      </c>
    </row>
    <row r="927" spans="1:8" x14ac:dyDescent="0.3">
      <c r="A927">
        <v>5.5</v>
      </c>
      <c r="B927" t="s">
        <v>22216</v>
      </c>
      <c r="C927" t="s">
        <v>771</v>
      </c>
      <c r="D927" t="s">
        <v>9312</v>
      </c>
      <c r="E927" t="s">
        <v>37</v>
      </c>
      <c r="F927">
        <v>103</v>
      </c>
      <c r="G927" s="8">
        <v>142614158</v>
      </c>
      <c r="H927" s="8">
        <v>110000000</v>
      </c>
    </row>
    <row r="928" spans="1:8" x14ac:dyDescent="0.3">
      <c r="A928">
        <v>5.5</v>
      </c>
      <c r="B928" t="s">
        <v>22216</v>
      </c>
      <c r="C928" t="s">
        <v>771</v>
      </c>
      <c r="D928" t="s">
        <v>809</v>
      </c>
      <c r="E928" t="s">
        <v>37</v>
      </c>
      <c r="F928">
        <v>103</v>
      </c>
      <c r="G928" s="8">
        <v>142614158</v>
      </c>
      <c r="H928" s="8">
        <v>110000000</v>
      </c>
    </row>
    <row r="929" spans="1:8" x14ac:dyDescent="0.3">
      <c r="A929">
        <v>5.5</v>
      </c>
      <c r="B929" t="s">
        <v>22216</v>
      </c>
      <c r="C929" t="s">
        <v>771</v>
      </c>
      <c r="D929" t="s">
        <v>15875</v>
      </c>
      <c r="E929" t="s">
        <v>37</v>
      </c>
      <c r="F929">
        <v>103</v>
      </c>
      <c r="G929" s="8">
        <v>142614158</v>
      </c>
      <c r="H929" s="8">
        <v>110000000</v>
      </c>
    </row>
    <row r="930" spans="1:8" x14ac:dyDescent="0.3">
      <c r="A930">
        <v>5.5</v>
      </c>
      <c r="B930" t="s">
        <v>22216</v>
      </c>
      <c r="C930" t="s">
        <v>771</v>
      </c>
      <c r="D930" t="s">
        <v>651</v>
      </c>
      <c r="E930" t="s">
        <v>37</v>
      </c>
      <c r="F930">
        <v>103</v>
      </c>
      <c r="G930" s="8">
        <v>142614158</v>
      </c>
      <c r="H930" s="8">
        <v>110000000</v>
      </c>
    </row>
    <row r="931" spans="1:8" x14ac:dyDescent="0.3">
      <c r="A931">
        <v>5.4</v>
      </c>
      <c r="B931" t="s">
        <v>22217</v>
      </c>
      <c r="C931" t="s">
        <v>772</v>
      </c>
      <c r="D931" t="s">
        <v>9312</v>
      </c>
      <c r="E931" t="s">
        <v>37</v>
      </c>
      <c r="F931">
        <v>76</v>
      </c>
      <c r="G931" s="8">
        <v>50026353</v>
      </c>
      <c r="H931" s="8">
        <v>110000000</v>
      </c>
    </row>
    <row r="932" spans="1:8" x14ac:dyDescent="0.3">
      <c r="A932">
        <v>5.4</v>
      </c>
      <c r="B932" t="s">
        <v>22217</v>
      </c>
      <c r="C932" t="s">
        <v>772</v>
      </c>
      <c r="D932" t="s">
        <v>809</v>
      </c>
      <c r="E932" t="s">
        <v>37</v>
      </c>
      <c r="F932">
        <v>76</v>
      </c>
      <c r="G932" s="8">
        <v>50026353</v>
      </c>
      <c r="H932" s="8">
        <v>110000000</v>
      </c>
    </row>
    <row r="933" spans="1:8" x14ac:dyDescent="0.3">
      <c r="A933">
        <v>5.4</v>
      </c>
      <c r="B933" t="s">
        <v>22217</v>
      </c>
      <c r="C933" t="s">
        <v>772</v>
      </c>
      <c r="D933" t="s">
        <v>15875</v>
      </c>
      <c r="E933" t="s">
        <v>37</v>
      </c>
      <c r="F933">
        <v>76</v>
      </c>
      <c r="G933" s="8">
        <v>50026353</v>
      </c>
      <c r="H933" s="8">
        <v>110000000</v>
      </c>
    </row>
    <row r="934" spans="1:8" x14ac:dyDescent="0.3">
      <c r="A934">
        <v>5.4</v>
      </c>
      <c r="B934" t="s">
        <v>22217</v>
      </c>
      <c r="C934" t="s">
        <v>772</v>
      </c>
      <c r="D934" t="s">
        <v>9824</v>
      </c>
      <c r="E934" t="s">
        <v>37</v>
      </c>
      <c r="F934">
        <v>76</v>
      </c>
      <c r="G934" s="8">
        <v>50026353</v>
      </c>
      <c r="H934" s="8">
        <v>110000000</v>
      </c>
    </row>
    <row r="935" spans="1:8" x14ac:dyDescent="0.3">
      <c r="A935">
        <v>5.4</v>
      </c>
      <c r="B935" t="s">
        <v>22217</v>
      </c>
      <c r="C935" t="s">
        <v>772</v>
      </c>
      <c r="D935" t="s">
        <v>12797</v>
      </c>
      <c r="E935" t="s">
        <v>37</v>
      </c>
      <c r="F935">
        <v>76</v>
      </c>
      <c r="G935" s="8">
        <v>50026353</v>
      </c>
      <c r="H935" s="8">
        <v>110000000</v>
      </c>
    </row>
    <row r="936" spans="1:8" x14ac:dyDescent="0.3">
      <c r="A936">
        <v>5.8</v>
      </c>
      <c r="B936" t="s">
        <v>22218</v>
      </c>
      <c r="C936" t="s">
        <v>648</v>
      </c>
      <c r="D936" t="s">
        <v>675</v>
      </c>
      <c r="E936" t="s">
        <v>37</v>
      </c>
      <c r="F936">
        <v>120</v>
      </c>
      <c r="G936" s="8">
        <v>66002193</v>
      </c>
      <c r="H936" s="8">
        <v>110000000</v>
      </c>
    </row>
    <row r="937" spans="1:8" x14ac:dyDescent="0.3">
      <c r="A937">
        <v>5.8</v>
      </c>
      <c r="B937" t="s">
        <v>22218</v>
      </c>
      <c r="C937" t="s">
        <v>648</v>
      </c>
      <c r="D937" t="s">
        <v>515</v>
      </c>
      <c r="E937" t="s">
        <v>37</v>
      </c>
      <c r="F937">
        <v>120</v>
      </c>
      <c r="G937" s="8">
        <v>66002193</v>
      </c>
      <c r="H937" s="8">
        <v>110000000</v>
      </c>
    </row>
    <row r="938" spans="1:8" x14ac:dyDescent="0.3">
      <c r="A938">
        <v>5.8</v>
      </c>
      <c r="B938" t="s">
        <v>22218</v>
      </c>
      <c r="C938" t="s">
        <v>648</v>
      </c>
      <c r="D938" t="s">
        <v>21948</v>
      </c>
      <c r="E938" t="s">
        <v>37</v>
      </c>
      <c r="F938">
        <v>120</v>
      </c>
      <c r="G938" s="8">
        <v>66002193</v>
      </c>
      <c r="H938" s="8">
        <v>110000000</v>
      </c>
    </row>
    <row r="939" spans="1:8" x14ac:dyDescent="0.3">
      <c r="A939">
        <v>5.8</v>
      </c>
      <c r="B939" t="s">
        <v>22218</v>
      </c>
      <c r="C939" t="s">
        <v>648</v>
      </c>
      <c r="D939" t="s">
        <v>10118</v>
      </c>
      <c r="E939" t="s">
        <v>37</v>
      </c>
      <c r="F939">
        <v>120</v>
      </c>
      <c r="G939" s="8">
        <v>66002193</v>
      </c>
      <c r="H939" s="8">
        <v>110000000</v>
      </c>
    </row>
    <row r="940" spans="1:8" x14ac:dyDescent="0.3">
      <c r="A940">
        <v>5.8</v>
      </c>
      <c r="B940" t="s">
        <v>22218</v>
      </c>
      <c r="C940" t="s">
        <v>648</v>
      </c>
      <c r="D940" t="s">
        <v>8199</v>
      </c>
      <c r="E940" t="s">
        <v>37</v>
      </c>
      <c r="F940">
        <v>120</v>
      </c>
      <c r="G940" s="8">
        <v>66002193</v>
      </c>
      <c r="H940" s="8">
        <v>110000000</v>
      </c>
    </row>
    <row r="941" spans="1:8" x14ac:dyDescent="0.3">
      <c r="A941">
        <v>7.1</v>
      </c>
      <c r="B941" t="s">
        <v>22219</v>
      </c>
      <c r="C941" t="s">
        <v>453</v>
      </c>
      <c r="D941" t="s">
        <v>675</v>
      </c>
      <c r="E941" t="s">
        <v>37</v>
      </c>
      <c r="F941">
        <v>127</v>
      </c>
      <c r="G941" s="8">
        <v>85463309</v>
      </c>
      <c r="H941" s="8">
        <v>110000000</v>
      </c>
    </row>
    <row r="942" spans="1:8" x14ac:dyDescent="0.3">
      <c r="A942">
        <v>7.1</v>
      </c>
      <c r="B942" t="s">
        <v>22219</v>
      </c>
      <c r="C942" t="s">
        <v>453</v>
      </c>
      <c r="D942" t="s">
        <v>1473</v>
      </c>
      <c r="E942" t="s">
        <v>37</v>
      </c>
      <c r="F942">
        <v>127</v>
      </c>
      <c r="G942" s="8">
        <v>85463309</v>
      </c>
      <c r="H942" s="8">
        <v>110000000</v>
      </c>
    </row>
    <row r="943" spans="1:8" x14ac:dyDescent="0.3">
      <c r="A943">
        <v>7.1</v>
      </c>
      <c r="B943" t="s">
        <v>22219</v>
      </c>
      <c r="C943" t="s">
        <v>453</v>
      </c>
      <c r="D943" t="s">
        <v>10118</v>
      </c>
      <c r="E943" t="s">
        <v>37</v>
      </c>
      <c r="F943">
        <v>127</v>
      </c>
      <c r="G943" s="8">
        <v>85463309</v>
      </c>
      <c r="H943" s="8">
        <v>110000000</v>
      </c>
    </row>
    <row r="944" spans="1:8" x14ac:dyDescent="0.3">
      <c r="A944">
        <v>7.1</v>
      </c>
      <c r="B944" t="s">
        <v>22219</v>
      </c>
      <c r="C944" t="s">
        <v>453</v>
      </c>
      <c r="D944" t="s">
        <v>21949</v>
      </c>
      <c r="E944" t="s">
        <v>37</v>
      </c>
      <c r="F944">
        <v>127</v>
      </c>
      <c r="G944" s="8">
        <v>85463309</v>
      </c>
      <c r="H944" s="8">
        <v>110000000</v>
      </c>
    </row>
    <row r="945" spans="1:8" x14ac:dyDescent="0.3">
      <c r="A945">
        <v>5.4</v>
      </c>
      <c r="B945" t="s">
        <v>22220</v>
      </c>
      <c r="C945" t="s">
        <v>771</v>
      </c>
      <c r="D945" t="s">
        <v>515</v>
      </c>
      <c r="E945" t="s">
        <v>37</v>
      </c>
      <c r="F945">
        <v>105</v>
      </c>
      <c r="G945" s="8">
        <v>71017784</v>
      </c>
      <c r="H945" s="8">
        <v>105000000</v>
      </c>
    </row>
    <row r="946" spans="1:8" x14ac:dyDescent="0.3">
      <c r="A946">
        <v>5.4</v>
      </c>
      <c r="B946" t="s">
        <v>22220</v>
      </c>
      <c r="C946" t="s">
        <v>771</v>
      </c>
      <c r="D946" t="s">
        <v>9312</v>
      </c>
      <c r="E946" t="s">
        <v>37</v>
      </c>
      <c r="F946">
        <v>105</v>
      </c>
      <c r="G946" s="8">
        <v>71017784</v>
      </c>
      <c r="H946" s="8">
        <v>105000000</v>
      </c>
    </row>
    <row r="947" spans="1:8" x14ac:dyDescent="0.3">
      <c r="A947">
        <v>5.4</v>
      </c>
      <c r="B947" t="s">
        <v>22220</v>
      </c>
      <c r="C947" t="s">
        <v>771</v>
      </c>
      <c r="D947" t="s">
        <v>809</v>
      </c>
      <c r="E947" t="s">
        <v>37</v>
      </c>
      <c r="F947">
        <v>105</v>
      </c>
      <c r="G947" s="8">
        <v>71017784</v>
      </c>
      <c r="H947" s="8">
        <v>105000000</v>
      </c>
    </row>
    <row r="948" spans="1:8" x14ac:dyDescent="0.3">
      <c r="A948">
        <v>5.4</v>
      </c>
      <c r="B948" t="s">
        <v>22220</v>
      </c>
      <c r="C948" t="s">
        <v>771</v>
      </c>
      <c r="D948" t="s">
        <v>15875</v>
      </c>
      <c r="E948" t="s">
        <v>37</v>
      </c>
      <c r="F948">
        <v>105</v>
      </c>
      <c r="G948" s="8">
        <v>71017784</v>
      </c>
      <c r="H948" s="8">
        <v>105000000</v>
      </c>
    </row>
    <row r="949" spans="1:8" x14ac:dyDescent="0.3">
      <c r="A949">
        <v>5.4</v>
      </c>
      <c r="B949" t="s">
        <v>22220</v>
      </c>
      <c r="C949" t="s">
        <v>771</v>
      </c>
      <c r="D949" t="s">
        <v>651</v>
      </c>
      <c r="E949" t="s">
        <v>37</v>
      </c>
      <c r="F949">
        <v>105</v>
      </c>
      <c r="G949" s="8">
        <v>71017784</v>
      </c>
      <c r="H949" s="8">
        <v>105000000</v>
      </c>
    </row>
    <row r="950" spans="1:8" x14ac:dyDescent="0.3">
      <c r="A950">
        <v>3.7</v>
      </c>
      <c r="B950" t="s">
        <v>22221</v>
      </c>
      <c r="C950" t="s">
        <v>779</v>
      </c>
      <c r="D950" t="s">
        <v>675</v>
      </c>
      <c r="E950" t="s">
        <v>37</v>
      </c>
      <c r="F950">
        <v>121</v>
      </c>
      <c r="G950" s="8">
        <v>48068396</v>
      </c>
      <c r="H950" s="8">
        <v>160000000</v>
      </c>
    </row>
    <row r="951" spans="1:8" x14ac:dyDescent="0.3">
      <c r="A951">
        <v>3.7</v>
      </c>
      <c r="B951" t="s">
        <v>22221</v>
      </c>
      <c r="C951" t="s">
        <v>779</v>
      </c>
      <c r="D951" t="s">
        <v>21950</v>
      </c>
      <c r="E951" t="s">
        <v>37</v>
      </c>
      <c r="F951">
        <v>121</v>
      </c>
      <c r="G951" s="8">
        <v>48068396</v>
      </c>
      <c r="H951" s="8">
        <v>160000000</v>
      </c>
    </row>
    <row r="952" spans="1:8" x14ac:dyDescent="0.3">
      <c r="A952">
        <v>3.7</v>
      </c>
      <c r="B952" t="s">
        <v>22221</v>
      </c>
      <c r="C952" t="s">
        <v>779</v>
      </c>
      <c r="D952" t="s">
        <v>17497</v>
      </c>
      <c r="E952" t="s">
        <v>37</v>
      </c>
      <c r="F952">
        <v>121</v>
      </c>
      <c r="G952" s="8">
        <v>48068396</v>
      </c>
      <c r="H952" s="8">
        <v>160000000</v>
      </c>
    </row>
    <row r="953" spans="1:8" x14ac:dyDescent="0.3">
      <c r="A953">
        <v>3.7</v>
      </c>
      <c r="B953" t="s">
        <v>22221</v>
      </c>
      <c r="C953" t="s">
        <v>779</v>
      </c>
      <c r="D953" t="s">
        <v>8199</v>
      </c>
      <c r="E953" t="s">
        <v>37</v>
      </c>
      <c r="F953">
        <v>121</v>
      </c>
      <c r="G953" s="8">
        <v>48068396</v>
      </c>
      <c r="H953" s="8">
        <v>160000000</v>
      </c>
    </row>
    <row r="954" spans="1:8" x14ac:dyDescent="0.3">
      <c r="A954">
        <v>6.7</v>
      </c>
      <c r="B954" t="s">
        <v>22222</v>
      </c>
      <c r="C954" t="s">
        <v>457</v>
      </c>
      <c r="D954" t="s">
        <v>675</v>
      </c>
      <c r="E954" t="s">
        <v>37</v>
      </c>
      <c r="F954">
        <v>114</v>
      </c>
      <c r="G954" s="8">
        <v>61656849</v>
      </c>
      <c r="H954" s="8">
        <v>110000000</v>
      </c>
    </row>
    <row r="955" spans="1:8" x14ac:dyDescent="0.3">
      <c r="A955">
        <v>6.7</v>
      </c>
      <c r="B955" t="s">
        <v>22222</v>
      </c>
      <c r="C955" t="s">
        <v>457</v>
      </c>
      <c r="D955" t="s">
        <v>10118</v>
      </c>
      <c r="E955" t="s">
        <v>37</v>
      </c>
      <c r="F955">
        <v>114</v>
      </c>
      <c r="G955" s="8">
        <v>61656849</v>
      </c>
      <c r="H955" s="8">
        <v>110000000</v>
      </c>
    </row>
    <row r="956" spans="1:8" x14ac:dyDescent="0.3">
      <c r="A956">
        <v>7.2</v>
      </c>
      <c r="B956" t="s">
        <v>22223</v>
      </c>
      <c r="C956" t="s">
        <v>784</v>
      </c>
      <c r="D956" t="s">
        <v>675</v>
      </c>
      <c r="E956" t="s">
        <v>37</v>
      </c>
      <c r="F956">
        <v>129</v>
      </c>
      <c r="G956" s="8">
        <v>134520804</v>
      </c>
      <c r="H956" s="8">
        <v>110000000</v>
      </c>
    </row>
    <row r="957" spans="1:8" x14ac:dyDescent="0.3">
      <c r="A957">
        <v>7.2</v>
      </c>
      <c r="B957" t="s">
        <v>22223</v>
      </c>
      <c r="C957" t="s">
        <v>784</v>
      </c>
      <c r="D957" t="s">
        <v>515</v>
      </c>
      <c r="E957" t="s">
        <v>37</v>
      </c>
      <c r="F957">
        <v>129</v>
      </c>
      <c r="G957" s="8">
        <v>134520804</v>
      </c>
      <c r="H957" s="8">
        <v>110000000</v>
      </c>
    </row>
    <row r="958" spans="1:8" x14ac:dyDescent="0.3">
      <c r="A958">
        <v>7.2</v>
      </c>
      <c r="B958" t="s">
        <v>22223</v>
      </c>
      <c r="C958" t="s">
        <v>784</v>
      </c>
      <c r="D958" t="s">
        <v>8199</v>
      </c>
      <c r="E958" t="s">
        <v>37</v>
      </c>
      <c r="F958">
        <v>129</v>
      </c>
      <c r="G958" s="8">
        <v>134520804</v>
      </c>
      <c r="H958" s="8">
        <v>110000000</v>
      </c>
    </row>
    <row r="959" spans="1:8" x14ac:dyDescent="0.3">
      <c r="A959">
        <v>8.8000000000000007</v>
      </c>
      <c r="B959" t="s">
        <v>22224</v>
      </c>
      <c r="C959" t="s">
        <v>124</v>
      </c>
      <c r="D959" t="s">
        <v>675</v>
      </c>
      <c r="E959" t="s">
        <v>37</v>
      </c>
      <c r="F959">
        <v>171</v>
      </c>
      <c r="G959" s="8">
        <v>313837577</v>
      </c>
      <c r="H959" s="8">
        <v>93000000</v>
      </c>
    </row>
    <row r="960" spans="1:8" x14ac:dyDescent="0.3">
      <c r="A960">
        <v>8.8000000000000007</v>
      </c>
      <c r="B960" t="s">
        <v>22224</v>
      </c>
      <c r="C960" t="s">
        <v>124</v>
      </c>
      <c r="D960" t="s">
        <v>515</v>
      </c>
      <c r="E960" t="s">
        <v>37</v>
      </c>
      <c r="F960">
        <v>171</v>
      </c>
      <c r="G960" s="8">
        <v>313837577</v>
      </c>
      <c r="H960" s="8">
        <v>93000000</v>
      </c>
    </row>
    <row r="961" spans="1:8" x14ac:dyDescent="0.3">
      <c r="A961">
        <v>8.8000000000000007</v>
      </c>
      <c r="B961" t="s">
        <v>22224</v>
      </c>
      <c r="C961" t="s">
        <v>124</v>
      </c>
      <c r="D961" t="s">
        <v>1473</v>
      </c>
      <c r="E961" t="s">
        <v>37</v>
      </c>
      <c r="F961">
        <v>171</v>
      </c>
      <c r="G961" s="8">
        <v>313837577</v>
      </c>
      <c r="H961" s="8">
        <v>93000000</v>
      </c>
    </row>
    <row r="962" spans="1:8" x14ac:dyDescent="0.3">
      <c r="A962">
        <v>8.8000000000000007</v>
      </c>
      <c r="B962" t="s">
        <v>22224</v>
      </c>
      <c r="C962" t="s">
        <v>124</v>
      </c>
      <c r="D962" t="s">
        <v>651</v>
      </c>
      <c r="E962" t="s">
        <v>37</v>
      </c>
      <c r="F962">
        <v>171</v>
      </c>
      <c r="G962" s="8">
        <v>313837577</v>
      </c>
      <c r="H962" s="8">
        <v>93000000</v>
      </c>
    </row>
    <row r="963" spans="1:8" x14ac:dyDescent="0.3">
      <c r="A963">
        <v>5.8</v>
      </c>
      <c r="B963" t="s">
        <v>22225</v>
      </c>
      <c r="C963" t="s">
        <v>788</v>
      </c>
      <c r="D963" t="s">
        <v>675</v>
      </c>
      <c r="E963" t="s">
        <v>37</v>
      </c>
      <c r="F963">
        <v>120</v>
      </c>
      <c r="G963" s="8">
        <v>24004159</v>
      </c>
      <c r="H963" s="8">
        <v>110000000</v>
      </c>
    </row>
    <row r="964" spans="1:8" x14ac:dyDescent="0.3">
      <c r="A964">
        <v>5.8</v>
      </c>
      <c r="B964" t="s">
        <v>22225</v>
      </c>
      <c r="C964" t="s">
        <v>788</v>
      </c>
      <c r="D964" t="s">
        <v>515</v>
      </c>
      <c r="E964" t="s">
        <v>37</v>
      </c>
      <c r="F964">
        <v>120</v>
      </c>
      <c r="G964" s="8">
        <v>24004159</v>
      </c>
      <c r="H964" s="8">
        <v>110000000</v>
      </c>
    </row>
    <row r="965" spans="1:8" x14ac:dyDescent="0.3">
      <c r="A965">
        <v>5.8</v>
      </c>
      <c r="B965" t="s">
        <v>22225</v>
      </c>
      <c r="C965" t="s">
        <v>788</v>
      </c>
      <c r="D965" t="s">
        <v>809</v>
      </c>
      <c r="E965" t="s">
        <v>37</v>
      </c>
      <c r="F965">
        <v>120</v>
      </c>
      <c r="G965" s="8">
        <v>24004159</v>
      </c>
      <c r="H965" s="8">
        <v>110000000</v>
      </c>
    </row>
    <row r="966" spans="1:8" x14ac:dyDescent="0.3">
      <c r="A966">
        <v>6.8</v>
      </c>
      <c r="B966" t="s">
        <v>22226</v>
      </c>
      <c r="C966" t="s">
        <v>794</v>
      </c>
      <c r="D966" t="s">
        <v>11093</v>
      </c>
      <c r="E966" t="s">
        <v>37</v>
      </c>
      <c r="F966">
        <v>165</v>
      </c>
      <c r="G966" s="8">
        <v>58183966</v>
      </c>
      <c r="H966" s="8">
        <v>107000000</v>
      </c>
    </row>
    <row r="967" spans="1:8" x14ac:dyDescent="0.3">
      <c r="A967">
        <v>6.8</v>
      </c>
      <c r="B967" t="s">
        <v>22226</v>
      </c>
      <c r="C967" t="s">
        <v>794</v>
      </c>
      <c r="D967" t="s">
        <v>1473</v>
      </c>
      <c r="E967" t="s">
        <v>37</v>
      </c>
      <c r="F967">
        <v>165</v>
      </c>
      <c r="G967" s="8">
        <v>58183966</v>
      </c>
      <c r="H967" s="8">
        <v>107000000</v>
      </c>
    </row>
    <row r="968" spans="1:8" x14ac:dyDescent="0.3">
      <c r="A968">
        <v>6.8</v>
      </c>
      <c r="B968" t="s">
        <v>22226</v>
      </c>
      <c r="C968" t="s">
        <v>794</v>
      </c>
      <c r="D968" t="s">
        <v>21949</v>
      </c>
      <c r="E968" t="s">
        <v>37</v>
      </c>
      <c r="F968">
        <v>165</v>
      </c>
      <c r="G968" s="8">
        <v>58183966</v>
      </c>
      <c r="H968" s="8">
        <v>107000000</v>
      </c>
    </row>
    <row r="969" spans="1:8" x14ac:dyDescent="0.3">
      <c r="A969">
        <v>3.8</v>
      </c>
      <c r="B969" t="s">
        <v>22227</v>
      </c>
      <c r="C969" t="s">
        <v>796</v>
      </c>
      <c r="D969" t="s">
        <v>515</v>
      </c>
      <c r="E969" t="s">
        <v>37</v>
      </c>
      <c r="F969">
        <v>82</v>
      </c>
      <c r="G969" s="8">
        <v>100446895</v>
      </c>
      <c r="H969" s="8">
        <v>109000000</v>
      </c>
    </row>
    <row r="970" spans="1:8" x14ac:dyDescent="0.3">
      <c r="A970">
        <v>3.8</v>
      </c>
      <c r="B970" t="s">
        <v>22227</v>
      </c>
      <c r="C970" t="s">
        <v>796</v>
      </c>
      <c r="D970" t="s">
        <v>809</v>
      </c>
      <c r="E970" t="s">
        <v>37</v>
      </c>
      <c r="F970">
        <v>82</v>
      </c>
      <c r="G970" s="8">
        <v>100446895</v>
      </c>
      <c r="H970" s="8">
        <v>109000000</v>
      </c>
    </row>
    <row r="971" spans="1:8" x14ac:dyDescent="0.3">
      <c r="A971">
        <v>3.8</v>
      </c>
      <c r="B971" t="s">
        <v>22227</v>
      </c>
      <c r="C971" t="s">
        <v>796</v>
      </c>
      <c r="D971" t="s">
        <v>15875</v>
      </c>
      <c r="E971" t="s">
        <v>37</v>
      </c>
      <c r="F971">
        <v>82</v>
      </c>
      <c r="G971" s="8">
        <v>100446895</v>
      </c>
      <c r="H971" s="8">
        <v>109000000</v>
      </c>
    </row>
    <row r="972" spans="1:8" x14ac:dyDescent="0.3">
      <c r="A972">
        <v>3.8</v>
      </c>
      <c r="B972" t="s">
        <v>22227</v>
      </c>
      <c r="C972" t="s">
        <v>796</v>
      </c>
      <c r="D972" t="s">
        <v>651</v>
      </c>
      <c r="E972" t="s">
        <v>37</v>
      </c>
      <c r="F972">
        <v>82</v>
      </c>
      <c r="G972" s="8">
        <v>100446895</v>
      </c>
      <c r="H972" s="8">
        <v>109000000</v>
      </c>
    </row>
    <row r="973" spans="1:8" x14ac:dyDescent="0.3">
      <c r="A973">
        <v>7.1</v>
      </c>
      <c r="B973" t="s">
        <v>22228</v>
      </c>
      <c r="C973" t="s">
        <v>556</v>
      </c>
      <c r="D973" t="s">
        <v>675</v>
      </c>
      <c r="E973" t="s">
        <v>37</v>
      </c>
      <c r="F973">
        <v>115</v>
      </c>
      <c r="G973" s="8">
        <v>144795350</v>
      </c>
      <c r="H973" s="8">
        <v>120000000</v>
      </c>
    </row>
    <row r="974" spans="1:8" x14ac:dyDescent="0.3">
      <c r="A974">
        <v>7.1</v>
      </c>
      <c r="B974" t="s">
        <v>22228</v>
      </c>
      <c r="C974" t="s">
        <v>556</v>
      </c>
      <c r="D974" t="s">
        <v>21948</v>
      </c>
      <c r="E974" t="s">
        <v>37</v>
      </c>
      <c r="F974">
        <v>115</v>
      </c>
      <c r="G974" s="8">
        <v>144795350</v>
      </c>
      <c r="H974" s="8">
        <v>120000000</v>
      </c>
    </row>
    <row r="975" spans="1:8" x14ac:dyDescent="0.3">
      <c r="A975">
        <v>7.1</v>
      </c>
      <c r="B975" t="s">
        <v>22228</v>
      </c>
      <c r="C975" t="s">
        <v>556</v>
      </c>
      <c r="D975" t="s">
        <v>10118</v>
      </c>
      <c r="E975" t="s">
        <v>37</v>
      </c>
      <c r="F975">
        <v>115</v>
      </c>
      <c r="G975" s="8">
        <v>144795350</v>
      </c>
      <c r="H975" s="8">
        <v>120000000</v>
      </c>
    </row>
    <row r="976" spans="1:8" x14ac:dyDescent="0.3">
      <c r="A976">
        <v>7.1</v>
      </c>
      <c r="B976" t="s">
        <v>22228</v>
      </c>
      <c r="C976" t="s">
        <v>556</v>
      </c>
      <c r="D976" t="s">
        <v>8199</v>
      </c>
      <c r="E976" t="s">
        <v>37</v>
      </c>
      <c r="F976">
        <v>115</v>
      </c>
      <c r="G976" s="8">
        <v>144795350</v>
      </c>
      <c r="H976" s="8">
        <v>120000000</v>
      </c>
    </row>
    <row r="977" spans="1:8" x14ac:dyDescent="0.3">
      <c r="A977">
        <v>7.2</v>
      </c>
      <c r="B977" t="s">
        <v>22229</v>
      </c>
      <c r="C977" t="s">
        <v>133</v>
      </c>
      <c r="D977" t="s">
        <v>675</v>
      </c>
      <c r="E977" t="s">
        <v>37</v>
      </c>
      <c r="F977">
        <v>194</v>
      </c>
      <c r="G977" s="8">
        <v>47396698</v>
      </c>
      <c r="H977" s="8">
        <v>130000000</v>
      </c>
    </row>
    <row r="978" spans="1:8" x14ac:dyDescent="0.3">
      <c r="A978">
        <v>7.2</v>
      </c>
      <c r="B978" t="s">
        <v>22229</v>
      </c>
      <c r="C978" t="s">
        <v>133</v>
      </c>
      <c r="D978" t="s">
        <v>515</v>
      </c>
      <c r="E978" t="s">
        <v>37</v>
      </c>
      <c r="F978">
        <v>194</v>
      </c>
      <c r="G978" s="8">
        <v>47396698</v>
      </c>
      <c r="H978" s="8">
        <v>130000000</v>
      </c>
    </row>
    <row r="979" spans="1:8" x14ac:dyDescent="0.3">
      <c r="A979">
        <v>7.2</v>
      </c>
      <c r="B979" t="s">
        <v>22229</v>
      </c>
      <c r="C979" t="s">
        <v>133</v>
      </c>
      <c r="D979" t="s">
        <v>1473</v>
      </c>
      <c r="E979" t="s">
        <v>37</v>
      </c>
      <c r="F979">
        <v>194</v>
      </c>
      <c r="G979" s="8">
        <v>47396698</v>
      </c>
      <c r="H979" s="8">
        <v>130000000</v>
      </c>
    </row>
    <row r="980" spans="1:8" x14ac:dyDescent="0.3">
      <c r="A980">
        <v>7.2</v>
      </c>
      <c r="B980" t="s">
        <v>22229</v>
      </c>
      <c r="C980" t="s">
        <v>133</v>
      </c>
      <c r="D980" t="s">
        <v>20490</v>
      </c>
      <c r="E980" t="s">
        <v>37</v>
      </c>
      <c r="F980">
        <v>194</v>
      </c>
      <c r="G980" s="8">
        <v>47396698</v>
      </c>
      <c r="H980" s="8">
        <v>130000000</v>
      </c>
    </row>
    <row r="981" spans="1:8" x14ac:dyDescent="0.3">
      <c r="A981">
        <v>7.2</v>
      </c>
      <c r="B981" t="s">
        <v>22229</v>
      </c>
      <c r="C981" t="s">
        <v>133</v>
      </c>
      <c r="D981" t="s">
        <v>21951</v>
      </c>
      <c r="E981" t="s">
        <v>37</v>
      </c>
      <c r="F981">
        <v>194</v>
      </c>
      <c r="G981" s="8">
        <v>47396698</v>
      </c>
      <c r="H981" s="8">
        <v>130000000</v>
      </c>
    </row>
    <row r="982" spans="1:8" x14ac:dyDescent="0.3">
      <c r="A982">
        <v>5.9</v>
      </c>
      <c r="B982" t="s">
        <v>22230</v>
      </c>
      <c r="C982" t="s">
        <v>512</v>
      </c>
      <c r="D982" t="s">
        <v>515</v>
      </c>
      <c r="E982" t="s">
        <v>37</v>
      </c>
      <c r="F982">
        <v>84</v>
      </c>
      <c r="G982" s="8">
        <v>140015224</v>
      </c>
      <c r="H982" s="8">
        <v>133000000</v>
      </c>
    </row>
    <row r="983" spans="1:8" x14ac:dyDescent="0.3">
      <c r="A983">
        <v>5.9</v>
      </c>
      <c r="B983" t="s">
        <v>22230</v>
      </c>
      <c r="C983" t="s">
        <v>512</v>
      </c>
      <c r="D983" t="s">
        <v>809</v>
      </c>
      <c r="E983" t="s">
        <v>37</v>
      </c>
      <c r="F983">
        <v>84</v>
      </c>
      <c r="G983" s="8">
        <v>140015224</v>
      </c>
      <c r="H983" s="8">
        <v>133000000</v>
      </c>
    </row>
    <row r="984" spans="1:8" x14ac:dyDescent="0.3">
      <c r="A984">
        <v>5.9</v>
      </c>
      <c r="B984" t="s">
        <v>22230</v>
      </c>
      <c r="C984" t="s">
        <v>512</v>
      </c>
      <c r="D984" t="s">
        <v>15875</v>
      </c>
      <c r="E984" t="s">
        <v>37</v>
      </c>
      <c r="F984">
        <v>84</v>
      </c>
      <c r="G984" s="8">
        <v>140015224</v>
      </c>
      <c r="H984" s="8">
        <v>133000000</v>
      </c>
    </row>
    <row r="985" spans="1:8" x14ac:dyDescent="0.3">
      <c r="A985">
        <v>5.9</v>
      </c>
      <c r="B985" t="s">
        <v>22230</v>
      </c>
      <c r="C985" t="s">
        <v>512</v>
      </c>
      <c r="D985" t="s">
        <v>651</v>
      </c>
      <c r="E985" t="s">
        <v>37</v>
      </c>
      <c r="F985">
        <v>84</v>
      </c>
      <c r="G985" s="8">
        <v>140015224</v>
      </c>
      <c r="H985" s="8">
        <v>133000000</v>
      </c>
    </row>
    <row r="986" spans="1:8" x14ac:dyDescent="0.3">
      <c r="A986">
        <v>7.1</v>
      </c>
      <c r="B986" t="s">
        <v>22231</v>
      </c>
      <c r="C986" t="s">
        <v>803</v>
      </c>
      <c r="D986" t="s">
        <v>9312</v>
      </c>
      <c r="E986" t="s">
        <v>37</v>
      </c>
      <c r="F986">
        <v>97</v>
      </c>
      <c r="G986" s="8">
        <v>104374107</v>
      </c>
      <c r="H986" s="8">
        <v>105000000</v>
      </c>
    </row>
    <row r="987" spans="1:8" x14ac:dyDescent="0.3">
      <c r="A987">
        <v>7.1</v>
      </c>
      <c r="B987" t="s">
        <v>22231</v>
      </c>
      <c r="C987" t="s">
        <v>803</v>
      </c>
      <c r="D987" t="s">
        <v>15875</v>
      </c>
      <c r="E987" t="s">
        <v>37</v>
      </c>
      <c r="F987">
        <v>97</v>
      </c>
      <c r="G987" s="8">
        <v>104374107</v>
      </c>
      <c r="H987" s="8">
        <v>105000000</v>
      </c>
    </row>
    <row r="988" spans="1:8" x14ac:dyDescent="0.3">
      <c r="A988">
        <v>7.1</v>
      </c>
      <c r="B988" t="s">
        <v>22231</v>
      </c>
      <c r="C988" t="s">
        <v>803</v>
      </c>
      <c r="D988" t="s">
        <v>651</v>
      </c>
      <c r="E988" t="s">
        <v>37</v>
      </c>
      <c r="F988">
        <v>97</v>
      </c>
      <c r="G988" s="8">
        <v>104374107</v>
      </c>
      <c r="H988" s="8">
        <v>105000000</v>
      </c>
    </row>
    <row r="989" spans="1:8" x14ac:dyDescent="0.3">
      <c r="A989">
        <v>7.1</v>
      </c>
      <c r="B989" t="s">
        <v>22231</v>
      </c>
      <c r="C989" t="s">
        <v>803</v>
      </c>
      <c r="D989" t="s">
        <v>15164</v>
      </c>
      <c r="E989" t="s">
        <v>37</v>
      </c>
      <c r="F989">
        <v>97</v>
      </c>
      <c r="G989" s="8">
        <v>104374107</v>
      </c>
      <c r="H989" s="8">
        <v>105000000</v>
      </c>
    </row>
    <row r="990" spans="1:8" x14ac:dyDescent="0.3">
      <c r="A990">
        <v>7.1</v>
      </c>
      <c r="B990" t="s">
        <v>22231</v>
      </c>
      <c r="C990" t="s">
        <v>803</v>
      </c>
      <c r="D990" t="s">
        <v>17497</v>
      </c>
      <c r="E990" t="s">
        <v>37</v>
      </c>
      <c r="F990">
        <v>97</v>
      </c>
      <c r="G990" s="8">
        <v>104374107</v>
      </c>
      <c r="H990" s="8">
        <v>105000000</v>
      </c>
    </row>
    <row r="991" spans="1:8" x14ac:dyDescent="0.3">
      <c r="A991">
        <v>8.1</v>
      </c>
      <c r="B991" t="s">
        <v>22232</v>
      </c>
      <c r="C991" t="s">
        <v>133</v>
      </c>
      <c r="D991" t="s">
        <v>515</v>
      </c>
      <c r="E991" t="s">
        <v>37</v>
      </c>
      <c r="F991">
        <v>151</v>
      </c>
      <c r="G991" s="8">
        <v>228430993</v>
      </c>
      <c r="H991" s="8">
        <v>108000000</v>
      </c>
    </row>
    <row r="992" spans="1:8" x14ac:dyDescent="0.3">
      <c r="A992">
        <v>8.1</v>
      </c>
      <c r="B992" t="s">
        <v>22232</v>
      </c>
      <c r="C992" t="s">
        <v>133</v>
      </c>
      <c r="D992" t="s">
        <v>1473</v>
      </c>
      <c r="E992" t="s">
        <v>37</v>
      </c>
      <c r="F992">
        <v>151</v>
      </c>
      <c r="G992" s="8">
        <v>228430993</v>
      </c>
      <c r="H992" s="8">
        <v>108000000</v>
      </c>
    </row>
    <row r="993" spans="1:8" x14ac:dyDescent="0.3">
      <c r="A993">
        <v>8.1</v>
      </c>
      <c r="B993" t="s">
        <v>22232</v>
      </c>
      <c r="C993" t="s">
        <v>133</v>
      </c>
      <c r="D993" t="s">
        <v>10118</v>
      </c>
      <c r="E993" t="s">
        <v>37</v>
      </c>
      <c r="F993">
        <v>151</v>
      </c>
      <c r="G993" s="8">
        <v>228430993</v>
      </c>
      <c r="H993" s="8">
        <v>108000000</v>
      </c>
    </row>
    <row r="994" spans="1:8" x14ac:dyDescent="0.3">
      <c r="A994">
        <v>6.9</v>
      </c>
      <c r="B994" t="s">
        <v>22233</v>
      </c>
      <c r="C994" t="s">
        <v>189</v>
      </c>
      <c r="D994" t="s">
        <v>675</v>
      </c>
      <c r="E994" t="s">
        <v>37</v>
      </c>
      <c r="F994">
        <v>136</v>
      </c>
      <c r="G994" s="8">
        <v>35799026</v>
      </c>
      <c r="H994" s="8">
        <v>126000000</v>
      </c>
    </row>
    <row r="995" spans="1:8" x14ac:dyDescent="0.3">
      <c r="A995">
        <v>6.9</v>
      </c>
      <c r="B995" t="s">
        <v>22233</v>
      </c>
      <c r="C995" t="s">
        <v>189</v>
      </c>
      <c r="D995" t="s">
        <v>515</v>
      </c>
      <c r="E995" t="s">
        <v>37</v>
      </c>
      <c r="F995">
        <v>136</v>
      </c>
      <c r="G995" s="8">
        <v>35799026</v>
      </c>
      <c r="H995" s="8">
        <v>126000000</v>
      </c>
    </row>
    <row r="996" spans="1:8" x14ac:dyDescent="0.3">
      <c r="A996">
        <v>6.9</v>
      </c>
      <c r="B996" t="s">
        <v>22233</v>
      </c>
      <c r="C996" t="s">
        <v>189</v>
      </c>
      <c r="D996" t="s">
        <v>17497</v>
      </c>
      <c r="E996" t="s">
        <v>37</v>
      </c>
      <c r="F996">
        <v>136</v>
      </c>
      <c r="G996" s="8">
        <v>35799026</v>
      </c>
      <c r="H996" s="8">
        <v>126000000</v>
      </c>
    </row>
    <row r="997" spans="1:8" x14ac:dyDescent="0.3">
      <c r="A997">
        <v>6.9</v>
      </c>
      <c r="B997" t="s">
        <v>22233</v>
      </c>
      <c r="C997" t="s">
        <v>189</v>
      </c>
      <c r="D997" t="s">
        <v>10118</v>
      </c>
      <c r="E997" t="s">
        <v>37</v>
      </c>
      <c r="F997">
        <v>136</v>
      </c>
      <c r="G997" s="8">
        <v>35799026</v>
      </c>
      <c r="H997" s="8">
        <v>126000000</v>
      </c>
    </row>
    <row r="998" spans="1:8" x14ac:dyDescent="0.3">
      <c r="A998">
        <v>6.9</v>
      </c>
      <c r="B998" t="s">
        <v>22233</v>
      </c>
      <c r="C998" t="s">
        <v>189</v>
      </c>
      <c r="D998" t="s">
        <v>8199</v>
      </c>
      <c r="E998" t="s">
        <v>37</v>
      </c>
      <c r="F998">
        <v>136</v>
      </c>
      <c r="G998" s="8">
        <v>35799026</v>
      </c>
      <c r="H998" s="8">
        <v>126000000</v>
      </c>
    </row>
    <row r="999" spans="1:8" x14ac:dyDescent="0.3">
      <c r="A999">
        <v>4.4000000000000004</v>
      </c>
      <c r="B999" t="s">
        <v>22234</v>
      </c>
      <c r="C999" t="s">
        <v>814</v>
      </c>
      <c r="D999" t="s">
        <v>809</v>
      </c>
      <c r="E999" t="s">
        <v>37</v>
      </c>
      <c r="F999">
        <v>104</v>
      </c>
      <c r="G999" s="8">
        <v>6712451</v>
      </c>
      <c r="H999" s="8">
        <v>90000000</v>
      </c>
    </row>
    <row r="1000" spans="1:8" x14ac:dyDescent="0.3">
      <c r="A1000">
        <v>4.4000000000000004</v>
      </c>
      <c r="B1000" t="s">
        <v>22234</v>
      </c>
      <c r="C1000" t="s">
        <v>814</v>
      </c>
      <c r="D1000" t="s">
        <v>17497</v>
      </c>
      <c r="E1000" t="s">
        <v>37</v>
      </c>
      <c r="F1000">
        <v>104</v>
      </c>
      <c r="G1000" s="8">
        <v>6712451</v>
      </c>
      <c r="H1000" s="8">
        <v>90000000</v>
      </c>
    </row>
    <row r="1001" spans="1:8" x14ac:dyDescent="0.3">
      <c r="A1001">
        <v>6.5</v>
      </c>
      <c r="B1001" t="s">
        <v>22235</v>
      </c>
      <c r="C1001" t="s">
        <v>818</v>
      </c>
      <c r="D1001" t="s">
        <v>675</v>
      </c>
      <c r="E1001" t="s">
        <v>37</v>
      </c>
      <c r="F1001">
        <v>127</v>
      </c>
      <c r="G1001" s="8">
        <v>101643008</v>
      </c>
      <c r="H1001" s="8">
        <v>90000000</v>
      </c>
    </row>
    <row r="1002" spans="1:8" x14ac:dyDescent="0.3">
      <c r="A1002">
        <v>6.5</v>
      </c>
      <c r="B1002" t="s">
        <v>22235</v>
      </c>
      <c r="C1002" t="s">
        <v>818</v>
      </c>
      <c r="D1002" t="s">
        <v>21950</v>
      </c>
      <c r="E1002" t="s">
        <v>37</v>
      </c>
      <c r="F1002">
        <v>127</v>
      </c>
      <c r="G1002" s="8">
        <v>101643008</v>
      </c>
      <c r="H1002" s="8">
        <v>90000000</v>
      </c>
    </row>
    <row r="1003" spans="1:8" x14ac:dyDescent="0.3">
      <c r="A1003">
        <v>6.5</v>
      </c>
      <c r="B1003" t="s">
        <v>22235</v>
      </c>
      <c r="C1003" t="s">
        <v>818</v>
      </c>
      <c r="D1003" t="s">
        <v>8199</v>
      </c>
      <c r="E1003" t="s">
        <v>37</v>
      </c>
      <c r="F1003">
        <v>127</v>
      </c>
      <c r="G1003" s="8">
        <v>101643008</v>
      </c>
      <c r="H1003" s="8">
        <v>90000000</v>
      </c>
    </row>
    <row r="1004" spans="1:8" x14ac:dyDescent="0.3">
      <c r="A1004">
        <v>8.5</v>
      </c>
      <c r="B1004" t="s">
        <v>22236</v>
      </c>
      <c r="C1004" t="s">
        <v>133</v>
      </c>
      <c r="D1004" t="s">
        <v>675</v>
      </c>
      <c r="E1004" t="s">
        <v>37</v>
      </c>
      <c r="F1004">
        <v>171</v>
      </c>
      <c r="G1004" s="8">
        <v>187670866</v>
      </c>
      <c r="H1004" s="8">
        <v>103000000</v>
      </c>
    </row>
    <row r="1005" spans="1:8" x14ac:dyDescent="0.3">
      <c r="A1005">
        <v>8.5</v>
      </c>
      <c r="B1005" t="s">
        <v>22236</v>
      </c>
      <c r="C1005" t="s">
        <v>133</v>
      </c>
      <c r="D1005" t="s">
        <v>1473</v>
      </c>
      <c r="E1005" t="s">
        <v>37</v>
      </c>
      <c r="F1005">
        <v>171</v>
      </c>
      <c r="G1005" s="8">
        <v>187670866</v>
      </c>
      <c r="H1005" s="8">
        <v>103000000</v>
      </c>
    </row>
    <row r="1006" spans="1:8" x14ac:dyDescent="0.3">
      <c r="A1006">
        <v>8.5</v>
      </c>
      <c r="B1006" t="s">
        <v>22236</v>
      </c>
      <c r="C1006" t="s">
        <v>133</v>
      </c>
      <c r="D1006" t="s">
        <v>17497</v>
      </c>
      <c r="E1006" t="s">
        <v>37</v>
      </c>
      <c r="F1006">
        <v>171</v>
      </c>
      <c r="G1006" s="8">
        <v>187670866</v>
      </c>
      <c r="H1006" s="8">
        <v>103000000</v>
      </c>
    </row>
    <row r="1007" spans="1:8" x14ac:dyDescent="0.3">
      <c r="A1007">
        <v>7.7</v>
      </c>
      <c r="B1007" t="s">
        <v>22237</v>
      </c>
      <c r="C1007" t="s">
        <v>251</v>
      </c>
      <c r="D1007" t="s">
        <v>675</v>
      </c>
      <c r="E1007" t="s">
        <v>37</v>
      </c>
      <c r="F1007">
        <v>145</v>
      </c>
      <c r="G1007" s="8">
        <v>132014112</v>
      </c>
      <c r="H1007" s="8">
        <v>102000000</v>
      </c>
    </row>
    <row r="1008" spans="1:8" x14ac:dyDescent="0.3">
      <c r="A1008">
        <v>7.7</v>
      </c>
      <c r="B1008" t="s">
        <v>22237</v>
      </c>
      <c r="C1008" t="s">
        <v>251</v>
      </c>
      <c r="D1008" t="s">
        <v>21948</v>
      </c>
      <c r="E1008" t="s">
        <v>37</v>
      </c>
      <c r="F1008">
        <v>145</v>
      </c>
      <c r="G1008" s="8">
        <v>132014112</v>
      </c>
      <c r="H1008" s="8">
        <v>102000000</v>
      </c>
    </row>
    <row r="1009" spans="1:8" x14ac:dyDescent="0.3">
      <c r="A1009">
        <v>7.7</v>
      </c>
      <c r="B1009" t="s">
        <v>22237</v>
      </c>
      <c r="C1009" t="s">
        <v>251</v>
      </c>
      <c r="D1009" t="s">
        <v>10118</v>
      </c>
      <c r="E1009" t="s">
        <v>37</v>
      </c>
      <c r="F1009">
        <v>145</v>
      </c>
      <c r="G1009" s="8">
        <v>132014112</v>
      </c>
      <c r="H1009" s="8">
        <v>102000000</v>
      </c>
    </row>
    <row r="1010" spans="1:8" x14ac:dyDescent="0.3">
      <c r="A1010">
        <v>7.7</v>
      </c>
      <c r="B1010" t="s">
        <v>22237</v>
      </c>
      <c r="C1010" t="s">
        <v>251</v>
      </c>
      <c r="D1010" t="s">
        <v>8199</v>
      </c>
      <c r="E1010" t="s">
        <v>37</v>
      </c>
      <c r="F1010">
        <v>145</v>
      </c>
      <c r="G1010" s="8">
        <v>132014112</v>
      </c>
      <c r="H1010" s="8">
        <v>102000000</v>
      </c>
    </row>
    <row r="1011" spans="1:8" x14ac:dyDescent="0.3">
      <c r="A1011">
        <v>7.4</v>
      </c>
      <c r="B1011" t="s">
        <v>22238</v>
      </c>
      <c r="C1011" t="s">
        <v>646</v>
      </c>
      <c r="D1011" t="s">
        <v>515</v>
      </c>
      <c r="E1011" t="s">
        <v>37</v>
      </c>
      <c r="F1011">
        <v>174</v>
      </c>
      <c r="G1011" s="8">
        <v>261970615</v>
      </c>
      <c r="H1011" s="8">
        <v>100000000</v>
      </c>
    </row>
    <row r="1012" spans="1:8" x14ac:dyDescent="0.3">
      <c r="A1012">
        <v>7.4</v>
      </c>
      <c r="B1012" t="s">
        <v>22238</v>
      </c>
      <c r="C1012" t="s">
        <v>646</v>
      </c>
      <c r="D1012" t="s">
        <v>15875</v>
      </c>
      <c r="E1012" t="s">
        <v>37</v>
      </c>
      <c r="F1012">
        <v>174</v>
      </c>
      <c r="G1012" s="8">
        <v>261970615</v>
      </c>
      <c r="H1012" s="8">
        <v>100000000</v>
      </c>
    </row>
    <row r="1013" spans="1:8" x14ac:dyDescent="0.3">
      <c r="A1013">
        <v>7.4</v>
      </c>
      <c r="B1013" t="s">
        <v>22238</v>
      </c>
      <c r="C1013" t="s">
        <v>646</v>
      </c>
      <c r="D1013" t="s">
        <v>651</v>
      </c>
      <c r="E1013" t="s">
        <v>37</v>
      </c>
      <c r="F1013">
        <v>174</v>
      </c>
      <c r="G1013" s="8">
        <v>261970615</v>
      </c>
      <c r="H1013" s="8">
        <v>100000000</v>
      </c>
    </row>
    <row r="1014" spans="1:8" x14ac:dyDescent="0.3">
      <c r="A1014">
        <v>7.4</v>
      </c>
      <c r="B1014" t="s">
        <v>22238</v>
      </c>
      <c r="C1014" t="s">
        <v>646</v>
      </c>
      <c r="D1014" t="s">
        <v>21948</v>
      </c>
      <c r="E1014" t="s">
        <v>37</v>
      </c>
      <c r="F1014">
        <v>174</v>
      </c>
      <c r="G1014" s="8">
        <v>261970615</v>
      </c>
      <c r="H1014" s="8">
        <v>100000000</v>
      </c>
    </row>
    <row r="1015" spans="1:8" x14ac:dyDescent="0.3">
      <c r="A1015">
        <v>8</v>
      </c>
      <c r="B1015" t="s">
        <v>22239</v>
      </c>
      <c r="C1015" t="s">
        <v>212</v>
      </c>
      <c r="D1015" t="s">
        <v>675</v>
      </c>
      <c r="E1015" t="s">
        <v>37</v>
      </c>
      <c r="F1015">
        <v>144</v>
      </c>
      <c r="G1015" s="8">
        <v>167007184</v>
      </c>
      <c r="H1015" s="8">
        <v>150000000</v>
      </c>
    </row>
    <row r="1016" spans="1:8" x14ac:dyDescent="0.3">
      <c r="A1016">
        <v>8</v>
      </c>
      <c r="B1016" t="s">
        <v>22239</v>
      </c>
      <c r="C1016" t="s">
        <v>212</v>
      </c>
      <c r="D1016" t="s">
        <v>515</v>
      </c>
      <c r="E1016" t="s">
        <v>37</v>
      </c>
      <c r="F1016">
        <v>144</v>
      </c>
      <c r="G1016" s="8">
        <v>167007184</v>
      </c>
      <c r="H1016" s="8">
        <v>150000000</v>
      </c>
    </row>
    <row r="1017" spans="1:8" x14ac:dyDescent="0.3">
      <c r="A1017">
        <v>8</v>
      </c>
      <c r="B1017" t="s">
        <v>22239</v>
      </c>
      <c r="C1017" t="s">
        <v>212</v>
      </c>
      <c r="D1017" t="s">
        <v>8199</v>
      </c>
      <c r="E1017" t="s">
        <v>37</v>
      </c>
      <c r="F1017">
        <v>144</v>
      </c>
      <c r="G1017" s="8">
        <v>167007184</v>
      </c>
      <c r="H1017" s="8">
        <v>150000000</v>
      </c>
    </row>
    <row r="1018" spans="1:8" x14ac:dyDescent="0.3">
      <c r="A1018">
        <v>5.7</v>
      </c>
      <c r="B1018" t="s">
        <v>22240</v>
      </c>
      <c r="C1018" t="s">
        <v>173</v>
      </c>
      <c r="D1018" t="s">
        <v>675</v>
      </c>
      <c r="E1018" t="s">
        <v>37</v>
      </c>
      <c r="F1018">
        <v>119</v>
      </c>
      <c r="G1018" s="8">
        <v>180011740</v>
      </c>
      <c r="H1018" s="8">
        <v>100000000</v>
      </c>
    </row>
    <row r="1019" spans="1:8" x14ac:dyDescent="0.3">
      <c r="A1019">
        <v>5.7</v>
      </c>
      <c r="B1019" t="s">
        <v>22240</v>
      </c>
      <c r="C1019" t="s">
        <v>173</v>
      </c>
      <c r="D1019" t="s">
        <v>515</v>
      </c>
      <c r="E1019" t="s">
        <v>37</v>
      </c>
      <c r="F1019">
        <v>119</v>
      </c>
      <c r="G1019" s="8">
        <v>180011740</v>
      </c>
      <c r="H1019" s="8">
        <v>100000000</v>
      </c>
    </row>
    <row r="1020" spans="1:8" x14ac:dyDescent="0.3">
      <c r="A1020">
        <v>5.7</v>
      </c>
      <c r="B1020" t="s">
        <v>22240</v>
      </c>
      <c r="C1020" t="s">
        <v>173</v>
      </c>
      <c r="D1020" t="s">
        <v>10118</v>
      </c>
      <c r="E1020" t="s">
        <v>37</v>
      </c>
      <c r="F1020">
        <v>119</v>
      </c>
      <c r="G1020" s="8">
        <v>180011740</v>
      </c>
      <c r="H1020" s="8">
        <v>100000000</v>
      </c>
    </row>
    <row r="1021" spans="1:8" x14ac:dyDescent="0.3">
      <c r="A1021">
        <v>5.7</v>
      </c>
      <c r="B1021" t="s">
        <v>22240</v>
      </c>
      <c r="C1021" t="s">
        <v>173</v>
      </c>
      <c r="D1021" t="s">
        <v>8199</v>
      </c>
      <c r="E1021" t="s">
        <v>37</v>
      </c>
      <c r="F1021">
        <v>119</v>
      </c>
      <c r="G1021" s="8">
        <v>180011740</v>
      </c>
      <c r="H1021" s="8">
        <v>100000000</v>
      </c>
    </row>
    <row r="1022" spans="1:8" x14ac:dyDescent="0.3">
      <c r="A1022">
        <v>8.5</v>
      </c>
      <c r="B1022" t="s">
        <v>22241</v>
      </c>
      <c r="C1022" t="s">
        <v>29</v>
      </c>
      <c r="D1022" t="s">
        <v>675</v>
      </c>
      <c r="E1022" t="s">
        <v>37</v>
      </c>
      <c r="F1022">
        <v>153</v>
      </c>
      <c r="G1022" s="8">
        <v>204843350</v>
      </c>
      <c r="H1022" s="8">
        <v>102000000</v>
      </c>
    </row>
    <row r="1023" spans="1:8" x14ac:dyDescent="0.3">
      <c r="A1023">
        <v>8.5</v>
      </c>
      <c r="B1023" t="s">
        <v>22241</v>
      </c>
      <c r="C1023" t="s">
        <v>29</v>
      </c>
      <c r="D1023" t="s">
        <v>10118</v>
      </c>
      <c r="E1023" t="s">
        <v>37</v>
      </c>
      <c r="F1023">
        <v>153</v>
      </c>
      <c r="G1023" s="8">
        <v>204843350</v>
      </c>
      <c r="H1023" s="8">
        <v>102000000</v>
      </c>
    </row>
    <row r="1024" spans="1:8" x14ac:dyDescent="0.3">
      <c r="A1024">
        <v>7</v>
      </c>
      <c r="B1024" t="s">
        <v>22242</v>
      </c>
      <c r="C1024" t="s">
        <v>794</v>
      </c>
      <c r="D1024" t="s">
        <v>11093</v>
      </c>
      <c r="E1024" t="s">
        <v>37</v>
      </c>
      <c r="F1024">
        <v>140</v>
      </c>
      <c r="G1024" s="8">
        <v>97030725</v>
      </c>
      <c r="H1024" s="8">
        <v>100000000</v>
      </c>
    </row>
    <row r="1025" spans="1:8" x14ac:dyDescent="0.3">
      <c r="A1025">
        <v>7</v>
      </c>
      <c r="B1025" t="s">
        <v>22242</v>
      </c>
      <c r="C1025" t="s">
        <v>794</v>
      </c>
      <c r="D1025" t="s">
        <v>21950</v>
      </c>
      <c r="E1025" t="s">
        <v>37</v>
      </c>
      <c r="F1025">
        <v>140</v>
      </c>
      <c r="G1025" s="8">
        <v>97030725</v>
      </c>
      <c r="H1025" s="8">
        <v>100000000</v>
      </c>
    </row>
    <row r="1026" spans="1:8" x14ac:dyDescent="0.3">
      <c r="A1026">
        <v>7</v>
      </c>
      <c r="B1026" t="s">
        <v>22242</v>
      </c>
      <c r="C1026" t="s">
        <v>794</v>
      </c>
      <c r="D1026" t="s">
        <v>1473</v>
      </c>
      <c r="E1026" t="s">
        <v>37</v>
      </c>
      <c r="F1026">
        <v>140</v>
      </c>
      <c r="G1026" s="8">
        <v>97030725</v>
      </c>
      <c r="H1026" s="8">
        <v>100000000</v>
      </c>
    </row>
    <row r="1027" spans="1:8" x14ac:dyDescent="0.3">
      <c r="A1027">
        <v>7</v>
      </c>
      <c r="B1027" t="s">
        <v>22242</v>
      </c>
      <c r="C1027" t="s">
        <v>794</v>
      </c>
      <c r="D1027" t="s">
        <v>20490</v>
      </c>
      <c r="E1027" t="s">
        <v>37</v>
      </c>
      <c r="F1027">
        <v>140</v>
      </c>
      <c r="G1027" s="8">
        <v>97030725</v>
      </c>
      <c r="H1027" s="8">
        <v>100000000</v>
      </c>
    </row>
    <row r="1028" spans="1:8" x14ac:dyDescent="0.3">
      <c r="A1028">
        <v>7</v>
      </c>
      <c r="B1028" t="s">
        <v>22242</v>
      </c>
      <c r="C1028" t="s">
        <v>794</v>
      </c>
      <c r="D1028" t="s">
        <v>17497</v>
      </c>
      <c r="E1028" t="s">
        <v>37</v>
      </c>
      <c r="F1028">
        <v>140</v>
      </c>
      <c r="G1028" s="8">
        <v>97030725</v>
      </c>
      <c r="H1028" s="8">
        <v>100000000</v>
      </c>
    </row>
    <row r="1029" spans="1:8" x14ac:dyDescent="0.3">
      <c r="A1029">
        <v>7.8</v>
      </c>
      <c r="B1029" t="s">
        <v>22243</v>
      </c>
      <c r="C1029" t="s">
        <v>133</v>
      </c>
      <c r="D1029" t="s">
        <v>11093</v>
      </c>
      <c r="E1029" t="s">
        <v>37</v>
      </c>
      <c r="F1029">
        <v>176</v>
      </c>
      <c r="G1029" s="8">
        <v>130127620</v>
      </c>
      <c r="H1029" s="8">
        <v>100000000</v>
      </c>
    </row>
    <row r="1030" spans="1:8" x14ac:dyDescent="0.3">
      <c r="A1030">
        <v>7.8</v>
      </c>
      <c r="B1030" t="s">
        <v>22243</v>
      </c>
      <c r="C1030" t="s">
        <v>133</v>
      </c>
      <c r="D1030" t="s">
        <v>21950</v>
      </c>
      <c r="E1030" t="s">
        <v>37</v>
      </c>
      <c r="F1030">
        <v>176</v>
      </c>
      <c r="G1030" s="8">
        <v>130127620</v>
      </c>
      <c r="H1030" s="8">
        <v>100000000</v>
      </c>
    </row>
    <row r="1031" spans="1:8" x14ac:dyDescent="0.3">
      <c r="A1031">
        <v>7.8</v>
      </c>
      <c r="B1031" t="s">
        <v>22243</v>
      </c>
      <c r="C1031" t="s">
        <v>133</v>
      </c>
      <c r="D1031" t="s">
        <v>1473</v>
      </c>
      <c r="E1031" t="s">
        <v>37</v>
      </c>
      <c r="F1031">
        <v>176</v>
      </c>
      <c r="G1031" s="8">
        <v>130127620</v>
      </c>
      <c r="H1031" s="8">
        <v>100000000</v>
      </c>
    </row>
    <row r="1032" spans="1:8" x14ac:dyDescent="0.3">
      <c r="A1032">
        <v>7.2</v>
      </c>
      <c r="B1032" t="s">
        <v>22244</v>
      </c>
      <c r="C1032" t="s">
        <v>29</v>
      </c>
      <c r="D1032" t="s">
        <v>675</v>
      </c>
      <c r="E1032" t="s">
        <v>37</v>
      </c>
      <c r="F1032">
        <v>141</v>
      </c>
      <c r="G1032" s="8">
        <v>146282411</v>
      </c>
      <c r="H1032" s="8">
        <v>115000000</v>
      </c>
    </row>
    <row r="1033" spans="1:8" x14ac:dyDescent="0.3">
      <c r="A1033">
        <v>7.2</v>
      </c>
      <c r="B1033" t="s">
        <v>22244</v>
      </c>
      <c r="C1033" t="s">
        <v>29</v>
      </c>
      <c r="D1033" t="s">
        <v>809</v>
      </c>
      <c r="E1033" t="s">
        <v>37</v>
      </c>
      <c r="F1033">
        <v>141</v>
      </c>
      <c r="G1033" s="8">
        <v>146282411</v>
      </c>
      <c r="H1033" s="8">
        <v>115000000</v>
      </c>
    </row>
    <row r="1034" spans="1:8" x14ac:dyDescent="0.3">
      <c r="A1034">
        <v>7.2</v>
      </c>
      <c r="B1034" t="s">
        <v>22244</v>
      </c>
      <c r="C1034" t="s">
        <v>29</v>
      </c>
      <c r="D1034" t="s">
        <v>8199</v>
      </c>
      <c r="E1034" t="s">
        <v>37</v>
      </c>
      <c r="F1034">
        <v>141</v>
      </c>
      <c r="G1034" s="8">
        <v>146282411</v>
      </c>
      <c r="H1034" s="8">
        <v>115000000</v>
      </c>
    </row>
    <row r="1035" spans="1:8" x14ac:dyDescent="0.3">
      <c r="A1035">
        <v>6.4</v>
      </c>
      <c r="B1035" t="s">
        <v>22245</v>
      </c>
      <c r="C1035" t="s">
        <v>846</v>
      </c>
      <c r="D1035" t="s">
        <v>675</v>
      </c>
      <c r="E1035" t="s">
        <v>37</v>
      </c>
      <c r="F1035">
        <v>106</v>
      </c>
      <c r="G1035" s="8">
        <v>65452312</v>
      </c>
      <c r="H1035" s="8">
        <v>100000000</v>
      </c>
    </row>
    <row r="1036" spans="1:8" x14ac:dyDescent="0.3">
      <c r="A1036">
        <v>6.4</v>
      </c>
      <c r="B1036" t="s">
        <v>22245</v>
      </c>
      <c r="C1036" t="s">
        <v>846</v>
      </c>
      <c r="D1036" t="s">
        <v>21950</v>
      </c>
      <c r="E1036" t="s">
        <v>37</v>
      </c>
      <c r="F1036">
        <v>106</v>
      </c>
      <c r="G1036" s="8">
        <v>65452312</v>
      </c>
      <c r="H1036" s="8">
        <v>100000000</v>
      </c>
    </row>
    <row r="1037" spans="1:8" x14ac:dyDescent="0.3">
      <c r="A1037">
        <v>6.4</v>
      </c>
      <c r="B1037" t="s">
        <v>22245</v>
      </c>
      <c r="C1037" t="s">
        <v>846</v>
      </c>
      <c r="D1037" t="s">
        <v>8199</v>
      </c>
      <c r="E1037" t="s">
        <v>37</v>
      </c>
      <c r="F1037">
        <v>106</v>
      </c>
      <c r="G1037" s="8">
        <v>65452312</v>
      </c>
      <c r="H1037" s="8">
        <v>100000000</v>
      </c>
    </row>
    <row r="1038" spans="1:8" x14ac:dyDescent="0.3">
      <c r="A1038">
        <v>5.5</v>
      </c>
      <c r="B1038" t="s">
        <v>22246</v>
      </c>
      <c r="C1038" t="s">
        <v>848</v>
      </c>
      <c r="D1038" t="s">
        <v>809</v>
      </c>
      <c r="E1038" t="s">
        <v>37</v>
      </c>
      <c r="F1038">
        <v>98</v>
      </c>
      <c r="G1038" s="8">
        <v>148383780</v>
      </c>
      <c r="H1038" s="8">
        <v>100000000</v>
      </c>
    </row>
    <row r="1039" spans="1:8" x14ac:dyDescent="0.3">
      <c r="A1039">
        <v>5.5</v>
      </c>
      <c r="B1039" t="s">
        <v>22246</v>
      </c>
      <c r="C1039" t="s">
        <v>848</v>
      </c>
      <c r="D1039" t="s">
        <v>17497</v>
      </c>
      <c r="E1039" t="s">
        <v>37</v>
      </c>
      <c r="F1039">
        <v>98</v>
      </c>
      <c r="G1039" s="8">
        <v>148383780</v>
      </c>
      <c r="H1039" s="8">
        <v>100000000</v>
      </c>
    </row>
    <row r="1040" spans="1:8" x14ac:dyDescent="0.3">
      <c r="A1040">
        <v>6.7</v>
      </c>
      <c r="B1040" t="s">
        <v>22247</v>
      </c>
      <c r="C1040" t="s">
        <v>852</v>
      </c>
      <c r="D1040" t="s">
        <v>675</v>
      </c>
      <c r="E1040" t="s">
        <v>37</v>
      </c>
      <c r="F1040">
        <v>116</v>
      </c>
      <c r="G1040" s="8">
        <v>119219978</v>
      </c>
      <c r="H1040" s="8">
        <v>100000000</v>
      </c>
    </row>
    <row r="1041" spans="1:8" x14ac:dyDescent="0.3">
      <c r="A1041">
        <v>6.7</v>
      </c>
      <c r="B1041" t="s">
        <v>22247</v>
      </c>
      <c r="C1041" t="s">
        <v>852</v>
      </c>
      <c r="D1041" t="s">
        <v>809</v>
      </c>
      <c r="E1041" t="s">
        <v>37</v>
      </c>
      <c r="F1041">
        <v>116</v>
      </c>
      <c r="G1041" s="8">
        <v>119219978</v>
      </c>
      <c r="H1041" s="8">
        <v>100000000</v>
      </c>
    </row>
    <row r="1042" spans="1:8" x14ac:dyDescent="0.3">
      <c r="A1042">
        <v>6.7</v>
      </c>
      <c r="B1042" t="s">
        <v>22247</v>
      </c>
      <c r="C1042" t="s">
        <v>852</v>
      </c>
      <c r="D1042" t="s">
        <v>21950</v>
      </c>
      <c r="E1042" t="s">
        <v>37</v>
      </c>
      <c r="F1042">
        <v>116</v>
      </c>
      <c r="G1042" s="8">
        <v>119219978</v>
      </c>
      <c r="H1042" s="8">
        <v>100000000</v>
      </c>
    </row>
    <row r="1043" spans="1:8" x14ac:dyDescent="0.3">
      <c r="A1043">
        <v>6.1</v>
      </c>
      <c r="B1043" t="s">
        <v>22248</v>
      </c>
      <c r="C1043" t="s">
        <v>854</v>
      </c>
      <c r="D1043" t="s">
        <v>675</v>
      </c>
      <c r="E1043" t="s">
        <v>37</v>
      </c>
      <c r="F1043">
        <v>115</v>
      </c>
      <c r="G1043" s="8">
        <v>101228120</v>
      </c>
      <c r="H1043" s="8">
        <v>100000000</v>
      </c>
    </row>
    <row r="1044" spans="1:8" x14ac:dyDescent="0.3">
      <c r="A1044">
        <v>6.1</v>
      </c>
      <c r="B1044" t="s">
        <v>22248</v>
      </c>
      <c r="C1044" t="s">
        <v>854</v>
      </c>
      <c r="D1044" t="s">
        <v>1473</v>
      </c>
      <c r="E1044" t="s">
        <v>37</v>
      </c>
      <c r="F1044">
        <v>115</v>
      </c>
      <c r="G1044" s="8">
        <v>101228120</v>
      </c>
      <c r="H1044" s="8">
        <v>100000000</v>
      </c>
    </row>
    <row r="1045" spans="1:8" x14ac:dyDescent="0.3">
      <c r="A1045">
        <v>6.1</v>
      </c>
      <c r="B1045" t="s">
        <v>22248</v>
      </c>
      <c r="C1045" t="s">
        <v>854</v>
      </c>
      <c r="D1045" t="s">
        <v>21948</v>
      </c>
      <c r="E1045" t="s">
        <v>37</v>
      </c>
      <c r="F1045">
        <v>115</v>
      </c>
      <c r="G1045" s="8">
        <v>101228120</v>
      </c>
      <c r="H1045" s="8">
        <v>100000000</v>
      </c>
    </row>
    <row r="1046" spans="1:8" x14ac:dyDescent="0.3">
      <c r="A1046">
        <v>6.1</v>
      </c>
      <c r="B1046" t="s">
        <v>22248</v>
      </c>
      <c r="C1046" t="s">
        <v>854</v>
      </c>
      <c r="D1046" t="s">
        <v>8199</v>
      </c>
      <c r="E1046" t="s">
        <v>37</v>
      </c>
      <c r="F1046">
        <v>115</v>
      </c>
      <c r="G1046" s="8">
        <v>101228120</v>
      </c>
      <c r="H1046" s="8">
        <v>100000000</v>
      </c>
    </row>
    <row r="1047" spans="1:8" x14ac:dyDescent="0.3">
      <c r="A1047">
        <v>8.5</v>
      </c>
      <c r="B1047" t="s">
        <v>22249</v>
      </c>
      <c r="C1047" t="s">
        <v>858</v>
      </c>
      <c r="D1047" t="s">
        <v>1473</v>
      </c>
      <c r="E1047" t="s">
        <v>37</v>
      </c>
      <c r="F1047">
        <v>165</v>
      </c>
      <c r="G1047" s="8">
        <v>162804648</v>
      </c>
      <c r="H1047" s="8">
        <v>100000000</v>
      </c>
    </row>
    <row r="1048" spans="1:8" x14ac:dyDescent="0.3">
      <c r="A1048">
        <v>8.5</v>
      </c>
      <c r="B1048" t="s">
        <v>22249</v>
      </c>
      <c r="C1048" t="s">
        <v>858</v>
      </c>
      <c r="D1048" t="s">
        <v>12797</v>
      </c>
      <c r="E1048" t="s">
        <v>37</v>
      </c>
      <c r="F1048">
        <v>165</v>
      </c>
      <c r="G1048" s="8">
        <v>162804648</v>
      </c>
      <c r="H1048" s="8">
        <v>100000000</v>
      </c>
    </row>
    <row r="1049" spans="1:8" x14ac:dyDescent="0.3">
      <c r="A1049">
        <v>6.9</v>
      </c>
      <c r="B1049" t="s">
        <v>22250</v>
      </c>
      <c r="C1049" t="s">
        <v>860</v>
      </c>
      <c r="D1049" t="s">
        <v>9312</v>
      </c>
      <c r="E1049" t="s">
        <v>37</v>
      </c>
      <c r="F1049">
        <v>91</v>
      </c>
      <c r="G1049" s="8">
        <v>100117603</v>
      </c>
      <c r="H1049" s="8">
        <v>100000000</v>
      </c>
    </row>
    <row r="1050" spans="1:8" x14ac:dyDescent="0.3">
      <c r="A1050">
        <v>6.9</v>
      </c>
      <c r="B1050" t="s">
        <v>22250</v>
      </c>
      <c r="C1050" t="s">
        <v>860</v>
      </c>
      <c r="D1050" t="s">
        <v>1473</v>
      </c>
      <c r="E1050" t="s">
        <v>37</v>
      </c>
      <c r="F1050">
        <v>91</v>
      </c>
      <c r="G1050" s="8">
        <v>100117603</v>
      </c>
      <c r="H1050" s="8">
        <v>100000000</v>
      </c>
    </row>
    <row r="1051" spans="1:8" x14ac:dyDescent="0.3">
      <c r="A1051">
        <v>6.9</v>
      </c>
      <c r="B1051" t="s">
        <v>22250</v>
      </c>
      <c r="C1051" t="s">
        <v>860</v>
      </c>
      <c r="D1051" t="s">
        <v>15875</v>
      </c>
      <c r="E1051" t="s">
        <v>37</v>
      </c>
      <c r="F1051">
        <v>91</v>
      </c>
      <c r="G1051" s="8">
        <v>100117603</v>
      </c>
      <c r="H1051" s="8">
        <v>100000000</v>
      </c>
    </row>
    <row r="1052" spans="1:8" x14ac:dyDescent="0.3">
      <c r="A1052">
        <v>6.9</v>
      </c>
      <c r="B1052" t="s">
        <v>22250</v>
      </c>
      <c r="C1052" t="s">
        <v>860</v>
      </c>
      <c r="D1052" t="s">
        <v>15164</v>
      </c>
      <c r="E1052" t="s">
        <v>37</v>
      </c>
      <c r="F1052">
        <v>91</v>
      </c>
      <c r="G1052" s="8">
        <v>100117603</v>
      </c>
      <c r="H1052" s="8">
        <v>100000000</v>
      </c>
    </row>
    <row r="1053" spans="1:8" x14ac:dyDescent="0.3">
      <c r="A1053">
        <v>6.9</v>
      </c>
      <c r="B1053" t="s">
        <v>22250</v>
      </c>
      <c r="C1053" t="s">
        <v>860</v>
      </c>
      <c r="D1053" t="s">
        <v>17497</v>
      </c>
      <c r="E1053" t="s">
        <v>37</v>
      </c>
      <c r="F1053">
        <v>91</v>
      </c>
      <c r="G1053" s="8">
        <v>100117603</v>
      </c>
      <c r="H1053" s="8">
        <v>100000000</v>
      </c>
    </row>
    <row r="1054" spans="1:8" x14ac:dyDescent="0.3">
      <c r="A1054">
        <v>7.3</v>
      </c>
      <c r="B1054" t="s">
        <v>22251</v>
      </c>
      <c r="C1054" t="s">
        <v>864</v>
      </c>
      <c r="D1054" t="s">
        <v>515</v>
      </c>
      <c r="E1054" t="s">
        <v>37</v>
      </c>
      <c r="F1054">
        <v>78</v>
      </c>
      <c r="G1054" s="8">
        <v>89296573</v>
      </c>
      <c r="H1054" s="8">
        <v>100000000</v>
      </c>
    </row>
    <row r="1055" spans="1:8" x14ac:dyDescent="0.3">
      <c r="A1055">
        <v>7.3</v>
      </c>
      <c r="B1055" t="s">
        <v>22251</v>
      </c>
      <c r="C1055" t="s">
        <v>864</v>
      </c>
      <c r="D1055" t="s">
        <v>9312</v>
      </c>
      <c r="E1055" t="s">
        <v>37</v>
      </c>
      <c r="F1055">
        <v>78</v>
      </c>
      <c r="G1055" s="8">
        <v>89296573</v>
      </c>
      <c r="H1055" s="8">
        <v>100000000</v>
      </c>
    </row>
    <row r="1056" spans="1:8" x14ac:dyDescent="0.3">
      <c r="A1056">
        <v>7.3</v>
      </c>
      <c r="B1056" t="s">
        <v>22251</v>
      </c>
      <c r="C1056" t="s">
        <v>864</v>
      </c>
      <c r="D1056" t="s">
        <v>809</v>
      </c>
      <c r="E1056" t="s">
        <v>37</v>
      </c>
      <c r="F1056">
        <v>78</v>
      </c>
      <c r="G1056" s="8">
        <v>89296573</v>
      </c>
      <c r="H1056" s="8">
        <v>100000000</v>
      </c>
    </row>
    <row r="1057" spans="1:8" x14ac:dyDescent="0.3">
      <c r="A1057">
        <v>7.3</v>
      </c>
      <c r="B1057" t="s">
        <v>22251</v>
      </c>
      <c r="C1057" t="s">
        <v>864</v>
      </c>
      <c r="D1057" t="s">
        <v>15875</v>
      </c>
      <c r="E1057" t="s">
        <v>37</v>
      </c>
      <c r="F1057">
        <v>78</v>
      </c>
      <c r="G1057" s="8">
        <v>89296573</v>
      </c>
      <c r="H1057" s="8">
        <v>100000000</v>
      </c>
    </row>
    <row r="1058" spans="1:8" x14ac:dyDescent="0.3">
      <c r="A1058">
        <v>7.3</v>
      </c>
      <c r="B1058" t="s">
        <v>22251</v>
      </c>
      <c r="C1058" t="s">
        <v>864</v>
      </c>
      <c r="D1058" t="s">
        <v>651</v>
      </c>
      <c r="E1058" t="s">
        <v>37</v>
      </c>
      <c r="F1058">
        <v>78</v>
      </c>
      <c r="G1058" s="8">
        <v>89296573</v>
      </c>
      <c r="H1058" s="8">
        <v>100000000</v>
      </c>
    </row>
    <row r="1059" spans="1:8" x14ac:dyDescent="0.3">
      <c r="A1059">
        <v>6.7</v>
      </c>
      <c r="B1059" t="s">
        <v>22252</v>
      </c>
      <c r="C1059" t="s">
        <v>868</v>
      </c>
      <c r="D1059" t="s">
        <v>675</v>
      </c>
      <c r="E1059" t="s">
        <v>37</v>
      </c>
      <c r="F1059">
        <v>103</v>
      </c>
      <c r="G1059" s="8">
        <v>85017401</v>
      </c>
      <c r="H1059" s="8">
        <v>92000000</v>
      </c>
    </row>
    <row r="1060" spans="1:8" x14ac:dyDescent="0.3">
      <c r="A1060">
        <v>6.7</v>
      </c>
      <c r="B1060" t="s">
        <v>22252</v>
      </c>
      <c r="C1060" t="s">
        <v>868</v>
      </c>
      <c r="D1060" t="s">
        <v>515</v>
      </c>
      <c r="E1060" t="s">
        <v>37</v>
      </c>
      <c r="F1060">
        <v>103</v>
      </c>
      <c r="G1060" s="8">
        <v>85017401</v>
      </c>
      <c r="H1060" s="8">
        <v>92000000</v>
      </c>
    </row>
    <row r="1061" spans="1:8" x14ac:dyDescent="0.3">
      <c r="A1061">
        <v>6.7</v>
      </c>
      <c r="B1061" t="s">
        <v>22252</v>
      </c>
      <c r="C1061" t="s">
        <v>868</v>
      </c>
      <c r="D1061" t="s">
        <v>8199</v>
      </c>
      <c r="E1061" t="s">
        <v>37</v>
      </c>
      <c r="F1061">
        <v>103</v>
      </c>
      <c r="G1061" s="8">
        <v>85017401</v>
      </c>
      <c r="H1061" s="8">
        <v>92000000</v>
      </c>
    </row>
    <row r="1062" spans="1:8" x14ac:dyDescent="0.3">
      <c r="A1062">
        <v>6.9</v>
      </c>
      <c r="B1062" t="s">
        <v>22253</v>
      </c>
      <c r="C1062" t="s">
        <v>403</v>
      </c>
      <c r="D1062" t="s">
        <v>675</v>
      </c>
      <c r="E1062" t="s">
        <v>37</v>
      </c>
      <c r="F1062">
        <v>131</v>
      </c>
      <c r="G1062" s="8">
        <v>173005002</v>
      </c>
      <c r="H1062" s="8">
        <v>100000000</v>
      </c>
    </row>
    <row r="1063" spans="1:8" x14ac:dyDescent="0.3">
      <c r="A1063">
        <v>6.9</v>
      </c>
      <c r="B1063" t="s">
        <v>22253</v>
      </c>
      <c r="C1063" t="s">
        <v>403</v>
      </c>
      <c r="D1063" t="s">
        <v>515</v>
      </c>
      <c r="E1063" t="s">
        <v>37</v>
      </c>
      <c r="F1063">
        <v>131</v>
      </c>
      <c r="G1063" s="8">
        <v>173005002</v>
      </c>
      <c r="H1063" s="8">
        <v>100000000</v>
      </c>
    </row>
    <row r="1064" spans="1:8" x14ac:dyDescent="0.3">
      <c r="A1064">
        <v>6.9</v>
      </c>
      <c r="B1064" t="s">
        <v>22253</v>
      </c>
      <c r="C1064" t="s">
        <v>403</v>
      </c>
      <c r="D1064" t="s">
        <v>809</v>
      </c>
      <c r="E1064" t="s">
        <v>37</v>
      </c>
      <c r="F1064">
        <v>131</v>
      </c>
      <c r="G1064" s="8">
        <v>173005002</v>
      </c>
      <c r="H1064" s="8">
        <v>100000000</v>
      </c>
    </row>
    <row r="1065" spans="1:8" x14ac:dyDescent="0.3">
      <c r="A1065">
        <v>6.9</v>
      </c>
      <c r="B1065" t="s">
        <v>22253</v>
      </c>
      <c r="C1065" t="s">
        <v>403</v>
      </c>
      <c r="D1065" t="s">
        <v>15875</v>
      </c>
      <c r="E1065" t="s">
        <v>37</v>
      </c>
      <c r="F1065">
        <v>131</v>
      </c>
      <c r="G1065" s="8">
        <v>173005002</v>
      </c>
      <c r="H1065" s="8">
        <v>100000000</v>
      </c>
    </row>
    <row r="1066" spans="1:8" x14ac:dyDescent="0.3">
      <c r="A1066">
        <v>6.9</v>
      </c>
      <c r="B1066" t="s">
        <v>22253</v>
      </c>
      <c r="C1066" t="s">
        <v>403</v>
      </c>
      <c r="D1066" t="s">
        <v>21948</v>
      </c>
      <c r="E1066" t="s">
        <v>37</v>
      </c>
      <c r="F1066">
        <v>131</v>
      </c>
      <c r="G1066" s="8">
        <v>173005002</v>
      </c>
      <c r="H1066" s="8">
        <v>100000000</v>
      </c>
    </row>
    <row r="1067" spans="1:8" x14ac:dyDescent="0.3">
      <c r="A1067">
        <v>5.0999999999999996</v>
      </c>
      <c r="B1067" t="s">
        <v>22254</v>
      </c>
      <c r="C1067" t="s">
        <v>873</v>
      </c>
      <c r="D1067" t="s">
        <v>675</v>
      </c>
      <c r="E1067" t="s">
        <v>37</v>
      </c>
      <c r="F1067">
        <v>104</v>
      </c>
      <c r="G1067" s="8">
        <v>75030163</v>
      </c>
      <c r="H1067" s="8">
        <v>100000000</v>
      </c>
    </row>
    <row r="1068" spans="1:8" x14ac:dyDescent="0.3">
      <c r="A1068">
        <v>5.0999999999999996</v>
      </c>
      <c r="B1068" t="s">
        <v>22254</v>
      </c>
      <c r="C1068" t="s">
        <v>873</v>
      </c>
      <c r="D1068" t="s">
        <v>515</v>
      </c>
      <c r="E1068" t="s">
        <v>37</v>
      </c>
      <c r="F1068">
        <v>104</v>
      </c>
      <c r="G1068" s="8">
        <v>75030163</v>
      </c>
      <c r="H1068" s="8">
        <v>100000000</v>
      </c>
    </row>
    <row r="1069" spans="1:8" x14ac:dyDescent="0.3">
      <c r="A1069">
        <v>5.0999999999999996</v>
      </c>
      <c r="B1069" t="s">
        <v>22254</v>
      </c>
      <c r="C1069" t="s">
        <v>873</v>
      </c>
      <c r="D1069" t="s">
        <v>15875</v>
      </c>
      <c r="E1069" t="s">
        <v>37</v>
      </c>
      <c r="F1069">
        <v>104</v>
      </c>
      <c r="G1069" s="8">
        <v>75030163</v>
      </c>
      <c r="H1069" s="8">
        <v>100000000</v>
      </c>
    </row>
    <row r="1070" spans="1:8" x14ac:dyDescent="0.3">
      <c r="A1070">
        <v>5.0999999999999996</v>
      </c>
      <c r="B1070" t="s">
        <v>22254</v>
      </c>
      <c r="C1070" t="s">
        <v>873</v>
      </c>
      <c r="D1070" t="s">
        <v>651</v>
      </c>
      <c r="E1070" t="s">
        <v>37</v>
      </c>
      <c r="F1070">
        <v>104</v>
      </c>
      <c r="G1070" s="8">
        <v>75030163</v>
      </c>
      <c r="H1070" s="8">
        <v>100000000</v>
      </c>
    </row>
    <row r="1071" spans="1:8" x14ac:dyDescent="0.3">
      <c r="A1071">
        <v>6.8</v>
      </c>
      <c r="B1071" t="s">
        <v>22255</v>
      </c>
      <c r="C1071" t="s">
        <v>876</v>
      </c>
      <c r="D1071" t="s">
        <v>515</v>
      </c>
      <c r="E1071" t="s">
        <v>37</v>
      </c>
      <c r="F1071">
        <v>101</v>
      </c>
      <c r="G1071" s="8">
        <v>77222184</v>
      </c>
      <c r="H1071" s="8">
        <v>100000000</v>
      </c>
    </row>
    <row r="1072" spans="1:8" x14ac:dyDescent="0.3">
      <c r="A1072">
        <v>6.8</v>
      </c>
      <c r="B1072" t="s">
        <v>22255</v>
      </c>
      <c r="C1072" t="s">
        <v>876</v>
      </c>
      <c r="D1072" t="s">
        <v>1473</v>
      </c>
      <c r="E1072" t="s">
        <v>37</v>
      </c>
      <c r="F1072">
        <v>101</v>
      </c>
      <c r="G1072" s="8">
        <v>77222184</v>
      </c>
      <c r="H1072" s="8">
        <v>100000000</v>
      </c>
    </row>
    <row r="1073" spans="1:8" x14ac:dyDescent="0.3">
      <c r="A1073">
        <v>6.8</v>
      </c>
      <c r="B1073" t="s">
        <v>22255</v>
      </c>
      <c r="C1073" t="s">
        <v>876</v>
      </c>
      <c r="D1073" t="s">
        <v>15875</v>
      </c>
      <c r="E1073" t="s">
        <v>37</v>
      </c>
      <c r="F1073">
        <v>101</v>
      </c>
      <c r="G1073" s="8">
        <v>77222184</v>
      </c>
      <c r="H1073" s="8">
        <v>100000000</v>
      </c>
    </row>
    <row r="1074" spans="1:8" x14ac:dyDescent="0.3">
      <c r="A1074">
        <v>6.8</v>
      </c>
      <c r="B1074" t="s">
        <v>22255</v>
      </c>
      <c r="C1074" t="s">
        <v>876</v>
      </c>
      <c r="D1074" t="s">
        <v>651</v>
      </c>
      <c r="E1074" t="s">
        <v>37</v>
      </c>
      <c r="F1074">
        <v>101</v>
      </c>
      <c r="G1074" s="8">
        <v>77222184</v>
      </c>
      <c r="H1074" s="8">
        <v>100000000</v>
      </c>
    </row>
    <row r="1075" spans="1:8" x14ac:dyDescent="0.3">
      <c r="A1075">
        <v>6.7</v>
      </c>
      <c r="B1075" t="s">
        <v>22256</v>
      </c>
      <c r="C1075" t="s">
        <v>879</v>
      </c>
      <c r="D1075" t="s">
        <v>515</v>
      </c>
      <c r="E1075" t="s">
        <v>37</v>
      </c>
      <c r="F1075">
        <v>102</v>
      </c>
      <c r="G1075" s="8">
        <v>107515297</v>
      </c>
      <c r="H1075" s="8">
        <v>100000000</v>
      </c>
    </row>
    <row r="1076" spans="1:8" x14ac:dyDescent="0.3">
      <c r="A1076">
        <v>6.7</v>
      </c>
      <c r="B1076" t="s">
        <v>22256</v>
      </c>
      <c r="C1076" t="s">
        <v>879</v>
      </c>
      <c r="D1076" t="s">
        <v>9312</v>
      </c>
      <c r="E1076" t="s">
        <v>37</v>
      </c>
      <c r="F1076">
        <v>102</v>
      </c>
      <c r="G1076" s="8">
        <v>107515297</v>
      </c>
      <c r="H1076" s="8">
        <v>100000000</v>
      </c>
    </row>
    <row r="1077" spans="1:8" x14ac:dyDescent="0.3">
      <c r="A1077">
        <v>6.7</v>
      </c>
      <c r="B1077" t="s">
        <v>22256</v>
      </c>
      <c r="C1077" t="s">
        <v>879</v>
      </c>
      <c r="D1077" t="s">
        <v>15875</v>
      </c>
      <c r="E1077" t="s">
        <v>37</v>
      </c>
      <c r="F1077">
        <v>102</v>
      </c>
      <c r="G1077" s="8">
        <v>107515297</v>
      </c>
      <c r="H1077" s="8">
        <v>100000000</v>
      </c>
    </row>
    <row r="1078" spans="1:8" x14ac:dyDescent="0.3">
      <c r="A1078">
        <v>6.7</v>
      </c>
      <c r="B1078" t="s">
        <v>22256</v>
      </c>
      <c r="C1078" t="s">
        <v>879</v>
      </c>
      <c r="D1078" t="s">
        <v>651</v>
      </c>
      <c r="E1078" t="s">
        <v>37</v>
      </c>
      <c r="F1078">
        <v>102</v>
      </c>
      <c r="G1078" s="8">
        <v>107515297</v>
      </c>
      <c r="H1078" s="8">
        <v>100000000</v>
      </c>
    </row>
    <row r="1079" spans="1:8" x14ac:dyDescent="0.3">
      <c r="A1079">
        <v>6</v>
      </c>
      <c r="B1079" t="s">
        <v>22257</v>
      </c>
      <c r="C1079" t="s">
        <v>881</v>
      </c>
      <c r="D1079" t="s">
        <v>675</v>
      </c>
      <c r="E1079" t="s">
        <v>37</v>
      </c>
      <c r="F1079">
        <v>103</v>
      </c>
      <c r="G1079" s="8">
        <v>67631157</v>
      </c>
      <c r="H1079" s="8">
        <v>100000000</v>
      </c>
    </row>
    <row r="1080" spans="1:8" x14ac:dyDescent="0.3">
      <c r="A1080">
        <v>6</v>
      </c>
      <c r="B1080" t="s">
        <v>22257</v>
      </c>
      <c r="C1080" t="s">
        <v>881</v>
      </c>
      <c r="D1080" t="s">
        <v>17497</v>
      </c>
      <c r="E1080" t="s">
        <v>37</v>
      </c>
      <c r="F1080">
        <v>103</v>
      </c>
      <c r="G1080" s="8">
        <v>67631157</v>
      </c>
      <c r="H1080" s="8">
        <v>100000000</v>
      </c>
    </row>
    <row r="1081" spans="1:8" x14ac:dyDescent="0.3">
      <c r="A1081">
        <v>6</v>
      </c>
      <c r="B1081" t="s">
        <v>22257</v>
      </c>
      <c r="C1081" t="s">
        <v>881</v>
      </c>
      <c r="D1081" t="s">
        <v>8199</v>
      </c>
      <c r="E1081" t="s">
        <v>37</v>
      </c>
      <c r="F1081">
        <v>103</v>
      </c>
      <c r="G1081" s="8">
        <v>67631157</v>
      </c>
      <c r="H1081" s="8">
        <v>100000000</v>
      </c>
    </row>
    <row r="1082" spans="1:8" x14ac:dyDescent="0.3">
      <c r="A1082">
        <v>5.7</v>
      </c>
      <c r="B1082" t="s">
        <v>22258</v>
      </c>
      <c r="C1082" t="s">
        <v>887</v>
      </c>
      <c r="D1082" t="s">
        <v>675</v>
      </c>
      <c r="E1082" t="s">
        <v>37</v>
      </c>
      <c r="F1082">
        <v>121</v>
      </c>
      <c r="G1082" s="8">
        <v>66862068</v>
      </c>
      <c r="H1082" s="8">
        <v>83000000</v>
      </c>
    </row>
    <row r="1083" spans="1:8" x14ac:dyDescent="0.3">
      <c r="A1083">
        <v>5.7</v>
      </c>
      <c r="B1083" t="s">
        <v>22258</v>
      </c>
      <c r="C1083" t="s">
        <v>887</v>
      </c>
      <c r="D1083" t="s">
        <v>651</v>
      </c>
      <c r="E1083" t="s">
        <v>37</v>
      </c>
      <c r="F1083">
        <v>121</v>
      </c>
      <c r="G1083" s="8">
        <v>66862068</v>
      </c>
      <c r="H1083" s="8">
        <v>83000000</v>
      </c>
    </row>
    <row r="1084" spans="1:8" x14ac:dyDescent="0.3">
      <c r="A1084">
        <v>5.7</v>
      </c>
      <c r="B1084" t="s">
        <v>22258</v>
      </c>
      <c r="C1084" t="s">
        <v>887</v>
      </c>
      <c r="D1084" t="s">
        <v>4189</v>
      </c>
      <c r="E1084" t="s">
        <v>37</v>
      </c>
      <c r="F1084">
        <v>121</v>
      </c>
      <c r="G1084" s="8">
        <v>66862068</v>
      </c>
      <c r="H1084" s="8">
        <v>83000000</v>
      </c>
    </row>
    <row r="1085" spans="1:8" x14ac:dyDescent="0.3">
      <c r="A1085">
        <v>5.7</v>
      </c>
      <c r="B1085" t="s">
        <v>22258</v>
      </c>
      <c r="C1085" t="s">
        <v>887</v>
      </c>
      <c r="D1085" t="s">
        <v>21948</v>
      </c>
      <c r="E1085" t="s">
        <v>37</v>
      </c>
      <c r="F1085">
        <v>121</v>
      </c>
      <c r="G1085" s="8">
        <v>66862068</v>
      </c>
      <c r="H1085" s="8">
        <v>83000000</v>
      </c>
    </row>
    <row r="1086" spans="1:8" x14ac:dyDescent="0.3">
      <c r="A1086">
        <v>8</v>
      </c>
      <c r="B1086" t="s">
        <v>22259</v>
      </c>
      <c r="C1086" t="s">
        <v>544</v>
      </c>
      <c r="D1086" t="s">
        <v>515</v>
      </c>
      <c r="E1086" t="s">
        <v>37</v>
      </c>
      <c r="F1086">
        <v>143</v>
      </c>
      <c r="G1086" s="8">
        <v>57366262</v>
      </c>
      <c r="H1086" s="8">
        <v>100000000</v>
      </c>
    </row>
    <row r="1087" spans="1:8" x14ac:dyDescent="0.3">
      <c r="A1087">
        <v>8</v>
      </c>
      <c r="B1087" t="s">
        <v>22259</v>
      </c>
      <c r="C1087" t="s">
        <v>544</v>
      </c>
      <c r="D1087" t="s">
        <v>1473</v>
      </c>
      <c r="E1087" t="s">
        <v>37</v>
      </c>
      <c r="F1087">
        <v>143</v>
      </c>
      <c r="G1087" s="8">
        <v>57366262</v>
      </c>
      <c r="H1087" s="8">
        <v>100000000</v>
      </c>
    </row>
    <row r="1088" spans="1:8" x14ac:dyDescent="0.3">
      <c r="A1088">
        <v>8</v>
      </c>
      <c r="B1088" t="s">
        <v>22259</v>
      </c>
      <c r="C1088" t="s">
        <v>544</v>
      </c>
      <c r="D1088" t="s">
        <v>8199</v>
      </c>
      <c r="E1088" t="s">
        <v>37</v>
      </c>
      <c r="F1088">
        <v>143</v>
      </c>
      <c r="G1088" s="8">
        <v>57366262</v>
      </c>
      <c r="H1088" s="8">
        <v>100000000</v>
      </c>
    </row>
    <row r="1089" spans="1:8" x14ac:dyDescent="0.3">
      <c r="A1089">
        <v>8.1999999999999993</v>
      </c>
      <c r="B1089" t="s">
        <v>22260</v>
      </c>
      <c r="C1089" t="s">
        <v>293</v>
      </c>
      <c r="D1089" t="s">
        <v>11093</v>
      </c>
      <c r="E1089" t="s">
        <v>37</v>
      </c>
      <c r="F1089">
        <v>240</v>
      </c>
      <c r="G1089" s="8">
        <v>116866727</v>
      </c>
      <c r="H1089" s="8">
        <v>100000000</v>
      </c>
    </row>
    <row r="1090" spans="1:8" x14ac:dyDescent="0.3">
      <c r="A1090">
        <v>8.1999999999999993</v>
      </c>
      <c r="B1090" t="s">
        <v>22260</v>
      </c>
      <c r="C1090" t="s">
        <v>293</v>
      </c>
      <c r="D1090" t="s">
        <v>809</v>
      </c>
      <c r="E1090" t="s">
        <v>37</v>
      </c>
      <c r="F1090">
        <v>240</v>
      </c>
      <c r="G1090" s="8">
        <v>116866727</v>
      </c>
      <c r="H1090" s="8">
        <v>100000000</v>
      </c>
    </row>
    <row r="1091" spans="1:8" x14ac:dyDescent="0.3">
      <c r="A1091">
        <v>8.1999999999999993</v>
      </c>
      <c r="B1091" t="s">
        <v>22260</v>
      </c>
      <c r="C1091" t="s">
        <v>293</v>
      </c>
      <c r="D1091" t="s">
        <v>21950</v>
      </c>
      <c r="E1091" t="s">
        <v>37</v>
      </c>
      <c r="F1091">
        <v>240</v>
      </c>
      <c r="G1091" s="8">
        <v>116866727</v>
      </c>
      <c r="H1091" s="8">
        <v>100000000</v>
      </c>
    </row>
    <row r="1092" spans="1:8" x14ac:dyDescent="0.3">
      <c r="A1092">
        <v>8.1999999999999993</v>
      </c>
      <c r="B1092" t="s">
        <v>22260</v>
      </c>
      <c r="C1092" t="s">
        <v>293</v>
      </c>
      <c r="D1092" t="s">
        <v>1473</v>
      </c>
      <c r="E1092" t="s">
        <v>37</v>
      </c>
      <c r="F1092">
        <v>240</v>
      </c>
      <c r="G1092" s="8">
        <v>116866727</v>
      </c>
      <c r="H1092" s="8">
        <v>100000000</v>
      </c>
    </row>
    <row r="1093" spans="1:8" x14ac:dyDescent="0.3">
      <c r="A1093">
        <v>5.4</v>
      </c>
      <c r="B1093" t="s">
        <v>22261</v>
      </c>
      <c r="C1093" t="s">
        <v>674</v>
      </c>
      <c r="D1093" t="s">
        <v>675</v>
      </c>
      <c r="E1093" t="s">
        <v>37</v>
      </c>
      <c r="F1093">
        <v>121</v>
      </c>
      <c r="G1093" s="8">
        <v>184031112</v>
      </c>
      <c r="H1093" s="8">
        <v>100000000</v>
      </c>
    </row>
    <row r="1094" spans="1:8" x14ac:dyDescent="0.3">
      <c r="A1094">
        <v>5.4</v>
      </c>
      <c r="B1094" t="s">
        <v>22261</v>
      </c>
      <c r="C1094" t="s">
        <v>674</v>
      </c>
      <c r="D1094" t="s">
        <v>515</v>
      </c>
      <c r="E1094" t="s">
        <v>37</v>
      </c>
      <c r="F1094">
        <v>121</v>
      </c>
      <c r="G1094" s="8">
        <v>184031112</v>
      </c>
      <c r="H1094" s="8">
        <v>100000000</v>
      </c>
    </row>
    <row r="1095" spans="1:8" x14ac:dyDescent="0.3">
      <c r="A1095">
        <v>5.4</v>
      </c>
      <c r="B1095" t="s">
        <v>22261</v>
      </c>
      <c r="C1095" t="s">
        <v>674</v>
      </c>
      <c r="D1095" t="s">
        <v>651</v>
      </c>
      <c r="E1095" t="s">
        <v>37</v>
      </c>
      <c r="F1095">
        <v>121</v>
      </c>
      <c r="G1095" s="8">
        <v>184031112</v>
      </c>
      <c r="H1095" s="8">
        <v>100000000</v>
      </c>
    </row>
    <row r="1096" spans="1:8" x14ac:dyDescent="0.3">
      <c r="A1096">
        <v>7.2</v>
      </c>
      <c r="B1096" t="s">
        <v>22262</v>
      </c>
      <c r="C1096" t="s">
        <v>665</v>
      </c>
      <c r="D1096" t="s">
        <v>675</v>
      </c>
      <c r="E1096" t="s">
        <v>37</v>
      </c>
      <c r="F1096">
        <v>129</v>
      </c>
      <c r="G1096" s="8">
        <v>54700065</v>
      </c>
      <c r="H1096" s="8">
        <v>105000000</v>
      </c>
    </row>
    <row r="1097" spans="1:8" x14ac:dyDescent="0.3">
      <c r="A1097">
        <v>7.2</v>
      </c>
      <c r="B1097" t="s">
        <v>22262</v>
      </c>
      <c r="C1097" t="s">
        <v>665</v>
      </c>
      <c r="D1097" t="s">
        <v>10118</v>
      </c>
      <c r="E1097" t="s">
        <v>37</v>
      </c>
      <c r="F1097">
        <v>129</v>
      </c>
      <c r="G1097" s="8">
        <v>54700065</v>
      </c>
      <c r="H1097" s="8">
        <v>105000000</v>
      </c>
    </row>
    <row r="1098" spans="1:8" x14ac:dyDescent="0.3">
      <c r="A1098">
        <v>7.2</v>
      </c>
      <c r="B1098" t="s">
        <v>22262</v>
      </c>
      <c r="C1098" t="s">
        <v>665</v>
      </c>
      <c r="D1098" t="s">
        <v>21951</v>
      </c>
      <c r="E1098" t="s">
        <v>37</v>
      </c>
      <c r="F1098">
        <v>129</v>
      </c>
      <c r="G1098" s="8">
        <v>54700065</v>
      </c>
      <c r="H1098" s="8">
        <v>105000000</v>
      </c>
    </row>
    <row r="1099" spans="1:8" x14ac:dyDescent="0.3">
      <c r="A1099">
        <v>7.5</v>
      </c>
      <c r="B1099" t="s">
        <v>22263</v>
      </c>
      <c r="C1099" t="s">
        <v>899</v>
      </c>
      <c r="D1099" t="s">
        <v>1473</v>
      </c>
      <c r="E1099" t="s">
        <v>37</v>
      </c>
      <c r="F1099">
        <v>172</v>
      </c>
      <c r="G1099" s="8">
        <v>27098580</v>
      </c>
      <c r="H1099" s="8">
        <v>102000000</v>
      </c>
    </row>
    <row r="1100" spans="1:8" x14ac:dyDescent="0.3">
      <c r="A1100">
        <v>7.5</v>
      </c>
      <c r="B1100" t="s">
        <v>22263</v>
      </c>
      <c r="C1100" t="s">
        <v>899</v>
      </c>
      <c r="D1100" t="s">
        <v>10118</v>
      </c>
      <c r="E1100" t="s">
        <v>37</v>
      </c>
      <c r="F1100">
        <v>172</v>
      </c>
      <c r="G1100" s="8">
        <v>27098580</v>
      </c>
      <c r="H1100" s="8">
        <v>102000000</v>
      </c>
    </row>
    <row r="1101" spans="1:8" x14ac:dyDescent="0.3">
      <c r="A1101">
        <v>7</v>
      </c>
      <c r="B1101" t="s">
        <v>22264</v>
      </c>
      <c r="C1101" t="s">
        <v>94</v>
      </c>
      <c r="D1101" t="s">
        <v>675</v>
      </c>
      <c r="E1101" t="s">
        <v>37</v>
      </c>
      <c r="F1101">
        <v>101</v>
      </c>
      <c r="G1101" s="8">
        <v>55673333</v>
      </c>
      <c r="H1101" s="8">
        <v>80000000</v>
      </c>
    </row>
    <row r="1102" spans="1:8" x14ac:dyDescent="0.3">
      <c r="A1102">
        <v>7</v>
      </c>
      <c r="B1102" t="s">
        <v>22264</v>
      </c>
      <c r="C1102" t="s">
        <v>94</v>
      </c>
      <c r="D1102" t="s">
        <v>515</v>
      </c>
      <c r="E1102" t="s">
        <v>37</v>
      </c>
      <c r="F1102">
        <v>101</v>
      </c>
      <c r="G1102" s="8">
        <v>55673333</v>
      </c>
      <c r="H1102" s="8">
        <v>80000000</v>
      </c>
    </row>
    <row r="1103" spans="1:8" x14ac:dyDescent="0.3">
      <c r="A1103">
        <v>7</v>
      </c>
      <c r="B1103" t="s">
        <v>22264</v>
      </c>
      <c r="C1103" t="s">
        <v>94</v>
      </c>
      <c r="D1103" t="s">
        <v>9312</v>
      </c>
      <c r="E1103" t="s">
        <v>37</v>
      </c>
      <c r="F1103">
        <v>101</v>
      </c>
      <c r="G1103" s="8">
        <v>55673333</v>
      </c>
      <c r="H1103" s="8">
        <v>80000000</v>
      </c>
    </row>
    <row r="1104" spans="1:8" x14ac:dyDescent="0.3">
      <c r="A1104">
        <v>7</v>
      </c>
      <c r="B1104" t="s">
        <v>22264</v>
      </c>
      <c r="C1104" t="s">
        <v>94</v>
      </c>
      <c r="D1104" t="s">
        <v>15875</v>
      </c>
      <c r="E1104" t="s">
        <v>37</v>
      </c>
      <c r="F1104">
        <v>101</v>
      </c>
      <c r="G1104" s="8">
        <v>55673333</v>
      </c>
      <c r="H1104" s="8">
        <v>80000000</v>
      </c>
    </row>
    <row r="1105" spans="1:8" x14ac:dyDescent="0.3">
      <c r="A1105">
        <v>7</v>
      </c>
      <c r="B1105" t="s">
        <v>22264</v>
      </c>
      <c r="C1105" t="s">
        <v>94</v>
      </c>
      <c r="D1105" t="s">
        <v>651</v>
      </c>
      <c r="E1105" t="s">
        <v>37</v>
      </c>
      <c r="F1105">
        <v>101</v>
      </c>
      <c r="G1105" s="8">
        <v>55673333</v>
      </c>
      <c r="H1105" s="8">
        <v>80000000</v>
      </c>
    </row>
    <row r="1106" spans="1:8" x14ac:dyDescent="0.3">
      <c r="A1106">
        <v>3.3</v>
      </c>
      <c r="B1106" t="s">
        <v>22265</v>
      </c>
      <c r="C1106" t="s">
        <v>904</v>
      </c>
      <c r="D1106" t="s">
        <v>675</v>
      </c>
      <c r="E1106" t="s">
        <v>37</v>
      </c>
      <c r="F1106">
        <v>87</v>
      </c>
      <c r="G1106" s="8">
        <v>40198710</v>
      </c>
      <c r="H1106" s="8">
        <v>100000000</v>
      </c>
    </row>
    <row r="1107" spans="1:8" x14ac:dyDescent="0.3">
      <c r="A1107">
        <v>3.3</v>
      </c>
      <c r="B1107" t="s">
        <v>22265</v>
      </c>
      <c r="C1107" t="s">
        <v>904</v>
      </c>
      <c r="D1107" t="s">
        <v>21950</v>
      </c>
      <c r="E1107" t="s">
        <v>37</v>
      </c>
      <c r="F1107">
        <v>87</v>
      </c>
      <c r="G1107" s="8">
        <v>40198710</v>
      </c>
      <c r="H1107" s="8">
        <v>100000000</v>
      </c>
    </row>
    <row r="1108" spans="1:8" x14ac:dyDescent="0.3">
      <c r="A1108">
        <v>3.3</v>
      </c>
      <c r="B1108" t="s">
        <v>22265</v>
      </c>
      <c r="C1108" t="s">
        <v>904</v>
      </c>
      <c r="D1108" t="s">
        <v>651</v>
      </c>
      <c r="E1108" t="s">
        <v>37</v>
      </c>
      <c r="F1108">
        <v>87</v>
      </c>
      <c r="G1108" s="8">
        <v>40198710</v>
      </c>
      <c r="H1108" s="8">
        <v>100000000</v>
      </c>
    </row>
    <row r="1109" spans="1:8" x14ac:dyDescent="0.3">
      <c r="A1109">
        <v>3.3</v>
      </c>
      <c r="B1109" t="s">
        <v>22265</v>
      </c>
      <c r="C1109" t="s">
        <v>904</v>
      </c>
      <c r="D1109" t="s">
        <v>17497</v>
      </c>
      <c r="E1109" t="s">
        <v>37</v>
      </c>
      <c r="F1109">
        <v>87</v>
      </c>
      <c r="G1109" s="8">
        <v>40198710</v>
      </c>
      <c r="H1109" s="8">
        <v>100000000</v>
      </c>
    </row>
    <row r="1110" spans="1:8" x14ac:dyDescent="0.3">
      <c r="A1110">
        <v>3.3</v>
      </c>
      <c r="B1110" t="s">
        <v>22265</v>
      </c>
      <c r="C1110" t="s">
        <v>904</v>
      </c>
      <c r="D1110" t="s">
        <v>8199</v>
      </c>
      <c r="E1110" t="s">
        <v>37</v>
      </c>
      <c r="F1110">
        <v>87</v>
      </c>
      <c r="G1110" s="8">
        <v>40198710</v>
      </c>
      <c r="H1110" s="8">
        <v>100000000</v>
      </c>
    </row>
    <row r="1111" spans="1:8" x14ac:dyDescent="0.3">
      <c r="A1111">
        <v>6</v>
      </c>
      <c r="B1111" t="s">
        <v>22266</v>
      </c>
      <c r="C1111" t="s">
        <v>178</v>
      </c>
      <c r="D1111" t="s">
        <v>675</v>
      </c>
      <c r="E1111" t="s">
        <v>37</v>
      </c>
      <c r="F1111">
        <v>101</v>
      </c>
      <c r="G1111" s="8">
        <v>72660029</v>
      </c>
      <c r="H1111" s="8">
        <v>100000000</v>
      </c>
    </row>
    <row r="1112" spans="1:8" x14ac:dyDescent="0.3">
      <c r="A1112">
        <v>6</v>
      </c>
      <c r="B1112" t="s">
        <v>22266</v>
      </c>
      <c r="C1112" t="s">
        <v>178</v>
      </c>
      <c r="D1112" t="s">
        <v>515</v>
      </c>
      <c r="E1112" t="s">
        <v>37</v>
      </c>
      <c r="F1112">
        <v>101</v>
      </c>
      <c r="G1112" s="8">
        <v>72660029</v>
      </c>
      <c r="H1112" s="8">
        <v>100000000</v>
      </c>
    </row>
    <row r="1113" spans="1:8" x14ac:dyDescent="0.3">
      <c r="A1113">
        <v>7.1</v>
      </c>
      <c r="B1113" t="s">
        <v>22267</v>
      </c>
      <c r="C1113" t="s">
        <v>803</v>
      </c>
      <c r="D1113" t="s">
        <v>515</v>
      </c>
      <c r="E1113" t="s">
        <v>37</v>
      </c>
      <c r="F1113">
        <v>95</v>
      </c>
      <c r="G1113" s="8">
        <v>38120554</v>
      </c>
      <c r="H1113" s="8">
        <v>140000000</v>
      </c>
    </row>
    <row r="1114" spans="1:8" x14ac:dyDescent="0.3">
      <c r="A1114">
        <v>7.1</v>
      </c>
      <c r="B1114" t="s">
        <v>22267</v>
      </c>
      <c r="C1114" t="s">
        <v>803</v>
      </c>
      <c r="D1114" t="s">
        <v>9312</v>
      </c>
      <c r="E1114" t="s">
        <v>37</v>
      </c>
      <c r="F1114">
        <v>95</v>
      </c>
      <c r="G1114" s="8">
        <v>38120554</v>
      </c>
      <c r="H1114" s="8">
        <v>140000000</v>
      </c>
    </row>
    <row r="1115" spans="1:8" x14ac:dyDescent="0.3">
      <c r="A1115">
        <v>7.1</v>
      </c>
      <c r="B1115" t="s">
        <v>22267</v>
      </c>
      <c r="C1115" t="s">
        <v>803</v>
      </c>
      <c r="D1115" t="s">
        <v>15875</v>
      </c>
      <c r="E1115" t="s">
        <v>37</v>
      </c>
      <c r="F1115">
        <v>95</v>
      </c>
      <c r="G1115" s="8">
        <v>38120554</v>
      </c>
      <c r="H1115" s="8">
        <v>140000000</v>
      </c>
    </row>
    <row r="1116" spans="1:8" x14ac:dyDescent="0.3">
      <c r="A1116">
        <v>7.1</v>
      </c>
      <c r="B1116" t="s">
        <v>22267</v>
      </c>
      <c r="C1116" t="s">
        <v>803</v>
      </c>
      <c r="D1116" t="s">
        <v>10118</v>
      </c>
      <c r="E1116" t="s">
        <v>37</v>
      </c>
      <c r="F1116">
        <v>95</v>
      </c>
      <c r="G1116" s="8">
        <v>38120554</v>
      </c>
      <c r="H1116" s="8">
        <v>140000000</v>
      </c>
    </row>
    <row r="1117" spans="1:8" x14ac:dyDescent="0.3">
      <c r="A1117">
        <v>5.4</v>
      </c>
      <c r="B1117" t="s">
        <v>22268</v>
      </c>
      <c r="C1117" t="s">
        <v>910</v>
      </c>
      <c r="D1117" t="s">
        <v>515</v>
      </c>
      <c r="E1117" t="s">
        <v>37</v>
      </c>
      <c r="F1117">
        <v>102</v>
      </c>
      <c r="G1117" s="8">
        <v>49392095</v>
      </c>
      <c r="H1117" s="8">
        <v>100000000</v>
      </c>
    </row>
    <row r="1118" spans="1:8" x14ac:dyDescent="0.3">
      <c r="A1118">
        <v>5.4</v>
      </c>
      <c r="B1118" t="s">
        <v>22268</v>
      </c>
      <c r="C1118" t="s">
        <v>910</v>
      </c>
      <c r="D1118" t="s">
        <v>809</v>
      </c>
      <c r="E1118" t="s">
        <v>37</v>
      </c>
      <c r="F1118">
        <v>102</v>
      </c>
      <c r="G1118" s="8">
        <v>49392095</v>
      </c>
      <c r="H1118" s="8">
        <v>100000000</v>
      </c>
    </row>
    <row r="1119" spans="1:8" x14ac:dyDescent="0.3">
      <c r="A1119">
        <v>5.4</v>
      </c>
      <c r="B1119" t="s">
        <v>22268</v>
      </c>
      <c r="C1119" t="s">
        <v>910</v>
      </c>
      <c r="D1119" t="s">
        <v>10118</v>
      </c>
      <c r="E1119" t="s">
        <v>37</v>
      </c>
      <c r="F1119">
        <v>102</v>
      </c>
      <c r="G1119" s="8">
        <v>49392095</v>
      </c>
      <c r="H1119" s="8">
        <v>100000000</v>
      </c>
    </row>
    <row r="1120" spans="1:8" x14ac:dyDescent="0.3">
      <c r="A1120">
        <v>6.1</v>
      </c>
      <c r="B1120" t="s">
        <v>22269</v>
      </c>
      <c r="C1120" t="s">
        <v>914</v>
      </c>
      <c r="D1120" t="s">
        <v>675</v>
      </c>
      <c r="E1120" t="s">
        <v>37</v>
      </c>
      <c r="F1120">
        <v>131</v>
      </c>
      <c r="G1120" s="8">
        <v>39292022</v>
      </c>
      <c r="H1120" s="8">
        <v>90000000</v>
      </c>
    </row>
    <row r="1121" spans="1:8" x14ac:dyDescent="0.3">
      <c r="A1121">
        <v>6.1</v>
      </c>
      <c r="B1121" t="s">
        <v>22269</v>
      </c>
      <c r="C1121" t="s">
        <v>914</v>
      </c>
      <c r="D1121" t="s">
        <v>515</v>
      </c>
      <c r="E1121" t="s">
        <v>37</v>
      </c>
      <c r="F1121">
        <v>131</v>
      </c>
      <c r="G1121" s="8">
        <v>39292022</v>
      </c>
      <c r="H1121" s="8">
        <v>90000000</v>
      </c>
    </row>
    <row r="1122" spans="1:8" x14ac:dyDescent="0.3">
      <c r="A1122">
        <v>6.1</v>
      </c>
      <c r="B1122" t="s">
        <v>22269</v>
      </c>
      <c r="C1122" t="s">
        <v>914</v>
      </c>
      <c r="D1122" t="s">
        <v>8199</v>
      </c>
      <c r="E1122" t="s">
        <v>37</v>
      </c>
      <c r="F1122">
        <v>131</v>
      </c>
      <c r="G1122" s="8">
        <v>39292022</v>
      </c>
      <c r="H1122" s="8">
        <v>90000000</v>
      </c>
    </row>
    <row r="1123" spans="1:8" x14ac:dyDescent="0.3">
      <c r="A1123">
        <v>5.3</v>
      </c>
      <c r="B1123" t="s">
        <v>22270</v>
      </c>
      <c r="C1123" t="s">
        <v>915</v>
      </c>
      <c r="D1123" t="s">
        <v>675</v>
      </c>
      <c r="E1123" t="s">
        <v>37</v>
      </c>
      <c r="F1123">
        <v>114</v>
      </c>
      <c r="G1123" s="8">
        <v>28772222</v>
      </c>
      <c r="H1123" s="8">
        <v>105000000</v>
      </c>
    </row>
    <row r="1124" spans="1:8" x14ac:dyDescent="0.3">
      <c r="A1124">
        <v>5.3</v>
      </c>
      <c r="B1124" t="s">
        <v>22270</v>
      </c>
      <c r="C1124" t="s">
        <v>915</v>
      </c>
      <c r="D1124" t="s">
        <v>21950</v>
      </c>
      <c r="E1124" t="s">
        <v>37</v>
      </c>
      <c r="F1124">
        <v>114</v>
      </c>
      <c r="G1124" s="8">
        <v>28772222</v>
      </c>
      <c r="H1124" s="8">
        <v>105000000</v>
      </c>
    </row>
    <row r="1125" spans="1:8" x14ac:dyDescent="0.3">
      <c r="A1125">
        <v>5.3</v>
      </c>
      <c r="B1125" t="s">
        <v>22270</v>
      </c>
      <c r="C1125" t="s">
        <v>915</v>
      </c>
      <c r="D1125" t="s">
        <v>21949</v>
      </c>
      <c r="E1125" t="s">
        <v>37</v>
      </c>
      <c r="F1125">
        <v>114</v>
      </c>
      <c r="G1125" s="8">
        <v>28772222</v>
      </c>
      <c r="H1125" s="8">
        <v>105000000</v>
      </c>
    </row>
    <row r="1126" spans="1:8" x14ac:dyDescent="0.3">
      <c r="A1126">
        <v>5.3</v>
      </c>
      <c r="B1126" t="s">
        <v>22270</v>
      </c>
      <c r="C1126" t="s">
        <v>915</v>
      </c>
      <c r="D1126" t="s">
        <v>8199</v>
      </c>
      <c r="E1126" t="s">
        <v>37</v>
      </c>
      <c r="F1126">
        <v>114</v>
      </c>
      <c r="G1126" s="8">
        <v>28772222</v>
      </c>
      <c r="H1126" s="8">
        <v>105000000</v>
      </c>
    </row>
    <row r="1127" spans="1:8" x14ac:dyDescent="0.3">
      <c r="A1127">
        <v>2.2000000000000002</v>
      </c>
      <c r="B1127" t="s">
        <v>22271</v>
      </c>
      <c r="C1127" t="s">
        <v>920</v>
      </c>
      <c r="D1127" t="s">
        <v>809</v>
      </c>
      <c r="E1127" t="s">
        <v>37</v>
      </c>
      <c r="F1127">
        <v>94</v>
      </c>
      <c r="G1127" s="8">
        <v>17010646</v>
      </c>
      <c r="H1127" s="8">
        <v>84000000</v>
      </c>
    </row>
    <row r="1128" spans="1:8" x14ac:dyDescent="0.3">
      <c r="A1128">
        <v>2.2000000000000002</v>
      </c>
      <c r="B1128" t="s">
        <v>22271</v>
      </c>
      <c r="C1128" t="s">
        <v>920</v>
      </c>
      <c r="D1128" t="s">
        <v>15875</v>
      </c>
      <c r="E1128" t="s">
        <v>37</v>
      </c>
      <c r="F1128">
        <v>94</v>
      </c>
      <c r="G1128" s="8">
        <v>17010646</v>
      </c>
      <c r="H1128" s="8">
        <v>84000000</v>
      </c>
    </row>
    <row r="1129" spans="1:8" x14ac:dyDescent="0.3">
      <c r="A1129">
        <v>2.2000000000000002</v>
      </c>
      <c r="B1129" t="s">
        <v>22271</v>
      </c>
      <c r="C1129" t="s">
        <v>920</v>
      </c>
      <c r="D1129" t="s">
        <v>651</v>
      </c>
      <c r="E1129" t="s">
        <v>37</v>
      </c>
      <c r="F1129">
        <v>94</v>
      </c>
      <c r="G1129" s="8">
        <v>17010646</v>
      </c>
      <c r="H1129" s="8">
        <v>84000000</v>
      </c>
    </row>
    <row r="1130" spans="1:8" x14ac:dyDescent="0.3">
      <c r="A1130">
        <v>7</v>
      </c>
      <c r="B1130" t="s">
        <v>22272</v>
      </c>
      <c r="C1130" t="s">
        <v>467</v>
      </c>
      <c r="D1130" t="s">
        <v>675</v>
      </c>
      <c r="E1130" t="s">
        <v>37</v>
      </c>
      <c r="F1130">
        <v>122</v>
      </c>
      <c r="G1130" s="8">
        <v>24985612</v>
      </c>
      <c r="H1130" s="8">
        <v>100000000</v>
      </c>
    </row>
    <row r="1131" spans="1:8" x14ac:dyDescent="0.3">
      <c r="A1131">
        <v>7</v>
      </c>
      <c r="B1131" t="s">
        <v>22272</v>
      </c>
      <c r="C1131" t="s">
        <v>467</v>
      </c>
      <c r="D1131" t="s">
        <v>515</v>
      </c>
      <c r="E1131" t="s">
        <v>37</v>
      </c>
      <c r="F1131">
        <v>122</v>
      </c>
      <c r="G1131" s="8">
        <v>24985612</v>
      </c>
      <c r="H1131" s="8">
        <v>100000000</v>
      </c>
    </row>
    <row r="1132" spans="1:8" x14ac:dyDescent="0.3">
      <c r="A1132">
        <v>7</v>
      </c>
      <c r="B1132" t="s">
        <v>22272</v>
      </c>
      <c r="C1132" t="s">
        <v>467</v>
      </c>
      <c r="D1132" t="s">
        <v>11093</v>
      </c>
      <c r="E1132" t="s">
        <v>37</v>
      </c>
      <c r="F1132">
        <v>122</v>
      </c>
      <c r="G1132" s="8">
        <v>24985612</v>
      </c>
      <c r="H1132" s="8">
        <v>100000000</v>
      </c>
    </row>
    <row r="1133" spans="1:8" x14ac:dyDescent="0.3">
      <c r="A1133">
        <v>7</v>
      </c>
      <c r="B1133" t="s">
        <v>22272</v>
      </c>
      <c r="C1133" t="s">
        <v>467</v>
      </c>
      <c r="D1133" t="s">
        <v>1473</v>
      </c>
      <c r="E1133" t="s">
        <v>37</v>
      </c>
      <c r="F1133">
        <v>122</v>
      </c>
      <c r="G1133" s="8">
        <v>24985612</v>
      </c>
      <c r="H1133" s="8">
        <v>100000000</v>
      </c>
    </row>
    <row r="1134" spans="1:8" x14ac:dyDescent="0.3">
      <c r="A1134">
        <v>7</v>
      </c>
      <c r="B1134" t="s">
        <v>22272</v>
      </c>
      <c r="C1134" t="s">
        <v>467</v>
      </c>
      <c r="D1134" t="s">
        <v>20490</v>
      </c>
      <c r="E1134" t="s">
        <v>37</v>
      </c>
      <c r="F1134">
        <v>122</v>
      </c>
      <c r="G1134" s="8">
        <v>24985612</v>
      </c>
      <c r="H1134" s="8">
        <v>100000000</v>
      </c>
    </row>
    <row r="1135" spans="1:8" x14ac:dyDescent="0.3">
      <c r="A1135">
        <v>7</v>
      </c>
      <c r="B1135" t="s">
        <v>22272</v>
      </c>
      <c r="C1135" t="s">
        <v>467</v>
      </c>
      <c r="D1135" t="s">
        <v>8199</v>
      </c>
      <c r="E1135" t="s">
        <v>37</v>
      </c>
      <c r="F1135">
        <v>122</v>
      </c>
      <c r="G1135" s="8">
        <v>24985612</v>
      </c>
      <c r="H1135" s="8">
        <v>100000000</v>
      </c>
    </row>
    <row r="1136" spans="1:8" x14ac:dyDescent="0.3">
      <c r="A1136">
        <v>3.8</v>
      </c>
      <c r="B1136" t="s">
        <v>22273</v>
      </c>
      <c r="C1136" t="s">
        <v>924</v>
      </c>
      <c r="D1136" t="s">
        <v>675</v>
      </c>
      <c r="E1136" t="s">
        <v>37</v>
      </c>
      <c r="F1136">
        <v>95</v>
      </c>
      <c r="G1136" s="8">
        <v>4411102</v>
      </c>
      <c r="H1136" s="8">
        <v>100000000</v>
      </c>
    </row>
    <row r="1137" spans="1:8" x14ac:dyDescent="0.3">
      <c r="A1137">
        <v>3.8</v>
      </c>
      <c r="B1137" t="s">
        <v>22273</v>
      </c>
      <c r="C1137" t="s">
        <v>924</v>
      </c>
      <c r="D1137" t="s">
        <v>809</v>
      </c>
      <c r="E1137" t="s">
        <v>37</v>
      </c>
      <c r="F1137">
        <v>95</v>
      </c>
      <c r="G1137" s="8">
        <v>4411102</v>
      </c>
      <c r="H1137" s="8">
        <v>100000000</v>
      </c>
    </row>
    <row r="1138" spans="1:8" x14ac:dyDescent="0.3">
      <c r="A1138">
        <v>3.8</v>
      </c>
      <c r="B1138" t="s">
        <v>22273</v>
      </c>
      <c r="C1138" t="s">
        <v>924</v>
      </c>
      <c r="D1138" t="s">
        <v>10118</v>
      </c>
      <c r="E1138" t="s">
        <v>37</v>
      </c>
      <c r="F1138">
        <v>95</v>
      </c>
      <c r="G1138" s="8">
        <v>4411102</v>
      </c>
      <c r="H1138" s="8">
        <v>100000000</v>
      </c>
    </row>
    <row r="1139" spans="1:8" x14ac:dyDescent="0.3">
      <c r="A1139">
        <v>6.9</v>
      </c>
      <c r="B1139" t="s">
        <v>22274</v>
      </c>
      <c r="C1139" t="s">
        <v>602</v>
      </c>
      <c r="D1139" t="s">
        <v>675</v>
      </c>
      <c r="E1139" t="s">
        <v>37</v>
      </c>
      <c r="F1139">
        <v>115</v>
      </c>
      <c r="G1139" s="8">
        <v>35024475</v>
      </c>
      <c r="H1139" s="8">
        <v>100000000</v>
      </c>
    </row>
    <row r="1140" spans="1:8" x14ac:dyDescent="0.3">
      <c r="A1140">
        <v>6.9</v>
      </c>
      <c r="B1140" t="s">
        <v>22274</v>
      </c>
      <c r="C1140" t="s">
        <v>602</v>
      </c>
      <c r="D1140" t="s">
        <v>1473</v>
      </c>
      <c r="E1140" t="s">
        <v>37</v>
      </c>
      <c r="F1140">
        <v>115</v>
      </c>
      <c r="G1140" s="8">
        <v>35024475</v>
      </c>
      <c r="H1140" s="8">
        <v>100000000</v>
      </c>
    </row>
    <row r="1141" spans="1:8" x14ac:dyDescent="0.3">
      <c r="A1141">
        <v>6.9</v>
      </c>
      <c r="B1141" t="s">
        <v>22274</v>
      </c>
      <c r="C1141" t="s">
        <v>602</v>
      </c>
      <c r="D1141" t="s">
        <v>8199</v>
      </c>
      <c r="E1141" t="s">
        <v>37</v>
      </c>
      <c r="F1141">
        <v>115</v>
      </c>
      <c r="G1141" s="8">
        <v>35024475</v>
      </c>
      <c r="H1141" s="8">
        <v>100000000</v>
      </c>
    </row>
    <row r="1142" spans="1:8" x14ac:dyDescent="0.3">
      <c r="A1142">
        <v>6.9</v>
      </c>
      <c r="B1142" t="s">
        <v>22274</v>
      </c>
      <c r="C1142" t="s">
        <v>602</v>
      </c>
      <c r="D1142" t="s">
        <v>21951</v>
      </c>
      <c r="E1142" t="s">
        <v>37</v>
      </c>
      <c r="F1142">
        <v>115</v>
      </c>
      <c r="G1142" s="8">
        <v>35024475</v>
      </c>
      <c r="H1142" s="8">
        <v>100000000</v>
      </c>
    </row>
    <row r="1143" spans="1:8" x14ac:dyDescent="0.3">
      <c r="A1143">
        <v>7.2</v>
      </c>
      <c r="B1143" t="s">
        <v>22275</v>
      </c>
      <c r="C1143" t="s">
        <v>929</v>
      </c>
      <c r="D1143" t="s">
        <v>515</v>
      </c>
      <c r="E1143" t="s">
        <v>37</v>
      </c>
      <c r="F1143">
        <v>88</v>
      </c>
      <c r="G1143" s="8">
        <v>130174897</v>
      </c>
      <c r="H1143" s="8">
        <v>99000000</v>
      </c>
    </row>
    <row r="1144" spans="1:8" x14ac:dyDescent="0.3">
      <c r="A1144">
        <v>7.2</v>
      </c>
      <c r="B1144" t="s">
        <v>22275</v>
      </c>
      <c r="C1144" t="s">
        <v>929</v>
      </c>
      <c r="D1144" t="s">
        <v>9312</v>
      </c>
      <c r="E1144" t="s">
        <v>37</v>
      </c>
      <c r="F1144">
        <v>88</v>
      </c>
      <c r="G1144" s="8">
        <v>130174897</v>
      </c>
      <c r="H1144" s="8">
        <v>99000000</v>
      </c>
    </row>
    <row r="1145" spans="1:8" x14ac:dyDescent="0.3">
      <c r="A1145">
        <v>7.2</v>
      </c>
      <c r="B1145" t="s">
        <v>22275</v>
      </c>
      <c r="C1145" t="s">
        <v>929</v>
      </c>
      <c r="D1145" t="s">
        <v>809</v>
      </c>
      <c r="E1145" t="s">
        <v>37</v>
      </c>
      <c r="F1145">
        <v>88</v>
      </c>
      <c r="G1145" s="8">
        <v>130174897</v>
      </c>
      <c r="H1145" s="8">
        <v>99000000</v>
      </c>
    </row>
    <row r="1146" spans="1:8" x14ac:dyDescent="0.3">
      <c r="A1146">
        <v>7.2</v>
      </c>
      <c r="B1146" t="s">
        <v>22275</v>
      </c>
      <c r="C1146" t="s">
        <v>929</v>
      </c>
      <c r="D1146" t="s">
        <v>15875</v>
      </c>
      <c r="E1146" t="s">
        <v>37</v>
      </c>
      <c r="F1146">
        <v>88</v>
      </c>
      <c r="G1146" s="8">
        <v>130174897</v>
      </c>
      <c r="H1146" s="8">
        <v>99000000</v>
      </c>
    </row>
    <row r="1147" spans="1:8" x14ac:dyDescent="0.3">
      <c r="A1147">
        <v>7.3</v>
      </c>
      <c r="B1147" t="s">
        <v>22276</v>
      </c>
      <c r="C1147" t="s">
        <v>931</v>
      </c>
      <c r="D1147" t="s">
        <v>1473</v>
      </c>
      <c r="E1147" t="s">
        <v>37</v>
      </c>
      <c r="F1147">
        <v>110</v>
      </c>
      <c r="G1147" s="8">
        <v>10200000</v>
      </c>
      <c r="H1147" s="8">
        <v>10000000</v>
      </c>
    </row>
    <row r="1148" spans="1:8" x14ac:dyDescent="0.3">
      <c r="A1148">
        <v>7.3</v>
      </c>
      <c r="B1148" t="s">
        <v>22276</v>
      </c>
      <c r="C1148" t="s">
        <v>931</v>
      </c>
      <c r="D1148" t="s">
        <v>21948</v>
      </c>
      <c r="E1148" t="s">
        <v>37</v>
      </c>
      <c r="F1148">
        <v>110</v>
      </c>
      <c r="G1148" s="8">
        <v>10200000</v>
      </c>
      <c r="H1148" s="8">
        <v>10000000</v>
      </c>
    </row>
    <row r="1149" spans="1:8" x14ac:dyDescent="0.3">
      <c r="A1149">
        <v>7.3</v>
      </c>
      <c r="B1149" t="s">
        <v>22276</v>
      </c>
      <c r="C1149" t="s">
        <v>931</v>
      </c>
      <c r="D1149" t="s">
        <v>8199</v>
      </c>
      <c r="E1149" t="s">
        <v>37</v>
      </c>
      <c r="F1149">
        <v>110</v>
      </c>
      <c r="G1149" s="8">
        <v>10200000</v>
      </c>
      <c r="H1149" s="8">
        <v>10000000</v>
      </c>
    </row>
    <row r="1150" spans="1:8" x14ac:dyDescent="0.3">
      <c r="A1150">
        <v>6.3</v>
      </c>
      <c r="B1150" t="s">
        <v>22277</v>
      </c>
      <c r="C1150" t="s">
        <v>318</v>
      </c>
      <c r="D1150" t="s">
        <v>675</v>
      </c>
      <c r="E1150" t="s">
        <v>37</v>
      </c>
      <c r="F1150">
        <v>130</v>
      </c>
      <c r="G1150" s="8">
        <v>202007640</v>
      </c>
      <c r="H1150" s="8">
        <v>98000000</v>
      </c>
    </row>
    <row r="1151" spans="1:8" x14ac:dyDescent="0.3">
      <c r="A1151">
        <v>6.3</v>
      </c>
      <c r="B1151" t="s">
        <v>22277</v>
      </c>
      <c r="C1151" t="s">
        <v>318</v>
      </c>
      <c r="D1151" t="s">
        <v>515</v>
      </c>
      <c r="E1151" t="s">
        <v>37</v>
      </c>
      <c r="F1151">
        <v>130</v>
      </c>
      <c r="G1151" s="8">
        <v>202007640</v>
      </c>
      <c r="H1151" s="8">
        <v>98000000</v>
      </c>
    </row>
    <row r="1152" spans="1:8" x14ac:dyDescent="0.3">
      <c r="A1152">
        <v>6.3</v>
      </c>
      <c r="B1152" t="s">
        <v>22277</v>
      </c>
      <c r="C1152" t="s">
        <v>318</v>
      </c>
      <c r="D1152" t="s">
        <v>651</v>
      </c>
      <c r="E1152" t="s">
        <v>37</v>
      </c>
      <c r="F1152">
        <v>130</v>
      </c>
      <c r="G1152" s="8">
        <v>202007640</v>
      </c>
      <c r="H1152" s="8">
        <v>98000000</v>
      </c>
    </row>
    <row r="1153" spans="1:8" x14ac:dyDescent="0.3">
      <c r="A1153">
        <v>6.3</v>
      </c>
      <c r="B1153" t="s">
        <v>22277</v>
      </c>
      <c r="C1153" t="s">
        <v>318</v>
      </c>
      <c r="D1153" t="s">
        <v>8199</v>
      </c>
      <c r="E1153" t="s">
        <v>37</v>
      </c>
      <c r="F1153">
        <v>130</v>
      </c>
      <c r="G1153" s="8">
        <v>202007640</v>
      </c>
      <c r="H1153" s="8">
        <v>98000000</v>
      </c>
    </row>
    <row r="1154" spans="1:8" x14ac:dyDescent="0.3">
      <c r="A1154">
        <v>7.5</v>
      </c>
      <c r="B1154" t="s">
        <v>22278</v>
      </c>
      <c r="C1154" t="s">
        <v>293</v>
      </c>
      <c r="D1154" t="s">
        <v>21950</v>
      </c>
      <c r="E1154" t="s">
        <v>37</v>
      </c>
      <c r="F1154">
        <v>216</v>
      </c>
      <c r="G1154" s="8">
        <v>77679638</v>
      </c>
      <c r="H1154" s="8">
        <v>100000000</v>
      </c>
    </row>
    <row r="1155" spans="1:8" x14ac:dyDescent="0.3">
      <c r="A1155">
        <v>7.5</v>
      </c>
      <c r="B1155" t="s">
        <v>22278</v>
      </c>
      <c r="C1155" t="s">
        <v>293</v>
      </c>
      <c r="D1155" t="s">
        <v>1473</v>
      </c>
      <c r="E1155" t="s">
        <v>37</v>
      </c>
      <c r="F1155">
        <v>216</v>
      </c>
      <c r="G1155" s="8">
        <v>77679638</v>
      </c>
      <c r="H1155" s="8">
        <v>100000000</v>
      </c>
    </row>
    <row r="1156" spans="1:8" x14ac:dyDescent="0.3">
      <c r="A1156">
        <v>7.6</v>
      </c>
      <c r="B1156" t="s">
        <v>22279</v>
      </c>
      <c r="C1156" t="s">
        <v>938</v>
      </c>
      <c r="D1156" t="s">
        <v>1473</v>
      </c>
      <c r="E1156" t="s">
        <v>940</v>
      </c>
      <c r="F1156">
        <v>146</v>
      </c>
      <c r="G1156" s="8">
        <v>9213</v>
      </c>
      <c r="H1156" s="8">
        <v>94000000</v>
      </c>
    </row>
    <row r="1157" spans="1:8" x14ac:dyDescent="0.3">
      <c r="A1157">
        <v>7.6</v>
      </c>
      <c r="B1157" t="s">
        <v>22279</v>
      </c>
      <c r="C1157" t="s">
        <v>938</v>
      </c>
      <c r="D1157" t="s">
        <v>20490</v>
      </c>
      <c r="E1157" t="s">
        <v>940</v>
      </c>
      <c r="F1157">
        <v>146</v>
      </c>
      <c r="G1157" s="8">
        <v>9213</v>
      </c>
      <c r="H1157" s="8">
        <v>94000000</v>
      </c>
    </row>
    <row r="1158" spans="1:8" x14ac:dyDescent="0.3">
      <c r="A1158">
        <v>7.6</v>
      </c>
      <c r="B1158" t="s">
        <v>22279</v>
      </c>
      <c r="C1158" t="s">
        <v>938</v>
      </c>
      <c r="D1158" t="s">
        <v>17497</v>
      </c>
      <c r="E1158" t="s">
        <v>940</v>
      </c>
      <c r="F1158">
        <v>146</v>
      </c>
      <c r="G1158" s="8">
        <v>9213</v>
      </c>
      <c r="H1158" s="8">
        <v>94000000</v>
      </c>
    </row>
    <row r="1159" spans="1:8" x14ac:dyDescent="0.3">
      <c r="A1159">
        <v>7.6</v>
      </c>
      <c r="B1159" t="s">
        <v>22279</v>
      </c>
      <c r="C1159" t="s">
        <v>938</v>
      </c>
      <c r="D1159" t="s">
        <v>21951</v>
      </c>
      <c r="E1159" t="s">
        <v>940</v>
      </c>
      <c r="F1159">
        <v>146</v>
      </c>
      <c r="G1159" s="8">
        <v>9213</v>
      </c>
      <c r="H1159" s="8">
        <v>94000000</v>
      </c>
    </row>
    <row r="1160" spans="1:8" x14ac:dyDescent="0.3">
      <c r="A1160">
        <v>6.8</v>
      </c>
      <c r="B1160" t="s">
        <v>22280</v>
      </c>
      <c r="C1160" t="s">
        <v>941</v>
      </c>
      <c r="D1160" t="s">
        <v>9312</v>
      </c>
      <c r="E1160" t="s">
        <v>37</v>
      </c>
      <c r="F1160">
        <v>85</v>
      </c>
      <c r="G1160" s="8">
        <v>58867694</v>
      </c>
      <c r="H1160" s="8">
        <v>100000000</v>
      </c>
    </row>
    <row r="1161" spans="1:8" x14ac:dyDescent="0.3">
      <c r="A1161">
        <v>6.8</v>
      </c>
      <c r="B1161" t="s">
        <v>22280</v>
      </c>
      <c r="C1161" t="s">
        <v>941</v>
      </c>
      <c r="D1161" t="s">
        <v>809</v>
      </c>
      <c r="E1161" t="s">
        <v>37</v>
      </c>
      <c r="F1161">
        <v>85</v>
      </c>
      <c r="G1161" s="8">
        <v>58867694</v>
      </c>
      <c r="H1161" s="8">
        <v>100000000</v>
      </c>
    </row>
    <row r="1162" spans="1:8" x14ac:dyDescent="0.3">
      <c r="A1162">
        <v>6.8</v>
      </c>
      <c r="B1162" t="s">
        <v>22280</v>
      </c>
      <c r="C1162" t="s">
        <v>941</v>
      </c>
      <c r="D1162" t="s">
        <v>15875</v>
      </c>
      <c r="E1162" t="s">
        <v>37</v>
      </c>
      <c r="F1162">
        <v>85</v>
      </c>
      <c r="G1162" s="8">
        <v>58867694</v>
      </c>
      <c r="H1162" s="8">
        <v>100000000</v>
      </c>
    </row>
    <row r="1163" spans="1:8" x14ac:dyDescent="0.3">
      <c r="A1163">
        <v>6.8</v>
      </c>
      <c r="B1163" t="s">
        <v>22280</v>
      </c>
      <c r="C1163" t="s">
        <v>941</v>
      </c>
      <c r="D1163" t="s">
        <v>21949</v>
      </c>
      <c r="E1163" t="s">
        <v>37</v>
      </c>
      <c r="F1163">
        <v>85</v>
      </c>
      <c r="G1163" s="8">
        <v>58867694</v>
      </c>
      <c r="H1163" s="8">
        <v>100000000</v>
      </c>
    </row>
    <row r="1164" spans="1:8" x14ac:dyDescent="0.3">
      <c r="A1164">
        <v>5.2</v>
      </c>
      <c r="B1164" t="s">
        <v>22281</v>
      </c>
      <c r="C1164" t="s">
        <v>945</v>
      </c>
      <c r="D1164" t="s">
        <v>809</v>
      </c>
      <c r="E1164" t="s">
        <v>37</v>
      </c>
      <c r="F1164">
        <v>93</v>
      </c>
      <c r="G1164" s="8">
        <v>59475623</v>
      </c>
      <c r="H1164" s="8">
        <v>90000000</v>
      </c>
    </row>
    <row r="1165" spans="1:8" x14ac:dyDescent="0.3">
      <c r="A1165">
        <v>5.2</v>
      </c>
      <c r="B1165" t="s">
        <v>22281</v>
      </c>
      <c r="C1165" t="s">
        <v>945</v>
      </c>
      <c r="D1165" t="s">
        <v>10118</v>
      </c>
      <c r="E1165" t="s">
        <v>37</v>
      </c>
      <c r="F1165">
        <v>93</v>
      </c>
      <c r="G1165" s="8">
        <v>59475623</v>
      </c>
      <c r="H1165" s="8">
        <v>90000000</v>
      </c>
    </row>
    <row r="1166" spans="1:8" x14ac:dyDescent="0.3">
      <c r="A1166">
        <v>5.2</v>
      </c>
      <c r="B1166" t="s">
        <v>22281</v>
      </c>
      <c r="C1166" t="s">
        <v>945</v>
      </c>
      <c r="D1166" t="s">
        <v>8199</v>
      </c>
      <c r="E1166" t="s">
        <v>37</v>
      </c>
      <c r="F1166">
        <v>93</v>
      </c>
      <c r="G1166" s="8">
        <v>59475623</v>
      </c>
      <c r="H1166" s="8">
        <v>90000000</v>
      </c>
    </row>
    <row r="1167" spans="1:8" x14ac:dyDescent="0.3">
      <c r="A1167">
        <v>7.7</v>
      </c>
      <c r="B1167" t="s">
        <v>22282</v>
      </c>
      <c r="C1167" t="s">
        <v>133</v>
      </c>
      <c r="D1167" t="s">
        <v>1473</v>
      </c>
      <c r="E1167" t="s">
        <v>37</v>
      </c>
      <c r="F1167">
        <v>152</v>
      </c>
      <c r="G1167" s="8">
        <v>108638745</v>
      </c>
      <c r="H1167" s="8">
        <v>92000000</v>
      </c>
    </row>
    <row r="1168" spans="1:8" x14ac:dyDescent="0.3">
      <c r="A1168">
        <v>7.7</v>
      </c>
      <c r="B1168" t="s">
        <v>22282</v>
      </c>
      <c r="C1168" t="s">
        <v>133</v>
      </c>
      <c r="D1168" t="s">
        <v>20490</v>
      </c>
      <c r="E1168" t="s">
        <v>37</v>
      </c>
      <c r="F1168">
        <v>152</v>
      </c>
      <c r="G1168" s="8">
        <v>108638745</v>
      </c>
      <c r="H1168" s="8">
        <v>92000000</v>
      </c>
    </row>
    <row r="1169" spans="1:8" x14ac:dyDescent="0.3">
      <c r="A1169">
        <v>7.7</v>
      </c>
      <c r="B1169" t="s">
        <v>22282</v>
      </c>
      <c r="C1169" t="s">
        <v>133</v>
      </c>
      <c r="D1169" t="s">
        <v>21951</v>
      </c>
      <c r="E1169" t="s">
        <v>37</v>
      </c>
      <c r="F1169">
        <v>152</v>
      </c>
      <c r="G1169" s="8">
        <v>108638745</v>
      </c>
      <c r="H1169" s="8">
        <v>92000000</v>
      </c>
    </row>
    <row r="1170" spans="1:8" x14ac:dyDescent="0.3">
      <c r="A1170">
        <v>6.2</v>
      </c>
      <c r="B1170" t="s">
        <v>22283</v>
      </c>
      <c r="C1170" t="s">
        <v>949</v>
      </c>
      <c r="D1170" t="s">
        <v>809</v>
      </c>
      <c r="E1170" t="s">
        <v>37</v>
      </c>
      <c r="F1170">
        <v>85</v>
      </c>
      <c r="G1170" s="8">
        <v>86897182</v>
      </c>
      <c r="H1170" s="8">
        <v>95000000</v>
      </c>
    </row>
    <row r="1171" spans="1:8" x14ac:dyDescent="0.3">
      <c r="A1171">
        <v>7.7</v>
      </c>
      <c r="B1171" t="s">
        <v>22284</v>
      </c>
      <c r="C1171" t="s">
        <v>951</v>
      </c>
      <c r="D1171" t="s">
        <v>675</v>
      </c>
      <c r="E1171" t="s">
        <v>37</v>
      </c>
      <c r="F1171">
        <v>126</v>
      </c>
      <c r="G1171" s="8">
        <v>63540020</v>
      </c>
      <c r="H1171" s="8">
        <v>93000000</v>
      </c>
    </row>
    <row r="1172" spans="1:8" x14ac:dyDescent="0.3">
      <c r="A1172">
        <v>7.7</v>
      </c>
      <c r="B1172" t="s">
        <v>22284</v>
      </c>
      <c r="C1172" t="s">
        <v>951</v>
      </c>
      <c r="D1172" t="s">
        <v>515</v>
      </c>
      <c r="E1172" t="s">
        <v>37</v>
      </c>
      <c r="F1172">
        <v>126</v>
      </c>
      <c r="G1172" s="8">
        <v>63540020</v>
      </c>
      <c r="H1172" s="8">
        <v>93000000</v>
      </c>
    </row>
    <row r="1173" spans="1:8" x14ac:dyDescent="0.3">
      <c r="A1173">
        <v>7.7</v>
      </c>
      <c r="B1173" t="s">
        <v>22284</v>
      </c>
      <c r="C1173" t="s">
        <v>951</v>
      </c>
      <c r="D1173" t="s">
        <v>10118</v>
      </c>
      <c r="E1173" t="s">
        <v>37</v>
      </c>
      <c r="F1173">
        <v>126</v>
      </c>
      <c r="G1173" s="8">
        <v>63540020</v>
      </c>
      <c r="H1173" s="8">
        <v>93000000</v>
      </c>
    </row>
    <row r="1174" spans="1:8" x14ac:dyDescent="0.3">
      <c r="A1174">
        <v>4.3</v>
      </c>
      <c r="B1174" t="s">
        <v>22285</v>
      </c>
      <c r="C1174" t="s">
        <v>953</v>
      </c>
      <c r="D1174" t="s">
        <v>809</v>
      </c>
      <c r="E1174" t="s">
        <v>37</v>
      </c>
      <c r="F1174">
        <v>146</v>
      </c>
      <c r="G1174" s="8">
        <v>95328937</v>
      </c>
      <c r="H1174" s="8">
        <v>100000000</v>
      </c>
    </row>
    <row r="1175" spans="1:8" x14ac:dyDescent="0.3">
      <c r="A1175">
        <v>4.3</v>
      </c>
      <c r="B1175" t="s">
        <v>22285</v>
      </c>
      <c r="C1175" t="s">
        <v>953</v>
      </c>
      <c r="D1175" t="s">
        <v>1473</v>
      </c>
      <c r="E1175" t="s">
        <v>37</v>
      </c>
      <c r="F1175">
        <v>146</v>
      </c>
      <c r="G1175" s="8">
        <v>95328937</v>
      </c>
      <c r="H1175" s="8">
        <v>100000000</v>
      </c>
    </row>
    <row r="1176" spans="1:8" x14ac:dyDescent="0.3">
      <c r="A1176">
        <v>4.3</v>
      </c>
      <c r="B1176" t="s">
        <v>22285</v>
      </c>
      <c r="C1176" t="s">
        <v>953</v>
      </c>
      <c r="D1176" t="s">
        <v>17497</v>
      </c>
      <c r="E1176" t="s">
        <v>37</v>
      </c>
      <c r="F1176">
        <v>146</v>
      </c>
      <c r="G1176" s="8">
        <v>95328937</v>
      </c>
      <c r="H1176" s="8">
        <v>100000000</v>
      </c>
    </row>
    <row r="1177" spans="1:8" x14ac:dyDescent="0.3">
      <c r="A1177">
        <v>6.9</v>
      </c>
      <c r="B1177" t="s">
        <v>22286</v>
      </c>
      <c r="C1177" t="s">
        <v>957</v>
      </c>
      <c r="D1177" t="s">
        <v>515</v>
      </c>
      <c r="E1177" t="s">
        <v>37</v>
      </c>
      <c r="F1177">
        <v>89</v>
      </c>
      <c r="G1177" s="8">
        <v>50802661</v>
      </c>
      <c r="H1177" s="8">
        <v>95000000</v>
      </c>
    </row>
    <row r="1178" spans="1:8" x14ac:dyDescent="0.3">
      <c r="A1178">
        <v>6.9</v>
      </c>
      <c r="B1178" t="s">
        <v>22286</v>
      </c>
      <c r="C1178" t="s">
        <v>957</v>
      </c>
      <c r="D1178" t="s">
        <v>9312</v>
      </c>
      <c r="E1178" t="s">
        <v>37</v>
      </c>
      <c r="F1178">
        <v>89</v>
      </c>
      <c r="G1178" s="8">
        <v>50802661</v>
      </c>
      <c r="H1178" s="8">
        <v>95000000</v>
      </c>
    </row>
    <row r="1179" spans="1:8" x14ac:dyDescent="0.3">
      <c r="A1179">
        <v>6.9</v>
      </c>
      <c r="B1179" t="s">
        <v>22286</v>
      </c>
      <c r="C1179" t="s">
        <v>957</v>
      </c>
      <c r="D1179" t="s">
        <v>809</v>
      </c>
      <c r="E1179" t="s">
        <v>37</v>
      </c>
      <c r="F1179">
        <v>89</v>
      </c>
      <c r="G1179" s="8">
        <v>50802661</v>
      </c>
      <c r="H1179" s="8">
        <v>95000000</v>
      </c>
    </row>
    <row r="1180" spans="1:8" x14ac:dyDescent="0.3">
      <c r="A1180">
        <v>6.9</v>
      </c>
      <c r="B1180" t="s">
        <v>22286</v>
      </c>
      <c r="C1180" t="s">
        <v>957</v>
      </c>
      <c r="D1180" t="s">
        <v>15875</v>
      </c>
      <c r="E1180" t="s">
        <v>37</v>
      </c>
      <c r="F1180">
        <v>89</v>
      </c>
      <c r="G1180" s="8">
        <v>50802661</v>
      </c>
      <c r="H1180" s="8">
        <v>95000000</v>
      </c>
    </row>
    <row r="1181" spans="1:8" x14ac:dyDescent="0.3">
      <c r="A1181">
        <v>6.9</v>
      </c>
      <c r="B1181" t="s">
        <v>22286</v>
      </c>
      <c r="C1181" t="s">
        <v>957</v>
      </c>
      <c r="D1181" t="s">
        <v>17497</v>
      </c>
      <c r="E1181" t="s">
        <v>37</v>
      </c>
      <c r="F1181">
        <v>89</v>
      </c>
      <c r="G1181" s="8">
        <v>50802661</v>
      </c>
      <c r="H1181" s="8">
        <v>95000000</v>
      </c>
    </row>
    <row r="1182" spans="1:8" x14ac:dyDescent="0.3">
      <c r="A1182">
        <v>6.6</v>
      </c>
      <c r="B1182" t="s">
        <v>22287</v>
      </c>
      <c r="C1182" t="s">
        <v>929</v>
      </c>
      <c r="D1182" t="s">
        <v>515</v>
      </c>
      <c r="E1182" t="s">
        <v>37</v>
      </c>
      <c r="F1182">
        <v>88</v>
      </c>
      <c r="G1182" s="8">
        <v>161317423</v>
      </c>
      <c r="H1182" s="8">
        <v>95000000</v>
      </c>
    </row>
    <row r="1183" spans="1:8" x14ac:dyDescent="0.3">
      <c r="A1183">
        <v>6.6</v>
      </c>
      <c r="B1183" t="s">
        <v>22287</v>
      </c>
      <c r="C1183" t="s">
        <v>929</v>
      </c>
      <c r="D1183" t="s">
        <v>9312</v>
      </c>
      <c r="E1183" t="s">
        <v>37</v>
      </c>
      <c r="F1183">
        <v>88</v>
      </c>
      <c r="G1183" s="8">
        <v>161317423</v>
      </c>
      <c r="H1183" s="8">
        <v>95000000</v>
      </c>
    </row>
    <row r="1184" spans="1:8" x14ac:dyDescent="0.3">
      <c r="A1184">
        <v>6.6</v>
      </c>
      <c r="B1184" t="s">
        <v>22287</v>
      </c>
      <c r="C1184" t="s">
        <v>929</v>
      </c>
      <c r="D1184" t="s">
        <v>809</v>
      </c>
      <c r="E1184" t="s">
        <v>37</v>
      </c>
      <c r="F1184">
        <v>88</v>
      </c>
      <c r="G1184" s="8">
        <v>161317423</v>
      </c>
      <c r="H1184" s="8">
        <v>95000000</v>
      </c>
    </row>
    <row r="1185" spans="1:8" x14ac:dyDescent="0.3">
      <c r="A1185">
        <v>6.6</v>
      </c>
      <c r="B1185" t="s">
        <v>22287</v>
      </c>
      <c r="C1185" t="s">
        <v>929</v>
      </c>
      <c r="D1185" t="s">
        <v>15875</v>
      </c>
      <c r="E1185" t="s">
        <v>37</v>
      </c>
      <c r="F1185">
        <v>88</v>
      </c>
      <c r="G1185" s="8">
        <v>161317423</v>
      </c>
      <c r="H1185" s="8">
        <v>95000000</v>
      </c>
    </row>
    <row r="1186" spans="1:8" x14ac:dyDescent="0.3">
      <c r="A1186">
        <v>7</v>
      </c>
      <c r="B1186" t="s">
        <v>22288</v>
      </c>
      <c r="C1186" t="s">
        <v>471</v>
      </c>
      <c r="D1186" t="s">
        <v>1473</v>
      </c>
      <c r="E1186" t="s">
        <v>37</v>
      </c>
      <c r="F1186">
        <v>105</v>
      </c>
      <c r="G1186" s="8">
        <v>201148159</v>
      </c>
      <c r="H1186" s="8">
        <v>95000000</v>
      </c>
    </row>
    <row r="1187" spans="1:8" x14ac:dyDescent="0.3">
      <c r="A1187">
        <v>7</v>
      </c>
      <c r="B1187" t="s">
        <v>22288</v>
      </c>
      <c r="C1187" t="s">
        <v>471</v>
      </c>
      <c r="D1187" t="s">
        <v>15875</v>
      </c>
      <c r="E1187" t="s">
        <v>37</v>
      </c>
      <c r="F1187">
        <v>105</v>
      </c>
      <c r="G1187" s="8">
        <v>201148159</v>
      </c>
      <c r="H1187" s="8">
        <v>95000000</v>
      </c>
    </row>
    <row r="1188" spans="1:8" x14ac:dyDescent="0.3">
      <c r="A1188">
        <v>7</v>
      </c>
      <c r="B1188" t="s">
        <v>22288</v>
      </c>
      <c r="C1188" t="s">
        <v>471</v>
      </c>
      <c r="D1188" t="s">
        <v>651</v>
      </c>
      <c r="E1188" t="s">
        <v>37</v>
      </c>
      <c r="F1188">
        <v>105</v>
      </c>
      <c r="G1188" s="8">
        <v>201148159</v>
      </c>
      <c r="H1188" s="8">
        <v>95000000</v>
      </c>
    </row>
    <row r="1189" spans="1:8" x14ac:dyDescent="0.3">
      <c r="A1189">
        <v>7</v>
      </c>
      <c r="B1189" t="s">
        <v>22288</v>
      </c>
      <c r="C1189" t="s">
        <v>471</v>
      </c>
      <c r="D1189" t="s">
        <v>17497</v>
      </c>
      <c r="E1189" t="s">
        <v>37</v>
      </c>
      <c r="F1189">
        <v>105</v>
      </c>
      <c r="G1189" s="8">
        <v>201148159</v>
      </c>
      <c r="H1189" s="8">
        <v>95000000</v>
      </c>
    </row>
    <row r="1190" spans="1:8" x14ac:dyDescent="0.3">
      <c r="A1190">
        <v>6.7</v>
      </c>
      <c r="B1190" t="s">
        <v>22289</v>
      </c>
      <c r="C1190" t="s">
        <v>124</v>
      </c>
      <c r="D1190" t="s">
        <v>1473</v>
      </c>
      <c r="E1190" t="s">
        <v>37</v>
      </c>
      <c r="F1190">
        <v>135</v>
      </c>
      <c r="G1190" s="8">
        <v>43982842</v>
      </c>
      <c r="H1190" s="8">
        <v>65000000</v>
      </c>
    </row>
    <row r="1191" spans="1:8" x14ac:dyDescent="0.3">
      <c r="A1191">
        <v>6.7</v>
      </c>
      <c r="B1191" t="s">
        <v>22289</v>
      </c>
      <c r="C1191" t="s">
        <v>124</v>
      </c>
      <c r="D1191" t="s">
        <v>651</v>
      </c>
      <c r="E1191" t="s">
        <v>37</v>
      </c>
      <c r="F1191">
        <v>135</v>
      </c>
      <c r="G1191" s="8">
        <v>43982842</v>
      </c>
      <c r="H1191" s="8">
        <v>65000000</v>
      </c>
    </row>
    <row r="1192" spans="1:8" x14ac:dyDescent="0.3">
      <c r="A1192">
        <v>6.7</v>
      </c>
      <c r="B1192" t="s">
        <v>22289</v>
      </c>
      <c r="C1192" t="s">
        <v>124</v>
      </c>
      <c r="D1192" t="s">
        <v>8199</v>
      </c>
      <c r="E1192" t="s">
        <v>37</v>
      </c>
      <c r="F1192">
        <v>135</v>
      </c>
      <c r="G1192" s="8">
        <v>43982842</v>
      </c>
      <c r="H1192" s="8">
        <v>65000000</v>
      </c>
    </row>
    <row r="1193" spans="1:8" x14ac:dyDescent="0.3">
      <c r="A1193">
        <v>8.1999999999999993</v>
      </c>
      <c r="B1193" t="s">
        <v>22290</v>
      </c>
      <c r="C1193" t="s">
        <v>66</v>
      </c>
      <c r="D1193" t="s">
        <v>515</v>
      </c>
      <c r="E1193" t="s">
        <v>37</v>
      </c>
      <c r="F1193">
        <v>100</v>
      </c>
      <c r="G1193" s="8">
        <v>380838870</v>
      </c>
      <c r="H1193" s="8">
        <v>94000000</v>
      </c>
    </row>
    <row r="1194" spans="1:8" x14ac:dyDescent="0.3">
      <c r="A1194">
        <v>8.1999999999999993</v>
      </c>
      <c r="B1194" t="s">
        <v>22290</v>
      </c>
      <c r="C1194" t="s">
        <v>66</v>
      </c>
      <c r="D1194" t="s">
        <v>9312</v>
      </c>
      <c r="E1194" t="s">
        <v>37</v>
      </c>
      <c r="F1194">
        <v>100</v>
      </c>
      <c r="G1194" s="8">
        <v>380838870</v>
      </c>
      <c r="H1194" s="8">
        <v>94000000</v>
      </c>
    </row>
    <row r="1195" spans="1:8" x14ac:dyDescent="0.3">
      <c r="A1195">
        <v>8.1999999999999993</v>
      </c>
      <c r="B1195" t="s">
        <v>22290</v>
      </c>
      <c r="C1195" t="s">
        <v>66</v>
      </c>
      <c r="D1195" t="s">
        <v>809</v>
      </c>
      <c r="E1195" t="s">
        <v>37</v>
      </c>
      <c r="F1195">
        <v>100</v>
      </c>
      <c r="G1195" s="8">
        <v>380838870</v>
      </c>
      <c r="H1195" s="8">
        <v>94000000</v>
      </c>
    </row>
    <row r="1196" spans="1:8" x14ac:dyDescent="0.3">
      <c r="A1196">
        <v>8.1999999999999993</v>
      </c>
      <c r="B1196" t="s">
        <v>22290</v>
      </c>
      <c r="C1196" t="s">
        <v>66</v>
      </c>
      <c r="D1196" t="s">
        <v>15875</v>
      </c>
      <c r="E1196" t="s">
        <v>37</v>
      </c>
      <c r="F1196">
        <v>100</v>
      </c>
      <c r="G1196" s="8">
        <v>380838870</v>
      </c>
      <c r="H1196" s="8">
        <v>94000000</v>
      </c>
    </row>
    <row r="1197" spans="1:8" x14ac:dyDescent="0.3">
      <c r="A1197">
        <v>8.9</v>
      </c>
      <c r="B1197" t="s">
        <v>22291</v>
      </c>
      <c r="C1197" t="s">
        <v>124</v>
      </c>
      <c r="D1197" t="s">
        <v>675</v>
      </c>
      <c r="E1197" t="s">
        <v>37</v>
      </c>
      <c r="F1197">
        <v>192</v>
      </c>
      <c r="G1197" s="8">
        <v>377019252</v>
      </c>
      <c r="H1197" s="8">
        <v>94000000</v>
      </c>
    </row>
    <row r="1198" spans="1:8" x14ac:dyDescent="0.3">
      <c r="A1198">
        <v>8.9</v>
      </c>
      <c r="B1198" t="s">
        <v>22291</v>
      </c>
      <c r="C1198" t="s">
        <v>124</v>
      </c>
      <c r="D1198" t="s">
        <v>515</v>
      </c>
      <c r="E1198" t="s">
        <v>37</v>
      </c>
      <c r="F1198">
        <v>192</v>
      </c>
      <c r="G1198" s="8">
        <v>377019252</v>
      </c>
      <c r="H1198" s="8">
        <v>94000000</v>
      </c>
    </row>
    <row r="1199" spans="1:8" x14ac:dyDescent="0.3">
      <c r="A1199">
        <v>8.9</v>
      </c>
      <c r="B1199" t="s">
        <v>22291</v>
      </c>
      <c r="C1199" t="s">
        <v>124</v>
      </c>
      <c r="D1199" t="s">
        <v>1473</v>
      </c>
      <c r="E1199" t="s">
        <v>37</v>
      </c>
      <c r="F1199">
        <v>192</v>
      </c>
      <c r="G1199" s="8">
        <v>377019252</v>
      </c>
      <c r="H1199" s="8">
        <v>94000000</v>
      </c>
    </row>
    <row r="1200" spans="1:8" x14ac:dyDescent="0.3">
      <c r="A1200">
        <v>8.9</v>
      </c>
      <c r="B1200" t="s">
        <v>22291</v>
      </c>
      <c r="C1200" t="s">
        <v>124</v>
      </c>
      <c r="D1200" t="s">
        <v>651</v>
      </c>
      <c r="E1200" t="s">
        <v>37</v>
      </c>
      <c r="F1200">
        <v>192</v>
      </c>
      <c r="G1200" s="8">
        <v>377019252</v>
      </c>
      <c r="H1200" s="8">
        <v>94000000</v>
      </c>
    </row>
    <row r="1201" spans="1:8" x14ac:dyDescent="0.3">
      <c r="A1201">
        <v>8.6999999999999993</v>
      </c>
      <c r="B1201" t="s">
        <v>22292</v>
      </c>
      <c r="C1201" t="s">
        <v>124</v>
      </c>
      <c r="D1201" t="s">
        <v>675</v>
      </c>
      <c r="E1201" t="s">
        <v>37</v>
      </c>
      <c r="F1201">
        <v>172</v>
      </c>
      <c r="G1201" s="8">
        <v>340478898</v>
      </c>
      <c r="H1201" s="8">
        <v>94000000</v>
      </c>
    </row>
    <row r="1202" spans="1:8" x14ac:dyDescent="0.3">
      <c r="A1202">
        <v>8.6999999999999993</v>
      </c>
      <c r="B1202" t="s">
        <v>22292</v>
      </c>
      <c r="C1202" t="s">
        <v>124</v>
      </c>
      <c r="D1202" t="s">
        <v>515</v>
      </c>
      <c r="E1202" t="s">
        <v>37</v>
      </c>
      <c r="F1202">
        <v>172</v>
      </c>
      <c r="G1202" s="8">
        <v>340478898</v>
      </c>
      <c r="H1202" s="8">
        <v>94000000</v>
      </c>
    </row>
    <row r="1203" spans="1:8" x14ac:dyDescent="0.3">
      <c r="A1203">
        <v>8.6999999999999993</v>
      </c>
      <c r="B1203" t="s">
        <v>22292</v>
      </c>
      <c r="C1203" t="s">
        <v>124</v>
      </c>
      <c r="D1203" t="s">
        <v>1473</v>
      </c>
      <c r="E1203" t="s">
        <v>37</v>
      </c>
      <c r="F1203">
        <v>172</v>
      </c>
      <c r="G1203" s="8">
        <v>340478898</v>
      </c>
      <c r="H1203" s="8">
        <v>94000000</v>
      </c>
    </row>
    <row r="1204" spans="1:8" x14ac:dyDescent="0.3">
      <c r="A1204">
        <v>8.6999999999999993</v>
      </c>
      <c r="B1204" t="s">
        <v>22292</v>
      </c>
      <c r="C1204" t="s">
        <v>124</v>
      </c>
      <c r="D1204" t="s">
        <v>651</v>
      </c>
      <c r="E1204" t="s">
        <v>37</v>
      </c>
      <c r="F1204">
        <v>172</v>
      </c>
      <c r="G1204" s="8">
        <v>340478898</v>
      </c>
      <c r="H1204" s="8">
        <v>94000000</v>
      </c>
    </row>
    <row r="1205" spans="1:8" x14ac:dyDescent="0.3">
      <c r="A1205">
        <v>5.5</v>
      </c>
      <c r="B1205" t="s">
        <v>22293</v>
      </c>
      <c r="C1205" t="s">
        <v>975</v>
      </c>
      <c r="D1205" t="s">
        <v>675</v>
      </c>
      <c r="E1205" t="s">
        <v>37</v>
      </c>
      <c r="F1205">
        <v>102</v>
      </c>
      <c r="G1205" s="8">
        <v>17176900</v>
      </c>
      <c r="H1205" s="8">
        <v>95000000</v>
      </c>
    </row>
    <row r="1206" spans="1:8" x14ac:dyDescent="0.3">
      <c r="A1206">
        <v>5.5</v>
      </c>
      <c r="B1206" t="s">
        <v>22293</v>
      </c>
      <c r="C1206" t="s">
        <v>975</v>
      </c>
      <c r="D1206" t="s">
        <v>515</v>
      </c>
      <c r="E1206" t="s">
        <v>37</v>
      </c>
      <c r="F1206">
        <v>102</v>
      </c>
      <c r="G1206" s="8">
        <v>17176900</v>
      </c>
      <c r="H1206" s="8">
        <v>95000000</v>
      </c>
    </row>
    <row r="1207" spans="1:8" x14ac:dyDescent="0.3">
      <c r="A1207">
        <v>5.5</v>
      </c>
      <c r="B1207" t="s">
        <v>22293</v>
      </c>
      <c r="C1207" t="s">
        <v>975</v>
      </c>
      <c r="D1207" t="s">
        <v>651</v>
      </c>
      <c r="E1207" t="s">
        <v>37</v>
      </c>
      <c r="F1207">
        <v>102</v>
      </c>
      <c r="G1207" s="8">
        <v>17176900</v>
      </c>
      <c r="H1207" s="8">
        <v>95000000</v>
      </c>
    </row>
    <row r="1208" spans="1:8" x14ac:dyDescent="0.3">
      <c r="A1208">
        <v>5.7</v>
      </c>
      <c r="B1208" t="s">
        <v>22294</v>
      </c>
      <c r="C1208" t="s">
        <v>868</v>
      </c>
      <c r="D1208" t="s">
        <v>675</v>
      </c>
      <c r="E1208" t="s">
        <v>37</v>
      </c>
      <c r="F1208">
        <v>100</v>
      </c>
      <c r="G1208" s="8">
        <v>131144183</v>
      </c>
      <c r="H1208" s="8">
        <v>115000000</v>
      </c>
    </row>
    <row r="1209" spans="1:8" x14ac:dyDescent="0.3">
      <c r="A1209">
        <v>5.7</v>
      </c>
      <c r="B1209" t="s">
        <v>22294</v>
      </c>
      <c r="C1209" t="s">
        <v>868</v>
      </c>
      <c r="D1209" t="s">
        <v>515</v>
      </c>
      <c r="E1209" t="s">
        <v>37</v>
      </c>
      <c r="F1209">
        <v>100</v>
      </c>
      <c r="G1209" s="8">
        <v>131144183</v>
      </c>
      <c r="H1209" s="8">
        <v>115000000</v>
      </c>
    </row>
    <row r="1210" spans="1:8" x14ac:dyDescent="0.3">
      <c r="A1210">
        <v>5.7</v>
      </c>
      <c r="B1210" t="s">
        <v>22294</v>
      </c>
      <c r="C1210" t="s">
        <v>868</v>
      </c>
      <c r="D1210" t="s">
        <v>651</v>
      </c>
      <c r="E1210" t="s">
        <v>37</v>
      </c>
      <c r="F1210">
        <v>100</v>
      </c>
      <c r="G1210" s="8">
        <v>131144183</v>
      </c>
      <c r="H1210" s="8">
        <v>115000000</v>
      </c>
    </row>
    <row r="1211" spans="1:8" x14ac:dyDescent="0.3">
      <c r="A1211">
        <v>5.7</v>
      </c>
      <c r="B1211" t="s">
        <v>22294</v>
      </c>
      <c r="C1211" t="s">
        <v>868</v>
      </c>
      <c r="D1211" t="s">
        <v>8199</v>
      </c>
      <c r="E1211" t="s">
        <v>37</v>
      </c>
      <c r="F1211">
        <v>100</v>
      </c>
      <c r="G1211" s="8">
        <v>131144183</v>
      </c>
      <c r="H1211" s="8">
        <v>115000000</v>
      </c>
    </row>
    <row r="1212" spans="1:8" x14ac:dyDescent="0.3">
      <c r="A1212">
        <v>6.3</v>
      </c>
      <c r="B1212" t="s">
        <v>22295</v>
      </c>
      <c r="C1212" t="s">
        <v>977</v>
      </c>
      <c r="D1212" t="s">
        <v>1473</v>
      </c>
      <c r="E1212" t="s">
        <v>37</v>
      </c>
      <c r="F1212">
        <v>119</v>
      </c>
      <c r="G1212" s="8">
        <v>23014504</v>
      </c>
      <c r="H1212" s="8">
        <v>100000000</v>
      </c>
    </row>
    <row r="1213" spans="1:8" x14ac:dyDescent="0.3">
      <c r="A1213">
        <v>6.3</v>
      </c>
      <c r="B1213" t="s">
        <v>22295</v>
      </c>
      <c r="C1213" t="s">
        <v>977</v>
      </c>
      <c r="D1213" t="s">
        <v>21948</v>
      </c>
      <c r="E1213" t="s">
        <v>37</v>
      </c>
      <c r="F1213">
        <v>119</v>
      </c>
      <c r="G1213" s="8">
        <v>23014504</v>
      </c>
      <c r="H1213" s="8">
        <v>100000000</v>
      </c>
    </row>
    <row r="1214" spans="1:8" x14ac:dyDescent="0.3">
      <c r="A1214">
        <v>6.3</v>
      </c>
      <c r="B1214" t="s">
        <v>22295</v>
      </c>
      <c r="C1214" t="s">
        <v>977</v>
      </c>
      <c r="D1214" t="s">
        <v>17497</v>
      </c>
      <c r="E1214" t="s">
        <v>37</v>
      </c>
      <c r="F1214">
        <v>119</v>
      </c>
      <c r="G1214" s="8">
        <v>23014504</v>
      </c>
      <c r="H1214" s="8">
        <v>100000000</v>
      </c>
    </row>
    <row r="1215" spans="1:8" x14ac:dyDescent="0.3">
      <c r="A1215">
        <v>6.3</v>
      </c>
      <c r="B1215" t="s">
        <v>22295</v>
      </c>
      <c r="C1215" t="s">
        <v>977</v>
      </c>
      <c r="D1215" t="s">
        <v>10118</v>
      </c>
      <c r="E1215" t="s">
        <v>37</v>
      </c>
      <c r="F1215">
        <v>119</v>
      </c>
      <c r="G1215" s="8">
        <v>23014504</v>
      </c>
      <c r="H1215" s="8">
        <v>100000000</v>
      </c>
    </row>
    <row r="1216" spans="1:8" x14ac:dyDescent="0.3">
      <c r="A1216">
        <v>6.3</v>
      </c>
      <c r="B1216" t="s">
        <v>22295</v>
      </c>
      <c r="C1216" t="s">
        <v>977</v>
      </c>
      <c r="D1216" t="s">
        <v>8199</v>
      </c>
      <c r="E1216" t="s">
        <v>37</v>
      </c>
      <c r="F1216">
        <v>119</v>
      </c>
      <c r="G1216" s="8">
        <v>23014504</v>
      </c>
      <c r="H1216" s="8">
        <v>100000000</v>
      </c>
    </row>
    <row r="1217" spans="1:8" x14ac:dyDescent="0.3">
      <c r="A1217">
        <v>5.9</v>
      </c>
      <c r="B1217" t="s">
        <v>22296</v>
      </c>
      <c r="C1217" t="s">
        <v>487</v>
      </c>
      <c r="D1217" t="s">
        <v>675</v>
      </c>
      <c r="E1217" t="s">
        <v>37</v>
      </c>
      <c r="F1217">
        <v>92</v>
      </c>
      <c r="G1217" s="8">
        <v>181166115</v>
      </c>
      <c r="H1217" s="8">
        <v>93000000</v>
      </c>
    </row>
    <row r="1218" spans="1:8" x14ac:dyDescent="0.3">
      <c r="A1218">
        <v>5.9</v>
      </c>
      <c r="B1218" t="s">
        <v>22296</v>
      </c>
      <c r="C1218" t="s">
        <v>487</v>
      </c>
      <c r="D1218" t="s">
        <v>515</v>
      </c>
      <c r="E1218" t="s">
        <v>37</v>
      </c>
      <c r="F1218">
        <v>92</v>
      </c>
      <c r="G1218" s="8">
        <v>181166115</v>
      </c>
      <c r="H1218" s="8">
        <v>93000000</v>
      </c>
    </row>
    <row r="1219" spans="1:8" x14ac:dyDescent="0.3">
      <c r="A1219">
        <v>5.9</v>
      </c>
      <c r="B1219" t="s">
        <v>22296</v>
      </c>
      <c r="C1219" t="s">
        <v>487</v>
      </c>
      <c r="D1219" t="s">
        <v>10118</v>
      </c>
      <c r="E1219" t="s">
        <v>37</v>
      </c>
      <c r="F1219">
        <v>92</v>
      </c>
      <c r="G1219" s="8">
        <v>181166115</v>
      </c>
      <c r="H1219" s="8">
        <v>93000000</v>
      </c>
    </row>
    <row r="1220" spans="1:8" x14ac:dyDescent="0.3">
      <c r="A1220">
        <v>5.9</v>
      </c>
      <c r="B1220" t="s">
        <v>22296</v>
      </c>
      <c r="C1220" t="s">
        <v>487</v>
      </c>
      <c r="D1220" t="s">
        <v>8199</v>
      </c>
      <c r="E1220" t="s">
        <v>37</v>
      </c>
      <c r="F1220">
        <v>92</v>
      </c>
      <c r="G1220" s="8">
        <v>181166115</v>
      </c>
      <c r="H1220" s="8">
        <v>93000000</v>
      </c>
    </row>
    <row r="1221" spans="1:8" x14ac:dyDescent="0.3">
      <c r="A1221">
        <v>7.6</v>
      </c>
      <c r="B1221" t="s">
        <v>22297</v>
      </c>
      <c r="C1221" t="s">
        <v>982</v>
      </c>
      <c r="D1221" t="s">
        <v>675</v>
      </c>
      <c r="E1221" t="s">
        <v>37</v>
      </c>
      <c r="F1221">
        <v>105</v>
      </c>
      <c r="G1221" s="8">
        <v>176740650</v>
      </c>
      <c r="H1221" s="8">
        <v>93000000</v>
      </c>
    </row>
    <row r="1222" spans="1:8" x14ac:dyDescent="0.3">
      <c r="A1222">
        <v>7.6</v>
      </c>
      <c r="B1222" t="s">
        <v>22297</v>
      </c>
      <c r="C1222" t="s">
        <v>982</v>
      </c>
      <c r="D1222" t="s">
        <v>1473</v>
      </c>
      <c r="E1222" t="s">
        <v>37</v>
      </c>
      <c r="F1222">
        <v>105</v>
      </c>
      <c r="G1222" s="8">
        <v>176740650</v>
      </c>
      <c r="H1222" s="8">
        <v>93000000</v>
      </c>
    </row>
    <row r="1223" spans="1:8" x14ac:dyDescent="0.3">
      <c r="A1223">
        <v>7.6</v>
      </c>
      <c r="B1223" t="s">
        <v>22297</v>
      </c>
      <c r="C1223" t="s">
        <v>982</v>
      </c>
      <c r="D1223" t="s">
        <v>10118</v>
      </c>
      <c r="E1223" t="s">
        <v>37</v>
      </c>
      <c r="F1223">
        <v>105</v>
      </c>
      <c r="G1223" s="8">
        <v>176740650</v>
      </c>
      <c r="H1223" s="8">
        <v>93000000</v>
      </c>
    </row>
    <row r="1224" spans="1:8" x14ac:dyDescent="0.3">
      <c r="A1224">
        <v>7.6</v>
      </c>
      <c r="B1224" t="s">
        <v>22297</v>
      </c>
      <c r="C1224" t="s">
        <v>982</v>
      </c>
      <c r="D1224" t="s">
        <v>8199</v>
      </c>
      <c r="E1224" t="s">
        <v>37</v>
      </c>
      <c r="F1224">
        <v>105</v>
      </c>
      <c r="G1224" s="8">
        <v>176740650</v>
      </c>
      <c r="H1224" s="8">
        <v>93000000</v>
      </c>
    </row>
    <row r="1225" spans="1:8" x14ac:dyDescent="0.3">
      <c r="A1225">
        <v>6.6</v>
      </c>
      <c r="B1225" t="s">
        <v>22298</v>
      </c>
      <c r="C1225" t="s">
        <v>984</v>
      </c>
      <c r="D1225" t="s">
        <v>515</v>
      </c>
      <c r="E1225" t="s">
        <v>37</v>
      </c>
      <c r="F1225">
        <v>107</v>
      </c>
      <c r="G1225" s="8">
        <v>71148699</v>
      </c>
      <c r="H1225" s="8">
        <v>90000000</v>
      </c>
    </row>
    <row r="1226" spans="1:8" x14ac:dyDescent="0.3">
      <c r="A1226">
        <v>6.6</v>
      </c>
      <c r="B1226" t="s">
        <v>22298</v>
      </c>
      <c r="C1226" t="s">
        <v>984</v>
      </c>
      <c r="D1226" t="s">
        <v>15875</v>
      </c>
      <c r="E1226" t="s">
        <v>37</v>
      </c>
      <c r="F1226">
        <v>107</v>
      </c>
      <c r="G1226" s="8">
        <v>71148699</v>
      </c>
      <c r="H1226" s="8">
        <v>90000000</v>
      </c>
    </row>
    <row r="1227" spans="1:8" x14ac:dyDescent="0.3">
      <c r="A1227">
        <v>6.6</v>
      </c>
      <c r="B1227" t="s">
        <v>22298</v>
      </c>
      <c r="C1227" t="s">
        <v>984</v>
      </c>
      <c r="D1227" t="s">
        <v>651</v>
      </c>
      <c r="E1227" t="s">
        <v>37</v>
      </c>
      <c r="F1227">
        <v>107</v>
      </c>
      <c r="G1227" s="8">
        <v>71148699</v>
      </c>
      <c r="H1227" s="8">
        <v>90000000</v>
      </c>
    </row>
    <row r="1228" spans="1:8" x14ac:dyDescent="0.3">
      <c r="A1228">
        <v>5.3</v>
      </c>
      <c r="B1228" t="s">
        <v>22299</v>
      </c>
      <c r="C1228" t="s">
        <v>986</v>
      </c>
      <c r="D1228" t="s">
        <v>675</v>
      </c>
      <c r="E1228" t="s">
        <v>37</v>
      </c>
      <c r="F1228">
        <v>101</v>
      </c>
      <c r="G1228" s="8">
        <v>67344392</v>
      </c>
      <c r="H1228" s="8">
        <v>92000000</v>
      </c>
    </row>
    <row r="1229" spans="1:8" x14ac:dyDescent="0.3">
      <c r="A1229">
        <v>5.3</v>
      </c>
      <c r="B1229" t="s">
        <v>22299</v>
      </c>
      <c r="C1229" t="s">
        <v>986</v>
      </c>
      <c r="D1229" t="s">
        <v>8199</v>
      </c>
      <c r="E1229" t="s">
        <v>37</v>
      </c>
      <c r="F1229">
        <v>101</v>
      </c>
      <c r="G1229" s="8">
        <v>67344392</v>
      </c>
      <c r="H1229" s="8">
        <v>92000000</v>
      </c>
    </row>
    <row r="1230" spans="1:8" x14ac:dyDescent="0.3">
      <c r="A1230">
        <v>6</v>
      </c>
      <c r="B1230" t="s">
        <v>22300</v>
      </c>
      <c r="C1230" t="s">
        <v>989</v>
      </c>
      <c r="D1230" t="s">
        <v>1473</v>
      </c>
      <c r="E1230" t="s">
        <v>37</v>
      </c>
      <c r="F1230">
        <v>137</v>
      </c>
      <c r="G1230" s="8">
        <v>22406362</v>
      </c>
      <c r="H1230" s="8">
        <v>107000000</v>
      </c>
    </row>
    <row r="1231" spans="1:8" x14ac:dyDescent="0.3">
      <c r="A1231">
        <v>6</v>
      </c>
      <c r="B1231" t="s">
        <v>22300</v>
      </c>
      <c r="C1231" t="s">
        <v>989</v>
      </c>
      <c r="D1231" t="s">
        <v>20490</v>
      </c>
      <c r="E1231" t="s">
        <v>37</v>
      </c>
      <c r="F1231">
        <v>137</v>
      </c>
      <c r="G1231" s="8">
        <v>22406362</v>
      </c>
      <c r="H1231" s="8">
        <v>107000000</v>
      </c>
    </row>
    <row r="1232" spans="1:8" x14ac:dyDescent="0.3">
      <c r="A1232">
        <v>6</v>
      </c>
      <c r="B1232" t="s">
        <v>22300</v>
      </c>
      <c r="C1232" t="s">
        <v>989</v>
      </c>
      <c r="D1232" t="s">
        <v>21951</v>
      </c>
      <c r="E1232" t="s">
        <v>37</v>
      </c>
      <c r="F1232">
        <v>137</v>
      </c>
      <c r="G1232" s="8">
        <v>22406362</v>
      </c>
      <c r="H1232" s="8">
        <v>107000000</v>
      </c>
    </row>
    <row r="1233" spans="1:8" x14ac:dyDescent="0.3">
      <c r="A1233">
        <v>6</v>
      </c>
      <c r="B1233" t="s">
        <v>22300</v>
      </c>
      <c r="C1233" t="s">
        <v>989</v>
      </c>
      <c r="D1233" t="s">
        <v>12797</v>
      </c>
      <c r="E1233" t="s">
        <v>37</v>
      </c>
      <c r="F1233">
        <v>137</v>
      </c>
      <c r="G1233" s="8">
        <v>22406362</v>
      </c>
      <c r="H1233" s="8">
        <v>107000000</v>
      </c>
    </row>
    <row r="1234" spans="1:8" x14ac:dyDescent="0.3">
      <c r="A1234">
        <v>8</v>
      </c>
      <c r="B1234" t="s">
        <v>22301</v>
      </c>
      <c r="C1234" t="s">
        <v>358</v>
      </c>
      <c r="D1234" t="s">
        <v>675</v>
      </c>
      <c r="E1234" t="s">
        <v>37</v>
      </c>
      <c r="F1234">
        <v>115</v>
      </c>
      <c r="G1234" s="8">
        <v>261437578</v>
      </c>
      <c r="H1234" s="8">
        <v>92000000</v>
      </c>
    </row>
    <row r="1235" spans="1:8" x14ac:dyDescent="0.3">
      <c r="A1235">
        <v>8</v>
      </c>
      <c r="B1235" t="s">
        <v>22301</v>
      </c>
      <c r="C1235" t="s">
        <v>358</v>
      </c>
      <c r="D1235" t="s">
        <v>515</v>
      </c>
      <c r="E1235" t="s">
        <v>37</v>
      </c>
      <c r="F1235">
        <v>115</v>
      </c>
      <c r="G1235" s="8">
        <v>261437578</v>
      </c>
      <c r="H1235" s="8">
        <v>92000000</v>
      </c>
    </row>
    <row r="1236" spans="1:8" x14ac:dyDescent="0.3">
      <c r="A1236">
        <v>8</v>
      </c>
      <c r="B1236" t="s">
        <v>22301</v>
      </c>
      <c r="C1236" t="s">
        <v>358</v>
      </c>
      <c r="D1236" t="s">
        <v>9312</v>
      </c>
      <c r="E1236" t="s">
        <v>37</v>
      </c>
      <c r="F1236">
        <v>115</v>
      </c>
      <c r="G1236" s="8">
        <v>261437578</v>
      </c>
      <c r="H1236" s="8">
        <v>92000000</v>
      </c>
    </row>
    <row r="1237" spans="1:8" x14ac:dyDescent="0.3">
      <c r="A1237">
        <v>8</v>
      </c>
      <c r="B1237" t="s">
        <v>22301</v>
      </c>
      <c r="C1237" t="s">
        <v>358</v>
      </c>
      <c r="D1237" t="s">
        <v>15875</v>
      </c>
      <c r="E1237" t="s">
        <v>37</v>
      </c>
      <c r="F1237">
        <v>115</v>
      </c>
      <c r="G1237" s="8">
        <v>261437578</v>
      </c>
      <c r="H1237" s="8">
        <v>92000000</v>
      </c>
    </row>
    <row r="1238" spans="1:8" x14ac:dyDescent="0.3">
      <c r="A1238">
        <v>5.6</v>
      </c>
      <c r="B1238" t="s">
        <v>22302</v>
      </c>
      <c r="C1238" t="s">
        <v>997</v>
      </c>
      <c r="D1238" t="s">
        <v>675</v>
      </c>
      <c r="E1238" t="s">
        <v>37</v>
      </c>
      <c r="F1238">
        <v>124</v>
      </c>
      <c r="G1238" s="8">
        <v>11000000</v>
      </c>
      <c r="H1238" s="8">
        <v>98000000</v>
      </c>
    </row>
    <row r="1239" spans="1:8" x14ac:dyDescent="0.3">
      <c r="A1239">
        <v>5.6</v>
      </c>
      <c r="B1239" t="s">
        <v>22302</v>
      </c>
      <c r="C1239" t="s">
        <v>997</v>
      </c>
      <c r="D1239" t="s">
        <v>515</v>
      </c>
      <c r="E1239" t="s">
        <v>37</v>
      </c>
      <c r="F1239">
        <v>124</v>
      </c>
      <c r="G1239" s="8">
        <v>11000000</v>
      </c>
      <c r="H1239" s="8">
        <v>98000000</v>
      </c>
    </row>
    <row r="1240" spans="1:8" x14ac:dyDescent="0.3">
      <c r="A1240">
        <v>5.6</v>
      </c>
      <c r="B1240" t="s">
        <v>22302</v>
      </c>
      <c r="C1240" t="s">
        <v>997</v>
      </c>
      <c r="D1240" t="s">
        <v>809</v>
      </c>
      <c r="E1240" t="s">
        <v>37</v>
      </c>
      <c r="F1240">
        <v>124</v>
      </c>
      <c r="G1240" s="8">
        <v>11000000</v>
      </c>
      <c r="H1240" s="8">
        <v>98000000</v>
      </c>
    </row>
    <row r="1241" spans="1:8" x14ac:dyDescent="0.3">
      <c r="A1241">
        <v>5.9</v>
      </c>
      <c r="B1241" t="s">
        <v>22303</v>
      </c>
      <c r="C1241" t="s">
        <v>646</v>
      </c>
      <c r="D1241" t="s">
        <v>515</v>
      </c>
      <c r="E1241" t="s">
        <v>37</v>
      </c>
      <c r="F1241">
        <v>118</v>
      </c>
      <c r="G1241" s="8">
        <v>88761720</v>
      </c>
      <c r="H1241" s="8">
        <v>95000000</v>
      </c>
    </row>
    <row r="1242" spans="1:8" x14ac:dyDescent="0.3">
      <c r="A1242">
        <v>5.9</v>
      </c>
      <c r="B1242" t="s">
        <v>22303</v>
      </c>
      <c r="C1242" t="s">
        <v>646</v>
      </c>
      <c r="D1242" t="s">
        <v>15875</v>
      </c>
      <c r="E1242" t="s">
        <v>37</v>
      </c>
      <c r="F1242">
        <v>118</v>
      </c>
      <c r="G1242" s="8">
        <v>88761720</v>
      </c>
      <c r="H1242" s="8">
        <v>95000000</v>
      </c>
    </row>
    <row r="1243" spans="1:8" x14ac:dyDescent="0.3">
      <c r="A1243">
        <v>5.9</v>
      </c>
      <c r="B1243" t="s">
        <v>22303</v>
      </c>
      <c r="C1243" t="s">
        <v>646</v>
      </c>
      <c r="D1243" t="s">
        <v>651</v>
      </c>
      <c r="E1243" t="s">
        <v>37</v>
      </c>
      <c r="F1243">
        <v>118</v>
      </c>
      <c r="G1243" s="8">
        <v>88761720</v>
      </c>
      <c r="H1243" s="8">
        <v>95000000</v>
      </c>
    </row>
    <row r="1244" spans="1:8" x14ac:dyDescent="0.3">
      <c r="A1244">
        <v>7.3</v>
      </c>
      <c r="B1244" t="s">
        <v>22304</v>
      </c>
      <c r="C1244" t="s">
        <v>120</v>
      </c>
      <c r="D1244" t="s">
        <v>515</v>
      </c>
      <c r="E1244" t="s">
        <v>37</v>
      </c>
      <c r="F1244">
        <v>98</v>
      </c>
      <c r="G1244" s="8">
        <v>250147615</v>
      </c>
      <c r="H1244" s="8">
        <v>90000000</v>
      </c>
    </row>
    <row r="1245" spans="1:8" x14ac:dyDescent="0.3">
      <c r="A1245">
        <v>7.3</v>
      </c>
      <c r="B1245" t="s">
        <v>22304</v>
      </c>
      <c r="C1245" t="s">
        <v>120</v>
      </c>
      <c r="D1245" t="s">
        <v>809</v>
      </c>
      <c r="E1245" t="s">
        <v>37</v>
      </c>
      <c r="F1245">
        <v>98</v>
      </c>
      <c r="G1245" s="8">
        <v>250147615</v>
      </c>
      <c r="H1245" s="8">
        <v>90000000</v>
      </c>
    </row>
    <row r="1246" spans="1:8" x14ac:dyDescent="0.3">
      <c r="A1246">
        <v>7.3</v>
      </c>
      <c r="B1246" t="s">
        <v>22304</v>
      </c>
      <c r="C1246" t="s">
        <v>120</v>
      </c>
      <c r="D1246" t="s">
        <v>15875</v>
      </c>
      <c r="E1246" t="s">
        <v>37</v>
      </c>
      <c r="F1246">
        <v>98</v>
      </c>
      <c r="G1246" s="8">
        <v>250147615</v>
      </c>
      <c r="H1246" s="8">
        <v>90000000</v>
      </c>
    </row>
    <row r="1247" spans="1:8" x14ac:dyDescent="0.3">
      <c r="A1247">
        <v>7.3</v>
      </c>
      <c r="B1247" t="s">
        <v>22304</v>
      </c>
      <c r="C1247" t="s">
        <v>120</v>
      </c>
      <c r="D1247" t="s">
        <v>21948</v>
      </c>
      <c r="E1247" t="s">
        <v>37</v>
      </c>
      <c r="F1247">
        <v>98</v>
      </c>
      <c r="G1247" s="8">
        <v>250147615</v>
      </c>
      <c r="H1247" s="8">
        <v>90000000</v>
      </c>
    </row>
    <row r="1248" spans="1:8" x14ac:dyDescent="0.3">
      <c r="A1248">
        <v>7.3</v>
      </c>
      <c r="B1248" t="s">
        <v>22304</v>
      </c>
      <c r="C1248" t="s">
        <v>120</v>
      </c>
      <c r="D1248" t="s">
        <v>10118</v>
      </c>
      <c r="E1248" t="s">
        <v>37</v>
      </c>
      <c r="F1248">
        <v>98</v>
      </c>
      <c r="G1248" s="8">
        <v>250147615</v>
      </c>
      <c r="H1248" s="8">
        <v>90000000</v>
      </c>
    </row>
    <row r="1249" spans="1:8" x14ac:dyDescent="0.3">
      <c r="A1249">
        <v>7.9</v>
      </c>
      <c r="B1249" t="s">
        <v>22305</v>
      </c>
      <c r="C1249" t="s">
        <v>208</v>
      </c>
      <c r="D1249" t="s">
        <v>515</v>
      </c>
      <c r="E1249" t="s">
        <v>37</v>
      </c>
      <c r="F1249">
        <v>82</v>
      </c>
      <c r="G1249" s="8">
        <v>245823397</v>
      </c>
      <c r="H1249" s="8">
        <v>90000000</v>
      </c>
    </row>
    <row r="1250" spans="1:8" x14ac:dyDescent="0.3">
      <c r="A1250">
        <v>7.9</v>
      </c>
      <c r="B1250" t="s">
        <v>22305</v>
      </c>
      <c r="C1250" t="s">
        <v>208</v>
      </c>
      <c r="D1250" t="s">
        <v>9312</v>
      </c>
      <c r="E1250" t="s">
        <v>37</v>
      </c>
      <c r="F1250">
        <v>82</v>
      </c>
      <c r="G1250" s="8">
        <v>245823397</v>
      </c>
      <c r="H1250" s="8">
        <v>90000000</v>
      </c>
    </row>
    <row r="1251" spans="1:8" x14ac:dyDescent="0.3">
      <c r="A1251">
        <v>7.9</v>
      </c>
      <c r="B1251" t="s">
        <v>22305</v>
      </c>
      <c r="C1251" t="s">
        <v>208</v>
      </c>
      <c r="D1251" t="s">
        <v>809</v>
      </c>
      <c r="E1251" t="s">
        <v>37</v>
      </c>
      <c r="F1251">
        <v>82</v>
      </c>
      <c r="G1251" s="8">
        <v>245823397</v>
      </c>
      <c r="H1251" s="8">
        <v>90000000</v>
      </c>
    </row>
    <row r="1252" spans="1:8" x14ac:dyDescent="0.3">
      <c r="A1252">
        <v>7.9</v>
      </c>
      <c r="B1252" t="s">
        <v>22305</v>
      </c>
      <c r="C1252" t="s">
        <v>208</v>
      </c>
      <c r="D1252" t="s">
        <v>15875</v>
      </c>
      <c r="E1252" t="s">
        <v>37</v>
      </c>
      <c r="F1252">
        <v>82</v>
      </c>
      <c r="G1252" s="8">
        <v>245823397</v>
      </c>
      <c r="H1252" s="8">
        <v>90000000</v>
      </c>
    </row>
    <row r="1253" spans="1:8" x14ac:dyDescent="0.3">
      <c r="A1253">
        <v>7.9</v>
      </c>
      <c r="B1253" t="s">
        <v>22305</v>
      </c>
      <c r="C1253" t="s">
        <v>208</v>
      </c>
      <c r="D1253" t="s">
        <v>651</v>
      </c>
      <c r="E1253" t="s">
        <v>37</v>
      </c>
      <c r="F1253">
        <v>82</v>
      </c>
      <c r="G1253" s="8">
        <v>245823397</v>
      </c>
      <c r="H1253" s="8">
        <v>90000000</v>
      </c>
    </row>
    <row r="1254" spans="1:8" x14ac:dyDescent="0.3">
      <c r="A1254">
        <v>6.8</v>
      </c>
      <c r="B1254" t="s">
        <v>22306</v>
      </c>
      <c r="C1254" t="s">
        <v>846</v>
      </c>
      <c r="D1254" t="s">
        <v>675</v>
      </c>
      <c r="E1254" t="s">
        <v>37</v>
      </c>
      <c r="F1254">
        <v>98</v>
      </c>
      <c r="G1254" s="8">
        <v>81557479</v>
      </c>
      <c r="H1254" s="8">
        <v>100000000</v>
      </c>
    </row>
    <row r="1255" spans="1:8" x14ac:dyDescent="0.3">
      <c r="A1255">
        <v>6.8</v>
      </c>
      <c r="B1255" t="s">
        <v>22306</v>
      </c>
      <c r="C1255" t="s">
        <v>846</v>
      </c>
      <c r="D1255" t="s">
        <v>8199</v>
      </c>
      <c r="E1255" t="s">
        <v>37</v>
      </c>
      <c r="F1255">
        <v>98</v>
      </c>
      <c r="G1255" s="8">
        <v>81557479</v>
      </c>
      <c r="H1255" s="8">
        <v>100000000</v>
      </c>
    </row>
    <row r="1256" spans="1:8" x14ac:dyDescent="0.3">
      <c r="A1256">
        <v>6.6</v>
      </c>
      <c r="B1256" t="s">
        <v>22307</v>
      </c>
      <c r="C1256" t="s">
        <v>178</v>
      </c>
      <c r="D1256" t="s">
        <v>675</v>
      </c>
      <c r="E1256" t="s">
        <v>37</v>
      </c>
      <c r="F1256">
        <v>90</v>
      </c>
      <c r="G1256" s="8">
        <v>226138454</v>
      </c>
      <c r="H1256" s="8">
        <v>90000000</v>
      </c>
    </row>
    <row r="1257" spans="1:8" x14ac:dyDescent="0.3">
      <c r="A1257">
        <v>6.6</v>
      </c>
      <c r="B1257" t="s">
        <v>22307</v>
      </c>
      <c r="C1257" t="s">
        <v>178</v>
      </c>
      <c r="D1257" t="s">
        <v>809</v>
      </c>
      <c r="E1257" t="s">
        <v>37</v>
      </c>
      <c r="F1257">
        <v>90</v>
      </c>
      <c r="G1257" s="8">
        <v>226138454</v>
      </c>
      <c r="H1257" s="8">
        <v>90000000</v>
      </c>
    </row>
    <row r="1258" spans="1:8" x14ac:dyDescent="0.3">
      <c r="A1258">
        <v>6.6</v>
      </c>
      <c r="B1258" t="s">
        <v>22307</v>
      </c>
      <c r="C1258" t="s">
        <v>178</v>
      </c>
      <c r="D1258" t="s">
        <v>21950</v>
      </c>
      <c r="E1258" t="s">
        <v>37</v>
      </c>
      <c r="F1258">
        <v>90</v>
      </c>
      <c r="G1258" s="8">
        <v>226138454</v>
      </c>
      <c r="H1258" s="8">
        <v>90000000</v>
      </c>
    </row>
    <row r="1259" spans="1:8" x14ac:dyDescent="0.3">
      <c r="A1259">
        <v>6.6</v>
      </c>
      <c r="B1259" t="s">
        <v>22307</v>
      </c>
      <c r="C1259" t="s">
        <v>178</v>
      </c>
      <c r="D1259" t="s">
        <v>8199</v>
      </c>
      <c r="E1259" t="s">
        <v>37</v>
      </c>
      <c r="F1259">
        <v>90</v>
      </c>
      <c r="G1259" s="8">
        <v>226138454</v>
      </c>
      <c r="H1259" s="8">
        <v>90000000</v>
      </c>
    </row>
    <row r="1260" spans="1:8" x14ac:dyDescent="0.3">
      <c r="A1260">
        <v>6.6</v>
      </c>
      <c r="B1260" t="s">
        <v>22308</v>
      </c>
      <c r="C1260" t="s">
        <v>271</v>
      </c>
      <c r="D1260" t="s">
        <v>1473</v>
      </c>
      <c r="E1260" t="s">
        <v>37</v>
      </c>
      <c r="F1260">
        <v>130</v>
      </c>
      <c r="G1260" s="8">
        <v>155370362</v>
      </c>
      <c r="H1260" s="8">
        <v>100000000</v>
      </c>
    </row>
    <row r="1261" spans="1:8" x14ac:dyDescent="0.3">
      <c r="A1261">
        <v>6.6</v>
      </c>
      <c r="B1261" t="s">
        <v>22308</v>
      </c>
      <c r="C1261" t="s">
        <v>271</v>
      </c>
      <c r="D1261" t="s">
        <v>651</v>
      </c>
      <c r="E1261" t="s">
        <v>37</v>
      </c>
      <c r="F1261">
        <v>130</v>
      </c>
      <c r="G1261" s="8">
        <v>155370362</v>
      </c>
      <c r="H1261" s="8">
        <v>100000000</v>
      </c>
    </row>
    <row r="1262" spans="1:8" x14ac:dyDescent="0.3">
      <c r="A1262">
        <v>6.6</v>
      </c>
      <c r="B1262" t="s">
        <v>22308</v>
      </c>
      <c r="C1262" t="s">
        <v>271</v>
      </c>
      <c r="D1262" t="s">
        <v>4189</v>
      </c>
      <c r="E1262" t="s">
        <v>37</v>
      </c>
      <c r="F1262">
        <v>130</v>
      </c>
      <c r="G1262" s="8">
        <v>155370362</v>
      </c>
      <c r="H1262" s="8">
        <v>100000000</v>
      </c>
    </row>
    <row r="1263" spans="1:8" x14ac:dyDescent="0.3">
      <c r="A1263">
        <v>6.6</v>
      </c>
      <c r="B1263" t="s">
        <v>22308</v>
      </c>
      <c r="C1263" t="s">
        <v>271</v>
      </c>
      <c r="D1263" t="s">
        <v>21948</v>
      </c>
      <c r="E1263" t="s">
        <v>37</v>
      </c>
      <c r="F1263">
        <v>130</v>
      </c>
      <c r="G1263" s="8">
        <v>155370362</v>
      </c>
      <c r="H1263" s="8">
        <v>100000000</v>
      </c>
    </row>
    <row r="1264" spans="1:8" x14ac:dyDescent="0.3">
      <c r="A1264">
        <v>6.6</v>
      </c>
      <c r="B1264" t="s">
        <v>22308</v>
      </c>
      <c r="C1264" t="s">
        <v>271</v>
      </c>
      <c r="D1264" t="s">
        <v>8199</v>
      </c>
      <c r="E1264" t="s">
        <v>37</v>
      </c>
      <c r="F1264">
        <v>130</v>
      </c>
      <c r="G1264" s="8">
        <v>155370362</v>
      </c>
      <c r="H1264" s="8">
        <v>100000000</v>
      </c>
    </row>
    <row r="1265" spans="1:8" x14ac:dyDescent="0.3">
      <c r="A1265">
        <v>7</v>
      </c>
      <c r="B1265" t="s">
        <v>22309</v>
      </c>
      <c r="C1265" t="s">
        <v>1007</v>
      </c>
      <c r="D1265" t="s">
        <v>9312</v>
      </c>
      <c r="E1265" t="s">
        <v>37</v>
      </c>
      <c r="F1265">
        <v>90</v>
      </c>
      <c r="G1265" s="8">
        <v>124870275</v>
      </c>
      <c r="H1265" s="8">
        <v>100000000</v>
      </c>
    </row>
    <row r="1266" spans="1:8" x14ac:dyDescent="0.3">
      <c r="A1266">
        <v>7</v>
      </c>
      <c r="B1266" t="s">
        <v>22309</v>
      </c>
      <c r="C1266" t="s">
        <v>1007</v>
      </c>
      <c r="D1266" t="s">
        <v>809</v>
      </c>
      <c r="E1266" t="s">
        <v>37</v>
      </c>
      <c r="F1266">
        <v>90</v>
      </c>
      <c r="G1266" s="8">
        <v>124870275</v>
      </c>
      <c r="H1266" s="8">
        <v>100000000</v>
      </c>
    </row>
    <row r="1267" spans="1:8" x14ac:dyDescent="0.3">
      <c r="A1267">
        <v>7</v>
      </c>
      <c r="B1267" t="s">
        <v>22309</v>
      </c>
      <c r="C1267" t="s">
        <v>1007</v>
      </c>
      <c r="D1267" t="s">
        <v>15875</v>
      </c>
      <c r="E1267" t="s">
        <v>37</v>
      </c>
      <c r="F1267">
        <v>90</v>
      </c>
      <c r="G1267" s="8">
        <v>124870275</v>
      </c>
      <c r="H1267" s="8">
        <v>100000000</v>
      </c>
    </row>
    <row r="1268" spans="1:8" x14ac:dyDescent="0.3">
      <c r="A1268">
        <v>7</v>
      </c>
      <c r="B1268" t="s">
        <v>22309</v>
      </c>
      <c r="C1268" t="s">
        <v>1007</v>
      </c>
      <c r="D1268" t="s">
        <v>10118</v>
      </c>
      <c r="E1268" t="s">
        <v>37</v>
      </c>
      <c r="F1268">
        <v>90</v>
      </c>
      <c r="G1268" s="8">
        <v>124870275</v>
      </c>
      <c r="H1268" s="8">
        <v>100000000</v>
      </c>
    </row>
    <row r="1269" spans="1:8" x14ac:dyDescent="0.3">
      <c r="A1269">
        <v>7</v>
      </c>
      <c r="B1269" t="s">
        <v>22310</v>
      </c>
      <c r="C1269" t="s">
        <v>653</v>
      </c>
      <c r="D1269" t="s">
        <v>675</v>
      </c>
      <c r="E1269" t="s">
        <v>37</v>
      </c>
      <c r="F1269">
        <v>94</v>
      </c>
      <c r="G1269" s="8">
        <v>196573705</v>
      </c>
      <c r="H1269" s="8">
        <v>90000000</v>
      </c>
    </row>
    <row r="1270" spans="1:8" x14ac:dyDescent="0.3">
      <c r="A1270">
        <v>7</v>
      </c>
      <c r="B1270" t="s">
        <v>22310</v>
      </c>
      <c r="C1270" t="s">
        <v>653</v>
      </c>
      <c r="D1270" t="s">
        <v>515</v>
      </c>
      <c r="E1270" t="s">
        <v>37</v>
      </c>
      <c r="F1270">
        <v>94</v>
      </c>
      <c r="G1270" s="8">
        <v>196573705</v>
      </c>
      <c r="H1270" s="8">
        <v>90000000</v>
      </c>
    </row>
    <row r="1271" spans="1:8" x14ac:dyDescent="0.3">
      <c r="A1271">
        <v>7</v>
      </c>
      <c r="B1271" t="s">
        <v>22310</v>
      </c>
      <c r="C1271" t="s">
        <v>653</v>
      </c>
      <c r="D1271" t="s">
        <v>9312</v>
      </c>
      <c r="E1271" t="s">
        <v>37</v>
      </c>
      <c r="F1271">
        <v>94</v>
      </c>
      <c r="G1271" s="8">
        <v>196573705</v>
      </c>
      <c r="H1271" s="8">
        <v>90000000</v>
      </c>
    </row>
    <row r="1272" spans="1:8" x14ac:dyDescent="0.3">
      <c r="A1272">
        <v>7</v>
      </c>
      <c r="B1272" t="s">
        <v>22310</v>
      </c>
      <c r="C1272" t="s">
        <v>653</v>
      </c>
      <c r="D1272" t="s">
        <v>809</v>
      </c>
      <c r="E1272" t="s">
        <v>37</v>
      </c>
      <c r="F1272">
        <v>94</v>
      </c>
      <c r="G1272" s="8">
        <v>196573705</v>
      </c>
      <c r="H1272" s="8">
        <v>90000000</v>
      </c>
    </row>
    <row r="1273" spans="1:8" x14ac:dyDescent="0.3">
      <c r="A1273">
        <v>7</v>
      </c>
      <c r="B1273" t="s">
        <v>22310</v>
      </c>
      <c r="C1273" t="s">
        <v>653</v>
      </c>
      <c r="D1273" t="s">
        <v>15875</v>
      </c>
      <c r="E1273" t="s">
        <v>37</v>
      </c>
      <c r="F1273">
        <v>94</v>
      </c>
      <c r="G1273" s="8">
        <v>196573705</v>
      </c>
      <c r="H1273" s="8">
        <v>90000000</v>
      </c>
    </row>
    <row r="1274" spans="1:8" x14ac:dyDescent="0.3">
      <c r="A1274">
        <v>7.3</v>
      </c>
      <c r="B1274" t="s">
        <v>22311</v>
      </c>
      <c r="C1274" t="s">
        <v>1011</v>
      </c>
      <c r="D1274" t="s">
        <v>515</v>
      </c>
      <c r="E1274" t="s">
        <v>37</v>
      </c>
      <c r="F1274">
        <v>114</v>
      </c>
      <c r="G1274" s="8">
        <v>58229120</v>
      </c>
      <c r="H1274" s="8">
        <v>90000000</v>
      </c>
    </row>
    <row r="1275" spans="1:8" x14ac:dyDescent="0.3">
      <c r="A1275">
        <v>7.3</v>
      </c>
      <c r="B1275" t="s">
        <v>22311</v>
      </c>
      <c r="C1275" t="s">
        <v>1011</v>
      </c>
      <c r="D1275" t="s">
        <v>809</v>
      </c>
      <c r="E1275" t="s">
        <v>37</v>
      </c>
      <c r="F1275">
        <v>114</v>
      </c>
      <c r="G1275" s="8">
        <v>58229120</v>
      </c>
      <c r="H1275" s="8">
        <v>90000000</v>
      </c>
    </row>
    <row r="1276" spans="1:8" x14ac:dyDescent="0.3">
      <c r="A1276">
        <v>7.3</v>
      </c>
      <c r="B1276" t="s">
        <v>22311</v>
      </c>
      <c r="C1276" t="s">
        <v>1011</v>
      </c>
      <c r="D1276" t="s">
        <v>1473</v>
      </c>
      <c r="E1276" t="s">
        <v>37</v>
      </c>
      <c r="F1276">
        <v>114</v>
      </c>
      <c r="G1276" s="8">
        <v>58229120</v>
      </c>
      <c r="H1276" s="8">
        <v>90000000</v>
      </c>
    </row>
    <row r="1277" spans="1:8" x14ac:dyDescent="0.3">
      <c r="A1277">
        <v>7.3</v>
      </c>
      <c r="B1277" t="s">
        <v>22311</v>
      </c>
      <c r="C1277" t="s">
        <v>1011</v>
      </c>
      <c r="D1277" t="s">
        <v>651</v>
      </c>
      <c r="E1277" t="s">
        <v>37</v>
      </c>
      <c r="F1277">
        <v>114</v>
      </c>
      <c r="G1277" s="8">
        <v>58229120</v>
      </c>
      <c r="H1277" s="8">
        <v>90000000</v>
      </c>
    </row>
    <row r="1278" spans="1:8" x14ac:dyDescent="0.3">
      <c r="A1278">
        <v>7.3</v>
      </c>
      <c r="B1278" t="s">
        <v>22311</v>
      </c>
      <c r="C1278" t="s">
        <v>1011</v>
      </c>
      <c r="D1278" t="s">
        <v>17497</v>
      </c>
      <c r="E1278" t="s">
        <v>37</v>
      </c>
      <c r="F1278">
        <v>114</v>
      </c>
      <c r="G1278" s="8">
        <v>58229120</v>
      </c>
      <c r="H1278" s="8">
        <v>90000000</v>
      </c>
    </row>
    <row r="1279" spans="1:8" x14ac:dyDescent="0.3">
      <c r="A1279">
        <v>5.5</v>
      </c>
      <c r="B1279" t="s">
        <v>22312</v>
      </c>
      <c r="C1279" t="s">
        <v>219</v>
      </c>
      <c r="D1279" t="s">
        <v>675</v>
      </c>
      <c r="E1279" t="s">
        <v>37</v>
      </c>
      <c r="F1279">
        <v>94</v>
      </c>
      <c r="G1279" s="8">
        <v>125305545</v>
      </c>
      <c r="H1279" s="8">
        <v>92000000</v>
      </c>
    </row>
    <row r="1280" spans="1:8" x14ac:dyDescent="0.3">
      <c r="A1280">
        <v>5.5</v>
      </c>
      <c r="B1280" t="s">
        <v>22312</v>
      </c>
      <c r="C1280" t="s">
        <v>219</v>
      </c>
      <c r="D1280" t="s">
        <v>515</v>
      </c>
      <c r="E1280" t="s">
        <v>37</v>
      </c>
      <c r="F1280">
        <v>94</v>
      </c>
      <c r="G1280" s="8">
        <v>125305545</v>
      </c>
      <c r="H1280" s="8">
        <v>92000000</v>
      </c>
    </row>
    <row r="1281" spans="1:8" x14ac:dyDescent="0.3">
      <c r="A1281">
        <v>5.5</v>
      </c>
      <c r="B1281" t="s">
        <v>22312</v>
      </c>
      <c r="C1281" t="s">
        <v>219</v>
      </c>
      <c r="D1281" t="s">
        <v>809</v>
      </c>
      <c r="E1281" t="s">
        <v>37</v>
      </c>
      <c r="F1281">
        <v>94</v>
      </c>
      <c r="G1281" s="8">
        <v>125305545</v>
      </c>
      <c r="H1281" s="8">
        <v>92000000</v>
      </c>
    </row>
    <row r="1282" spans="1:8" x14ac:dyDescent="0.3">
      <c r="A1282">
        <v>5.5</v>
      </c>
      <c r="B1282" t="s">
        <v>22312</v>
      </c>
      <c r="C1282" t="s">
        <v>219</v>
      </c>
      <c r="D1282" t="s">
        <v>21950</v>
      </c>
      <c r="E1282" t="s">
        <v>37</v>
      </c>
      <c r="F1282">
        <v>94</v>
      </c>
      <c r="G1282" s="8">
        <v>125305545</v>
      </c>
      <c r="H1282" s="8">
        <v>92000000</v>
      </c>
    </row>
    <row r="1283" spans="1:8" x14ac:dyDescent="0.3">
      <c r="A1283">
        <v>5.5</v>
      </c>
      <c r="B1283" t="s">
        <v>22312</v>
      </c>
      <c r="C1283" t="s">
        <v>219</v>
      </c>
      <c r="D1283" t="s">
        <v>8199</v>
      </c>
      <c r="E1283" t="s">
        <v>37</v>
      </c>
      <c r="F1283">
        <v>94</v>
      </c>
      <c r="G1283" s="8">
        <v>125305545</v>
      </c>
      <c r="H1283" s="8">
        <v>92000000</v>
      </c>
    </row>
    <row r="1284" spans="1:8" x14ac:dyDescent="0.3">
      <c r="A1284">
        <v>8.5</v>
      </c>
      <c r="B1284" t="s">
        <v>22313</v>
      </c>
      <c r="C1284" t="s">
        <v>293</v>
      </c>
      <c r="D1284" t="s">
        <v>21950</v>
      </c>
      <c r="E1284" t="s">
        <v>37</v>
      </c>
      <c r="F1284">
        <v>151</v>
      </c>
      <c r="G1284" s="8">
        <v>132373442</v>
      </c>
      <c r="H1284" s="8">
        <v>90000000</v>
      </c>
    </row>
    <row r="1285" spans="1:8" x14ac:dyDescent="0.3">
      <c r="A1285">
        <v>8.5</v>
      </c>
      <c r="B1285" t="s">
        <v>22313</v>
      </c>
      <c r="C1285" t="s">
        <v>293</v>
      </c>
      <c r="D1285" t="s">
        <v>1473</v>
      </c>
      <c r="E1285" t="s">
        <v>37</v>
      </c>
      <c r="F1285">
        <v>151</v>
      </c>
      <c r="G1285" s="8">
        <v>132373442</v>
      </c>
      <c r="H1285" s="8">
        <v>90000000</v>
      </c>
    </row>
    <row r="1286" spans="1:8" x14ac:dyDescent="0.3">
      <c r="A1286">
        <v>8.5</v>
      </c>
      <c r="B1286" t="s">
        <v>22313</v>
      </c>
      <c r="C1286" t="s">
        <v>293</v>
      </c>
      <c r="D1286" t="s">
        <v>8199</v>
      </c>
      <c r="E1286" t="s">
        <v>37</v>
      </c>
      <c r="F1286">
        <v>151</v>
      </c>
      <c r="G1286" s="8">
        <v>132373442</v>
      </c>
      <c r="H1286" s="8">
        <v>90000000</v>
      </c>
    </row>
    <row r="1287" spans="1:8" x14ac:dyDescent="0.3">
      <c r="A1287">
        <v>7.5</v>
      </c>
      <c r="B1287" t="s">
        <v>22314</v>
      </c>
      <c r="C1287" t="s">
        <v>1019</v>
      </c>
      <c r="D1287" t="s">
        <v>515</v>
      </c>
      <c r="E1287" t="s">
        <v>37</v>
      </c>
      <c r="F1287">
        <v>88</v>
      </c>
      <c r="G1287" s="8">
        <v>120618403</v>
      </c>
      <c r="H1287" s="8">
        <v>90000000</v>
      </c>
    </row>
    <row r="1288" spans="1:8" x14ac:dyDescent="0.3">
      <c r="A1288">
        <v>7.5</v>
      </c>
      <c r="B1288" t="s">
        <v>22314</v>
      </c>
      <c r="C1288" t="s">
        <v>1019</v>
      </c>
      <c r="D1288" t="s">
        <v>9312</v>
      </c>
      <c r="E1288" t="s">
        <v>37</v>
      </c>
      <c r="F1288">
        <v>88</v>
      </c>
      <c r="G1288" s="8">
        <v>120618403</v>
      </c>
      <c r="H1288" s="8">
        <v>90000000</v>
      </c>
    </row>
    <row r="1289" spans="1:8" x14ac:dyDescent="0.3">
      <c r="A1289">
        <v>7.5</v>
      </c>
      <c r="B1289" t="s">
        <v>22314</v>
      </c>
      <c r="C1289" t="s">
        <v>1019</v>
      </c>
      <c r="D1289" t="s">
        <v>15875</v>
      </c>
      <c r="E1289" t="s">
        <v>37</v>
      </c>
      <c r="F1289">
        <v>88</v>
      </c>
      <c r="G1289" s="8">
        <v>120618403</v>
      </c>
      <c r="H1289" s="8">
        <v>90000000</v>
      </c>
    </row>
    <row r="1290" spans="1:8" x14ac:dyDescent="0.3">
      <c r="A1290">
        <v>7.5</v>
      </c>
      <c r="B1290" t="s">
        <v>22314</v>
      </c>
      <c r="C1290" t="s">
        <v>1019</v>
      </c>
      <c r="D1290" t="s">
        <v>651</v>
      </c>
      <c r="E1290" t="s">
        <v>37</v>
      </c>
      <c r="F1290">
        <v>88</v>
      </c>
      <c r="G1290" s="8">
        <v>120618403</v>
      </c>
      <c r="H1290" s="8">
        <v>90000000</v>
      </c>
    </row>
    <row r="1291" spans="1:8" x14ac:dyDescent="0.3">
      <c r="A1291">
        <v>7.5</v>
      </c>
      <c r="B1291" t="s">
        <v>22314</v>
      </c>
      <c r="C1291" t="s">
        <v>1019</v>
      </c>
      <c r="D1291" t="s">
        <v>15164</v>
      </c>
      <c r="E1291" t="s">
        <v>37</v>
      </c>
      <c r="F1291">
        <v>88</v>
      </c>
      <c r="G1291" s="8">
        <v>120618403</v>
      </c>
      <c r="H1291" s="8">
        <v>90000000</v>
      </c>
    </row>
    <row r="1292" spans="1:8" x14ac:dyDescent="0.3">
      <c r="A1292">
        <v>7.5</v>
      </c>
      <c r="B1292" t="s">
        <v>22314</v>
      </c>
      <c r="C1292" t="s">
        <v>1019</v>
      </c>
      <c r="D1292" t="s">
        <v>21951</v>
      </c>
      <c r="E1292" t="s">
        <v>37</v>
      </c>
      <c r="F1292">
        <v>88</v>
      </c>
      <c r="G1292" s="8">
        <v>120618403</v>
      </c>
      <c r="H1292" s="8">
        <v>90000000</v>
      </c>
    </row>
    <row r="1293" spans="1:8" x14ac:dyDescent="0.3">
      <c r="A1293">
        <v>7</v>
      </c>
      <c r="B1293" t="s">
        <v>22315</v>
      </c>
      <c r="C1293" t="s">
        <v>1011</v>
      </c>
      <c r="D1293" t="s">
        <v>675</v>
      </c>
      <c r="E1293" t="s">
        <v>37</v>
      </c>
      <c r="F1293">
        <v>121</v>
      </c>
      <c r="G1293" s="8">
        <v>110416702</v>
      </c>
      <c r="H1293" s="8">
        <v>92000000</v>
      </c>
    </row>
    <row r="1294" spans="1:8" x14ac:dyDescent="0.3">
      <c r="A1294">
        <v>7</v>
      </c>
      <c r="B1294" t="s">
        <v>22315</v>
      </c>
      <c r="C1294" t="s">
        <v>1011</v>
      </c>
      <c r="D1294" t="s">
        <v>809</v>
      </c>
      <c r="E1294" t="s">
        <v>37</v>
      </c>
      <c r="F1294">
        <v>121</v>
      </c>
      <c r="G1294" s="8">
        <v>110416702</v>
      </c>
      <c r="H1294" s="8">
        <v>92000000</v>
      </c>
    </row>
    <row r="1295" spans="1:8" x14ac:dyDescent="0.3">
      <c r="A1295">
        <v>7.8</v>
      </c>
      <c r="B1295" t="s">
        <v>22316</v>
      </c>
      <c r="C1295" t="s">
        <v>394</v>
      </c>
      <c r="D1295" t="s">
        <v>21950</v>
      </c>
      <c r="E1295" t="s">
        <v>37</v>
      </c>
      <c r="F1295">
        <v>158</v>
      </c>
      <c r="G1295" s="8">
        <v>102515793</v>
      </c>
      <c r="H1295" s="8">
        <v>90000000</v>
      </c>
    </row>
    <row r="1296" spans="1:8" x14ac:dyDescent="0.3">
      <c r="A1296">
        <v>7.8</v>
      </c>
      <c r="B1296" t="s">
        <v>22316</v>
      </c>
      <c r="C1296" t="s">
        <v>394</v>
      </c>
      <c r="D1296" t="s">
        <v>1473</v>
      </c>
      <c r="E1296" t="s">
        <v>37</v>
      </c>
      <c r="F1296">
        <v>158</v>
      </c>
      <c r="G1296" s="8">
        <v>102515793</v>
      </c>
      <c r="H1296" s="8">
        <v>90000000</v>
      </c>
    </row>
    <row r="1297" spans="1:8" x14ac:dyDescent="0.3">
      <c r="A1297">
        <v>7.8</v>
      </c>
      <c r="B1297" t="s">
        <v>22316</v>
      </c>
      <c r="C1297" t="s">
        <v>394</v>
      </c>
      <c r="D1297" t="s">
        <v>21948</v>
      </c>
      <c r="E1297" t="s">
        <v>37</v>
      </c>
      <c r="F1297">
        <v>158</v>
      </c>
      <c r="G1297" s="8">
        <v>102515793</v>
      </c>
      <c r="H1297" s="8">
        <v>90000000</v>
      </c>
    </row>
    <row r="1298" spans="1:8" x14ac:dyDescent="0.3">
      <c r="A1298">
        <v>7.8</v>
      </c>
      <c r="B1298" t="s">
        <v>22316</v>
      </c>
      <c r="C1298" t="s">
        <v>394</v>
      </c>
      <c r="D1298" t="s">
        <v>8199</v>
      </c>
      <c r="E1298" t="s">
        <v>37</v>
      </c>
      <c r="F1298">
        <v>158</v>
      </c>
      <c r="G1298" s="8">
        <v>102515793</v>
      </c>
      <c r="H1298" s="8">
        <v>90000000</v>
      </c>
    </row>
    <row r="1299" spans="1:8" x14ac:dyDescent="0.3">
      <c r="A1299">
        <v>7.6</v>
      </c>
      <c r="B1299" t="s">
        <v>22317</v>
      </c>
      <c r="C1299" t="s">
        <v>668</v>
      </c>
      <c r="D1299" t="s">
        <v>675</v>
      </c>
      <c r="E1299" t="s">
        <v>37</v>
      </c>
      <c r="F1299">
        <v>128</v>
      </c>
      <c r="G1299" s="8">
        <v>100012500</v>
      </c>
      <c r="H1299" s="8">
        <v>90000000</v>
      </c>
    </row>
    <row r="1300" spans="1:8" x14ac:dyDescent="0.3">
      <c r="A1300">
        <v>7.6</v>
      </c>
      <c r="B1300" t="s">
        <v>22317</v>
      </c>
      <c r="C1300" t="s">
        <v>668</v>
      </c>
      <c r="D1300" t="s">
        <v>515</v>
      </c>
      <c r="E1300" t="s">
        <v>37</v>
      </c>
      <c r="F1300">
        <v>128</v>
      </c>
      <c r="G1300" s="8">
        <v>100012500</v>
      </c>
      <c r="H1300" s="8">
        <v>90000000</v>
      </c>
    </row>
    <row r="1301" spans="1:8" x14ac:dyDescent="0.3">
      <c r="A1301">
        <v>7.6</v>
      </c>
      <c r="B1301" t="s">
        <v>22317</v>
      </c>
      <c r="C1301" t="s">
        <v>668</v>
      </c>
      <c r="D1301" t="s">
        <v>8199</v>
      </c>
      <c r="E1301" t="s">
        <v>37</v>
      </c>
      <c r="F1301">
        <v>128</v>
      </c>
      <c r="G1301" s="8">
        <v>100012500</v>
      </c>
      <c r="H1301" s="8">
        <v>90000000</v>
      </c>
    </row>
    <row r="1302" spans="1:8" x14ac:dyDescent="0.3">
      <c r="A1302">
        <v>7.6</v>
      </c>
      <c r="B1302" t="s">
        <v>22318</v>
      </c>
      <c r="C1302" t="s">
        <v>658</v>
      </c>
      <c r="D1302" t="s">
        <v>675</v>
      </c>
      <c r="E1302" t="s">
        <v>37</v>
      </c>
      <c r="F1302">
        <v>128</v>
      </c>
      <c r="G1302" s="8">
        <v>209019489</v>
      </c>
      <c r="H1302" s="8">
        <v>90000000</v>
      </c>
    </row>
    <row r="1303" spans="1:8" x14ac:dyDescent="0.3">
      <c r="A1303">
        <v>7.6</v>
      </c>
      <c r="B1303" t="s">
        <v>22318</v>
      </c>
      <c r="C1303" t="s">
        <v>658</v>
      </c>
      <c r="D1303" t="s">
        <v>515</v>
      </c>
      <c r="E1303" t="s">
        <v>37</v>
      </c>
      <c r="F1303">
        <v>128</v>
      </c>
      <c r="G1303" s="8">
        <v>209019489</v>
      </c>
      <c r="H1303" s="8">
        <v>90000000</v>
      </c>
    </row>
    <row r="1304" spans="1:8" x14ac:dyDescent="0.3">
      <c r="A1304">
        <v>7.6</v>
      </c>
      <c r="B1304" t="s">
        <v>22318</v>
      </c>
      <c r="C1304" t="s">
        <v>658</v>
      </c>
      <c r="D1304" t="s">
        <v>21950</v>
      </c>
      <c r="E1304" t="s">
        <v>37</v>
      </c>
      <c r="F1304">
        <v>128</v>
      </c>
      <c r="G1304" s="8">
        <v>209019489</v>
      </c>
      <c r="H1304" s="8">
        <v>90000000</v>
      </c>
    </row>
    <row r="1305" spans="1:8" x14ac:dyDescent="0.3">
      <c r="A1305">
        <v>7.6</v>
      </c>
      <c r="B1305" t="s">
        <v>22318</v>
      </c>
      <c r="C1305" t="s">
        <v>658</v>
      </c>
      <c r="D1305" t="s">
        <v>21948</v>
      </c>
      <c r="E1305" t="s">
        <v>37</v>
      </c>
      <c r="F1305">
        <v>128</v>
      </c>
      <c r="G1305" s="8">
        <v>209019489</v>
      </c>
      <c r="H1305" s="8">
        <v>90000000</v>
      </c>
    </row>
    <row r="1306" spans="1:8" x14ac:dyDescent="0.3">
      <c r="A1306">
        <v>7.6</v>
      </c>
      <c r="B1306" t="s">
        <v>22318</v>
      </c>
      <c r="C1306" t="s">
        <v>658</v>
      </c>
      <c r="D1306" t="s">
        <v>8199</v>
      </c>
      <c r="E1306" t="s">
        <v>37</v>
      </c>
      <c r="F1306">
        <v>128</v>
      </c>
      <c r="G1306" s="8">
        <v>209019489</v>
      </c>
      <c r="H1306" s="8">
        <v>90000000</v>
      </c>
    </row>
    <row r="1307" spans="1:8" x14ac:dyDescent="0.3">
      <c r="A1307">
        <v>6.8</v>
      </c>
      <c r="B1307" t="s">
        <v>22319</v>
      </c>
      <c r="C1307" t="s">
        <v>860</v>
      </c>
      <c r="D1307" t="s">
        <v>675</v>
      </c>
      <c r="E1307" t="s">
        <v>37</v>
      </c>
      <c r="F1307">
        <v>95</v>
      </c>
      <c r="G1307" s="8">
        <v>84037039</v>
      </c>
      <c r="H1307" s="8">
        <v>120000000</v>
      </c>
    </row>
    <row r="1308" spans="1:8" x14ac:dyDescent="0.3">
      <c r="A1308">
        <v>6.8</v>
      </c>
      <c r="B1308" t="s">
        <v>22319</v>
      </c>
      <c r="C1308" t="s">
        <v>860</v>
      </c>
      <c r="D1308" t="s">
        <v>515</v>
      </c>
      <c r="E1308" t="s">
        <v>37</v>
      </c>
      <c r="F1308">
        <v>95</v>
      </c>
      <c r="G1308" s="8">
        <v>84037039</v>
      </c>
      <c r="H1308" s="8">
        <v>120000000</v>
      </c>
    </row>
    <row r="1309" spans="1:8" x14ac:dyDescent="0.3">
      <c r="A1309">
        <v>6.8</v>
      </c>
      <c r="B1309" t="s">
        <v>22319</v>
      </c>
      <c r="C1309" t="s">
        <v>860</v>
      </c>
      <c r="D1309" t="s">
        <v>9312</v>
      </c>
      <c r="E1309" t="s">
        <v>37</v>
      </c>
      <c r="F1309">
        <v>95</v>
      </c>
      <c r="G1309" s="8">
        <v>84037039</v>
      </c>
      <c r="H1309" s="8">
        <v>120000000</v>
      </c>
    </row>
    <row r="1310" spans="1:8" x14ac:dyDescent="0.3">
      <c r="A1310">
        <v>6.8</v>
      </c>
      <c r="B1310" t="s">
        <v>22319</v>
      </c>
      <c r="C1310" t="s">
        <v>860</v>
      </c>
      <c r="D1310" t="s">
        <v>15875</v>
      </c>
      <c r="E1310" t="s">
        <v>37</v>
      </c>
      <c r="F1310">
        <v>95</v>
      </c>
      <c r="G1310" s="8">
        <v>84037039</v>
      </c>
      <c r="H1310" s="8">
        <v>120000000</v>
      </c>
    </row>
    <row r="1311" spans="1:8" x14ac:dyDescent="0.3">
      <c r="A1311">
        <v>6.8</v>
      </c>
      <c r="B1311" t="s">
        <v>22319</v>
      </c>
      <c r="C1311" t="s">
        <v>860</v>
      </c>
      <c r="D1311" t="s">
        <v>651</v>
      </c>
      <c r="E1311" t="s">
        <v>37</v>
      </c>
      <c r="F1311">
        <v>95</v>
      </c>
      <c r="G1311" s="8">
        <v>84037039</v>
      </c>
      <c r="H1311" s="8">
        <v>120000000</v>
      </c>
    </row>
    <row r="1312" spans="1:8" x14ac:dyDescent="0.3">
      <c r="A1312">
        <v>6.8</v>
      </c>
      <c r="B1312" t="s">
        <v>22319</v>
      </c>
      <c r="C1312" t="s">
        <v>860</v>
      </c>
      <c r="D1312" t="s">
        <v>10118</v>
      </c>
      <c r="E1312" t="s">
        <v>37</v>
      </c>
      <c r="F1312">
        <v>95</v>
      </c>
      <c r="G1312" s="8">
        <v>84037039</v>
      </c>
      <c r="H1312" s="8">
        <v>120000000</v>
      </c>
    </row>
    <row r="1313" spans="1:8" x14ac:dyDescent="0.3">
      <c r="A1313">
        <v>5</v>
      </c>
      <c r="B1313" t="s">
        <v>22320</v>
      </c>
      <c r="C1313" t="s">
        <v>1037</v>
      </c>
      <c r="D1313" t="s">
        <v>515</v>
      </c>
      <c r="E1313" t="s">
        <v>37</v>
      </c>
      <c r="F1313">
        <v>92</v>
      </c>
      <c r="G1313" s="8">
        <v>85884815</v>
      </c>
      <c r="H1313" s="8">
        <v>90000000</v>
      </c>
    </row>
    <row r="1314" spans="1:8" x14ac:dyDescent="0.3">
      <c r="A1314">
        <v>5</v>
      </c>
      <c r="B1314" t="s">
        <v>22320</v>
      </c>
      <c r="C1314" t="s">
        <v>1037</v>
      </c>
      <c r="D1314" t="s">
        <v>9312</v>
      </c>
      <c r="E1314" t="s">
        <v>37</v>
      </c>
      <c r="F1314">
        <v>92</v>
      </c>
      <c r="G1314" s="8">
        <v>85884815</v>
      </c>
      <c r="H1314" s="8">
        <v>90000000</v>
      </c>
    </row>
    <row r="1315" spans="1:8" x14ac:dyDescent="0.3">
      <c r="A1315">
        <v>5</v>
      </c>
      <c r="B1315" t="s">
        <v>22320</v>
      </c>
      <c r="C1315" t="s">
        <v>1037</v>
      </c>
      <c r="D1315" t="s">
        <v>809</v>
      </c>
      <c r="E1315" t="s">
        <v>37</v>
      </c>
      <c r="F1315">
        <v>92</v>
      </c>
      <c r="G1315" s="8">
        <v>85884815</v>
      </c>
      <c r="H1315" s="8">
        <v>90000000</v>
      </c>
    </row>
    <row r="1316" spans="1:8" x14ac:dyDescent="0.3">
      <c r="A1316">
        <v>5</v>
      </c>
      <c r="B1316" t="s">
        <v>22320</v>
      </c>
      <c r="C1316" t="s">
        <v>1037</v>
      </c>
      <c r="D1316" t="s">
        <v>15875</v>
      </c>
      <c r="E1316" t="s">
        <v>37</v>
      </c>
      <c r="F1316">
        <v>92</v>
      </c>
      <c r="G1316" s="8">
        <v>85884815</v>
      </c>
      <c r="H1316" s="8">
        <v>90000000</v>
      </c>
    </row>
    <row r="1317" spans="1:8" x14ac:dyDescent="0.3">
      <c r="A1317">
        <v>5</v>
      </c>
      <c r="B1317" t="s">
        <v>22320</v>
      </c>
      <c r="C1317" t="s">
        <v>1037</v>
      </c>
      <c r="D1317" t="s">
        <v>651</v>
      </c>
      <c r="E1317" t="s">
        <v>37</v>
      </c>
      <c r="F1317">
        <v>92</v>
      </c>
      <c r="G1317" s="8">
        <v>85884815</v>
      </c>
      <c r="H1317" s="8">
        <v>90000000</v>
      </c>
    </row>
    <row r="1318" spans="1:8" x14ac:dyDescent="0.3">
      <c r="A1318">
        <v>5</v>
      </c>
      <c r="B1318" t="s">
        <v>22320</v>
      </c>
      <c r="C1318" t="s">
        <v>1037</v>
      </c>
      <c r="D1318" t="s">
        <v>9824</v>
      </c>
      <c r="E1318" t="s">
        <v>37</v>
      </c>
      <c r="F1318">
        <v>92</v>
      </c>
      <c r="G1318" s="8">
        <v>85884815</v>
      </c>
      <c r="H1318" s="8">
        <v>90000000</v>
      </c>
    </row>
    <row r="1319" spans="1:8" x14ac:dyDescent="0.3">
      <c r="A1319">
        <v>7.1</v>
      </c>
      <c r="B1319" t="s">
        <v>22321</v>
      </c>
      <c r="C1319" t="s">
        <v>97</v>
      </c>
      <c r="D1319" t="s">
        <v>1473</v>
      </c>
      <c r="E1319" t="s">
        <v>37</v>
      </c>
      <c r="F1319">
        <v>121</v>
      </c>
      <c r="G1319" s="8">
        <v>83077470</v>
      </c>
      <c r="H1319" s="8">
        <v>75000000</v>
      </c>
    </row>
    <row r="1320" spans="1:8" x14ac:dyDescent="0.3">
      <c r="A1320">
        <v>7.1</v>
      </c>
      <c r="B1320" t="s">
        <v>22321</v>
      </c>
      <c r="C1320" t="s">
        <v>97</v>
      </c>
      <c r="D1320" t="s">
        <v>20490</v>
      </c>
      <c r="E1320" t="s">
        <v>37</v>
      </c>
      <c r="F1320">
        <v>121</v>
      </c>
      <c r="G1320" s="8">
        <v>83077470</v>
      </c>
      <c r="H1320" s="8">
        <v>75000000</v>
      </c>
    </row>
    <row r="1321" spans="1:8" x14ac:dyDescent="0.3">
      <c r="A1321">
        <v>7.1</v>
      </c>
      <c r="B1321" t="s">
        <v>22321</v>
      </c>
      <c r="C1321" t="s">
        <v>97</v>
      </c>
      <c r="D1321" t="s">
        <v>8199</v>
      </c>
      <c r="E1321" t="s">
        <v>37</v>
      </c>
      <c r="F1321">
        <v>121</v>
      </c>
      <c r="G1321" s="8">
        <v>83077470</v>
      </c>
      <c r="H1321" s="8">
        <v>75000000</v>
      </c>
    </row>
    <row r="1322" spans="1:8" x14ac:dyDescent="0.3">
      <c r="A1322">
        <v>7.1</v>
      </c>
      <c r="B1322" t="s">
        <v>22321</v>
      </c>
      <c r="C1322" t="s">
        <v>97</v>
      </c>
      <c r="D1322" t="s">
        <v>21951</v>
      </c>
      <c r="E1322" t="s">
        <v>37</v>
      </c>
      <c r="F1322">
        <v>121</v>
      </c>
      <c r="G1322" s="8">
        <v>83077470</v>
      </c>
      <c r="H1322" s="8">
        <v>75000000</v>
      </c>
    </row>
    <row r="1323" spans="1:8" x14ac:dyDescent="0.3">
      <c r="A1323">
        <v>5.5</v>
      </c>
      <c r="B1323" t="s">
        <v>22322</v>
      </c>
      <c r="C1323" t="s">
        <v>1043</v>
      </c>
      <c r="D1323" t="s">
        <v>675</v>
      </c>
      <c r="E1323" t="s">
        <v>37</v>
      </c>
      <c r="F1323">
        <v>113</v>
      </c>
      <c r="G1323" s="8">
        <v>100018837</v>
      </c>
      <c r="H1323" s="8">
        <v>90000000</v>
      </c>
    </row>
    <row r="1324" spans="1:8" x14ac:dyDescent="0.3">
      <c r="A1324">
        <v>5.5</v>
      </c>
      <c r="B1324" t="s">
        <v>22322</v>
      </c>
      <c r="C1324" t="s">
        <v>1043</v>
      </c>
      <c r="D1324" t="s">
        <v>809</v>
      </c>
      <c r="E1324" t="s">
        <v>37</v>
      </c>
      <c r="F1324">
        <v>113</v>
      </c>
      <c r="G1324" s="8">
        <v>100018837</v>
      </c>
      <c r="H1324" s="8">
        <v>90000000</v>
      </c>
    </row>
    <row r="1325" spans="1:8" x14ac:dyDescent="0.3">
      <c r="A1325">
        <v>5.6</v>
      </c>
      <c r="B1325" t="s">
        <v>22323</v>
      </c>
      <c r="C1325" t="s">
        <v>646</v>
      </c>
      <c r="D1325" t="s">
        <v>675</v>
      </c>
      <c r="E1325" t="s">
        <v>37</v>
      </c>
      <c r="F1325">
        <v>106</v>
      </c>
      <c r="G1325" s="8">
        <v>78747585</v>
      </c>
      <c r="H1325" s="8">
        <v>88000000</v>
      </c>
    </row>
    <row r="1326" spans="1:8" x14ac:dyDescent="0.3">
      <c r="A1326">
        <v>5.6</v>
      </c>
      <c r="B1326" t="s">
        <v>22323</v>
      </c>
      <c r="C1326" t="s">
        <v>646</v>
      </c>
      <c r="D1326" t="s">
        <v>9312</v>
      </c>
      <c r="E1326" t="s">
        <v>37</v>
      </c>
      <c r="F1326">
        <v>106</v>
      </c>
      <c r="G1326" s="8">
        <v>78747585</v>
      </c>
      <c r="H1326" s="8">
        <v>88000000</v>
      </c>
    </row>
    <row r="1327" spans="1:8" x14ac:dyDescent="0.3">
      <c r="A1327">
        <v>5.6</v>
      </c>
      <c r="B1327" t="s">
        <v>22323</v>
      </c>
      <c r="C1327" t="s">
        <v>646</v>
      </c>
      <c r="D1327" t="s">
        <v>809</v>
      </c>
      <c r="E1327" t="s">
        <v>37</v>
      </c>
      <c r="F1327">
        <v>106</v>
      </c>
      <c r="G1327" s="8">
        <v>78747585</v>
      </c>
      <c r="H1327" s="8">
        <v>88000000</v>
      </c>
    </row>
    <row r="1328" spans="1:8" x14ac:dyDescent="0.3">
      <c r="A1328">
        <v>5.6</v>
      </c>
      <c r="B1328" t="s">
        <v>22323</v>
      </c>
      <c r="C1328" t="s">
        <v>646</v>
      </c>
      <c r="D1328" t="s">
        <v>10118</v>
      </c>
      <c r="E1328" t="s">
        <v>37</v>
      </c>
      <c r="F1328">
        <v>106</v>
      </c>
      <c r="G1328" s="8">
        <v>78747585</v>
      </c>
      <c r="H1328" s="8">
        <v>88000000</v>
      </c>
    </row>
    <row r="1329" spans="1:8" x14ac:dyDescent="0.3">
      <c r="A1329">
        <v>7.1</v>
      </c>
      <c r="B1329" t="s">
        <v>22324</v>
      </c>
      <c r="C1329" t="s">
        <v>251</v>
      </c>
      <c r="D1329" t="s">
        <v>515</v>
      </c>
      <c r="E1329" t="s">
        <v>37</v>
      </c>
      <c r="F1329">
        <v>146</v>
      </c>
      <c r="G1329" s="8">
        <v>78616689</v>
      </c>
      <c r="H1329" s="8">
        <v>100000000</v>
      </c>
    </row>
    <row r="1330" spans="1:8" x14ac:dyDescent="0.3">
      <c r="A1330">
        <v>7.1</v>
      </c>
      <c r="B1330" t="s">
        <v>22324</v>
      </c>
      <c r="C1330" t="s">
        <v>251</v>
      </c>
      <c r="D1330" t="s">
        <v>1473</v>
      </c>
      <c r="E1330" t="s">
        <v>37</v>
      </c>
      <c r="F1330">
        <v>146</v>
      </c>
      <c r="G1330" s="8">
        <v>78616689</v>
      </c>
      <c r="H1330" s="8">
        <v>100000000</v>
      </c>
    </row>
    <row r="1331" spans="1:8" x14ac:dyDescent="0.3">
      <c r="A1331">
        <v>7.1</v>
      </c>
      <c r="B1331" t="s">
        <v>22324</v>
      </c>
      <c r="C1331" t="s">
        <v>251</v>
      </c>
      <c r="D1331" t="s">
        <v>10118</v>
      </c>
      <c r="E1331" t="s">
        <v>37</v>
      </c>
      <c r="F1331">
        <v>146</v>
      </c>
      <c r="G1331" s="8">
        <v>78616689</v>
      </c>
      <c r="H1331" s="8">
        <v>100000000</v>
      </c>
    </row>
    <row r="1332" spans="1:8" x14ac:dyDescent="0.3">
      <c r="A1332">
        <v>4.9000000000000004</v>
      </c>
      <c r="B1332" t="s">
        <v>22325</v>
      </c>
      <c r="C1332" t="s">
        <v>512</v>
      </c>
      <c r="D1332" t="s">
        <v>809</v>
      </c>
      <c r="E1332" t="s">
        <v>37</v>
      </c>
      <c r="F1332">
        <v>88</v>
      </c>
      <c r="G1332" s="8">
        <v>75817994</v>
      </c>
      <c r="H1332" s="8">
        <v>90000000</v>
      </c>
    </row>
    <row r="1333" spans="1:8" x14ac:dyDescent="0.3">
      <c r="A1333">
        <v>4.9000000000000004</v>
      </c>
      <c r="B1333" t="s">
        <v>22325</v>
      </c>
      <c r="C1333" t="s">
        <v>512</v>
      </c>
      <c r="D1333" t="s">
        <v>15875</v>
      </c>
      <c r="E1333" t="s">
        <v>37</v>
      </c>
      <c r="F1333">
        <v>88</v>
      </c>
      <c r="G1333" s="8">
        <v>75817994</v>
      </c>
      <c r="H1333" s="8">
        <v>90000000</v>
      </c>
    </row>
    <row r="1334" spans="1:8" x14ac:dyDescent="0.3">
      <c r="A1334">
        <v>4.9000000000000004</v>
      </c>
      <c r="B1334" t="s">
        <v>22325</v>
      </c>
      <c r="C1334" t="s">
        <v>512</v>
      </c>
      <c r="D1334" t="s">
        <v>651</v>
      </c>
      <c r="E1334" t="s">
        <v>37</v>
      </c>
      <c r="F1334">
        <v>88</v>
      </c>
      <c r="G1334" s="8">
        <v>75817994</v>
      </c>
      <c r="H1334" s="8">
        <v>90000000</v>
      </c>
    </row>
    <row r="1335" spans="1:8" x14ac:dyDescent="0.3">
      <c r="A1335">
        <v>4.9000000000000004</v>
      </c>
      <c r="B1335" t="s">
        <v>22325</v>
      </c>
      <c r="C1335" t="s">
        <v>512</v>
      </c>
      <c r="D1335" t="s">
        <v>4189</v>
      </c>
      <c r="E1335" t="s">
        <v>37</v>
      </c>
      <c r="F1335">
        <v>88</v>
      </c>
      <c r="G1335" s="8">
        <v>75817994</v>
      </c>
      <c r="H1335" s="8">
        <v>90000000</v>
      </c>
    </row>
    <row r="1336" spans="1:8" x14ac:dyDescent="0.3">
      <c r="A1336">
        <v>4.9000000000000004</v>
      </c>
      <c r="B1336" t="s">
        <v>22325</v>
      </c>
      <c r="C1336" t="s">
        <v>512</v>
      </c>
      <c r="D1336" t="s">
        <v>21948</v>
      </c>
      <c r="E1336" t="s">
        <v>37</v>
      </c>
      <c r="F1336">
        <v>88</v>
      </c>
      <c r="G1336" s="8">
        <v>75817994</v>
      </c>
      <c r="H1336" s="8">
        <v>90000000</v>
      </c>
    </row>
    <row r="1337" spans="1:8" x14ac:dyDescent="0.3">
      <c r="A1337">
        <v>7.4</v>
      </c>
      <c r="B1337" t="s">
        <v>22326</v>
      </c>
      <c r="C1337" t="s">
        <v>271</v>
      </c>
      <c r="D1337" t="s">
        <v>1473</v>
      </c>
      <c r="E1337" t="s">
        <v>37</v>
      </c>
      <c r="F1337">
        <v>150</v>
      </c>
      <c r="G1337" s="8">
        <v>100853835</v>
      </c>
      <c r="H1337" s="8">
        <v>90000000</v>
      </c>
    </row>
    <row r="1338" spans="1:8" x14ac:dyDescent="0.3">
      <c r="A1338">
        <v>7.4</v>
      </c>
      <c r="B1338" t="s">
        <v>22326</v>
      </c>
      <c r="C1338" t="s">
        <v>271</v>
      </c>
      <c r="D1338" t="s">
        <v>21948</v>
      </c>
      <c r="E1338" t="s">
        <v>37</v>
      </c>
      <c r="F1338">
        <v>150</v>
      </c>
      <c r="G1338" s="8">
        <v>100853835</v>
      </c>
      <c r="H1338" s="8">
        <v>90000000</v>
      </c>
    </row>
    <row r="1339" spans="1:8" x14ac:dyDescent="0.3">
      <c r="A1339">
        <v>7.4</v>
      </c>
      <c r="B1339" t="s">
        <v>22326</v>
      </c>
      <c r="C1339" t="s">
        <v>271</v>
      </c>
      <c r="D1339" t="s">
        <v>10118</v>
      </c>
      <c r="E1339" t="s">
        <v>37</v>
      </c>
      <c r="F1339">
        <v>150</v>
      </c>
      <c r="G1339" s="8">
        <v>100853835</v>
      </c>
      <c r="H1339" s="8">
        <v>90000000</v>
      </c>
    </row>
    <row r="1340" spans="1:8" x14ac:dyDescent="0.3">
      <c r="A1340">
        <v>7.4</v>
      </c>
      <c r="B1340" t="s">
        <v>22326</v>
      </c>
      <c r="C1340" t="s">
        <v>271</v>
      </c>
      <c r="D1340" t="s">
        <v>8199</v>
      </c>
      <c r="E1340" t="s">
        <v>37</v>
      </c>
      <c r="F1340">
        <v>150</v>
      </c>
      <c r="G1340" s="8">
        <v>100853835</v>
      </c>
      <c r="H1340" s="8">
        <v>90000000</v>
      </c>
    </row>
    <row r="1341" spans="1:8" x14ac:dyDescent="0.3">
      <c r="A1341">
        <v>5.7</v>
      </c>
      <c r="B1341" t="s">
        <v>22327</v>
      </c>
      <c r="C1341" t="s">
        <v>665</v>
      </c>
      <c r="D1341" t="s">
        <v>675</v>
      </c>
      <c r="E1341" t="s">
        <v>37</v>
      </c>
      <c r="F1341">
        <v>119</v>
      </c>
      <c r="G1341" s="8">
        <v>73209340</v>
      </c>
      <c r="H1341" s="8">
        <v>95000000</v>
      </c>
    </row>
    <row r="1342" spans="1:8" x14ac:dyDescent="0.3">
      <c r="A1342">
        <v>5.7</v>
      </c>
      <c r="B1342" t="s">
        <v>22327</v>
      </c>
      <c r="C1342" t="s">
        <v>665</v>
      </c>
      <c r="D1342" t="s">
        <v>4189</v>
      </c>
      <c r="E1342" t="s">
        <v>37</v>
      </c>
      <c r="F1342">
        <v>119</v>
      </c>
      <c r="G1342" s="8">
        <v>73209340</v>
      </c>
      <c r="H1342" s="8">
        <v>95000000</v>
      </c>
    </row>
    <row r="1343" spans="1:8" x14ac:dyDescent="0.3">
      <c r="A1343">
        <v>5.7</v>
      </c>
      <c r="B1343" t="s">
        <v>22327</v>
      </c>
      <c r="C1343" t="s">
        <v>665</v>
      </c>
      <c r="D1343" t="s">
        <v>10118</v>
      </c>
      <c r="E1343" t="s">
        <v>37</v>
      </c>
      <c r="F1343">
        <v>119</v>
      </c>
      <c r="G1343" s="8">
        <v>73209340</v>
      </c>
      <c r="H1343" s="8">
        <v>95000000</v>
      </c>
    </row>
    <row r="1344" spans="1:8" x14ac:dyDescent="0.3">
      <c r="A1344">
        <v>5.7</v>
      </c>
      <c r="B1344" t="s">
        <v>22327</v>
      </c>
      <c r="C1344" t="s">
        <v>665</v>
      </c>
      <c r="D1344" t="s">
        <v>8199</v>
      </c>
      <c r="E1344" t="s">
        <v>37</v>
      </c>
      <c r="F1344">
        <v>119</v>
      </c>
      <c r="G1344" s="8">
        <v>73209340</v>
      </c>
      <c r="H1344" s="8">
        <v>95000000</v>
      </c>
    </row>
    <row r="1345" spans="1:8" x14ac:dyDescent="0.3">
      <c r="A1345">
        <v>6.4</v>
      </c>
      <c r="B1345" t="s">
        <v>22328</v>
      </c>
      <c r="C1345" t="s">
        <v>1059</v>
      </c>
      <c r="D1345" t="s">
        <v>21950</v>
      </c>
      <c r="E1345" t="s">
        <v>1063</v>
      </c>
      <c r="F1345">
        <v>128</v>
      </c>
      <c r="G1345" s="8">
        <v>72515360</v>
      </c>
      <c r="H1345" s="8">
        <v>80000000</v>
      </c>
    </row>
    <row r="1346" spans="1:8" x14ac:dyDescent="0.3">
      <c r="A1346">
        <v>6.4</v>
      </c>
      <c r="B1346" t="s">
        <v>22328</v>
      </c>
      <c r="C1346" t="s">
        <v>1059</v>
      </c>
      <c r="D1346" t="s">
        <v>21948</v>
      </c>
      <c r="E1346" t="s">
        <v>1063</v>
      </c>
      <c r="F1346">
        <v>128</v>
      </c>
      <c r="G1346" s="8">
        <v>72515360</v>
      </c>
      <c r="H1346" s="8">
        <v>80000000</v>
      </c>
    </row>
    <row r="1347" spans="1:8" x14ac:dyDescent="0.3">
      <c r="A1347">
        <v>6.4</v>
      </c>
      <c r="B1347" t="s">
        <v>22328</v>
      </c>
      <c r="C1347" t="s">
        <v>1059</v>
      </c>
      <c r="D1347" t="s">
        <v>8199</v>
      </c>
      <c r="E1347" t="s">
        <v>1063</v>
      </c>
      <c r="F1347">
        <v>128</v>
      </c>
      <c r="G1347" s="8">
        <v>72515360</v>
      </c>
      <c r="H1347" s="8">
        <v>80000000</v>
      </c>
    </row>
    <row r="1348" spans="1:8" x14ac:dyDescent="0.3">
      <c r="A1348">
        <v>5.9</v>
      </c>
      <c r="B1348" t="s">
        <v>22329</v>
      </c>
      <c r="C1348" t="s">
        <v>1064</v>
      </c>
      <c r="D1348" t="s">
        <v>515</v>
      </c>
      <c r="E1348" t="s">
        <v>37</v>
      </c>
      <c r="F1348">
        <v>106</v>
      </c>
      <c r="G1348" s="8">
        <v>68558662</v>
      </c>
      <c r="H1348" s="8">
        <v>90000000</v>
      </c>
    </row>
    <row r="1349" spans="1:8" x14ac:dyDescent="0.3">
      <c r="A1349">
        <v>5.9</v>
      </c>
      <c r="B1349" t="s">
        <v>22329</v>
      </c>
      <c r="C1349" t="s">
        <v>1064</v>
      </c>
      <c r="D1349" t="s">
        <v>15875</v>
      </c>
      <c r="E1349" t="s">
        <v>37</v>
      </c>
      <c r="F1349">
        <v>106</v>
      </c>
      <c r="G1349" s="8">
        <v>68558662</v>
      </c>
      <c r="H1349" s="8">
        <v>90000000</v>
      </c>
    </row>
    <row r="1350" spans="1:8" x14ac:dyDescent="0.3">
      <c r="A1350">
        <v>5.9</v>
      </c>
      <c r="B1350" t="s">
        <v>22329</v>
      </c>
      <c r="C1350" t="s">
        <v>1064</v>
      </c>
      <c r="D1350" t="s">
        <v>651</v>
      </c>
      <c r="E1350" t="s">
        <v>37</v>
      </c>
      <c r="F1350">
        <v>106</v>
      </c>
      <c r="G1350" s="8">
        <v>68558662</v>
      </c>
      <c r="H1350" s="8">
        <v>90000000</v>
      </c>
    </row>
    <row r="1351" spans="1:8" x14ac:dyDescent="0.3">
      <c r="A1351">
        <v>5.5</v>
      </c>
      <c r="B1351" t="s">
        <v>22330</v>
      </c>
      <c r="C1351" t="s">
        <v>779</v>
      </c>
      <c r="D1351" t="s">
        <v>675</v>
      </c>
      <c r="E1351" t="s">
        <v>37</v>
      </c>
      <c r="F1351">
        <v>117</v>
      </c>
      <c r="G1351" s="8">
        <v>65653758</v>
      </c>
      <c r="H1351" s="8">
        <v>95000000</v>
      </c>
    </row>
    <row r="1352" spans="1:8" x14ac:dyDescent="0.3">
      <c r="A1352">
        <v>5.5</v>
      </c>
      <c r="B1352" t="s">
        <v>22330</v>
      </c>
      <c r="C1352" t="s">
        <v>779</v>
      </c>
      <c r="D1352" t="s">
        <v>515</v>
      </c>
      <c r="E1352" t="s">
        <v>37</v>
      </c>
      <c r="F1352">
        <v>117</v>
      </c>
      <c r="G1352" s="8">
        <v>65653758</v>
      </c>
      <c r="H1352" s="8">
        <v>95000000</v>
      </c>
    </row>
    <row r="1353" spans="1:8" x14ac:dyDescent="0.3">
      <c r="A1353">
        <v>5.5</v>
      </c>
      <c r="B1353" t="s">
        <v>22330</v>
      </c>
      <c r="C1353" t="s">
        <v>779</v>
      </c>
      <c r="D1353" t="s">
        <v>651</v>
      </c>
      <c r="E1353" t="s">
        <v>37</v>
      </c>
      <c r="F1353">
        <v>117</v>
      </c>
      <c r="G1353" s="8">
        <v>65653758</v>
      </c>
      <c r="H1353" s="8">
        <v>95000000</v>
      </c>
    </row>
    <row r="1354" spans="1:8" x14ac:dyDescent="0.3">
      <c r="A1354">
        <v>6.9</v>
      </c>
      <c r="B1354" t="s">
        <v>22331</v>
      </c>
      <c r="C1354" t="s">
        <v>569</v>
      </c>
      <c r="D1354" t="s">
        <v>675</v>
      </c>
      <c r="E1354" t="s">
        <v>37</v>
      </c>
      <c r="F1354">
        <v>129</v>
      </c>
      <c r="G1354" s="8">
        <v>64685359</v>
      </c>
      <c r="H1354" s="8">
        <v>90000000</v>
      </c>
    </row>
    <row r="1355" spans="1:8" x14ac:dyDescent="0.3">
      <c r="A1355">
        <v>6.9</v>
      </c>
      <c r="B1355" t="s">
        <v>22331</v>
      </c>
      <c r="C1355" t="s">
        <v>569</v>
      </c>
      <c r="D1355" t="s">
        <v>515</v>
      </c>
      <c r="E1355" t="s">
        <v>37</v>
      </c>
      <c r="F1355">
        <v>129</v>
      </c>
      <c r="G1355" s="8">
        <v>64685359</v>
      </c>
      <c r="H1355" s="8">
        <v>90000000</v>
      </c>
    </row>
    <row r="1356" spans="1:8" x14ac:dyDescent="0.3">
      <c r="A1356">
        <v>6.9</v>
      </c>
      <c r="B1356" t="s">
        <v>22331</v>
      </c>
      <c r="C1356" t="s">
        <v>569</v>
      </c>
      <c r="D1356" t="s">
        <v>809</v>
      </c>
      <c r="E1356" t="s">
        <v>37</v>
      </c>
      <c r="F1356">
        <v>129</v>
      </c>
      <c r="G1356" s="8">
        <v>64685359</v>
      </c>
      <c r="H1356" s="8">
        <v>90000000</v>
      </c>
    </row>
    <row r="1357" spans="1:8" x14ac:dyDescent="0.3">
      <c r="A1357">
        <v>6.9</v>
      </c>
      <c r="B1357" t="s">
        <v>22331</v>
      </c>
      <c r="C1357" t="s">
        <v>569</v>
      </c>
      <c r="D1357" t="s">
        <v>21950</v>
      </c>
      <c r="E1357" t="s">
        <v>37</v>
      </c>
      <c r="F1357">
        <v>129</v>
      </c>
      <c r="G1357" s="8">
        <v>64685359</v>
      </c>
      <c r="H1357" s="8">
        <v>90000000</v>
      </c>
    </row>
    <row r="1358" spans="1:8" x14ac:dyDescent="0.3">
      <c r="A1358">
        <v>6.9</v>
      </c>
      <c r="B1358" t="s">
        <v>22331</v>
      </c>
      <c r="C1358" t="s">
        <v>569</v>
      </c>
      <c r="D1358" t="s">
        <v>21948</v>
      </c>
      <c r="E1358" t="s">
        <v>37</v>
      </c>
      <c r="F1358">
        <v>129</v>
      </c>
      <c r="G1358" s="8">
        <v>64685359</v>
      </c>
      <c r="H1358" s="8">
        <v>90000000</v>
      </c>
    </row>
    <row r="1359" spans="1:8" x14ac:dyDescent="0.3">
      <c r="A1359">
        <v>6.9</v>
      </c>
      <c r="B1359" t="s">
        <v>22331</v>
      </c>
      <c r="C1359" t="s">
        <v>569</v>
      </c>
      <c r="D1359" t="s">
        <v>8199</v>
      </c>
      <c r="E1359" t="s">
        <v>37</v>
      </c>
      <c r="F1359">
        <v>129</v>
      </c>
      <c r="G1359" s="8">
        <v>64685359</v>
      </c>
      <c r="H1359" s="8">
        <v>90000000</v>
      </c>
    </row>
    <row r="1360" spans="1:8" x14ac:dyDescent="0.3">
      <c r="A1360">
        <v>6.2</v>
      </c>
      <c r="B1360" t="s">
        <v>22332</v>
      </c>
      <c r="C1360" t="s">
        <v>624</v>
      </c>
      <c r="D1360" t="s">
        <v>675</v>
      </c>
      <c r="E1360" t="s">
        <v>37</v>
      </c>
      <c r="F1360">
        <v>116</v>
      </c>
      <c r="G1360" s="8">
        <v>61355436</v>
      </c>
      <c r="H1360" s="8">
        <v>68000000</v>
      </c>
    </row>
    <row r="1361" spans="1:8" x14ac:dyDescent="0.3">
      <c r="A1361">
        <v>6.2</v>
      </c>
      <c r="B1361" t="s">
        <v>22332</v>
      </c>
      <c r="C1361" t="s">
        <v>624</v>
      </c>
      <c r="D1361" t="s">
        <v>515</v>
      </c>
      <c r="E1361" t="s">
        <v>37</v>
      </c>
      <c r="F1361">
        <v>116</v>
      </c>
      <c r="G1361" s="8">
        <v>61355436</v>
      </c>
      <c r="H1361" s="8">
        <v>68000000</v>
      </c>
    </row>
    <row r="1362" spans="1:8" x14ac:dyDescent="0.3">
      <c r="A1362">
        <v>6.2</v>
      </c>
      <c r="B1362" t="s">
        <v>22332</v>
      </c>
      <c r="C1362" t="s">
        <v>624</v>
      </c>
      <c r="D1362" t="s">
        <v>17497</v>
      </c>
      <c r="E1362" t="s">
        <v>37</v>
      </c>
      <c r="F1362">
        <v>116</v>
      </c>
      <c r="G1362" s="8">
        <v>61355436</v>
      </c>
      <c r="H1362" s="8">
        <v>68000000</v>
      </c>
    </row>
    <row r="1363" spans="1:8" x14ac:dyDescent="0.3">
      <c r="A1363">
        <v>6.2</v>
      </c>
      <c r="B1363" t="s">
        <v>22332</v>
      </c>
      <c r="C1363" t="s">
        <v>624</v>
      </c>
      <c r="D1363" t="s">
        <v>10118</v>
      </c>
      <c r="E1363" t="s">
        <v>37</v>
      </c>
      <c r="F1363">
        <v>116</v>
      </c>
      <c r="G1363" s="8">
        <v>61355436</v>
      </c>
      <c r="H1363" s="8">
        <v>68000000</v>
      </c>
    </row>
    <row r="1364" spans="1:8" x14ac:dyDescent="0.3">
      <c r="A1364">
        <v>6.2</v>
      </c>
      <c r="B1364" t="s">
        <v>22332</v>
      </c>
      <c r="C1364" t="s">
        <v>624</v>
      </c>
      <c r="D1364" t="s">
        <v>8199</v>
      </c>
      <c r="E1364" t="s">
        <v>37</v>
      </c>
      <c r="F1364">
        <v>116</v>
      </c>
      <c r="G1364" s="8">
        <v>61355436</v>
      </c>
      <c r="H1364" s="8">
        <v>68000000</v>
      </c>
    </row>
    <row r="1365" spans="1:8" x14ac:dyDescent="0.3">
      <c r="A1365">
        <v>7</v>
      </c>
      <c r="B1365" t="s">
        <v>22333</v>
      </c>
      <c r="C1365" t="s">
        <v>846</v>
      </c>
      <c r="D1365" t="s">
        <v>675</v>
      </c>
      <c r="E1365" t="s">
        <v>37</v>
      </c>
      <c r="F1365">
        <v>114</v>
      </c>
      <c r="G1365" s="8">
        <v>26871</v>
      </c>
      <c r="H1365" s="8">
        <v>92000000</v>
      </c>
    </row>
    <row r="1366" spans="1:8" x14ac:dyDescent="0.3">
      <c r="A1366">
        <v>7</v>
      </c>
      <c r="B1366" t="s">
        <v>22333</v>
      </c>
      <c r="C1366" t="s">
        <v>846</v>
      </c>
      <c r="D1366" t="s">
        <v>21950</v>
      </c>
      <c r="E1366" t="s">
        <v>37</v>
      </c>
      <c r="F1366">
        <v>114</v>
      </c>
      <c r="G1366" s="8">
        <v>26871</v>
      </c>
      <c r="H1366" s="8">
        <v>92000000</v>
      </c>
    </row>
    <row r="1367" spans="1:8" x14ac:dyDescent="0.3">
      <c r="A1367">
        <v>7</v>
      </c>
      <c r="B1367" t="s">
        <v>22333</v>
      </c>
      <c r="C1367" t="s">
        <v>846</v>
      </c>
      <c r="D1367" t="s">
        <v>8199</v>
      </c>
      <c r="E1367" t="s">
        <v>37</v>
      </c>
      <c r="F1367">
        <v>114</v>
      </c>
      <c r="G1367" s="8">
        <v>26871</v>
      </c>
      <c r="H1367" s="8">
        <v>92000000</v>
      </c>
    </row>
    <row r="1368" spans="1:8" x14ac:dyDescent="0.3">
      <c r="A1368">
        <v>5.6</v>
      </c>
      <c r="B1368" t="s">
        <v>22334</v>
      </c>
      <c r="C1368" t="s">
        <v>1071</v>
      </c>
      <c r="D1368" t="s">
        <v>515</v>
      </c>
      <c r="E1368" t="s">
        <v>37</v>
      </c>
      <c r="F1368">
        <v>114</v>
      </c>
      <c r="G1368" s="8">
        <v>60874615</v>
      </c>
      <c r="H1368" s="8">
        <v>90000000</v>
      </c>
    </row>
    <row r="1369" spans="1:8" x14ac:dyDescent="0.3">
      <c r="A1369">
        <v>5.6</v>
      </c>
      <c r="B1369" t="s">
        <v>22334</v>
      </c>
      <c r="C1369" t="s">
        <v>1071</v>
      </c>
      <c r="D1369" t="s">
        <v>10118</v>
      </c>
      <c r="E1369" t="s">
        <v>37</v>
      </c>
      <c r="F1369">
        <v>114</v>
      </c>
      <c r="G1369" s="8">
        <v>60874615</v>
      </c>
      <c r="H1369" s="8">
        <v>90000000</v>
      </c>
    </row>
    <row r="1370" spans="1:8" x14ac:dyDescent="0.3">
      <c r="A1370">
        <v>5.6</v>
      </c>
      <c r="B1370" t="s">
        <v>22334</v>
      </c>
      <c r="C1370" t="s">
        <v>1071</v>
      </c>
      <c r="D1370" t="s">
        <v>8199</v>
      </c>
      <c r="E1370" t="s">
        <v>37</v>
      </c>
      <c r="F1370">
        <v>114</v>
      </c>
      <c r="G1370" s="8">
        <v>60874615</v>
      </c>
      <c r="H1370" s="8">
        <v>90000000</v>
      </c>
    </row>
    <row r="1371" spans="1:8" x14ac:dyDescent="0.3">
      <c r="A1371">
        <v>7</v>
      </c>
      <c r="B1371" t="s">
        <v>22335</v>
      </c>
      <c r="C1371" t="s">
        <v>653</v>
      </c>
      <c r="D1371" t="s">
        <v>515</v>
      </c>
      <c r="E1371" t="s">
        <v>37</v>
      </c>
      <c r="F1371">
        <v>96</v>
      </c>
      <c r="G1371" s="8">
        <v>143618384</v>
      </c>
      <c r="H1371" s="8">
        <v>90000000</v>
      </c>
    </row>
    <row r="1372" spans="1:8" x14ac:dyDescent="0.3">
      <c r="A1372">
        <v>7</v>
      </c>
      <c r="B1372" t="s">
        <v>22335</v>
      </c>
      <c r="C1372" t="s">
        <v>653</v>
      </c>
      <c r="D1372" t="s">
        <v>9312</v>
      </c>
      <c r="E1372" t="s">
        <v>37</v>
      </c>
      <c r="F1372">
        <v>96</v>
      </c>
      <c r="G1372" s="8">
        <v>143618384</v>
      </c>
      <c r="H1372" s="8">
        <v>90000000</v>
      </c>
    </row>
    <row r="1373" spans="1:8" x14ac:dyDescent="0.3">
      <c r="A1373">
        <v>7</v>
      </c>
      <c r="B1373" t="s">
        <v>22335</v>
      </c>
      <c r="C1373" t="s">
        <v>653</v>
      </c>
      <c r="D1373" t="s">
        <v>809</v>
      </c>
      <c r="E1373" t="s">
        <v>37</v>
      </c>
      <c r="F1373">
        <v>96</v>
      </c>
      <c r="G1373" s="8">
        <v>143618384</v>
      </c>
      <c r="H1373" s="8">
        <v>90000000</v>
      </c>
    </row>
    <row r="1374" spans="1:8" x14ac:dyDescent="0.3">
      <c r="A1374">
        <v>7</v>
      </c>
      <c r="B1374" t="s">
        <v>22335</v>
      </c>
      <c r="C1374" t="s">
        <v>653</v>
      </c>
      <c r="D1374" t="s">
        <v>15875</v>
      </c>
      <c r="E1374" t="s">
        <v>37</v>
      </c>
      <c r="F1374">
        <v>96</v>
      </c>
      <c r="G1374" s="8">
        <v>143618384</v>
      </c>
      <c r="H1374" s="8">
        <v>90000000</v>
      </c>
    </row>
    <row r="1375" spans="1:8" x14ac:dyDescent="0.3">
      <c r="A1375">
        <v>7</v>
      </c>
      <c r="B1375" t="s">
        <v>22335</v>
      </c>
      <c r="C1375" t="s">
        <v>653</v>
      </c>
      <c r="D1375" t="s">
        <v>15164</v>
      </c>
      <c r="E1375" t="s">
        <v>37</v>
      </c>
      <c r="F1375">
        <v>96</v>
      </c>
      <c r="G1375" s="8">
        <v>143618384</v>
      </c>
      <c r="H1375" s="8">
        <v>90000000</v>
      </c>
    </row>
    <row r="1376" spans="1:8" x14ac:dyDescent="0.3">
      <c r="A1376">
        <v>6.8</v>
      </c>
      <c r="B1376" t="s">
        <v>22336</v>
      </c>
      <c r="C1376" t="s">
        <v>646</v>
      </c>
      <c r="D1376" t="s">
        <v>809</v>
      </c>
      <c r="E1376" t="s">
        <v>37</v>
      </c>
      <c r="F1376">
        <v>132</v>
      </c>
      <c r="G1376" s="8">
        <v>58220776</v>
      </c>
      <c r="H1376" s="8">
        <v>100000000</v>
      </c>
    </row>
    <row r="1377" spans="1:8" x14ac:dyDescent="0.3">
      <c r="A1377">
        <v>6.8</v>
      </c>
      <c r="B1377" t="s">
        <v>22336</v>
      </c>
      <c r="C1377" t="s">
        <v>646</v>
      </c>
      <c r="D1377" t="s">
        <v>1473</v>
      </c>
      <c r="E1377" t="s">
        <v>37</v>
      </c>
      <c r="F1377">
        <v>132</v>
      </c>
      <c r="G1377" s="8">
        <v>58220776</v>
      </c>
      <c r="H1377" s="8">
        <v>100000000</v>
      </c>
    </row>
    <row r="1378" spans="1:8" x14ac:dyDescent="0.3">
      <c r="A1378">
        <v>6.8</v>
      </c>
      <c r="B1378" t="s">
        <v>22336</v>
      </c>
      <c r="C1378" t="s">
        <v>646</v>
      </c>
      <c r="D1378" t="s">
        <v>10118</v>
      </c>
      <c r="E1378" t="s">
        <v>37</v>
      </c>
      <c r="F1378">
        <v>132</v>
      </c>
      <c r="G1378" s="8">
        <v>58220776</v>
      </c>
      <c r="H1378" s="8">
        <v>100000000</v>
      </c>
    </row>
    <row r="1379" spans="1:8" x14ac:dyDescent="0.3">
      <c r="A1379">
        <v>5.4</v>
      </c>
      <c r="B1379" t="s">
        <v>22337</v>
      </c>
      <c r="C1379" t="s">
        <v>1074</v>
      </c>
      <c r="D1379" t="s">
        <v>675</v>
      </c>
      <c r="E1379" t="s">
        <v>37</v>
      </c>
      <c r="F1379">
        <v>104</v>
      </c>
      <c r="G1379" s="8">
        <v>47474112</v>
      </c>
      <c r="H1379" s="8">
        <v>90000000</v>
      </c>
    </row>
    <row r="1380" spans="1:8" x14ac:dyDescent="0.3">
      <c r="A1380">
        <v>5.4</v>
      </c>
      <c r="B1380" t="s">
        <v>22337</v>
      </c>
      <c r="C1380" t="s">
        <v>1074</v>
      </c>
      <c r="D1380" t="s">
        <v>1473</v>
      </c>
      <c r="E1380" t="s">
        <v>37</v>
      </c>
      <c r="F1380">
        <v>104</v>
      </c>
      <c r="G1380" s="8">
        <v>47474112</v>
      </c>
      <c r="H1380" s="8">
        <v>90000000</v>
      </c>
    </row>
    <row r="1381" spans="1:8" x14ac:dyDescent="0.3">
      <c r="A1381">
        <v>5.4</v>
      </c>
      <c r="B1381" t="s">
        <v>22337</v>
      </c>
      <c r="C1381" t="s">
        <v>1074</v>
      </c>
      <c r="D1381" t="s">
        <v>10118</v>
      </c>
      <c r="E1381" t="s">
        <v>37</v>
      </c>
      <c r="F1381">
        <v>104</v>
      </c>
      <c r="G1381" s="8">
        <v>47474112</v>
      </c>
      <c r="H1381" s="8">
        <v>90000000</v>
      </c>
    </row>
    <row r="1382" spans="1:8" x14ac:dyDescent="0.3">
      <c r="A1382">
        <v>5.4</v>
      </c>
      <c r="B1382" t="s">
        <v>22337</v>
      </c>
      <c r="C1382" t="s">
        <v>1074</v>
      </c>
      <c r="D1382" t="s">
        <v>8199</v>
      </c>
      <c r="E1382" t="s">
        <v>37</v>
      </c>
      <c r="F1382">
        <v>104</v>
      </c>
      <c r="G1382" s="8">
        <v>47474112</v>
      </c>
      <c r="H1382" s="8">
        <v>90000000</v>
      </c>
    </row>
    <row r="1383" spans="1:8" x14ac:dyDescent="0.3">
      <c r="A1383">
        <v>6.1</v>
      </c>
      <c r="B1383" t="s">
        <v>22338</v>
      </c>
      <c r="C1383" t="s">
        <v>1077</v>
      </c>
      <c r="D1383" t="s">
        <v>675</v>
      </c>
      <c r="E1383" t="s">
        <v>37</v>
      </c>
      <c r="F1383">
        <v>111</v>
      </c>
      <c r="G1383" s="8">
        <v>42877165</v>
      </c>
      <c r="H1383" s="8">
        <v>86000000</v>
      </c>
    </row>
    <row r="1384" spans="1:8" x14ac:dyDescent="0.3">
      <c r="A1384">
        <v>6.1</v>
      </c>
      <c r="B1384" t="s">
        <v>22338</v>
      </c>
      <c r="C1384" t="s">
        <v>1077</v>
      </c>
      <c r="D1384" t="s">
        <v>21950</v>
      </c>
      <c r="E1384" t="s">
        <v>37</v>
      </c>
      <c r="F1384">
        <v>111</v>
      </c>
      <c r="G1384" s="8">
        <v>42877165</v>
      </c>
      <c r="H1384" s="8">
        <v>86000000</v>
      </c>
    </row>
    <row r="1385" spans="1:8" x14ac:dyDescent="0.3">
      <c r="A1385">
        <v>6.1</v>
      </c>
      <c r="B1385" t="s">
        <v>22338</v>
      </c>
      <c r="C1385" t="s">
        <v>1077</v>
      </c>
      <c r="D1385" t="s">
        <v>1473</v>
      </c>
      <c r="E1385" t="s">
        <v>37</v>
      </c>
      <c r="F1385">
        <v>111</v>
      </c>
      <c r="G1385" s="8">
        <v>42877165</v>
      </c>
      <c r="H1385" s="8">
        <v>86000000</v>
      </c>
    </row>
    <row r="1386" spans="1:8" x14ac:dyDescent="0.3">
      <c r="A1386">
        <v>6.1</v>
      </c>
      <c r="B1386" t="s">
        <v>22338</v>
      </c>
      <c r="C1386" t="s">
        <v>1077</v>
      </c>
      <c r="D1386" t="s">
        <v>8199</v>
      </c>
      <c r="E1386" t="s">
        <v>37</v>
      </c>
      <c r="F1386">
        <v>111</v>
      </c>
      <c r="G1386" s="8">
        <v>42877165</v>
      </c>
      <c r="H1386" s="8">
        <v>86000000</v>
      </c>
    </row>
    <row r="1387" spans="1:8" x14ac:dyDescent="0.3">
      <c r="A1387">
        <v>6.7</v>
      </c>
      <c r="B1387" t="s">
        <v>22339</v>
      </c>
      <c r="C1387" t="s">
        <v>1079</v>
      </c>
      <c r="D1387" t="s">
        <v>1473</v>
      </c>
      <c r="E1387" t="s">
        <v>37</v>
      </c>
      <c r="F1387">
        <v>138</v>
      </c>
      <c r="G1387" s="8">
        <v>35168677</v>
      </c>
      <c r="H1387" s="8">
        <v>100000000</v>
      </c>
    </row>
    <row r="1388" spans="1:8" x14ac:dyDescent="0.3">
      <c r="A1388">
        <v>6.7</v>
      </c>
      <c r="B1388" t="s">
        <v>22339</v>
      </c>
      <c r="C1388" t="s">
        <v>1079</v>
      </c>
      <c r="D1388" t="s">
        <v>20490</v>
      </c>
      <c r="E1388" t="s">
        <v>37</v>
      </c>
      <c r="F1388">
        <v>138</v>
      </c>
      <c r="G1388" s="8">
        <v>35168677</v>
      </c>
      <c r="H1388" s="8">
        <v>100000000</v>
      </c>
    </row>
    <row r="1389" spans="1:8" x14ac:dyDescent="0.3">
      <c r="A1389">
        <v>6.7</v>
      </c>
      <c r="B1389" t="s">
        <v>22339</v>
      </c>
      <c r="C1389" t="s">
        <v>1079</v>
      </c>
      <c r="D1389" t="s">
        <v>8199</v>
      </c>
      <c r="E1389" t="s">
        <v>37</v>
      </c>
      <c r="F1389">
        <v>138</v>
      </c>
      <c r="G1389" s="8">
        <v>35168677</v>
      </c>
      <c r="H1389" s="8">
        <v>100000000</v>
      </c>
    </row>
    <row r="1390" spans="1:8" x14ac:dyDescent="0.3">
      <c r="A1390">
        <v>6.7</v>
      </c>
      <c r="B1390" t="s">
        <v>22339</v>
      </c>
      <c r="C1390" t="s">
        <v>1079</v>
      </c>
      <c r="D1390" t="s">
        <v>21951</v>
      </c>
      <c r="E1390" t="s">
        <v>37</v>
      </c>
      <c r="F1390">
        <v>138</v>
      </c>
      <c r="G1390" s="8">
        <v>35168677</v>
      </c>
      <c r="H1390" s="8">
        <v>100000000</v>
      </c>
    </row>
    <row r="1391" spans="1:8" x14ac:dyDescent="0.3">
      <c r="A1391">
        <v>6.9</v>
      </c>
      <c r="B1391" t="s">
        <v>22340</v>
      </c>
      <c r="C1391" t="s">
        <v>1081</v>
      </c>
      <c r="D1391" t="s">
        <v>515</v>
      </c>
      <c r="E1391" t="s">
        <v>37</v>
      </c>
      <c r="F1391">
        <v>129</v>
      </c>
      <c r="G1391" s="8">
        <v>37567440</v>
      </c>
      <c r="H1391" s="8">
        <v>20000000</v>
      </c>
    </row>
    <row r="1392" spans="1:8" x14ac:dyDescent="0.3">
      <c r="A1392">
        <v>6.9</v>
      </c>
      <c r="B1392" t="s">
        <v>22340</v>
      </c>
      <c r="C1392" t="s">
        <v>1081</v>
      </c>
      <c r="D1392" t="s">
        <v>651</v>
      </c>
      <c r="E1392" t="s">
        <v>37</v>
      </c>
      <c r="F1392">
        <v>129</v>
      </c>
      <c r="G1392" s="8">
        <v>37567440</v>
      </c>
      <c r="H1392" s="8">
        <v>20000000</v>
      </c>
    </row>
    <row r="1393" spans="1:8" x14ac:dyDescent="0.3">
      <c r="A1393">
        <v>8</v>
      </c>
      <c r="B1393" t="s">
        <v>22341</v>
      </c>
      <c r="C1393" t="s">
        <v>467</v>
      </c>
      <c r="D1393" t="s">
        <v>11093</v>
      </c>
      <c r="E1393" t="s">
        <v>37</v>
      </c>
      <c r="F1393">
        <v>144</v>
      </c>
      <c r="G1393" s="8">
        <v>61644321</v>
      </c>
      <c r="H1393" s="8">
        <v>88000000</v>
      </c>
    </row>
    <row r="1394" spans="1:8" x14ac:dyDescent="0.3">
      <c r="A1394">
        <v>8</v>
      </c>
      <c r="B1394" t="s">
        <v>22341</v>
      </c>
      <c r="C1394" t="s">
        <v>467</v>
      </c>
      <c r="D1394" t="s">
        <v>1473</v>
      </c>
      <c r="E1394" t="s">
        <v>37</v>
      </c>
      <c r="F1394">
        <v>144</v>
      </c>
      <c r="G1394" s="8">
        <v>61644321</v>
      </c>
      <c r="H1394" s="8">
        <v>88000000</v>
      </c>
    </row>
    <row r="1395" spans="1:8" x14ac:dyDescent="0.3">
      <c r="A1395">
        <v>8</v>
      </c>
      <c r="B1395" t="s">
        <v>22341</v>
      </c>
      <c r="C1395" t="s">
        <v>467</v>
      </c>
      <c r="D1395" t="s">
        <v>21949</v>
      </c>
      <c r="E1395" t="s">
        <v>37</v>
      </c>
      <c r="F1395">
        <v>144</v>
      </c>
      <c r="G1395" s="8">
        <v>61644321</v>
      </c>
      <c r="H1395" s="8">
        <v>88000000</v>
      </c>
    </row>
    <row r="1396" spans="1:8" x14ac:dyDescent="0.3">
      <c r="A1396">
        <v>4.4000000000000004</v>
      </c>
      <c r="B1396" t="s">
        <v>22342</v>
      </c>
      <c r="C1396" t="s">
        <v>1090</v>
      </c>
      <c r="D1396" t="s">
        <v>675</v>
      </c>
      <c r="E1396" t="s">
        <v>37</v>
      </c>
      <c r="F1396">
        <v>110</v>
      </c>
      <c r="G1396" s="8">
        <v>190562</v>
      </c>
      <c r="H1396" s="8">
        <v>90000000</v>
      </c>
    </row>
    <row r="1397" spans="1:8" x14ac:dyDescent="0.3">
      <c r="A1397">
        <v>4.4000000000000004</v>
      </c>
      <c r="B1397" t="s">
        <v>22342</v>
      </c>
      <c r="C1397" t="s">
        <v>1090</v>
      </c>
      <c r="D1397" t="s">
        <v>15875</v>
      </c>
      <c r="E1397" t="s">
        <v>37</v>
      </c>
      <c r="F1397">
        <v>110</v>
      </c>
      <c r="G1397" s="8">
        <v>190562</v>
      </c>
      <c r="H1397" s="8">
        <v>90000000</v>
      </c>
    </row>
    <row r="1398" spans="1:8" x14ac:dyDescent="0.3">
      <c r="A1398">
        <v>4.4000000000000004</v>
      </c>
      <c r="B1398" t="s">
        <v>22342</v>
      </c>
      <c r="C1398" t="s">
        <v>1090</v>
      </c>
      <c r="D1398" t="s">
        <v>651</v>
      </c>
      <c r="E1398" t="s">
        <v>37</v>
      </c>
      <c r="F1398">
        <v>110</v>
      </c>
      <c r="G1398" s="8">
        <v>190562</v>
      </c>
      <c r="H1398" s="8">
        <v>90000000</v>
      </c>
    </row>
    <row r="1399" spans="1:8" x14ac:dyDescent="0.3">
      <c r="A1399">
        <v>4.4000000000000004</v>
      </c>
      <c r="B1399" t="s">
        <v>22342</v>
      </c>
      <c r="C1399" t="s">
        <v>1090</v>
      </c>
      <c r="D1399" t="s">
        <v>15164</v>
      </c>
      <c r="E1399" t="s">
        <v>37</v>
      </c>
      <c r="F1399">
        <v>110</v>
      </c>
      <c r="G1399" s="8">
        <v>190562</v>
      </c>
      <c r="H1399" s="8">
        <v>90000000</v>
      </c>
    </row>
    <row r="1400" spans="1:8" x14ac:dyDescent="0.3">
      <c r="A1400">
        <v>7.3</v>
      </c>
      <c r="B1400" t="s">
        <v>22343</v>
      </c>
      <c r="C1400" t="s">
        <v>1094</v>
      </c>
      <c r="D1400" t="s">
        <v>1473</v>
      </c>
      <c r="E1400" t="s">
        <v>37</v>
      </c>
      <c r="F1400">
        <v>140</v>
      </c>
      <c r="G1400" s="8">
        <v>120147445</v>
      </c>
      <c r="H1400" s="8">
        <v>87000000</v>
      </c>
    </row>
    <row r="1401" spans="1:8" x14ac:dyDescent="0.3">
      <c r="A1401">
        <v>7.3</v>
      </c>
      <c r="B1401" t="s">
        <v>22343</v>
      </c>
      <c r="C1401" t="s">
        <v>1094</v>
      </c>
      <c r="D1401" t="s">
        <v>20490</v>
      </c>
      <c r="E1401" t="s">
        <v>37</v>
      </c>
      <c r="F1401">
        <v>140</v>
      </c>
      <c r="G1401" s="8">
        <v>120147445</v>
      </c>
      <c r="H1401" s="8">
        <v>87000000</v>
      </c>
    </row>
    <row r="1402" spans="1:8" x14ac:dyDescent="0.3">
      <c r="A1402">
        <v>7.3</v>
      </c>
      <c r="B1402" t="s">
        <v>22343</v>
      </c>
      <c r="C1402" t="s">
        <v>1094</v>
      </c>
      <c r="D1402" t="s">
        <v>21949</v>
      </c>
      <c r="E1402" t="s">
        <v>37</v>
      </c>
      <c r="F1402">
        <v>140</v>
      </c>
      <c r="G1402" s="8">
        <v>120147445</v>
      </c>
      <c r="H1402" s="8">
        <v>87000000</v>
      </c>
    </row>
    <row r="1403" spans="1:8" x14ac:dyDescent="0.3">
      <c r="A1403">
        <v>6.3</v>
      </c>
      <c r="B1403" t="s">
        <v>22344</v>
      </c>
      <c r="C1403" t="s">
        <v>779</v>
      </c>
      <c r="D1403" t="s">
        <v>675</v>
      </c>
      <c r="E1403" t="s">
        <v>37</v>
      </c>
      <c r="F1403">
        <v>113</v>
      </c>
      <c r="G1403" s="8">
        <v>241688385</v>
      </c>
      <c r="H1403" s="8">
        <v>92000000</v>
      </c>
    </row>
    <row r="1404" spans="1:8" x14ac:dyDescent="0.3">
      <c r="A1404">
        <v>6.3</v>
      </c>
      <c r="B1404" t="s">
        <v>22344</v>
      </c>
      <c r="C1404" t="s">
        <v>779</v>
      </c>
      <c r="D1404" t="s">
        <v>515</v>
      </c>
      <c r="E1404" t="s">
        <v>37</v>
      </c>
      <c r="F1404">
        <v>113</v>
      </c>
      <c r="G1404" s="8">
        <v>241688385</v>
      </c>
      <c r="H1404" s="8">
        <v>92000000</v>
      </c>
    </row>
    <row r="1405" spans="1:8" x14ac:dyDescent="0.3">
      <c r="A1405">
        <v>6.3</v>
      </c>
      <c r="B1405" t="s">
        <v>22344</v>
      </c>
      <c r="C1405" t="s">
        <v>779</v>
      </c>
      <c r="D1405" t="s">
        <v>1473</v>
      </c>
      <c r="E1405" t="s">
        <v>37</v>
      </c>
      <c r="F1405">
        <v>113</v>
      </c>
      <c r="G1405" s="8">
        <v>241688385</v>
      </c>
      <c r="H1405" s="8">
        <v>92000000</v>
      </c>
    </row>
    <row r="1406" spans="1:8" x14ac:dyDescent="0.3">
      <c r="A1406">
        <v>6.3</v>
      </c>
      <c r="B1406" t="s">
        <v>22344</v>
      </c>
      <c r="C1406" t="s">
        <v>779</v>
      </c>
      <c r="D1406" t="s">
        <v>8199</v>
      </c>
      <c r="E1406" t="s">
        <v>37</v>
      </c>
      <c r="F1406">
        <v>113</v>
      </c>
      <c r="G1406" s="8">
        <v>241688385</v>
      </c>
      <c r="H1406" s="8">
        <v>92000000</v>
      </c>
    </row>
    <row r="1407" spans="1:8" x14ac:dyDescent="0.3">
      <c r="A1407">
        <v>7.7</v>
      </c>
      <c r="B1407" t="s">
        <v>22345</v>
      </c>
      <c r="C1407" t="s">
        <v>271</v>
      </c>
      <c r="D1407" t="s">
        <v>515</v>
      </c>
      <c r="E1407" t="s">
        <v>37</v>
      </c>
      <c r="F1407">
        <v>143</v>
      </c>
      <c r="G1407" s="8">
        <v>233630478</v>
      </c>
      <c r="H1407" s="8">
        <v>90000000</v>
      </c>
    </row>
    <row r="1408" spans="1:8" x14ac:dyDescent="0.3">
      <c r="A1408">
        <v>7.7</v>
      </c>
      <c r="B1408" t="s">
        <v>22345</v>
      </c>
      <c r="C1408" t="s">
        <v>271</v>
      </c>
      <c r="D1408" t="s">
        <v>1473</v>
      </c>
      <c r="E1408" t="s">
        <v>37</v>
      </c>
      <c r="F1408">
        <v>143</v>
      </c>
      <c r="G1408" s="8">
        <v>233630478</v>
      </c>
      <c r="H1408" s="8">
        <v>90000000</v>
      </c>
    </row>
    <row r="1409" spans="1:8" x14ac:dyDescent="0.3">
      <c r="A1409">
        <v>7.7</v>
      </c>
      <c r="B1409" t="s">
        <v>22345</v>
      </c>
      <c r="C1409" t="s">
        <v>271</v>
      </c>
      <c r="D1409" t="s">
        <v>17497</v>
      </c>
      <c r="E1409" t="s">
        <v>37</v>
      </c>
      <c r="F1409">
        <v>143</v>
      </c>
      <c r="G1409" s="8">
        <v>233630478</v>
      </c>
      <c r="H1409" s="8">
        <v>90000000</v>
      </c>
    </row>
    <row r="1410" spans="1:8" x14ac:dyDescent="0.3">
      <c r="A1410">
        <v>6.5</v>
      </c>
      <c r="B1410" t="s">
        <v>22346</v>
      </c>
      <c r="C1410" t="s">
        <v>465</v>
      </c>
      <c r="D1410" t="s">
        <v>9312</v>
      </c>
      <c r="E1410" t="s">
        <v>37</v>
      </c>
      <c r="F1410">
        <v>108</v>
      </c>
      <c r="G1410" s="8">
        <v>197992827</v>
      </c>
      <c r="H1410" s="8">
        <v>100000000</v>
      </c>
    </row>
    <row r="1411" spans="1:8" x14ac:dyDescent="0.3">
      <c r="A1411">
        <v>6.5</v>
      </c>
      <c r="B1411" t="s">
        <v>22346</v>
      </c>
      <c r="C1411" t="s">
        <v>465</v>
      </c>
      <c r="D1411" t="s">
        <v>809</v>
      </c>
      <c r="E1411" t="s">
        <v>37</v>
      </c>
      <c r="F1411">
        <v>108</v>
      </c>
      <c r="G1411" s="8">
        <v>197992827</v>
      </c>
      <c r="H1411" s="8">
        <v>100000000</v>
      </c>
    </row>
    <row r="1412" spans="1:8" x14ac:dyDescent="0.3">
      <c r="A1412">
        <v>6.5</v>
      </c>
      <c r="B1412" t="s">
        <v>22346</v>
      </c>
      <c r="C1412" t="s">
        <v>465</v>
      </c>
      <c r="D1412" t="s">
        <v>15875</v>
      </c>
      <c r="E1412" t="s">
        <v>37</v>
      </c>
      <c r="F1412">
        <v>108</v>
      </c>
      <c r="G1412" s="8">
        <v>197992827</v>
      </c>
      <c r="H1412" s="8">
        <v>100000000</v>
      </c>
    </row>
    <row r="1413" spans="1:8" x14ac:dyDescent="0.3">
      <c r="A1413">
        <v>6.5</v>
      </c>
      <c r="B1413" t="s">
        <v>22346</v>
      </c>
      <c r="C1413" t="s">
        <v>465</v>
      </c>
      <c r="D1413" t="s">
        <v>9824</v>
      </c>
      <c r="E1413" t="s">
        <v>37</v>
      </c>
      <c r="F1413">
        <v>108</v>
      </c>
      <c r="G1413" s="8">
        <v>197992827</v>
      </c>
      <c r="H1413" s="8">
        <v>100000000</v>
      </c>
    </row>
    <row r="1414" spans="1:8" x14ac:dyDescent="0.3">
      <c r="A1414">
        <v>6.5</v>
      </c>
      <c r="B1414" t="s">
        <v>22346</v>
      </c>
      <c r="C1414" t="s">
        <v>465</v>
      </c>
      <c r="D1414" t="s">
        <v>17497</v>
      </c>
      <c r="E1414" t="s">
        <v>37</v>
      </c>
      <c r="F1414">
        <v>108</v>
      </c>
      <c r="G1414" s="8">
        <v>197992827</v>
      </c>
      <c r="H1414" s="8">
        <v>100000000</v>
      </c>
    </row>
    <row r="1415" spans="1:8" x14ac:dyDescent="0.3">
      <c r="A1415">
        <v>7.8</v>
      </c>
      <c r="B1415" t="s">
        <v>22347</v>
      </c>
      <c r="C1415" t="s">
        <v>602</v>
      </c>
      <c r="D1415" t="s">
        <v>675</v>
      </c>
      <c r="E1415" t="s">
        <v>37</v>
      </c>
      <c r="F1415">
        <v>108</v>
      </c>
      <c r="G1415" s="8">
        <v>176049130</v>
      </c>
      <c r="H1415" s="8">
        <v>75000000</v>
      </c>
    </row>
    <row r="1416" spans="1:8" x14ac:dyDescent="0.3">
      <c r="A1416">
        <v>7.8</v>
      </c>
      <c r="B1416" t="s">
        <v>22347</v>
      </c>
      <c r="C1416" t="s">
        <v>602</v>
      </c>
      <c r="D1416" t="s">
        <v>21948</v>
      </c>
      <c r="E1416" t="s">
        <v>37</v>
      </c>
      <c r="F1416">
        <v>108</v>
      </c>
      <c r="G1416" s="8">
        <v>176049130</v>
      </c>
      <c r="H1416" s="8">
        <v>75000000</v>
      </c>
    </row>
    <row r="1417" spans="1:8" x14ac:dyDescent="0.3">
      <c r="A1417">
        <v>7.8</v>
      </c>
      <c r="B1417" t="s">
        <v>22347</v>
      </c>
      <c r="C1417" t="s">
        <v>602</v>
      </c>
      <c r="D1417" t="s">
        <v>8199</v>
      </c>
      <c r="E1417" t="s">
        <v>37</v>
      </c>
      <c r="F1417">
        <v>108</v>
      </c>
      <c r="G1417" s="8">
        <v>176049130</v>
      </c>
      <c r="H1417" s="8">
        <v>75000000</v>
      </c>
    </row>
    <row r="1418" spans="1:8" x14ac:dyDescent="0.3">
      <c r="A1418">
        <v>6.4</v>
      </c>
      <c r="B1418" t="s">
        <v>22348</v>
      </c>
      <c r="C1418" t="s">
        <v>406</v>
      </c>
      <c r="D1418" t="s">
        <v>675</v>
      </c>
      <c r="E1418" t="s">
        <v>37</v>
      </c>
      <c r="F1418">
        <v>124</v>
      </c>
      <c r="G1418" s="8">
        <v>172620724</v>
      </c>
      <c r="H1418" s="8">
        <v>85000000</v>
      </c>
    </row>
    <row r="1419" spans="1:8" x14ac:dyDescent="0.3">
      <c r="A1419">
        <v>6.4</v>
      </c>
      <c r="B1419" t="s">
        <v>22348</v>
      </c>
      <c r="C1419" t="s">
        <v>406</v>
      </c>
      <c r="D1419" t="s">
        <v>515</v>
      </c>
      <c r="E1419" t="s">
        <v>37</v>
      </c>
      <c r="F1419">
        <v>124</v>
      </c>
      <c r="G1419" s="8">
        <v>172620724</v>
      </c>
      <c r="H1419" s="8">
        <v>85000000</v>
      </c>
    </row>
    <row r="1420" spans="1:8" x14ac:dyDescent="0.3">
      <c r="A1420">
        <v>6.4</v>
      </c>
      <c r="B1420" t="s">
        <v>22348</v>
      </c>
      <c r="C1420" t="s">
        <v>406</v>
      </c>
      <c r="D1420" t="s">
        <v>1473</v>
      </c>
      <c r="E1420" t="s">
        <v>37</v>
      </c>
      <c r="F1420">
        <v>124</v>
      </c>
      <c r="G1420" s="8">
        <v>172620724</v>
      </c>
      <c r="H1420" s="8">
        <v>85000000</v>
      </c>
    </row>
    <row r="1421" spans="1:8" x14ac:dyDescent="0.3">
      <c r="A1421">
        <v>6.4</v>
      </c>
      <c r="B1421" t="s">
        <v>22348</v>
      </c>
      <c r="C1421" t="s">
        <v>406</v>
      </c>
      <c r="D1421" t="s">
        <v>8199</v>
      </c>
      <c r="E1421" t="s">
        <v>37</v>
      </c>
      <c r="F1421">
        <v>124</v>
      </c>
      <c r="G1421" s="8">
        <v>172620724</v>
      </c>
      <c r="H1421" s="8">
        <v>85000000</v>
      </c>
    </row>
    <row r="1422" spans="1:8" x14ac:dyDescent="0.3">
      <c r="A1422">
        <v>7.8</v>
      </c>
      <c r="B1422" t="s">
        <v>22349</v>
      </c>
      <c r="C1422" t="s">
        <v>753</v>
      </c>
      <c r="D1422" t="s">
        <v>21950</v>
      </c>
      <c r="E1422" t="s">
        <v>37</v>
      </c>
      <c r="F1422">
        <v>116</v>
      </c>
      <c r="G1422" s="8">
        <v>183405771</v>
      </c>
      <c r="H1422" s="8">
        <v>85000000</v>
      </c>
    </row>
    <row r="1423" spans="1:8" x14ac:dyDescent="0.3">
      <c r="A1423">
        <v>7.8</v>
      </c>
      <c r="B1423" t="s">
        <v>22349</v>
      </c>
      <c r="C1423" t="s">
        <v>753</v>
      </c>
      <c r="D1423" t="s">
        <v>8199</v>
      </c>
      <c r="E1423" t="s">
        <v>37</v>
      </c>
      <c r="F1423">
        <v>116</v>
      </c>
      <c r="G1423" s="8">
        <v>183405771</v>
      </c>
      <c r="H1423" s="8">
        <v>85000000</v>
      </c>
    </row>
    <row r="1424" spans="1:8" x14ac:dyDescent="0.3">
      <c r="A1424">
        <v>5.8</v>
      </c>
      <c r="B1424" t="s">
        <v>22350</v>
      </c>
      <c r="C1424" t="s">
        <v>1108</v>
      </c>
      <c r="D1424" t="s">
        <v>675</v>
      </c>
      <c r="E1424" t="s">
        <v>37</v>
      </c>
      <c r="F1424">
        <v>110</v>
      </c>
      <c r="G1424" s="8">
        <v>20315324</v>
      </c>
      <c r="H1424" s="8">
        <v>75000000</v>
      </c>
    </row>
    <row r="1425" spans="1:8" x14ac:dyDescent="0.3">
      <c r="A1425">
        <v>5.8</v>
      </c>
      <c r="B1425" t="s">
        <v>22350</v>
      </c>
      <c r="C1425" t="s">
        <v>1108</v>
      </c>
      <c r="D1425" t="s">
        <v>515</v>
      </c>
      <c r="E1425" t="s">
        <v>37</v>
      </c>
      <c r="F1425">
        <v>110</v>
      </c>
      <c r="G1425" s="8">
        <v>20315324</v>
      </c>
      <c r="H1425" s="8">
        <v>75000000</v>
      </c>
    </row>
    <row r="1426" spans="1:8" x14ac:dyDescent="0.3">
      <c r="A1426">
        <v>5.8</v>
      </c>
      <c r="B1426" t="s">
        <v>22350</v>
      </c>
      <c r="C1426" t="s">
        <v>1108</v>
      </c>
      <c r="D1426" t="s">
        <v>17497</v>
      </c>
      <c r="E1426" t="s">
        <v>37</v>
      </c>
      <c r="F1426">
        <v>110</v>
      </c>
      <c r="G1426" s="8">
        <v>20315324</v>
      </c>
      <c r="H1426" s="8">
        <v>75000000</v>
      </c>
    </row>
    <row r="1427" spans="1:8" x14ac:dyDescent="0.3">
      <c r="A1427">
        <v>7.1</v>
      </c>
      <c r="B1427" t="s">
        <v>22351</v>
      </c>
      <c r="C1427" t="s">
        <v>1109</v>
      </c>
      <c r="D1427" t="s">
        <v>9312</v>
      </c>
      <c r="E1427" t="s">
        <v>37</v>
      </c>
      <c r="F1427">
        <v>91</v>
      </c>
      <c r="G1427" s="8">
        <v>148313048</v>
      </c>
      <c r="H1427" s="8">
        <v>85000000</v>
      </c>
    </row>
    <row r="1428" spans="1:8" x14ac:dyDescent="0.3">
      <c r="A1428">
        <v>7.1</v>
      </c>
      <c r="B1428" t="s">
        <v>22351</v>
      </c>
      <c r="C1428" t="s">
        <v>1109</v>
      </c>
      <c r="D1428" t="s">
        <v>809</v>
      </c>
      <c r="E1428" t="s">
        <v>37</v>
      </c>
      <c r="F1428">
        <v>91</v>
      </c>
      <c r="G1428" s="8">
        <v>148313048</v>
      </c>
      <c r="H1428" s="8">
        <v>85000000</v>
      </c>
    </row>
    <row r="1429" spans="1:8" x14ac:dyDescent="0.3">
      <c r="A1429">
        <v>7.1</v>
      </c>
      <c r="B1429" t="s">
        <v>22351</v>
      </c>
      <c r="C1429" t="s">
        <v>1109</v>
      </c>
      <c r="D1429" t="s">
        <v>15875</v>
      </c>
      <c r="E1429" t="s">
        <v>37</v>
      </c>
      <c r="F1429">
        <v>91</v>
      </c>
      <c r="G1429" s="8">
        <v>148313048</v>
      </c>
      <c r="H1429" s="8">
        <v>85000000</v>
      </c>
    </row>
    <row r="1430" spans="1:8" x14ac:dyDescent="0.3">
      <c r="A1430">
        <v>7.1</v>
      </c>
      <c r="B1430" t="s">
        <v>22351</v>
      </c>
      <c r="C1430" t="s">
        <v>1109</v>
      </c>
      <c r="D1430" t="s">
        <v>651</v>
      </c>
      <c r="E1430" t="s">
        <v>37</v>
      </c>
      <c r="F1430">
        <v>91</v>
      </c>
      <c r="G1430" s="8">
        <v>148313048</v>
      </c>
      <c r="H1430" s="8">
        <v>85000000</v>
      </c>
    </row>
    <row r="1431" spans="1:8" x14ac:dyDescent="0.3">
      <c r="A1431">
        <v>7.1</v>
      </c>
      <c r="B1431" t="s">
        <v>22352</v>
      </c>
      <c r="C1431" t="s">
        <v>1110</v>
      </c>
      <c r="D1431" t="s">
        <v>9312</v>
      </c>
      <c r="E1431" t="s">
        <v>37</v>
      </c>
      <c r="F1431">
        <v>107</v>
      </c>
      <c r="G1431" s="8">
        <v>127706877</v>
      </c>
      <c r="H1431" s="8">
        <v>85000000</v>
      </c>
    </row>
    <row r="1432" spans="1:8" x14ac:dyDescent="0.3">
      <c r="A1432">
        <v>7.1</v>
      </c>
      <c r="B1432" t="s">
        <v>22352</v>
      </c>
      <c r="C1432" t="s">
        <v>1110</v>
      </c>
      <c r="D1432" t="s">
        <v>809</v>
      </c>
      <c r="E1432" t="s">
        <v>37</v>
      </c>
      <c r="F1432">
        <v>107</v>
      </c>
      <c r="G1432" s="8">
        <v>127706877</v>
      </c>
      <c r="H1432" s="8">
        <v>85000000</v>
      </c>
    </row>
    <row r="1433" spans="1:8" x14ac:dyDescent="0.3">
      <c r="A1433">
        <v>7.1</v>
      </c>
      <c r="B1433" t="s">
        <v>22352</v>
      </c>
      <c r="C1433" t="s">
        <v>1110</v>
      </c>
      <c r="D1433" t="s">
        <v>15875</v>
      </c>
      <c r="E1433" t="s">
        <v>37</v>
      </c>
      <c r="F1433">
        <v>107</v>
      </c>
      <c r="G1433" s="8">
        <v>127706877</v>
      </c>
      <c r="H1433" s="8">
        <v>85000000</v>
      </c>
    </row>
    <row r="1434" spans="1:8" x14ac:dyDescent="0.3">
      <c r="A1434">
        <v>7.1</v>
      </c>
      <c r="B1434" t="s">
        <v>22352</v>
      </c>
      <c r="C1434" t="s">
        <v>1110</v>
      </c>
      <c r="D1434" t="s">
        <v>651</v>
      </c>
      <c r="E1434" t="s">
        <v>37</v>
      </c>
      <c r="F1434">
        <v>107</v>
      </c>
      <c r="G1434" s="8">
        <v>127706877</v>
      </c>
      <c r="H1434" s="8">
        <v>85000000</v>
      </c>
    </row>
    <row r="1435" spans="1:8" x14ac:dyDescent="0.3">
      <c r="A1435">
        <v>7.1</v>
      </c>
      <c r="B1435" t="s">
        <v>22352</v>
      </c>
      <c r="C1435" t="s">
        <v>1110</v>
      </c>
      <c r="D1435" t="s">
        <v>15164</v>
      </c>
      <c r="E1435" t="s">
        <v>37</v>
      </c>
      <c r="F1435">
        <v>107</v>
      </c>
      <c r="G1435" s="8">
        <v>127706877</v>
      </c>
      <c r="H1435" s="8">
        <v>85000000</v>
      </c>
    </row>
    <row r="1436" spans="1:8" x14ac:dyDescent="0.3">
      <c r="A1436">
        <v>7.1</v>
      </c>
      <c r="B1436" t="s">
        <v>22352</v>
      </c>
      <c r="C1436" t="s">
        <v>1110</v>
      </c>
      <c r="D1436" t="s">
        <v>17497</v>
      </c>
      <c r="E1436" t="s">
        <v>37</v>
      </c>
      <c r="F1436">
        <v>107</v>
      </c>
      <c r="G1436" s="8">
        <v>127706877</v>
      </c>
      <c r="H1436" s="8">
        <v>85000000</v>
      </c>
    </row>
    <row r="1437" spans="1:8" x14ac:dyDescent="0.3">
      <c r="A1437">
        <v>6.8</v>
      </c>
      <c r="B1437" t="s">
        <v>22353</v>
      </c>
      <c r="C1437" t="s">
        <v>1114</v>
      </c>
      <c r="D1437" t="s">
        <v>675</v>
      </c>
      <c r="E1437" t="s">
        <v>37</v>
      </c>
      <c r="F1437">
        <v>115</v>
      </c>
      <c r="G1437" s="8">
        <v>126149655</v>
      </c>
      <c r="H1437" s="8">
        <v>85000000</v>
      </c>
    </row>
    <row r="1438" spans="1:8" x14ac:dyDescent="0.3">
      <c r="A1438">
        <v>6.8</v>
      </c>
      <c r="B1438" t="s">
        <v>22353</v>
      </c>
      <c r="C1438" t="s">
        <v>1114</v>
      </c>
      <c r="D1438" t="s">
        <v>21950</v>
      </c>
      <c r="E1438" t="s">
        <v>37</v>
      </c>
      <c r="F1438">
        <v>115</v>
      </c>
      <c r="G1438" s="8">
        <v>126149655</v>
      </c>
      <c r="H1438" s="8">
        <v>85000000</v>
      </c>
    </row>
    <row r="1439" spans="1:8" x14ac:dyDescent="0.3">
      <c r="A1439">
        <v>6.8</v>
      </c>
      <c r="B1439" t="s">
        <v>22353</v>
      </c>
      <c r="C1439" t="s">
        <v>1114</v>
      </c>
      <c r="D1439" t="s">
        <v>21948</v>
      </c>
      <c r="E1439" t="s">
        <v>37</v>
      </c>
      <c r="F1439">
        <v>115</v>
      </c>
      <c r="G1439" s="8">
        <v>126149655</v>
      </c>
      <c r="H1439" s="8">
        <v>85000000</v>
      </c>
    </row>
    <row r="1440" spans="1:8" x14ac:dyDescent="0.3">
      <c r="A1440">
        <v>6.8</v>
      </c>
      <c r="B1440" t="s">
        <v>22353</v>
      </c>
      <c r="C1440" t="s">
        <v>1114</v>
      </c>
      <c r="D1440" t="s">
        <v>8199</v>
      </c>
      <c r="E1440" t="s">
        <v>37</v>
      </c>
      <c r="F1440">
        <v>115</v>
      </c>
      <c r="G1440" s="8">
        <v>126149655</v>
      </c>
      <c r="H1440" s="8">
        <v>85000000</v>
      </c>
    </row>
    <row r="1441" spans="1:8" x14ac:dyDescent="0.3">
      <c r="A1441">
        <v>4.8</v>
      </c>
      <c r="B1441" t="s">
        <v>22354</v>
      </c>
      <c r="C1441" t="s">
        <v>1110</v>
      </c>
      <c r="D1441" t="s">
        <v>515</v>
      </c>
      <c r="E1441" t="s">
        <v>37</v>
      </c>
      <c r="F1441">
        <v>100</v>
      </c>
      <c r="G1441" s="8">
        <v>66941559</v>
      </c>
      <c r="H1441" s="8">
        <v>85000000</v>
      </c>
    </row>
    <row r="1442" spans="1:8" x14ac:dyDescent="0.3">
      <c r="A1442">
        <v>4.8</v>
      </c>
      <c r="B1442" t="s">
        <v>22354</v>
      </c>
      <c r="C1442" t="s">
        <v>1110</v>
      </c>
      <c r="D1442" t="s">
        <v>809</v>
      </c>
      <c r="E1442" t="s">
        <v>37</v>
      </c>
      <c r="F1442">
        <v>100</v>
      </c>
      <c r="G1442" s="8">
        <v>66941559</v>
      </c>
      <c r="H1442" s="8">
        <v>85000000</v>
      </c>
    </row>
    <row r="1443" spans="1:8" x14ac:dyDescent="0.3">
      <c r="A1443">
        <v>4.8</v>
      </c>
      <c r="B1443" t="s">
        <v>22354</v>
      </c>
      <c r="C1443" t="s">
        <v>1110</v>
      </c>
      <c r="D1443" t="s">
        <v>15875</v>
      </c>
      <c r="E1443" t="s">
        <v>37</v>
      </c>
      <c r="F1443">
        <v>100</v>
      </c>
      <c r="G1443" s="8">
        <v>66941559</v>
      </c>
      <c r="H1443" s="8">
        <v>85000000</v>
      </c>
    </row>
    <row r="1444" spans="1:8" x14ac:dyDescent="0.3">
      <c r="A1444">
        <v>6.2</v>
      </c>
      <c r="B1444" t="s">
        <v>22355</v>
      </c>
      <c r="C1444" t="s">
        <v>178</v>
      </c>
      <c r="D1444" t="s">
        <v>675</v>
      </c>
      <c r="E1444" t="s">
        <v>37</v>
      </c>
      <c r="F1444">
        <v>104</v>
      </c>
      <c r="G1444" s="8">
        <v>78009155</v>
      </c>
      <c r="H1444" s="8">
        <v>75000000</v>
      </c>
    </row>
    <row r="1445" spans="1:8" x14ac:dyDescent="0.3">
      <c r="A1445">
        <v>6.2</v>
      </c>
      <c r="B1445" t="s">
        <v>22355</v>
      </c>
      <c r="C1445" t="s">
        <v>178</v>
      </c>
      <c r="D1445" t="s">
        <v>809</v>
      </c>
      <c r="E1445" t="s">
        <v>37</v>
      </c>
      <c r="F1445">
        <v>104</v>
      </c>
      <c r="G1445" s="8">
        <v>78009155</v>
      </c>
      <c r="H1445" s="8">
        <v>75000000</v>
      </c>
    </row>
    <row r="1446" spans="1:8" x14ac:dyDescent="0.3">
      <c r="A1446">
        <v>6.2</v>
      </c>
      <c r="B1446" t="s">
        <v>22355</v>
      </c>
      <c r="C1446" t="s">
        <v>178</v>
      </c>
      <c r="D1446" t="s">
        <v>21950</v>
      </c>
      <c r="E1446" t="s">
        <v>37</v>
      </c>
      <c r="F1446">
        <v>104</v>
      </c>
      <c r="G1446" s="8">
        <v>78009155</v>
      </c>
      <c r="H1446" s="8">
        <v>75000000</v>
      </c>
    </row>
    <row r="1447" spans="1:8" x14ac:dyDescent="0.3">
      <c r="A1447">
        <v>6.9</v>
      </c>
      <c r="B1447" t="s">
        <v>22356</v>
      </c>
      <c r="C1447" t="s">
        <v>1118</v>
      </c>
      <c r="D1447" t="s">
        <v>809</v>
      </c>
      <c r="E1447" t="s">
        <v>37</v>
      </c>
      <c r="F1447">
        <v>138</v>
      </c>
      <c r="G1447" s="8">
        <v>63224849</v>
      </c>
      <c r="H1447" s="8">
        <v>85000000</v>
      </c>
    </row>
    <row r="1448" spans="1:8" x14ac:dyDescent="0.3">
      <c r="A1448">
        <v>6.9</v>
      </c>
      <c r="B1448" t="s">
        <v>22356</v>
      </c>
      <c r="C1448" t="s">
        <v>1118</v>
      </c>
      <c r="D1448" t="s">
        <v>17497</v>
      </c>
      <c r="E1448" t="s">
        <v>37</v>
      </c>
      <c r="F1448">
        <v>138</v>
      </c>
      <c r="G1448" s="8">
        <v>63224849</v>
      </c>
      <c r="H1448" s="8">
        <v>85000000</v>
      </c>
    </row>
    <row r="1449" spans="1:8" x14ac:dyDescent="0.3">
      <c r="A1449">
        <v>7.3</v>
      </c>
      <c r="B1449" t="s">
        <v>22357</v>
      </c>
      <c r="C1449" t="s">
        <v>846</v>
      </c>
      <c r="D1449" t="s">
        <v>675</v>
      </c>
      <c r="E1449" t="s">
        <v>37</v>
      </c>
      <c r="F1449">
        <v>140</v>
      </c>
      <c r="G1449" s="8">
        <v>111544445</v>
      </c>
      <c r="H1449" s="8">
        <v>90000000</v>
      </c>
    </row>
    <row r="1450" spans="1:8" x14ac:dyDescent="0.3">
      <c r="A1450">
        <v>7.3</v>
      </c>
      <c r="B1450" t="s">
        <v>22357</v>
      </c>
      <c r="C1450" t="s">
        <v>846</v>
      </c>
      <c r="D1450" t="s">
        <v>21950</v>
      </c>
      <c r="E1450" t="s">
        <v>37</v>
      </c>
      <c r="F1450">
        <v>140</v>
      </c>
      <c r="G1450" s="8">
        <v>111544445</v>
      </c>
      <c r="H1450" s="8">
        <v>90000000</v>
      </c>
    </row>
    <row r="1451" spans="1:8" x14ac:dyDescent="0.3">
      <c r="A1451">
        <v>7.3</v>
      </c>
      <c r="B1451" t="s">
        <v>22357</v>
      </c>
      <c r="C1451" t="s">
        <v>846</v>
      </c>
      <c r="D1451" t="s">
        <v>1473</v>
      </c>
      <c r="E1451" t="s">
        <v>37</v>
      </c>
      <c r="F1451">
        <v>140</v>
      </c>
      <c r="G1451" s="8">
        <v>111544445</v>
      </c>
      <c r="H1451" s="8">
        <v>90000000</v>
      </c>
    </row>
    <row r="1452" spans="1:8" x14ac:dyDescent="0.3">
      <c r="A1452">
        <v>7.3</v>
      </c>
      <c r="B1452" t="s">
        <v>22357</v>
      </c>
      <c r="C1452" t="s">
        <v>846</v>
      </c>
      <c r="D1452" t="s">
        <v>21948</v>
      </c>
      <c r="E1452" t="s">
        <v>37</v>
      </c>
      <c r="F1452">
        <v>140</v>
      </c>
      <c r="G1452" s="8">
        <v>111544445</v>
      </c>
      <c r="H1452" s="8">
        <v>90000000</v>
      </c>
    </row>
    <row r="1453" spans="1:8" x14ac:dyDescent="0.3">
      <c r="A1453">
        <v>7.3</v>
      </c>
      <c r="B1453" t="s">
        <v>22357</v>
      </c>
      <c r="C1453" t="s">
        <v>846</v>
      </c>
      <c r="D1453" t="s">
        <v>8199</v>
      </c>
      <c r="E1453" t="s">
        <v>37</v>
      </c>
      <c r="F1453">
        <v>140</v>
      </c>
      <c r="G1453" s="8">
        <v>111544445</v>
      </c>
      <c r="H1453" s="8">
        <v>90000000</v>
      </c>
    </row>
    <row r="1454" spans="1:8" x14ac:dyDescent="0.3">
      <c r="A1454">
        <v>6.6</v>
      </c>
      <c r="B1454" t="s">
        <v>22358</v>
      </c>
      <c r="C1454" t="s">
        <v>1118</v>
      </c>
      <c r="D1454" t="s">
        <v>809</v>
      </c>
      <c r="E1454" t="s">
        <v>37</v>
      </c>
      <c r="F1454">
        <v>120</v>
      </c>
      <c r="G1454" s="8">
        <v>112703470</v>
      </c>
      <c r="H1454" s="8">
        <v>85000000</v>
      </c>
    </row>
    <row r="1455" spans="1:8" x14ac:dyDescent="0.3">
      <c r="A1455">
        <v>6.6</v>
      </c>
      <c r="B1455" t="s">
        <v>22358</v>
      </c>
      <c r="C1455" t="s">
        <v>1118</v>
      </c>
      <c r="D1455" t="s">
        <v>1473</v>
      </c>
      <c r="E1455" t="s">
        <v>37</v>
      </c>
      <c r="F1455">
        <v>120</v>
      </c>
      <c r="G1455" s="8">
        <v>112703470</v>
      </c>
      <c r="H1455" s="8">
        <v>85000000</v>
      </c>
    </row>
    <row r="1456" spans="1:8" x14ac:dyDescent="0.3">
      <c r="A1456">
        <v>6.6</v>
      </c>
      <c r="B1456" t="s">
        <v>22358</v>
      </c>
      <c r="C1456" t="s">
        <v>1118</v>
      </c>
      <c r="D1456" t="s">
        <v>17497</v>
      </c>
      <c r="E1456" t="s">
        <v>37</v>
      </c>
      <c r="F1456">
        <v>120</v>
      </c>
      <c r="G1456" s="8">
        <v>112703470</v>
      </c>
      <c r="H1456" s="8">
        <v>85000000</v>
      </c>
    </row>
    <row r="1457" spans="1:8" x14ac:dyDescent="0.3">
      <c r="A1457">
        <v>6.9</v>
      </c>
      <c r="B1457" t="s">
        <v>22359</v>
      </c>
      <c r="C1457" t="s">
        <v>753</v>
      </c>
      <c r="D1457" t="s">
        <v>21950</v>
      </c>
      <c r="E1457" t="s">
        <v>37</v>
      </c>
      <c r="F1457">
        <v>122</v>
      </c>
      <c r="G1457" s="8">
        <v>117144465</v>
      </c>
      <c r="H1457" s="8">
        <v>85000000</v>
      </c>
    </row>
    <row r="1458" spans="1:8" x14ac:dyDescent="0.3">
      <c r="A1458">
        <v>6.9</v>
      </c>
      <c r="B1458" t="s">
        <v>22359</v>
      </c>
      <c r="C1458" t="s">
        <v>753</v>
      </c>
      <c r="D1458" t="s">
        <v>8199</v>
      </c>
      <c r="E1458" t="s">
        <v>37</v>
      </c>
      <c r="F1458">
        <v>122</v>
      </c>
      <c r="G1458" s="8">
        <v>117144465</v>
      </c>
      <c r="H1458" s="8">
        <v>85000000</v>
      </c>
    </row>
    <row r="1459" spans="1:8" x14ac:dyDescent="0.3">
      <c r="A1459">
        <v>6.2</v>
      </c>
      <c r="B1459" t="s">
        <v>22360</v>
      </c>
      <c r="C1459" t="s">
        <v>1124</v>
      </c>
      <c r="D1459" t="s">
        <v>515</v>
      </c>
      <c r="E1459" t="s">
        <v>37</v>
      </c>
      <c r="F1459">
        <v>83</v>
      </c>
      <c r="G1459" s="8">
        <v>84303558</v>
      </c>
      <c r="H1459" s="8">
        <v>85000000</v>
      </c>
    </row>
    <row r="1460" spans="1:8" x14ac:dyDescent="0.3">
      <c r="A1460">
        <v>6.2</v>
      </c>
      <c r="B1460" t="s">
        <v>22360</v>
      </c>
      <c r="C1460" t="s">
        <v>1124</v>
      </c>
      <c r="D1460" t="s">
        <v>9312</v>
      </c>
      <c r="E1460" t="s">
        <v>37</v>
      </c>
      <c r="F1460">
        <v>83</v>
      </c>
      <c r="G1460" s="8">
        <v>84303558</v>
      </c>
      <c r="H1460" s="8">
        <v>85000000</v>
      </c>
    </row>
    <row r="1461" spans="1:8" x14ac:dyDescent="0.3">
      <c r="A1461">
        <v>6.2</v>
      </c>
      <c r="B1461" t="s">
        <v>22360</v>
      </c>
      <c r="C1461" t="s">
        <v>1124</v>
      </c>
      <c r="D1461" t="s">
        <v>809</v>
      </c>
      <c r="E1461" t="s">
        <v>37</v>
      </c>
      <c r="F1461">
        <v>83</v>
      </c>
      <c r="G1461" s="8">
        <v>84303558</v>
      </c>
      <c r="H1461" s="8">
        <v>85000000</v>
      </c>
    </row>
    <row r="1462" spans="1:8" x14ac:dyDescent="0.3">
      <c r="A1462">
        <v>6.2</v>
      </c>
      <c r="B1462" t="s">
        <v>22360</v>
      </c>
      <c r="C1462" t="s">
        <v>1124</v>
      </c>
      <c r="D1462" t="s">
        <v>15875</v>
      </c>
      <c r="E1462" t="s">
        <v>37</v>
      </c>
      <c r="F1462">
        <v>83</v>
      </c>
      <c r="G1462" s="8">
        <v>84303558</v>
      </c>
      <c r="H1462" s="8">
        <v>85000000</v>
      </c>
    </row>
    <row r="1463" spans="1:8" x14ac:dyDescent="0.3">
      <c r="A1463">
        <v>6.7</v>
      </c>
      <c r="B1463" t="s">
        <v>22361</v>
      </c>
      <c r="C1463" t="s">
        <v>1127</v>
      </c>
      <c r="D1463" t="s">
        <v>515</v>
      </c>
      <c r="E1463" t="s">
        <v>37</v>
      </c>
      <c r="F1463">
        <v>139</v>
      </c>
      <c r="G1463" s="8">
        <v>150832203</v>
      </c>
      <c r="H1463" s="8">
        <v>85000000</v>
      </c>
    </row>
    <row r="1464" spans="1:8" x14ac:dyDescent="0.3">
      <c r="A1464">
        <v>6.7</v>
      </c>
      <c r="B1464" t="s">
        <v>22361</v>
      </c>
      <c r="C1464" t="s">
        <v>1127</v>
      </c>
      <c r="D1464" t="s">
        <v>21948</v>
      </c>
      <c r="E1464" t="s">
        <v>37</v>
      </c>
      <c r="F1464">
        <v>139</v>
      </c>
      <c r="G1464" s="8">
        <v>150832203</v>
      </c>
      <c r="H1464" s="8">
        <v>85000000</v>
      </c>
    </row>
    <row r="1465" spans="1:8" x14ac:dyDescent="0.3">
      <c r="A1465">
        <v>6.7</v>
      </c>
      <c r="B1465" t="s">
        <v>22361</v>
      </c>
      <c r="C1465" t="s">
        <v>1127</v>
      </c>
      <c r="D1465" t="s">
        <v>10118</v>
      </c>
      <c r="E1465" t="s">
        <v>37</v>
      </c>
      <c r="F1465">
        <v>139</v>
      </c>
      <c r="G1465" s="8">
        <v>150832203</v>
      </c>
      <c r="H1465" s="8">
        <v>85000000</v>
      </c>
    </row>
    <row r="1466" spans="1:8" x14ac:dyDescent="0.3">
      <c r="A1466">
        <v>7.6</v>
      </c>
      <c r="B1466" t="s">
        <v>22362</v>
      </c>
      <c r="C1466" t="s">
        <v>1128</v>
      </c>
      <c r="D1466" t="s">
        <v>1473</v>
      </c>
      <c r="E1466" t="s">
        <v>37</v>
      </c>
      <c r="F1466">
        <v>131</v>
      </c>
      <c r="G1466" s="8">
        <v>51396781</v>
      </c>
      <c r="H1466" s="8">
        <v>68000000</v>
      </c>
    </row>
    <row r="1467" spans="1:8" x14ac:dyDescent="0.3">
      <c r="A1467">
        <v>7.6</v>
      </c>
      <c r="B1467" t="s">
        <v>22362</v>
      </c>
      <c r="C1467" t="s">
        <v>1128</v>
      </c>
      <c r="D1467" t="s">
        <v>20490</v>
      </c>
      <c r="E1467" t="s">
        <v>37</v>
      </c>
      <c r="F1467">
        <v>131</v>
      </c>
      <c r="G1467" s="8">
        <v>51396781</v>
      </c>
      <c r="H1467" s="8">
        <v>68000000</v>
      </c>
    </row>
    <row r="1468" spans="1:8" x14ac:dyDescent="0.3">
      <c r="A1468">
        <v>7.6</v>
      </c>
      <c r="B1468" t="s">
        <v>22362</v>
      </c>
      <c r="C1468" t="s">
        <v>1128</v>
      </c>
      <c r="D1468" t="s">
        <v>21951</v>
      </c>
      <c r="E1468" t="s">
        <v>37</v>
      </c>
      <c r="F1468">
        <v>131</v>
      </c>
      <c r="G1468" s="8">
        <v>51396781</v>
      </c>
      <c r="H1468" s="8">
        <v>68000000</v>
      </c>
    </row>
    <row r="1469" spans="1:8" x14ac:dyDescent="0.3">
      <c r="A1469">
        <v>6.7</v>
      </c>
      <c r="B1469" t="s">
        <v>22363</v>
      </c>
      <c r="C1469" t="s">
        <v>155</v>
      </c>
      <c r="D1469" t="s">
        <v>675</v>
      </c>
      <c r="E1469" t="s">
        <v>37</v>
      </c>
      <c r="F1469">
        <v>104</v>
      </c>
      <c r="G1469" s="8">
        <v>47592825</v>
      </c>
      <c r="H1469" s="8">
        <v>85000000</v>
      </c>
    </row>
    <row r="1470" spans="1:8" x14ac:dyDescent="0.3">
      <c r="A1470">
        <v>6.7</v>
      </c>
      <c r="B1470" t="s">
        <v>22363</v>
      </c>
      <c r="C1470" t="s">
        <v>155</v>
      </c>
      <c r="D1470" t="s">
        <v>515</v>
      </c>
      <c r="E1470" t="s">
        <v>37</v>
      </c>
      <c r="F1470">
        <v>104</v>
      </c>
      <c r="G1470" s="8">
        <v>47592825</v>
      </c>
      <c r="H1470" s="8">
        <v>85000000</v>
      </c>
    </row>
    <row r="1471" spans="1:8" x14ac:dyDescent="0.3">
      <c r="A1471">
        <v>6.7</v>
      </c>
      <c r="B1471" t="s">
        <v>22363</v>
      </c>
      <c r="C1471" t="s">
        <v>155</v>
      </c>
      <c r="D1471" t="s">
        <v>809</v>
      </c>
      <c r="E1471" t="s">
        <v>37</v>
      </c>
      <c r="F1471">
        <v>104</v>
      </c>
      <c r="G1471" s="8">
        <v>47592825</v>
      </c>
      <c r="H1471" s="8">
        <v>85000000</v>
      </c>
    </row>
    <row r="1472" spans="1:8" x14ac:dyDescent="0.3">
      <c r="A1472">
        <v>6.7</v>
      </c>
      <c r="B1472" t="s">
        <v>22363</v>
      </c>
      <c r="C1472" t="s">
        <v>155</v>
      </c>
      <c r="D1472" t="s">
        <v>8199</v>
      </c>
      <c r="E1472" t="s">
        <v>37</v>
      </c>
      <c r="F1472">
        <v>104</v>
      </c>
      <c r="G1472" s="8">
        <v>47592825</v>
      </c>
      <c r="H1472" s="8">
        <v>85000000</v>
      </c>
    </row>
    <row r="1473" spans="1:8" x14ac:dyDescent="0.3">
      <c r="A1473">
        <v>6.2</v>
      </c>
      <c r="B1473" t="s">
        <v>22364</v>
      </c>
      <c r="C1473" t="s">
        <v>668</v>
      </c>
      <c r="D1473" t="s">
        <v>675</v>
      </c>
      <c r="E1473" t="s">
        <v>37</v>
      </c>
      <c r="F1473">
        <v>130</v>
      </c>
      <c r="G1473" s="8">
        <v>50016394</v>
      </c>
      <c r="H1473" s="8">
        <v>70000000</v>
      </c>
    </row>
    <row r="1474" spans="1:8" x14ac:dyDescent="0.3">
      <c r="A1474">
        <v>6.2</v>
      </c>
      <c r="B1474" t="s">
        <v>22364</v>
      </c>
      <c r="C1474" t="s">
        <v>668</v>
      </c>
      <c r="D1474" t="s">
        <v>515</v>
      </c>
      <c r="E1474" t="s">
        <v>37</v>
      </c>
      <c r="F1474">
        <v>130</v>
      </c>
      <c r="G1474" s="8">
        <v>50016394</v>
      </c>
      <c r="H1474" s="8">
        <v>70000000</v>
      </c>
    </row>
    <row r="1475" spans="1:8" x14ac:dyDescent="0.3">
      <c r="A1475">
        <v>6.2</v>
      </c>
      <c r="B1475" t="s">
        <v>22364</v>
      </c>
      <c r="C1475" t="s">
        <v>668</v>
      </c>
      <c r="D1475" t="s">
        <v>809</v>
      </c>
      <c r="E1475" t="s">
        <v>37</v>
      </c>
      <c r="F1475">
        <v>130</v>
      </c>
      <c r="G1475" s="8">
        <v>50016394</v>
      </c>
      <c r="H1475" s="8">
        <v>70000000</v>
      </c>
    </row>
    <row r="1476" spans="1:8" x14ac:dyDescent="0.3">
      <c r="A1476">
        <v>6.2</v>
      </c>
      <c r="B1476" t="s">
        <v>22364</v>
      </c>
      <c r="C1476" t="s">
        <v>668</v>
      </c>
      <c r="D1476" t="s">
        <v>651</v>
      </c>
      <c r="E1476" t="s">
        <v>37</v>
      </c>
      <c r="F1476">
        <v>130</v>
      </c>
      <c r="G1476" s="8">
        <v>50016394</v>
      </c>
      <c r="H1476" s="8">
        <v>70000000</v>
      </c>
    </row>
    <row r="1477" spans="1:8" x14ac:dyDescent="0.3">
      <c r="A1477">
        <v>7.3</v>
      </c>
      <c r="B1477" t="s">
        <v>22365</v>
      </c>
      <c r="C1477" t="s">
        <v>117</v>
      </c>
      <c r="D1477" t="s">
        <v>1473</v>
      </c>
      <c r="E1477" t="s">
        <v>37</v>
      </c>
      <c r="F1477">
        <v>145</v>
      </c>
      <c r="G1477" s="8">
        <v>57010853</v>
      </c>
      <c r="H1477" s="8">
        <v>85000000</v>
      </c>
    </row>
    <row r="1478" spans="1:8" x14ac:dyDescent="0.3">
      <c r="A1478">
        <v>7.3</v>
      </c>
      <c r="B1478" t="s">
        <v>22365</v>
      </c>
      <c r="C1478" t="s">
        <v>117</v>
      </c>
      <c r="D1478" t="s">
        <v>17497</v>
      </c>
      <c r="E1478" t="s">
        <v>37</v>
      </c>
      <c r="F1478">
        <v>145</v>
      </c>
      <c r="G1478" s="8">
        <v>57010853</v>
      </c>
      <c r="H1478" s="8">
        <v>85000000</v>
      </c>
    </row>
    <row r="1479" spans="1:8" x14ac:dyDescent="0.3">
      <c r="A1479">
        <v>6</v>
      </c>
      <c r="B1479" t="s">
        <v>22366</v>
      </c>
      <c r="C1479" t="s">
        <v>259</v>
      </c>
      <c r="D1479" t="s">
        <v>675</v>
      </c>
      <c r="E1479" t="s">
        <v>37</v>
      </c>
      <c r="F1479">
        <v>104</v>
      </c>
      <c r="G1479" s="8">
        <v>62494975</v>
      </c>
      <c r="H1479" s="8">
        <v>85000000</v>
      </c>
    </row>
    <row r="1480" spans="1:8" x14ac:dyDescent="0.3">
      <c r="A1480">
        <v>6</v>
      </c>
      <c r="B1480" t="s">
        <v>22366</v>
      </c>
      <c r="C1480" t="s">
        <v>259</v>
      </c>
      <c r="D1480" t="s">
        <v>21950</v>
      </c>
      <c r="E1480" t="s">
        <v>37</v>
      </c>
      <c r="F1480">
        <v>104</v>
      </c>
      <c r="G1480" s="8">
        <v>62494975</v>
      </c>
      <c r="H1480" s="8">
        <v>85000000</v>
      </c>
    </row>
    <row r="1481" spans="1:8" x14ac:dyDescent="0.3">
      <c r="A1481">
        <v>6</v>
      </c>
      <c r="B1481" t="s">
        <v>22366</v>
      </c>
      <c r="C1481" t="s">
        <v>259</v>
      </c>
      <c r="D1481" t="s">
        <v>8199</v>
      </c>
      <c r="E1481" t="s">
        <v>37</v>
      </c>
      <c r="F1481">
        <v>104</v>
      </c>
      <c r="G1481" s="8">
        <v>62494975</v>
      </c>
      <c r="H1481" s="8">
        <v>85000000</v>
      </c>
    </row>
    <row r="1482" spans="1:8" x14ac:dyDescent="0.3">
      <c r="A1482">
        <v>7.1</v>
      </c>
      <c r="B1482" t="s">
        <v>22367</v>
      </c>
      <c r="C1482" t="s">
        <v>1136</v>
      </c>
      <c r="D1482" t="s">
        <v>515</v>
      </c>
      <c r="E1482" t="s">
        <v>37</v>
      </c>
      <c r="F1482">
        <v>97</v>
      </c>
      <c r="G1482" s="8">
        <v>46440491</v>
      </c>
      <c r="H1482" s="8">
        <v>100000000</v>
      </c>
    </row>
    <row r="1483" spans="1:8" x14ac:dyDescent="0.3">
      <c r="A1483">
        <v>7.1</v>
      </c>
      <c r="B1483" t="s">
        <v>22367</v>
      </c>
      <c r="C1483" t="s">
        <v>1136</v>
      </c>
      <c r="D1483" t="s">
        <v>9312</v>
      </c>
      <c r="E1483" t="s">
        <v>37</v>
      </c>
      <c r="F1483">
        <v>97</v>
      </c>
      <c r="G1483" s="8">
        <v>46440491</v>
      </c>
      <c r="H1483" s="8">
        <v>100000000</v>
      </c>
    </row>
    <row r="1484" spans="1:8" x14ac:dyDescent="0.3">
      <c r="A1484">
        <v>7.1</v>
      </c>
      <c r="B1484" t="s">
        <v>22367</v>
      </c>
      <c r="C1484" t="s">
        <v>1136</v>
      </c>
      <c r="D1484" t="s">
        <v>809</v>
      </c>
      <c r="E1484" t="s">
        <v>37</v>
      </c>
      <c r="F1484">
        <v>97</v>
      </c>
      <c r="G1484" s="8">
        <v>46440491</v>
      </c>
      <c r="H1484" s="8">
        <v>100000000</v>
      </c>
    </row>
    <row r="1485" spans="1:8" x14ac:dyDescent="0.3">
      <c r="A1485">
        <v>7.1</v>
      </c>
      <c r="B1485" t="s">
        <v>22367</v>
      </c>
      <c r="C1485" t="s">
        <v>1136</v>
      </c>
      <c r="D1485" t="s">
        <v>15875</v>
      </c>
      <c r="E1485" t="s">
        <v>37</v>
      </c>
      <c r="F1485">
        <v>97</v>
      </c>
      <c r="G1485" s="8">
        <v>46440491</v>
      </c>
      <c r="H1485" s="8">
        <v>100000000</v>
      </c>
    </row>
    <row r="1486" spans="1:8" x14ac:dyDescent="0.3">
      <c r="A1486">
        <v>7.1</v>
      </c>
      <c r="B1486" t="s">
        <v>22367</v>
      </c>
      <c r="C1486" t="s">
        <v>1136</v>
      </c>
      <c r="D1486" t="s">
        <v>651</v>
      </c>
      <c r="E1486" t="s">
        <v>37</v>
      </c>
      <c r="F1486">
        <v>97</v>
      </c>
      <c r="G1486" s="8">
        <v>46440491</v>
      </c>
      <c r="H1486" s="8">
        <v>100000000</v>
      </c>
    </row>
    <row r="1487" spans="1:8" x14ac:dyDescent="0.3">
      <c r="A1487">
        <v>7.1</v>
      </c>
      <c r="B1487" t="s">
        <v>22368</v>
      </c>
      <c r="C1487" t="s">
        <v>1139</v>
      </c>
      <c r="D1487" t="s">
        <v>1473</v>
      </c>
      <c r="E1487" t="s">
        <v>37</v>
      </c>
      <c r="F1487">
        <v>178</v>
      </c>
      <c r="G1487" s="8">
        <v>44606335</v>
      </c>
      <c r="H1487" s="8">
        <v>90000000</v>
      </c>
    </row>
    <row r="1488" spans="1:8" x14ac:dyDescent="0.3">
      <c r="A1488">
        <v>7.1</v>
      </c>
      <c r="B1488" t="s">
        <v>22368</v>
      </c>
      <c r="C1488" t="s">
        <v>1139</v>
      </c>
      <c r="D1488" t="s">
        <v>651</v>
      </c>
      <c r="E1488" t="s">
        <v>37</v>
      </c>
      <c r="F1488">
        <v>178</v>
      </c>
      <c r="G1488" s="8">
        <v>44606335</v>
      </c>
      <c r="H1488" s="8">
        <v>90000000</v>
      </c>
    </row>
    <row r="1489" spans="1:8" x14ac:dyDescent="0.3">
      <c r="A1489">
        <v>7.1</v>
      </c>
      <c r="B1489" t="s">
        <v>22368</v>
      </c>
      <c r="C1489" t="s">
        <v>1139</v>
      </c>
      <c r="D1489" t="s">
        <v>17497</v>
      </c>
      <c r="E1489" t="s">
        <v>37</v>
      </c>
      <c r="F1489">
        <v>178</v>
      </c>
      <c r="G1489" s="8">
        <v>44606335</v>
      </c>
      <c r="H1489" s="8">
        <v>90000000</v>
      </c>
    </row>
    <row r="1490" spans="1:8" x14ac:dyDescent="0.3">
      <c r="A1490">
        <v>5.5</v>
      </c>
      <c r="B1490" t="s">
        <v>22369</v>
      </c>
      <c r="C1490" t="s">
        <v>1140</v>
      </c>
      <c r="D1490" t="s">
        <v>675</v>
      </c>
      <c r="E1490" t="s">
        <v>37</v>
      </c>
      <c r="F1490">
        <v>108</v>
      </c>
      <c r="G1490" s="8">
        <v>40048332</v>
      </c>
      <c r="H1490" s="8">
        <v>85000000</v>
      </c>
    </row>
    <row r="1491" spans="1:8" x14ac:dyDescent="0.3">
      <c r="A1491">
        <v>5.5</v>
      </c>
      <c r="B1491" t="s">
        <v>22369</v>
      </c>
      <c r="C1491" t="s">
        <v>1140</v>
      </c>
      <c r="D1491" t="s">
        <v>1473</v>
      </c>
      <c r="E1491" t="s">
        <v>37</v>
      </c>
      <c r="F1491">
        <v>108</v>
      </c>
      <c r="G1491" s="8">
        <v>40048332</v>
      </c>
      <c r="H1491" s="8">
        <v>85000000</v>
      </c>
    </row>
    <row r="1492" spans="1:8" x14ac:dyDescent="0.3">
      <c r="A1492">
        <v>5.5</v>
      </c>
      <c r="B1492" t="s">
        <v>22369</v>
      </c>
      <c r="C1492" t="s">
        <v>1140</v>
      </c>
      <c r="D1492" t="s">
        <v>8199</v>
      </c>
      <c r="E1492" t="s">
        <v>37</v>
      </c>
      <c r="F1492">
        <v>108</v>
      </c>
      <c r="G1492" s="8">
        <v>40048332</v>
      </c>
      <c r="H1492" s="8">
        <v>85000000</v>
      </c>
    </row>
    <row r="1493" spans="1:8" x14ac:dyDescent="0.3">
      <c r="A1493">
        <v>5.6</v>
      </c>
      <c r="B1493" t="s">
        <v>22370</v>
      </c>
      <c r="C1493" t="s">
        <v>1146</v>
      </c>
      <c r="D1493" t="s">
        <v>515</v>
      </c>
      <c r="E1493" t="s">
        <v>37</v>
      </c>
      <c r="F1493">
        <v>106</v>
      </c>
      <c r="G1493" s="8">
        <v>64933670</v>
      </c>
      <c r="H1493" s="8">
        <v>85000000</v>
      </c>
    </row>
    <row r="1494" spans="1:8" x14ac:dyDescent="0.3">
      <c r="A1494">
        <v>5.6</v>
      </c>
      <c r="B1494" t="s">
        <v>22370</v>
      </c>
      <c r="C1494" t="s">
        <v>1146</v>
      </c>
      <c r="D1494" t="s">
        <v>809</v>
      </c>
      <c r="E1494" t="s">
        <v>37</v>
      </c>
      <c r="F1494">
        <v>106</v>
      </c>
      <c r="G1494" s="8">
        <v>64933670</v>
      </c>
      <c r="H1494" s="8">
        <v>85000000</v>
      </c>
    </row>
    <row r="1495" spans="1:8" x14ac:dyDescent="0.3">
      <c r="A1495">
        <v>5.6</v>
      </c>
      <c r="B1495" t="s">
        <v>22370</v>
      </c>
      <c r="C1495" t="s">
        <v>1146</v>
      </c>
      <c r="D1495" t="s">
        <v>1473</v>
      </c>
      <c r="E1495" t="s">
        <v>37</v>
      </c>
      <c r="F1495">
        <v>106</v>
      </c>
      <c r="G1495" s="8">
        <v>64933670</v>
      </c>
      <c r="H1495" s="8">
        <v>85000000</v>
      </c>
    </row>
    <row r="1496" spans="1:8" x14ac:dyDescent="0.3">
      <c r="A1496">
        <v>5.6</v>
      </c>
      <c r="B1496" t="s">
        <v>22370</v>
      </c>
      <c r="C1496" t="s">
        <v>1146</v>
      </c>
      <c r="D1496" t="s">
        <v>15875</v>
      </c>
      <c r="E1496" t="s">
        <v>37</v>
      </c>
      <c r="F1496">
        <v>106</v>
      </c>
      <c r="G1496" s="8">
        <v>64933670</v>
      </c>
      <c r="H1496" s="8">
        <v>85000000</v>
      </c>
    </row>
    <row r="1497" spans="1:8" x14ac:dyDescent="0.3">
      <c r="A1497">
        <v>5.6</v>
      </c>
      <c r="B1497" t="s">
        <v>22370</v>
      </c>
      <c r="C1497" t="s">
        <v>1146</v>
      </c>
      <c r="D1497" t="s">
        <v>651</v>
      </c>
      <c r="E1497" t="s">
        <v>37</v>
      </c>
      <c r="F1497">
        <v>106</v>
      </c>
      <c r="G1497" s="8">
        <v>64933670</v>
      </c>
      <c r="H1497" s="8">
        <v>85000000</v>
      </c>
    </row>
    <row r="1498" spans="1:8" x14ac:dyDescent="0.3">
      <c r="A1498">
        <v>7.5</v>
      </c>
      <c r="B1498" t="s">
        <v>22371</v>
      </c>
      <c r="C1498" t="s">
        <v>1148</v>
      </c>
      <c r="D1498" t="s">
        <v>675</v>
      </c>
      <c r="E1498" t="s">
        <v>37</v>
      </c>
      <c r="F1498">
        <v>112</v>
      </c>
      <c r="G1498" s="8">
        <v>31494270</v>
      </c>
      <c r="H1498" s="8">
        <v>60000000</v>
      </c>
    </row>
    <row r="1499" spans="1:8" x14ac:dyDescent="0.3">
      <c r="A1499">
        <v>7.5</v>
      </c>
      <c r="B1499" t="s">
        <v>22371</v>
      </c>
      <c r="C1499" t="s">
        <v>1148</v>
      </c>
      <c r="D1499" t="s">
        <v>809</v>
      </c>
      <c r="E1499" t="s">
        <v>37</v>
      </c>
      <c r="F1499">
        <v>112</v>
      </c>
      <c r="G1499" s="8">
        <v>31494270</v>
      </c>
      <c r="H1499" s="8">
        <v>60000000</v>
      </c>
    </row>
    <row r="1500" spans="1:8" x14ac:dyDescent="0.3">
      <c r="A1500">
        <v>7.5</v>
      </c>
      <c r="B1500" t="s">
        <v>22371</v>
      </c>
      <c r="C1500" t="s">
        <v>1148</v>
      </c>
      <c r="D1500" t="s">
        <v>651</v>
      </c>
      <c r="E1500" t="s">
        <v>37</v>
      </c>
      <c r="F1500">
        <v>112</v>
      </c>
      <c r="G1500" s="8">
        <v>31494270</v>
      </c>
      <c r="H1500" s="8">
        <v>60000000</v>
      </c>
    </row>
    <row r="1501" spans="1:8" x14ac:dyDescent="0.3">
      <c r="A1501">
        <v>7.5</v>
      </c>
      <c r="B1501" t="s">
        <v>22371</v>
      </c>
      <c r="C1501" t="s">
        <v>1148</v>
      </c>
      <c r="D1501" t="s">
        <v>17497</v>
      </c>
      <c r="E1501" t="s">
        <v>37</v>
      </c>
      <c r="F1501">
        <v>112</v>
      </c>
      <c r="G1501" s="8">
        <v>31494270</v>
      </c>
      <c r="H1501" s="8">
        <v>60000000</v>
      </c>
    </row>
    <row r="1502" spans="1:8" x14ac:dyDescent="0.3">
      <c r="A1502">
        <v>5.4</v>
      </c>
      <c r="B1502" t="s">
        <v>22372</v>
      </c>
      <c r="C1502" t="s">
        <v>1152</v>
      </c>
      <c r="D1502" t="s">
        <v>675</v>
      </c>
      <c r="E1502" t="s">
        <v>37</v>
      </c>
      <c r="F1502">
        <v>135</v>
      </c>
      <c r="G1502" s="8">
        <v>31111260</v>
      </c>
      <c r="H1502" s="8">
        <v>60000000</v>
      </c>
    </row>
    <row r="1503" spans="1:8" x14ac:dyDescent="0.3">
      <c r="A1503">
        <v>5.4</v>
      </c>
      <c r="B1503" t="s">
        <v>22372</v>
      </c>
      <c r="C1503" t="s">
        <v>1152</v>
      </c>
      <c r="D1503" t="s">
        <v>515</v>
      </c>
      <c r="E1503" t="s">
        <v>37</v>
      </c>
      <c r="F1503">
        <v>135</v>
      </c>
      <c r="G1503" s="8">
        <v>31111260</v>
      </c>
      <c r="H1503" s="8">
        <v>60000000</v>
      </c>
    </row>
    <row r="1504" spans="1:8" x14ac:dyDescent="0.3">
      <c r="A1504">
        <v>5.4</v>
      </c>
      <c r="B1504" t="s">
        <v>22372</v>
      </c>
      <c r="C1504" t="s">
        <v>1152</v>
      </c>
      <c r="D1504" t="s">
        <v>10118</v>
      </c>
      <c r="E1504" t="s">
        <v>37</v>
      </c>
      <c r="F1504">
        <v>135</v>
      </c>
      <c r="G1504" s="8">
        <v>31111260</v>
      </c>
      <c r="H1504" s="8">
        <v>60000000</v>
      </c>
    </row>
    <row r="1505" spans="1:8" x14ac:dyDescent="0.3">
      <c r="A1505">
        <v>5.4</v>
      </c>
      <c r="B1505" t="s">
        <v>22372</v>
      </c>
      <c r="C1505" t="s">
        <v>1152</v>
      </c>
      <c r="D1505" t="s">
        <v>8199</v>
      </c>
      <c r="E1505" t="s">
        <v>37</v>
      </c>
      <c r="F1505">
        <v>135</v>
      </c>
      <c r="G1505" s="8">
        <v>31111260</v>
      </c>
      <c r="H1505" s="8">
        <v>60000000</v>
      </c>
    </row>
    <row r="1506" spans="1:8" x14ac:dyDescent="0.3">
      <c r="A1506">
        <v>4.3</v>
      </c>
      <c r="B1506" t="s">
        <v>22373</v>
      </c>
      <c r="C1506" t="s">
        <v>1154</v>
      </c>
      <c r="D1506" t="s">
        <v>809</v>
      </c>
      <c r="E1506" t="s">
        <v>37</v>
      </c>
      <c r="F1506">
        <v>109</v>
      </c>
      <c r="G1506" s="8">
        <v>123307945</v>
      </c>
      <c r="H1506" s="8">
        <v>65000000</v>
      </c>
    </row>
    <row r="1507" spans="1:8" x14ac:dyDescent="0.3">
      <c r="A1507">
        <v>4.3</v>
      </c>
      <c r="B1507" t="s">
        <v>22373</v>
      </c>
      <c r="C1507" t="s">
        <v>1154</v>
      </c>
      <c r="D1507" t="s">
        <v>17497</v>
      </c>
      <c r="E1507" t="s">
        <v>37</v>
      </c>
      <c r="F1507">
        <v>109</v>
      </c>
      <c r="G1507" s="8">
        <v>123307945</v>
      </c>
      <c r="H1507" s="8">
        <v>65000000</v>
      </c>
    </row>
    <row r="1508" spans="1:8" x14ac:dyDescent="0.3">
      <c r="A1508">
        <v>4.3</v>
      </c>
      <c r="B1508" t="s">
        <v>22373</v>
      </c>
      <c r="C1508" t="s">
        <v>1154</v>
      </c>
      <c r="D1508" t="s">
        <v>10118</v>
      </c>
      <c r="E1508" t="s">
        <v>37</v>
      </c>
      <c r="F1508">
        <v>109</v>
      </c>
      <c r="G1508" s="8">
        <v>123307945</v>
      </c>
      <c r="H1508" s="8">
        <v>65000000</v>
      </c>
    </row>
    <row r="1509" spans="1:8" x14ac:dyDescent="0.3">
      <c r="A1509">
        <v>4.9000000000000004</v>
      </c>
      <c r="B1509" t="s">
        <v>22374</v>
      </c>
      <c r="C1509" t="s">
        <v>771</v>
      </c>
      <c r="D1509" t="s">
        <v>515</v>
      </c>
      <c r="E1509" t="s">
        <v>37</v>
      </c>
      <c r="F1509">
        <v>86</v>
      </c>
      <c r="G1509" s="8">
        <v>153288182</v>
      </c>
      <c r="H1509" s="8">
        <v>84000000</v>
      </c>
    </row>
    <row r="1510" spans="1:8" x14ac:dyDescent="0.3">
      <c r="A1510">
        <v>4.9000000000000004</v>
      </c>
      <c r="B1510" t="s">
        <v>22374</v>
      </c>
      <c r="C1510" t="s">
        <v>771</v>
      </c>
      <c r="D1510" t="s">
        <v>809</v>
      </c>
      <c r="E1510" t="s">
        <v>37</v>
      </c>
      <c r="F1510">
        <v>86</v>
      </c>
      <c r="G1510" s="8">
        <v>153288182</v>
      </c>
      <c r="H1510" s="8">
        <v>84000000</v>
      </c>
    </row>
    <row r="1511" spans="1:8" x14ac:dyDescent="0.3">
      <c r="A1511">
        <v>4.9000000000000004</v>
      </c>
      <c r="B1511" t="s">
        <v>22374</v>
      </c>
      <c r="C1511" t="s">
        <v>771</v>
      </c>
      <c r="D1511" t="s">
        <v>21948</v>
      </c>
      <c r="E1511" t="s">
        <v>37</v>
      </c>
      <c r="F1511">
        <v>86</v>
      </c>
      <c r="G1511" s="8">
        <v>153288182</v>
      </c>
      <c r="H1511" s="8">
        <v>84000000</v>
      </c>
    </row>
    <row r="1512" spans="1:8" x14ac:dyDescent="0.3">
      <c r="A1512">
        <v>7.1</v>
      </c>
      <c r="B1512" t="s">
        <v>22375</v>
      </c>
      <c r="C1512" t="s">
        <v>1162</v>
      </c>
      <c r="D1512" t="s">
        <v>675</v>
      </c>
      <c r="E1512" t="s">
        <v>37</v>
      </c>
      <c r="F1512">
        <v>95</v>
      </c>
      <c r="G1512" s="8">
        <v>13401683</v>
      </c>
      <c r="H1512" s="8">
        <v>35000000</v>
      </c>
    </row>
    <row r="1513" spans="1:8" x14ac:dyDescent="0.3">
      <c r="A1513">
        <v>7.1</v>
      </c>
      <c r="B1513" t="s">
        <v>22375</v>
      </c>
      <c r="C1513" t="s">
        <v>1162</v>
      </c>
      <c r="D1513" t="s">
        <v>10118</v>
      </c>
      <c r="E1513" t="s">
        <v>37</v>
      </c>
      <c r="F1513">
        <v>95</v>
      </c>
      <c r="G1513" s="8">
        <v>13401683</v>
      </c>
      <c r="H1513" s="8">
        <v>35000000</v>
      </c>
    </row>
    <row r="1514" spans="1:8" x14ac:dyDescent="0.3">
      <c r="A1514">
        <v>6.4</v>
      </c>
      <c r="B1514" t="s">
        <v>22376</v>
      </c>
      <c r="C1514" t="s">
        <v>788</v>
      </c>
      <c r="D1514" t="s">
        <v>809</v>
      </c>
      <c r="E1514" t="s">
        <v>37</v>
      </c>
      <c r="F1514">
        <v>107</v>
      </c>
      <c r="G1514" s="8">
        <v>137340146</v>
      </c>
      <c r="H1514" s="8">
        <v>70000000</v>
      </c>
    </row>
    <row r="1515" spans="1:8" x14ac:dyDescent="0.3">
      <c r="A1515">
        <v>6.4</v>
      </c>
      <c r="B1515" t="s">
        <v>22376</v>
      </c>
      <c r="C1515" t="s">
        <v>788</v>
      </c>
      <c r="D1515" t="s">
        <v>1473</v>
      </c>
      <c r="E1515" t="s">
        <v>37</v>
      </c>
      <c r="F1515">
        <v>107</v>
      </c>
      <c r="G1515" s="8">
        <v>137340146</v>
      </c>
      <c r="H1515" s="8">
        <v>70000000</v>
      </c>
    </row>
    <row r="1516" spans="1:8" x14ac:dyDescent="0.3">
      <c r="A1516">
        <v>6.4</v>
      </c>
      <c r="B1516" t="s">
        <v>22376</v>
      </c>
      <c r="C1516" t="s">
        <v>788</v>
      </c>
      <c r="D1516" t="s">
        <v>651</v>
      </c>
      <c r="E1516" t="s">
        <v>37</v>
      </c>
      <c r="F1516">
        <v>107</v>
      </c>
      <c r="G1516" s="8">
        <v>137340146</v>
      </c>
      <c r="H1516" s="8">
        <v>70000000</v>
      </c>
    </row>
    <row r="1517" spans="1:8" x14ac:dyDescent="0.3">
      <c r="A1517">
        <v>6.4</v>
      </c>
      <c r="B1517" t="s">
        <v>22376</v>
      </c>
      <c r="C1517" t="s">
        <v>788</v>
      </c>
      <c r="D1517" t="s">
        <v>17497</v>
      </c>
      <c r="E1517" t="s">
        <v>37</v>
      </c>
      <c r="F1517">
        <v>107</v>
      </c>
      <c r="G1517" s="8">
        <v>137340146</v>
      </c>
      <c r="H1517" s="8">
        <v>70000000</v>
      </c>
    </row>
    <row r="1518" spans="1:8" x14ac:dyDescent="0.3">
      <c r="A1518">
        <v>4.3</v>
      </c>
      <c r="B1518" t="s">
        <v>22377</v>
      </c>
      <c r="C1518" t="s">
        <v>747</v>
      </c>
      <c r="D1518" t="s">
        <v>675</v>
      </c>
      <c r="E1518" t="s">
        <v>37</v>
      </c>
      <c r="F1518">
        <v>82</v>
      </c>
      <c r="G1518" s="8">
        <v>43575716</v>
      </c>
      <c r="H1518" s="8">
        <v>85000000</v>
      </c>
    </row>
    <row r="1519" spans="1:8" x14ac:dyDescent="0.3">
      <c r="A1519">
        <v>4.3</v>
      </c>
      <c r="B1519" t="s">
        <v>22377</v>
      </c>
      <c r="C1519" t="s">
        <v>747</v>
      </c>
      <c r="D1519" t="s">
        <v>809</v>
      </c>
      <c r="E1519" t="s">
        <v>37</v>
      </c>
      <c r="F1519">
        <v>82</v>
      </c>
      <c r="G1519" s="8">
        <v>43575716</v>
      </c>
      <c r="H1519" s="8">
        <v>85000000</v>
      </c>
    </row>
    <row r="1520" spans="1:8" x14ac:dyDescent="0.3">
      <c r="A1520">
        <v>4.3</v>
      </c>
      <c r="B1520" t="s">
        <v>22377</v>
      </c>
      <c r="C1520" t="s">
        <v>747</v>
      </c>
      <c r="D1520" t="s">
        <v>15875</v>
      </c>
      <c r="E1520" t="s">
        <v>37</v>
      </c>
      <c r="F1520">
        <v>82</v>
      </c>
      <c r="G1520" s="8">
        <v>43575716</v>
      </c>
      <c r="H1520" s="8">
        <v>85000000</v>
      </c>
    </row>
    <row r="1521" spans="1:8" x14ac:dyDescent="0.3">
      <c r="A1521">
        <v>4.3</v>
      </c>
      <c r="B1521" t="s">
        <v>22377</v>
      </c>
      <c r="C1521" t="s">
        <v>747</v>
      </c>
      <c r="D1521" t="s">
        <v>651</v>
      </c>
      <c r="E1521" t="s">
        <v>37</v>
      </c>
      <c r="F1521">
        <v>82</v>
      </c>
      <c r="G1521" s="8">
        <v>43575716</v>
      </c>
      <c r="H1521" s="8">
        <v>85000000</v>
      </c>
    </row>
    <row r="1522" spans="1:8" x14ac:dyDescent="0.3">
      <c r="A1522">
        <v>6.1</v>
      </c>
      <c r="B1522" t="s">
        <v>22378</v>
      </c>
      <c r="C1522" t="s">
        <v>312</v>
      </c>
      <c r="D1522" t="s">
        <v>675</v>
      </c>
      <c r="E1522" t="s">
        <v>37</v>
      </c>
      <c r="F1522">
        <v>88</v>
      </c>
      <c r="G1522" s="8">
        <v>80170146</v>
      </c>
      <c r="H1522" s="8">
        <v>85000000</v>
      </c>
    </row>
    <row r="1523" spans="1:8" x14ac:dyDescent="0.3">
      <c r="A1523">
        <v>6.1</v>
      </c>
      <c r="B1523" t="s">
        <v>22378</v>
      </c>
      <c r="C1523" t="s">
        <v>312</v>
      </c>
      <c r="D1523" t="s">
        <v>515</v>
      </c>
      <c r="E1523" t="s">
        <v>37</v>
      </c>
      <c r="F1523">
        <v>88</v>
      </c>
      <c r="G1523" s="8">
        <v>80170146</v>
      </c>
      <c r="H1523" s="8">
        <v>85000000</v>
      </c>
    </row>
    <row r="1524" spans="1:8" x14ac:dyDescent="0.3">
      <c r="A1524">
        <v>6.1</v>
      </c>
      <c r="B1524" t="s">
        <v>22378</v>
      </c>
      <c r="C1524" t="s">
        <v>312</v>
      </c>
      <c r="D1524" t="s">
        <v>10118</v>
      </c>
      <c r="E1524" t="s">
        <v>37</v>
      </c>
      <c r="F1524">
        <v>88</v>
      </c>
      <c r="G1524" s="8">
        <v>80170146</v>
      </c>
      <c r="H1524" s="8">
        <v>85000000</v>
      </c>
    </row>
    <row r="1525" spans="1:8" x14ac:dyDescent="0.3">
      <c r="A1525">
        <v>6.1</v>
      </c>
      <c r="B1525" t="s">
        <v>22378</v>
      </c>
      <c r="C1525" t="s">
        <v>312</v>
      </c>
      <c r="D1525" t="s">
        <v>8199</v>
      </c>
      <c r="E1525" t="s">
        <v>37</v>
      </c>
      <c r="F1525">
        <v>88</v>
      </c>
      <c r="G1525" s="8">
        <v>80170146</v>
      </c>
      <c r="H1525" s="8">
        <v>85000000</v>
      </c>
    </row>
    <row r="1526" spans="1:8" x14ac:dyDescent="0.3">
      <c r="A1526">
        <v>7</v>
      </c>
      <c r="B1526" t="s">
        <v>22379</v>
      </c>
      <c r="C1526" t="s">
        <v>248</v>
      </c>
      <c r="D1526" t="s">
        <v>675</v>
      </c>
      <c r="E1526" t="s">
        <v>37</v>
      </c>
      <c r="F1526">
        <v>120</v>
      </c>
      <c r="G1526" s="8">
        <v>75754670</v>
      </c>
      <c r="H1526" s="8">
        <v>85000000</v>
      </c>
    </row>
    <row r="1527" spans="1:8" x14ac:dyDescent="0.3">
      <c r="A1527">
        <v>7</v>
      </c>
      <c r="B1527" t="s">
        <v>22379</v>
      </c>
      <c r="C1527" t="s">
        <v>248</v>
      </c>
      <c r="D1527" t="s">
        <v>515</v>
      </c>
      <c r="E1527" t="s">
        <v>37</v>
      </c>
      <c r="F1527">
        <v>120</v>
      </c>
      <c r="G1527" s="8">
        <v>75754670</v>
      </c>
      <c r="H1527" s="8">
        <v>85000000</v>
      </c>
    </row>
    <row r="1528" spans="1:8" x14ac:dyDescent="0.3">
      <c r="A1528">
        <v>7</v>
      </c>
      <c r="B1528" t="s">
        <v>22379</v>
      </c>
      <c r="C1528" t="s">
        <v>248</v>
      </c>
      <c r="D1528" t="s">
        <v>651</v>
      </c>
      <c r="E1528" t="s">
        <v>37</v>
      </c>
      <c r="F1528">
        <v>120</v>
      </c>
      <c r="G1528" s="8">
        <v>75754670</v>
      </c>
      <c r="H1528" s="8">
        <v>85000000</v>
      </c>
    </row>
    <row r="1529" spans="1:8" x14ac:dyDescent="0.3">
      <c r="A1529">
        <v>7</v>
      </c>
      <c r="B1529" t="s">
        <v>22379</v>
      </c>
      <c r="C1529" t="s">
        <v>248</v>
      </c>
      <c r="D1529" t="s">
        <v>4189</v>
      </c>
      <c r="E1529" t="s">
        <v>37</v>
      </c>
      <c r="F1529">
        <v>120</v>
      </c>
      <c r="G1529" s="8">
        <v>75754670</v>
      </c>
      <c r="H1529" s="8">
        <v>85000000</v>
      </c>
    </row>
    <row r="1530" spans="1:8" x14ac:dyDescent="0.3">
      <c r="A1530">
        <v>7</v>
      </c>
      <c r="B1530" t="s">
        <v>22379</v>
      </c>
      <c r="C1530" t="s">
        <v>248</v>
      </c>
      <c r="D1530" t="s">
        <v>10118</v>
      </c>
      <c r="E1530" t="s">
        <v>37</v>
      </c>
      <c r="F1530">
        <v>120</v>
      </c>
      <c r="G1530" s="8">
        <v>75754670</v>
      </c>
      <c r="H1530" s="8">
        <v>85000000</v>
      </c>
    </row>
    <row r="1531" spans="1:8" x14ac:dyDescent="0.3">
      <c r="A1531">
        <v>7.7</v>
      </c>
      <c r="B1531" t="s">
        <v>22380</v>
      </c>
      <c r="C1531" t="s">
        <v>394</v>
      </c>
      <c r="D1531" t="s">
        <v>21950</v>
      </c>
      <c r="E1531" t="s">
        <v>37</v>
      </c>
      <c r="F1531">
        <v>162</v>
      </c>
      <c r="G1531" s="8">
        <v>33048353</v>
      </c>
      <c r="H1531" s="8">
        <v>65000000</v>
      </c>
    </row>
    <row r="1532" spans="1:8" x14ac:dyDescent="0.3">
      <c r="A1532">
        <v>7.7</v>
      </c>
      <c r="B1532" t="s">
        <v>22380</v>
      </c>
      <c r="C1532" t="s">
        <v>394</v>
      </c>
      <c r="D1532" t="s">
        <v>1473</v>
      </c>
      <c r="E1532" t="s">
        <v>37</v>
      </c>
      <c r="F1532">
        <v>162</v>
      </c>
      <c r="G1532" s="8">
        <v>33048353</v>
      </c>
      <c r="H1532" s="8">
        <v>65000000</v>
      </c>
    </row>
    <row r="1533" spans="1:8" x14ac:dyDescent="0.3">
      <c r="A1533">
        <v>7.7</v>
      </c>
      <c r="B1533" t="s">
        <v>22380</v>
      </c>
      <c r="C1533" t="s">
        <v>394</v>
      </c>
      <c r="D1533" t="s">
        <v>20490</v>
      </c>
      <c r="E1533" t="s">
        <v>37</v>
      </c>
      <c r="F1533">
        <v>162</v>
      </c>
      <c r="G1533" s="8">
        <v>33048353</v>
      </c>
      <c r="H1533" s="8">
        <v>65000000</v>
      </c>
    </row>
    <row r="1534" spans="1:8" x14ac:dyDescent="0.3">
      <c r="A1534">
        <v>7.7</v>
      </c>
      <c r="B1534" t="s">
        <v>22380</v>
      </c>
      <c r="C1534" t="s">
        <v>394</v>
      </c>
      <c r="D1534" t="s">
        <v>21948</v>
      </c>
      <c r="E1534" t="s">
        <v>37</v>
      </c>
      <c r="F1534">
        <v>162</v>
      </c>
      <c r="G1534" s="8">
        <v>33048353</v>
      </c>
      <c r="H1534" s="8">
        <v>65000000</v>
      </c>
    </row>
    <row r="1535" spans="1:8" x14ac:dyDescent="0.3">
      <c r="A1535">
        <v>7.7</v>
      </c>
      <c r="B1535" t="s">
        <v>22380</v>
      </c>
      <c r="C1535" t="s">
        <v>394</v>
      </c>
      <c r="D1535" t="s">
        <v>8199</v>
      </c>
      <c r="E1535" t="s">
        <v>37</v>
      </c>
      <c r="F1535">
        <v>162</v>
      </c>
      <c r="G1535" s="8">
        <v>33048353</v>
      </c>
      <c r="H1535" s="8">
        <v>65000000</v>
      </c>
    </row>
    <row r="1536" spans="1:8" x14ac:dyDescent="0.3">
      <c r="A1536">
        <v>5.9</v>
      </c>
      <c r="B1536" t="s">
        <v>22381</v>
      </c>
      <c r="C1536" t="s">
        <v>749</v>
      </c>
      <c r="D1536" t="s">
        <v>675</v>
      </c>
      <c r="E1536" t="s">
        <v>37</v>
      </c>
      <c r="F1536">
        <v>123</v>
      </c>
      <c r="G1536" s="8">
        <v>34543701</v>
      </c>
      <c r="H1536" s="8">
        <v>82000000</v>
      </c>
    </row>
    <row r="1537" spans="1:8" x14ac:dyDescent="0.3">
      <c r="A1537">
        <v>5.9</v>
      </c>
      <c r="B1537" t="s">
        <v>22381</v>
      </c>
      <c r="C1537" t="s">
        <v>749</v>
      </c>
      <c r="D1537" t="s">
        <v>21948</v>
      </c>
      <c r="E1537" t="s">
        <v>37</v>
      </c>
      <c r="F1537">
        <v>123</v>
      </c>
      <c r="G1537" s="8">
        <v>34543701</v>
      </c>
      <c r="H1537" s="8">
        <v>82000000</v>
      </c>
    </row>
    <row r="1538" spans="1:8" x14ac:dyDescent="0.3">
      <c r="A1538">
        <v>5.9</v>
      </c>
      <c r="B1538" t="s">
        <v>22381</v>
      </c>
      <c r="C1538" t="s">
        <v>749</v>
      </c>
      <c r="D1538" t="s">
        <v>10118</v>
      </c>
      <c r="E1538" t="s">
        <v>37</v>
      </c>
      <c r="F1538">
        <v>123</v>
      </c>
      <c r="G1538" s="8">
        <v>34543701</v>
      </c>
      <c r="H1538" s="8">
        <v>82000000</v>
      </c>
    </row>
    <row r="1539" spans="1:8" x14ac:dyDescent="0.3">
      <c r="A1539">
        <v>5.9</v>
      </c>
      <c r="B1539" t="s">
        <v>22381</v>
      </c>
      <c r="C1539" t="s">
        <v>749</v>
      </c>
      <c r="D1539" t="s">
        <v>8199</v>
      </c>
      <c r="E1539" t="s">
        <v>37</v>
      </c>
      <c r="F1539">
        <v>123</v>
      </c>
      <c r="G1539" s="8">
        <v>34543701</v>
      </c>
      <c r="H1539" s="8">
        <v>82000000</v>
      </c>
    </row>
    <row r="1540" spans="1:8" x14ac:dyDescent="0.3">
      <c r="A1540">
        <v>6.7</v>
      </c>
      <c r="B1540" t="s">
        <v>22382</v>
      </c>
      <c r="C1540" t="s">
        <v>308</v>
      </c>
      <c r="D1540" t="s">
        <v>809</v>
      </c>
      <c r="E1540" t="s">
        <v>37</v>
      </c>
      <c r="F1540">
        <v>101</v>
      </c>
      <c r="G1540" s="8">
        <v>242589580</v>
      </c>
      <c r="H1540" s="8">
        <v>81000000</v>
      </c>
    </row>
    <row r="1541" spans="1:8" x14ac:dyDescent="0.3">
      <c r="A1541">
        <v>6.7</v>
      </c>
      <c r="B1541" t="s">
        <v>22382</v>
      </c>
      <c r="C1541" t="s">
        <v>308</v>
      </c>
      <c r="D1541" t="s">
        <v>1473</v>
      </c>
      <c r="E1541" t="s">
        <v>37</v>
      </c>
      <c r="F1541">
        <v>101</v>
      </c>
      <c r="G1541" s="8">
        <v>242589580</v>
      </c>
      <c r="H1541" s="8">
        <v>81000000</v>
      </c>
    </row>
    <row r="1542" spans="1:8" x14ac:dyDescent="0.3">
      <c r="A1542">
        <v>6.5</v>
      </c>
      <c r="B1542" t="s">
        <v>22383</v>
      </c>
      <c r="C1542" t="s">
        <v>869</v>
      </c>
      <c r="D1542" t="s">
        <v>675</v>
      </c>
      <c r="E1542" t="s">
        <v>37</v>
      </c>
      <c r="F1542">
        <v>113</v>
      </c>
      <c r="G1542" s="8">
        <v>102981571</v>
      </c>
      <c r="H1542" s="8">
        <v>80000000</v>
      </c>
    </row>
    <row r="1543" spans="1:8" x14ac:dyDescent="0.3">
      <c r="A1543">
        <v>6.5</v>
      </c>
      <c r="B1543" t="s">
        <v>22383</v>
      </c>
      <c r="C1543" t="s">
        <v>869</v>
      </c>
      <c r="D1543" t="s">
        <v>515</v>
      </c>
      <c r="E1543" t="s">
        <v>37</v>
      </c>
      <c r="F1543">
        <v>113</v>
      </c>
      <c r="G1543" s="8">
        <v>102981571</v>
      </c>
      <c r="H1543" s="8">
        <v>80000000</v>
      </c>
    </row>
    <row r="1544" spans="1:8" x14ac:dyDescent="0.3">
      <c r="A1544">
        <v>6.5</v>
      </c>
      <c r="B1544" t="s">
        <v>22383</v>
      </c>
      <c r="C1544" t="s">
        <v>869</v>
      </c>
      <c r="D1544" t="s">
        <v>8199</v>
      </c>
      <c r="E1544" t="s">
        <v>37</v>
      </c>
      <c r="F1544">
        <v>113</v>
      </c>
      <c r="G1544" s="8">
        <v>102981571</v>
      </c>
      <c r="H1544" s="8">
        <v>80000000</v>
      </c>
    </row>
    <row r="1545" spans="1:8" x14ac:dyDescent="0.3">
      <c r="A1545">
        <v>7.1</v>
      </c>
      <c r="B1545" t="s">
        <v>22384</v>
      </c>
      <c r="C1545" t="s">
        <v>1071</v>
      </c>
      <c r="D1545" t="s">
        <v>675</v>
      </c>
      <c r="E1545" t="s">
        <v>37</v>
      </c>
      <c r="F1545">
        <v>110</v>
      </c>
      <c r="G1545" s="8">
        <v>180965237</v>
      </c>
      <c r="H1545" s="8">
        <v>80000000</v>
      </c>
    </row>
    <row r="1546" spans="1:8" x14ac:dyDescent="0.3">
      <c r="A1546">
        <v>7.1</v>
      </c>
      <c r="B1546" t="s">
        <v>22384</v>
      </c>
      <c r="C1546" t="s">
        <v>1071</v>
      </c>
      <c r="D1546" t="s">
        <v>515</v>
      </c>
      <c r="E1546" t="s">
        <v>37</v>
      </c>
      <c r="F1546">
        <v>110</v>
      </c>
      <c r="G1546" s="8">
        <v>180965237</v>
      </c>
      <c r="H1546" s="8">
        <v>80000000</v>
      </c>
    </row>
    <row r="1547" spans="1:8" x14ac:dyDescent="0.3">
      <c r="A1547">
        <v>7.1</v>
      </c>
      <c r="B1547" t="s">
        <v>22384</v>
      </c>
      <c r="C1547" t="s">
        <v>1071</v>
      </c>
      <c r="D1547" t="s">
        <v>8199</v>
      </c>
      <c r="E1547" t="s">
        <v>37</v>
      </c>
      <c r="F1547">
        <v>110</v>
      </c>
      <c r="G1547" s="8">
        <v>180965237</v>
      </c>
      <c r="H1547" s="8">
        <v>80000000</v>
      </c>
    </row>
    <row r="1548" spans="1:8" x14ac:dyDescent="0.3">
      <c r="A1548">
        <v>7.3</v>
      </c>
      <c r="B1548" t="s">
        <v>22385</v>
      </c>
      <c r="C1548" t="s">
        <v>1094</v>
      </c>
      <c r="D1548" t="s">
        <v>515</v>
      </c>
      <c r="E1548" t="s">
        <v>37</v>
      </c>
      <c r="F1548">
        <v>142</v>
      </c>
      <c r="G1548" s="8">
        <v>407999255</v>
      </c>
      <c r="H1548" s="8">
        <v>78000000</v>
      </c>
    </row>
    <row r="1549" spans="1:8" x14ac:dyDescent="0.3">
      <c r="A1549">
        <v>7.3</v>
      </c>
      <c r="B1549" t="s">
        <v>22385</v>
      </c>
      <c r="C1549" t="s">
        <v>1094</v>
      </c>
      <c r="D1549" t="s">
        <v>1473</v>
      </c>
      <c r="E1549" t="s">
        <v>37</v>
      </c>
      <c r="F1549">
        <v>142</v>
      </c>
      <c r="G1549" s="8">
        <v>407999255</v>
      </c>
      <c r="H1549" s="8">
        <v>78000000</v>
      </c>
    </row>
    <row r="1550" spans="1:8" x14ac:dyDescent="0.3">
      <c r="A1550">
        <v>7.3</v>
      </c>
      <c r="B1550" t="s">
        <v>22385</v>
      </c>
      <c r="C1550" t="s">
        <v>1094</v>
      </c>
      <c r="D1550" t="s">
        <v>10118</v>
      </c>
      <c r="E1550" t="s">
        <v>37</v>
      </c>
      <c r="F1550">
        <v>142</v>
      </c>
      <c r="G1550" s="8">
        <v>407999255</v>
      </c>
      <c r="H1550" s="8">
        <v>78000000</v>
      </c>
    </row>
    <row r="1551" spans="1:8" x14ac:dyDescent="0.3">
      <c r="A1551">
        <v>7.3</v>
      </c>
      <c r="B1551" t="s">
        <v>22385</v>
      </c>
      <c r="C1551" t="s">
        <v>1094</v>
      </c>
      <c r="D1551" t="s">
        <v>8199</v>
      </c>
      <c r="E1551" t="s">
        <v>37</v>
      </c>
      <c r="F1551">
        <v>142</v>
      </c>
      <c r="G1551" s="8">
        <v>407999255</v>
      </c>
      <c r="H1551" s="8">
        <v>78000000</v>
      </c>
    </row>
    <row r="1552" spans="1:8" x14ac:dyDescent="0.3">
      <c r="A1552">
        <v>6.5</v>
      </c>
      <c r="B1552" t="s">
        <v>22386</v>
      </c>
      <c r="C1552" t="s">
        <v>1191</v>
      </c>
      <c r="D1552" t="s">
        <v>809</v>
      </c>
      <c r="E1552" t="s">
        <v>37</v>
      </c>
      <c r="F1552">
        <v>102</v>
      </c>
      <c r="G1552" s="8">
        <v>254455986</v>
      </c>
      <c r="H1552" s="8">
        <v>80000000</v>
      </c>
    </row>
    <row r="1553" spans="1:8" x14ac:dyDescent="0.3">
      <c r="A1553">
        <v>7</v>
      </c>
      <c r="B1553" t="s">
        <v>22387</v>
      </c>
      <c r="C1553" t="s">
        <v>173</v>
      </c>
      <c r="D1553" t="s">
        <v>675</v>
      </c>
      <c r="E1553" t="s">
        <v>37</v>
      </c>
      <c r="F1553">
        <v>126</v>
      </c>
      <c r="G1553" s="8">
        <v>162831698</v>
      </c>
      <c r="H1553" s="8">
        <v>80000000</v>
      </c>
    </row>
    <row r="1554" spans="1:8" x14ac:dyDescent="0.3">
      <c r="A1554">
        <v>6.8</v>
      </c>
      <c r="B1554" t="s">
        <v>22388</v>
      </c>
      <c r="C1554" t="s">
        <v>610</v>
      </c>
      <c r="D1554" t="s">
        <v>515</v>
      </c>
      <c r="E1554" t="s">
        <v>37</v>
      </c>
      <c r="F1554">
        <v>83</v>
      </c>
      <c r="G1554" s="8">
        <v>155019340</v>
      </c>
      <c r="H1554" s="8">
        <v>80000000</v>
      </c>
    </row>
    <row r="1555" spans="1:8" x14ac:dyDescent="0.3">
      <c r="A1555">
        <v>6.8</v>
      </c>
      <c r="B1555" t="s">
        <v>22388</v>
      </c>
      <c r="C1555" t="s">
        <v>610</v>
      </c>
      <c r="D1555" t="s">
        <v>9312</v>
      </c>
      <c r="E1555" t="s">
        <v>37</v>
      </c>
      <c r="F1555">
        <v>83</v>
      </c>
      <c r="G1555" s="8">
        <v>155019340</v>
      </c>
      <c r="H1555" s="8">
        <v>80000000</v>
      </c>
    </row>
    <row r="1556" spans="1:8" x14ac:dyDescent="0.3">
      <c r="A1556">
        <v>6.8</v>
      </c>
      <c r="B1556" t="s">
        <v>22388</v>
      </c>
      <c r="C1556" t="s">
        <v>610</v>
      </c>
      <c r="D1556" t="s">
        <v>809</v>
      </c>
      <c r="E1556" t="s">
        <v>37</v>
      </c>
      <c r="F1556">
        <v>83</v>
      </c>
      <c r="G1556" s="8">
        <v>155019340</v>
      </c>
      <c r="H1556" s="8">
        <v>80000000</v>
      </c>
    </row>
    <row r="1557" spans="1:8" x14ac:dyDescent="0.3">
      <c r="A1557">
        <v>6.8</v>
      </c>
      <c r="B1557" t="s">
        <v>22388</v>
      </c>
      <c r="C1557" t="s">
        <v>610</v>
      </c>
      <c r="D1557" t="s">
        <v>15875</v>
      </c>
      <c r="E1557" t="s">
        <v>37</v>
      </c>
      <c r="F1557">
        <v>83</v>
      </c>
      <c r="G1557" s="8">
        <v>155019340</v>
      </c>
      <c r="H1557" s="8">
        <v>80000000</v>
      </c>
    </row>
    <row r="1558" spans="1:8" x14ac:dyDescent="0.3">
      <c r="A1558">
        <v>7.2</v>
      </c>
      <c r="B1558" t="s">
        <v>22389</v>
      </c>
      <c r="C1558" t="s">
        <v>375</v>
      </c>
      <c r="D1558" t="s">
        <v>515</v>
      </c>
      <c r="E1558" t="s">
        <v>37</v>
      </c>
      <c r="F1558">
        <v>85</v>
      </c>
      <c r="G1558" s="8">
        <v>145771527</v>
      </c>
      <c r="H1558" s="8">
        <v>80000000</v>
      </c>
    </row>
    <row r="1559" spans="1:8" x14ac:dyDescent="0.3">
      <c r="A1559">
        <v>7.2</v>
      </c>
      <c r="B1559" t="s">
        <v>22389</v>
      </c>
      <c r="C1559" t="s">
        <v>375</v>
      </c>
      <c r="D1559" t="s">
        <v>9312</v>
      </c>
      <c r="E1559" t="s">
        <v>37</v>
      </c>
      <c r="F1559">
        <v>85</v>
      </c>
      <c r="G1559" s="8">
        <v>145771527</v>
      </c>
      <c r="H1559" s="8">
        <v>80000000</v>
      </c>
    </row>
    <row r="1560" spans="1:8" x14ac:dyDescent="0.3">
      <c r="A1560">
        <v>7.2</v>
      </c>
      <c r="B1560" t="s">
        <v>22389</v>
      </c>
      <c r="C1560" t="s">
        <v>375</v>
      </c>
      <c r="D1560" t="s">
        <v>809</v>
      </c>
      <c r="E1560" t="s">
        <v>37</v>
      </c>
      <c r="F1560">
        <v>85</v>
      </c>
      <c r="G1560" s="8">
        <v>145771527</v>
      </c>
      <c r="H1560" s="8">
        <v>80000000</v>
      </c>
    </row>
    <row r="1561" spans="1:8" x14ac:dyDescent="0.3">
      <c r="A1561">
        <v>7.2</v>
      </c>
      <c r="B1561" t="s">
        <v>22389</v>
      </c>
      <c r="C1561" t="s">
        <v>375</v>
      </c>
      <c r="D1561" t="s">
        <v>1473</v>
      </c>
      <c r="E1561" t="s">
        <v>37</v>
      </c>
      <c r="F1561">
        <v>85</v>
      </c>
      <c r="G1561" s="8">
        <v>145771527</v>
      </c>
      <c r="H1561" s="8">
        <v>80000000</v>
      </c>
    </row>
    <row r="1562" spans="1:8" x14ac:dyDescent="0.3">
      <c r="A1562">
        <v>7.2</v>
      </c>
      <c r="B1562" t="s">
        <v>22389</v>
      </c>
      <c r="C1562" t="s">
        <v>375</v>
      </c>
      <c r="D1562" t="s">
        <v>15875</v>
      </c>
      <c r="E1562" t="s">
        <v>37</v>
      </c>
      <c r="F1562">
        <v>85</v>
      </c>
      <c r="G1562" s="8">
        <v>145771527</v>
      </c>
      <c r="H1562" s="8">
        <v>80000000</v>
      </c>
    </row>
    <row r="1563" spans="1:8" x14ac:dyDescent="0.3">
      <c r="A1563">
        <v>7.2</v>
      </c>
      <c r="B1563" t="s">
        <v>22389</v>
      </c>
      <c r="C1563" t="s">
        <v>375</v>
      </c>
      <c r="D1563" t="s">
        <v>651</v>
      </c>
      <c r="E1563" t="s">
        <v>37</v>
      </c>
      <c r="F1563">
        <v>85</v>
      </c>
      <c r="G1563" s="8">
        <v>145771527</v>
      </c>
      <c r="H1563" s="8">
        <v>80000000</v>
      </c>
    </row>
    <row r="1564" spans="1:8" x14ac:dyDescent="0.3">
      <c r="A1564">
        <v>7.2</v>
      </c>
      <c r="B1564" t="s">
        <v>22389</v>
      </c>
      <c r="C1564" t="s">
        <v>375</v>
      </c>
      <c r="D1564" t="s">
        <v>10118</v>
      </c>
      <c r="E1564" t="s">
        <v>37</v>
      </c>
      <c r="F1564">
        <v>85</v>
      </c>
      <c r="G1564" s="8">
        <v>145771527</v>
      </c>
      <c r="H1564" s="8">
        <v>80000000</v>
      </c>
    </row>
    <row r="1565" spans="1:8" x14ac:dyDescent="0.3">
      <c r="A1565">
        <v>6.1</v>
      </c>
      <c r="B1565" t="s">
        <v>22390</v>
      </c>
      <c r="C1565" t="s">
        <v>1197</v>
      </c>
      <c r="D1565" t="s">
        <v>675</v>
      </c>
      <c r="E1565" t="s">
        <v>37</v>
      </c>
      <c r="F1565">
        <v>120</v>
      </c>
      <c r="G1565" s="8">
        <v>140459099</v>
      </c>
      <c r="H1565" s="8">
        <v>75000000</v>
      </c>
    </row>
    <row r="1566" spans="1:8" x14ac:dyDescent="0.3">
      <c r="A1566">
        <v>6.1</v>
      </c>
      <c r="B1566" t="s">
        <v>22390</v>
      </c>
      <c r="C1566" t="s">
        <v>1197</v>
      </c>
      <c r="D1566" t="s">
        <v>1473</v>
      </c>
      <c r="E1566" t="s">
        <v>37</v>
      </c>
      <c r="F1566">
        <v>120</v>
      </c>
      <c r="G1566" s="8">
        <v>140459099</v>
      </c>
      <c r="H1566" s="8">
        <v>75000000</v>
      </c>
    </row>
    <row r="1567" spans="1:8" x14ac:dyDescent="0.3">
      <c r="A1567">
        <v>6.1</v>
      </c>
      <c r="B1567" t="s">
        <v>22390</v>
      </c>
      <c r="C1567" t="s">
        <v>1197</v>
      </c>
      <c r="D1567" t="s">
        <v>17497</v>
      </c>
      <c r="E1567" t="s">
        <v>37</v>
      </c>
      <c r="F1567">
        <v>120</v>
      </c>
      <c r="G1567" s="8">
        <v>140459099</v>
      </c>
      <c r="H1567" s="8">
        <v>75000000</v>
      </c>
    </row>
    <row r="1568" spans="1:8" x14ac:dyDescent="0.3">
      <c r="A1568">
        <v>6.1</v>
      </c>
      <c r="B1568" t="s">
        <v>22390</v>
      </c>
      <c r="C1568" t="s">
        <v>1197</v>
      </c>
      <c r="D1568" t="s">
        <v>10118</v>
      </c>
      <c r="E1568" t="s">
        <v>37</v>
      </c>
      <c r="F1568">
        <v>120</v>
      </c>
      <c r="G1568" s="8">
        <v>140459099</v>
      </c>
      <c r="H1568" s="8">
        <v>75000000</v>
      </c>
    </row>
    <row r="1569" spans="1:8" x14ac:dyDescent="0.3">
      <c r="A1569">
        <v>6.1</v>
      </c>
      <c r="B1569" t="s">
        <v>22390</v>
      </c>
      <c r="C1569" t="s">
        <v>1197</v>
      </c>
      <c r="D1569" t="s">
        <v>8199</v>
      </c>
      <c r="E1569" t="s">
        <v>37</v>
      </c>
      <c r="F1569">
        <v>120</v>
      </c>
      <c r="G1569" s="8">
        <v>140459099</v>
      </c>
      <c r="H1569" s="8">
        <v>75000000</v>
      </c>
    </row>
    <row r="1570" spans="1:8" x14ac:dyDescent="0.3">
      <c r="A1570">
        <v>6.7</v>
      </c>
      <c r="B1570" t="s">
        <v>22391</v>
      </c>
      <c r="C1570" t="s">
        <v>539</v>
      </c>
      <c r="D1570" t="s">
        <v>675</v>
      </c>
      <c r="E1570" t="s">
        <v>37</v>
      </c>
      <c r="F1570">
        <v>116</v>
      </c>
      <c r="G1570" s="8">
        <v>53215979</v>
      </c>
      <c r="H1570" s="8">
        <v>84000000</v>
      </c>
    </row>
    <row r="1571" spans="1:8" x14ac:dyDescent="0.3">
      <c r="A1571">
        <v>6.7</v>
      </c>
      <c r="B1571" t="s">
        <v>22391</v>
      </c>
      <c r="C1571" t="s">
        <v>539</v>
      </c>
      <c r="D1571" t="s">
        <v>809</v>
      </c>
      <c r="E1571" t="s">
        <v>37</v>
      </c>
      <c r="F1571">
        <v>116</v>
      </c>
      <c r="G1571" s="8">
        <v>53215979</v>
      </c>
      <c r="H1571" s="8">
        <v>84000000</v>
      </c>
    </row>
    <row r="1572" spans="1:8" x14ac:dyDescent="0.3">
      <c r="A1572">
        <v>6.7</v>
      </c>
      <c r="B1572" t="s">
        <v>22391</v>
      </c>
      <c r="C1572" t="s">
        <v>539</v>
      </c>
      <c r="D1572" t="s">
        <v>21950</v>
      </c>
      <c r="E1572" t="s">
        <v>37</v>
      </c>
      <c r="F1572">
        <v>116</v>
      </c>
      <c r="G1572" s="8">
        <v>53215979</v>
      </c>
      <c r="H1572" s="8">
        <v>84000000</v>
      </c>
    </row>
    <row r="1573" spans="1:8" x14ac:dyDescent="0.3">
      <c r="A1573">
        <v>6.7</v>
      </c>
      <c r="B1573" t="s">
        <v>22391</v>
      </c>
      <c r="C1573" t="s">
        <v>539</v>
      </c>
      <c r="D1573" t="s">
        <v>8199</v>
      </c>
      <c r="E1573" t="s">
        <v>37</v>
      </c>
      <c r="F1573">
        <v>116</v>
      </c>
      <c r="G1573" s="8">
        <v>53215979</v>
      </c>
      <c r="H1573" s="8">
        <v>84000000</v>
      </c>
    </row>
    <row r="1574" spans="1:8" x14ac:dyDescent="0.3">
      <c r="A1574">
        <v>6.4</v>
      </c>
      <c r="B1574" t="s">
        <v>22392</v>
      </c>
      <c r="C1574" t="s">
        <v>1154</v>
      </c>
      <c r="D1574" t="s">
        <v>809</v>
      </c>
      <c r="E1574" t="s">
        <v>37</v>
      </c>
      <c r="F1574">
        <v>113</v>
      </c>
      <c r="G1574" s="8">
        <v>158115031</v>
      </c>
      <c r="H1574" s="8">
        <v>82000000</v>
      </c>
    </row>
    <row r="1575" spans="1:8" x14ac:dyDescent="0.3">
      <c r="A1575">
        <v>6.4</v>
      </c>
      <c r="B1575" t="s">
        <v>22392</v>
      </c>
      <c r="C1575" t="s">
        <v>1154</v>
      </c>
      <c r="D1575" t="s">
        <v>21950</v>
      </c>
      <c r="E1575" t="s">
        <v>37</v>
      </c>
      <c r="F1575">
        <v>113</v>
      </c>
      <c r="G1575" s="8">
        <v>158115031</v>
      </c>
      <c r="H1575" s="8">
        <v>82000000</v>
      </c>
    </row>
    <row r="1576" spans="1:8" x14ac:dyDescent="0.3">
      <c r="A1576">
        <v>6.4</v>
      </c>
      <c r="B1576" t="s">
        <v>22392</v>
      </c>
      <c r="C1576" t="s">
        <v>1154</v>
      </c>
      <c r="D1576" t="s">
        <v>21949</v>
      </c>
      <c r="E1576" t="s">
        <v>37</v>
      </c>
      <c r="F1576">
        <v>113</v>
      </c>
      <c r="G1576" s="8">
        <v>158115031</v>
      </c>
      <c r="H1576" s="8">
        <v>82000000</v>
      </c>
    </row>
    <row r="1577" spans="1:8" x14ac:dyDescent="0.3">
      <c r="A1577">
        <v>4.4000000000000004</v>
      </c>
      <c r="B1577" t="s">
        <v>22393</v>
      </c>
      <c r="C1577" t="s">
        <v>355</v>
      </c>
      <c r="D1577" t="s">
        <v>515</v>
      </c>
      <c r="E1577" t="s">
        <v>37</v>
      </c>
      <c r="F1577">
        <v>87</v>
      </c>
      <c r="G1577" s="8">
        <v>133103929</v>
      </c>
      <c r="H1577" s="8">
        <v>75000000</v>
      </c>
    </row>
    <row r="1578" spans="1:8" x14ac:dyDescent="0.3">
      <c r="A1578">
        <v>4.4000000000000004</v>
      </c>
      <c r="B1578" t="s">
        <v>22393</v>
      </c>
      <c r="C1578" t="s">
        <v>355</v>
      </c>
      <c r="D1578" t="s">
        <v>9312</v>
      </c>
      <c r="E1578" t="s">
        <v>37</v>
      </c>
      <c r="F1578">
        <v>87</v>
      </c>
      <c r="G1578" s="8">
        <v>133103929</v>
      </c>
      <c r="H1578" s="8">
        <v>75000000</v>
      </c>
    </row>
    <row r="1579" spans="1:8" x14ac:dyDescent="0.3">
      <c r="A1579">
        <v>4.4000000000000004</v>
      </c>
      <c r="B1579" t="s">
        <v>22393</v>
      </c>
      <c r="C1579" t="s">
        <v>355</v>
      </c>
      <c r="D1579" t="s">
        <v>809</v>
      </c>
      <c r="E1579" t="s">
        <v>37</v>
      </c>
      <c r="F1579">
        <v>87</v>
      </c>
      <c r="G1579" s="8">
        <v>133103929</v>
      </c>
      <c r="H1579" s="8">
        <v>75000000</v>
      </c>
    </row>
    <row r="1580" spans="1:8" x14ac:dyDescent="0.3">
      <c r="A1580">
        <v>4.4000000000000004</v>
      </c>
      <c r="B1580" t="s">
        <v>22393</v>
      </c>
      <c r="C1580" t="s">
        <v>355</v>
      </c>
      <c r="D1580" t="s">
        <v>15875</v>
      </c>
      <c r="E1580" t="s">
        <v>37</v>
      </c>
      <c r="F1580">
        <v>87</v>
      </c>
      <c r="G1580" s="8">
        <v>133103929</v>
      </c>
      <c r="H1580" s="8">
        <v>75000000</v>
      </c>
    </row>
    <row r="1581" spans="1:8" x14ac:dyDescent="0.3">
      <c r="A1581">
        <v>4.4000000000000004</v>
      </c>
      <c r="B1581" t="s">
        <v>22393</v>
      </c>
      <c r="C1581" t="s">
        <v>355</v>
      </c>
      <c r="D1581" t="s">
        <v>651</v>
      </c>
      <c r="E1581" t="s">
        <v>37</v>
      </c>
      <c r="F1581">
        <v>87</v>
      </c>
      <c r="G1581" s="8">
        <v>133103929</v>
      </c>
      <c r="H1581" s="8">
        <v>75000000</v>
      </c>
    </row>
    <row r="1582" spans="1:8" x14ac:dyDescent="0.3">
      <c r="A1582">
        <v>4.4000000000000004</v>
      </c>
      <c r="B1582" t="s">
        <v>22393</v>
      </c>
      <c r="C1582" t="s">
        <v>355</v>
      </c>
      <c r="D1582" t="s">
        <v>9824</v>
      </c>
      <c r="E1582" t="s">
        <v>37</v>
      </c>
      <c r="F1582">
        <v>87</v>
      </c>
      <c r="G1582" s="8">
        <v>133103929</v>
      </c>
      <c r="H1582" s="8">
        <v>75000000</v>
      </c>
    </row>
    <row r="1583" spans="1:8" x14ac:dyDescent="0.3">
      <c r="A1583">
        <v>5.4</v>
      </c>
      <c r="B1583" t="s">
        <v>22394</v>
      </c>
      <c r="C1583" t="s">
        <v>1043</v>
      </c>
      <c r="D1583" t="s">
        <v>809</v>
      </c>
      <c r="E1583" t="s">
        <v>37</v>
      </c>
      <c r="F1583">
        <v>101</v>
      </c>
      <c r="G1583" s="8">
        <v>133668525</v>
      </c>
      <c r="H1583" s="8">
        <v>80000000</v>
      </c>
    </row>
    <row r="1584" spans="1:8" x14ac:dyDescent="0.3">
      <c r="A1584">
        <v>6.5</v>
      </c>
      <c r="B1584" t="s">
        <v>22395</v>
      </c>
      <c r="C1584" t="s">
        <v>1154</v>
      </c>
      <c r="D1584" t="s">
        <v>675</v>
      </c>
      <c r="E1584" t="s">
        <v>37</v>
      </c>
      <c r="F1584">
        <v>110</v>
      </c>
      <c r="G1584" s="8">
        <v>130313314</v>
      </c>
      <c r="H1584" s="8">
        <v>80000000</v>
      </c>
    </row>
    <row r="1585" spans="1:8" x14ac:dyDescent="0.3">
      <c r="A1585">
        <v>6.5</v>
      </c>
      <c r="B1585" t="s">
        <v>22395</v>
      </c>
      <c r="C1585" t="s">
        <v>1154</v>
      </c>
      <c r="D1585" t="s">
        <v>515</v>
      </c>
      <c r="E1585" t="s">
        <v>37</v>
      </c>
      <c r="F1585">
        <v>110</v>
      </c>
      <c r="G1585" s="8">
        <v>130313314</v>
      </c>
      <c r="H1585" s="8">
        <v>80000000</v>
      </c>
    </row>
    <row r="1586" spans="1:8" x14ac:dyDescent="0.3">
      <c r="A1586">
        <v>6.5</v>
      </c>
      <c r="B1586" t="s">
        <v>22395</v>
      </c>
      <c r="C1586" t="s">
        <v>1154</v>
      </c>
      <c r="D1586" t="s">
        <v>809</v>
      </c>
      <c r="E1586" t="s">
        <v>37</v>
      </c>
      <c r="F1586">
        <v>110</v>
      </c>
      <c r="G1586" s="8">
        <v>130313314</v>
      </c>
      <c r="H1586" s="8">
        <v>80000000</v>
      </c>
    </row>
    <row r="1587" spans="1:8" x14ac:dyDescent="0.3">
      <c r="A1587">
        <v>6.7</v>
      </c>
      <c r="B1587" t="s">
        <v>22396</v>
      </c>
      <c r="C1587" t="s">
        <v>1118</v>
      </c>
      <c r="D1587" t="s">
        <v>809</v>
      </c>
      <c r="E1587" t="s">
        <v>37</v>
      </c>
      <c r="F1587">
        <v>128</v>
      </c>
      <c r="G1587" s="8">
        <v>124590960</v>
      </c>
      <c r="H1587" s="8">
        <v>80000000</v>
      </c>
    </row>
    <row r="1588" spans="1:8" x14ac:dyDescent="0.3">
      <c r="A1588">
        <v>6.7</v>
      </c>
      <c r="B1588" t="s">
        <v>22396</v>
      </c>
      <c r="C1588" t="s">
        <v>1118</v>
      </c>
      <c r="D1588" t="s">
        <v>1473</v>
      </c>
      <c r="E1588" t="s">
        <v>37</v>
      </c>
      <c r="F1588">
        <v>128</v>
      </c>
      <c r="G1588" s="8">
        <v>124590960</v>
      </c>
      <c r="H1588" s="8">
        <v>80000000</v>
      </c>
    </row>
    <row r="1589" spans="1:8" x14ac:dyDescent="0.3">
      <c r="A1589">
        <v>6.7</v>
      </c>
      <c r="B1589" t="s">
        <v>22396</v>
      </c>
      <c r="C1589" t="s">
        <v>1118</v>
      </c>
      <c r="D1589" t="s">
        <v>17497</v>
      </c>
      <c r="E1589" t="s">
        <v>37</v>
      </c>
      <c r="F1589">
        <v>128</v>
      </c>
      <c r="G1589" s="8">
        <v>124590960</v>
      </c>
      <c r="H1589" s="8">
        <v>80000000</v>
      </c>
    </row>
    <row r="1590" spans="1:8" x14ac:dyDescent="0.3">
      <c r="A1590">
        <v>8.1</v>
      </c>
      <c r="B1590" t="s">
        <v>22397</v>
      </c>
      <c r="C1590" t="s">
        <v>293</v>
      </c>
      <c r="D1590" t="s">
        <v>21948</v>
      </c>
      <c r="E1590" t="s">
        <v>37</v>
      </c>
      <c r="F1590">
        <v>138</v>
      </c>
      <c r="G1590" s="8">
        <v>127968405</v>
      </c>
      <c r="H1590" s="8">
        <v>80000000</v>
      </c>
    </row>
    <row r="1591" spans="1:8" x14ac:dyDescent="0.3">
      <c r="A1591">
        <v>8.1</v>
      </c>
      <c r="B1591" t="s">
        <v>22397</v>
      </c>
      <c r="C1591" t="s">
        <v>293</v>
      </c>
      <c r="D1591" t="s">
        <v>8199</v>
      </c>
      <c r="E1591" t="s">
        <v>37</v>
      </c>
      <c r="F1591">
        <v>138</v>
      </c>
      <c r="G1591" s="8">
        <v>127968405</v>
      </c>
      <c r="H1591" s="8">
        <v>80000000</v>
      </c>
    </row>
    <row r="1592" spans="1:8" x14ac:dyDescent="0.3">
      <c r="A1592">
        <v>5.6</v>
      </c>
      <c r="B1592" t="s">
        <v>22398</v>
      </c>
      <c r="C1592" t="s">
        <v>1203</v>
      </c>
      <c r="D1592" t="s">
        <v>809</v>
      </c>
      <c r="E1592" t="s">
        <v>37</v>
      </c>
      <c r="F1592">
        <v>88</v>
      </c>
      <c r="G1592" s="8">
        <v>120136047</v>
      </c>
      <c r="H1592" s="8">
        <v>80000000</v>
      </c>
    </row>
    <row r="1593" spans="1:8" x14ac:dyDescent="0.3">
      <c r="A1593">
        <v>5.6</v>
      </c>
      <c r="B1593" t="s">
        <v>22398</v>
      </c>
      <c r="C1593" t="s">
        <v>1203</v>
      </c>
      <c r="D1593" t="s">
        <v>1473</v>
      </c>
      <c r="E1593" t="s">
        <v>37</v>
      </c>
      <c r="F1593">
        <v>88</v>
      </c>
      <c r="G1593" s="8">
        <v>120136047</v>
      </c>
      <c r="H1593" s="8">
        <v>80000000</v>
      </c>
    </row>
    <row r="1594" spans="1:8" x14ac:dyDescent="0.3">
      <c r="A1594">
        <v>5.6</v>
      </c>
      <c r="B1594" t="s">
        <v>22398</v>
      </c>
      <c r="C1594" t="s">
        <v>1203</v>
      </c>
      <c r="D1594" t="s">
        <v>17497</v>
      </c>
      <c r="E1594" t="s">
        <v>37</v>
      </c>
      <c r="F1594">
        <v>88</v>
      </c>
      <c r="G1594" s="8">
        <v>120136047</v>
      </c>
      <c r="H1594" s="8">
        <v>80000000</v>
      </c>
    </row>
    <row r="1595" spans="1:8" x14ac:dyDescent="0.3">
      <c r="A1595">
        <v>6.3</v>
      </c>
      <c r="B1595" t="s">
        <v>22399</v>
      </c>
      <c r="C1595" t="s">
        <v>879</v>
      </c>
      <c r="D1595" t="s">
        <v>515</v>
      </c>
      <c r="E1595" t="s">
        <v>37</v>
      </c>
      <c r="F1595">
        <v>91</v>
      </c>
      <c r="G1595" s="8">
        <v>128200012</v>
      </c>
      <c r="H1595" s="8">
        <v>75000000</v>
      </c>
    </row>
    <row r="1596" spans="1:8" x14ac:dyDescent="0.3">
      <c r="A1596">
        <v>6.3</v>
      </c>
      <c r="B1596" t="s">
        <v>22399</v>
      </c>
      <c r="C1596" t="s">
        <v>879</v>
      </c>
      <c r="D1596" t="s">
        <v>9312</v>
      </c>
      <c r="E1596" t="s">
        <v>37</v>
      </c>
      <c r="F1596">
        <v>91</v>
      </c>
      <c r="G1596" s="8">
        <v>128200012</v>
      </c>
      <c r="H1596" s="8">
        <v>75000000</v>
      </c>
    </row>
    <row r="1597" spans="1:8" x14ac:dyDescent="0.3">
      <c r="A1597">
        <v>6.3</v>
      </c>
      <c r="B1597" t="s">
        <v>22399</v>
      </c>
      <c r="C1597" t="s">
        <v>879</v>
      </c>
      <c r="D1597" t="s">
        <v>809</v>
      </c>
      <c r="E1597" t="s">
        <v>37</v>
      </c>
      <c r="F1597">
        <v>91</v>
      </c>
      <c r="G1597" s="8">
        <v>128200012</v>
      </c>
      <c r="H1597" s="8">
        <v>75000000</v>
      </c>
    </row>
    <row r="1598" spans="1:8" x14ac:dyDescent="0.3">
      <c r="A1598">
        <v>6.3</v>
      </c>
      <c r="B1598" t="s">
        <v>22399</v>
      </c>
      <c r="C1598" t="s">
        <v>879</v>
      </c>
      <c r="D1598" t="s">
        <v>15875</v>
      </c>
      <c r="E1598" t="s">
        <v>37</v>
      </c>
      <c r="F1598">
        <v>91</v>
      </c>
      <c r="G1598" s="8">
        <v>128200012</v>
      </c>
      <c r="H1598" s="8">
        <v>75000000</v>
      </c>
    </row>
    <row r="1599" spans="1:8" x14ac:dyDescent="0.3">
      <c r="A1599">
        <v>6.3</v>
      </c>
      <c r="B1599" t="s">
        <v>22399</v>
      </c>
      <c r="C1599" t="s">
        <v>879</v>
      </c>
      <c r="D1599" t="s">
        <v>10118</v>
      </c>
      <c r="E1599" t="s">
        <v>37</v>
      </c>
      <c r="F1599">
        <v>91</v>
      </c>
      <c r="G1599" s="8">
        <v>128200012</v>
      </c>
      <c r="H1599" s="8">
        <v>75000000</v>
      </c>
    </row>
    <row r="1600" spans="1:8" x14ac:dyDescent="0.3">
      <c r="A1600">
        <v>7.3</v>
      </c>
      <c r="B1600" t="s">
        <v>22400</v>
      </c>
      <c r="C1600" t="s">
        <v>680</v>
      </c>
      <c r="D1600" t="s">
        <v>675</v>
      </c>
      <c r="E1600" t="s">
        <v>37</v>
      </c>
      <c r="F1600">
        <v>138</v>
      </c>
      <c r="G1600" s="8">
        <v>112225777</v>
      </c>
      <c r="H1600" s="8">
        <v>80000000</v>
      </c>
    </row>
    <row r="1601" spans="1:8" x14ac:dyDescent="0.3">
      <c r="A1601">
        <v>7.3</v>
      </c>
      <c r="B1601" t="s">
        <v>22400</v>
      </c>
      <c r="C1601" t="s">
        <v>680</v>
      </c>
      <c r="D1601" t="s">
        <v>21950</v>
      </c>
      <c r="E1601" t="s">
        <v>37</v>
      </c>
      <c r="F1601">
        <v>138</v>
      </c>
      <c r="G1601" s="8">
        <v>112225777</v>
      </c>
      <c r="H1601" s="8">
        <v>80000000</v>
      </c>
    </row>
    <row r="1602" spans="1:8" x14ac:dyDescent="0.3">
      <c r="A1602">
        <v>7.3</v>
      </c>
      <c r="B1602" t="s">
        <v>22400</v>
      </c>
      <c r="C1602" t="s">
        <v>680</v>
      </c>
      <c r="D1602" t="s">
        <v>10118</v>
      </c>
      <c r="E1602" t="s">
        <v>37</v>
      </c>
      <c r="F1602">
        <v>138</v>
      </c>
      <c r="G1602" s="8">
        <v>112225777</v>
      </c>
      <c r="H1602" s="8">
        <v>80000000</v>
      </c>
    </row>
    <row r="1603" spans="1:8" x14ac:dyDescent="0.3">
      <c r="A1603">
        <v>7.3</v>
      </c>
      <c r="B1603" t="s">
        <v>22400</v>
      </c>
      <c r="C1603" t="s">
        <v>680</v>
      </c>
      <c r="D1603" t="s">
        <v>8199</v>
      </c>
      <c r="E1603" t="s">
        <v>37</v>
      </c>
      <c r="F1603">
        <v>138</v>
      </c>
      <c r="G1603" s="8">
        <v>112225777</v>
      </c>
      <c r="H1603" s="8">
        <v>80000000</v>
      </c>
    </row>
    <row r="1604" spans="1:8" x14ac:dyDescent="0.3">
      <c r="A1604">
        <v>6.1</v>
      </c>
      <c r="B1604" t="s">
        <v>22401</v>
      </c>
      <c r="C1604" t="s">
        <v>1205</v>
      </c>
      <c r="D1604" t="s">
        <v>809</v>
      </c>
      <c r="E1604" t="s">
        <v>37</v>
      </c>
      <c r="F1604">
        <v>99</v>
      </c>
      <c r="G1604" s="8">
        <v>109993847</v>
      </c>
      <c r="H1604" s="8">
        <v>80000000</v>
      </c>
    </row>
    <row r="1605" spans="1:8" x14ac:dyDescent="0.3">
      <c r="A1605">
        <v>6.1</v>
      </c>
      <c r="B1605" t="s">
        <v>22401</v>
      </c>
      <c r="C1605" t="s">
        <v>1205</v>
      </c>
      <c r="D1605" t="s">
        <v>15875</v>
      </c>
      <c r="E1605" t="s">
        <v>37</v>
      </c>
      <c r="F1605">
        <v>99</v>
      </c>
      <c r="G1605" s="8">
        <v>109993847</v>
      </c>
      <c r="H1605" s="8">
        <v>80000000</v>
      </c>
    </row>
    <row r="1606" spans="1:8" x14ac:dyDescent="0.3">
      <c r="A1606">
        <v>6.1</v>
      </c>
      <c r="B1606" t="s">
        <v>22401</v>
      </c>
      <c r="C1606" t="s">
        <v>1205</v>
      </c>
      <c r="D1606" t="s">
        <v>651</v>
      </c>
      <c r="E1606" t="s">
        <v>37</v>
      </c>
      <c r="F1606">
        <v>99</v>
      </c>
      <c r="G1606" s="8">
        <v>109993847</v>
      </c>
      <c r="H1606" s="8">
        <v>80000000</v>
      </c>
    </row>
    <row r="1607" spans="1:8" x14ac:dyDescent="0.3">
      <c r="A1607">
        <v>6.1</v>
      </c>
      <c r="B1607" t="s">
        <v>22401</v>
      </c>
      <c r="C1607" t="s">
        <v>1205</v>
      </c>
      <c r="D1607" t="s">
        <v>17497</v>
      </c>
      <c r="E1607" t="s">
        <v>37</v>
      </c>
      <c r="F1607">
        <v>99</v>
      </c>
      <c r="G1607" s="8">
        <v>109993847</v>
      </c>
      <c r="H1607" s="8">
        <v>80000000</v>
      </c>
    </row>
    <row r="1608" spans="1:8" x14ac:dyDescent="0.3">
      <c r="A1608">
        <v>7.7</v>
      </c>
      <c r="B1608" t="s">
        <v>22402</v>
      </c>
      <c r="C1608" t="s">
        <v>48</v>
      </c>
      <c r="D1608" t="s">
        <v>21950</v>
      </c>
      <c r="E1608" t="s">
        <v>37</v>
      </c>
      <c r="F1608">
        <v>117</v>
      </c>
      <c r="G1608" s="8">
        <v>104054514</v>
      </c>
      <c r="H1608" s="8">
        <v>80000000</v>
      </c>
    </row>
    <row r="1609" spans="1:8" x14ac:dyDescent="0.3">
      <c r="A1609">
        <v>7.7</v>
      </c>
      <c r="B1609" t="s">
        <v>22402</v>
      </c>
      <c r="C1609" t="s">
        <v>48</v>
      </c>
      <c r="D1609" t="s">
        <v>1473</v>
      </c>
      <c r="E1609" t="s">
        <v>37</v>
      </c>
      <c r="F1609">
        <v>117</v>
      </c>
      <c r="G1609" s="8">
        <v>104054514</v>
      </c>
      <c r="H1609" s="8">
        <v>80000000</v>
      </c>
    </row>
    <row r="1610" spans="1:8" x14ac:dyDescent="0.3">
      <c r="A1610">
        <v>7.7</v>
      </c>
      <c r="B1610" t="s">
        <v>22402</v>
      </c>
      <c r="C1610" t="s">
        <v>48</v>
      </c>
      <c r="D1610" t="s">
        <v>8199</v>
      </c>
      <c r="E1610" t="s">
        <v>37</v>
      </c>
      <c r="F1610">
        <v>117</v>
      </c>
      <c r="G1610" s="8">
        <v>104054514</v>
      </c>
      <c r="H1610" s="8">
        <v>80000000</v>
      </c>
    </row>
    <row r="1611" spans="1:8" x14ac:dyDescent="0.3">
      <c r="A1611">
        <v>6.4</v>
      </c>
      <c r="B1611" t="s">
        <v>22403</v>
      </c>
      <c r="C1611" t="s">
        <v>1043</v>
      </c>
      <c r="D1611" t="s">
        <v>809</v>
      </c>
      <c r="E1611" t="s">
        <v>37</v>
      </c>
      <c r="F1611">
        <v>117</v>
      </c>
      <c r="G1611" s="8">
        <v>103028109</v>
      </c>
      <c r="H1611" s="8">
        <v>80000000</v>
      </c>
    </row>
    <row r="1612" spans="1:8" x14ac:dyDescent="0.3">
      <c r="A1612">
        <v>6.4</v>
      </c>
      <c r="B1612" t="s">
        <v>22403</v>
      </c>
      <c r="C1612" t="s">
        <v>1043</v>
      </c>
      <c r="D1612" t="s">
        <v>17497</v>
      </c>
      <c r="E1612" t="s">
        <v>37</v>
      </c>
      <c r="F1612">
        <v>117</v>
      </c>
      <c r="G1612" s="8">
        <v>103028109</v>
      </c>
      <c r="H1612" s="8">
        <v>80000000</v>
      </c>
    </row>
    <row r="1613" spans="1:8" x14ac:dyDescent="0.3">
      <c r="A1613">
        <v>6.8</v>
      </c>
      <c r="B1613" t="s">
        <v>22404</v>
      </c>
      <c r="C1613" t="s">
        <v>868</v>
      </c>
      <c r="D1613" t="s">
        <v>675</v>
      </c>
      <c r="E1613" t="s">
        <v>37</v>
      </c>
      <c r="F1613">
        <v>123</v>
      </c>
      <c r="G1613" s="8">
        <v>101087161</v>
      </c>
      <c r="H1613" s="8">
        <v>75000000</v>
      </c>
    </row>
    <row r="1614" spans="1:8" x14ac:dyDescent="0.3">
      <c r="A1614">
        <v>6.8</v>
      </c>
      <c r="B1614" t="s">
        <v>22404</v>
      </c>
      <c r="C1614" t="s">
        <v>868</v>
      </c>
      <c r="D1614" t="s">
        <v>21950</v>
      </c>
      <c r="E1614" t="s">
        <v>37</v>
      </c>
      <c r="F1614">
        <v>123</v>
      </c>
      <c r="G1614" s="8">
        <v>101087161</v>
      </c>
      <c r="H1614" s="8">
        <v>75000000</v>
      </c>
    </row>
    <row r="1615" spans="1:8" x14ac:dyDescent="0.3">
      <c r="A1615">
        <v>6.8</v>
      </c>
      <c r="B1615" t="s">
        <v>22404</v>
      </c>
      <c r="C1615" t="s">
        <v>868</v>
      </c>
      <c r="D1615" t="s">
        <v>8199</v>
      </c>
      <c r="E1615" t="s">
        <v>37</v>
      </c>
      <c r="F1615">
        <v>123</v>
      </c>
      <c r="G1615" s="8">
        <v>101087161</v>
      </c>
      <c r="H1615" s="8">
        <v>75000000</v>
      </c>
    </row>
    <row r="1616" spans="1:8" x14ac:dyDescent="0.3">
      <c r="A1616">
        <v>6.6</v>
      </c>
      <c r="B1616" t="s">
        <v>22405</v>
      </c>
      <c r="C1616" t="s">
        <v>1215</v>
      </c>
      <c r="D1616" t="s">
        <v>675</v>
      </c>
      <c r="E1616" t="s">
        <v>37</v>
      </c>
      <c r="F1616">
        <v>118</v>
      </c>
      <c r="G1616" s="8">
        <v>101111837</v>
      </c>
      <c r="H1616" s="8">
        <v>80000000</v>
      </c>
    </row>
    <row r="1617" spans="1:8" x14ac:dyDescent="0.3">
      <c r="A1617">
        <v>6.6</v>
      </c>
      <c r="B1617" t="s">
        <v>22405</v>
      </c>
      <c r="C1617" t="s">
        <v>1215</v>
      </c>
      <c r="D1617" t="s">
        <v>21948</v>
      </c>
      <c r="E1617" t="s">
        <v>37</v>
      </c>
      <c r="F1617">
        <v>118</v>
      </c>
      <c r="G1617" s="8">
        <v>101111837</v>
      </c>
      <c r="H1617" s="8">
        <v>80000000</v>
      </c>
    </row>
    <row r="1618" spans="1:8" x14ac:dyDescent="0.3">
      <c r="A1618">
        <v>6.6</v>
      </c>
      <c r="B1618" t="s">
        <v>22405</v>
      </c>
      <c r="C1618" t="s">
        <v>1215</v>
      </c>
      <c r="D1618" t="s">
        <v>8199</v>
      </c>
      <c r="E1618" t="s">
        <v>37</v>
      </c>
      <c r="F1618">
        <v>118</v>
      </c>
      <c r="G1618" s="8">
        <v>101111837</v>
      </c>
      <c r="H1618" s="8">
        <v>80000000</v>
      </c>
    </row>
    <row r="1619" spans="1:8" x14ac:dyDescent="0.3">
      <c r="A1619">
        <v>7.2</v>
      </c>
      <c r="B1619" t="s">
        <v>22406</v>
      </c>
      <c r="C1619" t="s">
        <v>1218</v>
      </c>
      <c r="D1619" t="s">
        <v>515</v>
      </c>
      <c r="E1619" t="s">
        <v>37</v>
      </c>
      <c r="F1619">
        <v>154</v>
      </c>
      <c r="G1619" s="8">
        <v>95632614</v>
      </c>
      <c r="H1619" s="8">
        <v>79000000</v>
      </c>
    </row>
    <row r="1620" spans="1:8" x14ac:dyDescent="0.3">
      <c r="A1620">
        <v>7.2</v>
      </c>
      <c r="B1620" t="s">
        <v>22406</v>
      </c>
      <c r="C1620" t="s">
        <v>1218</v>
      </c>
      <c r="D1620" t="s">
        <v>1473</v>
      </c>
      <c r="E1620" t="s">
        <v>37</v>
      </c>
      <c r="F1620">
        <v>154</v>
      </c>
      <c r="G1620" s="8">
        <v>95632614</v>
      </c>
      <c r="H1620" s="8">
        <v>79000000</v>
      </c>
    </row>
    <row r="1621" spans="1:8" x14ac:dyDescent="0.3">
      <c r="A1621">
        <v>7.2</v>
      </c>
      <c r="B1621" t="s">
        <v>22406</v>
      </c>
      <c r="C1621" t="s">
        <v>1218</v>
      </c>
      <c r="D1621" t="s">
        <v>20490</v>
      </c>
      <c r="E1621" t="s">
        <v>37</v>
      </c>
      <c r="F1621">
        <v>154</v>
      </c>
      <c r="G1621" s="8">
        <v>95632614</v>
      </c>
      <c r="H1621" s="8">
        <v>79000000</v>
      </c>
    </row>
    <row r="1622" spans="1:8" x14ac:dyDescent="0.3">
      <c r="A1622">
        <v>7.2</v>
      </c>
      <c r="B1622" t="s">
        <v>22406</v>
      </c>
      <c r="C1622" t="s">
        <v>1218</v>
      </c>
      <c r="D1622" t="s">
        <v>17497</v>
      </c>
      <c r="E1622" t="s">
        <v>37</v>
      </c>
      <c r="F1622">
        <v>154</v>
      </c>
      <c r="G1622" s="8">
        <v>95632614</v>
      </c>
      <c r="H1622" s="8">
        <v>79000000</v>
      </c>
    </row>
    <row r="1623" spans="1:8" x14ac:dyDescent="0.3">
      <c r="A1623">
        <v>7.2</v>
      </c>
      <c r="B1623" t="s">
        <v>22406</v>
      </c>
      <c r="C1623" t="s">
        <v>1218</v>
      </c>
      <c r="D1623" t="s">
        <v>21951</v>
      </c>
      <c r="E1623" t="s">
        <v>37</v>
      </c>
      <c r="F1623">
        <v>154</v>
      </c>
      <c r="G1623" s="8">
        <v>95632614</v>
      </c>
      <c r="H1623" s="8">
        <v>79000000</v>
      </c>
    </row>
    <row r="1624" spans="1:8" x14ac:dyDescent="0.3">
      <c r="A1624">
        <v>6.9</v>
      </c>
      <c r="B1624" t="s">
        <v>22407</v>
      </c>
      <c r="C1624" t="s">
        <v>1220</v>
      </c>
      <c r="D1624" t="s">
        <v>675</v>
      </c>
      <c r="E1624" t="s">
        <v>37</v>
      </c>
      <c r="F1624">
        <v>118</v>
      </c>
      <c r="G1624" s="8">
        <v>94822707</v>
      </c>
      <c r="H1624" s="8">
        <v>80000000</v>
      </c>
    </row>
    <row r="1625" spans="1:8" x14ac:dyDescent="0.3">
      <c r="A1625">
        <v>6.9</v>
      </c>
      <c r="B1625" t="s">
        <v>22407</v>
      </c>
      <c r="C1625" t="s">
        <v>1220</v>
      </c>
      <c r="D1625" t="s">
        <v>515</v>
      </c>
      <c r="E1625" t="s">
        <v>37</v>
      </c>
      <c r="F1625">
        <v>118</v>
      </c>
      <c r="G1625" s="8">
        <v>94822707</v>
      </c>
      <c r="H1625" s="8">
        <v>80000000</v>
      </c>
    </row>
    <row r="1626" spans="1:8" x14ac:dyDescent="0.3">
      <c r="A1626">
        <v>6.9</v>
      </c>
      <c r="B1626" t="s">
        <v>22407</v>
      </c>
      <c r="C1626" t="s">
        <v>1220</v>
      </c>
      <c r="D1626" t="s">
        <v>1473</v>
      </c>
      <c r="E1626" t="s">
        <v>37</v>
      </c>
      <c r="F1626">
        <v>118</v>
      </c>
      <c r="G1626" s="8">
        <v>94822707</v>
      </c>
      <c r="H1626" s="8">
        <v>80000000</v>
      </c>
    </row>
    <row r="1627" spans="1:8" x14ac:dyDescent="0.3">
      <c r="A1627">
        <v>6.9</v>
      </c>
      <c r="B1627" t="s">
        <v>22407</v>
      </c>
      <c r="C1627" t="s">
        <v>1220</v>
      </c>
      <c r="D1627" t="s">
        <v>8199</v>
      </c>
      <c r="E1627" t="s">
        <v>37</v>
      </c>
      <c r="F1627">
        <v>118</v>
      </c>
      <c r="G1627" s="8">
        <v>94822707</v>
      </c>
      <c r="H1627" s="8">
        <v>80000000</v>
      </c>
    </row>
    <row r="1628" spans="1:8" x14ac:dyDescent="0.3">
      <c r="A1628">
        <v>5.2</v>
      </c>
      <c r="B1628" t="s">
        <v>22408</v>
      </c>
      <c r="C1628" t="s">
        <v>1221</v>
      </c>
      <c r="D1628" t="s">
        <v>809</v>
      </c>
      <c r="E1628" t="s">
        <v>37</v>
      </c>
      <c r="F1628">
        <v>90</v>
      </c>
      <c r="G1628" s="8">
        <v>92969824</v>
      </c>
      <c r="H1628" s="8">
        <v>80000000</v>
      </c>
    </row>
    <row r="1629" spans="1:8" x14ac:dyDescent="0.3">
      <c r="A1629">
        <v>5.2</v>
      </c>
      <c r="B1629" t="s">
        <v>22408</v>
      </c>
      <c r="C1629" t="s">
        <v>1221</v>
      </c>
      <c r="D1629" t="s">
        <v>15875</v>
      </c>
      <c r="E1629" t="s">
        <v>37</v>
      </c>
      <c r="F1629">
        <v>90</v>
      </c>
      <c r="G1629" s="8">
        <v>92969824</v>
      </c>
      <c r="H1629" s="8">
        <v>80000000</v>
      </c>
    </row>
    <row r="1630" spans="1:8" x14ac:dyDescent="0.3">
      <c r="A1630">
        <v>5.2</v>
      </c>
      <c r="B1630" t="s">
        <v>22408</v>
      </c>
      <c r="C1630" t="s">
        <v>1221</v>
      </c>
      <c r="D1630" t="s">
        <v>10118</v>
      </c>
      <c r="E1630" t="s">
        <v>37</v>
      </c>
      <c r="F1630">
        <v>90</v>
      </c>
      <c r="G1630" s="8">
        <v>92969824</v>
      </c>
      <c r="H1630" s="8">
        <v>80000000</v>
      </c>
    </row>
    <row r="1631" spans="1:8" x14ac:dyDescent="0.3">
      <c r="A1631">
        <v>4.9000000000000004</v>
      </c>
      <c r="B1631" t="s">
        <v>22409</v>
      </c>
      <c r="C1631" t="s">
        <v>779</v>
      </c>
      <c r="D1631" t="s">
        <v>651</v>
      </c>
      <c r="E1631" t="s">
        <v>37</v>
      </c>
      <c r="F1631">
        <v>113</v>
      </c>
      <c r="G1631" s="8">
        <v>91188905</v>
      </c>
      <c r="H1631" s="8">
        <v>80000000</v>
      </c>
    </row>
    <row r="1632" spans="1:8" x14ac:dyDescent="0.3">
      <c r="A1632">
        <v>4.9000000000000004</v>
      </c>
      <c r="B1632" t="s">
        <v>22409</v>
      </c>
      <c r="C1632" t="s">
        <v>779</v>
      </c>
      <c r="D1632" t="s">
        <v>4189</v>
      </c>
      <c r="E1632" t="s">
        <v>37</v>
      </c>
      <c r="F1632">
        <v>113</v>
      </c>
      <c r="G1632" s="8">
        <v>91188905</v>
      </c>
      <c r="H1632" s="8">
        <v>80000000</v>
      </c>
    </row>
    <row r="1633" spans="1:8" x14ac:dyDescent="0.3">
      <c r="A1633">
        <v>4.9000000000000004</v>
      </c>
      <c r="B1633" t="s">
        <v>22409</v>
      </c>
      <c r="C1633" t="s">
        <v>779</v>
      </c>
      <c r="D1633" t="s">
        <v>21948</v>
      </c>
      <c r="E1633" t="s">
        <v>37</v>
      </c>
      <c r="F1633">
        <v>113</v>
      </c>
      <c r="G1633" s="8">
        <v>91188905</v>
      </c>
      <c r="H1633" s="8">
        <v>80000000</v>
      </c>
    </row>
    <row r="1634" spans="1:8" x14ac:dyDescent="0.3">
      <c r="A1634">
        <v>4.9000000000000004</v>
      </c>
      <c r="B1634" t="s">
        <v>22409</v>
      </c>
      <c r="C1634" t="s">
        <v>779</v>
      </c>
      <c r="D1634" t="s">
        <v>8199</v>
      </c>
      <c r="E1634" t="s">
        <v>37</v>
      </c>
      <c r="F1634">
        <v>113</v>
      </c>
      <c r="G1634" s="8">
        <v>91188905</v>
      </c>
      <c r="H1634" s="8">
        <v>80000000</v>
      </c>
    </row>
    <row r="1635" spans="1:8" x14ac:dyDescent="0.3">
      <c r="A1635">
        <v>6.3</v>
      </c>
      <c r="B1635" t="s">
        <v>22410</v>
      </c>
      <c r="C1635" t="s">
        <v>1226</v>
      </c>
      <c r="D1635" t="s">
        <v>515</v>
      </c>
      <c r="E1635" t="s">
        <v>37</v>
      </c>
      <c r="F1635">
        <v>88</v>
      </c>
      <c r="G1635" s="8">
        <v>90443603</v>
      </c>
      <c r="H1635" s="8">
        <v>80000000</v>
      </c>
    </row>
    <row r="1636" spans="1:8" x14ac:dyDescent="0.3">
      <c r="A1636">
        <v>6.3</v>
      </c>
      <c r="B1636" t="s">
        <v>22410</v>
      </c>
      <c r="C1636" t="s">
        <v>1226</v>
      </c>
      <c r="D1636" t="s">
        <v>9312</v>
      </c>
      <c r="E1636" t="s">
        <v>37</v>
      </c>
      <c r="F1636">
        <v>88</v>
      </c>
      <c r="G1636" s="8">
        <v>90443603</v>
      </c>
      <c r="H1636" s="8">
        <v>80000000</v>
      </c>
    </row>
    <row r="1637" spans="1:8" x14ac:dyDescent="0.3">
      <c r="A1637">
        <v>6.3</v>
      </c>
      <c r="B1637" t="s">
        <v>22410</v>
      </c>
      <c r="C1637" t="s">
        <v>1226</v>
      </c>
      <c r="D1637" t="s">
        <v>809</v>
      </c>
      <c r="E1637" t="s">
        <v>37</v>
      </c>
      <c r="F1637">
        <v>88</v>
      </c>
      <c r="G1637" s="8">
        <v>90443603</v>
      </c>
      <c r="H1637" s="8">
        <v>80000000</v>
      </c>
    </row>
    <row r="1638" spans="1:8" x14ac:dyDescent="0.3">
      <c r="A1638">
        <v>6.3</v>
      </c>
      <c r="B1638" t="s">
        <v>22410</v>
      </c>
      <c r="C1638" t="s">
        <v>1226</v>
      </c>
      <c r="D1638" t="s">
        <v>15875</v>
      </c>
      <c r="E1638" t="s">
        <v>37</v>
      </c>
      <c r="F1638">
        <v>88</v>
      </c>
      <c r="G1638" s="8">
        <v>90443603</v>
      </c>
      <c r="H1638" s="8">
        <v>80000000</v>
      </c>
    </row>
    <row r="1639" spans="1:8" x14ac:dyDescent="0.3">
      <c r="A1639">
        <v>6.3</v>
      </c>
      <c r="B1639" t="s">
        <v>22410</v>
      </c>
      <c r="C1639" t="s">
        <v>1226</v>
      </c>
      <c r="D1639" t="s">
        <v>651</v>
      </c>
      <c r="E1639" t="s">
        <v>37</v>
      </c>
      <c r="F1639">
        <v>88</v>
      </c>
      <c r="G1639" s="8">
        <v>90443603</v>
      </c>
      <c r="H1639" s="8">
        <v>80000000</v>
      </c>
    </row>
    <row r="1640" spans="1:8" x14ac:dyDescent="0.3">
      <c r="A1640">
        <v>6.3</v>
      </c>
      <c r="B1640" t="s">
        <v>22410</v>
      </c>
      <c r="C1640" t="s">
        <v>1226</v>
      </c>
      <c r="D1640" t="s">
        <v>10118</v>
      </c>
      <c r="E1640" t="s">
        <v>37</v>
      </c>
      <c r="F1640">
        <v>88</v>
      </c>
      <c r="G1640" s="8">
        <v>90443603</v>
      </c>
      <c r="H1640" s="8">
        <v>80000000</v>
      </c>
    </row>
    <row r="1641" spans="1:8" x14ac:dyDescent="0.3">
      <c r="A1641">
        <v>6.3</v>
      </c>
      <c r="B1641" t="s">
        <v>22410</v>
      </c>
      <c r="C1641" t="s">
        <v>1226</v>
      </c>
      <c r="D1641" t="s">
        <v>21949</v>
      </c>
      <c r="E1641" t="s">
        <v>37</v>
      </c>
      <c r="F1641">
        <v>88</v>
      </c>
      <c r="G1641" s="8">
        <v>90443603</v>
      </c>
      <c r="H1641" s="8">
        <v>80000000</v>
      </c>
    </row>
    <row r="1642" spans="1:8" x14ac:dyDescent="0.3">
      <c r="A1642">
        <v>5.6</v>
      </c>
      <c r="B1642" t="s">
        <v>22411</v>
      </c>
      <c r="C1642" t="s">
        <v>453</v>
      </c>
      <c r="D1642" t="s">
        <v>515</v>
      </c>
      <c r="E1642" t="s">
        <v>37</v>
      </c>
      <c r="F1642">
        <v>93</v>
      </c>
      <c r="G1642" s="8">
        <v>82226474</v>
      </c>
      <c r="H1642" s="8">
        <v>65000000</v>
      </c>
    </row>
    <row r="1643" spans="1:8" x14ac:dyDescent="0.3">
      <c r="A1643">
        <v>5.6</v>
      </c>
      <c r="B1643" t="s">
        <v>22411</v>
      </c>
      <c r="C1643" t="s">
        <v>453</v>
      </c>
      <c r="D1643" t="s">
        <v>809</v>
      </c>
      <c r="E1643" t="s">
        <v>37</v>
      </c>
      <c r="F1643">
        <v>93</v>
      </c>
      <c r="G1643" s="8">
        <v>82226474</v>
      </c>
      <c r="H1643" s="8">
        <v>65000000</v>
      </c>
    </row>
    <row r="1644" spans="1:8" x14ac:dyDescent="0.3">
      <c r="A1644">
        <v>5.6</v>
      </c>
      <c r="B1644" t="s">
        <v>22411</v>
      </c>
      <c r="C1644" t="s">
        <v>453</v>
      </c>
      <c r="D1644" t="s">
        <v>21950</v>
      </c>
      <c r="E1644" t="s">
        <v>37</v>
      </c>
      <c r="F1644">
        <v>93</v>
      </c>
      <c r="G1644" s="8">
        <v>82226474</v>
      </c>
      <c r="H1644" s="8">
        <v>65000000</v>
      </c>
    </row>
    <row r="1645" spans="1:8" x14ac:dyDescent="0.3">
      <c r="A1645">
        <v>5.6</v>
      </c>
      <c r="B1645" t="s">
        <v>22411</v>
      </c>
      <c r="C1645" t="s">
        <v>453</v>
      </c>
      <c r="D1645" t="s">
        <v>15875</v>
      </c>
      <c r="E1645" t="s">
        <v>37</v>
      </c>
      <c r="F1645">
        <v>93</v>
      </c>
      <c r="G1645" s="8">
        <v>82226474</v>
      </c>
      <c r="H1645" s="8">
        <v>65000000</v>
      </c>
    </row>
    <row r="1646" spans="1:8" x14ac:dyDescent="0.3">
      <c r="A1646">
        <v>5.6</v>
      </c>
      <c r="B1646" t="s">
        <v>22411</v>
      </c>
      <c r="C1646" t="s">
        <v>453</v>
      </c>
      <c r="D1646" t="s">
        <v>21948</v>
      </c>
      <c r="E1646" t="s">
        <v>37</v>
      </c>
      <c r="F1646">
        <v>93</v>
      </c>
      <c r="G1646" s="8">
        <v>82226474</v>
      </c>
      <c r="H1646" s="8">
        <v>65000000</v>
      </c>
    </row>
    <row r="1647" spans="1:8" x14ac:dyDescent="0.3">
      <c r="A1647">
        <v>5.5</v>
      </c>
      <c r="B1647" t="s">
        <v>22412</v>
      </c>
      <c r="C1647" t="s">
        <v>1232</v>
      </c>
      <c r="D1647" t="s">
        <v>1473</v>
      </c>
      <c r="E1647" t="s">
        <v>37</v>
      </c>
      <c r="F1647">
        <v>104</v>
      </c>
      <c r="G1647" s="8">
        <v>79363785</v>
      </c>
      <c r="H1647" s="8">
        <v>80000000</v>
      </c>
    </row>
    <row r="1648" spans="1:8" x14ac:dyDescent="0.3">
      <c r="A1648">
        <v>5.5</v>
      </c>
      <c r="B1648" t="s">
        <v>22412</v>
      </c>
      <c r="C1648" t="s">
        <v>1232</v>
      </c>
      <c r="D1648" t="s">
        <v>10118</v>
      </c>
      <c r="E1648" t="s">
        <v>37</v>
      </c>
      <c r="F1648">
        <v>104</v>
      </c>
      <c r="G1648" s="8">
        <v>79363785</v>
      </c>
      <c r="H1648" s="8">
        <v>80000000</v>
      </c>
    </row>
    <row r="1649" spans="1:8" x14ac:dyDescent="0.3">
      <c r="A1649">
        <v>5.5</v>
      </c>
      <c r="B1649" t="s">
        <v>22412</v>
      </c>
      <c r="C1649" t="s">
        <v>1232</v>
      </c>
      <c r="D1649" t="s">
        <v>8199</v>
      </c>
      <c r="E1649" t="s">
        <v>37</v>
      </c>
      <c r="F1649">
        <v>104</v>
      </c>
      <c r="G1649" s="8">
        <v>79363785</v>
      </c>
      <c r="H1649" s="8">
        <v>80000000</v>
      </c>
    </row>
    <row r="1650" spans="1:8" x14ac:dyDescent="0.3">
      <c r="A1650">
        <v>6.7</v>
      </c>
      <c r="B1650" t="s">
        <v>22413</v>
      </c>
      <c r="C1650" t="s">
        <v>564</v>
      </c>
      <c r="D1650" t="s">
        <v>675</v>
      </c>
      <c r="E1650" t="s">
        <v>37</v>
      </c>
      <c r="F1650">
        <v>135</v>
      </c>
      <c r="G1650" s="8">
        <v>76081498</v>
      </c>
      <c r="H1650" s="8">
        <v>75000000</v>
      </c>
    </row>
    <row r="1651" spans="1:8" x14ac:dyDescent="0.3">
      <c r="A1651">
        <v>6.7</v>
      </c>
      <c r="B1651" t="s">
        <v>22413</v>
      </c>
      <c r="C1651" t="s">
        <v>564</v>
      </c>
      <c r="D1651" t="s">
        <v>21950</v>
      </c>
      <c r="E1651" t="s">
        <v>37</v>
      </c>
      <c r="F1651">
        <v>135</v>
      </c>
      <c r="G1651" s="8">
        <v>76081498</v>
      </c>
      <c r="H1651" s="8">
        <v>75000000</v>
      </c>
    </row>
    <row r="1652" spans="1:8" x14ac:dyDescent="0.3">
      <c r="A1652">
        <v>6.7</v>
      </c>
      <c r="B1652" t="s">
        <v>22413</v>
      </c>
      <c r="C1652" t="s">
        <v>564</v>
      </c>
      <c r="D1652" t="s">
        <v>21948</v>
      </c>
      <c r="E1652" t="s">
        <v>37</v>
      </c>
      <c r="F1652">
        <v>135</v>
      </c>
      <c r="G1652" s="8">
        <v>76081498</v>
      </c>
      <c r="H1652" s="8">
        <v>75000000</v>
      </c>
    </row>
    <row r="1653" spans="1:8" x14ac:dyDescent="0.3">
      <c r="A1653">
        <v>6.7</v>
      </c>
      <c r="B1653" t="s">
        <v>22413</v>
      </c>
      <c r="C1653" t="s">
        <v>564</v>
      </c>
      <c r="D1653" t="s">
        <v>17497</v>
      </c>
      <c r="E1653" t="s">
        <v>37</v>
      </c>
      <c r="F1653">
        <v>135</v>
      </c>
      <c r="G1653" s="8">
        <v>76081498</v>
      </c>
      <c r="H1653" s="8">
        <v>75000000</v>
      </c>
    </row>
    <row r="1654" spans="1:8" x14ac:dyDescent="0.3">
      <c r="A1654">
        <v>6.7</v>
      </c>
      <c r="B1654" t="s">
        <v>22413</v>
      </c>
      <c r="C1654" t="s">
        <v>564</v>
      </c>
      <c r="D1654" t="s">
        <v>8199</v>
      </c>
      <c r="E1654" t="s">
        <v>37</v>
      </c>
      <c r="F1654">
        <v>135</v>
      </c>
      <c r="G1654" s="8">
        <v>76081498</v>
      </c>
      <c r="H1654" s="8">
        <v>75000000</v>
      </c>
    </row>
    <row r="1655" spans="1:8" x14ac:dyDescent="0.3">
      <c r="A1655">
        <v>7.6</v>
      </c>
      <c r="B1655" t="s">
        <v>22414</v>
      </c>
      <c r="C1655" t="s">
        <v>304</v>
      </c>
      <c r="D1655" t="s">
        <v>675</v>
      </c>
      <c r="E1655" t="s">
        <v>37</v>
      </c>
      <c r="F1655">
        <v>134</v>
      </c>
      <c r="G1655" s="8">
        <v>85707116</v>
      </c>
      <c r="H1655" s="8">
        <v>68000000</v>
      </c>
    </row>
    <row r="1656" spans="1:8" x14ac:dyDescent="0.3">
      <c r="A1656">
        <v>7.6</v>
      </c>
      <c r="B1656" t="s">
        <v>22414</v>
      </c>
      <c r="C1656" t="s">
        <v>304</v>
      </c>
      <c r="D1656" t="s">
        <v>1473</v>
      </c>
      <c r="E1656" t="s">
        <v>37</v>
      </c>
      <c r="F1656">
        <v>134</v>
      </c>
      <c r="G1656" s="8">
        <v>85707116</v>
      </c>
      <c r="H1656" s="8">
        <v>68000000</v>
      </c>
    </row>
    <row r="1657" spans="1:8" x14ac:dyDescent="0.3">
      <c r="A1657">
        <v>7.6</v>
      </c>
      <c r="B1657" t="s">
        <v>22414</v>
      </c>
      <c r="C1657" t="s">
        <v>304</v>
      </c>
      <c r="D1657" t="s">
        <v>21951</v>
      </c>
      <c r="E1657" t="s">
        <v>37</v>
      </c>
      <c r="F1657">
        <v>134</v>
      </c>
      <c r="G1657" s="8">
        <v>85707116</v>
      </c>
      <c r="H1657" s="8">
        <v>68000000</v>
      </c>
    </row>
    <row r="1658" spans="1:8" x14ac:dyDescent="0.3">
      <c r="A1658">
        <v>5.7</v>
      </c>
      <c r="B1658" t="s">
        <v>22415</v>
      </c>
      <c r="C1658" t="s">
        <v>1239</v>
      </c>
      <c r="D1658" t="s">
        <v>675</v>
      </c>
      <c r="E1658" t="s">
        <v>37</v>
      </c>
      <c r="F1658">
        <v>98</v>
      </c>
      <c r="G1658" s="8">
        <v>74329966</v>
      </c>
      <c r="H1658" s="8">
        <v>70000000</v>
      </c>
    </row>
    <row r="1659" spans="1:8" x14ac:dyDescent="0.3">
      <c r="A1659">
        <v>5.7</v>
      </c>
      <c r="B1659" t="s">
        <v>22415</v>
      </c>
      <c r="C1659" t="s">
        <v>1239</v>
      </c>
      <c r="D1659" t="s">
        <v>515</v>
      </c>
      <c r="E1659" t="s">
        <v>37</v>
      </c>
      <c r="F1659">
        <v>98</v>
      </c>
      <c r="G1659" s="8">
        <v>74329966</v>
      </c>
      <c r="H1659" s="8">
        <v>70000000</v>
      </c>
    </row>
    <row r="1660" spans="1:8" x14ac:dyDescent="0.3">
      <c r="A1660">
        <v>5.7</v>
      </c>
      <c r="B1660" t="s">
        <v>22415</v>
      </c>
      <c r="C1660" t="s">
        <v>1239</v>
      </c>
      <c r="D1660" t="s">
        <v>809</v>
      </c>
      <c r="E1660" t="s">
        <v>37</v>
      </c>
      <c r="F1660">
        <v>98</v>
      </c>
      <c r="G1660" s="8">
        <v>74329966</v>
      </c>
      <c r="H1660" s="8">
        <v>70000000</v>
      </c>
    </row>
    <row r="1661" spans="1:8" x14ac:dyDescent="0.3">
      <c r="A1661">
        <v>5.7</v>
      </c>
      <c r="B1661" t="s">
        <v>22415</v>
      </c>
      <c r="C1661" t="s">
        <v>1239</v>
      </c>
      <c r="D1661" t="s">
        <v>17497</v>
      </c>
      <c r="E1661" t="s">
        <v>37</v>
      </c>
      <c r="F1661">
        <v>98</v>
      </c>
      <c r="G1661" s="8">
        <v>74329966</v>
      </c>
      <c r="H1661" s="8">
        <v>70000000</v>
      </c>
    </row>
    <row r="1662" spans="1:8" x14ac:dyDescent="0.3">
      <c r="A1662">
        <v>4.5999999999999996</v>
      </c>
      <c r="B1662" t="s">
        <v>22416</v>
      </c>
      <c r="C1662" t="s">
        <v>1241</v>
      </c>
      <c r="D1662" t="s">
        <v>515</v>
      </c>
      <c r="E1662" t="s">
        <v>37</v>
      </c>
      <c r="F1662">
        <v>80</v>
      </c>
      <c r="G1662" s="8">
        <v>100169068</v>
      </c>
      <c r="H1662" s="8">
        <v>80000000</v>
      </c>
    </row>
    <row r="1663" spans="1:8" x14ac:dyDescent="0.3">
      <c r="A1663">
        <v>4.5999999999999996</v>
      </c>
      <c r="B1663" t="s">
        <v>22416</v>
      </c>
      <c r="C1663" t="s">
        <v>1241</v>
      </c>
      <c r="D1663" t="s">
        <v>9312</v>
      </c>
      <c r="E1663" t="s">
        <v>37</v>
      </c>
      <c r="F1663">
        <v>80</v>
      </c>
      <c r="G1663" s="8">
        <v>100169068</v>
      </c>
      <c r="H1663" s="8">
        <v>80000000</v>
      </c>
    </row>
    <row r="1664" spans="1:8" x14ac:dyDescent="0.3">
      <c r="A1664">
        <v>4.5999999999999996</v>
      </c>
      <c r="B1664" t="s">
        <v>22416</v>
      </c>
      <c r="C1664" t="s">
        <v>1241</v>
      </c>
      <c r="D1664" t="s">
        <v>809</v>
      </c>
      <c r="E1664" t="s">
        <v>37</v>
      </c>
      <c r="F1664">
        <v>80</v>
      </c>
      <c r="G1664" s="8">
        <v>100169068</v>
      </c>
      <c r="H1664" s="8">
        <v>80000000</v>
      </c>
    </row>
    <row r="1665" spans="1:8" x14ac:dyDescent="0.3">
      <c r="A1665">
        <v>4.5999999999999996</v>
      </c>
      <c r="B1665" t="s">
        <v>22416</v>
      </c>
      <c r="C1665" t="s">
        <v>1241</v>
      </c>
      <c r="D1665" t="s">
        <v>15875</v>
      </c>
      <c r="E1665" t="s">
        <v>37</v>
      </c>
      <c r="F1665">
        <v>80</v>
      </c>
      <c r="G1665" s="8">
        <v>100169068</v>
      </c>
      <c r="H1665" s="8">
        <v>80000000</v>
      </c>
    </row>
    <row r="1666" spans="1:8" x14ac:dyDescent="0.3">
      <c r="A1666">
        <v>7</v>
      </c>
      <c r="B1666" t="s">
        <v>22417</v>
      </c>
      <c r="C1666" t="s">
        <v>1243</v>
      </c>
      <c r="D1666" t="s">
        <v>515</v>
      </c>
      <c r="E1666" t="s">
        <v>37</v>
      </c>
      <c r="F1666">
        <v>83</v>
      </c>
      <c r="G1666" s="8">
        <v>73215310</v>
      </c>
      <c r="H1666" s="8">
        <v>80000000</v>
      </c>
    </row>
    <row r="1667" spans="1:8" x14ac:dyDescent="0.3">
      <c r="A1667">
        <v>7</v>
      </c>
      <c r="B1667" t="s">
        <v>22417</v>
      </c>
      <c r="C1667" t="s">
        <v>1243</v>
      </c>
      <c r="D1667" t="s">
        <v>9312</v>
      </c>
      <c r="E1667" t="s">
        <v>37</v>
      </c>
      <c r="F1667">
        <v>83</v>
      </c>
      <c r="G1667" s="8">
        <v>73215310</v>
      </c>
      <c r="H1667" s="8">
        <v>80000000</v>
      </c>
    </row>
    <row r="1668" spans="1:8" x14ac:dyDescent="0.3">
      <c r="A1668">
        <v>7</v>
      </c>
      <c r="B1668" t="s">
        <v>22417</v>
      </c>
      <c r="C1668" t="s">
        <v>1243</v>
      </c>
      <c r="D1668" t="s">
        <v>15875</v>
      </c>
      <c r="E1668" t="s">
        <v>37</v>
      </c>
      <c r="F1668">
        <v>83</v>
      </c>
      <c r="G1668" s="8">
        <v>73215310</v>
      </c>
      <c r="H1668" s="8">
        <v>80000000</v>
      </c>
    </row>
    <row r="1669" spans="1:8" x14ac:dyDescent="0.3">
      <c r="A1669">
        <v>7</v>
      </c>
      <c r="B1669" t="s">
        <v>22417</v>
      </c>
      <c r="C1669" t="s">
        <v>1243</v>
      </c>
      <c r="D1669" t="s">
        <v>12797</v>
      </c>
      <c r="E1669" t="s">
        <v>37</v>
      </c>
      <c r="F1669">
        <v>83</v>
      </c>
      <c r="G1669" s="8">
        <v>73215310</v>
      </c>
      <c r="H1669" s="8">
        <v>80000000</v>
      </c>
    </row>
    <row r="1670" spans="1:8" x14ac:dyDescent="0.3">
      <c r="A1670">
        <v>5.2</v>
      </c>
      <c r="B1670" t="s">
        <v>22418</v>
      </c>
      <c r="C1670" t="s">
        <v>788</v>
      </c>
      <c r="D1670" t="s">
        <v>809</v>
      </c>
      <c r="E1670" t="s">
        <v>37</v>
      </c>
      <c r="F1670">
        <v>102</v>
      </c>
      <c r="G1670" s="8">
        <v>80360866</v>
      </c>
      <c r="H1670" s="8">
        <v>80000000</v>
      </c>
    </row>
    <row r="1671" spans="1:8" x14ac:dyDescent="0.3">
      <c r="A1671">
        <v>5.2</v>
      </c>
      <c r="B1671" t="s">
        <v>22418</v>
      </c>
      <c r="C1671" t="s">
        <v>788</v>
      </c>
      <c r="D1671" t="s">
        <v>15875</v>
      </c>
      <c r="E1671" t="s">
        <v>37</v>
      </c>
      <c r="F1671">
        <v>102</v>
      </c>
      <c r="G1671" s="8">
        <v>80360866</v>
      </c>
      <c r="H1671" s="8">
        <v>80000000</v>
      </c>
    </row>
    <row r="1672" spans="1:8" x14ac:dyDescent="0.3">
      <c r="A1672">
        <v>5.2</v>
      </c>
      <c r="B1672" t="s">
        <v>22418</v>
      </c>
      <c r="C1672" t="s">
        <v>788</v>
      </c>
      <c r="D1672" t="s">
        <v>17497</v>
      </c>
      <c r="E1672" t="s">
        <v>37</v>
      </c>
      <c r="F1672">
        <v>102</v>
      </c>
      <c r="G1672" s="8">
        <v>80360866</v>
      </c>
      <c r="H1672" s="8">
        <v>80000000</v>
      </c>
    </row>
    <row r="1673" spans="1:8" x14ac:dyDescent="0.3">
      <c r="A1673">
        <v>5.0999999999999996</v>
      </c>
      <c r="B1673" t="s">
        <v>22419</v>
      </c>
      <c r="C1673" t="s">
        <v>1249</v>
      </c>
      <c r="D1673" t="s">
        <v>675</v>
      </c>
      <c r="E1673" t="s">
        <v>37</v>
      </c>
      <c r="F1673">
        <v>130</v>
      </c>
      <c r="G1673" s="8">
        <v>69102910</v>
      </c>
      <c r="H1673" s="8">
        <v>80000000</v>
      </c>
    </row>
    <row r="1674" spans="1:8" x14ac:dyDescent="0.3">
      <c r="A1674">
        <v>5.0999999999999996</v>
      </c>
      <c r="B1674" t="s">
        <v>22419</v>
      </c>
      <c r="C1674" t="s">
        <v>1249</v>
      </c>
      <c r="D1674" t="s">
        <v>515</v>
      </c>
      <c r="E1674" t="s">
        <v>37</v>
      </c>
      <c r="F1674">
        <v>130</v>
      </c>
      <c r="G1674" s="8">
        <v>69102910</v>
      </c>
      <c r="H1674" s="8">
        <v>80000000</v>
      </c>
    </row>
    <row r="1675" spans="1:8" x14ac:dyDescent="0.3">
      <c r="A1675">
        <v>5.0999999999999996</v>
      </c>
      <c r="B1675" t="s">
        <v>22419</v>
      </c>
      <c r="C1675" t="s">
        <v>1249</v>
      </c>
      <c r="D1675" t="s">
        <v>15875</v>
      </c>
      <c r="E1675" t="s">
        <v>37</v>
      </c>
      <c r="F1675">
        <v>130</v>
      </c>
      <c r="G1675" s="8">
        <v>69102910</v>
      </c>
      <c r="H1675" s="8">
        <v>80000000</v>
      </c>
    </row>
    <row r="1676" spans="1:8" x14ac:dyDescent="0.3">
      <c r="A1676">
        <v>5.0999999999999996</v>
      </c>
      <c r="B1676" t="s">
        <v>22419</v>
      </c>
      <c r="C1676" t="s">
        <v>1249</v>
      </c>
      <c r="D1676" t="s">
        <v>10118</v>
      </c>
      <c r="E1676" t="s">
        <v>37</v>
      </c>
      <c r="F1676">
        <v>130</v>
      </c>
      <c r="G1676" s="8">
        <v>69102910</v>
      </c>
      <c r="H1676" s="8">
        <v>80000000</v>
      </c>
    </row>
    <row r="1677" spans="1:8" x14ac:dyDescent="0.3">
      <c r="A1677">
        <v>5.0999999999999996</v>
      </c>
      <c r="B1677" t="s">
        <v>22419</v>
      </c>
      <c r="C1677" t="s">
        <v>1249</v>
      </c>
      <c r="D1677" t="s">
        <v>8199</v>
      </c>
      <c r="E1677" t="s">
        <v>37</v>
      </c>
      <c r="F1677">
        <v>130</v>
      </c>
      <c r="G1677" s="8">
        <v>69102910</v>
      </c>
      <c r="H1677" s="8">
        <v>80000000</v>
      </c>
    </row>
    <row r="1678" spans="1:8" x14ac:dyDescent="0.3">
      <c r="A1678">
        <v>6.6</v>
      </c>
      <c r="B1678" t="s">
        <v>22420</v>
      </c>
      <c r="C1678" t="s">
        <v>1252</v>
      </c>
      <c r="D1678" t="s">
        <v>1473</v>
      </c>
      <c r="E1678" t="s">
        <v>37</v>
      </c>
      <c r="F1678">
        <v>129</v>
      </c>
      <c r="G1678" s="8">
        <v>65948711</v>
      </c>
      <c r="H1678" s="8">
        <v>80000000</v>
      </c>
    </row>
    <row r="1679" spans="1:8" x14ac:dyDescent="0.3">
      <c r="A1679">
        <v>6.6</v>
      </c>
      <c r="B1679" t="s">
        <v>22420</v>
      </c>
      <c r="C1679" t="s">
        <v>1252</v>
      </c>
      <c r="D1679" t="s">
        <v>21948</v>
      </c>
      <c r="E1679" t="s">
        <v>37</v>
      </c>
      <c r="F1679">
        <v>129</v>
      </c>
      <c r="G1679" s="8">
        <v>65948711</v>
      </c>
      <c r="H1679" s="8">
        <v>80000000</v>
      </c>
    </row>
    <row r="1680" spans="1:8" x14ac:dyDescent="0.3">
      <c r="A1680">
        <v>6.6</v>
      </c>
      <c r="B1680" t="s">
        <v>22420</v>
      </c>
      <c r="C1680" t="s">
        <v>1252</v>
      </c>
      <c r="D1680" t="s">
        <v>10118</v>
      </c>
      <c r="E1680" t="s">
        <v>37</v>
      </c>
      <c r="F1680">
        <v>129</v>
      </c>
      <c r="G1680" s="8">
        <v>65948711</v>
      </c>
      <c r="H1680" s="8">
        <v>80000000</v>
      </c>
    </row>
    <row r="1681" spans="1:8" x14ac:dyDescent="0.3">
      <c r="A1681">
        <v>6.6</v>
      </c>
      <c r="B1681" t="s">
        <v>22420</v>
      </c>
      <c r="C1681" t="s">
        <v>1252</v>
      </c>
      <c r="D1681" t="s">
        <v>8199</v>
      </c>
      <c r="E1681" t="s">
        <v>37</v>
      </c>
      <c r="F1681">
        <v>129</v>
      </c>
      <c r="G1681" s="8">
        <v>65948711</v>
      </c>
      <c r="H1681" s="8">
        <v>80000000</v>
      </c>
    </row>
    <row r="1682" spans="1:8" x14ac:dyDescent="0.3">
      <c r="A1682">
        <v>6.7</v>
      </c>
      <c r="B1682" t="s">
        <v>22421</v>
      </c>
      <c r="C1682" t="s">
        <v>1109</v>
      </c>
      <c r="D1682" t="s">
        <v>9312</v>
      </c>
      <c r="E1682" t="s">
        <v>37</v>
      </c>
      <c r="F1682">
        <v>89</v>
      </c>
      <c r="G1682" s="8">
        <v>169692572</v>
      </c>
      <c r="H1682" s="8">
        <v>80000000</v>
      </c>
    </row>
    <row r="1683" spans="1:8" x14ac:dyDescent="0.3">
      <c r="A1683">
        <v>6.7</v>
      </c>
      <c r="B1683" t="s">
        <v>22421</v>
      </c>
      <c r="C1683" t="s">
        <v>1109</v>
      </c>
      <c r="D1683" t="s">
        <v>809</v>
      </c>
      <c r="E1683" t="s">
        <v>37</v>
      </c>
      <c r="F1683">
        <v>89</v>
      </c>
      <c r="G1683" s="8">
        <v>169692572</v>
      </c>
      <c r="H1683" s="8">
        <v>80000000</v>
      </c>
    </row>
    <row r="1684" spans="1:8" x14ac:dyDescent="0.3">
      <c r="A1684">
        <v>6.7</v>
      </c>
      <c r="B1684" t="s">
        <v>22421</v>
      </c>
      <c r="C1684" t="s">
        <v>1109</v>
      </c>
      <c r="D1684" t="s">
        <v>15875</v>
      </c>
      <c r="E1684" t="s">
        <v>37</v>
      </c>
      <c r="F1684">
        <v>89</v>
      </c>
      <c r="G1684" s="8">
        <v>169692572</v>
      </c>
      <c r="H1684" s="8">
        <v>80000000</v>
      </c>
    </row>
    <row r="1685" spans="1:8" x14ac:dyDescent="0.3">
      <c r="A1685">
        <v>6.7</v>
      </c>
      <c r="B1685" t="s">
        <v>22421</v>
      </c>
      <c r="C1685" t="s">
        <v>1109</v>
      </c>
      <c r="D1685" t="s">
        <v>651</v>
      </c>
      <c r="E1685" t="s">
        <v>37</v>
      </c>
      <c r="F1685">
        <v>89</v>
      </c>
      <c r="G1685" s="8">
        <v>169692572</v>
      </c>
      <c r="H1685" s="8">
        <v>80000000</v>
      </c>
    </row>
    <row r="1686" spans="1:8" x14ac:dyDescent="0.3">
      <c r="A1686">
        <v>7.3</v>
      </c>
      <c r="B1686" t="s">
        <v>22422</v>
      </c>
      <c r="C1686" t="s">
        <v>1258</v>
      </c>
      <c r="D1686" t="s">
        <v>9312</v>
      </c>
      <c r="E1686" t="s">
        <v>37</v>
      </c>
      <c r="F1686">
        <v>74</v>
      </c>
      <c r="G1686" s="8">
        <v>60507228</v>
      </c>
      <c r="H1686" s="8">
        <v>80000000</v>
      </c>
    </row>
    <row r="1687" spans="1:8" x14ac:dyDescent="0.3">
      <c r="A1687">
        <v>7.3</v>
      </c>
      <c r="B1687" t="s">
        <v>22422</v>
      </c>
      <c r="C1687" t="s">
        <v>1258</v>
      </c>
      <c r="D1687" t="s">
        <v>15875</v>
      </c>
      <c r="E1687" t="s">
        <v>37</v>
      </c>
      <c r="F1687">
        <v>74</v>
      </c>
      <c r="G1687" s="8">
        <v>60507228</v>
      </c>
      <c r="H1687" s="8">
        <v>80000000</v>
      </c>
    </row>
    <row r="1688" spans="1:8" x14ac:dyDescent="0.3">
      <c r="A1688">
        <v>7.3</v>
      </c>
      <c r="B1688" t="s">
        <v>22422</v>
      </c>
      <c r="C1688" t="s">
        <v>1258</v>
      </c>
      <c r="D1688" t="s">
        <v>651</v>
      </c>
      <c r="E1688" t="s">
        <v>37</v>
      </c>
      <c r="F1688">
        <v>74</v>
      </c>
      <c r="G1688" s="8">
        <v>60507228</v>
      </c>
      <c r="H1688" s="8">
        <v>80000000</v>
      </c>
    </row>
    <row r="1689" spans="1:8" x14ac:dyDescent="0.3">
      <c r="A1689">
        <v>7.3</v>
      </c>
      <c r="B1689" t="s">
        <v>22422</v>
      </c>
      <c r="C1689" t="s">
        <v>1258</v>
      </c>
      <c r="D1689" t="s">
        <v>9824</v>
      </c>
      <c r="E1689" t="s">
        <v>37</v>
      </c>
      <c r="F1689">
        <v>74</v>
      </c>
      <c r="G1689" s="8">
        <v>60507228</v>
      </c>
      <c r="H1689" s="8">
        <v>80000000</v>
      </c>
    </row>
    <row r="1690" spans="1:8" x14ac:dyDescent="0.3">
      <c r="A1690">
        <v>5.9</v>
      </c>
      <c r="B1690" t="s">
        <v>22423</v>
      </c>
      <c r="C1690" t="s">
        <v>501</v>
      </c>
      <c r="D1690" t="s">
        <v>675</v>
      </c>
      <c r="E1690" t="s">
        <v>37</v>
      </c>
      <c r="F1690">
        <v>96</v>
      </c>
      <c r="G1690" s="8">
        <v>56684819</v>
      </c>
      <c r="H1690" s="8">
        <v>80000000</v>
      </c>
    </row>
    <row r="1691" spans="1:8" x14ac:dyDescent="0.3">
      <c r="A1691">
        <v>5.9</v>
      </c>
      <c r="B1691" t="s">
        <v>22423</v>
      </c>
      <c r="C1691" t="s">
        <v>501</v>
      </c>
      <c r="D1691" t="s">
        <v>515</v>
      </c>
      <c r="E1691" t="s">
        <v>37</v>
      </c>
      <c r="F1691">
        <v>96</v>
      </c>
      <c r="G1691" s="8">
        <v>56684819</v>
      </c>
      <c r="H1691" s="8">
        <v>80000000</v>
      </c>
    </row>
    <row r="1692" spans="1:8" x14ac:dyDescent="0.3">
      <c r="A1692">
        <v>5.9</v>
      </c>
      <c r="B1692" t="s">
        <v>22423</v>
      </c>
      <c r="C1692" t="s">
        <v>501</v>
      </c>
      <c r="D1692" t="s">
        <v>10118</v>
      </c>
      <c r="E1692" t="s">
        <v>37</v>
      </c>
      <c r="F1692">
        <v>96</v>
      </c>
      <c r="G1692" s="8">
        <v>56684819</v>
      </c>
      <c r="H1692" s="8">
        <v>80000000</v>
      </c>
    </row>
    <row r="1693" spans="1:8" x14ac:dyDescent="0.3">
      <c r="A1693">
        <v>5.6</v>
      </c>
      <c r="B1693" t="s">
        <v>22424</v>
      </c>
      <c r="C1693" t="s">
        <v>924</v>
      </c>
      <c r="D1693" t="s">
        <v>675</v>
      </c>
      <c r="E1693" t="s">
        <v>37</v>
      </c>
      <c r="F1693">
        <v>114</v>
      </c>
      <c r="G1693" s="8">
        <v>50628009</v>
      </c>
      <c r="H1693" s="8">
        <v>90000000</v>
      </c>
    </row>
    <row r="1694" spans="1:8" x14ac:dyDescent="0.3">
      <c r="A1694">
        <v>5.6</v>
      </c>
      <c r="B1694" t="s">
        <v>22424</v>
      </c>
      <c r="C1694" t="s">
        <v>924</v>
      </c>
      <c r="D1694" t="s">
        <v>515</v>
      </c>
      <c r="E1694" t="s">
        <v>37</v>
      </c>
      <c r="F1694">
        <v>114</v>
      </c>
      <c r="G1694" s="8">
        <v>50628009</v>
      </c>
      <c r="H1694" s="8">
        <v>90000000</v>
      </c>
    </row>
    <row r="1695" spans="1:8" x14ac:dyDescent="0.3">
      <c r="A1695">
        <v>5.6</v>
      </c>
      <c r="B1695" t="s">
        <v>22424</v>
      </c>
      <c r="C1695" t="s">
        <v>924</v>
      </c>
      <c r="D1695" t="s">
        <v>15875</v>
      </c>
      <c r="E1695" t="s">
        <v>37</v>
      </c>
      <c r="F1695">
        <v>114</v>
      </c>
      <c r="G1695" s="8">
        <v>50628009</v>
      </c>
      <c r="H1695" s="8">
        <v>90000000</v>
      </c>
    </row>
    <row r="1696" spans="1:8" x14ac:dyDescent="0.3">
      <c r="A1696">
        <v>5.6</v>
      </c>
      <c r="B1696" t="s">
        <v>22424</v>
      </c>
      <c r="C1696" t="s">
        <v>924</v>
      </c>
      <c r="D1696" t="s">
        <v>651</v>
      </c>
      <c r="E1696" t="s">
        <v>37</v>
      </c>
      <c r="F1696">
        <v>114</v>
      </c>
      <c r="G1696" s="8">
        <v>50628009</v>
      </c>
      <c r="H1696" s="8">
        <v>90000000</v>
      </c>
    </row>
    <row r="1697" spans="1:8" x14ac:dyDescent="0.3">
      <c r="A1697">
        <v>5.6</v>
      </c>
      <c r="B1697" t="s">
        <v>22424</v>
      </c>
      <c r="C1697" t="s">
        <v>924</v>
      </c>
      <c r="D1697" t="s">
        <v>8199</v>
      </c>
      <c r="E1697" t="s">
        <v>37</v>
      </c>
      <c r="F1697">
        <v>114</v>
      </c>
      <c r="G1697" s="8">
        <v>50628009</v>
      </c>
      <c r="H1697" s="8">
        <v>90000000</v>
      </c>
    </row>
    <row r="1698" spans="1:8" x14ac:dyDescent="0.3">
      <c r="A1698">
        <v>6.5</v>
      </c>
      <c r="B1698" t="s">
        <v>22425</v>
      </c>
      <c r="C1698" t="s">
        <v>818</v>
      </c>
      <c r="D1698" t="s">
        <v>675</v>
      </c>
      <c r="E1698" t="s">
        <v>37</v>
      </c>
      <c r="F1698">
        <v>99</v>
      </c>
      <c r="G1698" s="8">
        <v>69772969</v>
      </c>
      <c r="H1698" s="8">
        <v>80000000</v>
      </c>
    </row>
    <row r="1699" spans="1:8" x14ac:dyDescent="0.3">
      <c r="A1699">
        <v>6.5</v>
      </c>
      <c r="B1699" t="s">
        <v>22425</v>
      </c>
      <c r="C1699" t="s">
        <v>818</v>
      </c>
      <c r="D1699" t="s">
        <v>21950</v>
      </c>
      <c r="E1699" t="s">
        <v>37</v>
      </c>
      <c r="F1699">
        <v>99</v>
      </c>
      <c r="G1699" s="8">
        <v>69772969</v>
      </c>
      <c r="H1699" s="8">
        <v>80000000</v>
      </c>
    </row>
    <row r="1700" spans="1:8" x14ac:dyDescent="0.3">
      <c r="A1700">
        <v>6.5</v>
      </c>
      <c r="B1700" t="s">
        <v>22425</v>
      </c>
      <c r="C1700" t="s">
        <v>818</v>
      </c>
      <c r="D1700" t="s">
        <v>8199</v>
      </c>
      <c r="E1700" t="s">
        <v>37</v>
      </c>
      <c r="F1700">
        <v>99</v>
      </c>
      <c r="G1700" s="8">
        <v>69772969</v>
      </c>
      <c r="H1700" s="8">
        <v>80000000</v>
      </c>
    </row>
    <row r="1701" spans="1:8" x14ac:dyDescent="0.3">
      <c r="A1701">
        <v>5.9</v>
      </c>
      <c r="B1701" t="s">
        <v>22426</v>
      </c>
      <c r="C1701" t="s">
        <v>212</v>
      </c>
      <c r="D1701" t="s">
        <v>675</v>
      </c>
      <c r="E1701" t="s">
        <v>1265</v>
      </c>
      <c r="F1701">
        <v>129</v>
      </c>
      <c r="G1701" s="8">
        <v>45356386</v>
      </c>
      <c r="H1701" s="8">
        <v>75000000</v>
      </c>
    </row>
    <row r="1702" spans="1:8" x14ac:dyDescent="0.3">
      <c r="A1702">
        <v>5.9</v>
      </c>
      <c r="B1702" t="s">
        <v>22426</v>
      </c>
      <c r="C1702" t="s">
        <v>212</v>
      </c>
      <c r="D1702" t="s">
        <v>515</v>
      </c>
      <c r="E1702" t="s">
        <v>1265</v>
      </c>
      <c r="F1702">
        <v>129</v>
      </c>
      <c r="G1702" s="8">
        <v>45356386</v>
      </c>
      <c r="H1702" s="8">
        <v>75000000</v>
      </c>
    </row>
    <row r="1703" spans="1:8" x14ac:dyDescent="0.3">
      <c r="A1703">
        <v>5.9</v>
      </c>
      <c r="B1703" t="s">
        <v>22426</v>
      </c>
      <c r="C1703" t="s">
        <v>212</v>
      </c>
      <c r="D1703" t="s">
        <v>12797</v>
      </c>
      <c r="E1703" t="s">
        <v>1265</v>
      </c>
      <c r="F1703">
        <v>129</v>
      </c>
      <c r="G1703" s="8">
        <v>45356386</v>
      </c>
      <c r="H1703" s="8">
        <v>75000000</v>
      </c>
    </row>
    <row r="1704" spans="1:8" x14ac:dyDescent="0.3">
      <c r="A1704">
        <v>7</v>
      </c>
      <c r="B1704" t="s">
        <v>22427</v>
      </c>
      <c r="C1704" t="s">
        <v>1266</v>
      </c>
      <c r="D1704" t="s">
        <v>1473</v>
      </c>
      <c r="E1704" t="s">
        <v>37</v>
      </c>
      <c r="F1704">
        <v>113</v>
      </c>
      <c r="G1704" s="8">
        <v>55350897</v>
      </c>
      <c r="H1704" s="8">
        <v>85000000</v>
      </c>
    </row>
    <row r="1705" spans="1:8" x14ac:dyDescent="0.3">
      <c r="A1705">
        <v>7</v>
      </c>
      <c r="B1705" t="s">
        <v>22427</v>
      </c>
      <c r="C1705" t="s">
        <v>1266</v>
      </c>
      <c r="D1705" t="s">
        <v>651</v>
      </c>
      <c r="E1705" t="s">
        <v>37</v>
      </c>
      <c r="F1705">
        <v>113</v>
      </c>
      <c r="G1705" s="8">
        <v>55350897</v>
      </c>
      <c r="H1705" s="8">
        <v>85000000</v>
      </c>
    </row>
    <row r="1706" spans="1:8" x14ac:dyDescent="0.3">
      <c r="A1706">
        <v>7</v>
      </c>
      <c r="B1706" t="s">
        <v>22427</v>
      </c>
      <c r="C1706" t="s">
        <v>1266</v>
      </c>
      <c r="D1706" t="s">
        <v>17497</v>
      </c>
      <c r="E1706" t="s">
        <v>37</v>
      </c>
      <c r="F1706">
        <v>113</v>
      </c>
      <c r="G1706" s="8">
        <v>55350897</v>
      </c>
      <c r="H1706" s="8">
        <v>85000000</v>
      </c>
    </row>
    <row r="1707" spans="1:8" x14ac:dyDescent="0.3">
      <c r="A1707">
        <v>5.3</v>
      </c>
      <c r="B1707" t="s">
        <v>22428</v>
      </c>
      <c r="C1707" t="s">
        <v>1268</v>
      </c>
      <c r="D1707" t="s">
        <v>809</v>
      </c>
      <c r="E1707" t="s">
        <v>37</v>
      </c>
      <c r="F1707">
        <v>90</v>
      </c>
      <c r="G1707" s="8">
        <v>39442871</v>
      </c>
      <c r="H1707" s="8">
        <v>80000000</v>
      </c>
    </row>
    <row r="1708" spans="1:8" x14ac:dyDescent="0.3">
      <c r="A1708">
        <v>5.3</v>
      </c>
      <c r="B1708" t="s">
        <v>22428</v>
      </c>
      <c r="C1708" t="s">
        <v>1268</v>
      </c>
      <c r="D1708" t="s">
        <v>651</v>
      </c>
      <c r="E1708" t="s">
        <v>37</v>
      </c>
      <c r="F1708">
        <v>90</v>
      </c>
      <c r="G1708" s="8">
        <v>39442871</v>
      </c>
      <c r="H1708" s="8">
        <v>80000000</v>
      </c>
    </row>
    <row r="1709" spans="1:8" x14ac:dyDescent="0.3">
      <c r="A1709">
        <v>5.9</v>
      </c>
      <c r="B1709" t="s">
        <v>22429</v>
      </c>
      <c r="C1709" t="s">
        <v>1271</v>
      </c>
      <c r="D1709" t="s">
        <v>675</v>
      </c>
      <c r="E1709" t="s">
        <v>37</v>
      </c>
      <c r="F1709">
        <v>118</v>
      </c>
      <c r="G1709" s="8">
        <v>37899638</v>
      </c>
      <c r="H1709" s="8">
        <v>88000000</v>
      </c>
    </row>
    <row r="1710" spans="1:8" x14ac:dyDescent="0.3">
      <c r="A1710">
        <v>5.9</v>
      </c>
      <c r="B1710" t="s">
        <v>22429</v>
      </c>
      <c r="C1710" t="s">
        <v>1271</v>
      </c>
      <c r="D1710" t="s">
        <v>515</v>
      </c>
      <c r="E1710" t="s">
        <v>37</v>
      </c>
      <c r="F1710">
        <v>118</v>
      </c>
      <c r="G1710" s="8">
        <v>37899638</v>
      </c>
      <c r="H1710" s="8">
        <v>88000000</v>
      </c>
    </row>
    <row r="1711" spans="1:8" x14ac:dyDescent="0.3">
      <c r="A1711">
        <v>5.9</v>
      </c>
      <c r="B1711" t="s">
        <v>22429</v>
      </c>
      <c r="C1711" t="s">
        <v>1271</v>
      </c>
      <c r="D1711" t="s">
        <v>809</v>
      </c>
      <c r="E1711" t="s">
        <v>37</v>
      </c>
      <c r="F1711">
        <v>118</v>
      </c>
      <c r="G1711" s="8">
        <v>37899638</v>
      </c>
      <c r="H1711" s="8">
        <v>88000000</v>
      </c>
    </row>
    <row r="1712" spans="1:8" x14ac:dyDescent="0.3">
      <c r="A1712">
        <v>5.9</v>
      </c>
      <c r="B1712" t="s">
        <v>22429</v>
      </c>
      <c r="C1712" t="s">
        <v>1271</v>
      </c>
      <c r="D1712" t="s">
        <v>651</v>
      </c>
      <c r="E1712" t="s">
        <v>37</v>
      </c>
      <c r="F1712">
        <v>118</v>
      </c>
      <c r="G1712" s="8">
        <v>37899638</v>
      </c>
      <c r="H1712" s="8">
        <v>88000000</v>
      </c>
    </row>
    <row r="1713" spans="1:8" x14ac:dyDescent="0.3">
      <c r="A1713">
        <v>5.9</v>
      </c>
      <c r="B1713" t="s">
        <v>22429</v>
      </c>
      <c r="C1713" t="s">
        <v>1271</v>
      </c>
      <c r="D1713" t="s">
        <v>8199</v>
      </c>
      <c r="E1713" t="s">
        <v>37</v>
      </c>
      <c r="F1713">
        <v>118</v>
      </c>
      <c r="G1713" s="8">
        <v>37899638</v>
      </c>
      <c r="H1713" s="8">
        <v>88000000</v>
      </c>
    </row>
    <row r="1714" spans="1:8" x14ac:dyDescent="0.3">
      <c r="A1714">
        <v>6.3</v>
      </c>
      <c r="B1714" t="s">
        <v>22430</v>
      </c>
      <c r="C1714" t="s">
        <v>173</v>
      </c>
      <c r="D1714" t="s">
        <v>675</v>
      </c>
      <c r="E1714" t="s">
        <v>37</v>
      </c>
      <c r="F1714">
        <v>106</v>
      </c>
      <c r="G1714" s="8">
        <v>37754208</v>
      </c>
      <c r="H1714" s="8">
        <v>70000000</v>
      </c>
    </row>
    <row r="1715" spans="1:8" x14ac:dyDescent="0.3">
      <c r="A1715">
        <v>6.3</v>
      </c>
      <c r="B1715" t="s">
        <v>22430</v>
      </c>
      <c r="C1715" t="s">
        <v>173</v>
      </c>
      <c r="D1715" t="s">
        <v>809</v>
      </c>
      <c r="E1715" t="s">
        <v>37</v>
      </c>
      <c r="F1715">
        <v>106</v>
      </c>
      <c r="G1715" s="8">
        <v>37754208</v>
      </c>
      <c r="H1715" s="8">
        <v>70000000</v>
      </c>
    </row>
    <row r="1716" spans="1:8" x14ac:dyDescent="0.3">
      <c r="A1716">
        <v>6.3</v>
      </c>
      <c r="B1716" t="s">
        <v>22430</v>
      </c>
      <c r="C1716" t="s">
        <v>173</v>
      </c>
      <c r="D1716" t="s">
        <v>10118</v>
      </c>
      <c r="E1716" t="s">
        <v>37</v>
      </c>
      <c r="F1716">
        <v>106</v>
      </c>
      <c r="G1716" s="8">
        <v>37754208</v>
      </c>
      <c r="H1716" s="8">
        <v>70000000</v>
      </c>
    </row>
    <row r="1717" spans="1:8" x14ac:dyDescent="0.3">
      <c r="A1717">
        <v>6.3</v>
      </c>
      <c r="B1717" t="s">
        <v>22431</v>
      </c>
      <c r="C1717" t="s">
        <v>379</v>
      </c>
      <c r="D1717" t="s">
        <v>675</v>
      </c>
      <c r="E1717" t="s">
        <v>37</v>
      </c>
      <c r="F1717">
        <v>89</v>
      </c>
      <c r="G1717" s="8">
        <v>38542418</v>
      </c>
      <c r="H1717" s="8">
        <v>80000000</v>
      </c>
    </row>
    <row r="1718" spans="1:8" x14ac:dyDescent="0.3">
      <c r="A1718">
        <v>6.3</v>
      </c>
      <c r="B1718" t="s">
        <v>22431</v>
      </c>
      <c r="C1718" t="s">
        <v>379</v>
      </c>
      <c r="D1718" t="s">
        <v>10118</v>
      </c>
      <c r="E1718" t="s">
        <v>37</v>
      </c>
      <c r="F1718">
        <v>89</v>
      </c>
      <c r="G1718" s="8">
        <v>38542418</v>
      </c>
      <c r="H1718" s="8">
        <v>80000000</v>
      </c>
    </row>
    <row r="1719" spans="1:8" x14ac:dyDescent="0.3">
      <c r="A1719">
        <v>6.3</v>
      </c>
      <c r="B1719" t="s">
        <v>22431</v>
      </c>
      <c r="C1719" t="s">
        <v>379</v>
      </c>
      <c r="D1719" t="s">
        <v>8199</v>
      </c>
      <c r="E1719" t="s">
        <v>37</v>
      </c>
      <c r="F1719">
        <v>89</v>
      </c>
      <c r="G1719" s="8">
        <v>38542418</v>
      </c>
      <c r="H1719" s="8">
        <v>80000000</v>
      </c>
    </row>
    <row r="1720" spans="1:8" x14ac:dyDescent="0.3">
      <c r="A1720">
        <v>7.3</v>
      </c>
      <c r="B1720" t="s">
        <v>22432</v>
      </c>
      <c r="C1720" t="s">
        <v>739</v>
      </c>
      <c r="D1720" t="s">
        <v>1473</v>
      </c>
      <c r="E1720" t="s">
        <v>37</v>
      </c>
      <c r="F1720">
        <v>145</v>
      </c>
      <c r="G1720" s="8">
        <v>34566746</v>
      </c>
      <c r="H1720" s="8">
        <v>80000000</v>
      </c>
    </row>
    <row r="1721" spans="1:8" x14ac:dyDescent="0.3">
      <c r="A1721">
        <v>7.3</v>
      </c>
      <c r="B1721" t="s">
        <v>22432</v>
      </c>
      <c r="C1721" t="s">
        <v>739</v>
      </c>
      <c r="D1721" t="s">
        <v>20490</v>
      </c>
      <c r="E1721" t="s">
        <v>37</v>
      </c>
      <c r="F1721">
        <v>145</v>
      </c>
      <c r="G1721" s="8">
        <v>34566746</v>
      </c>
      <c r="H1721" s="8">
        <v>80000000</v>
      </c>
    </row>
    <row r="1722" spans="1:8" x14ac:dyDescent="0.3">
      <c r="A1722">
        <v>7.3</v>
      </c>
      <c r="B1722" t="s">
        <v>22432</v>
      </c>
      <c r="C1722" t="s">
        <v>739</v>
      </c>
      <c r="D1722" t="s">
        <v>8199</v>
      </c>
      <c r="E1722" t="s">
        <v>37</v>
      </c>
      <c r="F1722">
        <v>145</v>
      </c>
      <c r="G1722" s="8">
        <v>34566746</v>
      </c>
      <c r="H1722" s="8">
        <v>80000000</v>
      </c>
    </row>
    <row r="1723" spans="1:8" x14ac:dyDescent="0.3">
      <c r="A1723">
        <v>5.8</v>
      </c>
      <c r="B1723" t="s">
        <v>22433</v>
      </c>
      <c r="C1723" t="s">
        <v>299</v>
      </c>
      <c r="D1723" t="s">
        <v>675</v>
      </c>
      <c r="E1723" t="s">
        <v>37</v>
      </c>
      <c r="F1723">
        <v>114</v>
      </c>
      <c r="G1723" s="8">
        <v>32885565</v>
      </c>
      <c r="H1723" s="8">
        <v>80000000</v>
      </c>
    </row>
    <row r="1724" spans="1:8" x14ac:dyDescent="0.3">
      <c r="A1724">
        <v>5.8</v>
      </c>
      <c r="B1724" t="s">
        <v>22433</v>
      </c>
      <c r="C1724" t="s">
        <v>299</v>
      </c>
      <c r="D1724" t="s">
        <v>515</v>
      </c>
      <c r="E1724" t="s">
        <v>37</v>
      </c>
      <c r="F1724">
        <v>114</v>
      </c>
      <c r="G1724" s="8">
        <v>32885565</v>
      </c>
      <c r="H1724" s="8">
        <v>80000000</v>
      </c>
    </row>
    <row r="1725" spans="1:8" x14ac:dyDescent="0.3">
      <c r="A1725">
        <v>5.8</v>
      </c>
      <c r="B1725" t="s">
        <v>22433</v>
      </c>
      <c r="C1725" t="s">
        <v>299</v>
      </c>
      <c r="D1725" t="s">
        <v>1473</v>
      </c>
      <c r="E1725" t="s">
        <v>37</v>
      </c>
      <c r="F1725">
        <v>114</v>
      </c>
      <c r="G1725" s="8">
        <v>32885565</v>
      </c>
      <c r="H1725" s="8">
        <v>80000000</v>
      </c>
    </row>
    <row r="1726" spans="1:8" x14ac:dyDescent="0.3">
      <c r="A1726">
        <v>5.8</v>
      </c>
      <c r="B1726" t="s">
        <v>22433</v>
      </c>
      <c r="C1726" t="s">
        <v>299</v>
      </c>
      <c r="D1726" t="s">
        <v>8199</v>
      </c>
      <c r="E1726" t="s">
        <v>37</v>
      </c>
      <c r="F1726">
        <v>114</v>
      </c>
      <c r="G1726" s="8">
        <v>32885565</v>
      </c>
      <c r="H1726" s="8">
        <v>80000000</v>
      </c>
    </row>
    <row r="1727" spans="1:8" x14ac:dyDescent="0.3">
      <c r="A1727">
        <v>5.2</v>
      </c>
      <c r="B1727" t="s">
        <v>22434</v>
      </c>
      <c r="C1727" t="s">
        <v>1279</v>
      </c>
      <c r="D1727" t="s">
        <v>515</v>
      </c>
      <c r="E1727" t="s">
        <v>37</v>
      </c>
      <c r="F1727">
        <v>87</v>
      </c>
      <c r="G1727" s="8">
        <v>36073232</v>
      </c>
      <c r="H1727" s="8">
        <v>80000000</v>
      </c>
    </row>
    <row r="1728" spans="1:8" x14ac:dyDescent="0.3">
      <c r="A1728">
        <v>5.2</v>
      </c>
      <c r="B1728" t="s">
        <v>22434</v>
      </c>
      <c r="C1728" t="s">
        <v>1279</v>
      </c>
      <c r="D1728" t="s">
        <v>9312</v>
      </c>
      <c r="E1728" t="s">
        <v>37</v>
      </c>
      <c r="F1728">
        <v>87</v>
      </c>
      <c r="G1728" s="8">
        <v>36073232</v>
      </c>
      <c r="H1728" s="8">
        <v>80000000</v>
      </c>
    </row>
    <row r="1729" spans="1:8" x14ac:dyDescent="0.3">
      <c r="A1729">
        <v>5.2</v>
      </c>
      <c r="B1729" t="s">
        <v>22434</v>
      </c>
      <c r="C1729" t="s">
        <v>1279</v>
      </c>
      <c r="D1729" t="s">
        <v>15875</v>
      </c>
      <c r="E1729" t="s">
        <v>37</v>
      </c>
      <c r="F1729">
        <v>87</v>
      </c>
      <c r="G1729" s="8">
        <v>36073232</v>
      </c>
      <c r="H1729" s="8">
        <v>80000000</v>
      </c>
    </row>
    <row r="1730" spans="1:8" x14ac:dyDescent="0.3">
      <c r="A1730">
        <v>2.4</v>
      </c>
      <c r="B1730" t="s">
        <v>22435</v>
      </c>
      <c r="C1730" t="s">
        <v>1283</v>
      </c>
      <c r="D1730" t="s">
        <v>675</v>
      </c>
      <c r="E1730" t="s">
        <v>37</v>
      </c>
      <c r="F1730">
        <v>119</v>
      </c>
      <c r="G1730" s="8">
        <v>21471685</v>
      </c>
      <c r="H1730" s="8">
        <v>44000000</v>
      </c>
    </row>
    <row r="1731" spans="1:8" x14ac:dyDescent="0.3">
      <c r="A1731">
        <v>2.4</v>
      </c>
      <c r="B1731" t="s">
        <v>22435</v>
      </c>
      <c r="C1731" t="s">
        <v>1283</v>
      </c>
      <c r="D1731" t="s">
        <v>515</v>
      </c>
      <c r="E1731" t="s">
        <v>37</v>
      </c>
      <c r="F1731">
        <v>119</v>
      </c>
      <c r="G1731" s="8">
        <v>21471685</v>
      </c>
      <c r="H1731" s="8">
        <v>44000000</v>
      </c>
    </row>
    <row r="1732" spans="1:8" x14ac:dyDescent="0.3">
      <c r="A1732">
        <v>2.4</v>
      </c>
      <c r="B1732" t="s">
        <v>22435</v>
      </c>
      <c r="C1732" t="s">
        <v>1283</v>
      </c>
      <c r="D1732" t="s">
        <v>10118</v>
      </c>
      <c r="E1732" t="s">
        <v>37</v>
      </c>
      <c r="F1732">
        <v>119</v>
      </c>
      <c r="G1732" s="8">
        <v>21471685</v>
      </c>
      <c r="H1732" s="8">
        <v>44000000</v>
      </c>
    </row>
    <row r="1733" spans="1:8" x14ac:dyDescent="0.3">
      <c r="A1733">
        <v>5.7</v>
      </c>
      <c r="B1733" t="s">
        <v>22436</v>
      </c>
      <c r="C1733" t="s">
        <v>1285</v>
      </c>
      <c r="D1733" t="s">
        <v>515</v>
      </c>
      <c r="E1733" t="s">
        <v>37</v>
      </c>
      <c r="F1733">
        <v>91</v>
      </c>
      <c r="G1733" s="8">
        <v>20950820</v>
      </c>
      <c r="H1733" s="8">
        <v>80000000</v>
      </c>
    </row>
    <row r="1734" spans="1:8" x14ac:dyDescent="0.3">
      <c r="A1734">
        <v>5.7</v>
      </c>
      <c r="B1734" t="s">
        <v>22436</v>
      </c>
      <c r="C1734" t="s">
        <v>1285</v>
      </c>
      <c r="D1734" t="s">
        <v>9312</v>
      </c>
      <c r="E1734" t="s">
        <v>37</v>
      </c>
      <c r="F1734">
        <v>91</v>
      </c>
      <c r="G1734" s="8">
        <v>20950820</v>
      </c>
      <c r="H1734" s="8">
        <v>80000000</v>
      </c>
    </row>
    <row r="1735" spans="1:8" x14ac:dyDescent="0.3">
      <c r="A1735">
        <v>5.7</v>
      </c>
      <c r="B1735" t="s">
        <v>22436</v>
      </c>
      <c r="C1735" t="s">
        <v>1285</v>
      </c>
      <c r="D1735" t="s">
        <v>809</v>
      </c>
      <c r="E1735" t="s">
        <v>37</v>
      </c>
      <c r="F1735">
        <v>91</v>
      </c>
      <c r="G1735" s="8">
        <v>20950820</v>
      </c>
      <c r="H1735" s="8">
        <v>80000000</v>
      </c>
    </row>
    <row r="1736" spans="1:8" x14ac:dyDescent="0.3">
      <c r="A1736">
        <v>5.7</v>
      </c>
      <c r="B1736" t="s">
        <v>22436</v>
      </c>
      <c r="C1736" t="s">
        <v>1285</v>
      </c>
      <c r="D1736" t="s">
        <v>15875</v>
      </c>
      <c r="E1736" t="s">
        <v>37</v>
      </c>
      <c r="F1736">
        <v>91</v>
      </c>
      <c r="G1736" s="8">
        <v>20950820</v>
      </c>
      <c r="H1736" s="8">
        <v>80000000</v>
      </c>
    </row>
    <row r="1737" spans="1:8" x14ac:dyDescent="0.3">
      <c r="A1737">
        <v>5.7</v>
      </c>
      <c r="B1737" t="s">
        <v>22436</v>
      </c>
      <c r="C1737" t="s">
        <v>1285</v>
      </c>
      <c r="D1737" t="s">
        <v>651</v>
      </c>
      <c r="E1737" t="s">
        <v>37</v>
      </c>
      <c r="F1737">
        <v>91</v>
      </c>
      <c r="G1737" s="8">
        <v>20950820</v>
      </c>
      <c r="H1737" s="8">
        <v>80000000</v>
      </c>
    </row>
    <row r="1738" spans="1:8" x14ac:dyDescent="0.3">
      <c r="A1738">
        <v>5.7</v>
      </c>
      <c r="B1738" t="s">
        <v>22436</v>
      </c>
      <c r="C1738" t="s">
        <v>1285</v>
      </c>
      <c r="D1738" t="s">
        <v>10118</v>
      </c>
      <c r="E1738" t="s">
        <v>37</v>
      </c>
      <c r="F1738">
        <v>91</v>
      </c>
      <c r="G1738" s="8">
        <v>20950820</v>
      </c>
      <c r="H1738" s="8">
        <v>80000000</v>
      </c>
    </row>
    <row r="1739" spans="1:8" x14ac:dyDescent="0.3">
      <c r="A1739">
        <v>5.8</v>
      </c>
      <c r="B1739" t="s">
        <v>22437</v>
      </c>
      <c r="C1739" t="s">
        <v>117</v>
      </c>
      <c r="D1739" t="s">
        <v>1473</v>
      </c>
      <c r="E1739" t="s">
        <v>37</v>
      </c>
      <c r="F1739">
        <v>118</v>
      </c>
      <c r="G1739" s="8">
        <v>19673424</v>
      </c>
      <c r="H1739" s="8">
        <v>80000000</v>
      </c>
    </row>
    <row r="1740" spans="1:8" x14ac:dyDescent="0.3">
      <c r="A1740">
        <v>5.8</v>
      </c>
      <c r="B1740" t="s">
        <v>22437</v>
      </c>
      <c r="C1740" t="s">
        <v>117</v>
      </c>
      <c r="D1740" t="s">
        <v>15164</v>
      </c>
      <c r="E1740" t="s">
        <v>37</v>
      </c>
      <c r="F1740">
        <v>118</v>
      </c>
      <c r="G1740" s="8">
        <v>19673424</v>
      </c>
      <c r="H1740" s="8">
        <v>80000000</v>
      </c>
    </row>
    <row r="1741" spans="1:8" x14ac:dyDescent="0.3">
      <c r="A1741">
        <v>5.8</v>
      </c>
      <c r="B1741" t="s">
        <v>22437</v>
      </c>
      <c r="C1741" t="s">
        <v>117</v>
      </c>
      <c r="D1741" t="s">
        <v>17497</v>
      </c>
      <c r="E1741" t="s">
        <v>37</v>
      </c>
      <c r="F1741">
        <v>118</v>
      </c>
      <c r="G1741" s="8">
        <v>19673424</v>
      </c>
      <c r="H1741" s="8">
        <v>80000000</v>
      </c>
    </row>
    <row r="1742" spans="1:8" x14ac:dyDescent="0.3">
      <c r="A1742">
        <v>5.6</v>
      </c>
      <c r="B1742" t="s">
        <v>22438</v>
      </c>
      <c r="C1742" t="s">
        <v>564</v>
      </c>
      <c r="D1742" t="s">
        <v>675</v>
      </c>
      <c r="E1742" t="s">
        <v>37</v>
      </c>
      <c r="F1742">
        <v>116</v>
      </c>
      <c r="G1742" s="8">
        <v>19480739</v>
      </c>
      <c r="H1742" s="8">
        <v>80000000</v>
      </c>
    </row>
    <row r="1743" spans="1:8" x14ac:dyDescent="0.3">
      <c r="A1743">
        <v>5.6</v>
      </c>
      <c r="B1743" t="s">
        <v>22438</v>
      </c>
      <c r="C1743" t="s">
        <v>564</v>
      </c>
      <c r="D1743" t="s">
        <v>515</v>
      </c>
      <c r="E1743" t="s">
        <v>37</v>
      </c>
      <c r="F1743">
        <v>116</v>
      </c>
      <c r="G1743" s="8">
        <v>19480739</v>
      </c>
      <c r="H1743" s="8">
        <v>80000000</v>
      </c>
    </row>
    <row r="1744" spans="1:8" x14ac:dyDescent="0.3">
      <c r="A1744">
        <v>5.6</v>
      </c>
      <c r="B1744" t="s">
        <v>22438</v>
      </c>
      <c r="C1744" t="s">
        <v>564</v>
      </c>
      <c r="D1744" t="s">
        <v>10118</v>
      </c>
      <c r="E1744" t="s">
        <v>37</v>
      </c>
      <c r="F1744">
        <v>116</v>
      </c>
      <c r="G1744" s="8">
        <v>19480739</v>
      </c>
      <c r="H1744" s="8">
        <v>80000000</v>
      </c>
    </row>
    <row r="1745" spans="1:8" x14ac:dyDescent="0.3">
      <c r="A1745">
        <v>6</v>
      </c>
      <c r="B1745" t="s">
        <v>22439</v>
      </c>
      <c r="C1745" t="s">
        <v>1289</v>
      </c>
      <c r="D1745" t="s">
        <v>675</v>
      </c>
      <c r="E1745" t="s">
        <v>37</v>
      </c>
      <c r="F1745">
        <v>177</v>
      </c>
      <c r="G1745" s="8">
        <v>17593391</v>
      </c>
      <c r="H1745" s="8">
        <v>80000000</v>
      </c>
    </row>
    <row r="1746" spans="1:8" x14ac:dyDescent="0.3">
      <c r="A1746">
        <v>6</v>
      </c>
      <c r="B1746" t="s">
        <v>22439</v>
      </c>
      <c r="C1746" t="s">
        <v>1289</v>
      </c>
      <c r="D1746" t="s">
        <v>515</v>
      </c>
      <c r="E1746" t="s">
        <v>37</v>
      </c>
      <c r="F1746">
        <v>177</v>
      </c>
      <c r="G1746" s="8">
        <v>17593391</v>
      </c>
      <c r="H1746" s="8">
        <v>80000000</v>
      </c>
    </row>
    <row r="1747" spans="1:8" x14ac:dyDescent="0.3">
      <c r="A1747">
        <v>6</v>
      </c>
      <c r="B1747" t="s">
        <v>22439</v>
      </c>
      <c r="C1747" t="s">
        <v>1289</v>
      </c>
      <c r="D1747" t="s">
        <v>1473</v>
      </c>
      <c r="E1747" t="s">
        <v>37</v>
      </c>
      <c r="F1747">
        <v>177</v>
      </c>
      <c r="G1747" s="8">
        <v>17593391</v>
      </c>
      <c r="H1747" s="8">
        <v>80000000</v>
      </c>
    </row>
    <row r="1748" spans="1:8" x14ac:dyDescent="0.3">
      <c r="A1748">
        <v>6</v>
      </c>
      <c r="B1748" t="s">
        <v>22439</v>
      </c>
      <c r="C1748" t="s">
        <v>1289</v>
      </c>
      <c r="D1748" t="s">
        <v>10118</v>
      </c>
      <c r="E1748" t="s">
        <v>37</v>
      </c>
      <c r="F1748">
        <v>177</v>
      </c>
      <c r="G1748" s="8">
        <v>17593391</v>
      </c>
      <c r="H1748" s="8">
        <v>80000000</v>
      </c>
    </row>
    <row r="1749" spans="1:8" x14ac:dyDescent="0.3">
      <c r="A1749">
        <v>5.8</v>
      </c>
      <c r="B1749" t="s">
        <v>22440</v>
      </c>
      <c r="C1749" t="s">
        <v>465</v>
      </c>
      <c r="D1749" t="s">
        <v>515</v>
      </c>
      <c r="E1749" t="s">
        <v>37</v>
      </c>
      <c r="F1749">
        <v>97</v>
      </c>
      <c r="G1749" s="8">
        <v>18318000</v>
      </c>
      <c r="H1749" s="8">
        <v>80000000</v>
      </c>
    </row>
    <row r="1750" spans="1:8" x14ac:dyDescent="0.3">
      <c r="A1750">
        <v>5.8</v>
      </c>
      <c r="B1750" t="s">
        <v>22440</v>
      </c>
      <c r="C1750" t="s">
        <v>465</v>
      </c>
      <c r="D1750" t="s">
        <v>809</v>
      </c>
      <c r="E1750" t="s">
        <v>37</v>
      </c>
      <c r="F1750">
        <v>97</v>
      </c>
      <c r="G1750" s="8">
        <v>18318000</v>
      </c>
      <c r="H1750" s="8">
        <v>80000000</v>
      </c>
    </row>
    <row r="1751" spans="1:8" x14ac:dyDescent="0.3">
      <c r="A1751">
        <v>5.8</v>
      </c>
      <c r="B1751" t="s">
        <v>22440</v>
      </c>
      <c r="C1751" t="s">
        <v>465</v>
      </c>
      <c r="D1751" t="s">
        <v>1473</v>
      </c>
      <c r="E1751" t="s">
        <v>37</v>
      </c>
      <c r="F1751">
        <v>97</v>
      </c>
      <c r="G1751" s="8">
        <v>18318000</v>
      </c>
      <c r="H1751" s="8">
        <v>80000000</v>
      </c>
    </row>
    <row r="1752" spans="1:8" x14ac:dyDescent="0.3">
      <c r="A1752">
        <v>5.8</v>
      </c>
      <c r="B1752" t="s">
        <v>22440</v>
      </c>
      <c r="C1752" t="s">
        <v>465</v>
      </c>
      <c r="D1752" t="s">
        <v>15875</v>
      </c>
      <c r="E1752" t="s">
        <v>37</v>
      </c>
      <c r="F1752">
        <v>97</v>
      </c>
      <c r="G1752" s="8">
        <v>18318000</v>
      </c>
      <c r="H1752" s="8">
        <v>80000000</v>
      </c>
    </row>
    <row r="1753" spans="1:8" x14ac:dyDescent="0.3">
      <c r="A1753">
        <v>5.8</v>
      </c>
      <c r="B1753" t="s">
        <v>22440</v>
      </c>
      <c r="C1753" t="s">
        <v>465</v>
      </c>
      <c r="D1753" t="s">
        <v>651</v>
      </c>
      <c r="E1753" t="s">
        <v>37</v>
      </c>
      <c r="F1753">
        <v>97</v>
      </c>
      <c r="G1753" s="8">
        <v>18318000</v>
      </c>
      <c r="H1753" s="8">
        <v>80000000</v>
      </c>
    </row>
    <row r="1754" spans="1:8" x14ac:dyDescent="0.3">
      <c r="A1754">
        <v>6</v>
      </c>
      <c r="B1754" t="s">
        <v>22441</v>
      </c>
      <c r="C1754" t="s">
        <v>571</v>
      </c>
      <c r="D1754" t="s">
        <v>675</v>
      </c>
      <c r="E1754" t="s">
        <v>37</v>
      </c>
      <c r="F1754">
        <v>106</v>
      </c>
      <c r="G1754" s="8">
        <v>27356090</v>
      </c>
      <c r="H1754" s="8">
        <v>90000000</v>
      </c>
    </row>
    <row r="1755" spans="1:8" x14ac:dyDescent="0.3">
      <c r="A1755">
        <v>6</v>
      </c>
      <c r="B1755" t="s">
        <v>22441</v>
      </c>
      <c r="C1755" t="s">
        <v>571</v>
      </c>
      <c r="D1755" t="s">
        <v>515</v>
      </c>
      <c r="E1755" t="s">
        <v>37</v>
      </c>
      <c r="F1755">
        <v>106</v>
      </c>
      <c r="G1755" s="8">
        <v>27356090</v>
      </c>
      <c r="H1755" s="8">
        <v>90000000</v>
      </c>
    </row>
    <row r="1756" spans="1:8" x14ac:dyDescent="0.3">
      <c r="A1756">
        <v>6</v>
      </c>
      <c r="B1756" t="s">
        <v>22441</v>
      </c>
      <c r="C1756" t="s">
        <v>571</v>
      </c>
      <c r="D1756" t="s">
        <v>651</v>
      </c>
      <c r="E1756" t="s">
        <v>37</v>
      </c>
      <c r="F1756">
        <v>106</v>
      </c>
      <c r="G1756" s="8">
        <v>27356090</v>
      </c>
      <c r="H1756" s="8">
        <v>90000000</v>
      </c>
    </row>
    <row r="1757" spans="1:8" x14ac:dyDescent="0.3">
      <c r="A1757">
        <v>5.7</v>
      </c>
      <c r="B1757" t="s">
        <v>22442</v>
      </c>
      <c r="C1757" t="s">
        <v>1294</v>
      </c>
      <c r="D1757" t="s">
        <v>675</v>
      </c>
      <c r="E1757" t="s">
        <v>37</v>
      </c>
      <c r="F1757">
        <v>106</v>
      </c>
      <c r="G1757" s="8">
        <v>17473245</v>
      </c>
      <c r="H1757" s="8">
        <v>70000000</v>
      </c>
    </row>
    <row r="1758" spans="1:8" x14ac:dyDescent="0.3">
      <c r="A1758">
        <v>5.7</v>
      </c>
      <c r="B1758" t="s">
        <v>22442</v>
      </c>
      <c r="C1758" t="s">
        <v>1294</v>
      </c>
      <c r="D1758" t="s">
        <v>10118</v>
      </c>
      <c r="E1758" t="s">
        <v>37</v>
      </c>
      <c r="F1758">
        <v>106</v>
      </c>
      <c r="G1758" s="8">
        <v>17473245</v>
      </c>
      <c r="H1758" s="8">
        <v>70000000</v>
      </c>
    </row>
    <row r="1759" spans="1:8" x14ac:dyDescent="0.3">
      <c r="A1759">
        <v>5.7</v>
      </c>
      <c r="B1759" t="s">
        <v>22442</v>
      </c>
      <c r="C1759" t="s">
        <v>1294</v>
      </c>
      <c r="D1759" t="s">
        <v>8199</v>
      </c>
      <c r="E1759" t="s">
        <v>37</v>
      </c>
      <c r="F1759">
        <v>106</v>
      </c>
      <c r="G1759" s="8">
        <v>17473245</v>
      </c>
      <c r="H1759" s="8">
        <v>70000000</v>
      </c>
    </row>
    <row r="1760" spans="1:8" x14ac:dyDescent="0.3">
      <c r="A1760">
        <v>6</v>
      </c>
      <c r="B1760" t="s">
        <v>22443</v>
      </c>
      <c r="C1760" t="s">
        <v>951</v>
      </c>
      <c r="D1760" t="s">
        <v>515</v>
      </c>
      <c r="E1760" t="s">
        <v>37</v>
      </c>
      <c r="F1760">
        <v>94</v>
      </c>
      <c r="G1760" s="8">
        <v>15131330</v>
      </c>
      <c r="H1760" s="8">
        <v>86000000</v>
      </c>
    </row>
    <row r="1761" spans="1:8" x14ac:dyDescent="0.3">
      <c r="A1761">
        <v>6</v>
      </c>
      <c r="B1761" t="s">
        <v>22443</v>
      </c>
      <c r="C1761" t="s">
        <v>951</v>
      </c>
      <c r="D1761" t="s">
        <v>9312</v>
      </c>
      <c r="E1761" t="s">
        <v>37</v>
      </c>
      <c r="F1761">
        <v>94</v>
      </c>
      <c r="G1761" s="8">
        <v>15131330</v>
      </c>
      <c r="H1761" s="8">
        <v>86000000</v>
      </c>
    </row>
    <row r="1762" spans="1:8" x14ac:dyDescent="0.3">
      <c r="A1762">
        <v>6</v>
      </c>
      <c r="B1762" t="s">
        <v>22443</v>
      </c>
      <c r="C1762" t="s">
        <v>951</v>
      </c>
      <c r="D1762" t="s">
        <v>15875</v>
      </c>
      <c r="E1762" t="s">
        <v>37</v>
      </c>
      <c r="F1762">
        <v>94</v>
      </c>
      <c r="G1762" s="8">
        <v>15131330</v>
      </c>
      <c r="H1762" s="8">
        <v>86000000</v>
      </c>
    </row>
    <row r="1763" spans="1:8" x14ac:dyDescent="0.3">
      <c r="A1763">
        <v>6</v>
      </c>
      <c r="B1763" t="s">
        <v>22443</v>
      </c>
      <c r="C1763" t="s">
        <v>951</v>
      </c>
      <c r="D1763" t="s">
        <v>651</v>
      </c>
      <c r="E1763" t="s">
        <v>37</v>
      </c>
      <c r="F1763">
        <v>94</v>
      </c>
      <c r="G1763" s="8">
        <v>15131330</v>
      </c>
      <c r="H1763" s="8">
        <v>86000000</v>
      </c>
    </row>
    <row r="1764" spans="1:8" x14ac:dyDescent="0.3">
      <c r="A1764">
        <v>7.8</v>
      </c>
      <c r="B1764" t="s">
        <v>22444</v>
      </c>
      <c r="C1764" t="s">
        <v>1297</v>
      </c>
      <c r="D1764" t="s">
        <v>65</v>
      </c>
      <c r="E1764" t="s">
        <v>726</v>
      </c>
      <c r="F1764">
        <v>104</v>
      </c>
      <c r="G1764" s="8">
        <v>19406406</v>
      </c>
      <c r="H1764" s="8">
        <v>40000000</v>
      </c>
    </row>
    <row r="1765" spans="1:8" x14ac:dyDescent="0.3">
      <c r="A1765">
        <v>7.8</v>
      </c>
      <c r="B1765" t="s">
        <v>22444</v>
      </c>
      <c r="C1765" t="s">
        <v>1297</v>
      </c>
      <c r="D1765" t="s">
        <v>1473</v>
      </c>
      <c r="E1765" t="s">
        <v>726</v>
      </c>
      <c r="F1765">
        <v>104</v>
      </c>
      <c r="G1765" s="8">
        <v>19406406</v>
      </c>
      <c r="H1765" s="8">
        <v>40000000</v>
      </c>
    </row>
    <row r="1766" spans="1:8" x14ac:dyDescent="0.3">
      <c r="A1766">
        <v>4.2</v>
      </c>
      <c r="B1766" t="s">
        <v>22445</v>
      </c>
      <c r="C1766" t="s">
        <v>887</v>
      </c>
      <c r="D1766" t="s">
        <v>675</v>
      </c>
      <c r="E1766" t="s">
        <v>37</v>
      </c>
      <c r="F1766">
        <v>102</v>
      </c>
      <c r="G1766" s="8">
        <v>1891821</v>
      </c>
      <c r="H1766" s="8">
        <v>52000000</v>
      </c>
    </row>
    <row r="1767" spans="1:8" x14ac:dyDescent="0.3">
      <c r="A1767">
        <v>4.2</v>
      </c>
      <c r="B1767" t="s">
        <v>22445</v>
      </c>
      <c r="C1767" t="s">
        <v>887</v>
      </c>
      <c r="D1767" t="s">
        <v>515</v>
      </c>
      <c r="E1767" t="s">
        <v>37</v>
      </c>
      <c r="F1767">
        <v>102</v>
      </c>
      <c r="G1767" s="8">
        <v>1891821</v>
      </c>
      <c r="H1767" s="8">
        <v>52000000</v>
      </c>
    </row>
    <row r="1768" spans="1:8" x14ac:dyDescent="0.3">
      <c r="A1768">
        <v>4.2</v>
      </c>
      <c r="B1768" t="s">
        <v>22445</v>
      </c>
      <c r="C1768" t="s">
        <v>887</v>
      </c>
      <c r="D1768" t="s">
        <v>4189</v>
      </c>
      <c r="E1768" t="s">
        <v>37</v>
      </c>
      <c r="F1768">
        <v>102</v>
      </c>
      <c r="G1768" s="8">
        <v>1891821</v>
      </c>
      <c r="H1768" s="8">
        <v>52000000</v>
      </c>
    </row>
    <row r="1769" spans="1:8" x14ac:dyDescent="0.3">
      <c r="A1769">
        <v>4.2</v>
      </c>
      <c r="B1769" t="s">
        <v>22445</v>
      </c>
      <c r="C1769" t="s">
        <v>887</v>
      </c>
      <c r="D1769" t="s">
        <v>10118</v>
      </c>
      <c r="E1769" t="s">
        <v>37</v>
      </c>
      <c r="F1769">
        <v>102</v>
      </c>
      <c r="G1769" s="8">
        <v>1891821</v>
      </c>
      <c r="H1769" s="8">
        <v>52000000</v>
      </c>
    </row>
    <row r="1770" spans="1:8" x14ac:dyDescent="0.3">
      <c r="A1770">
        <v>4.2</v>
      </c>
      <c r="B1770" t="s">
        <v>22445</v>
      </c>
      <c r="C1770" t="s">
        <v>887</v>
      </c>
      <c r="D1770" t="s">
        <v>8199</v>
      </c>
      <c r="E1770" t="s">
        <v>37</v>
      </c>
      <c r="F1770">
        <v>102</v>
      </c>
      <c r="G1770" s="8">
        <v>1891821</v>
      </c>
      <c r="H1770" s="8">
        <v>52000000</v>
      </c>
    </row>
    <row r="1771" spans="1:8" x14ac:dyDescent="0.3">
      <c r="A1771">
        <v>5.6</v>
      </c>
      <c r="B1771" t="s">
        <v>22446</v>
      </c>
      <c r="C1771" t="s">
        <v>1108</v>
      </c>
      <c r="D1771" t="s">
        <v>675</v>
      </c>
      <c r="E1771" t="s">
        <v>37</v>
      </c>
      <c r="F1771">
        <v>105</v>
      </c>
      <c r="G1771" s="8">
        <v>23219748</v>
      </c>
      <c r="H1771" s="8">
        <v>80000000</v>
      </c>
    </row>
    <row r="1772" spans="1:8" x14ac:dyDescent="0.3">
      <c r="A1772">
        <v>5.6</v>
      </c>
      <c r="B1772" t="s">
        <v>22446</v>
      </c>
      <c r="C1772" t="s">
        <v>1108</v>
      </c>
      <c r="D1772" t="s">
        <v>515</v>
      </c>
      <c r="E1772" t="s">
        <v>37</v>
      </c>
      <c r="F1772">
        <v>105</v>
      </c>
      <c r="G1772" s="8">
        <v>23219748</v>
      </c>
      <c r="H1772" s="8">
        <v>80000000</v>
      </c>
    </row>
    <row r="1773" spans="1:8" x14ac:dyDescent="0.3">
      <c r="A1773">
        <v>5.6</v>
      </c>
      <c r="B1773" t="s">
        <v>22446</v>
      </c>
      <c r="C1773" t="s">
        <v>1108</v>
      </c>
      <c r="D1773" t="s">
        <v>1473</v>
      </c>
      <c r="E1773" t="s">
        <v>37</v>
      </c>
      <c r="F1773">
        <v>105</v>
      </c>
      <c r="G1773" s="8">
        <v>23219748</v>
      </c>
      <c r="H1773" s="8">
        <v>80000000</v>
      </c>
    </row>
    <row r="1774" spans="1:8" x14ac:dyDescent="0.3">
      <c r="A1774">
        <v>5.6</v>
      </c>
      <c r="B1774" t="s">
        <v>22446</v>
      </c>
      <c r="C1774" t="s">
        <v>1108</v>
      </c>
      <c r="D1774" t="s">
        <v>20490</v>
      </c>
      <c r="E1774" t="s">
        <v>37</v>
      </c>
      <c r="F1774">
        <v>105</v>
      </c>
      <c r="G1774" s="8">
        <v>23219748</v>
      </c>
      <c r="H1774" s="8">
        <v>80000000</v>
      </c>
    </row>
    <row r="1775" spans="1:8" x14ac:dyDescent="0.3">
      <c r="A1775">
        <v>5.6</v>
      </c>
      <c r="B1775" t="s">
        <v>22446</v>
      </c>
      <c r="C1775" t="s">
        <v>1108</v>
      </c>
      <c r="D1775" t="s">
        <v>17497</v>
      </c>
      <c r="E1775" t="s">
        <v>37</v>
      </c>
      <c r="F1775">
        <v>105</v>
      </c>
      <c r="G1775" s="8">
        <v>23219748</v>
      </c>
      <c r="H1775" s="8">
        <v>80000000</v>
      </c>
    </row>
    <row r="1776" spans="1:8" x14ac:dyDescent="0.3">
      <c r="A1776">
        <v>8.1999999999999993</v>
      </c>
      <c r="B1776" t="s">
        <v>22447</v>
      </c>
      <c r="C1776" t="s">
        <v>467</v>
      </c>
      <c r="D1776" t="s">
        <v>11093</v>
      </c>
      <c r="E1776" t="s">
        <v>37</v>
      </c>
      <c r="F1776">
        <v>135</v>
      </c>
      <c r="G1776" s="8">
        <v>170708996</v>
      </c>
      <c r="H1776" s="8">
        <v>58000000</v>
      </c>
    </row>
    <row r="1777" spans="1:8" x14ac:dyDescent="0.3">
      <c r="A1777">
        <v>8.1999999999999993</v>
      </c>
      <c r="B1777" t="s">
        <v>22447</v>
      </c>
      <c r="C1777" t="s">
        <v>467</v>
      </c>
      <c r="D1777" t="s">
        <v>1473</v>
      </c>
      <c r="E1777" t="s">
        <v>37</v>
      </c>
      <c r="F1777">
        <v>135</v>
      </c>
      <c r="G1777" s="8">
        <v>170708996</v>
      </c>
      <c r="H1777" s="8">
        <v>58000000</v>
      </c>
    </row>
    <row r="1778" spans="1:8" x14ac:dyDescent="0.3">
      <c r="A1778">
        <v>8.5</v>
      </c>
      <c r="B1778" t="s">
        <v>22448</v>
      </c>
      <c r="C1778" t="s">
        <v>1124</v>
      </c>
      <c r="D1778" t="s">
        <v>515</v>
      </c>
      <c r="E1778" t="s">
        <v>37</v>
      </c>
      <c r="F1778">
        <v>73</v>
      </c>
      <c r="G1778" s="8">
        <v>422783777</v>
      </c>
      <c r="H1778" s="8">
        <v>45000000</v>
      </c>
    </row>
    <row r="1779" spans="1:8" x14ac:dyDescent="0.3">
      <c r="A1779">
        <v>8.5</v>
      </c>
      <c r="B1779" t="s">
        <v>22448</v>
      </c>
      <c r="C1779" t="s">
        <v>1124</v>
      </c>
      <c r="D1779" t="s">
        <v>9312</v>
      </c>
      <c r="E1779" t="s">
        <v>37</v>
      </c>
      <c r="F1779">
        <v>73</v>
      </c>
      <c r="G1779" s="8">
        <v>422783777</v>
      </c>
      <c r="H1779" s="8">
        <v>45000000</v>
      </c>
    </row>
    <row r="1780" spans="1:8" x14ac:dyDescent="0.3">
      <c r="A1780">
        <v>8.5</v>
      </c>
      <c r="B1780" t="s">
        <v>22448</v>
      </c>
      <c r="C1780" t="s">
        <v>1124</v>
      </c>
      <c r="D1780" t="s">
        <v>1473</v>
      </c>
      <c r="E1780" t="s">
        <v>37</v>
      </c>
      <c r="F1780">
        <v>73</v>
      </c>
      <c r="G1780" s="8">
        <v>422783777</v>
      </c>
      <c r="H1780" s="8">
        <v>45000000</v>
      </c>
    </row>
    <row r="1781" spans="1:8" x14ac:dyDescent="0.3">
      <c r="A1781">
        <v>8.5</v>
      </c>
      <c r="B1781" t="s">
        <v>22448</v>
      </c>
      <c r="C1781" t="s">
        <v>1124</v>
      </c>
      <c r="D1781" t="s">
        <v>15875</v>
      </c>
      <c r="E1781" t="s">
        <v>37</v>
      </c>
      <c r="F1781">
        <v>73</v>
      </c>
      <c r="G1781" s="8">
        <v>422783777</v>
      </c>
      <c r="H1781" s="8">
        <v>45000000</v>
      </c>
    </row>
    <row r="1782" spans="1:8" x14ac:dyDescent="0.3">
      <c r="A1782">
        <v>8.5</v>
      </c>
      <c r="B1782" t="s">
        <v>22448</v>
      </c>
      <c r="C1782" t="s">
        <v>1124</v>
      </c>
      <c r="D1782" t="s">
        <v>15164</v>
      </c>
      <c r="E1782" t="s">
        <v>37</v>
      </c>
      <c r="F1782">
        <v>73</v>
      </c>
      <c r="G1782" s="8">
        <v>422783777</v>
      </c>
      <c r="H1782" s="8">
        <v>45000000</v>
      </c>
    </row>
    <row r="1783" spans="1:8" x14ac:dyDescent="0.3">
      <c r="A1783">
        <v>5.8</v>
      </c>
      <c r="B1783" t="s">
        <v>22449</v>
      </c>
      <c r="C1783" t="s">
        <v>747</v>
      </c>
      <c r="D1783" t="s">
        <v>675</v>
      </c>
      <c r="E1783" t="s">
        <v>37</v>
      </c>
      <c r="F1783">
        <v>94</v>
      </c>
      <c r="G1783" s="8">
        <v>103812241</v>
      </c>
      <c r="H1783" s="8">
        <v>79000000</v>
      </c>
    </row>
    <row r="1784" spans="1:8" x14ac:dyDescent="0.3">
      <c r="A1784">
        <v>5.8</v>
      </c>
      <c r="B1784" t="s">
        <v>22449</v>
      </c>
      <c r="C1784" t="s">
        <v>747</v>
      </c>
      <c r="D1784" t="s">
        <v>515</v>
      </c>
      <c r="E1784" t="s">
        <v>37</v>
      </c>
      <c r="F1784">
        <v>94</v>
      </c>
      <c r="G1784" s="8">
        <v>103812241</v>
      </c>
      <c r="H1784" s="8">
        <v>79000000</v>
      </c>
    </row>
    <row r="1785" spans="1:8" x14ac:dyDescent="0.3">
      <c r="A1785">
        <v>5.8</v>
      </c>
      <c r="B1785" t="s">
        <v>22449</v>
      </c>
      <c r="C1785" t="s">
        <v>747</v>
      </c>
      <c r="D1785" t="s">
        <v>809</v>
      </c>
      <c r="E1785" t="s">
        <v>37</v>
      </c>
      <c r="F1785">
        <v>94</v>
      </c>
      <c r="G1785" s="8">
        <v>103812241</v>
      </c>
      <c r="H1785" s="8">
        <v>79000000</v>
      </c>
    </row>
    <row r="1786" spans="1:8" x14ac:dyDescent="0.3">
      <c r="A1786">
        <v>5.8</v>
      </c>
      <c r="B1786" t="s">
        <v>22449</v>
      </c>
      <c r="C1786" t="s">
        <v>747</v>
      </c>
      <c r="D1786" t="s">
        <v>15875</v>
      </c>
      <c r="E1786" t="s">
        <v>37</v>
      </c>
      <c r="F1786">
        <v>94</v>
      </c>
      <c r="G1786" s="8">
        <v>103812241</v>
      </c>
      <c r="H1786" s="8">
        <v>79000000</v>
      </c>
    </row>
    <row r="1787" spans="1:8" x14ac:dyDescent="0.3">
      <c r="A1787">
        <v>5.8</v>
      </c>
      <c r="B1787" t="s">
        <v>22449</v>
      </c>
      <c r="C1787" t="s">
        <v>747</v>
      </c>
      <c r="D1787" t="s">
        <v>651</v>
      </c>
      <c r="E1787" t="s">
        <v>37</v>
      </c>
      <c r="F1787">
        <v>94</v>
      </c>
      <c r="G1787" s="8">
        <v>103812241</v>
      </c>
      <c r="H1787" s="8">
        <v>79000000</v>
      </c>
    </row>
    <row r="1788" spans="1:8" x14ac:dyDescent="0.3">
      <c r="A1788">
        <v>5.8</v>
      </c>
      <c r="B1788" t="s">
        <v>22449</v>
      </c>
      <c r="C1788" t="s">
        <v>747</v>
      </c>
      <c r="D1788" t="s">
        <v>10118</v>
      </c>
      <c r="E1788" t="s">
        <v>37</v>
      </c>
      <c r="F1788">
        <v>94</v>
      </c>
      <c r="G1788" s="8">
        <v>103812241</v>
      </c>
      <c r="H1788" s="8">
        <v>79000000</v>
      </c>
    </row>
    <row r="1789" spans="1:8" x14ac:dyDescent="0.3">
      <c r="A1789">
        <v>6.5</v>
      </c>
      <c r="B1789" t="s">
        <v>22450</v>
      </c>
      <c r="C1789" t="s">
        <v>1306</v>
      </c>
      <c r="D1789" t="s">
        <v>9312</v>
      </c>
      <c r="E1789" t="s">
        <v>37</v>
      </c>
      <c r="F1789">
        <v>95</v>
      </c>
      <c r="G1789" s="8">
        <v>119793567</v>
      </c>
      <c r="H1789" s="8">
        <v>78000000</v>
      </c>
    </row>
    <row r="1790" spans="1:8" x14ac:dyDescent="0.3">
      <c r="A1790">
        <v>6.5</v>
      </c>
      <c r="B1790" t="s">
        <v>22450</v>
      </c>
      <c r="C1790" t="s">
        <v>1306</v>
      </c>
      <c r="D1790" t="s">
        <v>809</v>
      </c>
      <c r="E1790" t="s">
        <v>37</v>
      </c>
      <c r="F1790">
        <v>95</v>
      </c>
      <c r="G1790" s="8">
        <v>119793567</v>
      </c>
      <c r="H1790" s="8">
        <v>78000000</v>
      </c>
    </row>
    <row r="1791" spans="1:8" x14ac:dyDescent="0.3">
      <c r="A1791">
        <v>6.5</v>
      </c>
      <c r="B1791" t="s">
        <v>22450</v>
      </c>
      <c r="C1791" t="s">
        <v>1306</v>
      </c>
      <c r="D1791" t="s">
        <v>15875</v>
      </c>
      <c r="E1791" t="s">
        <v>37</v>
      </c>
      <c r="F1791">
        <v>95</v>
      </c>
      <c r="G1791" s="8">
        <v>119793567</v>
      </c>
      <c r="H1791" s="8">
        <v>78000000</v>
      </c>
    </row>
    <row r="1792" spans="1:8" x14ac:dyDescent="0.3">
      <c r="A1792">
        <v>6.5</v>
      </c>
      <c r="B1792" t="s">
        <v>22450</v>
      </c>
      <c r="C1792" t="s">
        <v>1306</v>
      </c>
      <c r="D1792" t="s">
        <v>651</v>
      </c>
      <c r="E1792" t="s">
        <v>37</v>
      </c>
      <c r="F1792">
        <v>95</v>
      </c>
      <c r="G1792" s="8">
        <v>119793567</v>
      </c>
      <c r="H1792" s="8">
        <v>78000000</v>
      </c>
    </row>
    <row r="1793" spans="1:8" x14ac:dyDescent="0.3">
      <c r="A1793">
        <v>6.5</v>
      </c>
      <c r="B1793" t="s">
        <v>22450</v>
      </c>
      <c r="C1793" t="s">
        <v>1306</v>
      </c>
      <c r="D1793" t="s">
        <v>10118</v>
      </c>
      <c r="E1793" t="s">
        <v>37</v>
      </c>
      <c r="F1793">
        <v>95</v>
      </c>
      <c r="G1793" s="8">
        <v>119793567</v>
      </c>
      <c r="H1793" s="8">
        <v>78000000</v>
      </c>
    </row>
    <row r="1794" spans="1:8" x14ac:dyDescent="0.3">
      <c r="A1794">
        <v>7.2</v>
      </c>
      <c r="B1794" t="s">
        <v>22451</v>
      </c>
      <c r="C1794" t="s">
        <v>178</v>
      </c>
      <c r="D1794" t="s">
        <v>21950</v>
      </c>
      <c r="E1794" t="s">
        <v>37</v>
      </c>
      <c r="F1794">
        <v>124</v>
      </c>
      <c r="G1794" s="8">
        <v>92930005</v>
      </c>
      <c r="H1794" s="8">
        <v>78000000</v>
      </c>
    </row>
    <row r="1795" spans="1:8" x14ac:dyDescent="0.3">
      <c r="A1795">
        <v>7.2</v>
      </c>
      <c r="B1795" t="s">
        <v>22451</v>
      </c>
      <c r="C1795" t="s">
        <v>178</v>
      </c>
      <c r="D1795" t="s">
        <v>1473</v>
      </c>
      <c r="E1795" t="s">
        <v>37</v>
      </c>
      <c r="F1795">
        <v>124</v>
      </c>
      <c r="G1795" s="8">
        <v>92930005</v>
      </c>
      <c r="H1795" s="8">
        <v>78000000</v>
      </c>
    </row>
    <row r="1796" spans="1:8" x14ac:dyDescent="0.3">
      <c r="A1796">
        <v>7.2</v>
      </c>
      <c r="B1796" t="s">
        <v>22451</v>
      </c>
      <c r="C1796" t="s">
        <v>178</v>
      </c>
      <c r="D1796" t="s">
        <v>8199</v>
      </c>
      <c r="E1796" t="s">
        <v>37</v>
      </c>
      <c r="F1796">
        <v>124</v>
      </c>
      <c r="G1796" s="8">
        <v>92930005</v>
      </c>
      <c r="H1796" s="8">
        <v>78000000</v>
      </c>
    </row>
    <row r="1797" spans="1:8" x14ac:dyDescent="0.3">
      <c r="A1797">
        <v>6.7</v>
      </c>
      <c r="B1797" t="s">
        <v>22452</v>
      </c>
      <c r="C1797" t="s">
        <v>487</v>
      </c>
      <c r="D1797" t="s">
        <v>675</v>
      </c>
      <c r="E1797" t="s">
        <v>37</v>
      </c>
      <c r="F1797">
        <v>136</v>
      </c>
      <c r="G1797" s="8">
        <v>67286731</v>
      </c>
      <c r="H1797" s="8">
        <v>100000000</v>
      </c>
    </row>
    <row r="1798" spans="1:8" x14ac:dyDescent="0.3">
      <c r="A1798">
        <v>6.7</v>
      </c>
      <c r="B1798" t="s">
        <v>22452</v>
      </c>
      <c r="C1798" t="s">
        <v>487</v>
      </c>
      <c r="D1798" t="s">
        <v>515</v>
      </c>
      <c r="E1798" t="s">
        <v>37</v>
      </c>
      <c r="F1798">
        <v>136</v>
      </c>
      <c r="G1798" s="8">
        <v>67286731</v>
      </c>
      <c r="H1798" s="8">
        <v>100000000</v>
      </c>
    </row>
    <row r="1799" spans="1:8" x14ac:dyDescent="0.3">
      <c r="A1799">
        <v>6.7</v>
      </c>
      <c r="B1799" t="s">
        <v>22452</v>
      </c>
      <c r="C1799" t="s">
        <v>487</v>
      </c>
      <c r="D1799" t="s">
        <v>12797</v>
      </c>
      <c r="E1799" t="s">
        <v>37</v>
      </c>
      <c r="F1799">
        <v>136</v>
      </c>
      <c r="G1799" s="8">
        <v>67286731</v>
      </c>
      <c r="H1799" s="8">
        <v>100000000</v>
      </c>
    </row>
    <row r="1800" spans="1:8" x14ac:dyDescent="0.3">
      <c r="A1800">
        <v>3.4</v>
      </c>
      <c r="B1800" t="s">
        <v>22453</v>
      </c>
      <c r="C1800" t="s">
        <v>1043</v>
      </c>
      <c r="D1800" t="s">
        <v>809</v>
      </c>
      <c r="E1800" t="s">
        <v>37</v>
      </c>
      <c r="F1800">
        <v>91</v>
      </c>
      <c r="G1800" s="8">
        <v>74158157</v>
      </c>
      <c r="H1800" s="8">
        <v>79000000</v>
      </c>
    </row>
    <row r="1801" spans="1:8" x14ac:dyDescent="0.3">
      <c r="A1801">
        <v>5.9</v>
      </c>
      <c r="B1801" t="s">
        <v>22454</v>
      </c>
      <c r="C1801" t="s">
        <v>1310</v>
      </c>
      <c r="D1801" t="s">
        <v>675</v>
      </c>
      <c r="E1801" t="s">
        <v>37</v>
      </c>
      <c r="F1801">
        <v>107</v>
      </c>
      <c r="G1801" s="8">
        <v>127083765</v>
      </c>
      <c r="H1801" s="8">
        <v>76000000</v>
      </c>
    </row>
    <row r="1802" spans="1:8" x14ac:dyDescent="0.3">
      <c r="A1802">
        <v>5.9</v>
      </c>
      <c r="B1802" t="s">
        <v>22454</v>
      </c>
      <c r="C1802" t="s">
        <v>1310</v>
      </c>
      <c r="D1802" t="s">
        <v>21950</v>
      </c>
      <c r="E1802" t="s">
        <v>37</v>
      </c>
      <c r="F1802">
        <v>107</v>
      </c>
      <c r="G1802" s="8">
        <v>127083765</v>
      </c>
      <c r="H1802" s="8">
        <v>76000000</v>
      </c>
    </row>
    <row r="1803" spans="1:8" x14ac:dyDescent="0.3">
      <c r="A1803">
        <v>5.9</v>
      </c>
      <c r="B1803" t="s">
        <v>22454</v>
      </c>
      <c r="C1803" t="s">
        <v>1310</v>
      </c>
      <c r="D1803" t="s">
        <v>8199</v>
      </c>
      <c r="E1803" t="s">
        <v>37</v>
      </c>
      <c r="F1803">
        <v>107</v>
      </c>
      <c r="G1803" s="8">
        <v>127083765</v>
      </c>
      <c r="H1803" s="8">
        <v>76000000</v>
      </c>
    </row>
    <row r="1804" spans="1:8" x14ac:dyDescent="0.3">
      <c r="A1804">
        <v>7.8</v>
      </c>
      <c r="B1804" t="s">
        <v>22455</v>
      </c>
      <c r="C1804" t="s">
        <v>605</v>
      </c>
      <c r="D1804" t="s">
        <v>515</v>
      </c>
      <c r="E1804" t="s">
        <v>37</v>
      </c>
      <c r="F1804">
        <v>108</v>
      </c>
      <c r="G1804" s="8">
        <v>1339152</v>
      </c>
      <c r="H1804" s="8">
        <v>81200000</v>
      </c>
    </row>
    <row r="1805" spans="1:8" x14ac:dyDescent="0.3">
      <c r="A1805">
        <v>7.8</v>
      </c>
      <c r="B1805" t="s">
        <v>22455</v>
      </c>
      <c r="C1805" t="s">
        <v>605</v>
      </c>
      <c r="D1805" t="s">
        <v>9312</v>
      </c>
      <c r="E1805" t="s">
        <v>37</v>
      </c>
      <c r="F1805">
        <v>108</v>
      </c>
      <c r="G1805" s="8">
        <v>1339152</v>
      </c>
      <c r="H1805" s="8">
        <v>81200000</v>
      </c>
    </row>
    <row r="1806" spans="1:8" x14ac:dyDescent="0.3">
      <c r="A1806">
        <v>7.8</v>
      </c>
      <c r="B1806" t="s">
        <v>22455</v>
      </c>
      <c r="C1806" t="s">
        <v>605</v>
      </c>
      <c r="D1806" t="s">
        <v>1473</v>
      </c>
      <c r="E1806" t="s">
        <v>37</v>
      </c>
      <c r="F1806">
        <v>108</v>
      </c>
      <c r="G1806" s="8">
        <v>1339152</v>
      </c>
      <c r="H1806" s="8">
        <v>81200000</v>
      </c>
    </row>
    <row r="1807" spans="1:8" x14ac:dyDescent="0.3">
      <c r="A1807">
        <v>7.8</v>
      </c>
      <c r="B1807" t="s">
        <v>22455</v>
      </c>
      <c r="C1807" t="s">
        <v>605</v>
      </c>
      <c r="D1807" t="s">
        <v>15875</v>
      </c>
      <c r="E1807" t="s">
        <v>37</v>
      </c>
      <c r="F1807">
        <v>108</v>
      </c>
      <c r="G1807" s="8">
        <v>1339152</v>
      </c>
      <c r="H1807" s="8">
        <v>81200000</v>
      </c>
    </row>
    <row r="1808" spans="1:8" x14ac:dyDescent="0.3">
      <c r="A1808">
        <v>7.8</v>
      </c>
      <c r="B1808" t="s">
        <v>22455</v>
      </c>
      <c r="C1808" t="s">
        <v>605</v>
      </c>
      <c r="D1808" t="s">
        <v>651</v>
      </c>
      <c r="E1808" t="s">
        <v>37</v>
      </c>
      <c r="F1808">
        <v>108</v>
      </c>
      <c r="G1808" s="8">
        <v>1339152</v>
      </c>
      <c r="H1808" s="8">
        <v>81200000</v>
      </c>
    </row>
    <row r="1809" spans="1:8" x14ac:dyDescent="0.3">
      <c r="A1809">
        <v>5.9</v>
      </c>
      <c r="B1809" t="s">
        <v>22456</v>
      </c>
      <c r="C1809" t="s">
        <v>1312</v>
      </c>
      <c r="D1809" t="s">
        <v>10118</v>
      </c>
      <c r="E1809" t="s">
        <v>37</v>
      </c>
      <c r="F1809">
        <v>99</v>
      </c>
      <c r="G1809" s="8">
        <v>15071514</v>
      </c>
      <c r="H1809" s="8">
        <v>80000000</v>
      </c>
    </row>
    <row r="1810" spans="1:8" x14ac:dyDescent="0.3">
      <c r="A1810">
        <v>5.9</v>
      </c>
      <c r="B1810" t="s">
        <v>22456</v>
      </c>
      <c r="C1810" t="s">
        <v>1312</v>
      </c>
      <c r="D1810" t="s">
        <v>8199</v>
      </c>
      <c r="E1810" t="s">
        <v>37</v>
      </c>
      <c r="F1810">
        <v>99</v>
      </c>
      <c r="G1810" s="8">
        <v>15071514</v>
      </c>
      <c r="H1810" s="8">
        <v>80000000</v>
      </c>
    </row>
    <row r="1811" spans="1:8" x14ac:dyDescent="0.3">
      <c r="A1811">
        <v>4.0999999999999996</v>
      </c>
      <c r="B1811" t="s">
        <v>22457</v>
      </c>
      <c r="C1811" t="s">
        <v>1316</v>
      </c>
      <c r="D1811" t="s">
        <v>515</v>
      </c>
      <c r="E1811" t="s">
        <v>37</v>
      </c>
      <c r="F1811">
        <v>92</v>
      </c>
      <c r="G1811" s="8">
        <v>26000610</v>
      </c>
      <c r="H1811" s="8">
        <v>76000000</v>
      </c>
    </row>
    <row r="1812" spans="1:8" x14ac:dyDescent="0.3">
      <c r="A1812">
        <v>4.0999999999999996</v>
      </c>
      <c r="B1812" t="s">
        <v>22457</v>
      </c>
      <c r="C1812" t="s">
        <v>1316</v>
      </c>
      <c r="D1812" t="s">
        <v>9312</v>
      </c>
      <c r="E1812" t="s">
        <v>37</v>
      </c>
      <c r="F1812">
        <v>92</v>
      </c>
      <c r="G1812" s="8">
        <v>26000610</v>
      </c>
      <c r="H1812" s="8">
        <v>76000000</v>
      </c>
    </row>
    <row r="1813" spans="1:8" x14ac:dyDescent="0.3">
      <c r="A1813">
        <v>4.0999999999999996</v>
      </c>
      <c r="B1813" t="s">
        <v>22457</v>
      </c>
      <c r="C1813" t="s">
        <v>1316</v>
      </c>
      <c r="D1813" t="s">
        <v>809</v>
      </c>
      <c r="E1813" t="s">
        <v>37</v>
      </c>
      <c r="F1813">
        <v>92</v>
      </c>
      <c r="G1813" s="8">
        <v>26000610</v>
      </c>
      <c r="H1813" s="8">
        <v>76000000</v>
      </c>
    </row>
    <row r="1814" spans="1:8" x14ac:dyDescent="0.3">
      <c r="A1814">
        <v>4.0999999999999996</v>
      </c>
      <c r="B1814" t="s">
        <v>22457</v>
      </c>
      <c r="C1814" t="s">
        <v>1316</v>
      </c>
      <c r="D1814" t="s">
        <v>15875</v>
      </c>
      <c r="E1814" t="s">
        <v>37</v>
      </c>
      <c r="F1814">
        <v>92</v>
      </c>
      <c r="G1814" s="8">
        <v>26000610</v>
      </c>
      <c r="H1814" s="8">
        <v>76000000</v>
      </c>
    </row>
    <row r="1815" spans="1:8" x14ac:dyDescent="0.3">
      <c r="A1815">
        <v>4.0999999999999996</v>
      </c>
      <c r="B1815" t="s">
        <v>22457</v>
      </c>
      <c r="C1815" t="s">
        <v>1316</v>
      </c>
      <c r="D1815" t="s">
        <v>651</v>
      </c>
      <c r="E1815" t="s">
        <v>37</v>
      </c>
      <c r="F1815">
        <v>92</v>
      </c>
      <c r="G1815" s="8">
        <v>26000610</v>
      </c>
      <c r="H1815" s="8">
        <v>76000000</v>
      </c>
    </row>
    <row r="1816" spans="1:8" x14ac:dyDescent="0.3">
      <c r="A1816">
        <v>6.8</v>
      </c>
      <c r="B1816" t="s">
        <v>22458</v>
      </c>
      <c r="C1816" t="s">
        <v>1318</v>
      </c>
      <c r="D1816" t="s">
        <v>9312</v>
      </c>
      <c r="E1816" t="s">
        <v>37</v>
      </c>
      <c r="F1816">
        <v>87</v>
      </c>
      <c r="G1816" s="8">
        <v>323505540</v>
      </c>
      <c r="H1816" s="8">
        <v>75000000</v>
      </c>
    </row>
    <row r="1817" spans="1:8" x14ac:dyDescent="0.3">
      <c r="A1817">
        <v>6.8</v>
      </c>
      <c r="B1817" t="s">
        <v>22458</v>
      </c>
      <c r="C1817" t="s">
        <v>1318</v>
      </c>
      <c r="D1817" t="s">
        <v>809</v>
      </c>
      <c r="E1817" t="s">
        <v>37</v>
      </c>
      <c r="F1817">
        <v>87</v>
      </c>
      <c r="G1817" s="8">
        <v>323505540</v>
      </c>
      <c r="H1817" s="8">
        <v>75000000</v>
      </c>
    </row>
    <row r="1818" spans="1:8" x14ac:dyDescent="0.3">
      <c r="A1818">
        <v>6.8</v>
      </c>
      <c r="B1818" t="s">
        <v>22458</v>
      </c>
      <c r="C1818" t="s">
        <v>1318</v>
      </c>
      <c r="D1818" t="s">
        <v>15875</v>
      </c>
      <c r="E1818" t="s">
        <v>37</v>
      </c>
      <c r="F1818">
        <v>87</v>
      </c>
      <c r="G1818" s="8">
        <v>323505540</v>
      </c>
      <c r="H1818" s="8">
        <v>75000000</v>
      </c>
    </row>
    <row r="1819" spans="1:8" x14ac:dyDescent="0.3">
      <c r="A1819">
        <v>5.8</v>
      </c>
      <c r="B1819" t="s">
        <v>22459</v>
      </c>
      <c r="C1819" t="s">
        <v>1322</v>
      </c>
      <c r="D1819" t="s">
        <v>675</v>
      </c>
      <c r="E1819" t="s">
        <v>37</v>
      </c>
      <c r="F1819">
        <v>110</v>
      </c>
      <c r="G1819" s="8">
        <v>66462600</v>
      </c>
      <c r="H1819" s="8">
        <v>78000000</v>
      </c>
    </row>
    <row r="1820" spans="1:8" x14ac:dyDescent="0.3">
      <c r="A1820">
        <v>5.8</v>
      </c>
      <c r="B1820" t="s">
        <v>22459</v>
      </c>
      <c r="C1820" t="s">
        <v>1322</v>
      </c>
      <c r="D1820" t="s">
        <v>515</v>
      </c>
      <c r="E1820" t="s">
        <v>37</v>
      </c>
      <c r="F1820">
        <v>110</v>
      </c>
      <c r="G1820" s="8">
        <v>66462600</v>
      </c>
      <c r="H1820" s="8">
        <v>78000000</v>
      </c>
    </row>
    <row r="1821" spans="1:8" x14ac:dyDescent="0.3">
      <c r="A1821">
        <v>5.8</v>
      </c>
      <c r="B1821" t="s">
        <v>22459</v>
      </c>
      <c r="C1821" t="s">
        <v>1322</v>
      </c>
      <c r="D1821" t="s">
        <v>651</v>
      </c>
      <c r="E1821" t="s">
        <v>37</v>
      </c>
      <c r="F1821">
        <v>110</v>
      </c>
      <c r="G1821" s="8">
        <v>66462600</v>
      </c>
      <c r="H1821" s="8">
        <v>78000000</v>
      </c>
    </row>
    <row r="1822" spans="1:8" x14ac:dyDescent="0.3">
      <c r="A1822">
        <v>5.8</v>
      </c>
      <c r="B1822" t="s">
        <v>22459</v>
      </c>
      <c r="C1822" t="s">
        <v>1322</v>
      </c>
      <c r="D1822" t="s">
        <v>10118</v>
      </c>
      <c r="E1822" t="s">
        <v>37</v>
      </c>
      <c r="F1822">
        <v>110</v>
      </c>
      <c r="G1822" s="8">
        <v>66462600</v>
      </c>
      <c r="H1822" s="8">
        <v>78000000</v>
      </c>
    </row>
    <row r="1823" spans="1:8" x14ac:dyDescent="0.3">
      <c r="A1823">
        <v>7.5</v>
      </c>
      <c r="B1823" t="s">
        <v>22460</v>
      </c>
      <c r="C1823" t="s">
        <v>1324</v>
      </c>
      <c r="D1823" t="s">
        <v>9312</v>
      </c>
      <c r="E1823" t="s">
        <v>37</v>
      </c>
      <c r="F1823">
        <v>98</v>
      </c>
      <c r="G1823" s="8">
        <v>368049635</v>
      </c>
      <c r="H1823" s="8">
        <v>76000000</v>
      </c>
    </row>
    <row r="1824" spans="1:8" x14ac:dyDescent="0.3">
      <c r="A1824">
        <v>7.5</v>
      </c>
      <c r="B1824" t="s">
        <v>22460</v>
      </c>
      <c r="C1824" t="s">
        <v>1324</v>
      </c>
      <c r="D1824" t="s">
        <v>809</v>
      </c>
      <c r="E1824" t="s">
        <v>37</v>
      </c>
      <c r="F1824">
        <v>98</v>
      </c>
      <c r="G1824" s="8">
        <v>368049635</v>
      </c>
      <c r="H1824" s="8">
        <v>76000000</v>
      </c>
    </row>
    <row r="1825" spans="1:8" x14ac:dyDescent="0.3">
      <c r="A1825">
        <v>7.5</v>
      </c>
      <c r="B1825" t="s">
        <v>22460</v>
      </c>
      <c r="C1825" t="s">
        <v>1324</v>
      </c>
      <c r="D1825" t="s">
        <v>15875</v>
      </c>
      <c r="E1825" t="s">
        <v>37</v>
      </c>
      <c r="F1825">
        <v>98</v>
      </c>
      <c r="G1825" s="8">
        <v>368049635</v>
      </c>
      <c r="H1825" s="8">
        <v>76000000</v>
      </c>
    </row>
    <row r="1826" spans="1:8" x14ac:dyDescent="0.3">
      <c r="A1826">
        <v>7.5</v>
      </c>
      <c r="B1826" t="s">
        <v>22460</v>
      </c>
      <c r="C1826" t="s">
        <v>1324</v>
      </c>
      <c r="D1826" t="s">
        <v>10118</v>
      </c>
      <c r="E1826" t="s">
        <v>37</v>
      </c>
      <c r="F1826">
        <v>98</v>
      </c>
      <c r="G1826" s="8">
        <v>368049635</v>
      </c>
      <c r="H1826" s="8">
        <v>76000000</v>
      </c>
    </row>
    <row r="1827" spans="1:8" x14ac:dyDescent="0.3">
      <c r="A1827">
        <v>6.9</v>
      </c>
      <c r="B1827" t="s">
        <v>22461</v>
      </c>
      <c r="C1827" t="s">
        <v>267</v>
      </c>
      <c r="D1827" t="s">
        <v>675</v>
      </c>
      <c r="E1827" t="s">
        <v>37</v>
      </c>
      <c r="F1827">
        <v>154</v>
      </c>
      <c r="G1827" s="8">
        <v>306124059</v>
      </c>
      <c r="H1827" s="8">
        <v>75000000</v>
      </c>
    </row>
    <row r="1828" spans="1:8" x14ac:dyDescent="0.3">
      <c r="A1828">
        <v>6.9</v>
      </c>
      <c r="B1828" t="s">
        <v>22461</v>
      </c>
      <c r="C1828" t="s">
        <v>267</v>
      </c>
      <c r="D1828" t="s">
        <v>515</v>
      </c>
      <c r="E1828" t="s">
        <v>37</v>
      </c>
      <c r="F1828">
        <v>154</v>
      </c>
      <c r="G1828" s="8">
        <v>306124059</v>
      </c>
      <c r="H1828" s="8">
        <v>75000000</v>
      </c>
    </row>
    <row r="1829" spans="1:8" x14ac:dyDescent="0.3">
      <c r="A1829">
        <v>6.9</v>
      </c>
      <c r="B1829" t="s">
        <v>22461</v>
      </c>
      <c r="C1829" t="s">
        <v>267</v>
      </c>
      <c r="D1829" t="s">
        <v>10118</v>
      </c>
      <c r="E1829" t="s">
        <v>37</v>
      </c>
      <c r="F1829">
        <v>154</v>
      </c>
      <c r="G1829" s="8">
        <v>306124059</v>
      </c>
      <c r="H1829" s="8">
        <v>75000000</v>
      </c>
    </row>
    <row r="1830" spans="1:8" x14ac:dyDescent="0.3">
      <c r="A1830">
        <v>6.5</v>
      </c>
      <c r="B1830" t="s">
        <v>22462</v>
      </c>
      <c r="C1830" t="s">
        <v>251</v>
      </c>
      <c r="D1830" t="s">
        <v>675</v>
      </c>
      <c r="E1830" t="s">
        <v>37</v>
      </c>
      <c r="F1830">
        <v>129</v>
      </c>
      <c r="G1830" s="8">
        <v>229074524</v>
      </c>
      <c r="H1830" s="8">
        <v>73000000</v>
      </c>
    </row>
    <row r="1831" spans="1:8" x14ac:dyDescent="0.3">
      <c r="A1831">
        <v>6.5</v>
      </c>
      <c r="B1831" t="s">
        <v>22462</v>
      </c>
      <c r="C1831" t="s">
        <v>251</v>
      </c>
      <c r="D1831" t="s">
        <v>515</v>
      </c>
      <c r="E1831" t="s">
        <v>37</v>
      </c>
      <c r="F1831">
        <v>129</v>
      </c>
      <c r="G1831" s="8">
        <v>229074524</v>
      </c>
      <c r="H1831" s="8">
        <v>73000000</v>
      </c>
    </row>
    <row r="1832" spans="1:8" x14ac:dyDescent="0.3">
      <c r="A1832">
        <v>6.5</v>
      </c>
      <c r="B1832" t="s">
        <v>22462</v>
      </c>
      <c r="C1832" t="s">
        <v>251</v>
      </c>
      <c r="D1832" t="s">
        <v>10118</v>
      </c>
      <c r="E1832" t="s">
        <v>37</v>
      </c>
      <c r="F1832">
        <v>129</v>
      </c>
      <c r="G1832" s="8">
        <v>229074524</v>
      </c>
      <c r="H1832" s="8">
        <v>73000000</v>
      </c>
    </row>
    <row r="1833" spans="1:8" x14ac:dyDescent="0.3">
      <c r="A1833">
        <v>6.9</v>
      </c>
      <c r="B1833" t="s">
        <v>22463</v>
      </c>
      <c r="C1833" t="s">
        <v>448</v>
      </c>
      <c r="D1833" t="s">
        <v>515</v>
      </c>
      <c r="E1833" t="s">
        <v>37</v>
      </c>
      <c r="F1833">
        <v>86</v>
      </c>
      <c r="G1833" s="8">
        <v>193136719</v>
      </c>
      <c r="H1833" s="8">
        <v>75000000</v>
      </c>
    </row>
    <row r="1834" spans="1:8" x14ac:dyDescent="0.3">
      <c r="A1834">
        <v>6.9</v>
      </c>
      <c r="B1834" t="s">
        <v>22463</v>
      </c>
      <c r="C1834" t="s">
        <v>448</v>
      </c>
      <c r="D1834" t="s">
        <v>9312</v>
      </c>
      <c r="E1834" t="s">
        <v>37</v>
      </c>
      <c r="F1834">
        <v>86</v>
      </c>
      <c r="G1834" s="8">
        <v>193136719</v>
      </c>
      <c r="H1834" s="8">
        <v>75000000</v>
      </c>
    </row>
    <row r="1835" spans="1:8" x14ac:dyDescent="0.3">
      <c r="A1835">
        <v>6.9</v>
      </c>
      <c r="B1835" t="s">
        <v>22463</v>
      </c>
      <c r="C1835" t="s">
        <v>448</v>
      </c>
      <c r="D1835" t="s">
        <v>809</v>
      </c>
      <c r="E1835" t="s">
        <v>37</v>
      </c>
      <c r="F1835">
        <v>86</v>
      </c>
      <c r="G1835" s="8">
        <v>193136719</v>
      </c>
      <c r="H1835" s="8">
        <v>75000000</v>
      </c>
    </row>
    <row r="1836" spans="1:8" x14ac:dyDescent="0.3">
      <c r="A1836">
        <v>6.9</v>
      </c>
      <c r="B1836" t="s">
        <v>22463</v>
      </c>
      <c r="C1836" t="s">
        <v>448</v>
      </c>
      <c r="D1836" t="s">
        <v>15875</v>
      </c>
      <c r="E1836" t="s">
        <v>37</v>
      </c>
      <c r="F1836">
        <v>86</v>
      </c>
      <c r="G1836" s="8">
        <v>193136719</v>
      </c>
      <c r="H1836" s="8">
        <v>75000000</v>
      </c>
    </row>
    <row r="1837" spans="1:8" x14ac:dyDescent="0.3">
      <c r="A1837">
        <v>7.9</v>
      </c>
      <c r="B1837" t="s">
        <v>22464</v>
      </c>
      <c r="C1837" t="s">
        <v>633</v>
      </c>
      <c r="D1837" t="s">
        <v>1473</v>
      </c>
      <c r="E1837" t="s">
        <v>37</v>
      </c>
      <c r="F1837">
        <v>109</v>
      </c>
      <c r="G1837" s="8">
        <v>35286428</v>
      </c>
      <c r="H1837" s="8">
        <v>76000000</v>
      </c>
    </row>
    <row r="1838" spans="1:8" x14ac:dyDescent="0.3">
      <c r="A1838">
        <v>7.9</v>
      </c>
      <c r="B1838" t="s">
        <v>22464</v>
      </c>
      <c r="C1838" t="s">
        <v>633</v>
      </c>
      <c r="D1838" t="s">
        <v>10118</v>
      </c>
      <c r="E1838" t="s">
        <v>37</v>
      </c>
      <c r="F1838">
        <v>109</v>
      </c>
      <c r="G1838" s="8">
        <v>35286428</v>
      </c>
      <c r="H1838" s="8">
        <v>76000000</v>
      </c>
    </row>
    <row r="1839" spans="1:8" x14ac:dyDescent="0.3">
      <c r="A1839">
        <v>7.9</v>
      </c>
      <c r="B1839" t="s">
        <v>22464</v>
      </c>
      <c r="C1839" t="s">
        <v>633</v>
      </c>
      <c r="D1839" t="s">
        <v>8199</v>
      </c>
      <c r="E1839" t="s">
        <v>37</v>
      </c>
      <c r="F1839">
        <v>109</v>
      </c>
      <c r="G1839" s="8">
        <v>35286428</v>
      </c>
      <c r="H1839" s="8">
        <v>76000000</v>
      </c>
    </row>
    <row r="1840" spans="1:8" x14ac:dyDescent="0.3">
      <c r="A1840">
        <v>7.4</v>
      </c>
      <c r="B1840" t="s">
        <v>22465</v>
      </c>
      <c r="C1840" t="s">
        <v>97</v>
      </c>
      <c r="D1840" t="s">
        <v>675</v>
      </c>
      <c r="E1840" t="s">
        <v>37</v>
      </c>
      <c r="F1840">
        <v>104</v>
      </c>
      <c r="G1840" s="8">
        <v>157299717</v>
      </c>
      <c r="H1840" s="8">
        <v>75000000</v>
      </c>
    </row>
    <row r="1841" spans="1:8" x14ac:dyDescent="0.3">
      <c r="A1841">
        <v>7.4</v>
      </c>
      <c r="B1841" t="s">
        <v>22465</v>
      </c>
      <c r="C1841" t="s">
        <v>97</v>
      </c>
      <c r="D1841" t="s">
        <v>515</v>
      </c>
      <c r="E1841" t="s">
        <v>37</v>
      </c>
      <c r="F1841">
        <v>104</v>
      </c>
      <c r="G1841" s="8">
        <v>157299717</v>
      </c>
      <c r="H1841" s="8">
        <v>75000000</v>
      </c>
    </row>
    <row r="1842" spans="1:8" x14ac:dyDescent="0.3">
      <c r="A1842">
        <v>7.4</v>
      </c>
      <c r="B1842" t="s">
        <v>22465</v>
      </c>
      <c r="C1842" t="s">
        <v>97</v>
      </c>
      <c r="D1842" t="s">
        <v>10118</v>
      </c>
      <c r="E1842" t="s">
        <v>37</v>
      </c>
      <c r="F1842">
        <v>104</v>
      </c>
      <c r="G1842" s="8">
        <v>157299717</v>
      </c>
      <c r="H1842" s="8">
        <v>75000000</v>
      </c>
    </row>
    <row r="1843" spans="1:8" x14ac:dyDescent="0.3">
      <c r="A1843">
        <v>6.7</v>
      </c>
      <c r="B1843" t="s">
        <v>22466</v>
      </c>
      <c r="C1843" t="s">
        <v>1030</v>
      </c>
      <c r="D1843" t="s">
        <v>675</v>
      </c>
      <c r="E1843" t="s">
        <v>37</v>
      </c>
      <c r="F1843">
        <v>110</v>
      </c>
      <c r="G1843" s="8">
        <v>134568845</v>
      </c>
      <c r="H1843" s="8">
        <v>75000000</v>
      </c>
    </row>
    <row r="1844" spans="1:8" x14ac:dyDescent="0.3">
      <c r="A1844">
        <v>6.7</v>
      </c>
      <c r="B1844" t="s">
        <v>22466</v>
      </c>
      <c r="C1844" t="s">
        <v>1030</v>
      </c>
      <c r="D1844" t="s">
        <v>21950</v>
      </c>
      <c r="E1844" t="s">
        <v>37</v>
      </c>
      <c r="F1844">
        <v>110</v>
      </c>
      <c r="G1844" s="8">
        <v>134568845</v>
      </c>
      <c r="H1844" s="8">
        <v>75000000</v>
      </c>
    </row>
    <row r="1845" spans="1:8" x14ac:dyDescent="0.3">
      <c r="A1845">
        <v>6.7</v>
      </c>
      <c r="B1845" t="s">
        <v>22466</v>
      </c>
      <c r="C1845" t="s">
        <v>1030</v>
      </c>
      <c r="D1845" t="s">
        <v>651</v>
      </c>
      <c r="E1845" t="s">
        <v>37</v>
      </c>
      <c r="F1845">
        <v>110</v>
      </c>
      <c r="G1845" s="8">
        <v>134568845</v>
      </c>
      <c r="H1845" s="8">
        <v>75000000</v>
      </c>
    </row>
    <row r="1846" spans="1:8" x14ac:dyDescent="0.3">
      <c r="A1846">
        <v>6.7</v>
      </c>
      <c r="B1846" t="s">
        <v>22466</v>
      </c>
      <c r="C1846" t="s">
        <v>1030</v>
      </c>
      <c r="D1846" t="s">
        <v>8199</v>
      </c>
      <c r="E1846" t="s">
        <v>37</v>
      </c>
      <c r="F1846">
        <v>110</v>
      </c>
      <c r="G1846" s="8">
        <v>134568845</v>
      </c>
      <c r="H1846" s="8">
        <v>75000000</v>
      </c>
    </row>
    <row r="1847" spans="1:8" x14ac:dyDescent="0.3">
      <c r="A1847">
        <v>7.4</v>
      </c>
      <c r="B1847" t="s">
        <v>22467</v>
      </c>
      <c r="C1847" t="s">
        <v>189</v>
      </c>
      <c r="D1847" t="s">
        <v>675</v>
      </c>
      <c r="E1847" t="s">
        <v>37</v>
      </c>
      <c r="F1847">
        <v>136</v>
      </c>
      <c r="G1847" s="8">
        <v>134006721</v>
      </c>
      <c r="H1847" s="8">
        <v>75000000</v>
      </c>
    </row>
    <row r="1848" spans="1:8" x14ac:dyDescent="0.3">
      <c r="A1848">
        <v>7.4</v>
      </c>
      <c r="B1848" t="s">
        <v>22467</v>
      </c>
      <c r="C1848" t="s">
        <v>189</v>
      </c>
      <c r="D1848" t="s">
        <v>515</v>
      </c>
      <c r="E1848" t="s">
        <v>37</v>
      </c>
      <c r="F1848">
        <v>136</v>
      </c>
      <c r="G1848" s="8">
        <v>134006721</v>
      </c>
      <c r="H1848" s="8">
        <v>75000000</v>
      </c>
    </row>
    <row r="1849" spans="1:8" x14ac:dyDescent="0.3">
      <c r="A1849">
        <v>7.4</v>
      </c>
      <c r="B1849" t="s">
        <v>22467</v>
      </c>
      <c r="C1849" t="s">
        <v>189</v>
      </c>
      <c r="D1849" t="s">
        <v>8199</v>
      </c>
      <c r="E1849" t="s">
        <v>37</v>
      </c>
      <c r="F1849">
        <v>136</v>
      </c>
      <c r="G1849" s="8">
        <v>134006721</v>
      </c>
      <c r="H1849" s="8">
        <v>75000000</v>
      </c>
    </row>
    <row r="1850" spans="1:8" x14ac:dyDescent="0.3">
      <c r="A1850">
        <v>6.9</v>
      </c>
      <c r="B1850" t="s">
        <v>22468</v>
      </c>
      <c r="C1850" t="s">
        <v>653</v>
      </c>
      <c r="D1850" t="s">
        <v>675</v>
      </c>
      <c r="E1850" t="s">
        <v>37</v>
      </c>
      <c r="F1850">
        <v>115</v>
      </c>
      <c r="G1850" s="8">
        <v>195329763</v>
      </c>
      <c r="H1850" s="8">
        <v>80000000</v>
      </c>
    </row>
    <row r="1851" spans="1:8" x14ac:dyDescent="0.3">
      <c r="A1851">
        <v>6.9</v>
      </c>
      <c r="B1851" t="s">
        <v>22468</v>
      </c>
      <c r="C1851" t="s">
        <v>653</v>
      </c>
      <c r="D1851" t="s">
        <v>515</v>
      </c>
      <c r="E1851" t="s">
        <v>37</v>
      </c>
      <c r="F1851">
        <v>115</v>
      </c>
      <c r="G1851" s="8">
        <v>195329763</v>
      </c>
      <c r="H1851" s="8">
        <v>80000000</v>
      </c>
    </row>
    <row r="1852" spans="1:8" x14ac:dyDescent="0.3">
      <c r="A1852">
        <v>6.9</v>
      </c>
      <c r="B1852" t="s">
        <v>22468</v>
      </c>
      <c r="C1852" t="s">
        <v>653</v>
      </c>
      <c r="D1852" t="s">
        <v>9312</v>
      </c>
      <c r="E1852" t="s">
        <v>37</v>
      </c>
      <c r="F1852">
        <v>115</v>
      </c>
      <c r="G1852" s="8">
        <v>195329763</v>
      </c>
      <c r="H1852" s="8">
        <v>80000000</v>
      </c>
    </row>
    <row r="1853" spans="1:8" x14ac:dyDescent="0.3">
      <c r="A1853">
        <v>6.9</v>
      </c>
      <c r="B1853" t="s">
        <v>22468</v>
      </c>
      <c r="C1853" t="s">
        <v>653</v>
      </c>
      <c r="D1853" t="s">
        <v>809</v>
      </c>
      <c r="E1853" t="s">
        <v>37</v>
      </c>
      <c r="F1853">
        <v>115</v>
      </c>
      <c r="G1853" s="8">
        <v>195329763</v>
      </c>
      <c r="H1853" s="8">
        <v>80000000</v>
      </c>
    </row>
    <row r="1854" spans="1:8" x14ac:dyDescent="0.3">
      <c r="A1854">
        <v>6.9</v>
      </c>
      <c r="B1854" t="s">
        <v>22468</v>
      </c>
      <c r="C1854" t="s">
        <v>653</v>
      </c>
      <c r="D1854" t="s">
        <v>15875</v>
      </c>
      <c r="E1854" t="s">
        <v>37</v>
      </c>
      <c r="F1854">
        <v>115</v>
      </c>
      <c r="G1854" s="8">
        <v>195329763</v>
      </c>
      <c r="H1854" s="8">
        <v>80000000</v>
      </c>
    </row>
    <row r="1855" spans="1:8" x14ac:dyDescent="0.3">
      <c r="A1855">
        <v>6.9</v>
      </c>
      <c r="B1855" t="s">
        <v>22468</v>
      </c>
      <c r="C1855" t="s">
        <v>653</v>
      </c>
      <c r="D1855" t="s">
        <v>651</v>
      </c>
      <c r="E1855" t="s">
        <v>37</v>
      </c>
      <c r="F1855">
        <v>115</v>
      </c>
      <c r="G1855" s="8">
        <v>195329763</v>
      </c>
      <c r="H1855" s="8">
        <v>80000000</v>
      </c>
    </row>
    <row r="1856" spans="1:8" x14ac:dyDescent="0.3">
      <c r="A1856">
        <v>6.8</v>
      </c>
      <c r="B1856" t="s">
        <v>22469</v>
      </c>
      <c r="C1856" t="s">
        <v>1154</v>
      </c>
      <c r="D1856" t="s">
        <v>809</v>
      </c>
      <c r="E1856" t="s">
        <v>37</v>
      </c>
      <c r="F1856">
        <v>99</v>
      </c>
      <c r="G1856" s="8">
        <v>120776832</v>
      </c>
      <c r="H1856" s="8">
        <v>75000000</v>
      </c>
    </row>
    <row r="1857" spans="1:8" x14ac:dyDescent="0.3">
      <c r="A1857">
        <v>6.8</v>
      </c>
      <c r="B1857" t="s">
        <v>22469</v>
      </c>
      <c r="C1857" t="s">
        <v>1154</v>
      </c>
      <c r="D1857" t="s">
        <v>17497</v>
      </c>
      <c r="E1857" t="s">
        <v>37</v>
      </c>
      <c r="F1857">
        <v>99</v>
      </c>
      <c r="G1857" s="8">
        <v>120776832</v>
      </c>
      <c r="H1857" s="8">
        <v>75000000</v>
      </c>
    </row>
    <row r="1858" spans="1:8" x14ac:dyDescent="0.3">
      <c r="A1858">
        <v>6.7</v>
      </c>
      <c r="B1858" t="s">
        <v>22470</v>
      </c>
      <c r="C1858" t="s">
        <v>1205</v>
      </c>
      <c r="D1858" t="s">
        <v>809</v>
      </c>
      <c r="E1858" t="s">
        <v>37</v>
      </c>
      <c r="F1858">
        <v>117</v>
      </c>
      <c r="G1858" s="8">
        <v>118823091</v>
      </c>
      <c r="H1858" s="8">
        <v>75000000</v>
      </c>
    </row>
    <row r="1859" spans="1:8" x14ac:dyDescent="0.3">
      <c r="A1859">
        <v>6.7</v>
      </c>
      <c r="B1859" t="s">
        <v>22470</v>
      </c>
      <c r="C1859" t="s">
        <v>1205</v>
      </c>
      <c r="D1859" t="s">
        <v>1473</v>
      </c>
      <c r="E1859" t="s">
        <v>37</v>
      </c>
      <c r="F1859">
        <v>117</v>
      </c>
      <c r="G1859" s="8">
        <v>118823091</v>
      </c>
      <c r="H1859" s="8">
        <v>75000000</v>
      </c>
    </row>
    <row r="1860" spans="1:8" x14ac:dyDescent="0.3">
      <c r="A1860">
        <v>6.7</v>
      </c>
      <c r="B1860" t="s">
        <v>22470</v>
      </c>
      <c r="C1860" t="s">
        <v>1205</v>
      </c>
      <c r="D1860" t="s">
        <v>15875</v>
      </c>
      <c r="E1860" t="s">
        <v>37</v>
      </c>
      <c r="F1860">
        <v>117</v>
      </c>
      <c r="G1860" s="8">
        <v>118823091</v>
      </c>
      <c r="H1860" s="8">
        <v>75000000</v>
      </c>
    </row>
    <row r="1861" spans="1:8" x14ac:dyDescent="0.3">
      <c r="A1861">
        <v>6.7</v>
      </c>
      <c r="B1861" t="s">
        <v>22470</v>
      </c>
      <c r="C1861" t="s">
        <v>1205</v>
      </c>
      <c r="D1861" t="s">
        <v>9824</v>
      </c>
      <c r="E1861" t="s">
        <v>37</v>
      </c>
      <c r="F1861">
        <v>117</v>
      </c>
      <c r="G1861" s="8">
        <v>118823091</v>
      </c>
      <c r="H1861" s="8">
        <v>75000000</v>
      </c>
    </row>
    <row r="1862" spans="1:8" x14ac:dyDescent="0.3">
      <c r="A1862">
        <v>6.7</v>
      </c>
      <c r="B1862" t="s">
        <v>22470</v>
      </c>
      <c r="C1862" t="s">
        <v>1205</v>
      </c>
      <c r="D1862" t="s">
        <v>15164</v>
      </c>
      <c r="E1862" t="s">
        <v>37</v>
      </c>
      <c r="F1862">
        <v>117</v>
      </c>
      <c r="G1862" s="8">
        <v>118823091</v>
      </c>
      <c r="H1862" s="8">
        <v>75000000</v>
      </c>
    </row>
    <row r="1863" spans="1:8" x14ac:dyDescent="0.3">
      <c r="A1863">
        <v>6.7</v>
      </c>
      <c r="B1863" t="s">
        <v>22470</v>
      </c>
      <c r="C1863" t="s">
        <v>1205</v>
      </c>
      <c r="D1863" t="s">
        <v>17497</v>
      </c>
      <c r="E1863" t="s">
        <v>37</v>
      </c>
      <c r="F1863">
        <v>117</v>
      </c>
      <c r="G1863" s="8">
        <v>118823091</v>
      </c>
      <c r="H1863" s="8">
        <v>75000000</v>
      </c>
    </row>
    <row r="1864" spans="1:8" x14ac:dyDescent="0.3">
      <c r="A1864">
        <v>5.0999999999999996</v>
      </c>
      <c r="B1864" t="s">
        <v>22471</v>
      </c>
      <c r="C1864" t="s">
        <v>997</v>
      </c>
      <c r="D1864" t="s">
        <v>4189</v>
      </c>
      <c r="E1864" t="s">
        <v>37</v>
      </c>
      <c r="F1864">
        <v>125</v>
      </c>
      <c r="G1864" s="8">
        <v>41814863</v>
      </c>
      <c r="H1864" s="8">
        <v>50000000</v>
      </c>
    </row>
    <row r="1865" spans="1:8" x14ac:dyDescent="0.3">
      <c r="A1865">
        <v>5.0999999999999996</v>
      </c>
      <c r="B1865" t="s">
        <v>22471</v>
      </c>
      <c r="C1865" t="s">
        <v>997</v>
      </c>
      <c r="D1865" t="s">
        <v>21948</v>
      </c>
      <c r="E1865" t="s">
        <v>37</v>
      </c>
      <c r="F1865">
        <v>125</v>
      </c>
      <c r="G1865" s="8">
        <v>41814863</v>
      </c>
      <c r="H1865" s="8">
        <v>50000000</v>
      </c>
    </row>
    <row r="1866" spans="1:8" x14ac:dyDescent="0.3">
      <c r="A1866">
        <v>5.0999999999999996</v>
      </c>
      <c r="B1866" t="s">
        <v>22471</v>
      </c>
      <c r="C1866" t="s">
        <v>997</v>
      </c>
      <c r="D1866" t="s">
        <v>8199</v>
      </c>
      <c r="E1866" t="s">
        <v>37</v>
      </c>
      <c r="F1866">
        <v>125</v>
      </c>
      <c r="G1866" s="8">
        <v>41814863</v>
      </c>
      <c r="H1866" s="8">
        <v>50000000</v>
      </c>
    </row>
    <row r="1867" spans="1:8" x14ac:dyDescent="0.3">
      <c r="A1867">
        <v>4.0999999999999996</v>
      </c>
      <c r="B1867" t="s">
        <v>22472</v>
      </c>
      <c r="C1867" t="s">
        <v>1344</v>
      </c>
      <c r="D1867" t="s">
        <v>675</v>
      </c>
      <c r="E1867" t="s">
        <v>37</v>
      </c>
      <c r="F1867">
        <v>110</v>
      </c>
      <c r="G1867" s="8">
        <v>97360069</v>
      </c>
      <c r="H1867" s="8">
        <v>75000000</v>
      </c>
    </row>
    <row r="1868" spans="1:8" x14ac:dyDescent="0.3">
      <c r="A1868">
        <v>4.0999999999999996</v>
      </c>
      <c r="B1868" t="s">
        <v>22472</v>
      </c>
      <c r="C1868" t="s">
        <v>1344</v>
      </c>
      <c r="D1868" t="s">
        <v>515</v>
      </c>
      <c r="E1868" t="s">
        <v>37</v>
      </c>
      <c r="F1868">
        <v>110</v>
      </c>
      <c r="G1868" s="8">
        <v>97360069</v>
      </c>
      <c r="H1868" s="8">
        <v>75000000</v>
      </c>
    </row>
    <row r="1869" spans="1:8" x14ac:dyDescent="0.3">
      <c r="A1869">
        <v>4.0999999999999996</v>
      </c>
      <c r="B1869" t="s">
        <v>22472</v>
      </c>
      <c r="C1869" t="s">
        <v>1344</v>
      </c>
      <c r="D1869" t="s">
        <v>809</v>
      </c>
      <c r="E1869" t="s">
        <v>37</v>
      </c>
      <c r="F1869">
        <v>110</v>
      </c>
      <c r="G1869" s="8">
        <v>97360069</v>
      </c>
      <c r="H1869" s="8">
        <v>75000000</v>
      </c>
    </row>
    <row r="1870" spans="1:8" x14ac:dyDescent="0.3">
      <c r="A1870">
        <v>4.0999999999999996</v>
      </c>
      <c r="B1870" t="s">
        <v>22472</v>
      </c>
      <c r="C1870" t="s">
        <v>1344</v>
      </c>
      <c r="D1870" t="s">
        <v>15875</v>
      </c>
      <c r="E1870" t="s">
        <v>37</v>
      </c>
      <c r="F1870">
        <v>110</v>
      </c>
      <c r="G1870" s="8">
        <v>97360069</v>
      </c>
      <c r="H1870" s="8">
        <v>75000000</v>
      </c>
    </row>
    <row r="1871" spans="1:8" x14ac:dyDescent="0.3">
      <c r="A1871">
        <v>4.0999999999999996</v>
      </c>
      <c r="B1871" t="s">
        <v>22472</v>
      </c>
      <c r="C1871" t="s">
        <v>1344</v>
      </c>
      <c r="D1871" t="s">
        <v>10118</v>
      </c>
      <c r="E1871" t="s">
        <v>37</v>
      </c>
      <c r="F1871">
        <v>110</v>
      </c>
      <c r="G1871" s="8">
        <v>97360069</v>
      </c>
      <c r="H1871" s="8">
        <v>75000000</v>
      </c>
    </row>
    <row r="1872" spans="1:8" x14ac:dyDescent="0.3">
      <c r="A1872">
        <v>7.3</v>
      </c>
      <c r="B1872" t="s">
        <v>22473</v>
      </c>
      <c r="C1872" t="s">
        <v>585</v>
      </c>
      <c r="D1872" t="s">
        <v>21950</v>
      </c>
      <c r="E1872" t="s">
        <v>37</v>
      </c>
      <c r="F1872">
        <v>125</v>
      </c>
      <c r="G1872" s="8">
        <v>117698894</v>
      </c>
      <c r="H1872" s="8">
        <v>75000000</v>
      </c>
    </row>
    <row r="1873" spans="1:8" x14ac:dyDescent="0.3">
      <c r="A1873">
        <v>7.3</v>
      </c>
      <c r="B1873" t="s">
        <v>22473</v>
      </c>
      <c r="C1873" t="s">
        <v>585</v>
      </c>
      <c r="D1873" t="s">
        <v>21948</v>
      </c>
      <c r="E1873" t="s">
        <v>37</v>
      </c>
      <c r="F1873">
        <v>125</v>
      </c>
      <c r="G1873" s="8">
        <v>117698894</v>
      </c>
      <c r="H1873" s="8">
        <v>75000000</v>
      </c>
    </row>
    <row r="1874" spans="1:8" x14ac:dyDescent="0.3">
      <c r="A1874">
        <v>7.3</v>
      </c>
      <c r="B1874" t="s">
        <v>22473</v>
      </c>
      <c r="C1874" t="s">
        <v>585</v>
      </c>
      <c r="D1874" t="s">
        <v>8199</v>
      </c>
      <c r="E1874" t="s">
        <v>37</v>
      </c>
      <c r="F1874">
        <v>125</v>
      </c>
      <c r="G1874" s="8">
        <v>117698894</v>
      </c>
      <c r="H1874" s="8">
        <v>75000000</v>
      </c>
    </row>
    <row r="1875" spans="1:8" x14ac:dyDescent="0.3">
      <c r="A1875">
        <v>6</v>
      </c>
      <c r="B1875" t="s">
        <v>22474</v>
      </c>
      <c r="C1875" t="s">
        <v>1043</v>
      </c>
      <c r="D1875" t="s">
        <v>809</v>
      </c>
      <c r="E1875" t="s">
        <v>37</v>
      </c>
      <c r="F1875">
        <v>102</v>
      </c>
      <c r="G1875" s="8">
        <v>162001186</v>
      </c>
      <c r="H1875" s="8">
        <v>80000000</v>
      </c>
    </row>
    <row r="1876" spans="1:8" x14ac:dyDescent="0.3">
      <c r="A1876">
        <v>7.3</v>
      </c>
      <c r="B1876" t="s">
        <v>22475</v>
      </c>
      <c r="C1876" t="s">
        <v>251</v>
      </c>
      <c r="D1876" t="s">
        <v>809</v>
      </c>
      <c r="E1876" t="s">
        <v>37</v>
      </c>
      <c r="F1876">
        <v>128</v>
      </c>
      <c r="G1876" s="8">
        <v>77032279</v>
      </c>
      <c r="H1876" s="8">
        <v>60000000</v>
      </c>
    </row>
    <row r="1877" spans="1:8" x14ac:dyDescent="0.3">
      <c r="A1877">
        <v>7.3</v>
      </c>
      <c r="B1877" t="s">
        <v>22475</v>
      </c>
      <c r="C1877" t="s">
        <v>251</v>
      </c>
      <c r="D1877" t="s">
        <v>1473</v>
      </c>
      <c r="E1877" t="s">
        <v>37</v>
      </c>
      <c r="F1877">
        <v>128</v>
      </c>
      <c r="G1877" s="8">
        <v>77032279</v>
      </c>
      <c r="H1877" s="8">
        <v>60000000</v>
      </c>
    </row>
    <row r="1878" spans="1:8" x14ac:dyDescent="0.3">
      <c r="A1878">
        <v>5.4</v>
      </c>
      <c r="B1878" t="s">
        <v>22476</v>
      </c>
      <c r="C1878" t="s">
        <v>1064</v>
      </c>
      <c r="D1878" t="s">
        <v>809</v>
      </c>
      <c r="E1878" t="s">
        <v>37</v>
      </c>
      <c r="F1878">
        <v>100</v>
      </c>
      <c r="G1878" s="8">
        <v>73023275</v>
      </c>
      <c r="H1878" s="8">
        <v>35000000</v>
      </c>
    </row>
    <row r="1879" spans="1:8" x14ac:dyDescent="0.3">
      <c r="A1879">
        <v>5.4</v>
      </c>
      <c r="B1879" t="s">
        <v>22476</v>
      </c>
      <c r="C1879" t="s">
        <v>1064</v>
      </c>
      <c r="D1879" t="s">
        <v>15875</v>
      </c>
      <c r="E1879" t="s">
        <v>37</v>
      </c>
      <c r="F1879">
        <v>100</v>
      </c>
      <c r="G1879" s="8">
        <v>73023275</v>
      </c>
      <c r="H1879" s="8">
        <v>35000000</v>
      </c>
    </row>
    <row r="1880" spans="1:8" x14ac:dyDescent="0.3">
      <c r="A1880">
        <v>5.9</v>
      </c>
      <c r="B1880" t="s">
        <v>22477</v>
      </c>
      <c r="C1880" t="s">
        <v>212</v>
      </c>
      <c r="D1880" t="s">
        <v>675</v>
      </c>
      <c r="E1880" t="s">
        <v>37</v>
      </c>
      <c r="F1880">
        <v>124</v>
      </c>
      <c r="G1880" s="8">
        <v>68473360</v>
      </c>
      <c r="H1880" s="8">
        <v>75000000</v>
      </c>
    </row>
    <row r="1881" spans="1:8" x14ac:dyDescent="0.3">
      <c r="A1881">
        <v>5.9</v>
      </c>
      <c r="B1881" t="s">
        <v>22477</v>
      </c>
      <c r="C1881" t="s">
        <v>212</v>
      </c>
      <c r="D1881" t="s">
        <v>515</v>
      </c>
      <c r="E1881" t="s">
        <v>37</v>
      </c>
      <c r="F1881">
        <v>124</v>
      </c>
      <c r="G1881" s="8">
        <v>68473360</v>
      </c>
      <c r="H1881" s="8">
        <v>75000000</v>
      </c>
    </row>
    <row r="1882" spans="1:8" x14ac:dyDescent="0.3">
      <c r="A1882">
        <v>5.9</v>
      </c>
      <c r="B1882" t="s">
        <v>22477</v>
      </c>
      <c r="C1882" t="s">
        <v>212</v>
      </c>
      <c r="D1882" t="s">
        <v>1473</v>
      </c>
      <c r="E1882" t="s">
        <v>37</v>
      </c>
      <c r="F1882">
        <v>124</v>
      </c>
      <c r="G1882" s="8">
        <v>68473360</v>
      </c>
      <c r="H1882" s="8">
        <v>75000000</v>
      </c>
    </row>
    <row r="1883" spans="1:8" x14ac:dyDescent="0.3">
      <c r="A1883">
        <v>5.9</v>
      </c>
      <c r="B1883" t="s">
        <v>22477</v>
      </c>
      <c r="C1883" t="s">
        <v>212</v>
      </c>
      <c r="D1883" t="s">
        <v>8199</v>
      </c>
      <c r="E1883" t="s">
        <v>37</v>
      </c>
      <c r="F1883">
        <v>124</v>
      </c>
      <c r="G1883" s="8">
        <v>68473360</v>
      </c>
      <c r="H1883" s="8">
        <v>75000000</v>
      </c>
    </row>
    <row r="1884" spans="1:8" x14ac:dyDescent="0.3">
      <c r="A1884">
        <v>7.1</v>
      </c>
      <c r="B1884" t="s">
        <v>22478</v>
      </c>
      <c r="C1884" t="s">
        <v>1352</v>
      </c>
      <c r="D1884" t="s">
        <v>11093</v>
      </c>
      <c r="E1884" t="s">
        <v>37</v>
      </c>
      <c r="F1884">
        <v>102</v>
      </c>
      <c r="G1884" s="8">
        <v>66636385</v>
      </c>
      <c r="H1884" s="8">
        <v>75000000</v>
      </c>
    </row>
    <row r="1885" spans="1:8" x14ac:dyDescent="0.3">
      <c r="A1885">
        <v>7.1</v>
      </c>
      <c r="B1885" t="s">
        <v>22478</v>
      </c>
      <c r="C1885" t="s">
        <v>1352</v>
      </c>
      <c r="D1885" t="s">
        <v>809</v>
      </c>
      <c r="E1885" t="s">
        <v>37</v>
      </c>
      <c r="F1885">
        <v>102</v>
      </c>
      <c r="G1885" s="8">
        <v>66636385</v>
      </c>
      <c r="H1885" s="8">
        <v>75000000</v>
      </c>
    </row>
    <row r="1886" spans="1:8" x14ac:dyDescent="0.3">
      <c r="A1886">
        <v>7.1</v>
      </c>
      <c r="B1886" t="s">
        <v>22478</v>
      </c>
      <c r="C1886" t="s">
        <v>1352</v>
      </c>
      <c r="D1886" t="s">
        <v>1473</v>
      </c>
      <c r="E1886" t="s">
        <v>37</v>
      </c>
      <c r="F1886">
        <v>102</v>
      </c>
      <c r="G1886" s="8">
        <v>66636385</v>
      </c>
      <c r="H1886" s="8">
        <v>75000000</v>
      </c>
    </row>
    <row r="1887" spans="1:8" x14ac:dyDescent="0.3">
      <c r="A1887">
        <v>7.1</v>
      </c>
      <c r="B1887" t="s">
        <v>22478</v>
      </c>
      <c r="C1887" t="s">
        <v>1352</v>
      </c>
      <c r="D1887" t="s">
        <v>20490</v>
      </c>
      <c r="E1887" t="s">
        <v>37</v>
      </c>
      <c r="F1887">
        <v>102</v>
      </c>
      <c r="G1887" s="8">
        <v>66636385</v>
      </c>
      <c r="H1887" s="8">
        <v>75000000</v>
      </c>
    </row>
    <row r="1888" spans="1:8" x14ac:dyDescent="0.3">
      <c r="A1888">
        <v>6</v>
      </c>
      <c r="B1888" t="s">
        <v>22479</v>
      </c>
      <c r="C1888" t="s">
        <v>957</v>
      </c>
      <c r="D1888" t="s">
        <v>515</v>
      </c>
      <c r="E1888" t="s">
        <v>37</v>
      </c>
      <c r="F1888">
        <v>90</v>
      </c>
      <c r="G1888" s="8">
        <v>160762022</v>
      </c>
      <c r="H1888" s="8">
        <v>75000000</v>
      </c>
    </row>
    <row r="1889" spans="1:8" x14ac:dyDescent="0.3">
      <c r="A1889">
        <v>6</v>
      </c>
      <c r="B1889" t="s">
        <v>22479</v>
      </c>
      <c r="C1889" t="s">
        <v>957</v>
      </c>
      <c r="D1889" t="s">
        <v>9312</v>
      </c>
      <c r="E1889" t="s">
        <v>37</v>
      </c>
      <c r="F1889">
        <v>90</v>
      </c>
      <c r="G1889" s="8">
        <v>160762022</v>
      </c>
      <c r="H1889" s="8">
        <v>75000000</v>
      </c>
    </row>
    <row r="1890" spans="1:8" x14ac:dyDescent="0.3">
      <c r="A1890">
        <v>6</v>
      </c>
      <c r="B1890" t="s">
        <v>22479</v>
      </c>
      <c r="C1890" t="s">
        <v>957</v>
      </c>
      <c r="D1890" t="s">
        <v>809</v>
      </c>
      <c r="E1890" t="s">
        <v>37</v>
      </c>
      <c r="F1890">
        <v>90</v>
      </c>
      <c r="G1890" s="8">
        <v>160762022</v>
      </c>
      <c r="H1890" s="8">
        <v>75000000</v>
      </c>
    </row>
    <row r="1891" spans="1:8" x14ac:dyDescent="0.3">
      <c r="A1891">
        <v>6</v>
      </c>
      <c r="B1891" t="s">
        <v>22479</v>
      </c>
      <c r="C1891" t="s">
        <v>957</v>
      </c>
      <c r="D1891" t="s">
        <v>15875</v>
      </c>
      <c r="E1891" t="s">
        <v>37</v>
      </c>
      <c r="F1891">
        <v>90</v>
      </c>
      <c r="G1891" s="8">
        <v>160762022</v>
      </c>
      <c r="H1891" s="8">
        <v>75000000</v>
      </c>
    </row>
    <row r="1892" spans="1:8" x14ac:dyDescent="0.3">
      <c r="A1892">
        <v>6.5</v>
      </c>
      <c r="B1892" t="s">
        <v>22480</v>
      </c>
      <c r="C1892" t="s">
        <v>581</v>
      </c>
      <c r="D1892" t="s">
        <v>1473</v>
      </c>
      <c r="E1892" t="s">
        <v>37</v>
      </c>
      <c r="F1892">
        <v>130</v>
      </c>
      <c r="G1892" s="8">
        <v>103338338</v>
      </c>
      <c r="H1892" s="8">
        <v>70000000</v>
      </c>
    </row>
    <row r="1893" spans="1:8" x14ac:dyDescent="0.3">
      <c r="A1893">
        <v>6.5</v>
      </c>
      <c r="B1893" t="s">
        <v>22480</v>
      </c>
      <c r="C1893" t="s">
        <v>581</v>
      </c>
      <c r="D1893" t="s">
        <v>9824</v>
      </c>
      <c r="E1893" t="s">
        <v>37</v>
      </c>
      <c r="F1893">
        <v>130</v>
      </c>
      <c r="G1893" s="8">
        <v>103338338</v>
      </c>
      <c r="H1893" s="8">
        <v>70000000</v>
      </c>
    </row>
    <row r="1894" spans="1:8" x14ac:dyDescent="0.3">
      <c r="A1894">
        <v>6.5</v>
      </c>
      <c r="B1894" t="s">
        <v>22480</v>
      </c>
      <c r="C1894" t="s">
        <v>581</v>
      </c>
      <c r="D1894" t="s">
        <v>15164</v>
      </c>
      <c r="E1894" t="s">
        <v>37</v>
      </c>
      <c r="F1894">
        <v>130</v>
      </c>
      <c r="G1894" s="8">
        <v>103338338</v>
      </c>
      <c r="H1894" s="8">
        <v>70000000</v>
      </c>
    </row>
    <row r="1895" spans="1:8" x14ac:dyDescent="0.3">
      <c r="A1895">
        <v>5.7</v>
      </c>
      <c r="B1895" t="s">
        <v>22481</v>
      </c>
      <c r="C1895" t="s">
        <v>1359</v>
      </c>
      <c r="D1895" t="s">
        <v>809</v>
      </c>
      <c r="E1895" t="s">
        <v>37</v>
      </c>
      <c r="F1895">
        <v>118</v>
      </c>
      <c r="G1895" s="8">
        <v>55808744</v>
      </c>
      <c r="H1895" s="8">
        <v>53000000</v>
      </c>
    </row>
    <row r="1896" spans="1:8" x14ac:dyDescent="0.3">
      <c r="A1896">
        <v>5.7</v>
      </c>
      <c r="B1896" t="s">
        <v>22481</v>
      </c>
      <c r="C1896" t="s">
        <v>1359</v>
      </c>
      <c r="D1896" t="s">
        <v>21950</v>
      </c>
      <c r="E1896" t="s">
        <v>37</v>
      </c>
      <c r="F1896">
        <v>118</v>
      </c>
      <c r="G1896" s="8">
        <v>55808744</v>
      </c>
      <c r="H1896" s="8">
        <v>53000000</v>
      </c>
    </row>
    <row r="1897" spans="1:8" x14ac:dyDescent="0.3">
      <c r="A1897">
        <v>5.7</v>
      </c>
      <c r="B1897" t="s">
        <v>22481</v>
      </c>
      <c r="C1897" t="s">
        <v>1359</v>
      </c>
      <c r="D1897" t="s">
        <v>9824</v>
      </c>
      <c r="E1897" t="s">
        <v>37</v>
      </c>
      <c r="F1897">
        <v>118</v>
      </c>
      <c r="G1897" s="8">
        <v>55808744</v>
      </c>
      <c r="H1897" s="8">
        <v>53000000</v>
      </c>
    </row>
    <row r="1898" spans="1:8" x14ac:dyDescent="0.3">
      <c r="A1898">
        <v>7.6</v>
      </c>
      <c r="B1898" t="s">
        <v>22482</v>
      </c>
      <c r="C1898" t="s">
        <v>251</v>
      </c>
      <c r="D1898" t="s">
        <v>1473</v>
      </c>
      <c r="E1898" t="s">
        <v>37</v>
      </c>
      <c r="F1898">
        <v>163</v>
      </c>
      <c r="G1898" s="8">
        <v>47379090</v>
      </c>
      <c r="H1898" s="8">
        <v>70000000</v>
      </c>
    </row>
    <row r="1899" spans="1:8" x14ac:dyDescent="0.3">
      <c r="A1899">
        <v>7.6</v>
      </c>
      <c r="B1899" t="s">
        <v>22482</v>
      </c>
      <c r="C1899" t="s">
        <v>251</v>
      </c>
      <c r="D1899" t="s">
        <v>20490</v>
      </c>
      <c r="E1899" t="s">
        <v>37</v>
      </c>
      <c r="F1899">
        <v>163</v>
      </c>
      <c r="G1899" s="8">
        <v>47379090</v>
      </c>
      <c r="H1899" s="8">
        <v>70000000</v>
      </c>
    </row>
    <row r="1900" spans="1:8" x14ac:dyDescent="0.3">
      <c r="A1900">
        <v>7.6</v>
      </c>
      <c r="B1900" t="s">
        <v>22482</v>
      </c>
      <c r="C1900" t="s">
        <v>251</v>
      </c>
      <c r="D1900" t="s">
        <v>8199</v>
      </c>
      <c r="E1900" t="s">
        <v>37</v>
      </c>
      <c r="F1900">
        <v>163</v>
      </c>
      <c r="G1900" s="8">
        <v>47379090</v>
      </c>
      <c r="H1900" s="8">
        <v>70000000</v>
      </c>
    </row>
    <row r="1901" spans="1:8" x14ac:dyDescent="0.3">
      <c r="A1901">
        <v>6.6</v>
      </c>
      <c r="B1901" t="s">
        <v>22483</v>
      </c>
      <c r="C1901" t="s">
        <v>1363</v>
      </c>
      <c r="D1901" t="s">
        <v>675</v>
      </c>
      <c r="E1901" t="s">
        <v>37</v>
      </c>
      <c r="F1901">
        <v>142</v>
      </c>
      <c r="G1901" s="8">
        <v>43426961</v>
      </c>
      <c r="H1901" s="8">
        <v>70000000</v>
      </c>
    </row>
    <row r="1902" spans="1:8" x14ac:dyDescent="0.3">
      <c r="A1902">
        <v>6.6</v>
      </c>
      <c r="B1902" t="s">
        <v>22483</v>
      </c>
      <c r="C1902" t="s">
        <v>1363</v>
      </c>
      <c r="D1902" t="s">
        <v>1473</v>
      </c>
      <c r="E1902" t="s">
        <v>37</v>
      </c>
      <c r="F1902">
        <v>142</v>
      </c>
      <c r="G1902" s="8">
        <v>43426961</v>
      </c>
      <c r="H1902" s="8">
        <v>70000000</v>
      </c>
    </row>
    <row r="1903" spans="1:8" x14ac:dyDescent="0.3">
      <c r="A1903">
        <v>6.6</v>
      </c>
      <c r="B1903" t="s">
        <v>22483</v>
      </c>
      <c r="C1903" t="s">
        <v>1363</v>
      </c>
      <c r="D1903" t="s">
        <v>8199</v>
      </c>
      <c r="E1903" t="s">
        <v>37</v>
      </c>
      <c r="F1903">
        <v>142</v>
      </c>
      <c r="G1903" s="8">
        <v>43426961</v>
      </c>
      <c r="H1903" s="8">
        <v>70000000</v>
      </c>
    </row>
    <row r="1904" spans="1:8" x14ac:dyDescent="0.3">
      <c r="A1904">
        <v>6.6</v>
      </c>
      <c r="B1904" t="s">
        <v>22483</v>
      </c>
      <c r="C1904" t="s">
        <v>1363</v>
      </c>
      <c r="D1904" t="s">
        <v>21951</v>
      </c>
      <c r="E1904" t="s">
        <v>37</v>
      </c>
      <c r="F1904">
        <v>142</v>
      </c>
      <c r="G1904" s="8">
        <v>43426961</v>
      </c>
      <c r="H1904" s="8">
        <v>70000000</v>
      </c>
    </row>
    <row r="1905" spans="1:8" x14ac:dyDescent="0.3">
      <c r="A1905">
        <v>5.4</v>
      </c>
      <c r="B1905" t="s">
        <v>22484</v>
      </c>
      <c r="C1905" t="s">
        <v>1364</v>
      </c>
      <c r="D1905" t="s">
        <v>675</v>
      </c>
      <c r="E1905" t="s">
        <v>37</v>
      </c>
      <c r="F1905">
        <v>100</v>
      </c>
      <c r="G1905" s="8">
        <v>47000485</v>
      </c>
      <c r="H1905" s="8">
        <v>75000000</v>
      </c>
    </row>
    <row r="1906" spans="1:8" x14ac:dyDescent="0.3">
      <c r="A1906">
        <v>5.4</v>
      </c>
      <c r="B1906" t="s">
        <v>22484</v>
      </c>
      <c r="C1906" t="s">
        <v>1364</v>
      </c>
      <c r="D1906" t="s">
        <v>809</v>
      </c>
      <c r="E1906" t="s">
        <v>37</v>
      </c>
      <c r="F1906">
        <v>100</v>
      </c>
      <c r="G1906" s="8">
        <v>47000485</v>
      </c>
      <c r="H1906" s="8">
        <v>75000000</v>
      </c>
    </row>
    <row r="1907" spans="1:8" x14ac:dyDescent="0.3">
      <c r="A1907">
        <v>5.4</v>
      </c>
      <c r="B1907" t="s">
        <v>22484</v>
      </c>
      <c r="C1907" t="s">
        <v>1364</v>
      </c>
      <c r="D1907" t="s">
        <v>17497</v>
      </c>
      <c r="E1907" t="s">
        <v>37</v>
      </c>
      <c r="F1907">
        <v>100</v>
      </c>
      <c r="G1907" s="8">
        <v>47000485</v>
      </c>
      <c r="H1907" s="8">
        <v>75000000</v>
      </c>
    </row>
    <row r="1908" spans="1:8" x14ac:dyDescent="0.3">
      <c r="A1908">
        <v>5.4</v>
      </c>
      <c r="B1908" t="s">
        <v>22484</v>
      </c>
      <c r="C1908" t="s">
        <v>1364</v>
      </c>
      <c r="D1908" t="s">
        <v>8199</v>
      </c>
      <c r="E1908" t="s">
        <v>37</v>
      </c>
      <c r="F1908">
        <v>100</v>
      </c>
      <c r="G1908" s="8">
        <v>47000485</v>
      </c>
      <c r="H1908" s="8">
        <v>75000000</v>
      </c>
    </row>
    <row r="1909" spans="1:8" x14ac:dyDescent="0.3">
      <c r="A1909">
        <v>7.3</v>
      </c>
      <c r="B1909" t="s">
        <v>22485</v>
      </c>
      <c r="C1909" t="s">
        <v>658</v>
      </c>
      <c r="D1909" t="s">
        <v>675</v>
      </c>
      <c r="E1909" t="s">
        <v>37</v>
      </c>
      <c r="F1909">
        <v>116</v>
      </c>
      <c r="G1909" s="8">
        <v>45434443</v>
      </c>
      <c r="H1909" s="8">
        <v>75000000</v>
      </c>
    </row>
    <row r="1910" spans="1:8" x14ac:dyDescent="0.3">
      <c r="A1910">
        <v>7.3</v>
      </c>
      <c r="B1910" t="s">
        <v>22485</v>
      </c>
      <c r="C1910" t="s">
        <v>658</v>
      </c>
      <c r="D1910" t="s">
        <v>515</v>
      </c>
      <c r="E1910" t="s">
        <v>37</v>
      </c>
      <c r="F1910">
        <v>116</v>
      </c>
      <c r="G1910" s="8">
        <v>45434443</v>
      </c>
      <c r="H1910" s="8">
        <v>75000000</v>
      </c>
    </row>
    <row r="1911" spans="1:8" x14ac:dyDescent="0.3">
      <c r="A1911">
        <v>7.3</v>
      </c>
      <c r="B1911" t="s">
        <v>22485</v>
      </c>
      <c r="C1911" t="s">
        <v>658</v>
      </c>
      <c r="D1911" t="s">
        <v>809</v>
      </c>
      <c r="E1911" t="s">
        <v>37</v>
      </c>
      <c r="F1911">
        <v>116</v>
      </c>
      <c r="G1911" s="8">
        <v>45434443</v>
      </c>
      <c r="H1911" s="8">
        <v>75000000</v>
      </c>
    </row>
    <row r="1912" spans="1:8" x14ac:dyDescent="0.3">
      <c r="A1912">
        <v>6.5</v>
      </c>
      <c r="B1912" t="s">
        <v>22486</v>
      </c>
      <c r="C1912" t="s">
        <v>714</v>
      </c>
      <c r="D1912" t="s">
        <v>809</v>
      </c>
      <c r="E1912" t="s">
        <v>37</v>
      </c>
      <c r="F1912">
        <v>131</v>
      </c>
      <c r="G1912" s="8">
        <v>42044321</v>
      </c>
      <c r="H1912" s="8">
        <v>80000000</v>
      </c>
    </row>
    <row r="1913" spans="1:8" x14ac:dyDescent="0.3">
      <c r="A1913">
        <v>6.5</v>
      </c>
      <c r="B1913" t="s">
        <v>22486</v>
      </c>
      <c r="C1913" t="s">
        <v>714</v>
      </c>
      <c r="D1913" t="s">
        <v>1473</v>
      </c>
      <c r="E1913" t="s">
        <v>37</v>
      </c>
      <c r="F1913">
        <v>131</v>
      </c>
      <c r="G1913" s="8">
        <v>42044321</v>
      </c>
      <c r="H1913" s="8">
        <v>80000000</v>
      </c>
    </row>
    <row r="1914" spans="1:8" x14ac:dyDescent="0.3">
      <c r="A1914">
        <v>6.5</v>
      </c>
      <c r="B1914" t="s">
        <v>22486</v>
      </c>
      <c r="C1914" t="s">
        <v>714</v>
      </c>
      <c r="D1914" t="s">
        <v>17497</v>
      </c>
      <c r="E1914" t="s">
        <v>37</v>
      </c>
      <c r="F1914">
        <v>131</v>
      </c>
      <c r="G1914" s="8">
        <v>42044321</v>
      </c>
      <c r="H1914" s="8">
        <v>80000000</v>
      </c>
    </row>
    <row r="1915" spans="1:8" x14ac:dyDescent="0.3">
      <c r="A1915">
        <v>6.6</v>
      </c>
      <c r="B1915" t="s">
        <v>22487</v>
      </c>
      <c r="C1915" t="s">
        <v>1369</v>
      </c>
      <c r="D1915" t="s">
        <v>9312</v>
      </c>
      <c r="E1915" t="s">
        <v>37</v>
      </c>
      <c r="F1915">
        <v>91</v>
      </c>
      <c r="G1915" s="8">
        <v>73661010</v>
      </c>
      <c r="H1915" s="8">
        <v>75000000</v>
      </c>
    </row>
    <row r="1916" spans="1:8" x14ac:dyDescent="0.3">
      <c r="A1916">
        <v>6.6</v>
      </c>
      <c r="B1916" t="s">
        <v>22487</v>
      </c>
      <c r="C1916" t="s">
        <v>1369</v>
      </c>
      <c r="D1916" t="s">
        <v>809</v>
      </c>
      <c r="E1916" t="s">
        <v>37</v>
      </c>
      <c r="F1916">
        <v>91</v>
      </c>
      <c r="G1916" s="8">
        <v>73661010</v>
      </c>
      <c r="H1916" s="8">
        <v>75000000</v>
      </c>
    </row>
    <row r="1917" spans="1:8" x14ac:dyDescent="0.3">
      <c r="A1917">
        <v>6.6</v>
      </c>
      <c r="B1917" t="s">
        <v>22487</v>
      </c>
      <c r="C1917" t="s">
        <v>1369</v>
      </c>
      <c r="D1917" t="s">
        <v>15875</v>
      </c>
      <c r="E1917" t="s">
        <v>37</v>
      </c>
      <c r="F1917">
        <v>91</v>
      </c>
      <c r="G1917" s="8">
        <v>73661010</v>
      </c>
      <c r="H1917" s="8">
        <v>75000000</v>
      </c>
    </row>
    <row r="1918" spans="1:8" x14ac:dyDescent="0.3">
      <c r="A1918">
        <v>6.6</v>
      </c>
      <c r="B1918" t="s">
        <v>22487</v>
      </c>
      <c r="C1918" t="s">
        <v>1369</v>
      </c>
      <c r="D1918" t="s">
        <v>651</v>
      </c>
      <c r="E1918" t="s">
        <v>37</v>
      </c>
      <c r="F1918">
        <v>91</v>
      </c>
      <c r="G1918" s="8">
        <v>73661010</v>
      </c>
      <c r="H1918" s="8">
        <v>75000000</v>
      </c>
    </row>
    <row r="1919" spans="1:8" x14ac:dyDescent="0.3">
      <c r="A1919">
        <v>6.6</v>
      </c>
      <c r="B1919" t="s">
        <v>22487</v>
      </c>
      <c r="C1919" t="s">
        <v>1369</v>
      </c>
      <c r="D1919" t="s">
        <v>21948</v>
      </c>
      <c r="E1919" t="s">
        <v>37</v>
      </c>
      <c r="F1919">
        <v>91</v>
      </c>
      <c r="G1919" s="8">
        <v>73661010</v>
      </c>
      <c r="H1919" s="8">
        <v>75000000</v>
      </c>
    </row>
    <row r="1920" spans="1:8" x14ac:dyDescent="0.3">
      <c r="A1920">
        <v>6.6</v>
      </c>
      <c r="B1920" t="s">
        <v>22488</v>
      </c>
      <c r="C1920" t="s">
        <v>1371</v>
      </c>
      <c r="D1920" t="s">
        <v>809</v>
      </c>
      <c r="E1920" t="s">
        <v>37</v>
      </c>
      <c r="F1920">
        <v>123</v>
      </c>
      <c r="G1920" s="8">
        <v>41523271</v>
      </c>
      <c r="H1920" s="8">
        <v>80000000</v>
      </c>
    </row>
    <row r="1921" spans="1:8" x14ac:dyDescent="0.3">
      <c r="A1921">
        <v>6.6</v>
      </c>
      <c r="B1921" t="s">
        <v>22488</v>
      </c>
      <c r="C1921" t="s">
        <v>1371</v>
      </c>
      <c r="D1921" t="s">
        <v>21950</v>
      </c>
      <c r="E1921" t="s">
        <v>37</v>
      </c>
      <c r="F1921">
        <v>123</v>
      </c>
      <c r="G1921" s="8">
        <v>41523271</v>
      </c>
      <c r="H1921" s="8">
        <v>80000000</v>
      </c>
    </row>
    <row r="1922" spans="1:8" x14ac:dyDescent="0.3">
      <c r="A1922">
        <v>6.6</v>
      </c>
      <c r="B1922" t="s">
        <v>22488</v>
      </c>
      <c r="C1922" t="s">
        <v>1371</v>
      </c>
      <c r="D1922" t="s">
        <v>1473</v>
      </c>
      <c r="E1922" t="s">
        <v>37</v>
      </c>
      <c r="F1922">
        <v>123</v>
      </c>
      <c r="G1922" s="8">
        <v>41523271</v>
      </c>
      <c r="H1922" s="8">
        <v>80000000</v>
      </c>
    </row>
    <row r="1923" spans="1:8" x14ac:dyDescent="0.3">
      <c r="A1923">
        <v>6.6</v>
      </c>
      <c r="B1923" t="s">
        <v>22488</v>
      </c>
      <c r="C1923" t="s">
        <v>1371</v>
      </c>
      <c r="D1923" t="s">
        <v>17497</v>
      </c>
      <c r="E1923" t="s">
        <v>37</v>
      </c>
      <c r="F1923">
        <v>123</v>
      </c>
      <c r="G1923" s="8">
        <v>41523271</v>
      </c>
      <c r="H1923" s="8">
        <v>80000000</v>
      </c>
    </row>
    <row r="1924" spans="1:8" x14ac:dyDescent="0.3">
      <c r="A1924">
        <v>5.9</v>
      </c>
      <c r="B1924" t="s">
        <v>22489</v>
      </c>
      <c r="C1924" t="s">
        <v>1374</v>
      </c>
      <c r="D1924" t="s">
        <v>675</v>
      </c>
      <c r="E1924" t="s">
        <v>37</v>
      </c>
      <c r="F1924">
        <v>134</v>
      </c>
      <c r="G1924" s="8">
        <v>37600435</v>
      </c>
      <c r="H1924" s="8">
        <v>55000000</v>
      </c>
    </row>
    <row r="1925" spans="1:8" x14ac:dyDescent="0.3">
      <c r="A1925">
        <v>5.9</v>
      </c>
      <c r="B1925" t="s">
        <v>22489</v>
      </c>
      <c r="C1925" t="s">
        <v>1374</v>
      </c>
      <c r="D1925" t="s">
        <v>515</v>
      </c>
      <c r="E1925" t="s">
        <v>37</v>
      </c>
      <c r="F1925">
        <v>134</v>
      </c>
      <c r="G1925" s="8">
        <v>37600435</v>
      </c>
      <c r="H1925" s="8">
        <v>55000000</v>
      </c>
    </row>
    <row r="1926" spans="1:8" x14ac:dyDescent="0.3">
      <c r="A1926">
        <v>5.9</v>
      </c>
      <c r="B1926" t="s">
        <v>22489</v>
      </c>
      <c r="C1926" t="s">
        <v>1374</v>
      </c>
      <c r="D1926" t="s">
        <v>17497</v>
      </c>
      <c r="E1926" t="s">
        <v>37</v>
      </c>
      <c r="F1926">
        <v>134</v>
      </c>
      <c r="G1926" s="8">
        <v>37600435</v>
      </c>
      <c r="H1926" s="8">
        <v>55000000</v>
      </c>
    </row>
    <row r="1927" spans="1:8" x14ac:dyDescent="0.3">
      <c r="A1927">
        <v>5.9</v>
      </c>
      <c r="B1927" t="s">
        <v>22489</v>
      </c>
      <c r="C1927" t="s">
        <v>1374</v>
      </c>
      <c r="D1927" t="s">
        <v>8199</v>
      </c>
      <c r="E1927" t="s">
        <v>37</v>
      </c>
      <c r="F1927">
        <v>134</v>
      </c>
      <c r="G1927" s="8">
        <v>37600435</v>
      </c>
      <c r="H1927" s="8">
        <v>55000000</v>
      </c>
    </row>
    <row r="1928" spans="1:8" x14ac:dyDescent="0.3">
      <c r="A1928">
        <v>6.7</v>
      </c>
      <c r="B1928" t="s">
        <v>22490</v>
      </c>
      <c r="C1928" t="s">
        <v>1378</v>
      </c>
      <c r="D1928" t="s">
        <v>1473</v>
      </c>
      <c r="E1928" t="s">
        <v>37</v>
      </c>
      <c r="F1928">
        <v>148</v>
      </c>
      <c r="G1928" s="8">
        <v>39251128</v>
      </c>
      <c r="H1928" s="8">
        <v>75000000</v>
      </c>
    </row>
    <row r="1929" spans="1:8" x14ac:dyDescent="0.3">
      <c r="A1929">
        <v>6.7</v>
      </c>
      <c r="B1929" t="s">
        <v>22490</v>
      </c>
      <c r="C1929" t="s">
        <v>1378</v>
      </c>
      <c r="D1929" t="s">
        <v>20490</v>
      </c>
      <c r="E1929" t="s">
        <v>37</v>
      </c>
      <c r="F1929">
        <v>148</v>
      </c>
      <c r="G1929" s="8">
        <v>39251128</v>
      </c>
      <c r="H1929" s="8">
        <v>75000000</v>
      </c>
    </row>
    <row r="1930" spans="1:8" x14ac:dyDescent="0.3">
      <c r="A1930">
        <v>6.7</v>
      </c>
      <c r="B1930" t="s">
        <v>22490</v>
      </c>
      <c r="C1930" t="s">
        <v>1378</v>
      </c>
      <c r="D1930" t="s">
        <v>17497</v>
      </c>
      <c r="E1930" t="s">
        <v>37</v>
      </c>
      <c r="F1930">
        <v>148</v>
      </c>
      <c r="G1930" s="8">
        <v>39251128</v>
      </c>
      <c r="H1930" s="8">
        <v>75000000</v>
      </c>
    </row>
    <row r="1931" spans="1:8" x14ac:dyDescent="0.3">
      <c r="A1931">
        <v>6.1</v>
      </c>
      <c r="B1931" t="s">
        <v>22491</v>
      </c>
      <c r="C1931" t="s">
        <v>1146</v>
      </c>
      <c r="D1931" t="s">
        <v>675</v>
      </c>
      <c r="E1931" t="s">
        <v>37</v>
      </c>
      <c r="F1931">
        <v>110</v>
      </c>
      <c r="G1931" s="8">
        <v>83503161</v>
      </c>
      <c r="H1931" s="8">
        <v>75000000</v>
      </c>
    </row>
    <row r="1932" spans="1:8" x14ac:dyDescent="0.3">
      <c r="A1932">
        <v>6.1</v>
      </c>
      <c r="B1932" t="s">
        <v>22491</v>
      </c>
      <c r="C1932" t="s">
        <v>1146</v>
      </c>
      <c r="D1932" t="s">
        <v>1473</v>
      </c>
      <c r="E1932" t="s">
        <v>37</v>
      </c>
      <c r="F1932">
        <v>110</v>
      </c>
      <c r="G1932" s="8">
        <v>83503161</v>
      </c>
      <c r="H1932" s="8">
        <v>75000000</v>
      </c>
    </row>
    <row r="1933" spans="1:8" x14ac:dyDescent="0.3">
      <c r="A1933">
        <v>6.1</v>
      </c>
      <c r="B1933" t="s">
        <v>22491</v>
      </c>
      <c r="C1933" t="s">
        <v>1146</v>
      </c>
      <c r="D1933" t="s">
        <v>651</v>
      </c>
      <c r="E1933" t="s">
        <v>37</v>
      </c>
      <c r="F1933">
        <v>110</v>
      </c>
      <c r="G1933" s="8">
        <v>83503161</v>
      </c>
      <c r="H1933" s="8">
        <v>75000000</v>
      </c>
    </row>
    <row r="1934" spans="1:8" x14ac:dyDescent="0.3">
      <c r="A1934">
        <v>6.1</v>
      </c>
      <c r="B1934" t="s">
        <v>22491</v>
      </c>
      <c r="C1934" t="s">
        <v>1146</v>
      </c>
      <c r="D1934" t="s">
        <v>17497</v>
      </c>
      <c r="E1934" t="s">
        <v>37</v>
      </c>
      <c r="F1934">
        <v>110</v>
      </c>
      <c r="G1934" s="8">
        <v>83503161</v>
      </c>
      <c r="H1934" s="8">
        <v>75000000</v>
      </c>
    </row>
    <row r="1935" spans="1:8" x14ac:dyDescent="0.3">
      <c r="A1935">
        <v>6.6</v>
      </c>
      <c r="B1935" t="s">
        <v>22492</v>
      </c>
      <c r="C1935" t="s">
        <v>1383</v>
      </c>
      <c r="D1935" t="s">
        <v>675</v>
      </c>
      <c r="E1935" t="s">
        <v>37</v>
      </c>
      <c r="F1935">
        <v>113</v>
      </c>
      <c r="G1935" s="8">
        <v>34636443</v>
      </c>
      <c r="H1935" s="8">
        <v>52000000</v>
      </c>
    </row>
    <row r="1936" spans="1:8" x14ac:dyDescent="0.3">
      <c r="A1936">
        <v>6.6</v>
      </c>
      <c r="B1936" t="s">
        <v>22492</v>
      </c>
      <c r="C1936" t="s">
        <v>1383</v>
      </c>
      <c r="D1936" t="s">
        <v>21950</v>
      </c>
      <c r="E1936" t="s">
        <v>37</v>
      </c>
      <c r="F1936">
        <v>113</v>
      </c>
      <c r="G1936" s="8">
        <v>34636443</v>
      </c>
      <c r="H1936" s="8">
        <v>52000000</v>
      </c>
    </row>
    <row r="1937" spans="1:8" x14ac:dyDescent="0.3">
      <c r="A1937">
        <v>6.6</v>
      </c>
      <c r="B1937" t="s">
        <v>22492</v>
      </c>
      <c r="C1937" t="s">
        <v>1383</v>
      </c>
      <c r="D1937" t="s">
        <v>1473</v>
      </c>
      <c r="E1937" t="s">
        <v>37</v>
      </c>
      <c r="F1937">
        <v>113</v>
      </c>
      <c r="G1937" s="8">
        <v>34636443</v>
      </c>
      <c r="H1937" s="8">
        <v>52000000</v>
      </c>
    </row>
    <row r="1938" spans="1:8" x14ac:dyDescent="0.3">
      <c r="A1938">
        <v>6.6</v>
      </c>
      <c r="B1938" t="s">
        <v>22492</v>
      </c>
      <c r="C1938" t="s">
        <v>1383</v>
      </c>
      <c r="D1938" t="s">
        <v>21948</v>
      </c>
      <c r="E1938" t="s">
        <v>37</v>
      </c>
      <c r="F1938">
        <v>113</v>
      </c>
      <c r="G1938" s="8">
        <v>34636443</v>
      </c>
      <c r="H1938" s="8">
        <v>52000000</v>
      </c>
    </row>
    <row r="1939" spans="1:8" x14ac:dyDescent="0.3">
      <c r="A1939">
        <v>6.6</v>
      </c>
      <c r="B1939" t="s">
        <v>22492</v>
      </c>
      <c r="C1939" t="s">
        <v>1383</v>
      </c>
      <c r="D1939" t="s">
        <v>8199</v>
      </c>
      <c r="E1939" t="s">
        <v>37</v>
      </c>
      <c r="F1939">
        <v>113</v>
      </c>
      <c r="G1939" s="8">
        <v>34636443</v>
      </c>
      <c r="H1939" s="8">
        <v>52000000</v>
      </c>
    </row>
    <row r="1940" spans="1:8" x14ac:dyDescent="0.3">
      <c r="A1940">
        <v>6.6</v>
      </c>
      <c r="B1940" t="s">
        <v>22493</v>
      </c>
      <c r="C1940" t="s">
        <v>1384</v>
      </c>
      <c r="D1940" t="s">
        <v>675</v>
      </c>
      <c r="E1940" t="s">
        <v>37</v>
      </c>
      <c r="F1940">
        <v>94</v>
      </c>
      <c r="G1940" s="8">
        <v>22751979</v>
      </c>
      <c r="H1940" s="8">
        <v>75000000</v>
      </c>
    </row>
    <row r="1941" spans="1:8" x14ac:dyDescent="0.3">
      <c r="A1941">
        <v>6.6</v>
      </c>
      <c r="B1941" t="s">
        <v>22493</v>
      </c>
      <c r="C1941" t="s">
        <v>1384</v>
      </c>
      <c r="D1941" t="s">
        <v>515</v>
      </c>
      <c r="E1941" t="s">
        <v>37</v>
      </c>
      <c r="F1941">
        <v>94</v>
      </c>
      <c r="G1941" s="8">
        <v>22751979</v>
      </c>
      <c r="H1941" s="8">
        <v>75000000</v>
      </c>
    </row>
    <row r="1942" spans="1:8" x14ac:dyDescent="0.3">
      <c r="A1942">
        <v>6.6</v>
      </c>
      <c r="B1942" t="s">
        <v>22493</v>
      </c>
      <c r="C1942" t="s">
        <v>1384</v>
      </c>
      <c r="D1942" t="s">
        <v>9312</v>
      </c>
      <c r="E1942" t="s">
        <v>37</v>
      </c>
      <c r="F1942">
        <v>94</v>
      </c>
      <c r="G1942" s="8">
        <v>22751979</v>
      </c>
      <c r="H1942" s="8">
        <v>75000000</v>
      </c>
    </row>
    <row r="1943" spans="1:8" x14ac:dyDescent="0.3">
      <c r="A1943">
        <v>6.6</v>
      </c>
      <c r="B1943" t="s">
        <v>22493</v>
      </c>
      <c r="C1943" t="s">
        <v>1384</v>
      </c>
      <c r="D1943" t="s">
        <v>15875</v>
      </c>
      <c r="E1943" t="s">
        <v>37</v>
      </c>
      <c r="F1943">
        <v>94</v>
      </c>
      <c r="G1943" s="8">
        <v>22751979</v>
      </c>
      <c r="H1943" s="8">
        <v>75000000</v>
      </c>
    </row>
    <row r="1944" spans="1:8" x14ac:dyDescent="0.3">
      <c r="A1944">
        <v>6.6</v>
      </c>
      <c r="B1944" t="s">
        <v>22493</v>
      </c>
      <c r="C1944" t="s">
        <v>1384</v>
      </c>
      <c r="D1944" t="s">
        <v>10118</v>
      </c>
      <c r="E1944" t="s">
        <v>37</v>
      </c>
      <c r="F1944">
        <v>94</v>
      </c>
      <c r="G1944" s="8">
        <v>22751979</v>
      </c>
      <c r="H1944" s="8">
        <v>75000000</v>
      </c>
    </row>
    <row r="1945" spans="1:8" x14ac:dyDescent="0.3">
      <c r="A1945">
        <v>5.3</v>
      </c>
      <c r="B1945" t="s">
        <v>22494</v>
      </c>
      <c r="C1945" t="s">
        <v>1386</v>
      </c>
      <c r="D1945" t="s">
        <v>675</v>
      </c>
      <c r="E1945" t="s">
        <v>37</v>
      </c>
      <c r="F1945">
        <v>116</v>
      </c>
      <c r="G1945" s="8">
        <v>30013346</v>
      </c>
      <c r="H1945" s="8">
        <v>75000000</v>
      </c>
    </row>
    <row r="1946" spans="1:8" x14ac:dyDescent="0.3">
      <c r="A1946">
        <v>5.3</v>
      </c>
      <c r="B1946" t="s">
        <v>22494</v>
      </c>
      <c r="C1946" t="s">
        <v>1386</v>
      </c>
      <c r="D1946" t="s">
        <v>809</v>
      </c>
      <c r="E1946" t="s">
        <v>37</v>
      </c>
      <c r="F1946">
        <v>116</v>
      </c>
      <c r="G1946" s="8">
        <v>30013346</v>
      </c>
      <c r="H1946" s="8">
        <v>75000000</v>
      </c>
    </row>
    <row r="1947" spans="1:8" x14ac:dyDescent="0.3">
      <c r="A1947">
        <v>5.3</v>
      </c>
      <c r="B1947" t="s">
        <v>22494</v>
      </c>
      <c r="C1947" t="s">
        <v>1386</v>
      </c>
      <c r="D1947" t="s">
        <v>21950</v>
      </c>
      <c r="E1947" t="s">
        <v>37</v>
      </c>
      <c r="F1947">
        <v>116</v>
      </c>
      <c r="G1947" s="8">
        <v>30013346</v>
      </c>
      <c r="H1947" s="8">
        <v>75000000</v>
      </c>
    </row>
    <row r="1948" spans="1:8" x14ac:dyDescent="0.3">
      <c r="A1948">
        <v>5.3</v>
      </c>
      <c r="B1948" t="s">
        <v>22494</v>
      </c>
      <c r="C1948" t="s">
        <v>1386</v>
      </c>
      <c r="D1948" t="s">
        <v>8199</v>
      </c>
      <c r="E1948" t="s">
        <v>37</v>
      </c>
      <c r="F1948">
        <v>116</v>
      </c>
      <c r="G1948" s="8">
        <v>30013346</v>
      </c>
      <c r="H1948" s="8">
        <v>75000000</v>
      </c>
    </row>
    <row r="1949" spans="1:8" x14ac:dyDescent="0.3">
      <c r="A1949">
        <v>6</v>
      </c>
      <c r="B1949" t="s">
        <v>22495</v>
      </c>
      <c r="C1949" t="s">
        <v>1108</v>
      </c>
      <c r="D1949" t="s">
        <v>675</v>
      </c>
      <c r="E1949" t="s">
        <v>37</v>
      </c>
      <c r="F1949">
        <v>99</v>
      </c>
      <c r="G1949" s="8">
        <v>14567883</v>
      </c>
      <c r="H1949" s="8">
        <v>75000000</v>
      </c>
    </row>
    <row r="1950" spans="1:8" x14ac:dyDescent="0.3">
      <c r="A1950">
        <v>6</v>
      </c>
      <c r="B1950" t="s">
        <v>22495</v>
      </c>
      <c r="C1950" t="s">
        <v>1108</v>
      </c>
      <c r="D1950" t="s">
        <v>1473</v>
      </c>
      <c r="E1950" t="s">
        <v>37</v>
      </c>
      <c r="F1950">
        <v>99</v>
      </c>
      <c r="G1950" s="8">
        <v>14567883</v>
      </c>
      <c r="H1950" s="8">
        <v>75000000</v>
      </c>
    </row>
    <row r="1951" spans="1:8" x14ac:dyDescent="0.3">
      <c r="A1951">
        <v>6</v>
      </c>
      <c r="B1951" t="s">
        <v>22495</v>
      </c>
      <c r="C1951" t="s">
        <v>1108</v>
      </c>
      <c r="D1951" t="s">
        <v>10118</v>
      </c>
      <c r="E1951" t="s">
        <v>37</v>
      </c>
      <c r="F1951">
        <v>99</v>
      </c>
      <c r="G1951" s="8">
        <v>14567883</v>
      </c>
      <c r="H1951" s="8">
        <v>75000000</v>
      </c>
    </row>
    <row r="1952" spans="1:8" x14ac:dyDescent="0.3">
      <c r="A1952">
        <v>4.7</v>
      </c>
      <c r="B1952" t="s">
        <v>22496</v>
      </c>
      <c r="C1952" t="s">
        <v>1392</v>
      </c>
      <c r="D1952" t="s">
        <v>9312</v>
      </c>
      <c r="E1952" t="s">
        <v>37</v>
      </c>
      <c r="F1952">
        <v>93</v>
      </c>
      <c r="G1952" s="8">
        <v>5409517</v>
      </c>
      <c r="H1952" s="8">
        <v>75000000</v>
      </c>
    </row>
    <row r="1953" spans="1:8" x14ac:dyDescent="0.3">
      <c r="A1953">
        <v>4.7</v>
      </c>
      <c r="B1953" t="s">
        <v>22496</v>
      </c>
      <c r="C1953" t="s">
        <v>1392</v>
      </c>
      <c r="D1953" t="s">
        <v>809</v>
      </c>
      <c r="E1953" t="s">
        <v>37</v>
      </c>
      <c r="F1953">
        <v>93</v>
      </c>
      <c r="G1953" s="8">
        <v>5409517</v>
      </c>
      <c r="H1953" s="8">
        <v>75000000</v>
      </c>
    </row>
    <row r="1954" spans="1:8" x14ac:dyDescent="0.3">
      <c r="A1954">
        <v>4.7</v>
      </c>
      <c r="B1954" t="s">
        <v>22496</v>
      </c>
      <c r="C1954" t="s">
        <v>1392</v>
      </c>
      <c r="D1954" t="s">
        <v>651</v>
      </c>
      <c r="E1954" t="s">
        <v>37</v>
      </c>
      <c r="F1954">
        <v>93</v>
      </c>
      <c r="G1954" s="8">
        <v>5409517</v>
      </c>
      <c r="H1954" s="8">
        <v>75000000</v>
      </c>
    </row>
    <row r="1955" spans="1:8" x14ac:dyDescent="0.3">
      <c r="A1955">
        <v>6.1</v>
      </c>
      <c r="B1955" t="s">
        <v>22497</v>
      </c>
      <c r="C1955" t="s">
        <v>986</v>
      </c>
      <c r="D1955" t="s">
        <v>675</v>
      </c>
      <c r="E1955" t="s">
        <v>37</v>
      </c>
      <c r="F1955">
        <v>113</v>
      </c>
      <c r="G1955" s="8">
        <v>21009180</v>
      </c>
      <c r="H1955" s="8">
        <v>45000000</v>
      </c>
    </row>
    <row r="1956" spans="1:8" x14ac:dyDescent="0.3">
      <c r="A1956">
        <v>6.1</v>
      </c>
      <c r="B1956" t="s">
        <v>22497</v>
      </c>
      <c r="C1956" t="s">
        <v>986</v>
      </c>
      <c r="D1956" t="s">
        <v>515</v>
      </c>
      <c r="E1956" t="s">
        <v>37</v>
      </c>
      <c r="F1956">
        <v>113</v>
      </c>
      <c r="G1956" s="8">
        <v>21009180</v>
      </c>
      <c r="H1956" s="8">
        <v>45000000</v>
      </c>
    </row>
    <row r="1957" spans="1:8" x14ac:dyDescent="0.3">
      <c r="A1957">
        <v>6.1</v>
      </c>
      <c r="B1957" t="s">
        <v>22497</v>
      </c>
      <c r="C1957" t="s">
        <v>986</v>
      </c>
      <c r="D1957" t="s">
        <v>1473</v>
      </c>
      <c r="E1957" t="s">
        <v>37</v>
      </c>
      <c r="F1957">
        <v>113</v>
      </c>
      <c r="G1957" s="8">
        <v>21009180</v>
      </c>
      <c r="H1957" s="8">
        <v>45000000</v>
      </c>
    </row>
    <row r="1958" spans="1:8" x14ac:dyDescent="0.3">
      <c r="A1958">
        <v>6.1</v>
      </c>
      <c r="B1958" t="s">
        <v>22497</v>
      </c>
      <c r="C1958" t="s">
        <v>986</v>
      </c>
      <c r="D1958" t="s">
        <v>8199</v>
      </c>
      <c r="E1958" t="s">
        <v>37</v>
      </c>
      <c r="F1958">
        <v>113</v>
      </c>
      <c r="G1958" s="8">
        <v>21009180</v>
      </c>
      <c r="H1958" s="8">
        <v>45000000</v>
      </c>
    </row>
    <row r="1959" spans="1:8" x14ac:dyDescent="0.3">
      <c r="A1959">
        <v>7.2</v>
      </c>
      <c r="B1959" t="s">
        <v>22498</v>
      </c>
      <c r="C1959" t="s">
        <v>496</v>
      </c>
      <c r="D1959" t="s">
        <v>1473</v>
      </c>
      <c r="E1959" t="s">
        <v>37</v>
      </c>
      <c r="F1959">
        <v>106</v>
      </c>
      <c r="G1959" s="8">
        <v>94999143</v>
      </c>
      <c r="H1959" s="8">
        <v>75000000</v>
      </c>
    </row>
    <row r="1960" spans="1:8" x14ac:dyDescent="0.3">
      <c r="A1960">
        <v>7.2</v>
      </c>
      <c r="B1960" t="s">
        <v>22498</v>
      </c>
      <c r="C1960" t="s">
        <v>496</v>
      </c>
      <c r="D1960" t="s">
        <v>21948</v>
      </c>
      <c r="E1960" t="s">
        <v>37</v>
      </c>
      <c r="F1960">
        <v>106</v>
      </c>
      <c r="G1960" s="8">
        <v>94999143</v>
      </c>
      <c r="H1960" s="8">
        <v>75000000</v>
      </c>
    </row>
    <row r="1961" spans="1:8" x14ac:dyDescent="0.3">
      <c r="A1961">
        <v>7.2</v>
      </c>
      <c r="B1961" t="s">
        <v>22498</v>
      </c>
      <c r="C1961" t="s">
        <v>496</v>
      </c>
      <c r="D1961" t="s">
        <v>10118</v>
      </c>
      <c r="E1961" t="s">
        <v>37</v>
      </c>
      <c r="F1961">
        <v>106</v>
      </c>
      <c r="G1961" s="8">
        <v>94999143</v>
      </c>
      <c r="H1961" s="8">
        <v>75000000</v>
      </c>
    </row>
    <row r="1962" spans="1:8" x14ac:dyDescent="0.3">
      <c r="A1962">
        <v>7.2</v>
      </c>
      <c r="B1962" t="s">
        <v>22498</v>
      </c>
      <c r="C1962" t="s">
        <v>496</v>
      </c>
      <c r="D1962" t="s">
        <v>8199</v>
      </c>
      <c r="E1962" t="s">
        <v>37</v>
      </c>
      <c r="F1962">
        <v>106</v>
      </c>
      <c r="G1962" s="8">
        <v>94999143</v>
      </c>
      <c r="H1962" s="8">
        <v>75000000</v>
      </c>
    </row>
    <row r="1963" spans="1:8" x14ac:dyDescent="0.3">
      <c r="A1963">
        <v>6.4</v>
      </c>
      <c r="B1963" t="s">
        <v>22499</v>
      </c>
      <c r="C1963" t="s">
        <v>1396</v>
      </c>
      <c r="D1963" t="s">
        <v>675</v>
      </c>
      <c r="E1963" t="s">
        <v>37</v>
      </c>
      <c r="F1963">
        <v>91</v>
      </c>
      <c r="G1963" s="8">
        <v>336029560</v>
      </c>
      <c r="H1963" s="8">
        <v>74000000</v>
      </c>
    </row>
    <row r="1964" spans="1:8" x14ac:dyDescent="0.3">
      <c r="A1964">
        <v>6.4</v>
      </c>
      <c r="B1964" t="s">
        <v>22499</v>
      </c>
      <c r="C1964" t="s">
        <v>1396</v>
      </c>
      <c r="D1964" t="s">
        <v>9312</v>
      </c>
      <c r="E1964" t="s">
        <v>37</v>
      </c>
      <c r="F1964">
        <v>91</v>
      </c>
      <c r="G1964" s="8">
        <v>336029560</v>
      </c>
      <c r="H1964" s="8">
        <v>74000000</v>
      </c>
    </row>
    <row r="1965" spans="1:8" x14ac:dyDescent="0.3">
      <c r="A1965">
        <v>6.4</v>
      </c>
      <c r="B1965" t="s">
        <v>22499</v>
      </c>
      <c r="C1965" t="s">
        <v>1396</v>
      </c>
      <c r="D1965" t="s">
        <v>809</v>
      </c>
      <c r="E1965" t="s">
        <v>37</v>
      </c>
      <c r="F1965">
        <v>91</v>
      </c>
      <c r="G1965" s="8">
        <v>336029560</v>
      </c>
      <c r="H1965" s="8">
        <v>74000000</v>
      </c>
    </row>
    <row r="1966" spans="1:8" x14ac:dyDescent="0.3">
      <c r="A1966">
        <v>6.4</v>
      </c>
      <c r="B1966" t="s">
        <v>22499</v>
      </c>
      <c r="C1966" t="s">
        <v>1396</v>
      </c>
      <c r="D1966" t="s">
        <v>15875</v>
      </c>
      <c r="E1966" t="s">
        <v>37</v>
      </c>
      <c r="F1966">
        <v>91</v>
      </c>
      <c r="G1966" s="8">
        <v>336029560</v>
      </c>
      <c r="H1966" s="8">
        <v>74000000</v>
      </c>
    </row>
    <row r="1967" spans="1:8" x14ac:dyDescent="0.3">
      <c r="A1967">
        <v>6.4</v>
      </c>
      <c r="B1967" t="s">
        <v>22499</v>
      </c>
      <c r="C1967" t="s">
        <v>1396</v>
      </c>
      <c r="D1967" t="s">
        <v>10118</v>
      </c>
      <c r="E1967" t="s">
        <v>37</v>
      </c>
      <c r="F1967">
        <v>91</v>
      </c>
      <c r="G1967" s="8">
        <v>336029560</v>
      </c>
      <c r="H1967" s="8">
        <v>74000000</v>
      </c>
    </row>
    <row r="1968" spans="1:8" x14ac:dyDescent="0.3">
      <c r="A1968">
        <v>6.1</v>
      </c>
      <c r="B1968" t="s">
        <v>22500</v>
      </c>
      <c r="C1968" t="s">
        <v>94</v>
      </c>
      <c r="D1968" t="s">
        <v>675</v>
      </c>
      <c r="E1968" t="s">
        <v>37</v>
      </c>
      <c r="F1968">
        <v>128</v>
      </c>
      <c r="G1968" s="8">
        <v>36381716</v>
      </c>
      <c r="H1968" s="8">
        <v>82000000</v>
      </c>
    </row>
    <row r="1969" spans="1:8" x14ac:dyDescent="0.3">
      <c r="A1969">
        <v>6.1</v>
      </c>
      <c r="B1969" t="s">
        <v>22500</v>
      </c>
      <c r="C1969" t="s">
        <v>94</v>
      </c>
      <c r="D1969" t="s">
        <v>651</v>
      </c>
      <c r="E1969" t="s">
        <v>37</v>
      </c>
      <c r="F1969">
        <v>128</v>
      </c>
      <c r="G1969" s="8">
        <v>36381716</v>
      </c>
      <c r="H1969" s="8">
        <v>82000000</v>
      </c>
    </row>
    <row r="1970" spans="1:8" x14ac:dyDescent="0.3">
      <c r="A1970">
        <v>5.9</v>
      </c>
      <c r="B1970" t="s">
        <v>22501</v>
      </c>
      <c r="C1970" t="s">
        <v>1071</v>
      </c>
      <c r="D1970" t="s">
        <v>21950</v>
      </c>
      <c r="E1970" t="s">
        <v>37</v>
      </c>
      <c r="F1970">
        <v>98</v>
      </c>
      <c r="G1970" s="8">
        <v>55585389</v>
      </c>
      <c r="H1970" s="8">
        <v>69000000</v>
      </c>
    </row>
    <row r="1971" spans="1:8" x14ac:dyDescent="0.3">
      <c r="A1971">
        <v>5.9</v>
      </c>
      <c r="B1971" t="s">
        <v>22501</v>
      </c>
      <c r="C1971" t="s">
        <v>1071</v>
      </c>
      <c r="D1971" t="s">
        <v>21948</v>
      </c>
      <c r="E1971" t="s">
        <v>37</v>
      </c>
      <c r="F1971">
        <v>98</v>
      </c>
      <c r="G1971" s="8">
        <v>55585389</v>
      </c>
      <c r="H1971" s="8">
        <v>69000000</v>
      </c>
    </row>
    <row r="1972" spans="1:8" x14ac:dyDescent="0.3">
      <c r="A1972">
        <v>5.9</v>
      </c>
      <c r="B1972" t="s">
        <v>22501</v>
      </c>
      <c r="C1972" t="s">
        <v>1071</v>
      </c>
      <c r="D1972" t="s">
        <v>8199</v>
      </c>
      <c r="E1972" t="s">
        <v>37</v>
      </c>
      <c r="F1972">
        <v>98</v>
      </c>
      <c r="G1972" s="8">
        <v>55585389</v>
      </c>
      <c r="H1972" s="8">
        <v>69000000</v>
      </c>
    </row>
    <row r="1973" spans="1:8" x14ac:dyDescent="0.3">
      <c r="A1973">
        <v>6</v>
      </c>
      <c r="B1973" t="s">
        <v>22502</v>
      </c>
      <c r="C1973" t="s">
        <v>1371</v>
      </c>
      <c r="D1973" t="s">
        <v>1473</v>
      </c>
      <c r="E1973" t="s">
        <v>37</v>
      </c>
      <c r="F1973">
        <v>134</v>
      </c>
      <c r="G1973" s="8">
        <v>36976367</v>
      </c>
      <c r="H1973" s="8">
        <v>75000000</v>
      </c>
    </row>
    <row r="1974" spans="1:8" x14ac:dyDescent="0.3">
      <c r="A1974">
        <v>6</v>
      </c>
      <c r="B1974" t="s">
        <v>22502</v>
      </c>
      <c r="C1974" t="s">
        <v>1371</v>
      </c>
      <c r="D1974" t="s">
        <v>21948</v>
      </c>
      <c r="E1974" t="s">
        <v>37</v>
      </c>
      <c r="F1974">
        <v>134</v>
      </c>
      <c r="G1974" s="8">
        <v>36976367</v>
      </c>
      <c r="H1974" s="8">
        <v>75000000</v>
      </c>
    </row>
    <row r="1975" spans="1:8" x14ac:dyDescent="0.3">
      <c r="A1975">
        <v>6</v>
      </c>
      <c r="B1975" t="s">
        <v>22502</v>
      </c>
      <c r="C1975" t="s">
        <v>1371</v>
      </c>
      <c r="D1975" t="s">
        <v>10118</v>
      </c>
      <c r="E1975" t="s">
        <v>37</v>
      </c>
      <c r="F1975">
        <v>134</v>
      </c>
      <c r="G1975" s="8">
        <v>36976367</v>
      </c>
      <c r="H1975" s="8">
        <v>75000000</v>
      </c>
    </row>
    <row r="1976" spans="1:8" x14ac:dyDescent="0.3">
      <c r="A1976">
        <v>6</v>
      </c>
      <c r="B1976" t="s">
        <v>22502</v>
      </c>
      <c r="C1976" t="s">
        <v>1371</v>
      </c>
      <c r="D1976" t="s">
        <v>8199</v>
      </c>
      <c r="E1976" t="s">
        <v>37</v>
      </c>
      <c r="F1976">
        <v>134</v>
      </c>
      <c r="G1976" s="8">
        <v>36976367</v>
      </c>
      <c r="H1976" s="8">
        <v>75000000</v>
      </c>
    </row>
    <row r="1977" spans="1:8" x14ac:dyDescent="0.3">
      <c r="A1977">
        <v>6.3</v>
      </c>
      <c r="B1977" t="s">
        <v>22503</v>
      </c>
      <c r="C1977" t="s">
        <v>1402</v>
      </c>
      <c r="D1977" t="s">
        <v>675</v>
      </c>
      <c r="E1977" t="s">
        <v>37</v>
      </c>
      <c r="F1977">
        <v>97</v>
      </c>
      <c r="G1977" s="8">
        <v>107225164</v>
      </c>
      <c r="H1977" s="8">
        <v>73000000</v>
      </c>
    </row>
    <row r="1978" spans="1:8" x14ac:dyDescent="0.3">
      <c r="A1978">
        <v>6.3</v>
      </c>
      <c r="B1978" t="s">
        <v>22503</v>
      </c>
      <c r="C1978" t="s">
        <v>1402</v>
      </c>
      <c r="D1978" t="s">
        <v>9312</v>
      </c>
      <c r="E1978" t="s">
        <v>37</v>
      </c>
      <c r="F1978">
        <v>97</v>
      </c>
      <c r="G1978" s="8">
        <v>107225164</v>
      </c>
      <c r="H1978" s="8">
        <v>73000000</v>
      </c>
    </row>
    <row r="1979" spans="1:8" x14ac:dyDescent="0.3">
      <c r="A1979">
        <v>6.3</v>
      </c>
      <c r="B1979" t="s">
        <v>22503</v>
      </c>
      <c r="C1979" t="s">
        <v>1402</v>
      </c>
      <c r="D1979" t="s">
        <v>809</v>
      </c>
      <c r="E1979" t="s">
        <v>37</v>
      </c>
      <c r="F1979">
        <v>97</v>
      </c>
      <c r="G1979" s="8">
        <v>107225164</v>
      </c>
      <c r="H1979" s="8">
        <v>73000000</v>
      </c>
    </row>
    <row r="1980" spans="1:8" x14ac:dyDescent="0.3">
      <c r="A1980">
        <v>6.3</v>
      </c>
      <c r="B1980" t="s">
        <v>22503</v>
      </c>
      <c r="C1980" t="s">
        <v>1402</v>
      </c>
      <c r="D1980" t="s">
        <v>15875</v>
      </c>
      <c r="E1980" t="s">
        <v>37</v>
      </c>
      <c r="F1980">
        <v>97</v>
      </c>
      <c r="G1980" s="8">
        <v>107225164</v>
      </c>
      <c r="H1980" s="8">
        <v>73000000</v>
      </c>
    </row>
    <row r="1981" spans="1:8" x14ac:dyDescent="0.3">
      <c r="A1981">
        <v>5.6</v>
      </c>
      <c r="B1981" t="s">
        <v>22504</v>
      </c>
      <c r="C1981" t="s">
        <v>1378</v>
      </c>
      <c r="D1981" t="s">
        <v>675</v>
      </c>
      <c r="E1981" t="s">
        <v>37</v>
      </c>
      <c r="F1981">
        <v>112</v>
      </c>
      <c r="G1981" s="8">
        <v>70224196</v>
      </c>
      <c r="H1981" s="8">
        <v>70000000</v>
      </c>
    </row>
    <row r="1982" spans="1:8" x14ac:dyDescent="0.3">
      <c r="A1982">
        <v>5.6</v>
      </c>
      <c r="B1982" t="s">
        <v>22504</v>
      </c>
      <c r="C1982" t="s">
        <v>1378</v>
      </c>
      <c r="D1982" t="s">
        <v>515</v>
      </c>
      <c r="E1982" t="s">
        <v>37</v>
      </c>
      <c r="F1982">
        <v>112</v>
      </c>
      <c r="G1982" s="8">
        <v>70224196</v>
      </c>
      <c r="H1982" s="8">
        <v>70000000</v>
      </c>
    </row>
    <row r="1983" spans="1:8" x14ac:dyDescent="0.3">
      <c r="A1983">
        <v>5.6</v>
      </c>
      <c r="B1983" t="s">
        <v>22504</v>
      </c>
      <c r="C1983" t="s">
        <v>1378</v>
      </c>
      <c r="D1983" t="s">
        <v>809</v>
      </c>
      <c r="E1983" t="s">
        <v>37</v>
      </c>
      <c r="F1983">
        <v>112</v>
      </c>
      <c r="G1983" s="8">
        <v>70224196</v>
      </c>
      <c r="H1983" s="8">
        <v>70000000</v>
      </c>
    </row>
    <row r="1984" spans="1:8" x14ac:dyDescent="0.3">
      <c r="A1984">
        <v>5.6</v>
      </c>
      <c r="B1984" t="s">
        <v>22504</v>
      </c>
      <c r="C1984" t="s">
        <v>1378</v>
      </c>
      <c r="D1984" t="s">
        <v>17497</v>
      </c>
      <c r="E1984" t="s">
        <v>37</v>
      </c>
      <c r="F1984">
        <v>112</v>
      </c>
      <c r="G1984" s="8">
        <v>70224196</v>
      </c>
      <c r="H1984" s="8">
        <v>70000000</v>
      </c>
    </row>
    <row r="1985" spans="1:8" x14ac:dyDescent="0.3">
      <c r="A1985">
        <v>5.6</v>
      </c>
      <c r="B1985" t="s">
        <v>22504</v>
      </c>
      <c r="C1985" t="s">
        <v>1378</v>
      </c>
      <c r="D1985" t="s">
        <v>8199</v>
      </c>
      <c r="E1985" t="s">
        <v>37</v>
      </c>
      <c r="F1985">
        <v>112</v>
      </c>
      <c r="G1985" s="8">
        <v>70224196</v>
      </c>
      <c r="H1985" s="8">
        <v>70000000</v>
      </c>
    </row>
    <row r="1986" spans="1:8" x14ac:dyDescent="0.3">
      <c r="A1986">
        <v>6.4</v>
      </c>
      <c r="B1986" t="s">
        <v>22505</v>
      </c>
      <c r="C1986" t="s">
        <v>1407</v>
      </c>
      <c r="D1986" t="s">
        <v>809</v>
      </c>
      <c r="E1986" t="s">
        <v>37</v>
      </c>
      <c r="F1986">
        <v>153</v>
      </c>
      <c r="G1986" s="8">
        <v>51814190</v>
      </c>
      <c r="H1986" s="8">
        <v>75000000</v>
      </c>
    </row>
    <row r="1987" spans="1:8" x14ac:dyDescent="0.3">
      <c r="A1987">
        <v>6.4</v>
      </c>
      <c r="B1987" t="s">
        <v>22505</v>
      </c>
      <c r="C1987" t="s">
        <v>1407</v>
      </c>
      <c r="D1987" t="s">
        <v>1473</v>
      </c>
      <c r="E1987" t="s">
        <v>37</v>
      </c>
      <c r="F1987">
        <v>153</v>
      </c>
      <c r="G1987" s="8">
        <v>51814190</v>
      </c>
      <c r="H1987" s="8">
        <v>75000000</v>
      </c>
    </row>
    <row r="1988" spans="1:8" x14ac:dyDescent="0.3">
      <c r="A1988">
        <v>7.1</v>
      </c>
      <c r="B1988" t="s">
        <v>22506</v>
      </c>
      <c r="C1988" t="s">
        <v>155</v>
      </c>
      <c r="D1988" t="s">
        <v>675</v>
      </c>
      <c r="E1988" t="s">
        <v>37</v>
      </c>
      <c r="F1988">
        <v>110</v>
      </c>
      <c r="G1988" s="8">
        <v>47456450</v>
      </c>
      <c r="H1988" s="8">
        <v>70000000</v>
      </c>
    </row>
    <row r="1989" spans="1:8" x14ac:dyDescent="0.3">
      <c r="A1989">
        <v>7.1</v>
      </c>
      <c r="B1989" t="s">
        <v>22506</v>
      </c>
      <c r="C1989" t="s">
        <v>155</v>
      </c>
      <c r="D1989" t="s">
        <v>1473</v>
      </c>
      <c r="E1989" t="s">
        <v>37</v>
      </c>
      <c r="F1989">
        <v>110</v>
      </c>
      <c r="G1989" s="8">
        <v>47456450</v>
      </c>
      <c r="H1989" s="8">
        <v>70000000</v>
      </c>
    </row>
    <row r="1990" spans="1:8" x14ac:dyDescent="0.3">
      <c r="A1990">
        <v>7.1</v>
      </c>
      <c r="B1990" t="s">
        <v>22506</v>
      </c>
      <c r="C1990" t="s">
        <v>155</v>
      </c>
      <c r="D1990" t="s">
        <v>8199</v>
      </c>
      <c r="E1990" t="s">
        <v>37</v>
      </c>
      <c r="F1990">
        <v>110</v>
      </c>
      <c r="G1990" s="8">
        <v>47456450</v>
      </c>
      <c r="H1990" s="8">
        <v>70000000</v>
      </c>
    </row>
    <row r="1991" spans="1:8" x14ac:dyDescent="0.3">
      <c r="A1991">
        <v>6.6</v>
      </c>
      <c r="B1991" t="s">
        <v>22507</v>
      </c>
      <c r="C1991" t="s">
        <v>852</v>
      </c>
      <c r="D1991" t="s">
        <v>675</v>
      </c>
      <c r="E1991" t="s">
        <v>37</v>
      </c>
      <c r="F1991">
        <v>122</v>
      </c>
      <c r="G1991" s="8">
        <v>148213377</v>
      </c>
      <c r="H1991" s="8">
        <v>73000000</v>
      </c>
    </row>
    <row r="1992" spans="1:8" x14ac:dyDescent="0.3">
      <c r="A1992">
        <v>6.6</v>
      </c>
      <c r="B1992" t="s">
        <v>22507</v>
      </c>
      <c r="C1992" t="s">
        <v>852</v>
      </c>
      <c r="D1992" t="s">
        <v>809</v>
      </c>
      <c r="E1992" t="s">
        <v>37</v>
      </c>
      <c r="F1992">
        <v>122</v>
      </c>
      <c r="G1992" s="8">
        <v>148213377</v>
      </c>
      <c r="H1992" s="8">
        <v>73000000</v>
      </c>
    </row>
    <row r="1993" spans="1:8" x14ac:dyDescent="0.3">
      <c r="A1993">
        <v>6.6</v>
      </c>
      <c r="B1993" t="s">
        <v>22507</v>
      </c>
      <c r="C1993" t="s">
        <v>852</v>
      </c>
      <c r="D1993" t="s">
        <v>21949</v>
      </c>
      <c r="E1993" t="s">
        <v>37</v>
      </c>
      <c r="F1993">
        <v>122</v>
      </c>
      <c r="G1993" s="8">
        <v>148213377</v>
      </c>
      <c r="H1993" s="8">
        <v>73000000</v>
      </c>
    </row>
    <row r="1994" spans="1:8" x14ac:dyDescent="0.3">
      <c r="A1994">
        <v>4.5999999999999996</v>
      </c>
      <c r="B1994" t="s">
        <v>22508</v>
      </c>
      <c r="C1994" t="s">
        <v>1413</v>
      </c>
      <c r="D1994" t="s">
        <v>809</v>
      </c>
      <c r="E1994" t="s">
        <v>37</v>
      </c>
      <c r="F1994">
        <v>87</v>
      </c>
      <c r="G1994" s="8">
        <v>112950721</v>
      </c>
      <c r="H1994" s="8">
        <v>72000000</v>
      </c>
    </row>
    <row r="1995" spans="1:8" x14ac:dyDescent="0.3">
      <c r="A1995">
        <v>4.5999999999999996</v>
      </c>
      <c r="B1995" t="s">
        <v>22508</v>
      </c>
      <c r="C1995" t="s">
        <v>1413</v>
      </c>
      <c r="D1995" t="s">
        <v>15875</v>
      </c>
      <c r="E1995" t="s">
        <v>37</v>
      </c>
      <c r="F1995">
        <v>87</v>
      </c>
      <c r="G1995" s="8">
        <v>112950721</v>
      </c>
      <c r="H1995" s="8">
        <v>72000000</v>
      </c>
    </row>
    <row r="1996" spans="1:8" x14ac:dyDescent="0.3">
      <c r="A1996">
        <v>4.5999999999999996</v>
      </c>
      <c r="B1996" t="s">
        <v>22508</v>
      </c>
      <c r="C1996" t="s">
        <v>1413</v>
      </c>
      <c r="D1996" t="s">
        <v>651</v>
      </c>
      <c r="E1996" t="s">
        <v>37</v>
      </c>
      <c r="F1996">
        <v>87</v>
      </c>
      <c r="G1996" s="8">
        <v>112950721</v>
      </c>
      <c r="H1996" s="8">
        <v>72000000</v>
      </c>
    </row>
    <row r="1997" spans="1:8" x14ac:dyDescent="0.3">
      <c r="A1997">
        <v>8.4</v>
      </c>
      <c r="B1997" t="s">
        <v>22509</v>
      </c>
      <c r="C1997" t="s">
        <v>1416</v>
      </c>
      <c r="D1997" t="s">
        <v>11093</v>
      </c>
      <c r="E1997" t="s">
        <v>37</v>
      </c>
      <c r="F1997">
        <v>178</v>
      </c>
      <c r="G1997" s="8">
        <v>75600000</v>
      </c>
      <c r="H1997" s="8">
        <v>72000000</v>
      </c>
    </row>
    <row r="1998" spans="1:8" x14ac:dyDescent="0.3">
      <c r="A1998">
        <v>8.4</v>
      </c>
      <c r="B1998" t="s">
        <v>22509</v>
      </c>
      <c r="C1998" t="s">
        <v>1416</v>
      </c>
      <c r="D1998" t="s">
        <v>1473</v>
      </c>
      <c r="E1998" t="s">
        <v>37</v>
      </c>
      <c r="F1998">
        <v>178</v>
      </c>
      <c r="G1998" s="8">
        <v>75600000</v>
      </c>
      <c r="H1998" s="8">
        <v>72000000</v>
      </c>
    </row>
    <row r="1999" spans="1:8" x14ac:dyDescent="0.3">
      <c r="A1999">
        <v>8.4</v>
      </c>
      <c r="B1999" t="s">
        <v>22509</v>
      </c>
      <c r="C1999" t="s">
        <v>1416</v>
      </c>
      <c r="D1999" t="s">
        <v>20490</v>
      </c>
      <c r="E1999" t="s">
        <v>37</v>
      </c>
      <c r="F1999">
        <v>178</v>
      </c>
      <c r="G1999" s="8">
        <v>75600000</v>
      </c>
      <c r="H1999" s="8">
        <v>72000000</v>
      </c>
    </row>
    <row r="2000" spans="1:8" x14ac:dyDescent="0.3">
      <c r="A2000">
        <v>8.4</v>
      </c>
      <c r="B2000" t="s">
        <v>22509</v>
      </c>
      <c r="C2000" t="s">
        <v>1416</v>
      </c>
      <c r="D2000" t="s">
        <v>21951</v>
      </c>
      <c r="E2000" t="s">
        <v>37</v>
      </c>
      <c r="F2000">
        <v>178</v>
      </c>
      <c r="G2000" s="8">
        <v>75600000</v>
      </c>
      <c r="H2000" s="8">
        <v>72000000</v>
      </c>
    </row>
    <row r="2001" spans="1:8" x14ac:dyDescent="0.3">
      <c r="A2001">
        <v>7.1</v>
      </c>
      <c r="B2001" t="s">
        <v>22510</v>
      </c>
      <c r="C2001" t="s">
        <v>48</v>
      </c>
      <c r="D2001" t="s">
        <v>675</v>
      </c>
      <c r="E2001" t="s">
        <v>37</v>
      </c>
      <c r="F2001">
        <v>125</v>
      </c>
      <c r="G2001" s="8">
        <v>62647540</v>
      </c>
      <c r="H2001" s="8">
        <v>70000000</v>
      </c>
    </row>
    <row r="2002" spans="1:8" x14ac:dyDescent="0.3">
      <c r="A2002">
        <v>7.1</v>
      </c>
      <c r="B2002" t="s">
        <v>22510</v>
      </c>
      <c r="C2002" t="s">
        <v>48</v>
      </c>
      <c r="D2002" t="s">
        <v>1473</v>
      </c>
      <c r="E2002" t="s">
        <v>37</v>
      </c>
      <c r="F2002">
        <v>125</v>
      </c>
      <c r="G2002" s="8">
        <v>62647540</v>
      </c>
      <c r="H2002" s="8">
        <v>70000000</v>
      </c>
    </row>
    <row r="2003" spans="1:8" x14ac:dyDescent="0.3">
      <c r="A2003">
        <v>7.1</v>
      </c>
      <c r="B2003" t="s">
        <v>22510</v>
      </c>
      <c r="C2003" t="s">
        <v>48</v>
      </c>
      <c r="D2003" t="s">
        <v>21951</v>
      </c>
      <c r="E2003" t="s">
        <v>37</v>
      </c>
      <c r="F2003">
        <v>125</v>
      </c>
      <c r="G2003" s="8">
        <v>62647540</v>
      </c>
      <c r="H2003" s="8">
        <v>70000000</v>
      </c>
    </row>
    <row r="2004" spans="1:8" x14ac:dyDescent="0.3">
      <c r="A2004">
        <v>7.4</v>
      </c>
      <c r="B2004" t="s">
        <v>22511</v>
      </c>
      <c r="C2004" t="s">
        <v>1421</v>
      </c>
      <c r="D2004" t="s">
        <v>515</v>
      </c>
      <c r="E2004" t="s">
        <v>37</v>
      </c>
      <c r="F2004">
        <v>87</v>
      </c>
      <c r="G2004" s="8">
        <v>183132370</v>
      </c>
      <c r="H2004" s="8">
        <v>75000000</v>
      </c>
    </row>
    <row r="2005" spans="1:8" x14ac:dyDescent="0.3">
      <c r="A2005">
        <v>7.4</v>
      </c>
      <c r="B2005" t="s">
        <v>22511</v>
      </c>
      <c r="C2005" t="s">
        <v>1421</v>
      </c>
      <c r="D2005" t="s">
        <v>9312</v>
      </c>
      <c r="E2005" t="s">
        <v>37</v>
      </c>
      <c r="F2005">
        <v>87</v>
      </c>
      <c r="G2005" s="8">
        <v>183132370</v>
      </c>
      <c r="H2005" s="8">
        <v>75000000</v>
      </c>
    </row>
    <row r="2006" spans="1:8" x14ac:dyDescent="0.3">
      <c r="A2006">
        <v>7.4</v>
      </c>
      <c r="B2006" t="s">
        <v>22511</v>
      </c>
      <c r="C2006" t="s">
        <v>1421</v>
      </c>
      <c r="D2006" t="s">
        <v>809</v>
      </c>
      <c r="E2006" t="s">
        <v>37</v>
      </c>
      <c r="F2006">
        <v>87</v>
      </c>
      <c r="G2006" s="8">
        <v>183132370</v>
      </c>
      <c r="H2006" s="8">
        <v>75000000</v>
      </c>
    </row>
    <row r="2007" spans="1:8" x14ac:dyDescent="0.3">
      <c r="A2007">
        <v>6.9</v>
      </c>
      <c r="B2007" t="s">
        <v>22512</v>
      </c>
      <c r="C2007" t="s">
        <v>1424</v>
      </c>
      <c r="D2007" t="s">
        <v>1473</v>
      </c>
      <c r="E2007" t="s">
        <v>37</v>
      </c>
      <c r="F2007">
        <v>152</v>
      </c>
      <c r="G2007" s="8">
        <v>27796042</v>
      </c>
      <c r="H2007" s="8">
        <v>72000000</v>
      </c>
    </row>
    <row r="2008" spans="1:8" x14ac:dyDescent="0.3">
      <c r="A2008">
        <v>6.9</v>
      </c>
      <c r="B2008" t="s">
        <v>22512</v>
      </c>
      <c r="C2008" t="s">
        <v>1424</v>
      </c>
      <c r="D2008" t="s">
        <v>17497</v>
      </c>
      <c r="E2008" t="s">
        <v>37</v>
      </c>
      <c r="F2008">
        <v>152</v>
      </c>
      <c r="G2008" s="8">
        <v>27796042</v>
      </c>
      <c r="H2008" s="8">
        <v>72000000</v>
      </c>
    </row>
    <row r="2009" spans="1:8" x14ac:dyDescent="0.3">
      <c r="A2009">
        <v>4.5</v>
      </c>
      <c r="B2009" t="s">
        <v>22513</v>
      </c>
      <c r="C2009" t="s">
        <v>997</v>
      </c>
      <c r="D2009" t="s">
        <v>675</v>
      </c>
      <c r="E2009" t="s">
        <v>37</v>
      </c>
      <c r="F2009">
        <v>116</v>
      </c>
      <c r="G2009" s="8">
        <v>32616869</v>
      </c>
      <c r="H2009" s="8">
        <v>72000000</v>
      </c>
    </row>
    <row r="2010" spans="1:8" x14ac:dyDescent="0.3">
      <c r="A2010">
        <v>4.5</v>
      </c>
      <c r="B2010" t="s">
        <v>22513</v>
      </c>
      <c r="C2010" t="s">
        <v>997</v>
      </c>
      <c r="D2010" t="s">
        <v>1473</v>
      </c>
      <c r="E2010" t="s">
        <v>37</v>
      </c>
      <c r="F2010">
        <v>116</v>
      </c>
      <c r="G2010" s="8">
        <v>32616869</v>
      </c>
      <c r="H2010" s="8">
        <v>72000000</v>
      </c>
    </row>
    <row r="2011" spans="1:8" x14ac:dyDescent="0.3">
      <c r="A2011">
        <v>4.5</v>
      </c>
      <c r="B2011" t="s">
        <v>22513</v>
      </c>
      <c r="C2011" t="s">
        <v>997</v>
      </c>
      <c r="D2011" t="s">
        <v>21949</v>
      </c>
      <c r="E2011" t="s">
        <v>37</v>
      </c>
      <c r="F2011">
        <v>116</v>
      </c>
      <c r="G2011" s="8">
        <v>32616869</v>
      </c>
      <c r="H2011" s="8">
        <v>72000000</v>
      </c>
    </row>
    <row r="2012" spans="1:8" x14ac:dyDescent="0.3">
      <c r="A2012">
        <v>7.1</v>
      </c>
      <c r="B2012" t="s">
        <v>22514</v>
      </c>
      <c r="C2012" t="s">
        <v>1128</v>
      </c>
      <c r="D2012" t="s">
        <v>515</v>
      </c>
      <c r="E2012" t="s">
        <v>37</v>
      </c>
      <c r="F2012">
        <v>109</v>
      </c>
      <c r="G2012" s="8">
        <v>18947630</v>
      </c>
      <c r="H2012" s="8">
        <v>59660000</v>
      </c>
    </row>
    <row r="2013" spans="1:8" x14ac:dyDescent="0.3">
      <c r="A2013">
        <v>7.1</v>
      </c>
      <c r="B2013" t="s">
        <v>22514</v>
      </c>
      <c r="C2013" t="s">
        <v>1128</v>
      </c>
      <c r="D2013" t="s">
        <v>1473</v>
      </c>
      <c r="E2013" t="s">
        <v>37</v>
      </c>
      <c r="F2013">
        <v>109</v>
      </c>
      <c r="G2013" s="8">
        <v>18947630</v>
      </c>
      <c r="H2013" s="8">
        <v>59660000</v>
      </c>
    </row>
    <row r="2014" spans="1:8" x14ac:dyDescent="0.3">
      <c r="A2014">
        <v>7.1</v>
      </c>
      <c r="B2014" t="s">
        <v>22514</v>
      </c>
      <c r="C2014" t="s">
        <v>1128</v>
      </c>
      <c r="D2014" t="s">
        <v>15875</v>
      </c>
      <c r="E2014" t="s">
        <v>37</v>
      </c>
      <c r="F2014">
        <v>109</v>
      </c>
      <c r="G2014" s="8">
        <v>18947630</v>
      </c>
      <c r="H2014" s="8">
        <v>59660000</v>
      </c>
    </row>
    <row r="2015" spans="1:8" x14ac:dyDescent="0.3">
      <c r="A2015">
        <v>6.5</v>
      </c>
      <c r="B2015" t="s">
        <v>22515</v>
      </c>
      <c r="C2015" t="s">
        <v>496</v>
      </c>
      <c r="D2015" t="s">
        <v>1473</v>
      </c>
      <c r="E2015" t="s">
        <v>37</v>
      </c>
      <c r="F2015">
        <v>108</v>
      </c>
      <c r="G2015" s="8">
        <v>114195633</v>
      </c>
      <c r="H2015" s="8">
        <v>60000000</v>
      </c>
    </row>
    <row r="2016" spans="1:8" x14ac:dyDescent="0.3">
      <c r="A2016">
        <v>6.5</v>
      </c>
      <c r="B2016" t="s">
        <v>22515</v>
      </c>
      <c r="C2016" t="s">
        <v>496</v>
      </c>
      <c r="D2016" t="s">
        <v>21948</v>
      </c>
      <c r="E2016" t="s">
        <v>37</v>
      </c>
      <c r="F2016">
        <v>108</v>
      </c>
      <c r="G2016" s="8">
        <v>114195633</v>
      </c>
      <c r="H2016" s="8">
        <v>60000000</v>
      </c>
    </row>
    <row r="2017" spans="1:8" x14ac:dyDescent="0.3">
      <c r="A2017">
        <v>6.5</v>
      </c>
      <c r="B2017" t="s">
        <v>22515</v>
      </c>
      <c r="C2017" t="s">
        <v>496</v>
      </c>
      <c r="D2017" t="s">
        <v>17497</v>
      </c>
      <c r="E2017" t="s">
        <v>37</v>
      </c>
      <c r="F2017">
        <v>108</v>
      </c>
      <c r="G2017" s="8">
        <v>114195633</v>
      </c>
      <c r="H2017" s="8">
        <v>60000000</v>
      </c>
    </row>
    <row r="2018" spans="1:8" x14ac:dyDescent="0.3">
      <c r="A2018">
        <v>6.5</v>
      </c>
      <c r="B2018" t="s">
        <v>22515</v>
      </c>
      <c r="C2018" t="s">
        <v>496</v>
      </c>
      <c r="D2018" t="s">
        <v>8199</v>
      </c>
      <c r="E2018" t="s">
        <v>37</v>
      </c>
      <c r="F2018">
        <v>108</v>
      </c>
      <c r="G2018" s="8">
        <v>114195633</v>
      </c>
      <c r="H2018" s="8">
        <v>60000000</v>
      </c>
    </row>
    <row r="2019" spans="1:8" x14ac:dyDescent="0.3">
      <c r="A2019">
        <v>5.3</v>
      </c>
      <c r="B2019" t="s">
        <v>22516</v>
      </c>
      <c r="C2019" t="s">
        <v>1430</v>
      </c>
      <c r="D2019" t="s">
        <v>809</v>
      </c>
      <c r="E2019" t="s">
        <v>37</v>
      </c>
      <c r="F2019">
        <v>85</v>
      </c>
      <c r="G2019" s="8">
        <v>144156464</v>
      </c>
      <c r="H2019" s="8">
        <v>71500000</v>
      </c>
    </row>
    <row r="2020" spans="1:8" x14ac:dyDescent="0.3">
      <c r="A2020">
        <v>5.3</v>
      </c>
      <c r="B2020" t="s">
        <v>22516</v>
      </c>
      <c r="C2020" t="s">
        <v>1430</v>
      </c>
      <c r="D2020" t="s">
        <v>15875</v>
      </c>
      <c r="E2020" t="s">
        <v>37</v>
      </c>
      <c r="F2020">
        <v>85</v>
      </c>
      <c r="G2020" s="8">
        <v>144156464</v>
      </c>
      <c r="H2020" s="8">
        <v>71500000</v>
      </c>
    </row>
    <row r="2021" spans="1:8" x14ac:dyDescent="0.3">
      <c r="A2021">
        <v>5.3</v>
      </c>
      <c r="B2021" t="s">
        <v>22516</v>
      </c>
      <c r="C2021" t="s">
        <v>1430</v>
      </c>
      <c r="D2021" t="s">
        <v>651</v>
      </c>
      <c r="E2021" t="s">
        <v>37</v>
      </c>
      <c r="F2021">
        <v>85</v>
      </c>
      <c r="G2021" s="8">
        <v>144156464</v>
      </c>
      <c r="H2021" s="8">
        <v>71500000</v>
      </c>
    </row>
    <row r="2022" spans="1:8" x14ac:dyDescent="0.3">
      <c r="A2022">
        <v>6.7</v>
      </c>
      <c r="B2022" t="s">
        <v>22517</v>
      </c>
      <c r="C2022" t="s">
        <v>496</v>
      </c>
      <c r="D2022" t="s">
        <v>1473</v>
      </c>
      <c r="E2022" t="s">
        <v>37</v>
      </c>
      <c r="F2022">
        <v>106</v>
      </c>
      <c r="G2022" s="8">
        <v>227965690</v>
      </c>
      <c r="H2022" s="8">
        <v>72000000</v>
      </c>
    </row>
    <row r="2023" spans="1:8" x14ac:dyDescent="0.3">
      <c r="A2023">
        <v>6.7</v>
      </c>
      <c r="B2023" t="s">
        <v>22517</v>
      </c>
      <c r="C2023" t="s">
        <v>496</v>
      </c>
      <c r="D2023" t="s">
        <v>10118</v>
      </c>
      <c r="E2023" t="s">
        <v>37</v>
      </c>
      <c r="F2023">
        <v>106</v>
      </c>
      <c r="G2023" s="8">
        <v>227965690</v>
      </c>
      <c r="H2023" s="8">
        <v>72000000</v>
      </c>
    </row>
    <row r="2024" spans="1:8" x14ac:dyDescent="0.3">
      <c r="A2024">
        <v>6.7</v>
      </c>
      <c r="B2024" t="s">
        <v>22517</v>
      </c>
      <c r="C2024" t="s">
        <v>496</v>
      </c>
      <c r="D2024" t="s">
        <v>8199</v>
      </c>
      <c r="E2024" t="s">
        <v>37</v>
      </c>
      <c r="F2024">
        <v>106</v>
      </c>
      <c r="G2024" s="8">
        <v>227965690</v>
      </c>
      <c r="H2024" s="8">
        <v>72000000</v>
      </c>
    </row>
    <row r="2025" spans="1:8" x14ac:dyDescent="0.3">
      <c r="A2025">
        <v>7.2</v>
      </c>
      <c r="B2025" t="s">
        <v>22518</v>
      </c>
      <c r="C2025" t="s">
        <v>110</v>
      </c>
      <c r="D2025" t="s">
        <v>515</v>
      </c>
      <c r="E2025" t="s">
        <v>37</v>
      </c>
      <c r="F2025">
        <v>93</v>
      </c>
      <c r="G2025" s="8">
        <v>436471036</v>
      </c>
      <c r="H2025" s="8">
        <v>150000000</v>
      </c>
    </row>
    <row r="2026" spans="1:8" x14ac:dyDescent="0.3">
      <c r="A2026">
        <v>7.2</v>
      </c>
      <c r="B2026" t="s">
        <v>22518</v>
      </c>
      <c r="C2026" t="s">
        <v>110</v>
      </c>
      <c r="D2026" t="s">
        <v>9312</v>
      </c>
      <c r="E2026" t="s">
        <v>37</v>
      </c>
      <c r="F2026">
        <v>93</v>
      </c>
      <c r="G2026" s="8">
        <v>436471036</v>
      </c>
      <c r="H2026" s="8">
        <v>150000000</v>
      </c>
    </row>
    <row r="2027" spans="1:8" x14ac:dyDescent="0.3">
      <c r="A2027">
        <v>7.2</v>
      </c>
      <c r="B2027" t="s">
        <v>22518</v>
      </c>
      <c r="C2027" t="s">
        <v>110</v>
      </c>
      <c r="D2027" t="s">
        <v>809</v>
      </c>
      <c r="E2027" t="s">
        <v>37</v>
      </c>
      <c r="F2027">
        <v>93</v>
      </c>
      <c r="G2027" s="8">
        <v>436471036</v>
      </c>
      <c r="H2027" s="8">
        <v>150000000</v>
      </c>
    </row>
    <row r="2028" spans="1:8" x14ac:dyDescent="0.3">
      <c r="A2028">
        <v>7.2</v>
      </c>
      <c r="B2028" t="s">
        <v>22518</v>
      </c>
      <c r="C2028" t="s">
        <v>110</v>
      </c>
      <c r="D2028" t="s">
        <v>15875</v>
      </c>
      <c r="E2028" t="s">
        <v>37</v>
      </c>
      <c r="F2028">
        <v>93</v>
      </c>
      <c r="G2028" s="8">
        <v>436471036</v>
      </c>
      <c r="H2028" s="8">
        <v>150000000</v>
      </c>
    </row>
    <row r="2029" spans="1:8" x14ac:dyDescent="0.3">
      <c r="A2029">
        <v>7.2</v>
      </c>
      <c r="B2029" t="s">
        <v>22518</v>
      </c>
      <c r="C2029" t="s">
        <v>110</v>
      </c>
      <c r="D2029" t="s">
        <v>651</v>
      </c>
      <c r="E2029" t="s">
        <v>37</v>
      </c>
      <c r="F2029">
        <v>93</v>
      </c>
      <c r="G2029" s="8">
        <v>436471036</v>
      </c>
      <c r="H2029" s="8">
        <v>150000000</v>
      </c>
    </row>
    <row r="2030" spans="1:8" x14ac:dyDescent="0.3">
      <c r="A2030">
        <v>7.2</v>
      </c>
      <c r="B2030" t="s">
        <v>22518</v>
      </c>
      <c r="C2030" t="s">
        <v>110</v>
      </c>
      <c r="D2030" t="s">
        <v>17497</v>
      </c>
      <c r="E2030" t="s">
        <v>37</v>
      </c>
      <c r="F2030">
        <v>93</v>
      </c>
      <c r="G2030" s="8">
        <v>436471036</v>
      </c>
      <c r="H2030" s="8">
        <v>150000000</v>
      </c>
    </row>
    <row r="2031" spans="1:8" x14ac:dyDescent="0.3">
      <c r="A2031">
        <v>7.2</v>
      </c>
      <c r="B2031" t="s">
        <v>22519</v>
      </c>
      <c r="C2031" t="s">
        <v>208</v>
      </c>
      <c r="D2031" t="s">
        <v>515</v>
      </c>
      <c r="E2031" t="s">
        <v>37</v>
      </c>
      <c r="F2031">
        <v>117</v>
      </c>
      <c r="G2031" s="8">
        <v>244052771</v>
      </c>
      <c r="H2031" s="8">
        <v>120000000</v>
      </c>
    </row>
    <row r="2032" spans="1:8" x14ac:dyDescent="0.3">
      <c r="A2032">
        <v>7.2</v>
      </c>
      <c r="B2032" t="s">
        <v>22519</v>
      </c>
      <c r="C2032" t="s">
        <v>208</v>
      </c>
      <c r="D2032" t="s">
        <v>9312</v>
      </c>
      <c r="E2032" t="s">
        <v>37</v>
      </c>
      <c r="F2032">
        <v>117</v>
      </c>
      <c r="G2032" s="8">
        <v>244052771</v>
      </c>
      <c r="H2032" s="8">
        <v>120000000</v>
      </c>
    </row>
    <row r="2033" spans="1:8" x14ac:dyDescent="0.3">
      <c r="A2033">
        <v>7.2</v>
      </c>
      <c r="B2033" t="s">
        <v>22519</v>
      </c>
      <c r="C2033" t="s">
        <v>208</v>
      </c>
      <c r="D2033" t="s">
        <v>809</v>
      </c>
      <c r="E2033" t="s">
        <v>37</v>
      </c>
      <c r="F2033">
        <v>117</v>
      </c>
      <c r="G2033" s="8">
        <v>244052771</v>
      </c>
      <c r="H2033" s="8">
        <v>120000000</v>
      </c>
    </row>
    <row r="2034" spans="1:8" x14ac:dyDescent="0.3">
      <c r="A2034">
        <v>7.2</v>
      </c>
      <c r="B2034" t="s">
        <v>22519</v>
      </c>
      <c r="C2034" t="s">
        <v>208</v>
      </c>
      <c r="D2034" t="s">
        <v>15875</v>
      </c>
      <c r="E2034" t="s">
        <v>37</v>
      </c>
      <c r="F2034">
        <v>117</v>
      </c>
      <c r="G2034" s="8">
        <v>244052771</v>
      </c>
      <c r="H2034" s="8">
        <v>120000000</v>
      </c>
    </row>
    <row r="2035" spans="1:8" x14ac:dyDescent="0.3">
      <c r="A2035">
        <v>7.2</v>
      </c>
      <c r="B2035" t="s">
        <v>22519</v>
      </c>
      <c r="C2035" t="s">
        <v>208</v>
      </c>
      <c r="D2035" t="s">
        <v>21949</v>
      </c>
      <c r="E2035" t="s">
        <v>37</v>
      </c>
      <c r="F2035">
        <v>117</v>
      </c>
      <c r="G2035" s="8">
        <v>244052771</v>
      </c>
      <c r="H2035" s="8">
        <v>120000000</v>
      </c>
    </row>
    <row r="2036" spans="1:8" x14ac:dyDescent="0.3">
      <c r="A2036">
        <v>5.5</v>
      </c>
      <c r="B2036" t="s">
        <v>22520</v>
      </c>
      <c r="C2036" t="s">
        <v>1439</v>
      </c>
      <c r="D2036" t="s">
        <v>809</v>
      </c>
      <c r="E2036" t="s">
        <v>37</v>
      </c>
      <c r="F2036">
        <v>116</v>
      </c>
      <c r="G2036" s="8">
        <v>152149590</v>
      </c>
      <c r="H2036" s="8">
        <v>70000000</v>
      </c>
    </row>
    <row r="2037" spans="1:8" x14ac:dyDescent="0.3">
      <c r="A2037">
        <v>5.5</v>
      </c>
      <c r="B2037" t="s">
        <v>22520</v>
      </c>
      <c r="C2037" t="s">
        <v>1439</v>
      </c>
      <c r="D2037" t="s">
        <v>17497</v>
      </c>
      <c r="E2037" t="s">
        <v>37</v>
      </c>
      <c r="F2037">
        <v>116</v>
      </c>
      <c r="G2037" s="8">
        <v>152149590</v>
      </c>
      <c r="H2037" s="8">
        <v>70000000</v>
      </c>
    </row>
    <row r="2038" spans="1:8" x14ac:dyDescent="0.3">
      <c r="A2038">
        <v>5.8</v>
      </c>
      <c r="B2038" t="s">
        <v>22521</v>
      </c>
      <c r="C2038" t="s">
        <v>299</v>
      </c>
      <c r="D2038" t="s">
        <v>675</v>
      </c>
      <c r="E2038" t="s">
        <v>37</v>
      </c>
      <c r="F2038">
        <v>132</v>
      </c>
      <c r="G2038" s="8">
        <v>141204016</v>
      </c>
      <c r="H2038" s="8">
        <v>70000000</v>
      </c>
    </row>
    <row r="2039" spans="1:8" x14ac:dyDescent="0.3">
      <c r="A2039">
        <v>5.8</v>
      </c>
      <c r="B2039" t="s">
        <v>22521</v>
      </c>
      <c r="C2039" t="s">
        <v>299</v>
      </c>
      <c r="D2039" t="s">
        <v>515</v>
      </c>
      <c r="E2039" t="s">
        <v>37</v>
      </c>
      <c r="F2039">
        <v>132</v>
      </c>
      <c r="G2039" s="8">
        <v>141204016</v>
      </c>
      <c r="H2039" s="8">
        <v>70000000</v>
      </c>
    </row>
    <row r="2040" spans="1:8" x14ac:dyDescent="0.3">
      <c r="A2040">
        <v>5.8</v>
      </c>
      <c r="B2040" t="s">
        <v>22521</v>
      </c>
      <c r="C2040" t="s">
        <v>299</v>
      </c>
      <c r="D2040" t="s">
        <v>8199</v>
      </c>
      <c r="E2040" t="s">
        <v>37</v>
      </c>
      <c r="F2040">
        <v>132</v>
      </c>
      <c r="G2040" s="8">
        <v>141204016</v>
      </c>
      <c r="H2040" s="8">
        <v>70000000</v>
      </c>
    </row>
    <row r="2041" spans="1:8" x14ac:dyDescent="0.3">
      <c r="A2041">
        <v>6</v>
      </c>
      <c r="B2041" t="s">
        <v>22522</v>
      </c>
      <c r="C2041" t="s">
        <v>1441</v>
      </c>
      <c r="D2041" t="s">
        <v>515</v>
      </c>
      <c r="E2041" t="s">
        <v>37</v>
      </c>
      <c r="F2041">
        <v>92</v>
      </c>
      <c r="G2041" s="8">
        <v>162495848</v>
      </c>
      <c r="H2041" s="8">
        <v>74000000</v>
      </c>
    </row>
    <row r="2042" spans="1:8" x14ac:dyDescent="0.3">
      <c r="A2042">
        <v>6</v>
      </c>
      <c r="B2042" t="s">
        <v>22522</v>
      </c>
      <c r="C2042" t="s">
        <v>1441</v>
      </c>
      <c r="D2042" t="s">
        <v>9312</v>
      </c>
      <c r="E2042" t="s">
        <v>37</v>
      </c>
      <c r="F2042">
        <v>92</v>
      </c>
      <c r="G2042" s="8">
        <v>162495848</v>
      </c>
      <c r="H2042" s="8">
        <v>74000000</v>
      </c>
    </row>
    <row r="2043" spans="1:8" x14ac:dyDescent="0.3">
      <c r="A2043">
        <v>6</v>
      </c>
      <c r="B2043" t="s">
        <v>22522</v>
      </c>
      <c r="C2043" t="s">
        <v>1441</v>
      </c>
      <c r="D2043" t="s">
        <v>809</v>
      </c>
      <c r="E2043" t="s">
        <v>37</v>
      </c>
      <c r="F2043">
        <v>92</v>
      </c>
      <c r="G2043" s="8">
        <v>162495848</v>
      </c>
      <c r="H2043" s="8">
        <v>74000000</v>
      </c>
    </row>
    <row r="2044" spans="1:8" x14ac:dyDescent="0.3">
      <c r="A2044">
        <v>6</v>
      </c>
      <c r="B2044" t="s">
        <v>22522</v>
      </c>
      <c r="C2044" t="s">
        <v>1441</v>
      </c>
      <c r="D2044" t="s">
        <v>15875</v>
      </c>
      <c r="E2044" t="s">
        <v>37</v>
      </c>
      <c r="F2044">
        <v>92</v>
      </c>
      <c r="G2044" s="8">
        <v>162495848</v>
      </c>
      <c r="H2044" s="8">
        <v>74000000</v>
      </c>
    </row>
    <row r="2045" spans="1:8" x14ac:dyDescent="0.3">
      <c r="A2045">
        <v>6</v>
      </c>
      <c r="B2045" t="s">
        <v>22522</v>
      </c>
      <c r="C2045" t="s">
        <v>1441</v>
      </c>
      <c r="D2045" t="s">
        <v>651</v>
      </c>
      <c r="E2045" t="s">
        <v>37</v>
      </c>
      <c r="F2045">
        <v>92</v>
      </c>
      <c r="G2045" s="8">
        <v>162495848</v>
      </c>
      <c r="H2045" s="8">
        <v>74000000</v>
      </c>
    </row>
    <row r="2046" spans="1:8" x14ac:dyDescent="0.3">
      <c r="A2046">
        <v>6.6</v>
      </c>
      <c r="B2046" t="s">
        <v>22523</v>
      </c>
      <c r="C2046" t="s">
        <v>467</v>
      </c>
      <c r="D2046" t="s">
        <v>21950</v>
      </c>
      <c r="E2046" t="s">
        <v>37</v>
      </c>
      <c r="F2046">
        <v>139</v>
      </c>
      <c r="G2046" s="8">
        <v>136448821</v>
      </c>
      <c r="H2046" s="8">
        <v>80000000</v>
      </c>
    </row>
    <row r="2047" spans="1:8" x14ac:dyDescent="0.3">
      <c r="A2047">
        <v>6.6</v>
      </c>
      <c r="B2047" t="s">
        <v>22523</v>
      </c>
      <c r="C2047" t="s">
        <v>467</v>
      </c>
      <c r="D2047" t="s">
        <v>8199</v>
      </c>
      <c r="E2047" t="s">
        <v>37</v>
      </c>
      <c r="F2047">
        <v>139</v>
      </c>
      <c r="G2047" s="8">
        <v>136448821</v>
      </c>
      <c r="H2047" s="8">
        <v>80000000</v>
      </c>
    </row>
    <row r="2048" spans="1:8" x14ac:dyDescent="0.3">
      <c r="A2048">
        <v>8.3000000000000007</v>
      </c>
      <c r="B2048" t="s">
        <v>22524</v>
      </c>
      <c r="C2048" t="s">
        <v>858</v>
      </c>
      <c r="D2048" t="s">
        <v>515</v>
      </c>
      <c r="E2048" t="s">
        <v>37</v>
      </c>
      <c r="F2048">
        <v>153</v>
      </c>
      <c r="G2048" s="8">
        <v>120523073</v>
      </c>
      <c r="H2048" s="8">
        <v>75000000</v>
      </c>
    </row>
    <row r="2049" spans="1:8" x14ac:dyDescent="0.3">
      <c r="A2049">
        <v>8.3000000000000007</v>
      </c>
      <c r="B2049" t="s">
        <v>22524</v>
      </c>
      <c r="C2049" t="s">
        <v>858</v>
      </c>
      <c r="D2049" t="s">
        <v>1473</v>
      </c>
      <c r="E2049" t="s">
        <v>37</v>
      </c>
      <c r="F2049">
        <v>153</v>
      </c>
      <c r="G2049" s="8">
        <v>120523073</v>
      </c>
      <c r="H2049" s="8">
        <v>75000000</v>
      </c>
    </row>
    <row r="2050" spans="1:8" x14ac:dyDescent="0.3">
      <c r="A2050">
        <v>8.3000000000000007</v>
      </c>
      <c r="B2050" t="s">
        <v>22524</v>
      </c>
      <c r="C2050" t="s">
        <v>858</v>
      </c>
      <c r="D2050" t="s">
        <v>21951</v>
      </c>
      <c r="E2050" t="s">
        <v>37</v>
      </c>
      <c r="F2050">
        <v>153</v>
      </c>
      <c r="G2050" s="8">
        <v>120523073</v>
      </c>
      <c r="H2050" s="8">
        <v>75000000</v>
      </c>
    </row>
    <row r="2051" spans="1:8" x14ac:dyDescent="0.3">
      <c r="A2051">
        <v>6.7</v>
      </c>
      <c r="B2051" t="s">
        <v>22525</v>
      </c>
      <c r="C2051" t="s">
        <v>251</v>
      </c>
      <c r="D2051" t="s">
        <v>515</v>
      </c>
      <c r="E2051" t="s">
        <v>37</v>
      </c>
      <c r="F2051">
        <v>142</v>
      </c>
      <c r="G2051" s="8">
        <v>119654900</v>
      </c>
      <c r="H2051" s="8">
        <v>70000000</v>
      </c>
    </row>
    <row r="2052" spans="1:8" x14ac:dyDescent="0.3">
      <c r="A2052">
        <v>6.7</v>
      </c>
      <c r="B2052" t="s">
        <v>22525</v>
      </c>
      <c r="C2052" t="s">
        <v>251</v>
      </c>
      <c r="D2052" t="s">
        <v>809</v>
      </c>
      <c r="E2052" t="s">
        <v>37</v>
      </c>
      <c r="F2052">
        <v>142</v>
      </c>
      <c r="G2052" s="8">
        <v>119654900</v>
      </c>
      <c r="H2052" s="8">
        <v>70000000</v>
      </c>
    </row>
    <row r="2053" spans="1:8" x14ac:dyDescent="0.3">
      <c r="A2053">
        <v>6.7</v>
      </c>
      <c r="B2053" t="s">
        <v>22525</v>
      </c>
      <c r="C2053" t="s">
        <v>251</v>
      </c>
      <c r="D2053" t="s">
        <v>15875</v>
      </c>
      <c r="E2053" t="s">
        <v>37</v>
      </c>
      <c r="F2053">
        <v>142</v>
      </c>
      <c r="G2053" s="8">
        <v>119654900</v>
      </c>
      <c r="H2053" s="8">
        <v>70000000</v>
      </c>
    </row>
    <row r="2054" spans="1:8" x14ac:dyDescent="0.3">
      <c r="A2054">
        <v>6.7</v>
      </c>
      <c r="B2054" t="s">
        <v>22525</v>
      </c>
      <c r="C2054" t="s">
        <v>251</v>
      </c>
      <c r="D2054" t="s">
        <v>651</v>
      </c>
      <c r="E2054" t="s">
        <v>37</v>
      </c>
      <c r="F2054">
        <v>142</v>
      </c>
      <c r="G2054" s="8">
        <v>119654900</v>
      </c>
      <c r="H2054" s="8">
        <v>70000000</v>
      </c>
    </row>
    <row r="2055" spans="1:8" x14ac:dyDescent="0.3">
      <c r="A2055">
        <v>7.1</v>
      </c>
      <c r="B2055" t="s">
        <v>22526</v>
      </c>
      <c r="C2055" t="s">
        <v>997</v>
      </c>
      <c r="D2055" t="s">
        <v>675</v>
      </c>
      <c r="E2055" t="s">
        <v>37</v>
      </c>
      <c r="F2055">
        <v>124</v>
      </c>
      <c r="G2055" s="8">
        <v>117541000</v>
      </c>
      <c r="H2055" s="8">
        <v>70000000</v>
      </c>
    </row>
    <row r="2056" spans="1:8" x14ac:dyDescent="0.3">
      <c r="A2056">
        <v>7.1</v>
      </c>
      <c r="B2056" t="s">
        <v>22526</v>
      </c>
      <c r="C2056" t="s">
        <v>997</v>
      </c>
      <c r="D2056" t="s">
        <v>8199</v>
      </c>
      <c r="E2056" t="s">
        <v>37</v>
      </c>
      <c r="F2056">
        <v>124</v>
      </c>
      <c r="G2056" s="8">
        <v>117541000</v>
      </c>
      <c r="H2056" s="8">
        <v>70000000</v>
      </c>
    </row>
    <row r="2057" spans="1:8" x14ac:dyDescent="0.3">
      <c r="A2057">
        <v>6</v>
      </c>
      <c r="B2057" t="s">
        <v>22527</v>
      </c>
      <c r="C2057" t="s">
        <v>1447</v>
      </c>
      <c r="D2057" t="s">
        <v>675</v>
      </c>
      <c r="E2057" t="s">
        <v>37</v>
      </c>
      <c r="F2057">
        <v>117</v>
      </c>
      <c r="G2057" s="8">
        <v>116643346</v>
      </c>
      <c r="H2057" s="8">
        <v>80000000</v>
      </c>
    </row>
    <row r="2058" spans="1:8" x14ac:dyDescent="0.3">
      <c r="A2058">
        <v>6</v>
      </c>
      <c r="B2058" t="s">
        <v>22527</v>
      </c>
      <c r="C2058" t="s">
        <v>1447</v>
      </c>
      <c r="D2058" t="s">
        <v>515</v>
      </c>
      <c r="E2058" t="s">
        <v>37</v>
      </c>
      <c r="F2058">
        <v>117</v>
      </c>
      <c r="G2058" s="8">
        <v>116643346</v>
      </c>
      <c r="H2058" s="8">
        <v>80000000</v>
      </c>
    </row>
    <row r="2059" spans="1:8" x14ac:dyDescent="0.3">
      <c r="A2059">
        <v>6</v>
      </c>
      <c r="B2059" t="s">
        <v>22527</v>
      </c>
      <c r="C2059" t="s">
        <v>1447</v>
      </c>
      <c r="D2059" t="s">
        <v>21950</v>
      </c>
      <c r="E2059" t="s">
        <v>37</v>
      </c>
      <c r="F2059">
        <v>117</v>
      </c>
      <c r="G2059" s="8">
        <v>116643346</v>
      </c>
      <c r="H2059" s="8">
        <v>80000000</v>
      </c>
    </row>
    <row r="2060" spans="1:8" x14ac:dyDescent="0.3">
      <c r="A2060">
        <v>6</v>
      </c>
      <c r="B2060" t="s">
        <v>22527</v>
      </c>
      <c r="C2060" t="s">
        <v>1447</v>
      </c>
      <c r="D2060" t="s">
        <v>8199</v>
      </c>
      <c r="E2060" t="s">
        <v>37</v>
      </c>
      <c r="F2060">
        <v>117</v>
      </c>
      <c r="G2060" s="8">
        <v>116643346</v>
      </c>
      <c r="H2060" s="8">
        <v>80000000</v>
      </c>
    </row>
    <row r="2061" spans="1:8" x14ac:dyDescent="0.3">
      <c r="A2061">
        <v>6.9</v>
      </c>
      <c r="B2061" t="s">
        <v>22528</v>
      </c>
      <c r="C2061" t="s">
        <v>1452</v>
      </c>
      <c r="D2061" t="s">
        <v>651</v>
      </c>
      <c r="E2061" t="s">
        <v>37</v>
      </c>
      <c r="F2061">
        <v>141</v>
      </c>
      <c r="G2061" s="8">
        <v>100614858</v>
      </c>
      <c r="H2061" s="8">
        <v>68000000</v>
      </c>
    </row>
    <row r="2062" spans="1:8" x14ac:dyDescent="0.3">
      <c r="A2062">
        <v>6.9</v>
      </c>
      <c r="B2062" t="s">
        <v>22528</v>
      </c>
      <c r="C2062" t="s">
        <v>1452</v>
      </c>
      <c r="D2062" t="s">
        <v>21948</v>
      </c>
      <c r="E2062" t="s">
        <v>37</v>
      </c>
      <c r="F2062">
        <v>141</v>
      </c>
      <c r="G2062" s="8">
        <v>100614858</v>
      </c>
      <c r="H2062" s="8">
        <v>68000000</v>
      </c>
    </row>
    <row r="2063" spans="1:8" x14ac:dyDescent="0.3">
      <c r="A2063">
        <v>6.9</v>
      </c>
      <c r="B2063" t="s">
        <v>22528</v>
      </c>
      <c r="C2063" t="s">
        <v>1452</v>
      </c>
      <c r="D2063" t="s">
        <v>17497</v>
      </c>
      <c r="E2063" t="s">
        <v>37</v>
      </c>
      <c r="F2063">
        <v>141</v>
      </c>
      <c r="G2063" s="8">
        <v>100614858</v>
      </c>
      <c r="H2063" s="8">
        <v>68000000</v>
      </c>
    </row>
    <row r="2064" spans="1:8" x14ac:dyDescent="0.3">
      <c r="A2064">
        <v>6.9</v>
      </c>
      <c r="B2064" t="s">
        <v>22528</v>
      </c>
      <c r="C2064" t="s">
        <v>1452</v>
      </c>
      <c r="D2064" t="s">
        <v>10118</v>
      </c>
      <c r="E2064" t="s">
        <v>37</v>
      </c>
      <c r="F2064">
        <v>141</v>
      </c>
      <c r="G2064" s="8">
        <v>100614858</v>
      </c>
      <c r="H2064" s="8">
        <v>68000000</v>
      </c>
    </row>
    <row r="2065" spans="1:8" x14ac:dyDescent="0.3">
      <c r="A2065">
        <v>6.9</v>
      </c>
      <c r="B2065" t="s">
        <v>22528</v>
      </c>
      <c r="C2065" t="s">
        <v>1452</v>
      </c>
      <c r="D2065" t="s">
        <v>8199</v>
      </c>
      <c r="E2065" t="s">
        <v>37</v>
      </c>
      <c r="F2065">
        <v>141</v>
      </c>
      <c r="G2065" s="8">
        <v>100614858</v>
      </c>
      <c r="H2065" s="8">
        <v>68000000</v>
      </c>
    </row>
    <row r="2066" spans="1:8" x14ac:dyDescent="0.3">
      <c r="A2066">
        <v>5.6</v>
      </c>
      <c r="B2066" t="s">
        <v>22529</v>
      </c>
      <c r="C2066" t="s">
        <v>496</v>
      </c>
      <c r="D2066" t="s">
        <v>1473</v>
      </c>
      <c r="E2066" t="s">
        <v>37</v>
      </c>
      <c r="F2066">
        <v>110</v>
      </c>
      <c r="G2066" s="8">
        <v>42272747</v>
      </c>
      <c r="H2066" s="8">
        <v>70000000</v>
      </c>
    </row>
    <row r="2067" spans="1:8" x14ac:dyDescent="0.3">
      <c r="A2067">
        <v>5.6</v>
      </c>
      <c r="B2067" t="s">
        <v>22529</v>
      </c>
      <c r="C2067" t="s">
        <v>496</v>
      </c>
      <c r="D2067" t="s">
        <v>651</v>
      </c>
      <c r="E2067" t="s">
        <v>37</v>
      </c>
      <c r="F2067">
        <v>110</v>
      </c>
      <c r="G2067" s="8">
        <v>42272747</v>
      </c>
      <c r="H2067" s="8">
        <v>70000000</v>
      </c>
    </row>
    <row r="2068" spans="1:8" x14ac:dyDescent="0.3">
      <c r="A2068">
        <v>5.6</v>
      </c>
      <c r="B2068" t="s">
        <v>22529</v>
      </c>
      <c r="C2068" t="s">
        <v>496</v>
      </c>
      <c r="D2068" t="s">
        <v>21948</v>
      </c>
      <c r="E2068" t="s">
        <v>37</v>
      </c>
      <c r="F2068">
        <v>110</v>
      </c>
      <c r="G2068" s="8">
        <v>42272747</v>
      </c>
      <c r="H2068" s="8">
        <v>70000000</v>
      </c>
    </row>
    <row r="2069" spans="1:8" x14ac:dyDescent="0.3">
      <c r="A2069">
        <v>5.6</v>
      </c>
      <c r="B2069" t="s">
        <v>22529</v>
      </c>
      <c r="C2069" t="s">
        <v>496</v>
      </c>
      <c r="D2069" t="s">
        <v>8199</v>
      </c>
      <c r="E2069" t="s">
        <v>37</v>
      </c>
      <c r="F2069">
        <v>110</v>
      </c>
      <c r="G2069" s="8">
        <v>42272747</v>
      </c>
      <c r="H2069" s="8">
        <v>70000000</v>
      </c>
    </row>
    <row r="2070" spans="1:8" x14ac:dyDescent="0.3">
      <c r="A2070">
        <v>5.6</v>
      </c>
      <c r="B2070" t="s">
        <v>22530</v>
      </c>
      <c r="C2070" t="s">
        <v>1108</v>
      </c>
      <c r="D2070" t="s">
        <v>675</v>
      </c>
      <c r="E2070" t="s">
        <v>37</v>
      </c>
      <c r="F2070">
        <v>109</v>
      </c>
      <c r="G2070" s="8">
        <v>80281096</v>
      </c>
      <c r="H2070" s="8">
        <v>60000000</v>
      </c>
    </row>
    <row r="2071" spans="1:8" x14ac:dyDescent="0.3">
      <c r="A2071">
        <v>5.6</v>
      </c>
      <c r="B2071" t="s">
        <v>22530</v>
      </c>
      <c r="C2071" t="s">
        <v>1108</v>
      </c>
      <c r="D2071" t="s">
        <v>4189</v>
      </c>
      <c r="E2071" t="s">
        <v>37</v>
      </c>
      <c r="F2071">
        <v>109</v>
      </c>
      <c r="G2071" s="8">
        <v>80281096</v>
      </c>
      <c r="H2071" s="8">
        <v>60000000</v>
      </c>
    </row>
    <row r="2072" spans="1:8" x14ac:dyDescent="0.3">
      <c r="A2072">
        <v>5.6</v>
      </c>
      <c r="B2072" t="s">
        <v>22530</v>
      </c>
      <c r="C2072" t="s">
        <v>1108</v>
      </c>
      <c r="D2072" t="s">
        <v>10118</v>
      </c>
      <c r="E2072" t="s">
        <v>37</v>
      </c>
      <c r="F2072">
        <v>109</v>
      </c>
      <c r="G2072" s="8">
        <v>80281096</v>
      </c>
      <c r="H2072" s="8">
        <v>60000000</v>
      </c>
    </row>
    <row r="2073" spans="1:8" x14ac:dyDescent="0.3">
      <c r="A2073">
        <v>5.6</v>
      </c>
      <c r="B2073" t="s">
        <v>22530</v>
      </c>
      <c r="C2073" t="s">
        <v>1108</v>
      </c>
      <c r="D2073" t="s">
        <v>8199</v>
      </c>
      <c r="E2073" t="s">
        <v>37</v>
      </c>
      <c r="F2073">
        <v>109</v>
      </c>
      <c r="G2073" s="8">
        <v>80281096</v>
      </c>
      <c r="H2073" s="8">
        <v>60000000</v>
      </c>
    </row>
    <row r="2074" spans="1:8" x14ac:dyDescent="0.3">
      <c r="A2074">
        <v>4.5</v>
      </c>
      <c r="B2074" t="s">
        <v>22531</v>
      </c>
      <c r="C2074" t="s">
        <v>1430</v>
      </c>
      <c r="D2074" t="s">
        <v>9312</v>
      </c>
      <c r="E2074" t="s">
        <v>37</v>
      </c>
      <c r="F2074">
        <v>88</v>
      </c>
      <c r="G2074" s="8">
        <v>219613391</v>
      </c>
      <c r="H2074" s="8">
        <v>75000000</v>
      </c>
    </row>
    <row r="2075" spans="1:8" x14ac:dyDescent="0.3">
      <c r="A2075">
        <v>4.5</v>
      </c>
      <c r="B2075" t="s">
        <v>22531</v>
      </c>
      <c r="C2075" t="s">
        <v>1430</v>
      </c>
      <c r="D2075" t="s">
        <v>809</v>
      </c>
      <c r="E2075" t="s">
        <v>37</v>
      </c>
      <c r="F2075">
        <v>88</v>
      </c>
      <c r="G2075" s="8">
        <v>219613391</v>
      </c>
      <c r="H2075" s="8">
        <v>75000000</v>
      </c>
    </row>
    <row r="2076" spans="1:8" x14ac:dyDescent="0.3">
      <c r="A2076">
        <v>4.5</v>
      </c>
      <c r="B2076" t="s">
        <v>22531</v>
      </c>
      <c r="C2076" t="s">
        <v>1430</v>
      </c>
      <c r="D2076" t="s">
        <v>15875</v>
      </c>
      <c r="E2076" t="s">
        <v>37</v>
      </c>
      <c r="F2076">
        <v>88</v>
      </c>
      <c r="G2076" s="8">
        <v>219613391</v>
      </c>
      <c r="H2076" s="8">
        <v>75000000</v>
      </c>
    </row>
    <row r="2077" spans="1:8" x14ac:dyDescent="0.3">
      <c r="A2077">
        <v>4.5</v>
      </c>
      <c r="B2077" t="s">
        <v>22531</v>
      </c>
      <c r="C2077" t="s">
        <v>1430</v>
      </c>
      <c r="D2077" t="s">
        <v>651</v>
      </c>
      <c r="E2077" t="s">
        <v>37</v>
      </c>
      <c r="F2077">
        <v>88</v>
      </c>
      <c r="G2077" s="8">
        <v>219613391</v>
      </c>
      <c r="H2077" s="8">
        <v>75000000</v>
      </c>
    </row>
    <row r="2078" spans="1:8" x14ac:dyDescent="0.3">
      <c r="A2078">
        <v>4.5</v>
      </c>
      <c r="B2078" t="s">
        <v>22531</v>
      </c>
      <c r="C2078" t="s">
        <v>1430</v>
      </c>
      <c r="D2078" t="s">
        <v>9824</v>
      </c>
      <c r="E2078" t="s">
        <v>37</v>
      </c>
      <c r="F2078">
        <v>88</v>
      </c>
      <c r="G2078" s="8">
        <v>219613391</v>
      </c>
      <c r="H2078" s="8">
        <v>75000000</v>
      </c>
    </row>
    <row r="2079" spans="1:8" x14ac:dyDescent="0.3">
      <c r="A2079">
        <v>7.1</v>
      </c>
      <c r="B2079" t="s">
        <v>22532</v>
      </c>
      <c r="C2079" t="s">
        <v>1459</v>
      </c>
      <c r="D2079" t="s">
        <v>675</v>
      </c>
      <c r="E2079" t="s">
        <v>37</v>
      </c>
      <c r="F2079">
        <v>124</v>
      </c>
      <c r="G2079" s="8">
        <v>78120196</v>
      </c>
      <c r="H2079" s="8">
        <v>75000000</v>
      </c>
    </row>
    <row r="2080" spans="1:8" x14ac:dyDescent="0.3">
      <c r="A2080">
        <v>7.1</v>
      </c>
      <c r="B2080" t="s">
        <v>22532</v>
      </c>
      <c r="C2080" t="s">
        <v>1459</v>
      </c>
      <c r="D2080" t="s">
        <v>1473</v>
      </c>
      <c r="E2080" t="s">
        <v>37</v>
      </c>
      <c r="F2080">
        <v>124</v>
      </c>
      <c r="G2080" s="8">
        <v>78120196</v>
      </c>
      <c r="H2080" s="8">
        <v>75000000</v>
      </c>
    </row>
    <row r="2081" spans="1:8" x14ac:dyDescent="0.3">
      <c r="A2081">
        <v>7.1</v>
      </c>
      <c r="B2081" t="s">
        <v>22532</v>
      </c>
      <c r="C2081" t="s">
        <v>1459</v>
      </c>
      <c r="D2081" t="s">
        <v>20490</v>
      </c>
      <c r="E2081" t="s">
        <v>37</v>
      </c>
      <c r="F2081">
        <v>124</v>
      </c>
      <c r="G2081" s="8">
        <v>78120196</v>
      </c>
      <c r="H2081" s="8">
        <v>75000000</v>
      </c>
    </row>
    <row r="2082" spans="1:8" x14ac:dyDescent="0.3">
      <c r="A2082">
        <v>7.1</v>
      </c>
      <c r="B2082" t="s">
        <v>22532</v>
      </c>
      <c r="C2082" t="s">
        <v>1459</v>
      </c>
      <c r="D2082" t="s">
        <v>21951</v>
      </c>
      <c r="E2082" t="s">
        <v>37</v>
      </c>
      <c r="F2082">
        <v>124</v>
      </c>
      <c r="G2082" s="8">
        <v>78120196</v>
      </c>
      <c r="H2082" s="8">
        <v>75000000</v>
      </c>
    </row>
    <row r="2083" spans="1:8" x14ac:dyDescent="0.3">
      <c r="A2083">
        <v>6.5</v>
      </c>
      <c r="B2083" t="s">
        <v>22533</v>
      </c>
      <c r="C2083" t="s">
        <v>1363</v>
      </c>
      <c r="D2083" t="s">
        <v>675</v>
      </c>
      <c r="E2083" t="s">
        <v>37</v>
      </c>
      <c r="F2083">
        <v>119</v>
      </c>
      <c r="G2083" s="8">
        <v>98895417</v>
      </c>
      <c r="H2083" s="8">
        <v>70000000</v>
      </c>
    </row>
    <row r="2084" spans="1:8" x14ac:dyDescent="0.3">
      <c r="A2084">
        <v>6.5</v>
      </c>
      <c r="B2084" t="s">
        <v>22533</v>
      </c>
      <c r="C2084" t="s">
        <v>1363</v>
      </c>
      <c r="D2084" t="s">
        <v>8199</v>
      </c>
      <c r="E2084" t="s">
        <v>37</v>
      </c>
      <c r="F2084">
        <v>119</v>
      </c>
      <c r="G2084" s="8">
        <v>98895417</v>
      </c>
      <c r="H2084" s="8">
        <v>70000000</v>
      </c>
    </row>
    <row r="2085" spans="1:8" x14ac:dyDescent="0.3">
      <c r="A2085">
        <v>6.4</v>
      </c>
      <c r="B2085" t="s">
        <v>22534</v>
      </c>
      <c r="C2085" t="s">
        <v>1462</v>
      </c>
      <c r="D2085" t="s">
        <v>675</v>
      </c>
      <c r="E2085" t="s">
        <v>37</v>
      </c>
      <c r="F2085">
        <v>103</v>
      </c>
      <c r="G2085" s="8">
        <v>70117571</v>
      </c>
      <c r="H2085" s="8">
        <v>58000000</v>
      </c>
    </row>
    <row r="2086" spans="1:8" x14ac:dyDescent="0.3">
      <c r="A2086">
        <v>6.4</v>
      </c>
      <c r="B2086" t="s">
        <v>22534</v>
      </c>
      <c r="C2086" t="s">
        <v>1462</v>
      </c>
      <c r="D2086" t="s">
        <v>515</v>
      </c>
      <c r="E2086" t="s">
        <v>37</v>
      </c>
      <c r="F2086">
        <v>103</v>
      </c>
      <c r="G2086" s="8">
        <v>70117571</v>
      </c>
      <c r="H2086" s="8">
        <v>58000000</v>
      </c>
    </row>
    <row r="2087" spans="1:8" x14ac:dyDescent="0.3">
      <c r="A2087">
        <v>6.4</v>
      </c>
      <c r="B2087" t="s">
        <v>22534</v>
      </c>
      <c r="C2087" t="s">
        <v>1462</v>
      </c>
      <c r="D2087" t="s">
        <v>10118</v>
      </c>
      <c r="E2087" t="s">
        <v>37</v>
      </c>
      <c r="F2087">
        <v>103</v>
      </c>
      <c r="G2087" s="8">
        <v>70117571</v>
      </c>
      <c r="H2087" s="8">
        <v>58000000</v>
      </c>
    </row>
    <row r="2088" spans="1:8" x14ac:dyDescent="0.3">
      <c r="A2088">
        <v>6.4</v>
      </c>
      <c r="B2088" t="s">
        <v>22534</v>
      </c>
      <c r="C2088" t="s">
        <v>1462</v>
      </c>
      <c r="D2088" t="s">
        <v>8199</v>
      </c>
      <c r="E2088" t="s">
        <v>37</v>
      </c>
      <c r="F2088">
        <v>103</v>
      </c>
      <c r="G2088" s="8">
        <v>70117571</v>
      </c>
      <c r="H2088" s="8">
        <v>58000000</v>
      </c>
    </row>
    <row r="2089" spans="1:8" x14ac:dyDescent="0.3">
      <c r="A2089">
        <v>5.8</v>
      </c>
      <c r="B2089" t="s">
        <v>22535</v>
      </c>
      <c r="C2089" t="s">
        <v>479</v>
      </c>
      <c r="D2089" t="s">
        <v>675</v>
      </c>
      <c r="E2089" t="s">
        <v>37</v>
      </c>
      <c r="F2089">
        <v>116</v>
      </c>
      <c r="G2089" s="8">
        <v>83552429</v>
      </c>
      <c r="H2089" s="8">
        <v>70000000</v>
      </c>
    </row>
    <row r="2090" spans="1:8" x14ac:dyDescent="0.3">
      <c r="A2090">
        <v>5.8</v>
      </c>
      <c r="B2090" t="s">
        <v>22535</v>
      </c>
      <c r="C2090" t="s">
        <v>479</v>
      </c>
      <c r="D2090" t="s">
        <v>10118</v>
      </c>
      <c r="E2090" t="s">
        <v>37</v>
      </c>
      <c r="F2090">
        <v>116</v>
      </c>
      <c r="G2090" s="8">
        <v>83552429</v>
      </c>
      <c r="H2090" s="8">
        <v>70000000</v>
      </c>
    </row>
    <row r="2091" spans="1:8" x14ac:dyDescent="0.3">
      <c r="A2091">
        <v>8</v>
      </c>
      <c r="B2091" t="s">
        <v>22536</v>
      </c>
      <c r="C2091" t="s">
        <v>173</v>
      </c>
      <c r="D2091" t="s">
        <v>515</v>
      </c>
      <c r="E2091" t="s">
        <v>37</v>
      </c>
      <c r="F2091">
        <v>125</v>
      </c>
      <c r="G2091" s="8">
        <v>66257002</v>
      </c>
      <c r="H2091" s="8">
        <v>70000000</v>
      </c>
    </row>
    <row r="2092" spans="1:8" x14ac:dyDescent="0.3">
      <c r="A2092">
        <v>8</v>
      </c>
      <c r="B2092" t="s">
        <v>22536</v>
      </c>
      <c r="C2092" t="s">
        <v>173</v>
      </c>
      <c r="D2092" t="s">
        <v>1473</v>
      </c>
      <c r="E2092" t="s">
        <v>37</v>
      </c>
      <c r="F2092">
        <v>125</v>
      </c>
      <c r="G2092" s="8">
        <v>66257002</v>
      </c>
      <c r="H2092" s="8">
        <v>70000000</v>
      </c>
    </row>
    <row r="2093" spans="1:8" x14ac:dyDescent="0.3">
      <c r="A2093">
        <v>8</v>
      </c>
      <c r="B2093" t="s">
        <v>22536</v>
      </c>
      <c r="C2093" t="s">
        <v>173</v>
      </c>
      <c r="D2093" t="s">
        <v>651</v>
      </c>
      <c r="E2093" t="s">
        <v>37</v>
      </c>
      <c r="F2093">
        <v>125</v>
      </c>
      <c r="G2093" s="8">
        <v>66257002</v>
      </c>
      <c r="H2093" s="8">
        <v>70000000</v>
      </c>
    </row>
    <row r="2094" spans="1:8" x14ac:dyDescent="0.3">
      <c r="A2094">
        <v>6.2</v>
      </c>
      <c r="B2094" t="s">
        <v>22537</v>
      </c>
      <c r="C2094" t="s">
        <v>1352</v>
      </c>
      <c r="D2094" t="s">
        <v>1473</v>
      </c>
      <c r="E2094" t="s">
        <v>37</v>
      </c>
      <c r="F2094">
        <v>125</v>
      </c>
      <c r="G2094" s="8">
        <v>65012000</v>
      </c>
      <c r="H2094" s="8">
        <v>70000000</v>
      </c>
    </row>
    <row r="2095" spans="1:8" x14ac:dyDescent="0.3">
      <c r="A2095">
        <v>6.2</v>
      </c>
      <c r="B2095" t="s">
        <v>22537</v>
      </c>
      <c r="C2095" t="s">
        <v>1352</v>
      </c>
      <c r="D2095" t="s">
        <v>4189</v>
      </c>
      <c r="E2095" t="s">
        <v>37</v>
      </c>
      <c r="F2095">
        <v>125</v>
      </c>
      <c r="G2095" s="8">
        <v>65012000</v>
      </c>
      <c r="H2095" s="8">
        <v>70000000</v>
      </c>
    </row>
    <row r="2096" spans="1:8" x14ac:dyDescent="0.3">
      <c r="A2096">
        <v>6.2</v>
      </c>
      <c r="B2096" t="s">
        <v>22537</v>
      </c>
      <c r="C2096" t="s">
        <v>1352</v>
      </c>
      <c r="D2096" t="s">
        <v>17497</v>
      </c>
      <c r="E2096" t="s">
        <v>37</v>
      </c>
      <c r="F2096">
        <v>125</v>
      </c>
      <c r="G2096" s="8">
        <v>65012000</v>
      </c>
      <c r="H2096" s="8">
        <v>70000000</v>
      </c>
    </row>
    <row r="2097" spans="1:8" x14ac:dyDescent="0.3">
      <c r="A2097">
        <v>6.2</v>
      </c>
      <c r="B2097" t="s">
        <v>22537</v>
      </c>
      <c r="C2097" t="s">
        <v>1352</v>
      </c>
      <c r="D2097" t="s">
        <v>8199</v>
      </c>
      <c r="E2097" t="s">
        <v>37</v>
      </c>
      <c r="F2097">
        <v>125</v>
      </c>
      <c r="G2097" s="8">
        <v>65012000</v>
      </c>
      <c r="H2097" s="8">
        <v>70000000</v>
      </c>
    </row>
    <row r="2098" spans="1:8" x14ac:dyDescent="0.3">
      <c r="A2098">
        <v>7.2</v>
      </c>
      <c r="B2098" t="s">
        <v>22538</v>
      </c>
      <c r="C2098" t="s">
        <v>251</v>
      </c>
      <c r="D2098" t="s">
        <v>1473</v>
      </c>
      <c r="E2098" t="s">
        <v>37</v>
      </c>
      <c r="F2098">
        <v>146</v>
      </c>
      <c r="G2098" s="8">
        <v>79883359</v>
      </c>
      <c r="H2098" s="8">
        <v>66000000</v>
      </c>
    </row>
    <row r="2099" spans="1:8" x14ac:dyDescent="0.3">
      <c r="A2099">
        <v>7.2</v>
      </c>
      <c r="B2099" t="s">
        <v>22538</v>
      </c>
      <c r="C2099" t="s">
        <v>251</v>
      </c>
      <c r="D2099" t="s">
        <v>21951</v>
      </c>
      <c r="E2099" t="s">
        <v>37</v>
      </c>
      <c r="F2099">
        <v>146</v>
      </c>
      <c r="G2099" s="8">
        <v>79883359</v>
      </c>
      <c r="H2099" s="8">
        <v>66000000</v>
      </c>
    </row>
    <row r="2100" spans="1:8" x14ac:dyDescent="0.3">
      <c r="A2100">
        <v>6.1</v>
      </c>
      <c r="B2100" t="s">
        <v>22539</v>
      </c>
      <c r="C2100" t="s">
        <v>1471</v>
      </c>
      <c r="D2100" t="s">
        <v>1473</v>
      </c>
      <c r="E2100" t="s">
        <v>37</v>
      </c>
      <c r="F2100">
        <v>118</v>
      </c>
      <c r="G2100" s="8">
        <v>78031620</v>
      </c>
      <c r="H2100" s="8">
        <v>70000000</v>
      </c>
    </row>
    <row r="2101" spans="1:8" x14ac:dyDescent="0.3">
      <c r="A2101">
        <v>6.1</v>
      </c>
      <c r="B2101" t="s">
        <v>22539</v>
      </c>
      <c r="C2101" t="s">
        <v>1471</v>
      </c>
      <c r="D2101" t="s">
        <v>21951</v>
      </c>
      <c r="E2101" t="s">
        <v>37</v>
      </c>
      <c r="F2101">
        <v>118</v>
      </c>
      <c r="G2101" s="8">
        <v>78031620</v>
      </c>
      <c r="H2101" s="8">
        <v>70000000</v>
      </c>
    </row>
    <row r="2102" spans="1:8" x14ac:dyDescent="0.3">
      <c r="A2102">
        <v>7.6</v>
      </c>
      <c r="B2102" t="s">
        <v>22540</v>
      </c>
      <c r="C2102" t="s">
        <v>29</v>
      </c>
      <c r="D2102" t="s">
        <v>515</v>
      </c>
      <c r="E2102" t="s">
        <v>37</v>
      </c>
      <c r="F2102">
        <v>171</v>
      </c>
      <c r="G2102" s="8">
        <v>54222000</v>
      </c>
      <c r="H2102" s="8">
        <v>69500000</v>
      </c>
    </row>
    <row r="2103" spans="1:8" x14ac:dyDescent="0.3">
      <c r="A2103">
        <v>7.6</v>
      </c>
      <c r="B2103" t="s">
        <v>22540</v>
      </c>
      <c r="C2103" t="s">
        <v>29</v>
      </c>
      <c r="D2103" t="s">
        <v>1473</v>
      </c>
      <c r="E2103" t="s">
        <v>37</v>
      </c>
      <c r="F2103">
        <v>171</v>
      </c>
      <c r="G2103" s="8">
        <v>54222000</v>
      </c>
      <c r="H2103" s="8">
        <v>69500000</v>
      </c>
    </row>
    <row r="2104" spans="1:8" x14ac:dyDescent="0.3">
      <c r="A2104">
        <v>7.6</v>
      </c>
      <c r="B2104" t="s">
        <v>22540</v>
      </c>
      <c r="C2104" t="s">
        <v>29</v>
      </c>
      <c r="D2104" t="s">
        <v>10118</v>
      </c>
      <c r="E2104" t="s">
        <v>37</v>
      </c>
      <c r="F2104">
        <v>171</v>
      </c>
      <c r="G2104" s="8">
        <v>54222000</v>
      </c>
      <c r="H2104" s="8">
        <v>69500000</v>
      </c>
    </row>
    <row r="2105" spans="1:8" x14ac:dyDescent="0.3">
      <c r="A2105">
        <v>7.6</v>
      </c>
      <c r="B2105" t="s">
        <v>22540</v>
      </c>
      <c r="C2105" t="s">
        <v>29</v>
      </c>
      <c r="D2105" t="s">
        <v>8199</v>
      </c>
      <c r="E2105" t="s">
        <v>37</v>
      </c>
      <c r="F2105">
        <v>171</v>
      </c>
      <c r="G2105" s="8">
        <v>54222000</v>
      </c>
      <c r="H2105" s="8">
        <v>69500000</v>
      </c>
    </row>
    <row r="2106" spans="1:8" x14ac:dyDescent="0.3">
      <c r="A2106">
        <v>6.3</v>
      </c>
      <c r="B2106" t="s">
        <v>22541</v>
      </c>
      <c r="C2106" t="s">
        <v>431</v>
      </c>
      <c r="D2106" t="s">
        <v>1473</v>
      </c>
      <c r="E2106" t="s">
        <v>37</v>
      </c>
      <c r="F2106">
        <v>136</v>
      </c>
      <c r="G2106" s="8">
        <v>52474616</v>
      </c>
      <c r="H2106" s="8">
        <v>70000000</v>
      </c>
    </row>
    <row r="2107" spans="1:8" x14ac:dyDescent="0.3">
      <c r="A2107">
        <v>6.3</v>
      </c>
      <c r="B2107" t="s">
        <v>22542</v>
      </c>
      <c r="C2107" t="s">
        <v>1474</v>
      </c>
      <c r="D2107" t="s">
        <v>675</v>
      </c>
      <c r="E2107" t="s">
        <v>37</v>
      </c>
      <c r="F2107">
        <v>92</v>
      </c>
      <c r="G2107" s="8">
        <v>55942830</v>
      </c>
      <c r="H2107" s="8">
        <v>70000000</v>
      </c>
    </row>
    <row r="2108" spans="1:8" x14ac:dyDescent="0.3">
      <c r="A2108">
        <v>6.3</v>
      </c>
      <c r="B2108" t="s">
        <v>22542</v>
      </c>
      <c r="C2108" t="s">
        <v>1474</v>
      </c>
      <c r="D2108" t="s">
        <v>1473</v>
      </c>
      <c r="E2108" t="s">
        <v>37</v>
      </c>
      <c r="F2108">
        <v>92</v>
      </c>
      <c r="G2108" s="8">
        <v>55942830</v>
      </c>
      <c r="H2108" s="8">
        <v>70000000</v>
      </c>
    </row>
    <row r="2109" spans="1:8" x14ac:dyDescent="0.3">
      <c r="A2109">
        <v>6.3</v>
      </c>
      <c r="B2109" t="s">
        <v>22542</v>
      </c>
      <c r="C2109" t="s">
        <v>1474</v>
      </c>
      <c r="D2109" t="s">
        <v>651</v>
      </c>
      <c r="E2109" t="s">
        <v>37</v>
      </c>
      <c r="F2109">
        <v>92</v>
      </c>
      <c r="G2109" s="8">
        <v>55942830</v>
      </c>
      <c r="H2109" s="8">
        <v>70000000</v>
      </c>
    </row>
    <row r="2110" spans="1:8" x14ac:dyDescent="0.3">
      <c r="A2110">
        <v>6.3</v>
      </c>
      <c r="B2110" t="s">
        <v>22542</v>
      </c>
      <c r="C2110" t="s">
        <v>1474</v>
      </c>
      <c r="D2110" t="s">
        <v>4189</v>
      </c>
      <c r="E2110" t="s">
        <v>37</v>
      </c>
      <c r="F2110">
        <v>92</v>
      </c>
      <c r="G2110" s="8">
        <v>55942830</v>
      </c>
      <c r="H2110" s="8">
        <v>70000000</v>
      </c>
    </row>
    <row r="2111" spans="1:8" x14ac:dyDescent="0.3">
      <c r="A2111">
        <v>6.3</v>
      </c>
      <c r="B2111" t="s">
        <v>22542</v>
      </c>
      <c r="C2111" t="s">
        <v>1474</v>
      </c>
      <c r="D2111" t="s">
        <v>21951</v>
      </c>
      <c r="E2111" t="s">
        <v>37</v>
      </c>
      <c r="F2111">
        <v>92</v>
      </c>
      <c r="G2111" s="8">
        <v>55942830</v>
      </c>
      <c r="H2111" s="8">
        <v>70000000</v>
      </c>
    </row>
    <row r="2112" spans="1:8" x14ac:dyDescent="0.3">
      <c r="A2112">
        <v>6.3</v>
      </c>
      <c r="B2112" t="s">
        <v>22543</v>
      </c>
      <c r="C2112" t="s">
        <v>544</v>
      </c>
      <c r="D2112" t="s">
        <v>675</v>
      </c>
      <c r="E2112" t="s">
        <v>37</v>
      </c>
      <c r="F2112">
        <v>116</v>
      </c>
      <c r="G2112" s="8">
        <v>40932372</v>
      </c>
      <c r="H2112" s="8">
        <v>70000000</v>
      </c>
    </row>
    <row r="2113" spans="1:8" x14ac:dyDescent="0.3">
      <c r="A2113">
        <v>6.3</v>
      </c>
      <c r="B2113" t="s">
        <v>22543</v>
      </c>
      <c r="C2113" t="s">
        <v>544</v>
      </c>
      <c r="D2113" t="s">
        <v>8199</v>
      </c>
      <c r="E2113" t="s">
        <v>37</v>
      </c>
      <c r="F2113">
        <v>116</v>
      </c>
      <c r="G2113" s="8">
        <v>40932372</v>
      </c>
      <c r="H2113" s="8">
        <v>70000000</v>
      </c>
    </row>
    <row r="2114" spans="1:8" x14ac:dyDescent="0.3">
      <c r="A2114">
        <v>7.7</v>
      </c>
      <c r="B2114" t="s">
        <v>22544</v>
      </c>
      <c r="C2114" t="s">
        <v>398</v>
      </c>
      <c r="D2114" t="s">
        <v>515</v>
      </c>
      <c r="E2114" t="s">
        <v>37</v>
      </c>
      <c r="F2114">
        <v>127</v>
      </c>
      <c r="G2114" s="8">
        <v>38345403</v>
      </c>
      <c r="H2114" s="8">
        <v>70000000</v>
      </c>
    </row>
    <row r="2115" spans="1:8" x14ac:dyDescent="0.3">
      <c r="A2115">
        <v>7.7</v>
      </c>
      <c r="B2115" t="s">
        <v>22544</v>
      </c>
      <c r="C2115" t="s">
        <v>398</v>
      </c>
      <c r="D2115" t="s">
        <v>15875</v>
      </c>
      <c r="E2115" t="s">
        <v>37</v>
      </c>
      <c r="F2115">
        <v>127</v>
      </c>
      <c r="G2115" s="8">
        <v>38345403</v>
      </c>
      <c r="H2115" s="8">
        <v>70000000</v>
      </c>
    </row>
    <row r="2116" spans="1:8" x14ac:dyDescent="0.3">
      <c r="A2116">
        <v>7.7</v>
      </c>
      <c r="B2116" t="s">
        <v>22544</v>
      </c>
      <c r="C2116" t="s">
        <v>398</v>
      </c>
      <c r="D2116" t="s">
        <v>651</v>
      </c>
      <c r="E2116" t="s">
        <v>37</v>
      </c>
      <c r="F2116">
        <v>127</v>
      </c>
      <c r="G2116" s="8">
        <v>38345403</v>
      </c>
      <c r="H2116" s="8">
        <v>70000000</v>
      </c>
    </row>
    <row r="2117" spans="1:8" x14ac:dyDescent="0.3">
      <c r="A2117">
        <v>7.7</v>
      </c>
      <c r="B2117" t="s">
        <v>22544</v>
      </c>
      <c r="C2117" t="s">
        <v>398</v>
      </c>
      <c r="D2117" t="s">
        <v>17497</v>
      </c>
      <c r="E2117" t="s">
        <v>37</v>
      </c>
      <c r="F2117">
        <v>127</v>
      </c>
      <c r="G2117" s="8">
        <v>38345403</v>
      </c>
      <c r="H2117" s="8">
        <v>70000000</v>
      </c>
    </row>
    <row r="2118" spans="1:8" x14ac:dyDescent="0.3">
      <c r="A2118">
        <v>7</v>
      </c>
      <c r="B2118" t="s">
        <v>22545</v>
      </c>
      <c r="C2118" t="s">
        <v>1128</v>
      </c>
      <c r="D2118" t="s">
        <v>515</v>
      </c>
      <c r="E2118" t="s">
        <v>37</v>
      </c>
      <c r="F2118">
        <v>136</v>
      </c>
      <c r="G2118" s="8">
        <v>37901509</v>
      </c>
      <c r="H2118" s="8">
        <v>70000000</v>
      </c>
    </row>
    <row r="2119" spans="1:8" x14ac:dyDescent="0.3">
      <c r="A2119">
        <v>7</v>
      </c>
      <c r="B2119" t="s">
        <v>22545</v>
      </c>
      <c r="C2119" t="s">
        <v>1128</v>
      </c>
      <c r="D2119" t="s">
        <v>11093</v>
      </c>
      <c r="E2119" t="s">
        <v>37</v>
      </c>
      <c r="F2119">
        <v>136</v>
      </c>
      <c r="G2119" s="8">
        <v>37901509</v>
      </c>
      <c r="H2119" s="8">
        <v>70000000</v>
      </c>
    </row>
    <row r="2120" spans="1:8" x14ac:dyDescent="0.3">
      <c r="A2120">
        <v>7</v>
      </c>
      <c r="B2120" t="s">
        <v>22545</v>
      </c>
      <c r="C2120" t="s">
        <v>1128</v>
      </c>
      <c r="D2120" t="s">
        <v>1473</v>
      </c>
      <c r="E2120" t="s">
        <v>37</v>
      </c>
      <c r="F2120">
        <v>136</v>
      </c>
      <c r="G2120" s="8">
        <v>37901509</v>
      </c>
      <c r="H2120" s="8">
        <v>70000000</v>
      </c>
    </row>
    <row r="2121" spans="1:8" x14ac:dyDescent="0.3">
      <c r="A2121">
        <v>7</v>
      </c>
      <c r="B2121" t="s">
        <v>22545</v>
      </c>
      <c r="C2121" t="s">
        <v>1128</v>
      </c>
      <c r="D2121" t="s">
        <v>20490</v>
      </c>
      <c r="E2121" t="s">
        <v>37</v>
      </c>
      <c r="F2121">
        <v>136</v>
      </c>
      <c r="G2121" s="8">
        <v>37901509</v>
      </c>
      <c r="H2121" s="8">
        <v>70000000</v>
      </c>
    </row>
    <row r="2122" spans="1:8" x14ac:dyDescent="0.3">
      <c r="A2122">
        <v>7</v>
      </c>
      <c r="B2122" t="s">
        <v>22545</v>
      </c>
      <c r="C2122" t="s">
        <v>1128</v>
      </c>
      <c r="D2122" t="s">
        <v>21951</v>
      </c>
      <c r="E2122" t="s">
        <v>37</v>
      </c>
      <c r="F2122">
        <v>136</v>
      </c>
      <c r="G2122" s="8">
        <v>37901509</v>
      </c>
      <c r="H2122" s="8">
        <v>70000000</v>
      </c>
    </row>
    <row r="2123" spans="1:8" x14ac:dyDescent="0.3">
      <c r="A2123">
        <v>5.3</v>
      </c>
      <c r="B2123" t="s">
        <v>22546</v>
      </c>
      <c r="C2123" t="s">
        <v>467</v>
      </c>
      <c r="D2123" t="s">
        <v>809</v>
      </c>
      <c r="E2123" t="s">
        <v>37</v>
      </c>
      <c r="F2123">
        <v>111</v>
      </c>
      <c r="G2123" s="8">
        <v>48430355</v>
      </c>
      <c r="H2123" s="8">
        <v>70000000</v>
      </c>
    </row>
    <row r="2124" spans="1:8" x14ac:dyDescent="0.3">
      <c r="A2124">
        <v>5.3</v>
      </c>
      <c r="B2124" t="s">
        <v>22546</v>
      </c>
      <c r="C2124" t="s">
        <v>467</v>
      </c>
      <c r="D2124" t="s">
        <v>1473</v>
      </c>
      <c r="E2124" t="s">
        <v>37</v>
      </c>
      <c r="F2124">
        <v>111</v>
      </c>
      <c r="G2124" s="8">
        <v>48430355</v>
      </c>
      <c r="H2124" s="8">
        <v>70000000</v>
      </c>
    </row>
    <row r="2125" spans="1:8" x14ac:dyDescent="0.3">
      <c r="A2125">
        <v>5.6</v>
      </c>
      <c r="B2125" t="s">
        <v>22547</v>
      </c>
      <c r="C2125" t="s">
        <v>674</v>
      </c>
      <c r="D2125" t="s">
        <v>675</v>
      </c>
      <c r="E2125" t="s">
        <v>37</v>
      </c>
      <c r="F2125">
        <v>116</v>
      </c>
      <c r="G2125" s="8">
        <v>30157016</v>
      </c>
      <c r="H2125" s="8">
        <v>70000000</v>
      </c>
    </row>
    <row r="2126" spans="1:8" x14ac:dyDescent="0.3">
      <c r="A2126">
        <v>5.6</v>
      </c>
      <c r="B2126" t="s">
        <v>22547</v>
      </c>
      <c r="C2126" t="s">
        <v>674</v>
      </c>
      <c r="D2126" t="s">
        <v>515</v>
      </c>
      <c r="E2126" t="s">
        <v>37</v>
      </c>
      <c r="F2126">
        <v>116</v>
      </c>
      <c r="G2126" s="8">
        <v>30157016</v>
      </c>
      <c r="H2126" s="8">
        <v>70000000</v>
      </c>
    </row>
    <row r="2127" spans="1:8" x14ac:dyDescent="0.3">
      <c r="A2127">
        <v>5.6</v>
      </c>
      <c r="B2127" t="s">
        <v>22547</v>
      </c>
      <c r="C2127" t="s">
        <v>674</v>
      </c>
      <c r="D2127" t="s">
        <v>809</v>
      </c>
      <c r="E2127" t="s">
        <v>37</v>
      </c>
      <c r="F2127">
        <v>116</v>
      </c>
      <c r="G2127" s="8">
        <v>30157016</v>
      </c>
      <c r="H2127" s="8">
        <v>70000000</v>
      </c>
    </row>
    <row r="2128" spans="1:8" x14ac:dyDescent="0.3">
      <c r="A2128">
        <v>5.6</v>
      </c>
      <c r="B2128" t="s">
        <v>22547</v>
      </c>
      <c r="C2128" t="s">
        <v>674</v>
      </c>
      <c r="D2128" t="s">
        <v>8199</v>
      </c>
      <c r="E2128" t="s">
        <v>37</v>
      </c>
      <c r="F2128">
        <v>116</v>
      </c>
      <c r="G2128" s="8">
        <v>30157016</v>
      </c>
      <c r="H2128" s="8">
        <v>70000000</v>
      </c>
    </row>
    <row r="2129" spans="1:8" x14ac:dyDescent="0.3">
      <c r="A2129">
        <v>5.2</v>
      </c>
      <c r="B2129" t="s">
        <v>22548</v>
      </c>
      <c r="C2129" t="s">
        <v>1485</v>
      </c>
      <c r="D2129" t="s">
        <v>675</v>
      </c>
      <c r="E2129" t="s">
        <v>37</v>
      </c>
      <c r="F2129">
        <v>113</v>
      </c>
      <c r="G2129" s="8">
        <v>28031250</v>
      </c>
      <c r="H2129" s="8">
        <v>60000000</v>
      </c>
    </row>
    <row r="2130" spans="1:8" x14ac:dyDescent="0.3">
      <c r="A2130">
        <v>5.2</v>
      </c>
      <c r="B2130" t="s">
        <v>22548</v>
      </c>
      <c r="C2130" t="s">
        <v>1485</v>
      </c>
      <c r="D2130" t="s">
        <v>515</v>
      </c>
      <c r="E2130" t="s">
        <v>37</v>
      </c>
      <c r="F2130">
        <v>113</v>
      </c>
      <c r="G2130" s="8">
        <v>28031250</v>
      </c>
      <c r="H2130" s="8">
        <v>60000000</v>
      </c>
    </row>
    <row r="2131" spans="1:8" x14ac:dyDescent="0.3">
      <c r="A2131">
        <v>5.2</v>
      </c>
      <c r="B2131" t="s">
        <v>22548</v>
      </c>
      <c r="C2131" t="s">
        <v>1485</v>
      </c>
      <c r="D2131" t="s">
        <v>4189</v>
      </c>
      <c r="E2131" t="s">
        <v>37</v>
      </c>
      <c r="F2131">
        <v>113</v>
      </c>
      <c r="G2131" s="8">
        <v>28031250</v>
      </c>
      <c r="H2131" s="8">
        <v>60000000</v>
      </c>
    </row>
    <row r="2132" spans="1:8" x14ac:dyDescent="0.3">
      <c r="A2132">
        <v>5.2</v>
      </c>
      <c r="B2132" t="s">
        <v>22548</v>
      </c>
      <c r="C2132" t="s">
        <v>1485</v>
      </c>
      <c r="D2132" t="s">
        <v>10118</v>
      </c>
      <c r="E2132" t="s">
        <v>37</v>
      </c>
      <c r="F2132">
        <v>113</v>
      </c>
      <c r="G2132" s="8">
        <v>28031250</v>
      </c>
      <c r="H2132" s="8">
        <v>60000000</v>
      </c>
    </row>
    <row r="2133" spans="1:8" x14ac:dyDescent="0.3">
      <c r="A2133">
        <v>5.4</v>
      </c>
      <c r="B2133" t="s">
        <v>22549</v>
      </c>
      <c r="C2133" t="s">
        <v>1430</v>
      </c>
      <c r="D2133" t="s">
        <v>675</v>
      </c>
      <c r="E2133" t="s">
        <v>37</v>
      </c>
      <c r="F2133">
        <v>97</v>
      </c>
      <c r="G2133" s="8">
        <v>33105600</v>
      </c>
      <c r="H2133" s="8">
        <v>70000000</v>
      </c>
    </row>
    <row r="2134" spans="1:8" x14ac:dyDescent="0.3">
      <c r="A2134">
        <v>5.4</v>
      </c>
      <c r="B2134" t="s">
        <v>22549</v>
      </c>
      <c r="C2134" t="s">
        <v>1430</v>
      </c>
      <c r="D2134" t="s">
        <v>515</v>
      </c>
      <c r="E2134" t="s">
        <v>37</v>
      </c>
      <c r="F2134">
        <v>97</v>
      </c>
      <c r="G2134" s="8">
        <v>33105600</v>
      </c>
      <c r="H2134" s="8">
        <v>70000000</v>
      </c>
    </row>
    <row r="2135" spans="1:8" x14ac:dyDescent="0.3">
      <c r="A2135">
        <v>5.4</v>
      </c>
      <c r="B2135" t="s">
        <v>22549</v>
      </c>
      <c r="C2135" t="s">
        <v>1430</v>
      </c>
      <c r="D2135" t="s">
        <v>809</v>
      </c>
      <c r="E2135" t="s">
        <v>37</v>
      </c>
      <c r="F2135">
        <v>97</v>
      </c>
      <c r="G2135" s="8">
        <v>33105600</v>
      </c>
      <c r="H2135" s="8">
        <v>70000000</v>
      </c>
    </row>
    <row r="2136" spans="1:8" x14ac:dyDescent="0.3">
      <c r="A2136">
        <v>5.4</v>
      </c>
      <c r="B2136" t="s">
        <v>22549</v>
      </c>
      <c r="C2136" t="s">
        <v>1430</v>
      </c>
      <c r="D2136" t="s">
        <v>8199</v>
      </c>
      <c r="E2136" t="s">
        <v>37</v>
      </c>
      <c r="F2136">
        <v>97</v>
      </c>
      <c r="G2136" s="8">
        <v>33105600</v>
      </c>
      <c r="H2136" s="8">
        <v>70000000</v>
      </c>
    </row>
    <row r="2137" spans="1:8" x14ac:dyDescent="0.3">
      <c r="A2137">
        <v>6.4</v>
      </c>
      <c r="B2137" t="s">
        <v>22550</v>
      </c>
      <c r="C2137" t="s">
        <v>1489</v>
      </c>
      <c r="D2137" t="s">
        <v>675</v>
      </c>
      <c r="E2137" t="s">
        <v>37</v>
      </c>
      <c r="F2137">
        <v>88</v>
      </c>
      <c r="G2137" s="8">
        <v>62321039</v>
      </c>
      <c r="H2137" s="8">
        <v>70000000</v>
      </c>
    </row>
    <row r="2138" spans="1:8" x14ac:dyDescent="0.3">
      <c r="A2138">
        <v>6.4</v>
      </c>
      <c r="B2138" t="s">
        <v>22550</v>
      </c>
      <c r="C2138" t="s">
        <v>1489</v>
      </c>
      <c r="D2138" t="s">
        <v>651</v>
      </c>
      <c r="E2138" t="s">
        <v>37</v>
      </c>
      <c r="F2138">
        <v>88</v>
      </c>
      <c r="G2138" s="8">
        <v>62321039</v>
      </c>
      <c r="H2138" s="8">
        <v>70000000</v>
      </c>
    </row>
    <row r="2139" spans="1:8" x14ac:dyDescent="0.3">
      <c r="A2139">
        <v>6.4</v>
      </c>
      <c r="B2139" t="s">
        <v>22550</v>
      </c>
      <c r="C2139" t="s">
        <v>1489</v>
      </c>
      <c r="D2139" t="s">
        <v>4189</v>
      </c>
      <c r="E2139" t="s">
        <v>37</v>
      </c>
      <c r="F2139">
        <v>88</v>
      </c>
      <c r="G2139" s="8">
        <v>62321039</v>
      </c>
      <c r="H2139" s="8">
        <v>70000000</v>
      </c>
    </row>
    <row r="2140" spans="1:8" x14ac:dyDescent="0.3">
      <c r="A2140">
        <v>5.9</v>
      </c>
      <c r="B2140" t="s">
        <v>22551</v>
      </c>
      <c r="C2140" t="s">
        <v>1205</v>
      </c>
      <c r="D2140" t="s">
        <v>809</v>
      </c>
      <c r="E2140" t="s">
        <v>37</v>
      </c>
      <c r="F2140">
        <v>136</v>
      </c>
      <c r="G2140" s="8">
        <v>38509342</v>
      </c>
      <c r="H2140" s="8">
        <v>75000000</v>
      </c>
    </row>
    <row r="2141" spans="1:8" x14ac:dyDescent="0.3">
      <c r="A2141">
        <v>5.9</v>
      </c>
      <c r="B2141" t="s">
        <v>22551</v>
      </c>
      <c r="C2141" t="s">
        <v>1205</v>
      </c>
      <c r="D2141" t="s">
        <v>1473</v>
      </c>
      <c r="E2141" t="s">
        <v>37</v>
      </c>
      <c r="F2141">
        <v>136</v>
      </c>
      <c r="G2141" s="8">
        <v>38509342</v>
      </c>
      <c r="H2141" s="8">
        <v>75000000</v>
      </c>
    </row>
    <row r="2142" spans="1:8" x14ac:dyDescent="0.3">
      <c r="A2142">
        <v>5.9</v>
      </c>
      <c r="B2142" t="s">
        <v>22551</v>
      </c>
      <c r="C2142" t="s">
        <v>1205</v>
      </c>
      <c r="D2142" t="s">
        <v>15164</v>
      </c>
      <c r="E2142" t="s">
        <v>37</v>
      </c>
      <c r="F2142">
        <v>136</v>
      </c>
      <c r="G2142" s="8">
        <v>38509342</v>
      </c>
      <c r="H2142" s="8">
        <v>75000000</v>
      </c>
    </row>
    <row r="2143" spans="1:8" x14ac:dyDescent="0.3">
      <c r="A2143">
        <v>5.9</v>
      </c>
      <c r="B2143" t="s">
        <v>22551</v>
      </c>
      <c r="C2143" t="s">
        <v>1205</v>
      </c>
      <c r="D2143" t="s">
        <v>17497</v>
      </c>
      <c r="E2143" t="s">
        <v>37</v>
      </c>
      <c r="F2143">
        <v>136</v>
      </c>
      <c r="G2143" s="8">
        <v>38509342</v>
      </c>
      <c r="H2143" s="8">
        <v>75000000</v>
      </c>
    </row>
    <row r="2144" spans="1:8" x14ac:dyDescent="0.3">
      <c r="A2144">
        <v>6.3</v>
      </c>
      <c r="B2144" t="s">
        <v>22552</v>
      </c>
      <c r="C2144" t="s">
        <v>1494</v>
      </c>
      <c r="D2144" t="s">
        <v>1473</v>
      </c>
      <c r="E2144" t="s">
        <v>37</v>
      </c>
      <c r="F2144">
        <v>125</v>
      </c>
      <c r="G2144" s="8">
        <v>19076815</v>
      </c>
      <c r="H2144" s="8">
        <v>60000000</v>
      </c>
    </row>
    <row r="2145" spans="1:8" x14ac:dyDescent="0.3">
      <c r="A2145">
        <v>6.3</v>
      </c>
      <c r="B2145" t="s">
        <v>22552</v>
      </c>
      <c r="C2145" t="s">
        <v>1494</v>
      </c>
      <c r="D2145" t="s">
        <v>21951</v>
      </c>
      <c r="E2145" t="s">
        <v>37</v>
      </c>
      <c r="F2145">
        <v>125</v>
      </c>
      <c r="G2145" s="8">
        <v>19076815</v>
      </c>
      <c r="H2145" s="8">
        <v>60000000</v>
      </c>
    </row>
    <row r="2146" spans="1:8" x14ac:dyDescent="0.3">
      <c r="A2146">
        <v>6.5</v>
      </c>
      <c r="B2146" t="s">
        <v>22553</v>
      </c>
      <c r="C2146" t="s">
        <v>1496</v>
      </c>
      <c r="D2146" t="s">
        <v>675</v>
      </c>
      <c r="E2146" t="s">
        <v>37</v>
      </c>
      <c r="F2146">
        <v>116</v>
      </c>
      <c r="G2146" s="8">
        <v>25093607</v>
      </c>
      <c r="H2146" s="8">
        <v>35000000</v>
      </c>
    </row>
    <row r="2147" spans="1:8" x14ac:dyDescent="0.3">
      <c r="A2147">
        <v>6.5</v>
      </c>
      <c r="B2147" t="s">
        <v>22553</v>
      </c>
      <c r="C2147" t="s">
        <v>1496</v>
      </c>
      <c r="D2147" t="s">
        <v>21950</v>
      </c>
      <c r="E2147" t="s">
        <v>37</v>
      </c>
      <c r="F2147">
        <v>116</v>
      </c>
      <c r="G2147" s="8">
        <v>25093607</v>
      </c>
      <c r="H2147" s="8">
        <v>35000000</v>
      </c>
    </row>
    <row r="2148" spans="1:8" x14ac:dyDescent="0.3">
      <c r="A2148">
        <v>6.5</v>
      </c>
      <c r="B2148" t="s">
        <v>22553</v>
      </c>
      <c r="C2148" t="s">
        <v>1496</v>
      </c>
      <c r="D2148" t="s">
        <v>8199</v>
      </c>
      <c r="E2148" t="s">
        <v>37</v>
      </c>
      <c r="F2148">
        <v>116</v>
      </c>
      <c r="G2148" s="8">
        <v>25093607</v>
      </c>
      <c r="H2148" s="8">
        <v>35000000</v>
      </c>
    </row>
    <row r="2149" spans="1:8" x14ac:dyDescent="0.3">
      <c r="A2149">
        <v>3</v>
      </c>
      <c r="B2149" t="s">
        <v>22554</v>
      </c>
      <c r="C2149" t="s">
        <v>668</v>
      </c>
      <c r="D2149" t="s">
        <v>675</v>
      </c>
      <c r="E2149" t="s">
        <v>37</v>
      </c>
      <c r="F2149">
        <v>98</v>
      </c>
      <c r="G2149" s="8">
        <v>18990542</v>
      </c>
      <c r="H2149" s="8">
        <v>70000000</v>
      </c>
    </row>
    <row r="2150" spans="1:8" x14ac:dyDescent="0.3">
      <c r="A2150">
        <v>3</v>
      </c>
      <c r="B2150" t="s">
        <v>22554</v>
      </c>
      <c r="C2150" t="s">
        <v>668</v>
      </c>
      <c r="D2150" t="s">
        <v>10118</v>
      </c>
      <c r="E2150" t="s">
        <v>37</v>
      </c>
      <c r="F2150">
        <v>98</v>
      </c>
      <c r="G2150" s="8">
        <v>18990542</v>
      </c>
      <c r="H2150" s="8">
        <v>70000000</v>
      </c>
    </row>
    <row r="2151" spans="1:8" x14ac:dyDescent="0.3">
      <c r="A2151">
        <v>3</v>
      </c>
      <c r="B2151" t="s">
        <v>22554</v>
      </c>
      <c r="C2151" t="s">
        <v>668</v>
      </c>
      <c r="D2151" t="s">
        <v>21949</v>
      </c>
      <c r="E2151" t="s">
        <v>37</v>
      </c>
      <c r="F2151">
        <v>98</v>
      </c>
      <c r="G2151" s="8">
        <v>18990542</v>
      </c>
      <c r="H2151" s="8">
        <v>70000000</v>
      </c>
    </row>
    <row r="2152" spans="1:8" x14ac:dyDescent="0.3">
      <c r="A2152">
        <v>3.6</v>
      </c>
      <c r="B2152" t="s">
        <v>22555</v>
      </c>
      <c r="C2152" t="s">
        <v>1498</v>
      </c>
      <c r="D2152" t="s">
        <v>675</v>
      </c>
      <c r="E2152" t="s">
        <v>37</v>
      </c>
      <c r="F2152">
        <v>91</v>
      </c>
      <c r="G2152" s="8">
        <v>14294842</v>
      </c>
      <c r="H2152" s="8">
        <v>70000000</v>
      </c>
    </row>
    <row r="2153" spans="1:8" x14ac:dyDescent="0.3">
      <c r="A2153">
        <v>3.6</v>
      </c>
      <c r="B2153" t="s">
        <v>22555</v>
      </c>
      <c r="C2153" t="s">
        <v>1498</v>
      </c>
      <c r="D2153" t="s">
        <v>21950</v>
      </c>
      <c r="E2153" t="s">
        <v>37</v>
      </c>
      <c r="F2153">
        <v>91</v>
      </c>
      <c r="G2153" s="8">
        <v>14294842</v>
      </c>
      <c r="H2153" s="8">
        <v>70000000</v>
      </c>
    </row>
    <row r="2154" spans="1:8" x14ac:dyDescent="0.3">
      <c r="A2154">
        <v>3.6</v>
      </c>
      <c r="B2154" t="s">
        <v>22555</v>
      </c>
      <c r="C2154" t="s">
        <v>1498</v>
      </c>
      <c r="D2154" t="s">
        <v>10118</v>
      </c>
      <c r="E2154" t="s">
        <v>37</v>
      </c>
      <c r="F2154">
        <v>91</v>
      </c>
      <c r="G2154" s="8">
        <v>14294842</v>
      </c>
      <c r="H2154" s="8">
        <v>70000000</v>
      </c>
    </row>
    <row r="2155" spans="1:8" x14ac:dyDescent="0.3">
      <c r="A2155">
        <v>3.6</v>
      </c>
      <c r="B2155" t="s">
        <v>22555</v>
      </c>
      <c r="C2155" t="s">
        <v>1498</v>
      </c>
      <c r="D2155" t="s">
        <v>8199</v>
      </c>
      <c r="E2155" t="s">
        <v>37</v>
      </c>
      <c r="F2155">
        <v>91</v>
      </c>
      <c r="G2155" s="8">
        <v>14294842</v>
      </c>
      <c r="H2155" s="8">
        <v>70000000</v>
      </c>
    </row>
    <row r="2156" spans="1:8" x14ac:dyDescent="0.3">
      <c r="A2156">
        <v>5.8</v>
      </c>
      <c r="B2156" t="s">
        <v>22556</v>
      </c>
      <c r="C2156" t="s">
        <v>1501</v>
      </c>
      <c r="D2156" t="s">
        <v>675</v>
      </c>
      <c r="E2156" t="s">
        <v>37</v>
      </c>
      <c r="F2156">
        <v>97</v>
      </c>
      <c r="G2156" s="8">
        <v>19819494</v>
      </c>
      <c r="H2156" s="8">
        <v>70000000</v>
      </c>
    </row>
    <row r="2157" spans="1:8" x14ac:dyDescent="0.3">
      <c r="A2157">
        <v>5.8</v>
      </c>
      <c r="B2157" t="s">
        <v>22556</v>
      </c>
      <c r="C2157" t="s">
        <v>1501</v>
      </c>
      <c r="D2157" t="s">
        <v>21950</v>
      </c>
      <c r="E2157" t="s">
        <v>37</v>
      </c>
      <c r="F2157">
        <v>97</v>
      </c>
      <c r="G2157" s="8">
        <v>19819494</v>
      </c>
      <c r="H2157" s="8">
        <v>70000000</v>
      </c>
    </row>
    <row r="2158" spans="1:8" x14ac:dyDescent="0.3">
      <c r="A2158">
        <v>5.8</v>
      </c>
      <c r="B2158" t="s">
        <v>22556</v>
      </c>
      <c r="C2158" t="s">
        <v>1501</v>
      </c>
      <c r="D2158" t="s">
        <v>1473</v>
      </c>
      <c r="E2158" t="s">
        <v>37</v>
      </c>
      <c r="F2158">
        <v>97</v>
      </c>
      <c r="G2158" s="8">
        <v>19819494</v>
      </c>
      <c r="H2158" s="8">
        <v>70000000</v>
      </c>
    </row>
    <row r="2159" spans="1:8" x14ac:dyDescent="0.3">
      <c r="A2159">
        <v>5.8</v>
      </c>
      <c r="B2159" t="s">
        <v>22556</v>
      </c>
      <c r="C2159" t="s">
        <v>1501</v>
      </c>
      <c r="D2159" t="s">
        <v>8199</v>
      </c>
      <c r="E2159" t="s">
        <v>37</v>
      </c>
      <c r="F2159">
        <v>97</v>
      </c>
      <c r="G2159" s="8">
        <v>19819494</v>
      </c>
      <c r="H2159" s="8">
        <v>70000000</v>
      </c>
    </row>
    <row r="2160" spans="1:8" x14ac:dyDescent="0.3">
      <c r="A2160">
        <v>6.2</v>
      </c>
      <c r="B2160" t="s">
        <v>22557</v>
      </c>
      <c r="C2160" t="s">
        <v>1503</v>
      </c>
      <c r="D2160" t="s">
        <v>675</v>
      </c>
      <c r="E2160" t="s">
        <v>37</v>
      </c>
      <c r="F2160">
        <v>95</v>
      </c>
      <c r="G2160" s="8">
        <v>13596911</v>
      </c>
      <c r="H2160" s="8">
        <v>70000000</v>
      </c>
    </row>
    <row r="2161" spans="1:8" x14ac:dyDescent="0.3">
      <c r="A2161">
        <v>6.2</v>
      </c>
      <c r="B2161" t="s">
        <v>22557</v>
      </c>
      <c r="C2161" t="s">
        <v>1503</v>
      </c>
      <c r="D2161" t="s">
        <v>515</v>
      </c>
      <c r="E2161" t="s">
        <v>37</v>
      </c>
      <c r="F2161">
        <v>95</v>
      </c>
      <c r="G2161" s="8">
        <v>13596911</v>
      </c>
      <c r="H2161" s="8">
        <v>70000000</v>
      </c>
    </row>
    <row r="2162" spans="1:8" x14ac:dyDescent="0.3">
      <c r="A2162">
        <v>6.2</v>
      </c>
      <c r="B2162" t="s">
        <v>22557</v>
      </c>
      <c r="C2162" t="s">
        <v>1503</v>
      </c>
      <c r="D2162" t="s">
        <v>9312</v>
      </c>
      <c r="E2162" t="s">
        <v>37</v>
      </c>
      <c r="F2162">
        <v>95</v>
      </c>
      <c r="G2162" s="8">
        <v>13596911</v>
      </c>
      <c r="H2162" s="8">
        <v>70000000</v>
      </c>
    </row>
    <row r="2163" spans="1:8" x14ac:dyDescent="0.3">
      <c r="A2163">
        <v>6.2</v>
      </c>
      <c r="B2163" t="s">
        <v>22557</v>
      </c>
      <c r="C2163" t="s">
        <v>1503</v>
      </c>
      <c r="D2163" t="s">
        <v>809</v>
      </c>
      <c r="E2163" t="s">
        <v>37</v>
      </c>
      <c r="F2163">
        <v>95</v>
      </c>
      <c r="G2163" s="8">
        <v>13596911</v>
      </c>
      <c r="H2163" s="8">
        <v>70000000</v>
      </c>
    </row>
    <row r="2164" spans="1:8" x14ac:dyDescent="0.3">
      <c r="A2164">
        <v>6.2</v>
      </c>
      <c r="B2164" t="s">
        <v>22557</v>
      </c>
      <c r="C2164" t="s">
        <v>1503</v>
      </c>
      <c r="D2164" t="s">
        <v>21950</v>
      </c>
      <c r="E2164" t="s">
        <v>37</v>
      </c>
      <c r="F2164">
        <v>95</v>
      </c>
      <c r="G2164" s="8">
        <v>13596911</v>
      </c>
      <c r="H2164" s="8">
        <v>70000000</v>
      </c>
    </row>
    <row r="2165" spans="1:8" x14ac:dyDescent="0.3">
      <c r="A2165">
        <v>6.2</v>
      </c>
      <c r="B2165" t="s">
        <v>22557</v>
      </c>
      <c r="C2165" t="s">
        <v>1503</v>
      </c>
      <c r="D2165" t="s">
        <v>15875</v>
      </c>
      <c r="E2165" t="s">
        <v>37</v>
      </c>
      <c r="F2165">
        <v>95</v>
      </c>
      <c r="G2165" s="8">
        <v>13596911</v>
      </c>
      <c r="H2165" s="8">
        <v>70000000</v>
      </c>
    </row>
    <row r="2166" spans="1:8" x14ac:dyDescent="0.3">
      <c r="A2166">
        <v>6.2</v>
      </c>
      <c r="B2166" t="s">
        <v>22557</v>
      </c>
      <c r="C2166" t="s">
        <v>1503</v>
      </c>
      <c r="D2166" t="s">
        <v>651</v>
      </c>
      <c r="E2166" t="s">
        <v>37</v>
      </c>
      <c r="F2166">
        <v>95</v>
      </c>
      <c r="G2166" s="8">
        <v>13596911</v>
      </c>
      <c r="H2166" s="8">
        <v>70000000</v>
      </c>
    </row>
    <row r="2167" spans="1:8" x14ac:dyDescent="0.3">
      <c r="A2167">
        <v>5.6</v>
      </c>
      <c r="B2167" t="s">
        <v>22558</v>
      </c>
      <c r="C2167" t="s">
        <v>772</v>
      </c>
      <c r="D2167" t="s">
        <v>515</v>
      </c>
      <c r="E2167" t="s">
        <v>37</v>
      </c>
      <c r="F2167">
        <v>88</v>
      </c>
      <c r="G2167" s="8">
        <v>8460990</v>
      </c>
      <c r="H2167" s="8">
        <v>70000000</v>
      </c>
    </row>
    <row r="2168" spans="1:8" x14ac:dyDescent="0.3">
      <c r="A2168">
        <v>5.6</v>
      </c>
      <c r="B2168" t="s">
        <v>22558</v>
      </c>
      <c r="C2168" t="s">
        <v>772</v>
      </c>
      <c r="D2168" t="s">
        <v>9312</v>
      </c>
      <c r="E2168" t="s">
        <v>37</v>
      </c>
      <c r="F2168">
        <v>88</v>
      </c>
      <c r="G2168" s="8">
        <v>8460990</v>
      </c>
      <c r="H2168" s="8">
        <v>70000000</v>
      </c>
    </row>
    <row r="2169" spans="1:8" x14ac:dyDescent="0.3">
      <c r="A2169">
        <v>5.6</v>
      </c>
      <c r="B2169" t="s">
        <v>22558</v>
      </c>
      <c r="C2169" t="s">
        <v>772</v>
      </c>
      <c r="D2169" t="s">
        <v>15875</v>
      </c>
      <c r="E2169" t="s">
        <v>37</v>
      </c>
      <c r="F2169">
        <v>88</v>
      </c>
      <c r="G2169" s="8">
        <v>8460990</v>
      </c>
      <c r="H2169" s="8">
        <v>70000000</v>
      </c>
    </row>
    <row r="2170" spans="1:8" x14ac:dyDescent="0.3">
      <c r="A2170">
        <v>5.6</v>
      </c>
      <c r="B2170" t="s">
        <v>22558</v>
      </c>
      <c r="C2170" t="s">
        <v>772</v>
      </c>
      <c r="D2170" t="s">
        <v>651</v>
      </c>
      <c r="E2170" t="s">
        <v>37</v>
      </c>
      <c r="F2170">
        <v>88</v>
      </c>
      <c r="G2170" s="8">
        <v>8460990</v>
      </c>
      <c r="H2170" s="8">
        <v>70000000</v>
      </c>
    </row>
    <row r="2171" spans="1:8" x14ac:dyDescent="0.3">
      <c r="A2171">
        <v>5.6</v>
      </c>
      <c r="B2171" t="s">
        <v>22558</v>
      </c>
      <c r="C2171" t="s">
        <v>772</v>
      </c>
      <c r="D2171" t="s">
        <v>15164</v>
      </c>
      <c r="E2171" t="s">
        <v>37</v>
      </c>
      <c r="F2171">
        <v>88</v>
      </c>
      <c r="G2171" s="8">
        <v>8460990</v>
      </c>
      <c r="H2171" s="8">
        <v>70000000</v>
      </c>
    </row>
    <row r="2172" spans="1:8" x14ac:dyDescent="0.3">
      <c r="A2172">
        <v>5.4</v>
      </c>
      <c r="B2172" t="s">
        <v>22559</v>
      </c>
      <c r="C2172" t="s">
        <v>794</v>
      </c>
      <c r="D2172" t="s">
        <v>675</v>
      </c>
      <c r="E2172" t="s">
        <v>37</v>
      </c>
      <c r="F2172">
        <v>133</v>
      </c>
      <c r="G2172" s="8">
        <v>7097125</v>
      </c>
      <c r="H2172" s="8">
        <v>70000000</v>
      </c>
    </row>
    <row r="2173" spans="1:8" x14ac:dyDescent="0.3">
      <c r="A2173">
        <v>5.4</v>
      </c>
      <c r="B2173" t="s">
        <v>22559</v>
      </c>
      <c r="C2173" t="s">
        <v>794</v>
      </c>
      <c r="D2173" t="s">
        <v>21950</v>
      </c>
      <c r="E2173" t="s">
        <v>37</v>
      </c>
      <c r="F2173">
        <v>133</v>
      </c>
      <c r="G2173" s="8">
        <v>7097125</v>
      </c>
      <c r="H2173" s="8">
        <v>70000000</v>
      </c>
    </row>
    <row r="2174" spans="1:8" x14ac:dyDescent="0.3">
      <c r="A2174">
        <v>5.4</v>
      </c>
      <c r="B2174" t="s">
        <v>22559</v>
      </c>
      <c r="C2174" t="s">
        <v>794</v>
      </c>
      <c r="D2174" t="s">
        <v>1473</v>
      </c>
      <c r="E2174" t="s">
        <v>37</v>
      </c>
      <c r="F2174">
        <v>133</v>
      </c>
      <c r="G2174" s="8">
        <v>7097125</v>
      </c>
      <c r="H2174" s="8">
        <v>70000000</v>
      </c>
    </row>
    <row r="2175" spans="1:8" x14ac:dyDescent="0.3">
      <c r="A2175">
        <v>5.4</v>
      </c>
      <c r="B2175" t="s">
        <v>22559</v>
      </c>
      <c r="C2175" t="s">
        <v>794</v>
      </c>
      <c r="D2175" t="s">
        <v>21948</v>
      </c>
      <c r="E2175" t="s">
        <v>37</v>
      </c>
      <c r="F2175">
        <v>133</v>
      </c>
      <c r="G2175" s="8">
        <v>7097125</v>
      </c>
      <c r="H2175" s="8">
        <v>70000000</v>
      </c>
    </row>
    <row r="2176" spans="1:8" x14ac:dyDescent="0.3">
      <c r="A2176">
        <v>5.4</v>
      </c>
      <c r="B2176" t="s">
        <v>22559</v>
      </c>
      <c r="C2176" t="s">
        <v>794</v>
      </c>
      <c r="D2176" t="s">
        <v>8199</v>
      </c>
      <c r="E2176" t="s">
        <v>37</v>
      </c>
      <c r="F2176">
        <v>133</v>
      </c>
      <c r="G2176" s="8">
        <v>7097125</v>
      </c>
      <c r="H2176" s="8">
        <v>70000000</v>
      </c>
    </row>
    <row r="2177" spans="1:8" x14ac:dyDescent="0.3">
      <c r="A2177">
        <v>6.1</v>
      </c>
      <c r="B2177" t="s">
        <v>22560</v>
      </c>
      <c r="C2177" t="s">
        <v>1510</v>
      </c>
      <c r="D2177" t="s">
        <v>675</v>
      </c>
      <c r="E2177" t="s">
        <v>37</v>
      </c>
      <c r="F2177">
        <v>106</v>
      </c>
      <c r="G2177" s="8">
        <v>37760080</v>
      </c>
      <c r="H2177" s="8">
        <v>70000000</v>
      </c>
    </row>
    <row r="2178" spans="1:8" x14ac:dyDescent="0.3">
      <c r="A2178">
        <v>6.1</v>
      </c>
      <c r="B2178" t="s">
        <v>22560</v>
      </c>
      <c r="C2178" t="s">
        <v>1510</v>
      </c>
      <c r="D2178" t="s">
        <v>515</v>
      </c>
      <c r="E2178" t="s">
        <v>37</v>
      </c>
      <c r="F2178">
        <v>106</v>
      </c>
      <c r="G2178" s="8">
        <v>37760080</v>
      </c>
      <c r="H2178" s="8">
        <v>70000000</v>
      </c>
    </row>
    <row r="2179" spans="1:8" x14ac:dyDescent="0.3">
      <c r="A2179">
        <v>6.1</v>
      </c>
      <c r="B2179" t="s">
        <v>22560</v>
      </c>
      <c r="C2179" t="s">
        <v>1510</v>
      </c>
      <c r="D2179" t="s">
        <v>21948</v>
      </c>
      <c r="E2179" t="s">
        <v>37</v>
      </c>
      <c r="F2179">
        <v>106</v>
      </c>
      <c r="G2179" s="8">
        <v>37760080</v>
      </c>
      <c r="H2179" s="8">
        <v>70000000</v>
      </c>
    </row>
    <row r="2180" spans="1:8" x14ac:dyDescent="0.3">
      <c r="A2180">
        <v>6.1</v>
      </c>
      <c r="B2180" t="s">
        <v>22560</v>
      </c>
      <c r="C2180" t="s">
        <v>1510</v>
      </c>
      <c r="D2180" t="s">
        <v>10118</v>
      </c>
      <c r="E2180" t="s">
        <v>37</v>
      </c>
      <c r="F2180">
        <v>106</v>
      </c>
      <c r="G2180" s="8">
        <v>37760080</v>
      </c>
      <c r="H2180" s="8">
        <v>70000000</v>
      </c>
    </row>
    <row r="2181" spans="1:8" x14ac:dyDescent="0.3">
      <c r="A2181">
        <v>6.1</v>
      </c>
      <c r="B2181" t="s">
        <v>22560</v>
      </c>
      <c r="C2181" t="s">
        <v>1510</v>
      </c>
      <c r="D2181" t="s">
        <v>8199</v>
      </c>
      <c r="E2181" t="s">
        <v>37</v>
      </c>
      <c r="F2181">
        <v>106</v>
      </c>
      <c r="G2181" s="8">
        <v>37760080</v>
      </c>
      <c r="H2181" s="8">
        <v>70000000</v>
      </c>
    </row>
    <row r="2182" spans="1:8" x14ac:dyDescent="0.3">
      <c r="A2182">
        <v>4.2</v>
      </c>
      <c r="B2182" t="s">
        <v>22561</v>
      </c>
      <c r="C2182" t="s">
        <v>1512</v>
      </c>
      <c r="D2182" t="s">
        <v>21950</v>
      </c>
      <c r="E2182" t="s">
        <v>37</v>
      </c>
      <c r="F2182">
        <v>116</v>
      </c>
      <c r="G2182" s="8">
        <v>5851188</v>
      </c>
      <c r="H2182" s="8">
        <v>70000000</v>
      </c>
    </row>
    <row r="2183" spans="1:8" x14ac:dyDescent="0.3">
      <c r="A2183">
        <v>4.2</v>
      </c>
      <c r="B2183" t="s">
        <v>22561</v>
      </c>
      <c r="C2183" t="s">
        <v>1512</v>
      </c>
      <c r="D2183" t="s">
        <v>21948</v>
      </c>
      <c r="E2183" t="s">
        <v>37</v>
      </c>
      <c r="F2183">
        <v>116</v>
      </c>
      <c r="G2183" s="8">
        <v>5851188</v>
      </c>
      <c r="H2183" s="8">
        <v>70000000</v>
      </c>
    </row>
    <row r="2184" spans="1:8" x14ac:dyDescent="0.3">
      <c r="A2184">
        <v>4.2</v>
      </c>
      <c r="B2184" t="s">
        <v>22561</v>
      </c>
      <c r="C2184" t="s">
        <v>1512</v>
      </c>
      <c r="D2184" t="s">
        <v>8199</v>
      </c>
      <c r="E2184" t="s">
        <v>37</v>
      </c>
      <c r="F2184">
        <v>116</v>
      </c>
      <c r="G2184" s="8">
        <v>5851188</v>
      </c>
      <c r="H2184" s="8">
        <v>70000000</v>
      </c>
    </row>
    <row r="2185" spans="1:8" x14ac:dyDescent="0.3">
      <c r="A2185">
        <v>6.7</v>
      </c>
      <c r="B2185" t="s">
        <v>22562</v>
      </c>
      <c r="C2185" t="s">
        <v>1516</v>
      </c>
      <c r="D2185" t="s">
        <v>675</v>
      </c>
      <c r="E2185" t="s">
        <v>37</v>
      </c>
      <c r="F2185">
        <v>115</v>
      </c>
      <c r="G2185" s="8">
        <v>25121291</v>
      </c>
      <c r="H2185" s="8">
        <v>50000000</v>
      </c>
    </row>
    <row r="2186" spans="1:8" x14ac:dyDescent="0.3">
      <c r="A2186">
        <v>6.7</v>
      </c>
      <c r="B2186" t="s">
        <v>22562</v>
      </c>
      <c r="C2186" t="s">
        <v>1516</v>
      </c>
      <c r="D2186" t="s">
        <v>21950</v>
      </c>
      <c r="E2186" t="s">
        <v>37</v>
      </c>
      <c r="F2186">
        <v>115</v>
      </c>
      <c r="G2186" s="8">
        <v>25121291</v>
      </c>
      <c r="H2186" s="8">
        <v>50000000</v>
      </c>
    </row>
    <row r="2187" spans="1:8" x14ac:dyDescent="0.3">
      <c r="A2187">
        <v>6.7</v>
      </c>
      <c r="B2187" t="s">
        <v>22562</v>
      </c>
      <c r="C2187" t="s">
        <v>1516</v>
      </c>
      <c r="D2187" t="s">
        <v>21948</v>
      </c>
      <c r="E2187" t="s">
        <v>37</v>
      </c>
      <c r="F2187">
        <v>115</v>
      </c>
      <c r="G2187" s="8">
        <v>25121291</v>
      </c>
      <c r="H2187" s="8">
        <v>50000000</v>
      </c>
    </row>
    <row r="2188" spans="1:8" x14ac:dyDescent="0.3">
      <c r="A2188">
        <v>6.7</v>
      </c>
      <c r="B2188" t="s">
        <v>22562</v>
      </c>
      <c r="C2188" t="s">
        <v>1516</v>
      </c>
      <c r="D2188" t="s">
        <v>10118</v>
      </c>
      <c r="E2188" t="s">
        <v>37</v>
      </c>
      <c r="F2188">
        <v>115</v>
      </c>
      <c r="G2188" s="8">
        <v>25121291</v>
      </c>
      <c r="H2188" s="8">
        <v>50000000</v>
      </c>
    </row>
    <row r="2189" spans="1:8" x14ac:dyDescent="0.3">
      <c r="A2189">
        <v>6.7</v>
      </c>
      <c r="B2189" t="s">
        <v>22562</v>
      </c>
      <c r="C2189" t="s">
        <v>1516</v>
      </c>
      <c r="D2189" t="s">
        <v>8199</v>
      </c>
      <c r="E2189" t="s">
        <v>37</v>
      </c>
      <c r="F2189">
        <v>115</v>
      </c>
      <c r="G2189" s="8">
        <v>25121291</v>
      </c>
      <c r="H2189" s="8">
        <v>50000000</v>
      </c>
    </row>
    <row r="2190" spans="1:8" x14ac:dyDescent="0.3">
      <c r="A2190">
        <v>4.2</v>
      </c>
      <c r="B2190" t="s">
        <v>22563</v>
      </c>
      <c r="C2190" t="s">
        <v>997</v>
      </c>
      <c r="D2190" t="s">
        <v>675</v>
      </c>
      <c r="E2190" t="s">
        <v>37</v>
      </c>
      <c r="F2190">
        <v>99</v>
      </c>
      <c r="G2190" s="8">
        <v>18821279</v>
      </c>
      <c r="H2190" s="8">
        <v>70000000</v>
      </c>
    </row>
    <row r="2191" spans="1:8" x14ac:dyDescent="0.3">
      <c r="A2191">
        <v>4.2</v>
      </c>
      <c r="B2191" t="s">
        <v>22563</v>
      </c>
      <c r="C2191" t="s">
        <v>997</v>
      </c>
      <c r="D2191" t="s">
        <v>515</v>
      </c>
      <c r="E2191" t="s">
        <v>37</v>
      </c>
      <c r="F2191">
        <v>99</v>
      </c>
      <c r="G2191" s="8">
        <v>18821279</v>
      </c>
      <c r="H2191" s="8">
        <v>70000000</v>
      </c>
    </row>
    <row r="2192" spans="1:8" x14ac:dyDescent="0.3">
      <c r="A2192">
        <v>4.2</v>
      </c>
      <c r="B2192" t="s">
        <v>22563</v>
      </c>
      <c r="C2192" t="s">
        <v>997</v>
      </c>
      <c r="D2192" t="s">
        <v>651</v>
      </c>
      <c r="E2192" t="s">
        <v>37</v>
      </c>
      <c r="F2192">
        <v>99</v>
      </c>
      <c r="G2192" s="8">
        <v>18821279</v>
      </c>
      <c r="H2192" s="8">
        <v>70000000</v>
      </c>
    </row>
    <row r="2193" spans="1:8" x14ac:dyDescent="0.3">
      <c r="A2193">
        <v>6.4</v>
      </c>
      <c r="B2193" t="s">
        <v>22564</v>
      </c>
      <c r="C2193" t="s">
        <v>1521</v>
      </c>
      <c r="D2193" t="s">
        <v>675</v>
      </c>
      <c r="E2193" t="s">
        <v>37</v>
      </c>
      <c r="F2193">
        <v>124</v>
      </c>
      <c r="G2193" s="8">
        <v>118471320</v>
      </c>
      <c r="H2193" s="8">
        <v>68000000</v>
      </c>
    </row>
    <row r="2194" spans="1:8" x14ac:dyDescent="0.3">
      <c r="A2194">
        <v>6.4</v>
      </c>
      <c r="B2194" t="s">
        <v>22564</v>
      </c>
      <c r="C2194" t="s">
        <v>1521</v>
      </c>
      <c r="D2194" t="s">
        <v>1473</v>
      </c>
      <c r="E2194" t="s">
        <v>37</v>
      </c>
      <c r="F2194">
        <v>124</v>
      </c>
      <c r="G2194" s="8">
        <v>118471320</v>
      </c>
      <c r="H2194" s="8">
        <v>68000000</v>
      </c>
    </row>
    <row r="2195" spans="1:8" x14ac:dyDescent="0.3">
      <c r="A2195">
        <v>6.4</v>
      </c>
      <c r="B2195" t="s">
        <v>22564</v>
      </c>
      <c r="C2195" t="s">
        <v>1521</v>
      </c>
      <c r="D2195" t="s">
        <v>8199</v>
      </c>
      <c r="E2195" t="s">
        <v>37</v>
      </c>
      <c r="F2195">
        <v>124</v>
      </c>
      <c r="G2195" s="8">
        <v>118471320</v>
      </c>
      <c r="H2195" s="8">
        <v>68000000</v>
      </c>
    </row>
    <row r="2196" spans="1:8" x14ac:dyDescent="0.3">
      <c r="A2196">
        <v>4.9000000000000004</v>
      </c>
      <c r="B2196" t="s">
        <v>22565</v>
      </c>
      <c r="C2196" t="s">
        <v>1523</v>
      </c>
      <c r="D2196" t="s">
        <v>515</v>
      </c>
      <c r="E2196" t="s">
        <v>37</v>
      </c>
      <c r="F2196">
        <v>124</v>
      </c>
      <c r="G2196" s="8">
        <v>300523113</v>
      </c>
      <c r="H2196" s="8">
        <v>68000000</v>
      </c>
    </row>
    <row r="2197" spans="1:8" x14ac:dyDescent="0.3">
      <c r="A2197">
        <v>4.9000000000000004</v>
      </c>
      <c r="B2197" t="s">
        <v>22565</v>
      </c>
      <c r="C2197" t="s">
        <v>1523</v>
      </c>
      <c r="D2197" t="s">
        <v>1473</v>
      </c>
      <c r="E2197" t="s">
        <v>37</v>
      </c>
      <c r="F2197">
        <v>124</v>
      </c>
      <c r="G2197" s="8">
        <v>300523113</v>
      </c>
      <c r="H2197" s="8">
        <v>68000000</v>
      </c>
    </row>
    <row r="2198" spans="1:8" x14ac:dyDescent="0.3">
      <c r="A2198">
        <v>4.9000000000000004</v>
      </c>
      <c r="B2198" t="s">
        <v>22565</v>
      </c>
      <c r="C2198" t="s">
        <v>1523</v>
      </c>
      <c r="D2198" t="s">
        <v>651</v>
      </c>
      <c r="E2198" t="s">
        <v>37</v>
      </c>
      <c r="F2198">
        <v>124</v>
      </c>
      <c r="G2198" s="8">
        <v>300523113</v>
      </c>
      <c r="H2198" s="8">
        <v>68000000</v>
      </c>
    </row>
    <row r="2199" spans="1:8" x14ac:dyDescent="0.3">
      <c r="A2199">
        <v>4.9000000000000004</v>
      </c>
      <c r="B2199" t="s">
        <v>22565</v>
      </c>
      <c r="C2199" t="s">
        <v>1523</v>
      </c>
      <c r="D2199" t="s">
        <v>17497</v>
      </c>
      <c r="E2199" t="s">
        <v>37</v>
      </c>
      <c r="F2199">
        <v>124</v>
      </c>
      <c r="G2199" s="8">
        <v>300523113</v>
      </c>
      <c r="H2199" s="8">
        <v>68000000</v>
      </c>
    </row>
    <row r="2200" spans="1:8" x14ac:dyDescent="0.3">
      <c r="A2200">
        <v>6.8</v>
      </c>
      <c r="B2200" t="s">
        <v>22566</v>
      </c>
      <c r="C2200" t="s">
        <v>945</v>
      </c>
      <c r="D2200" t="s">
        <v>21950</v>
      </c>
      <c r="E2200" t="s">
        <v>37</v>
      </c>
      <c r="F2200">
        <v>124</v>
      </c>
      <c r="G2200" s="8">
        <v>71069884</v>
      </c>
      <c r="H2200" s="8">
        <v>68000000</v>
      </c>
    </row>
    <row r="2201" spans="1:8" x14ac:dyDescent="0.3">
      <c r="A2201">
        <v>6.8</v>
      </c>
      <c r="B2201" t="s">
        <v>22566</v>
      </c>
      <c r="C2201" t="s">
        <v>945</v>
      </c>
      <c r="D2201" t="s">
        <v>1473</v>
      </c>
      <c r="E2201" t="s">
        <v>37</v>
      </c>
      <c r="F2201">
        <v>124</v>
      </c>
      <c r="G2201" s="8">
        <v>71069884</v>
      </c>
      <c r="H2201" s="8">
        <v>68000000</v>
      </c>
    </row>
    <row r="2202" spans="1:8" x14ac:dyDescent="0.3">
      <c r="A2202">
        <v>6.8</v>
      </c>
      <c r="B2202" t="s">
        <v>22566</v>
      </c>
      <c r="C2202" t="s">
        <v>945</v>
      </c>
      <c r="D2202" t="s">
        <v>8199</v>
      </c>
      <c r="E2202" t="s">
        <v>37</v>
      </c>
      <c r="F2202">
        <v>124</v>
      </c>
      <c r="G2202" s="8">
        <v>71069884</v>
      </c>
      <c r="H2202" s="8">
        <v>68000000</v>
      </c>
    </row>
    <row r="2203" spans="1:8" x14ac:dyDescent="0.3">
      <c r="A2203">
        <v>7.7</v>
      </c>
      <c r="B2203" t="s">
        <v>22567</v>
      </c>
      <c r="C2203" t="s">
        <v>1324</v>
      </c>
      <c r="D2203" t="s">
        <v>9312</v>
      </c>
      <c r="E2203" t="s">
        <v>37</v>
      </c>
      <c r="F2203">
        <v>87</v>
      </c>
      <c r="G2203" s="8">
        <v>251501645</v>
      </c>
      <c r="H2203" s="8">
        <v>69000000</v>
      </c>
    </row>
    <row r="2204" spans="1:8" x14ac:dyDescent="0.3">
      <c r="A2204">
        <v>7.7</v>
      </c>
      <c r="B2204" t="s">
        <v>22567</v>
      </c>
      <c r="C2204" t="s">
        <v>1324</v>
      </c>
      <c r="D2204" t="s">
        <v>809</v>
      </c>
      <c r="E2204" t="s">
        <v>37</v>
      </c>
      <c r="F2204">
        <v>87</v>
      </c>
      <c r="G2204" s="8">
        <v>251501645</v>
      </c>
      <c r="H2204" s="8">
        <v>69000000</v>
      </c>
    </row>
    <row r="2205" spans="1:8" x14ac:dyDescent="0.3">
      <c r="A2205">
        <v>7.7</v>
      </c>
      <c r="B2205" t="s">
        <v>22567</v>
      </c>
      <c r="C2205" t="s">
        <v>1324</v>
      </c>
      <c r="D2205" t="s">
        <v>15875</v>
      </c>
      <c r="E2205" t="s">
        <v>37</v>
      </c>
      <c r="F2205">
        <v>87</v>
      </c>
      <c r="G2205" s="8">
        <v>251501645</v>
      </c>
      <c r="H2205" s="8">
        <v>69000000</v>
      </c>
    </row>
    <row r="2206" spans="1:8" x14ac:dyDescent="0.3">
      <c r="A2206">
        <v>5.6</v>
      </c>
      <c r="B2206" t="s">
        <v>22568</v>
      </c>
      <c r="C2206" t="s">
        <v>1525</v>
      </c>
      <c r="D2206" t="s">
        <v>675</v>
      </c>
      <c r="E2206" t="s">
        <v>37</v>
      </c>
      <c r="F2206">
        <v>105</v>
      </c>
      <c r="G2206" s="8">
        <v>35324232</v>
      </c>
      <c r="H2206" s="8">
        <v>68000000</v>
      </c>
    </row>
    <row r="2207" spans="1:8" x14ac:dyDescent="0.3">
      <c r="A2207">
        <v>5.6</v>
      </c>
      <c r="B2207" t="s">
        <v>22568</v>
      </c>
      <c r="C2207" t="s">
        <v>1525</v>
      </c>
      <c r="D2207" t="s">
        <v>809</v>
      </c>
      <c r="E2207" t="s">
        <v>37</v>
      </c>
      <c r="F2207">
        <v>105</v>
      </c>
      <c r="G2207" s="8">
        <v>35324232</v>
      </c>
      <c r="H2207" s="8">
        <v>68000000</v>
      </c>
    </row>
    <row r="2208" spans="1:8" x14ac:dyDescent="0.3">
      <c r="A2208">
        <v>5.6</v>
      </c>
      <c r="B2208" t="s">
        <v>22568</v>
      </c>
      <c r="C2208" t="s">
        <v>1525</v>
      </c>
      <c r="D2208" t="s">
        <v>21950</v>
      </c>
      <c r="E2208" t="s">
        <v>37</v>
      </c>
      <c r="F2208">
        <v>105</v>
      </c>
      <c r="G2208" s="8">
        <v>35324232</v>
      </c>
      <c r="H2208" s="8">
        <v>68000000</v>
      </c>
    </row>
    <row r="2209" spans="1:8" x14ac:dyDescent="0.3">
      <c r="A2209">
        <v>5.6</v>
      </c>
      <c r="B2209" t="s">
        <v>22568</v>
      </c>
      <c r="C2209" t="s">
        <v>1525</v>
      </c>
      <c r="D2209" t="s">
        <v>1473</v>
      </c>
      <c r="E2209" t="s">
        <v>37</v>
      </c>
      <c r="F2209">
        <v>105</v>
      </c>
      <c r="G2209" s="8">
        <v>35324232</v>
      </c>
      <c r="H2209" s="8">
        <v>68000000</v>
      </c>
    </row>
    <row r="2210" spans="1:8" x14ac:dyDescent="0.3">
      <c r="A2210">
        <v>5.6</v>
      </c>
      <c r="B2210" t="s">
        <v>22568</v>
      </c>
      <c r="C2210" t="s">
        <v>1525</v>
      </c>
      <c r="D2210" t="s">
        <v>8199</v>
      </c>
      <c r="E2210" t="s">
        <v>37</v>
      </c>
      <c r="F2210">
        <v>105</v>
      </c>
      <c r="G2210" s="8">
        <v>35324232</v>
      </c>
      <c r="H2210" s="8">
        <v>68000000</v>
      </c>
    </row>
    <row r="2211" spans="1:8" x14ac:dyDescent="0.3">
      <c r="A2211">
        <v>6.4</v>
      </c>
      <c r="B2211" t="s">
        <v>22569</v>
      </c>
      <c r="C2211" t="s">
        <v>1183</v>
      </c>
      <c r="D2211" t="s">
        <v>809</v>
      </c>
      <c r="E2211" t="s">
        <v>37</v>
      </c>
      <c r="F2211">
        <v>125</v>
      </c>
      <c r="G2211" s="8">
        <v>81257500</v>
      </c>
      <c r="H2211" s="8">
        <v>68000000</v>
      </c>
    </row>
    <row r="2212" spans="1:8" x14ac:dyDescent="0.3">
      <c r="A2212">
        <v>7.2</v>
      </c>
      <c r="B2212" t="s">
        <v>22570</v>
      </c>
      <c r="C2212" t="s">
        <v>1529</v>
      </c>
      <c r="D2212" t="s">
        <v>515</v>
      </c>
      <c r="E2212" t="s">
        <v>37</v>
      </c>
      <c r="F2212">
        <v>141</v>
      </c>
      <c r="G2212" s="8">
        <v>617840</v>
      </c>
      <c r="H2212" s="8">
        <v>70000000</v>
      </c>
    </row>
    <row r="2213" spans="1:8" x14ac:dyDescent="0.3">
      <c r="A2213">
        <v>7.2</v>
      </c>
      <c r="B2213" t="s">
        <v>22570</v>
      </c>
      <c r="C2213" t="s">
        <v>1529</v>
      </c>
      <c r="D2213" t="s">
        <v>1473</v>
      </c>
      <c r="E2213" t="s">
        <v>37</v>
      </c>
      <c r="F2213">
        <v>141</v>
      </c>
      <c r="G2213" s="8">
        <v>617840</v>
      </c>
      <c r="H2213" s="8">
        <v>70000000</v>
      </c>
    </row>
    <row r="2214" spans="1:8" x14ac:dyDescent="0.3">
      <c r="A2214">
        <v>7.2</v>
      </c>
      <c r="B2214" t="s">
        <v>22570</v>
      </c>
      <c r="C2214" t="s">
        <v>1529</v>
      </c>
      <c r="D2214" t="s">
        <v>20490</v>
      </c>
      <c r="E2214" t="s">
        <v>37</v>
      </c>
      <c r="F2214">
        <v>141</v>
      </c>
      <c r="G2214" s="8">
        <v>617840</v>
      </c>
      <c r="H2214" s="8">
        <v>70000000</v>
      </c>
    </row>
    <row r="2215" spans="1:8" x14ac:dyDescent="0.3">
      <c r="A2215">
        <v>7.2</v>
      </c>
      <c r="B2215" t="s">
        <v>22570</v>
      </c>
      <c r="C2215" t="s">
        <v>1529</v>
      </c>
      <c r="D2215" t="s">
        <v>17497</v>
      </c>
      <c r="E2215" t="s">
        <v>37</v>
      </c>
      <c r="F2215">
        <v>141</v>
      </c>
      <c r="G2215" s="8">
        <v>617840</v>
      </c>
      <c r="H2215" s="8">
        <v>70000000</v>
      </c>
    </row>
    <row r="2216" spans="1:8" x14ac:dyDescent="0.3">
      <c r="A2216">
        <v>6</v>
      </c>
      <c r="B2216" t="s">
        <v>22571</v>
      </c>
      <c r="C2216" t="s">
        <v>1535</v>
      </c>
      <c r="D2216" t="s">
        <v>675</v>
      </c>
      <c r="E2216" t="s">
        <v>37</v>
      </c>
      <c r="F2216">
        <v>121</v>
      </c>
      <c r="G2216" s="8">
        <v>29655590</v>
      </c>
      <c r="H2216" s="8">
        <v>65000000</v>
      </c>
    </row>
    <row r="2217" spans="1:8" x14ac:dyDescent="0.3">
      <c r="A2217">
        <v>6</v>
      </c>
      <c r="B2217" t="s">
        <v>22571</v>
      </c>
      <c r="C2217" t="s">
        <v>1535</v>
      </c>
      <c r="D2217" t="s">
        <v>809</v>
      </c>
      <c r="E2217" t="s">
        <v>37</v>
      </c>
      <c r="F2217">
        <v>121</v>
      </c>
      <c r="G2217" s="8">
        <v>29655590</v>
      </c>
      <c r="H2217" s="8">
        <v>65000000</v>
      </c>
    </row>
    <row r="2218" spans="1:8" x14ac:dyDescent="0.3">
      <c r="A2218">
        <v>6</v>
      </c>
      <c r="B2218" t="s">
        <v>22571</v>
      </c>
      <c r="C2218" t="s">
        <v>1535</v>
      </c>
      <c r="D2218" t="s">
        <v>651</v>
      </c>
      <c r="E2218" t="s">
        <v>37</v>
      </c>
      <c r="F2218">
        <v>121</v>
      </c>
      <c r="G2218" s="8">
        <v>29655590</v>
      </c>
      <c r="H2218" s="8">
        <v>65000000</v>
      </c>
    </row>
    <row r="2219" spans="1:8" x14ac:dyDescent="0.3">
      <c r="A2219">
        <v>6</v>
      </c>
      <c r="B2219" t="s">
        <v>22571</v>
      </c>
      <c r="C2219" t="s">
        <v>1535</v>
      </c>
      <c r="D2219" t="s">
        <v>10118</v>
      </c>
      <c r="E2219" t="s">
        <v>37</v>
      </c>
      <c r="F2219">
        <v>121</v>
      </c>
      <c r="G2219" s="8">
        <v>29655590</v>
      </c>
      <c r="H2219" s="8">
        <v>65000000</v>
      </c>
    </row>
    <row r="2220" spans="1:8" x14ac:dyDescent="0.3">
      <c r="A2220">
        <v>5.9</v>
      </c>
      <c r="B2220" t="s">
        <v>22572</v>
      </c>
      <c r="C2220" t="s">
        <v>1503</v>
      </c>
      <c r="D2220" t="s">
        <v>809</v>
      </c>
      <c r="E2220" t="s">
        <v>37</v>
      </c>
      <c r="F2220">
        <v>111</v>
      </c>
      <c r="G2220" s="8">
        <v>45045037</v>
      </c>
      <c r="H2220" s="8">
        <v>36000000</v>
      </c>
    </row>
    <row r="2221" spans="1:8" x14ac:dyDescent="0.3">
      <c r="A2221">
        <v>5.9</v>
      </c>
      <c r="B2221" t="s">
        <v>22572</v>
      </c>
      <c r="C2221" t="s">
        <v>1503</v>
      </c>
      <c r="D2221" t="s">
        <v>17497</v>
      </c>
      <c r="E2221" t="s">
        <v>37</v>
      </c>
      <c r="F2221">
        <v>111</v>
      </c>
      <c r="G2221" s="8">
        <v>45045037</v>
      </c>
      <c r="H2221" s="8">
        <v>36000000</v>
      </c>
    </row>
    <row r="2222" spans="1:8" x14ac:dyDescent="0.3">
      <c r="A2222">
        <v>7.9</v>
      </c>
      <c r="B2222" t="s">
        <v>22573</v>
      </c>
      <c r="C2222" t="s">
        <v>794</v>
      </c>
      <c r="D2222" t="s">
        <v>11093</v>
      </c>
      <c r="E2222" t="s">
        <v>37</v>
      </c>
      <c r="F2222">
        <v>157</v>
      </c>
      <c r="G2222" s="8">
        <v>28965197</v>
      </c>
      <c r="H2222" s="8">
        <v>68000000</v>
      </c>
    </row>
    <row r="2223" spans="1:8" x14ac:dyDescent="0.3">
      <c r="A2223">
        <v>7.9</v>
      </c>
      <c r="B2223" t="s">
        <v>22573</v>
      </c>
      <c r="C2223" t="s">
        <v>794</v>
      </c>
      <c r="D2223" t="s">
        <v>1473</v>
      </c>
      <c r="E2223" t="s">
        <v>37</v>
      </c>
      <c r="F2223">
        <v>157</v>
      </c>
      <c r="G2223" s="8">
        <v>28965197</v>
      </c>
      <c r="H2223" s="8">
        <v>68000000</v>
      </c>
    </row>
    <row r="2224" spans="1:8" x14ac:dyDescent="0.3">
      <c r="A2224">
        <v>7.9</v>
      </c>
      <c r="B2224" t="s">
        <v>22573</v>
      </c>
      <c r="C2224" t="s">
        <v>794</v>
      </c>
      <c r="D2224" t="s">
        <v>8199</v>
      </c>
      <c r="E2224" t="s">
        <v>37</v>
      </c>
      <c r="F2224">
        <v>157</v>
      </c>
      <c r="G2224" s="8">
        <v>28965197</v>
      </c>
      <c r="H2224" s="8">
        <v>68000000</v>
      </c>
    </row>
    <row r="2225" spans="1:8" x14ac:dyDescent="0.3">
      <c r="A2225">
        <v>7.1</v>
      </c>
      <c r="B2225" t="s">
        <v>22574</v>
      </c>
      <c r="C2225" t="s">
        <v>133</v>
      </c>
      <c r="D2225" t="s">
        <v>675</v>
      </c>
      <c r="E2225" t="s">
        <v>37</v>
      </c>
      <c r="F2225">
        <v>128</v>
      </c>
      <c r="G2225" s="8">
        <v>39380442</v>
      </c>
      <c r="H2225" s="8">
        <v>70000000</v>
      </c>
    </row>
    <row r="2226" spans="1:8" x14ac:dyDescent="0.3">
      <c r="A2226">
        <v>7.1</v>
      </c>
      <c r="B2226" t="s">
        <v>22574</v>
      </c>
      <c r="C2226" t="s">
        <v>133</v>
      </c>
      <c r="D2226" t="s">
        <v>1473</v>
      </c>
      <c r="E2226" t="s">
        <v>37</v>
      </c>
      <c r="F2226">
        <v>128</v>
      </c>
      <c r="G2226" s="8">
        <v>39380442</v>
      </c>
      <c r="H2226" s="8">
        <v>70000000</v>
      </c>
    </row>
    <row r="2227" spans="1:8" x14ac:dyDescent="0.3">
      <c r="A2227">
        <v>7.1</v>
      </c>
      <c r="B2227" t="s">
        <v>22574</v>
      </c>
      <c r="C2227" t="s">
        <v>133</v>
      </c>
      <c r="D2227" t="s">
        <v>8199</v>
      </c>
      <c r="E2227" t="s">
        <v>37</v>
      </c>
      <c r="F2227">
        <v>128</v>
      </c>
      <c r="G2227" s="8">
        <v>39380442</v>
      </c>
      <c r="H2227" s="8">
        <v>70000000</v>
      </c>
    </row>
    <row r="2228" spans="1:8" x14ac:dyDescent="0.3">
      <c r="A2228">
        <v>5.9</v>
      </c>
      <c r="B2228" t="s">
        <v>22575</v>
      </c>
      <c r="C2228" t="s">
        <v>1030</v>
      </c>
      <c r="D2228" t="s">
        <v>675</v>
      </c>
      <c r="E2228" t="s">
        <v>37</v>
      </c>
      <c r="F2228">
        <v>105</v>
      </c>
      <c r="G2228" s="8">
        <v>37516013</v>
      </c>
      <c r="H2228" s="8">
        <v>69000000</v>
      </c>
    </row>
    <row r="2229" spans="1:8" x14ac:dyDescent="0.3">
      <c r="A2229">
        <v>5.9</v>
      </c>
      <c r="B2229" t="s">
        <v>22575</v>
      </c>
      <c r="C2229" t="s">
        <v>1030</v>
      </c>
      <c r="D2229" t="s">
        <v>651</v>
      </c>
      <c r="E2229" t="s">
        <v>37</v>
      </c>
      <c r="F2229">
        <v>105</v>
      </c>
      <c r="G2229" s="8">
        <v>37516013</v>
      </c>
      <c r="H2229" s="8">
        <v>69000000</v>
      </c>
    </row>
    <row r="2230" spans="1:8" x14ac:dyDescent="0.3">
      <c r="A2230">
        <v>5.9</v>
      </c>
      <c r="B2230" t="s">
        <v>22575</v>
      </c>
      <c r="C2230" t="s">
        <v>1030</v>
      </c>
      <c r="D2230" t="s">
        <v>4189</v>
      </c>
      <c r="E2230" t="s">
        <v>37</v>
      </c>
      <c r="F2230">
        <v>105</v>
      </c>
      <c r="G2230" s="8">
        <v>37516013</v>
      </c>
      <c r="H2230" s="8">
        <v>69000000</v>
      </c>
    </row>
    <row r="2231" spans="1:8" x14ac:dyDescent="0.3">
      <c r="A2231">
        <v>6.2</v>
      </c>
      <c r="B2231" t="s">
        <v>22576</v>
      </c>
      <c r="C2231" t="s">
        <v>1152</v>
      </c>
      <c r="D2231" t="s">
        <v>675</v>
      </c>
      <c r="E2231" t="s">
        <v>37</v>
      </c>
      <c r="F2231">
        <v>113</v>
      </c>
      <c r="G2231" s="8">
        <v>87704396</v>
      </c>
      <c r="H2231" s="8">
        <v>66000000</v>
      </c>
    </row>
    <row r="2232" spans="1:8" x14ac:dyDescent="0.3">
      <c r="A2232">
        <v>6.2</v>
      </c>
      <c r="B2232" t="s">
        <v>22576</v>
      </c>
      <c r="C2232" t="s">
        <v>1152</v>
      </c>
      <c r="D2232" t="s">
        <v>21950</v>
      </c>
      <c r="E2232" t="s">
        <v>37</v>
      </c>
      <c r="F2232">
        <v>113</v>
      </c>
      <c r="G2232" s="8">
        <v>87704396</v>
      </c>
      <c r="H2232" s="8">
        <v>66000000</v>
      </c>
    </row>
    <row r="2233" spans="1:8" x14ac:dyDescent="0.3">
      <c r="A2233">
        <v>6.2</v>
      </c>
      <c r="B2233" t="s">
        <v>22576</v>
      </c>
      <c r="C2233" t="s">
        <v>1152</v>
      </c>
      <c r="D2233" t="s">
        <v>17497</v>
      </c>
      <c r="E2233" t="s">
        <v>37</v>
      </c>
      <c r="F2233">
        <v>113</v>
      </c>
      <c r="G2233" s="8">
        <v>87704396</v>
      </c>
      <c r="H2233" s="8">
        <v>66000000</v>
      </c>
    </row>
    <row r="2234" spans="1:8" x14ac:dyDescent="0.3">
      <c r="A2234">
        <v>6.2</v>
      </c>
      <c r="B2234" t="s">
        <v>22576</v>
      </c>
      <c r="C2234" t="s">
        <v>1152</v>
      </c>
      <c r="D2234" t="s">
        <v>8199</v>
      </c>
      <c r="E2234" t="s">
        <v>37</v>
      </c>
      <c r="F2234">
        <v>113</v>
      </c>
      <c r="G2234" s="8">
        <v>87704396</v>
      </c>
      <c r="H2234" s="8">
        <v>66000000</v>
      </c>
    </row>
    <row r="2235" spans="1:8" x14ac:dyDescent="0.3">
      <c r="A2235">
        <v>7</v>
      </c>
      <c r="B2235" t="s">
        <v>22577</v>
      </c>
      <c r="C2235" t="s">
        <v>1547</v>
      </c>
      <c r="D2235" t="s">
        <v>1473</v>
      </c>
      <c r="E2235" t="s">
        <v>37</v>
      </c>
      <c r="F2235">
        <v>121</v>
      </c>
      <c r="G2235" s="8">
        <v>83892374</v>
      </c>
      <c r="H2235" s="8">
        <v>66000000</v>
      </c>
    </row>
    <row r="2236" spans="1:8" x14ac:dyDescent="0.3">
      <c r="A2236">
        <v>7</v>
      </c>
      <c r="B2236" t="s">
        <v>22577</v>
      </c>
      <c r="C2236" t="s">
        <v>1547</v>
      </c>
      <c r="D2236" t="s">
        <v>21948</v>
      </c>
      <c r="E2236" t="s">
        <v>37</v>
      </c>
      <c r="F2236">
        <v>121</v>
      </c>
      <c r="G2236" s="8">
        <v>83892374</v>
      </c>
      <c r="H2236" s="8">
        <v>66000000</v>
      </c>
    </row>
    <row r="2237" spans="1:8" x14ac:dyDescent="0.3">
      <c r="A2237">
        <v>7</v>
      </c>
      <c r="B2237" t="s">
        <v>22577</v>
      </c>
      <c r="C2237" t="s">
        <v>1547</v>
      </c>
      <c r="D2237" t="s">
        <v>10118</v>
      </c>
      <c r="E2237" t="s">
        <v>37</v>
      </c>
      <c r="F2237">
        <v>121</v>
      </c>
      <c r="G2237" s="8">
        <v>83892374</v>
      </c>
      <c r="H2237" s="8">
        <v>66000000</v>
      </c>
    </row>
    <row r="2238" spans="1:8" x14ac:dyDescent="0.3">
      <c r="A2238">
        <v>7</v>
      </c>
      <c r="B2238" t="s">
        <v>22577</v>
      </c>
      <c r="C2238" t="s">
        <v>1547</v>
      </c>
      <c r="D2238" t="s">
        <v>8199</v>
      </c>
      <c r="E2238" t="s">
        <v>37</v>
      </c>
      <c r="F2238">
        <v>121</v>
      </c>
      <c r="G2238" s="8">
        <v>83892374</v>
      </c>
      <c r="H2238" s="8">
        <v>66000000</v>
      </c>
    </row>
    <row r="2239" spans="1:8" x14ac:dyDescent="0.3">
      <c r="A2239">
        <v>5.4</v>
      </c>
      <c r="B2239" t="s">
        <v>22578</v>
      </c>
      <c r="C2239" t="s">
        <v>1549</v>
      </c>
      <c r="D2239" t="s">
        <v>675</v>
      </c>
      <c r="E2239" t="s">
        <v>37</v>
      </c>
      <c r="F2239">
        <v>102</v>
      </c>
      <c r="G2239" s="8">
        <v>5932060</v>
      </c>
      <c r="H2239" s="8">
        <v>35000000</v>
      </c>
    </row>
    <row r="2240" spans="1:8" x14ac:dyDescent="0.3">
      <c r="A2240">
        <v>5.4</v>
      </c>
      <c r="B2240" t="s">
        <v>22578</v>
      </c>
      <c r="C2240" t="s">
        <v>1549</v>
      </c>
      <c r="D2240" t="s">
        <v>515</v>
      </c>
      <c r="E2240" t="s">
        <v>37</v>
      </c>
      <c r="F2240">
        <v>102</v>
      </c>
      <c r="G2240" s="8">
        <v>5932060</v>
      </c>
      <c r="H2240" s="8">
        <v>35000000</v>
      </c>
    </row>
    <row r="2241" spans="1:8" x14ac:dyDescent="0.3">
      <c r="A2241">
        <v>5.4</v>
      </c>
      <c r="B2241" t="s">
        <v>22578</v>
      </c>
      <c r="C2241" t="s">
        <v>1549</v>
      </c>
      <c r="D2241" t="s">
        <v>651</v>
      </c>
      <c r="E2241" t="s">
        <v>37</v>
      </c>
      <c r="F2241">
        <v>102</v>
      </c>
      <c r="G2241" s="8">
        <v>5932060</v>
      </c>
      <c r="H2241" s="8">
        <v>35000000</v>
      </c>
    </row>
    <row r="2242" spans="1:8" x14ac:dyDescent="0.3">
      <c r="A2242">
        <v>5.4</v>
      </c>
      <c r="B2242" t="s">
        <v>22578</v>
      </c>
      <c r="C2242" t="s">
        <v>1549</v>
      </c>
      <c r="D2242" t="s">
        <v>21951</v>
      </c>
      <c r="E2242" t="s">
        <v>37</v>
      </c>
      <c r="F2242">
        <v>102</v>
      </c>
      <c r="G2242" s="8">
        <v>5932060</v>
      </c>
      <c r="H2242" s="8">
        <v>35000000</v>
      </c>
    </row>
    <row r="2243" spans="1:8" x14ac:dyDescent="0.3">
      <c r="A2243">
        <v>8.6</v>
      </c>
      <c r="B2243" t="s">
        <v>22579</v>
      </c>
      <c r="C2243" t="s">
        <v>251</v>
      </c>
      <c r="D2243" t="s">
        <v>675</v>
      </c>
      <c r="E2243" t="s">
        <v>37</v>
      </c>
      <c r="F2243">
        <v>169</v>
      </c>
      <c r="G2243" s="8">
        <v>216119491</v>
      </c>
      <c r="H2243" s="8">
        <v>70000000</v>
      </c>
    </row>
    <row r="2244" spans="1:8" x14ac:dyDescent="0.3">
      <c r="A2244">
        <v>8.6</v>
      </c>
      <c r="B2244" t="s">
        <v>22579</v>
      </c>
      <c r="C2244" t="s">
        <v>251</v>
      </c>
      <c r="D2244" t="s">
        <v>1473</v>
      </c>
      <c r="E2244" t="s">
        <v>37</v>
      </c>
      <c r="F2244">
        <v>169</v>
      </c>
      <c r="G2244" s="8">
        <v>216119491</v>
      </c>
      <c r="H2244" s="8">
        <v>70000000</v>
      </c>
    </row>
    <row r="2245" spans="1:8" x14ac:dyDescent="0.3">
      <c r="A2245">
        <v>8.6</v>
      </c>
      <c r="B2245" t="s">
        <v>22579</v>
      </c>
      <c r="C2245" t="s">
        <v>251</v>
      </c>
      <c r="D2245" t="s">
        <v>21951</v>
      </c>
      <c r="E2245" t="s">
        <v>37</v>
      </c>
      <c r="F2245">
        <v>169</v>
      </c>
      <c r="G2245" s="8">
        <v>216119491</v>
      </c>
      <c r="H2245" s="8">
        <v>70000000</v>
      </c>
    </row>
    <row r="2246" spans="1:8" x14ac:dyDescent="0.3">
      <c r="A2246">
        <v>6.5</v>
      </c>
      <c r="B2246" t="s">
        <v>22580</v>
      </c>
      <c r="C2246" t="s">
        <v>1551</v>
      </c>
      <c r="D2246" t="s">
        <v>675</v>
      </c>
      <c r="E2246" t="s">
        <v>37</v>
      </c>
      <c r="F2246">
        <v>132</v>
      </c>
      <c r="G2246" s="8">
        <v>43568507</v>
      </c>
      <c r="H2246" s="8">
        <v>66000000</v>
      </c>
    </row>
    <row r="2247" spans="1:8" x14ac:dyDescent="0.3">
      <c r="A2247">
        <v>6.5</v>
      </c>
      <c r="B2247" t="s">
        <v>22580</v>
      </c>
      <c r="C2247" t="s">
        <v>1551</v>
      </c>
      <c r="D2247" t="s">
        <v>21950</v>
      </c>
      <c r="E2247" t="s">
        <v>37</v>
      </c>
      <c r="F2247">
        <v>132</v>
      </c>
      <c r="G2247" s="8">
        <v>43568507</v>
      </c>
      <c r="H2247" s="8">
        <v>66000000</v>
      </c>
    </row>
    <row r="2248" spans="1:8" x14ac:dyDescent="0.3">
      <c r="A2248">
        <v>6.5</v>
      </c>
      <c r="B2248" t="s">
        <v>22580</v>
      </c>
      <c r="C2248" t="s">
        <v>1551</v>
      </c>
      <c r="D2248" t="s">
        <v>1473</v>
      </c>
      <c r="E2248" t="s">
        <v>37</v>
      </c>
      <c r="F2248">
        <v>132</v>
      </c>
      <c r="G2248" s="8">
        <v>43568507</v>
      </c>
      <c r="H2248" s="8">
        <v>66000000</v>
      </c>
    </row>
    <row r="2249" spans="1:8" x14ac:dyDescent="0.3">
      <c r="A2249">
        <v>6.5</v>
      </c>
      <c r="B2249" t="s">
        <v>22580</v>
      </c>
      <c r="C2249" t="s">
        <v>1551</v>
      </c>
      <c r="D2249" t="s">
        <v>8199</v>
      </c>
      <c r="E2249" t="s">
        <v>37</v>
      </c>
      <c r="F2249">
        <v>132</v>
      </c>
      <c r="G2249" s="8">
        <v>43568507</v>
      </c>
      <c r="H2249" s="8">
        <v>66000000</v>
      </c>
    </row>
    <row r="2250" spans="1:8" x14ac:dyDescent="0.3">
      <c r="A2250">
        <v>6.4</v>
      </c>
      <c r="B2250" t="s">
        <v>22581</v>
      </c>
      <c r="C2250" t="s">
        <v>1118</v>
      </c>
      <c r="D2250" t="s">
        <v>809</v>
      </c>
      <c r="E2250" t="s">
        <v>37</v>
      </c>
      <c r="F2250">
        <v>127</v>
      </c>
      <c r="G2250" s="8">
        <v>182805123</v>
      </c>
      <c r="H2250" s="8">
        <v>70000000</v>
      </c>
    </row>
    <row r="2251" spans="1:8" x14ac:dyDescent="0.3">
      <c r="A2251">
        <v>6.4</v>
      </c>
      <c r="B2251" t="s">
        <v>22581</v>
      </c>
      <c r="C2251" t="s">
        <v>1118</v>
      </c>
      <c r="D2251" t="s">
        <v>651</v>
      </c>
      <c r="E2251" t="s">
        <v>37</v>
      </c>
      <c r="F2251">
        <v>127</v>
      </c>
      <c r="G2251" s="8">
        <v>182805123</v>
      </c>
      <c r="H2251" s="8">
        <v>70000000</v>
      </c>
    </row>
    <row r="2252" spans="1:8" x14ac:dyDescent="0.3">
      <c r="A2252">
        <v>6.4</v>
      </c>
      <c r="B2252" t="s">
        <v>22581</v>
      </c>
      <c r="C2252" t="s">
        <v>1118</v>
      </c>
      <c r="D2252" t="s">
        <v>17497</v>
      </c>
      <c r="E2252" t="s">
        <v>37</v>
      </c>
      <c r="F2252">
        <v>127</v>
      </c>
      <c r="G2252" s="8">
        <v>182805123</v>
      </c>
      <c r="H2252" s="8">
        <v>70000000</v>
      </c>
    </row>
    <row r="2253" spans="1:8" x14ac:dyDescent="0.3">
      <c r="A2253">
        <v>7.6</v>
      </c>
      <c r="B2253" t="s">
        <v>22582</v>
      </c>
      <c r="C2253" t="s">
        <v>879</v>
      </c>
      <c r="D2253" t="s">
        <v>515</v>
      </c>
      <c r="E2253" t="s">
        <v>37</v>
      </c>
      <c r="F2253">
        <v>103</v>
      </c>
      <c r="G2253" s="8">
        <v>176387405</v>
      </c>
      <c r="H2253" s="8">
        <v>59000000</v>
      </c>
    </row>
    <row r="2254" spans="1:8" x14ac:dyDescent="0.3">
      <c r="A2254">
        <v>7.6</v>
      </c>
      <c r="B2254" t="s">
        <v>22582</v>
      </c>
      <c r="C2254" t="s">
        <v>879</v>
      </c>
      <c r="D2254" t="s">
        <v>9312</v>
      </c>
      <c r="E2254" t="s">
        <v>37</v>
      </c>
      <c r="F2254">
        <v>103</v>
      </c>
      <c r="G2254" s="8">
        <v>176387405</v>
      </c>
      <c r="H2254" s="8">
        <v>59000000</v>
      </c>
    </row>
    <row r="2255" spans="1:8" x14ac:dyDescent="0.3">
      <c r="A2255">
        <v>7.6</v>
      </c>
      <c r="B2255" t="s">
        <v>22582</v>
      </c>
      <c r="C2255" t="s">
        <v>879</v>
      </c>
      <c r="D2255" t="s">
        <v>809</v>
      </c>
      <c r="E2255" t="s">
        <v>37</v>
      </c>
      <c r="F2255">
        <v>103</v>
      </c>
      <c r="G2255" s="8">
        <v>176387405</v>
      </c>
      <c r="H2255" s="8">
        <v>59000000</v>
      </c>
    </row>
    <row r="2256" spans="1:8" x14ac:dyDescent="0.3">
      <c r="A2256">
        <v>7.6</v>
      </c>
      <c r="B2256" t="s">
        <v>22582</v>
      </c>
      <c r="C2256" t="s">
        <v>879</v>
      </c>
      <c r="D2256" t="s">
        <v>15875</v>
      </c>
      <c r="E2256" t="s">
        <v>37</v>
      </c>
      <c r="F2256">
        <v>103</v>
      </c>
      <c r="G2256" s="8">
        <v>176387405</v>
      </c>
      <c r="H2256" s="8">
        <v>59000000</v>
      </c>
    </row>
    <row r="2257" spans="1:8" x14ac:dyDescent="0.3">
      <c r="A2257">
        <v>5.5</v>
      </c>
      <c r="B2257" t="s">
        <v>22583</v>
      </c>
      <c r="C2257" t="s">
        <v>1554</v>
      </c>
      <c r="D2257" t="s">
        <v>1473</v>
      </c>
      <c r="E2257" t="s">
        <v>37</v>
      </c>
      <c r="F2257">
        <v>136</v>
      </c>
      <c r="G2257" s="8">
        <v>33685268</v>
      </c>
      <c r="H2257" s="8">
        <v>68000000</v>
      </c>
    </row>
    <row r="2258" spans="1:8" x14ac:dyDescent="0.3">
      <c r="A2258">
        <v>5.5</v>
      </c>
      <c r="B2258" t="s">
        <v>22583</v>
      </c>
      <c r="C2258" t="s">
        <v>1554</v>
      </c>
      <c r="D2258" t="s">
        <v>4189</v>
      </c>
      <c r="E2258" t="s">
        <v>37</v>
      </c>
      <c r="F2258">
        <v>136</v>
      </c>
      <c r="G2258" s="8">
        <v>33685268</v>
      </c>
      <c r="H2258" s="8">
        <v>68000000</v>
      </c>
    </row>
    <row r="2259" spans="1:8" x14ac:dyDescent="0.3">
      <c r="A2259">
        <v>5.5</v>
      </c>
      <c r="B2259" t="s">
        <v>22583</v>
      </c>
      <c r="C2259" t="s">
        <v>1554</v>
      </c>
      <c r="D2259" t="s">
        <v>10118</v>
      </c>
      <c r="E2259" t="s">
        <v>37</v>
      </c>
      <c r="F2259">
        <v>136</v>
      </c>
      <c r="G2259" s="8">
        <v>33685268</v>
      </c>
      <c r="H2259" s="8">
        <v>68000000</v>
      </c>
    </row>
    <row r="2260" spans="1:8" x14ac:dyDescent="0.3">
      <c r="A2260">
        <v>5.5</v>
      </c>
      <c r="B2260" t="s">
        <v>22583</v>
      </c>
      <c r="C2260" t="s">
        <v>1554</v>
      </c>
      <c r="D2260" t="s">
        <v>8199</v>
      </c>
      <c r="E2260" t="s">
        <v>37</v>
      </c>
      <c r="F2260">
        <v>136</v>
      </c>
      <c r="G2260" s="8">
        <v>33685268</v>
      </c>
      <c r="H2260" s="8">
        <v>68000000</v>
      </c>
    </row>
    <row r="2261" spans="1:8" x14ac:dyDescent="0.3">
      <c r="A2261">
        <v>7.4</v>
      </c>
      <c r="B2261" t="s">
        <v>22584</v>
      </c>
      <c r="C2261" t="s">
        <v>251</v>
      </c>
      <c r="D2261" t="s">
        <v>11093</v>
      </c>
      <c r="E2261" t="s">
        <v>37</v>
      </c>
      <c r="F2261">
        <v>150</v>
      </c>
      <c r="G2261" s="8">
        <v>182204440</v>
      </c>
      <c r="H2261" s="8">
        <v>65000000</v>
      </c>
    </row>
    <row r="2262" spans="1:8" x14ac:dyDescent="0.3">
      <c r="A2262">
        <v>7.4</v>
      </c>
      <c r="B2262" t="s">
        <v>22584</v>
      </c>
      <c r="C2262" t="s">
        <v>251</v>
      </c>
      <c r="D2262" t="s">
        <v>1473</v>
      </c>
      <c r="E2262" t="s">
        <v>37</v>
      </c>
      <c r="F2262">
        <v>150</v>
      </c>
      <c r="G2262" s="8">
        <v>182204440</v>
      </c>
      <c r="H2262" s="8">
        <v>65000000</v>
      </c>
    </row>
    <row r="2263" spans="1:8" x14ac:dyDescent="0.3">
      <c r="A2263">
        <v>7.4</v>
      </c>
      <c r="B2263" t="s">
        <v>22584</v>
      </c>
      <c r="C2263" t="s">
        <v>251</v>
      </c>
      <c r="D2263" t="s">
        <v>20490</v>
      </c>
      <c r="E2263" t="s">
        <v>37</v>
      </c>
      <c r="F2263">
        <v>150</v>
      </c>
      <c r="G2263" s="8">
        <v>182204440</v>
      </c>
      <c r="H2263" s="8">
        <v>65000000</v>
      </c>
    </row>
    <row r="2264" spans="1:8" x14ac:dyDescent="0.3">
      <c r="A2264">
        <v>7.4</v>
      </c>
      <c r="B2264" t="s">
        <v>22584</v>
      </c>
      <c r="C2264" t="s">
        <v>251</v>
      </c>
      <c r="D2264" t="s">
        <v>21951</v>
      </c>
      <c r="E2264" t="s">
        <v>37</v>
      </c>
      <c r="F2264">
        <v>150</v>
      </c>
      <c r="G2264" s="8">
        <v>182204440</v>
      </c>
      <c r="H2264" s="8">
        <v>65000000</v>
      </c>
    </row>
    <row r="2265" spans="1:8" x14ac:dyDescent="0.3">
      <c r="A2265">
        <v>8.6999999999999993</v>
      </c>
      <c r="B2265" t="s">
        <v>22585</v>
      </c>
      <c r="C2265" t="s">
        <v>276</v>
      </c>
      <c r="D2265" t="s">
        <v>675</v>
      </c>
      <c r="E2265" t="s">
        <v>37</v>
      </c>
      <c r="F2265">
        <v>136</v>
      </c>
      <c r="G2265" s="8">
        <v>171383253</v>
      </c>
      <c r="H2265" s="8">
        <v>63000000</v>
      </c>
    </row>
    <row r="2266" spans="1:8" x14ac:dyDescent="0.3">
      <c r="A2266">
        <v>8.6999999999999993</v>
      </c>
      <c r="B2266" t="s">
        <v>22585</v>
      </c>
      <c r="C2266" t="s">
        <v>276</v>
      </c>
      <c r="D2266" t="s">
        <v>10118</v>
      </c>
      <c r="E2266" t="s">
        <v>37</v>
      </c>
      <c r="F2266">
        <v>136</v>
      </c>
      <c r="G2266" s="8">
        <v>171383253</v>
      </c>
      <c r="H2266" s="8">
        <v>63000000</v>
      </c>
    </row>
    <row r="2267" spans="1:8" x14ac:dyDescent="0.3">
      <c r="A2267">
        <v>7.6</v>
      </c>
      <c r="B2267" t="s">
        <v>22586</v>
      </c>
      <c r="C2267" t="s">
        <v>467</v>
      </c>
      <c r="D2267" t="s">
        <v>515</v>
      </c>
      <c r="E2267" t="s">
        <v>37</v>
      </c>
      <c r="F2267">
        <v>140</v>
      </c>
      <c r="G2267" s="8">
        <v>172071312</v>
      </c>
      <c r="H2267" s="8">
        <v>62000000</v>
      </c>
    </row>
    <row r="2268" spans="1:8" x14ac:dyDescent="0.3">
      <c r="A2268">
        <v>7.6</v>
      </c>
      <c r="B2268" t="s">
        <v>22586</v>
      </c>
      <c r="C2268" t="s">
        <v>467</v>
      </c>
      <c r="D2268" t="s">
        <v>1473</v>
      </c>
      <c r="E2268" t="s">
        <v>37</v>
      </c>
      <c r="F2268">
        <v>140</v>
      </c>
      <c r="G2268" s="8">
        <v>172071312</v>
      </c>
      <c r="H2268" s="8">
        <v>62000000</v>
      </c>
    </row>
    <row r="2269" spans="1:8" x14ac:dyDescent="0.3">
      <c r="A2269">
        <v>7.6</v>
      </c>
      <c r="B2269" t="s">
        <v>22586</v>
      </c>
      <c r="C2269" t="s">
        <v>467</v>
      </c>
      <c r="D2269" t="s">
        <v>20490</v>
      </c>
      <c r="E2269" t="s">
        <v>37</v>
      </c>
      <c r="F2269">
        <v>140</v>
      </c>
      <c r="G2269" s="8">
        <v>172071312</v>
      </c>
      <c r="H2269" s="8">
        <v>62000000</v>
      </c>
    </row>
    <row r="2270" spans="1:8" x14ac:dyDescent="0.3">
      <c r="A2270">
        <v>5.5</v>
      </c>
      <c r="B2270" t="s">
        <v>22587</v>
      </c>
      <c r="C2270" t="s">
        <v>1558</v>
      </c>
      <c r="D2270" t="s">
        <v>809</v>
      </c>
      <c r="E2270" t="s">
        <v>37</v>
      </c>
      <c r="F2270">
        <v>104</v>
      </c>
      <c r="G2270" s="8">
        <v>139225854</v>
      </c>
      <c r="H2270" s="8">
        <v>60000000</v>
      </c>
    </row>
    <row r="2271" spans="1:8" x14ac:dyDescent="0.3">
      <c r="A2271">
        <v>5.5</v>
      </c>
      <c r="B2271" t="s">
        <v>22587</v>
      </c>
      <c r="C2271" t="s">
        <v>1558</v>
      </c>
      <c r="D2271" t="s">
        <v>15875</v>
      </c>
      <c r="E2271" t="s">
        <v>37</v>
      </c>
      <c r="F2271">
        <v>104</v>
      </c>
      <c r="G2271" s="8">
        <v>139225854</v>
      </c>
      <c r="H2271" s="8">
        <v>60000000</v>
      </c>
    </row>
    <row r="2272" spans="1:8" x14ac:dyDescent="0.3">
      <c r="A2272">
        <v>5.5</v>
      </c>
      <c r="B2272" t="s">
        <v>22587</v>
      </c>
      <c r="C2272" t="s">
        <v>1558</v>
      </c>
      <c r="D2272" t="s">
        <v>651</v>
      </c>
      <c r="E2272" t="s">
        <v>37</v>
      </c>
      <c r="F2272">
        <v>104</v>
      </c>
      <c r="G2272" s="8">
        <v>139225854</v>
      </c>
      <c r="H2272" s="8">
        <v>60000000</v>
      </c>
    </row>
    <row r="2273" spans="1:8" x14ac:dyDescent="0.3">
      <c r="A2273">
        <v>7.6</v>
      </c>
      <c r="B2273" t="s">
        <v>22588</v>
      </c>
      <c r="C2273" t="s">
        <v>1562</v>
      </c>
      <c r="D2273" t="s">
        <v>1473</v>
      </c>
      <c r="E2273" t="s">
        <v>37</v>
      </c>
      <c r="F2273">
        <v>158</v>
      </c>
      <c r="G2273" s="8">
        <v>148775460</v>
      </c>
      <c r="H2273" s="8">
        <v>61000000</v>
      </c>
    </row>
    <row r="2274" spans="1:8" x14ac:dyDescent="0.3">
      <c r="A2274">
        <v>7.6</v>
      </c>
      <c r="B2274" t="s">
        <v>22588</v>
      </c>
      <c r="C2274" t="s">
        <v>1562</v>
      </c>
      <c r="D2274" t="s">
        <v>15164</v>
      </c>
      <c r="E2274" t="s">
        <v>37</v>
      </c>
      <c r="F2274">
        <v>158</v>
      </c>
      <c r="G2274" s="8">
        <v>148775460</v>
      </c>
      <c r="H2274" s="8">
        <v>61000000</v>
      </c>
    </row>
    <row r="2275" spans="1:8" x14ac:dyDescent="0.3">
      <c r="A2275">
        <v>7.6</v>
      </c>
      <c r="B2275" t="s">
        <v>22588</v>
      </c>
      <c r="C2275" t="s">
        <v>1562</v>
      </c>
      <c r="D2275" t="s">
        <v>17497</v>
      </c>
      <c r="E2275" t="s">
        <v>37</v>
      </c>
      <c r="F2275">
        <v>158</v>
      </c>
      <c r="G2275" s="8">
        <v>148775460</v>
      </c>
      <c r="H2275" s="8">
        <v>61000000</v>
      </c>
    </row>
    <row r="2276" spans="1:8" x14ac:dyDescent="0.3">
      <c r="A2276">
        <v>6.5</v>
      </c>
      <c r="B2276" t="s">
        <v>22589</v>
      </c>
      <c r="C2276" t="s">
        <v>1563</v>
      </c>
      <c r="D2276" t="s">
        <v>809</v>
      </c>
      <c r="E2276" t="s">
        <v>37</v>
      </c>
      <c r="F2276">
        <v>119</v>
      </c>
      <c r="G2276" s="8">
        <v>115731542</v>
      </c>
      <c r="H2276" s="8">
        <v>65000000</v>
      </c>
    </row>
    <row r="2277" spans="1:8" x14ac:dyDescent="0.3">
      <c r="A2277">
        <v>6.5</v>
      </c>
      <c r="B2277" t="s">
        <v>22589</v>
      </c>
      <c r="C2277" t="s">
        <v>1563</v>
      </c>
      <c r="D2277" t="s">
        <v>1473</v>
      </c>
      <c r="E2277" t="s">
        <v>37</v>
      </c>
      <c r="F2277">
        <v>119</v>
      </c>
      <c r="G2277" s="8">
        <v>115731542</v>
      </c>
      <c r="H2277" s="8">
        <v>65000000</v>
      </c>
    </row>
    <row r="2278" spans="1:8" x14ac:dyDescent="0.3">
      <c r="A2278">
        <v>6.5</v>
      </c>
      <c r="B2278" t="s">
        <v>22589</v>
      </c>
      <c r="C2278" t="s">
        <v>1563</v>
      </c>
      <c r="D2278" t="s">
        <v>17497</v>
      </c>
      <c r="E2278" t="s">
        <v>37</v>
      </c>
      <c r="F2278">
        <v>119</v>
      </c>
      <c r="G2278" s="8">
        <v>115731542</v>
      </c>
      <c r="H2278" s="8">
        <v>65000000</v>
      </c>
    </row>
    <row r="2279" spans="1:8" x14ac:dyDescent="0.3">
      <c r="A2279">
        <v>6.9</v>
      </c>
      <c r="B2279" t="s">
        <v>22590</v>
      </c>
      <c r="C2279" t="s">
        <v>852</v>
      </c>
      <c r="D2279" t="s">
        <v>809</v>
      </c>
      <c r="E2279" t="s">
        <v>37</v>
      </c>
      <c r="F2279">
        <v>106</v>
      </c>
      <c r="G2279" s="8">
        <v>100468793</v>
      </c>
      <c r="H2279" s="8">
        <v>65000000</v>
      </c>
    </row>
    <row r="2280" spans="1:8" x14ac:dyDescent="0.3">
      <c r="A2280">
        <v>6.7</v>
      </c>
      <c r="B2280" t="s">
        <v>22591</v>
      </c>
      <c r="C2280" t="s">
        <v>212</v>
      </c>
      <c r="D2280" t="s">
        <v>675</v>
      </c>
      <c r="E2280" t="s">
        <v>37</v>
      </c>
      <c r="F2280">
        <v>136</v>
      </c>
      <c r="G2280" s="8">
        <v>93771072</v>
      </c>
      <c r="H2280" s="8">
        <v>65000000</v>
      </c>
    </row>
    <row r="2281" spans="1:8" x14ac:dyDescent="0.3">
      <c r="A2281">
        <v>6.7</v>
      </c>
      <c r="B2281" t="s">
        <v>22591</v>
      </c>
      <c r="C2281" t="s">
        <v>212</v>
      </c>
      <c r="D2281" t="s">
        <v>515</v>
      </c>
      <c r="E2281" t="s">
        <v>37</v>
      </c>
      <c r="F2281">
        <v>136</v>
      </c>
      <c r="G2281" s="8">
        <v>93771072</v>
      </c>
      <c r="H2281" s="8">
        <v>65000000</v>
      </c>
    </row>
    <row r="2282" spans="1:8" x14ac:dyDescent="0.3">
      <c r="A2282">
        <v>6.7</v>
      </c>
      <c r="B2282" t="s">
        <v>22591</v>
      </c>
      <c r="C2282" t="s">
        <v>212</v>
      </c>
      <c r="D2282" t="s">
        <v>809</v>
      </c>
      <c r="E2282" t="s">
        <v>37</v>
      </c>
      <c r="F2282">
        <v>136</v>
      </c>
      <c r="G2282" s="8">
        <v>93771072</v>
      </c>
      <c r="H2282" s="8">
        <v>65000000</v>
      </c>
    </row>
    <row r="2283" spans="1:8" x14ac:dyDescent="0.3">
      <c r="A2283">
        <v>6.7</v>
      </c>
      <c r="B2283" t="s">
        <v>22591</v>
      </c>
      <c r="C2283" t="s">
        <v>212</v>
      </c>
      <c r="D2283" t="s">
        <v>17497</v>
      </c>
      <c r="E2283" t="s">
        <v>37</v>
      </c>
      <c r="F2283">
        <v>136</v>
      </c>
      <c r="G2283" s="8">
        <v>93771072</v>
      </c>
      <c r="H2283" s="8">
        <v>65000000</v>
      </c>
    </row>
    <row r="2284" spans="1:8" x14ac:dyDescent="0.3">
      <c r="A2284">
        <v>6.7</v>
      </c>
      <c r="B2284" t="s">
        <v>22591</v>
      </c>
      <c r="C2284" t="s">
        <v>212</v>
      </c>
      <c r="D2284" t="s">
        <v>8199</v>
      </c>
      <c r="E2284" t="s">
        <v>37</v>
      </c>
      <c r="F2284">
        <v>136</v>
      </c>
      <c r="G2284" s="8">
        <v>93771072</v>
      </c>
      <c r="H2284" s="8">
        <v>65000000</v>
      </c>
    </row>
    <row r="2285" spans="1:8" x14ac:dyDescent="0.3">
      <c r="A2285">
        <v>6.7</v>
      </c>
      <c r="B2285" t="s">
        <v>22591</v>
      </c>
      <c r="C2285" t="s">
        <v>212</v>
      </c>
      <c r="D2285" t="s">
        <v>12797</v>
      </c>
      <c r="E2285" t="s">
        <v>37</v>
      </c>
      <c r="F2285">
        <v>136</v>
      </c>
      <c r="G2285" s="8">
        <v>93771072</v>
      </c>
      <c r="H2285" s="8">
        <v>65000000</v>
      </c>
    </row>
    <row r="2286" spans="1:8" x14ac:dyDescent="0.3">
      <c r="A2286">
        <v>6.6</v>
      </c>
      <c r="B2286" t="s">
        <v>22592</v>
      </c>
      <c r="C2286" t="s">
        <v>1191</v>
      </c>
      <c r="D2286" t="s">
        <v>809</v>
      </c>
      <c r="E2286" t="s">
        <v>37</v>
      </c>
      <c r="F2286">
        <v>95</v>
      </c>
      <c r="G2286" s="8">
        <v>100448498</v>
      </c>
      <c r="H2286" s="8">
        <v>65000000</v>
      </c>
    </row>
    <row r="2287" spans="1:8" x14ac:dyDescent="0.3">
      <c r="A2287">
        <v>6.6</v>
      </c>
      <c r="B2287" t="s">
        <v>22592</v>
      </c>
      <c r="C2287" t="s">
        <v>1191</v>
      </c>
      <c r="D2287" t="s">
        <v>1473</v>
      </c>
      <c r="E2287" t="s">
        <v>37</v>
      </c>
      <c r="F2287">
        <v>95</v>
      </c>
      <c r="G2287" s="8">
        <v>100448498</v>
      </c>
      <c r="H2287" s="8">
        <v>65000000</v>
      </c>
    </row>
    <row r="2288" spans="1:8" x14ac:dyDescent="0.3">
      <c r="A2288">
        <v>7.2</v>
      </c>
      <c r="B2288" t="s">
        <v>22593</v>
      </c>
      <c r="C2288" t="s">
        <v>336</v>
      </c>
      <c r="D2288" t="s">
        <v>11093</v>
      </c>
      <c r="E2288" t="s">
        <v>37</v>
      </c>
      <c r="F2288">
        <v>137</v>
      </c>
      <c r="G2288" s="8">
        <v>115603980</v>
      </c>
      <c r="H2288" s="8">
        <v>65000000</v>
      </c>
    </row>
    <row r="2289" spans="1:8" x14ac:dyDescent="0.3">
      <c r="A2289">
        <v>7.2</v>
      </c>
      <c r="B2289" t="s">
        <v>22593</v>
      </c>
      <c r="C2289" t="s">
        <v>336</v>
      </c>
      <c r="D2289" t="s">
        <v>1473</v>
      </c>
      <c r="E2289" t="s">
        <v>37</v>
      </c>
      <c r="F2289">
        <v>137</v>
      </c>
      <c r="G2289" s="8">
        <v>115603980</v>
      </c>
      <c r="H2289" s="8">
        <v>65000000</v>
      </c>
    </row>
    <row r="2290" spans="1:8" x14ac:dyDescent="0.3">
      <c r="A2290">
        <v>7.2</v>
      </c>
      <c r="B2290" t="s">
        <v>22593</v>
      </c>
      <c r="C2290" t="s">
        <v>336</v>
      </c>
      <c r="D2290" t="s">
        <v>21949</v>
      </c>
      <c r="E2290" t="s">
        <v>37</v>
      </c>
      <c r="F2290">
        <v>137</v>
      </c>
      <c r="G2290" s="8">
        <v>115603980</v>
      </c>
      <c r="H2290" s="8">
        <v>65000000</v>
      </c>
    </row>
    <row r="2291" spans="1:8" x14ac:dyDescent="0.3">
      <c r="A2291">
        <v>7.2</v>
      </c>
      <c r="B2291" t="s">
        <v>22593</v>
      </c>
      <c r="C2291" t="s">
        <v>336</v>
      </c>
      <c r="D2291" t="s">
        <v>21951</v>
      </c>
      <c r="E2291" t="s">
        <v>37</v>
      </c>
      <c r="F2291">
        <v>137</v>
      </c>
      <c r="G2291" s="8">
        <v>115603980</v>
      </c>
      <c r="H2291" s="8">
        <v>65000000</v>
      </c>
    </row>
    <row r="2292" spans="1:8" x14ac:dyDescent="0.3">
      <c r="A2292">
        <v>6.4</v>
      </c>
      <c r="B2292" t="s">
        <v>22594</v>
      </c>
      <c r="C2292" t="s">
        <v>1574</v>
      </c>
      <c r="D2292" t="s">
        <v>675</v>
      </c>
      <c r="E2292" t="s">
        <v>37</v>
      </c>
      <c r="F2292">
        <v>130</v>
      </c>
      <c r="G2292" s="8">
        <v>90454043</v>
      </c>
      <c r="H2292" s="8">
        <v>65000000</v>
      </c>
    </row>
    <row r="2293" spans="1:8" x14ac:dyDescent="0.3">
      <c r="A2293">
        <v>6.4</v>
      </c>
      <c r="B2293" t="s">
        <v>22594</v>
      </c>
      <c r="C2293" t="s">
        <v>1574</v>
      </c>
      <c r="D2293" t="s">
        <v>515</v>
      </c>
      <c r="E2293" t="s">
        <v>37</v>
      </c>
      <c r="F2293">
        <v>130</v>
      </c>
      <c r="G2293" s="8">
        <v>90454043</v>
      </c>
      <c r="H2293" s="8">
        <v>65000000</v>
      </c>
    </row>
    <row r="2294" spans="1:8" x14ac:dyDescent="0.3">
      <c r="A2294">
        <v>6.4</v>
      </c>
      <c r="B2294" t="s">
        <v>22594</v>
      </c>
      <c r="C2294" t="s">
        <v>1574</v>
      </c>
      <c r="D2294" t="s">
        <v>8199</v>
      </c>
      <c r="E2294" t="s">
        <v>37</v>
      </c>
      <c r="F2294">
        <v>130</v>
      </c>
      <c r="G2294" s="8">
        <v>90454043</v>
      </c>
      <c r="H2294" s="8">
        <v>65000000</v>
      </c>
    </row>
    <row r="2295" spans="1:8" x14ac:dyDescent="0.3">
      <c r="A2295">
        <v>6.4</v>
      </c>
      <c r="B2295" t="s">
        <v>22595</v>
      </c>
      <c r="C2295" t="s">
        <v>997</v>
      </c>
      <c r="D2295" t="s">
        <v>675</v>
      </c>
      <c r="E2295" t="s">
        <v>37</v>
      </c>
      <c r="F2295">
        <v>124</v>
      </c>
      <c r="G2295" s="8">
        <v>84049211</v>
      </c>
      <c r="H2295" s="8">
        <v>70000000</v>
      </c>
    </row>
    <row r="2296" spans="1:8" x14ac:dyDescent="0.3">
      <c r="A2296">
        <v>6.4</v>
      </c>
      <c r="B2296" t="s">
        <v>22595</v>
      </c>
      <c r="C2296" t="s">
        <v>997</v>
      </c>
      <c r="D2296" t="s">
        <v>515</v>
      </c>
      <c r="E2296" t="s">
        <v>37</v>
      </c>
      <c r="F2296">
        <v>124</v>
      </c>
      <c r="G2296" s="8">
        <v>84049211</v>
      </c>
      <c r="H2296" s="8">
        <v>70000000</v>
      </c>
    </row>
    <row r="2297" spans="1:8" x14ac:dyDescent="0.3">
      <c r="A2297">
        <v>6.4</v>
      </c>
      <c r="B2297" t="s">
        <v>22595</v>
      </c>
      <c r="C2297" t="s">
        <v>997</v>
      </c>
      <c r="D2297" t="s">
        <v>8199</v>
      </c>
      <c r="E2297" t="s">
        <v>37</v>
      </c>
      <c r="F2297">
        <v>124</v>
      </c>
      <c r="G2297" s="8">
        <v>84049211</v>
      </c>
      <c r="H2297" s="8">
        <v>70000000</v>
      </c>
    </row>
    <row r="2298" spans="1:8" x14ac:dyDescent="0.3">
      <c r="A2298">
        <v>6</v>
      </c>
      <c r="B2298" t="s">
        <v>22596</v>
      </c>
      <c r="C2298" t="s">
        <v>680</v>
      </c>
      <c r="D2298" t="s">
        <v>675</v>
      </c>
      <c r="E2298" t="s">
        <v>37</v>
      </c>
      <c r="F2298">
        <v>108</v>
      </c>
      <c r="G2298" s="8">
        <v>70450000</v>
      </c>
      <c r="H2298" s="8">
        <v>50000000</v>
      </c>
    </row>
    <row r="2299" spans="1:8" x14ac:dyDescent="0.3">
      <c r="A2299">
        <v>6</v>
      </c>
      <c r="B2299" t="s">
        <v>22596</v>
      </c>
      <c r="C2299" t="s">
        <v>680</v>
      </c>
      <c r="D2299" t="s">
        <v>21950</v>
      </c>
      <c r="E2299" t="s">
        <v>37</v>
      </c>
      <c r="F2299">
        <v>108</v>
      </c>
      <c r="G2299" s="8">
        <v>70450000</v>
      </c>
      <c r="H2299" s="8">
        <v>50000000</v>
      </c>
    </row>
    <row r="2300" spans="1:8" x14ac:dyDescent="0.3">
      <c r="A2300">
        <v>6</v>
      </c>
      <c r="B2300" t="s">
        <v>22596</v>
      </c>
      <c r="C2300" t="s">
        <v>680</v>
      </c>
      <c r="D2300" t="s">
        <v>8199</v>
      </c>
      <c r="E2300" t="s">
        <v>37</v>
      </c>
      <c r="F2300">
        <v>108</v>
      </c>
      <c r="G2300" s="8">
        <v>70450000</v>
      </c>
      <c r="H2300" s="8">
        <v>50000000</v>
      </c>
    </row>
    <row r="2301" spans="1:8" x14ac:dyDescent="0.3">
      <c r="A2301">
        <v>6.1</v>
      </c>
      <c r="B2301" t="s">
        <v>22597</v>
      </c>
      <c r="C2301" t="s">
        <v>403</v>
      </c>
      <c r="D2301" t="s">
        <v>809</v>
      </c>
      <c r="E2301" t="s">
        <v>37</v>
      </c>
      <c r="F2301">
        <v>104</v>
      </c>
      <c r="G2301" s="8">
        <v>69688384</v>
      </c>
      <c r="H2301" s="8">
        <v>60000000</v>
      </c>
    </row>
    <row r="2302" spans="1:8" x14ac:dyDescent="0.3">
      <c r="A2302">
        <v>6.1</v>
      </c>
      <c r="B2302" t="s">
        <v>22597</v>
      </c>
      <c r="C2302" t="s">
        <v>403</v>
      </c>
      <c r="D2302" t="s">
        <v>15875</v>
      </c>
      <c r="E2302" t="s">
        <v>37</v>
      </c>
      <c r="F2302">
        <v>104</v>
      </c>
      <c r="G2302" s="8">
        <v>69688384</v>
      </c>
      <c r="H2302" s="8">
        <v>60000000</v>
      </c>
    </row>
    <row r="2303" spans="1:8" x14ac:dyDescent="0.3">
      <c r="A2303">
        <v>6.1</v>
      </c>
      <c r="B2303" t="s">
        <v>22597</v>
      </c>
      <c r="C2303" t="s">
        <v>403</v>
      </c>
      <c r="D2303" t="s">
        <v>651</v>
      </c>
      <c r="E2303" t="s">
        <v>37</v>
      </c>
      <c r="F2303">
        <v>104</v>
      </c>
      <c r="G2303" s="8">
        <v>69688384</v>
      </c>
      <c r="H2303" s="8">
        <v>60000000</v>
      </c>
    </row>
    <row r="2304" spans="1:8" x14ac:dyDescent="0.3">
      <c r="A2304">
        <v>6</v>
      </c>
      <c r="B2304" t="s">
        <v>22598</v>
      </c>
      <c r="C2304" t="s">
        <v>431</v>
      </c>
      <c r="D2304" t="s">
        <v>1473</v>
      </c>
      <c r="E2304" t="s">
        <v>37</v>
      </c>
      <c r="F2304">
        <v>129</v>
      </c>
      <c r="G2304" s="8">
        <v>70236496</v>
      </c>
      <c r="H2304" s="8">
        <v>63000000</v>
      </c>
    </row>
    <row r="2305" spans="1:8" x14ac:dyDescent="0.3">
      <c r="A2305">
        <v>6</v>
      </c>
      <c r="B2305" t="s">
        <v>22598</v>
      </c>
      <c r="C2305" t="s">
        <v>431</v>
      </c>
      <c r="D2305" t="s">
        <v>20490</v>
      </c>
      <c r="E2305" t="s">
        <v>37</v>
      </c>
      <c r="F2305">
        <v>129</v>
      </c>
      <c r="G2305" s="8">
        <v>70236496</v>
      </c>
      <c r="H2305" s="8">
        <v>63000000</v>
      </c>
    </row>
    <row r="2306" spans="1:8" x14ac:dyDescent="0.3">
      <c r="A2306">
        <v>6</v>
      </c>
      <c r="B2306" t="s">
        <v>22598</v>
      </c>
      <c r="C2306" t="s">
        <v>431</v>
      </c>
      <c r="D2306" t="s">
        <v>8199</v>
      </c>
      <c r="E2306" t="s">
        <v>37</v>
      </c>
      <c r="F2306">
        <v>129</v>
      </c>
      <c r="G2306" s="8">
        <v>70236496</v>
      </c>
      <c r="H2306" s="8">
        <v>63000000</v>
      </c>
    </row>
    <row r="2307" spans="1:8" x14ac:dyDescent="0.3">
      <c r="A2307">
        <v>6.4</v>
      </c>
      <c r="B2307" t="s">
        <v>22599</v>
      </c>
      <c r="C2307" t="s">
        <v>244</v>
      </c>
      <c r="D2307" t="s">
        <v>1473</v>
      </c>
      <c r="E2307" t="s">
        <v>37</v>
      </c>
      <c r="F2307">
        <v>117</v>
      </c>
      <c r="G2307" s="8">
        <v>63695760</v>
      </c>
      <c r="H2307" s="8">
        <v>65000000</v>
      </c>
    </row>
    <row r="2308" spans="1:8" x14ac:dyDescent="0.3">
      <c r="A2308">
        <v>6.4</v>
      </c>
      <c r="B2308" t="s">
        <v>22600</v>
      </c>
      <c r="C2308" t="s">
        <v>1583</v>
      </c>
      <c r="D2308" t="s">
        <v>809</v>
      </c>
      <c r="E2308" t="s">
        <v>37</v>
      </c>
      <c r="F2308">
        <v>99</v>
      </c>
      <c r="G2308" s="8">
        <v>59617068</v>
      </c>
      <c r="H2308" s="8">
        <v>65000000</v>
      </c>
    </row>
    <row r="2309" spans="1:8" x14ac:dyDescent="0.3">
      <c r="A2309">
        <v>6.4</v>
      </c>
      <c r="B2309" t="s">
        <v>22600</v>
      </c>
      <c r="C2309" t="s">
        <v>1583</v>
      </c>
      <c r="D2309" t="s">
        <v>17497</v>
      </c>
      <c r="E2309" t="s">
        <v>37</v>
      </c>
      <c r="F2309">
        <v>99</v>
      </c>
      <c r="G2309" s="8">
        <v>59617068</v>
      </c>
      <c r="H2309" s="8">
        <v>65000000</v>
      </c>
    </row>
    <row r="2310" spans="1:8" x14ac:dyDescent="0.3">
      <c r="A2310">
        <v>7.3</v>
      </c>
      <c r="B2310" t="s">
        <v>22601</v>
      </c>
      <c r="C2310" t="s">
        <v>1584</v>
      </c>
      <c r="D2310" t="s">
        <v>1473</v>
      </c>
      <c r="E2310" t="s">
        <v>37</v>
      </c>
      <c r="F2310">
        <v>159</v>
      </c>
      <c r="G2310" s="8">
        <v>55637680</v>
      </c>
      <c r="H2310" s="8">
        <v>65000000</v>
      </c>
    </row>
    <row r="2311" spans="1:8" x14ac:dyDescent="0.3">
      <c r="A2311">
        <v>7.3</v>
      </c>
      <c r="B2311" t="s">
        <v>22601</v>
      </c>
      <c r="C2311" t="s">
        <v>1584</v>
      </c>
      <c r="D2311" t="s">
        <v>21948</v>
      </c>
      <c r="E2311" t="s">
        <v>37</v>
      </c>
      <c r="F2311">
        <v>159</v>
      </c>
      <c r="G2311" s="8">
        <v>55637680</v>
      </c>
      <c r="H2311" s="8">
        <v>65000000</v>
      </c>
    </row>
    <row r="2312" spans="1:8" x14ac:dyDescent="0.3">
      <c r="A2312">
        <v>7.3</v>
      </c>
      <c r="B2312" t="s">
        <v>22601</v>
      </c>
      <c r="C2312" t="s">
        <v>1584</v>
      </c>
      <c r="D2312" t="s">
        <v>8199</v>
      </c>
      <c r="E2312" t="s">
        <v>37</v>
      </c>
      <c r="F2312">
        <v>159</v>
      </c>
      <c r="G2312" s="8">
        <v>55637680</v>
      </c>
      <c r="H2312" s="8">
        <v>65000000</v>
      </c>
    </row>
    <row r="2313" spans="1:8" x14ac:dyDescent="0.3">
      <c r="A2313">
        <v>5.2</v>
      </c>
      <c r="B2313" t="s">
        <v>22602</v>
      </c>
      <c r="C2313" t="s">
        <v>1586</v>
      </c>
      <c r="D2313" t="s">
        <v>809</v>
      </c>
      <c r="E2313" t="s">
        <v>37</v>
      </c>
      <c r="F2313">
        <v>118</v>
      </c>
      <c r="G2313" s="8">
        <v>85911262</v>
      </c>
      <c r="H2313" s="8">
        <v>65000000</v>
      </c>
    </row>
    <row r="2314" spans="1:8" x14ac:dyDescent="0.3">
      <c r="A2314">
        <v>5.2</v>
      </c>
      <c r="B2314" t="s">
        <v>22602</v>
      </c>
      <c r="C2314" t="s">
        <v>1586</v>
      </c>
      <c r="D2314" t="s">
        <v>1473</v>
      </c>
      <c r="E2314" t="s">
        <v>37</v>
      </c>
      <c r="F2314">
        <v>118</v>
      </c>
      <c r="G2314" s="8">
        <v>85911262</v>
      </c>
      <c r="H2314" s="8">
        <v>65000000</v>
      </c>
    </row>
    <row r="2315" spans="1:8" x14ac:dyDescent="0.3">
      <c r="A2315">
        <v>5.2</v>
      </c>
      <c r="B2315" t="s">
        <v>22602</v>
      </c>
      <c r="C2315" t="s">
        <v>1586</v>
      </c>
      <c r="D2315" t="s">
        <v>15875</v>
      </c>
      <c r="E2315" t="s">
        <v>37</v>
      </c>
      <c r="F2315">
        <v>118</v>
      </c>
      <c r="G2315" s="8">
        <v>85911262</v>
      </c>
      <c r="H2315" s="8">
        <v>65000000</v>
      </c>
    </row>
    <row r="2316" spans="1:8" x14ac:dyDescent="0.3">
      <c r="A2316">
        <v>5.2</v>
      </c>
      <c r="B2316" t="s">
        <v>22602</v>
      </c>
      <c r="C2316" t="s">
        <v>1586</v>
      </c>
      <c r="D2316" t="s">
        <v>15164</v>
      </c>
      <c r="E2316" t="s">
        <v>37</v>
      </c>
      <c r="F2316">
        <v>118</v>
      </c>
      <c r="G2316" s="8">
        <v>85911262</v>
      </c>
      <c r="H2316" s="8">
        <v>65000000</v>
      </c>
    </row>
    <row r="2317" spans="1:8" x14ac:dyDescent="0.3">
      <c r="A2317">
        <v>6.6</v>
      </c>
      <c r="B2317" t="s">
        <v>22603</v>
      </c>
      <c r="C2317" t="s">
        <v>1590</v>
      </c>
      <c r="D2317" t="s">
        <v>809</v>
      </c>
      <c r="E2317" t="s">
        <v>37</v>
      </c>
      <c r="F2317">
        <v>105</v>
      </c>
      <c r="G2317" s="8">
        <v>53846915</v>
      </c>
      <c r="H2317" s="8">
        <v>50100000</v>
      </c>
    </row>
    <row r="2318" spans="1:8" x14ac:dyDescent="0.3">
      <c r="A2318">
        <v>6.6</v>
      </c>
      <c r="B2318" t="s">
        <v>22603</v>
      </c>
      <c r="C2318" t="s">
        <v>1590</v>
      </c>
      <c r="D2318" t="s">
        <v>21950</v>
      </c>
      <c r="E2318" t="s">
        <v>37</v>
      </c>
      <c r="F2318">
        <v>105</v>
      </c>
      <c r="G2318" s="8">
        <v>53846915</v>
      </c>
      <c r="H2318" s="8">
        <v>50100000</v>
      </c>
    </row>
    <row r="2319" spans="1:8" x14ac:dyDescent="0.3">
      <c r="A2319">
        <v>6.6</v>
      </c>
      <c r="B2319" t="s">
        <v>22603</v>
      </c>
      <c r="C2319" t="s">
        <v>1590</v>
      </c>
      <c r="D2319" t="s">
        <v>1473</v>
      </c>
      <c r="E2319" t="s">
        <v>37</v>
      </c>
      <c r="F2319">
        <v>105</v>
      </c>
      <c r="G2319" s="8">
        <v>53846915</v>
      </c>
      <c r="H2319" s="8">
        <v>50100000</v>
      </c>
    </row>
    <row r="2320" spans="1:8" x14ac:dyDescent="0.3">
      <c r="A2320">
        <v>6.6</v>
      </c>
      <c r="B2320" t="s">
        <v>22603</v>
      </c>
      <c r="C2320" t="s">
        <v>1590</v>
      </c>
      <c r="D2320" t="s">
        <v>17497</v>
      </c>
      <c r="E2320" t="s">
        <v>37</v>
      </c>
      <c r="F2320">
        <v>105</v>
      </c>
      <c r="G2320" s="8">
        <v>53846915</v>
      </c>
      <c r="H2320" s="8">
        <v>50100000</v>
      </c>
    </row>
    <row r="2321" spans="1:8" x14ac:dyDescent="0.3">
      <c r="A2321">
        <v>6.3</v>
      </c>
      <c r="B2321" t="s">
        <v>22604</v>
      </c>
      <c r="C2321" t="s">
        <v>219</v>
      </c>
      <c r="D2321" t="s">
        <v>675</v>
      </c>
      <c r="E2321" t="s">
        <v>37</v>
      </c>
      <c r="F2321">
        <v>103</v>
      </c>
      <c r="G2321" s="8">
        <v>54758461</v>
      </c>
      <c r="H2321" s="8">
        <v>65000000</v>
      </c>
    </row>
    <row r="2322" spans="1:8" x14ac:dyDescent="0.3">
      <c r="A2322">
        <v>6.3</v>
      </c>
      <c r="B2322" t="s">
        <v>22604</v>
      </c>
      <c r="C2322" t="s">
        <v>219</v>
      </c>
      <c r="D2322" t="s">
        <v>809</v>
      </c>
      <c r="E2322" t="s">
        <v>37</v>
      </c>
      <c r="F2322">
        <v>103</v>
      </c>
      <c r="G2322" s="8">
        <v>54758461</v>
      </c>
      <c r="H2322" s="8">
        <v>65000000</v>
      </c>
    </row>
    <row r="2323" spans="1:8" x14ac:dyDescent="0.3">
      <c r="A2323">
        <v>6.3</v>
      </c>
      <c r="B2323" t="s">
        <v>22604</v>
      </c>
      <c r="C2323" t="s">
        <v>219</v>
      </c>
      <c r="D2323" t="s">
        <v>17497</v>
      </c>
      <c r="E2323" t="s">
        <v>37</v>
      </c>
      <c r="F2323">
        <v>103</v>
      </c>
      <c r="G2323" s="8">
        <v>54758461</v>
      </c>
      <c r="H2323" s="8">
        <v>65000000</v>
      </c>
    </row>
    <row r="2324" spans="1:8" x14ac:dyDescent="0.3">
      <c r="A2324">
        <v>5.9</v>
      </c>
      <c r="B2324" t="s">
        <v>22605</v>
      </c>
      <c r="C2324" t="s">
        <v>1594</v>
      </c>
      <c r="D2324" t="s">
        <v>675</v>
      </c>
      <c r="E2324" t="s">
        <v>37</v>
      </c>
      <c r="F2324">
        <v>122</v>
      </c>
      <c r="G2324" s="8">
        <v>52397389</v>
      </c>
      <c r="H2324" s="8">
        <v>65000000</v>
      </c>
    </row>
    <row r="2325" spans="1:8" x14ac:dyDescent="0.3">
      <c r="A2325">
        <v>5.9</v>
      </c>
      <c r="B2325" t="s">
        <v>22605</v>
      </c>
      <c r="C2325" t="s">
        <v>1594</v>
      </c>
      <c r="D2325" t="s">
        <v>515</v>
      </c>
      <c r="E2325" t="s">
        <v>37</v>
      </c>
      <c r="F2325">
        <v>122</v>
      </c>
      <c r="G2325" s="8">
        <v>52397389</v>
      </c>
      <c r="H2325" s="8">
        <v>65000000</v>
      </c>
    </row>
    <row r="2326" spans="1:8" x14ac:dyDescent="0.3">
      <c r="A2326">
        <v>5.9</v>
      </c>
      <c r="B2326" t="s">
        <v>22605</v>
      </c>
      <c r="C2326" t="s">
        <v>1594</v>
      </c>
      <c r="D2326" t="s">
        <v>651</v>
      </c>
      <c r="E2326" t="s">
        <v>37</v>
      </c>
      <c r="F2326">
        <v>122</v>
      </c>
      <c r="G2326" s="8">
        <v>52397389</v>
      </c>
      <c r="H2326" s="8">
        <v>65000000</v>
      </c>
    </row>
    <row r="2327" spans="1:8" x14ac:dyDescent="0.3">
      <c r="A2327">
        <v>5.9</v>
      </c>
      <c r="B2327" t="s">
        <v>22605</v>
      </c>
      <c r="C2327" t="s">
        <v>1594</v>
      </c>
      <c r="D2327" t="s">
        <v>4189</v>
      </c>
      <c r="E2327" t="s">
        <v>37</v>
      </c>
      <c r="F2327">
        <v>122</v>
      </c>
      <c r="G2327" s="8">
        <v>52397389</v>
      </c>
      <c r="H2327" s="8">
        <v>65000000</v>
      </c>
    </row>
    <row r="2328" spans="1:8" x14ac:dyDescent="0.3">
      <c r="A2328">
        <v>5.9</v>
      </c>
      <c r="B2328" t="s">
        <v>22605</v>
      </c>
      <c r="C2328" t="s">
        <v>1594</v>
      </c>
      <c r="D2328" t="s">
        <v>10118</v>
      </c>
      <c r="E2328" t="s">
        <v>37</v>
      </c>
      <c r="F2328">
        <v>122</v>
      </c>
      <c r="G2328" s="8">
        <v>52397389</v>
      </c>
      <c r="H2328" s="8">
        <v>65000000</v>
      </c>
    </row>
    <row r="2329" spans="1:8" x14ac:dyDescent="0.3">
      <c r="A2329">
        <v>5.9</v>
      </c>
      <c r="B2329" t="s">
        <v>22605</v>
      </c>
      <c r="C2329" t="s">
        <v>1594</v>
      </c>
      <c r="D2329" t="s">
        <v>8199</v>
      </c>
      <c r="E2329" t="s">
        <v>37</v>
      </c>
      <c r="F2329">
        <v>122</v>
      </c>
      <c r="G2329" s="8">
        <v>52397389</v>
      </c>
      <c r="H2329" s="8">
        <v>65000000</v>
      </c>
    </row>
    <row r="2330" spans="1:8" x14ac:dyDescent="0.3">
      <c r="A2330">
        <v>6.7</v>
      </c>
      <c r="B2330" t="s">
        <v>22606</v>
      </c>
      <c r="C2330" t="s">
        <v>1352</v>
      </c>
      <c r="D2330" t="s">
        <v>809</v>
      </c>
      <c r="E2330" t="s">
        <v>37</v>
      </c>
      <c r="F2330">
        <v>143</v>
      </c>
      <c r="G2330" s="8">
        <v>38966057</v>
      </c>
      <c r="H2330" s="8">
        <v>65000000</v>
      </c>
    </row>
    <row r="2331" spans="1:8" x14ac:dyDescent="0.3">
      <c r="A2331">
        <v>6.7</v>
      </c>
      <c r="B2331" t="s">
        <v>22606</v>
      </c>
      <c r="C2331" t="s">
        <v>1352</v>
      </c>
      <c r="D2331" t="s">
        <v>1473</v>
      </c>
      <c r="E2331" t="s">
        <v>37</v>
      </c>
      <c r="F2331">
        <v>143</v>
      </c>
      <c r="G2331" s="8">
        <v>38966057</v>
      </c>
      <c r="H2331" s="8">
        <v>65000000</v>
      </c>
    </row>
    <row r="2332" spans="1:8" x14ac:dyDescent="0.3">
      <c r="A2332">
        <v>5.4</v>
      </c>
      <c r="B2332" t="s">
        <v>22607</v>
      </c>
      <c r="C2332" t="s">
        <v>1108</v>
      </c>
      <c r="D2332" t="s">
        <v>675</v>
      </c>
      <c r="E2332" t="s">
        <v>37</v>
      </c>
      <c r="F2332">
        <v>96</v>
      </c>
      <c r="G2332" s="8">
        <v>42345531</v>
      </c>
      <c r="H2332" s="8">
        <v>65000000</v>
      </c>
    </row>
    <row r="2333" spans="1:8" x14ac:dyDescent="0.3">
      <c r="A2333">
        <v>5.4</v>
      </c>
      <c r="B2333" t="s">
        <v>22607</v>
      </c>
      <c r="C2333" t="s">
        <v>1108</v>
      </c>
      <c r="D2333" t="s">
        <v>4189</v>
      </c>
      <c r="E2333" t="s">
        <v>37</v>
      </c>
      <c r="F2333">
        <v>96</v>
      </c>
      <c r="G2333" s="8">
        <v>42345531</v>
      </c>
      <c r="H2333" s="8">
        <v>65000000</v>
      </c>
    </row>
    <row r="2334" spans="1:8" x14ac:dyDescent="0.3">
      <c r="A2334">
        <v>5.4</v>
      </c>
      <c r="B2334" t="s">
        <v>22607</v>
      </c>
      <c r="C2334" t="s">
        <v>1108</v>
      </c>
      <c r="D2334" t="s">
        <v>10118</v>
      </c>
      <c r="E2334" t="s">
        <v>37</v>
      </c>
      <c r="F2334">
        <v>96</v>
      </c>
      <c r="G2334" s="8">
        <v>42345531</v>
      </c>
      <c r="H2334" s="8">
        <v>65000000</v>
      </c>
    </row>
    <row r="2335" spans="1:8" x14ac:dyDescent="0.3">
      <c r="A2335">
        <v>5.4</v>
      </c>
      <c r="B2335" t="s">
        <v>22607</v>
      </c>
      <c r="C2335" t="s">
        <v>1108</v>
      </c>
      <c r="D2335" t="s">
        <v>8199</v>
      </c>
      <c r="E2335" t="s">
        <v>37</v>
      </c>
      <c r="F2335">
        <v>96</v>
      </c>
      <c r="G2335" s="8">
        <v>42345531</v>
      </c>
      <c r="H2335" s="8">
        <v>65000000</v>
      </c>
    </row>
    <row r="2336" spans="1:8" x14ac:dyDescent="0.3">
      <c r="A2336">
        <v>6.4</v>
      </c>
      <c r="B2336" t="s">
        <v>22608</v>
      </c>
      <c r="C2336" t="s">
        <v>1108</v>
      </c>
      <c r="D2336" t="s">
        <v>675</v>
      </c>
      <c r="E2336" t="s">
        <v>37</v>
      </c>
      <c r="F2336">
        <v>111</v>
      </c>
      <c r="G2336" s="8">
        <v>36064910</v>
      </c>
      <c r="H2336" s="8">
        <v>45000000</v>
      </c>
    </row>
    <row r="2337" spans="1:8" x14ac:dyDescent="0.3">
      <c r="A2337">
        <v>6.4</v>
      </c>
      <c r="B2337" t="s">
        <v>22608</v>
      </c>
      <c r="C2337" t="s">
        <v>1108</v>
      </c>
      <c r="D2337" t="s">
        <v>10118</v>
      </c>
      <c r="E2337" t="s">
        <v>37</v>
      </c>
      <c r="F2337">
        <v>111</v>
      </c>
      <c r="G2337" s="8">
        <v>36064910</v>
      </c>
      <c r="H2337" s="8">
        <v>45000000</v>
      </c>
    </row>
    <row r="2338" spans="1:8" x14ac:dyDescent="0.3">
      <c r="A2338">
        <v>6.4</v>
      </c>
      <c r="B2338" t="s">
        <v>22608</v>
      </c>
      <c r="C2338" t="s">
        <v>1108</v>
      </c>
      <c r="D2338" t="s">
        <v>8199</v>
      </c>
      <c r="E2338" t="s">
        <v>37</v>
      </c>
      <c r="F2338">
        <v>111</v>
      </c>
      <c r="G2338" s="8">
        <v>36064910</v>
      </c>
      <c r="H2338" s="8">
        <v>45000000</v>
      </c>
    </row>
    <row r="2339" spans="1:8" x14ac:dyDescent="0.3">
      <c r="A2339">
        <v>6.7</v>
      </c>
      <c r="B2339" t="s">
        <v>22609</v>
      </c>
      <c r="C2339" t="s">
        <v>997</v>
      </c>
      <c r="D2339" t="s">
        <v>675</v>
      </c>
      <c r="E2339" t="s">
        <v>37</v>
      </c>
      <c r="F2339">
        <v>121</v>
      </c>
      <c r="G2339" s="8">
        <v>33328051</v>
      </c>
      <c r="H2339" s="8">
        <v>65000000</v>
      </c>
    </row>
    <row r="2340" spans="1:8" x14ac:dyDescent="0.3">
      <c r="A2340">
        <v>6.7</v>
      </c>
      <c r="B2340" t="s">
        <v>22609</v>
      </c>
      <c r="C2340" t="s">
        <v>997</v>
      </c>
      <c r="D2340" t="s">
        <v>21950</v>
      </c>
      <c r="E2340" t="s">
        <v>37</v>
      </c>
      <c r="F2340">
        <v>121</v>
      </c>
      <c r="G2340" s="8">
        <v>33328051</v>
      </c>
      <c r="H2340" s="8">
        <v>65000000</v>
      </c>
    </row>
    <row r="2341" spans="1:8" x14ac:dyDescent="0.3">
      <c r="A2341">
        <v>6.7</v>
      </c>
      <c r="B2341" t="s">
        <v>22609</v>
      </c>
      <c r="C2341" t="s">
        <v>997</v>
      </c>
      <c r="D2341" t="s">
        <v>1473</v>
      </c>
      <c r="E2341" t="s">
        <v>37</v>
      </c>
      <c r="F2341">
        <v>121</v>
      </c>
      <c r="G2341" s="8">
        <v>33328051</v>
      </c>
      <c r="H2341" s="8">
        <v>65000000</v>
      </c>
    </row>
    <row r="2342" spans="1:8" x14ac:dyDescent="0.3">
      <c r="A2342">
        <v>6.7</v>
      </c>
      <c r="B2342" t="s">
        <v>22609</v>
      </c>
      <c r="C2342" t="s">
        <v>997</v>
      </c>
      <c r="D2342" t="s">
        <v>21948</v>
      </c>
      <c r="E2342" t="s">
        <v>37</v>
      </c>
      <c r="F2342">
        <v>121</v>
      </c>
      <c r="G2342" s="8">
        <v>33328051</v>
      </c>
      <c r="H2342" s="8">
        <v>65000000</v>
      </c>
    </row>
    <row r="2343" spans="1:8" x14ac:dyDescent="0.3">
      <c r="A2343">
        <v>6.7</v>
      </c>
      <c r="B2343" t="s">
        <v>22609</v>
      </c>
      <c r="C2343" t="s">
        <v>997</v>
      </c>
      <c r="D2343" t="s">
        <v>8199</v>
      </c>
      <c r="E2343" t="s">
        <v>37</v>
      </c>
      <c r="F2343">
        <v>121</v>
      </c>
      <c r="G2343" s="8">
        <v>33328051</v>
      </c>
      <c r="H2343" s="8">
        <v>65000000</v>
      </c>
    </row>
    <row r="2344" spans="1:8" x14ac:dyDescent="0.3">
      <c r="A2344">
        <v>6.2</v>
      </c>
      <c r="B2344" t="s">
        <v>22610</v>
      </c>
      <c r="C2344" t="s">
        <v>1601</v>
      </c>
      <c r="D2344" t="s">
        <v>675</v>
      </c>
      <c r="E2344" t="s">
        <v>37</v>
      </c>
      <c r="F2344">
        <v>135</v>
      </c>
      <c r="G2344" s="8">
        <v>32598931</v>
      </c>
      <c r="H2344" s="8">
        <v>65000000</v>
      </c>
    </row>
    <row r="2345" spans="1:8" x14ac:dyDescent="0.3">
      <c r="A2345">
        <v>6.2</v>
      </c>
      <c r="B2345" t="s">
        <v>22610</v>
      </c>
      <c r="C2345" t="s">
        <v>1601</v>
      </c>
      <c r="D2345" t="s">
        <v>1473</v>
      </c>
      <c r="E2345" t="s">
        <v>37</v>
      </c>
      <c r="F2345">
        <v>135</v>
      </c>
      <c r="G2345" s="8">
        <v>32598931</v>
      </c>
      <c r="H2345" s="8">
        <v>65000000</v>
      </c>
    </row>
    <row r="2346" spans="1:8" x14ac:dyDescent="0.3">
      <c r="A2346">
        <v>6.2</v>
      </c>
      <c r="B2346" t="s">
        <v>22610</v>
      </c>
      <c r="C2346" t="s">
        <v>1601</v>
      </c>
      <c r="D2346" t="s">
        <v>8199</v>
      </c>
      <c r="E2346" t="s">
        <v>37</v>
      </c>
      <c r="F2346">
        <v>135</v>
      </c>
      <c r="G2346" s="8">
        <v>32598931</v>
      </c>
      <c r="H2346" s="8">
        <v>65000000</v>
      </c>
    </row>
    <row r="2347" spans="1:8" x14ac:dyDescent="0.3">
      <c r="A2347">
        <v>6.1</v>
      </c>
      <c r="B2347" t="s">
        <v>22611</v>
      </c>
      <c r="C2347" t="s">
        <v>171</v>
      </c>
      <c r="D2347" t="s">
        <v>675</v>
      </c>
      <c r="E2347" t="s">
        <v>37</v>
      </c>
      <c r="F2347">
        <v>101</v>
      </c>
      <c r="G2347" s="8">
        <v>28045540</v>
      </c>
      <c r="H2347" s="8">
        <v>65000000</v>
      </c>
    </row>
    <row r="2348" spans="1:8" x14ac:dyDescent="0.3">
      <c r="A2348">
        <v>6.1</v>
      </c>
      <c r="B2348" t="s">
        <v>22611</v>
      </c>
      <c r="C2348" t="s">
        <v>171</v>
      </c>
      <c r="D2348" t="s">
        <v>515</v>
      </c>
      <c r="E2348" t="s">
        <v>37</v>
      </c>
      <c r="F2348">
        <v>101</v>
      </c>
      <c r="G2348" s="8">
        <v>28045540</v>
      </c>
      <c r="H2348" s="8">
        <v>65000000</v>
      </c>
    </row>
    <row r="2349" spans="1:8" x14ac:dyDescent="0.3">
      <c r="A2349">
        <v>6.1</v>
      </c>
      <c r="B2349" t="s">
        <v>22611</v>
      </c>
      <c r="C2349" t="s">
        <v>171</v>
      </c>
      <c r="D2349" t="s">
        <v>809</v>
      </c>
      <c r="E2349" t="s">
        <v>37</v>
      </c>
      <c r="F2349">
        <v>101</v>
      </c>
      <c r="G2349" s="8">
        <v>28045540</v>
      </c>
      <c r="H2349" s="8">
        <v>65000000</v>
      </c>
    </row>
    <row r="2350" spans="1:8" x14ac:dyDescent="0.3">
      <c r="A2350">
        <v>6.1</v>
      </c>
      <c r="B2350" t="s">
        <v>22611</v>
      </c>
      <c r="C2350" t="s">
        <v>171</v>
      </c>
      <c r="D2350" t="s">
        <v>15875</v>
      </c>
      <c r="E2350" t="s">
        <v>37</v>
      </c>
      <c r="F2350">
        <v>101</v>
      </c>
      <c r="G2350" s="8">
        <v>28045540</v>
      </c>
      <c r="H2350" s="8">
        <v>65000000</v>
      </c>
    </row>
    <row r="2351" spans="1:8" x14ac:dyDescent="0.3">
      <c r="A2351">
        <v>6.1</v>
      </c>
      <c r="B2351" t="s">
        <v>22611</v>
      </c>
      <c r="C2351" t="s">
        <v>171</v>
      </c>
      <c r="D2351" t="s">
        <v>651</v>
      </c>
      <c r="E2351" t="s">
        <v>37</v>
      </c>
      <c r="F2351">
        <v>101</v>
      </c>
      <c r="G2351" s="8">
        <v>28045540</v>
      </c>
      <c r="H2351" s="8">
        <v>65000000</v>
      </c>
    </row>
    <row r="2352" spans="1:8" x14ac:dyDescent="0.3">
      <c r="A2352">
        <v>6.1</v>
      </c>
      <c r="B2352" t="s">
        <v>22611</v>
      </c>
      <c r="C2352" t="s">
        <v>171</v>
      </c>
      <c r="D2352" t="s">
        <v>10118</v>
      </c>
      <c r="E2352" t="s">
        <v>37</v>
      </c>
      <c r="F2352">
        <v>101</v>
      </c>
      <c r="G2352" s="8">
        <v>28045540</v>
      </c>
      <c r="H2352" s="8">
        <v>65000000</v>
      </c>
    </row>
    <row r="2353" spans="1:8" x14ac:dyDescent="0.3">
      <c r="A2353">
        <v>8.8000000000000007</v>
      </c>
      <c r="B2353" t="s">
        <v>22612</v>
      </c>
      <c r="C2353" t="s">
        <v>394</v>
      </c>
      <c r="D2353" t="s">
        <v>1473</v>
      </c>
      <c r="E2353" t="s">
        <v>37</v>
      </c>
      <c r="F2353">
        <v>151</v>
      </c>
      <c r="G2353" s="8">
        <v>37023395</v>
      </c>
      <c r="H2353" s="8">
        <v>63000000</v>
      </c>
    </row>
    <row r="2354" spans="1:8" x14ac:dyDescent="0.3">
      <c r="A2354">
        <v>7.1</v>
      </c>
      <c r="B2354" t="s">
        <v>22613</v>
      </c>
      <c r="C2354" t="s">
        <v>219</v>
      </c>
      <c r="D2354" t="s">
        <v>1473</v>
      </c>
      <c r="E2354" t="s">
        <v>37</v>
      </c>
      <c r="F2354">
        <v>131</v>
      </c>
      <c r="G2354" s="8">
        <v>43532294</v>
      </c>
      <c r="H2354" s="8">
        <v>65000000</v>
      </c>
    </row>
    <row r="2355" spans="1:8" x14ac:dyDescent="0.3">
      <c r="A2355">
        <v>7.1</v>
      </c>
      <c r="B2355" t="s">
        <v>22613</v>
      </c>
      <c r="C2355" t="s">
        <v>219</v>
      </c>
      <c r="D2355" t="s">
        <v>21949</v>
      </c>
      <c r="E2355" t="s">
        <v>37</v>
      </c>
      <c r="F2355">
        <v>131</v>
      </c>
      <c r="G2355" s="8">
        <v>43532294</v>
      </c>
      <c r="H2355" s="8">
        <v>65000000</v>
      </c>
    </row>
    <row r="2356" spans="1:8" x14ac:dyDescent="0.3">
      <c r="A2356">
        <v>5.7</v>
      </c>
      <c r="B2356" t="s">
        <v>22614</v>
      </c>
      <c r="C2356" t="s">
        <v>1609</v>
      </c>
      <c r="D2356" t="s">
        <v>675</v>
      </c>
      <c r="E2356" t="s">
        <v>37</v>
      </c>
      <c r="F2356">
        <v>100</v>
      </c>
      <c r="G2356" s="8">
        <v>17218080</v>
      </c>
      <c r="H2356" s="8">
        <v>70000000</v>
      </c>
    </row>
    <row r="2357" spans="1:8" x14ac:dyDescent="0.3">
      <c r="A2357">
        <v>5.7</v>
      </c>
      <c r="B2357" t="s">
        <v>22614</v>
      </c>
      <c r="C2357" t="s">
        <v>1609</v>
      </c>
      <c r="D2357" t="s">
        <v>515</v>
      </c>
      <c r="E2357" t="s">
        <v>37</v>
      </c>
      <c r="F2357">
        <v>100</v>
      </c>
      <c r="G2357" s="8">
        <v>17218080</v>
      </c>
      <c r="H2357" s="8">
        <v>70000000</v>
      </c>
    </row>
    <row r="2358" spans="1:8" x14ac:dyDescent="0.3">
      <c r="A2358">
        <v>5.7</v>
      </c>
      <c r="B2358" t="s">
        <v>22614</v>
      </c>
      <c r="C2358" t="s">
        <v>1609</v>
      </c>
      <c r="D2358" t="s">
        <v>809</v>
      </c>
      <c r="E2358" t="s">
        <v>37</v>
      </c>
      <c r="F2358">
        <v>100</v>
      </c>
      <c r="G2358" s="8">
        <v>17218080</v>
      </c>
      <c r="H2358" s="8">
        <v>70000000</v>
      </c>
    </row>
    <row r="2359" spans="1:8" x14ac:dyDescent="0.3">
      <c r="A2359">
        <v>5</v>
      </c>
      <c r="B2359" t="s">
        <v>22615</v>
      </c>
      <c r="C2359" t="s">
        <v>1563</v>
      </c>
      <c r="D2359" t="s">
        <v>809</v>
      </c>
      <c r="E2359" t="s">
        <v>37</v>
      </c>
      <c r="F2359">
        <v>105</v>
      </c>
      <c r="G2359" s="8">
        <v>10014234</v>
      </c>
      <c r="H2359" s="8">
        <v>65000000</v>
      </c>
    </row>
    <row r="2360" spans="1:8" x14ac:dyDescent="0.3">
      <c r="A2360">
        <v>5</v>
      </c>
      <c r="B2360" t="s">
        <v>22615</v>
      </c>
      <c r="C2360" t="s">
        <v>1563</v>
      </c>
      <c r="D2360" t="s">
        <v>21950</v>
      </c>
      <c r="E2360" t="s">
        <v>37</v>
      </c>
      <c r="F2360">
        <v>105</v>
      </c>
      <c r="G2360" s="8">
        <v>10014234</v>
      </c>
      <c r="H2360" s="8">
        <v>65000000</v>
      </c>
    </row>
    <row r="2361" spans="1:8" x14ac:dyDescent="0.3">
      <c r="A2361">
        <v>5.0999999999999996</v>
      </c>
      <c r="B2361" t="s">
        <v>22616</v>
      </c>
      <c r="C2361" t="s">
        <v>1611</v>
      </c>
      <c r="D2361" t="s">
        <v>675</v>
      </c>
      <c r="E2361" t="s">
        <v>37</v>
      </c>
      <c r="F2361">
        <v>92</v>
      </c>
      <c r="G2361" s="8">
        <v>19059018</v>
      </c>
      <c r="H2361" s="8">
        <v>65000000</v>
      </c>
    </row>
    <row r="2362" spans="1:8" x14ac:dyDescent="0.3">
      <c r="A2362">
        <v>5.0999999999999996</v>
      </c>
      <c r="B2362" t="s">
        <v>22616</v>
      </c>
      <c r="C2362" t="s">
        <v>1611</v>
      </c>
      <c r="D2362" t="s">
        <v>651</v>
      </c>
      <c r="E2362" t="s">
        <v>37</v>
      </c>
      <c r="F2362">
        <v>92</v>
      </c>
      <c r="G2362" s="8">
        <v>19059018</v>
      </c>
      <c r="H2362" s="8">
        <v>65000000</v>
      </c>
    </row>
    <row r="2363" spans="1:8" x14ac:dyDescent="0.3">
      <c r="A2363">
        <v>5.0999999999999996</v>
      </c>
      <c r="B2363" t="s">
        <v>22616</v>
      </c>
      <c r="C2363" t="s">
        <v>1611</v>
      </c>
      <c r="D2363" t="s">
        <v>10118</v>
      </c>
      <c r="E2363" t="s">
        <v>37</v>
      </c>
      <c r="F2363">
        <v>92</v>
      </c>
      <c r="G2363" s="8">
        <v>19059018</v>
      </c>
      <c r="H2363" s="8">
        <v>65000000</v>
      </c>
    </row>
    <row r="2364" spans="1:8" x14ac:dyDescent="0.3">
      <c r="A2364">
        <v>5.0999999999999996</v>
      </c>
      <c r="B2364" t="s">
        <v>22616</v>
      </c>
      <c r="C2364" t="s">
        <v>1611</v>
      </c>
      <c r="D2364" t="s">
        <v>8199</v>
      </c>
      <c r="E2364" t="s">
        <v>37</v>
      </c>
      <c r="F2364">
        <v>92</v>
      </c>
      <c r="G2364" s="8">
        <v>19059018</v>
      </c>
      <c r="H2364" s="8">
        <v>65000000</v>
      </c>
    </row>
    <row r="2365" spans="1:8" x14ac:dyDescent="0.3">
      <c r="A2365">
        <v>6.9</v>
      </c>
      <c r="B2365" t="s">
        <v>22617</v>
      </c>
      <c r="C2365" t="s">
        <v>1614</v>
      </c>
      <c r="D2365" t="s">
        <v>21950</v>
      </c>
      <c r="E2365" t="s">
        <v>37</v>
      </c>
      <c r="F2365">
        <v>130</v>
      </c>
      <c r="G2365" s="8">
        <v>1987287</v>
      </c>
      <c r="H2365" s="8">
        <v>50000000</v>
      </c>
    </row>
    <row r="2366" spans="1:8" x14ac:dyDescent="0.3">
      <c r="A2366">
        <v>6.9</v>
      </c>
      <c r="B2366" t="s">
        <v>22617</v>
      </c>
      <c r="C2366" t="s">
        <v>1614</v>
      </c>
      <c r="D2366" t="s">
        <v>1473</v>
      </c>
      <c r="E2366" t="s">
        <v>37</v>
      </c>
      <c r="F2366">
        <v>130</v>
      </c>
      <c r="G2366" s="8">
        <v>1987287</v>
      </c>
      <c r="H2366" s="8">
        <v>50000000</v>
      </c>
    </row>
    <row r="2367" spans="1:8" x14ac:dyDescent="0.3">
      <c r="A2367">
        <v>4.8</v>
      </c>
      <c r="B2367" t="s">
        <v>22618</v>
      </c>
      <c r="C2367" t="s">
        <v>1547</v>
      </c>
      <c r="D2367" t="s">
        <v>675</v>
      </c>
      <c r="E2367" t="s">
        <v>37</v>
      </c>
      <c r="F2367">
        <v>100</v>
      </c>
      <c r="G2367" s="8">
        <v>24407944</v>
      </c>
      <c r="H2367" s="8">
        <v>43000000</v>
      </c>
    </row>
    <row r="2368" spans="1:8" x14ac:dyDescent="0.3">
      <c r="A2368">
        <v>4.8</v>
      </c>
      <c r="B2368" t="s">
        <v>22618</v>
      </c>
      <c r="C2368" t="s">
        <v>1547</v>
      </c>
      <c r="D2368" t="s">
        <v>21950</v>
      </c>
      <c r="E2368" t="s">
        <v>37</v>
      </c>
      <c r="F2368">
        <v>100</v>
      </c>
      <c r="G2368" s="8">
        <v>24407944</v>
      </c>
      <c r="H2368" s="8">
        <v>43000000</v>
      </c>
    </row>
    <row r="2369" spans="1:8" x14ac:dyDescent="0.3">
      <c r="A2369">
        <v>4.8</v>
      </c>
      <c r="B2369" t="s">
        <v>22618</v>
      </c>
      <c r="C2369" t="s">
        <v>1547</v>
      </c>
      <c r="D2369" t="s">
        <v>651</v>
      </c>
      <c r="E2369" t="s">
        <v>37</v>
      </c>
      <c r="F2369">
        <v>100</v>
      </c>
      <c r="G2369" s="8">
        <v>24407944</v>
      </c>
      <c r="H2369" s="8">
        <v>43000000</v>
      </c>
    </row>
    <row r="2370" spans="1:8" x14ac:dyDescent="0.3">
      <c r="A2370">
        <v>4.8</v>
      </c>
      <c r="B2370" t="s">
        <v>22618</v>
      </c>
      <c r="C2370" t="s">
        <v>1547</v>
      </c>
      <c r="D2370" t="s">
        <v>8199</v>
      </c>
      <c r="E2370" t="s">
        <v>37</v>
      </c>
      <c r="F2370">
        <v>100</v>
      </c>
      <c r="G2370" s="8">
        <v>24407944</v>
      </c>
      <c r="H2370" s="8">
        <v>43000000</v>
      </c>
    </row>
    <row r="2371" spans="1:8" x14ac:dyDescent="0.3">
      <c r="A2371">
        <v>6.5</v>
      </c>
      <c r="B2371" t="s">
        <v>22619</v>
      </c>
      <c r="C2371" t="s">
        <v>1616</v>
      </c>
      <c r="D2371" t="s">
        <v>675</v>
      </c>
      <c r="E2371" t="s">
        <v>37</v>
      </c>
      <c r="F2371">
        <v>102</v>
      </c>
      <c r="G2371" s="8">
        <v>13750556</v>
      </c>
      <c r="H2371" s="8">
        <v>65000000</v>
      </c>
    </row>
    <row r="2372" spans="1:8" x14ac:dyDescent="0.3">
      <c r="A2372">
        <v>6.5</v>
      </c>
      <c r="B2372" t="s">
        <v>22619</v>
      </c>
      <c r="C2372" t="s">
        <v>1616</v>
      </c>
      <c r="D2372" t="s">
        <v>21950</v>
      </c>
      <c r="E2372" t="s">
        <v>37</v>
      </c>
      <c r="F2372">
        <v>102</v>
      </c>
      <c r="G2372" s="8">
        <v>13750556</v>
      </c>
      <c r="H2372" s="8">
        <v>65000000</v>
      </c>
    </row>
    <row r="2373" spans="1:8" x14ac:dyDescent="0.3">
      <c r="A2373">
        <v>6.5</v>
      </c>
      <c r="B2373" t="s">
        <v>22619</v>
      </c>
      <c r="C2373" t="s">
        <v>1616</v>
      </c>
      <c r="D2373" t="s">
        <v>8199</v>
      </c>
      <c r="E2373" t="s">
        <v>37</v>
      </c>
      <c r="F2373">
        <v>102</v>
      </c>
      <c r="G2373" s="8">
        <v>13750556</v>
      </c>
      <c r="H2373" s="8">
        <v>65000000</v>
      </c>
    </row>
    <row r="2374" spans="1:8" x14ac:dyDescent="0.3">
      <c r="A2374">
        <v>5.0999999999999996</v>
      </c>
      <c r="B2374" t="s">
        <v>22620</v>
      </c>
      <c r="C2374" t="s">
        <v>1059</v>
      </c>
      <c r="D2374" t="s">
        <v>1473</v>
      </c>
      <c r="E2374" t="s">
        <v>37</v>
      </c>
      <c r="F2374">
        <v>133</v>
      </c>
      <c r="G2374" s="8">
        <v>31054924</v>
      </c>
      <c r="H2374" s="8">
        <v>64000000</v>
      </c>
    </row>
    <row r="2375" spans="1:8" x14ac:dyDescent="0.3">
      <c r="A2375">
        <v>5.0999999999999996</v>
      </c>
      <c r="B2375" t="s">
        <v>22620</v>
      </c>
      <c r="C2375" t="s">
        <v>1059</v>
      </c>
      <c r="D2375" t="s">
        <v>21948</v>
      </c>
      <c r="E2375" t="s">
        <v>37</v>
      </c>
      <c r="F2375">
        <v>133</v>
      </c>
      <c r="G2375" s="8">
        <v>31054924</v>
      </c>
      <c r="H2375" s="8">
        <v>64000000</v>
      </c>
    </row>
    <row r="2376" spans="1:8" x14ac:dyDescent="0.3">
      <c r="A2376">
        <v>5.0999999999999996</v>
      </c>
      <c r="B2376" t="s">
        <v>22620</v>
      </c>
      <c r="C2376" t="s">
        <v>1059</v>
      </c>
      <c r="D2376" t="s">
        <v>17497</v>
      </c>
      <c r="E2376" t="s">
        <v>37</v>
      </c>
      <c r="F2376">
        <v>133</v>
      </c>
      <c r="G2376" s="8">
        <v>31054924</v>
      </c>
      <c r="H2376" s="8">
        <v>64000000</v>
      </c>
    </row>
    <row r="2377" spans="1:8" x14ac:dyDescent="0.3">
      <c r="A2377">
        <v>7.1</v>
      </c>
      <c r="B2377" t="s">
        <v>22621</v>
      </c>
      <c r="C2377" t="s">
        <v>1622</v>
      </c>
      <c r="D2377" t="s">
        <v>515</v>
      </c>
      <c r="E2377" t="s">
        <v>37</v>
      </c>
      <c r="F2377">
        <v>121</v>
      </c>
      <c r="G2377" s="8">
        <v>43247140</v>
      </c>
      <c r="H2377" s="8">
        <v>55000000</v>
      </c>
    </row>
    <row r="2378" spans="1:8" x14ac:dyDescent="0.3">
      <c r="A2378">
        <v>7.1</v>
      </c>
      <c r="B2378" t="s">
        <v>22621</v>
      </c>
      <c r="C2378" t="s">
        <v>1622</v>
      </c>
      <c r="D2378" t="s">
        <v>11093</v>
      </c>
      <c r="E2378" t="s">
        <v>37</v>
      </c>
      <c r="F2378">
        <v>121</v>
      </c>
      <c r="G2378" s="8">
        <v>43247140</v>
      </c>
      <c r="H2378" s="8">
        <v>55000000</v>
      </c>
    </row>
    <row r="2379" spans="1:8" x14ac:dyDescent="0.3">
      <c r="A2379">
        <v>7.1</v>
      </c>
      <c r="B2379" t="s">
        <v>22621</v>
      </c>
      <c r="C2379" t="s">
        <v>1622</v>
      </c>
      <c r="D2379" t="s">
        <v>1473</v>
      </c>
      <c r="E2379" t="s">
        <v>37</v>
      </c>
      <c r="F2379">
        <v>121</v>
      </c>
      <c r="G2379" s="8">
        <v>43247140</v>
      </c>
      <c r="H2379" s="8">
        <v>55000000</v>
      </c>
    </row>
    <row r="2380" spans="1:8" x14ac:dyDescent="0.3">
      <c r="A2380">
        <v>7.1</v>
      </c>
      <c r="B2380" t="s">
        <v>22621</v>
      </c>
      <c r="C2380" t="s">
        <v>1622</v>
      </c>
      <c r="D2380" t="s">
        <v>20490</v>
      </c>
      <c r="E2380" t="s">
        <v>37</v>
      </c>
      <c r="F2380">
        <v>121</v>
      </c>
      <c r="G2380" s="8">
        <v>43247140</v>
      </c>
      <c r="H2380" s="8">
        <v>55000000</v>
      </c>
    </row>
    <row r="2381" spans="1:8" x14ac:dyDescent="0.3">
      <c r="A2381">
        <v>7.1</v>
      </c>
      <c r="B2381" t="s">
        <v>22621</v>
      </c>
      <c r="C2381" t="s">
        <v>1622</v>
      </c>
      <c r="D2381" t="s">
        <v>21949</v>
      </c>
      <c r="E2381" t="s">
        <v>37</v>
      </c>
      <c r="F2381">
        <v>121</v>
      </c>
      <c r="G2381" s="8">
        <v>43247140</v>
      </c>
      <c r="H2381" s="8">
        <v>55000000</v>
      </c>
    </row>
    <row r="2382" spans="1:8" x14ac:dyDescent="0.3">
      <c r="A2382">
        <v>7.1</v>
      </c>
      <c r="B2382" t="s">
        <v>22621</v>
      </c>
      <c r="C2382" t="s">
        <v>1622</v>
      </c>
      <c r="D2382" t="s">
        <v>8199</v>
      </c>
      <c r="E2382" t="s">
        <v>37</v>
      </c>
      <c r="F2382">
        <v>121</v>
      </c>
      <c r="G2382" s="8">
        <v>43247140</v>
      </c>
      <c r="H2382" s="8">
        <v>55000000</v>
      </c>
    </row>
    <row r="2383" spans="1:8" x14ac:dyDescent="0.3">
      <c r="A2383">
        <v>7.5</v>
      </c>
      <c r="B2383" t="s">
        <v>22622</v>
      </c>
      <c r="C2383" t="s">
        <v>899</v>
      </c>
      <c r="D2383" t="s">
        <v>21950</v>
      </c>
      <c r="E2383" t="s">
        <v>37</v>
      </c>
      <c r="F2383">
        <v>147</v>
      </c>
      <c r="G2383" s="8">
        <v>2208939</v>
      </c>
      <c r="H2383" s="8">
        <v>50000000</v>
      </c>
    </row>
    <row r="2384" spans="1:8" x14ac:dyDescent="0.3">
      <c r="A2384">
        <v>7.5</v>
      </c>
      <c r="B2384" t="s">
        <v>22622</v>
      </c>
      <c r="C2384" t="s">
        <v>899</v>
      </c>
      <c r="D2384" t="s">
        <v>1473</v>
      </c>
      <c r="E2384" t="s">
        <v>37</v>
      </c>
      <c r="F2384">
        <v>147</v>
      </c>
      <c r="G2384" s="8">
        <v>2208939</v>
      </c>
      <c r="H2384" s="8">
        <v>50000000</v>
      </c>
    </row>
    <row r="2385" spans="1:8" x14ac:dyDescent="0.3">
      <c r="A2385">
        <v>7.5</v>
      </c>
      <c r="B2385" t="s">
        <v>22622</v>
      </c>
      <c r="C2385" t="s">
        <v>899</v>
      </c>
      <c r="D2385" t="s">
        <v>651</v>
      </c>
      <c r="E2385" t="s">
        <v>37</v>
      </c>
      <c r="F2385">
        <v>147</v>
      </c>
      <c r="G2385" s="8">
        <v>2208939</v>
      </c>
      <c r="H2385" s="8">
        <v>50000000</v>
      </c>
    </row>
    <row r="2386" spans="1:8" x14ac:dyDescent="0.3">
      <c r="A2386">
        <v>6.2</v>
      </c>
      <c r="B2386" t="s">
        <v>22623</v>
      </c>
      <c r="C2386" t="s">
        <v>949</v>
      </c>
      <c r="D2386" t="s">
        <v>675</v>
      </c>
      <c r="E2386" t="s">
        <v>37</v>
      </c>
      <c r="F2386">
        <v>94</v>
      </c>
      <c r="G2386" s="8">
        <v>213079163</v>
      </c>
      <c r="H2386" s="8">
        <v>63000000</v>
      </c>
    </row>
    <row r="2387" spans="1:8" x14ac:dyDescent="0.3">
      <c r="A2387">
        <v>6.2</v>
      </c>
      <c r="B2387" t="s">
        <v>22623</v>
      </c>
      <c r="C2387" t="s">
        <v>949</v>
      </c>
      <c r="D2387" t="s">
        <v>809</v>
      </c>
      <c r="E2387" t="s">
        <v>37</v>
      </c>
      <c r="F2387">
        <v>94</v>
      </c>
      <c r="G2387" s="8">
        <v>213079163</v>
      </c>
      <c r="H2387" s="8">
        <v>63000000</v>
      </c>
    </row>
    <row r="2388" spans="1:8" x14ac:dyDescent="0.3">
      <c r="A2388">
        <v>6.2</v>
      </c>
      <c r="B2388" t="s">
        <v>22623</v>
      </c>
      <c r="C2388" t="s">
        <v>949</v>
      </c>
      <c r="D2388" t="s">
        <v>21950</v>
      </c>
      <c r="E2388" t="s">
        <v>37</v>
      </c>
      <c r="F2388">
        <v>94</v>
      </c>
      <c r="G2388" s="8">
        <v>213079163</v>
      </c>
      <c r="H2388" s="8">
        <v>63000000</v>
      </c>
    </row>
    <row r="2389" spans="1:8" x14ac:dyDescent="0.3">
      <c r="A2389">
        <v>6.3</v>
      </c>
      <c r="B2389" t="s">
        <v>22624</v>
      </c>
      <c r="C2389" t="s">
        <v>504</v>
      </c>
      <c r="D2389" t="s">
        <v>675</v>
      </c>
      <c r="E2389" t="s">
        <v>37</v>
      </c>
      <c r="F2389">
        <v>94</v>
      </c>
      <c r="G2389" s="8">
        <v>19548064</v>
      </c>
      <c r="H2389" s="8">
        <v>65000000</v>
      </c>
    </row>
    <row r="2390" spans="1:8" x14ac:dyDescent="0.3">
      <c r="A2390">
        <v>6.3</v>
      </c>
      <c r="B2390" t="s">
        <v>22624</v>
      </c>
      <c r="C2390" t="s">
        <v>504</v>
      </c>
      <c r="D2390" t="s">
        <v>9312</v>
      </c>
      <c r="E2390" t="s">
        <v>37</v>
      </c>
      <c r="F2390">
        <v>94</v>
      </c>
      <c r="G2390" s="8">
        <v>19548064</v>
      </c>
      <c r="H2390" s="8">
        <v>65000000</v>
      </c>
    </row>
    <row r="2391" spans="1:8" x14ac:dyDescent="0.3">
      <c r="A2391">
        <v>6.3</v>
      </c>
      <c r="B2391" t="s">
        <v>22624</v>
      </c>
      <c r="C2391" t="s">
        <v>504</v>
      </c>
      <c r="D2391" t="s">
        <v>809</v>
      </c>
      <c r="E2391" t="s">
        <v>37</v>
      </c>
      <c r="F2391">
        <v>94</v>
      </c>
      <c r="G2391" s="8">
        <v>19548064</v>
      </c>
      <c r="H2391" s="8">
        <v>65000000</v>
      </c>
    </row>
    <row r="2392" spans="1:8" x14ac:dyDescent="0.3">
      <c r="A2392">
        <v>6.3</v>
      </c>
      <c r="B2392" t="s">
        <v>22624</v>
      </c>
      <c r="C2392" t="s">
        <v>504</v>
      </c>
      <c r="D2392" t="s">
        <v>15875</v>
      </c>
      <c r="E2392" t="s">
        <v>37</v>
      </c>
      <c r="F2392">
        <v>94</v>
      </c>
      <c r="G2392" s="8">
        <v>19548064</v>
      </c>
      <c r="H2392" s="8">
        <v>65000000</v>
      </c>
    </row>
    <row r="2393" spans="1:8" x14ac:dyDescent="0.3">
      <c r="A2393">
        <v>6.3</v>
      </c>
      <c r="B2393" t="s">
        <v>22624</v>
      </c>
      <c r="C2393" t="s">
        <v>504</v>
      </c>
      <c r="D2393" t="s">
        <v>10118</v>
      </c>
      <c r="E2393" t="s">
        <v>37</v>
      </c>
      <c r="F2393">
        <v>94</v>
      </c>
      <c r="G2393" s="8">
        <v>19548064</v>
      </c>
      <c r="H2393" s="8">
        <v>65000000</v>
      </c>
    </row>
    <row r="2394" spans="1:8" x14ac:dyDescent="0.3">
      <c r="A2394">
        <v>8.1</v>
      </c>
      <c r="B2394" t="s">
        <v>22625</v>
      </c>
      <c r="C2394" t="s">
        <v>251</v>
      </c>
      <c r="D2394" t="s">
        <v>515</v>
      </c>
      <c r="E2394" t="s">
        <v>37</v>
      </c>
      <c r="F2394">
        <v>127</v>
      </c>
      <c r="G2394" s="8">
        <v>356784000</v>
      </c>
      <c r="H2394" s="8">
        <v>63000000</v>
      </c>
    </row>
    <row r="2395" spans="1:8" x14ac:dyDescent="0.3">
      <c r="A2395">
        <v>8.1</v>
      </c>
      <c r="B2395" t="s">
        <v>22625</v>
      </c>
      <c r="C2395" t="s">
        <v>251</v>
      </c>
      <c r="D2395" t="s">
        <v>10118</v>
      </c>
      <c r="E2395" t="s">
        <v>37</v>
      </c>
      <c r="F2395">
        <v>127</v>
      </c>
      <c r="G2395" s="8">
        <v>356784000</v>
      </c>
      <c r="H2395" s="8">
        <v>63000000</v>
      </c>
    </row>
    <row r="2396" spans="1:8" x14ac:dyDescent="0.3">
      <c r="A2396">
        <v>8.1</v>
      </c>
      <c r="B2396" t="s">
        <v>22625</v>
      </c>
      <c r="C2396" t="s">
        <v>251</v>
      </c>
      <c r="D2396" t="s">
        <v>8199</v>
      </c>
      <c r="E2396" t="s">
        <v>37</v>
      </c>
      <c r="F2396">
        <v>127</v>
      </c>
      <c r="G2396" s="8">
        <v>356784000</v>
      </c>
      <c r="H2396" s="8">
        <v>63000000</v>
      </c>
    </row>
    <row r="2397" spans="1:8" x14ac:dyDescent="0.3">
      <c r="A2397">
        <v>6.6</v>
      </c>
      <c r="B2397" t="s">
        <v>22626</v>
      </c>
      <c r="C2397" t="s">
        <v>1554</v>
      </c>
      <c r="D2397" t="s">
        <v>515</v>
      </c>
      <c r="E2397" t="s">
        <v>37</v>
      </c>
      <c r="F2397">
        <v>212</v>
      </c>
      <c r="G2397" s="8">
        <v>25052000</v>
      </c>
      <c r="H2397" s="8">
        <v>63000000</v>
      </c>
    </row>
    <row r="2398" spans="1:8" x14ac:dyDescent="0.3">
      <c r="A2398">
        <v>6.6</v>
      </c>
      <c r="B2398" t="s">
        <v>22626</v>
      </c>
      <c r="C2398" t="s">
        <v>1554</v>
      </c>
      <c r="D2398" t="s">
        <v>11093</v>
      </c>
      <c r="E2398" t="s">
        <v>37</v>
      </c>
      <c r="F2398">
        <v>212</v>
      </c>
      <c r="G2398" s="8">
        <v>25052000</v>
      </c>
      <c r="H2398" s="8">
        <v>63000000</v>
      </c>
    </row>
    <row r="2399" spans="1:8" x14ac:dyDescent="0.3">
      <c r="A2399">
        <v>6.6</v>
      </c>
      <c r="B2399" t="s">
        <v>22626</v>
      </c>
      <c r="C2399" t="s">
        <v>1554</v>
      </c>
      <c r="D2399" t="s">
        <v>21950</v>
      </c>
      <c r="E2399" t="s">
        <v>37</v>
      </c>
      <c r="F2399">
        <v>212</v>
      </c>
      <c r="G2399" s="8">
        <v>25052000</v>
      </c>
      <c r="H2399" s="8">
        <v>63000000</v>
      </c>
    </row>
    <row r="2400" spans="1:8" x14ac:dyDescent="0.3">
      <c r="A2400">
        <v>6.6</v>
      </c>
      <c r="B2400" t="s">
        <v>22626</v>
      </c>
      <c r="C2400" t="s">
        <v>1554</v>
      </c>
      <c r="D2400" t="s">
        <v>1473</v>
      </c>
      <c r="E2400" t="s">
        <v>37</v>
      </c>
      <c r="F2400">
        <v>212</v>
      </c>
      <c r="G2400" s="8">
        <v>25052000</v>
      </c>
      <c r="H2400" s="8">
        <v>63000000</v>
      </c>
    </row>
    <row r="2401" spans="1:8" x14ac:dyDescent="0.3">
      <c r="A2401">
        <v>6.6</v>
      </c>
      <c r="B2401" t="s">
        <v>22626</v>
      </c>
      <c r="C2401" t="s">
        <v>1554</v>
      </c>
      <c r="D2401" t="s">
        <v>12797</v>
      </c>
      <c r="E2401" t="s">
        <v>37</v>
      </c>
      <c r="F2401">
        <v>212</v>
      </c>
      <c r="G2401" s="8">
        <v>25052000</v>
      </c>
      <c r="H2401" s="8">
        <v>63000000</v>
      </c>
    </row>
    <row r="2402" spans="1:8" x14ac:dyDescent="0.3">
      <c r="A2402">
        <v>6.9</v>
      </c>
      <c r="B2402" t="s">
        <v>22627</v>
      </c>
      <c r="C2402" t="s">
        <v>624</v>
      </c>
      <c r="D2402" t="s">
        <v>675</v>
      </c>
      <c r="E2402" t="s">
        <v>37</v>
      </c>
      <c r="F2402">
        <v>141</v>
      </c>
      <c r="G2402" s="8">
        <v>122012710</v>
      </c>
      <c r="H2402" s="8">
        <v>62000000</v>
      </c>
    </row>
    <row r="2403" spans="1:8" x14ac:dyDescent="0.3">
      <c r="A2403">
        <v>6.9</v>
      </c>
      <c r="B2403" t="s">
        <v>22627</v>
      </c>
      <c r="C2403" t="s">
        <v>624</v>
      </c>
      <c r="D2403" t="s">
        <v>21950</v>
      </c>
      <c r="E2403" t="s">
        <v>37</v>
      </c>
      <c r="F2403">
        <v>141</v>
      </c>
      <c r="G2403" s="8">
        <v>122012710</v>
      </c>
      <c r="H2403" s="8">
        <v>62000000</v>
      </c>
    </row>
    <row r="2404" spans="1:8" x14ac:dyDescent="0.3">
      <c r="A2404">
        <v>6.9</v>
      </c>
      <c r="B2404" t="s">
        <v>22627</v>
      </c>
      <c r="C2404" t="s">
        <v>624</v>
      </c>
      <c r="D2404" t="s">
        <v>1473</v>
      </c>
      <c r="E2404" t="s">
        <v>37</v>
      </c>
      <c r="F2404">
        <v>141</v>
      </c>
      <c r="G2404" s="8">
        <v>122012710</v>
      </c>
      <c r="H2404" s="8">
        <v>62000000</v>
      </c>
    </row>
    <row r="2405" spans="1:8" x14ac:dyDescent="0.3">
      <c r="A2405">
        <v>6.9</v>
      </c>
      <c r="B2405" t="s">
        <v>22627</v>
      </c>
      <c r="C2405" t="s">
        <v>624</v>
      </c>
      <c r="D2405" t="s">
        <v>8199</v>
      </c>
      <c r="E2405" t="s">
        <v>37</v>
      </c>
      <c r="F2405">
        <v>141</v>
      </c>
      <c r="G2405" s="8">
        <v>122012710</v>
      </c>
      <c r="H2405" s="8">
        <v>62000000</v>
      </c>
    </row>
    <row r="2406" spans="1:8" x14ac:dyDescent="0.3">
      <c r="A2406">
        <v>6.1</v>
      </c>
      <c r="B2406" t="s">
        <v>22628</v>
      </c>
      <c r="C2406" t="s">
        <v>1659</v>
      </c>
      <c r="D2406" t="s">
        <v>675</v>
      </c>
      <c r="E2406" t="s">
        <v>940</v>
      </c>
      <c r="F2406">
        <v>103</v>
      </c>
      <c r="G2406" s="8">
        <v>72413</v>
      </c>
      <c r="H2406" s="8">
        <v>65000000</v>
      </c>
    </row>
    <row r="2407" spans="1:8" x14ac:dyDescent="0.3">
      <c r="A2407">
        <v>6.1</v>
      </c>
      <c r="B2407" t="s">
        <v>22628</v>
      </c>
      <c r="C2407" t="s">
        <v>1659</v>
      </c>
      <c r="D2407" t="s">
        <v>515</v>
      </c>
      <c r="E2407" t="s">
        <v>940</v>
      </c>
      <c r="F2407">
        <v>103</v>
      </c>
      <c r="G2407" s="8">
        <v>72413</v>
      </c>
      <c r="H2407" s="8">
        <v>65000000</v>
      </c>
    </row>
    <row r="2408" spans="1:8" x14ac:dyDescent="0.3">
      <c r="A2408">
        <v>6.1</v>
      </c>
      <c r="B2408" t="s">
        <v>22628</v>
      </c>
      <c r="C2408" t="s">
        <v>1659</v>
      </c>
      <c r="D2408" t="s">
        <v>1473</v>
      </c>
      <c r="E2408" t="s">
        <v>940</v>
      </c>
      <c r="F2408">
        <v>103</v>
      </c>
      <c r="G2408" s="8">
        <v>72413</v>
      </c>
      <c r="H2408" s="8">
        <v>65000000</v>
      </c>
    </row>
    <row r="2409" spans="1:8" x14ac:dyDescent="0.3">
      <c r="A2409">
        <v>6.1</v>
      </c>
      <c r="B2409" t="s">
        <v>22628</v>
      </c>
      <c r="C2409" t="s">
        <v>1659</v>
      </c>
      <c r="D2409" t="s">
        <v>20490</v>
      </c>
      <c r="E2409" t="s">
        <v>940</v>
      </c>
      <c r="F2409">
        <v>103</v>
      </c>
      <c r="G2409" s="8">
        <v>72413</v>
      </c>
      <c r="H2409" s="8">
        <v>65000000</v>
      </c>
    </row>
    <row r="2410" spans="1:8" x14ac:dyDescent="0.3">
      <c r="A2410">
        <v>4.3</v>
      </c>
      <c r="B2410" t="s">
        <v>22629</v>
      </c>
      <c r="C2410" t="s">
        <v>1666</v>
      </c>
      <c r="D2410" t="s">
        <v>809</v>
      </c>
      <c r="E2410" t="s">
        <v>37</v>
      </c>
      <c r="F2410">
        <v>98</v>
      </c>
      <c r="G2410" s="8">
        <v>58255287</v>
      </c>
      <c r="H2410" s="8">
        <v>64000000</v>
      </c>
    </row>
    <row r="2411" spans="1:8" x14ac:dyDescent="0.3">
      <c r="A2411">
        <v>4.3</v>
      </c>
      <c r="B2411" t="s">
        <v>22629</v>
      </c>
      <c r="C2411" t="s">
        <v>1666</v>
      </c>
      <c r="D2411" t="s">
        <v>21950</v>
      </c>
      <c r="E2411" t="s">
        <v>37</v>
      </c>
      <c r="F2411">
        <v>98</v>
      </c>
      <c r="G2411" s="8">
        <v>58255287</v>
      </c>
      <c r="H2411" s="8">
        <v>64000000</v>
      </c>
    </row>
    <row r="2412" spans="1:8" x14ac:dyDescent="0.3">
      <c r="A2412">
        <v>6.6</v>
      </c>
      <c r="B2412" t="s">
        <v>22630</v>
      </c>
      <c r="C2412" t="s">
        <v>379</v>
      </c>
      <c r="D2412" t="s">
        <v>675</v>
      </c>
      <c r="E2412" t="s">
        <v>37</v>
      </c>
      <c r="F2412">
        <v>116</v>
      </c>
      <c r="G2412" s="8">
        <v>77086030</v>
      </c>
      <c r="H2412" s="8">
        <v>62000000</v>
      </c>
    </row>
    <row r="2413" spans="1:8" x14ac:dyDescent="0.3">
      <c r="A2413">
        <v>6.6</v>
      </c>
      <c r="B2413" t="s">
        <v>22630</v>
      </c>
      <c r="C2413" t="s">
        <v>379</v>
      </c>
      <c r="D2413" t="s">
        <v>21951</v>
      </c>
      <c r="E2413" t="s">
        <v>37</v>
      </c>
      <c r="F2413">
        <v>116</v>
      </c>
      <c r="G2413" s="8">
        <v>77086030</v>
      </c>
      <c r="H2413" s="8">
        <v>62000000</v>
      </c>
    </row>
    <row r="2414" spans="1:8" x14ac:dyDescent="0.3">
      <c r="A2414">
        <v>6.8</v>
      </c>
      <c r="B2414" t="s">
        <v>22631</v>
      </c>
      <c r="C2414" t="s">
        <v>1677</v>
      </c>
      <c r="D2414" t="s">
        <v>809</v>
      </c>
      <c r="E2414" t="s">
        <v>37</v>
      </c>
      <c r="F2414">
        <v>114</v>
      </c>
      <c r="G2414" s="8">
        <v>65000000</v>
      </c>
      <c r="H2414" s="8">
        <v>62000000</v>
      </c>
    </row>
    <row r="2415" spans="1:8" x14ac:dyDescent="0.3">
      <c r="A2415">
        <v>6.8</v>
      </c>
      <c r="B2415" t="s">
        <v>22631</v>
      </c>
      <c r="C2415" t="s">
        <v>1677</v>
      </c>
      <c r="D2415" t="s">
        <v>1473</v>
      </c>
      <c r="E2415" t="s">
        <v>37</v>
      </c>
      <c r="F2415">
        <v>114</v>
      </c>
      <c r="G2415" s="8">
        <v>65000000</v>
      </c>
      <c r="H2415" s="8">
        <v>62000000</v>
      </c>
    </row>
    <row r="2416" spans="1:8" x14ac:dyDescent="0.3">
      <c r="A2416">
        <v>6.8</v>
      </c>
      <c r="B2416" t="s">
        <v>22631</v>
      </c>
      <c r="C2416" t="s">
        <v>1677</v>
      </c>
      <c r="D2416" t="s">
        <v>17497</v>
      </c>
      <c r="E2416" t="s">
        <v>37</v>
      </c>
      <c r="F2416">
        <v>114</v>
      </c>
      <c r="G2416" s="8">
        <v>65000000</v>
      </c>
      <c r="H2416" s="8">
        <v>62000000</v>
      </c>
    </row>
    <row r="2417" spans="1:8" x14ac:dyDescent="0.3">
      <c r="A2417">
        <v>3.8</v>
      </c>
      <c r="B2417" t="s">
        <v>22632</v>
      </c>
      <c r="C2417" t="s">
        <v>1682</v>
      </c>
      <c r="D2417" t="s">
        <v>809</v>
      </c>
      <c r="E2417" t="s">
        <v>37</v>
      </c>
      <c r="F2417">
        <v>87</v>
      </c>
      <c r="G2417" s="8">
        <v>32178777</v>
      </c>
      <c r="H2417" s="8">
        <v>62000000</v>
      </c>
    </row>
    <row r="2418" spans="1:8" x14ac:dyDescent="0.3">
      <c r="A2418">
        <v>3.8</v>
      </c>
      <c r="B2418" t="s">
        <v>22632</v>
      </c>
      <c r="C2418" t="s">
        <v>1682</v>
      </c>
      <c r="D2418" t="s">
        <v>17497</v>
      </c>
      <c r="E2418" t="s">
        <v>37</v>
      </c>
      <c r="F2418">
        <v>87</v>
      </c>
      <c r="G2418" s="8">
        <v>32178777</v>
      </c>
      <c r="H2418" s="8">
        <v>62000000</v>
      </c>
    </row>
    <row r="2419" spans="1:8" x14ac:dyDescent="0.3">
      <c r="A2419">
        <v>3.8</v>
      </c>
      <c r="B2419" t="s">
        <v>22632</v>
      </c>
      <c r="C2419" t="s">
        <v>1682</v>
      </c>
      <c r="D2419" t="s">
        <v>21949</v>
      </c>
      <c r="E2419" t="s">
        <v>37</v>
      </c>
      <c r="F2419">
        <v>87</v>
      </c>
      <c r="G2419" s="8">
        <v>32178777</v>
      </c>
      <c r="H2419" s="8">
        <v>62000000</v>
      </c>
    </row>
    <row r="2420" spans="1:8" x14ac:dyDescent="0.3">
      <c r="A2420">
        <v>5.9</v>
      </c>
      <c r="B2420" t="s">
        <v>22633</v>
      </c>
      <c r="C2420" t="s">
        <v>1688</v>
      </c>
      <c r="D2420" t="s">
        <v>675</v>
      </c>
      <c r="E2420" t="s">
        <v>37</v>
      </c>
      <c r="F2420">
        <v>125</v>
      </c>
      <c r="G2420" s="8">
        <v>15738632</v>
      </c>
      <c r="H2420" s="8">
        <v>42000000</v>
      </c>
    </row>
    <row r="2421" spans="1:8" x14ac:dyDescent="0.3">
      <c r="A2421">
        <v>5.9</v>
      </c>
      <c r="B2421" t="s">
        <v>22633</v>
      </c>
      <c r="C2421" t="s">
        <v>1688</v>
      </c>
      <c r="D2421" t="s">
        <v>809</v>
      </c>
      <c r="E2421" t="s">
        <v>37</v>
      </c>
      <c r="F2421">
        <v>125</v>
      </c>
      <c r="G2421" s="8">
        <v>15738632</v>
      </c>
      <c r="H2421" s="8">
        <v>42000000</v>
      </c>
    </row>
    <row r="2422" spans="1:8" x14ac:dyDescent="0.3">
      <c r="A2422">
        <v>5.9</v>
      </c>
      <c r="B2422" t="s">
        <v>22633</v>
      </c>
      <c r="C2422" t="s">
        <v>1688</v>
      </c>
      <c r="D2422" t="s">
        <v>21950</v>
      </c>
      <c r="E2422" t="s">
        <v>37</v>
      </c>
      <c r="F2422">
        <v>125</v>
      </c>
      <c r="G2422" s="8">
        <v>15738632</v>
      </c>
      <c r="H2422" s="8">
        <v>42000000</v>
      </c>
    </row>
    <row r="2423" spans="1:8" x14ac:dyDescent="0.3">
      <c r="A2423">
        <v>5.9</v>
      </c>
      <c r="B2423" t="s">
        <v>22633</v>
      </c>
      <c r="C2423" t="s">
        <v>1688</v>
      </c>
      <c r="D2423" t="s">
        <v>8199</v>
      </c>
      <c r="E2423" t="s">
        <v>37</v>
      </c>
      <c r="F2423">
        <v>125</v>
      </c>
      <c r="G2423" s="8">
        <v>15738632</v>
      </c>
      <c r="H2423" s="8">
        <v>42000000</v>
      </c>
    </row>
    <row r="2424" spans="1:8" x14ac:dyDescent="0.3">
      <c r="A2424">
        <v>7.9</v>
      </c>
      <c r="B2424" t="s">
        <v>22634</v>
      </c>
      <c r="C2424" t="s">
        <v>858</v>
      </c>
      <c r="D2424" t="s">
        <v>21950</v>
      </c>
      <c r="E2424" t="s">
        <v>37</v>
      </c>
      <c r="F2424">
        <v>187</v>
      </c>
      <c r="G2424" s="8">
        <v>54116191</v>
      </c>
      <c r="H2424" s="8">
        <v>44000000</v>
      </c>
    </row>
    <row r="2425" spans="1:8" x14ac:dyDescent="0.3">
      <c r="A2425">
        <v>7.9</v>
      </c>
      <c r="B2425" t="s">
        <v>22634</v>
      </c>
      <c r="C2425" t="s">
        <v>858</v>
      </c>
      <c r="D2425" t="s">
        <v>1473</v>
      </c>
      <c r="E2425" t="s">
        <v>37</v>
      </c>
      <c r="F2425">
        <v>187</v>
      </c>
      <c r="G2425" s="8">
        <v>54116191</v>
      </c>
      <c r="H2425" s="8">
        <v>44000000</v>
      </c>
    </row>
    <row r="2426" spans="1:8" x14ac:dyDescent="0.3">
      <c r="A2426">
        <v>7.9</v>
      </c>
      <c r="B2426" t="s">
        <v>22634</v>
      </c>
      <c r="C2426" t="s">
        <v>858</v>
      </c>
      <c r="D2426" t="s">
        <v>21948</v>
      </c>
      <c r="E2426" t="s">
        <v>37</v>
      </c>
      <c r="F2426">
        <v>187</v>
      </c>
      <c r="G2426" s="8">
        <v>54116191</v>
      </c>
      <c r="H2426" s="8">
        <v>44000000</v>
      </c>
    </row>
    <row r="2427" spans="1:8" x14ac:dyDescent="0.3">
      <c r="A2427">
        <v>7.9</v>
      </c>
      <c r="B2427" t="s">
        <v>22634</v>
      </c>
      <c r="C2427" t="s">
        <v>858</v>
      </c>
      <c r="D2427" t="s">
        <v>8199</v>
      </c>
      <c r="E2427" t="s">
        <v>37</v>
      </c>
      <c r="F2427">
        <v>187</v>
      </c>
      <c r="G2427" s="8">
        <v>54116191</v>
      </c>
      <c r="H2427" s="8">
        <v>44000000</v>
      </c>
    </row>
    <row r="2428" spans="1:8" x14ac:dyDescent="0.3">
      <c r="A2428">
        <v>7.9</v>
      </c>
      <c r="B2428" t="s">
        <v>22634</v>
      </c>
      <c r="C2428" t="s">
        <v>858</v>
      </c>
      <c r="D2428" t="s">
        <v>12797</v>
      </c>
      <c r="E2428" t="s">
        <v>37</v>
      </c>
      <c r="F2428">
        <v>187</v>
      </c>
      <c r="G2428" s="8">
        <v>54116191</v>
      </c>
      <c r="H2428" s="8">
        <v>44000000</v>
      </c>
    </row>
    <row r="2429" spans="1:8" x14ac:dyDescent="0.3">
      <c r="A2429">
        <v>6.3</v>
      </c>
      <c r="B2429" t="s">
        <v>22635</v>
      </c>
      <c r="C2429" t="s">
        <v>1698</v>
      </c>
      <c r="D2429" t="s">
        <v>809</v>
      </c>
      <c r="E2429" t="s">
        <v>37</v>
      </c>
      <c r="F2429">
        <v>93</v>
      </c>
      <c r="G2429" s="8">
        <v>118153533</v>
      </c>
      <c r="H2429" s="8">
        <v>61000000</v>
      </c>
    </row>
    <row r="2430" spans="1:8" x14ac:dyDescent="0.3">
      <c r="A2430">
        <v>6.3</v>
      </c>
      <c r="B2430" t="s">
        <v>22635</v>
      </c>
      <c r="C2430" t="s">
        <v>1698</v>
      </c>
      <c r="D2430" t="s">
        <v>21949</v>
      </c>
      <c r="E2430" t="s">
        <v>37</v>
      </c>
      <c r="F2430">
        <v>93</v>
      </c>
      <c r="G2430" s="8">
        <v>118153533</v>
      </c>
      <c r="H2430" s="8">
        <v>61000000</v>
      </c>
    </row>
    <row r="2431" spans="1:8" x14ac:dyDescent="0.3">
      <c r="A2431">
        <v>5.5</v>
      </c>
      <c r="B2431" t="s">
        <v>22636</v>
      </c>
      <c r="C2431" t="s">
        <v>1703</v>
      </c>
      <c r="D2431" t="s">
        <v>515</v>
      </c>
      <c r="E2431" t="s">
        <v>37</v>
      </c>
      <c r="F2431">
        <v>95</v>
      </c>
      <c r="G2431" s="8">
        <v>108012170</v>
      </c>
      <c r="H2431" s="8">
        <v>63000000</v>
      </c>
    </row>
    <row r="2432" spans="1:8" x14ac:dyDescent="0.3">
      <c r="A2432">
        <v>5.5</v>
      </c>
      <c r="B2432" t="s">
        <v>22636</v>
      </c>
      <c r="C2432" t="s">
        <v>1703</v>
      </c>
      <c r="D2432" t="s">
        <v>9312</v>
      </c>
      <c r="E2432" t="s">
        <v>37</v>
      </c>
      <c r="F2432">
        <v>95</v>
      </c>
      <c r="G2432" s="8">
        <v>108012170</v>
      </c>
      <c r="H2432" s="8">
        <v>63000000</v>
      </c>
    </row>
    <row r="2433" spans="1:8" x14ac:dyDescent="0.3">
      <c r="A2433">
        <v>5.5</v>
      </c>
      <c r="B2433" t="s">
        <v>22636</v>
      </c>
      <c r="C2433" t="s">
        <v>1703</v>
      </c>
      <c r="D2433" t="s">
        <v>809</v>
      </c>
      <c r="E2433" t="s">
        <v>37</v>
      </c>
      <c r="F2433">
        <v>95</v>
      </c>
      <c r="G2433" s="8">
        <v>108012170</v>
      </c>
      <c r="H2433" s="8">
        <v>63000000</v>
      </c>
    </row>
    <row r="2434" spans="1:8" x14ac:dyDescent="0.3">
      <c r="A2434">
        <v>5.5</v>
      </c>
      <c r="B2434" t="s">
        <v>22636</v>
      </c>
      <c r="C2434" t="s">
        <v>1703</v>
      </c>
      <c r="D2434" t="s">
        <v>15875</v>
      </c>
      <c r="E2434" t="s">
        <v>37</v>
      </c>
      <c r="F2434">
        <v>95</v>
      </c>
      <c r="G2434" s="8">
        <v>108012170</v>
      </c>
      <c r="H2434" s="8">
        <v>63000000</v>
      </c>
    </row>
    <row r="2435" spans="1:8" x14ac:dyDescent="0.3">
      <c r="A2435">
        <v>5.5</v>
      </c>
      <c r="B2435" t="s">
        <v>22636</v>
      </c>
      <c r="C2435" t="s">
        <v>1703</v>
      </c>
      <c r="D2435" t="s">
        <v>651</v>
      </c>
      <c r="E2435" t="s">
        <v>37</v>
      </c>
      <c r="F2435">
        <v>95</v>
      </c>
      <c r="G2435" s="8">
        <v>108012170</v>
      </c>
      <c r="H2435" s="8">
        <v>63000000</v>
      </c>
    </row>
    <row r="2436" spans="1:8" x14ac:dyDescent="0.3">
      <c r="A2436">
        <v>7.7</v>
      </c>
      <c r="B2436">
        <v>300</v>
      </c>
      <c r="C2436" t="s">
        <v>94</v>
      </c>
      <c r="D2436" t="s">
        <v>675</v>
      </c>
      <c r="E2436" t="s">
        <v>37</v>
      </c>
      <c r="F2436">
        <v>117</v>
      </c>
      <c r="G2436" s="8">
        <v>210592590</v>
      </c>
      <c r="H2436" s="8">
        <v>65000000</v>
      </c>
    </row>
    <row r="2437" spans="1:8" x14ac:dyDescent="0.3">
      <c r="A2437">
        <v>7.7</v>
      </c>
      <c r="B2437">
        <v>300</v>
      </c>
      <c r="C2437" t="s">
        <v>94</v>
      </c>
      <c r="D2437" t="s">
        <v>1473</v>
      </c>
      <c r="E2437" t="s">
        <v>37</v>
      </c>
      <c r="F2437">
        <v>117</v>
      </c>
      <c r="G2437" s="8">
        <v>210592590</v>
      </c>
      <c r="H2437" s="8">
        <v>65000000</v>
      </c>
    </row>
    <row r="2438" spans="1:8" x14ac:dyDescent="0.3">
      <c r="A2438">
        <v>7.7</v>
      </c>
      <c r="B2438">
        <v>300</v>
      </c>
      <c r="C2438" t="s">
        <v>94</v>
      </c>
      <c r="D2438" t="s">
        <v>651</v>
      </c>
      <c r="E2438" t="s">
        <v>37</v>
      </c>
      <c r="F2438">
        <v>117</v>
      </c>
      <c r="G2438" s="8">
        <v>210592590</v>
      </c>
      <c r="H2438" s="8">
        <v>65000000</v>
      </c>
    </row>
    <row r="2439" spans="1:8" x14ac:dyDescent="0.3">
      <c r="A2439">
        <v>7.7</v>
      </c>
      <c r="B2439">
        <v>300</v>
      </c>
      <c r="C2439" t="s">
        <v>94</v>
      </c>
      <c r="D2439" t="s">
        <v>21951</v>
      </c>
      <c r="E2439" t="s">
        <v>37</v>
      </c>
      <c r="F2439">
        <v>117</v>
      </c>
      <c r="G2439" s="8">
        <v>210592590</v>
      </c>
      <c r="H2439" s="8">
        <v>65000000</v>
      </c>
    </row>
    <row r="2440" spans="1:8" x14ac:dyDescent="0.3">
      <c r="A2440">
        <v>6.3</v>
      </c>
      <c r="B2440" t="s">
        <v>22637</v>
      </c>
      <c r="C2440" t="s">
        <v>949</v>
      </c>
      <c r="D2440" t="s">
        <v>809</v>
      </c>
      <c r="E2440" t="s">
        <v>37</v>
      </c>
      <c r="F2440">
        <v>106</v>
      </c>
      <c r="G2440" s="8">
        <v>279167575</v>
      </c>
      <c r="H2440" s="8">
        <v>80000000</v>
      </c>
    </row>
    <row r="2441" spans="1:8" x14ac:dyDescent="0.3">
      <c r="A2441">
        <v>6.3</v>
      </c>
      <c r="B2441" t="s">
        <v>22637</v>
      </c>
      <c r="C2441" t="s">
        <v>949</v>
      </c>
      <c r="D2441" t="s">
        <v>17497</v>
      </c>
      <c r="E2441" t="s">
        <v>37</v>
      </c>
      <c r="F2441">
        <v>106</v>
      </c>
      <c r="G2441" s="8">
        <v>279167575</v>
      </c>
      <c r="H2441" s="8">
        <v>80000000</v>
      </c>
    </row>
    <row r="2442" spans="1:8" x14ac:dyDescent="0.3">
      <c r="A2442">
        <v>7.1</v>
      </c>
      <c r="B2442" t="s">
        <v>22638</v>
      </c>
      <c r="C2442" t="s">
        <v>1716</v>
      </c>
      <c r="D2442" t="s">
        <v>809</v>
      </c>
      <c r="E2442" t="s">
        <v>37</v>
      </c>
      <c r="F2442">
        <v>115</v>
      </c>
      <c r="G2442" s="8">
        <v>143151473</v>
      </c>
      <c r="H2442" s="8">
        <v>60000000</v>
      </c>
    </row>
    <row r="2443" spans="1:8" x14ac:dyDescent="0.3">
      <c r="A2443">
        <v>7.1</v>
      </c>
      <c r="B2443" t="s">
        <v>22638</v>
      </c>
      <c r="C2443" t="s">
        <v>1716</v>
      </c>
      <c r="D2443" t="s">
        <v>1473</v>
      </c>
      <c r="E2443" t="s">
        <v>37</v>
      </c>
      <c r="F2443">
        <v>115</v>
      </c>
      <c r="G2443" s="8">
        <v>143151473</v>
      </c>
      <c r="H2443" s="8">
        <v>60000000</v>
      </c>
    </row>
    <row r="2444" spans="1:8" x14ac:dyDescent="0.3">
      <c r="A2444">
        <v>7.1</v>
      </c>
      <c r="B2444" t="s">
        <v>22638</v>
      </c>
      <c r="C2444" t="s">
        <v>1716</v>
      </c>
      <c r="D2444" t="s">
        <v>15875</v>
      </c>
      <c r="E2444" t="s">
        <v>37</v>
      </c>
      <c r="F2444">
        <v>115</v>
      </c>
      <c r="G2444" s="8">
        <v>143151473</v>
      </c>
      <c r="H2444" s="8">
        <v>60000000</v>
      </c>
    </row>
    <row r="2445" spans="1:8" x14ac:dyDescent="0.3">
      <c r="A2445">
        <v>8.5</v>
      </c>
      <c r="B2445" t="s">
        <v>22639</v>
      </c>
      <c r="C2445" t="s">
        <v>1424</v>
      </c>
      <c r="D2445" t="s">
        <v>21950</v>
      </c>
      <c r="E2445" t="s">
        <v>37</v>
      </c>
      <c r="F2445">
        <v>189</v>
      </c>
      <c r="G2445" s="8">
        <v>136801374</v>
      </c>
      <c r="H2445" s="8">
        <v>60000000</v>
      </c>
    </row>
    <row r="2446" spans="1:8" x14ac:dyDescent="0.3">
      <c r="A2446">
        <v>8.5</v>
      </c>
      <c r="B2446" t="s">
        <v>22639</v>
      </c>
      <c r="C2446" t="s">
        <v>1424</v>
      </c>
      <c r="D2446" t="s">
        <v>1473</v>
      </c>
      <c r="E2446" t="s">
        <v>37</v>
      </c>
      <c r="F2446">
        <v>189</v>
      </c>
      <c r="G2446" s="8">
        <v>136801374</v>
      </c>
      <c r="H2446" s="8">
        <v>60000000</v>
      </c>
    </row>
    <row r="2447" spans="1:8" x14ac:dyDescent="0.3">
      <c r="A2447">
        <v>8.5</v>
      </c>
      <c r="B2447" t="s">
        <v>22639</v>
      </c>
      <c r="C2447" t="s">
        <v>1424</v>
      </c>
      <c r="D2447" t="s">
        <v>651</v>
      </c>
      <c r="E2447" t="s">
        <v>37</v>
      </c>
      <c r="F2447">
        <v>189</v>
      </c>
      <c r="G2447" s="8">
        <v>136801374</v>
      </c>
      <c r="H2447" s="8">
        <v>60000000</v>
      </c>
    </row>
    <row r="2448" spans="1:8" x14ac:dyDescent="0.3">
      <c r="A2448">
        <v>8.5</v>
      </c>
      <c r="B2448" t="s">
        <v>22639</v>
      </c>
      <c r="C2448" t="s">
        <v>1424</v>
      </c>
      <c r="D2448" t="s">
        <v>21948</v>
      </c>
      <c r="E2448" t="s">
        <v>37</v>
      </c>
      <c r="F2448">
        <v>189</v>
      </c>
      <c r="G2448" s="8">
        <v>136801374</v>
      </c>
      <c r="H2448" s="8">
        <v>60000000</v>
      </c>
    </row>
    <row r="2449" spans="1:8" x14ac:dyDescent="0.3">
      <c r="A2449">
        <v>5.8</v>
      </c>
      <c r="B2449" t="s">
        <v>22640</v>
      </c>
      <c r="C2449" t="s">
        <v>864</v>
      </c>
      <c r="D2449" t="s">
        <v>515</v>
      </c>
      <c r="E2449" t="s">
        <v>37</v>
      </c>
      <c r="F2449">
        <v>81</v>
      </c>
      <c r="G2449" s="8">
        <v>135381507</v>
      </c>
      <c r="H2449" s="8">
        <v>150000000</v>
      </c>
    </row>
    <row r="2450" spans="1:8" x14ac:dyDescent="0.3">
      <c r="A2450">
        <v>5.8</v>
      </c>
      <c r="B2450" t="s">
        <v>22640</v>
      </c>
      <c r="C2450" t="s">
        <v>864</v>
      </c>
      <c r="D2450" t="s">
        <v>9312</v>
      </c>
      <c r="E2450" t="s">
        <v>37</v>
      </c>
      <c r="F2450">
        <v>81</v>
      </c>
      <c r="G2450" s="8">
        <v>135381507</v>
      </c>
      <c r="H2450" s="8">
        <v>150000000</v>
      </c>
    </row>
    <row r="2451" spans="1:8" x14ac:dyDescent="0.3">
      <c r="A2451">
        <v>5.8</v>
      </c>
      <c r="B2451" t="s">
        <v>22640</v>
      </c>
      <c r="C2451" t="s">
        <v>864</v>
      </c>
      <c r="D2451" t="s">
        <v>809</v>
      </c>
      <c r="E2451" t="s">
        <v>37</v>
      </c>
      <c r="F2451">
        <v>81</v>
      </c>
      <c r="G2451" s="8">
        <v>135381507</v>
      </c>
      <c r="H2451" s="8">
        <v>150000000</v>
      </c>
    </row>
    <row r="2452" spans="1:8" x14ac:dyDescent="0.3">
      <c r="A2452">
        <v>5.8</v>
      </c>
      <c r="B2452" t="s">
        <v>22640</v>
      </c>
      <c r="C2452" t="s">
        <v>864</v>
      </c>
      <c r="D2452" t="s">
        <v>15875</v>
      </c>
      <c r="E2452" t="s">
        <v>37</v>
      </c>
      <c r="F2452">
        <v>81</v>
      </c>
      <c r="G2452" s="8">
        <v>135381507</v>
      </c>
      <c r="H2452" s="8">
        <v>150000000</v>
      </c>
    </row>
    <row r="2453" spans="1:8" x14ac:dyDescent="0.3">
      <c r="A2453">
        <v>5.8</v>
      </c>
      <c r="B2453" t="s">
        <v>22640</v>
      </c>
      <c r="C2453" t="s">
        <v>864</v>
      </c>
      <c r="D2453" t="s">
        <v>10118</v>
      </c>
      <c r="E2453" t="s">
        <v>37</v>
      </c>
      <c r="F2453">
        <v>81</v>
      </c>
      <c r="G2453" s="8">
        <v>135381507</v>
      </c>
      <c r="H2453" s="8">
        <v>150000000</v>
      </c>
    </row>
    <row r="2454" spans="1:8" x14ac:dyDescent="0.3">
      <c r="A2454">
        <v>8.1</v>
      </c>
      <c r="B2454" t="s">
        <v>22641</v>
      </c>
      <c r="C2454" t="s">
        <v>394</v>
      </c>
      <c r="D2454" t="s">
        <v>21950</v>
      </c>
      <c r="E2454" t="s">
        <v>37</v>
      </c>
      <c r="F2454">
        <v>149</v>
      </c>
      <c r="G2454" s="8">
        <v>167735396</v>
      </c>
      <c r="H2454" s="8">
        <v>61000000</v>
      </c>
    </row>
    <row r="2455" spans="1:8" x14ac:dyDescent="0.3">
      <c r="A2455">
        <v>8.1</v>
      </c>
      <c r="B2455" t="s">
        <v>22641</v>
      </c>
      <c r="C2455" t="s">
        <v>394</v>
      </c>
      <c r="D2455" t="s">
        <v>1473</v>
      </c>
      <c r="E2455" t="s">
        <v>37</v>
      </c>
      <c r="F2455">
        <v>149</v>
      </c>
      <c r="G2455" s="8">
        <v>167735396</v>
      </c>
      <c r="H2455" s="8">
        <v>61000000</v>
      </c>
    </row>
    <row r="2456" spans="1:8" x14ac:dyDescent="0.3">
      <c r="A2456">
        <v>8.1</v>
      </c>
      <c r="B2456" t="s">
        <v>22641</v>
      </c>
      <c r="C2456" t="s">
        <v>394</v>
      </c>
      <c r="D2456" t="s">
        <v>21948</v>
      </c>
      <c r="E2456" t="s">
        <v>37</v>
      </c>
      <c r="F2456">
        <v>149</v>
      </c>
      <c r="G2456" s="8">
        <v>167735396</v>
      </c>
      <c r="H2456" s="8">
        <v>61000000</v>
      </c>
    </row>
    <row r="2457" spans="1:8" x14ac:dyDescent="0.3">
      <c r="A2457">
        <v>8.1</v>
      </c>
      <c r="B2457" t="s">
        <v>22641</v>
      </c>
      <c r="C2457" t="s">
        <v>394</v>
      </c>
      <c r="D2457" t="s">
        <v>8199</v>
      </c>
      <c r="E2457" t="s">
        <v>37</v>
      </c>
      <c r="F2457">
        <v>149</v>
      </c>
      <c r="G2457" s="8">
        <v>167735396</v>
      </c>
      <c r="H2457" s="8">
        <v>61000000</v>
      </c>
    </row>
    <row r="2458" spans="1:8" x14ac:dyDescent="0.3">
      <c r="A2458">
        <v>7.9</v>
      </c>
      <c r="B2458" t="s">
        <v>22642</v>
      </c>
      <c r="C2458" t="s">
        <v>312</v>
      </c>
      <c r="D2458" t="s">
        <v>675</v>
      </c>
      <c r="E2458" t="s">
        <v>37</v>
      </c>
      <c r="F2458">
        <v>119</v>
      </c>
      <c r="G2458" s="8">
        <v>121468960</v>
      </c>
      <c r="H2458" s="8">
        <v>60000000</v>
      </c>
    </row>
    <row r="2459" spans="1:8" x14ac:dyDescent="0.3">
      <c r="A2459">
        <v>7.9</v>
      </c>
      <c r="B2459" t="s">
        <v>22642</v>
      </c>
      <c r="C2459" t="s">
        <v>312</v>
      </c>
      <c r="D2459" t="s">
        <v>21948</v>
      </c>
      <c r="E2459" t="s">
        <v>37</v>
      </c>
      <c r="F2459">
        <v>119</v>
      </c>
      <c r="G2459" s="8">
        <v>121468960</v>
      </c>
      <c r="H2459" s="8">
        <v>60000000</v>
      </c>
    </row>
    <row r="2460" spans="1:8" x14ac:dyDescent="0.3">
      <c r="A2460">
        <v>7.9</v>
      </c>
      <c r="B2460" t="s">
        <v>22642</v>
      </c>
      <c r="C2460" t="s">
        <v>312</v>
      </c>
      <c r="D2460" t="s">
        <v>8199</v>
      </c>
      <c r="E2460" t="s">
        <v>37</v>
      </c>
      <c r="F2460">
        <v>119</v>
      </c>
      <c r="G2460" s="8">
        <v>121468960</v>
      </c>
      <c r="H2460" s="8">
        <v>60000000</v>
      </c>
    </row>
    <row r="2461" spans="1:8" x14ac:dyDescent="0.3">
      <c r="A2461">
        <v>7.2</v>
      </c>
      <c r="B2461" t="s">
        <v>22643</v>
      </c>
      <c r="C2461" t="s">
        <v>212</v>
      </c>
      <c r="D2461" t="s">
        <v>675</v>
      </c>
      <c r="E2461" t="s">
        <v>37</v>
      </c>
      <c r="F2461">
        <v>130</v>
      </c>
      <c r="G2461" s="8">
        <v>106635996</v>
      </c>
      <c r="H2461" s="8">
        <v>58000000</v>
      </c>
    </row>
    <row r="2462" spans="1:8" x14ac:dyDescent="0.3">
      <c r="A2462">
        <v>7.2</v>
      </c>
      <c r="B2462" t="s">
        <v>22643</v>
      </c>
      <c r="C2462" t="s">
        <v>212</v>
      </c>
      <c r="D2462" t="s">
        <v>515</v>
      </c>
      <c r="E2462" t="s">
        <v>37</v>
      </c>
      <c r="F2462">
        <v>130</v>
      </c>
      <c r="G2462" s="8">
        <v>106635996</v>
      </c>
      <c r="H2462" s="8">
        <v>58000000</v>
      </c>
    </row>
    <row r="2463" spans="1:8" x14ac:dyDescent="0.3">
      <c r="A2463">
        <v>7.2</v>
      </c>
      <c r="B2463" t="s">
        <v>22643</v>
      </c>
      <c r="C2463" t="s">
        <v>212</v>
      </c>
      <c r="D2463" t="s">
        <v>8199</v>
      </c>
      <c r="E2463" t="s">
        <v>37</v>
      </c>
      <c r="F2463">
        <v>130</v>
      </c>
      <c r="G2463" s="8">
        <v>106635996</v>
      </c>
      <c r="H2463" s="8">
        <v>58000000</v>
      </c>
    </row>
    <row r="2464" spans="1:8" x14ac:dyDescent="0.3">
      <c r="A2464">
        <v>6.3</v>
      </c>
      <c r="B2464" t="s">
        <v>22644</v>
      </c>
      <c r="C2464" t="s">
        <v>868</v>
      </c>
      <c r="D2464" t="s">
        <v>1473</v>
      </c>
      <c r="E2464" t="s">
        <v>37</v>
      </c>
      <c r="F2464">
        <v>116</v>
      </c>
      <c r="G2464" s="8">
        <v>102678089</v>
      </c>
      <c r="H2464" s="8">
        <v>95000000</v>
      </c>
    </row>
    <row r="2465" spans="1:8" x14ac:dyDescent="0.3">
      <c r="A2465">
        <v>6.3</v>
      </c>
      <c r="B2465" t="s">
        <v>22644</v>
      </c>
      <c r="C2465" t="s">
        <v>868</v>
      </c>
      <c r="D2465" t="s">
        <v>21948</v>
      </c>
      <c r="E2465" t="s">
        <v>37</v>
      </c>
      <c r="F2465">
        <v>116</v>
      </c>
      <c r="G2465" s="8">
        <v>102678089</v>
      </c>
      <c r="H2465" s="8">
        <v>95000000</v>
      </c>
    </row>
    <row r="2466" spans="1:8" x14ac:dyDescent="0.3">
      <c r="A2466">
        <v>6.3</v>
      </c>
      <c r="B2466" t="s">
        <v>22644</v>
      </c>
      <c r="C2466" t="s">
        <v>868</v>
      </c>
      <c r="D2466" t="s">
        <v>8199</v>
      </c>
      <c r="E2466" t="s">
        <v>37</v>
      </c>
      <c r="F2466">
        <v>116</v>
      </c>
      <c r="G2466" s="8">
        <v>102678089</v>
      </c>
      <c r="H2466" s="8">
        <v>95000000</v>
      </c>
    </row>
    <row r="2467" spans="1:8" x14ac:dyDescent="0.3">
      <c r="A2467">
        <v>8.1</v>
      </c>
      <c r="B2467" t="s">
        <v>22645</v>
      </c>
      <c r="C2467" t="s">
        <v>578</v>
      </c>
      <c r="D2467" t="s">
        <v>809</v>
      </c>
      <c r="E2467" t="s">
        <v>37</v>
      </c>
      <c r="F2467">
        <v>103</v>
      </c>
      <c r="G2467" s="8">
        <v>125603360</v>
      </c>
      <c r="H2467" s="8">
        <v>60000000</v>
      </c>
    </row>
    <row r="2468" spans="1:8" x14ac:dyDescent="0.3">
      <c r="A2468">
        <v>8.1</v>
      </c>
      <c r="B2468" t="s">
        <v>22645</v>
      </c>
      <c r="C2468" t="s">
        <v>578</v>
      </c>
      <c r="D2468" t="s">
        <v>1473</v>
      </c>
      <c r="E2468" t="s">
        <v>37</v>
      </c>
      <c r="F2468">
        <v>103</v>
      </c>
      <c r="G2468" s="8">
        <v>125603360</v>
      </c>
      <c r="H2468" s="8">
        <v>60000000</v>
      </c>
    </row>
    <row r="2469" spans="1:8" x14ac:dyDescent="0.3">
      <c r="A2469">
        <v>8.1</v>
      </c>
      <c r="B2469" t="s">
        <v>22645</v>
      </c>
      <c r="C2469" t="s">
        <v>578</v>
      </c>
      <c r="D2469" t="s">
        <v>10118</v>
      </c>
      <c r="E2469" t="s">
        <v>37</v>
      </c>
      <c r="F2469">
        <v>103</v>
      </c>
      <c r="G2469" s="8">
        <v>125603360</v>
      </c>
      <c r="H2469" s="8">
        <v>60000000</v>
      </c>
    </row>
    <row r="2470" spans="1:8" x14ac:dyDescent="0.3">
      <c r="A2470">
        <v>7</v>
      </c>
      <c r="B2470" t="s">
        <v>22646</v>
      </c>
      <c r="C2470" t="s">
        <v>1759</v>
      </c>
      <c r="D2470" t="s">
        <v>515</v>
      </c>
      <c r="E2470" t="s">
        <v>37</v>
      </c>
      <c r="F2470">
        <v>99</v>
      </c>
      <c r="G2470" s="8">
        <v>101217900</v>
      </c>
      <c r="H2470" s="8">
        <v>70000000</v>
      </c>
    </row>
    <row r="2471" spans="1:8" x14ac:dyDescent="0.3">
      <c r="A2471">
        <v>7</v>
      </c>
      <c r="B2471" t="s">
        <v>22646</v>
      </c>
      <c r="C2471" t="s">
        <v>1759</v>
      </c>
      <c r="D2471" t="s">
        <v>9312</v>
      </c>
      <c r="E2471" t="s">
        <v>37</v>
      </c>
      <c r="F2471">
        <v>99</v>
      </c>
      <c r="G2471" s="8">
        <v>101217900</v>
      </c>
      <c r="H2471" s="8">
        <v>70000000</v>
      </c>
    </row>
    <row r="2472" spans="1:8" x14ac:dyDescent="0.3">
      <c r="A2472">
        <v>7</v>
      </c>
      <c r="B2472" t="s">
        <v>22646</v>
      </c>
      <c r="C2472" t="s">
        <v>1759</v>
      </c>
      <c r="D2472" t="s">
        <v>11093</v>
      </c>
      <c r="E2472" t="s">
        <v>37</v>
      </c>
      <c r="F2472">
        <v>99</v>
      </c>
      <c r="G2472" s="8">
        <v>101217900</v>
      </c>
      <c r="H2472" s="8">
        <v>70000000</v>
      </c>
    </row>
    <row r="2473" spans="1:8" x14ac:dyDescent="0.3">
      <c r="A2473">
        <v>7</v>
      </c>
      <c r="B2473" t="s">
        <v>22646</v>
      </c>
      <c r="C2473" t="s">
        <v>1759</v>
      </c>
      <c r="D2473" t="s">
        <v>1473</v>
      </c>
      <c r="E2473" t="s">
        <v>37</v>
      </c>
      <c r="F2473">
        <v>99</v>
      </c>
      <c r="G2473" s="8">
        <v>101217900</v>
      </c>
      <c r="H2473" s="8">
        <v>70000000</v>
      </c>
    </row>
    <row r="2474" spans="1:8" x14ac:dyDescent="0.3">
      <c r="A2474">
        <v>7</v>
      </c>
      <c r="B2474" t="s">
        <v>22646</v>
      </c>
      <c r="C2474" t="s">
        <v>1759</v>
      </c>
      <c r="D2474" t="s">
        <v>15875</v>
      </c>
      <c r="E2474" t="s">
        <v>37</v>
      </c>
      <c r="F2474">
        <v>99</v>
      </c>
      <c r="G2474" s="8">
        <v>101217900</v>
      </c>
      <c r="H2474" s="8">
        <v>70000000</v>
      </c>
    </row>
    <row r="2475" spans="1:8" x14ac:dyDescent="0.3">
      <c r="A2475">
        <v>7</v>
      </c>
      <c r="B2475" t="s">
        <v>22646</v>
      </c>
      <c r="C2475" t="s">
        <v>1759</v>
      </c>
      <c r="D2475" t="s">
        <v>651</v>
      </c>
      <c r="E2475" t="s">
        <v>37</v>
      </c>
      <c r="F2475">
        <v>99</v>
      </c>
      <c r="G2475" s="8">
        <v>101217900</v>
      </c>
      <c r="H2475" s="8">
        <v>70000000</v>
      </c>
    </row>
    <row r="2476" spans="1:8" x14ac:dyDescent="0.3">
      <c r="A2476">
        <v>7</v>
      </c>
      <c r="B2476" t="s">
        <v>22646</v>
      </c>
      <c r="C2476" t="s">
        <v>1759</v>
      </c>
      <c r="D2476" t="s">
        <v>15164</v>
      </c>
      <c r="E2476" t="s">
        <v>37</v>
      </c>
      <c r="F2476">
        <v>99</v>
      </c>
      <c r="G2476" s="8">
        <v>101217900</v>
      </c>
      <c r="H2476" s="8">
        <v>70000000</v>
      </c>
    </row>
    <row r="2477" spans="1:8" x14ac:dyDescent="0.3">
      <c r="A2477">
        <v>5.5</v>
      </c>
      <c r="B2477" t="s">
        <v>22647</v>
      </c>
      <c r="C2477" t="s">
        <v>1413</v>
      </c>
      <c r="D2477" t="s">
        <v>809</v>
      </c>
      <c r="E2477" t="s">
        <v>37</v>
      </c>
      <c r="F2477">
        <v>92</v>
      </c>
      <c r="G2477" s="8">
        <v>104148781</v>
      </c>
      <c r="H2477" s="8">
        <v>60000000</v>
      </c>
    </row>
    <row r="2478" spans="1:8" x14ac:dyDescent="0.3">
      <c r="A2478">
        <v>5.5</v>
      </c>
      <c r="B2478" t="s">
        <v>22647</v>
      </c>
      <c r="C2478" t="s">
        <v>1413</v>
      </c>
      <c r="D2478" t="s">
        <v>15875</v>
      </c>
      <c r="E2478" t="s">
        <v>37</v>
      </c>
      <c r="F2478">
        <v>92</v>
      </c>
      <c r="G2478" s="8">
        <v>104148781</v>
      </c>
      <c r="H2478" s="8">
        <v>60000000</v>
      </c>
    </row>
    <row r="2479" spans="1:8" x14ac:dyDescent="0.3">
      <c r="A2479">
        <v>6.7</v>
      </c>
      <c r="B2479" t="s">
        <v>22648</v>
      </c>
      <c r="C2479" t="s">
        <v>1622</v>
      </c>
      <c r="D2479" t="s">
        <v>675</v>
      </c>
      <c r="E2479" t="s">
        <v>37</v>
      </c>
      <c r="F2479">
        <v>109</v>
      </c>
      <c r="G2479" s="8">
        <v>75573300</v>
      </c>
      <c r="H2479" s="8">
        <v>61000000</v>
      </c>
    </row>
    <row r="2480" spans="1:8" x14ac:dyDescent="0.3">
      <c r="A2480">
        <v>6.7</v>
      </c>
      <c r="B2480" t="s">
        <v>22648</v>
      </c>
      <c r="C2480" t="s">
        <v>1622</v>
      </c>
      <c r="D2480" t="s">
        <v>809</v>
      </c>
      <c r="E2480" t="s">
        <v>37</v>
      </c>
      <c r="F2480">
        <v>109</v>
      </c>
      <c r="G2480" s="8">
        <v>75573300</v>
      </c>
      <c r="H2480" s="8">
        <v>61000000</v>
      </c>
    </row>
    <row r="2481" spans="1:8" x14ac:dyDescent="0.3">
      <c r="A2481">
        <v>6.7</v>
      </c>
      <c r="B2481" t="s">
        <v>22648</v>
      </c>
      <c r="C2481" t="s">
        <v>1622</v>
      </c>
      <c r="D2481" t="s">
        <v>21950</v>
      </c>
      <c r="E2481" t="s">
        <v>37</v>
      </c>
      <c r="F2481">
        <v>109</v>
      </c>
      <c r="G2481" s="8">
        <v>75573300</v>
      </c>
      <c r="H2481" s="8">
        <v>61000000</v>
      </c>
    </row>
    <row r="2482" spans="1:8" x14ac:dyDescent="0.3">
      <c r="A2482">
        <v>6.7</v>
      </c>
      <c r="B2482" t="s">
        <v>22648</v>
      </c>
      <c r="C2482" t="s">
        <v>1622</v>
      </c>
      <c r="D2482" t="s">
        <v>1473</v>
      </c>
      <c r="E2482" t="s">
        <v>37</v>
      </c>
      <c r="F2482">
        <v>109</v>
      </c>
      <c r="G2482" s="8">
        <v>75573300</v>
      </c>
      <c r="H2482" s="8">
        <v>61000000</v>
      </c>
    </row>
    <row r="2483" spans="1:8" x14ac:dyDescent="0.3">
      <c r="A2483">
        <v>6.7</v>
      </c>
      <c r="B2483" t="s">
        <v>22648</v>
      </c>
      <c r="C2483" t="s">
        <v>1622</v>
      </c>
      <c r="D2483" t="s">
        <v>8199</v>
      </c>
      <c r="E2483" t="s">
        <v>37</v>
      </c>
      <c r="F2483">
        <v>109</v>
      </c>
      <c r="G2483" s="8">
        <v>75573300</v>
      </c>
      <c r="H2483" s="8">
        <v>61000000</v>
      </c>
    </row>
    <row r="2484" spans="1:8" x14ac:dyDescent="0.3">
      <c r="A2484">
        <v>5.2</v>
      </c>
      <c r="B2484" t="s">
        <v>22649</v>
      </c>
      <c r="C2484" t="s">
        <v>920</v>
      </c>
      <c r="D2484" t="s">
        <v>675</v>
      </c>
      <c r="E2484" t="s">
        <v>37</v>
      </c>
      <c r="F2484">
        <v>87</v>
      </c>
      <c r="G2484" s="8">
        <v>93375151</v>
      </c>
      <c r="H2484" s="8">
        <v>60000000</v>
      </c>
    </row>
    <row r="2485" spans="1:8" x14ac:dyDescent="0.3">
      <c r="A2485">
        <v>5.2</v>
      </c>
      <c r="B2485" t="s">
        <v>22649</v>
      </c>
      <c r="C2485" t="s">
        <v>920</v>
      </c>
      <c r="D2485" t="s">
        <v>809</v>
      </c>
      <c r="E2485" t="s">
        <v>37</v>
      </c>
      <c r="F2485">
        <v>87</v>
      </c>
      <c r="G2485" s="8">
        <v>93375151</v>
      </c>
      <c r="H2485" s="8">
        <v>60000000</v>
      </c>
    </row>
    <row r="2486" spans="1:8" x14ac:dyDescent="0.3">
      <c r="A2486">
        <v>5.2</v>
      </c>
      <c r="B2486" t="s">
        <v>22649</v>
      </c>
      <c r="C2486" t="s">
        <v>920</v>
      </c>
      <c r="D2486" t="s">
        <v>15875</v>
      </c>
      <c r="E2486" t="s">
        <v>37</v>
      </c>
      <c r="F2486">
        <v>87</v>
      </c>
      <c r="G2486" s="8">
        <v>93375151</v>
      </c>
      <c r="H2486" s="8">
        <v>60000000</v>
      </c>
    </row>
    <row r="2487" spans="1:8" x14ac:dyDescent="0.3">
      <c r="A2487">
        <v>5.2</v>
      </c>
      <c r="B2487" t="s">
        <v>22649</v>
      </c>
      <c r="C2487" t="s">
        <v>920</v>
      </c>
      <c r="D2487" t="s">
        <v>651</v>
      </c>
      <c r="E2487" t="s">
        <v>37</v>
      </c>
      <c r="F2487">
        <v>87</v>
      </c>
      <c r="G2487" s="8">
        <v>93375151</v>
      </c>
      <c r="H2487" s="8">
        <v>60000000</v>
      </c>
    </row>
    <row r="2488" spans="1:8" x14ac:dyDescent="0.3">
      <c r="A2488">
        <v>7</v>
      </c>
      <c r="B2488" t="s">
        <v>22650</v>
      </c>
      <c r="C2488" t="s">
        <v>1359</v>
      </c>
      <c r="D2488" t="s">
        <v>675</v>
      </c>
      <c r="E2488" t="s">
        <v>37</v>
      </c>
      <c r="F2488">
        <v>111</v>
      </c>
      <c r="G2488" s="8">
        <v>106126012</v>
      </c>
      <c r="H2488" s="8">
        <v>60000000</v>
      </c>
    </row>
    <row r="2489" spans="1:8" x14ac:dyDescent="0.3">
      <c r="A2489">
        <v>7</v>
      </c>
      <c r="B2489" t="s">
        <v>22650</v>
      </c>
      <c r="C2489" t="s">
        <v>1359</v>
      </c>
      <c r="D2489" t="s">
        <v>21950</v>
      </c>
      <c r="E2489" t="s">
        <v>37</v>
      </c>
      <c r="F2489">
        <v>111</v>
      </c>
      <c r="G2489" s="8">
        <v>106126012</v>
      </c>
      <c r="H2489" s="8">
        <v>60000000</v>
      </c>
    </row>
    <row r="2490" spans="1:8" x14ac:dyDescent="0.3">
      <c r="A2490">
        <v>7</v>
      </c>
      <c r="B2490" t="s">
        <v>22650</v>
      </c>
      <c r="C2490" t="s">
        <v>1359</v>
      </c>
      <c r="D2490" t="s">
        <v>8199</v>
      </c>
      <c r="E2490" t="s">
        <v>37</v>
      </c>
      <c r="F2490">
        <v>111</v>
      </c>
      <c r="G2490" s="8">
        <v>106126012</v>
      </c>
      <c r="H2490" s="8">
        <v>60000000</v>
      </c>
    </row>
    <row r="2491" spans="1:8" x14ac:dyDescent="0.3">
      <c r="A2491">
        <v>6.1</v>
      </c>
      <c r="B2491" t="s">
        <v>22651</v>
      </c>
      <c r="C2491" t="s">
        <v>1784</v>
      </c>
      <c r="D2491" t="s">
        <v>809</v>
      </c>
      <c r="E2491" t="s">
        <v>37</v>
      </c>
      <c r="F2491">
        <v>101</v>
      </c>
      <c r="G2491" s="8">
        <v>93307796</v>
      </c>
      <c r="H2491" s="8">
        <v>60000000</v>
      </c>
    </row>
    <row r="2492" spans="1:8" x14ac:dyDescent="0.3">
      <c r="A2492">
        <v>6.1</v>
      </c>
      <c r="B2492" t="s">
        <v>22651</v>
      </c>
      <c r="C2492" t="s">
        <v>1784</v>
      </c>
      <c r="D2492" t="s">
        <v>17497</v>
      </c>
      <c r="E2492" t="s">
        <v>37</v>
      </c>
      <c r="F2492">
        <v>101</v>
      </c>
      <c r="G2492" s="8">
        <v>93307796</v>
      </c>
      <c r="H2492" s="8">
        <v>60000000</v>
      </c>
    </row>
    <row r="2493" spans="1:8" x14ac:dyDescent="0.3">
      <c r="A2493">
        <v>6.6</v>
      </c>
      <c r="B2493" t="s">
        <v>22652</v>
      </c>
      <c r="C2493" t="s">
        <v>448</v>
      </c>
      <c r="D2493" t="s">
        <v>515</v>
      </c>
      <c r="E2493" t="s">
        <v>37</v>
      </c>
      <c r="F2493">
        <v>83</v>
      </c>
      <c r="G2493" s="8">
        <v>90646554</v>
      </c>
      <c r="H2493" s="8">
        <v>105000000</v>
      </c>
    </row>
    <row r="2494" spans="1:8" x14ac:dyDescent="0.3">
      <c r="A2494">
        <v>6.6</v>
      </c>
      <c r="B2494" t="s">
        <v>22652</v>
      </c>
      <c r="C2494" t="s">
        <v>448</v>
      </c>
      <c r="D2494" t="s">
        <v>9312</v>
      </c>
      <c r="E2494" t="s">
        <v>37</v>
      </c>
      <c r="F2494">
        <v>83</v>
      </c>
      <c r="G2494" s="8">
        <v>90646554</v>
      </c>
      <c r="H2494" s="8">
        <v>105000000</v>
      </c>
    </row>
    <row r="2495" spans="1:8" x14ac:dyDescent="0.3">
      <c r="A2495">
        <v>6.6</v>
      </c>
      <c r="B2495" t="s">
        <v>22652</v>
      </c>
      <c r="C2495" t="s">
        <v>448</v>
      </c>
      <c r="D2495" t="s">
        <v>809</v>
      </c>
      <c r="E2495" t="s">
        <v>37</v>
      </c>
      <c r="F2495">
        <v>83</v>
      </c>
      <c r="G2495" s="8">
        <v>90646554</v>
      </c>
      <c r="H2495" s="8">
        <v>105000000</v>
      </c>
    </row>
    <row r="2496" spans="1:8" x14ac:dyDescent="0.3">
      <c r="A2496">
        <v>6.6</v>
      </c>
      <c r="B2496" t="s">
        <v>22652</v>
      </c>
      <c r="C2496" t="s">
        <v>448</v>
      </c>
      <c r="D2496" t="s">
        <v>15875</v>
      </c>
      <c r="E2496" t="s">
        <v>37</v>
      </c>
      <c r="F2496">
        <v>83</v>
      </c>
      <c r="G2496" s="8">
        <v>90646554</v>
      </c>
      <c r="H2496" s="8">
        <v>105000000</v>
      </c>
    </row>
    <row r="2497" spans="1:8" x14ac:dyDescent="0.3">
      <c r="A2497">
        <v>5.5</v>
      </c>
      <c r="B2497" t="s">
        <v>22653</v>
      </c>
      <c r="C2497" t="s">
        <v>1794</v>
      </c>
      <c r="D2497" t="s">
        <v>809</v>
      </c>
      <c r="E2497" t="s">
        <v>37</v>
      </c>
      <c r="F2497">
        <v>113</v>
      </c>
      <c r="G2497" s="8">
        <v>109176215</v>
      </c>
      <c r="H2497" s="8">
        <v>60000000</v>
      </c>
    </row>
    <row r="2498" spans="1:8" x14ac:dyDescent="0.3">
      <c r="A2498">
        <v>5.9</v>
      </c>
      <c r="B2498" t="s">
        <v>22654</v>
      </c>
      <c r="C2498" t="s">
        <v>846</v>
      </c>
      <c r="D2498" t="s">
        <v>675</v>
      </c>
      <c r="E2498" t="s">
        <v>37</v>
      </c>
      <c r="F2498">
        <v>107</v>
      </c>
      <c r="G2498" s="8">
        <v>82670733</v>
      </c>
      <c r="H2498" s="8">
        <v>60000000</v>
      </c>
    </row>
    <row r="2499" spans="1:8" x14ac:dyDescent="0.3">
      <c r="A2499">
        <v>5.9</v>
      </c>
      <c r="B2499" t="s">
        <v>22654</v>
      </c>
      <c r="C2499" t="s">
        <v>846</v>
      </c>
      <c r="D2499" t="s">
        <v>1473</v>
      </c>
      <c r="E2499" t="s">
        <v>37</v>
      </c>
      <c r="F2499">
        <v>107</v>
      </c>
      <c r="G2499" s="8">
        <v>82670733</v>
      </c>
      <c r="H2499" s="8">
        <v>60000000</v>
      </c>
    </row>
    <row r="2500" spans="1:8" x14ac:dyDescent="0.3">
      <c r="A2500">
        <v>5.9</v>
      </c>
      <c r="B2500" t="s">
        <v>22654</v>
      </c>
      <c r="C2500" t="s">
        <v>846</v>
      </c>
      <c r="D2500" t="s">
        <v>21949</v>
      </c>
      <c r="E2500" t="s">
        <v>37</v>
      </c>
      <c r="F2500">
        <v>107</v>
      </c>
      <c r="G2500" s="8">
        <v>82670733</v>
      </c>
      <c r="H2500" s="8">
        <v>60000000</v>
      </c>
    </row>
    <row r="2501" spans="1:8" x14ac:dyDescent="0.3">
      <c r="A2501">
        <v>5.4</v>
      </c>
      <c r="B2501" t="s">
        <v>22655</v>
      </c>
      <c r="C2501" t="s">
        <v>1205</v>
      </c>
      <c r="D2501" t="s">
        <v>515</v>
      </c>
      <c r="E2501" t="s">
        <v>37</v>
      </c>
      <c r="F2501">
        <v>94</v>
      </c>
      <c r="G2501" s="8">
        <v>82569532</v>
      </c>
      <c r="H2501" s="8">
        <v>60000000</v>
      </c>
    </row>
    <row r="2502" spans="1:8" x14ac:dyDescent="0.3">
      <c r="A2502">
        <v>5.4</v>
      </c>
      <c r="B2502" t="s">
        <v>22655</v>
      </c>
      <c r="C2502" t="s">
        <v>1205</v>
      </c>
      <c r="D2502" t="s">
        <v>809</v>
      </c>
      <c r="E2502" t="s">
        <v>37</v>
      </c>
      <c r="F2502">
        <v>94</v>
      </c>
      <c r="G2502" s="8">
        <v>82569532</v>
      </c>
      <c r="H2502" s="8">
        <v>60000000</v>
      </c>
    </row>
    <row r="2503" spans="1:8" x14ac:dyDescent="0.3">
      <c r="A2503">
        <v>5.4</v>
      </c>
      <c r="B2503" t="s">
        <v>22655</v>
      </c>
      <c r="C2503" t="s">
        <v>1205</v>
      </c>
      <c r="D2503" t="s">
        <v>15875</v>
      </c>
      <c r="E2503" t="s">
        <v>37</v>
      </c>
      <c r="F2503">
        <v>94</v>
      </c>
      <c r="G2503" s="8">
        <v>82569532</v>
      </c>
      <c r="H2503" s="8">
        <v>60000000</v>
      </c>
    </row>
    <row r="2504" spans="1:8" x14ac:dyDescent="0.3">
      <c r="A2504">
        <v>6.4</v>
      </c>
      <c r="B2504" t="s">
        <v>22656</v>
      </c>
      <c r="C2504" t="s">
        <v>1807</v>
      </c>
      <c r="D2504" t="s">
        <v>675</v>
      </c>
      <c r="E2504" t="s">
        <v>37</v>
      </c>
      <c r="F2504">
        <v>132</v>
      </c>
      <c r="G2504" s="8">
        <v>81687587</v>
      </c>
      <c r="H2504" s="8">
        <v>61000000</v>
      </c>
    </row>
    <row r="2505" spans="1:8" x14ac:dyDescent="0.3">
      <c r="A2505">
        <v>6.4</v>
      </c>
      <c r="B2505" t="s">
        <v>22656</v>
      </c>
      <c r="C2505" t="s">
        <v>1807</v>
      </c>
      <c r="D2505" t="s">
        <v>10118</v>
      </c>
      <c r="E2505" t="s">
        <v>37</v>
      </c>
      <c r="F2505">
        <v>132</v>
      </c>
      <c r="G2505" s="8">
        <v>81687587</v>
      </c>
      <c r="H2505" s="8">
        <v>61000000</v>
      </c>
    </row>
    <row r="2506" spans="1:8" x14ac:dyDescent="0.3">
      <c r="A2506">
        <v>6.4</v>
      </c>
      <c r="B2506" t="s">
        <v>22656</v>
      </c>
      <c r="C2506" t="s">
        <v>1807</v>
      </c>
      <c r="D2506" t="s">
        <v>8199</v>
      </c>
      <c r="E2506" t="s">
        <v>37</v>
      </c>
      <c r="F2506">
        <v>132</v>
      </c>
      <c r="G2506" s="8">
        <v>81687587</v>
      </c>
      <c r="H2506" s="8">
        <v>61000000</v>
      </c>
    </row>
    <row r="2507" spans="1:8" x14ac:dyDescent="0.3">
      <c r="A2507">
        <v>5.7</v>
      </c>
      <c r="B2507" t="s">
        <v>22657</v>
      </c>
      <c r="C2507" t="s">
        <v>1813</v>
      </c>
      <c r="D2507" t="s">
        <v>1473</v>
      </c>
      <c r="E2507" t="s">
        <v>37</v>
      </c>
      <c r="F2507">
        <v>140</v>
      </c>
      <c r="G2507" s="8">
        <v>80574010</v>
      </c>
      <c r="H2507" s="8">
        <v>60000000</v>
      </c>
    </row>
    <row r="2508" spans="1:8" x14ac:dyDescent="0.3">
      <c r="A2508">
        <v>5.7</v>
      </c>
      <c r="B2508" t="s">
        <v>22657</v>
      </c>
      <c r="C2508" t="s">
        <v>1813</v>
      </c>
      <c r="D2508" t="s">
        <v>17497</v>
      </c>
      <c r="E2508" t="s">
        <v>37</v>
      </c>
      <c r="F2508">
        <v>140</v>
      </c>
      <c r="G2508" s="8">
        <v>80574010</v>
      </c>
      <c r="H2508" s="8">
        <v>60000000</v>
      </c>
    </row>
    <row r="2509" spans="1:8" x14ac:dyDescent="0.3">
      <c r="A2509">
        <v>6.7</v>
      </c>
      <c r="B2509" t="s">
        <v>22658</v>
      </c>
      <c r="C2509" t="s">
        <v>178</v>
      </c>
      <c r="D2509" t="s">
        <v>809</v>
      </c>
      <c r="E2509" t="s">
        <v>37</v>
      </c>
      <c r="F2509">
        <v>125</v>
      </c>
      <c r="G2509" s="8">
        <v>75764085</v>
      </c>
      <c r="H2509" s="8">
        <v>60000000</v>
      </c>
    </row>
    <row r="2510" spans="1:8" x14ac:dyDescent="0.3">
      <c r="A2510">
        <v>6.7</v>
      </c>
      <c r="B2510" t="s">
        <v>22658</v>
      </c>
      <c r="C2510" t="s">
        <v>178</v>
      </c>
      <c r="D2510" t="s">
        <v>1473</v>
      </c>
      <c r="E2510" t="s">
        <v>37</v>
      </c>
      <c r="F2510">
        <v>125</v>
      </c>
      <c r="G2510" s="8">
        <v>75764085</v>
      </c>
      <c r="H2510" s="8">
        <v>60000000</v>
      </c>
    </row>
    <row r="2511" spans="1:8" x14ac:dyDescent="0.3">
      <c r="A2511">
        <v>6.7</v>
      </c>
      <c r="B2511" t="s">
        <v>22658</v>
      </c>
      <c r="C2511" t="s">
        <v>178</v>
      </c>
      <c r="D2511" t="s">
        <v>651</v>
      </c>
      <c r="E2511" t="s">
        <v>37</v>
      </c>
      <c r="F2511">
        <v>125</v>
      </c>
      <c r="G2511" s="8">
        <v>75764085</v>
      </c>
      <c r="H2511" s="8">
        <v>60000000</v>
      </c>
    </row>
    <row r="2512" spans="1:8" x14ac:dyDescent="0.3">
      <c r="A2512">
        <v>6.7</v>
      </c>
      <c r="B2512" t="s">
        <v>22658</v>
      </c>
      <c r="C2512" t="s">
        <v>178</v>
      </c>
      <c r="D2512" t="s">
        <v>17497</v>
      </c>
      <c r="E2512" t="s">
        <v>37</v>
      </c>
      <c r="F2512">
        <v>125</v>
      </c>
      <c r="G2512" s="8">
        <v>75764085</v>
      </c>
      <c r="H2512" s="8">
        <v>60000000</v>
      </c>
    </row>
    <row r="2513" spans="1:8" x14ac:dyDescent="0.3">
      <c r="A2513">
        <v>7.1</v>
      </c>
      <c r="B2513" t="s">
        <v>22659</v>
      </c>
      <c r="C2513" t="s">
        <v>648</v>
      </c>
      <c r="D2513" t="s">
        <v>675</v>
      </c>
      <c r="E2513" t="s">
        <v>37</v>
      </c>
      <c r="F2513">
        <v>111</v>
      </c>
      <c r="G2513" s="8">
        <v>90356857</v>
      </c>
      <c r="H2513" s="8">
        <v>58000000</v>
      </c>
    </row>
    <row r="2514" spans="1:8" x14ac:dyDescent="0.3">
      <c r="A2514">
        <v>7.1</v>
      </c>
      <c r="B2514" t="s">
        <v>22659</v>
      </c>
      <c r="C2514" t="s">
        <v>648</v>
      </c>
      <c r="D2514" t="s">
        <v>809</v>
      </c>
      <c r="E2514" t="s">
        <v>37</v>
      </c>
      <c r="F2514">
        <v>111</v>
      </c>
      <c r="G2514" s="8">
        <v>90356857</v>
      </c>
      <c r="H2514" s="8">
        <v>58000000</v>
      </c>
    </row>
    <row r="2515" spans="1:8" x14ac:dyDescent="0.3">
      <c r="A2515">
        <v>7.1</v>
      </c>
      <c r="B2515" t="s">
        <v>22659</v>
      </c>
      <c r="C2515" t="s">
        <v>648</v>
      </c>
      <c r="D2515" t="s">
        <v>21950</v>
      </c>
      <c r="E2515" t="s">
        <v>37</v>
      </c>
      <c r="F2515">
        <v>111</v>
      </c>
      <c r="G2515" s="8">
        <v>90356857</v>
      </c>
      <c r="H2515" s="8">
        <v>58000000</v>
      </c>
    </row>
    <row r="2516" spans="1:8" x14ac:dyDescent="0.3">
      <c r="A2516">
        <v>7.1</v>
      </c>
      <c r="B2516" t="s">
        <v>22659</v>
      </c>
      <c r="C2516" t="s">
        <v>648</v>
      </c>
      <c r="D2516" t="s">
        <v>8199</v>
      </c>
      <c r="E2516" t="s">
        <v>37</v>
      </c>
      <c r="F2516">
        <v>111</v>
      </c>
      <c r="G2516" s="8">
        <v>90356857</v>
      </c>
      <c r="H2516" s="8">
        <v>58000000</v>
      </c>
    </row>
    <row r="2517" spans="1:8" x14ac:dyDescent="0.3">
      <c r="A2517">
        <v>6.8</v>
      </c>
      <c r="B2517" t="s">
        <v>22660</v>
      </c>
      <c r="C2517" t="s">
        <v>431</v>
      </c>
      <c r="D2517" t="s">
        <v>1473</v>
      </c>
      <c r="E2517" t="s">
        <v>37</v>
      </c>
      <c r="F2517">
        <v>156</v>
      </c>
      <c r="G2517" s="8">
        <v>75530832</v>
      </c>
      <c r="H2517" s="8">
        <v>55000000</v>
      </c>
    </row>
    <row r="2518" spans="1:8" x14ac:dyDescent="0.3">
      <c r="A2518">
        <v>6.8</v>
      </c>
      <c r="B2518" t="s">
        <v>22660</v>
      </c>
      <c r="C2518" t="s">
        <v>431</v>
      </c>
      <c r="D2518" t="s">
        <v>21949</v>
      </c>
      <c r="E2518" t="s">
        <v>37</v>
      </c>
      <c r="F2518">
        <v>156</v>
      </c>
      <c r="G2518" s="8">
        <v>75530832</v>
      </c>
      <c r="H2518" s="8">
        <v>55000000</v>
      </c>
    </row>
    <row r="2519" spans="1:8" x14ac:dyDescent="0.3">
      <c r="A2519">
        <v>6.5</v>
      </c>
      <c r="B2519" t="s">
        <v>22661</v>
      </c>
      <c r="C2519" t="s">
        <v>1827</v>
      </c>
      <c r="D2519" t="s">
        <v>1473</v>
      </c>
      <c r="E2519" t="s">
        <v>37</v>
      </c>
      <c r="F2519">
        <v>170</v>
      </c>
      <c r="G2519" s="8">
        <v>75370763</v>
      </c>
      <c r="H2519" s="8">
        <v>60000000</v>
      </c>
    </row>
    <row r="2520" spans="1:8" x14ac:dyDescent="0.3">
      <c r="A2520">
        <v>6.5</v>
      </c>
      <c r="B2520" t="s">
        <v>22661</v>
      </c>
      <c r="C2520" t="s">
        <v>1827</v>
      </c>
      <c r="D2520" t="s">
        <v>17497</v>
      </c>
      <c r="E2520" t="s">
        <v>37</v>
      </c>
      <c r="F2520">
        <v>170</v>
      </c>
      <c r="G2520" s="8">
        <v>75370763</v>
      </c>
      <c r="H2520" s="8">
        <v>60000000</v>
      </c>
    </row>
    <row r="2521" spans="1:8" x14ac:dyDescent="0.3">
      <c r="A2521">
        <v>6.5</v>
      </c>
      <c r="B2521" t="s">
        <v>22661</v>
      </c>
      <c r="C2521" t="s">
        <v>1827</v>
      </c>
      <c r="D2521" t="s">
        <v>12797</v>
      </c>
      <c r="E2521" t="s">
        <v>37</v>
      </c>
      <c r="F2521">
        <v>170</v>
      </c>
      <c r="G2521" s="8">
        <v>75370763</v>
      </c>
      <c r="H2521" s="8">
        <v>60000000</v>
      </c>
    </row>
    <row r="2522" spans="1:8" x14ac:dyDescent="0.3">
      <c r="A2522">
        <v>7.6</v>
      </c>
      <c r="B2522" t="s">
        <v>22662</v>
      </c>
      <c r="C2522" t="s">
        <v>794</v>
      </c>
      <c r="D2522" t="s">
        <v>21950</v>
      </c>
      <c r="E2522" t="s">
        <v>37</v>
      </c>
      <c r="F2522">
        <v>120</v>
      </c>
      <c r="G2522" s="8">
        <v>100003492</v>
      </c>
      <c r="H2522" s="8">
        <v>65000000</v>
      </c>
    </row>
    <row r="2523" spans="1:8" x14ac:dyDescent="0.3">
      <c r="A2523">
        <v>7.6</v>
      </c>
      <c r="B2523" t="s">
        <v>22662</v>
      </c>
      <c r="C2523" t="s">
        <v>794</v>
      </c>
      <c r="D2523" t="s">
        <v>1473</v>
      </c>
      <c r="E2523" t="s">
        <v>37</v>
      </c>
      <c r="F2523">
        <v>120</v>
      </c>
      <c r="G2523" s="8">
        <v>100003492</v>
      </c>
      <c r="H2523" s="8">
        <v>65000000</v>
      </c>
    </row>
    <row r="2524" spans="1:8" x14ac:dyDescent="0.3">
      <c r="A2524">
        <v>7.6</v>
      </c>
      <c r="B2524" t="s">
        <v>22662</v>
      </c>
      <c r="C2524" t="s">
        <v>794</v>
      </c>
      <c r="D2524" t="s">
        <v>8199</v>
      </c>
      <c r="E2524" t="s">
        <v>37</v>
      </c>
      <c r="F2524">
        <v>120</v>
      </c>
      <c r="G2524" s="8">
        <v>100003492</v>
      </c>
      <c r="H2524" s="8">
        <v>65000000</v>
      </c>
    </row>
    <row r="2525" spans="1:8" x14ac:dyDescent="0.3">
      <c r="A2525">
        <v>5.5</v>
      </c>
      <c r="B2525" t="s">
        <v>22663</v>
      </c>
      <c r="C2525" t="s">
        <v>854</v>
      </c>
      <c r="D2525" t="s">
        <v>675</v>
      </c>
      <c r="E2525" t="s">
        <v>37</v>
      </c>
      <c r="F2525">
        <v>100</v>
      </c>
      <c r="G2525" s="8">
        <v>90341670</v>
      </c>
      <c r="H2525" s="8">
        <v>60000000</v>
      </c>
    </row>
    <row r="2526" spans="1:8" x14ac:dyDescent="0.3">
      <c r="A2526">
        <v>5.5</v>
      </c>
      <c r="B2526" t="s">
        <v>22663</v>
      </c>
      <c r="C2526" t="s">
        <v>854</v>
      </c>
      <c r="D2526" t="s">
        <v>515</v>
      </c>
      <c r="E2526" t="s">
        <v>37</v>
      </c>
      <c r="F2526">
        <v>100</v>
      </c>
      <c r="G2526" s="8">
        <v>90341670</v>
      </c>
      <c r="H2526" s="8">
        <v>60000000</v>
      </c>
    </row>
    <row r="2527" spans="1:8" x14ac:dyDescent="0.3">
      <c r="A2527">
        <v>5.5</v>
      </c>
      <c r="B2527" t="s">
        <v>22663</v>
      </c>
      <c r="C2527" t="s">
        <v>854</v>
      </c>
      <c r="D2527" t="s">
        <v>651</v>
      </c>
      <c r="E2527" t="s">
        <v>37</v>
      </c>
      <c r="F2527">
        <v>100</v>
      </c>
      <c r="G2527" s="8">
        <v>90341670</v>
      </c>
      <c r="H2527" s="8">
        <v>60000000</v>
      </c>
    </row>
    <row r="2528" spans="1:8" x14ac:dyDescent="0.3">
      <c r="A2528">
        <v>5.5</v>
      </c>
      <c r="B2528" t="s">
        <v>22663</v>
      </c>
      <c r="C2528" t="s">
        <v>854</v>
      </c>
      <c r="D2528" t="s">
        <v>8199</v>
      </c>
      <c r="E2528" t="s">
        <v>37</v>
      </c>
      <c r="F2528">
        <v>100</v>
      </c>
      <c r="G2528" s="8">
        <v>90341670</v>
      </c>
      <c r="H2528" s="8">
        <v>60000000</v>
      </c>
    </row>
    <row r="2529" spans="1:8" x14ac:dyDescent="0.3">
      <c r="A2529">
        <v>6.5</v>
      </c>
      <c r="B2529" t="s">
        <v>22664</v>
      </c>
      <c r="C2529" t="s">
        <v>1839</v>
      </c>
      <c r="D2529" t="s">
        <v>675</v>
      </c>
      <c r="E2529" t="s">
        <v>37</v>
      </c>
      <c r="F2529">
        <v>115</v>
      </c>
      <c r="G2529" s="8">
        <v>74540762</v>
      </c>
      <c r="H2529" s="8">
        <v>55000000</v>
      </c>
    </row>
    <row r="2530" spans="1:8" x14ac:dyDescent="0.3">
      <c r="A2530">
        <v>6.5</v>
      </c>
      <c r="B2530" t="s">
        <v>22664</v>
      </c>
      <c r="C2530" t="s">
        <v>1839</v>
      </c>
      <c r="D2530" t="s">
        <v>1473</v>
      </c>
      <c r="E2530" t="s">
        <v>37</v>
      </c>
      <c r="F2530">
        <v>115</v>
      </c>
      <c r="G2530" s="8">
        <v>74540762</v>
      </c>
      <c r="H2530" s="8">
        <v>55000000</v>
      </c>
    </row>
    <row r="2531" spans="1:8" x14ac:dyDescent="0.3">
      <c r="A2531">
        <v>6.5</v>
      </c>
      <c r="B2531" t="s">
        <v>22664</v>
      </c>
      <c r="C2531" t="s">
        <v>1839</v>
      </c>
      <c r="D2531" t="s">
        <v>8199</v>
      </c>
      <c r="E2531" t="s">
        <v>37</v>
      </c>
      <c r="F2531">
        <v>115</v>
      </c>
      <c r="G2531" s="8">
        <v>74540762</v>
      </c>
      <c r="H2531" s="8">
        <v>55000000</v>
      </c>
    </row>
    <row r="2532" spans="1:8" x14ac:dyDescent="0.3">
      <c r="A2532">
        <v>7</v>
      </c>
      <c r="B2532" t="s">
        <v>22665</v>
      </c>
      <c r="C2532" t="s">
        <v>483</v>
      </c>
      <c r="D2532" t="s">
        <v>675</v>
      </c>
      <c r="E2532" t="s">
        <v>37</v>
      </c>
      <c r="F2532">
        <v>130</v>
      </c>
      <c r="G2532" s="8">
        <v>80033643</v>
      </c>
      <c r="H2532" s="8">
        <v>60000000</v>
      </c>
    </row>
    <row r="2533" spans="1:8" x14ac:dyDescent="0.3">
      <c r="A2533">
        <v>7</v>
      </c>
      <c r="B2533" t="s">
        <v>22665</v>
      </c>
      <c r="C2533" t="s">
        <v>483</v>
      </c>
      <c r="D2533" t="s">
        <v>21950</v>
      </c>
      <c r="E2533" t="s">
        <v>37</v>
      </c>
      <c r="F2533">
        <v>130</v>
      </c>
      <c r="G2533" s="8">
        <v>80033643</v>
      </c>
      <c r="H2533" s="8">
        <v>60000000</v>
      </c>
    </row>
    <row r="2534" spans="1:8" x14ac:dyDescent="0.3">
      <c r="A2534">
        <v>7</v>
      </c>
      <c r="B2534" t="s">
        <v>22665</v>
      </c>
      <c r="C2534" t="s">
        <v>483</v>
      </c>
      <c r="D2534" t="s">
        <v>21948</v>
      </c>
      <c r="E2534" t="s">
        <v>37</v>
      </c>
      <c r="F2534">
        <v>130</v>
      </c>
      <c r="G2534" s="8">
        <v>80033643</v>
      </c>
      <c r="H2534" s="8">
        <v>60000000</v>
      </c>
    </row>
    <row r="2535" spans="1:8" x14ac:dyDescent="0.3">
      <c r="A2535">
        <v>7</v>
      </c>
      <c r="B2535" t="s">
        <v>22665</v>
      </c>
      <c r="C2535" t="s">
        <v>483</v>
      </c>
      <c r="D2535" t="s">
        <v>8199</v>
      </c>
      <c r="E2535" t="s">
        <v>37</v>
      </c>
      <c r="F2535">
        <v>130</v>
      </c>
      <c r="G2535" s="8">
        <v>80033643</v>
      </c>
      <c r="H2535" s="8">
        <v>60000000</v>
      </c>
    </row>
    <row r="2536" spans="1:8" x14ac:dyDescent="0.3">
      <c r="A2536">
        <v>5.8</v>
      </c>
      <c r="B2536" t="s">
        <v>22666</v>
      </c>
      <c r="C2536" t="s">
        <v>997</v>
      </c>
      <c r="D2536" t="s">
        <v>675</v>
      </c>
      <c r="E2536" t="s">
        <v>37</v>
      </c>
      <c r="F2536">
        <v>105</v>
      </c>
      <c r="G2536" s="8">
        <v>73648142</v>
      </c>
      <c r="H2536" s="8">
        <v>60000000</v>
      </c>
    </row>
    <row r="2537" spans="1:8" x14ac:dyDescent="0.3">
      <c r="A2537">
        <v>5.8</v>
      </c>
      <c r="B2537" t="s">
        <v>22666</v>
      </c>
      <c r="C2537" t="s">
        <v>997</v>
      </c>
      <c r="D2537" t="s">
        <v>10118</v>
      </c>
      <c r="E2537" t="s">
        <v>37</v>
      </c>
      <c r="F2537">
        <v>105</v>
      </c>
      <c r="G2537" s="8">
        <v>73648142</v>
      </c>
      <c r="H2537" s="8">
        <v>60000000</v>
      </c>
    </row>
    <row r="2538" spans="1:8" x14ac:dyDescent="0.3">
      <c r="A2538">
        <v>5.8</v>
      </c>
      <c r="B2538" t="s">
        <v>22666</v>
      </c>
      <c r="C2538" t="s">
        <v>997</v>
      </c>
      <c r="D2538" t="s">
        <v>8199</v>
      </c>
      <c r="E2538" t="s">
        <v>37</v>
      </c>
      <c r="F2538">
        <v>105</v>
      </c>
      <c r="G2538" s="8">
        <v>73648142</v>
      </c>
      <c r="H2538" s="8">
        <v>60000000</v>
      </c>
    </row>
    <row r="2539" spans="1:8" x14ac:dyDescent="0.3">
      <c r="A2539">
        <v>7.3</v>
      </c>
      <c r="B2539" t="s">
        <v>22667</v>
      </c>
      <c r="C2539" t="s">
        <v>1852</v>
      </c>
      <c r="D2539" t="s">
        <v>65</v>
      </c>
      <c r="E2539" t="s">
        <v>37</v>
      </c>
      <c r="F2539">
        <v>111</v>
      </c>
      <c r="G2539" s="8">
        <v>71844424</v>
      </c>
      <c r="H2539" s="8">
        <v>60000000</v>
      </c>
    </row>
    <row r="2540" spans="1:8" x14ac:dyDescent="0.3">
      <c r="A2540">
        <v>7.3</v>
      </c>
      <c r="B2540" t="s">
        <v>22667</v>
      </c>
      <c r="C2540" t="s">
        <v>1852</v>
      </c>
      <c r="D2540" t="s">
        <v>9824</v>
      </c>
      <c r="E2540" t="s">
        <v>37</v>
      </c>
      <c r="F2540">
        <v>111</v>
      </c>
      <c r="G2540" s="8">
        <v>71844424</v>
      </c>
      <c r="H2540" s="8">
        <v>60000000</v>
      </c>
    </row>
    <row r="2541" spans="1:8" x14ac:dyDescent="0.3">
      <c r="A2541">
        <v>6.6</v>
      </c>
      <c r="B2541" t="s">
        <v>22668</v>
      </c>
      <c r="C2541" t="s">
        <v>753</v>
      </c>
      <c r="D2541" t="s">
        <v>1473</v>
      </c>
      <c r="E2541" t="s">
        <v>37</v>
      </c>
      <c r="F2541">
        <v>106</v>
      </c>
      <c r="G2541" s="8">
        <v>75638743</v>
      </c>
      <c r="H2541" s="8">
        <v>60000000</v>
      </c>
    </row>
    <row r="2542" spans="1:8" x14ac:dyDescent="0.3">
      <c r="A2542">
        <v>6.6</v>
      </c>
      <c r="B2542" t="s">
        <v>22668</v>
      </c>
      <c r="C2542" t="s">
        <v>753</v>
      </c>
      <c r="D2542" t="s">
        <v>8199</v>
      </c>
      <c r="E2542" t="s">
        <v>37</v>
      </c>
      <c r="F2542">
        <v>106</v>
      </c>
      <c r="G2542" s="8">
        <v>75638743</v>
      </c>
      <c r="H2542" s="8">
        <v>60000000</v>
      </c>
    </row>
    <row r="2543" spans="1:8" x14ac:dyDescent="0.3">
      <c r="A2543">
        <v>4.4000000000000004</v>
      </c>
      <c r="B2543" t="s">
        <v>22669</v>
      </c>
      <c r="C2543" t="s">
        <v>1866</v>
      </c>
      <c r="D2543" t="s">
        <v>675</v>
      </c>
      <c r="E2543" t="s">
        <v>37</v>
      </c>
      <c r="F2543">
        <v>89</v>
      </c>
      <c r="G2543" s="8">
        <v>66734992</v>
      </c>
      <c r="H2543" s="8">
        <v>60000000</v>
      </c>
    </row>
    <row r="2544" spans="1:8" x14ac:dyDescent="0.3">
      <c r="A2544">
        <v>4.4000000000000004</v>
      </c>
      <c r="B2544" t="s">
        <v>22669</v>
      </c>
      <c r="C2544" t="s">
        <v>1866</v>
      </c>
      <c r="D2544" t="s">
        <v>515</v>
      </c>
      <c r="E2544" t="s">
        <v>37</v>
      </c>
      <c r="F2544">
        <v>89</v>
      </c>
      <c r="G2544" s="8">
        <v>66734992</v>
      </c>
      <c r="H2544" s="8">
        <v>60000000</v>
      </c>
    </row>
    <row r="2545" spans="1:8" x14ac:dyDescent="0.3">
      <c r="A2545">
        <v>4.4000000000000004</v>
      </c>
      <c r="B2545" t="s">
        <v>22669</v>
      </c>
      <c r="C2545" t="s">
        <v>1866</v>
      </c>
      <c r="D2545" t="s">
        <v>809</v>
      </c>
      <c r="E2545" t="s">
        <v>37</v>
      </c>
      <c r="F2545">
        <v>89</v>
      </c>
      <c r="G2545" s="8">
        <v>66734992</v>
      </c>
      <c r="H2545" s="8">
        <v>60000000</v>
      </c>
    </row>
    <row r="2546" spans="1:8" x14ac:dyDescent="0.3">
      <c r="A2546">
        <v>4.4000000000000004</v>
      </c>
      <c r="B2546" t="s">
        <v>22669</v>
      </c>
      <c r="C2546" t="s">
        <v>1866</v>
      </c>
      <c r="D2546" t="s">
        <v>21950</v>
      </c>
      <c r="E2546" t="s">
        <v>37</v>
      </c>
      <c r="F2546">
        <v>89</v>
      </c>
      <c r="G2546" s="8">
        <v>66734992</v>
      </c>
      <c r="H2546" s="8">
        <v>60000000</v>
      </c>
    </row>
    <row r="2547" spans="1:8" x14ac:dyDescent="0.3">
      <c r="A2547">
        <v>7.7</v>
      </c>
      <c r="B2547" t="s">
        <v>22670</v>
      </c>
      <c r="C2547" t="s">
        <v>1392</v>
      </c>
      <c r="D2547" t="s">
        <v>9312</v>
      </c>
      <c r="E2547" t="s">
        <v>37</v>
      </c>
      <c r="F2547">
        <v>100</v>
      </c>
      <c r="G2547" s="8">
        <v>75280058</v>
      </c>
      <c r="H2547" s="8">
        <v>60000000</v>
      </c>
    </row>
    <row r="2548" spans="1:8" x14ac:dyDescent="0.3">
      <c r="A2548">
        <v>7.7</v>
      </c>
      <c r="B2548" t="s">
        <v>22670</v>
      </c>
      <c r="C2548" t="s">
        <v>1392</v>
      </c>
      <c r="D2548" t="s">
        <v>15875</v>
      </c>
      <c r="E2548" t="s">
        <v>37</v>
      </c>
      <c r="F2548">
        <v>100</v>
      </c>
      <c r="G2548" s="8">
        <v>75280058</v>
      </c>
      <c r="H2548" s="8">
        <v>60000000</v>
      </c>
    </row>
    <row r="2549" spans="1:8" x14ac:dyDescent="0.3">
      <c r="A2549">
        <v>7.7</v>
      </c>
      <c r="B2549" t="s">
        <v>22670</v>
      </c>
      <c r="C2549" t="s">
        <v>1392</v>
      </c>
      <c r="D2549" t="s">
        <v>651</v>
      </c>
      <c r="E2549" t="s">
        <v>37</v>
      </c>
      <c r="F2549">
        <v>100</v>
      </c>
      <c r="G2549" s="8">
        <v>75280058</v>
      </c>
      <c r="H2549" s="8">
        <v>60000000</v>
      </c>
    </row>
    <row r="2550" spans="1:8" x14ac:dyDescent="0.3">
      <c r="A2550">
        <v>5</v>
      </c>
      <c r="B2550" t="s">
        <v>22671</v>
      </c>
      <c r="C2550" t="s">
        <v>496</v>
      </c>
      <c r="D2550" t="s">
        <v>10118</v>
      </c>
      <c r="E2550" t="s">
        <v>37</v>
      </c>
      <c r="F2550">
        <v>91</v>
      </c>
      <c r="G2550" s="8">
        <v>64505912</v>
      </c>
      <c r="H2550" s="8">
        <v>48000000</v>
      </c>
    </row>
    <row r="2551" spans="1:8" x14ac:dyDescent="0.3">
      <c r="A2551">
        <v>5</v>
      </c>
      <c r="B2551" t="s">
        <v>22671</v>
      </c>
      <c r="C2551" t="s">
        <v>496</v>
      </c>
      <c r="D2551" t="s">
        <v>8199</v>
      </c>
      <c r="E2551" t="s">
        <v>37</v>
      </c>
      <c r="F2551">
        <v>91</v>
      </c>
      <c r="G2551" s="8">
        <v>64505912</v>
      </c>
      <c r="H2551" s="8">
        <v>48000000</v>
      </c>
    </row>
    <row r="2552" spans="1:8" x14ac:dyDescent="0.3">
      <c r="A2552">
        <v>7.7</v>
      </c>
      <c r="B2552" t="s">
        <v>22672</v>
      </c>
      <c r="C2552" t="s">
        <v>846</v>
      </c>
      <c r="D2552" t="s">
        <v>675</v>
      </c>
      <c r="E2552" t="s">
        <v>37</v>
      </c>
      <c r="F2552">
        <v>146</v>
      </c>
      <c r="G2552" s="8">
        <v>77862546</v>
      </c>
      <c r="H2552" s="8">
        <v>70000000</v>
      </c>
    </row>
    <row r="2553" spans="1:8" x14ac:dyDescent="0.3">
      <c r="A2553">
        <v>7.7</v>
      </c>
      <c r="B2553" t="s">
        <v>22672</v>
      </c>
      <c r="C2553" t="s">
        <v>846</v>
      </c>
      <c r="D2553" t="s">
        <v>21950</v>
      </c>
      <c r="E2553" t="s">
        <v>37</v>
      </c>
      <c r="F2553">
        <v>146</v>
      </c>
      <c r="G2553" s="8">
        <v>77862546</v>
      </c>
      <c r="H2553" s="8">
        <v>70000000</v>
      </c>
    </row>
    <row r="2554" spans="1:8" x14ac:dyDescent="0.3">
      <c r="A2554">
        <v>7.7</v>
      </c>
      <c r="B2554" t="s">
        <v>22672</v>
      </c>
      <c r="C2554" t="s">
        <v>846</v>
      </c>
      <c r="D2554" t="s">
        <v>1473</v>
      </c>
      <c r="E2554" t="s">
        <v>37</v>
      </c>
      <c r="F2554">
        <v>146</v>
      </c>
      <c r="G2554" s="8">
        <v>77862546</v>
      </c>
      <c r="H2554" s="8">
        <v>70000000</v>
      </c>
    </row>
    <row r="2555" spans="1:8" x14ac:dyDescent="0.3">
      <c r="A2555">
        <v>7.7</v>
      </c>
      <c r="B2555" t="s">
        <v>22672</v>
      </c>
      <c r="C2555" t="s">
        <v>846</v>
      </c>
      <c r="D2555" t="s">
        <v>8199</v>
      </c>
      <c r="E2555" t="s">
        <v>37</v>
      </c>
      <c r="F2555">
        <v>146</v>
      </c>
      <c r="G2555" s="8">
        <v>77862546</v>
      </c>
      <c r="H2555" s="8">
        <v>70000000</v>
      </c>
    </row>
    <row r="2556" spans="1:8" x14ac:dyDescent="0.3">
      <c r="A2556">
        <v>4.4000000000000004</v>
      </c>
      <c r="B2556" t="s">
        <v>22673</v>
      </c>
      <c r="C2556" t="s">
        <v>1885</v>
      </c>
      <c r="D2556" t="s">
        <v>809</v>
      </c>
      <c r="E2556" t="s">
        <v>37</v>
      </c>
      <c r="F2556">
        <v>98</v>
      </c>
      <c r="G2556" s="8">
        <v>61112916</v>
      </c>
      <c r="H2556" s="8">
        <v>50000000</v>
      </c>
    </row>
    <row r="2557" spans="1:8" x14ac:dyDescent="0.3">
      <c r="A2557">
        <v>4.4000000000000004</v>
      </c>
      <c r="B2557" t="s">
        <v>22673</v>
      </c>
      <c r="C2557" t="s">
        <v>1885</v>
      </c>
      <c r="D2557" t="s">
        <v>15875</v>
      </c>
      <c r="E2557" t="s">
        <v>37</v>
      </c>
      <c r="F2557">
        <v>98</v>
      </c>
      <c r="G2557" s="8">
        <v>61112916</v>
      </c>
      <c r="H2557" s="8">
        <v>50000000</v>
      </c>
    </row>
    <row r="2558" spans="1:8" x14ac:dyDescent="0.3">
      <c r="A2558">
        <v>4.4000000000000004</v>
      </c>
      <c r="B2558" t="s">
        <v>22673</v>
      </c>
      <c r="C2558" t="s">
        <v>1885</v>
      </c>
      <c r="D2558" t="s">
        <v>651</v>
      </c>
      <c r="E2558" t="s">
        <v>37</v>
      </c>
      <c r="F2558">
        <v>98</v>
      </c>
      <c r="G2558" s="8">
        <v>61112916</v>
      </c>
      <c r="H2558" s="8">
        <v>50000000</v>
      </c>
    </row>
    <row r="2559" spans="1:8" x14ac:dyDescent="0.3">
      <c r="A2559">
        <v>6.1</v>
      </c>
      <c r="B2559" t="s">
        <v>22674</v>
      </c>
      <c r="C2559" t="s">
        <v>1191</v>
      </c>
      <c r="D2559" t="s">
        <v>809</v>
      </c>
      <c r="E2559" t="s">
        <v>37</v>
      </c>
      <c r="F2559">
        <v>101</v>
      </c>
      <c r="G2559" s="8">
        <v>88200225</v>
      </c>
      <c r="H2559" s="8">
        <v>60000000</v>
      </c>
    </row>
    <row r="2560" spans="1:8" x14ac:dyDescent="0.3">
      <c r="A2560">
        <v>6.1</v>
      </c>
      <c r="B2560" t="s">
        <v>22674</v>
      </c>
      <c r="C2560" t="s">
        <v>1191</v>
      </c>
      <c r="D2560" t="s">
        <v>21950</v>
      </c>
      <c r="E2560" t="s">
        <v>37</v>
      </c>
      <c r="F2560">
        <v>101</v>
      </c>
      <c r="G2560" s="8">
        <v>88200225</v>
      </c>
      <c r="H2560" s="8">
        <v>60000000</v>
      </c>
    </row>
    <row r="2561" spans="1:8" x14ac:dyDescent="0.3">
      <c r="A2561">
        <v>5.4</v>
      </c>
      <c r="B2561" t="s">
        <v>22675</v>
      </c>
      <c r="C2561" t="s">
        <v>1893</v>
      </c>
      <c r="D2561" t="s">
        <v>809</v>
      </c>
      <c r="E2561" t="s">
        <v>37</v>
      </c>
      <c r="F2561">
        <v>94</v>
      </c>
      <c r="G2561" s="8">
        <v>60573641</v>
      </c>
      <c r="H2561" s="8">
        <v>60000000</v>
      </c>
    </row>
    <row r="2562" spans="1:8" x14ac:dyDescent="0.3">
      <c r="A2562">
        <v>5.4</v>
      </c>
      <c r="B2562" t="s">
        <v>22675</v>
      </c>
      <c r="C2562" t="s">
        <v>1893</v>
      </c>
      <c r="D2562" t="s">
        <v>15875</v>
      </c>
      <c r="E2562" t="s">
        <v>37</v>
      </c>
      <c r="F2562">
        <v>94</v>
      </c>
      <c r="G2562" s="8">
        <v>60573641</v>
      </c>
      <c r="H2562" s="8">
        <v>60000000</v>
      </c>
    </row>
    <row r="2563" spans="1:8" x14ac:dyDescent="0.3">
      <c r="A2563">
        <v>6.8</v>
      </c>
      <c r="B2563" t="s">
        <v>22676</v>
      </c>
      <c r="C2563" t="s">
        <v>248</v>
      </c>
      <c r="D2563" t="s">
        <v>675</v>
      </c>
      <c r="E2563" t="s">
        <v>37</v>
      </c>
      <c r="F2563">
        <v>132</v>
      </c>
      <c r="G2563" s="8">
        <v>59035104</v>
      </c>
      <c r="H2563" s="8">
        <v>66000000</v>
      </c>
    </row>
    <row r="2564" spans="1:8" x14ac:dyDescent="0.3">
      <c r="A2564">
        <v>6.8</v>
      </c>
      <c r="B2564" t="s">
        <v>22676</v>
      </c>
      <c r="C2564" t="s">
        <v>248</v>
      </c>
      <c r="D2564" t="s">
        <v>651</v>
      </c>
      <c r="E2564" t="s">
        <v>37</v>
      </c>
      <c r="F2564">
        <v>132</v>
      </c>
      <c r="G2564" s="8">
        <v>59035104</v>
      </c>
      <c r="H2564" s="8">
        <v>66000000</v>
      </c>
    </row>
    <row r="2565" spans="1:8" x14ac:dyDescent="0.3">
      <c r="A2565">
        <v>6.8</v>
      </c>
      <c r="B2565" t="s">
        <v>22676</v>
      </c>
      <c r="C2565" t="s">
        <v>248</v>
      </c>
      <c r="D2565" t="s">
        <v>4189</v>
      </c>
      <c r="E2565" t="s">
        <v>37</v>
      </c>
      <c r="F2565">
        <v>132</v>
      </c>
      <c r="G2565" s="8">
        <v>59035104</v>
      </c>
      <c r="H2565" s="8">
        <v>66000000</v>
      </c>
    </row>
    <row r="2566" spans="1:8" x14ac:dyDescent="0.3">
      <c r="A2566">
        <v>6.8</v>
      </c>
      <c r="B2566" t="s">
        <v>22676</v>
      </c>
      <c r="C2566" t="s">
        <v>248</v>
      </c>
      <c r="D2566" t="s">
        <v>10118</v>
      </c>
      <c r="E2566" t="s">
        <v>37</v>
      </c>
      <c r="F2566">
        <v>132</v>
      </c>
      <c r="G2566" s="8">
        <v>59035104</v>
      </c>
      <c r="H2566" s="8">
        <v>66000000</v>
      </c>
    </row>
    <row r="2567" spans="1:8" x14ac:dyDescent="0.3">
      <c r="A2567">
        <v>6.5</v>
      </c>
      <c r="B2567" t="s">
        <v>22677</v>
      </c>
      <c r="C2567" t="s">
        <v>1904</v>
      </c>
      <c r="D2567" t="s">
        <v>1473</v>
      </c>
      <c r="E2567" t="s">
        <v>37</v>
      </c>
      <c r="F2567">
        <v>115</v>
      </c>
      <c r="G2567" s="8">
        <v>56702901</v>
      </c>
      <c r="H2567" s="8">
        <v>60000000</v>
      </c>
    </row>
    <row r="2568" spans="1:8" x14ac:dyDescent="0.3">
      <c r="A2568">
        <v>7</v>
      </c>
      <c r="B2568" t="s">
        <v>22678</v>
      </c>
      <c r="C2568" t="s">
        <v>1908</v>
      </c>
      <c r="D2568" t="s">
        <v>515</v>
      </c>
      <c r="E2568" t="s">
        <v>37</v>
      </c>
      <c r="F2568">
        <v>92</v>
      </c>
      <c r="G2568" s="8">
        <v>55994557</v>
      </c>
      <c r="H2568" s="8">
        <v>60000000</v>
      </c>
    </row>
    <row r="2569" spans="1:8" x14ac:dyDescent="0.3">
      <c r="A2569">
        <v>7</v>
      </c>
      <c r="B2569" t="s">
        <v>22678</v>
      </c>
      <c r="C2569" t="s">
        <v>1908</v>
      </c>
      <c r="D2569" t="s">
        <v>9312</v>
      </c>
      <c r="E2569" t="s">
        <v>37</v>
      </c>
      <c r="F2569">
        <v>92</v>
      </c>
      <c r="G2569" s="8">
        <v>55994557</v>
      </c>
      <c r="H2569" s="8">
        <v>60000000</v>
      </c>
    </row>
    <row r="2570" spans="1:8" x14ac:dyDescent="0.3">
      <c r="A2570">
        <v>7</v>
      </c>
      <c r="B2570" t="s">
        <v>22678</v>
      </c>
      <c r="C2570" t="s">
        <v>1908</v>
      </c>
      <c r="D2570" t="s">
        <v>809</v>
      </c>
      <c r="E2570" t="s">
        <v>37</v>
      </c>
      <c r="F2570">
        <v>92</v>
      </c>
      <c r="G2570" s="8">
        <v>55994557</v>
      </c>
      <c r="H2570" s="8">
        <v>60000000</v>
      </c>
    </row>
    <row r="2571" spans="1:8" x14ac:dyDescent="0.3">
      <c r="A2571">
        <v>7</v>
      </c>
      <c r="B2571" t="s">
        <v>22678</v>
      </c>
      <c r="C2571" t="s">
        <v>1908</v>
      </c>
      <c r="D2571" t="s">
        <v>15875</v>
      </c>
      <c r="E2571" t="s">
        <v>37</v>
      </c>
      <c r="F2571">
        <v>92</v>
      </c>
      <c r="G2571" s="8">
        <v>55994557</v>
      </c>
      <c r="H2571" s="8">
        <v>60000000</v>
      </c>
    </row>
    <row r="2572" spans="1:8" x14ac:dyDescent="0.3">
      <c r="A2572">
        <v>7</v>
      </c>
      <c r="B2572" t="s">
        <v>22678</v>
      </c>
      <c r="C2572" t="s">
        <v>1908</v>
      </c>
      <c r="D2572" t="s">
        <v>651</v>
      </c>
      <c r="E2572" t="s">
        <v>37</v>
      </c>
      <c r="F2572">
        <v>92</v>
      </c>
      <c r="G2572" s="8">
        <v>55994557</v>
      </c>
      <c r="H2572" s="8">
        <v>60000000</v>
      </c>
    </row>
    <row r="2573" spans="1:8" x14ac:dyDescent="0.3">
      <c r="A2573">
        <v>6.3</v>
      </c>
      <c r="B2573" t="s">
        <v>22679</v>
      </c>
      <c r="C2573" t="s">
        <v>1512</v>
      </c>
      <c r="D2573" t="s">
        <v>675</v>
      </c>
      <c r="E2573" t="s">
        <v>37</v>
      </c>
      <c r="F2573">
        <v>124</v>
      </c>
      <c r="G2573" s="8">
        <v>54910560</v>
      </c>
      <c r="H2573" s="8">
        <v>60000000</v>
      </c>
    </row>
    <row r="2574" spans="1:8" x14ac:dyDescent="0.3">
      <c r="A2574">
        <v>6.3</v>
      </c>
      <c r="B2574" t="s">
        <v>22679</v>
      </c>
      <c r="C2574" t="s">
        <v>1512</v>
      </c>
      <c r="D2574" t="s">
        <v>515</v>
      </c>
      <c r="E2574" t="s">
        <v>37</v>
      </c>
      <c r="F2574">
        <v>124</v>
      </c>
      <c r="G2574" s="8">
        <v>54910560</v>
      </c>
      <c r="H2574" s="8">
        <v>60000000</v>
      </c>
    </row>
    <row r="2575" spans="1:8" x14ac:dyDescent="0.3">
      <c r="A2575">
        <v>6.3</v>
      </c>
      <c r="B2575" t="s">
        <v>22679</v>
      </c>
      <c r="C2575" t="s">
        <v>1512</v>
      </c>
      <c r="D2575" t="s">
        <v>21950</v>
      </c>
      <c r="E2575" t="s">
        <v>37</v>
      </c>
      <c r="F2575">
        <v>124</v>
      </c>
      <c r="G2575" s="8">
        <v>54910560</v>
      </c>
      <c r="H2575" s="8">
        <v>60000000</v>
      </c>
    </row>
    <row r="2576" spans="1:8" x14ac:dyDescent="0.3">
      <c r="A2576">
        <v>6.3</v>
      </c>
      <c r="B2576" t="s">
        <v>22679</v>
      </c>
      <c r="C2576" t="s">
        <v>1512</v>
      </c>
      <c r="D2576" t="s">
        <v>8199</v>
      </c>
      <c r="E2576" t="s">
        <v>37</v>
      </c>
      <c r="F2576">
        <v>124</v>
      </c>
      <c r="G2576" s="8">
        <v>54910560</v>
      </c>
      <c r="H2576" s="8">
        <v>60000000</v>
      </c>
    </row>
    <row r="2577" spans="1:8" x14ac:dyDescent="0.3">
      <c r="A2577">
        <v>6.3</v>
      </c>
      <c r="B2577" t="s">
        <v>22680</v>
      </c>
      <c r="C2577" t="s">
        <v>680</v>
      </c>
      <c r="D2577" t="s">
        <v>675</v>
      </c>
      <c r="E2577" t="s">
        <v>37</v>
      </c>
      <c r="F2577">
        <v>119</v>
      </c>
      <c r="G2577" s="8">
        <v>53789313</v>
      </c>
      <c r="H2577" s="8">
        <v>60000000</v>
      </c>
    </row>
    <row r="2578" spans="1:8" x14ac:dyDescent="0.3">
      <c r="A2578">
        <v>6.3</v>
      </c>
      <c r="B2578" t="s">
        <v>22680</v>
      </c>
      <c r="C2578" t="s">
        <v>680</v>
      </c>
      <c r="D2578" t="s">
        <v>21948</v>
      </c>
      <c r="E2578" t="s">
        <v>37</v>
      </c>
      <c r="F2578">
        <v>119</v>
      </c>
      <c r="G2578" s="8">
        <v>53789313</v>
      </c>
      <c r="H2578" s="8">
        <v>60000000</v>
      </c>
    </row>
    <row r="2579" spans="1:8" x14ac:dyDescent="0.3">
      <c r="A2579">
        <v>6.3</v>
      </c>
      <c r="B2579" t="s">
        <v>22680</v>
      </c>
      <c r="C2579" t="s">
        <v>680</v>
      </c>
      <c r="D2579" t="s">
        <v>10118</v>
      </c>
      <c r="E2579" t="s">
        <v>37</v>
      </c>
      <c r="F2579">
        <v>119</v>
      </c>
      <c r="G2579" s="8">
        <v>53789313</v>
      </c>
      <c r="H2579" s="8">
        <v>60000000</v>
      </c>
    </row>
    <row r="2580" spans="1:8" x14ac:dyDescent="0.3">
      <c r="A2580">
        <v>6.3</v>
      </c>
      <c r="B2580" t="s">
        <v>22680</v>
      </c>
      <c r="C2580" t="s">
        <v>680</v>
      </c>
      <c r="D2580" t="s">
        <v>8199</v>
      </c>
      <c r="E2580" t="s">
        <v>37</v>
      </c>
      <c r="F2580">
        <v>119</v>
      </c>
      <c r="G2580" s="8">
        <v>53789313</v>
      </c>
      <c r="H2580" s="8">
        <v>60000000</v>
      </c>
    </row>
    <row r="2581" spans="1:8" x14ac:dyDescent="0.3">
      <c r="A2581">
        <v>6.1</v>
      </c>
      <c r="B2581" t="s">
        <v>22681</v>
      </c>
      <c r="C2581" t="s">
        <v>1920</v>
      </c>
      <c r="D2581" t="s">
        <v>1473</v>
      </c>
      <c r="E2581" t="s">
        <v>37</v>
      </c>
      <c r="F2581">
        <v>124</v>
      </c>
      <c r="G2581" s="8">
        <v>51045801</v>
      </c>
      <c r="H2581" s="8">
        <v>60000000</v>
      </c>
    </row>
    <row r="2582" spans="1:8" x14ac:dyDescent="0.3">
      <c r="A2582">
        <v>6.1</v>
      </c>
      <c r="B2582" t="s">
        <v>22681</v>
      </c>
      <c r="C2582" t="s">
        <v>1920</v>
      </c>
      <c r="D2582" t="s">
        <v>17497</v>
      </c>
      <c r="E2582" t="s">
        <v>37</v>
      </c>
      <c r="F2582">
        <v>124</v>
      </c>
      <c r="G2582" s="8">
        <v>51045801</v>
      </c>
      <c r="H2582" s="8">
        <v>60000000</v>
      </c>
    </row>
    <row r="2583" spans="1:8" x14ac:dyDescent="0.3">
      <c r="A2583">
        <v>6.1</v>
      </c>
      <c r="B2583" t="s">
        <v>22682</v>
      </c>
      <c r="C2583" t="s">
        <v>1925</v>
      </c>
      <c r="D2583" t="s">
        <v>515</v>
      </c>
      <c r="E2583" t="s">
        <v>37</v>
      </c>
      <c r="F2583">
        <v>93</v>
      </c>
      <c r="G2583" s="8">
        <v>50818750</v>
      </c>
      <c r="H2583" s="8">
        <v>60000000</v>
      </c>
    </row>
    <row r="2584" spans="1:8" x14ac:dyDescent="0.3">
      <c r="A2584">
        <v>6.1</v>
      </c>
      <c r="B2584" t="s">
        <v>22682</v>
      </c>
      <c r="C2584" t="s">
        <v>1925</v>
      </c>
      <c r="D2584" t="s">
        <v>9312</v>
      </c>
      <c r="E2584" t="s">
        <v>37</v>
      </c>
      <c r="F2584">
        <v>93</v>
      </c>
      <c r="G2584" s="8">
        <v>50818750</v>
      </c>
      <c r="H2584" s="8">
        <v>60000000</v>
      </c>
    </row>
    <row r="2585" spans="1:8" x14ac:dyDescent="0.3">
      <c r="A2585">
        <v>6.1</v>
      </c>
      <c r="B2585" t="s">
        <v>22682</v>
      </c>
      <c r="C2585" t="s">
        <v>1925</v>
      </c>
      <c r="D2585" t="s">
        <v>809</v>
      </c>
      <c r="E2585" t="s">
        <v>37</v>
      </c>
      <c r="F2585">
        <v>93</v>
      </c>
      <c r="G2585" s="8">
        <v>50818750</v>
      </c>
      <c r="H2585" s="8">
        <v>60000000</v>
      </c>
    </row>
    <row r="2586" spans="1:8" x14ac:dyDescent="0.3">
      <c r="A2586">
        <v>6.1</v>
      </c>
      <c r="B2586" t="s">
        <v>22682</v>
      </c>
      <c r="C2586" t="s">
        <v>1925</v>
      </c>
      <c r="D2586" t="s">
        <v>15875</v>
      </c>
      <c r="E2586" t="s">
        <v>37</v>
      </c>
      <c r="F2586">
        <v>93</v>
      </c>
      <c r="G2586" s="8">
        <v>50818750</v>
      </c>
      <c r="H2586" s="8">
        <v>60000000</v>
      </c>
    </row>
    <row r="2587" spans="1:8" x14ac:dyDescent="0.3">
      <c r="A2587">
        <v>6.1</v>
      </c>
      <c r="B2587" t="s">
        <v>22682</v>
      </c>
      <c r="C2587" t="s">
        <v>1925</v>
      </c>
      <c r="D2587" t="s">
        <v>651</v>
      </c>
      <c r="E2587" t="s">
        <v>37</v>
      </c>
      <c r="F2587">
        <v>93</v>
      </c>
      <c r="G2587" s="8">
        <v>50818750</v>
      </c>
      <c r="H2587" s="8">
        <v>60000000</v>
      </c>
    </row>
    <row r="2588" spans="1:8" x14ac:dyDescent="0.3">
      <c r="A2588">
        <v>5.3</v>
      </c>
      <c r="B2588" t="s">
        <v>22683</v>
      </c>
      <c r="C2588" t="s">
        <v>1935</v>
      </c>
      <c r="D2588" t="s">
        <v>675</v>
      </c>
      <c r="E2588" t="s">
        <v>37</v>
      </c>
      <c r="F2588">
        <v>98</v>
      </c>
      <c r="G2588" s="8">
        <v>50189179</v>
      </c>
      <c r="H2588" s="8">
        <v>60000000</v>
      </c>
    </row>
    <row r="2589" spans="1:8" x14ac:dyDescent="0.3">
      <c r="A2589">
        <v>5.3</v>
      </c>
      <c r="B2589" t="s">
        <v>22683</v>
      </c>
      <c r="C2589" t="s">
        <v>1935</v>
      </c>
      <c r="D2589" t="s">
        <v>809</v>
      </c>
      <c r="E2589" t="s">
        <v>37</v>
      </c>
      <c r="F2589">
        <v>98</v>
      </c>
      <c r="G2589" s="8">
        <v>50189179</v>
      </c>
      <c r="H2589" s="8">
        <v>60000000</v>
      </c>
    </row>
    <row r="2590" spans="1:8" x14ac:dyDescent="0.3">
      <c r="A2590">
        <v>5.3</v>
      </c>
      <c r="B2590" t="s">
        <v>22683</v>
      </c>
      <c r="C2590" t="s">
        <v>1935</v>
      </c>
      <c r="D2590" t="s">
        <v>10118</v>
      </c>
      <c r="E2590" t="s">
        <v>37</v>
      </c>
      <c r="F2590">
        <v>98</v>
      </c>
      <c r="G2590" s="8">
        <v>50189179</v>
      </c>
      <c r="H2590" s="8">
        <v>60000000</v>
      </c>
    </row>
    <row r="2591" spans="1:8" x14ac:dyDescent="0.3">
      <c r="A2591">
        <v>5.4</v>
      </c>
      <c r="B2591" t="s">
        <v>22684</v>
      </c>
      <c r="C2591" t="s">
        <v>1940</v>
      </c>
      <c r="D2591" t="s">
        <v>675</v>
      </c>
      <c r="E2591" t="s">
        <v>37</v>
      </c>
      <c r="F2591">
        <v>92</v>
      </c>
      <c r="G2591" s="8">
        <v>50024083</v>
      </c>
      <c r="H2591" s="8">
        <v>60000000</v>
      </c>
    </row>
    <row r="2592" spans="1:8" x14ac:dyDescent="0.3">
      <c r="A2592">
        <v>5.4</v>
      </c>
      <c r="B2592" t="s">
        <v>22684</v>
      </c>
      <c r="C2592" t="s">
        <v>1940</v>
      </c>
      <c r="D2592" t="s">
        <v>8199</v>
      </c>
      <c r="E2592" t="s">
        <v>37</v>
      </c>
      <c r="F2592">
        <v>92</v>
      </c>
      <c r="G2592" s="8">
        <v>50024083</v>
      </c>
      <c r="H2592" s="8">
        <v>60000000</v>
      </c>
    </row>
    <row r="2593" spans="1:8" x14ac:dyDescent="0.3">
      <c r="A2593">
        <v>6.2</v>
      </c>
      <c r="B2593" t="s">
        <v>22685</v>
      </c>
      <c r="C2593" t="s">
        <v>471</v>
      </c>
      <c r="D2593" t="s">
        <v>675</v>
      </c>
      <c r="E2593" t="s">
        <v>37</v>
      </c>
      <c r="F2593">
        <v>105</v>
      </c>
      <c r="G2593" s="8">
        <v>50549107</v>
      </c>
      <c r="H2593" s="8">
        <v>60000000</v>
      </c>
    </row>
    <row r="2594" spans="1:8" x14ac:dyDescent="0.3">
      <c r="A2594">
        <v>6.2</v>
      </c>
      <c r="B2594" t="s">
        <v>22685</v>
      </c>
      <c r="C2594" t="s">
        <v>471</v>
      </c>
      <c r="D2594" t="s">
        <v>1473</v>
      </c>
      <c r="E2594" t="s">
        <v>37</v>
      </c>
      <c r="F2594">
        <v>105</v>
      </c>
      <c r="G2594" s="8">
        <v>50549107</v>
      </c>
      <c r="H2594" s="8">
        <v>60000000</v>
      </c>
    </row>
    <row r="2595" spans="1:8" x14ac:dyDescent="0.3">
      <c r="A2595">
        <v>6.2</v>
      </c>
      <c r="B2595" t="s">
        <v>22685</v>
      </c>
      <c r="C2595" t="s">
        <v>471</v>
      </c>
      <c r="D2595" t="s">
        <v>8199</v>
      </c>
      <c r="E2595" t="s">
        <v>37</v>
      </c>
      <c r="F2595">
        <v>105</v>
      </c>
      <c r="G2595" s="8">
        <v>50549107</v>
      </c>
      <c r="H2595" s="8">
        <v>60000000</v>
      </c>
    </row>
    <row r="2596" spans="1:8" x14ac:dyDescent="0.3">
      <c r="A2596">
        <v>6.6</v>
      </c>
      <c r="B2596" t="s">
        <v>22686</v>
      </c>
      <c r="C2596" t="s">
        <v>1952</v>
      </c>
      <c r="D2596" t="s">
        <v>11093</v>
      </c>
      <c r="E2596" t="s">
        <v>37</v>
      </c>
      <c r="F2596">
        <v>124</v>
      </c>
      <c r="G2596" s="8">
        <v>56443482</v>
      </c>
      <c r="H2596" s="8">
        <v>60000000</v>
      </c>
    </row>
    <row r="2597" spans="1:8" x14ac:dyDescent="0.3">
      <c r="A2597">
        <v>6.6</v>
      </c>
      <c r="B2597" t="s">
        <v>22686</v>
      </c>
      <c r="C2597" t="s">
        <v>1952</v>
      </c>
      <c r="D2597" t="s">
        <v>809</v>
      </c>
      <c r="E2597" t="s">
        <v>37</v>
      </c>
      <c r="F2597">
        <v>124</v>
      </c>
      <c r="G2597" s="8">
        <v>56443482</v>
      </c>
      <c r="H2597" s="8">
        <v>60000000</v>
      </c>
    </row>
    <row r="2598" spans="1:8" x14ac:dyDescent="0.3">
      <c r="A2598">
        <v>6.6</v>
      </c>
      <c r="B2598" t="s">
        <v>22686</v>
      </c>
      <c r="C2598" t="s">
        <v>1952</v>
      </c>
      <c r="D2598" t="s">
        <v>1473</v>
      </c>
      <c r="E2598" t="s">
        <v>37</v>
      </c>
      <c r="F2598">
        <v>124</v>
      </c>
      <c r="G2598" s="8">
        <v>56443482</v>
      </c>
      <c r="H2598" s="8">
        <v>60000000</v>
      </c>
    </row>
    <row r="2599" spans="1:8" x14ac:dyDescent="0.3">
      <c r="A2599">
        <v>5.9</v>
      </c>
      <c r="B2599" t="s">
        <v>22687</v>
      </c>
      <c r="C2599" t="s">
        <v>1957</v>
      </c>
      <c r="D2599" t="s">
        <v>675</v>
      </c>
      <c r="E2599" t="s">
        <v>37</v>
      </c>
      <c r="F2599">
        <v>99</v>
      </c>
      <c r="G2599" s="8">
        <v>62401264</v>
      </c>
      <c r="H2599" s="8">
        <v>60000000</v>
      </c>
    </row>
    <row r="2600" spans="1:8" x14ac:dyDescent="0.3">
      <c r="A2600">
        <v>5.9</v>
      </c>
      <c r="B2600" t="s">
        <v>22687</v>
      </c>
      <c r="C2600" t="s">
        <v>1957</v>
      </c>
      <c r="D2600" t="s">
        <v>21950</v>
      </c>
      <c r="E2600" t="s">
        <v>37</v>
      </c>
      <c r="F2600">
        <v>99</v>
      </c>
      <c r="G2600" s="8">
        <v>62401264</v>
      </c>
      <c r="H2600" s="8">
        <v>60000000</v>
      </c>
    </row>
    <row r="2601" spans="1:8" x14ac:dyDescent="0.3">
      <c r="A2601">
        <v>5.9</v>
      </c>
      <c r="B2601" t="s">
        <v>22687</v>
      </c>
      <c r="C2601" t="s">
        <v>1957</v>
      </c>
      <c r="D2601" t="s">
        <v>1473</v>
      </c>
      <c r="E2601" t="s">
        <v>37</v>
      </c>
      <c r="F2601">
        <v>99</v>
      </c>
      <c r="G2601" s="8">
        <v>62401264</v>
      </c>
      <c r="H2601" s="8">
        <v>60000000</v>
      </c>
    </row>
    <row r="2602" spans="1:8" x14ac:dyDescent="0.3">
      <c r="A2602">
        <v>5.9</v>
      </c>
      <c r="B2602" t="s">
        <v>22687</v>
      </c>
      <c r="C2602" t="s">
        <v>1957</v>
      </c>
      <c r="D2602" t="s">
        <v>8199</v>
      </c>
      <c r="E2602" t="s">
        <v>37</v>
      </c>
      <c r="F2602">
        <v>99</v>
      </c>
      <c r="G2602" s="8">
        <v>62401264</v>
      </c>
      <c r="H2602" s="8">
        <v>60000000</v>
      </c>
    </row>
    <row r="2603" spans="1:8" x14ac:dyDescent="0.3">
      <c r="A2603">
        <v>6.3</v>
      </c>
      <c r="B2603" t="s">
        <v>22688</v>
      </c>
      <c r="C2603" t="s">
        <v>1962</v>
      </c>
      <c r="D2603" t="s">
        <v>675</v>
      </c>
      <c r="E2603" t="s">
        <v>37</v>
      </c>
      <c r="F2603">
        <v>116</v>
      </c>
      <c r="G2603" s="8">
        <v>47748610</v>
      </c>
      <c r="H2603" s="8">
        <v>75000000</v>
      </c>
    </row>
    <row r="2604" spans="1:8" x14ac:dyDescent="0.3">
      <c r="A2604">
        <v>6.3</v>
      </c>
      <c r="B2604" t="s">
        <v>22688</v>
      </c>
      <c r="C2604" t="s">
        <v>1962</v>
      </c>
      <c r="D2604" t="s">
        <v>4189</v>
      </c>
      <c r="E2604" t="s">
        <v>37</v>
      </c>
      <c r="F2604">
        <v>116</v>
      </c>
      <c r="G2604" s="8">
        <v>47748610</v>
      </c>
      <c r="H2604" s="8">
        <v>75000000</v>
      </c>
    </row>
    <row r="2605" spans="1:8" x14ac:dyDescent="0.3">
      <c r="A2605">
        <v>6.3</v>
      </c>
      <c r="B2605" t="s">
        <v>22688</v>
      </c>
      <c r="C2605" t="s">
        <v>1962</v>
      </c>
      <c r="D2605" t="s">
        <v>10118</v>
      </c>
      <c r="E2605" t="s">
        <v>37</v>
      </c>
      <c r="F2605">
        <v>116</v>
      </c>
      <c r="G2605" s="8">
        <v>47748610</v>
      </c>
      <c r="H2605" s="8">
        <v>75000000</v>
      </c>
    </row>
    <row r="2606" spans="1:8" x14ac:dyDescent="0.3">
      <c r="A2606">
        <v>7.2</v>
      </c>
      <c r="B2606" t="s">
        <v>22689</v>
      </c>
      <c r="C2606" t="s">
        <v>1363</v>
      </c>
      <c r="D2606" t="s">
        <v>675</v>
      </c>
      <c r="E2606" t="s">
        <v>37</v>
      </c>
      <c r="F2606">
        <v>124</v>
      </c>
      <c r="G2606" s="8">
        <v>46975183</v>
      </c>
      <c r="H2606" s="8">
        <v>61000000</v>
      </c>
    </row>
    <row r="2607" spans="1:8" x14ac:dyDescent="0.3">
      <c r="A2607">
        <v>7.2</v>
      </c>
      <c r="B2607" t="s">
        <v>22689</v>
      </c>
      <c r="C2607" t="s">
        <v>1363</v>
      </c>
      <c r="D2607" t="s">
        <v>21950</v>
      </c>
      <c r="E2607" t="s">
        <v>37</v>
      </c>
      <c r="F2607">
        <v>124</v>
      </c>
      <c r="G2607" s="8">
        <v>46975183</v>
      </c>
      <c r="H2607" s="8">
        <v>61000000</v>
      </c>
    </row>
    <row r="2608" spans="1:8" x14ac:dyDescent="0.3">
      <c r="A2608">
        <v>7.2</v>
      </c>
      <c r="B2608" t="s">
        <v>22689</v>
      </c>
      <c r="C2608" t="s">
        <v>1363</v>
      </c>
      <c r="D2608" t="s">
        <v>1473</v>
      </c>
      <c r="E2608" t="s">
        <v>37</v>
      </c>
      <c r="F2608">
        <v>124</v>
      </c>
      <c r="G2608" s="8">
        <v>46975183</v>
      </c>
      <c r="H2608" s="8">
        <v>61000000</v>
      </c>
    </row>
    <row r="2609" spans="1:8" x14ac:dyDescent="0.3">
      <c r="A2609">
        <v>7.2</v>
      </c>
      <c r="B2609" t="s">
        <v>22689</v>
      </c>
      <c r="C2609" t="s">
        <v>1363</v>
      </c>
      <c r="D2609" t="s">
        <v>21948</v>
      </c>
      <c r="E2609" t="s">
        <v>37</v>
      </c>
      <c r="F2609">
        <v>124</v>
      </c>
      <c r="G2609" s="8">
        <v>46975183</v>
      </c>
      <c r="H2609" s="8">
        <v>61000000</v>
      </c>
    </row>
    <row r="2610" spans="1:8" x14ac:dyDescent="0.3">
      <c r="A2610">
        <v>7.2</v>
      </c>
      <c r="B2610" t="s">
        <v>22689</v>
      </c>
      <c r="C2610" t="s">
        <v>1363</v>
      </c>
      <c r="D2610" t="s">
        <v>8199</v>
      </c>
      <c r="E2610" t="s">
        <v>37</v>
      </c>
      <c r="F2610">
        <v>124</v>
      </c>
      <c r="G2610" s="8">
        <v>46975183</v>
      </c>
      <c r="H2610" s="8">
        <v>61000000</v>
      </c>
    </row>
    <row r="2611" spans="1:8" x14ac:dyDescent="0.3">
      <c r="A2611">
        <v>6.8</v>
      </c>
      <c r="B2611" t="s">
        <v>22690</v>
      </c>
      <c r="C2611" t="s">
        <v>1974</v>
      </c>
      <c r="D2611" t="s">
        <v>515</v>
      </c>
      <c r="E2611" t="s">
        <v>37</v>
      </c>
      <c r="F2611">
        <v>96</v>
      </c>
      <c r="G2611" s="8">
        <v>50807639</v>
      </c>
      <c r="H2611" s="8">
        <v>60000000</v>
      </c>
    </row>
    <row r="2612" spans="1:8" x14ac:dyDescent="0.3">
      <c r="A2612">
        <v>6.8</v>
      </c>
      <c r="B2612" t="s">
        <v>22690</v>
      </c>
      <c r="C2612" t="s">
        <v>1974</v>
      </c>
      <c r="D2612" t="s">
        <v>9312</v>
      </c>
      <c r="E2612" t="s">
        <v>37</v>
      </c>
      <c r="F2612">
        <v>96</v>
      </c>
      <c r="G2612" s="8">
        <v>50807639</v>
      </c>
      <c r="H2612" s="8">
        <v>60000000</v>
      </c>
    </row>
    <row r="2613" spans="1:8" x14ac:dyDescent="0.3">
      <c r="A2613">
        <v>6.8</v>
      </c>
      <c r="B2613" t="s">
        <v>22690</v>
      </c>
      <c r="C2613" t="s">
        <v>1974</v>
      </c>
      <c r="D2613" t="s">
        <v>809</v>
      </c>
      <c r="E2613" t="s">
        <v>37</v>
      </c>
      <c r="F2613">
        <v>96</v>
      </c>
      <c r="G2613" s="8">
        <v>50807639</v>
      </c>
      <c r="H2613" s="8">
        <v>60000000</v>
      </c>
    </row>
    <row r="2614" spans="1:8" x14ac:dyDescent="0.3">
      <c r="A2614">
        <v>6.8</v>
      </c>
      <c r="B2614" t="s">
        <v>22690</v>
      </c>
      <c r="C2614" t="s">
        <v>1974</v>
      </c>
      <c r="D2614" t="s">
        <v>15875</v>
      </c>
      <c r="E2614" t="s">
        <v>37</v>
      </c>
      <c r="F2614">
        <v>96</v>
      </c>
      <c r="G2614" s="8">
        <v>50807639</v>
      </c>
      <c r="H2614" s="8">
        <v>60000000</v>
      </c>
    </row>
    <row r="2615" spans="1:8" x14ac:dyDescent="0.3">
      <c r="A2615">
        <v>6.8</v>
      </c>
      <c r="B2615" t="s">
        <v>22690</v>
      </c>
      <c r="C2615" t="s">
        <v>1974</v>
      </c>
      <c r="D2615" t="s">
        <v>651</v>
      </c>
      <c r="E2615" t="s">
        <v>37</v>
      </c>
      <c r="F2615">
        <v>96</v>
      </c>
      <c r="G2615" s="8">
        <v>50807639</v>
      </c>
      <c r="H2615" s="8">
        <v>60000000</v>
      </c>
    </row>
    <row r="2616" spans="1:8" x14ac:dyDescent="0.3">
      <c r="A2616">
        <v>6.1</v>
      </c>
      <c r="B2616" t="s">
        <v>22691</v>
      </c>
      <c r="C2616" t="s">
        <v>1980</v>
      </c>
      <c r="D2616" t="s">
        <v>809</v>
      </c>
      <c r="E2616" t="s">
        <v>37</v>
      </c>
      <c r="F2616">
        <v>104</v>
      </c>
      <c r="G2616" s="8">
        <v>46611204</v>
      </c>
      <c r="H2616" s="8">
        <v>48000000</v>
      </c>
    </row>
    <row r="2617" spans="1:8" x14ac:dyDescent="0.3">
      <c r="A2617">
        <v>6.1</v>
      </c>
      <c r="B2617" t="s">
        <v>22691</v>
      </c>
      <c r="C2617" t="s">
        <v>1980</v>
      </c>
      <c r="D2617" t="s">
        <v>1473</v>
      </c>
      <c r="E2617" t="s">
        <v>37</v>
      </c>
      <c r="F2617">
        <v>104</v>
      </c>
      <c r="G2617" s="8">
        <v>46611204</v>
      </c>
      <c r="H2617" s="8">
        <v>48000000</v>
      </c>
    </row>
    <row r="2618" spans="1:8" x14ac:dyDescent="0.3">
      <c r="A2618">
        <v>6.1</v>
      </c>
      <c r="B2618" t="s">
        <v>22691</v>
      </c>
      <c r="C2618" t="s">
        <v>1980</v>
      </c>
      <c r="D2618" t="s">
        <v>651</v>
      </c>
      <c r="E2618" t="s">
        <v>37</v>
      </c>
      <c r="F2618">
        <v>104</v>
      </c>
      <c r="G2618" s="8">
        <v>46611204</v>
      </c>
      <c r="H2618" s="8">
        <v>48000000</v>
      </c>
    </row>
    <row r="2619" spans="1:8" x14ac:dyDescent="0.3">
      <c r="A2619">
        <v>6.1</v>
      </c>
      <c r="B2619" t="s">
        <v>22691</v>
      </c>
      <c r="C2619" t="s">
        <v>1980</v>
      </c>
      <c r="D2619" t="s">
        <v>17497</v>
      </c>
      <c r="E2619" t="s">
        <v>37</v>
      </c>
      <c r="F2619">
        <v>104</v>
      </c>
      <c r="G2619" s="8">
        <v>46611204</v>
      </c>
      <c r="H2619" s="8">
        <v>48000000</v>
      </c>
    </row>
    <row r="2620" spans="1:8" x14ac:dyDescent="0.3">
      <c r="A2620">
        <v>7.8</v>
      </c>
      <c r="B2620" t="s">
        <v>22692</v>
      </c>
      <c r="C2620" t="s">
        <v>1007</v>
      </c>
      <c r="D2620" t="s">
        <v>675</v>
      </c>
      <c r="E2620" t="s">
        <v>37</v>
      </c>
      <c r="F2620">
        <v>100</v>
      </c>
      <c r="G2620" s="8">
        <v>257756197</v>
      </c>
      <c r="H2620" s="8">
        <v>60000000</v>
      </c>
    </row>
    <row r="2621" spans="1:8" x14ac:dyDescent="0.3">
      <c r="A2621">
        <v>7.8</v>
      </c>
      <c r="B2621" t="s">
        <v>22692</v>
      </c>
      <c r="C2621" t="s">
        <v>1007</v>
      </c>
      <c r="D2621" t="s">
        <v>515</v>
      </c>
      <c r="E2621" t="s">
        <v>37</v>
      </c>
      <c r="F2621">
        <v>100</v>
      </c>
      <c r="G2621" s="8">
        <v>257756197</v>
      </c>
      <c r="H2621" s="8">
        <v>60000000</v>
      </c>
    </row>
    <row r="2622" spans="1:8" x14ac:dyDescent="0.3">
      <c r="A2622">
        <v>7.8</v>
      </c>
      <c r="B2622" t="s">
        <v>22692</v>
      </c>
      <c r="C2622" t="s">
        <v>1007</v>
      </c>
      <c r="D2622" t="s">
        <v>9312</v>
      </c>
      <c r="E2622" t="s">
        <v>37</v>
      </c>
      <c r="F2622">
        <v>100</v>
      </c>
      <c r="G2622" s="8">
        <v>257756197</v>
      </c>
      <c r="H2622" s="8">
        <v>60000000</v>
      </c>
    </row>
    <row r="2623" spans="1:8" x14ac:dyDescent="0.3">
      <c r="A2623">
        <v>7.8</v>
      </c>
      <c r="B2623" t="s">
        <v>22692</v>
      </c>
      <c r="C2623" t="s">
        <v>1007</v>
      </c>
      <c r="D2623" t="s">
        <v>809</v>
      </c>
      <c r="E2623" t="s">
        <v>37</v>
      </c>
      <c r="F2623">
        <v>100</v>
      </c>
      <c r="G2623" s="8">
        <v>257756197</v>
      </c>
      <c r="H2623" s="8">
        <v>60000000</v>
      </c>
    </row>
    <row r="2624" spans="1:8" x14ac:dyDescent="0.3">
      <c r="A2624">
        <v>7.8</v>
      </c>
      <c r="B2624" t="s">
        <v>22692</v>
      </c>
      <c r="C2624" t="s">
        <v>1007</v>
      </c>
      <c r="D2624" t="s">
        <v>15875</v>
      </c>
      <c r="E2624" t="s">
        <v>37</v>
      </c>
      <c r="F2624">
        <v>100</v>
      </c>
      <c r="G2624" s="8">
        <v>257756197</v>
      </c>
      <c r="H2624" s="8">
        <v>60000000</v>
      </c>
    </row>
    <row r="2625" spans="1:8" x14ac:dyDescent="0.3">
      <c r="A2625">
        <v>7.8</v>
      </c>
      <c r="B2625" t="s">
        <v>22692</v>
      </c>
      <c r="C2625" t="s">
        <v>1007</v>
      </c>
      <c r="D2625" t="s">
        <v>651</v>
      </c>
      <c r="E2625" t="s">
        <v>37</v>
      </c>
      <c r="F2625">
        <v>100</v>
      </c>
      <c r="G2625" s="8">
        <v>257756197</v>
      </c>
      <c r="H2625" s="8">
        <v>60000000</v>
      </c>
    </row>
    <row r="2626" spans="1:8" x14ac:dyDescent="0.3">
      <c r="A2626">
        <v>5</v>
      </c>
      <c r="B2626" t="s">
        <v>22693</v>
      </c>
      <c r="C2626" t="s">
        <v>1989</v>
      </c>
      <c r="D2626" t="s">
        <v>675</v>
      </c>
      <c r="E2626" t="s">
        <v>37</v>
      </c>
      <c r="F2626">
        <v>115</v>
      </c>
      <c r="G2626" s="8">
        <v>48472213</v>
      </c>
      <c r="H2626" s="8">
        <v>45000000</v>
      </c>
    </row>
    <row r="2627" spans="1:8" x14ac:dyDescent="0.3">
      <c r="A2627">
        <v>5</v>
      </c>
      <c r="B2627" t="s">
        <v>22693</v>
      </c>
      <c r="C2627" t="s">
        <v>1989</v>
      </c>
      <c r="D2627" t="s">
        <v>809</v>
      </c>
      <c r="E2627" t="s">
        <v>37</v>
      </c>
      <c r="F2627">
        <v>115</v>
      </c>
      <c r="G2627" s="8">
        <v>48472213</v>
      </c>
      <c r="H2627" s="8">
        <v>45000000</v>
      </c>
    </row>
    <row r="2628" spans="1:8" x14ac:dyDescent="0.3">
      <c r="A2628">
        <v>5</v>
      </c>
      <c r="B2628" t="s">
        <v>22693</v>
      </c>
      <c r="C2628" t="s">
        <v>1989</v>
      </c>
      <c r="D2628" t="s">
        <v>21950</v>
      </c>
      <c r="E2628" t="s">
        <v>37</v>
      </c>
      <c r="F2628">
        <v>115</v>
      </c>
      <c r="G2628" s="8">
        <v>48472213</v>
      </c>
      <c r="H2628" s="8">
        <v>45000000</v>
      </c>
    </row>
    <row r="2629" spans="1:8" x14ac:dyDescent="0.3">
      <c r="A2629">
        <v>6.2</v>
      </c>
      <c r="B2629" t="s">
        <v>22694</v>
      </c>
      <c r="C2629" t="s">
        <v>1547</v>
      </c>
      <c r="D2629" t="s">
        <v>675</v>
      </c>
      <c r="E2629" t="s">
        <v>37</v>
      </c>
      <c r="F2629">
        <v>101</v>
      </c>
      <c r="G2629" s="8">
        <v>43060566</v>
      </c>
      <c r="H2629" s="8">
        <v>60000000</v>
      </c>
    </row>
    <row r="2630" spans="1:8" x14ac:dyDescent="0.3">
      <c r="A2630">
        <v>6.2</v>
      </c>
      <c r="B2630" t="s">
        <v>22694</v>
      </c>
      <c r="C2630" t="s">
        <v>1547</v>
      </c>
      <c r="D2630" t="s">
        <v>515</v>
      </c>
      <c r="E2630" t="s">
        <v>37</v>
      </c>
      <c r="F2630">
        <v>101</v>
      </c>
      <c r="G2630" s="8">
        <v>43060566</v>
      </c>
      <c r="H2630" s="8">
        <v>60000000</v>
      </c>
    </row>
    <row r="2631" spans="1:8" x14ac:dyDescent="0.3">
      <c r="A2631">
        <v>6.2</v>
      </c>
      <c r="B2631" t="s">
        <v>22694</v>
      </c>
      <c r="C2631" t="s">
        <v>1547</v>
      </c>
      <c r="D2631" t="s">
        <v>651</v>
      </c>
      <c r="E2631" t="s">
        <v>37</v>
      </c>
      <c r="F2631">
        <v>101</v>
      </c>
      <c r="G2631" s="8">
        <v>43060566</v>
      </c>
      <c r="H2631" s="8">
        <v>60000000</v>
      </c>
    </row>
    <row r="2632" spans="1:8" x14ac:dyDescent="0.3">
      <c r="A2632">
        <v>6.2</v>
      </c>
      <c r="B2632" t="s">
        <v>22694</v>
      </c>
      <c r="C2632" t="s">
        <v>1547</v>
      </c>
      <c r="D2632" t="s">
        <v>10118</v>
      </c>
      <c r="E2632" t="s">
        <v>37</v>
      </c>
      <c r="F2632">
        <v>101</v>
      </c>
      <c r="G2632" s="8">
        <v>43060566</v>
      </c>
      <c r="H2632" s="8">
        <v>60000000</v>
      </c>
    </row>
    <row r="2633" spans="1:8" x14ac:dyDescent="0.3">
      <c r="A2633">
        <v>6.2</v>
      </c>
      <c r="B2633" t="s">
        <v>22694</v>
      </c>
      <c r="C2633" t="s">
        <v>1547</v>
      </c>
      <c r="D2633" t="s">
        <v>8199</v>
      </c>
      <c r="E2633" t="s">
        <v>37</v>
      </c>
      <c r="F2633">
        <v>101</v>
      </c>
      <c r="G2633" s="8">
        <v>43060566</v>
      </c>
      <c r="H2633" s="8">
        <v>60000000</v>
      </c>
    </row>
    <row r="2634" spans="1:8" x14ac:dyDescent="0.3">
      <c r="A2634">
        <v>6.7</v>
      </c>
      <c r="B2634" t="s">
        <v>22695</v>
      </c>
      <c r="C2634" t="s">
        <v>1998</v>
      </c>
      <c r="D2634" t="s">
        <v>675</v>
      </c>
      <c r="E2634" t="s">
        <v>37</v>
      </c>
      <c r="F2634">
        <v>113</v>
      </c>
      <c r="G2634" s="8">
        <v>45996718</v>
      </c>
      <c r="H2634" s="8">
        <v>60000000</v>
      </c>
    </row>
    <row r="2635" spans="1:8" x14ac:dyDescent="0.3">
      <c r="A2635">
        <v>6.7</v>
      </c>
      <c r="B2635" t="s">
        <v>22695</v>
      </c>
      <c r="C2635" t="s">
        <v>1998</v>
      </c>
      <c r="D2635" t="s">
        <v>21950</v>
      </c>
      <c r="E2635" t="s">
        <v>37</v>
      </c>
      <c r="F2635">
        <v>113</v>
      </c>
      <c r="G2635" s="8">
        <v>45996718</v>
      </c>
      <c r="H2635" s="8">
        <v>60000000</v>
      </c>
    </row>
    <row r="2636" spans="1:8" x14ac:dyDescent="0.3">
      <c r="A2636">
        <v>6.7</v>
      </c>
      <c r="B2636" t="s">
        <v>22695</v>
      </c>
      <c r="C2636" t="s">
        <v>1998</v>
      </c>
      <c r="D2636" t="s">
        <v>1473</v>
      </c>
      <c r="E2636" t="s">
        <v>37</v>
      </c>
      <c r="F2636">
        <v>113</v>
      </c>
      <c r="G2636" s="8">
        <v>45996718</v>
      </c>
      <c r="H2636" s="8">
        <v>60000000</v>
      </c>
    </row>
    <row r="2637" spans="1:8" x14ac:dyDescent="0.3">
      <c r="A2637">
        <v>6.7</v>
      </c>
      <c r="B2637" t="s">
        <v>22695</v>
      </c>
      <c r="C2637" t="s">
        <v>1998</v>
      </c>
      <c r="D2637" t="s">
        <v>8199</v>
      </c>
      <c r="E2637" t="s">
        <v>37</v>
      </c>
      <c r="F2637">
        <v>113</v>
      </c>
      <c r="G2637" s="8">
        <v>45996718</v>
      </c>
      <c r="H2637" s="8">
        <v>60000000</v>
      </c>
    </row>
    <row r="2638" spans="1:8" x14ac:dyDescent="0.3">
      <c r="A2638">
        <v>4.9000000000000004</v>
      </c>
      <c r="B2638" t="s">
        <v>22696</v>
      </c>
      <c r="C2638" t="s">
        <v>2004</v>
      </c>
      <c r="D2638" t="s">
        <v>515</v>
      </c>
      <c r="E2638" t="s">
        <v>37</v>
      </c>
      <c r="F2638">
        <v>100</v>
      </c>
      <c r="G2638" s="8">
        <v>43337279</v>
      </c>
      <c r="H2638" s="8">
        <v>60000000</v>
      </c>
    </row>
    <row r="2639" spans="1:8" x14ac:dyDescent="0.3">
      <c r="A2639">
        <v>4.9000000000000004</v>
      </c>
      <c r="B2639" t="s">
        <v>22696</v>
      </c>
      <c r="C2639" t="s">
        <v>2004</v>
      </c>
      <c r="D2639" t="s">
        <v>809</v>
      </c>
      <c r="E2639" t="s">
        <v>37</v>
      </c>
      <c r="F2639">
        <v>100</v>
      </c>
      <c r="G2639" s="8">
        <v>43337279</v>
      </c>
      <c r="H2639" s="8">
        <v>60000000</v>
      </c>
    </row>
    <row r="2640" spans="1:8" x14ac:dyDescent="0.3">
      <c r="A2640">
        <v>7.4</v>
      </c>
      <c r="B2640" t="s">
        <v>22697</v>
      </c>
      <c r="C2640" t="s">
        <v>1574</v>
      </c>
      <c r="D2640" t="s">
        <v>11093</v>
      </c>
      <c r="E2640" t="s">
        <v>37</v>
      </c>
      <c r="F2640">
        <v>134</v>
      </c>
      <c r="G2640" s="8">
        <v>37479778</v>
      </c>
      <c r="H2640" s="8">
        <v>60000000</v>
      </c>
    </row>
    <row r="2641" spans="1:8" x14ac:dyDescent="0.3">
      <c r="A2641">
        <v>7.4</v>
      </c>
      <c r="B2641" t="s">
        <v>22697</v>
      </c>
      <c r="C2641" t="s">
        <v>1574</v>
      </c>
      <c r="D2641" t="s">
        <v>1473</v>
      </c>
      <c r="E2641" t="s">
        <v>37</v>
      </c>
      <c r="F2641">
        <v>134</v>
      </c>
      <c r="G2641" s="8">
        <v>37479778</v>
      </c>
      <c r="H2641" s="8">
        <v>60000000</v>
      </c>
    </row>
    <row r="2642" spans="1:8" x14ac:dyDescent="0.3">
      <c r="A2642">
        <v>7.4</v>
      </c>
      <c r="B2642" t="s">
        <v>22697</v>
      </c>
      <c r="C2642" t="s">
        <v>1574</v>
      </c>
      <c r="D2642" t="s">
        <v>20490</v>
      </c>
      <c r="E2642" t="s">
        <v>37</v>
      </c>
      <c r="F2642">
        <v>134</v>
      </c>
      <c r="G2642" s="8">
        <v>37479778</v>
      </c>
      <c r="H2642" s="8">
        <v>60000000</v>
      </c>
    </row>
    <row r="2643" spans="1:8" x14ac:dyDescent="0.3">
      <c r="A2643">
        <v>7.4</v>
      </c>
      <c r="B2643" t="s">
        <v>22697</v>
      </c>
      <c r="C2643" t="s">
        <v>1574</v>
      </c>
      <c r="D2643" t="s">
        <v>21949</v>
      </c>
      <c r="E2643" t="s">
        <v>37</v>
      </c>
      <c r="F2643">
        <v>134</v>
      </c>
      <c r="G2643" s="8">
        <v>37479778</v>
      </c>
      <c r="H2643" s="8">
        <v>60000000</v>
      </c>
    </row>
    <row r="2644" spans="1:8" x14ac:dyDescent="0.3">
      <c r="A2644">
        <v>6.2</v>
      </c>
      <c r="B2644" t="s">
        <v>22698</v>
      </c>
      <c r="C2644" t="s">
        <v>671</v>
      </c>
      <c r="D2644" t="s">
        <v>809</v>
      </c>
      <c r="E2644" t="s">
        <v>37</v>
      </c>
      <c r="F2644">
        <v>125</v>
      </c>
      <c r="G2644" s="8">
        <v>40559930</v>
      </c>
      <c r="H2644" s="8">
        <v>60000000</v>
      </c>
    </row>
    <row r="2645" spans="1:8" x14ac:dyDescent="0.3">
      <c r="A2645">
        <v>6.2</v>
      </c>
      <c r="B2645" t="s">
        <v>22698</v>
      </c>
      <c r="C2645" t="s">
        <v>671</v>
      </c>
      <c r="D2645" t="s">
        <v>21950</v>
      </c>
      <c r="E2645" t="s">
        <v>37</v>
      </c>
      <c r="F2645">
        <v>125</v>
      </c>
      <c r="G2645" s="8">
        <v>40559930</v>
      </c>
      <c r="H2645" s="8">
        <v>60000000</v>
      </c>
    </row>
    <row r="2646" spans="1:8" x14ac:dyDescent="0.3">
      <c r="A2646">
        <v>6.2</v>
      </c>
      <c r="B2646" t="s">
        <v>22698</v>
      </c>
      <c r="C2646" t="s">
        <v>671</v>
      </c>
      <c r="D2646" t="s">
        <v>17497</v>
      </c>
      <c r="E2646" t="s">
        <v>37</v>
      </c>
      <c r="F2646">
        <v>125</v>
      </c>
      <c r="G2646" s="8">
        <v>40559930</v>
      </c>
      <c r="H2646" s="8">
        <v>60000000</v>
      </c>
    </row>
    <row r="2647" spans="1:8" x14ac:dyDescent="0.3">
      <c r="A2647">
        <v>6.2</v>
      </c>
      <c r="B2647" t="s">
        <v>22698</v>
      </c>
      <c r="C2647" t="s">
        <v>671</v>
      </c>
      <c r="D2647" t="s">
        <v>8199</v>
      </c>
      <c r="E2647" t="s">
        <v>37</v>
      </c>
      <c r="F2647">
        <v>125</v>
      </c>
      <c r="G2647" s="8">
        <v>40559930</v>
      </c>
      <c r="H2647" s="8">
        <v>60000000</v>
      </c>
    </row>
    <row r="2648" spans="1:8" x14ac:dyDescent="0.3">
      <c r="A2648">
        <v>4.9000000000000004</v>
      </c>
      <c r="B2648" t="s">
        <v>22699</v>
      </c>
      <c r="C2648" t="s">
        <v>2025</v>
      </c>
      <c r="D2648" t="s">
        <v>809</v>
      </c>
      <c r="E2648" t="s">
        <v>37</v>
      </c>
      <c r="F2648">
        <v>94</v>
      </c>
      <c r="G2648" s="8">
        <v>36830057</v>
      </c>
      <c r="H2648" s="8">
        <v>65000000</v>
      </c>
    </row>
    <row r="2649" spans="1:8" x14ac:dyDescent="0.3">
      <c r="A2649">
        <v>4.9000000000000004</v>
      </c>
      <c r="B2649" t="s">
        <v>22699</v>
      </c>
      <c r="C2649" t="s">
        <v>2025</v>
      </c>
      <c r="D2649" t="s">
        <v>15875</v>
      </c>
      <c r="E2649" t="s">
        <v>37</v>
      </c>
      <c r="F2649">
        <v>94</v>
      </c>
      <c r="G2649" s="8">
        <v>36830057</v>
      </c>
      <c r="H2649" s="8">
        <v>65000000</v>
      </c>
    </row>
    <row r="2650" spans="1:8" x14ac:dyDescent="0.3">
      <c r="A2650">
        <v>4.9000000000000004</v>
      </c>
      <c r="B2650" t="s">
        <v>22699</v>
      </c>
      <c r="C2650" t="s">
        <v>2025</v>
      </c>
      <c r="D2650" t="s">
        <v>10118</v>
      </c>
      <c r="E2650" t="s">
        <v>37</v>
      </c>
      <c r="F2650">
        <v>94</v>
      </c>
      <c r="G2650" s="8">
        <v>36830057</v>
      </c>
      <c r="H2650" s="8">
        <v>65000000</v>
      </c>
    </row>
    <row r="2651" spans="1:8" x14ac:dyDescent="0.3">
      <c r="A2651">
        <v>6.1</v>
      </c>
      <c r="B2651" t="s">
        <v>22700</v>
      </c>
      <c r="C2651" t="s">
        <v>1447</v>
      </c>
      <c r="D2651" t="s">
        <v>675</v>
      </c>
      <c r="E2651" t="s">
        <v>37</v>
      </c>
      <c r="F2651">
        <v>107</v>
      </c>
      <c r="G2651" s="8">
        <v>36279230</v>
      </c>
      <c r="H2651" s="8">
        <v>60000000</v>
      </c>
    </row>
    <row r="2652" spans="1:8" x14ac:dyDescent="0.3">
      <c r="A2652">
        <v>6.1</v>
      </c>
      <c r="B2652" t="s">
        <v>22700</v>
      </c>
      <c r="C2652" t="s">
        <v>1447</v>
      </c>
      <c r="D2652" t="s">
        <v>21950</v>
      </c>
      <c r="E2652" t="s">
        <v>37</v>
      </c>
      <c r="F2652">
        <v>107</v>
      </c>
      <c r="G2652" s="8">
        <v>36279230</v>
      </c>
      <c r="H2652" s="8">
        <v>60000000</v>
      </c>
    </row>
    <row r="2653" spans="1:8" x14ac:dyDescent="0.3">
      <c r="A2653">
        <v>6.1</v>
      </c>
      <c r="B2653" t="s">
        <v>22700</v>
      </c>
      <c r="C2653" t="s">
        <v>1447</v>
      </c>
      <c r="D2653" t="s">
        <v>8199</v>
      </c>
      <c r="E2653" t="s">
        <v>37</v>
      </c>
      <c r="F2653">
        <v>107</v>
      </c>
      <c r="G2653" s="8">
        <v>36279230</v>
      </c>
      <c r="H2653" s="8">
        <v>60000000</v>
      </c>
    </row>
    <row r="2654" spans="1:8" x14ac:dyDescent="0.3">
      <c r="A2654">
        <v>6.1</v>
      </c>
      <c r="B2654" t="s">
        <v>22701</v>
      </c>
      <c r="C2654" t="s">
        <v>2038</v>
      </c>
      <c r="D2654" t="s">
        <v>515</v>
      </c>
      <c r="E2654" t="s">
        <v>37</v>
      </c>
      <c r="F2654">
        <v>91</v>
      </c>
      <c r="G2654" s="8">
        <v>42194060</v>
      </c>
      <c r="H2654" s="8">
        <v>70000000</v>
      </c>
    </row>
    <row r="2655" spans="1:8" x14ac:dyDescent="0.3">
      <c r="A2655">
        <v>6.1</v>
      </c>
      <c r="B2655" t="s">
        <v>22701</v>
      </c>
      <c r="C2655" t="s">
        <v>2038</v>
      </c>
      <c r="D2655" t="s">
        <v>9312</v>
      </c>
      <c r="E2655" t="s">
        <v>37</v>
      </c>
      <c r="F2655">
        <v>91</v>
      </c>
      <c r="G2655" s="8">
        <v>42194060</v>
      </c>
      <c r="H2655" s="8">
        <v>70000000</v>
      </c>
    </row>
    <row r="2656" spans="1:8" x14ac:dyDescent="0.3">
      <c r="A2656">
        <v>6.1</v>
      </c>
      <c r="B2656" t="s">
        <v>22701</v>
      </c>
      <c r="C2656" t="s">
        <v>2038</v>
      </c>
      <c r="D2656" t="s">
        <v>809</v>
      </c>
      <c r="E2656" t="s">
        <v>37</v>
      </c>
      <c r="F2656">
        <v>91</v>
      </c>
      <c r="G2656" s="8">
        <v>42194060</v>
      </c>
      <c r="H2656" s="8">
        <v>70000000</v>
      </c>
    </row>
    <row r="2657" spans="1:8" x14ac:dyDescent="0.3">
      <c r="A2657">
        <v>6.1</v>
      </c>
      <c r="B2657" t="s">
        <v>22701</v>
      </c>
      <c r="C2657" t="s">
        <v>2038</v>
      </c>
      <c r="D2657" t="s">
        <v>15875</v>
      </c>
      <c r="E2657" t="s">
        <v>37</v>
      </c>
      <c r="F2657">
        <v>91</v>
      </c>
      <c r="G2657" s="8">
        <v>42194060</v>
      </c>
      <c r="H2657" s="8">
        <v>70000000</v>
      </c>
    </row>
    <row r="2658" spans="1:8" x14ac:dyDescent="0.3">
      <c r="A2658">
        <v>6.1</v>
      </c>
      <c r="B2658" t="s">
        <v>22701</v>
      </c>
      <c r="C2658" t="s">
        <v>2038</v>
      </c>
      <c r="D2658" t="s">
        <v>10118</v>
      </c>
      <c r="E2658" t="s">
        <v>37</v>
      </c>
      <c r="F2658">
        <v>91</v>
      </c>
      <c r="G2658" s="8">
        <v>42194060</v>
      </c>
      <c r="H2658" s="8">
        <v>70000000</v>
      </c>
    </row>
    <row r="2659" spans="1:8" x14ac:dyDescent="0.3">
      <c r="A2659">
        <v>6.4</v>
      </c>
      <c r="B2659" t="s">
        <v>22702</v>
      </c>
      <c r="C2659" t="s">
        <v>2042</v>
      </c>
      <c r="D2659" t="s">
        <v>675</v>
      </c>
      <c r="E2659" t="s">
        <v>37</v>
      </c>
      <c r="F2659">
        <v>116</v>
      </c>
      <c r="G2659" s="8">
        <v>43119879</v>
      </c>
      <c r="H2659" s="8">
        <v>60000000</v>
      </c>
    </row>
    <row r="2660" spans="1:8" x14ac:dyDescent="0.3">
      <c r="A2660">
        <v>6.4</v>
      </c>
      <c r="B2660" t="s">
        <v>22702</v>
      </c>
      <c r="C2660" t="s">
        <v>2042</v>
      </c>
      <c r="D2660" t="s">
        <v>515</v>
      </c>
      <c r="E2660" t="s">
        <v>37</v>
      </c>
      <c r="F2660">
        <v>116</v>
      </c>
      <c r="G2660" s="8">
        <v>43119879</v>
      </c>
      <c r="H2660" s="8">
        <v>60000000</v>
      </c>
    </row>
    <row r="2661" spans="1:8" x14ac:dyDescent="0.3">
      <c r="A2661">
        <v>6.4</v>
      </c>
      <c r="B2661" t="s">
        <v>22702</v>
      </c>
      <c r="C2661" t="s">
        <v>2042</v>
      </c>
      <c r="D2661" t="s">
        <v>10118</v>
      </c>
      <c r="E2661" t="s">
        <v>37</v>
      </c>
      <c r="F2661">
        <v>116</v>
      </c>
      <c r="G2661" s="8">
        <v>43119879</v>
      </c>
      <c r="H2661" s="8">
        <v>60000000</v>
      </c>
    </row>
    <row r="2662" spans="1:8" x14ac:dyDescent="0.3">
      <c r="A2662">
        <v>6.4</v>
      </c>
      <c r="B2662" t="s">
        <v>22702</v>
      </c>
      <c r="C2662" t="s">
        <v>2042</v>
      </c>
      <c r="D2662" t="s">
        <v>8199</v>
      </c>
      <c r="E2662" t="s">
        <v>37</v>
      </c>
      <c r="F2662">
        <v>116</v>
      </c>
      <c r="G2662" s="8">
        <v>43119879</v>
      </c>
      <c r="H2662" s="8">
        <v>60000000</v>
      </c>
    </row>
    <row r="2663" spans="1:8" x14ac:dyDescent="0.3">
      <c r="A2663">
        <v>6.3</v>
      </c>
      <c r="B2663" t="s">
        <v>22703</v>
      </c>
      <c r="C2663" t="s">
        <v>2046</v>
      </c>
      <c r="D2663" t="s">
        <v>809</v>
      </c>
      <c r="E2663" t="s">
        <v>37</v>
      </c>
      <c r="F2663">
        <v>100</v>
      </c>
      <c r="G2663" s="8">
        <v>35096190</v>
      </c>
      <c r="H2663" s="8">
        <v>60000000</v>
      </c>
    </row>
    <row r="2664" spans="1:8" x14ac:dyDescent="0.3">
      <c r="A2664">
        <v>6.3</v>
      </c>
      <c r="B2664" t="s">
        <v>22703</v>
      </c>
      <c r="C2664" t="s">
        <v>2046</v>
      </c>
      <c r="D2664" t="s">
        <v>21950</v>
      </c>
      <c r="E2664" t="s">
        <v>37</v>
      </c>
      <c r="F2664">
        <v>100</v>
      </c>
      <c r="G2664" s="8">
        <v>35096190</v>
      </c>
      <c r="H2664" s="8">
        <v>60000000</v>
      </c>
    </row>
    <row r="2665" spans="1:8" x14ac:dyDescent="0.3">
      <c r="A2665">
        <v>6.3</v>
      </c>
      <c r="B2665" t="s">
        <v>22703</v>
      </c>
      <c r="C2665" t="s">
        <v>2046</v>
      </c>
      <c r="D2665" t="s">
        <v>17497</v>
      </c>
      <c r="E2665" t="s">
        <v>37</v>
      </c>
      <c r="F2665">
        <v>100</v>
      </c>
      <c r="G2665" s="8">
        <v>35096190</v>
      </c>
      <c r="H2665" s="8">
        <v>60000000</v>
      </c>
    </row>
    <row r="2666" spans="1:8" x14ac:dyDescent="0.3">
      <c r="A2666">
        <v>6.6</v>
      </c>
      <c r="B2666" t="s">
        <v>22704</v>
      </c>
      <c r="C2666" t="s">
        <v>212</v>
      </c>
      <c r="D2666" t="s">
        <v>21950</v>
      </c>
      <c r="E2666" t="s">
        <v>37</v>
      </c>
      <c r="F2666">
        <v>117</v>
      </c>
      <c r="G2666" s="8">
        <v>43290977</v>
      </c>
      <c r="H2666" s="8">
        <v>80000000</v>
      </c>
    </row>
    <row r="2667" spans="1:8" x14ac:dyDescent="0.3">
      <c r="A2667">
        <v>6.6</v>
      </c>
      <c r="B2667" t="s">
        <v>22704</v>
      </c>
      <c r="C2667" t="s">
        <v>212</v>
      </c>
      <c r="D2667" t="s">
        <v>1473</v>
      </c>
      <c r="E2667" t="s">
        <v>37</v>
      </c>
      <c r="F2667">
        <v>117</v>
      </c>
      <c r="G2667" s="8">
        <v>43290977</v>
      </c>
      <c r="H2667" s="8">
        <v>80000000</v>
      </c>
    </row>
    <row r="2668" spans="1:8" x14ac:dyDescent="0.3">
      <c r="A2668">
        <v>6.6</v>
      </c>
      <c r="B2668" t="s">
        <v>22704</v>
      </c>
      <c r="C2668" t="s">
        <v>212</v>
      </c>
      <c r="D2668" t="s">
        <v>21948</v>
      </c>
      <c r="E2668" t="s">
        <v>37</v>
      </c>
      <c r="F2668">
        <v>117</v>
      </c>
      <c r="G2668" s="8">
        <v>43290977</v>
      </c>
      <c r="H2668" s="8">
        <v>80000000</v>
      </c>
    </row>
    <row r="2669" spans="1:8" x14ac:dyDescent="0.3">
      <c r="A2669">
        <v>6.6</v>
      </c>
      <c r="B2669" t="s">
        <v>22704</v>
      </c>
      <c r="C2669" t="s">
        <v>212</v>
      </c>
      <c r="D2669" t="s">
        <v>8199</v>
      </c>
      <c r="E2669" t="s">
        <v>37</v>
      </c>
      <c r="F2669">
        <v>117</v>
      </c>
      <c r="G2669" s="8">
        <v>43290977</v>
      </c>
      <c r="H2669" s="8">
        <v>80000000</v>
      </c>
    </row>
    <row r="2670" spans="1:8" x14ac:dyDescent="0.3">
      <c r="A2670">
        <v>5.7</v>
      </c>
      <c r="B2670" t="s">
        <v>22705</v>
      </c>
      <c r="C2670" t="s">
        <v>887</v>
      </c>
      <c r="D2670" t="s">
        <v>4189</v>
      </c>
      <c r="E2670" t="s">
        <v>37</v>
      </c>
      <c r="F2670">
        <v>110</v>
      </c>
      <c r="G2670" s="8">
        <v>33927476</v>
      </c>
      <c r="H2670" s="8">
        <v>40000000</v>
      </c>
    </row>
    <row r="2671" spans="1:8" x14ac:dyDescent="0.3">
      <c r="A2671">
        <v>5.7</v>
      </c>
      <c r="B2671" t="s">
        <v>22705</v>
      </c>
      <c r="C2671" t="s">
        <v>887</v>
      </c>
      <c r="D2671" t="s">
        <v>21948</v>
      </c>
      <c r="E2671" t="s">
        <v>37</v>
      </c>
      <c r="F2671">
        <v>110</v>
      </c>
      <c r="G2671" s="8">
        <v>33927476</v>
      </c>
      <c r="H2671" s="8">
        <v>40000000</v>
      </c>
    </row>
    <row r="2672" spans="1:8" x14ac:dyDescent="0.3">
      <c r="A2672">
        <v>5.7</v>
      </c>
      <c r="B2672" t="s">
        <v>22705</v>
      </c>
      <c r="C2672" t="s">
        <v>887</v>
      </c>
      <c r="D2672" t="s">
        <v>10118</v>
      </c>
      <c r="E2672" t="s">
        <v>37</v>
      </c>
      <c r="F2672">
        <v>110</v>
      </c>
      <c r="G2672" s="8">
        <v>33927476</v>
      </c>
      <c r="H2672" s="8">
        <v>40000000</v>
      </c>
    </row>
    <row r="2673" spans="1:8" x14ac:dyDescent="0.3">
      <c r="A2673">
        <v>5.7</v>
      </c>
      <c r="B2673" t="s">
        <v>22705</v>
      </c>
      <c r="C2673" t="s">
        <v>887</v>
      </c>
      <c r="D2673" t="s">
        <v>8199</v>
      </c>
      <c r="E2673" t="s">
        <v>37</v>
      </c>
      <c r="F2673">
        <v>110</v>
      </c>
      <c r="G2673" s="8">
        <v>33927476</v>
      </c>
      <c r="H2673" s="8">
        <v>40000000</v>
      </c>
    </row>
    <row r="2674" spans="1:8" x14ac:dyDescent="0.3">
      <c r="A2674">
        <v>5.9</v>
      </c>
      <c r="B2674" t="s">
        <v>22706</v>
      </c>
      <c r="C2674" t="s">
        <v>2004</v>
      </c>
      <c r="D2674" t="s">
        <v>809</v>
      </c>
      <c r="E2674" t="s">
        <v>37</v>
      </c>
      <c r="F2674">
        <v>96</v>
      </c>
      <c r="G2674" s="8">
        <v>32122249</v>
      </c>
      <c r="H2674" s="8">
        <v>60000000</v>
      </c>
    </row>
    <row r="2675" spans="1:8" x14ac:dyDescent="0.3">
      <c r="A2675">
        <v>5.9</v>
      </c>
      <c r="B2675" t="s">
        <v>22706</v>
      </c>
      <c r="C2675" t="s">
        <v>2004</v>
      </c>
      <c r="D2675" t="s">
        <v>21950</v>
      </c>
      <c r="E2675" t="s">
        <v>37</v>
      </c>
      <c r="F2675">
        <v>96</v>
      </c>
      <c r="G2675" s="8">
        <v>32122249</v>
      </c>
      <c r="H2675" s="8">
        <v>60000000</v>
      </c>
    </row>
    <row r="2676" spans="1:8" x14ac:dyDescent="0.3">
      <c r="A2676">
        <v>6</v>
      </c>
      <c r="B2676" t="s">
        <v>22707</v>
      </c>
      <c r="C2676" t="s">
        <v>1920</v>
      </c>
      <c r="D2676" t="s">
        <v>675</v>
      </c>
      <c r="E2676" t="s">
        <v>37</v>
      </c>
      <c r="F2676">
        <v>101</v>
      </c>
      <c r="G2676" s="8">
        <v>40076438</v>
      </c>
      <c r="H2676" s="8">
        <v>60000000</v>
      </c>
    </row>
    <row r="2677" spans="1:8" x14ac:dyDescent="0.3">
      <c r="A2677">
        <v>6</v>
      </c>
      <c r="B2677" t="s">
        <v>22707</v>
      </c>
      <c r="C2677" t="s">
        <v>1920</v>
      </c>
      <c r="D2677" t="s">
        <v>21950</v>
      </c>
      <c r="E2677" t="s">
        <v>37</v>
      </c>
      <c r="F2677">
        <v>101</v>
      </c>
      <c r="G2677" s="8">
        <v>40076438</v>
      </c>
      <c r="H2677" s="8">
        <v>60000000</v>
      </c>
    </row>
    <row r="2678" spans="1:8" x14ac:dyDescent="0.3">
      <c r="A2678">
        <v>6</v>
      </c>
      <c r="B2678" t="s">
        <v>22707</v>
      </c>
      <c r="C2678" t="s">
        <v>1920</v>
      </c>
      <c r="D2678" t="s">
        <v>1473</v>
      </c>
      <c r="E2678" t="s">
        <v>37</v>
      </c>
      <c r="F2678">
        <v>101</v>
      </c>
      <c r="G2678" s="8">
        <v>40076438</v>
      </c>
      <c r="H2678" s="8">
        <v>60000000</v>
      </c>
    </row>
    <row r="2679" spans="1:8" x14ac:dyDescent="0.3">
      <c r="A2679">
        <v>6</v>
      </c>
      <c r="B2679" t="s">
        <v>22707</v>
      </c>
      <c r="C2679" t="s">
        <v>1920</v>
      </c>
      <c r="D2679" t="s">
        <v>21948</v>
      </c>
      <c r="E2679" t="s">
        <v>37</v>
      </c>
      <c r="F2679">
        <v>101</v>
      </c>
      <c r="G2679" s="8">
        <v>40076438</v>
      </c>
      <c r="H2679" s="8">
        <v>60000000</v>
      </c>
    </row>
    <row r="2680" spans="1:8" x14ac:dyDescent="0.3">
      <c r="A2680">
        <v>6</v>
      </c>
      <c r="B2680" t="s">
        <v>22707</v>
      </c>
      <c r="C2680" t="s">
        <v>1920</v>
      </c>
      <c r="D2680" t="s">
        <v>8199</v>
      </c>
      <c r="E2680" t="s">
        <v>37</v>
      </c>
      <c r="F2680">
        <v>101</v>
      </c>
      <c r="G2680" s="8">
        <v>40076438</v>
      </c>
      <c r="H2680" s="8">
        <v>60000000</v>
      </c>
    </row>
    <row r="2681" spans="1:8" x14ac:dyDescent="0.3">
      <c r="A2681">
        <v>6.1</v>
      </c>
      <c r="B2681" t="s">
        <v>22708</v>
      </c>
      <c r="C2681" t="s">
        <v>2077</v>
      </c>
      <c r="D2681" t="s">
        <v>675</v>
      </c>
      <c r="E2681" t="s">
        <v>37</v>
      </c>
      <c r="F2681">
        <v>111</v>
      </c>
      <c r="G2681" s="8">
        <v>32940507</v>
      </c>
      <c r="H2681" s="8">
        <v>60000000</v>
      </c>
    </row>
    <row r="2682" spans="1:8" x14ac:dyDescent="0.3">
      <c r="A2682">
        <v>6.1</v>
      </c>
      <c r="B2682" t="s">
        <v>22708</v>
      </c>
      <c r="C2682" t="s">
        <v>2077</v>
      </c>
      <c r="D2682" t="s">
        <v>21950</v>
      </c>
      <c r="E2682" t="s">
        <v>37</v>
      </c>
      <c r="F2682">
        <v>111</v>
      </c>
      <c r="G2682" s="8">
        <v>32940507</v>
      </c>
      <c r="H2682" s="8">
        <v>60000000</v>
      </c>
    </row>
    <row r="2683" spans="1:8" x14ac:dyDescent="0.3">
      <c r="A2683">
        <v>6.1</v>
      </c>
      <c r="B2683" t="s">
        <v>22708</v>
      </c>
      <c r="C2683" t="s">
        <v>2077</v>
      </c>
      <c r="D2683" t="s">
        <v>1473</v>
      </c>
      <c r="E2683" t="s">
        <v>37</v>
      </c>
      <c r="F2683">
        <v>111</v>
      </c>
      <c r="G2683" s="8">
        <v>32940507</v>
      </c>
      <c r="H2683" s="8">
        <v>60000000</v>
      </c>
    </row>
    <row r="2684" spans="1:8" x14ac:dyDescent="0.3">
      <c r="A2684">
        <v>6.1</v>
      </c>
      <c r="B2684" t="s">
        <v>22708</v>
      </c>
      <c r="C2684" t="s">
        <v>2077</v>
      </c>
      <c r="D2684" t="s">
        <v>8199</v>
      </c>
      <c r="E2684" t="s">
        <v>37</v>
      </c>
      <c r="F2684">
        <v>111</v>
      </c>
      <c r="G2684" s="8">
        <v>32940507</v>
      </c>
      <c r="H2684" s="8">
        <v>60000000</v>
      </c>
    </row>
    <row r="2685" spans="1:8" x14ac:dyDescent="0.3">
      <c r="A2685">
        <v>6.7</v>
      </c>
      <c r="B2685" t="s">
        <v>22709</v>
      </c>
      <c r="C2685" t="s">
        <v>506</v>
      </c>
      <c r="D2685" t="s">
        <v>11093</v>
      </c>
      <c r="E2685" t="s">
        <v>37</v>
      </c>
      <c r="F2685">
        <v>117</v>
      </c>
      <c r="G2685" s="8">
        <v>31670931</v>
      </c>
      <c r="H2685" s="8">
        <v>60000000</v>
      </c>
    </row>
    <row r="2686" spans="1:8" x14ac:dyDescent="0.3">
      <c r="A2686">
        <v>6.7</v>
      </c>
      <c r="B2686" t="s">
        <v>22709</v>
      </c>
      <c r="C2686" t="s">
        <v>506</v>
      </c>
      <c r="D2686" t="s">
        <v>1473</v>
      </c>
      <c r="E2686" t="s">
        <v>37</v>
      </c>
      <c r="F2686">
        <v>117</v>
      </c>
      <c r="G2686" s="8">
        <v>31670931</v>
      </c>
      <c r="H2686" s="8">
        <v>60000000</v>
      </c>
    </row>
    <row r="2687" spans="1:8" x14ac:dyDescent="0.3">
      <c r="A2687">
        <v>6.7</v>
      </c>
      <c r="B2687" t="s">
        <v>22709</v>
      </c>
      <c r="C2687" t="s">
        <v>506</v>
      </c>
      <c r="D2687" t="s">
        <v>9824</v>
      </c>
      <c r="E2687" t="s">
        <v>37</v>
      </c>
      <c r="F2687">
        <v>117</v>
      </c>
      <c r="G2687" s="8">
        <v>31670931</v>
      </c>
      <c r="H2687" s="8">
        <v>60000000</v>
      </c>
    </row>
    <row r="2688" spans="1:8" x14ac:dyDescent="0.3">
      <c r="A2688">
        <v>6.7</v>
      </c>
      <c r="B2688" t="s">
        <v>22710</v>
      </c>
      <c r="C2688" t="s">
        <v>1827</v>
      </c>
      <c r="D2688" t="s">
        <v>1473</v>
      </c>
      <c r="E2688" t="s">
        <v>37</v>
      </c>
      <c r="F2688">
        <v>126</v>
      </c>
      <c r="G2688" s="8">
        <v>30695227</v>
      </c>
      <c r="H2688" s="8">
        <v>60000000</v>
      </c>
    </row>
    <row r="2689" spans="1:8" x14ac:dyDescent="0.3">
      <c r="A2689">
        <v>6.7</v>
      </c>
      <c r="B2689" t="s">
        <v>22710</v>
      </c>
      <c r="C2689" t="s">
        <v>1827</v>
      </c>
      <c r="D2689" t="s">
        <v>651</v>
      </c>
      <c r="E2689" t="s">
        <v>37</v>
      </c>
      <c r="F2689">
        <v>126</v>
      </c>
      <c r="G2689" s="8">
        <v>30695227</v>
      </c>
      <c r="H2689" s="8">
        <v>60000000</v>
      </c>
    </row>
    <row r="2690" spans="1:8" x14ac:dyDescent="0.3">
      <c r="A2690">
        <v>6.7</v>
      </c>
      <c r="B2690" t="s">
        <v>22710</v>
      </c>
      <c r="C2690" t="s">
        <v>1827</v>
      </c>
      <c r="D2690" t="s">
        <v>21949</v>
      </c>
      <c r="E2690" t="s">
        <v>37</v>
      </c>
      <c r="F2690">
        <v>126</v>
      </c>
      <c r="G2690" s="8">
        <v>30695227</v>
      </c>
      <c r="H2690" s="8">
        <v>60000000</v>
      </c>
    </row>
    <row r="2691" spans="1:8" x14ac:dyDescent="0.3">
      <c r="A2691">
        <v>7.9</v>
      </c>
      <c r="B2691" t="s">
        <v>22711</v>
      </c>
      <c r="C2691" t="s">
        <v>1452</v>
      </c>
      <c r="D2691" t="s">
        <v>515</v>
      </c>
      <c r="E2691" t="s">
        <v>37</v>
      </c>
      <c r="F2691">
        <v>152</v>
      </c>
      <c r="G2691" s="8">
        <v>32522352</v>
      </c>
      <c r="H2691" s="8">
        <v>60000000</v>
      </c>
    </row>
    <row r="2692" spans="1:8" x14ac:dyDescent="0.3">
      <c r="A2692">
        <v>7.9</v>
      </c>
      <c r="B2692" t="s">
        <v>22711</v>
      </c>
      <c r="C2692" t="s">
        <v>1452</v>
      </c>
      <c r="D2692" t="s">
        <v>809</v>
      </c>
      <c r="E2692" t="s">
        <v>37</v>
      </c>
      <c r="F2692">
        <v>152</v>
      </c>
      <c r="G2692" s="8">
        <v>32522352</v>
      </c>
      <c r="H2692" s="8">
        <v>60000000</v>
      </c>
    </row>
    <row r="2693" spans="1:8" x14ac:dyDescent="0.3">
      <c r="A2693">
        <v>7.9</v>
      </c>
      <c r="B2693" t="s">
        <v>22711</v>
      </c>
      <c r="C2693" t="s">
        <v>1452</v>
      </c>
      <c r="D2693" t="s">
        <v>1473</v>
      </c>
      <c r="E2693" t="s">
        <v>37</v>
      </c>
      <c r="F2693">
        <v>152</v>
      </c>
      <c r="G2693" s="8">
        <v>32522352</v>
      </c>
      <c r="H2693" s="8">
        <v>60000000</v>
      </c>
    </row>
    <row r="2694" spans="1:8" x14ac:dyDescent="0.3">
      <c r="A2694">
        <v>7.9</v>
      </c>
      <c r="B2694" t="s">
        <v>22711</v>
      </c>
      <c r="C2694" t="s">
        <v>1452</v>
      </c>
      <c r="D2694" t="s">
        <v>9824</v>
      </c>
      <c r="E2694" t="s">
        <v>37</v>
      </c>
      <c r="F2694">
        <v>152</v>
      </c>
      <c r="G2694" s="8">
        <v>32522352</v>
      </c>
      <c r="H2694" s="8">
        <v>60000000</v>
      </c>
    </row>
    <row r="2695" spans="1:8" x14ac:dyDescent="0.3">
      <c r="A2695">
        <v>4.3</v>
      </c>
      <c r="B2695" t="s">
        <v>22712</v>
      </c>
      <c r="C2695" t="s">
        <v>518</v>
      </c>
      <c r="D2695" t="s">
        <v>675</v>
      </c>
      <c r="E2695" t="s">
        <v>37</v>
      </c>
      <c r="F2695">
        <v>101</v>
      </c>
      <c r="G2695" s="8">
        <v>26082914</v>
      </c>
      <c r="H2695" s="8">
        <v>87000000</v>
      </c>
    </row>
    <row r="2696" spans="1:8" x14ac:dyDescent="0.3">
      <c r="A2696">
        <v>4.3</v>
      </c>
      <c r="B2696" t="s">
        <v>22712</v>
      </c>
      <c r="C2696" t="s">
        <v>518</v>
      </c>
      <c r="D2696" t="s">
        <v>515</v>
      </c>
      <c r="E2696" t="s">
        <v>37</v>
      </c>
      <c r="F2696">
        <v>101</v>
      </c>
      <c r="G2696" s="8">
        <v>26082914</v>
      </c>
      <c r="H2696" s="8">
        <v>87000000</v>
      </c>
    </row>
    <row r="2697" spans="1:8" x14ac:dyDescent="0.3">
      <c r="A2697">
        <v>4.3</v>
      </c>
      <c r="B2697" t="s">
        <v>22712</v>
      </c>
      <c r="C2697" t="s">
        <v>518</v>
      </c>
      <c r="D2697" t="s">
        <v>21950</v>
      </c>
      <c r="E2697" t="s">
        <v>37</v>
      </c>
      <c r="F2697">
        <v>101</v>
      </c>
      <c r="G2697" s="8">
        <v>26082914</v>
      </c>
      <c r="H2697" s="8">
        <v>87000000</v>
      </c>
    </row>
    <row r="2698" spans="1:8" x14ac:dyDescent="0.3">
      <c r="A2698">
        <v>4.3</v>
      </c>
      <c r="B2698" t="s">
        <v>22712</v>
      </c>
      <c r="C2698" t="s">
        <v>518</v>
      </c>
      <c r="D2698" t="s">
        <v>8199</v>
      </c>
      <c r="E2698" t="s">
        <v>37</v>
      </c>
      <c r="F2698">
        <v>101</v>
      </c>
      <c r="G2698" s="8">
        <v>26082914</v>
      </c>
      <c r="H2698" s="8">
        <v>87000000</v>
      </c>
    </row>
    <row r="2699" spans="1:8" x14ac:dyDescent="0.3">
      <c r="A2699">
        <v>5.7</v>
      </c>
      <c r="B2699" t="s">
        <v>22713</v>
      </c>
      <c r="C2699" t="s">
        <v>2103</v>
      </c>
      <c r="D2699" t="s">
        <v>675</v>
      </c>
      <c r="E2699" t="s">
        <v>37</v>
      </c>
      <c r="F2699">
        <v>87</v>
      </c>
      <c r="G2699" s="8">
        <v>29136626</v>
      </c>
      <c r="H2699" s="8">
        <v>60000000</v>
      </c>
    </row>
    <row r="2700" spans="1:8" x14ac:dyDescent="0.3">
      <c r="A2700">
        <v>5.7</v>
      </c>
      <c r="B2700" t="s">
        <v>22713</v>
      </c>
      <c r="C2700" t="s">
        <v>2103</v>
      </c>
      <c r="D2700" t="s">
        <v>651</v>
      </c>
      <c r="E2700" t="s">
        <v>37</v>
      </c>
      <c r="F2700">
        <v>87</v>
      </c>
      <c r="G2700" s="8">
        <v>29136626</v>
      </c>
      <c r="H2700" s="8">
        <v>60000000</v>
      </c>
    </row>
    <row r="2701" spans="1:8" x14ac:dyDescent="0.3">
      <c r="A2701">
        <v>5.7</v>
      </c>
      <c r="B2701" t="s">
        <v>22713</v>
      </c>
      <c r="C2701" t="s">
        <v>2103</v>
      </c>
      <c r="D2701" t="s">
        <v>4189</v>
      </c>
      <c r="E2701" t="s">
        <v>37</v>
      </c>
      <c r="F2701">
        <v>87</v>
      </c>
      <c r="G2701" s="8">
        <v>29136626</v>
      </c>
      <c r="H2701" s="8">
        <v>60000000</v>
      </c>
    </row>
    <row r="2702" spans="1:8" x14ac:dyDescent="0.3">
      <c r="A2702">
        <v>5.7</v>
      </c>
      <c r="B2702" t="s">
        <v>22713</v>
      </c>
      <c r="C2702" t="s">
        <v>2103</v>
      </c>
      <c r="D2702" t="s">
        <v>10118</v>
      </c>
      <c r="E2702" t="s">
        <v>37</v>
      </c>
      <c r="F2702">
        <v>87</v>
      </c>
      <c r="G2702" s="8">
        <v>29136626</v>
      </c>
      <c r="H2702" s="8">
        <v>60000000</v>
      </c>
    </row>
    <row r="2703" spans="1:8" x14ac:dyDescent="0.3">
      <c r="A2703">
        <v>5.7</v>
      </c>
      <c r="B2703" t="s">
        <v>22713</v>
      </c>
      <c r="C2703" t="s">
        <v>2103</v>
      </c>
      <c r="D2703" t="s">
        <v>8199</v>
      </c>
      <c r="E2703" t="s">
        <v>37</v>
      </c>
      <c r="F2703">
        <v>87</v>
      </c>
      <c r="G2703" s="8">
        <v>29136626</v>
      </c>
      <c r="H2703" s="8">
        <v>60000000</v>
      </c>
    </row>
    <row r="2704" spans="1:8" x14ac:dyDescent="0.3">
      <c r="A2704">
        <v>6.7</v>
      </c>
      <c r="B2704" t="s">
        <v>22714</v>
      </c>
      <c r="C2704" t="s">
        <v>2111</v>
      </c>
      <c r="D2704" t="s">
        <v>515</v>
      </c>
      <c r="E2704" t="s">
        <v>37</v>
      </c>
      <c r="F2704">
        <v>85</v>
      </c>
      <c r="G2704" s="8">
        <v>26288320</v>
      </c>
      <c r="H2704" s="8">
        <v>60000000</v>
      </c>
    </row>
    <row r="2705" spans="1:8" x14ac:dyDescent="0.3">
      <c r="A2705">
        <v>6.7</v>
      </c>
      <c r="B2705" t="s">
        <v>22714</v>
      </c>
      <c r="C2705" t="s">
        <v>2111</v>
      </c>
      <c r="D2705" t="s">
        <v>9312</v>
      </c>
      <c r="E2705" t="s">
        <v>37</v>
      </c>
      <c r="F2705">
        <v>85</v>
      </c>
      <c r="G2705" s="8">
        <v>26288320</v>
      </c>
      <c r="H2705" s="8">
        <v>60000000</v>
      </c>
    </row>
    <row r="2706" spans="1:8" x14ac:dyDescent="0.3">
      <c r="A2706">
        <v>6.7</v>
      </c>
      <c r="B2706" t="s">
        <v>22714</v>
      </c>
      <c r="C2706" t="s">
        <v>2111</v>
      </c>
      <c r="D2706" t="s">
        <v>809</v>
      </c>
      <c r="E2706" t="s">
        <v>37</v>
      </c>
      <c r="F2706">
        <v>85</v>
      </c>
      <c r="G2706" s="8">
        <v>26288320</v>
      </c>
      <c r="H2706" s="8">
        <v>60000000</v>
      </c>
    </row>
    <row r="2707" spans="1:8" x14ac:dyDescent="0.3">
      <c r="A2707">
        <v>6.7</v>
      </c>
      <c r="B2707" t="s">
        <v>22714</v>
      </c>
      <c r="C2707" t="s">
        <v>2111</v>
      </c>
      <c r="D2707" t="s">
        <v>1473</v>
      </c>
      <c r="E2707" t="s">
        <v>37</v>
      </c>
      <c r="F2707">
        <v>85</v>
      </c>
      <c r="G2707" s="8">
        <v>26288320</v>
      </c>
      <c r="H2707" s="8">
        <v>60000000</v>
      </c>
    </row>
    <row r="2708" spans="1:8" x14ac:dyDescent="0.3">
      <c r="A2708">
        <v>6.7</v>
      </c>
      <c r="B2708" t="s">
        <v>22714</v>
      </c>
      <c r="C2708" t="s">
        <v>2111</v>
      </c>
      <c r="D2708" t="s">
        <v>15875</v>
      </c>
      <c r="E2708" t="s">
        <v>37</v>
      </c>
      <c r="F2708">
        <v>85</v>
      </c>
      <c r="G2708" s="8">
        <v>26288320</v>
      </c>
      <c r="H2708" s="8">
        <v>60000000</v>
      </c>
    </row>
    <row r="2709" spans="1:8" x14ac:dyDescent="0.3">
      <c r="A2709">
        <v>6.7</v>
      </c>
      <c r="B2709" t="s">
        <v>22714</v>
      </c>
      <c r="C2709" t="s">
        <v>2111</v>
      </c>
      <c r="D2709" t="s">
        <v>651</v>
      </c>
      <c r="E2709" t="s">
        <v>37</v>
      </c>
      <c r="F2709">
        <v>85</v>
      </c>
      <c r="G2709" s="8">
        <v>26288320</v>
      </c>
      <c r="H2709" s="8">
        <v>60000000</v>
      </c>
    </row>
    <row r="2710" spans="1:8" x14ac:dyDescent="0.3">
      <c r="A2710">
        <v>6.7</v>
      </c>
      <c r="B2710" t="s">
        <v>22714</v>
      </c>
      <c r="C2710" t="s">
        <v>2111</v>
      </c>
      <c r="D2710" t="s">
        <v>17497</v>
      </c>
      <c r="E2710" t="s">
        <v>37</v>
      </c>
      <c r="F2710">
        <v>85</v>
      </c>
      <c r="G2710" s="8">
        <v>26288320</v>
      </c>
      <c r="H2710" s="8">
        <v>60000000</v>
      </c>
    </row>
    <row r="2711" spans="1:8" x14ac:dyDescent="0.3">
      <c r="A2711">
        <v>6.7</v>
      </c>
      <c r="B2711" t="s">
        <v>22715</v>
      </c>
      <c r="C2711" t="s">
        <v>1108</v>
      </c>
      <c r="D2711" t="s">
        <v>4189</v>
      </c>
      <c r="E2711" t="s">
        <v>37</v>
      </c>
      <c r="F2711">
        <v>130</v>
      </c>
      <c r="G2711" s="8">
        <v>26616590</v>
      </c>
      <c r="H2711" s="8">
        <v>60000000</v>
      </c>
    </row>
    <row r="2712" spans="1:8" x14ac:dyDescent="0.3">
      <c r="A2712">
        <v>6.7</v>
      </c>
      <c r="B2712" t="s">
        <v>22715</v>
      </c>
      <c r="C2712" t="s">
        <v>1108</v>
      </c>
      <c r="D2712" t="s">
        <v>10118</v>
      </c>
      <c r="E2712" t="s">
        <v>37</v>
      </c>
      <c r="F2712">
        <v>130</v>
      </c>
      <c r="G2712" s="8">
        <v>26616590</v>
      </c>
      <c r="H2712" s="8">
        <v>60000000</v>
      </c>
    </row>
    <row r="2713" spans="1:8" x14ac:dyDescent="0.3">
      <c r="A2713">
        <v>6.7</v>
      </c>
      <c r="B2713" t="s">
        <v>22715</v>
      </c>
      <c r="C2713" t="s">
        <v>1108</v>
      </c>
      <c r="D2713" t="s">
        <v>8199</v>
      </c>
      <c r="E2713" t="s">
        <v>37</v>
      </c>
      <c r="F2713">
        <v>130</v>
      </c>
      <c r="G2713" s="8">
        <v>26616590</v>
      </c>
      <c r="H2713" s="8">
        <v>60000000</v>
      </c>
    </row>
    <row r="2714" spans="1:8" x14ac:dyDescent="0.3">
      <c r="A2714">
        <v>6.1</v>
      </c>
      <c r="B2714" t="s">
        <v>22716</v>
      </c>
      <c r="C2714" t="s">
        <v>308</v>
      </c>
      <c r="D2714" t="s">
        <v>1473</v>
      </c>
      <c r="E2714" t="s">
        <v>37</v>
      </c>
      <c r="F2714">
        <v>104</v>
      </c>
      <c r="G2714" s="8">
        <v>30063805</v>
      </c>
      <c r="H2714" s="8">
        <v>60000000</v>
      </c>
    </row>
    <row r="2715" spans="1:8" x14ac:dyDescent="0.3">
      <c r="A2715">
        <v>6.1</v>
      </c>
      <c r="B2715" t="s">
        <v>22716</v>
      </c>
      <c r="C2715" t="s">
        <v>308</v>
      </c>
      <c r="D2715" t="s">
        <v>651</v>
      </c>
      <c r="E2715" t="s">
        <v>37</v>
      </c>
      <c r="F2715">
        <v>104</v>
      </c>
      <c r="G2715" s="8">
        <v>30063805</v>
      </c>
      <c r="H2715" s="8">
        <v>60000000</v>
      </c>
    </row>
    <row r="2716" spans="1:8" x14ac:dyDescent="0.3">
      <c r="A2716">
        <v>6.1</v>
      </c>
      <c r="B2716" t="s">
        <v>22716</v>
      </c>
      <c r="C2716" t="s">
        <v>308</v>
      </c>
      <c r="D2716" t="s">
        <v>21948</v>
      </c>
      <c r="E2716" t="s">
        <v>37</v>
      </c>
      <c r="F2716">
        <v>104</v>
      </c>
      <c r="G2716" s="8">
        <v>30063805</v>
      </c>
      <c r="H2716" s="8">
        <v>60000000</v>
      </c>
    </row>
    <row r="2717" spans="1:8" x14ac:dyDescent="0.3">
      <c r="A2717">
        <v>6.1</v>
      </c>
      <c r="B2717" t="s">
        <v>22716</v>
      </c>
      <c r="C2717" t="s">
        <v>308</v>
      </c>
      <c r="D2717" t="s">
        <v>17497</v>
      </c>
      <c r="E2717" t="s">
        <v>37</v>
      </c>
      <c r="F2717">
        <v>104</v>
      </c>
      <c r="G2717" s="8">
        <v>30063805</v>
      </c>
      <c r="H2717" s="8">
        <v>60000000</v>
      </c>
    </row>
    <row r="2718" spans="1:8" x14ac:dyDescent="0.3">
      <c r="A2718">
        <v>6.1</v>
      </c>
      <c r="B2718" t="s">
        <v>22716</v>
      </c>
      <c r="C2718" t="s">
        <v>308</v>
      </c>
      <c r="D2718" t="s">
        <v>8199</v>
      </c>
      <c r="E2718" t="s">
        <v>37</v>
      </c>
      <c r="F2718">
        <v>104</v>
      </c>
      <c r="G2718" s="8">
        <v>30063805</v>
      </c>
      <c r="H2718" s="8">
        <v>60000000</v>
      </c>
    </row>
    <row r="2719" spans="1:8" x14ac:dyDescent="0.3">
      <c r="A2719">
        <v>5.6</v>
      </c>
      <c r="B2719" t="s">
        <v>22717</v>
      </c>
      <c r="C2719" t="s">
        <v>1071</v>
      </c>
      <c r="D2719" t="s">
        <v>21950</v>
      </c>
      <c r="E2719" t="s">
        <v>37</v>
      </c>
      <c r="F2719">
        <v>121</v>
      </c>
      <c r="G2719" s="8">
        <v>22518325</v>
      </c>
      <c r="H2719" s="8">
        <v>50000000</v>
      </c>
    </row>
    <row r="2720" spans="1:8" x14ac:dyDescent="0.3">
      <c r="A2720">
        <v>5.6</v>
      </c>
      <c r="B2720" t="s">
        <v>22717</v>
      </c>
      <c r="C2720" t="s">
        <v>1071</v>
      </c>
      <c r="D2720" t="s">
        <v>1473</v>
      </c>
      <c r="E2720" t="s">
        <v>37</v>
      </c>
      <c r="F2720">
        <v>121</v>
      </c>
      <c r="G2720" s="8">
        <v>22518325</v>
      </c>
      <c r="H2720" s="8">
        <v>50000000</v>
      </c>
    </row>
    <row r="2721" spans="1:8" x14ac:dyDescent="0.3">
      <c r="A2721">
        <v>5.6</v>
      </c>
      <c r="B2721" t="s">
        <v>22717</v>
      </c>
      <c r="C2721" t="s">
        <v>1071</v>
      </c>
      <c r="D2721" t="s">
        <v>21948</v>
      </c>
      <c r="E2721" t="s">
        <v>37</v>
      </c>
      <c r="F2721">
        <v>121</v>
      </c>
      <c r="G2721" s="8">
        <v>22518325</v>
      </c>
      <c r="H2721" s="8">
        <v>50000000</v>
      </c>
    </row>
    <row r="2722" spans="1:8" x14ac:dyDescent="0.3">
      <c r="A2722">
        <v>5.6</v>
      </c>
      <c r="B2722" t="s">
        <v>22717</v>
      </c>
      <c r="C2722" t="s">
        <v>1071</v>
      </c>
      <c r="D2722" t="s">
        <v>8199</v>
      </c>
      <c r="E2722" t="s">
        <v>37</v>
      </c>
      <c r="F2722">
        <v>121</v>
      </c>
      <c r="G2722" s="8">
        <v>22518325</v>
      </c>
      <c r="H2722" s="8">
        <v>50000000</v>
      </c>
    </row>
    <row r="2723" spans="1:8" x14ac:dyDescent="0.3">
      <c r="A2723">
        <v>6.6</v>
      </c>
      <c r="B2723" t="s">
        <v>22718</v>
      </c>
      <c r="C2723" t="s">
        <v>2131</v>
      </c>
      <c r="D2723" t="s">
        <v>675</v>
      </c>
      <c r="E2723" t="s">
        <v>37</v>
      </c>
      <c r="F2723">
        <v>140</v>
      </c>
      <c r="G2723" s="8">
        <v>13082288</v>
      </c>
      <c r="H2723" s="8">
        <v>60000000</v>
      </c>
    </row>
    <row r="2724" spans="1:8" x14ac:dyDescent="0.3">
      <c r="A2724">
        <v>6.6</v>
      </c>
      <c r="B2724" t="s">
        <v>22718</v>
      </c>
      <c r="C2724" t="s">
        <v>2131</v>
      </c>
      <c r="D2724" t="s">
        <v>515</v>
      </c>
      <c r="E2724" t="s">
        <v>37</v>
      </c>
      <c r="F2724">
        <v>140</v>
      </c>
      <c r="G2724" s="8">
        <v>13082288</v>
      </c>
      <c r="H2724" s="8">
        <v>60000000</v>
      </c>
    </row>
    <row r="2725" spans="1:8" x14ac:dyDescent="0.3">
      <c r="A2725">
        <v>6.6</v>
      </c>
      <c r="B2725" t="s">
        <v>22718</v>
      </c>
      <c r="C2725" t="s">
        <v>2131</v>
      </c>
      <c r="D2725" t="s">
        <v>1473</v>
      </c>
      <c r="E2725" t="s">
        <v>37</v>
      </c>
      <c r="F2725">
        <v>140</v>
      </c>
      <c r="G2725" s="8">
        <v>13082288</v>
      </c>
      <c r="H2725" s="8">
        <v>60000000</v>
      </c>
    </row>
    <row r="2726" spans="1:8" x14ac:dyDescent="0.3">
      <c r="A2726">
        <v>6.6</v>
      </c>
      <c r="B2726" t="s">
        <v>22718</v>
      </c>
      <c r="C2726" t="s">
        <v>2131</v>
      </c>
      <c r="D2726" t="s">
        <v>20490</v>
      </c>
      <c r="E2726" t="s">
        <v>37</v>
      </c>
      <c r="F2726">
        <v>140</v>
      </c>
      <c r="G2726" s="8">
        <v>13082288</v>
      </c>
      <c r="H2726" s="8">
        <v>60000000</v>
      </c>
    </row>
    <row r="2727" spans="1:8" x14ac:dyDescent="0.3">
      <c r="A2727">
        <v>6.6</v>
      </c>
      <c r="B2727" t="s">
        <v>22718</v>
      </c>
      <c r="C2727" t="s">
        <v>2131</v>
      </c>
      <c r="D2727" t="s">
        <v>17497</v>
      </c>
      <c r="E2727" t="s">
        <v>37</v>
      </c>
      <c r="F2727">
        <v>140</v>
      </c>
      <c r="G2727" s="8">
        <v>13082288</v>
      </c>
      <c r="H2727" s="8">
        <v>60000000</v>
      </c>
    </row>
    <row r="2728" spans="1:8" x14ac:dyDescent="0.3">
      <c r="A2728">
        <v>6.6</v>
      </c>
      <c r="B2728" t="s">
        <v>22718</v>
      </c>
      <c r="C2728" t="s">
        <v>2131</v>
      </c>
      <c r="D2728" t="s">
        <v>21951</v>
      </c>
      <c r="E2728" t="s">
        <v>37</v>
      </c>
      <c r="F2728">
        <v>140</v>
      </c>
      <c r="G2728" s="8">
        <v>13082288</v>
      </c>
      <c r="H2728" s="8">
        <v>60000000</v>
      </c>
    </row>
    <row r="2729" spans="1:8" x14ac:dyDescent="0.3">
      <c r="A2729">
        <v>6.9</v>
      </c>
      <c r="B2729" t="s">
        <v>22719</v>
      </c>
      <c r="C2729" t="s">
        <v>2137</v>
      </c>
      <c r="D2729" t="s">
        <v>675</v>
      </c>
      <c r="E2729" t="s">
        <v>37</v>
      </c>
      <c r="F2729">
        <v>131</v>
      </c>
      <c r="G2729" s="8">
        <v>18208078</v>
      </c>
      <c r="H2729" s="8">
        <v>60000000</v>
      </c>
    </row>
    <row r="2730" spans="1:8" x14ac:dyDescent="0.3">
      <c r="A2730">
        <v>6.9</v>
      </c>
      <c r="B2730" t="s">
        <v>22719</v>
      </c>
      <c r="C2730" t="s">
        <v>2137</v>
      </c>
      <c r="D2730" t="s">
        <v>1473</v>
      </c>
      <c r="E2730" t="s">
        <v>37</v>
      </c>
      <c r="F2730">
        <v>131</v>
      </c>
      <c r="G2730" s="8">
        <v>18208078</v>
      </c>
      <c r="H2730" s="8">
        <v>60000000</v>
      </c>
    </row>
    <row r="2731" spans="1:8" x14ac:dyDescent="0.3">
      <c r="A2731">
        <v>6.9</v>
      </c>
      <c r="B2731" t="s">
        <v>22719</v>
      </c>
      <c r="C2731" t="s">
        <v>2137</v>
      </c>
      <c r="D2731" t="s">
        <v>8199</v>
      </c>
      <c r="E2731" t="s">
        <v>37</v>
      </c>
      <c r="F2731">
        <v>131</v>
      </c>
      <c r="G2731" s="8">
        <v>18208078</v>
      </c>
      <c r="H2731" s="8">
        <v>60000000</v>
      </c>
    </row>
    <row r="2732" spans="1:8" x14ac:dyDescent="0.3">
      <c r="A2732">
        <v>4.8</v>
      </c>
      <c r="B2732" t="s">
        <v>22720</v>
      </c>
      <c r="C2732" t="s">
        <v>2142</v>
      </c>
      <c r="D2732" t="s">
        <v>4189</v>
      </c>
      <c r="E2732" t="s">
        <v>37</v>
      </c>
      <c r="F2732">
        <v>91</v>
      </c>
      <c r="G2732" s="8">
        <v>14218868</v>
      </c>
      <c r="H2732" s="8">
        <v>65000000</v>
      </c>
    </row>
    <row r="2733" spans="1:8" x14ac:dyDescent="0.3">
      <c r="A2733">
        <v>4.8</v>
      </c>
      <c r="B2733" t="s">
        <v>22720</v>
      </c>
      <c r="C2733" t="s">
        <v>2142</v>
      </c>
      <c r="D2733" t="s">
        <v>10118</v>
      </c>
      <c r="E2733" t="s">
        <v>37</v>
      </c>
      <c r="F2733">
        <v>91</v>
      </c>
      <c r="G2733" s="8">
        <v>14218868</v>
      </c>
      <c r="H2733" s="8">
        <v>65000000</v>
      </c>
    </row>
    <row r="2734" spans="1:8" x14ac:dyDescent="0.3">
      <c r="A2734">
        <v>4.8</v>
      </c>
      <c r="B2734" t="s">
        <v>22720</v>
      </c>
      <c r="C2734" t="s">
        <v>2142</v>
      </c>
      <c r="D2734" t="s">
        <v>8199</v>
      </c>
      <c r="E2734" t="s">
        <v>37</v>
      </c>
      <c r="F2734">
        <v>91</v>
      </c>
      <c r="G2734" s="8">
        <v>14218868</v>
      </c>
      <c r="H2734" s="8">
        <v>65000000</v>
      </c>
    </row>
    <row r="2735" spans="1:8" x14ac:dyDescent="0.3">
      <c r="A2735">
        <v>6.2</v>
      </c>
      <c r="B2735" t="s">
        <v>22721</v>
      </c>
      <c r="C2735" t="s">
        <v>2149</v>
      </c>
      <c r="D2735" t="s">
        <v>1473</v>
      </c>
      <c r="E2735" t="s">
        <v>37</v>
      </c>
      <c r="F2735">
        <v>118</v>
      </c>
      <c r="G2735" s="8">
        <v>22451</v>
      </c>
      <c r="H2735" s="8">
        <v>60000000</v>
      </c>
    </row>
    <row r="2736" spans="1:8" x14ac:dyDescent="0.3">
      <c r="A2736">
        <v>6.2</v>
      </c>
      <c r="B2736" t="s">
        <v>22721</v>
      </c>
      <c r="C2736" t="s">
        <v>2149</v>
      </c>
      <c r="D2736" t="s">
        <v>651</v>
      </c>
      <c r="E2736" t="s">
        <v>37</v>
      </c>
      <c r="F2736">
        <v>118</v>
      </c>
      <c r="G2736" s="8">
        <v>22451</v>
      </c>
      <c r="H2736" s="8">
        <v>60000000</v>
      </c>
    </row>
    <row r="2737" spans="1:8" x14ac:dyDescent="0.3">
      <c r="A2737">
        <v>6.2</v>
      </c>
      <c r="B2737" t="s">
        <v>22721</v>
      </c>
      <c r="C2737" t="s">
        <v>2149</v>
      </c>
      <c r="D2737" t="s">
        <v>21948</v>
      </c>
      <c r="E2737" t="s">
        <v>37</v>
      </c>
      <c r="F2737">
        <v>118</v>
      </c>
      <c r="G2737" s="8">
        <v>22451</v>
      </c>
      <c r="H2737" s="8">
        <v>60000000</v>
      </c>
    </row>
    <row r="2738" spans="1:8" x14ac:dyDescent="0.3">
      <c r="A2738">
        <v>6.2</v>
      </c>
      <c r="B2738" t="s">
        <v>22721</v>
      </c>
      <c r="C2738" t="s">
        <v>2149</v>
      </c>
      <c r="D2738" t="s">
        <v>17497</v>
      </c>
      <c r="E2738" t="s">
        <v>37</v>
      </c>
      <c r="F2738">
        <v>118</v>
      </c>
      <c r="G2738" s="8">
        <v>22451</v>
      </c>
      <c r="H2738" s="8">
        <v>60000000</v>
      </c>
    </row>
    <row r="2739" spans="1:8" x14ac:dyDescent="0.3">
      <c r="A2739">
        <v>6</v>
      </c>
      <c r="B2739" t="s">
        <v>22722</v>
      </c>
      <c r="C2739" t="s">
        <v>2156</v>
      </c>
      <c r="D2739" t="s">
        <v>651</v>
      </c>
      <c r="E2739" t="s">
        <v>37</v>
      </c>
      <c r="F2739">
        <v>130</v>
      </c>
      <c r="G2739" s="8">
        <v>31165421</v>
      </c>
      <c r="H2739" s="8">
        <v>60000000</v>
      </c>
    </row>
    <row r="2740" spans="1:8" x14ac:dyDescent="0.3">
      <c r="A2740">
        <v>6</v>
      </c>
      <c r="B2740" t="s">
        <v>22722</v>
      </c>
      <c r="C2740" t="s">
        <v>2156</v>
      </c>
      <c r="D2740" t="s">
        <v>4189</v>
      </c>
      <c r="E2740" t="s">
        <v>37</v>
      </c>
      <c r="F2740">
        <v>130</v>
      </c>
      <c r="G2740" s="8">
        <v>31165421</v>
      </c>
      <c r="H2740" s="8">
        <v>60000000</v>
      </c>
    </row>
    <row r="2741" spans="1:8" x14ac:dyDescent="0.3">
      <c r="A2741">
        <v>6</v>
      </c>
      <c r="B2741" t="s">
        <v>22722</v>
      </c>
      <c r="C2741" t="s">
        <v>2156</v>
      </c>
      <c r="D2741" t="s">
        <v>21948</v>
      </c>
      <c r="E2741" t="s">
        <v>37</v>
      </c>
      <c r="F2741">
        <v>130</v>
      </c>
      <c r="G2741" s="8">
        <v>31165421</v>
      </c>
      <c r="H2741" s="8">
        <v>60000000</v>
      </c>
    </row>
    <row r="2742" spans="1:8" x14ac:dyDescent="0.3">
      <c r="A2742">
        <v>6</v>
      </c>
      <c r="B2742" t="s">
        <v>22722</v>
      </c>
      <c r="C2742" t="s">
        <v>2156</v>
      </c>
      <c r="D2742" t="s">
        <v>17497</v>
      </c>
      <c r="E2742" t="s">
        <v>37</v>
      </c>
      <c r="F2742">
        <v>130</v>
      </c>
      <c r="G2742" s="8">
        <v>31165421</v>
      </c>
      <c r="H2742" s="8">
        <v>60000000</v>
      </c>
    </row>
    <row r="2743" spans="1:8" x14ac:dyDescent="0.3">
      <c r="A2743">
        <v>4.9000000000000004</v>
      </c>
      <c r="B2743" t="s">
        <v>22723</v>
      </c>
      <c r="C2743" t="s">
        <v>1885</v>
      </c>
      <c r="D2743" t="s">
        <v>515</v>
      </c>
      <c r="E2743" t="s">
        <v>37</v>
      </c>
      <c r="F2743">
        <v>90</v>
      </c>
      <c r="G2743" s="8">
        <v>11802056</v>
      </c>
      <c r="H2743" s="8">
        <v>60000000</v>
      </c>
    </row>
    <row r="2744" spans="1:8" x14ac:dyDescent="0.3">
      <c r="A2744">
        <v>4.9000000000000004</v>
      </c>
      <c r="B2744" t="s">
        <v>22723</v>
      </c>
      <c r="C2744" t="s">
        <v>1885</v>
      </c>
      <c r="D2744" t="s">
        <v>809</v>
      </c>
      <c r="E2744" t="s">
        <v>37</v>
      </c>
      <c r="F2744">
        <v>90</v>
      </c>
      <c r="G2744" s="8">
        <v>11802056</v>
      </c>
      <c r="H2744" s="8">
        <v>60000000</v>
      </c>
    </row>
    <row r="2745" spans="1:8" x14ac:dyDescent="0.3">
      <c r="A2745">
        <v>4.9000000000000004</v>
      </c>
      <c r="B2745" t="s">
        <v>22723</v>
      </c>
      <c r="C2745" t="s">
        <v>1885</v>
      </c>
      <c r="D2745" t="s">
        <v>15875</v>
      </c>
      <c r="E2745" t="s">
        <v>37</v>
      </c>
      <c r="F2745">
        <v>90</v>
      </c>
      <c r="G2745" s="8">
        <v>11802056</v>
      </c>
      <c r="H2745" s="8">
        <v>60000000</v>
      </c>
    </row>
    <row r="2746" spans="1:8" x14ac:dyDescent="0.3">
      <c r="A2746">
        <v>4.9000000000000004</v>
      </c>
      <c r="B2746" t="s">
        <v>22723</v>
      </c>
      <c r="C2746" t="s">
        <v>1885</v>
      </c>
      <c r="D2746" t="s">
        <v>17497</v>
      </c>
      <c r="E2746" t="s">
        <v>37</v>
      </c>
      <c r="F2746">
        <v>90</v>
      </c>
      <c r="G2746" s="8">
        <v>11802056</v>
      </c>
      <c r="H2746" s="8">
        <v>60000000</v>
      </c>
    </row>
    <row r="2747" spans="1:8" x14ac:dyDescent="0.3">
      <c r="A2747">
        <v>4.9000000000000004</v>
      </c>
      <c r="B2747" t="s">
        <v>22723</v>
      </c>
      <c r="C2747" t="s">
        <v>1885</v>
      </c>
      <c r="D2747" t="s">
        <v>10118</v>
      </c>
      <c r="E2747" t="s">
        <v>37</v>
      </c>
      <c r="F2747">
        <v>90</v>
      </c>
      <c r="G2747" s="8">
        <v>11802056</v>
      </c>
      <c r="H2747" s="8">
        <v>60000000</v>
      </c>
    </row>
    <row r="2748" spans="1:8" x14ac:dyDescent="0.3">
      <c r="A2748">
        <v>5.6</v>
      </c>
      <c r="B2748" t="s">
        <v>22724</v>
      </c>
      <c r="C2748" t="s">
        <v>2168</v>
      </c>
      <c r="D2748" t="s">
        <v>1473</v>
      </c>
      <c r="E2748" t="s">
        <v>37</v>
      </c>
      <c r="F2748">
        <v>103</v>
      </c>
      <c r="G2748" s="8">
        <v>25472967</v>
      </c>
      <c r="H2748" s="8">
        <v>30000000</v>
      </c>
    </row>
    <row r="2749" spans="1:8" x14ac:dyDescent="0.3">
      <c r="A2749">
        <v>5.6</v>
      </c>
      <c r="B2749" t="s">
        <v>22724</v>
      </c>
      <c r="C2749" t="s">
        <v>2168</v>
      </c>
      <c r="D2749" t="s">
        <v>4189</v>
      </c>
      <c r="E2749" t="s">
        <v>37</v>
      </c>
      <c r="F2749">
        <v>103</v>
      </c>
      <c r="G2749" s="8">
        <v>25472967</v>
      </c>
      <c r="H2749" s="8">
        <v>30000000</v>
      </c>
    </row>
    <row r="2750" spans="1:8" x14ac:dyDescent="0.3">
      <c r="A2750">
        <v>5.6</v>
      </c>
      <c r="B2750" t="s">
        <v>22724</v>
      </c>
      <c r="C2750" t="s">
        <v>2168</v>
      </c>
      <c r="D2750" t="s">
        <v>8199</v>
      </c>
      <c r="E2750" t="s">
        <v>37</v>
      </c>
      <c r="F2750">
        <v>103</v>
      </c>
      <c r="G2750" s="8">
        <v>25472967</v>
      </c>
      <c r="H2750" s="8">
        <v>30000000</v>
      </c>
    </row>
    <row r="2751" spans="1:8" x14ac:dyDescent="0.3">
      <c r="A2751">
        <v>6.1</v>
      </c>
      <c r="B2751" t="s">
        <v>22725</v>
      </c>
      <c r="C2751" t="s">
        <v>467</v>
      </c>
      <c r="D2751" t="s">
        <v>809</v>
      </c>
      <c r="E2751" t="s">
        <v>37</v>
      </c>
      <c r="F2751">
        <v>122</v>
      </c>
      <c r="G2751" s="8">
        <v>22362500</v>
      </c>
      <c r="H2751" s="8">
        <v>55000000</v>
      </c>
    </row>
    <row r="2752" spans="1:8" x14ac:dyDescent="0.3">
      <c r="A2752">
        <v>6.1</v>
      </c>
      <c r="B2752" t="s">
        <v>22725</v>
      </c>
      <c r="C2752" t="s">
        <v>467</v>
      </c>
      <c r="D2752" t="s">
        <v>1473</v>
      </c>
      <c r="E2752" t="s">
        <v>37</v>
      </c>
      <c r="F2752">
        <v>122</v>
      </c>
      <c r="G2752" s="8">
        <v>22362500</v>
      </c>
      <c r="H2752" s="8">
        <v>55000000</v>
      </c>
    </row>
    <row r="2753" spans="1:8" x14ac:dyDescent="0.3">
      <c r="A2753">
        <v>6.1</v>
      </c>
      <c r="B2753" t="s">
        <v>22726</v>
      </c>
      <c r="C2753" t="s">
        <v>2178</v>
      </c>
      <c r="D2753" t="s">
        <v>515</v>
      </c>
      <c r="E2753" t="s">
        <v>37</v>
      </c>
      <c r="F2753">
        <v>106</v>
      </c>
      <c r="G2753" s="8">
        <v>17281832</v>
      </c>
      <c r="H2753" s="8">
        <v>60000000</v>
      </c>
    </row>
    <row r="2754" spans="1:8" x14ac:dyDescent="0.3">
      <c r="A2754">
        <v>6.1</v>
      </c>
      <c r="B2754" t="s">
        <v>22726</v>
      </c>
      <c r="C2754" t="s">
        <v>2178</v>
      </c>
      <c r="D2754" t="s">
        <v>15875</v>
      </c>
      <c r="E2754" t="s">
        <v>37</v>
      </c>
      <c r="F2754">
        <v>106</v>
      </c>
      <c r="G2754" s="8">
        <v>17281832</v>
      </c>
      <c r="H2754" s="8">
        <v>60000000</v>
      </c>
    </row>
    <row r="2755" spans="1:8" x14ac:dyDescent="0.3">
      <c r="A2755">
        <v>6.1</v>
      </c>
      <c r="B2755" t="s">
        <v>22726</v>
      </c>
      <c r="C2755" t="s">
        <v>2178</v>
      </c>
      <c r="D2755" t="s">
        <v>651</v>
      </c>
      <c r="E2755" t="s">
        <v>37</v>
      </c>
      <c r="F2755">
        <v>106</v>
      </c>
      <c r="G2755" s="8">
        <v>17281832</v>
      </c>
      <c r="H2755" s="8">
        <v>60000000</v>
      </c>
    </row>
    <row r="2756" spans="1:8" x14ac:dyDescent="0.3">
      <c r="A2756">
        <v>4.8</v>
      </c>
      <c r="B2756" t="s">
        <v>22727</v>
      </c>
      <c r="C2756" t="s">
        <v>1616</v>
      </c>
      <c r="D2756" t="s">
        <v>675</v>
      </c>
      <c r="E2756" t="s">
        <v>37</v>
      </c>
      <c r="F2756">
        <v>103</v>
      </c>
      <c r="G2756" s="8">
        <v>19781879</v>
      </c>
      <c r="H2756" s="8">
        <v>60000000</v>
      </c>
    </row>
    <row r="2757" spans="1:8" x14ac:dyDescent="0.3">
      <c r="A2757">
        <v>4.8</v>
      </c>
      <c r="B2757" t="s">
        <v>22727</v>
      </c>
      <c r="C2757" t="s">
        <v>1616</v>
      </c>
      <c r="D2757" t="s">
        <v>21950</v>
      </c>
      <c r="E2757" t="s">
        <v>37</v>
      </c>
      <c r="F2757">
        <v>103</v>
      </c>
      <c r="G2757" s="8">
        <v>19781879</v>
      </c>
      <c r="H2757" s="8">
        <v>60000000</v>
      </c>
    </row>
    <row r="2758" spans="1:8" x14ac:dyDescent="0.3">
      <c r="A2758">
        <v>4.8</v>
      </c>
      <c r="B2758" t="s">
        <v>22727</v>
      </c>
      <c r="C2758" t="s">
        <v>1616</v>
      </c>
      <c r="D2758" t="s">
        <v>651</v>
      </c>
      <c r="E2758" t="s">
        <v>37</v>
      </c>
      <c r="F2758">
        <v>103</v>
      </c>
      <c r="G2758" s="8">
        <v>19781879</v>
      </c>
      <c r="H2758" s="8">
        <v>60000000</v>
      </c>
    </row>
    <row r="2759" spans="1:8" x14ac:dyDescent="0.3">
      <c r="A2759">
        <v>4.8</v>
      </c>
      <c r="B2759" t="s">
        <v>22727</v>
      </c>
      <c r="C2759" t="s">
        <v>1616</v>
      </c>
      <c r="D2759" t="s">
        <v>8199</v>
      </c>
      <c r="E2759" t="s">
        <v>37</v>
      </c>
      <c r="F2759">
        <v>103</v>
      </c>
      <c r="G2759" s="8">
        <v>19781879</v>
      </c>
      <c r="H2759" s="8">
        <v>60000000</v>
      </c>
    </row>
    <row r="2760" spans="1:8" x14ac:dyDescent="0.3">
      <c r="A2760">
        <v>5.5</v>
      </c>
      <c r="B2760" t="s">
        <v>22728</v>
      </c>
      <c r="C2760" t="s">
        <v>2187</v>
      </c>
      <c r="D2760" t="s">
        <v>675</v>
      </c>
      <c r="E2760" t="s">
        <v>37</v>
      </c>
      <c r="F2760">
        <v>107</v>
      </c>
      <c r="G2760" s="8">
        <v>7605668</v>
      </c>
      <c r="H2760" s="8">
        <v>60000000</v>
      </c>
    </row>
    <row r="2761" spans="1:8" x14ac:dyDescent="0.3">
      <c r="A2761">
        <v>5.5</v>
      </c>
      <c r="B2761" t="s">
        <v>22728</v>
      </c>
      <c r="C2761" t="s">
        <v>2187</v>
      </c>
      <c r="D2761" t="s">
        <v>809</v>
      </c>
      <c r="E2761" t="s">
        <v>37</v>
      </c>
      <c r="F2761">
        <v>107</v>
      </c>
      <c r="G2761" s="8">
        <v>7605668</v>
      </c>
      <c r="H2761" s="8">
        <v>60000000</v>
      </c>
    </row>
    <row r="2762" spans="1:8" x14ac:dyDescent="0.3">
      <c r="A2762">
        <v>5.5</v>
      </c>
      <c r="B2762" t="s">
        <v>22728</v>
      </c>
      <c r="C2762" t="s">
        <v>2187</v>
      </c>
      <c r="D2762" t="s">
        <v>21948</v>
      </c>
      <c r="E2762" t="s">
        <v>37</v>
      </c>
      <c r="F2762">
        <v>107</v>
      </c>
      <c r="G2762" s="8">
        <v>7605668</v>
      </c>
      <c r="H2762" s="8">
        <v>60000000</v>
      </c>
    </row>
    <row r="2763" spans="1:8" x14ac:dyDescent="0.3">
      <c r="A2763">
        <v>5.5</v>
      </c>
      <c r="B2763" t="s">
        <v>22728</v>
      </c>
      <c r="C2763" t="s">
        <v>2187</v>
      </c>
      <c r="D2763" t="s">
        <v>17497</v>
      </c>
      <c r="E2763" t="s">
        <v>37</v>
      </c>
      <c r="F2763">
        <v>107</v>
      </c>
      <c r="G2763" s="8">
        <v>7605668</v>
      </c>
      <c r="H2763" s="8">
        <v>60000000</v>
      </c>
    </row>
    <row r="2764" spans="1:8" x14ac:dyDescent="0.3">
      <c r="A2764">
        <v>3.8</v>
      </c>
      <c r="B2764" t="s">
        <v>22729</v>
      </c>
      <c r="C2764" t="s">
        <v>2194</v>
      </c>
      <c r="D2764" t="s">
        <v>675</v>
      </c>
      <c r="E2764" t="s">
        <v>37</v>
      </c>
      <c r="F2764">
        <v>156</v>
      </c>
      <c r="G2764" s="8">
        <v>4535117</v>
      </c>
      <c r="H2764" s="8">
        <v>60000000</v>
      </c>
    </row>
    <row r="2765" spans="1:8" x14ac:dyDescent="0.3">
      <c r="A2765">
        <v>3.8</v>
      </c>
      <c r="B2765" t="s">
        <v>22729</v>
      </c>
      <c r="C2765" t="s">
        <v>2194</v>
      </c>
      <c r="D2765" t="s">
        <v>515</v>
      </c>
      <c r="E2765" t="s">
        <v>37</v>
      </c>
      <c r="F2765">
        <v>156</v>
      </c>
      <c r="G2765" s="8">
        <v>4535117</v>
      </c>
      <c r="H2765" s="8">
        <v>60000000</v>
      </c>
    </row>
    <row r="2766" spans="1:8" x14ac:dyDescent="0.3">
      <c r="A2766">
        <v>3.8</v>
      </c>
      <c r="B2766" t="s">
        <v>22729</v>
      </c>
      <c r="C2766" t="s">
        <v>2194</v>
      </c>
      <c r="D2766" t="s">
        <v>651</v>
      </c>
      <c r="E2766" t="s">
        <v>37</v>
      </c>
      <c r="F2766">
        <v>156</v>
      </c>
      <c r="G2766" s="8">
        <v>4535117</v>
      </c>
      <c r="H2766" s="8">
        <v>60000000</v>
      </c>
    </row>
    <row r="2767" spans="1:8" x14ac:dyDescent="0.3">
      <c r="A2767">
        <v>3.8</v>
      </c>
      <c r="B2767" t="s">
        <v>22729</v>
      </c>
      <c r="C2767" t="s">
        <v>2194</v>
      </c>
      <c r="D2767" t="s">
        <v>8199</v>
      </c>
      <c r="E2767" t="s">
        <v>37</v>
      </c>
      <c r="F2767">
        <v>156</v>
      </c>
      <c r="G2767" s="8">
        <v>4535117</v>
      </c>
      <c r="H2767" s="8">
        <v>60000000</v>
      </c>
    </row>
    <row r="2768" spans="1:8" x14ac:dyDescent="0.3">
      <c r="A2768">
        <v>6.5</v>
      </c>
      <c r="B2768" t="s">
        <v>22730</v>
      </c>
      <c r="C2768" t="s">
        <v>212</v>
      </c>
      <c r="D2768" t="s">
        <v>515</v>
      </c>
      <c r="E2768" t="s">
        <v>37</v>
      </c>
      <c r="F2768">
        <v>127</v>
      </c>
      <c r="G2768" s="8">
        <v>4426297</v>
      </c>
      <c r="H2768" s="8">
        <v>35000000</v>
      </c>
    </row>
    <row r="2769" spans="1:8" x14ac:dyDescent="0.3">
      <c r="A2769">
        <v>6.5</v>
      </c>
      <c r="B2769" t="s">
        <v>22730</v>
      </c>
      <c r="C2769" t="s">
        <v>212</v>
      </c>
      <c r="D2769" t="s">
        <v>1473</v>
      </c>
      <c r="E2769" t="s">
        <v>37</v>
      </c>
      <c r="F2769">
        <v>127</v>
      </c>
      <c r="G2769" s="8">
        <v>4426297</v>
      </c>
      <c r="H2769" s="8">
        <v>35000000</v>
      </c>
    </row>
    <row r="2770" spans="1:8" x14ac:dyDescent="0.3">
      <c r="A2770">
        <v>6.5</v>
      </c>
      <c r="B2770" t="s">
        <v>22730</v>
      </c>
      <c r="C2770" t="s">
        <v>212</v>
      </c>
      <c r="D2770" t="s">
        <v>17497</v>
      </c>
      <c r="E2770" t="s">
        <v>37</v>
      </c>
      <c r="F2770">
        <v>127</v>
      </c>
      <c r="G2770" s="8">
        <v>4426297</v>
      </c>
      <c r="H2770" s="8">
        <v>35000000</v>
      </c>
    </row>
    <row r="2771" spans="1:8" x14ac:dyDescent="0.3">
      <c r="A2771">
        <v>6.5</v>
      </c>
      <c r="B2771" t="s">
        <v>22730</v>
      </c>
      <c r="C2771" t="s">
        <v>212</v>
      </c>
      <c r="D2771" t="s">
        <v>21951</v>
      </c>
      <c r="E2771" t="s">
        <v>37</v>
      </c>
      <c r="F2771">
        <v>127</v>
      </c>
      <c r="G2771" s="8">
        <v>4426297</v>
      </c>
      <c r="H2771" s="8">
        <v>35000000</v>
      </c>
    </row>
    <row r="2772" spans="1:8" x14ac:dyDescent="0.3">
      <c r="A2772">
        <v>6.7</v>
      </c>
      <c r="B2772" t="s">
        <v>22731</v>
      </c>
      <c r="C2772" t="s">
        <v>2209</v>
      </c>
      <c r="D2772" t="s">
        <v>675</v>
      </c>
      <c r="E2772" t="s">
        <v>2215</v>
      </c>
      <c r="F2772">
        <v>132</v>
      </c>
      <c r="G2772" s="8">
        <v>10166502</v>
      </c>
      <c r="H2772" s="8">
        <v>80000000</v>
      </c>
    </row>
    <row r="2773" spans="1:8" x14ac:dyDescent="0.3">
      <c r="A2773">
        <v>6.7</v>
      </c>
      <c r="B2773" t="s">
        <v>22731</v>
      </c>
      <c r="C2773" t="s">
        <v>2209</v>
      </c>
      <c r="D2773" t="s">
        <v>1473</v>
      </c>
      <c r="E2773" t="s">
        <v>2215</v>
      </c>
      <c r="F2773">
        <v>132</v>
      </c>
      <c r="G2773" s="8">
        <v>10166502</v>
      </c>
      <c r="H2773" s="8">
        <v>80000000</v>
      </c>
    </row>
    <row r="2774" spans="1:8" x14ac:dyDescent="0.3">
      <c r="A2774">
        <v>6.7</v>
      </c>
      <c r="B2774" t="s">
        <v>22731</v>
      </c>
      <c r="C2774" t="s">
        <v>2209</v>
      </c>
      <c r="D2774" t="s">
        <v>21951</v>
      </c>
      <c r="E2774" t="s">
        <v>2215</v>
      </c>
      <c r="F2774">
        <v>132</v>
      </c>
      <c r="G2774" s="8">
        <v>10166502</v>
      </c>
      <c r="H2774" s="8">
        <v>80000000</v>
      </c>
    </row>
    <row r="2775" spans="1:8" x14ac:dyDescent="0.3">
      <c r="A2775">
        <v>8.1</v>
      </c>
      <c r="B2775" t="s">
        <v>22732</v>
      </c>
      <c r="C2775" t="s">
        <v>2216</v>
      </c>
      <c r="D2775" t="s">
        <v>675</v>
      </c>
      <c r="E2775" t="s">
        <v>37</v>
      </c>
      <c r="F2775">
        <v>108</v>
      </c>
      <c r="G2775" s="8">
        <v>363024263</v>
      </c>
      <c r="H2775" s="8">
        <v>58000000</v>
      </c>
    </row>
    <row r="2776" spans="1:8" x14ac:dyDescent="0.3">
      <c r="A2776">
        <v>8.1</v>
      </c>
      <c r="B2776" t="s">
        <v>22732</v>
      </c>
      <c r="C2776" t="s">
        <v>2216</v>
      </c>
      <c r="D2776" t="s">
        <v>515</v>
      </c>
      <c r="E2776" t="s">
        <v>37</v>
      </c>
      <c r="F2776">
        <v>108</v>
      </c>
      <c r="G2776" s="8">
        <v>363024263</v>
      </c>
      <c r="H2776" s="8">
        <v>58000000</v>
      </c>
    </row>
    <row r="2777" spans="1:8" x14ac:dyDescent="0.3">
      <c r="A2777">
        <v>8.1</v>
      </c>
      <c r="B2777" t="s">
        <v>22732</v>
      </c>
      <c r="C2777" t="s">
        <v>2216</v>
      </c>
      <c r="D2777" t="s">
        <v>809</v>
      </c>
      <c r="E2777" t="s">
        <v>37</v>
      </c>
      <c r="F2777">
        <v>108</v>
      </c>
      <c r="G2777" s="8">
        <v>363024263</v>
      </c>
      <c r="H2777" s="8">
        <v>58000000</v>
      </c>
    </row>
    <row r="2778" spans="1:8" x14ac:dyDescent="0.3">
      <c r="A2778">
        <v>8.1</v>
      </c>
      <c r="B2778" t="s">
        <v>22732</v>
      </c>
      <c r="C2778" t="s">
        <v>2216</v>
      </c>
      <c r="D2778" t="s">
        <v>17497</v>
      </c>
      <c r="E2778" t="s">
        <v>37</v>
      </c>
      <c r="F2778">
        <v>108</v>
      </c>
      <c r="G2778" s="8">
        <v>363024263</v>
      </c>
      <c r="H2778" s="8">
        <v>58000000</v>
      </c>
    </row>
    <row r="2779" spans="1:8" x14ac:dyDescent="0.3">
      <c r="A2779">
        <v>8.1</v>
      </c>
      <c r="B2779" t="s">
        <v>22732</v>
      </c>
      <c r="C2779" t="s">
        <v>2216</v>
      </c>
      <c r="D2779" t="s">
        <v>10118</v>
      </c>
      <c r="E2779" t="s">
        <v>37</v>
      </c>
      <c r="F2779">
        <v>108</v>
      </c>
      <c r="G2779" s="8">
        <v>363024263</v>
      </c>
      <c r="H2779" s="8">
        <v>58000000</v>
      </c>
    </row>
    <row r="2780" spans="1:8" x14ac:dyDescent="0.3">
      <c r="A2780">
        <v>4.9000000000000004</v>
      </c>
      <c r="B2780" t="s">
        <v>22733</v>
      </c>
      <c r="C2780" t="s">
        <v>2223</v>
      </c>
      <c r="D2780" t="s">
        <v>809</v>
      </c>
      <c r="E2780" t="s">
        <v>37</v>
      </c>
      <c r="F2780">
        <v>114</v>
      </c>
      <c r="G2780" s="8">
        <v>12065985</v>
      </c>
      <c r="H2780" s="8">
        <v>60000000</v>
      </c>
    </row>
    <row r="2781" spans="1:8" x14ac:dyDescent="0.3">
      <c r="A2781">
        <v>4.9000000000000004</v>
      </c>
      <c r="B2781" t="s">
        <v>22733</v>
      </c>
      <c r="C2781" t="s">
        <v>2223</v>
      </c>
      <c r="D2781" t="s">
        <v>1473</v>
      </c>
      <c r="E2781" t="s">
        <v>37</v>
      </c>
      <c r="F2781">
        <v>114</v>
      </c>
      <c r="G2781" s="8">
        <v>12065985</v>
      </c>
      <c r="H2781" s="8">
        <v>60000000</v>
      </c>
    </row>
    <row r="2782" spans="1:8" x14ac:dyDescent="0.3">
      <c r="A2782">
        <v>7.3</v>
      </c>
      <c r="B2782" t="s">
        <v>22734</v>
      </c>
      <c r="C2782" t="s">
        <v>1574</v>
      </c>
      <c r="D2782" t="s">
        <v>675</v>
      </c>
      <c r="E2782" t="s">
        <v>37</v>
      </c>
      <c r="F2782">
        <v>133</v>
      </c>
      <c r="G2782" s="8">
        <v>350123553</v>
      </c>
      <c r="H2782" s="8">
        <v>58800000</v>
      </c>
    </row>
    <row r="2783" spans="1:8" x14ac:dyDescent="0.3">
      <c r="A2783">
        <v>7.3</v>
      </c>
      <c r="B2783" t="s">
        <v>22734</v>
      </c>
      <c r="C2783" t="s">
        <v>1574</v>
      </c>
      <c r="D2783" t="s">
        <v>11093</v>
      </c>
      <c r="E2783" t="s">
        <v>37</v>
      </c>
      <c r="F2783">
        <v>133</v>
      </c>
      <c r="G2783" s="8">
        <v>350123553</v>
      </c>
      <c r="H2783" s="8">
        <v>58800000</v>
      </c>
    </row>
    <row r="2784" spans="1:8" x14ac:dyDescent="0.3">
      <c r="A2784">
        <v>7.3</v>
      </c>
      <c r="B2784" t="s">
        <v>22734</v>
      </c>
      <c r="C2784" t="s">
        <v>1574</v>
      </c>
      <c r="D2784" t="s">
        <v>1473</v>
      </c>
      <c r="E2784" t="s">
        <v>37</v>
      </c>
      <c r="F2784">
        <v>133</v>
      </c>
      <c r="G2784" s="8">
        <v>350123553</v>
      </c>
      <c r="H2784" s="8">
        <v>58800000</v>
      </c>
    </row>
    <row r="2785" spans="1:8" x14ac:dyDescent="0.3">
      <c r="A2785">
        <v>7.3</v>
      </c>
      <c r="B2785" t="s">
        <v>22734</v>
      </c>
      <c r="C2785" t="s">
        <v>1574</v>
      </c>
      <c r="D2785" t="s">
        <v>20490</v>
      </c>
      <c r="E2785" t="s">
        <v>37</v>
      </c>
      <c r="F2785">
        <v>133</v>
      </c>
      <c r="G2785" s="8">
        <v>350123553</v>
      </c>
      <c r="H2785" s="8">
        <v>58800000</v>
      </c>
    </row>
    <row r="2786" spans="1:8" x14ac:dyDescent="0.3">
      <c r="A2786">
        <v>7.3</v>
      </c>
      <c r="B2786" t="s">
        <v>22734</v>
      </c>
      <c r="C2786" t="s">
        <v>1574</v>
      </c>
      <c r="D2786" t="s">
        <v>8199</v>
      </c>
      <c r="E2786" t="s">
        <v>37</v>
      </c>
      <c r="F2786">
        <v>133</v>
      </c>
      <c r="G2786" s="8">
        <v>350123553</v>
      </c>
      <c r="H2786" s="8">
        <v>58800000</v>
      </c>
    </row>
    <row r="2787" spans="1:8" x14ac:dyDescent="0.3">
      <c r="A2787">
        <v>7.3</v>
      </c>
      <c r="B2787" t="s">
        <v>22734</v>
      </c>
      <c r="C2787" t="s">
        <v>1574</v>
      </c>
      <c r="D2787" t="s">
        <v>21951</v>
      </c>
      <c r="E2787" t="s">
        <v>37</v>
      </c>
      <c r="F2787">
        <v>133</v>
      </c>
      <c r="G2787" s="8">
        <v>350123553</v>
      </c>
      <c r="H2787" s="8">
        <v>58800000</v>
      </c>
    </row>
    <row r="2788" spans="1:8" x14ac:dyDescent="0.3">
      <c r="A2788">
        <v>6.4</v>
      </c>
      <c r="B2788" t="s">
        <v>22735</v>
      </c>
      <c r="C2788" t="s">
        <v>288</v>
      </c>
      <c r="D2788" t="s">
        <v>515</v>
      </c>
      <c r="E2788" t="s">
        <v>37</v>
      </c>
      <c r="F2788">
        <v>103</v>
      </c>
      <c r="G2788" s="8">
        <v>80021740</v>
      </c>
      <c r="H2788" s="8">
        <v>58000000</v>
      </c>
    </row>
    <row r="2789" spans="1:8" x14ac:dyDescent="0.3">
      <c r="A2789">
        <v>6.4</v>
      </c>
      <c r="B2789" t="s">
        <v>22735</v>
      </c>
      <c r="C2789" t="s">
        <v>288</v>
      </c>
      <c r="D2789" t="s">
        <v>809</v>
      </c>
      <c r="E2789" t="s">
        <v>37</v>
      </c>
      <c r="F2789">
        <v>103</v>
      </c>
      <c r="G2789" s="8">
        <v>80021740</v>
      </c>
      <c r="H2789" s="8">
        <v>58000000</v>
      </c>
    </row>
    <row r="2790" spans="1:8" x14ac:dyDescent="0.3">
      <c r="A2790">
        <v>6.4</v>
      </c>
      <c r="B2790" t="s">
        <v>22735</v>
      </c>
      <c r="C2790" t="s">
        <v>288</v>
      </c>
      <c r="D2790" t="s">
        <v>15875</v>
      </c>
      <c r="E2790" t="s">
        <v>37</v>
      </c>
      <c r="F2790">
        <v>103</v>
      </c>
      <c r="G2790" s="8">
        <v>80021740</v>
      </c>
      <c r="H2790" s="8">
        <v>58000000</v>
      </c>
    </row>
    <row r="2791" spans="1:8" x14ac:dyDescent="0.3">
      <c r="A2791">
        <v>6.4</v>
      </c>
      <c r="B2791" t="s">
        <v>22735</v>
      </c>
      <c r="C2791" t="s">
        <v>288</v>
      </c>
      <c r="D2791" t="s">
        <v>651</v>
      </c>
      <c r="E2791" t="s">
        <v>37</v>
      </c>
      <c r="F2791">
        <v>103</v>
      </c>
      <c r="G2791" s="8">
        <v>80021740</v>
      </c>
      <c r="H2791" s="8">
        <v>58000000</v>
      </c>
    </row>
    <row r="2792" spans="1:8" x14ac:dyDescent="0.3">
      <c r="A2792">
        <v>6.4</v>
      </c>
      <c r="B2792" t="s">
        <v>22735</v>
      </c>
      <c r="C2792" t="s">
        <v>288</v>
      </c>
      <c r="D2792" t="s">
        <v>4189</v>
      </c>
      <c r="E2792" t="s">
        <v>37</v>
      </c>
      <c r="F2792">
        <v>103</v>
      </c>
      <c r="G2792" s="8">
        <v>80021740</v>
      </c>
      <c r="H2792" s="8">
        <v>58000000</v>
      </c>
    </row>
    <row r="2793" spans="1:8" x14ac:dyDescent="0.3">
      <c r="A2793">
        <v>6.7</v>
      </c>
      <c r="B2793" t="s">
        <v>22736</v>
      </c>
      <c r="C2793" t="s">
        <v>984</v>
      </c>
      <c r="D2793" t="s">
        <v>809</v>
      </c>
      <c r="E2793" t="s">
        <v>37</v>
      </c>
      <c r="F2793">
        <v>95</v>
      </c>
      <c r="G2793" s="8">
        <v>48291624</v>
      </c>
      <c r="H2793" s="8">
        <v>58000000</v>
      </c>
    </row>
    <row r="2794" spans="1:8" x14ac:dyDescent="0.3">
      <c r="A2794">
        <v>6.7</v>
      </c>
      <c r="B2794" t="s">
        <v>22736</v>
      </c>
      <c r="C2794" t="s">
        <v>984</v>
      </c>
      <c r="D2794" t="s">
        <v>651</v>
      </c>
      <c r="E2794" t="s">
        <v>37</v>
      </c>
      <c r="F2794">
        <v>95</v>
      </c>
      <c r="G2794" s="8">
        <v>48291624</v>
      </c>
      <c r="H2794" s="8">
        <v>58000000</v>
      </c>
    </row>
    <row r="2795" spans="1:8" x14ac:dyDescent="0.3">
      <c r="A2795">
        <v>6.7</v>
      </c>
      <c r="B2795" t="s">
        <v>22736</v>
      </c>
      <c r="C2795" t="s">
        <v>984</v>
      </c>
      <c r="D2795" t="s">
        <v>17497</v>
      </c>
      <c r="E2795" t="s">
        <v>37</v>
      </c>
      <c r="F2795">
        <v>95</v>
      </c>
      <c r="G2795" s="8">
        <v>48291624</v>
      </c>
      <c r="H2795" s="8">
        <v>58000000</v>
      </c>
    </row>
    <row r="2796" spans="1:8" x14ac:dyDescent="0.3">
      <c r="A2796">
        <v>3.6</v>
      </c>
      <c r="B2796" t="s">
        <v>22737</v>
      </c>
      <c r="C2796" t="s">
        <v>1893</v>
      </c>
      <c r="D2796" t="s">
        <v>809</v>
      </c>
      <c r="E2796" t="s">
        <v>37</v>
      </c>
      <c r="F2796">
        <v>90</v>
      </c>
      <c r="G2796" s="8">
        <v>35231365</v>
      </c>
      <c r="H2796" s="8">
        <v>60000000</v>
      </c>
    </row>
    <row r="2797" spans="1:8" x14ac:dyDescent="0.3">
      <c r="A2797">
        <v>3.6</v>
      </c>
      <c r="B2797" t="s">
        <v>22737</v>
      </c>
      <c r="C2797" t="s">
        <v>1893</v>
      </c>
      <c r="D2797" t="s">
        <v>15875</v>
      </c>
      <c r="E2797" t="s">
        <v>37</v>
      </c>
      <c r="F2797">
        <v>90</v>
      </c>
      <c r="G2797" s="8">
        <v>35231365</v>
      </c>
      <c r="H2797" s="8">
        <v>60000000</v>
      </c>
    </row>
    <row r="2798" spans="1:8" x14ac:dyDescent="0.3">
      <c r="A2798">
        <v>3.6</v>
      </c>
      <c r="B2798" t="s">
        <v>22737</v>
      </c>
      <c r="C2798" t="s">
        <v>1893</v>
      </c>
      <c r="D2798" t="s">
        <v>17497</v>
      </c>
      <c r="E2798" t="s">
        <v>37</v>
      </c>
      <c r="F2798">
        <v>90</v>
      </c>
      <c r="G2798" s="8">
        <v>35231365</v>
      </c>
      <c r="H2798" s="8">
        <v>60000000</v>
      </c>
    </row>
    <row r="2799" spans="1:8" x14ac:dyDescent="0.3">
      <c r="A2799">
        <v>3.6</v>
      </c>
      <c r="B2799" t="s">
        <v>22737</v>
      </c>
      <c r="C2799" t="s">
        <v>1893</v>
      </c>
      <c r="D2799" t="s">
        <v>10118</v>
      </c>
      <c r="E2799" t="s">
        <v>37</v>
      </c>
      <c r="F2799">
        <v>90</v>
      </c>
      <c r="G2799" s="8">
        <v>35231365</v>
      </c>
      <c r="H2799" s="8">
        <v>60000000</v>
      </c>
    </row>
    <row r="2800" spans="1:8" x14ac:dyDescent="0.3">
      <c r="A2800">
        <v>5.7</v>
      </c>
      <c r="B2800" t="s">
        <v>22738</v>
      </c>
      <c r="C2800" t="s">
        <v>2257</v>
      </c>
      <c r="D2800" t="s">
        <v>675</v>
      </c>
      <c r="E2800" t="s">
        <v>37</v>
      </c>
      <c r="F2800">
        <v>87</v>
      </c>
      <c r="G2800" s="8">
        <v>53715611</v>
      </c>
      <c r="H2800" s="8">
        <v>63000000</v>
      </c>
    </row>
    <row r="2801" spans="1:8" x14ac:dyDescent="0.3">
      <c r="A2801">
        <v>5.7</v>
      </c>
      <c r="B2801" t="s">
        <v>22738</v>
      </c>
      <c r="C2801" t="s">
        <v>2257</v>
      </c>
      <c r="D2801" t="s">
        <v>515</v>
      </c>
      <c r="E2801" t="s">
        <v>37</v>
      </c>
      <c r="F2801">
        <v>87</v>
      </c>
      <c r="G2801" s="8">
        <v>53715611</v>
      </c>
      <c r="H2801" s="8">
        <v>63000000</v>
      </c>
    </row>
    <row r="2802" spans="1:8" x14ac:dyDescent="0.3">
      <c r="A2802">
        <v>5.7</v>
      </c>
      <c r="B2802" t="s">
        <v>22738</v>
      </c>
      <c r="C2802" t="s">
        <v>2257</v>
      </c>
      <c r="D2802" t="s">
        <v>8199</v>
      </c>
      <c r="E2802" t="s">
        <v>37</v>
      </c>
      <c r="F2802">
        <v>87</v>
      </c>
      <c r="G2802" s="8">
        <v>53715611</v>
      </c>
      <c r="H2802" s="8">
        <v>63000000</v>
      </c>
    </row>
    <row r="2803" spans="1:8" x14ac:dyDescent="0.3">
      <c r="A2803">
        <v>5.7</v>
      </c>
      <c r="B2803" t="s">
        <v>22738</v>
      </c>
      <c r="C2803" t="s">
        <v>2257</v>
      </c>
      <c r="D2803" t="s">
        <v>21951</v>
      </c>
      <c r="E2803" t="s">
        <v>37</v>
      </c>
      <c r="F2803">
        <v>87</v>
      </c>
      <c r="G2803" s="8">
        <v>53715611</v>
      </c>
      <c r="H2803" s="8">
        <v>63000000</v>
      </c>
    </row>
    <row r="2804" spans="1:8" x14ac:dyDescent="0.3">
      <c r="A2804">
        <v>6</v>
      </c>
      <c r="B2804" t="s">
        <v>22739</v>
      </c>
      <c r="C2804" t="s">
        <v>1471</v>
      </c>
      <c r="D2804" t="s">
        <v>809</v>
      </c>
      <c r="E2804" t="s">
        <v>37</v>
      </c>
      <c r="F2804">
        <v>114</v>
      </c>
      <c r="G2804" s="8">
        <v>31199215</v>
      </c>
      <c r="H2804" s="8">
        <v>58000000</v>
      </c>
    </row>
    <row r="2805" spans="1:8" x14ac:dyDescent="0.3">
      <c r="A2805">
        <v>6</v>
      </c>
      <c r="B2805" t="s">
        <v>22739</v>
      </c>
      <c r="C2805" t="s">
        <v>1471</v>
      </c>
      <c r="D2805" t="s">
        <v>1473</v>
      </c>
      <c r="E2805" t="s">
        <v>37</v>
      </c>
      <c r="F2805">
        <v>114</v>
      </c>
      <c r="G2805" s="8">
        <v>31199215</v>
      </c>
      <c r="H2805" s="8">
        <v>58000000</v>
      </c>
    </row>
    <row r="2806" spans="1:8" x14ac:dyDescent="0.3">
      <c r="A2806">
        <v>6</v>
      </c>
      <c r="B2806" t="s">
        <v>22739</v>
      </c>
      <c r="C2806" t="s">
        <v>1471</v>
      </c>
      <c r="D2806" t="s">
        <v>17497</v>
      </c>
      <c r="E2806" t="s">
        <v>37</v>
      </c>
      <c r="F2806">
        <v>114</v>
      </c>
      <c r="G2806" s="8">
        <v>31199215</v>
      </c>
      <c r="H2806" s="8">
        <v>58000000</v>
      </c>
    </row>
    <row r="2807" spans="1:8" x14ac:dyDescent="0.3">
      <c r="A2807">
        <v>6</v>
      </c>
      <c r="B2807" t="s">
        <v>22739</v>
      </c>
      <c r="C2807" t="s">
        <v>1471</v>
      </c>
      <c r="D2807" t="s">
        <v>21949</v>
      </c>
      <c r="E2807" t="s">
        <v>37</v>
      </c>
      <c r="F2807">
        <v>114</v>
      </c>
      <c r="G2807" s="8">
        <v>31199215</v>
      </c>
      <c r="H2807" s="8">
        <v>58000000</v>
      </c>
    </row>
    <row r="2808" spans="1:8" x14ac:dyDescent="0.3">
      <c r="A2808">
        <v>4.7</v>
      </c>
      <c r="B2808" t="s">
        <v>22740</v>
      </c>
      <c r="C2808" t="s">
        <v>1784</v>
      </c>
      <c r="D2808" t="s">
        <v>809</v>
      </c>
      <c r="E2808" t="s">
        <v>37</v>
      </c>
      <c r="F2808">
        <v>103</v>
      </c>
      <c r="G2808" s="8">
        <v>29580087</v>
      </c>
      <c r="H2808" s="8">
        <v>58000000</v>
      </c>
    </row>
    <row r="2809" spans="1:8" x14ac:dyDescent="0.3">
      <c r="A2809">
        <v>4.7</v>
      </c>
      <c r="B2809" t="s">
        <v>22740</v>
      </c>
      <c r="C2809" t="s">
        <v>1784</v>
      </c>
      <c r="D2809" t="s">
        <v>1473</v>
      </c>
      <c r="E2809" t="s">
        <v>37</v>
      </c>
      <c r="F2809">
        <v>103</v>
      </c>
      <c r="G2809" s="8">
        <v>29580087</v>
      </c>
      <c r="H2809" s="8">
        <v>58000000</v>
      </c>
    </row>
    <row r="2810" spans="1:8" x14ac:dyDescent="0.3">
      <c r="A2810">
        <v>4.7</v>
      </c>
      <c r="B2810" t="s">
        <v>22740</v>
      </c>
      <c r="C2810" t="s">
        <v>1784</v>
      </c>
      <c r="D2810" t="s">
        <v>17497</v>
      </c>
      <c r="E2810" t="s">
        <v>37</v>
      </c>
      <c r="F2810">
        <v>103</v>
      </c>
      <c r="G2810" s="8">
        <v>29580087</v>
      </c>
      <c r="H2810" s="8">
        <v>58000000</v>
      </c>
    </row>
    <row r="2811" spans="1:8" x14ac:dyDescent="0.3">
      <c r="A2811">
        <v>6.3</v>
      </c>
      <c r="B2811" t="s">
        <v>22741</v>
      </c>
      <c r="C2811" t="s">
        <v>453</v>
      </c>
      <c r="D2811" t="s">
        <v>809</v>
      </c>
      <c r="E2811" t="s">
        <v>37</v>
      </c>
      <c r="F2811">
        <v>125</v>
      </c>
      <c r="G2811" s="8">
        <v>44665963</v>
      </c>
      <c r="H2811" s="8">
        <v>58000000</v>
      </c>
    </row>
    <row r="2812" spans="1:8" x14ac:dyDescent="0.3">
      <c r="A2812">
        <v>5.9</v>
      </c>
      <c r="B2812" t="s">
        <v>22742</v>
      </c>
      <c r="C2812" t="s">
        <v>1108</v>
      </c>
      <c r="D2812" t="s">
        <v>675</v>
      </c>
      <c r="E2812" t="s">
        <v>37</v>
      </c>
      <c r="F2812">
        <v>97</v>
      </c>
      <c r="G2812" s="8">
        <v>60128566</v>
      </c>
      <c r="H2812" s="8">
        <v>60000000</v>
      </c>
    </row>
    <row r="2813" spans="1:8" x14ac:dyDescent="0.3">
      <c r="A2813">
        <v>5.9</v>
      </c>
      <c r="B2813" t="s">
        <v>22742</v>
      </c>
      <c r="C2813" t="s">
        <v>1108</v>
      </c>
      <c r="D2813" t="s">
        <v>515</v>
      </c>
      <c r="E2813" t="s">
        <v>37</v>
      </c>
      <c r="F2813">
        <v>97</v>
      </c>
      <c r="G2813" s="8">
        <v>60128566</v>
      </c>
      <c r="H2813" s="8">
        <v>60000000</v>
      </c>
    </row>
    <row r="2814" spans="1:8" x14ac:dyDescent="0.3">
      <c r="A2814">
        <v>5.9</v>
      </c>
      <c r="B2814" t="s">
        <v>22742</v>
      </c>
      <c r="C2814" t="s">
        <v>1108</v>
      </c>
      <c r="D2814" t="s">
        <v>4189</v>
      </c>
      <c r="E2814" t="s">
        <v>37</v>
      </c>
      <c r="F2814">
        <v>97</v>
      </c>
      <c r="G2814" s="8">
        <v>60128566</v>
      </c>
      <c r="H2814" s="8">
        <v>60000000</v>
      </c>
    </row>
    <row r="2815" spans="1:8" x14ac:dyDescent="0.3">
      <c r="A2815">
        <v>5.9</v>
      </c>
      <c r="B2815" t="s">
        <v>22742</v>
      </c>
      <c r="C2815" t="s">
        <v>1108</v>
      </c>
      <c r="D2815" t="s">
        <v>10118</v>
      </c>
      <c r="E2815" t="s">
        <v>37</v>
      </c>
      <c r="F2815">
        <v>97</v>
      </c>
      <c r="G2815" s="8">
        <v>60128566</v>
      </c>
      <c r="H2815" s="8">
        <v>60000000</v>
      </c>
    </row>
    <row r="2816" spans="1:8" x14ac:dyDescent="0.3">
      <c r="A2816">
        <v>5.9</v>
      </c>
      <c r="B2816" t="s">
        <v>22743</v>
      </c>
      <c r="C2816" t="s">
        <v>2289</v>
      </c>
      <c r="D2816" t="s">
        <v>675</v>
      </c>
      <c r="E2816" t="s">
        <v>37</v>
      </c>
      <c r="F2816">
        <v>125</v>
      </c>
      <c r="G2816" s="8">
        <v>49875589</v>
      </c>
      <c r="H2816" s="8">
        <v>58000000</v>
      </c>
    </row>
    <row r="2817" spans="1:8" x14ac:dyDescent="0.3">
      <c r="A2817">
        <v>5.9</v>
      </c>
      <c r="B2817" t="s">
        <v>22743</v>
      </c>
      <c r="C2817" t="s">
        <v>2289</v>
      </c>
      <c r="D2817" t="s">
        <v>515</v>
      </c>
      <c r="E2817" t="s">
        <v>37</v>
      </c>
      <c r="F2817">
        <v>125</v>
      </c>
      <c r="G2817" s="8">
        <v>49875589</v>
      </c>
      <c r="H2817" s="8">
        <v>58000000</v>
      </c>
    </row>
    <row r="2818" spans="1:8" x14ac:dyDescent="0.3">
      <c r="A2818">
        <v>5.9</v>
      </c>
      <c r="B2818" t="s">
        <v>22743</v>
      </c>
      <c r="C2818" t="s">
        <v>2289</v>
      </c>
      <c r="D2818" t="s">
        <v>1473</v>
      </c>
      <c r="E2818" t="s">
        <v>37</v>
      </c>
      <c r="F2818">
        <v>125</v>
      </c>
      <c r="G2818" s="8">
        <v>49875589</v>
      </c>
      <c r="H2818" s="8">
        <v>58000000</v>
      </c>
    </row>
    <row r="2819" spans="1:8" x14ac:dyDescent="0.3">
      <c r="A2819">
        <v>5.9</v>
      </c>
      <c r="B2819" t="s">
        <v>22743</v>
      </c>
      <c r="C2819" t="s">
        <v>2289</v>
      </c>
      <c r="D2819" t="s">
        <v>20490</v>
      </c>
      <c r="E2819" t="s">
        <v>37</v>
      </c>
      <c r="F2819">
        <v>125</v>
      </c>
      <c r="G2819" s="8">
        <v>49875589</v>
      </c>
      <c r="H2819" s="8">
        <v>58000000</v>
      </c>
    </row>
    <row r="2820" spans="1:8" x14ac:dyDescent="0.3">
      <c r="A2820">
        <v>5.9</v>
      </c>
      <c r="B2820" t="s">
        <v>22743</v>
      </c>
      <c r="C2820" t="s">
        <v>2289</v>
      </c>
      <c r="D2820" t="s">
        <v>21951</v>
      </c>
      <c r="E2820" t="s">
        <v>37</v>
      </c>
      <c r="F2820">
        <v>125</v>
      </c>
      <c r="G2820" s="8">
        <v>49875589</v>
      </c>
      <c r="H2820" s="8">
        <v>58000000</v>
      </c>
    </row>
    <row r="2821" spans="1:8" x14ac:dyDescent="0.3">
      <c r="A2821">
        <v>7.5</v>
      </c>
      <c r="B2821" t="s">
        <v>22744</v>
      </c>
      <c r="C2821" t="s">
        <v>1601</v>
      </c>
      <c r="D2821" t="s">
        <v>1473</v>
      </c>
      <c r="E2821" t="s">
        <v>37</v>
      </c>
      <c r="F2821">
        <v>136</v>
      </c>
      <c r="G2821" s="8">
        <v>60984028</v>
      </c>
      <c r="H2821" s="8">
        <v>57000000</v>
      </c>
    </row>
    <row r="2822" spans="1:8" x14ac:dyDescent="0.3">
      <c r="A2822">
        <v>7.5</v>
      </c>
      <c r="B2822" t="s">
        <v>22744</v>
      </c>
      <c r="C2822" t="s">
        <v>1601</v>
      </c>
      <c r="D2822" t="s">
        <v>21948</v>
      </c>
      <c r="E2822" t="s">
        <v>37</v>
      </c>
      <c r="F2822">
        <v>136</v>
      </c>
      <c r="G2822" s="8">
        <v>60984028</v>
      </c>
      <c r="H2822" s="8">
        <v>57000000</v>
      </c>
    </row>
    <row r="2823" spans="1:8" x14ac:dyDescent="0.3">
      <c r="A2823">
        <v>7.5</v>
      </c>
      <c r="B2823" t="s">
        <v>22744</v>
      </c>
      <c r="C2823" t="s">
        <v>1601</v>
      </c>
      <c r="D2823" t="s">
        <v>8199</v>
      </c>
      <c r="E2823" t="s">
        <v>37</v>
      </c>
      <c r="F2823">
        <v>136</v>
      </c>
      <c r="G2823" s="8">
        <v>60984028</v>
      </c>
      <c r="H2823" s="8">
        <v>57000000</v>
      </c>
    </row>
    <row r="2824" spans="1:8" x14ac:dyDescent="0.3">
      <c r="A2824">
        <v>5.6</v>
      </c>
      <c r="B2824" t="s">
        <v>22745</v>
      </c>
      <c r="C2824" t="s">
        <v>2302</v>
      </c>
      <c r="D2824" t="s">
        <v>809</v>
      </c>
      <c r="E2824" t="s">
        <v>37</v>
      </c>
      <c r="F2824">
        <v>116</v>
      </c>
      <c r="G2824" s="8">
        <v>36931089</v>
      </c>
      <c r="H2824" s="8">
        <v>70000000</v>
      </c>
    </row>
    <row r="2825" spans="1:8" x14ac:dyDescent="0.3">
      <c r="A2825">
        <v>6.4</v>
      </c>
      <c r="B2825" t="s">
        <v>22746</v>
      </c>
      <c r="C2825" t="s">
        <v>299</v>
      </c>
      <c r="D2825" t="s">
        <v>675</v>
      </c>
      <c r="E2825" t="s">
        <v>37</v>
      </c>
      <c r="F2825">
        <v>103</v>
      </c>
      <c r="G2825" s="8">
        <v>51317350</v>
      </c>
      <c r="H2825" s="8">
        <v>57000000</v>
      </c>
    </row>
    <row r="2826" spans="1:8" x14ac:dyDescent="0.3">
      <c r="A2826">
        <v>6.4</v>
      </c>
      <c r="B2826" t="s">
        <v>22746</v>
      </c>
      <c r="C2826" t="s">
        <v>299</v>
      </c>
      <c r="D2826" t="s">
        <v>515</v>
      </c>
      <c r="E2826" t="s">
        <v>37</v>
      </c>
      <c r="F2826">
        <v>103</v>
      </c>
      <c r="G2826" s="8">
        <v>51317350</v>
      </c>
      <c r="H2826" s="8">
        <v>57000000</v>
      </c>
    </row>
    <row r="2827" spans="1:8" x14ac:dyDescent="0.3">
      <c r="A2827">
        <v>6.4</v>
      </c>
      <c r="B2827" t="s">
        <v>22746</v>
      </c>
      <c r="C2827" t="s">
        <v>299</v>
      </c>
      <c r="D2827" t="s">
        <v>651</v>
      </c>
      <c r="E2827" t="s">
        <v>37</v>
      </c>
      <c r="F2827">
        <v>103</v>
      </c>
      <c r="G2827" s="8">
        <v>51317350</v>
      </c>
      <c r="H2827" s="8">
        <v>57000000</v>
      </c>
    </row>
    <row r="2828" spans="1:8" x14ac:dyDescent="0.3">
      <c r="A2828">
        <v>6.3</v>
      </c>
      <c r="B2828" t="s">
        <v>22747</v>
      </c>
      <c r="C2828" t="s">
        <v>178</v>
      </c>
      <c r="D2828" t="s">
        <v>675</v>
      </c>
      <c r="E2828" t="s">
        <v>37</v>
      </c>
      <c r="F2828">
        <v>97</v>
      </c>
      <c r="G2828" s="8">
        <v>28328132</v>
      </c>
      <c r="H2828" s="8">
        <v>58000000</v>
      </c>
    </row>
    <row r="2829" spans="1:8" x14ac:dyDescent="0.3">
      <c r="A2829">
        <v>6.3</v>
      </c>
      <c r="B2829" t="s">
        <v>22747</v>
      </c>
      <c r="C2829" t="s">
        <v>178</v>
      </c>
      <c r="D2829" t="s">
        <v>809</v>
      </c>
      <c r="E2829" t="s">
        <v>37</v>
      </c>
      <c r="F2829">
        <v>97</v>
      </c>
      <c r="G2829" s="8">
        <v>28328132</v>
      </c>
      <c r="H2829" s="8">
        <v>58000000</v>
      </c>
    </row>
    <row r="2830" spans="1:8" x14ac:dyDescent="0.3">
      <c r="A2830">
        <v>6.3</v>
      </c>
      <c r="B2830" t="s">
        <v>22747</v>
      </c>
      <c r="C2830" t="s">
        <v>178</v>
      </c>
      <c r="D2830" t="s">
        <v>21950</v>
      </c>
      <c r="E2830" t="s">
        <v>37</v>
      </c>
      <c r="F2830">
        <v>97</v>
      </c>
      <c r="G2830" s="8">
        <v>28328132</v>
      </c>
      <c r="H2830" s="8">
        <v>58000000</v>
      </c>
    </row>
    <row r="2831" spans="1:8" x14ac:dyDescent="0.3">
      <c r="A2831">
        <v>6.3</v>
      </c>
      <c r="B2831" t="s">
        <v>22747</v>
      </c>
      <c r="C2831" t="s">
        <v>178</v>
      </c>
      <c r="D2831" t="s">
        <v>1473</v>
      </c>
      <c r="E2831" t="s">
        <v>37</v>
      </c>
      <c r="F2831">
        <v>97</v>
      </c>
      <c r="G2831" s="8">
        <v>28328132</v>
      </c>
      <c r="H2831" s="8">
        <v>58000000</v>
      </c>
    </row>
    <row r="2832" spans="1:8" x14ac:dyDescent="0.3">
      <c r="A2832">
        <v>4.3</v>
      </c>
      <c r="B2832" t="s">
        <v>22748</v>
      </c>
      <c r="C2832" t="s">
        <v>2317</v>
      </c>
      <c r="D2832" t="s">
        <v>675</v>
      </c>
      <c r="E2832" t="s">
        <v>37</v>
      </c>
      <c r="F2832">
        <v>96</v>
      </c>
      <c r="G2832" s="8">
        <v>51774002</v>
      </c>
      <c r="H2832" s="8">
        <v>57000000</v>
      </c>
    </row>
    <row r="2833" spans="1:8" x14ac:dyDescent="0.3">
      <c r="A2833">
        <v>4.3</v>
      </c>
      <c r="B2833" t="s">
        <v>22748</v>
      </c>
      <c r="C2833" t="s">
        <v>2317</v>
      </c>
      <c r="D2833" t="s">
        <v>651</v>
      </c>
      <c r="E2833" t="s">
        <v>37</v>
      </c>
      <c r="F2833">
        <v>96</v>
      </c>
      <c r="G2833" s="8">
        <v>51774002</v>
      </c>
      <c r="H2833" s="8">
        <v>57000000</v>
      </c>
    </row>
    <row r="2834" spans="1:8" x14ac:dyDescent="0.3">
      <c r="A2834">
        <v>4.3</v>
      </c>
      <c r="B2834" t="s">
        <v>22748</v>
      </c>
      <c r="C2834" t="s">
        <v>2317</v>
      </c>
      <c r="D2834" t="s">
        <v>8199</v>
      </c>
      <c r="E2834" t="s">
        <v>37</v>
      </c>
      <c r="F2834">
        <v>96</v>
      </c>
      <c r="G2834" s="8">
        <v>51774002</v>
      </c>
      <c r="H2834" s="8">
        <v>57000000</v>
      </c>
    </row>
    <row r="2835" spans="1:8" x14ac:dyDescent="0.3">
      <c r="A2835">
        <v>5.9</v>
      </c>
      <c r="B2835" t="s">
        <v>22749</v>
      </c>
      <c r="C2835" t="s">
        <v>2323</v>
      </c>
      <c r="D2835" t="s">
        <v>1473</v>
      </c>
      <c r="E2835" t="s">
        <v>37</v>
      </c>
      <c r="F2835">
        <v>131</v>
      </c>
      <c r="G2835" s="8">
        <v>25528495</v>
      </c>
      <c r="H2835" s="8">
        <v>57000000</v>
      </c>
    </row>
    <row r="2836" spans="1:8" x14ac:dyDescent="0.3">
      <c r="A2836">
        <v>5.9</v>
      </c>
      <c r="B2836" t="s">
        <v>22749</v>
      </c>
      <c r="C2836" t="s">
        <v>2323</v>
      </c>
      <c r="D2836" t="s">
        <v>9824</v>
      </c>
      <c r="E2836" t="s">
        <v>37</v>
      </c>
      <c r="F2836">
        <v>131</v>
      </c>
      <c r="G2836" s="8">
        <v>25528495</v>
      </c>
      <c r="H2836" s="8">
        <v>57000000</v>
      </c>
    </row>
    <row r="2837" spans="1:8" x14ac:dyDescent="0.3">
      <c r="A2837">
        <v>5.9</v>
      </c>
      <c r="B2837" t="s">
        <v>22749</v>
      </c>
      <c r="C2837" t="s">
        <v>2323</v>
      </c>
      <c r="D2837" t="s">
        <v>17497</v>
      </c>
      <c r="E2837" t="s">
        <v>37</v>
      </c>
      <c r="F2837">
        <v>131</v>
      </c>
      <c r="G2837" s="8">
        <v>25528495</v>
      </c>
      <c r="H2837" s="8">
        <v>57000000</v>
      </c>
    </row>
    <row r="2838" spans="1:8" x14ac:dyDescent="0.3">
      <c r="A2838">
        <v>5.9</v>
      </c>
      <c r="B2838" t="s">
        <v>22749</v>
      </c>
      <c r="C2838" t="s">
        <v>2323</v>
      </c>
      <c r="D2838" t="s">
        <v>21951</v>
      </c>
      <c r="E2838" t="s">
        <v>37</v>
      </c>
      <c r="F2838">
        <v>131</v>
      </c>
      <c r="G2838" s="8">
        <v>25528495</v>
      </c>
      <c r="H2838" s="8">
        <v>57000000</v>
      </c>
    </row>
    <row r="2839" spans="1:8" x14ac:dyDescent="0.3">
      <c r="A2839">
        <v>5.5</v>
      </c>
      <c r="B2839" t="s">
        <v>22750</v>
      </c>
      <c r="C2839" t="s">
        <v>1205</v>
      </c>
      <c r="D2839" t="s">
        <v>675</v>
      </c>
      <c r="E2839" t="s">
        <v>37</v>
      </c>
      <c r="F2839">
        <v>95</v>
      </c>
      <c r="G2839" s="8">
        <v>113006880</v>
      </c>
      <c r="H2839" s="8">
        <v>56000000</v>
      </c>
    </row>
    <row r="2840" spans="1:8" x14ac:dyDescent="0.3">
      <c r="A2840">
        <v>5.5</v>
      </c>
      <c r="B2840" t="s">
        <v>22750</v>
      </c>
      <c r="C2840" t="s">
        <v>1205</v>
      </c>
      <c r="D2840" t="s">
        <v>809</v>
      </c>
      <c r="E2840" t="s">
        <v>37</v>
      </c>
      <c r="F2840">
        <v>95</v>
      </c>
      <c r="G2840" s="8">
        <v>113006880</v>
      </c>
      <c r="H2840" s="8">
        <v>56000000</v>
      </c>
    </row>
    <row r="2841" spans="1:8" x14ac:dyDescent="0.3">
      <c r="A2841">
        <v>5.5</v>
      </c>
      <c r="B2841" t="s">
        <v>22750</v>
      </c>
      <c r="C2841" t="s">
        <v>1205</v>
      </c>
      <c r="D2841" t="s">
        <v>1473</v>
      </c>
      <c r="E2841" t="s">
        <v>37</v>
      </c>
      <c r="F2841">
        <v>95</v>
      </c>
      <c r="G2841" s="8">
        <v>113006880</v>
      </c>
      <c r="H2841" s="8">
        <v>56000000</v>
      </c>
    </row>
    <row r="2842" spans="1:8" x14ac:dyDescent="0.3">
      <c r="A2842">
        <v>5.5</v>
      </c>
      <c r="B2842" t="s">
        <v>22750</v>
      </c>
      <c r="C2842" t="s">
        <v>1205</v>
      </c>
      <c r="D2842" t="s">
        <v>15875</v>
      </c>
      <c r="E2842" t="s">
        <v>37</v>
      </c>
      <c r="F2842">
        <v>95</v>
      </c>
      <c r="G2842" s="8">
        <v>113006880</v>
      </c>
      <c r="H2842" s="8">
        <v>56000000</v>
      </c>
    </row>
    <row r="2843" spans="1:8" x14ac:dyDescent="0.3">
      <c r="A2843">
        <v>5.5</v>
      </c>
      <c r="B2843" t="s">
        <v>22750</v>
      </c>
      <c r="C2843" t="s">
        <v>1205</v>
      </c>
      <c r="D2843" t="s">
        <v>8199</v>
      </c>
      <c r="E2843" t="s">
        <v>37</v>
      </c>
      <c r="F2843">
        <v>95</v>
      </c>
      <c r="G2843" s="8">
        <v>113006880</v>
      </c>
      <c r="H2843" s="8">
        <v>56000000</v>
      </c>
    </row>
    <row r="2844" spans="1:8" x14ac:dyDescent="0.3">
      <c r="A2844">
        <v>6.2</v>
      </c>
      <c r="B2844" t="s">
        <v>22751</v>
      </c>
      <c r="C2844" t="s">
        <v>2340</v>
      </c>
      <c r="D2844" t="s">
        <v>675</v>
      </c>
      <c r="E2844" t="s">
        <v>37</v>
      </c>
      <c r="F2844">
        <v>86</v>
      </c>
      <c r="G2844" s="8">
        <v>45860039</v>
      </c>
      <c r="H2844" s="8">
        <v>56000000</v>
      </c>
    </row>
    <row r="2845" spans="1:8" x14ac:dyDescent="0.3">
      <c r="A2845">
        <v>6.2</v>
      </c>
      <c r="B2845" t="s">
        <v>22751</v>
      </c>
      <c r="C2845" t="s">
        <v>2340</v>
      </c>
      <c r="D2845" t="s">
        <v>21950</v>
      </c>
      <c r="E2845" t="s">
        <v>37</v>
      </c>
      <c r="F2845">
        <v>86</v>
      </c>
      <c r="G2845" s="8">
        <v>45860039</v>
      </c>
      <c r="H2845" s="8">
        <v>56000000</v>
      </c>
    </row>
    <row r="2846" spans="1:8" x14ac:dyDescent="0.3">
      <c r="A2846">
        <v>8.8000000000000007</v>
      </c>
      <c r="B2846" t="s">
        <v>22752</v>
      </c>
      <c r="C2846" t="s">
        <v>271</v>
      </c>
      <c r="D2846" t="s">
        <v>809</v>
      </c>
      <c r="E2846" t="s">
        <v>37</v>
      </c>
      <c r="F2846">
        <v>142</v>
      </c>
      <c r="G2846" s="8">
        <v>329691196</v>
      </c>
      <c r="H2846" s="8">
        <v>55000000</v>
      </c>
    </row>
    <row r="2847" spans="1:8" x14ac:dyDescent="0.3">
      <c r="A2847">
        <v>8.8000000000000007</v>
      </c>
      <c r="B2847" t="s">
        <v>22752</v>
      </c>
      <c r="C2847" t="s">
        <v>271</v>
      </c>
      <c r="D2847" t="s">
        <v>1473</v>
      </c>
      <c r="E2847" t="s">
        <v>37</v>
      </c>
      <c r="F2847">
        <v>142</v>
      </c>
      <c r="G2847" s="8">
        <v>329691196</v>
      </c>
      <c r="H2847" s="8">
        <v>55000000</v>
      </c>
    </row>
    <row r="2848" spans="1:8" x14ac:dyDescent="0.3">
      <c r="A2848">
        <v>5.2</v>
      </c>
      <c r="B2848" t="s">
        <v>22753</v>
      </c>
      <c r="C2848" t="s">
        <v>1703</v>
      </c>
      <c r="D2848" t="s">
        <v>9312</v>
      </c>
      <c r="E2848" t="s">
        <v>37</v>
      </c>
      <c r="F2848">
        <v>92</v>
      </c>
      <c r="G2848" s="8">
        <v>217326336</v>
      </c>
      <c r="H2848" s="8">
        <v>60000000</v>
      </c>
    </row>
    <row r="2849" spans="1:8" x14ac:dyDescent="0.3">
      <c r="A2849">
        <v>5.2</v>
      </c>
      <c r="B2849" t="s">
        <v>22753</v>
      </c>
      <c r="C2849" t="s">
        <v>1703</v>
      </c>
      <c r="D2849" t="s">
        <v>809</v>
      </c>
      <c r="E2849" t="s">
        <v>37</v>
      </c>
      <c r="F2849">
        <v>92</v>
      </c>
      <c r="G2849" s="8">
        <v>217326336</v>
      </c>
      <c r="H2849" s="8">
        <v>60000000</v>
      </c>
    </row>
    <row r="2850" spans="1:8" x14ac:dyDescent="0.3">
      <c r="A2850">
        <v>5.2</v>
      </c>
      <c r="B2850" t="s">
        <v>22753</v>
      </c>
      <c r="C2850" t="s">
        <v>1703</v>
      </c>
      <c r="D2850" t="s">
        <v>15875</v>
      </c>
      <c r="E2850" t="s">
        <v>37</v>
      </c>
      <c r="F2850">
        <v>92</v>
      </c>
      <c r="G2850" s="8">
        <v>217326336</v>
      </c>
      <c r="H2850" s="8">
        <v>60000000</v>
      </c>
    </row>
    <row r="2851" spans="1:8" x14ac:dyDescent="0.3">
      <c r="A2851">
        <v>5.2</v>
      </c>
      <c r="B2851" t="s">
        <v>22753</v>
      </c>
      <c r="C2851" t="s">
        <v>1703</v>
      </c>
      <c r="D2851" t="s">
        <v>651</v>
      </c>
      <c r="E2851" t="s">
        <v>37</v>
      </c>
      <c r="F2851">
        <v>92</v>
      </c>
      <c r="G2851" s="8">
        <v>217326336</v>
      </c>
      <c r="H2851" s="8">
        <v>60000000</v>
      </c>
    </row>
    <row r="2852" spans="1:8" x14ac:dyDescent="0.3">
      <c r="A2852">
        <v>5.2</v>
      </c>
      <c r="B2852" t="s">
        <v>22753</v>
      </c>
      <c r="C2852" t="s">
        <v>1703</v>
      </c>
      <c r="D2852" t="s">
        <v>9824</v>
      </c>
      <c r="E2852" t="s">
        <v>37</v>
      </c>
      <c r="F2852">
        <v>92</v>
      </c>
      <c r="G2852" s="8">
        <v>217326336</v>
      </c>
      <c r="H2852" s="8">
        <v>60000000</v>
      </c>
    </row>
    <row r="2853" spans="1:8" x14ac:dyDescent="0.3">
      <c r="A2853">
        <v>7</v>
      </c>
      <c r="B2853" t="s">
        <v>22754</v>
      </c>
      <c r="C2853" t="s">
        <v>949</v>
      </c>
      <c r="D2853" t="s">
        <v>809</v>
      </c>
      <c r="E2853" t="s">
        <v>37</v>
      </c>
      <c r="F2853">
        <v>108</v>
      </c>
      <c r="G2853" s="8">
        <v>166225040</v>
      </c>
      <c r="H2853" s="8">
        <v>55000000</v>
      </c>
    </row>
    <row r="2854" spans="1:8" x14ac:dyDescent="0.3">
      <c r="A2854">
        <v>6.6</v>
      </c>
      <c r="B2854" t="s">
        <v>22755</v>
      </c>
      <c r="C2854" t="s">
        <v>2360</v>
      </c>
      <c r="D2854" t="s">
        <v>515</v>
      </c>
      <c r="E2854" t="s">
        <v>37</v>
      </c>
      <c r="F2854">
        <v>84</v>
      </c>
      <c r="G2854" s="8">
        <v>141600000</v>
      </c>
      <c r="H2854" s="8">
        <v>55000000</v>
      </c>
    </row>
    <row r="2855" spans="1:8" x14ac:dyDescent="0.3">
      <c r="A2855">
        <v>6.6</v>
      </c>
      <c r="B2855" t="s">
        <v>22755</v>
      </c>
      <c r="C2855" t="s">
        <v>2360</v>
      </c>
      <c r="D2855" t="s">
        <v>9312</v>
      </c>
      <c r="E2855" t="s">
        <v>37</v>
      </c>
      <c r="F2855">
        <v>84</v>
      </c>
      <c r="G2855" s="8">
        <v>141600000</v>
      </c>
      <c r="H2855" s="8">
        <v>55000000</v>
      </c>
    </row>
    <row r="2856" spans="1:8" x14ac:dyDescent="0.3">
      <c r="A2856">
        <v>6.6</v>
      </c>
      <c r="B2856" t="s">
        <v>22755</v>
      </c>
      <c r="C2856" t="s">
        <v>2360</v>
      </c>
      <c r="D2856" t="s">
        <v>1473</v>
      </c>
      <c r="E2856" t="s">
        <v>37</v>
      </c>
      <c r="F2856">
        <v>84</v>
      </c>
      <c r="G2856" s="8">
        <v>141600000</v>
      </c>
      <c r="H2856" s="8">
        <v>55000000</v>
      </c>
    </row>
    <row r="2857" spans="1:8" x14ac:dyDescent="0.3">
      <c r="A2857">
        <v>6.6</v>
      </c>
      <c r="B2857" t="s">
        <v>22755</v>
      </c>
      <c r="C2857" t="s">
        <v>2360</v>
      </c>
      <c r="D2857" t="s">
        <v>15875</v>
      </c>
      <c r="E2857" t="s">
        <v>37</v>
      </c>
      <c r="F2857">
        <v>84</v>
      </c>
      <c r="G2857" s="8">
        <v>141600000</v>
      </c>
      <c r="H2857" s="8">
        <v>55000000</v>
      </c>
    </row>
    <row r="2858" spans="1:8" x14ac:dyDescent="0.3">
      <c r="A2858">
        <v>6.6</v>
      </c>
      <c r="B2858" t="s">
        <v>22755</v>
      </c>
      <c r="C2858" t="s">
        <v>2360</v>
      </c>
      <c r="D2858" t="s">
        <v>20490</v>
      </c>
      <c r="E2858" t="s">
        <v>37</v>
      </c>
      <c r="F2858">
        <v>84</v>
      </c>
      <c r="G2858" s="8">
        <v>141600000</v>
      </c>
      <c r="H2858" s="8">
        <v>55000000</v>
      </c>
    </row>
    <row r="2859" spans="1:8" x14ac:dyDescent="0.3">
      <c r="A2859">
        <v>6.6</v>
      </c>
      <c r="B2859" t="s">
        <v>22755</v>
      </c>
      <c r="C2859" t="s">
        <v>2360</v>
      </c>
      <c r="D2859" t="s">
        <v>15164</v>
      </c>
      <c r="E2859" t="s">
        <v>37</v>
      </c>
      <c r="F2859">
        <v>84</v>
      </c>
      <c r="G2859" s="8">
        <v>141600000</v>
      </c>
      <c r="H2859" s="8">
        <v>55000000</v>
      </c>
    </row>
    <row r="2860" spans="1:8" x14ac:dyDescent="0.3">
      <c r="A2860">
        <v>6.6</v>
      </c>
      <c r="B2860" t="s">
        <v>22755</v>
      </c>
      <c r="C2860" t="s">
        <v>2360</v>
      </c>
      <c r="D2860" t="s">
        <v>17497</v>
      </c>
      <c r="E2860" t="s">
        <v>37</v>
      </c>
      <c r="F2860">
        <v>84</v>
      </c>
      <c r="G2860" s="8">
        <v>141600000</v>
      </c>
      <c r="H2860" s="8">
        <v>55000000</v>
      </c>
    </row>
    <row r="2861" spans="1:8" x14ac:dyDescent="0.3">
      <c r="A2861">
        <v>7.3</v>
      </c>
      <c r="B2861" t="s">
        <v>22756</v>
      </c>
      <c r="C2861" t="s">
        <v>564</v>
      </c>
      <c r="D2861" t="s">
        <v>675</v>
      </c>
      <c r="E2861" t="s">
        <v>37</v>
      </c>
      <c r="F2861">
        <v>188</v>
      </c>
      <c r="G2861" s="8">
        <v>134218018</v>
      </c>
      <c r="H2861" s="8">
        <v>55000000</v>
      </c>
    </row>
    <row r="2862" spans="1:8" x14ac:dyDescent="0.3">
      <c r="A2862">
        <v>7.3</v>
      </c>
      <c r="B2862" t="s">
        <v>22756</v>
      </c>
      <c r="C2862" t="s">
        <v>564</v>
      </c>
      <c r="D2862" t="s">
        <v>515</v>
      </c>
      <c r="E2862" t="s">
        <v>37</v>
      </c>
      <c r="F2862">
        <v>188</v>
      </c>
      <c r="G2862" s="8">
        <v>134218018</v>
      </c>
      <c r="H2862" s="8">
        <v>55000000</v>
      </c>
    </row>
    <row r="2863" spans="1:8" x14ac:dyDescent="0.3">
      <c r="A2863">
        <v>7.3</v>
      </c>
      <c r="B2863" t="s">
        <v>22756</v>
      </c>
      <c r="C2863" t="s">
        <v>564</v>
      </c>
      <c r="D2863" t="s">
        <v>1473</v>
      </c>
      <c r="E2863" t="s">
        <v>37</v>
      </c>
      <c r="F2863">
        <v>188</v>
      </c>
      <c r="G2863" s="8">
        <v>134218018</v>
      </c>
      <c r="H2863" s="8">
        <v>55000000</v>
      </c>
    </row>
    <row r="2864" spans="1:8" x14ac:dyDescent="0.3">
      <c r="A2864">
        <v>7.3</v>
      </c>
      <c r="B2864" t="s">
        <v>22756</v>
      </c>
      <c r="C2864" t="s">
        <v>564</v>
      </c>
      <c r="D2864" t="s">
        <v>17497</v>
      </c>
      <c r="E2864" t="s">
        <v>37</v>
      </c>
      <c r="F2864">
        <v>188</v>
      </c>
      <c r="G2864" s="8">
        <v>134218018</v>
      </c>
      <c r="H2864" s="8">
        <v>55000000</v>
      </c>
    </row>
    <row r="2865" spans="1:8" x14ac:dyDescent="0.3">
      <c r="A2865">
        <v>7.3</v>
      </c>
      <c r="B2865" t="s">
        <v>22756</v>
      </c>
      <c r="C2865" t="s">
        <v>564</v>
      </c>
      <c r="D2865" t="s">
        <v>10118</v>
      </c>
      <c r="E2865" t="s">
        <v>37</v>
      </c>
      <c r="F2865">
        <v>188</v>
      </c>
      <c r="G2865" s="8">
        <v>134218018</v>
      </c>
      <c r="H2865" s="8">
        <v>55000000</v>
      </c>
    </row>
    <row r="2866" spans="1:8" x14ac:dyDescent="0.3">
      <c r="A2866">
        <v>5.6</v>
      </c>
      <c r="B2866" t="s">
        <v>22757</v>
      </c>
      <c r="C2866" t="s">
        <v>308</v>
      </c>
      <c r="D2866" t="s">
        <v>809</v>
      </c>
      <c r="E2866" t="s">
        <v>37</v>
      </c>
      <c r="F2866">
        <v>95</v>
      </c>
      <c r="G2866" s="8">
        <v>128769345</v>
      </c>
      <c r="H2866" s="8">
        <v>54000000</v>
      </c>
    </row>
    <row r="2867" spans="1:8" x14ac:dyDescent="0.3">
      <c r="A2867">
        <v>5.6</v>
      </c>
      <c r="B2867" t="s">
        <v>22757</v>
      </c>
      <c r="C2867" t="s">
        <v>308</v>
      </c>
      <c r="D2867" t="s">
        <v>17497</v>
      </c>
      <c r="E2867" t="s">
        <v>37</v>
      </c>
      <c r="F2867">
        <v>95</v>
      </c>
      <c r="G2867" s="8">
        <v>128769345</v>
      </c>
      <c r="H2867" s="8">
        <v>54000000</v>
      </c>
    </row>
    <row r="2868" spans="1:8" x14ac:dyDescent="0.3">
      <c r="A2868">
        <v>5.6</v>
      </c>
      <c r="B2868" t="s">
        <v>22757</v>
      </c>
      <c r="C2868" t="s">
        <v>308</v>
      </c>
      <c r="D2868" t="s">
        <v>10118</v>
      </c>
      <c r="E2868" t="s">
        <v>37</v>
      </c>
      <c r="F2868">
        <v>95</v>
      </c>
      <c r="G2868" s="8">
        <v>128769345</v>
      </c>
      <c r="H2868" s="8">
        <v>54000000</v>
      </c>
    </row>
    <row r="2869" spans="1:8" x14ac:dyDescent="0.3">
      <c r="A2869">
        <v>6.6</v>
      </c>
      <c r="B2869" t="s">
        <v>22758</v>
      </c>
      <c r="C2869" t="s">
        <v>1378</v>
      </c>
      <c r="D2869" t="s">
        <v>809</v>
      </c>
      <c r="E2869" t="s">
        <v>37</v>
      </c>
      <c r="F2869">
        <v>118</v>
      </c>
      <c r="G2869" s="8">
        <v>177575142</v>
      </c>
      <c r="H2869" s="8">
        <v>70000000</v>
      </c>
    </row>
    <row r="2870" spans="1:8" x14ac:dyDescent="0.3">
      <c r="A2870">
        <v>6.6</v>
      </c>
      <c r="B2870" t="s">
        <v>22758</v>
      </c>
      <c r="C2870" t="s">
        <v>1378</v>
      </c>
      <c r="D2870" t="s">
        <v>17497</v>
      </c>
      <c r="E2870" t="s">
        <v>37</v>
      </c>
      <c r="F2870">
        <v>118</v>
      </c>
      <c r="G2870" s="8">
        <v>177575142</v>
      </c>
      <c r="H2870" s="8">
        <v>70000000</v>
      </c>
    </row>
    <row r="2871" spans="1:8" x14ac:dyDescent="0.3">
      <c r="A2871">
        <v>5.4</v>
      </c>
      <c r="B2871" t="s">
        <v>22759</v>
      </c>
      <c r="C2871" t="s">
        <v>2377</v>
      </c>
      <c r="D2871" t="s">
        <v>675</v>
      </c>
      <c r="E2871" t="s">
        <v>37</v>
      </c>
      <c r="F2871">
        <v>92</v>
      </c>
      <c r="G2871" s="8">
        <v>105263257</v>
      </c>
      <c r="H2871" s="8">
        <v>55000000</v>
      </c>
    </row>
    <row r="2872" spans="1:8" x14ac:dyDescent="0.3">
      <c r="A2872">
        <v>5.4</v>
      </c>
      <c r="B2872" t="s">
        <v>22759</v>
      </c>
      <c r="C2872" t="s">
        <v>2377</v>
      </c>
      <c r="D2872" t="s">
        <v>515</v>
      </c>
      <c r="E2872" t="s">
        <v>37</v>
      </c>
      <c r="F2872">
        <v>92</v>
      </c>
      <c r="G2872" s="8">
        <v>105263257</v>
      </c>
      <c r="H2872" s="8">
        <v>55000000</v>
      </c>
    </row>
    <row r="2873" spans="1:8" x14ac:dyDescent="0.3">
      <c r="A2873">
        <v>5.4</v>
      </c>
      <c r="B2873" t="s">
        <v>22759</v>
      </c>
      <c r="C2873" t="s">
        <v>2377</v>
      </c>
      <c r="D2873" t="s">
        <v>809</v>
      </c>
      <c r="E2873" t="s">
        <v>37</v>
      </c>
      <c r="F2873">
        <v>92</v>
      </c>
      <c r="G2873" s="8">
        <v>105263257</v>
      </c>
      <c r="H2873" s="8">
        <v>55000000</v>
      </c>
    </row>
    <row r="2874" spans="1:8" x14ac:dyDescent="0.3">
      <c r="A2874">
        <v>5.4</v>
      </c>
      <c r="B2874" t="s">
        <v>22759</v>
      </c>
      <c r="C2874" t="s">
        <v>2377</v>
      </c>
      <c r="D2874" t="s">
        <v>15875</v>
      </c>
      <c r="E2874" t="s">
        <v>37</v>
      </c>
      <c r="F2874">
        <v>92</v>
      </c>
      <c r="G2874" s="8">
        <v>105263257</v>
      </c>
      <c r="H2874" s="8">
        <v>55000000</v>
      </c>
    </row>
    <row r="2875" spans="1:8" x14ac:dyDescent="0.3">
      <c r="A2875">
        <v>5.4</v>
      </c>
      <c r="B2875" t="s">
        <v>22759</v>
      </c>
      <c r="C2875" t="s">
        <v>2377</v>
      </c>
      <c r="D2875" t="s">
        <v>17497</v>
      </c>
      <c r="E2875" t="s">
        <v>37</v>
      </c>
      <c r="F2875">
        <v>92</v>
      </c>
      <c r="G2875" s="8">
        <v>105263257</v>
      </c>
      <c r="H2875" s="8">
        <v>55000000</v>
      </c>
    </row>
    <row r="2876" spans="1:8" x14ac:dyDescent="0.3">
      <c r="A2876">
        <v>6.3</v>
      </c>
      <c r="B2876" t="s">
        <v>22760</v>
      </c>
      <c r="C2876" t="s">
        <v>2383</v>
      </c>
      <c r="D2876" t="s">
        <v>809</v>
      </c>
      <c r="E2876" t="s">
        <v>37</v>
      </c>
      <c r="F2876">
        <v>74</v>
      </c>
      <c r="G2876" s="8">
        <v>104354205</v>
      </c>
      <c r="H2876" s="8">
        <v>55000000</v>
      </c>
    </row>
    <row r="2877" spans="1:8" x14ac:dyDescent="0.3">
      <c r="A2877">
        <v>6.3</v>
      </c>
      <c r="B2877" t="s">
        <v>22760</v>
      </c>
      <c r="C2877" t="s">
        <v>2383</v>
      </c>
      <c r="D2877" t="s">
        <v>17497</v>
      </c>
      <c r="E2877" t="s">
        <v>37</v>
      </c>
      <c r="F2877">
        <v>74</v>
      </c>
      <c r="G2877" s="8">
        <v>104354205</v>
      </c>
      <c r="H2877" s="8">
        <v>55000000</v>
      </c>
    </row>
    <row r="2878" spans="1:8" x14ac:dyDescent="0.3">
      <c r="A2878">
        <v>7.9</v>
      </c>
      <c r="B2878" t="s">
        <v>22761</v>
      </c>
      <c r="C2878" t="s">
        <v>602</v>
      </c>
      <c r="D2878" t="s">
        <v>11093</v>
      </c>
      <c r="E2878" t="s">
        <v>37</v>
      </c>
      <c r="F2878">
        <v>134</v>
      </c>
      <c r="G2878" s="8">
        <v>107100855</v>
      </c>
      <c r="H2878" s="8">
        <v>55000000</v>
      </c>
    </row>
    <row r="2879" spans="1:8" x14ac:dyDescent="0.3">
      <c r="A2879">
        <v>7.9</v>
      </c>
      <c r="B2879" t="s">
        <v>22761</v>
      </c>
      <c r="C2879" t="s">
        <v>602</v>
      </c>
      <c r="D2879" t="s">
        <v>1473</v>
      </c>
      <c r="E2879" t="s">
        <v>37</v>
      </c>
      <c r="F2879">
        <v>134</v>
      </c>
      <c r="G2879" s="8">
        <v>107100855</v>
      </c>
      <c r="H2879" s="8">
        <v>55000000</v>
      </c>
    </row>
    <row r="2880" spans="1:8" x14ac:dyDescent="0.3">
      <c r="A2880">
        <v>7.9</v>
      </c>
      <c r="B2880" t="s">
        <v>22761</v>
      </c>
      <c r="C2880" t="s">
        <v>602</v>
      </c>
      <c r="D2880" t="s">
        <v>8199</v>
      </c>
      <c r="E2880" t="s">
        <v>37</v>
      </c>
      <c r="F2880">
        <v>134</v>
      </c>
      <c r="G2880" s="8">
        <v>107100855</v>
      </c>
      <c r="H2880" s="8">
        <v>55000000</v>
      </c>
    </row>
    <row r="2881" spans="1:8" x14ac:dyDescent="0.3">
      <c r="A2881">
        <v>6.3</v>
      </c>
      <c r="B2881" t="s">
        <v>22762</v>
      </c>
      <c r="C2881" t="s">
        <v>453</v>
      </c>
      <c r="D2881" t="s">
        <v>809</v>
      </c>
      <c r="E2881" t="s">
        <v>37</v>
      </c>
      <c r="F2881">
        <v>101</v>
      </c>
      <c r="G2881" s="8">
        <v>98711404</v>
      </c>
      <c r="H2881" s="8">
        <v>55000000</v>
      </c>
    </row>
    <row r="2882" spans="1:8" x14ac:dyDescent="0.3">
      <c r="A2882">
        <v>6.3</v>
      </c>
      <c r="B2882" t="s">
        <v>22762</v>
      </c>
      <c r="C2882" t="s">
        <v>453</v>
      </c>
      <c r="D2882" t="s">
        <v>21950</v>
      </c>
      <c r="E2882" t="s">
        <v>37</v>
      </c>
      <c r="F2882">
        <v>101</v>
      </c>
      <c r="G2882" s="8">
        <v>98711404</v>
      </c>
      <c r="H2882" s="8">
        <v>55000000</v>
      </c>
    </row>
    <row r="2883" spans="1:8" x14ac:dyDescent="0.3">
      <c r="A2883">
        <v>6.3</v>
      </c>
      <c r="B2883" t="s">
        <v>22762</v>
      </c>
      <c r="C2883" t="s">
        <v>453</v>
      </c>
      <c r="D2883" t="s">
        <v>17497</v>
      </c>
      <c r="E2883" t="s">
        <v>37</v>
      </c>
      <c r="F2883">
        <v>101</v>
      </c>
      <c r="G2883" s="8">
        <v>98711404</v>
      </c>
      <c r="H2883" s="8">
        <v>55000000</v>
      </c>
    </row>
    <row r="2884" spans="1:8" x14ac:dyDescent="0.3">
      <c r="A2884">
        <v>6.3</v>
      </c>
      <c r="B2884" t="s">
        <v>22762</v>
      </c>
      <c r="C2884" t="s">
        <v>453</v>
      </c>
      <c r="D2884" t="s">
        <v>8199</v>
      </c>
      <c r="E2884" t="s">
        <v>37</v>
      </c>
      <c r="F2884">
        <v>101</v>
      </c>
      <c r="G2884" s="8">
        <v>98711404</v>
      </c>
      <c r="H2884" s="8">
        <v>55000000</v>
      </c>
    </row>
    <row r="2885" spans="1:8" x14ac:dyDescent="0.3">
      <c r="A2885">
        <v>6</v>
      </c>
      <c r="B2885" t="s">
        <v>22763</v>
      </c>
      <c r="C2885" t="s">
        <v>910</v>
      </c>
      <c r="D2885" t="s">
        <v>809</v>
      </c>
      <c r="E2885" t="s">
        <v>37</v>
      </c>
      <c r="F2885">
        <v>100</v>
      </c>
      <c r="G2885" s="8">
        <v>100328194</v>
      </c>
      <c r="H2885" s="8">
        <v>50000000</v>
      </c>
    </row>
    <row r="2886" spans="1:8" x14ac:dyDescent="0.3">
      <c r="A2886">
        <v>6</v>
      </c>
      <c r="B2886" t="s">
        <v>22763</v>
      </c>
      <c r="C2886" t="s">
        <v>910</v>
      </c>
      <c r="D2886" t="s">
        <v>15875</v>
      </c>
      <c r="E2886" t="s">
        <v>37</v>
      </c>
      <c r="F2886">
        <v>100</v>
      </c>
      <c r="G2886" s="8">
        <v>100328194</v>
      </c>
      <c r="H2886" s="8">
        <v>50000000</v>
      </c>
    </row>
    <row r="2887" spans="1:8" x14ac:dyDescent="0.3">
      <c r="A2887">
        <v>6</v>
      </c>
      <c r="B2887" t="s">
        <v>22763</v>
      </c>
      <c r="C2887" t="s">
        <v>910</v>
      </c>
      <c r="D2887" t="s">
        <v>651</v>
      </c>
      <c r="E2887" t="s">
        <v>37</v>
      </c>
      <c r="F2887">
        <v>100</v>
      </c>
      <c r="G2887" s="8">
        <v>100328194</v>
      </c>
      <c r="H2887" s="8">
        <v>50000000</v>
      </c>
    </row>
    <row r="2888" spans="1:8" x14ac:dyDescent="0.3">
      <c r="A2888">
        <v>7.2</v>
      </c>
      <c r="B2888" t="s">
        <v>22764</v>
      </c>
      <c r="C2888" t="s">
        <v>1363</v>
      </c>
      <c r="D2888" t="s">
        <v>675</v>
      </c>
      <c r="E2888" t="s">
        <v>37</v>
      </c>
      <c r="F2888">
        <v>132</v>
      </c>
      <c r="G2888" s="8">
        <v>101530738</v>
      </c>
      <c r="H2888" s="8">
        <v>55000000</v>
      </c>
    </row>
    <row r="2889" spans="1:8" x14ac:dyDescent="0.3">
      <c r="A2889">
        <v>7.2</v>
      </c>
      <c r="B2889" t="s">
        <v>22764</v>
      </c>
      <c r="C2889" t="s">
        <v>1363</v>
      </c>
      <c r="D2889" t="s">
        <v>21950</v>
      </c>
      <c r="E2889" t="s">
        <v>37</v>
      </c>
      <c r="F2889">
        <v>132</v>
      </c>
      <c r="G2889" s="8">
        <v>101530738</v>
      </c>
      <c r="H2889" s="8">
        <v>55000000</v>
      </c>
    </row>
    <row r="2890" spans="1:8" x14ac:dyDescent="0.3">
      <c r="A2890">
        <v>7.2</v>
      </c>
      <c r="B2890" t="s">
        <v>22764</v>
      </c>
      <c r="C2890" t="s">
        <v>1363</v>
      </c>
      <c r="D2890" t="s">
        <v>8199</v>
      </c>
      <c r="E2890" t="s">
        <v>37</v>
      </c>
      <c r="F2890">
        <v>132</v>
      </c>
      <c r="G2890" s="8">
        <v>101530738</v>
      </c>
      <c r="H2890" s="8">
        <v>55000000</v>
      </c>
    </row>
    <row r="2891" spans="1:8" x14ac:dyDescent="0.3">
      <c r="A2891">
        <v>5.0999999999999996</v>
      </c>
      <c r="B2891" t="s">
        <v>22765</v>
      </c>
      <c r="C2891" t="s">
        <v>2405</v>
      </c>
      <c r="D2891" t="s">
        <v>809</v>
      </c>
      <c r="E2891" t="s">
        <v>37</v>
      </c>
      <c r="F2891">
        <v>105</v>
      </c>
      <c r="G2891" s="8">
        <v>93815117</v>
      </c>
      <c r="H2891" s="8">
        <v>55000000</v>
      </c>
    </row>
    <row r="2892" spans="1:8" x14ac:dyDescent="0.3">
      <c r="A2892">
        <v>5.0999999999999996</v>
      </c>
      <c r="B2892" t="s">
        <v>22765</v>
      </c>
      <c r="C2892" t="s">
        <v>2405</v>
      </c>
      <c r="D2892" t="s">
        <v>1473</v>
      </c>
      <c r="E2892" t="s">
        <v>37</v>
      </c>
      <c r="F2892">
        <v>105</v>
      </c>
      <c r="G2892" s="8">
        <v>93815117</v>
      </c>
      <c r="H2892" s="8">
        <v>55000000</v>
      </c>
    </row>
    <row r="2893" spans="1:8" x14ac:dyDescent="0.3">
      <c r="A2893">
        <v>5.0999999999999996</v>
      </c>
      <c r="B2893" t="s">
        <v>22765</v>
      </c>
      <c r="C2893" t="s">
        <v>2405</v>
      </c>
      <c r="D2893" t="s">
        <v>17497</v>
      </c>
      <c r="E2893" t="s">
        <v>37</v>
      </c>
      <c r="F2893">
        <v>105</v>
      </c>
      <c r="G2893" s="8">
        <v>93815117</v>
      </c>
      <c r="H2893" s="8">
        <v>55000000</v>
      </c>
    </row>
    <row r="2894" spans="1:8" x14ac:dyDescent="0.3">
      <c r="A2894">
        <v>7.3</v>
      </c>
      <c r="B2894" t="s">
        <v>22766</v>
      </c>
      <c r="C2894" t="s">
        <v>846</v>
      </c>
      <c r="D2894" t="s">
        <v>675</v>
      </c>
      <c r="E2894" t="s">
        <v>37</v>
      </c>
      <c r="F2894">
        <v>123</v>
      </c>
      <c r="G2894" s="8">
        <v>91400000</v>
      </c>
      <c r="H2894" s="8">
        <v>53000000</v>
      </c>
    </row>
    <row r="2895" spans="1:8" x14ac:dyDescent="0.3">
      <c r="A2895">
        <v>7.3</v>
      </c>
      <c r="B2895" t="s">
        <v>22766</v>
      </c>
      <c r="C2895" t="s">
        <v>846</v>
      </c>
      <c r="D2895" t="s">
        <v>1473</v>
      </c>
      <c r="E2895" t="s">
        <v>37</v>
      </c>
      <c r="F2895">
        <v>123</v>
      </c>
      <c r="G2895" s="8">
        <v>91400000</v>
      </c>
      <c r="H2895" s="8">
        <v>53000000</v>
      </c>
    </row>
    <row r="2896" spans="1:8" x14ac:dyDescent="0.3">
      <c r="A2896">
        <v>7.3</v>
      </c>
      <c r="B2896" t="s">
        <v>22766</v>
      </c>
      <c r="C2896" t="s">
        <v>846</v>
      </c>
      <c r="D2896" t="s">
        <v>8199</v>
      </c>
      <c r="E2896" t="s">
        <v>37</v>
      </c>
      <c r="F2896">
        <v>123</v>
      </c>
      <c r="G2896" s="8">
        <v>91400000</v>
      </c>
      <c r="H2896" s="8">
        <v>53000000</v>
      </c>
    </row>
    <row r="2897" spans="1:8" x14ac:dyDescent="0.3">
      <c r="A2897">
        <v>7.3</v>
      </c>
      <c r="B2897" t="s">
        <v>22766</v>
      </c>
      <c r="C2897" t="s">
        <v>846</v>
      </c>
      <c r="D2897" t="s">
        <v>21951</v>
      </c>
      <c r="E2897" t="s">
        <v>37</v>
      </c>
      <c r="F2897">
        <v>123</v>
      </c>
      <c r="G2897" s="8">
        <v>91400000</v>
      </c>
      <c r="H2897" s="8">
        <v>53000000</v>
      </c>
    </row>
    <row r="2898" spans="1:8" x14ac:dyDescent="0.3">
      <c r="A2898">
        <v>8</v>
      </c>
      <c r="B2898" t="s">
        <v>22767</v>
      </c>
      <c r="C2898" t="s">
        <v>2414</v>
      </c>
      <c r="D2898" t="s">
        <v>11093</v>
      </c>
      <c r="E2898" t="s">
        <v>37</v>
      </c>
      <c r="F2898">
        <v>117</v>
      </c>
      <c r="G2898" s="8">
        <v>162586036</v>
      </c>
      <c r="H2898" s="8">
        <v>55000000</v>
      </c>
    </row>
    <row r="2899" spans="1:8" x14ac:dyDescent="0.3">
      <c r="A2899">
        <v>8</v>
      </c>
      <c r="B2899" t="s">
        <v>22767</v>
      </c>
      <c r="C2899" t="s">
        <v>2414</v>
      </c>
      <c r="D2899" t="s">
        <v>1473</v>
      </c>
      <c r="E2899" t="s">
        <v>37</v>
      </c>
      <c r="F2899">
        <v>117</v>
      </c>
      <c r="G2899" s="8">
        <v>162586036</v>
      </c>
      <c r="H2899" s="8">
        <v>55000000</v>
      </c>
    </row>
    <row r="2900" spans="1:8" x14ac:dyDescent="0.3">
      <c r="A2900">
        <v>6.2</v>
      </c>
      <c r="B2900" t="s">
        <v>22768</v>
      </c>
      <c r="C2900" t="s">
        <v>648</v>
      </c>
      <c r="D2900" t="s">
        <v>1473</v>
      </c>
      <c r="E2900" t="s">
        <v>37</v>
      </c>
      <c r="F2900">
        <v>98</v>
      </c>
      <c r="G2900" s="8">
        <v>89706988</v>
      </c>
      <c r="H2900" s="8">
        <v>55000000</v>
      </c>
    </row>
    <row r="2901" spans="1:8" x14ac:dyDescent="0.3">
      <c r="A2901">
        <v>6.2</v>
      </c>
      <c r="B2901" t="s">
        <v>22768</v>
      </c>
      <c r="C2901" t="s">
        <v>648</v>
      </c>
      <c r="D2901" t="s">
        <v>21948</v>
      </c>
      <c r="E2901" t="s">
        <v>37</v>
      </c>
      <c r="F2901">
        <v>98</v>
      </c>
      <c r="G2901" s="8">
        <v>89706988</v>
      </c>
      <c r="H2901" s="8">
        <v>55000000</v>
      </c>
    </row>
    <row r="2902" spans="1:8" x14ac:dyDescent="0.3">
      <c r="A2902">
        <v>6.2</v>
      </c>
      <c r="B2902" t="s">
        <v>22768</v>
      </c>
      <c r="C2902" t="s">
        <v>648</v>
      </c>
      <c r="D2902" t="s">
        <v>8199</v>
      </c>
      <c r="E2902" t="s">
        <v>37</v>
      </c>
      <c r="F2902">
        <v>98</v>
      </c>
      <c r="G2902" s="8">
        <v>89706988</v>
      </c>
      <c r="H2902" s="8">
        <v>55000000</v>
      </c>
    </row>
    <row r="2903" spans="1:8" x14ac:dyDescent="0.3">
      <c r="A2903">
        <v>6</v>
      </c>
      <c r="B2903" t="s">
        <v>22769</v>
      </c>
      <c r="C2903" t="s">
        <v>1371</v>
      </c>
      <c r="D2903" t="s">
        <v>1473</v>
      </c>
      <c r="E2903" t="s">
        <v>37</v>
      </c>
      <c r="F2903">
        <v>128</v>
      </c>
      <c r="G2903" s="8">
        <v>83000000</v>
      </c>
      <c r="H2903" s="8">
        <v>55000000</v>
      </c>
    </row>
    <row r="2904" spans="1:8" x14ac:dyDescent="0.3">
      <c r="A2904">
        <v>6</v>
      </c>
      <c r="B2904" t="s">
        <v>22769</v>
      </c>
      <c r="C2904" t="s">
        <v>1371</v>
      </c>
      <c r="D2904" t="s">
        <v>8199</v>
      </c>
      <c r="E2904" t="s">
        <v>37</v>
      </c>
      <c r="F2904">
        <v>128</v>
      </c>
      <c r="G2904" s="8">
        <v>83000000</v>
      </c>
      <c r="H2904" s="8">
        <v>55000000</v>
      </c>
    </row>
    <row r="2905" spans="1:8" x14ac:dyDescent="0.3">
      <c r="A2905">
        <v>6.7</v>
      </c>
      <c r="B2905" t="s">
        <v>22770</v>
      </c>
      <c r="C2905" t="s">
        <v>910</v>
      </c>
      <c r="D2905" t="s">
        <v>1473</v>
      </c>
      <c r="E2905" t="s">
        <v>37</v>
      </c>
      <c r="F2905">
        <v>114</v>
      </c>
      <c r="G2905" s="8">
        <v>78745923</v>
      </c>
      <c r="H2905" s="8">
        <v>55000000</v>
      </c>
    </row>
    <row r="2906" spans="1:8" x14ac:dyDescent="0.3">
      <c r="A2906">
        <v>6.7</v>
      </c>
      <c r="B2906" t="s">
        <v>22770</v>
      </c>
      <c r="C2906" t="s">
        <v>910</v>
      </c>
      <c r="D2906" t="s">
        <v>651</v>
      </c>
      <c r="E2906" t="s">
        <v>37</v>
      </c>
      <c r="F2906">
        <v>114</v>
      </c>
      <c r="G2906" s="8">
        <v>78745923</v>
      </c>
      <c r="H2906" s="8">
        <v>55000000</v>
      </c>
    </row>
    <row r="2907" spans="1:8" x14ac:dyDescent="0.3">
      <c r="A2907">
        <v>6.7</v>
      </c>
      <c r="B2907" t="s">
        <v>22770</v>
      </c>
      <c r="C2907" t="s">
        <v>910</v>
      </c>
      <c r="D2907" t="s">
        <v>17497</v>
      </c>
      <c r="E2907" t="s">
        <v>37</v>
      </c>
      <c r="F2907">
        <v>114</v>
      </c>
      <c r="G2907" s="8">
        <v>78745923</v>
      </c>
      <c r="H2907" s="8">
        <v>55000000</v>
      </c>
    </row>
    <row r="2908" spans="1:8" x14ac:dyDescent="0.3">
      <c r="A2908">
        <v>8.1</v>
      </c>
      <c r="B2908" t="s">
        <v>22771</v>
      </c>
      <c r="C2908" t="s">
        <v>858</v>
      </c>
      <c r="D2908" t="s">
        <v>675</v>
      </c>
      <c r="E2908" t="s">
        <v>37</v>
      </c>
      <c r="F2908">
        <v>111</v>
      </c>
      <c r="G2908" s="8">
        <v>70098138</v>
      </c>
      <c r="H2908" s="8">
        <v>30000000</v>
      </c>
    </row>
    <row r="2909" spans="1:8" x14ac:dyDescent="0.3">
      <c r="A2909">
        <v>6.4</v>
      </c>
      <c r="B2909" t="s">
        <v>22772</v>
      </c>
      <c r="C2909" t="s">
        <v>945</v>
      </c>
      <c r="D2909" t="s">
        <v>809</v>
      </c>
      <c r="E2909" t="s">
        <v>37</v>
      </c>
      <c r="F2909">
        <v>85</v>
      </c>
      <c r="G2909" s="8">
        <v>66365290</v>
      </c>
      <c r="H2909" s="8">
        <v>55000000</v>
      </c>
    </row>
    <row r="2910" spans="1:8" x14ac:dyDescent="0.3">
      <c r="A2910">
        <v>8</v>
      </c>
      <c r="B2910" t="s">
        <v>22773</v>
      </c>
      <c r="C2910" t="s">
        <v>858</v>
      </c>
      <c r="D2910" t="s">
        <v>675</v>
      </c>
      <c r="E2910" t="s">
        <v>37</v>
      </c>
      <c r="F2910">
        <v>137</v>
      </c>
      <c r="G2910" s="8">
        <v>66207920</v>
      </c>
      <c r="H2910" s="8">
        <v>30000000</v>
      </c>
    </row>
    <row r="2911" spans="1:8" x14ac:dyDescent="0.3">
      <c r="A2911">
        <v>8</v>
      </c>
      <c r="B2911" t="s">
        <v>22773</v>
      </c>
      <c r="C2911" t="s">
        <v>858</v>
      </c>
      <c r="D2911" t="s">
        <v>21950</v>
      </c>
      <c r="E2911" t="s">
        <v>37</v>
      </c>
      <c r="F2911">
        <v>137</v>
      </c>
      <c r="G2911" s="8">
        <v>66207920</v>
      </c>
      <c r="H2911" s="8">
        <v>30000000</v>
      </c>
    </row>
    <row r="2912" spans="1:8" x14ac:dyDescent="0.3">
      <c r="A2912">
        <v>8</v>
      </c>
      <c r="B2912" t="s">
        <v>22773</v>
      </c>
      <c r="C2912" t="s">
        <v>858</v>
      </c>
      <c r="D2912" t="s">
        <v>1473</v>
      </c>
      <c r="E2912" t="s">
        <v>37</v>
      </c>
      <c r="F2912">
        <v>137</v>
      </c>
      <c r="G2912" s="8">
        <v>66207920</v>
      </c>
      <c r="H2912" s="8">
        <v>30000000</v>
      </c>
    </row>
    <row r="2913" spans="1:8" x14ac:dyDescent="0.3">
      <c r="A2913">
        <v>8</v>
      </c>
      <c r="B2913" t="s">
        <v>22773</v>
      </c>
      <c r="C2913" t="s">
        <v>858</v>
      </c>
      <c r="D2913" t="s">
        <v>8199</v>
      </c>
      <c r="E2913" t="s">
        <v>37</v>
      </c>
      <c r="F2913">
        <v>137</v>
      </c>
      <c r="G2913" s="8">
        <v>66207920</v>
      </c>
      <c r="H2913" s="8">
        <v>30000000</v>
      </c>
    </row>
    <row r="2914" spans="1:8" x14ac:dyDescent="0.3">
      <c r="A2914">
        <v>6.3</v>
      </c>
      <c r="B2914" t="s">
        <v>22774</v>
      </c>
      <c r="C2914" t="s">
        <v>1090</v>
      </c>
      <c r="D2914" t="s">
        <v>675</v>
      </c>
      <c r="E2914" t="s">
        <v>37</v>
      </c>
      <c r="F2914">
        <v>97</v>
      </c>
      <c r="G2914" s="8">
        <v>63408614</v>
      </c>
      <c r="H2914" s="8">
        <v>55000000</v>
      </c>
    </row>
    <row r="2915" spans="1:8" x14ac:dyDescent="0.3">
      <c r="A2915">
        <v>6.3</v>
      </c>
      <c r="B2915" t="s">
        <v>22774</v>
      </c>
      <c r="C2915" t="s">
        <v>1090</v>
      </c>
      <c r="D2915" t="s">
        <v>809</v>
      </c>
      <c r="E2915" t="s">
        <v>37</v>
      </c>
      <c r="F2915">
        <v>97</v>
      </c>
      <c r="G2915" s="8">
        <v>63408614</v>
      </c>
      <c r="H2915" s="8">
        <v>55000000</v>
      </c>
    </row>
    <row r="2916" spans="1:8" x14ac:dyDescent="0.3">
      <c r="A2916">
        <v>6.3</v>
      </c>
      <c r="B2916" t="s">
        <v>22774</v>
      </c>
      <c r="C2916" t="s">
        <v>1090</v>
      </c>
      <c r="D2916" t="s">
        <v>21950</v>
      </c>
      <c r="E2916" t="s">
        <v>37</v>
      </c>
      <c r="F2916">
        <v>97</v>
      </c>
      <c r="G2916" s="8">
        <v>63408614</v>
      </c>
      <c r="H2916" s="8">
        <v>55000000</v>
      </c>
    </row>
    <row r="2917" spans="1:8" x14ac:dyDescent="0.3">
      <c r="A2917">
        <v>6.3</v>
      </c>
      <c r="B2917" t="s">
        <v>22774</v>
      </c>
      <c r="C2917" t="s">
        <v>1090</v>
      </c>
      <c r="D2917" t="s">
        <v>8199</v>
      </c>
      <c r="E2917" t="s">
        <v>37</v>
      </c>
      <c r="F2917">
        <v>97</v>
      </c>
      <c r="G2917" s="8">
        <v>63408614</v>
      </c>
      <c r="H2917" s="8">
        <v>55000000</v>
      </c>
    </row>
    <row r="2918" spans="1:8" x14ac:dyDescent="0.3">
      <c r="A2918">
        <v>6.4</v>
      </c>
      <c r="B2918" t="s">
        <v>22775</v>
      </c>
      <c r="C2918" t="s">
        <v>271</v>
      </c>
      <c r="D2918" t="s">
        <v>809</v>
      </c>
      <c r="E2918" t="s">
        <v>37</v>
      </c>
      <c r="F2918">
        <v>104</v>
      </c>
      <c r="G2918" s="8">
        <v>58422650</v>
      </c>
      <c r="H2918" s="8">
        <v>55000000</v>
      </c>
    </row>
    <row r="2919" spans="1:8" x14ac:dyDescent="0.3">
      <c r="A2919">
        <v>6.4</v>
      </c>
      <c r="B2919" t="s">
        <v>22775</v>
      </c>
      <c r="C2919" t="s">
        <v>271</v>
      </c>
      <c r="D2919" t="s">
        <v>651</v>
      </c>
      <c r="E2919" t="s">
        <v>37</v>
      </c>
      <c r="F2919">
        <v>104</v>
      </c>
      <c r="G2919" s="8">
        <v>58422650</v>
      </c>
      <c r="H2919" s="8">
        <v>55000000</v>
      </c>
    </row>
    <row r="2920" spans="1:8" x14ac:dyDescent="0.3">
      <c r="A2920">
        <v>6.4</v>
      </c>
      <c r="B2920" t="s">
        <v>22775</v>
      </c>
      <c r="C2920" t="s">
        <v>271</v>
      </c>
      <c r="D2920" t="s">
        <v>4189</v>
      </c>
      <c r="E2920" t="s">
        <v>37</v>
      </c>
      <c r="F2920">
        <v>104</v>
      </c>
      <c r="G2920" s="8">
        <v>58422650</v>
      </c>
      <c r="H2920" s="8">
        <v>55000000</v>
      </c>
    </row>
    <row r="2921" spans="1:8" x14ac:dyDescent="0.3">
      <c r="A2921">
        <v>6.6</v>
      </c>
      <c r="B2921" t="s">
        <v>22776</v>
      </c>
      <c r="C2921" t="s">
        <v>2459</v>
      </c>
      <c r="D2921" t="s">
        <v>675</v>
      </c>
      <c r="E2921" t="s">
        <v>37</v>
      </c>
      <c r="F2921">
        <v>110</v>
      </c>
      <c r="G2921" s="8">
        <v>56932305</v>
      </c>
      <c r="H2921" s="8">
        <v>55000000</v>
      </c>
    </row>
    <row r="2922" spans="1:8" x14ac:dyDescent="0.3">
      <c r="A2922">
        <v>6.6</v>
      </c>
      <c r="B2922" t="s">
        <v>22776</v>
      </c>
      <c r="C2922" t="s">
        <v>2459</v>
      </c>
      <c r="D2922" t="s">
        <v>515</v>
      </c>
      <c r="E2922" t="s">
        <v>37</v>
      </c>
      <c r="F2922">
        <v>110</v>
      </c>
      <c r="G2922" s="8">
        <v>56932305</v>
      </c>
      <c r="H2922" s="8">
        <v>55000000</v>
      </c>
    </row>
    <row r="2923" spans="1:8" x14ac:dyDescent="0.3">
      <c r="A2923">
        <v>6.6</v>
      </c>
      <c r="B2923" t="s">
        <v>22776</v>
      </c>
      <c r="C2923" t="s">
        <v>2459</v>
      </c>
      <c r="D2923" t="s">
        <v>809</v>
      </c>
      <c r="E2923" t="s">
        <v>37</v>
      </c>
      <c r="F2923">
        <v>110</v>
      </c>
      <c r="G2923" s="8">
        <v>56932305</v>
      </c>
      <c r="H2923" s="8">
        <v>55000000</v>
      </c>
    </row>
    <row r="2924" spans="1:8" x14ac:dyDescent="0.3">
      <c r="A2924">
        <v>6.6</v>
      </c>
      <c r="B2924" t="s">
        <v>22776</v>
      </c>
      <c r="C2924" t="s">
        <v>2459</v>
      </c>
      <c r="D2924" t="s">
        <v>12797</v>
      </c>
      <c r="E2924" t="s">
        <v>37</v>
      </c>
      <c r="F2924">
        <v>110</v>
      </c>
      <c r="G2924" s="8">
        <v>56932305</v>
      </c>
      <c r="H2924" s="8">
        <v>55000000</v>
      </c>
    </row>
    <row r="2925" spans="1:8" x14ac:dyDescent="0.3">
      <c r="A2925">
        <v>6.4</v>
      </c>
      <c r="B2925" t="s">
        <v>22777</v>
      </c>
      <c r="C2925" t="s">
        <v>2042</v>
      </c>
      <c r="D2925" t="s">
        <v>675</v>
      </c>
      <c r="E2925" t="s">
        <v>37</v>
      </c>
      <c r="F2925">
        <v>133</v>
      </c>
      <c r="G2925" s="8">
        <v>68750000</v>
      </c>
      <c r="H2925" s="8">
        <v>55000000</v>
      </c>
    </row>
    <row r="2926" spans="1:8" x14ac:dyDescent="0.3">
      <c r="A2926">
        <v>6.4</v>
      </c>
      <c r="B2926" t="s">
        <v>22777</v>
      </c>
      <c r="C2926" t="s">
        <v>2042</v>
      </c>
      <c r="D2926" t="s">
        <v>515</v>
      </c>
      <c r="E2926" t="s">
        <v>37</v>
      </c>
      <c r="F2926">
        <v>133</v>
      </c>
      <c r="G2926" s="8">
        <v>68750000</v>
      </c>
      <c r="H2926" s="8">
        <v>55000000</v>
      </c>
    </row>
    <row r="2927" spans="1:8" x14ac:dyDescent="0.3">
      <c r="A2927">
        <v>6.4</v>
      </c>
      <c r="B2927" t="s">
        <v>22777</v>
      </c>
      <c r="C2927" t="s">
        <v>2042</v>
      </c>
      <c r="D2927" t="s">
        <v>8199</v>
      </c>
      <c r="E2927" t="s">
        <v>37</v>
      </c>
      <c r="F2927">
        <v>133</v>
      </c>
      <c r="G2927" s="8">
        <v>68750000</v>
      </c>
      <c r="H2927" s="8">
        <v>55000000</v>
      </c>
    </row>
    <row r="2928" spans="1:8" x14ac:dyDescent="0.3">
      <c r="A2928">
        <v>6</v>
      </c>
      <c r="B2928" t="s">
        <v>22778</v>
      </c>
      <c r="C2928" t="s">
        <v>984</v>
      </c>
      <c r="D2928" t="s">
        <v>809</v>
      </c>
      <c r="E2928" t="s">
        <v>37</v>
      </c>
      <c r="F2928">
        <v>94</v>
      </c>
      <c r="G2928" s="8">
        <v>68218041</v>
      </c>
      <c r="H2928" s="8">
        <v>55000000</v>
      </c>
    </row>
    <row r="2929" spans="1:8" x14ac:dyDescent="0.3">
      <c r="A2929">
        <v>6</v>
      </c>
      <c r="B2929" t="s">
        <v>22778</v>
      </c>
      <c r="C2929" t="s">
        <v>984</v>
      </c>
      <c r="D2929" t="s">
        <v>15875</v>
      </c>
      <c r="E2929" t="s">
        <v>37</v>
      </c>
      <c r="F2929">
        <v>94</v>
      </c>
      <c r="G2929" s="8">
        <v>68218041</v>
      </c>
      <c r="H2929" s="8">
        <v>55000000</v>
      </c>
    </row>
    <row r="2930" spans="1:8" x14ac:dyDescent="0.3">
      <c r="A2930">
        <v>6</v>
      </c>
      <c r="B2930" t="s">
        <v>22778</v>
      </c>
      <c r="C2930" t="s">
        <v>984</v>
      </c>
      <c r="D2930" t="s">
        <v>651</v>
      </c>
      <c r="E2930" t="s">
        <v>37</v>
      </c>
      <c r="F2930">
        <v>94</v>
      </c>
      <c r="G2930" s="8">
        <v>68218041</v>
      </c>
      <c r="H2930" s="8">
        <v>55000000</v>
      </c>
    </row>
    <row r="2931" spans="1:8" x14ac:dyDescent="0.3">
      <c r="A2931">
        <v>6.6</v>
      </c>
      <c r="B2931" t="s">
        <v>22779</v>
      </c>
      <c r="C2931" t="s">
        <v>512</v>
      </c>
      <c r="D2931" t="s">
        <v>675</v>
      </c>
      <c r="E2931" t="s">
        <v>37</v>
      </c>
      <c r="F2931">
        <v>104</v>
      </c>
      <c r="G2931" s="8">
        <v>25040293</v>
      </c>
      <c r="H2931" s="8">
        <v>55000000</v>
      </c>
    </row>
    <row r="2932" spans="1:8" x14ac:dyDescent="0.3">
      <c r="A2932">
        <v>6.6</v>
      </c>
      <c r="B2932" t="s">
        <v>22779</v>
      </c>
      <c r="C2932" t="s">
        <v>512</v>
      </c>
      <c r="D2932" t="s">
        <v>515</v>
      </c>
      <c r="E2932" t="s">
        <v>37</v>
      </c>
      <c r="F2932">
        <v>104</v>
      </c>
      <c r="G2932" s="8">
        <v>25040293</v>
      </c>
      <c r="H2932" s="8">
        <v>55000000</v>
      </c>
    </row>
    <row r="2933" spans="1:8" x14ac:dyDescent="0.3">
      <c r="A2933">
        <v>6.6</v>
      </c>
      <c r="B2933" t="s">
        <v>22779</v>
      </c>
      <c r="C2933" t="s">
        <v>512</v>
      </c>
      <c r="D2933" t="s">
        <v>651</v>
      </c>
      <c r="E2933" t="s">
        <v>37</v>
      </c>
      <c r="F2933">
        <v>104</v>
      </c>
      <c r="G2933" s="8">
        <v>25040293</v>
      </c>
      <c r="H2933" s="8">
        <v>55000000</v>
      </c>
    </row>
    <row r="2934" spans="1:8" x14ac:dyDescent="0.3">
      <c r="A2934">
        <v>5.9</v>
      </c>
      <c r="B2934" t="s">
        <v>22780</v>
      </c>
      <c r="C2934" t="s">
        <v>2479</v>
      </c>
      <c r="D2934" t="s">
        <v>515</v>
      </c>
      <c r="E2934" t="s">
        <v>37</v>
      </c>
      <c r="F2934">
        <v>91</v>
      </c>
      <c r="G2934" s="8">
        <v>55747724</v>
      </c>
      <c r="H2934" s="8">
        <v>55000000</v>
      </c>
    </row>
    <row r="2935" spans="1:8" x14ac:dyDescent="0.3">
      <c r="A2935">
        <v>5.9</v>
      </c>
      <c r="B2935" t="s">
        <v>22780</v>
      </c>
      <c r="C2935" t="s">
        <v>2479</v>
      </c>
      <c r="D2935" t="s">
        <v>9312</v>
      </c>
      <c r="E2935" t="s">
        <v>37</v>
      </c>
      <c r="F2935">
        <v>91</v>
      </c>
      <c r="G2935" s="8">
        <v>55747724</v>
      </c>
      <c r="H2935" s="8">
        <v>55000000</v>
      </c>
    </row>
    <row r="2936" spans="1:8" x14ac:dyDescent="0.3">
      <c r="A2936">
        <v>5.9</v>
      </c>
      <c r="B2936" t="s">
        <v>22780</v>
      </c>
      <c r="C2936" t="s">
        <v>2479</v>
      </c>
      <c r="D2936" t="s">
        <v>809</v>
      </c>
      <c r="E2936" t="s">
        <v>37</v>
      </c>
      <c r="F2936">
        <v>91</v>
      </c>
      <c r="G2936" s="8">
        <v>55747724</v>
      </c>
      <c r="H2936" s="8">
        <v>55000000</v>
      </c>
    </row>
    <row r="2937" spans="1:8" x14ac:dyDescent="0.3">
      <c r="A2937">
        <v>5.9</v>
      </c>
      <c r="B2937" t="s">
        <v>22780</v>
      </c>
      <c r="C2937" t="s">
        <v>2479</v>
      </c>
      <c r="D2937" t="s">
        <v>15875</v>
      </c>
      <c r="E2937" t="s">
        <v>37</v>
      </c>
      <c r="F2937">
        <v>91</v>
      </c>
      <c r="G2937" s="8">
        <v>55747724</v>
      </c>
      <c r="H2937" s="8">
        <v>55000000</v>
      </c>
    </row>
    <row r="2938" spans="1:8" x14ac:dyDescent="0.3">
      <c r="A2938">
        <v>6.4</v>
      </c>
      <c r="B2938" t="s">
        <v>22781</v>
      </c>
      <c r="C2938" t="s">
        <v>394</v>
      </c>
      <c r="D2938" t="s">
        <v>675</v>
      </c>
      <c r="E2938" t="s">
        <v>37</v>
      </c>
      <c r="F2938">
        <v>145</v>
      </c>
      <c r="G2938" s="8">
        <v>55473600</v>
      </c>
      <c r="H2938" s="8">
        <v>50000000</v>
      </c>
    </row>
    <row r="2939" spans="1:8" x14ac:dyDescent="0.3">
      <c r="A2939">
        <v>6.4</v>
      </c>
      <c r="B2939" t="s">
        <v>22781</v>
      </c>
      <c r="C2939" t="s">
        <v>394</v>
      </c>
      <c r="D2939" t="s">
        <v>4189</v>
      </c>
      <c r="E2939" t="s">
        <v>37</v>
      </c>
      <c r="F2939">
        <v>145</v>
      </c>
      <c r="G2939" s="8">
        <v>55473600</v>
      </c>
      <c r="H2939" s="8">
        <v>50000000</v>
      </c>
    </row>
    <row r="2940" spans="1:8" x14ac:dyDescent="0.3">
      <c r="A2940">
        <v>6.4</v>
      </c>
      <c r="B2940" t="s">
        <v>22781</v>
      </c>
      <c r="C2940" t="s">
        <v>394</v>
      </c>
      <c r="D2940" t="s">
        <v>10118</v>
      </c>
      <c r="E2940" t="s">
        <v>37</v>
      </c>
      <c r="F2940">
        <v>145</v>
      </c>
      <c r="G2940" s="8">
        <v>55473600</v>
      </c>
      <c r="H2940" s="8">
        <v>50000000</v>
      </c>
    </row>
    <row r="2941" spans="1:8" x14ac:dyDescent="0.3">
      <c r="A2941">
        <v>6.3</v>
      </c>
      <c r="B2941" t="s">
        <v>22782</v>
      </c>
      <c r="C2941" t="s">
        <v>2490</v>
      </c>
      <c r="D2941" t="s">
        <v>11093</v>
      </c>
      <c r="E2941" t="s">
        <v>37</v>
      </c>
      <c r="F2941">
        <v>135</v>
      </c>
      <c r="G2941" s="8">
        <v>49994804</v>
      </c>
      <c r="H2941" s="8">
        <v>55000000</v>
      </c>
    </row>
    <row r="2942" spans="1:8" x14ac:dyDescent="0.3">
      <c r="A2942">
        <v>6.3</v>
      </c>
      <c r="B2942" t="s">
        <v>22782</v>
      </c>
      <c r="C2942" t="s">
        <v>2490</v>
      </c>
      <c r="D2942" t="s">
        <v>1473</v>
      </c>
      <c r="E2942" t="s">
        <v>37</v>
      </c>
      <c r="F2942">
        <v>135</v>
      </c>
      <c r="G2942" s="8">
        <v>49994804</v>
      </c>
      <c r="H2942" s="8">
        <v>55000000</v>
      </c>
    </row>
    <row r="2943" spans="1:8" x14ac:dyDescent="0.3">
      <c r="A2943">
        <v>6.3</v>
      </c>
      <c r="B2943" t="s">
        <v>22782</v>
      </c>
      <c r="C2943" t="s">
        <v>2490</v>
      </c>
      <c r="D2943" t="s">
        <v>20490</v>
      </c>
      <c r="E2943" t="s">
        <v>37</v>
      </c>
      <c r="F2943">
        <v>135</v>
      </c>
      <c r="G2943" s="8">
        <v>49994804</v>
      </c>
      <c r="H2943" s="8">
        <v>55000000</v>
      </c>
    </row>
    <row r="2944" spans="1:8" x14ac:dyDescent="0.3">
      <c r="A2944">
        <v>6.3</v>
      </c>
      <c r="B2944" t="s">
        <v>22782</v>
      </c>
      <c r="C2944" t="s">
        <v>2490</v>
      </c>
      <c r="D2944" t="s">
        <v>15164</v>
      </c>
      <c r="E2944" t="s">
        <v>37</v>
      </c>
      <c r="F2944">
        <v>135</v>
      </c>
      <c r="G2944" s="8">
        <v>49994804</v>
      </c>
      <c r="H2944" s="8">
        <v>55000000</v>
      </c>
    </row>
    <row r="2945" spans="1:8" x14ac:dyDescent="0.3">
      <c r="A2945">
        <v>7.3</v>
      </c>
      <c r="B2945" t="s">
        <v>22783</v>
      </c>
      <c r="C2945" t="s">
        <v>2498</v>
      </c>
      <c r="D2945" t="s">
        <v>675</v>
      </c>
      <c r="E2945" t="s">
        <v>37</v>
      </c>
      <c r="F2945">
        <v>122</v>
      </c>
      <c r="G2945" s="8">
        <v>41609593</v>
      </c>
      <c r="H2945" s="8">
        <v>55000000</v>
      </c>
    </row>
    <row r="2946" spans="1:8" x14ac:dyDescent="0.3">
      <c r="A2946">
        <v>7.3</v>
      </c>
      <c r="B2946" t="s">
        <v>22783</v>
      </c>
      <c r="C2946" t="s">
        <v>2498</v>
      </c>
      <c r="D2946" t="s">
        <v>515</v>
      </c>
      <c r="E2946" t="s">
        <v>37</v>
      </c>
      <c r="F2946">
        <v>122</v>
      </c>
      <c r="G2946" s="8">
        <v>41609593</v>
      </c>
      <c r="H2946" s="8">
        <v>55000000</v>
      </c>
    </row>
    <row r="2947" spans="1:8" x14ac:dyDescent="0.3">
      <c r="A2947">
        <v>7.3</v>
      </c>
      <c r="B2947" t="s">
        <v>22783</v>
      </c>
      <c r="C2947" t="s">
        <v>2498</v>
      </c>
      <c r="D2947" t="s">
        <v>21950</v>
      </c>
      <c r="E2947" t="s">
        <v>37</v>
      </c>
      <c r="F2947">
        <v>122</v>
      </c>
      <c r="G2947" s="8">
        <v>41609593</v>
      </c>
      <c r="H2947" s="8">
        <v>55000000</v>
      </c>
    </row>
    <row r="2948" spans="1:8" x14ac:dyDescent="0.3">
      <c r="A2948">
        <v>7.3</v>
      </c>
      <c r="B2948" t="s">
        <v>22783</v>
      </c>
      <c r="C2948" t="s">
        <v>2498</v>
      </c>
      <c r="D2948" t="s">
        <v>8199</v>
      </c>
      <c r="E2948" t="s">
        <v>37</v>
      </c>
      <c r="F2948">
        <v>122</v>
      </c>
      <c r="G2948" s="8">
        <v>41609593</v>
      </c>
      <c r="H2948" s="8">
        <v>55000000</v>
      </c>
    </row>
    <row r="2949" spans="1:8" x14ac:dyDescent="0.3">
      <c r="A2949">
        <v>6.8</v>
      </c>
      <c r="B2949" t="s">
        <v>22784</v>
      </c>
      <c r="C2949" t="s">
        <v>1249</v>
      </c>
      <c r="D2949" t="s">
        <v>515</v>
      </c>
      <c r="E2949" t="s">
        <v>37</v>
      </c>
      <c r="F2949">
        <v>110</v>
      </c>
      <c r="G2949" s="8">
        <v>38553833</v>
      </c>
      <c r="H2949" s="8">
        <v>55000000</v>
      </c>
    </row>
    <row r="2950" spans="1:8" x14ac:dyDescent="0.3">
      <c r="A2950">
        <v>6.8</v>
      </c>
      <c r="B2950" t="s">
        <v>22784</v>
      </c>
      <c r="C2950" t="s">
        <v>1249</v>
      </c>
      <c r="D2950" t="s">
        <v>1473</v>
      </c>
      <c r="E2950" t="s">
        <v>37</v>
      </c>
      <c r="F2950">
        <v>110</v>
      </c>
      <c r="G2950" s="8">
        <v>38553833</v>
      </c>
      <c r="H2950" s="8">
        <v>55000000</v>
      </c>
    </row>
    <row r="2951" spans="1:8" x14ac:dyDescent="0.3">
      <c r="A2951">
        <v>6.8</v>
      </c>
      <c r="B2951" t="s">
        <v>22784</v>
      </c>
      <c r="C2951" t="s">
        <v>1249</v>
      </c>
      <c r="D2951" t="s">
        <v>4189</v>
      </c>
      <c r="E2951" t="s">
        <v>37</v>
      </c>
      <c r="F2951">
        <v>110</v>
      </c>
      <c r="G2951" s="8">
        <v>38553833</v>
      </c>
      <c r="H2951" s="8">
        <v>55000000</v>
      </c>
    </row>
    <row r="2952" spans="1:8" x14ac:dyDescent="0.3">
      <c r="A2952">
        <v>6.8</v>
      </c>
      <c r="B2952" t="s">
        <v>22784</v>
      </c>
      <c r="C2952" t="s">
        <v>1249</v>
      </c>
      <c r="D2952" t="s">
        <v>8199</v>
      </c>
      <c r="E2952" t="s">
        <v>37</v>
      </c>
      <c r="F2952">
        <v>110</v>
      </c>
      <c r="G2952" s="8">
        <v>38553833</v>
      </c>
      <c r="H2952" s="8">
        <v>55000000</v>
      </c>
    </row>
    <row r="2953" spans="1:8" x14ac:dyDescent="0.3">
      <c r="A2953">
        <v>7.2</v>
      </c>
      <c r="B2953" t="s">
        <v>22785</v>
      </c>
      <c r="C2953" t="s">
        <v>2508</v>
      </c>
      <c r="D2953" t="s">
        <v>9312</v>
      </c>
      <c r="E2953" t="s">
        <v>37</v>
      </c>
      <c r="F2953">
        <v>95</v>
      </c>
      <c r="G2953" s="8">
        <v>76137505</v>
      </c>
      <c r="H2953" s="8">
        <v>55000000</v>
      </c>
    </row>
    <row r="2954" spans="1:8" x14ac:dyDescent="0.3">
      <c r="A2954">
        <v>7.2</v>
      </c>
      <c r="B2954" t="s">
        <v>22785</v>
      </c>
      <c r="C2954" t="s">
        <v>2508</v>
      </c>
      <c r="D2954" t="s">
        <v>809</v>
      </c>
      <c r="E2954" t="s">
        <v>37</v>
      </c>
      <c r="F2954">
        <v>95</v>
      </c>
      <c r="G2954" s="8">
        <v>76137505</v>
      </c>
      <c r="H2954" s="8">
        <v>55000000</v>
      </c>
    </row>
    <row r="2955" spans="1:8" x14ac:dyDescent="0.3">
      <c r="A2955">
        <v>7.2</v>
      </c>
      <c r="B2955" t="s">
        <v>22785</v>
      </c>
      <c r="C2955" t="s">
        <v>2508</v>
      </c>
      <c r="D2955" t="s">
        <v>15875</v>
      </c>
      <c r="E2955" t="s">
        <v>37</v>
      </c>
      <c r="F2955">
        <v>95</v>
      </c>
      <c r="G2955" s="8">
        <v>76137505</v>
      </c>
      <c r="H2955" s="8">
        <v>55000000</v>
      </c>
    </row>
    <row r="2956" spans="1:8" x14ac:dyDescent="0.3">
      <c r="A2956">
        <v>7.2</v>
      </c>
      <c r="B2956" t="s">
        <v>22785</v>
      </c>
      <c r="C2956" t="s">
        <v>2508</v>
      </c>
      <c r="D2956" t="s">
        <v>651</v>
      </c>
      <c r="E2956" t="s">
        <v>37</v>
      </c>
      <c r="F2956">
        <v>95</v>
      </c>
      <c r="G2956" s="8">
        <v>76137505</v>
      </c>
      <c r="H2956" s="8">
        <v>55000000</v>
      </c>
    </row>
    <row r="2957" spans="1:8" x14ac:dyDescent="0.3">
      <c r="A2957">
        <v>5.7</v>
      </c>
      <c r="B2957" t="s">
        <v>22786</v>
      </c>
      <c r="C2957" t="s">
        <v>2514</v>
      </c>
      <c r="D2957" t="s">
        <v>675</v>
      </c>
      <c r="E2957" t="s">
        <v>37</v>
      </c>
      <c r="F2957">
        <v>102</v>
      </c>
      <c r="G2957" s="8">
        <v>34350553</v>
      </c>
      <c r="H2957" s="8">
        <v>68000000</v>
      </c>
    </row>
    <row r="2958" spans="1:8" x14ac:dyDescent="0.3">
      <c r="A2958">
        <v>5.7</v>
      </c>
      <c r="B2958" t="s">
        <v>22786</v>
      </c>
      <c r="C2958" t="s">
        <v>2514</v>
      </c>
      <c r="D2958" t="s">
        <v>809</v>
      </c>
      <c r="E2958" t="s">
        <v>37</v>
      </c>
      <c r="F2958">
        <v>102</v>
      </c>
      <c r="G2958" s="8">
        <v>34350553</v>
      </c>
      <c r="H2958" s="8">
        <v>68000000</v>
      </c>
    </row>
    <row r="2959" spans="1:8" x14ac:dyDescent="0.3">
      <c r="A2959">
        <v>5.7</v>
      </c>
      <c r="B2959" t="s">
        <v>22786</v>
      </c>
      <c r="C2959" t="s">
        <v>2514</v>
      </c>
      <c r="D2959" t="s">
        <v>10118</v>
      </c>
      <c r="E2959" t="s">
        <v>37</v>
      </c>
      <c r="F2959">
        <v>102</v>
      </c>
      <c r="G2959" s="8">
        <v>34350553</v>
      </c>
      <c r="H2959" s="8">
        <v>68000000</v>
      </c>
    </row>
    <row r="2960" spans="1:8" x14ac:dyDescent="0.3">
      <c r="A2960">
        <v>6</v>
      </c>
      <c r="B2960" t="s">
        <v>22787</v>
      </c>
      <c r="C2960" t="s">
        <v>2519</v>
      </c>
      <c r="D2960" t="s">
        <v>675</v>
      </c>
      <c r="E2960" t="s">
        <v>37</v>
      </c>
      <c r="F2960">
        <v>94</v>
      </c>
      <c r="G2960" s="8">
        <v>34238611</v>
      </c>
      <c r="H2960" s="8">
        <v>55000000</v>
      </c>
    </row>
    <row r="2961" spans="1:8" x14ac:dyDescent="0.3">
      <c r="A2961">
        <v>6</v>
      </c>
      <c r="B2961" t="s">
        <v>22787</v>
      </c>
      <c r="C2961" t="s">
        <v>2519</v>
      </c>
      <c r="D2961" t="s">
        <v>21950</v>
      </c>
      <c r="E2961" t="s">
        <v>37</v>
      </c>
      <c r="F2961">
        <v>94</v>
      </c>
      <c r="G2961" s="8">
        <v>34238611</v>
      </c>
      <c r="H2961" s="8">
        <v>55000000</v>
      </c>
    </row>
    <row r="2962" spans="1:8" x14ac:dyDescent="0.3">
      <c r="A2962">
        <v>6</v>
      </c>
      <c r="B2962" t="s">
        <v>22787</v>
      </c>
      <c r="C2962" t="s">
        <v>2519</v>
      </c>
      <c r="D2962" t="s">
        <v>1473</v>
      </c>
      <c r="E2962" t="s">
        <v>37</v>
      </c>
      <c r="F2962">
        <v>94</v>
      </c>
      <c r="G2962" s="8">
        <v>34238611</v>
      </c>
      <c r="H2962" s="8">
        <v>55000000</v>
      </c>
    </row>
    <row r="2963" spans="1:8" x14ac:dyDescent="0.3">
      <c r="A2963">
        <v>6</v>
      </c>
      <c r="B2963" t="s">
        <v>22787</v>
      </c>
      <c r="C2963" t="s">
        <v>2519</v>
      </c>
      <c r="D2963" t="s">
        <v>8199</v>
      </c>
      <c r="E2963" t="s">
        <v>37</v>
      </c>
      <c r="F2963">
        <v>94</v>
      </c>
      <c r="G2963" s="8">
        <v>34238611</v>
      </c>
      <c r="H2963" s="8">
        <v>55000000</v>
      </c>
    </row>
    <row r="2964" spans="1:8" x14ac:dyDescent="0.3">
      <c r="A2964">
        <v>6.5</v>
      </c>
      <c r="B2964" t="s">
        <v>22788</v>
      </c>
      <c r="C2964" t="s">
        <v>403</v>
      </c>
      <c r="D2964" t="s">
        <v>1473</v>
      </c>
      <c r="E2964" t="s">
        <v>37</v>
      </c>
      <c r="F2964">
        <v>126</v>
      </c>
      <c r="G2964" s="8">
        <v>34098563</v>
      </c>
      <c r="H2964" s="8">
        <v>55000000</v>
      </c>
    </row>
    <row r="2965" spans="1:8" x14ac:dyDescent="0.3">
      <c r="A2965">
        <v>6.5</v>
      </c>
      <c r="B2965" t="s">
        <v>22788</v>
      </c>
      <c r="C2965" t="s">
        <v>403</v>
      </c>
      <c r="D2965" t="s">
        <v>8199</v>
      </c>
      <c r="E2965" t="s">
        <v>37</v>
      </c>
      <c r="F2965">
        <v>126</v>
      </c>
      <c r="G2965" s="8">
        <v>34098563</v>
      </c>
      <c r="H2965" s="8">
        <v>55000000</v>
      </c>
    </row>
    <row r="2966" spans="1:8" x14ac:dyDescent="0.3">
      <c r="A2966">
        <v>5.8</v>
      </c>
      <c r="B2966" t="s">
        <v>22789</v>
      </c>
      <c r="C2966" t="s">
        <v>1503</v>
      </c>
      <c r="D2966" t="s">
        <v>809</v>
      </c>
      <c r="E2966" t="s">
        <v>37</v>
      </c>
      <c r="F2966">
        <v>118</v>
      </c>
      <c r="G2966" s="8">
        <v>33828318</v>
      </c>
      <c r="H2966" s="8">
        <v>55000000</v>
      </c>
    </row>
    <row r="2967" spans="1:8" x14ac:dyDescent="0.3">
      <c r="A2967">
        <v>5.8</v>
      </c>
      <c r="B2967" t="s">
        <v>22790</v>
      </c>
      <c r="C2967" t="s">
        <v>2534</v>
      </c>
      <c r="D2967" t="s">
        <v>809</v>
      </c>
      <c r="E2967" t="s">
        <v>37</v>
      </c>
      <c r="F2967">
        <v>99</v>
      </c>
      <c r="G2967" s="8">
        <v>33472850</v>
      </c>
      <c r="H2967" s="8">
        <v>55000000</v>
      </c>
    </row>
    <row r="2968" spans="1:8" x14ac:dyDescent="0.3">
      <c r="A2968">
        <v>5.8</v>
      </c>
      <c r="B2968" t="s">
        <v>22790</v>
      </c>
      <c r="C2968" t="s">
        <v>2534</v>
      </c>
      <c r="D2968" t="s">
        <v>21949</v>
      </c>
      <c r="E2968" t="s">
        <v>37</v>
      </c>
      <c r="F2968">
        <v>99</v>
      </c>
      <c r="G2968" s="8">
        <v>33472850</v>
      </c>
      <c r="H2968" s="8">
        <v>55000000</v>
      </c>
    </row>
    <row r="2969" spans="1:8" x14ac:dyDescent="0.3">
      <c r="A2969">
        <v>6.7</v>
      </c>
      <c r="B2969" t="s">
        <v>22791</v>
      </c>
      <c r="C2969" t="s">
        <v>2538</v>
      </c>
      <c r="D2969" t="s">
        <v>515</v>
      </c>
      <c r="E2969" t="s">
        <v>37</v>
      </c>
      <c r="F2969">
        <v>88</v>
      </c>
      <c r="G2969" s="8">
        <v>31051126</v>
      </c>
      <c r="H2969" s="8">
        <v>55000000</v>
      </c>
    </row>
    <row r="2970" spans="1:8" x14ac:dyDescent="0.3">
      <c r="A2970">
        <v>6.7</v>
      </c>
      <c r="B2970" t="s">
        <v>22791</v>
      </c>
      <c r="C2970" t="s">
        <v>2538</v>
      </c>
      <c r="D2970" t="s">
        <v>9312</v>
      </c>
      <c r="E2970" t="s">
        <v>37</v>
      </c>
      <c r="F2970">
        <v>88</v>
      </c>
      <c r="G2970" s="8">
        <v>31051126</v>
      </c>
      <c r="H2970" s="8">
        <v>55000000</v>
      </c>
    </row>
    <row r="2971" spans="1:8" x14ac:dyDescent="0.3">
      <c r="A2971">
        <v>6.7</v>
      </c>
      <c r="B2971" t="s">
        <v>22791</v>
      </c>
      <c r="C2971" t="s">
        <v>2538</v>
      </c>
      <c r="D2971" t="s">
        <v>809</v>
      </c>
      <c r="E2971" t="s">
        <v>37</v>
      </c>
      <c r="F2971">
        <v>88</v>
      </c>
      <c r="G2971" s="8">
        <v>31051126</v>
      </c>
      <c r="H2971" s="8">
        <v>55000000</v>
      </c>
    </row>
    <row r="2972" spans="1:8" x14ac:dyDescent="0.3">
      <c r="A2972">
        <v>6.7</v>
      </c>
      <c r="B2972" t="s">
        <v>22791</v>
      </c>
      <c r="C2972" t="s">
        <v>2538</v>
      </c>
      <c r="D2972" t="s">
        <v>15875</v>
      </c>
      <c r="E2972" t="s">
        <v>37</v>
      </c>
      <c r="F2972">
        <v>88</v>
      </c>
      <c r="G2972" s="8">
        <v>31051126</v>
      </c>
      <c r="H2972" s="8">
        <v>55000000</v>
      </c>
    </row>
    <row r="2973" spans="1:8" x14ac:dyDescent="0.3">
      <c r="A2973">
        <v>7.8</v>
      </c>
      <c r="B2973" t="s">
        <v>22792</v>
      </c>
      <c r="C2973" t="s">
        <v>1574</v>
      </c>
      <c r="D2973" t="s">
        <v>21950</v>
      </c>
      <c r="E2973" t="s">
        <v>37</v>
      </c>
      <c r="F2973">
        <v>141</v>
      </c>
      <c r="G2973" s="8">
        <v>35707327</v>
      </c>
      <c r="H2973" s="8">
        <v>55000000</v>
      </c>
    </row>
    <row r="2974" spans="1:8" x14ac:dyDescent="0.3">
      <c r="A2974">
        <v>7.8</v>
      </c>
      <c r="B2974" t="s">
        <v>22792</v>
      </c>
      <c r="C2974" t="s">
        <v>1574</v>
      </c>
      <c r="D2974" t="s">
        <v>1473</v>
      </c>
      <c r="E2974" t="s">
        <v>37</v>
      </c>
      <c r="F2974">
        <v>141</v>
      </c>
      <c r="G2974" s="8">
        <v>35707327</v>
      </c>
      <c r="H2974" s="8">
        <v>55000000</v>
      </c>
    </row>
    <row r="2975" spans="1:8" x14ac:dyDescent="0.3">
      <c r="A2975">
        <v>7.8</v>
      </c>
      <c r="B2975" t="s">
        <v>22792</v>
      </c>
      <c r="C2975" t="s">
        <v>1574</v>
      </c>
      <c r="D2975" t="s">
        <v>21948</v>
      </c>
      <c r="E2975" t="s">
        <v>37</v>
      </c>
      <c r="F2975">
        <v>141</v>
      </c>
      <c r="G2975" s="8">
        <v>35707327</v>
      </c>
      <c r="H2975" s="8">
        <v>55000000</v>
      </c>
    </row>
    <row r="2976" spans="1:8" x14ac:dyDescent="0.3">
      <c r="A2976">
        <v>7.8</v>
      </c>
      <c r="B2976" t="s">
        <v>22792</v>
      </c>
      <c r="C2976" t="s">
        <v>1574</v>
      </c>
      <c r="D2976" t="s">
        <v>8199</v>
      </c>
      <c r="E2976" t="s">
        <v>37</v>
      </c>
      <c r="F2976">
        <v>141</v>
      </c>
      <c r="G2976" s="8">
        <v>35707327</v>
      </c>
      <c r="H2976" s="8">
        <v>55000000</v>
      </c>
    </row>
    <row r="2977" spans="1:8" x14ac:dyDescent="0.3">
      <c r="A2977">
        <v>5.6</v>
      </c>
      <c r="B2977" t="s">
        <v>22793</v>
      </c>
      <c r="C2977" t="s">
        <v>1140</v>
      </c>
      <c r="D2977" t="s">
        <v>675</v>
      </c>
      <c r="E2977" t="s">
        <v>37</v>
      </c>
      <c r="F2977">
        <v>107</v>
      </c>
      <c r="G2977" s="8">
        <v>20550712</v>
      </c>
      <c r="H2977" s="8">
        <v>50000000</v>
      </c>
    </row>
    <row r="2978" spans="1:8" x14ac:dyDescent="0.3">
      <c r="A2978">
        <v>5.6</v>
      </c>
      <c r="B2978" t="s">
        <v>22793</v>
      </c>
      <c r="C2978" t="s">
        <v>1140</v>
      </c>
      <c r="D2978" t="s">
        <v>1473</v>
      </c>
      <c r="E2978" t="s">
        <v>37</v>
      </c>
      <c r="F2978">
        <v>107</v>
      </c>
      <c r="G2978" s="8">
        <v>20550712</v>
      </c>
      <c r="H2978" s="8">
        <v>50000000</v>
      </c>
    </row>
    <row r="2979" spans="1:8" x14ac:dyDescent="0.3">
      <c r="A2979">
        <v>5.6</v>
      </c>
      <c r="B2979" t="s">
        <v>22793</v>
      </c>
      <c r="C2979" t="s">
        <v>1140</v>
      </c>
      <c r="D2979" t="s">
        <v>10118</v>
      </c>
      <c r="E2979" t="s">
        <v>37</v>
      </c>
      <c r="F2979">
        <v>107</v>
      </c>
      <c r="G2979" s="8">
        <v>20550712</v>
      </c>
      <c r="H2979" s="8">
        <v>50000000</v>
      </c>
    </row>
    <row r="2980" spans="1:8" x14ac:dyDescent="0.3">
      <c r="A2980">
        <v>5.6</v>
      </c>
      <c r="B2980" t="s">
        <v>22793</v>
      </c>
      <c r="C2980" t="s">
        <v>1140</v>
      </c>
      <c r="D2980" t="s">
        <v>8199</v>
      </c>
      <c r="E2980" t="s">
        <v>37</v>
      </c>
      <c r="F2980">
        <v>107</v>
      </c>
      <c r="G2980" s="8">
        <v>20550712</v>
      </c>
      <c r="H2980" s="8">
        <v>50000000</v>
      </c>
    </row>
    <row r="2981" spans="1:8" x14ac:dyDescent="0.3">
      <c r="A2981">
        <v>5.8</v>
      </c>
      <c r="B2981" t="s">
        <v>22794</v>
      </c>
      <c r="C2981" t="s">
        <v>846</v>
      </c>
      <c r="D2981" t="s">
        <v>675</v>
      </c>
      <c r="E2981" t="s">
        <v>37</v>
      </c>
      <c r="F2981">
        <v>116</v>
      </c>
      <c r="G2981" s="8">
        <v>18573791</v>
      </c>
      <c r="H2981" s="8">
        <v>55000000</v>
      </c>
    </row>
    <row r="2982" spans="1:8" x14ac:dyDescent="0.3">
      <c r="A2982">
        <v>5.8</v>
      </c>
      <c r="B2982" t="s">
        <v>22794</v>
      </c>
      <c r="C2982" t="s">
        <v>846</v>
      </c>
      <c r="D2982" t="s">
        <v>1473</v>
      </c>
      <c r="E2982" t="s">
        <v>37</v>
      </c>
      <c r="F2982">
        <v>116</v>
      </c>
      <c r="G2982" s="8">
        <v>18573791</v>
      </c>
      <c r="H2982" s="8">
        <v>55000000</v>
      </c>
    </row>
    <row r="2983" spans="1:8" x14ac:dyDescent="0.3">
      <c r="A2983">
        <v>5.8</v>
      </c>
      <c r="B2983" t="s">
        <v>22794</v>
      </c>
      <c r="C2983" t="s">
        <v>846</v>
      </c>
      <c r="D2983" t="s">
        <v>21949</v>
      </c>
      <c r="E2983" t="s">
        <v>37</v>
      </c>
      <c r="F2983">
        <v>116</v>
      </c>
      <c r="G2983" s="8">
        <v>18573791</v>
      </c>
      <c r="H2983" s="8">
        <v>55000000</v>
      </c>
    </row>
    <row r="2984" spans="1:8" x14ac:dyDescent="0.3">
      <c r="A2984">
        <v>5.8</v>
      </c>
      <c r="B2984" t="s">
        <v>22794</v>
      </c>
      <c r="C2984" t="s">
        <v>846</v>
      </c>
      <c r="D2984" t="s">
        <v>8199</v>
      </c>
      <c r="E2984" t="s">
        <v>37</v>
      </c>
      <c r="F2984">
        <v>116</v>
      </c>
      <c r="G2984" s="8">
        <v>18573791</v>
      </c>
      <c r="H2984" s="8">
        <v>55000000</v>
      </c>
    </row>
    <row r="2985" spans="1:8" x14ac:dyDescent="0.3">
      <c r="A2985">
        <v>7.4</v>
      </c>
      <c r="B2985" t="s">
        <v>22795</v>
      </c>
      <c r="C2985" t="s">
        <v>674</v>
      </c>
      <c r="D2985" t="s">
        <v>1473</v>
      </c>
      <c r="E2985" t="s">
        <v>37</v>
      </c>
      <c r="F2985">
        <v>143</v>
      </c>
      <c r="G2985" s="8">
        <v>51225796</v>
      </c>
      <c r="H2985" s="8">
        <v>70000000</v>
      </c>
    </row>
    <row r="2986" spans="1:8" x14ac:dyDescent="0.3">
      <c r="A2986">
        <v>7.4</v>
      </c>
      <c r="B2986" t="s">
        <v>22795</v>
      </c>
      <c r="C2986" t="s">
        <v>674</v>
      </c>
      <c r="D2986" t="s">
        <v>15164</v>
      </c>
      <c r="E2986" t="s">
        <v>37</v>
      </c>
      <c r="F2986">
        <v>143</v>
      </c>
      <c r="G2986" s="8">
        <v>51225796</v>
      </c>
      <c r="H2986" s="8">
        <v>70000000</v>
      </c>
    </row>
    <row r="2987" spans="1:8" x14ac:dyDescent="0.3">
      <c r="A2987">
        <v>7.4</v>
      </c>
      <c r="B2987" t="s">
        <v>22795</v>
      </c>
      <c r="C2987" t="s">
        <v>674</v>
      </c>
      <c r="D2987" t="s">
        <v>17497</v>
      </c>
      <c r="E2987" t="s">
        <v>37</v>
      </c>
      <c r="F2987">
        <v>143</v>
      </c>
      <c r="G2987" s="8">
        <v>51225796</v>
      </c>
      <c r="H2987" s="8">
        <v>70000000</v>
      </c>
    </row>
    <row r="2988" spans="1:8" x14ac:dyDescent="0.3">
      <c r="A2988">
        <v>7.4</v>
      </c>
      <c r="B2988" t="s">
        <v>22795</v>
      </c>
      <c r="C2988" t="s">
        <v>674</v>
      </c>
      <c r="D2988" t="s">
        <v>8199</v>
      </c>
      <c r="E2988" t="s">
        <v>37</v>
      </c>
      <c r="F2988">
        <v>143</v>
      </c>
      <c r="G2988" s="8">
        <v>51225796</v>
      </c>
      <c r="H2988" s="8">
        <v>70000000</v>
      </c>
    </row>
    <row r="2989" spans="1:8" x14ac:dyDescent="0.3">
      <c r="A2989">
        <v>6.9</v>
      </c>
      <c r="B2989" t="s">
        <v>22796</v>
      </c>
      <c r="C2989" t="s">
        <v>2559</v>
      </c>
      <c r="D2989" t="s">
        <v>11093</v>
      </c>
      <c r="E2989" t="s">
        <v>37</v>
      </c>
      <c r="F2989">
        <v>114</v>
      </c>
      <c r="G2989" s="8">
        <v>16264475</v>
      </c>
      <c r="H2989" s="8">
        <v>55000000</v>
      </c>
    </row>
    <row r="2990" spans="1:8" x14ac:dyDescent="0.3">
      <c r="A2990">
        <v>6.9</v>
      </c>
      <c r="B2990" t="s">
        <v>22796</v>
      </c>
      <c r="C2990" t="s">
        <v>2559</v>
      </c>
      <c r="D2990" t="s">
        <v>1473</v>
      </c>
      <c r="E2990" t="s">
        <v>37</v>
      </c>
      <c r="F2990">
        <v>114</v>
      </c>
      <c r="G2990" s="8">
        <v>16264475</v>
      </c>
      <c r="H2990" s="8">
        <v>55000000</v>
      </c>
    </row>
    <row r="2991" spans="1:8" x14ac:dyDescent="0.3">
      <c r="A2991">
        <v>6.9</v>
      </c>
      <c r="B2991" t="s">
        <v>22796</v>
      </c>
      <c r="C2991" t="s">
        <v>2559</v>
      </c>
      <c r="D2991" t="s">
        <v>20490</v>
      </c>
      <c r="E2991" t="s">
        <v>37</v>
      </c>
      <c r="F2991">
        <v>114</v>
      </c>
      <c r="G2991" s="8">
        <v>16264475</v>
      </c>
      <c r="H2991" s="8">
        <v>55000000</v>
      </c>
    </row>
    <row r="2992" spans="1:8" x14ac:dyDescent="0.3">
      <c r="A2992">
        <v>6.9</v>
      </c>
      <c r="B2992" t="s">
        <v>22796</v>
      </c>
      <c r="C2992" t="s">
        <v>2559</v>
      </c>
      <c r="D2992" t="s">
        <v>21951</v>
      </c>
      <c r="E2992" t="s">
        <v>37</v>
      </c>
      <c r="F2992">
        <v>114</v>
      </c>
      <c r="G2992" s="8">
        <v>16264475</v>
      </c>
      <c r="H2992" s="8">
        <v>55000000</v>
      </c>
    </row>
    <row r="2993" spans="1:8" x14ac:dyDescent="0.3">
      <c r="A2993">
        <v>5.5</v>
      </c>
      <c r="B2993" t="s">
        <v>22797</v>
      </c>
      <c r="C2993" t="s">
        <v>2563</v>
      </c>
      <c r="D2993" t="s">
        <v>675</v>
      </c>
      <c r="E2993" t="s">
        <v>37</v>
      </c>
      <c r="F2993">
        <v>93</v>
      </c>
      <c r="G2993" s="8">
        <v>25857987</v>
      </c>
      <c r="H2993" s="8">
        <v>62000000</v>
      </c>
    </row>
    <row r="2994" spans="1:8" x14ac:dyDescent="0.3">
      <c r="A2994">
        <v>5.5</v>
      </c>
      <c r="B2994" t="s">
        <v>22797</v>
      </c>
      <c r="C2994" t="s">
        <v>2563</v>
      </c>
      <c r="D2994" t="s">
        <v>10118</v>
      </c>
      <c r="E2994" t="s">
        <v>37</v>
      </c>
      <c r="F2994">
        <v>93</v>
      </c>
      <c r="G2994" s="8">
        <v>25857987</v>
      </c>
      <c r="H2994" s="8">
        <v>62000000</v>
      </c>
    </row>
    <row r="2995" spans="1:8" x14ac:dyDescent="0.3">
      <c r="A2995">
        <v>6.3</v>
      </c>
      <c r="B2995" t="s">
        <v>22798</v>
      </c>
      <c r="C2995" t="s">
        <v>2568</v>
      </c>
      <c r="D2995" t="s">
        <v>1473</v>
      </c>
      <c r="E2995" t="s">
        <v>37</v>
      </c>
      <c r="F2995">
        <v>280</v>
      </c>
      <c r="G2995" s="8">
        <v>12870569</v>
      </c>
      <c r="H2995" s="8">
        <v>56000000</v>
      </c>
    </row>
    <row r="2996" spans="1:8" x14ac:dyDescent="0.3">
      <c r="A2996">
        <v>6.3</v>
      </c>
      <c r="B2996" t="s">
        <v>22798</v>
      </c>
      <c r="C2996" t="s">
        <v>2568</v>
      </c>
      <c r="D2996" t="s">
        <v>20490</v>
      </c>
      <c r="E2996" t="s">
        <v>37</v>
      </c>
      <c r="F2996">
        <v>280</v>
      </c>
      <c r="G2996" s="8">
        <v>12870569</v>
      </c>
      <c r="H2996" s="8">
        <v>56000000</v>
      </c>
    </row>
    <row r="2997" spans="1:8" x14ac:dyDescent="0.3">
      <c r="A2997">
        <v>6.3</v>
      </c>
      <c r="B2997" t="s">
        <v>22798</v>
      </c>
      <c r="C2997" t="s">
        <v>2568</v>
      </c>
      <c r="D2997" t="s">
        <v>21951</v>
      </c>
      <c r="E2997" t="s">
        <v>37</v>
      </c>
      <c r="F2997">
        <v>280</v>
      </c>
      <c r="G2997" s="8">
        <v>12870569</v>
      </c>
      <c r="H2997" s="8">
        <v>56000000</v>
      </c>
    </row>
    <row r="2998" spans="1:8" x14ac:dyDescent="0.3">
      <c r="A2998">
        <v>4.7</v>
      </c>
      <c r="B2998" t="s">
        <v>22799</v>
      </c>
      <c r="C2998" t="s">
        <v>2575</v>
      </c>
      <c r="D2998" t="s">
        <v>675</v>
      </c>
      <c r="E2998" t="s">
        <v>37</v>
      </c>
      <c r="F2998">
        <v>100</v>
      </c>
      <c r="G2998" s="8">
        <v>11466088</v>
      </c>
      <c r="H2998" s="8">
        <v>71000000</v>
      </c>
    </row>
    <row r="2999" spans="1:8" x14ac:dyDescent="0.3">
      <c r="A2999">
        <v>4.7</v>
      </c>
      <c r="B2999" t="s">
        <v>22799</v>
      </c>
      <c r="C2999" t="s">
        <v>2575</v>
      </c>
      <c r="D2999" t="s">
        <v>8199</v>
      </c>
      <c r="E2999" t="s">
        <v>37</v>
      </c>
      <c r="F2999">
        <v>100</v>
      </c>
      <c r="G2999" s="8">
        <v>11466088</v>
      </c>
      <c r="H2999" s="8">
        <v>71000000</v>
      </c>
    </row>
    <row r="3000" spans="1:8" x14ac:dyDescent="0.3">
      <c r="A3000">
        <v>5.6</v>
      </c>
      <c r="B3000" t="s">
        <v>22800</v>
      </c>
      <c r="C3000" t="s">
        <v>2580</v>
      </c>
      <c r="D3000" t="s">
        <v>809</v>
      </c>
      <c r="E3000" t="s">
        <v>37</v>
      </c>
      <c r="F3000">
        <v>107</v>
      </c>
      <c r="G3000" s="8">
        <v>16088610</v>
      </c>
      <c r="H3000" s="8">
        <v>55000000</v>
      </c>
    </row>
    <row r="3001" spans="1:8" x14ac:dyDescent="0.3">
      <c r="A3001">
        <v>5.6</v>
      </c>
      <c r="B3001" t="s">
        <v>22800</v>
      </c>
      <c r="C3001" t="s">
        <v>2580</v>
      </c>
      <c r="D3001" t="s">
        <v>1473</v>
      </c>
      <c r="E3001" t="s">
        <v>37</v>
      </c>
      <c r="F3001">
        <v>107</v>
      </c>
      <c r="G3001" s="8">
        <v>16088610</v>
      </c>
      <c r="H3001" s="8">
        <v>55000000</v>
      </c>
    </row>
    <row r="3002" spans="1:8" x14ac:dyDescent="0.3">
      <c r="A3002">
        <v>5.6</v>
      </c>
      <c r="B3002" t="s">
        <v>22800</v>
      </c>
      <c r="C3002" t="s">
        <v>2580</v>
      </c>
      <c r="D3002" t="s">
        <v>15875</v>
      </c>
      <c r="E3002" t="s">
        <v>37</v>
      </c>
      <c r="F3002">
        <v>107</v>
      </c>
      <c r="G3002" s="8">
        <v>16088610</v>
      </c>
      <c r="H3002" s="8">
        <v>55000000</v>
      </c>
    </row>
    <row r="3003" spans="1:8" x14ac:dyDescent="0.3">
      <c r="A3003">
        <v>5.6</v>
      </c>
      <c r="B3003" t="s">
        <v>22800</v>
      </c>
      <c r="C3003" t="s">
        <v>2580</v>
      </c>
      <c r="D3003" t="s">
        <v>651</v>
      </c>
      <c r="E3003" t="s">
        <v>37</v>
      </c>
      <c r="F3003">
        <v>107</v>
      </c>
      <c r="G3003" s="8">
        <v>16088610</v>
      </c>
      <c r="H3003" s="8">
        <v>55000000</v>
      </c>
    </row>
    <row r="3004" spans="1:8" x14ac:dyDescent="0.3">
      <c r="A3004">
        <v>6.4</v>
      </c>
      <c r="B3004" t="s">
        <v>22801</v>
      </c>
      <c r="C3004" t="s">
        <v>410</v>
      </c>
      <c r="D3004" t="s">
        <v>515</v>
      </c>
      <c r="E3004" t="s">
        <v>37</v>
      </c>
      <c r="F3004">
        <v>119</v>
      </c>
      <c r="G3004" s="8">
        <v>51178893</v>
      </c>
      <c r="H3004" s="8">
        <v>50000000</v>
      </c>
    </row>
    <row r="3005" spans="1:8" x14ac:dyDescent="0.3">
      <c r="A3005">
        <v>6.4</v>
      </c>
      <c r="B3005" t="s">
        <v>22801</v>
      </c>
      <c r="C3005" t="s">
        <v>410</v>
      </c>
      <c r="D3005" t="s">
        <v>809</v>
      </c>
      <c r="E3005" t="s">
        <v>37</v>
      </c>
      <c r="F3005">
        <v>119</v>
      </c>
      <c r="G3005" s="8">
        <v>51178893</v>
      </c>
      <c r="H3005" s="8">
        <v>50000000</v>
      </c>
    </row>
    <row r="3006" spans="1:8" x14ac:dyDescent="0.3">
      <c r="A3006">
        <v>6.4</v>
      </c>
      <c r="B3006" t="s">
        <v>22801</v>
      </c>
      <c r="C3006" t="s">
        <v>410</v>
      </c>
      <c r="D3006" t="s">
        <v>21950</v>
      </c>
      <c r="E3006" t="s">
        <v>37</v>
      </c>
      <c r="F3006">
        <v>119</v>
      </c>
      <c r="G3006" s="8">
        <v>51178893</v>
      </c>
      <c r="H3006" s="8">
        <v>50000000</v>
      </c>
    </row>
    <row r="3007" spans="1:8" x14ac:dyDescent="0.3">
      <c r="A3007">
        <v>6.4</v>
      </c>
      <c r="B3007" t="s">
        <v>22801</v>
      </c>
      <c r="C3007" t="s">
        <v>410</v>
      </c>
      <c r="D3007" t="s">
        <v>15875</v>
      </c>
      <c r="E3007" t="s">
        <v>37</v>
      </c>
      <c r="F3007">
        <v>119</v>
      </c>
      <c r="G3007" s="8">
        <v>51178893</v>
      </c>
      <c r="H3007" s="8">
        <v>50000000</v>
      </c>
    </row>
    <row r="3008" spans="1:8" x14ac:dyDescent="0.3">
      <c r="A3008">
        <v>6.4</v>
      </c>
      <c r="B3008" t="s">
        <v>22801</v>
      </c>
      <c r="C3008" t="s">
        <v>410</v>
      </c>
      <c r="D3008" t="s">
        <v>15164</v>
      </c>
      <c r="E3008" t="s">
        <v>37</v>
      </c>
      <c r="F3008">
        <v>119</v>
      </c>
      <c r="G3008" s="8">
        <v>51178893</v>
      </c>
      <c r="H3008" s="8">
        <v>50000000</v>
      </c>
    </row>
    <row r="3009" spans="1:8" x14ac:dyDescent="0.3">
      <c r="A3009">
        <v>4.2</v>
      </c>
      <c r="B3009" t="s">
        <v>22802</v>
      </c>
      <c r="C3009" t="s">
        <v>1462</v>
      </c>
      <c r="D3009" t="s">
        <v>675</v>
      </c>
      <c r="E3009" t="s">
        <v>37</v>
      </c>
      <c r="F3009">
        <v>95</v>
      </c>
      <c r="G3009" s="8">
        <v>6768055</v>
      </c>
      <c r="H3009" s="8">
        <v>57000000</v>
      </c>
    </row>
    <row r="3010" spans="1:8" x14ac:dyDescent="0.3">
      <c r="A3010">
        <v>4.2</v>
      </c>
      <c r="B3010" t="s">
        <v>22802</v>
      </c>
      <c r="C3010" t="s">
        <v>1462</v>
      </c>
      <c r="D3010" t="s">
        <v>515</v>
      </c>
      <c r="E3010" t="s">
        <v>37</v>
      </c>
      <c r="F3010">
        <v>95</v>
      </c>
      <c r="G3010" s="8">
        <v>6768055</v>
      </c>
      <c r="H3010" s="8">
        <v>57000000</v>
      </c>
    </row>
    <row r="3011" spans="1:8" x14ac:dyDescent="0.3">
      <c r="A3011">
        <v>4.2</v>
      </c>
      <c r="B3011" t="s">
        <v>22802</v>
      </c>
      <c r="C3011" t="s">
        <v>1462</v>
      </c>
      <c r="D3011" t="s">
        <v>809</v>
      </c>
      <c r="E3011" t="s">
        <v>37</v>
      </c>
      <c r="F3011">
        <v>95</v>
      </c>
      <c r="G3011" s="8">
        <v>6768055</v>
      </c>
      <c r="H3011" s="8">
        <v>57000000</v>
      </c>
    </row>
    <row r="3012" spans="1:8" x14ac:dyDescent="0.3">
      <c r="A3012">
        <v>4.2</v>
      </c>
      <c r="B3012" t="s">
        <v>22802</v>
      </c>
      <c r="C3012" t="s">
        <v>1462</v>
      </c>
      <c r="D3012" t="s">
        <v>15875</v>
      </c>
      <c r="E3012" t="s">
        <v>37</v>
      </c>
      <c r="F3012">
        <v>95</v>
      </c>
      <c r="G3012" s="8">
        <v>6768055</v>
      </c>
      <c r="H3012" s="8">
        <v>57000000</v>
      </c>
    </row>
    <row r="3013" spans="1:8" x14ac:dyDescent="0.3">
      <c r="A3013">
        <v>4.2</v>
      </c>
      <c r="B3013" t="s">
        <v>22802</v>
      </c>
      <c r="C3013" t="s">
        <v>1462</v>
      </c>
      <c r="D3013" t="s">
        <v>10118</v>
      </c>
      <c r="E3013" t="s">
        <v>37</v>
      </c>
      <c r="F3013">
        <v>95</v>
      </c>
      <c r="G3013" s="8">
        <v>6768055</v>
      </c>
      <c r="H3013" s="8">
        <v>57000000</v>
      </c>
    </row>
    <row r="3014" spans="1:8" x14ac:dyDescent="0.3">
      <c r="A3014">
        <v>6.4</v>
      </c>
      <c r="B3014" t="s">
        <v>22803</v>
      </c>
      <c r="C3014" t="s">
        <v>2595</v>
      </c>
      <c r="D3014" t="s">
        <v>1473</v>
      </c>
      <c r="E3014" t="s">
        <v>37</v>
      </c>
      <c r="F3014">
        <v>119</v>
      </c>
      <c r="G3014" s="8">
        <v>39440655</v>
      </c>
      <c r="H3014" s="8">
        <v>55000000</v>
      </c>
    </row>
    <row r="3015" spans="1:8" x14ac:dyDescent="0.3">
      <c r="A3015">
        <v>6.4</v>
      </c>
      <c r="B3015" t="s">
        <v>22803</v>
      </c>
      <c r="C3015" t="s">
        <v>2595</v>
      </c>
      <c r="D3015" t="s">
        <v>9824</v>
      </c>
      <c r="E3015" t="s">
        <v>37</v>
      </c>
      <c r="F3015">
        <v>119</v>
      </c>
      <c r="G3015" s="8">
        <v>39440655</v>
      </c>
      <c r="H3015" s="8">
        <v>55000000</v>
      </c>
    </row>
    <row r="3016" spans="1:8" x14ac:dyDescent="0.3">
      <c r="A3016">
        <v>6.4</v>
      </c>
      <c r="B3016" t="s">
        <v>22803</v>
      </c>
      <c r="C3016" t="s">
        <v>2595</v>
      </c>
      <c r="D3016" t="s">
        <v>15164</v>
      </c>
      <c r="E3016" t="s">
        <v>37</v>
      </c>
      <c r="F3016">
        <v>119</v>
      </c>
      <c r="G3016" s="8">
        <v>39440655</v>
      </c>
      <c r="H3016" s="8">
        <v>55000000</v>
      </c>
    </row>
    <row r="3017" spans="1:8" x14ac:dyDescent="0.3">
      <c r="A3017">
        <v>6.4</v>
      </c>
      <c r="B3017" t="s">
        <v>22803</v>
      </c>
      <c r="C3017" t="s">
        <v>2595</v>
      </c>
      <c r="D3017" t="s">
        <v>17497</v>
      </c>
      <c r="E3017" t="s">
        <v>37</v>
      </c>
      <c r="F3017">
        <v>119</v>
      </c>
      <c r="G3017" s="8">
        <v>39440655</v>
      </c>
      <c r="H3017" s="8">
        <v>55000000</v>
      </c>
    </row>
    <row r="3018" spans="1:8" x14ac:dyDescent="0.3">
      <c r="A3018">
        <v>7.7</v>
      </c>
      <c r="B3018" t="s">
        <v>22804</v>
      </c>
      <c r="C3018" t="s">
        <v>1962</v>
      </c>
      <c r="D3018" t="s">
        <v>1473</v>
      </c>
      <c r="E3018" t="s">
        <v>726</v>
      </c>
      <c r="F3018">
        <v>133</v>
      </c>
      <c r="G3018" s="8">
        <v>6167817</v>
      </c>
      <c r="H3018" s="8">
        <v>47000000</v>
      </c>
    </row>
    <row r="3019" spans="1:8" x14ac:dyDescent="0.3">
      <c r="A3019">
        <v>7.7</v>
      </c>
      <c r="B3019" t="s">
        <v>22804</v>
      </c>
      <c r="C3019" t="s">
        <v>1962</v>
      </c>
      <c r="D3019" t="s">
        <v>21948</v>
      </c>
      <c r="E3019" t="s">
        <v>726</v>
      </c>
      <c r="F3019">
        <v>133</v>
      </c>
      <c r="G3019" s="8">
        <v>6167817</v>
      </c>
      <c r="H3019" s="8">
        <v>47000000</v>
      </c>
    </row>
    <row r="3020" spans="1:8" x14ac:dyDescent="0.3">
      <c r="A3020">
        <v>7.7</v>
      </c>
      <c r="B3020" t="s">
        <v>22804</v>
      </c>
      <c r="C3020" t="s">
        <v>1962</v>
      </c>
      <c r="D3020" t="s">
        <v>17497</v>
      </c>
      <c r="E3020" t="s">
        <v>726</v>
      </c>
      <c r="F3020">
        <v>133</v>
      </c>
      <c r="G3020" s="8">
        <v>6167817</v>
      </c>
      <c r="H3020" s="8">
        <v>47000000</v>
      </c>
    </row>
    <row r="3021" spans="1:8" x14ac:dyDescent="0.3">
      <c r="A3021">
        <v>7.7</v>
      </c>
      <c r="B3021" t="s">
        <v>22804</v>
      </c>
      <c r="C3021" t="s">
        <v>1962</v>
      </c>
      <c r="D3021" t="s">
        <v>21951</v>
      </c>
      <c r="E3021" t="s">
        <v>726</v>
      </c>
      <c r="F3021">
        <v>133</v>
      </c>
      <c r="G3021" s="8">
        <v>6167817</v>
      </c>
      <c r="H3021" s="8">
        <v>47000000</v>
      </c>
    </row>
    <row r="3022" spans="1:8" x14ac:dyDescent="0.3">
      <c r="A3022">
        <v>6.7</v>
      </c>
      <c r="B3022" t="s">
        <v>22805</v>
      </c>
      <c r="C3022" t="s">
        <v>248</v>
      </c>
      <c r="D3022" t="s">
        <v>675</v>
      </c>
      <c r="E3022" t="s">
        <v>37</v>
      </c>
      <c r="F3022">
        <v>117</v>
      </c>
      <c r="G3022" s="8">
        <v>81645152</v>
      </c>
      <c r="H3022" s="8">
        <v>54000000</v>
      </c>
    </row>
    <row r="3023" spans="1:8" x14ac:dyDescent="0.3">
      <c r="A3023">
        <v>6.7</v>
      </c>
      <c r="B3023" t="s">
        <v>22805</v>
      </c>
      <c r="C3023" t="s">
        <v>248</v>
      </c>
      <c r="D3023" t="s">
        <v>4189</v>
      </c>
      <c r="E3023" t="s">
        <v>37</v>
      </c>
      <c r="F3023">
        <v>117</v>
      </c>
      <c r="G3023" s="8">
        <v>81645152</v>
      </c>
      <c r="H3023" s="8">
        <v>54000000</v>
      </c>
    </row>
    <row r="3024" spans="1:8" x14ac:dyDescent="0.3">
      <c r="A3024">
        <v>6.7</v>
      </c>
      <c r="B3024" t="s">
        <v>22805</v>
      </c>
      <c r="C3024" t="s">
        <v>248</v>
      </c>
      <c r="D3024" t="s">
        <v>10118</v>
      </c>
      <c r="E3024" t="s">
        <v>37</v>
      </c>
      <c r="F3024">
        <v>117</v>
      </c>
      <c r="G3024" s="8">
        <v>81645152</v>
      </c>
      <c r="H3024" s="8">
        <v>54000000</v>
      </c>
    </row>
    <row r="3025" spans="1:8" x14ac:dyDescent="0.3">
      <c r="A3025">
        <v>6.7</v>
      </c>
      <c r="B3025" t="s">
        <v>22805</v>
      </c>
      <c r="C3025" t="s">
        <v>248</v>
      </c>
      <c r="D3025" t="s">
        <v>8199</v>
      </c>
      <c r="E3025" t="s">
        <v>37</v>
      </c>
      <c r="F3025">
        <v>117</v>
      </c>
      <c r="G3025" s="8">
        <v>81645152</v>
      </c>
      <c r="H3025" s="8">
        <v>54000000</v>
      </c>
    </row>
    <row r="3026" spans="1:8" x14ac:dyDescent="0.3">
      <c r="A3026">
        <v>7.7</v>
      </c>
      <c r="B3026" t="s">
        <v>22806</v>
      </c>
      <c r="C3026" t="s">
        <v>2414</v>
      </c>
      <c r="D3026" t="s">
        <v>1473</v>
      </c>
      <c r="E3026" t="s">
        <v>37</v>
      </c>
      <c r="F3026">
        <v>123</v>
      </c>
      <c r="G3026" s="8">
        <v>69951824</v>
      </c>
      <c r="H3026" s="8">
        <v>55000000</v>
      </c>
    </row>
    <row r="3027" spans="1:8" x14ac:dyDescent="0.3">
      <c r="A3027">
        <v>7.7</v>
      </c>
      <c r="B3027" t="s">
        <v>22806</v>
      </c>
      <c r="C3027" t="s">
        <v>2414</v>
      </c>
      <c r="D3027" t="s">
        <v>17497</v>
      </c>
      <c r="E3027" t="s">
        <v>37</v>
      </c>
      <c r="F3027">
        <v>123</v>
      </c>
      <c r="G3027" s="8">
        <v>69951824</v>
      </c>
      <c r="H3027" s="8">
        <v>55000000</v>
      </c>
    </row>
    <row r="3028" spans="1:8" x14ac:dyDescent="0.3">
      <c r="A3028">
        <v>5.7</v>
      </c>
      <c r="B3028" t="s">
        <v>22807</v>
      </c>
      <c r="C3028" t="s">
        <v>2142</v>
      </c>
      <c r="D3028" t="s">
        <v>675</v>
      </c>
      <c r="E3028" t="s">
        <v>37</v>
      </c>
      <c r="F3028">
        <v>92</v>
      </c>
      <c r="G3028" s="8">
        <v>9483821</v>
      </c>
      <c r="H3028" s="8">
        <v>55000000</v>
      </c>
    </row>
    <row r="3029" spans="1:8" x14ac:dyDescent="0.3">
      <c r="A3029">
        <v>5.7</v>
      </c>
      <c r="B3029" t="s">
        <v>22807</v>
      </c>
      <c r="C3029" t="s">
        <v>2142</v>
      </c>
      <c r="D3029" t="s">
        <v>8199</v>
      </c>
      <c r="E3029" t="s">
        <v>37</v>
      </c>
      <c r="F3029">
        <v>92</v>
      </c>
      <c r="G3029" s="8">
        <v>9483821</v>
      </c>
      <c r="H3029" s="8">
        <v>55000000</v>
      </c>
    </row>
    <row r="3030" spans="1:8" x14ac:dyDescent="0.3">
      <c r="A3030">
        <v>7.6</v>
      </c>
      <c r="B3030" t="s">
        <v>22808</v>
      </c>
      <c r="C3030" t="s">
        <v>2636</v>
      </c>
      <c r="D3030" t="s">
        <v>21950</v>
      </c>
      <c r="E3030" t="s">
        <v>37</v>
      </c>
      <c r="F3030">
        <v>170</v>
      </c>
      <c r="G3030" s="8">
        <v>66676062</v>
      </c>
      <c r="H3030" s="8">
        <v>54000000</v>
      </c>
    </row>
    <row r="3031" spans="1:8" x14ac:dyDescent="0.3">
      <c r="A3031">
        <v>7.6</v>
      </c>
      <c r="B3031" t="s">
        <v>22808</v>
      </c>
      <c r="C3031" t="s">
        <v>2636</v>
      </c>
      <c r="D3031" t="s">
        <v>1473</v>
      </c>
      <c r="E3031" t="s">
        <v>37</v>
      </c>
      <c r="F3031">
        <v>170</v>
      </c>
      <c r="G3031" s="8">
        <v>66676062</v>
      </c>
      <c r="H3031" s="8">
        <v>54000000</v>
      </c>
    </row>
    <row r="3032" spans="1:8" x14ac:dyDescent="0.3">
      <c r="A3032">
        <v>6.4</v>
      </c>
      <c r="B3032" t="s">
        <v>22809</v>
      </c>
      <c r="C3032" t="s">
        <v>1452</v>
      </c>
      <c r="D3032" t="s">
        <v>809</v>
      </c>
      <c r="E3032" t="s">
        <v>37</v>
      </c>
      <c r="F3032">
        <v>123</v>
      </c>
      <c r="G3032" s="8">
        <v>26838389</v>
      </c>
      <c r="H3032" s="8">
        <v>57000000</v>
      </c>
    </row>
    <row r="3033" spans="1:8" x14ac:dyDescent="0.3">
      <c r="A3033">
        <v>6.4</v>
      </c>
      <c r="B3033" t="s">
        <v>22809</v>
      </c>
      <c r="C3033" t="s">
        <v>1452</v>
      </c>
      <c r="D3033" t="s">
        <v>1473</v>
      </c>
      <c r="E3033" t="s">
        <v>37</v>
      </c>
      <c r="F3033">
        <v>123</v>
      </c>
      <c r="G3033" s="8">
        <v>26838389</v>
      </c>
      <c r="H3033" s="8">
        <v>57000000</v>
      </c>
    </row>
    <row r="3034" spans="1:8" x14ac:dyDescent="0.3">
      <c r="A3034">
        <v>6.4</v>
      </c>
      <c r="B3034" t="s">
        <v>22809</v>
      </c>
      <c r="C3034" t="s">
        <v>1452</v>
      </c>
      <c r="D3034" t="s">
        <v>17497</v>
      </c>
      <c r="E3034" t="s">
        <v>37</v>
      </c>
      <c r="F3034">
        <v>123</v>
      </c>
      <c r="G3034" s="8">
        <v>26838389</v>
      </c>
      <c r="H3034" s="8">
        <v>57000000</v>
      </c>
    </row>
    <row r="3035" spans="1:8" x14ac:dyDescent="0.3">
      <c r="A3035">
        <v>5.6</v>
      </c>
      <c r="B3035" t="s">
        <v>22810</v>
      </c>
      <c r="C3035" t="s">
        <v>153</v>
      </c>
      <c r="D3035" t="s">
        <v>809</v>
      </c>
      <c r="E3035" t="s">
        <v>37</v>
      </c>
      <c r="F3035">
        <v>110</v>
      </c>
      <c r="G3035" s="8">
        <v>75604320</v>
      </c>
      <c r="H3035" s="8">
        <v>54000000</v>
      </c>
    </row>
    <row r="3036" spans="1:8" x14ac:dyDescent="0.3">
      <c r="A3036">
        <v>5.6</v>
      </c>
      <c r="B3036" t="s">
        <v>22810</v>
      </c>
      <c r="C3036" t="s">
        <v>153</v>
      </c>
      <c r="D3036" t="s">
        <v>17497</v>
      </c>
      <c r="E3036" t="s">
        <v>37</v>
      </c>
      <c r="F3036">
        <v>110</v>
      </c>
      <c r="G3036" s="8">
        <v>75604320</v>
      </c>
      <c r="H3036" s="8">
        <v>54000000</v>
      </c>
    </row>
    <row r="3037" spans="1:8" x14ac:dyDescent="0.3">
      <c r="A3037">
        <v>6.8</v>
      </c>
      <c r="B3037" t="s">
        <v>22811</v>
      </c>
      <c r="C3037" t="s">
        <v>2649</v>
      </c>
      <c r="D3037" t="s">
        <v>675</v>
      </c>
      <c r="E3037" t="s">
        <v>37</v>
      </c>
      <c r="F3037">
        <v>116</v>
      </c>
      <c r="G3037" s="8">
        <v>108200000</v>
      </c>
      <c r="H3037" s="8">
        <v>54000000</v>
      </c>
    </row>
    <row r="3038" spans="1:8" x14ac:dyDescent="0.3">
      <c r="A3038">
        <v>6.8</v>
      </c>
      <c r="B3038" t="s">
        <v>22811</v>
      </c>
      <c r="C3038" t="s">
        <v>2649</v>
      </c>
      <c r="D3038" t="s">
        <v>515</v>
      </c>
      <c r="E3038" t="s">
        <v>37</v>
      </c>
      <c r="F3038">
        <v>116</v>
      </c>
      <c r="G3038" s="8">
        <v>108200000</v>
      </c>
      <c r="H3038" s="8">
        <v>54000000</v>
      </c>
    </row>
    <row r="3039" spans="1:8" x14ac:dyDescent="0.3">
      <c r="A3039">
        <v>6.8</v>
      </c>
      <c r="B3039" t="s">
        <v>22811</v>
      </c>
      <c r="C3039" t="s">
        <v>2649</v>
      </c>
      <c r="D3039" t="s">
        <v>17497</v>
      </c>
      <c r="E3039" t="s">
        <v>37</v>
      </c>
      <c r="F3039">
        <v>116</v>
      </c>
      <c r="G3039" s="8">
        <v>108200000</v>
      </c>
      <c r="H3039" s="8">
        <v>54000000</v>
      </c>
    </row>
    <row r="3040" spans="1:8" x14ac:dyDescent="0.3">
      <c r="A3040">
        <v>6.8</v>
      </c>
      <c r="B3040" t="s">
        <v>22811</v>
      </c>
      <c r="C3040" t="s">
        <v>2649</v>
      </c>
      <c r="D3040" t="s">
        <v>10118</v>
      </c>
      <c r="E3040" t="s">
        <v>37</v>
      </c>
      <c r="F3040">
        <v>116</v>
      </c>
      <c r="G3040" s="8">
        <v>108200000</v>
      </c>
      <c r="H3040" s="8">
        <v>54000000</v>
      </c>
    </row>
    <row r="3041" spans="1:8" x14ac:dyDescent="0.3">
      <c r="A3041">
        <v>2.4</v>
      </c>
      <c r="B3041" t="s">
        <v>22812</v>
      </c>
      <c r="C3041" t="s">
        <v>1139</v>
      </c>
      <c r="D3041" t="s">
        <v>809</v>
      </c>
      <c r="E3041" t="s">
        <v>37</v>
      </c>
      <c r="F3041">
        <v>121</v>
      </c>
      <c r="G3041" s="8">
        <v>5660084</v>
      </c>
      <c r="H3041" s="8">
        <v>54000000</v>
      </c>
    </row>
    <row r="3042" spans="1:8" x14ac:dyDescent="0.3">
      <c r="A3042">
        <v>2.4</v>
      </c>
      <c r="B3042" t="s">
        <v>22812</v>
      </c>
      <c r="C3042" t="s">
        <v>1139</v>
      </c>
      <c r="D3042" t="s">
        <v>21950</v>
      </c>
      <c r="E3042" t="s">
        <v>37</v>
      </c>
      <c r="F3042">
        <v>121</v>
      </c>
      <c r="G3042" s="8">
        <v>5660084</v>
      </c>
      <c r="H3042" s="8">
        <v>54000000</v>
      </c>
    </row>
    <row r="3043" spans="1:8" x14ac:dyDescent="0.3">
      <c r="A3043">
        <v>2.4</v>
      </c>
      <c r="B3043" t="s">
        <v>22812</v>
      </c>
      <c r="C3043" t="s">
        <v>1139</v>
      </c>
      <c r="D3043" t="s">
        <v>17497</v>
      </c>
      <c r="E3043" t="s">
        <v>37</v>
      </c>
      <c r="F3043">
        <v>121</v>
      </c>
      <c r="G3043" s="8">
        <v>5660084</v>
      </c>
      <c r="H3043" s="8">
        <v>54000000</v>
      </c>
    </row>
    <row r="3044" spans="1:8" x14ac:dyDescent="0.3">
      <c r="A3044">
        <v>6.2</v>
      </c>
      <c r="B3044" t="s">
        <v>22813</v>
      </c>
      <c r="C3044" t="s">
        <v>1904</v>
      </c>
      <c r="D3044" t="s">
        <v>1473</v>
      </c>
      <c r="E3044" t="s">
        <v>37</v>
      </c>
      <c r="F3044">
        <v>128</v>
      </c>
      <c r="G3044" s="8">
        <v>7221458</v>
      </c>
      <c r="H3044" s="8">
        <v>55000000</v>
      </c>
    </row>
    <row r="3045" spans="1:8" x14ac:dyDescent="0.3">
      <c r="A3045">
        <v>6.2</v>
      </c>
      <c r="B3045" t="s">
        <v>22813</v>
      </c>
      <c r="C3045" t="s">
        <v>1904</v>
      </c>
      <c r="D3045" t="s">
        <v>8199</v>
      </c>
      <c r="E3045" t="s">
        <v>37</v>
      </c>
      <c r="F3045">
        <v>128</v>
      </c>
      <c r="G3045" s="8">
        <v>7221458</v>
      </c>
      <c r="H3045" s="8">
        <v>55000000</v>
      </c>
    </row>
    <row r="3046" spans="1:8" x14ac:dyDescent="0.3">
      <c r="A3046">
        <v>5.9</v>
      </c>
      <c r="B3046" t="s">
        <v>22814</v>
      </c>
      <c r="C3046" t="s">
        <v>1310</v>
      </c>
      <c r="D3046" t="s">
        <v>675</v>
      </c>
      <c r="E3046" t="s">
        <v>37</v>
      </c>
      <c r="F3046">
        <v>99</v>
      </c>
      <c r="G3046" s="8">
        <v>70327868</v>
      </c>
      <c r="H3046" s="8">
        <v>46000000</v>
      </c>
    </row>
    <row r="3047" spans="1:8" x14ac:dyDescent="0.3">
      <c r="A3047">
        <v>5.9</v>
      </c>
      <c r="B3047" t="s">
        <v>22814</v>
      </c>
      <c r="C3047" t="s">
        <v>1310</v>
      </c>
      <c r="D3047" t="s">
        <v>21950</v>
      </c>
      <c r="E3047" t="s">
        <v>37</v>
      </c>
      <c r="F3047">
        <v>99</v>
      </c>
      <c r="G3047" s="8">
        <v>70327868</v>
      </c>
      <c r="H3047" s="8">
        <v>46000000</v>
      </c>
    </row>
    <row r="3048" spans="1:8" x14ac:dyDescent="0.3">
      <c r="A3048">
        <v>5.9</v>
      </c>
      <c r="B3048" t="s">
        <v>22814</v>
      </c>
      <c r="C3048" t="s">
        <v>1310</v>
      </c>
      <c r="D3048" t="s">
        <v>8199</v>
      </c>
      <c r="E3048" t="s">
        <v>37</v>
      </c>
      <c r="F3048">
        <v>99</v>
      </c>
      <c r="G3048" s="8">
        <v>70327868</v>
      </c>
      <c r="H3048" s="8">
        <v>46000000</v>
      </c>
    </row>
    <row r="3049" spans="1:8" x14ac:dyDescent="0.3">
      <c r="A3049">
        <v>7.1</v>
      </c>
      <c r="B3049" t="s">
        <v>22815</v>
      </c>
      <c r="C3049" t="s">
        <v>1384</v>
      </c>
      <c r="D3049" t="s">
        <v>515</v>
      </c>
      <c r="E3049" t="s">
        <v>37</v>
      </c>
      <c r="F3049">
        <v>94</v>
      </c>
      <c r="G3049" s="8">
        <v>58297830</v>
      </c>
      <c r="H3049" s="8">
        <v>50000000</v>
      </c>
    </row>
    <row r="3050" spans="1:8" x14ac:dyDescent="0.3">
      <c r="A3050">
        <v>7.1</v>
      </c>
      <c r="B3050" t="s">
        <v>22815</v>
      </c>
      <c r="C3050" t="s">
        <v>1384</v>
      </c>
      <c r="D3050" t="s">
        <v>9312</v>
      </c>
      <c r="E3050" t="s">
        <v>37</v>
      </c>
      <c r="F3050">
        <v>94</v>
      </c>
      <c r="G3050" s="8">
        <v>58297830</v>
      </c>
      <c r="H3050" s="8">
        <v>50000000</v>
      </c>
    </row>
    <row r="3051" spans="1:8" x14ac:dyDescent="0.3">
      <c r="A3051">
        <v>7.1</v>
      </c>
      <c r="B3051" t="s">
        <v>22815</v>
      </c>
      <c r="C3051" t="s">
        <v>1384</v>
      </c>
      <c r="D3051" t="s">
        <v>1473</v>
      </c>
      <c r="E3051" t="s">
        <v>37</v>
      </c>
      <c r="F3051">
        <v>94</v>
      </c>
      <c r="G3051" s="8">
        <v>58297830</v>
      </c>
      <c r="H3051" s="8">
        <v>50000000</v>
      </c>
    </row>
    <row r="3052" spans="1:8" x14ac:dyDescent="0.3">
      <c r="A3052">
        <v>7.1</v>
      </c>
      <c r="B3052" t="s">
        <v>22815</v>
      </c>
      <c r="C3052" t="s">
        <v>1384</v>
      </c>
      <c r="D3052" t="s">
        <v>15875</v>
      </c>
      <c r="E3052" t="s">
        <v>37</v>
      </c>
      <c r="F3052">
        <v>94</v>
      </c>
      <c r="G3052" s="8">
        <v>58297830</v>
      </c>
      <c r="H3052" s="8">
        <v>50000000</v>
      </c>
    </row>
    <row r="3053" spans="1:8" x14ac:dyDescent="0.3">
      <c r="A3053">
        <v>7.1</v>
      </c>
      <c r="B3053" t="s">
        <v>22815</v>
      </c>
      <c r="C3053" t="s">
        <v>1384</v>
      </c>
      <c r="D3053" t="s">
        <v>651</v>
      </c>
      <c r="E3053" t="s">
        <v>37</v>
      </c>
      <c r="F3053">
        <v>94</v>
      </c>
      <c r="G3053" s="8">
        <v>58297830</v>
      </c>
      <c r="H3053" s="8">
        <v>50000000</v>
      </c>
    </row>
    <row r="3054" spans="1:8" x14ac:dyDescent="0.3">
      <c r="A3054">
        <v>7.1</v>
      </c>
      <c r="B3054" t="s">
        <v>22815</v>
      </c>
      <c r="C3054" t="s">
        <v>1384</v>
      </c>
      <c r="D3054" t="s">
        <v>15164</v>
      </c>
      <c r="E3054" t="s">
        <v>37</v>
      </c>
      <c r="F3054">
        <v>94</v>
      </c>
      <c r="G3054" s="8">
        <v>58297830</v>
      </c>
      <c r="H3054" s="8">
        <v>50000000</v>
      </c>
    </row>
    <row r="3055" spans="1:8" x14ac:dyDescent="0.3">
      <c r="A3055">
        <v>7.1</v>
      </c>
      <c r="B3055" t="s">
        <v>22815</v>
      </c>
      <c r="C3055" t="s">
        <v>1384</v>
      </c>
      <c r="D3055" t="s">
        <v>21948</v>
      </c>
      <c r="E3055" t="s">
        <v>37</v>
      </c>
      <c r="F3055">
        <v>94</v>
      </c>
      <c r="G3055" s="8">
        <v>58297830</v>
      </c>
      <c r="H3055" s="8">
        <v>50000000</v>
      </c>
    </row>
    <row r="3056" spans="1:8" x14ac:dyDescent="0.3">
      <c r="A3056">
        <v>7.1</v>
      </c>
      <c r="B3056" t="s">
        <v>22815</v>
      </c>
      <c r="C3056" t="s">
        <v>1384</v>
      </c>
      <c r="D3056" t="s">
        <v>17497</v>
      </c>
      <c r="E3056" t="s">
        <v>37</v>
      </c>
      <c r="F3056">
        <v>94</v>
      </c>
      <c r="G3056" s="8">
        <v>58297830</v>
      </c>
      <c r="H3056" s="8">
        <v>50000000</v>
      </c>
    </row>
    <row r="3057" spans="1:8" x14ac:dyDescent="0.3">
      <c r="A3057">
        <v>7.6</v>
      </c>
      <c r="B3057" t="s">
        <v>22816</v>
      </c>
      <c r="C3057" t="s">
        <v>237</v>
      </c>
      <c r="D3057" t="s">
        <v>1473</v>
      </c>
      <c r="E3057" t="s">
        <v>37</v>
      </c>
      <c r="F3057">
        <v>127</v>
      </c>
      <c r="G3057" s="8">
        <v>57386369</v>
      </c>
      <c r="H3057" s="8">
        <v>52500000</v>
      </c>
    </row>
    <row r="3058" spans="1:8" x14ac:dyDescent="0.3">
      <c r="A3058">
        <v>7.6</v>
      </c>
      <c r="B3058" t="s">
        <v>22816</v>
      </c>
      <c r="C3058" t="s">
        <v>237</v>
      </c>
      <c r="D3058" t="s">
        <v>15164</v>
      </c>
      <c r="E3058" t="s">
        <v>37</v>
      </c>
      <c r="F3058">
        <v>127</v>
      </c>
      <c r="G3058" s="8">
        <v>57386369</v>
      </c>
      <c r="H3058" s="8">
        <v>52500000</v>
      </c>
    </row>
    <row r="3059" spans="1:8" x14ac:dyDescent="0.3">
      <c r="A3059">
        <v>7.6</v>
      </c>
      <c r="B3059" t="s">
        <v>22816</v>
      </c>
      <c r="C3059" t="s">
        <v>237</v>
      </c>
      <c r="D3059" t="s">
        <v>17497</v>
      </c>
      <c r="E3059" t="s">
        <v>37</v>
      </c>
      <c r="F3059">
        <v>127</v>
      </c>
      <c r="G3059" s="8">
        <v>57386369</v>
      </c>
      <c r="H3059" s="8">
        <v>52500000</v>
      </c>
    </row>
    <row r="3060" spans="1:8" x14ac:dyDescent="0.3">
      <c r="A3060">
        <v>5.5</v>
      </c>
      <c r="B3060" t="s">
        <v>22817</v>
      </c>
      <c r="C3060" t="s">
        <v>2077</v>
      </c>
      <c r="D3060" t="s">
        <v>21950</v>
      </c>
      <c r="E3060" t="s">
        <v>37</v>
      </c>
      <c r="F3060">
        <v>89</v>
      </c>
      <c r="G3060" s="8">
        <v>45207112</v>
      </c>
      <c r="H3060" s="8">
        <v>53000000</v>
      </c>
    </row>
    <row r="3061" spans="1:8" x14ac:dyDescent="0.3">
      <c r="A3061">
        <v>5.5</v>
      </c>
      <c r="B3061" t="s">
        <v>22817</v>
      </c>
      <c r="C3061" t="s">
        <v>2077</v>
      </c>
      <c r="D3061" t="s">
        <v>21948</v>
      </c>
      <c r="E3061" t="s">
        <v>37</v>
      </c>
      <c r="F3061">
        <v>89</v>
      </c>
      <c r="G3061" s="8">
        <v>45207112</v>
      </c>
      <c r="H3061" s="8">
        <v>53000000</v>
      </c>
    </row>
    <row r="3062" spans="1:8" x14ac:dyDescent="0.3">
      <c r="A3062">
        <v>5.5</v>
      </c>
      <c r="B3062" t="s">
        <v>22817</v>
      </c>
      <c r="C3062" t="s">
        <v>2077</v>
      </c>
      <c r="D3062" t="s">
        <v>8199</v>
      </c>
      <c r="E3062" t="s">
        <v>37</v>
      </c>
      <c r="F3062">
        <v>89</v>
      </c>
      <c r="G3062" s="8">
        <v>45207112</v>
      </c>
      <c r="H3062" s="8">
        <v>53000000</v>
      </c>
    </row>
    <row r="3063" spans="1:8" x14ac:dyDescent="0.3">
      <c r="A3063">
        <v>7</v>
      </c>
      <c r="B3063" t="s">
        <v>22818</v>
      </c>
      <c r="C3063" t="s">
        <v>2679</v>
      </c>
      <c r="D3063" t="s">
        <v>11093</v>
      </c>
      <c r="E3063" t="s">
        <v>37</v>
      </c>
      <c r="F3063">
        <v>123</v>
      </c>
      <c r="G3063" s="8">
        <v>62563543</v>
      </c>
      <c r="H3063" s="8">
        <v>53000000</v>
      </c>
    </row>
    <row r="3064" spans="1:8" x14ac:dyDescent="0.3">
      <c r="A3064">
        <v>7</v>
      </c>
      <c r="B3064" t="s">
        <v>22818</v>
      </c>
      <c r="C3064" t="s">
        <v>2679</v>
      </c>
      <c r="D3064" t="s">
        <v>21950</v>
      </c>
      <c r="E3064" t="s">
        <v>37</v>
      </c>
      <c r="F3064">
        <v>123</v>
      </c>
      <c r="G3064" s="8">
        <v>62563543</v>
      </c>
      <c r="H3064" s="8">
        <v>53000000</v>
      </c>
    </row>
    <row r="3065" spans="1:8" x14ac:dyDescent="0.3">
      <c r="A3065">
        <v>7</v>
      </c>
      <c r="B3065" t="s">
        <v>22818</v>
      </c>
      <c r="C3065" t="s">
        <v>2679</v>
      </c>
      <c r="D3065" t="s">
        <v>1473</v>
      </c>
      <c r="E3065" t="s">
        <v>37</v>
      </c>
      <c r="F3065">
        <v>123</v>
      </c>
      <c r="G3065" s="8">
        <v>62563543</v>
      </c>
      <c r="H3065" s="8">
        <v>53000000</v>
      </c>
    </row>
    <row r="3066" spans="1:8" x14ac:dyDescent="0.3">
      <c r="A3066">
        <v>7.1</v>
      </c>
      <c r="B3066" t="s">
        <v>22819</v>
      </c>
      <c r="C3066" t="s">
        <v>1574</v>
      </c>
      <c r="D3066" t="s">
        <v>1473</v>
      </c>
      <c r="E3066" t="s">
        <v>37</v>
      </c>
      <c r="F3066">
        <v>135</v>
      </c>
      <c r="G3066" s="8">
        <v>33574332</v>
      </c>
      <c r="H3066" s="8">
        <v>90000000</v>
      </c>
    </row>
    <row r="3067" spans="1:8" x14ac:dyDescent="0.3">
      <c r="A3067">
        <v>7.1</v>
      </c>
      <c r="B3067" t="s">
        <v>22819</v>
      </c>
      <c r="C3067" t="s">
        <v>1574</v>
      </c>
      <c r="D3067" t="s">
        <v>20490</v>
      </c>
      <c r="E3067" t="s">
        <v>37</v>
      </c>
      <c r="F3067">
        <v>135</v>
      </c>
      <c r="G3067" s="8">
        <v>33574332</v>
      </c>
      <c r="H3067" s="8">
        <v>90000000</v>
      </c>
    </row>
    <row r="3068" spans="1:8" x14ac:dyDescent="0.3">
      <c r="A3068">
        <v>7.1</v>
      </c>
      <c r="B3068" t="s">
        <v>22819</v>
      </c>
      <c r="C3068" t="s">
        <v>1574</v>
      </c>
      <c r="D3068" t="s">
        <v>21951</v>
      </c>
      <c r="E3068" t="s">
        <v>37</v>
      </c>
      <c r="F3068">
        <v>135</v>
      </c>
      <c r="G3068" s="8">
        <v>33574332</v>
      </c>
      <c r="H3068" s="8">
        <v>90000000</v>
      </c>
    </row>
    <row r="3069" spans="1:8" x14ac:dyDescent="0.3">
      <c r="A3069">
        <v>7.4</v>
      </c>
      <c r="B3069" t="s">
        <v>22820</v>
      </c>
      <c r="C3069" t="s">
        <v>1359</v>
      </c>
      <c r="D3069" t="s">
        <v>21950</v>
      </c>
      <c r="E3069" t="s">
        <v>37</v>
      </c>
      <c r="F3069">
        <v>118</v>
      </c>
      <c r="G3069" s="8">
        <v>73343413</v>
      </c>
      <c r="H3069" s="8">
        <v>50000000</v>
      </c>
    </row>
    <row r="3070" spans="1:8" x14ac:dyDescent="0.3">
      <c r="A3070">
        <v>7.4</v>
      </c>
      <c r="B3070" t="s">
        <v>22820</v>
      </c>
      <c r="C3070" t="s">
        <v>1359</v>
      </c>
      <c r="D3070" t="s">
        <v>1473</v>
      </c>
      <c r="E3070" t="s">
        <v>37</v>
      </c>
      <c r="F3070">
        <v>118</v>
      </c>
      <c r="G3070" s="8">
        <v>73343413</v>
      </c>
      <c r="H3070" s="8">
        <v>50000000</v>
      </c>
    </row>
    <row r="3071" spans="1:8" x14ac:dyDescent="0.3">
      <c r="A3071">
        <v>7.4</v>
      </c>
      <c r="B3071" t="s">
        <v>22820</v>
      </c>
      <c r="C3071" t="s">
        <v>1359</v>
      </c>
      <c r="D3071" t="s">
        <v>8199</v>
      </c>
      <c r="E3071" t="s">
        <v>37</v>
      </c>
      <c r="F3071">
        <v>118</v>
      </c>
      <c r="G3071" s="8">
        <v>73343413</v>
      </c>
      <c r="H3071" s="8">
        <v>50000000</v>
      </c>
    </row>
    <row r="3072" spans="1:8" x14ac:dyDescent="0.3">
      <c r="A3072">
        <v>7.6</v>
      </c>
      <c r="B3072" t="s">
        <v>22821</v>
      </c>
      <c r="C3072" t="s">
        <v>2689</v>
      </c>
      <c r="D3072" t="s">
        <v>675</v>
      </c>
      <c r="E3072" t="s">
        <v>37</v>
      </c>
      <c r="F3072">
        <v>189</v>
      </c>
      <c r="G3072" s="8">
        <v>25031037</v>
      </c>
      <c r="H3072" s="8">
        <v>53000000</v>
      </c>
    </row>
    <row r="3073" spans="1:8" x14ac:dyDescent="0.3">
      <c r="A3073">
        <v>7.6</v>
      </c>
      <c r="B3073" t="s">
        <v>22821</v>
      </c>
      <c r="C3073" t="s">
        <v>2689</v>
      </c>
      <c r="D3073" t="s">
        <v>4189</v>
      </c>
      <c r="E3073" t="s">
        <v>37</v>
      </c>
      <c r="F3073">
        <v>189</v>
      </c>
      <c r="G3073" s="8">
        <v>25031037</v>
      </c>
      <c r="H3073" s="8">
        <v>53000000</v>
      </c>
    </row>
    <row r="3074" spans="1:8" x14ac:dyDescent="0.3">
      <c r="A3074">
        <v>7.6</v>
      </c>
      <c r="B3074" t="s">
        <v>22821</v>
      </c>
      <c r="C3074" t="s">
        <v>2689</v>
      </c>
      <c r="D3074" t="s">
        <v>8199</v>
      </c>
      <c r="E3074" t="s">
        <v>37</v>
      </c>
      <c r="F3074">
        <v>189</v>
      </c>
      <c r="G3074" s="8">
        <v>25031037</v>
      </c>
      <c r="H3074" s="8">
        <v>53000000</v>
      </c>
    </row>
    <row r="3075" spans="1:8" x14ac:dyDescent="0.3">
      <c r="A3075">
        <v>5.9</v>
      </c>
      <c r="B3075" t="s">
        <v>22822</v>
      </c>
      <c r="C3075" t="s">
        <v>1252</v>
      </c>
      <c r="D3075" t="s">
        <v>1473</v>
      </c>
      <c r="E3075" t="s">
        <v>37</v>
      </c>
      <c r="F3075">
        <v>172</v>
      </c>
      <c r="G3075" s="8">
        <v>22843047</v>
      </c>
      <c r="H3075" s="8">
        <v>55000000</v>
      </c>
    </row>
    <row r="3076" spans="1:8" x14ac:dyDescent="0.3">
      <c r="A3076">
        <v>5.9</v>
      </c>
      <c r="B3076" t="s">
        <v>22822</v>
      </c>
      <c r="C3076" t="s">
        <v>1252</v>
      </c>
      <c r="D3076" t="s">
        <v>20490</v>
      </c>
      <c r="E3076" t="s">
        <v>37</v>
      </c>
      <c r="F3076">
        <v>172</v>
      </c>
      <c r="G3076" s="8">
        <v>22843047</v>
      </c>
      <c r="H3076" s="8">
        <v>55000000</v>
      </c>
    </row>
    <row r="3077" spans="1:8" x14ac:dyDescent="0.3">
      <c r="A3077">
        <v>5.9</v>
      </c>
      <c r="B3077" t="s">
        <v>22822</v>
      </c>
      <c r="C3077" t="s">
        <v>1252</v>
      </c>
      <c r="D3077" t="s">
        <v>4189</v>
      </c>
      <c r="E3077" t="s">
        <v>37</v>
      </c>
      <c r="F3077">
        <v>172</v>
      </c>
      <c r="G3077" s="8">
        <v>22843047</v>
      </c>
      <c r="H3077" s="8">
        <v>55000000</v>
      </c>
    </row>
    <row r="3078" spans="1:8" x14ac:dyDescent="0.3">
      <c r="A3078">
        <v>5.9</v>
      </c>
      <c r="B3078" t="s">
        <v>22823</v>
      </c>
      <c r="C3078" t="s">
        <v>2700</v>
      </c>
      <c r="D3078" t="s">
        <v>1473</v>
      </c>
      <c r="E3078" t="s">
        <v>37</v>
      </c>
      <c r="F3078">
        <v>124</v>
      </c>
      <c r="G3078" s="8">
        <v>5755286</v>
      </c>
      <c r="H3078" s="8">
        <v>55000000</v>
      </c>
    </row>
    <row r="3079" spans="1:8" x14ac:dyDescent="0.3">
      <c r="A3079">
        <v>5.9</v>
      </c>
      <c r="B3079" t="s">
        <v>22823</v>
      </c>
      <c r="C3079" t="s">
        <v>2700</v>
      </c>
      <c r="D3079" t="s">
        <v>17497</v>
      </c>
      <c r="E3079" t="s">
        <v>37</v>
      </c>
      <c r="F3079">
        <v>124</v>
      </c>
      <c r="G3079" s="8">
        <v>5755286</v>
      </c>
      <c r="H3079" s="8">
        <v>55000000</v>
      </c>
    </row>
    <row r="3080" spans="1:8" x14ac:dyDescent="0.3">
      <c r="A3080">
        <v>5.9</v>
      </c>
      <c r="B3080" t="s">
        <v>22823</v>
      </c>
      <c r="C3080" t="s">
        <v>2700</v>
      </c>
      <c r="D3080" t="s">
        <v>21949</v>
      </c>
      <c r="E3080" t="s">
        <v>37</v>
      </c>
      <c r="F3080">
        <v>124</v>
      </c>
      <c r="G3080" s="8">
        <v>5755286</v>
      </c>
      <c r="H3080" s="8">
        <v>55000000</v>
      </c>
    </row>
    <row r="3081" spans="1:8" x14ac:dyDescent="0.3">
      <c r="A3081">
        <v>8</v>
      </c>
      <c r="B3081" t="s">
        <v>22824</v>
      </c>
      <c r="C3081" t="s">
        <v>251</v>
      </c>
      <c r="D3081" t="s">
        <v>11093</v>
      </c>
      <c r="E3081" t="s">
        <v>37</v>
      </c>
      <c r="F3081">
        <v>141</v>
      </c>
      <c r="G3081" s="8">
        <v>164435221</v>
      </c>
      <c r="H3081" s="8">
        <v>52000000</v>
      </c>
    </row>
    <row r="3082" spans="1:8" x14ac:dyDescent="0.3">
      <c r="A3082">
        <v>8</v>
      </c>
      <c r="B3082" t="s">
        <v>22824</v>
      </c>
      <c r="C3082" t="s">
        <v>251</v>
      </c>
      <c r="D3082" t="s">
        <v>21950</v>
      </c>
      <c r="E3082" t="s">
        <v>37</v>
      </c>
      <c r="F3082">
        <v>141</v>
      </c>
      <c r="G3082" s="8">
        <v>164435221</v>
      </c>
      <c r="H3082" s="8">
        <v>52000000</v>
      </c>
    </row>
    <row r="3083" spans="1:8" x14ac:dyDescent="0.3">
      <c r="A3083">
        <v>8</v>
      </c>
      <c r="B3083" t="s">
        <v>22824</v>
      </c>
      <c r="C3083" t="s">
        <v>251</v>
      </c>
      <c r="D3083" t="s">
        <v>1473</v>
      </c>
      <c r="E3083" t="s">
        <v>37</v>
      </c>
      <c r="F3083">
        <v>141</v>
      </c>
      <c r="G3083" s="8">
        <v>164435221</v>
      </c>
      <c r="H3083" s="8">
        <v>52000000</v>
      </c>
    </row>
    <row r="3084" spans="1:8" x14ac:dyDescent="0.3">
      <c r="A3084">
        <v>7.4</v>
      </c>
      <c r="B3084" t="s">
        <v>22825</v>
      </c>
      <c r="C3084" t="s">
        <v>1079</v>
      </c>
      <c r="D3084" t="s">
        <v>1473</v>
      </c>
      <c r="E3084" t="s">
        <v>37</v>
      </c>
      <c r="F3084">
        <v>157</v>
      </c>
      <c r="G3084" s="8">
        <v>95720716</v>
      </c>
      <c r="H3084" s="8">
        <v>40000000</v>
      </c>
    </row>
    <row r="3085" spans="1:8" x14ac:dyDescent="0.3">
      <c r="A3085">
        <v>7.4</v>
      </c>
      <c r="B3085" t="s">
        <v>22825</v>
      </c>
      <c r="C3085" t="s">
        <v>1079</v>
      </c>
      <c r="D3085" t="s">
        <v>20490</v>
      </c>
      <c r="E3085" t="s">
        <v>37</v>
      </c>
      <c r="F3085">
        <v>157</v>
      </c>
      <c r="G3085" s="8">
        <v>95720716</v>
      </c>
      <c r="H3085" s="8">
        <v>40000000</v>
      </c>
    </row>
    <row r="3086" spans="1:8" x14ac:dyDescent="0.3">
      <c r="A3086">
        <v>7.4</v>
      </c>
      <c r="B3086" t="s">
        <v>22825</v>
      </c>
      <c r="C3086" t="s">
        <v>1079</v>
      </c>
      <c r="D3086" t="s">
        <v>8199</v>
      </c>
      <c r="E3086" t="s">
        <v>37</v>
      </c>
      <c r="F3086">
        <v>157</v>
      </c>
      <c r="G3086" s="8">
        <v>95720716</v>
      </c>
      <c r="H3086" s="8">
        <v>40000000</v>
      </c>
    </row>
    <row r="3087" spans="1:8" x14ac:dyDescent="0.3">
      <c r="A3087">
        <v>5.8</v>
      </c>
      <c r="B3087" t="s">
        <v>22826</v>
      </c>
      <c r="C3087" t="s">
        <v>606</v>
      </c>
      <c r="D3087" t="s">
        <v>809</v>
      </c>
      <c r="E3087" t="s">
        <v>37</v>
      </c>
      <c r="F3087">
        <v>106</v>
      </c>
      <c r="G3087" s="8">
        <v>118683135</v>
      </c>
      <c r="H3087" s="8">
        <v>52000000</v>
      </c>
    </row>
    <row r="3088" spans="1:8" x14ac:dyDescent="0.3">
      <c r="A3088">
        <v>5.8</v>
      </c>
      <c r="B3088" t="s">
        <v>22826</v>
      </c>
      <c r="C3088" t="s">
        <v>606</v>
      </c>
      <c r="D3088" t="s">
        <v>1473</v>
      </c>
      <c r="E3088" t="s">
        <v>37</v>
      </c>
      <c r="F3088">
        <v>106</v>
      </c>
      <c r="G3088" s="8">
        <v>118683135</v>
      </c>
      <c r="H3088" s="8">
        <v>52000000</v>
      </c>
    </row>
    <row r="3089" spans="1:8" x14ac:dyDescent="0.3">
      <c r="A3089">
        <v>5.8</v>
      </c>
      <c r="B3089" t="s">
        <v>22826</v>
      </c>
      <c r="C3089" t="s">
        <v>606</v>
      </c>
      <c r="D3089" t="s">
        <v>17497</v>
      </c>
      <c r="E3089" t="s">
        <v>37</v>
      </c>
      <c r="F3089">
        <v>106</v>
      </c>
      <c r="G3089" s="8">
        <v>118683135</v>
      </c>
      <c r="H3089" s="8">
        <v>52000000</v>
      </c>
    </row>
    <row r="3090" spans="1:8" x14ac:dyDescent="0.3">
      <c r="A3090">
        <v>6.3</v>
      </c>
      <c r="B3090" t="s">
        <v>22827</v>
      </c>
      <c r="C3090" t="s">
        <v>2717</v>
      </c>
      <c r="D3090" t="s">
        <v>809</v>
      </c>
      <c r="E3090" t="s">
        <v>37</v>
      </c>
      <c r="F3090">
        <v>108</v>
      </c>
      <c r="G3090" s="8">
        <v>143704210</v>
      </c>
      <c r="H3090" s="8">
        <v>52000000</v>
      </c>
    </row>
    <row r="3091" spans="1:8" x14ac:dyDescent="0.3">
      <c r="A3091">
        <v>6.3</v>
      </c>
      <c r="B3091" t="s">
        <v>22827</v>
      </c>
      <c r="C3091" t="s">
        <v>2717</v>
      </c>
      <c r="D3091" t="s">
        <v>15875</v>
      </c>
      <c r="E3091" t="s">
        <v>37</v>
      </c>
      <c r="F3091">
        <v>108</v>
      </c>
      <c r="G3091" s="8">
        <v>143704210</v>
      </c>
      <c r="H3091" s="8">
        <v>52000000</v>
      </c>
    </row>
    <row r="3092" spans="1:8" x14ac:dyDescent="0.3">
      <c r="A3092">
        <v>6.3</v>
      </c>
      <c r="B3092" t="s">
        <v>22827</v>
      </c>
      <c r="C3092" t="s">
        <v>2717</v>
      </c>
      <c r="D3092" t="s">
        <v>15164</v>
      </c>
      <c r="E3092" t="s">
        <v>37</v>
      </c>
      <c r="F3092">
        <v>108</v>
      </c>
      <c r="G3092" s="8">
        <v>143704210</v>
      </c>
      <c r="H3092" s="8">
        <v>52000000</v>
      </c>
    </row>
    <row r="3093" spans="1:8" x14ac:dyDescent="0.3">
      <c r="A3093">
        <v>6.3</v>
      </c>
      <c r="B3093" t="s">
        <v>22827</v>
      </c>
      <c r="C3093" t="s">
        <v>2717</v>
      </c>
      <c r="D3093" t="s">
        <v>17497</v>
      </c>
      <c r="E3093" t="s">
        <v>37</v>
      </c>
      <c r="F3093">
        <v>108</v>
      </c>
      <c r="G3093" s="8">
        <v>143704210</v>
      </c>
      <c r="H3093" s="8">
        <v>52000000</v>
      </c>
    </row>
    <row r="3094" spans="1:8" x14ac:dyDescent="0.3">
      <c r="A3094">
        <v>5.7</v>
      </c>
      <c r="B3094" t="s">
        <v>22828</v>
      </c>
      <c r="C3094" t="s">
        <v>1439</v>
      </c>
      <c r="D3094" t="s">
        <v>809</v>
      </c>
      <c r="E3094" t="s">
        <v>37</v>
      </c>
      <c r="F3094">
        <v>125</v>
      </c>
      <c r="G3094" s="8">
        <v>110476776</v>
      </c>
      <c r="H3094" s="8">
        <v>52000000</v>
      </c>
    </row>
    <row r="3095" spans="1:8" x14ac:dyDescent="0.3">
      <c r="A3095">
        <v>5.7</v>
      </c>
      <c r="B3095" t="s">
        <v>22828</v>
      </c>
      <c r="C3095" t="s">
        <v>1439</v>
      </c>
      <c r="D3095" t="s">
        <v>17497</v>
      </c>
      <c r="E3095" t="s">
        <v>37</v>
      </c>
      <c r="F3095">
        <v>125</v>
      </c>
      <c r="G3095" s="8">
        <v>110476776</v>
      </c>
      <c r="H3095" s="8">
        <v>52000000</v>
      </c>
    </row>
    <row r="3096" spans="1:8" x14ac:dyDescent="0.3">
      <c r="A3096">
        <v>5.0999999999999996</v>
      </c>
      <c r="B3096" t="s">
        <v>22829</v>
      </c>
      <c r="C3096" t="s">
        <v>2725</v>
      </c>
      <c r="D3096" t="s">
        <v>675</v>
      </c>
      <c r="E3096" t="s">
        <v>37</v>
      </c>
      <c r="F3096">
        <v>107</v>
      </c>
      <c r="G3096" s="8">
        <v>80270227</v>
      </c>
      <c r="H3096" s="8">
        <v>50000000</v>
      </c>
    </row>
    <row r="3097" spans="1:8" x14ac:dyDescent="0.3">
      <c r="A3097">
        <v>5.0999999999999996</v>
      </c>
      <c r="B3097" t="s">
        <v>22829</v>
      </c>
      <c r="C3097" t="s">
        <v>2725</v>
      </c>
      <c r="D3097" t="s">
        <v>515</v>
      </c>
      <c r="E3097" t="s">
        <v>37</v>
      </c>
      <c r="F3097">
        <v>107</v>
      </c>
      <c r="G3097" s="8">
        <v>80270227</v>
      </c>
      <c r="H3097" s="8">
        <v>50000000</v>
      </c>
    </row>
    <row r="3098" spans="1:8" x14ac:dyDescent="0.3">
      <c r="A3098">
        <v>5.0999999999999996</v>
      </c>
      <c r="B3098" t="s">
        <v>22829</v>
      </c>
      <c r="C3098" t="s">
        <v>2725</v>
      </c>
      <c r="D3098" t="s">
        <v>809</v>
      </c>
      <c r="E3098" t="s">
        <v>37</v>
      </c>
      <c r="F3098">
        <v>107</v>
      </c>
      <c r="G3098" s="8">
        <v>80270227</v>
      </c>
      <c r="H3098" s="8">
        <v>50000000</v>
      </c>
    </row>
    <row r="3099" spans="1:8" x14ac:dyDescent="0.3">
      <c r="A3099">
        <v>7.6</v>
      </c>
      <c r="B3099" t="s">
        <v>22830</v>
      </c>
      <c r="C3099" t="s">
        <v>2731</v>
      </c>
      <c r="D3099" t="s">
        <v>1473</v>
      </c>
      <c r="E3099" t="s">
        <v>37</v>
      </c>
      <c r="F3099">
        <v>215</v>
      </c>
      <c r="G3099" s="8">
        <v>36385763</v>
      </c>
      <c r="H3099" s="8">
        <v>52000000</v>
      </c>
    </row>
    <row r="3100" spans="1:8" x14ac:dyDescent="0.3">
      <c r="A3100">
        <v>7.6</v>
      </c>
      <c r="B3100" t="s">
        <v>22830</v>
      </c>
      <c r="C3100" t="s">
        <v>2731</v>
      </c>
      <c r="D3100" t="s">
        <v>21951</v>
      </c>
      <c r="E3100" t="s">
        <v>37</v>
      </c>
      <c r="F3100">
        <v>215</v>
      </c>
      <c r="G3100" s="8">
        <v>36385763</v>
      </c>
      <c r="H3100" s="8">
        <v>52000000</v>
      </c>
    </row>
    <row r="3101" spans="1:8" x14ac:dyDescent="0.3">
      <c r="A3101">
        <v>6.4</v>
      </c>
      <c r="B3101" t="s">
        <v>22831</v>
      </c>
      <c r="C3101" t="s">
        <v>2736</v>
      </c>
      <c r="D3101" t="s">
        <v>809</v>
      </c>
      <c r="E3101" t="s">
        <v>37</v>
      </c>
      <c r="F3101">
        <v>118</v>
      </c>
      <c r="G3101" s="8">
        <v>37035845</v>
      </c>
      <c r="H3101" s="8">
        <v>52000000</v>
      </c>
    </row>
    <row r="3102" spans="1:8" x14ac:dyDescent="0.3">
      <c r="A3102">
        <v>6.4</v>
      </c>
      <c r="B3102" t="s">
        <v>22831</v>
      </c>
      <c r="C3102" t="s">
        <v>2736</v>
      </c>
      <c r="D3102" t="s">
        <v>651</v>
      </c>
      <c r="E3102" t="s">
        <v>37</v>
      </c>
      <c r="F3102">
        <v>118</v>
      </c>
      <c r="G3102" s="8">
        <v>37035845</v>
      </c>
      <c r="H3102" s="8">
        <v>52000000</v>
      </c>
    </row>
    <row r="3103" spans="1:8" x14ac:dyDescent="0.3">
      <c r="A3103">
        <v>7.4</v>
      </c>
      <c r="B3103" t="s">
        <v>22832</v>
      </c>
      <c r="C3103" t="s">
        <v>2741</v>
      </c>
      <c r="D3103" t="s">
        <v>11093</v>
      </c>
      <c r="E3103" t="s">
        <v>37</v>
      </c>
      <c r="F3103">
        <v>118</v>
      </c>
      <c r="G3103" s="8">
        <v>34580635</v>
      </c>
      <c r="H3103" s="8">
        <v>52000000</v>
      </c>
    </row>
    <row r="3104" spans="1:8" x14ac:dyDescent="0.3">
      <c r="A3104">
        <v>7.4</v>
      </c>
      <c r="B3104" t="s">
        <v>22832</v>
      </c>
      <c r="C3104" t="s">
        <v>2741</v>
      </c>
      <c r="D3104" t="s">
        <v>809</v>
      </c>
      <c r="E3104" t="s">
        <v>37</v>
      </c>
      <c r="F3104">
        <v>118</v>
      </c>
      <c r="G3104" s="8">
        <v>34580635</v>
      </c>
      <c r="H3104" s="8">
        <v>52000000</v>
      </c>
    </row>
    <row r="3105" spans="1:8" x14ac:dyDescent="0.3">
      <c r="A3105">
        <v>7.4</v>
      </c>
      <c r="B3105" t="s">
        <v>22832</v>
      </c>
      <c r="C3105" t="s">
        <v>2741</v>
      </c>
      <c r="D3105" t="s">
        <v>1473</v>
      </c>
      <c r="E3105" t="s">
        <v>37</v>
      </c>
      <c r="F3105">
        <v>118</v>
      </c>
      <c r="G3105" s="8">
        <v>34580635</v>
      </c>
      <c r="H3105" s="8">
        <v>52000000</v>
      </c>
    </row>
    <row r="3106" spans="1:8" x14ac:dyDescent="0.3">
      <c r="A3106">
        <v>8.1999999999999993</v>
      </c>
      <c r="B3106" t="s">
        <v>22833</v>
      </c>
      <c r="C3106" t="s">
        <v>293</v>
      </c>
      <c r="D3106" t="s">
        <v>11093</v>
      </c>
      <c r="E3106" t="s">
        <v>37</v>
      </c>
      <c r="F3106">
        <v>178</v>
      </c>
      <c r="G3106" s="8">
        <v>42438300</v>
      </c>
      <c r="H3106" s="8">
        <v>52000000</v>
      </c>
    </row>
    <row r="3107" spans="1:8" x14ac:dyDescent="0.3">
      <c r="A3107">
        <v>8.1999999999999993</v>
      </c>
      <c r="B3107" t="s">
        <v>22833</v>
      </c>
      <c r="C3107" t="s">
        <v>293</v>
      </c>
      <c r="D3107" t="s">
        <v>21950</v>
      </c>
      <c r="E3107" t="s">
        <v>37</v>
      </c>
      <c r="F3107">
        <v>178</v>
      </c>
      <c r="G3107" s="8">
        <v>42438300</v>
      </c>
      <c r="H3107" s="8">
        <v>52000000</v>
      </c>
    </row>
    <row r="3108" spans="1:8" x14ac:dyDescent="0.3">
      <c r="A3108">
        <v>8.1999999999999993</v>
      </c>
      <c r="B3108" t="s">
        <v>22833</v>
      </c>
      <c r="C3108" t="s">
        <v>293</v>
      </c>
      <c r="D3108" t="s">
        <v>1473</v>
      </c>
      <c r="E3108" t="s">
        <v>37</v>
      </c>
      <c r="F3108">
        <v>178</v>
      </c>
      <c r="G3108" s="8">
        <v>42438300</v>
      </c>
      <c r="H3108" s="8">
        <v>52000000</v>
      </c>
    </row>
    <row r="3109" spans="1:8" x14ac:dyDescent="0.3">
      <c r="A3109">
        <v>6.5</v>
      </c>
      <c r="B3109" t="s">
        <v>22834</v>
      </c>
      <c r="C3109" t="s">
        <v>2751</v>
      </c>
      <c r="D3109" t="s">
        <v>675</v>
      </c>
      <c r="E3109" t="s">
        <v>37</v>
      </c>
      <c r="F3109">
        <v>92</v>
      </c>
      <c r="G3109" s="8">
        <v>23324666</v>
      </c>
      <c r="H3109" s="8">
        <v>52000000</v>
      </c>
    </row>
    <row r="3110" spans="1:8" x14ac:dyDescent="0.3">
      <c r="A3110">
        <v>6.5</v>
      </c>
      <c r="B3110" t="s">
        <v>22834</v>
      </c>
      <c r="C3110" t="s">
        <v>2751</v>
      </c>
      <c r="D3110" t="s">
        <v>8199</v>
      </c>
      <c r="E3110" t="s">
        <v>37</v>
      </c>
      <c r="F3110">
        <v>92</v>
      </c>
      <c r="G3110" s="8">
        <v>23324666</v>
      </c>
      <c r="H3110" s="8">
        <v>52000000</v>
      </c>
    </row>
    <row r="3111" spans="1:8" x14ac:dyDescent="0.3">
      <c r="A3111">
        <v>5.5</v>
      </c>
      <c r="B3111" t="s">
        <v>22835</v>
      </c>
      <c r="C3111" t="s">
        <v>2758</v>
      </c>
      <c r="D3111" t="s">
        <v>675</v>
      </c>
      <c r="E3111" t="s">
        <v>37</v>
      </c>
      <c r="F3111">
        <v>104</v>
      </c>
      <c r="G3111" s="8">
        <v>23020488</v>
      </c>
      <c r="H3111" s="8">
        <v>52000000</v>
      </c>
    </row>
    <row r="3112" spans="1:8" x14ac:dyDescent="0.3">
      <c r="A3112">
        <v>5.5</v>
      </c>
      <c r="B3112" t="s">
        <v>22835</v>
      </c>
      <c r="C3112" t="s">
        <v>2758</v>
      </c>
      <c r="D3112" t="s">
        <v>809</v>
      </c>
      <c r="E3112" t="s">
        <v>37</v>
      </c>
      <c r="F3112">
        <v>104</v>
      </c>
      <c r="G3112" s="8">
        <v>23020488</v>
      </c>
      <c r="H3112" s="8">
        <v>52000000</v>
      </c>
    </row>
    <row r="3113" spans="1:8" x14ac:dyDescent="0.3">
      <c r="A3113">
        <v>5.5</v>
      </c>
      <c r="B3113" t="s">
        <v>22835</v>
      </c>
      <c r="C3113" t="s">
        <v>2758</v>
      </c>
      <c r="D3113" t="s">
        <v>651</v>
      </c>
      <c r="E3113" t="s">
        <v>37</v>
      </c>
      <c r="F3113">
        <v>104</v>
      </c>
      <c r="G3113" s="8">
        <v>23020488</v>
      </c>
      <c r="H3113" s="8">
        <v>52000000</v>
      </c>
    </row>
    <row r="3114" spans="1:8" x14ac:dyDescent="0.3">
      <c r="A3114">
        <v>6.5</v>
      </c>
      <c r="B3114" t="s">
        <v>22836</v>
      </c>
      <c r="C3114" t="s">
        <v>1503</v>
      </c>
      <c r="D3114" t="s">
        <v>809</v>
      </c>
      <c r="E3114" t="s">
        <v>37</v>
      </c>
      <c r="F3114">
        <v>116</v>
      </c>
      <c r="G3114" s="8">
        <v>90567722</v>
      </c>
      <c r="H3114" s="8">
        <v>51000000</v>
      </c>
    </row>
    <row r="3115" spans="1:8" x14ac:dyDescent="0.3">
      <c r="A3115">
        <v>5.6</v>
      </c>
      <c r="B3115" t="s">
        <v>22837</v>
      </c>
      <c r="C3115" t="s">
        <v>2768</v>
      </c>
      <c r="D3115" t="s">
        <v>9312</v>
      </c>
      <c r="E3115" t="s">
        <v>37</v>
      </c>
      <c r="F3115">
        <v>90</v>
      </c>
      <c r="G3115" s="8">
        <v>72601713</v>
      </c>
      <c r="H3115" s="8">
        <v>51000000</v>
      </c>
    </row>
    <row r="3116" spans="1:8" x14ac:dyDescent="0.3">
      <c r="A3116">
        <v>5.6</v>
      </c>
      <c r="B3116" t="s">
        <v>22837</v>
      </c>
      <c r="C3116" t="s">
        <v>2768</v>
      </c>
      <c r="D3116" t="s">
        <v>809</v>
      </c>
      <c r="E3116" t="s">
        <v>37</v>
      </c>
      <c r="F3116">
        <v>90</v>
      </c>
      <c r="G3116" s="8">
        <v>72601713</v>
      </c>
      <c r="H3116" s="8">
        <v>51000000</v>
      </c>
    </row>
    <row r="3117" spans="1:8" x14ac:dyDescent="0.3">
      <c r="A3117">
        <v>5.6</v>
      </c>
      <c r="B3117" t="s">
        <v>22837</v>
      </c>
      <c r="C3117" t="s">
        <v>2768</v>
      </c>
      <c r="D3117" t="s">
        <v>15875</v>
      </c>
      <c r="E3117" t="s">
        <v>37</v>
      </c>
      <c r="F3117">
        <v>90</v>
      </c>
      <c r="G3117" s="8">
        <v>72601713</v>
      </c>
      <c r="H3117" s="8">
        <v>51000000</v>
      </c>
    </row>
    <row r="3118" spans="1:8" x14ac:dyDescent="0.3">
      <c r="A3118">
        <v>4.5999999999999996</v>
      </c>
      <c r="B3118" t="s">
        <v>22838</v>
      </c>
      <c r="C3118" t="s">
        <v>138</v>
      </c>
      <c r="D3118" t="s">
        <v>515</v>
      </c>
      <c r="E3118" t="s">
        <v>37</v>
      </c>
      <c r="F3118">
        <v>130</v>
      </c>
      <c r="G3118" s="8">
        <v>296623634</v>
      </c>
      <c r="H3118" s="8">
        <v>50000000</v>
      </c>
    </row>
    <row r="3119" spans="1:8" x14ac:dyDescent="0.3">
      <c r="A3119">
        <v>4.5999999999999996</v>
      </c>
      <c r="B3119" t="s">
        <v>22838</v>
      </c>
      <c r="C3119" t="s">
        <v>138</v>
      </c>
      <c r="D3119" t="s">
        <v>1473</v>
      </c>
      <c r="E3119" t="s">
        <v>37</v>
      </c>
      <c r="F3119">
        <v>130</v>
      </c>
      <c r="G3119" s="8">
        <v>296623634</v>
      </c>
      <c r="H3119" s="8">
        <v>50000000</v>
      </c>
    </row>
    <row r="3120" spans="1:8" x14ac:dyDescent="0.3">
      <c r="A3120">
        <v>4.5999999999999996</v>
      </c>
      <c r="B3120" t="s">
        <v>22838</v>
      </c>
      <c r="C3120" t="s">
        <v>138</v>
      </c>
      <c r="D3120" t="s">
        <v>651</v>
      </c>
      <c r="E3120" t="s">
        <v>37</v>
      </c>
      <c r="F3120">
        <v>130</v>
      </c>
      <c r="G3120" s="8">
        <v>296623634</v>
      </c>
      <c r="H3120" s="8">
        <v>50000000</v>
      </c>
    </row>
    <row r="3121" spans="1:8" x14ac:dyDescent="0.3">
      <c r="A3121">
        <v>4.5999999999999996</v>
      </c>
      <c r="B3121" t="s">
        <v>22838</v>
      </c>
      <c r="C3121" t="s">
        <v>138</v>
      </c>
      <c r="D3121" t="s">
        <v>17497</v>
      </c>
      <c r="E3121" t="s">
        <v>37</v>
      </c>
      <c r="F3121">
        <v>130</v>
      </c>
      <c r="G3121" s="8">
        <v>296623634</v>
      </c>
      <c r="H3121" s="8">
        <v>50000000</v>
      </c>
    </row>
    <row r="3122" spans="1:8" x14ac:dyDescent="0.3">
      <c r="A3122">
        <v>7.9</v>
      </c>
      <c r="B3122" t="s">
        <v>22839</v>
      </c>
      <c r="C3122" t="s">
        <v>110</v>
      </c>
      <c r="D3122" t="s">
        <v>515</v>
      </c>
      <c r="E3122" t="s">
        <v>37</v>
      </c>
      <c r="F3122">
        <v>90</v>
      </c>
      <c r="G3122" s="8">
        <v>267652016</v>
      </c>
      <c r="H3122" s="8">
        <v>60000000</v>
      </c>
    </row>
    <row r="3123" spans="1:8" x14ac:dyDescent="0.3">
      <c r="A3123">
        <v>7.9</v>
      </c>
      <c r="B3123" t="s">
        <v>22839</v>
      </c>
      <c r="C3123" t="s">
        <v>110</v>
      </c>
      <c r="D3123" t="s">
        <v>9312</v>
      </c>
      <c r="E3123" t="s">
        <v>37</v>
      </c>
      <c r="F3123">
        <v>90</v>
      </c>
      <c r="G3123" s="8">
        <v>267652016</v>
      </c>
      <c r="H3123" s="8">
        <v>60000000</v>
      </c>
    </row>
    <row r="3124" spans="1:8" x14ac:dyDescent="0.3">
      <c r="A3124">
        <v>7.9</v>
      </c>
      <c r="B3124" t="s">
        <v>22839</v>
      </c>
      <c r="C3124" t="s">
        <v>110</v>
      </c>
      <c r="D3124" t="s">
        <v>809</v>
      </c>
      <c r="E3124" t="s">
        <v>37</v>
      </c>
      <c r="F3124">
        <v>90</v>
      </c>
      <c r="G3124" s="8">
        <v>267652016</v>
      </c>
      <c r="H3124" s="8">
        <v>60000000</v>
      </c>
    </row>
    <row r="3125" spans="1:8" x14ac:dyDescent="0.3">
      <c r="A3125">
        <v>7.9</v>
      </c>
      <c r="B3125" t="s">
        <v>22839</v>
      </c>
      <c r="C3125" t="s">
        <v>110</v>
      </c>
      <c r="D3125" t="s">
        <v>15875</v>
      </c>
      <c r="E3125" t="s">
        <v>37</v>
      </c>
      <c r="F3125">
        <v>90</v>
      </c>
      <c r="G3125" s="8">
        <v>267652016</v>
      </c>
      <c r="H3125" s="8">
        <v>60000000</v>
      </c>
    </row>
    <row r="3126" spans="1:8" x14ac:dyDescent="0.3">
      <c r="A3126">
        <v>7.9</v>
      </c>
      <c r="B3126" t="s">
        <v>22839</v>
      </c>
      <c r="C3126" t="s">
        <v>110</v>
      </c>
      <c r="D3126" t="s">
        <v>651</v>
      </c>
      <c r="E3126" t="s">
        <v>37</v>
      </c>
      <c r="F3126">
        <v>90</v>
      </c>
      <c r="G3126" s="8">
        <v>267652016</v>
      </c>
      <c r="H3126" s="8">
        <v>60000000</v>
      </c>
    </row>
    <row r="3127" spans="1:8" x14ac:dyDescent="0.3">
      <c r="A3127">
        <v>7.1</v>
      </c>
      <c r="B3127" t="s">
        <v>22840</v>
      </c>
      <c r="C3127" t="s">
        <v>2787</v>
      </c>
      <c r="D3127" t="s">
        <v>17497</v>
      </c>
      <c r="E3127" t="s">
        <v>37</v>
      </c>
      <c r="F3127">
        <v>106</v>
      </c>
      <c r="G3127" s="8">
        <v>62453315</v>
      </c>
      <c r="H3127" s="8">
        <v>50200000</v>
      </c>
    </row>
    <row r="3128" spans="1:8" x14ac:dyDescent="0.3">
      <c r="A3128">
        <v>7.1</v>
      </c>
      <c r="B3128" t="s">
        <v>22840</v>
      </c>
      <c r="C3128" t="s">
        <v>2787</v>
      </c>
      <c r="D3128" t="s">
        <v>10118</v>
      </c>
      <c r="E3128" t="s">
        <v>37</v>
      </c>
      <c r="F3128">
        <v>106</v>
      </c>
      <c r="G3128" s="8">
        <v>62453315</v>
      </c>
      <c r="H3128" s="8">
        <v>50200000</v>
      </c>
    </row>
    <row r="3129" spans="1:8" x14ac:dyDescent="0.3">
      <c r="A3129">
        <v>7.1</v>
      </c>
      <c r="B3129" t="s">
        <v>22840</v>
      </c>
      <c r="C3129" t="s">
        <v>2787</v>
      </c>
      <c r="D3129" t="s">
        <v>8199</v>
      </c>
      <c r="E3129" t="s">
        <v>37</v>
      </c>
      <c r="F3129">
        <v>106</v>
      </c>
      <c r="G3129" s="8">
        <v>62453315</v>
      </c>
      <c r="H3129" s="8">
        <v>50200000</v>
      </c>
    </row>
    <row r="3130" spans="1:8" x14ac:dyDescent="0.3">
      <c r="A3130">
        <v>6.9</v>
      </c>
      <c r="B3130" t="s">
        <v>22841</v>
      </c>
      <c r="C3130" t="s">
        <v>315</v>
      </c>
      <c r="D3130" t="s">
        <v>675</v>
      </c>
      <c r="E3130" t="s">
        <v>37</v>
      </c>
      <c r="F3130">
        <v>155</v>
      </c>
      <c r="G3130" s="8">
        <v>165500000</v>
      </c>
      <c r="H3130" s="8">
        <v>48000000</v>
      </c>
    </row>
    <row r="3131" spans="1:8" x14ac:dyDescent="0.3">
      <c r="A3131">
        <v>6.9</v>
      </c>
      <c r="B3131" t="s">
        <v>22841</v>
      </c>
      <c r="C3131" t="s">
        <v>315</v>
      </c>
      <c r="D3131" t="s">
        <v>515</v>
      </c>
      <c r="E3131" t="s">
        <v>37</v>
      </c>
      <c r="F3131">
        <v>155</v>
      </c>
      <c r="G3131" s="8">
        <v>165500000</v>
      </c>
      <c r="H3131" s="8">
        <v>48000000</v>
      </c>
    </row>
    <row r="3132" spans="1:8" x14ac:dyDescent="0.3">
      <c r="A3132">
        <v>6.9</v>
      </c>
      <c r="B3132" t="s">
        <v>22841</v>
      </c>
      <c r="C3132" t="s">
        <v>315</v>
      </c>
      <c r="D3132" t="s">
        <v>1473</v>
      </c>
      <c r="E3132" t="s">
        <v>37</v>
      </c>
      <c r="F3132">
        <v>155</v>
      </c>
      <c r="G3132" s="8">
        <v>165500000</v>
      </c>
      <c r="H3132" s="8">
        <v>48000000</v>
      </c>
    </row>
    <row r="3133" spans="1:8" x14ac:dyDescent="0.3">
      <c r="A3133">
        <v>6.9</v>
      </c>
      <c r="B3133" t="s">
        <v>22841</v>
      </c>
      <c r="C3133" t="s">
        <v>315</v>
      </c>
      <c r="D3133" t="s">
        <v>17497</v>
      </c>
      <c r="E3133" t="s">
        <v>37</v>
      </c>
      <c r="F3133">
        <v>155</v>
      </c>
      <c r="G3133" s="8">
        <v>165500000</v>
      </c>
      <c r="H3133" s="8">
        <v>48000000</v>
      </c>
    </row>
    <row r="3134" spans="1:8" x14ac:dyDescent="0.3">
      <c r="A3134">
        <v>7.3</v>
      </c>
      <c r="B3134" t="s">
        <v>22842</v>
      </c>
      <c r="C3134" t="s">
        <v>1452</v>
      </c>
      <c r="D3134" t="s">
        <v>809</v>
      </c>
      <c r="E3134" t="s">
        <v>37</v>
      </c>
      <c r="F3134">
        <v>139</v>
      </c>
      <c r="G3134" s="8">
        <v>153620822</v>
      </c>
      <c r="H3134" s="8">
        <v>50000000</v>
      </c>
    </row>
    <row r="3135" spans="1:8" x14ac:dyDescent="0.3">
      <c r="A3135">
        <v>7.3</v>
      </c>
      <c r="B3135" t="s">
        <v>22842</v>
      </c>
      <c r="C3135" t="s">
        <v>1452</v>
      </c>
      <c r="D3135" t="s">
        <v>1473</v>
      </c>
      <c r="E3135" t="s">
        <v>37</v>
      </c>
      <c r="F3135">
        <v>139</v>
      </c>
      <c r="G3135" s="8">
        <v>153620822</v>
      </c>
      <c r="H3135" s="8">
        <v>50000000</v>
      </c>
    </row>
    <row r="3136" spans="1:8" x14ac:dyDescent="0.3">
      <c r="A3136">
        <v>7.3</v>
      </c>
      <c r="B3136" t="s">
        <v>22842</v>
      </c>
      <c r="C3136" t="s">
        <v>1452</v>
      </c>
      <c r="D3136" t="s">
        <v>17497</v>
      </c>
      <c r="E3136" t="s">
        <v>37</v>
      </c>
      <c r="F3136">
        <v>139</v>
      </c>
      <c r="G3136" s="8">
        <v>153620822</v>
      </c>
      <c r="H3136" s="8">
        <v>50000000</v>
      </c>
    </row>
    <row r="3137" spans="1:8" x14ac:dyDescent="0.3">
      <c r="A3137">
        <v>7.3</v>
      </c>
      <c r="B3137" t="s">
        <v>22842</v>
      </c>
      <c r="C3137" t="s">
        <v>1452</v>
      </c>
      <c r="D3137" t="s">
        <v>21949</v>
      </c>
      <c r="E3137" t="s">
        <v>37</v>
      </c>
      <c r="F3137">
        <v>139</v>
      </c>
      <c r="G3137" s="8">
        <v>153620822</v>
      </c>
      <c r="H3137" s="8">
        <v>50000000</v>
      </c>
    </row>
    <row r="3138" spans="1:8" x14ac:dyDescent="0.3">
      <c r="A3138">
        <v>7</v>
      </c>
      <c r="B3138" t="s">
        <v>22843</v>
      </c>
      <c r="C3138" t="s">
        <v>1183</v>
      </c>
      <c r="D3138" t="s">
        <v>809</v>
      </c>
      <c r="E3138" t="s">
        <v>37</v>
      </c>
      <c r="F3138">
        <v>112</v>
      </c>
      <c r="G3138" s="8">
        <v>218628680</v>
      </c>
      <c r="H3138" s="8">
        <v>50000000</v>
      </c>
    </row>
    <row r="3139" spans="1:8" x14ac:dyDescent="0.3">
      <c r="A3139">
        <v>7</v>
      </c>
      <c r="B3139" t="s">
        <v>22843</v>
      </c>
      <c r="C3139" t="s">
        <v>1183</v>
      </c>
      <c r="D3139" t="s">
        <v>651</v>
      </c>
      <c r="E3139" t="s">
        <v>37</v>
      </c>
      <c r="F3139">
        <v>112</v>
      </c>
      <c r="G3139" s="8">
        <v>218628680</v>
      </c>
      <c r="H3139" s="8">
        <v>50000000</v>
      </c>
    </row>
    <row r="3140" spans="1:8" x14ac:dyDescent="0.3">
      <c r="A3140">
        <v>7.7</v>
      </c>
      <c r="B3140" t="s">
        <v>22844</v>
      </c>
      <c r="C3140" t="s">
        <v>714</v>
      </c>
      <c r="D3140" t="s">
        <v>809</v>
      </c>
      <c r="E3140" t="s">
        <v>37</v>
      </c>
      <c r="F3140">
        <v>139</v>
      </c>
      <c r="G3140" s="8">
        <v>147637474</v>
      </c>
      <c r="H3140" s="8">
        <v>50000000</v>
      </c>
    </row>
    <row r="3141" spans="1:8" x14ac:dyDescent="0.3">
      <c r="A3141">
        <v>7.7</v>
      </c>
      <c r="B3141" t="s">
        <v>22844</v>
      </c>
      <c r="C3141" t="s">
        <v>714</v>
      </c>
      <c r="D3141" t="s">
        <v>1473</v>
      </c>
      <c r="E3141" t="s">
        <v>37</v>
      </c>
      <c r="F3141">
        <v>139</v>
      </c>
      <c r="G3141" s="8">
        <v>147637474</v>
      </c>
      <c r="H3141" s="8">
        <v>50000000</v>
      </c>
    </row>
    <row r="3142" spans="1:8" x14ac:dyDescent="0.3">
      <c r="A3142">
        <v>7.7</v>
      </c>
      <c r="B3142" t="s">
        <v>22844</v>
      </c>
      <c r="C3142" t="s">
        <v>714</v>
      </c>
      <c r="D3142" t="s">
        <v>17497</v>
      </c>
      <c r="E3142" t="s">
        <v>37</v>
      </c>
      <c r="F3142">
        <v>139</v>
      </c>
      <c r="G3142" s="8">
        <v>147637474</v>
      </c>
      <c r="H3142" s="8">
        <v>50000000</v>
      </c>
    </row>
    <row r="3143" spans="1:8" x14ac:dyDescent="0.3">
      <c r="A3143">
        <v>6.7</v>
      </c>
      <c r="B3143" t="s">
        <v>22845</v>
      </c>
      <c r="C3143" t="s">
        <v>308</v>
      </c>
      <c r="D3143" t="s">
        <v>11093</v>
      </c>
      <c r="E3143" t="s">
        <v>37</v>
      </c>
      <c r="F3143">
        <v>115</v>
      </c>
      <c r="G3143" s="8">
        <v>135014968</v>
      </c>
      <c r="H3143" s="8">
        <v>50000000</v>
      </c>
    </row>
    <row r="3144" spans="1:8" x14ac:dyDescent="0.3">
      <c r="A3144">
        <v>6.7</v>
      </c>
      <c r="B3144" t="s">
        <v>22845</v>
      </c>
      <c r="C3144" t="s">
        <v>308</v>
      </c>
      <c r="D3144" t="s">
        <v>809</v>
      </c>
      <c r="E3144" t="s">
        <v>37</v>
      </c>
      <c r="F3144">
        <v>115</v>
      </c>
      <c r="G3144" s="8">
        <v>135014968</v>
      </c>
      <c r="H3144" s="8">
        <v>50000000</v>
      </c>
    </row>
    <row r="3145" spans="1:8" x14ac:dyDescent="0.3">
      <c r="A3145">
        <v>6.7</v>
      </c>
      <c r="B3145" t="s">
        <v>22845</v>
      </c>
      <c r="C3145" t="s">
        <v>308</v>
      </c>
      <c r="D3145" t="s">
        <v>1473</v>
      </c>
      <c r="E3145" t="s">
        <v>37</v>
      </c>
      <c r="F3145">
        <v>115</v>
      </c>
      <c r="G3145" s="8">
        <v>135014968</v>
      </c>
      <c r="H3145" s="8">
        <v>50000000</v>
      </c>
    </row>
    <row r="3146" spans="1:8" x14ac:dyDescent="0.3">
      <c r="A3146">
        <v>6.7</v>
      </c>
      <c r="B3146" t="s">
        <v>22845</v>
      </c>
      <c r="C3146" t="s">
        <v>308</v>
      </c>
      <c r="D3146" t="s">
        <v>17497</v>
      </c>
      <c r="E3146" t="s">
        <v>37</v>
      </c>
      <c r="F3146">
        <v>115</v>
      </c>
      <c r="G3146" s="8">
        <v>135014968</v>
      </c>
      <c r="H3146" s="8">
        <v>50000000</v>
      </c>
    </row>
    <row r="3147" spans="1:8" x14ac:dyDescent="0.3">
      <c r="A3147">
        <v>6.3</v>
      </c>
      <c r="B3147" t="s">
        <v>22846</v>
      </c>
      <c r="C3147" t="s">
        <v>852</v>
      </c>
      <c r="D3147" t="s">
        <v>809</v>
      </c>
      <c r="E3147" t="s">
        <v>37</v>
      </c>
      <c r="F3147">
        <v>143</v>
      </c>
      <c r="G3147" s="8">
        <v>2175312</v>
      </c>
      <c r="H3147" s="8">
        <v>50000000</v>
      </c>
    </row>
    <row r="3148" spans="1:8" x14ac:dyDescent="0.3">
      <c r="A3148">
        <v>5.8</v>
      </c>
      <c r="B3148" t="s">
        <v>22847</v>
      </c>
      <c r="C3148" t="s">
        <v>1268</v>
      </c>
      <c r="D3148" t="s">
        <v>809</v>
      </c>
      <c r="E3148" t="s">
        <v>37</v>
      </c>
      <c r="F3148">
        <v>96</v>
      </c>
      <c r="G3148" s="8">
        <v>126203320</v>
      </c>
      <c r="H3148" s="8">
        <v>50000000</v>
      </c>
    </row>
    <row r="3149" spans="1:8" x14ac:dyDescent="0.3">
      <c r="A3149">
        <v>5.8</v>
      </c>
      <c r="B3149" t="s">
        <v>22847</v>
      </c>
      <c r="C3149" t="s">
        <v>1268</v>
      </c>
      <c r="D3149" t="s">
        <v>17497</v>
      </c>
      <c r="E3149" t="s">
        <v>37</v>
      </c>
      <c r="F3149">
        <v>96</v>
      </c>
      <c r="G3149" s="8">
        <v>126203320</v>
      </c>
      <c r="H3149" s="8">
        <v>50000000</v>
      </c>
    </row>
    <row r="3150" spans="1:8" x14ac:dyDescent="0.3">
      <c r="A3150">
        <v>7.1</v>
      </c>
      <c r="B3150" t="s">
        <v>22848</v>
      </c>
      <c r="C3150" t="s">
        <v>231</v>
      </c>
      <c r="D3150" t="s">
        <v>21948</v>
      </c>
      <c r="E3150" t="s">
        <v>37</v>
      </c>
      <c r="F3150">
        <v>112</v>
      </c>
      <c r="G3150" s="8">
        <v>126975169</v>
      </c>
      <c r="H3150" s="8">
        <v>50000000</v>
      </c>
    </row>
    <row r="3151" spans="1:8" x14ac:dyDescent="0.3">
      <c r="A3151">
        <v>7.1</v>
      </c>
      <c r="B3151" t="s">
        <v>22848</v>
      </c>
      <c r="C3151" t="s">
        <v>231</v>
      </c>
      <c r="D3151" t="s">
        <v>10118</v>
      </c>
      <c r="E3151" t="s">
        <v>37</v>
      </c>
      <c r="F3151">
        <v>112</v>
      </c>
      <c r="G3151" s="8">
        <v>126975169</v>
      </c>
      <c r="H3151" s="8">
        <v>50000000</v>
      </c>
    </row>
    <row r="3152" spans="1:8" x14ac:dyDescent="0.3">
      <c r="A3152">
        <v>7.1</v>
      </c>
      <c r="B3152" t="s">
        <v>22848</v>
      </c>
      <c r="C3152" t="s">
        <v>231</v>
      </c>
      <c r="D3152" t="s">
        <v>8199</v>
      </c>
      <c r="E3152" t="s">
        <v>37</v>
      </c>
      <c r="F3152">
        <v>112</v>
      </c>
      <c r="G3152" s="8">
        <v>126975169</v>
      </c>
      <c r="H3152" s="8">
        <v>50000000</v>
      </c>
    </row>
    <row r="3153" spans="1:8" x14ac:dyDescent="0.3">
      <c r="A3153">
        <v>7.3</v>
      </c>
      <c r="B3153" t="s">
        <v>22849</v>
      </c>
      <c r="C3153" t="s">
        <v>753</v>
      </c>
      <c r="D3153" t="s">
        <v>11093</v>
      </c>
      <c r="E3153" t="s">
        <v>37</v>
      </c>
      <c r="F3153">
        <v>131</v>
      </c>
      <c r="G3153" s="8">
        <v>125548685</v>
      </c>
      <c r="H3153" s="8">
        <v>52000000</v>
      </c>
    </row>
    <row r="3154" spans="1:8" x14ac:dyDescent="0.3">
      <c r="A3154">
        <v>7.3</v>
      </c>
      <c r="B3154" t="s">
        <v>22849</v>
      </c>
      <c r="C3154" t="s">
        <v>753</v>
      </c>
      <c r="D3154" t="s">
        <v>1473</v>
      </c>
      <c r="E3154" t="s">
        <v>37</v>
      </c>
      <c r="F3154">
        <v>131</v>
      </c>
      <c r="G3154" s="8">
        <v>125548685</v>
      </c>
      <c r="H3154" s="8">
        <v>52000000</v>
      </c>
    </row>
    <row r="3155" spans="1:8" x14ac:dyDescent="0.3">
      <c r="A3155">
        <v>6.4</v>
      </c>
      <c r="B3155" t="s">
        <v>22850</v>
      </c>
      <c r="C3155" t="s">
        <v>2025</v>
      </c>
      <c r="D3155" t="s">
        <v>809</v>
      </c>
      <c r="E3155" t="s">
        <v>37</v>
      </c>
      <c r="F3155">
        <v>116</v>
      </c>
      <c r="G3155" s="8">
        <v>105807520</v>
      </c>
      <c r="H3155" s="8">
        <v>50000000</v>
      </c>
    </row>
    <row r="3156" spans="1:8" x14ac:dyDescent="0.3">
      <c r="A3156">
        <v>6.4</v>
      </c>
      <c r="B3156" t="s">
        <v>22850</v>
      </c>
      <c r="C3156" t="s">
        <v>2025</v>
      </c>
      <c r="D3156" t="s">
        <v>17497</v>
      </c>
      <c r="E3156" t="s">
        <v>37</v>
      </c>
      <c r="F3156">
        <v>116</v>
      </c>
      <c r="G3156" s="8">
        <v>105807520</v>
      </c>
      <c r="H3156" s="8">
        <v>50000000</v>
      </c>
    </row>
    <row r="3157" spans="1:8" x14ac:dyDescent="0.3">
      <c r="A3157">
        <v>7.1</v>
      </c>
      <c r="B3157" t="s">
        <v>22851</v>
      </c>
      <c r="C3157" t="s">
        <v>1007</v>
      </c>
      <c r="D3157" t="s">
        <v>675</v>
      </c>
      <c r="E3157" t="s">
        <v>37</v>
      </c>
      <c r="F3157">
        <v>112</v>
      </c>
      <c r="G3157" s="8">
        <v>191616238</v>
      </c>
      <c r="H3157" s="8">
        <v>50000000</v>
      </c>
    </row>
    <row r="3158" spans="1:8" x14ac:dyDescent="0.3">
      <c r="A3158">
        <v>7.1</v>
      </c>
      <c r="B3158" t="s">
        <v>22851</v>
      </c>
      <c r="C3158" t="s">
        <v>1007</v>
      </c>
      <c r="D3158" t="s">
        <v>809</v>
      </c>
      <c r="E3158" t="s">
        <v>37</v>
      </c>
      <c r="F3158">
        <v>112</v>
      </c>
      <c r="G3158" s="8">
        <v>191616238</v>
      </c>
      <c r="H3158" s="8">
        <v>50000000</v>
      </c>
    </row>
    <row r="3159" spans="1:8" x14ac:dyDescent="0.3">
      <c r="A3159">
        <v>7.1</v>
      </c>
      <c r="B3159" t="s">
        <v>22851</v>
      </c>
      <c r="C3159" t="s">
        <v>1007</v>
      </c>
      <c r="D3159" t="s">
        <v>21950</v>
      </c>
      <c r="E3159" t="s">
        <v>37</v>
      </c>
      <c r="F3159">
        <v>112</v>
      </c>
      <c r="G3159" s="8">
        <v>191616238</v>
      </c>
      <c r="H3159" s="8">
        <v>50000000</v>
      </c>
    </row>
    <row r="3160" spans="1:8" x14ac:dyDescent="0.3">
      <c r="A3160">
        <v>7.6</v>
      </c>
      <c r="B3160" t="s">
        <v>22852</v>
      </c>
      <c r="C3160" t="s">
        <v>2836</v>
      </c>
      <c r="D3160" t="s">
        <v>1473</v>
      </c>
      <c r="E3160" t="s">
        <v>37</v>
      </c>
      <c r="F3160">
        <v>123</v>
      </c>
      <c r="G3160" s="8">
        <v>105264608</v>
      </c>
      <c r="H3160" s="8">
        <v>60000000</v>
      </c>
    </row>
    <row r="3161" spans="1:8" x14ac:dyDescent="0.3">
      <c r="A3161">
        <v>7.6</v>
      </c>
      <c r="B3161" t="s">
        <v>22852</v>
      </c>
      <c r="C3161" t="s">
        <v>2836</v>
      </c>
      <c r="D3161" t="s">
        <v>651</v>
      </c>
      <c r="E3161" t="s">
        <v>37</v>
      </c>
      <c r="F3161">
        <v>123</v>
      </c>
      <c r="G3161" s="8">
        <v>105264608</v>
      </c>
      <c r="H3161" s="8">
        <v>60000000</v>
      </c>
    </row>
    <row r="3162" spans="1:8" x14ac:dyDescent="0.3">
      <c r="A3162">
        <v>7.6</v>
      </c>
      <c r="B3162" t="s">
        <v>22852</v>
      </c>
      <c r="C3162" t="s">
        <v>2836</v>
      </c>
      <c r="D3162" t="s">
        <v>4189</v>
      </c>
      <c r="E3162" t="s">
        <v>37</v>
      </c>
      <c r="F3162">
        <v>123</v>
      </c>
      <c r="G3162" s="8">
        <v>105264608</v>
      </c>
      <c r="H3162" s="8">
        <v>60000000</v>
      </c>
    </row>
    <row r="3163" spans="1:8" x14ac:dyDescent="0.3">
      <c r="A3163">
        <v>6.8</v>
      </c>
      <c r="B3163" t="s">
        <v>22853</v>
      </c>
      <c r="C3163" t="s">
        <v>606</v>
      </c>
      <c r="D3163" t="s">
        <v>809</v>
      </c>
      <c r="E3163" t="s">
        <v>37</v>
      </c>
      <c r="F3163">
        <v>104</v>
      </c>
      <c r="G3163" s="8">
        <v>97680195</v>
      </c>
      <c r="H3163" s="8">
        <v>70000000</v>
      </c>
    </row>
    <row r="3164" spans="1:8" x14ac:dyDescent="0.3">
      <c r="A3164">
        <v>6.8</v>
      </c>
      <c r="B3164" t="s">
        <v>22853</v>
      </c>
      <c r="C3164" t="s">
        <v>606</v>
      </c>
      <c r="D3164" t="s">
        <v>17497</v>
      </c>
      <c r="E3164" t="s">
        <v>37</v>
      </c>
      <c r="F3164">
        <v>104</v>
      </c>
      <c r="G3164" s="8">
        <v>97680195</v>
      </c>
      <c r="H3164" s="8">
        <v>70000000</v>
      </c>
    </row>
    <row r="3165" spans="1:8" x14ac:dyDescent="0.3">
      <c r="A3165">
        <v>6.6</v>
      </c>
      <c r="B3165" t="s">
        <v>22854</v>
      </c>
      <c r="C3165" t="s">
        <v>2845</v>
      </c>
      <c r="D3165" t="s">
        <v>675</v>
      </c>
      <c r="E3165" t="s">
        <v>37</v>
      </c>
      <c r="F3165">
        <v>107</v>
      </c>
      <c r="G3165" s="8">
        <v>126088877</v>
      </c>
      <c r="H3165" s="8">
        <v>50000000</v>
      </c>
    </row>
    <row r="3166" spans="1:8" x14ac:dyDescent="0.3">
      <c r="A3166">
        <v>6.6</v>
      </c>
      <c r="B3166" t="s">
        <v>22854</v>
      </c>
      <c r="C3166" t="s">
        <v>2845</v>
      </c>
      <c r="D3166" t="s">
        <v>809</v>
      </c>
      <c r="E3166" t="s">
        <v>37</v>
      </c>
      <c r="F3166">
        <v>107</v>
      </c>
      <c r="G3166" s="8">
        <v>126088877</v>
      </c>
      <c r="H3166" s="8">
        <v>50000000</v>
      </c>
    </row>
    <row r="3167" spans="1:8" x14ac:dyDescent="0.3">
      <c r="A3167">
        <v>6.6</v>
      </c>
      <c r="B3167" t="s">
        <v>22854</v>
      </c>
      <c r="C3167" t="s">
        <v>2845</v>
      </c>
      <c r="D3167" t="s">
        <v>21950</v>
      </c>
      <c r="E3167" t="s">
        <v>37</v>
      </c>
      <c r="F3167">
        <v>107</v>
      </c>
      <c r="G3167" s="8">
        <v>126088877</v>
      </c>
      <c r="H3167" s="8">
        <v>50000000</v>
      </c>
    </row>
    <row r="3168" spans="1:8" x14ac:dyDescent="0.3">
      <c r="A3168">
        <v>6.7</v>
      </c>
      <c r="B3168" t="s">
        <v>22855</v>
      </c>
      <c r="C3168" t="s">
        <v>646</v>
      </c>
      <c r="D3168" t="s">
        <v>809</v>
      </c>
      <c r="E3168" t="s">
        <v>37</v>
      </c>
      <c r="F3168">
        <v>124</v>
      </c>
      <c r="G3168" s="8">
        <v>91030827</v>
      </c>
      <c r="H3168" s="8">
        <v>50000000</v>
      </c>
    </row>
    <row r="3169" spans="1:8" x14ac:dyDescent="0.3">
      <c r="A3169">
        <v>6.7</v>
      </c>
      <c r="B3169" t="s">
        <v>22855</v>
      </c>
      <c r="C3169" t="s">
        <v>646</v>
      </c>
      <c r="D3169" t="s">
        <v>1473</v>
      </c>
      <c r="E3169" t="s">
        <v>37</v>
      </c>
      <c r="F3169">
        <v>124</v>
      </c>
      <c r="G3169" s="8">
        <v>91030827</v>
      </c>
      <c r="H3169" s="8">
        <v>50000000</v>
      </c>
    </row>
    <row r="3170" spans="1:8" x14ac:dyDescent="0.3">
      <c r="A3170">
        <v>6.1</v>
      </c>
      <c r="B3170" t="s">
        <v>22856</v>
      </c>
      <c r="C3170" t="s">
        <v>2302</v>
      </c>
      <c r="D3170" t="s">
        <v>809</v>
      </c>
      <c r="E3170" t="s">
        <v>37</v>
      </c>
      <c r="F3170">
        <v>96</v>
      </c>
      <c r="G3170" s="8">
        <v>150315155</v>
      </c>
      <c r="H3170" s="8">
        <v>50000000</v>
      </c>
    </row>
    <row r="3171" spans="1:8" x14ac:dyDescent="0.3">
      <c r="A3171">
        <v>6.1</v>
      </c>
      <c r="B3171" t="s">
        <v>22856</v>
      </c>
      <c r="C3171" t="s">
        <v>2302</v>
      </c>
      <c r="D3171" t="s">
        <v>15875</v>
      </c>
      <c r="E3171" t="s">
        <v>37</v>
      </c>
      <c r="F3171">
        <v>96</v>
      </c>
      <c r="G3171" s="8">
        <v>150315155</v>
      </c>
      <c r="H3171" s="8">
        <v>50000000</v>
      </c>
    </row>
    <row r="3172" spans="1:8" x14ac:dyDescent="0.3">
      <c r="A3172">
        <v>6</v>
      </c>
      <c r="B3172" t="s">
        <v>22857</v>
      </c>
      <c r="C3172" t="s">
        <v>117</v>
      </c>
      <c r="D3172" t="s">
        <v>515</v>
      </c>
      <c r="E3172" t="s">
        <v>37</v>
      </c>
      <c r="F3172">
        <v>125</v>
      </c>
      <c r="G3172" s="8">
        <v>127997349</v>
      </c>
      <c r="H3172" s="8">
        <v>50000000</v>
      </c>
    </row>
    <row r="3173" spans="1:8" x14ac:dyDescent="0.3">
      <c r="A3173">
        <v>6</v>
      </c>
      <c r="B3173" t="s">
        <v>22857</v>
      </c>
      <c r="C3173" t="s">
        <v>117</v>
      </c>
      <c r="D3173" t="s">
        <v>809</v>
      </c>
      <c r="E3173" t="s">
        <v>37</v>
      </c>
      <c r="F3173">
        <v>125</v>
      </c>
      <c r="G3173" s="8">
        <v>127997349</v>
      </c>
      <c r="H3173" s="8">
        <v>50000000</v>
      </c>
    </row>
    <row r="3174" spans="1:8" x14ac:dyDescent="0.3">
      <c r="A3174">
        <v>6</v>
      </c>
      <c r="B3174" t="s">
        <v>22857</v>
      </c>
      <c r="C3174" t="s">
        <v>117</v>
      </c>
      <c r="D3174" t="s">
        <v>1473</v>
      </c>
      <c r="E3174" t="s">
        <v>37</v>
      </c>
      <c r="F3174">
        <v>125</v>
      </c>
      <c r="G3174" s="8">
        <v>127997349</v>
      </c>
      <c r="H3174" s="8">
        <v>50000000</v>
      </c>
    </row>
    <row r="3175" spans="1:8" x14ac:dyDescent="0.3">
      <c r="A3175">
        <v>6</v>
      </c>
      <c r="B3175" t="s">
        <v>22857</v>
      </c>
      <c r="C3175" t="s">
        <v>117</v>
      </c>
      <c r="D3175" t="s">
        <v>651</v>
      </c>
      <c r="E3175" t="s">
        <v>37</v>
      </c>
      <c r="F3175">
        <v>125</v>
      </c>
      <c r="G3175" s="8">
        <v>127997349</v>
      </c>
      <c r="H3175" s="8">
        <v>50000000</v>
      </c>
    </row>
    <row r="3176" spans="1:8" x14ac:dyDescent="0.3">
      <c r="A3176">
        <v>6</v>
      </c>
      <c r="B3176" t="s">
        <v>22857</v>
      </c>
      <c r="C3176" t="s">
        <v>117</v>
      </c>
      <c r="D3176" t="s">
        <v>15164</v>
      </c>
      <c r="E3176" t="s">
        <v>37</v>
      </c>
      <c r="F3176">
        <v>125</v>
      </c>
      <c r="G3176" s="8">
        <v>127997349</v>
      </c>
      <c r="H3176" s="8">
        <v>50000000</v>
      </c>
    </row>
    <row r="3177" spans="1:8" x14ac:dyDescent="0.3">
      <c r="A3177">
        <v>7.6</v>
      </c>
      <c r="B3177" t="s">
        <v>22858</v>
      </c>
      <c r="C3177" t="s">
        <v>2862</v>
      </c>
      <c r="D3177" t="s">
        <v>21950</v>
      </c>
      <c r="E3177" t="s">
        <v>37</v>
      </c>
      <c r="F3177">
        <v>129</v>
      </c>
      <c r="G3177" s="8">
        <v>88504640</v>
      </c>
      <c r="H3177" s="8">
        <v>45000000</v>
      </c>
    </row>
    <row r="3178" spans="1:8" x14ac:dyDescent="0.3">
      <c r="A3178">
        <v>7.6</v>
      </c>
      <c r="B3178" t="s">
        <v>22858</v>
      </c>
      <c r="C3178" t="s">
        <v>2862</v>
      </c>
      <c r="D3178" t="s">
        <v>1473</v>
      </c>
      <c r="E3178" t="s">
        <v>37</v>
      </c>
      <c r="F3178">
        <v>129</v>
      </c>
      <c r="G3178" s="8">
        <v>88504640</v>
      </c>
      <c r="H3178" s="8">
        <v>45000000</v>
      </c>
    </row>
    <row r="3179" spans="1:8" x14ac:dyDescent="0.3">
      <c r="A3179">
        <v>7.6</v>
      </c>
      <c r="B3179" t="s">
        <v>22858</v>
      </c>
      <c r="C3179" t="s">
        <v>2862</v>
      </c>
      <c r="D3179" t="s">
        <v>21948</v>
      </c>
      <c r="E3179" t="s">
        <v>37</v>
      </c>
      <c r="F3179">
        <v>129</v>
      </c>
      <c r="G3179" s="8">
        <v>88504640</v>
      </c>
      <c r="H3179" s="8">
        <v>45000000</v>
      </c>
    </row>
    <row r="3180" spans="1:8" x14ac:dyDescent="0.3">
      <c r="A3180">
        <v>7.6</v>
      </c>
      <c r="B3180" t="s">
        <v>22858</v>
      </c>
      <c r="C3180" t="s">
        <v>2862</v>
      </c>
      <c r="D3180" t="s">
        <v>8199</v>
      </c>
      <c r="E3180" t="s">
        <v>37</v>
      </c>
      <c r="F3180">
        <v>129</v>
      </c>
      <c r="G3180" s="8">
        <v>88504640</v>
      </c>
      <c r="H3180" s="8">
        <v>45000000</v>
      </c>
    </row>
    <row r="3181" spans="1:8" x14ac:dyDescent="0.3">
      <c r="A3181">
        <v>7.1</v>
      </c>
      <c r="B3181" t="s">
        <v>22859</v>
      </c>
      <c r="C3181" t="s">
        <v>2867</v>
      </c>
      <c r="D3181" t="s">
        <v>675</v>
      </c>
      <c r="E3181" t="s">
        <v>37</v>
      </c>
      <c r="F3181">
        <v>90</v>
      </c>
      <c r="G3181" s="8">
        <v>81517441</v>
      </c>
      <c r="H3181" s="8">
        <v>50000000</v>
      </c>
    </row>
    <row r="3182" spans="1:8" x14ac:dyDescent="0.3">
      <c r="A3182">
        <v>7.1</v>
      </c>
      <c r="B3182" t="s">
        <v>22859</v>
      </c>
      <c r="C3182" t="s">
        <v>2867</v>
      </c>
      <c r="D3182" t="s">
        <v>21950</v>
      </c>
      <c r="E3182" t="s">
        <v>37</v>
      </c>
      <c r="F3182">
        <v>90</v>
      </c>
      <c r="G3182" s="8">
        <v>81517441</v>
      </c>
      <c r="H3182" s="8">
        <v>50000000</v>
      </c>
    </row>
    <row r="3183" spans="1:8" x14ac:dyDescent="0.3">
      <c r="A3183">
        <v>7.1</v>
      </c>
      <c r="B3183" t="s">
        <v>22859</v>
      </c>
      <c r="C3183" t="s">
        <v>2867</v>
      </c>
      <c r="D3183" t="s">
        <v>1473</v>
      </c>
      <c r="E3183" t="s">
        <v>37</v>
      </c>
      <c r="F3183">
        <v>90</v>
      </c>
      <c r="G3183" s="8">
        <v>81517441</v>
      </c>
      <c r="H3183" s="8">
        <v>50000000</v>
      </c>
    </row>
    <row r="3184" spans="1:8" x14ac:dyDescent="0.3">
      <c r="A3184">
        <v>7.1</v>
      </c>
      <c r="B3184" t="s">
        <v>22859</v>
      </c>
      <c r="C3184" t="s">
        <v>2867</v>
      </c>
      <c r="D3184" t="s">
        <v>8199</v>
      </c>
      <c r="E3184" t="s">
        <v>37</v>
      </c>
      <c r="F3184">
        <v>90</v>
      </c>
      <c r="G3184" s="8">
        <v>81517441</v>
      </c>
      <c r="H3184" s="8">
        <v>50000000</v>
      </c>
    </row>
    <row r="3185" spans="1:8" x14ac:dyDescent="0.3">
      <c r="A3185">
        <v>5</v>
      </c>
      <c r="B3185" t="s">
        <v>22860</v>
      </c>
      <c r="C3185" t="s">
        <v>2873</v>
      </c>
      <c r="D3185" t="s">
        <v>675</v>
      </c>
      <c r="E3185" t="s">
        <v>37</v>
      </c>
      <c r="F3185">
        <v>109</v>
      </c>
      <c r="G3185" s="8">
        <v>81022333</v>
      </c>
      <c r="H3185" s="8">
        <v>50000000</v>
      </c>
    </row>
    <row r="3186" spans="1:8" x14ac:dyDescent="0.3">
      <c r="A3186">
        <v>5</v>
      </c>
      <c r="B3186" t="s">
        <v>22860</v>
      </c>
      <c r="C3186" t="s">
        <v>2873</v>
      </c>
      <c r="D3186" t="s">
        <v>515</v>
      </c>
      <c r="E3186" t="s">
        <v>37</v>
      </c>
      <c r="F3186">
        <v>109</v>
      </c>
      <c r="G3186" s="8">
        <v>81022333</v>
      </c>
      <c r="H3186" s="8">
        <v>50000000</v>
      </c>
    </row>
    <row r="3187" spans="1:8" x14ac:dyDescent="0.3">
      <c r="A3187">
        <v>5</v>
      </c>
      <c r="B3187" t="s">
        <v>22860</v>
      </c>
      <c r="C3187" t="s">
        <v>2873</v>
      </c>
      <c r="D3187" t="s">
        <v>21948</v>
      </c>
      <c r="E3187" t="s">
        <v>37</v>
      </c>
      <c r="F3187">
        <v>109</v>
      </c>
      <c r="G3187" s="8">
        <v>81022333</v>
      </c>
      <c r="H3187" s="8">
        <v>50000000</v>
      </c>
    </row>
    <row r="3188" spans="1:8" x14ac:dyDescent="0.3">
      <c r="A3188">
        <v>5</v>
      </c>
      <c r="B3188" t="s">
        <v>22860</v>
      </c>
      <c r="C3188" t="s">
        <v>2873</v>
      </c>
      <c r="D3188" t="s">
        <v>10118</v>
      </c>
      <c r="E3188" t="s">
        <v>37</v>
      </c>
      <c r="F3188">
        <v>109</v>
      </c>
      <c r="G3188" s="8">
        <v>81022333</v>
      </c>
      <c r="H3188" s="8">
        <v>50000000</v>
      </c>
    </row>
    <row r="3189" spans="1:8" x14ac:dyDescent="0.3">
      <c r="A3189">
        <v>6.2</v>
      </c>
      <c r="B3189" t="s">
        <v>22861</v>
      </c>
      <c r="C3189" t="s">
        <v>556</v>
      </c>
      <c r="D3189" t="s">
        <v>1473</v>
      </c>
      <c r="E3189" t="s">
        <v>37</v>
      </c>
      <c r="F3189">
        <v>121</v>
      </c>
      <c r="G3189" s="8">
        <v>79948113</v>
      </c>
      <c r="H3189" s="8">
        <v>50000000</v>
      </c>
    </row>
    <row r="3190" spans="1:8" x14ac:dyDescent="0.3">
      <c r="A3190">
        <v>6.2</v>
      </c>
      <c r="B3190" t="s">
        <v>22861</v>
      </c>
      <c r="C3190" t="s">
        <v>556</v>
      </c>
      <c r="D3190" t="s">
        <v>21948</v>
      </c>
      <c r="E3190" t="s">
        <v>37</v>
      </c>
      <c r="F3190">
        <v>121</v>
      </c>
      <c r="G3190" s="8">
        <v>79948113</v>
      </c>
      <c r="H3190" s="8">
        <v>50000000</v>
      </c>
    </row>
    <row r="3191" spans="1:8" x14ac:dyDescent="0.3">
      <c r="A3191">
        <v>6.2</v>
      </c>
      <c r="B3191" t="s">
        <v>22861</v>
      </c>
      <c r="C3191" t="s">
        <v>556</v>
      </c>
      <c r="D3191" t="s">
        <v>10118</v>
      </c>
      <c r="E3191" t="s">
        <v>37</v>
      </c>
      <c r="F3191">
        <v>121</v>
      </c>
      <c r="G3191" s="8">
        <v>79948113</v>
      </c>
      <c r="H3191" s="8">
        <v>50000000</v>
      </c>
    </row>
    <row r="3192" spans="1:8" x14ac:dyDescent="0.3">
      <c r="A3192">
        <v>6.2</v>
      </c>
      <c r="B3192" t="s">
        <v>22861</v>
      </c>
      <c r="C3192" t="s">
        <v>556</v>
      </c>
      <c r="D3192" t="s">
        <v>8199</v>
      </c>
      <c r="E3192" t="s">
        <v>37</v>
      </c>
      <c r="F3192">
        <v>121</v>
      </c>
      <c r="G3192" s="8">
        <v>79948113</v>
      </c>
      <c r="H3192" s="8">
        <v>50000000</v>
      </c>
    </row>
    <row r="3193" spans="1:8" x14ac:dyDescent="0.3">
      <c r="A3193">
        <v>5.6</v>
      </c>
      <c r="B3193" t="s">
        <v>22862</v>
      </c>
      <c r="C3193" t="s">
        <v>2459</v>
      </c>
      <c r="D3193" t="s">
        <v>809</v>
      </c>
      <c r="E3193" t="s">
        <v>37</v>
      </c>
      <c r="F3193">
        <v>95</v>
      </c>
      <c r="G3193" s="8">
        <v>88658172</v>
      </c>
      <c r="H3193" s="8">
        <v>50000000</v>
      </c>
    </row>
    <row r="3194" spans="1:8" x14ac:dyDescent="0.3">
      <c r="A3194">
        <v>5.6</v>
      </c>
      <c r="B3194" t="s">
        <v>22862</v>
      </c>
      <c r="C3194" t="s">
        <v>2459</v>
      </c>
      <c r="D3194" t="s">
        <v>17497</v>
      </c>
      <c r="E3194" t="s">
        <v>37</v>
      </c>
      <c r="F3194">
        <v>95</v>
      </c>
      <c r="G3194" s="8">
        <v>88658172</v>
      </c>
      <c r="H3194" s="8">
        <v>50000000</v>
      </c>
    </row>
    <row r="3195" spans="1:8" x14ac:dyDescent="0.3">
      <c r="A3195">
        <v>7.4</v>
      </c>
      <c r="B3195" t="s">
        <v>22863</v>
      </c>
      <c r="C3195" t="s">
        <v>1590</v>
      </c>
      <c r="D3195" t="s">
        <v>809</v>
      </c>
      <c r="E3195" t="s">
        <v>37</v>
      </c>
      <c r="F3195">
        <v>118</v>
      </c>
      <c r="G3195" s="8">
        <v>84244877</v>
      </c>
      <c r="H3195" s="8">
        <v>50000000</v>
      </c>
    </row>
    <row r="3196" spans="1:8" x14ac:dyDescent="0.3">
      <c r="A3196">
        <v>7.4</v>
      </c>
      <c r="B3196" t="s">
        <v>22863</v>
      </c>
      <c r="C3196" t="s">
        <v>1590</v>
      </c>
      <c r="D3196" t="s">
        <v>1473</v>
      </c>
      <c r="E3196" t="s">
        <v>37</v>
      </c>
      <c r="F3196">
        <v>118</v>
      </c>
      <c r="G3196" s="8">
        <v>84244877</v>
      </c>
      <c r="H3196" s="8">
        <v>50000000</v>
      </c>
    </row>
    <row r="3197" spans="1:8" x14ac:dyDescent="0.3">
      <c r="A3197">
        <v>7.4</v>
      </c>
      <c r="B3197" t="s">
        <v>22863</v>
      </c>
      <c r="C3197" t="s">
        <v>1590</v>
      </c>
      <c r="D3197" t="s">
        <v>17497</v>
      </c>
      <c r="E3197" t="s">
        <v>37</v>
      </c>
      <c r="F3197">
        <v>118</v>
      </c>
      <c r="G3197" s="8">
        <v>84244877</v>
      </c>
      <c r="H3197" s="8">
        <v>50000000</v>
      </c>
    </row>
    <row r="3198" spans="1:8" x14ac:dyDescent="0.3">
      <c r="A3198">
        <v>5</v>
      </c>
      <c r="B3198" t="s">
        <v>22864</v>
      </c>
      <c r="C3198" t="s">
        <v>2897</v>
      </c>
      <c r="D3198" t="s">
        <v>9312</v>
      </c>
      <c r="E3198" t="s">
        <v>37</v>
      </c>
      <c r="F3198">
        <v>80</v>
      </c>
      <c r="G3198" s="8">
        <v>75367693</v>
      </c>
      <c r="H3198" s="8">
        <v>35000000</v>
      </c>
    </row>
    <row r="3199" spans="1:8" x14ac:dyDescent="0.3">
      <c r="A3199">
        <v>5</v>
      </c>
      <c r="B3199" t="s">
        <v>22864</v>
      </c>
      <c r="C3199" t="s">
        <v>2897</v>
      </c>
      <c r="D3199" t="s">
        <v>809</v>
      </c>
      <c r="E3199" t="s">
        <v>37</v>
      </c>
      <c r="F3199">
        <v>80</v>
      </c>
      <c r="G3199" s="8">
        <v>75367693</v>
      </c>
      <c r="H3199" s="8">
        <v>35000000</v>
      </c>
    </row>
    <row r="3200" spans="1:8" x14ac:dyDescent="0.3">
      <c r="A3200">
        <v>5</v>
      </c>
      <c r="B3200" t="s">
        <v>22864</v>
      </c>
      <c r="C3200" t="s">
        <v>2897</v>
      </c>
      <c r="D3200" t="s">
        <v>15875</v>
      </c>
      <c r="E3200" t="s">
        <v>37</v>
      </c>
      <c r="F3200">
        <v>80</v>
      </c>
      <c r="G3200" s="8">
        <v>75367693</v>
      </c>
      <c r="H3200" s="8">
        <v>35000000</v>
      </c>
    </row>
    <row r="3201" spans="1:8" x14ac:dyDescent="0.3">
      <c r="A3201">
        <v>5</v>
      </c>
      <c r="B3201" t="s">
        <v>22864</v>
      </c>
      <c r="C3201" t="s">
        <v>2897</v>
      </c>
      <c r="D3201" t="s">
        <v>651</v>
      </c>
      <c r="E3201" t="s">
        <v>37</v>
      </c>
      <c r="F3201">
        <v>80</v>
      </c>
      <c r="G3201" s="8">
        <v>75367693</v>
      </c>
      <c r="H3201" s="8">
        <v>35000000</v>
      </c>
    </row>
    <row r="3202" spans="1:8" x14ac:dyDescent="0.3">
      <c r="A3202">
        <v>5.2</v>
      </c>
      <c r="B3202" t="s">
        <v>22865</v>
      </c>
      <c r="C3202" t="s">
        <v>2903</v>
      </c>
      <c r="D3202" t="s">
        <v>809</v>
      </c>
      <c r="E3202" t="s">
        <v>37</v>
      </c>
      <c r="F3202">
        <v>99</v>
      </c>
      <c r="G3202" s="8">
        <v>73701902</v>
      </c>
      <c r="H3202" s="8">
        <v>60000000</v>
      </c>
    </row>
    <row r="3203" spans="1:8" x14ac:dyDescent="0.3">
      <c r="A3203">
        <v>5.2</v>
      </c>
      <c r="B3203" t="s">
        <v>22865</v>
      </c>
      <c r="C3203" t="s">
        <v>2903</v>
      </c>
      <c r="D3203" t="s">
        <v>15875</v>
      </c>
      <c r="E3203" t="s">
        <v>37</v>
      </c>
      <c r="F3203">
        <v>99</v>
      </c>
      <c r="G3203" s="8">
        <v>73701902</v>
      </c>
      <c r="H3203" s="8">
        <v>60000000</v>
      </c>
    </row>
    <row r="3204" spans="1:8" x14ac:dyDescent="0.3">
      <c r="A3204">
        <v>7.6</v>
      </c>
      <c r="B3204" t="s">
        <v>22866</v>
      </c>
      <c r="C3204" t="s">
        <v>2907</v>
      </c>
      <c r="D3204" t="s">
        <v>11093</v>
      </c>
      <c r="E3204" t="s">
        <v>37</v>
      </c>
      <c r="F3204">
        <v>133</v>
      </c>
      <c r="G3204" s="8">
        <v>75605492</v>
      </c>
      <c r="H3204" s="8">
        <v>50000000</v>
      </c>
    </row>
    <row r="3205" spans="1:8" x14ac:dyDescent="0.3">
      <c r="A3205">
        <v>7.6</v>
      </c>
      <c r="B3205" t="s">
        <v>22866</v>
      </c>
      <c r="C3205" t="s">
        <v>2907</v>
      </c>
      <c r="D3205" t="s">
        <v>1473</v>
      </c>
      <c r="E3205" t="s">
        <v>37</v>
      </c>
      <c r="F3205">
        <v>133</v>
      </c>
      <c r="G3205" s="8">
        <v>75605492</v>
      </c>
      <c r="H3205" s="8">
        <v>50000000</v>
      </c>
    </row>
    <row r="3206" spans="1:8" x14ac:dyDescent="0.3">
      <c r="A3206">
        <v>7.6</v>
      </c>
      <c r="B3206" t="s">
        <v>22866</v>
      </c>
      <c r="C3206" t="s">
        <v>2907</v>
      </c>
      <c r="D3206" t="s">
        <v>21949</v>
      </c>
      <c r="E3206" t="s">
        <v>37</v>
      </c>
      <c r="F3206">
        <v>133</v>
      </c>
      <c r="G3206" s="8">
        <v>75605492</v>
      </c>
      <c r="H3206" s="8">
        <v>50000000</v>
      </c>
    </row>
    <row r="3207" spans="1:8" x14ac:dyDescent="0.3">
      <c r="A3207">
        <v>6.6</v>
      </c>
      <c r="B3207" t="s">
        <v>22867</v>
      </c>
      <c r="C3207" t="s">
        <v>406</v>
      </c>
      <c r="D3207" t="s">
        <v>675</v>
      </c>
      <c r="E3207" t="s">
        <v>37</v>
      </c>
      <c r="F3207">
        <v>127</v>
      </c>
      <c r="G3207" s="8">
        <v>67823573</v>
      </c>
      <c r="H3207" s="8">
        <v>50000000</v>
      </c>
    </row>
    <row r="3208" spans="1:8" x14ac:dyDescent="0.3">
      <c r="A3208">
        <v>6.6</v>
      </c>
      <c r="B3208" t="s">
        <v>22867</v>
      </c>
      <c r="C3208" t="s">
        <v>406</v>
      </c>
      <c r="D3208" t="s">
        <v>1473</v>
      </c>
      <c r="E3208" t="s">
        <v>37</v>
      </c>
      <c r="F3208">
        <v>127</v>
      </c>
      <c r="G3208" s="8">
        <v>67823573</v>
      </c>
      <c r="H3208" s="8">
        <v>50000000</v>
      </c>
    </row>
    <row r="3209" spans="1:8" x14ac:dyDescent="0.3">
      <c r="A3209">
        <v>6.6</v>
      </c>
      <c r="B3209" t="s">
        <v>22867</v>
      </c>
      <c r="C3209" t="s">
        <v>406</v>
      </c>
      <c r="D3209" t="s">
        <v>8199</v>
      </c>
      <c r="E3209" t="s">
        <v>37</v>
      </c>
      <c r="F3209">
        <v>127</v>
      </c>
      <c r="G3209" s="8">
        <v>67823573</v>
      </c>
      <c r="H3209" s="8">
        <v>50000000</v>
      </c>
    </row>
    <row r="3210" spans="1:8" x14ac:dyDescent="0.3">
      <c r="A3210">
        <v>7</v>
      </c>
      <c r="B3210" t="s">
        <v>22868</v>
      </c>
      <c r="C3210" t="s">
        <v>2914</v>
      </c>
      <c r="D3210" t="s">
        <v>675</v>
      </c>
      <c r="E3210" t="s">
        <v>37</v>
      </c>
      <c r="F3210">
        <v>106</v>
      </c>
      <c r="G3210" s="8">
        <v>91439400</v>
      </c>
      <c r="H3210" s="8">
        <v>50000000</v>
      </c>
    </row>
    <row r="3211" spans="1:8" x14ac:dyDescent="0.3">
      <c r="A3211">
        <v>7</v>
      </c>
      <c r="B3211" t="s">
        <v>22868</v>
      </c>
      <c r="C3211" t="s">
        <v>2914</v>
      </c>
      <c r="D3211" t="s">
        <v>21948</v>
      </c>
      <c r="E3211" t="s">
        <v>37</v>
      </c>
      <c r="F3211">
        <v>106</v>
      </c>
      <c r="G3211" s="8">
        <v>91439400</v>
      </c>
      <c r="H3211" s="8">
        <v>50000000</v>
      </c>
    </row>
    <row r="3212" spans="1:8" x14ac:dyDescent="0.3">
      <c r="A3212">
        <v>7</v>
      </c>
      <c r="B3212" t="s">
        <v>22868</v>
      </c>
      <c r="C3212" t="s">
        <v>2914</v>
      </c>
      <c r="D3212" t="s">
        <v>8199</v>
      </c>
      <c r="E3212" t="s">
        <v>37</v>
      </c>
      <c r="F3212">
        <v>106</v>
      </c>
      <c r="G3212" s="8">
        <v>91439400</v>
      </c>
      <c r="H3212" s="8">
        <v>50000000</v>
      </c>
    </row>
    <row r="3213" spans="1:8" x14ac:dyDescent="0.3">
      <c r="A3213">
        <v>5.7</v>
      </c>
      <c r="B3213" t="s">
        <v>22869</v>
      </c>
      <c r="C3213" t="s">
        <v>2919</v>
      </c>
      <c r="D3213" t="s">
        <v>675</v>
      </c>
      <c r="E3213" t="s">
        <v>37</v>
      </c>
      <c r="F3213">
        <v>98</v>
      </c>
      <c r="G3213" s="8">
        <v>67128202</v>
      </c>
      <c r="H3213" s="8">
        <v>65000000</v>
      </c>
    </row>
    <row r="3214" spans="1:8" x14ac:dyDescent="0.3">
      <c r="A3214">
        <v>5.7</v>
      </c>
      <c r="B3214" t="s">
        <v>22869</v>
      </c>
      <c r="C3214" t="s">
        <v>2919</v>
      </c>
      <c r="D3214" t="s">
        <v>515</v>
      </c>
      <c r="E3214" t="s">
        <v>37</v>
      </c>
      <c r="F3214">
        <v>98</v>
      </c>
      <c r="G3214" s="8">
        <v>67128202</v>
      </c>
      <c r="H3214" s="8">
        <v>65000000</v>
      </c>
    </row>
    <row r="3215" spans="1:8" x14ac:dyDescent="0.3">
      <c r="A3215">
        <v>5.7</v>
      </c>
      <c r="B3215" t="s">
        <v>22869</v>
      </c>
      <c r="C3215" t="s">
        <v>2919</v>
      </c>
      <c r="D3215" t="s">
        <v>15875</v>
      </c>
      <c r="E3215" t="s">
        <v>37</v>
      </c>
      <c r="F3215">
        <v>98</v>
      </c>
      <c r="G3215" s="8">
        <v>67128202</v>
      </c>
      <c r="H3215" s="8">
        <v>65000000</v>
      </c>
    </row>
    <row r="3216" spans="1:8" x14ac:dyDescent="0.3">
      <c r="A3216">
        <v>5.7</v>
      </c>
      <c r="B3216" t="s">
        <v>22869</v>
      </c>
      <c r="C3216" t="s">
        <v>2919</v>
      </c>
      <c r="D3216" t="s">
        <v>651</v>
      </c>
      <c r="E3216" t="s">
        <v>37</v>
      </c>
      <c r="F3216">
        <v>98</v>
      </c>
      <c r="G3216" s="8">
        <v>67128202</v>
      </c>
      <c r="H3216" s="8">
        <v>65000000</v>
      </c>
    </row>
    <row r="3217" spans="1:8" x14ac:dyDescent="0.3">
      <c r="A3217">
        <v>5.7</v>
      </c>
      <c r="B3217" t="s">
        <v>22869</v>
      </c>
      <c r="C3217" t="s">
        <v>2919</v>
      </c>
      <c r="D3217" t="s">
        <v>10118</v>
      </c>
      <c r="E3217" t="s">
        <v>37</v>
      </c>
      <c r="F3217">
        <v>98</v>
      </c>
      <c r="G3217" s="8">
        <v>67128202</v>
      </c>
      <c r="H3217" s="8">
        <v>65000000</v>
      </c>
    </row>
    <row r="3218" spans="1:8" x14ac:dyDescent="0.3">
      <c r="A3218">
        <v>5.7</v>
      </c>
      <c r="B3218" t="s">
        <v>22869</v>
      </c>
      <c r="C3218" t="s">
        <v>2919</v>
      </c>
      <c r="D3218" t="s">
        <v>8199</v>
      </c>
      <c r="E3218" t="s">
        <v>37</v>
      </c>
      <c r="F3218">
        <v>98</v>
      </c>
      <c r="G3218" s="8">
        <v>67128202</v>
      </c>
      <c r="H3218" s="8">
        <v>65000000</v>
      </c>
    </row>
    <row r="3219" spans="1:8" x14ac:dyDescent="0.3">
      <c r="A3219">
        <v>8.1999999999999993</v>
      </c>
      <c r="B3219" t="s">
        <v>22870</v>
      </c>
      <c r="C3219" t="s">
        <v>2925</v>
      </c>
      <c r="D3219" t="s">
        <v>675</v>
      </c>
      <c r="E3219" t="s">
        <v>37</v>
      </c>
      <c r="F3219">
        <v>132</v>
      </c>
      <c r="G3219" s="8">
        <v>70496802</v>
      </c>
      <c r="H3219" s="8">
        <v>54000000</v>
      </c>
    </row>
    <row r="3220" spans="1:8" x14ac:dyDescent="0.3">
      <c r="A3220">
        <v>8.1999999999999993</v>
      </c>
      <c r="B3220" t="s">
        <v>22870</v>
      </c>
      <c r="C3220" t="s">
        <v>2925</v>
      </c>
      <c r="D3220" t="s">
        <v>1473</v>
      </c>
      <c r="E3220" t="s">
        <v>37</v>
      </c>
      <c r="F3220">
        <v>132</v>
      </c>
      <c r="G3220" s="8">
        <v>70496802</v>
      </c>
      <c r="H3220" s="8">
        <v>54000000</v>
      </c>
    </row>
    <row r="3221" spans="1:8" x14ac:dyDescent="0.3">
      <c r="A3221">
        <v>8.1999999999999993</v>
      </c>
      <c r="B3221" t="s">
        <v>22870</v>
      </c>
      <c r="C3221" t="s">
        <v>2925</v>
      </c>
      <c r="D3221" t="s">
        <v>8199</v>
      </c>
      <c r="E3221" t="s">
        <v>37</v>
      </c>
      <c r="F3221">
        <v>132</v>
      </c>
      <c r="G3221" s="8">
        <v>70496802</v>
      </c>
      <c r="H3221" s="8">
        <v>54000000</v>
      </c>
    </row>
    <row r="3222" spans="1:8" x14ac:dyDescent="0.3">
      <c r="A3222">
        <v>6.2</v>
      </c>
      <c r="B3222" t="s">
        <v>22871</v>
      </c>
      <c r="C3222" t="s">
        <v>2736</v>
      </c>
      <c r="D3222" t="s">
        <v>675</v>
      </c>
      <c r="E3222" t="s">
        <v>37</v>
      </c>
      <c r="F3222">
        <v>114</v>
      </c>
      <c r="G3222" s="8">
        <v>60470220</v>
      </c>
      <c r="H3222" s="8">
        <v>50000000</v>
      </c>
    </row>
    <row r="3223" spans="1:8" x14ac:dyDescent="0.3">
      <c r="A3223">
        <v>6.2</v>
      </c>
      <c r="B3223" t="s">
        <v>22871</v>
      </c>
      <c r="C3223" t="s">
        <v>2736</v>
      </c>
      <c r="D3223" t="s">
        <v>515</v>
      </c>
      <c r="E3223" t="s">
        <v>37</v>
      </c>
      <c r="F3223">
        <v>114</v>
      </c>
      <c r="G3223" s="8">
        <v>60470220</v>
      </c>
      <c r="H3223" s="8">
        <v>50000000</v>
      </c>
    </row>
    <row r="3224" spans="1:8" x14ac:dyDescent="0.3">
      <c r="A3224">
        <v>6.2</v>
      </c>
      <c r="B3224" t="s">
        <v>22871</v>
      </c>
      <c r="C3224" t="s">
        <v>2736</v>
      </c>
      <c r="D3224" t="s">
        <v>809</v>
      </c>
      <c r="E3224" t="s">
        <v>37</v>
      </c>
      <c r="F3224">
        <v>114</v>
      </c>
      <c r="G3224" s="8">
        <v>60470220</v>
      </c>
      <c r="H3224" s="8">
        <v>50000000</v>
      </c>
    </row>
    <row r="3225" spans="1:8" x14ac:dyDescent="0.3">
      <c r="A3225">
        <v>6.6</v>
      </c>
      <c r="B3225" t="s">
        <v>22872</v>
      </c>
      <c r="C3225" t="s">
        <v>2940</v>
      </c>
      <c r="D3225" t="s">
        <v>515</v>
      </c>
      <c r="E3225" t="s">
        <v>37</v>
      </c>
      <c r="F3225">
        <v>78</v>
      </c>
      <c r="G3225" s="8">
        <v>58336565</v>
      </c>
      <c r="H3225" s="8">
        <v>50000000</v>
      </c>
    </row>
    <row r="3226" spans="1:8" x14ac:dyDescent="0.3">
      <c r="A3226">
        <v>6.6</v>
      </c>
      <c r="B3226" t="s">
        <v>22872</v>
      </c>
      <c r="C3226" t="s">
        <v>2940</v>
      </c>
      <c r="D3226" t="s">
        <v>9312</v>
      </c>
      <c r="E3226" t="s">
        <v>37</v>
      </c>
      <c r="F3226">
        <v>78</v>
      </c>
      <c r="G3226" s="8">
        <v>58336565</v>
      </c>
      <c r="H3226" s="8">
        <v>50000000</v>
      </c>
    </row>
    <row r="3227" spans="1:8" x14ac:dyDescent="0.3">
      <c r="A3227">
        <v>6.6</v>
      </c>
      <c r="B3227" t="s">
        <v>22872</v>
      </c>
      <c r="C3227" t="s">
        <v>2940</v>
      </c>
      <c r="D3227" t="s">
        <v>809</v>
      </c>
      <c r="E3227" t="s">
        <v>37</v>
      </c>
      <c r="F3227">
        <v>78</v>
      </c>
      <c r="G3227" s="8">
        <v>58336565</v>
      </c>
      <c r="H3227" s="8">
        <v>50000000</v>
      </c>
    </row>
    <row r="3228" spans="1:8" x14ac:dyDescent="0.3">
      <c r="A3228">
        <v>6.6</v>
      </c>
      <c r="B3228" t="s">
        <v>22872</v>
      </c>
      <c r="C3228" t="s">
        <v>2940</v>
      </c>
      <c r="D3228" t="s">
        <v>15875</v>
      </c>
      <c r="E3228" t="s">
        <v>37</v>
      </c>
      <c r="F3228">
        <v>78</v>
      </c>
      <c r="G3228" s="8">
        <v>58336565</v>
      </c>
      <c r="H3228" s="8">
        <v>50000000</v>
      </c>
    </row>
    <row r="3229" spans="1:8" x14ac:dyDescent="0.3">
      <c r="A3229">
        <v>4.7</v>
      </c>
      <c r="B3229" t="s">
        <v>22873</v>
      </c>
      <c r="C3229" t="s">
        <v>2944</v>
      </c>
      <c r="D3229" t="s">
        <v>515</v>
      </c>
      <c r="E3229" t="s">
        <v>37</v>
      </c>
      <c r="F3229">
        <v>101</v>
      </c>
      <c r="G3229" s="8">
        <v>66002004</v>
      </c>
      <c r="H3229" s="8">
        <v>50000000</v>
      </c>
    </row>
    <row r="3230" spans="1:8" x14ac:dyDescent="0.3">
      <c r="A3230">
        <v>4.7</v>
      </c>
      <c r="B3230" t="s">
        <v>22873</v>
      </c>
      <c r="C3230" t="s">
        <v>2944</v>
      </c>
      <c r="D3230" t="s">
        <v>809</v>
      </c>
      <c r="E3230" t="s">
        <v>37</v>
      </c>
      <c r="F3230">
        <v>101</v>
      </c>
      <c r="G3230" s="8">
        <v>66002004</v>
      </c>
      <c r="H3230" s="8">
        <v>50000000</v>
      </c>
    </row>
    <row r="3231" spans="1:8" x14ac:dyDescent="0.3">
      <c r="A3231">
        <v>4.7</v>
      </c>
      <c r="B3231" t="s">
        <v>22873</v>
      </c>
      <c r="C3231" t="s">
        <v>2944</v>
      </c>
      <c r="D3231" t="s">
        <v>15875</v>
      </c>
      <c r="E3231" t="s">
        <v>37</v>
      </c>
      <c r="F3231">
        <v>101</v>
      </c>
      <c r="G3231" s="8">
        <v>66002004</v>
      </c>
      <c r="H3231" s="8">
        <v>50000000</v>
      </c>
    </row>
    <row r="3232" spans="1:8" x14ac:dyDescent="0.3">
      <c r="A3232">
        <v>4.7</v>
      </c>
      <c r="B3232" t="s">
        <v>22873</v>
      </c>
      <c r="C3232" t="s">
        <v>2944</v>
      </c>
      <c r="D3232" t="s">
        <v>651</v>
      </c>
      <c r="E3232" t="s">
        <v>37</v>
      </c>
      <c r="F3232">
        <v>101</v>
      </c>
      <c r="G3232" s="8">
        <v>66002004</v>
      </c>
      <c r="H3232" s="8">
        <v>50000000</v>
      </c>
    </row>
    <row r="3233" spans="1:8" x14ac:dyDescent="0.3">
      <c r="A3233">
        <v>4.7</v>
      </c>
      <c r="B3233" t="s">
        <v>22873</v>
      </c>
      <c r="C3233" t="s">
        <v>2944</v>
      </c>
      <c r="D3233" t="s">
        <v>17497</v>
      </c>
      <c r="E3233" t="s">
        <v>37</v>
      </c>
      <c r="F3233">
        <v>101</v>
      </c>
      <c r="G3233" s="8">
        <v>66002004</v>
      </c>
      <c r="H3233" s="8">
        <v>50000000</v>
      </c>
    </row>
    <row r="3234" spans="1:8" x14ac:dyDescent="0.3">
      <c r="A3234">
        <v>4.7</v>
      </c>
      <c r="B3234" t="s">
        <v>22873</v>
      </c>
      <c r="C3234" t="s">
        <v>2944</v>
      </c>
      <c r="D3234" t="s">
        <v>21949</v>
      </c>
      <c r="E3234" t="s">
        <v>37</v>
      </c>
      <c r="F3234">
        <v>101</v>
      </c>
      <c r="G3234" s="8">
        <v>66002004</v>
      </c>
      <c r="H3234" s="8">
        <v>50000000</v>
      </c>
    </row>
    <row r="3235" spans="1:8" x14ac:dyDescent="0.3">
      <c r="A3235">
        <v>6.3</v>
      </c>
      <c r="B3235" t="s">
        <v>22874</v>
      </c>
      <c r="C3235" t="s">
        <v>2950</v>
      </c>
      <c r="D3235" t="s">
        <v>21950</v>
      </c>
      <c r="E3235" t="s">
        <v>37</v>
      </c>
      <c r="F3235">
        <v>113</v>
      </c>
      <c r="G3235" s="8">
        <v>54997476</v>
      </c>
      <c r="H3235" s="8">
        <v>50000000</v>
      </c>
    </row>
    <row r="3236" spans="1:8" x14ac:dyDescent="0.3">
      <c r="A3236">
        <v>6.3</v>
      </c>
      <c r="B3236" t="s">
        <v>22874</v>
      </c>
      <c r="C3236" t="s">
        <v>2950</v>
      </c>
      <c r="D3236" t="s">
        <v>1473</v>
      </c>
      <c r="E3236" t="s">
        <v>37</v>
      </c>
      <c r="F3236">
        <v>113</v>
      </c>
      <c r="G3236" s="8">
        <v>54997476</v>
      </c>
      <c r="H3236" s="8">
        <v>50000000</v>
      </c>
    </row>
    <row r="3237" spans="1:8" x14ac:dyDescent="0.3">
      <c r="A3237">
        <v>6.3</v>
      </c>
      <c r="B3237" t="s">
        <v>22874</v>
      </c>
      <c r="C3237" t="s">
        <v>2950</v>
      </c>
      <c r="D3237" t="s">
        <v>21948</v>
      </c>
      <c r="E3237" t="s">
        <v>37</v>
      </c>
      <c r="F3237">
        <v>113</v>
      </c>
      <c r="G3237" s="8">
        <v>54997476</v>
      </c>
      <c r="H3237" s="8">
        <v>50000000</v>
      </c>
    </row>
    <row r="3238" spans="1:8" x14ac:dyDescent="0.3">
      <c r="A3238">
        <v>6.3</v>
      </c>
      <c r="B3238" t="s">
        <v>22874</v>
      </c>
      <c r="C3238" t="s">
        <v>2950</v>
      </c>
      <c r="D3238" t="s">
        <v>8199</v>
      </c>
      <c r="E3238" t="s">
        <v>37</v>
      </c>
      <c r="F3238">
        <v>113</v>
      </c>
      <c r="G3238" s="8">
        <v>54997476</v>
      </c>
      <c r="H3238" s="8">
        <v>50000000</v>
      </c>
    </row>
    <row r="3239" spans="1:8" x14ac:dyDescent="0.3">
      <c r="A3239">
        <v>6.1</v>
      </c>
      <c r="B3239" t="s">
        <v>22875</v>
      </c>
      <c r="C3239" t="s">
        <v>2956</v>
      </c>
      <c r="D3239" t="s">
        <v>675</v>
      </c>
      <c r="E3239" t="s">
        <v>37</v>
      </c>
      <c r="F3239">
        <v>98</v>
      </c>
      <c r="G3239" s="8">
        <v>55682070</v>
      </c>
      <c r="H3239" s="8">
        <v>50000000</v>
      </c>
    </row>
    <row r="3240" spans="1:8" x14ac:dyDescent="0.3">
      <c r="A3240">
        <v>6.1</v>
      </c>
      <c r="B3240" t="s">
        <v>22875</v>
      </c>
      <c r="C3240" t="s">
        <v>2956</v>
      </c>
      <c r="D3240" t="s">
        <v>651</v>
      </c>
      <c r="E3240" t="s">
        <v>37</v>
      </c>
      <c r="F3240">
        <v>98</v>
      </c>
      <c r="G3240" s="8">
        <v>55682070</v>
      </c>
      <c r="H3240" s="8">
        <v>50000000</v>
      </c>
    </row>
    <row r="3241" spans="1:8" x14ac:dyDescent="0.3">
      <c r="A3241">
        <v>6.1</v>
      </c>
      <c r="B3241" t="s">
        <v>22875</v>
      </c>
      <c r="C3241" t="s">
        <v>2956</v>
      </c>
      <c r="D3241" t="s">
        <v>4189</v>
      </c>
      <c r="E3241" t="s">
        <v>37</v>
      </c>
      <c r="F3241">
        <v>98</v>
      </c>
      <c r="G3241" s="8">
        <v>55682070</v>
      </c>
      <c r="H3241" s="8">
        <v>50000000</v>
      </c>
    </row>
    <row r="3242" spans="1:8" x14ac:dyDescent="0.3">
      <c r="A3242">
        <v>6.7</v>
      </c>
      <c r="B3242" t="s">
        <v>22876</v>
      </c>
      <c r="C3242" t="s">
        <v>2961</v>
      </c>
      <c r="D3242" t="s">
        <v>1473</v>
      </c>
      <c r="E3242" t="s">
        <v>37</v>
      </c>
      <c r="F3242">
        <v>124</v>
      </c>
      <c r="G3242" s="8">
        <v>52752475</v>
      </c>
      <c r="H3242" s="8">
        <v>50000000</v>
      </c>
    </row>
    <row r="3243" spans="1:8" x14ac:dyDescent="0.3">
      <c r="A3243">
        <v>6.7</v>
      </c>
      <c r="B3243" t="s">
        <v>22876</v>
      </c>
      <c r="C3243" t="s">
        <v>2961</v>
      </c>
      <c r="D3243" t="s">
        <v>8199</v>
      </c>
      <c r="E3243" t="s">
        <v>37</v>
      </c>
      <c r="F3243">
        <v>124</v>
      </c>
      <c r="G3243" s="8">
        <v>52752475</v>
      </c>
      <c r="H3243" s="8">
        <v>50000000</v>
      </c>
    </row>
    <row r="3244" spans="1:8" x14ac:dyDescent="0.3">
      <c r="A3244">
        <v>6.1</v>
      </c>
      <c r="B3244" t="s">
        <v>22877</v>
      </c>
      <c r="C3244" t="s">
        <v>1215</v>
      </c>
      <c r="D3244" t="s">
        <v>675</v>
      </c>
      <c r="E3244" t="s">
        <v>37</v>
      </c>
      <c r="F3244">
        <v>109</v>
      </c>
      <c r="G3244" s="8">
        <v>55092830</v>
      </c>
      <c r="H3244" s="8">
        <v>60000000</v>
      </c>
    </row>
    <row r="3245" spans="1:8" x14ac:dyDescent="0.3">
      <c r="A3245">
        <v>6.1</v>
      </c>
      <c r="B3245" t="s">
        <v>22877</v>
      </c>
      <c r="C3245" t="s">
        <v>1215</v>
      </c>
      <c r="D3245" t="s">
        <v>515</v>
      </c>
      <c r="E3245" t="s">
        <v>37</v>
      </c>
      <c r="F3245">
        <v>109</v>
      </c>
      <c r="G3245" s="8">
        <v>55092830</v>
      </c>
      <c r="H3245" s="8">
        <v>60000000</v>
      </c>
    </row>
    <row r="3246" spans="1:8" x14ac:dyDescent="0.3">
      <c r="A3246">
        <v>6.1</v>
      </c>
      <c r="B3246" t="s">
        <v>22877</v>
      </c>
      <c r="C3246" t="s">
        <v>1215</v>
      </c>
      <c r="D3246" t="s">
        <v>10118</v>
      </c>
      <c r="E3246" t="s">
        <v>37</v>
      </c>
      <c r="F3246">
        <v>109</v>
      </c>
      <c r="G3246" s="8">
        <v>55092830</v>
      </c>
      <c r="H3246" s="8">
        <v>60000000</v>
      </c>
    </row>
    <row r="3247" spans="1:8" x14ac:dyDescent="0.3">
      <c r="A3247">
        <v>6.1</v>
      </c>
      <c r="B3247" t="s">
        <v>22877</v>
      </c>
      <c r="C3247" t="s">
        <v>1215</v>
      </c>
      <c r="D3247" t="s">
        <v>8199</v>
      </c>
      <c r="E3247" t="s">
        <v>37</v>
      </c>
      <c r="F3247">
        <v>109</v>
      </c>
      <c r="G3247" s="8">
        <v>55092830</v>
      </c>
      <c r="H3247" s="8">
        <v>60000000</v>
      </c>
    </row>
    <row r="3248" spans="1:8" x14ac:dyDescent="0.3">
      <c r="A3248">
        <v>7</v>
      </c>
      <c r="B3248" t="s">
        <v>22878</v>
      </c>
      <c r="C3248" t="s">
        <v>2974</v>
      </c>
      <c r="D3248" t="s">
        <v>1473</v>
      </c>
      <c r="E3248" t="s">
        <v>37</v>
      </c>
      <c r="F3248">
        <v>128</v>
      </c>
      <c r="G3248" s="8">
        <v>50815288</v>
      </c>
      <c r="H3248" s="8">
        <v>50000000</v>
      </c>
    </row>
    <row r="3249" spans="1:8" x14ac:dyDescent="0.3">
      <c r="A3249">
        <v>7</v>
      </c>
      <c r="B3249" t="s">
        <v>22878</v>
      </c>
      <c r="C3249" t="s">
        <v>2974</v>
      </c>
      <c r="D3249" t="s">
        <v>8199</v>
      </c>
      <c r="E3249" t="s">
        <v>37</v>
      </c>
      <c r="F3249">
        <v>128</v>
      </c>
      <c r="G3249" s="8">
        <v>50815288</v>
      </c>
      <c r="H3249" s="8">
        <v>50000000</v>
      </c>
    </row>
    <row r="3250" spans="1:8" x14ac:dyDescent="0.3">
      <c r="A3250">
        <v>7.4</v>
      </c>
      <c r="B3250" t="s">
        <v>22879</v>
      </c>
      <c r="C3250" t="s">
        <v>189</v>
      </c>
      <c r="D3250" t="s">
        <v>675</v>
      </c>
      <c r="E3250" t="s">
        <v>37</v>
      </c>
      <c r="F3250">
        <v>144</v>
      </c>
      <c r="G3250" s="8">
        <v>52822418</v>
      </c>
      <c r="H3250" s="8">
        <v>50000000</v>
      </c>
    </row>
    <row r="3251" spans="1:8" x14ac:dyDescent="0.3">
      <c r="A3251">
        <v>7.4</v>
      </c>
      <c r="B3251" t="s">
        <v>22879</v>
      </c>
      <c r="C3251" t="s">
        <v>189</v>
      </c>
      <c r="D3251" t="s">
        <v>1473</v>
      </c>
      <c r="E3251" t="s">
        <v>37</v>
      </c>
      <c r="F3251">
        <v>144</v>
      </c>
      <c r="G3251" s="8">
        <v>52822418</v>
      </c>
      <c r="H3251" s="8">
        <v>50000000</v>
      </c>
    </row>
    <row r="3252" spans="1:8" x14ac:dyDescent="0.3">
      <c r="A3252">
        <v>7.4</v>
      </c>
      <c r="B3252" t="s">
        <v>22879</v>
      </c>
      <c r="C3252" t="s">
        <v>189</v>
      </c>
      <c r="D3252" t="s">
        <v>8199</v>
      </c>
      <c r="E3252" t="s">
        <v>37</v>
      </c>
      <c r="F3252">
        <v>144</v>
      </c>
      <c r="G3252" s="8">
        <v>52822418</v>
      </c>
      <c r="H3252" s="8">
        <v>50000000</v>
      </c>
    </row>
    <row r="3253" spans="1:8" x14ac:dyDescent="0.3">
      <c r="A3253">
        <v>7.4</v>
      </c>
      <c r="B3253" t="s">
        <v>22879</v>
      </c>
      <c r="C3253" t="s">
        <v>189</v>
      </c>
      <c r="D3253" t="s">
        <v>21951</v>
      </c>
      <c r="E3253" t="s">
        <v>37</v>
      </c>
      <c r="F3253">
        <v>144</v>
      </c>
      <c r="G3253" s="8">
        <v>52822418</v>
      </c>
      <c r="H3253" s="8">
        <v>50000000</v>
      </c>
    </row>
    <row r="3254" spans="1:8" x14ac:dyDescent="0.3">
      <c r="A3254">
        <v>7.3</v>
      </c>
      <c r="B3254" t="s">
        <v>22880</v>
      </c>
      <c r="C3254" t="s">
        <v>2985</v>
      </c>
      <c r="D3254" t="s">
        <v>515</v>
      </c>
      <c r="E3254" t="s">
        <v>37</v>
      </c>
      <c r="F3254">
        <v>95</v>
      </c>
      <c r="G3254" s="8">
        <v>50150619</v>
      </c>
      <c r="H3254" s="8">
        <v>50000000</v>
      </c>
    </row>
    <row r="3255" spans="1:8" x14ac:dyDescent="0.3">
      <c r="A3255">
        <v>7.3</v>
      </c>
      <c r="B3255" t="s">
        <v>22880</v>
      </c>
      <c r="C3255" t="s">
        <v>2985</v>
      </c>
      <c r="D3255" t="s">
        <v>9312</v>
      </c>
      <c r="E3255" t="s">
        <v>37</v>
      </c>
      <c r="F3255">
        <v>95</v>
      </c>
      <c r="G3255" s="8">
        <v>50150619</v>
      </c>
      <c r="H3255" s="8">
        <v>50000000</v>
      </c>
    </row>
    <row r="3256" spans="1:8" x14ac:dyDescent="0.3">
      <c r="A3256">
        <v>7.3</v>
      </c>
      <c r="B3256" t="s">
        <v>22880</v>
      </c>
      <c r="C3256" t="s">
        <v>2985</v>
      </c>
      <c r="D3256" t="s">
        <v>809</v>
      </c>
      <c r="E3256" t="s">
        <v>37</v>
      </c>
      <c r="F3256">
        <v>95</v>
      </c>
      <c r="G3256" s="8">
        <v>50150619</v>
      </c>
      <c r="H3256" s="8">
        <v>50000000</v>
      </c>
    </row>
    <row r="3257" spans="1:8" x14ac:dyDescent="0.3">
      <c r="A3257">
        <v>7.3</v>
      </c>
      <c r="B3257" t="s">
        <v>22880</v>
      </c>
      <c r="C3257" t="s">
        <v>2985</v>
      </c>
      <c r="D3257" t="s">
        <v>15875</v>
      </c>
      <c r="E3257" t="s">
        <v>37</v>
      </c>
      <c r="F3257">
        <v>95</v>
      </c>
      <c r="G3257" s="8">
        <v>50150619</v>
      </c>
      <c r="H3257" s="8">
        <v>50000000</v>
      </c>
    </row>
    <row r="3258" spans="1:8" x14ac:dyDescent="0.3">
      <c r="A3258">
        <v>7.3</v>
      </c>
      <c r="B3258" t="s">
        <v>22880</v>
      </c>
      <c r="C3258" t="s">
        <v>2985</v>
      </c>
      <c r="D3258" t="s">
        <v>651</v>
      </c>
      <c r="E3258" t="s">
        <v>37</v>
      </c>
      <c r="F3258">
        <v>95</v>
      </c>
      <c r="G3258" s="8">
        <v>50150619</v>
      </c>
      <c r="H3258" s="8">
        <v>50000000</v>
      </c>
    </row>
    <row r="3259" spans="1:8" x14ac:dyDescent="0.3">
      <c r="A3259">
        <v>7.3</v>
      </c>
      <c r="B3259" t="s">
        <v>22880</v>
      </c>
      <c r="C3259" t="s">
        <v>2985</v>
      </c>
      <c r="D3259" t="s">
        <v>17497</v>
      </c>
      <c r="E3259" t="s">
        <v>37</v>
      </c>
      <c r="F3259">
        <v>95</v>
      </c>
      <c r="G3259" s="8">
        <v>50150619</v>
      </c>
      <c r="H3259" s="8">
        <v>50000000</v>
      </c>
    </row>
    <row r="3260" spans="1:8" x14ac:dyDescent="0.3">
      <c r="A3260">
        <v>5.8</v>
      </c>
      <c r="B3260" t="s">
        <v>22881</v>
      </c>
      <c r="C3260" t="s">
        <v>2990</v>
      </c>
      <c r="D3260" t="s">
        <v>21950</v>
      </c>
      <c r="E3260" t="s">
        <v>37</v>
      </c>
      <c r="F3260">
        <v>105</v>
      </c>
      <c r="G3260" s="8">
        <v>48745150</v>
      </c>
      <c r="H3260" s="8">
        <v>50000000</v>
      </c>
    </row>
    <row r="3261" spans="1:8" x14ac:dyDescent="0.3">
      <c r="A3261">
        <v>5.8</v>
      </c>
      <c r="B3261" t="s">
        <v>22881</v>
      </c>
      <c r="C3261" t="s">
        <v>2990</v>
      </c>
      <c r="D3261" t="s">
        <v>8199</v>
      </c>
      <c r="E3261" t="s">
        <v>37</v>
      </c>
      <c r="F3261">
        <v>105</v>
      </c>
      <c r="G3261" s="8">
        <v>48745150</v>
      </c>
      <c r="H3261" s="8">
        <v>50000000</v>
      </c>
    </row>
    <row r="3262" spans="1:8" x14ac:dyDescent="0.3">
      <c r="A3262">
        <v>6.7</v>
      </c>
      <c r="B3262" t="s">
        <v>22882</v>
      </c>
      <c r="C3262" t="s">
        <v>1574</v>
      </c>
      <c r="D3262" t="s">
        <v>675</v>
      </c>
      <c r="E3262" t="s">
        <v>37</v>
      </c>
      <c r="F3262">
        <v>121</v>
      </c>
      <c r="G3262" s="8">
        <v>50007168</v>
      </c>
      <c r="H3262" s="8">
        <v>50000000</v>
      </c>
    </row>
    <row r="3263" spans="1:8" x14ac:dyDescent="0.3">
      <c r="A3263">
        <v>6.7</v>
      </c>
      <c r="B3263" t="s">
        <v>22882</v>
      </c>
      <c r="C3263" t="s">
        <v>1574</v>
      </c>
      <c r="D3263" t="s">
        <v>21950</v>
      </c>
      <c r="E3263" t="s">
        <v>37</v>
      </c>
      <c r="F3263">
        <v>121</v>
      </c>
      <c r="G3263" s="8">
        <v>50007168</v>
      </c>
      <c r="H3263" s="8">
        <v>50000000</v>
      </c>
    </row>
    <row r="3264" spans="1:8" x14ac:dyDescent="0.3">
      <c r="A3264">
        <v>6.7</v>
      </c>
      <c r="B3264" t="s">
        <v>22882</v>
      </c>
      <c r="C3264" t="s">
        <v>1574</v>
      </c>
      <c r="D3264" t="s">
        <v>1473</v>
      </c>
      <c r="E3264" t="s">
        <v>37</v>
      </c>
      <c r="F3264">
        <v>121</v>
      </c>
      <c r="G3264" s="8">
        <v>50007168</v>
      </c>
      <c r="H3264" s="8">
        <v>50000000</v>
      </c>
    </row>
    <row r="3265" spans="1:8" x14ac:dyDescent="0.3">
      <c r="A3265">
        <v>6.7</v>
      </c>
      <c r="B3265" t="s">
        <v>22882</v>
      </c>
      <c r="C3265" t="s">
        <v>1574</v>
      </c>
      <c r="D3265" t="s">
        <v>8199</v>
      </c>
      <c r="E3265" t="s">
        <v>37</v>
      </c>
      <c r="F3265">
        <v>121</v>
      </c>
      <c r="G3265" s="8">
        <v>50007168</v>
      </c>
      <c r="H3265" s="8">
        <v>50000000</v>
      </c>
    </row>
    <row r="3266" spans="1:8" x14ac:dyDescent="0.3">
      <c r="A3266">
        <v>5.8</v>
      </c>
      <c r="B3266" t="s">
        <v>22883</v>
      </c>
      <c r="C3266" t="s">
        <v>133</v>
      </c>
      <c r="D3266" t="s">
        <v>675</v>
      </c>
      <c r="E3266" t="s">
        <v>37</v>
      </c>
      <c r="F3266">
        <v>125</v>
      </c>
      <c r="G3266" s="8">
        <v>48154732</v>
      </c>
      <c r="H3266" s="8">
        <v>50000000</v>
      </c>
    </row>
    <row r="3267" spans="1:8" x14ac:dyDescent="0.3">
      <c r="A3267">
        <v>5.8</v>
      </c>
      <c r="B3267" t="s">
        <v>22883</v>
      </c>
      <c r="C3267" t="s">
        <v>133</v>
      </c>
      <c r="D3267" t="s">
        <v>1473</v>
      </c>
      <c r="E3267" t="s">
        <v>37</v>
      </c>
      <c r="F3267">
        <v>125</v>
      </c>
      <c r="G3267" s="8">
        <v>48154732</v>
      </c>
      <c r="H3267" s="8">
        <v>50000000</v>
      </c>
    </row>
    <row r="3268" spans="1:8" x14ac:dyDescent="0.3">
      <c r="A3268">
        <v>5.8</v>
      </c>
      <c r="B3268" t="s">
        <v>22883</v>
      </c>
      <c r="C3268" t="s">
        <v>133</v>
      </c>
      <c r="D3268" t="s">
        <v>21951</v>
      </c>
      <c r="E3268" t="s">
        <v>37</v>
      </c>
      <c r="F3268">
        <v>125</v>
      </c>
      <c r="G3268" s="8">
        <v>48154732</v>
      </c>
      <c r="H3268" s="8">
        <v>50000000</v>
      </c>
    </row>
    <row r="3269" spans="1:8" x14ac:dyDescent="0.3">
      <c r="A3269">
        <v>7.8</v>
      </c>
      <c r="B3269" t="s">
        <v>22884</v>
      </c>
      <c r="C3269" t="s">
        <v>394</v>
      </c>
      <c r="D3269" t="s">
        <v>1473</v>
      </c>
      <c r="E3269" t="s">
        <v>37</v>
      </c>
      <c r="F3269">
        <v>129</v>
      </c>
      <c r="G3269" s="8">
        <v>48265581</v>
      </c>
      <c r="H3269" s="8">
        <v>50000000</v>
      </c>
    </row>
    <row r="3270" spans="1:8" x14ac:dyDescent="0.3">
      <c r="A3270">
        <v>7.8</v>
      </c>
      <c r="B3270" t="s">
        <v>22884</v>
      </c>
      <c r="C3270" t="s">
        <v>394</v>
      </c>
      <c r="D3270" t="s">
        <v>21948</v>
      </c>
      <c r="E3270" t="s">
        <v>37</v>
      </c>
      <c r="F3270">
        <v>129</v>
      </c>
      <c r="G3270" s="8">
        <v>48265581</v>
      </c>
      <c r="H3270" s="8">
        <v>50000000</v>
      </c>
    </row>
    <row r="3271" spans="1:8" x14ac:dyDescent="0.3">
      <c r="A3271">
        <v>7.8</v>
      </c>
      <c r="B3271" t="s">
        <v>22884</v>
      </c>
      <c r="C3271" t="s">
        <v>394</v>
      </c>
      <c r="D3271" t="s">
        <v>8199</v>
      </c>
      <c r="E3271" t="s">
        <v>37</v>
      </c>
      <c r="F3271">
        <v>129</v>
      </c>
      <c r="G3271" s="8">
        <v>48265581</v>
      </c>
      <c r="H3271" s="8">
        <v>50000000</v>
      </c>
    </row>
    <row r="3272" spans="1:8" x14ac:dyDescent="0.3">
      <c r="A3272">
        <v>6.6</v>
      </c>
      <c r="B3272" t="s">
        <v>22885</v>
      </c>
      <c r="C3272" t="s">
        <v>3005</v>
      </c>
      <c r="D3272" t="s">
        <v>515</v>
      </c>
      <c r="E3272" t="s">
        <v>37</v>
      </c>
      <c r="F3272">
        <v>132</v>
      </c>
      <c r="G3272" s="8">
        <v>46982632</v>
      </c>
      <c r="H3272" s="8">
        <v>50000000</v>
      </c>
    </row>
    <row r="3273" spans="1:8" x14ac:dyDescent="0.3">
      <c r="A3273">
        <v>6.6</v>
      </c>
      <c r="B3273" t="s">
        <v>22885</v>
      </c>
      <c r="C3273" t="s">
        <v>3005</v>
      </c>
      <c r="D3273" t="s">
        <v>4189</v>
      </c>
      <c r="E3273" t="s">
        <v>37</v>
      </c>
      <c r="F3273">
        <v>132</v>
      </c>
      <c r="G3273" s="8">
        <v>46982632</v>
      </c>
      <c r="H3273" s="8">
        <v>50000000</v>
      </c>
    </row>
    <row r="3274" spans="1:8" x14ac:dyDescent="0.3">
      <c r="A3274">
        <v>6.6</v>
      </c>
      <c r="B3274" t="s">
        <v>22885</v>
      </c>
      <c r="C3274" t="s">
        <v>3005</v>
      </c>
      <c r="D3274" t="s">
        <v>21948</v>
      </c>
      <c r="E3274" t="s">
        <v>37</v>
      </c>
      <c r="F3274">
        <v>132</v>
      </c>
      <c r="G3274" s="8">
        <v>46982632</v>
      </c>
      <c r="H3274" s="8">
        <v>50000000</v>
      </c>
    </row>
    <row r="3275" spans="1:8" x14ac:dyDescent="0.3">
      <c r="A3275">
        <v>6.5</v>
      </c>
      <c r="B3275" t="s">
        <v>22886</v>
      </c>
      <c r="C3275" t="s">
        <v>3011</v>
      </c>
      <c r="D3275" t="s">
        <v>809</v>
      </c>
      <c r="E3275" t="s">
        <v>37</v>
      </c>
      <c r="F3275">
        <v>118</v>
      </c>
      <c r="G3275" s="8">
        <v>44737059</v>
      </c>
      <c r="H3275" s="8">
        <v>50000000</v>
      </c>
    </row>
    <row r="3276" spans="1:8" x14ac:dyDescent="0.3">
      <c r="A3276">
        <v>6.5</v>
      </c>
      <c r="B3276" t="s">
        <v>22886</v>
      </c>
      <c r="C3276" t="s">
        <v>3011</v>
      </c>
      <c r="D3276" t="s">
        <v>21949</v>
      </c>
      <c r="E3276" t="s">
        <v>37</v>
      </c>
      <c r="F3276">
        <v>118</v>
      </c>
      <c r="G3276" s="8">
        <v>44737059</v>
      </c>
      <c r="H3276" s="8">
        <v>50000000</v>
      </c>
    </row>
    <row r="3277" spans="1:8" x14ac:dyDescent="0.3">
      <c r="A3277">
        <v>6.7</v>
      </c>
      <c r="B3277" t="s">
        <v>22887</v>
      </c>
      <c r="C3277" t="s">
        <v>3016</v>
      </c>
      <c r="D3277" t="s">
        <v>809</v>
      </c>
      <c r="E3277" t="s">
        <v>37</v>
      </c>
      <c r="F3277">
        <v>113</v>
      </c>
      <c r="G3277" s="8">
        <v>56724080</v>
      </c>
      <c r="H3277" s="8">
        <v>50000000</v>
      </c>
    </row>
    <row r="3278" spans="1:8" x14ac:dyDescent="0.3">
      <c r="A3278">
        <v>7.3</v>
      </c>
      <c r="B3278" t="s">
        <v>22888</v>
      </c>
      <c r="C3278" t="s">
        <v>1359</v>
      </c>
      <c r="D3278" t="s">
        <v>675</v>
      </c>
      <c r="E3278" t="s">
        <v>37</v>
      </c>
      <c r="F3278">
        <v>140</v>
      </c>
      <c r="G3278" s="8">
        <v>44484065</v>
      </c>
      <c r="H3278" s="8">
        <v>50000000</v>
      </c>
    </row>
    <row r="3279" spans="1:8" x14ac:dyDescent="0.3">
      <c r="A3279">
        <v>7.3</v>
      </c>
      <c r="B3279" t="s">
        <v>22888</v>
      </c>
      <c r="C3279" t="s">
        <v>1359</v>
      </c>
      <c r="D3279" t="s">
        <v>21950</v>
      </c>
      <c r="E3279" t="s">
        <v>37</v>
      </c>
      <c r="F3279">
        <v>140</v>
      </c>
      <c r="G3279" s="8">
        <v>44484065</v>
      </c>
      <c r="H3279" s="8">
        <v>50000000</v>
      </c>
    </row>
    <row r="3280" spans="1:8" x14ac:dyDescent="0.3">
      <c r="A3280">
        <v>7.3</v>
      </c>
      <c r="B3280" t="s">
        <v>22888</v>
      </c>
      <c r="C3280" t="s">
        <v>1359</v>
      </c>
      <c r="D3280" t="s">
        <v>1473</v>
      </c>
      <c r="E3280" t="s">
        <v>37</v>
      </c>
      <c r="F3280">
        <v>140</v>
      </c>
      <c r="G3280" s="8">
        <v>44484065</v>
      </c>
      <c r="H3280" s="8">
        <v>50000000</v>
      </c>
    </row>
    <row r="3281" spans="1:8" x14ac:dyDescent="0.3">
      <c r="A3281">
        <v>7.3</v>
      </c>
      <c r="B3281" t="s">
        <v>22888</v>
      </c>
      <c r="C3281" t="s">
        <v>1359</v>
      </c>
      <c r="D3281" t="s">
        <v>21948</v>
      </c>
      <c r="E3281" t="s">
        <v>37</v>
      </c>
      <c r="F3281">
        <v>140</v>
      </c>
      <c r="G3281" s="8">
        <v>44484065</v>
      </c>
      <c r="H3281" s="8">
        <v>50000000</v>
      </c>
    </row>
    <row r="3282" spans="1:8" x14ac:dyDescent="0.3">
      <c r="A3282">
        <v>7.3</v>
      </c>
      <c r="B3282" t="s">
        <v>22888</v>
      </c>
      <c r="C3282" t="s">
        <v>1359</v>
      </c>
      <c r="D3282" t="s">
        <v>8199</v>
      </c>
      <c r="E3282" t="s">
        <v>37</v>
      </c>
      <c r="F3282">
        <v>140</v>
      </c>
      <c r="G3282" s="8">
        <v>44484065</v>
      </c>
      <c r="H3282" s="8">
        <v>50000000</v>
      </c>
    </row>
    <row r="3283" spans="1:8" x14ac:dyDescent="0.3">
      <c r="A3283">
        <v>5.8</v>
      </c>
      <c r="B3283" t="s">
        <v>22889</v>
      </c>
      <c r="C3283" t="s">
        <v>3025</v>
      </c>
      <c r="D3283" t="s">
        <v>675</v>
      </c>
      <c r="E3283" t="s">
        <v>37</v>
      </c>
      <c r="F3283">
        <v>89</v>
      </c>
      <c r="G3283" s="8">
        <v>47553512</v>
      </c>
      <c r="H3283" s="8">
        <v>50000000</v>
      </c>
    </row>
    <row r="3284" spans="1:8" x14ac:dyDescent="0.3">
      <c r="A3284">
        <v>5.8</v>
      </c>
      <c r="B3284" t="s">
        <v>22889</v>
      </c>
      <c r="C3284" t="s">
        <v>3025</v>
      </c>
      <c r="D3284" t="s">
        <v>8199</v>
      </c>
      <c r="E3284" t="s">
        <v>37</v>
      </c>
      <c r="F3284">
        <v>89</v>
      </c>
      <c r="G3284" s="8">
        <v>47553512</v>
      </c>
      <c r="H3284" s="8">
        <v>50000000</v>
      </c>
    </row>
    <row r="3285" spans="1:8" x14ac:dyDescent="0.3">
      <c r="A3285">
        <v>5.5</v>
      </c>
      <c r="B3285" t="s">
        <v>22890</v>
      </c>
      <c r="C3285" t="s">
        <v>3031</v>
      </c>
      <c r="D3285" t="s">
        <v>675</v>
      </c>
      <c r="E3285" t="s">
        <v>37</v>
      </c>
      <c r="F3285">
        <v>104</v>
      </c>
      <c r="G3285" s="8">
        <v>42610000</v>
      </c>
      <c r="H3285" s="8">
        <v>55000000</v>
      </c>
    </row>
    <row r="3286" spans="1:8" x14ac:dyDescent="0.3">
      <c r="A3286">
        <v>5.5</v>
      </c>
      <c r="B3286" t="s">
        <v>22890</v>
      </c>
      <c r="C3286" t="s">
        <v>3031</v>
      </c>
      <c r="D3286" t="s">
        <v>809</v>
      </c>
      <c r="E3286" t="s">
        <v>37</v>
      </c>
      <c r="F3286">
        <v>104</v>
      </c>
      <c r="G3286" s="8">
        <v>42610000</v>
      </c>
      <c r="H3286" s="8">
        <v>55000000</v>
      </c>
    </row>
    <row r="3287" spans="1:8" x14ac:dyDescent="0.3">
      <c r="A3287">
        <v>5.5</v>
      </c>
      <c r="B3287" t="s">
        <v>22890</v>
      </c>
      <c r="C3287" t="s">
        <v>3031</v>
      </c>
      <c r="D3287" t="s">
        <v>21950</v>
      </c>
      <c r="E3287" t="s">
        <v>37</v>
      </c>
      <c r="F3287">
        <v>104</v>
      </c>
      <c r="G3287" s="8">
        <v>42610000</v>
      </c>
      <c r="H3287" s="8">
        <v>55000000</v>
      </c>
    </row>
    <row r="3288" spans="1:8" x14ac:dyDescent="0.3">
      <c r="A3288">
        <v>5.5</v>
      </c>
      <c r="B3288" t="s">
        <v>22890</v>
      </c>
      <c r="C3288" t="s">
        <v>3031</v>
      </c>
      <c r="D3288" t="s">
        <v>8199</v>
      </c>
      <c r="E3288" t="s">
        <v>37</v>
      </c>
      <c r="F3288">
        <v>104</v>
      </c>
      <c r="G3288" s="8">
        <v>42610000</v>
      </c>
      <c r="H3288" s="8">
        <v>55000000</v>
      </c>
    </row>
    <row r="3289" spans="1:8" x14ac:dyDescent="0.3">
      <c r="A3289">
        <v>6.3</v>
      </c>
      <c r="B3289" t="s">
        <v>22891</v>
      </c>
      <c r="C3289" t="s">
        <v>1285</v>
      </c>
      <c r="D3289" t="s">
        <v>809</v>
      </c>
      <c r="E3289" t="s">
        <v>37</v>
      </c>
      <c r="F3289">
        <v>106</v>
      </c>
      <c r="G3289" s="8">
        <v>41482207</v>
      </c>
      <c r="H3289" s="8">
        <v>50000000</v>
      </c>
    </row>
    <row r="3290" spans="1:8" x14ac:dyDescent="0.3">
      <c r="A3290">
        <v>6.3</v>
      </c>
      <c r="B3290" t="s">
        <v>22891</v>
      </c>
      <c r="C3290" t="s">
        <v>1285</v>
      </c>
      <c r="D3290" t="s">
        <v>651</v>
      </c>
      <c r="E3290" t="s">
        <v>37</v>
      </c>
      <c r="F3290">
        <v>106</v>
      </c>
      <c r="G3290" s="8">
        <v>41482207</v>
      </c>
      <c r="H3290" s="8">
        <v>50000000</v>
      </c>
    </row>
    <row r="3291" spans="1:8" x14ac:dyDescent="0.3">
      <c r="A3291">
        <v>6.3</v>
      </c>
      <c r="B3291" t="s">
        <v>22891</v>
      </c>
      <c r="C3291" t="s">
        <v>1285</v>
      </c>
      <c r="D3291" t="s">
        <v>4189</v>
      </c>
      <c r="E3291" t="s">
        <v>37</v>
      </c>
      <c r="F3291">
        <v>106</v>
      </c>
      <c r="G3291" s="8">
        <v>41482207</v>
      </c>
      <c r="H3291" s="8">
        <v>50000000</v>
      </c>
    </row>
    <row r="3292" spans="1:8" x14ac:dyDescent="0.3">
      <c r="A3292">
        <v>7.4</v>
      </c>
      <c r="B3292" t="s">
        <v>22892</v>
      </c>
      <c r="C3292" t="s">
        <v>2736</v>
      </c>
      <c r="D3292" t="s">
        <v>21950</v>
      </c>
      <c r="E3292" t="s">
        <v>37</v>
      </c>
      <c r="F3292">
        <v>141</v>
      </c>
      <c r="G3292" s="8">
        <v>47105085</v>
      </c>
      <c r="H3292" s="8">
        <v>50000000</v>
      </c>
    </row>
    <row r="3293" spans="1:8" x14ac:dyDescent="0.3">
      <c r="A3293">
        <v>7.4</v>
      </c>
      <c r="B3293" t="s">
        <v>22892</v>
      </c>
      <c r="C3293" t="s">
        <v>2736</v>
      </c>
      <c r="D3293" t="s">
        <v>1473</v>
      </c>
      <c r="E3293" t="s">
        <v>37</v>
      </c>
      <c r="F3293">
        <v>141</v>
      </c>
      <c r="G3293" s="8">
        <v>47105085</v>
      </c>
      <c r="H3293" s="8">
        <v>50000000</v>
      </c>
    </row>
    <row r="3294" spans="1:8" x14ac:dyDescent="0.3">
      <c r="A3294">
        <v>5.9</v>
      </c>
      <c r="B3294" t="s">
        <v>22893</v>
      </c>
      <c r="C3294" t="s">
        <v>1197</v>
      </c>
      <c r="D3294" t="s">
        <v>675</v>
      </c>
      <c r="E3294" t="s">
        <v>37</v>
      </c>
      <c r="F3294">
        <v>124</v>
      </c>
      <c r="G3294" s="8">
        <v>41256277</v>
      </c>
      <c r="H3294" s="8">
        <v>50000000</v>
      </c>
    </row>
    <row r="3295" spans="1:8" x14ac:dyDescent="0.3">
      <c r="A3295">
        <v>5.9</v>
      </c>
      <c r="B3295" t="s">
        <v>22893</v>
      </c>
      <c r="C3295" t="s">
        <v>1197</v>
      </c>
      <c r="D3295" t="s">
        <v>8199</v>
      </c>
      <c r="E3295" t="s">
        <v>37</v>
      </c>
      <c r="F3295">
        <v>124</v>
      </c>
      <c r="G3295" s="8">
        <v>41256277</v>
      </c>
      <c r="H3295" s="8">
        <v>50000000</v>
      </c>
    </row>
    <row r="3296" spans="1:8" x14ac:dyDescent="0.3">
      <c r="A3296">
        <v>6.2</v>
      </c>
      <c r="B3296" t="s">
        <v>22894</v>
      </c>
      <c r="C3296" t="s">
        <v>3049</v>
      </c>
      <c r="D3296" t="s">
        <v>675</v>
      </c>
      <c r="E3296" t="s">
        <v>37</v>
      </c>
      <c r="F3296">
        <v>98</v>
      </c>
      <c r="G3296" s="8">
        <v>50740078</v>
      </c>
      <c r="H3296" s="8">
        <v>45000000</v>
      </c>
    </row>
    <row r="3297" spans="1:8" x14ac:dyDescent="0.3">
      <c r="A3297">
        <v>6.2</v>
      </c>
      <c r="B3297" t="s">
        <v>22894</v>
      </c>
      <c r="C3297" t="s">
        <v>3049</v>
      </c>
      <c r="D3297" t="s">
        <v>4189</v>
      </c>
      <c r="E3297" t="s">
        <v>37</v>
      </c>
      <c r="F3297">
        <v>98</v>
      </c>
      <c r="G3297" s="8">
        <v>50740078</v>
      </c>
      <c r="H3297" s="8">
        <v>45000000</v>
      </c>
    </row>
    <row r="3298" spans="1:8" x14ac:dyDescent="0.3">
      <c r="A3298">
        <v>6.2</v>
      </c>
      <c r="B3298" t="s">
        <v>22894</v>
      </c>
      <c r="C3298" t="s">
        <v>3049</v>
      </c>
      <c r="D3298" t="s">
        <v>10118</v>
      </c>
      <c r="E3298" t="s">
        <v>37</v>
      </c>
      <c r="F3298">
        <v>98</v>
      </c>
      <c r="G3298" s="8">
        <v>50740078</v>
      </c>
      <c r="H3298" s="8">
        <v>45000000</v>
      </c>
    </row>
    <row r="3299" spans="1:8" x14ac:dyDescent="0.3">
      <c r="A3299">
        <v>6.2</v>
      </c>
      <c r="B3299" t="s">
        <v>22894</v>
      </c>
      <c r="C3299" t="s">
        <v>3049</v>
      </c>
      <c r="D3299" t="s">
        <v>8199</v>
      </c>
      <c r="E3299" t="s">
        <v>37</v>
      </c>
      <c r="F3299">
        <v>98</v>
      </c>
      <c r="G3299" s="8">
        <v>50740078</v>
      </c>
      <c r="H3299" s="8">
        <v>45000000</v>
      </c>
    </row>
    <row r="3300" spans="1:8" x14ac:dyDescent="0.3">
      <c r="A3300">
        <v>5.9</v>
      </c>
      <c r="B3300" t="s">
        <v>22895</v>
      </c>
      <c r="C3300" t="s">
        <v>3054</v>
      </c>
      <c r="D3300" t="s">
        <v>809</v>
      </c>
      <c r="E3300" t="s">
        <v>37</v>
      </c>
      <c r="F3300">
        <v>108</v>
      </c>
      <c r="G3300" s="8">
        <v>40203020</v>
      </c>
      <c r="H3300" s="8">
        <v>40000000</v>
      </c>
    </row>
    <row r="3301" spans="1:8" x14ac:dyDescent="0.3">
      <c r="A3301">
        <v>5.9</v>
      </c>
      <c r="B3301" t="s">
        <v>22895</v>
      </c>
      <c r="C3301" t="s">
        <v>3054</v>
      </c>
      <c r="D3301" t="s">
        <v>1473</v>
      </c>
      <c r="E3301" t="s">
        <v>37</v>
      </c>
      <c r="F3301">
        <v>108</v>
      </c>
      <c r="G3301" s="8">
        <v>40203020</v>
      </c>
      <c r="H3301" s="8">
        <v>40000000</v>
      </c>
    </row>
    <row r="3302" spans="1:8" x14ac:dyDescent="0.3">
      <c r="A3302">
        <v>5.9</v>
      </c>
      <c r="B3302" t="s">
        <v>22895</v>
      </c>
      <c r="C3302" t="s">
        <v>3054</v>
      </c>
      <c r="D3302" t="s">
        <v>17497</v>
      </c>
      <c r="E3302" t="s">
        <v>37</v>
      </c>
      <c r="F3302">
        <v>108</v>
      </c>
      <c r="G3302" s="8">
        <v>40203020</v>
      </c>
      <c r="H3302" s="8">
        <v>40000000</v>
      </c>
    </row>
    <row r="3303" spans="1:8" x14ac:dyDescent="0.3">
      <c r="A3303">
        <v>6.5</v>
      </c>
      <c r="B3303" t="s">
        <v>22896</v>
      </c>
      <c r="C3303" t="s">
        <v>3059</v>
      </c>
      <c r="D3303" t="s">
        <v>21950</v>
      </c>
      <c r="E3303" t="s">
        <v>37</v>
      </c>
      <c r="F3303">
        <v>114</v>
      </c>
      <c r="G3303" s="8">
        <v>40905277</v>
      </c>
      <c r="H3303" s="8">
        <v>50000000</v>
      </c>
    </row>
    <row r="3304" spans="1:8" x14ac:dyDescent="0.3">
      <c r="A3304">
        <v>6.5</v>
      </c>
      <c r="B3304" t="s">
        <v>22896</v>
      </c>
      <c r="C3304" t="s">
        <v>3059</v>
      </c>
      <c r="D3304" t="s">
        <v>1473</v>
      </c>
      <c r="E3304" t="s">
        <v>37</v>
      </c>
      <c r="F3304">
        <v>114</v>
      </c>
      <c r="G3304" s="8">
        <v>40905277</v>
      </c>
      <c r="H3304" s="8">
        <v>50000000</v>
      </c>
    </row>
    <row r="3305" spans="1:8" x14ac:dyDescent="0.3">
      <c r="A3305">
        <v>6.5</v>
      </c>
      <c r="B3305" t="s">
        <v>22896</v>
      </c>
      <c r="C3305" t="s">
        <v>3059</v>
      </c>
      <c r="D3305" t="s">
        <v>17497</v>
      </c>
      <c r="E3305" t="s">
        <v>37</v>
      </c>
      <c r="F3305">
        <v>114</v>
      </c>
      <c r="G3305" s="8">
        <v>40905277</v>
      </c>
      <c r="H3305" s="8">
        <v>50000000</v>
      </c>
    </row>
    <row r="3306" spans="1:8" x14ac:dyDescent="0.3">
      <c r="A3306">
        <v>6.5</v>
      </c>
      <c r="B3306" t="s">
        <v>22896</v>
      </c>
      <c r="C3306" t="s">
        <v>3059</v>
      </c>
      <c r="D3306" t="s">
        <v>8199</v>
      </c>
      <c r="E3306" t="s">
        <v>37</v>
      </c>
      <c r="F3306">
        <v>114</v>
      </c>
      <c r="G3306" s="8">
        <v>40905277</v>
      </c>
      <c r="H3306" s="8">
        <v>50000000</v>
      </c>
    </row>
    <row r="3307" spans="1:8" x14ac:dyDescent="0.3">
      <c r="A3307">
        <v>4.4000000000000004</v>
      </c>
      <c r="B3307" t="s">
        <v>22897</v>
      </c>
      <c r="C3307" t="s">
        <v>3065</v>
      </c>
      <c r="D3307" t="s">
        <v>675</v>
      </c>
      <c r="E3307" t="s">
        <v>37</v>
      </c>
      <c r="F3307">
        <v>101</v>
      </c>
      <c r="G3307" s="8">
        <v>38590500</v>
      </c>
      <c r="H3307" s="8">
        <v>50000000</v>
      </c>
    </row>
    <row r="3308" spans="1:8" x14ac:dyDescent="0.3">
      <c r="A3308">
        <v>4.4000000000000004</v>
      </c>
      <c r="B3308" t="s">
        <v>22897</v>
      </c>
      <c r="C3308" t="s">
        <v>3065</v>
      </c>
      <c r="D3308" t="s">
        <v>515</v>
      </c>
      <c r="E3308" t="s">
        <v>37</v>
      </c>
      <c r="F3308">
        <v>101</v>
      </c>
      <c r="G3308" s="8">
        <v>38590500</v>
      </c>
      <c r="H3308" s="8">
        <v>50000000</v>
      </c>
    </row>
    <row r="3309" spans="1:8" x14ac:dyDescent="0.3">
      <c r="A3309">
        <v>4.4000000000000004</v>
      </c>
      <c r="B3309" t="s">
        <v>22897</v>
      </c>
      <c r="C3309" t="s">
        <v>3065</v>
      </c>
      <c r="D3309" t="s">
        <v>8199</v>
      </c>
      <c r="E3309" t="s">
        <v>37</v>
      </c>
      <c r="F3309">
        <v>101</v>
      </c>
      <c r="G3309" s="8">
        <v>38590500</v>
      </c>
      <c r="H3309" s="8">
        <v>50000000</v>
      </c>
    </row>
    <row r="3310" spans="1:8" x14ac:dyDescent="0.3">
      <c r="A3310">
        <v>3.5</v>
      </c>
      <c r="B3310" t="s">
        <v>22898</v>
      </c>
      <c r="C3310" t="s">
        <v>2689</v>
      </c>
      <c r="D3310" t="s">
        <v>675</v>
      </c>
      <c r="E3310" t="s">
        <v>37</v>
      </c>
      <c r="F3310">
        <v>93</v>
      </c>
      <c r="G3310" s="8">
        <v>39177541</v>
      </c>
      <c r="H3310" s="8">
        <v>50000000</v>
      </c>
    </row>
    <row r="3311" spans="1:8" x14ac:dyDescent="0.3">
      <c r="A3311">
        <v>3.5</v>
      </c>
      <c r="B3311" t="s">
        <v>22898</v>
      </c>
      <c r="C3311" t="s">
        <v>2689</v>
      </c>
      <c r="D3311" t="s">
        <v>515</v>
      </c>
      <c r="E3311" t="s">
        <v>37</v>
      </c>
      <c r="F3311">
        <v>93</v>
      </c>
      <c r="G3311" s="8">
        <v>39177541</v>
      </c>
      <c r="H3311" s="8">
        <v>50000000</v>
      </c>
    </row>
    <row r="3312" spans="1:8" x14ac:dyDescent="0.3">
      <c r="A3312">
        <v>3.5</v>
      </c>
      <c r="B3312" t="s">
        <v>22898</v>
      </c>
      <c r="C3312" t="s">
        <v>2689</v>
      </c>
      <c r="D3312" t="s">
        <v>15875</v>
      </c>
      <c r="E3312" t="s">
        <v>37</v>
      </c>
      <c r="F3312">
        <v>93</v>
      </c>
      <c r="G3312" s="8">
        <v>39177541</v>
      </c>
      <c r="H3312" s="8">
        <v>50000000</v>
      </c>
    </row>
    <row r="3313" spans="1:8" x14ac:dyDescent="0.3">
      <c r="A3313">
        <v>3.5</v>
      </c>
      <c r="B3313" t="s">
        <v>22898</v>
      </c>
      <c r="C3313" t="s">
        <v>2689</v>
      </c>
      <c r="D3313" t="s">
        <v>651</v>
      </c>
      <c r="E3313" t="s">
        <v>37</v>
      </c>
      <c r="F3313">
        <v>93</v>
      </c>
      <c r="G3313" s="8">
        <v>39177541</v>
      </c>
      <c r="H3313" s="8">
        <v>50000000</v>
      </c>
    </row>
    <row r="3314" spans="1:8" x14ac:dyDescent="0.3">
      <c r="A3314">
        <v>6.6</v>
      </c>
      <c r="B3314" t="s">
        <v>22899</v>
      </c>
      <c r="C3314" t="s">
        <v>3075</v>
      </c>
      <c r="D3314" t="s">
        <v>515</v>
      </c>
      <c r="E3314" t="s">
        <v>37</v>
      </c>
      <c r="F3314">
        <v>119</v>
      </c>
      <c r="G3314" s="8">
        <v>39778599</v>
      </c>
      <c r="H3314" s="8">
        <v>50000000</v>
      </c>
    </row>
    <row r="3315" spans="1:8" x14ac:dyDescent="0.3">
      <c r="A3315">
        <v>6.6</v>
      </c>
      <c r="B3315" t="s">
        <v>22899</v>
      </c>
      <c r="C3315" t="s">
        <v>3075</v>
      </c>
      <c r="D3315" t="s">
        <v>1473</v>
      </c>
      <c r="E3315" t="s">
        <v>37</v>
      </c>
      <c r="F3315">
        <v>119</v>
      </c>
      <c r="G3315" s="8">
        <v>39778599</v>
      </c>
      <c r="H3315" s="8">
        <v>50000000</v>
      </c>
    </row>
    <row r="3316" spans="1:8" x14ac:dyDescent="0.3">
      <c r="A3316">
        <v>6.6</v>
      </c>
      <c r="B3316" t="s">
        <v>22899</v>
      </c>
      <c r="C3316" t="s">
        <v>3075</v>
      </c>
      <c r="D3316" t="s">
        <v>8199</v>
      </c>
      <c r="E3316" t="s">
        <v>37</v>
      </c>
      <c r="F3316">
        <v>119</v>
      </c>
      <c r="G3316" s="8">
        <v>39778599</v>
      </c>
      <c r="H3316" s="8">
        <v>50000000</v>
      </c>
    </row>
    <row r="3317" spans="1:8" x14ac:dyDescent="0.3">
      <c r="A3317">
        <v>6</v>
      </c>
      <c r="B3317" t="s">
        <v>22900</v>
      </c>
      <c r="C3317" t="s">
        <v>1439</v>
      </c>
      <c r="D3317" t="s">
        <v>809</v>
      </c>
      <c r="E3317" t="s">
        <v>37</v>
      </c>
      <c r="F3317">
        <v>119</v>
      </c>
      <c r="G3317" s="8">
        <v>37486138</v>
      </c>
      <c r="H3317" s="8">
        <v>50000000</v>
      </c>
    </row>
    <row r="3318" spans="1:8" x14ac:dyDescent="0.3">
      <c r="A3318">
        <v>6</v>
      </c>
      <c r="B3318" t="s">
        <v>22900</v>
      </c>
      <c r="C3318" t="s">
        <v>1439</v>
      </c>
      <c r="D3318" t="s">
        <v>1473</v>
      </c>
      <c r="E3318" t="s">
        <v>37</v>
      </c>
      <c r="F3318">
        <v>119</v>
      </c>
      <c r="G3318" s="8">
        <v>37486138</v>
      </c>
      <c r="H3318" s="8">
        <v>50000000</v>
      </c>
    </row>
    <row r="3319" spans="1:8" x14ac:dyDescent="0.3">
      <c r="A3319">
        <v>6</v>
      </c>
      <c r="B3319" t="s">
        <v>22900</v>
      </c>
      <c r="C3319" t="s">
        <v>1439</v>
      </c>
      <c r="D3319" t="s">
        <v>17497</v>
      </c>
      <c r="E3319" t="s">
        <v>37</v>
      </c>
      <c r="F3319">
        <v>119</v>
      </c>
      <c r="G3319" s="8">
        <v>37486138</v>
      </c>
      <c r="H3319" s="8">
        <v>50000000</v>
      </c>
    </row>
    <row r="3320" spans="1:8" x14ac:dyDescent="0.3">
      <c r="A3320">
        <v>6.4</v>
      </c>
      <c r="B3320" t="s">
        <v>22901</v>
      </c>
      <c r="C3320" t="s">
        <v>2925</v>
      </c>
      <c r="D3320" t="s">
        <v>675</v>
      </c>
      <c r="E3320" t="s">
        <v>37</v>
      </c>
      <c r="F3320">
        <v>99</v>
      </c>
      <c r="G3320" s="8">
        <v>38105077</v>
      </c>
      <c r="H3320" s="8">
        <v>40000000</v>
      </c>
    </row>
    <row r="3321" spans="1:8" x14ac:dyDescent="0.3">
      <c r="A3321">
        <v>6.4</v>
      </c>
      <c r="B3321" t="s">
        <v>22901</v>
      </c>
      <c r="C3321" t="s">
        <v>2925</v>
      </c>
      <c r="D3321" t="s">
        <v>21950</v>
      </c>
      <c r="E3321" t="s">
        <v>37</v>
      </c>
      <c r="F3321">
        <v>99</v>
      </c>
      <c r="G3321" s="8">
        <v>38105077</v>
      </c>
      <c r="H3321" s="8">
        <v>40000000</v>
      </c>
    </row>
    <row r="3322" spans="1:8" x14ac:dyDescent="0.3">
      <c r="A3322">
        <v>6.4</v>
      </c>
      <c r="B3322" t="s">
        <v>22901</v>
      </c>
      <c r="C3322" t="s">
        <v>2925</v>
      </c>
      <c r="D3322" t="s">
        <v>8199</v>
      </c>
      <c r="E3322" t="s">
        <v>37</v>
      </c>
      <c r="F3322">
        <v>99</v>
      </c>
      <c r="G3322" s="8">
        <v>38105077</v>
      </c>
      <c r="H3322" s="8">
        <v>40000000</v>
      </c>
    </row>
    <row r="3323" spans="1:8" x14ac:dyDescent="0.3">
      <c r="A3323">
        <v>6.5</v>
      </c>
      <c r="B3323" t="s">
        <v>22902</v>
      </c>
      <c r="C3323" t="s">
        <v>71</v>
      </c>
      <c r="D3323" t="s">
        <v>1473</v>
      </c>
      <c r="E3323" t="s">
        <v>37</v>
      </c>
      <c r="F3323">
        <v>137</v>
      </c>
      <c r="G3323" s="8">
        <v>35168395</v>
      </c>
      <c r="H3323" s="8">
        <v>50000000</v>
      </c>
    </row>
    <row r="3324" spans="1:8" x14ac:dyDescent="0.3">
      <c r="A3324">
        <v>6.5</v>
      </c>
      <c r="B3324" t="s">
        <v>22902</v>
      </c>
      <c r="C3324" t="s">
        <v>71</v>
      </c>
      <c r="D3324" t="s">
        <v>17497</v>
      </c>
      <c r="E3324" t="s">
        <v>37</v>
      </c>
      <c r="F3324">
        <v>137</v>
      </c>
      <c r="G3324" s="8">
        <v>35168395</v>
      </c>
      <c r="H3324" s="8">
        <v>50000000</v>
      </c>
    </row>
    <row r="3325" spans="1:8" x14ac:dyDescent="0.3">
      <c r="A3325">
        <v>6.5</v>
      </c>
      <c r="B3325" t="s">
        <v>22902</v>
      </c>
      <c r="C3325" t="s">
        <v>71</v>
      </c>
      <c r="D3325" t="s">
        <v>21949</v>
      </c>
      <c r="E3325" t="s">
        <v>37</v>
      </c>
      <c r="F3325">
        <v>137</v>
      </c>
      <c r="G3325" s="8">
        <v>35168395</v>
      </c>
      <c r="H3325" s="8">
        <v>50000000</v>
      </c>
    </row>
    <row r="3326" spans="1:8" x14ac:dyDescent="0.3">
      <c r="A3326">
        <v>4.3</v>
      </c>
      <c r="B3326" t="s">
        <v>22903</v>
      </c>
      <c r="C3326" t="s">
        <v>3100</v>
      </c>
      <c r="D3326" t="s">
        <v>809</v>
      </c>
      <c r="E3326" t="s">
        <v>37</v>
      </c>
      <c r="F3326">
        <v>117</v>
      </c>
      <c r="G3326" s="8">
        <v>32800000</v>
      </c>
      <c r="H3326" s="8">
        <v>40000000</v>
      </c>
    </row>
    <row r="3327" spans="1:8" x14ac:dyDescent="0.3">
      <c r="A3327">
        <v>4.3</v>
      </c>
      <c r="B3327" t="s">
        <v>22903</v>
      </c>
      <c r="C3327" t="s">
        <v>3100</v>
      </c>
      <c r="D3327" t="s">
        <v>21950</v>
      </c>
      <c r="E3327" t="s">
        <v>37</v>
      </c>
      <c r="F3327">
        <v>117</v>
      </c>
      <c r="G3327" s="8">
        <v>32800000</v>
      </c>
      <c r="H3327" s="8">
        <v>40000000</v>
      </c>
    </row>
    <row r="3328" spans="1:8" x14ac:dyDescent="0.3">
      <c r="A3328">
        <v>4.3</v>
      </c>
      <c r="B3328" t="s">
        <v>22903</v>
      </c>
      <c r="C3328" t="s">
        <v>3100</v>
      </c>
      <c r="D3328" t="s">
        <v>1473</v>
      </c>
      <c r="E3328" t="s">
        <v>37</v>
      </c>
      <c r="F3328">
        <v>117</v>
      </c>
      <c r="G3328" s="8">
        <v>32800000</v>
      </c>
      <c r="H3328" s="8">
        <v>40000000</v>
      </c>
    </row>
    <row r="3329" spans="1:8" x14ac:dyDescent="0.3">
      <c r="A3329">
        <v>4.3</v>
      </c>
      <c r="B3329" t="s">
        <v>22903</v>
      </c>
      <c r="C3329" t="s">
        <v>3100</v>
      </c>
      <c r="D3329" t="s">
        <v>8199</v>
      </c>
      <c r="E3329" t="s">
        <v>37</v>
      </c>
      <c r="F3329">
        <v>117</v>
      </c>
      <c r="G3329" s="8">
        <v>32800000</v>
      </c>
      <c r="H3329" s="8">
        <v>40000000</v>
      </c>
    </row>
    <row r="3330" spans="1:8" x14ac:dyDescent="0.3">
      <c r="A3330">
        <v>4.2</v>
      </c>
      <c r="B3330" t="s">
        <v>22904</v>
      </c>
      <c r="C3330" t="s">
        <v>2459</v>
      </c>
      <c r="D3330" t="s">
        <v>809</v>
      </c>
      <c r="E3330" t="s">
        <v>37</v>
      </c>
      <c r="F3330">
        <v>87</v>
      </c>
      <c r="G3330" s="8">
        <v>33643461</v>
      </c>
      <c r="H3330" s="8">
        <v>50000000</v>
      </c>
    </row>
    <row r="3331" spans="1:8" x14ac:dyDescent="0.3">
      <c r="A3331">
        <v>4.2</v>
      </c>
      <c r="B3331" t="s">
        <v>22904</v>
      </c>
      <c r="C3331" t="s">
        <v>2459</v>
      </c>
      <c r="D3331" t="s">
        <v>15875</v>
      </c>
      <c r="E3331" t="s">
        <v>37</v>
      </c>
      <c r="F3331">
        <v>87</v>
      </c>
      <c r="G3331" s="8">
        <v>33643461</v>
      </c>
      <c r="H3331" s="8">
        <v>50000000</v>
      </c>
    </row>
    <row r="3332" spans="1:8" x14ac:dyDescent="0.3">
      <c r="A3332">
        <v>6.5</v>
      </c>
      <c r="B3332" t="s">
        <v>22905</v>
      </c>
      <c r="C3332" t="s">
        <v>1574</v>
      </c>
      <c r="D3332" t="s">
        <v>1473</v>
      </c>
      <c r="E3332" t="s">
        <v>37</v>
      </c>
      <c r="F3332">
        <v>129</v>
      </c>
      <c r="G3332" s="8">
        <v>32741596</v>
      </c>
      <c r="H3332" s="8">
        <v>50000000</v>
      </c>
    </row>
    <row r="3333" spans="1:8" x14ac:dyDescent="0.3">
      <c r="A3333">
        <v>6.5</v>
      </c>
      <c r="B3333" t="s">
        <v>22905</v>
      </c>
      <c r="C3333" t="s">
        <v>1574</v>
      </c>
      <c r="D3333" t="s">
        <v>651</v>
      </c>
      <c r="E3333" t="s">
        <v>37</v>
      </c>
      <c r="F3333">
        <v>129</v>
      </c>
      <c r="G3333" s="8">
        <v>32741596</v>
      </c>
      <c r="H3333" s="8">
        <v>50000000</v>
      </c>
    </row>
    <row r="3334" spans="1:8" x14ac:dyDescent="0.3">
      <c r="A3334">
        <v>6.1</v>
      </c>
      <c r="B3334" t="s">
        <v>22906</v>
      </c>
      <c r="C3334" t="s">
        <v>3114</v>
      </c>
      <c r="D3334" t="s">
        <v>21950</v>
      </c>
      <c r="E3334" t="s">
        <v>37</v>
      </c>
      <c r="F3334">
        <v>115</v>
      </c>
      <c r="G3334" s="8">
        <v>31874869</v>
      </c>
      <c r="H3334" s="8">
        <v>50000000</v>
      </c>
    </row>
    <row r="3335" spans="1:8" x14ac:dyDescent="0.3">
      <c r="A3335">
        <v>6.1</v>
      </c>
      <c r="B3335" t="s">
        <v>22906</v>
      </c>
      <c r="C3335" t="s">
        <v>3114</v>
      </c>
      <c r="D3335" t="s">
        <v>21948</v>
      </c>
      <c r="E3335" t="s">
        <v>37</v>
      </c>
      <c r="F3335">
        <v>115</v>
      </c>
      <c r="G3335" s="8">
        <v>31874869</v>
      </c>
      <c r="H3335" s="8">
        <v>50000000</v>
      </c>
    </row>
    <row r="3336" spans="1:8" x14ac:dyDescent="0.3">
      <c r="A3336">
        <v>6.1</v>
      </c>
      <c r="B3336" t="s">
        <v>22906</v>
      </c>
      <c r="C3336" t="s">
        <v>3114</v>
      </c>
      <c r="D3336" t="s">
        <v>8199</v>
      </c>
      <c r="E3336" t="s">
        <v>37</v>
      </c>
      <c r="F3336">
        <v>115</v>
      </c>
      <c r="G3336" s="8">
        <v>31874869</v>
      </c>
      <c r="H3336" s="8">
        <v>50000000</v>
      </c>
    </row>
    <row r="3337" spans="1:8" x14ac:dyDescent="0.3">
      <c r="A3337">
        <v>6.3</v>
      </c>
      <c r="B3337" t="s">
        <v>22907</v>
      </c>
      <c r="C3337" t="s">
        <v>564</v>
      </c>
      <c r="D3337" t="s">
        <v>675</v>
      </c>
      <c r="E3337" t="s">
        <v>37</v>
      </c>
      <c r="F3337">
        <v>132</v>
      </c>
      <c r="G3337" s="8">
        <v>30306268</v>
      </c>
      <c r="H3337" s="8">
        <v>50000000</v>
      </c>
    </row>
    <row r="3338" spans="1:8" x14ac:dyDescent="0.3">
      <c r="A3338">
        <v>6.3</v>
      </c>
      <c r="B3338" t="s">
        <v>22907</v>
      </c>
      <c r="C3338" t="s">
        <v>564</v>
      </c>
      <c r="D3338" t="s">
        <v>21950</v>
      </c>
      <c r="E3338" t="s">
        <v>37</v>
      </c>
      <c r="F3338">
        <v>132</v>
      </c>
      <c r="G3338" s="8">
        <v>30306268</v>
      </c>
      <c r="H3338" s="8">
        <v>50000000</v>
      </c>
    </row>
    <row r="3339" spans="1:8" x14ac:dyDescent="0.3">
      <c r="A3339">
        <v>6.3</v>
      </c>
      <c r="B3339" t="s">
        <v>22907</v>
      </c>
      <c r="C3339" t="s">
        <v>564</v>
      </c>
      <c r="D3339" t="s">
        <v>8199</v>
      </c>
      <c r="E3339" t="s">
        <v>37</v>
      </c>
      <c r="F3339">
        <v>132</v>
      </c>
      <c r="G3339" s="8">
        <v>30306268</v>
      </c>
      <c r="H3339" s="8">
        <v>50000000</v>
      </c>
    </row>
    <row r="3340" spans="1:8" x14ac:dyDescent="0.3">
      <c r="A3340">
        <v>6.2</v>
      </c>
      <c r="B3340" t="s">
        <v>22908</v>
      </c>
      <c r="C3340" t="s">
        <v>3124</v>
      </c>
      <c r="D3340" t="s">
        <v>21950</v>
      </c>
      <c r="E3340" t="s">
        <v>37</v>
      </c>
      <c r="F3340">
        <v>131</v>
      </c>
      <c r="G3340" s="8">
        <v>27667947</v>
      </c>
      <c r="H3340" s="8">
        <v>50000000</v>
      </c>
    </row>
    <row r="3341" spans="1:8" x14ac:dyDescent="0.3">
      <c r="A3341">
        <v>6.2</v>
      </c>
      <c r="B3341" t="s">
        <v>22908</v>
      </c>
      <c r="C3341" t="s">
        <v>3124</v>
      </c>
      <c r="D3341" t="s">
        <v>1473</v>
      </c>
      <c r="E3341" t="s">
        <v>37</v>
      </c>
      <c r="F3341">
        <v>131</v>
      </c>
      <c r="G3341" s="8">
        <v>27667947</v>
      </c>
      <c r="H3341" s="8">
        <v>50000000</v>
      </c>
    </row>
    <row r="3342" spans="1:8" x14ac:dyDescent="0.3">
      <c r="A3342">
        <v>6.2</v>
      </c>
      <c r="B3342" t="s">
        <v>22908</v>
      </c>
      <c r="C3342" t="s">
        <v>3124</v>
      </c>
      <c r="D3342" t="s">
        <v>8199</v>
      </c>
      <c r="E3342" t="s">
        <v>37</v>
      </c>
      <c r="F3342">
        <v>131</v>
      </c>
      <c r="G3342" s="8">
        <v>27667947</v>
      </c>
      <c r="H3342" s="8">
        <v>50000000</v>
      </c>
    </row>
    <row r="3343" spans="1:8" x14ac:dyDescent="0.3">
      <c r="A3343">
        <v>5.9</v>
      </c>
      <c r="B3343" t="s">
        <v>22909</v>
      </c>
      <c r="C3343" t="s">
        <v>1677</v>
      </c>
      <c r="D3343" t="s">
        <v>809</v>
      </c>
      <c r="E3343" t="s">
        <v>37</v>
      </c>
      <c r="F3343">
        <v>95</v>
      </c>
      <c r="G3343" s="8">
        <v>27067160</v>
      </c>
      <c r="H3343" s="8">
        <v>50000000</v>
      </c>
    </row>
    <row r="3344" spans="1:8" x14ac:dyDescent="0.3">
      <c r="A3344">
        <v>5.9</v>
      </c>
      <c r="B3344" t="s">
        <v>22909</v>
      </c>
      <c r="C3344" t="s">
        <v>1677</v>
      </c>
      <c r="D3344" t="s">
        <v>1473</v>
      </c>
      <c r="E3344" t="s">
        <v>37</v>
      </c>
      <c r="F3344">
        <v>95</v>
      </c>
      <c r="G3344" s="8">
        <v>27067160</v>
      </c>
      <c r="H3344" s="8">
        <v>50000000</v>
      </c>
    </row>
    <row r="3345" spans="1:8" x14ac:dyDescent="0.3">
      <c r="A3345">
        <v>5.9</v>
      </c>
      <c r="B3345" t="s">
        <v>22909</v>
      </c>
      <c r="C3345" t="s">
        <v>1677</v>
      </c>
      <c r="D3345" t="s">
        <v>17497</v>
      </c>
      <c r="E3345" t="s">
        <v>37</v>
      </c>
      <c r="F3345">
        <v>95</v>
      </c>
      <c r="G3345" s="8">
        <v>27067160</v>
      </c>
      <c r="H3345" s="8">
        <v>50000000</v>
      </c>
    </row>
    <row r="3346" spans="1:8" x14ac:dyDescent="0.3">
      <c r="A3346">
        <v>5.9</v>
      </c>
      <c r="B3346" t="s">
        <v>22910</v>
      </c>
      <c r="C3346" t="s">
        <v>3135</v>
      </c>
      <c r="D3346" t="s">
        <v>675</v>
      </c>
      <c r="E3346" t="s">
        <v>37</v>
      </c>
      <c r="F3346">
        <v>125</v>
      </c>
      <c r="G3346" s="8">
        <v>26616999</v>
      </c>
      <c r="H3346" s="8">
        <v>40000000</v>
      </c>
    </row>
    <row r="3347" spans="1:8" x14ac:dyDescent="0.3">
      <c r="A3347">
        <v>5.9</v>
      </c>
      <c r="B3347" t="s">
        <v>22910</v>
      </c>
      <c r="C3347" t="s">
        <v>3135</v>
      </c>
      <c r="D3347" t="s">
        <v>515</v>
      </c>
      <c r="E3347" t="s">
        <v>37</v>
      </c>
      <c r="F3347">
        <v>125</v>
      </c>
      <c r="G3347" s="8">
        <v>26616999</v>
      </c>
      <c r="H3347" s="8">
        <v>40000000</v>
      </c>
    </row>
    <row r="3348" spans="1:8" x14ac:dyDescent="0.3">
      <c r="A3348">
        <v>5.9</v>
      </c>
      <c r="B3348" t="s">
        <v>22910</v>
      </c>
      <c r="C3348" t="s">
        <v>3135</v>
      </c>
      <c r="D3348" t="s">
        <v>17497</v>
      </c>
      <c r="E3348" t="s">
        <v>37</v>
      </c>
      <c r="F3348">
        <v>125</v>
      </c>
      <c r="G3348" s="8">
        <v>26616999</v>
      </c>
      <c r="H3348" s="8">
        <v>40000000</v>
      </c>
    </row>
    <row r="3349" spans="1:8" x14ac:dyDescent="0.3">
      <c r="A3349">
        <v>5.9</v>
      </c>
      <c r="B3349" t="s">
        <v>22910</v>
      </c>
      <c r="C3349" t="s">
        <v>3135</v>
      </c>
      <c r="D3349" t="s">
        <v>10118</v>
      </c>
      <c r="E3349" t="s">
        <v>37</v>
      </c>
      <c r="F3349">
        <v>125</v>
      </c>
      <c r="G3349" s="8">
        <v>26616999</v>
      </c>
      <c r="H3349" s="8">
        <v>40000000</v>
      </c>
    </row>
    <row r="3350" spans="1:8" x14ac:dyDescent="0.3">
      <c r="A3350">
        <v>5.9</v>
      </c>
      <c r="B3350" t="s">
        <v>22910</v>
      </c>
      <c r="C3350" t="s">
        <v>3135</v>
      </c>
      <c r="D3350" t="s">
        <v>8199</v>
      </c>
      <c r="E3350" t="s">
        <v>37</v>
      </c>
      <c r="F3350">
        <v>125</v>
      </c>
      <c r="G3350" s="8">
        <v>26616999</v>
      </c>
      <c r="H3350" s="8">
        <v>40000000</v>
      </c>
    </row>
    <row r="3351" spans="1:8" x14ac:dyDescent="0.3">
      <c r="A3351">
        <v>6.5</v>
      </c>
      <c r="B3351" t="s">
        <v>22911</v>
      </c>
      <c r="C3351" t="s">
        <v>668</v>
      </c>
      <c r="D3351" t="s">
        <v>675</v>
      </c>
      <c r="E3351" t="s">
        <v>37</v>
      </c>
      <c r="F3351">
        <v>98</v>
      </c>
      <c r="G3351" s="8">
        <v>26536120</v>
      </c>
      <c r="H3351" s="8">
        <v>50000000</v>
      </c>
    </row>
    <row r="3352" spans="1:8" x14ac:dyDescent="0.3">
      <c r="A3352">
        <v>6.5</v>
      </c>
      <c r="B3352" t="s">
        <v>22911</v>
      </c>
      <c r="C3352" t="s">
        <v>668</v>
      </c>
      <c r="D3352" t="s">
        <v>21950</v>
      </c>
      <c r="E3352" t="s">
        <v>37</v>
      </c>
      <c r="F3352">
        <v>98</v>
      </c>
      <c r="G3352" s="8">
        <v>26536120</v>
      </c>
      <c r="H3352" s="8">
        <v>50000000</v>
      </c>
    </row>
    <row r="3353" spans="1:8" x14ac:dyDescent="0.3">
      <c r="A3353">
        <v>6.5</v>
      </c>
      <c r="B3353" t="s">
        <v>22911</v>
      </c>
      <c r="C3353" t="s">
        <v>668</v>
      </c>
      <c r="D3353" t="s">
        <v>1473</v>
      </c>
      <c r="E3353" t="s">
        <v>37</v>
      </c>
      <c r="F3353">
        <v>98</v>
      </c>
      <c r="G3353" s="8">
        <v>26536120</v>
      </c>
      <c r="H3353" s="8">
        <v>50000000</v>
      </c>
    </row>
    <row r="3354" spans="1:8" x14ac:dyDescent="0.3">
      <c r="A3354">
        <v>6.5</v>
      </c>
      <c r="B3354" t="s">
        <v>22911</v>
      </c>
      <c r="C3354" t="s">
        <v>668</v>
      </c>
      <c r="D3354" t="s">
        <v>21948</v>
      </c>
      <c r="E3354" t="s">
        <v>37</v>
      </c>
      <c r="F3354">
        <v>98</v>
      </c>
      <c r="G3354" s="8">
        <v>26536120</v>
      </c>
      <c r="H3354" s="8">
        <v>50000000</v>
      </c>
    </row>
    <row r="3355" spans="1:8" x14ac:dyDescent="0.3">
      <c r="A3355">
        <v>6.5</v>
      </c>
      <c r="B3355" t="s">
        <v>22911</v>
      </c>
      <c r="C3355" t="s">
        <v>668</v>
      </c>
      <c r="D3355" t="s">
        <v>8199</v>
      </c>
      <c r="E3355" t="s">
        <v>37</v>
      </c>
      <c r="F3355">
        <v>98</v>
      </c>
      <c r="G3355" s="8">
        <v>26536120</v>
      </c>
      <c r="H3355" s="8">
        <v>50000000</v>
      </c>
    </row>
    <row r="3356" spans="1:8" x14ac:dyDescent="0.3">
      <c r="A3356">
        <v>6.4</v>
      </c>
      <c r="B3356" t="s">
        <v>22912</v>
      </c>
      <c r="C3356" t="s">
        <v>1574</v>
      </c>
      <c r="D3356" t="s">
        <v>675</v>
      </c>
      <c r="E3356" t="s">
        <v>37</v>
      </c>
      <c r="F3356">
        <v>110</v>
      </c>
      <c r="G3356" s="8">
        <v>26199517</v>
      </c>
      <c r="H3356" s="8">
        <v>50000000</v>
      </c>
    </row>
    <row r="3357" spans="1:8" x14ac:dyDescent="0.3">
      <c r="A3357">
        <v>6.4</v>
      </c>
      <c r="B3357" t="s">
        <v>22912</v>
      </c>
      <c r="C3357" t="s">
        <v>1574</v>
      </c>
      <c r="D3357" t="s">
        <v>21950</v>
      </c>
      <c r="E3357" t="s">
        <v>37</v>
      </c>
      <c r="F3357">
        <v>110</v>
      </c>
      <c r="G3357" s="8">
        <v>26199517</v>
      </c>
      <c r="H3357" s="8">
        <v>50000000</v>
      </c>
    </row>
    <row r="3358" spans="1:8" x14ac:dyDescent="0.3">
      <c r="A3358">
        <v>6.4</v>
      </c>
      <c r="B3358" t="s">
        <v>22912</v>
      </c>
      <c r="C3358" t="s">
        <v>1574</v>
      </c>
      <c r="D3358" t="s">
        <v>1473</v>
      </c>
      <c r="E3358" t="s">
        <v>37</v>
      </c>
      <c r="F3358">
        <v>110</v>
      </c>
      <c r="G3358" s="8">
        <v>26199517</v>
      </c>
      <c r="H3358" s="8">
        <v>50000000</v>
      </c>
    </row>
    <row r="3359" spans="1:8" x14ac:dyDescent="0.3">
      <c r="A3359">
        <v>6.4</v>
      </c>
      <c r="B3359" t="s">
        <v>22912</v>
      </c>
      <c r="C3359" t="s">
        <v>1574</v>
      </c>
      <c r="D3359" t="s">
        <v>21948</v>
      </c>
      <c r="E3359" t="s">
        <v>37</v>
      </c>
      <c r="F3359">
        <v>110</v>
      </c>
      <c r="G3359" s="8">
        <v>26199517</v>
      </c>
      <c r="H3359" s="8">
        <v>50000000</v>
      </c>
    </row>
    <row r="3360" spans="1:8" x14ac:dyDescent="0.3">
      <c r="A3360">
        <v>6.4</v>
      </c>
      <c r="B3360" t="s">
        <v>22912</v>
      </c>
      <c r="C3360" t="s">
        <v>1574</v>
      </c>
      <c r="D3360" t="s">
        <v>8199</v>
      </c>
      <c r="E3360" t="s">
        <v>37</v>
      </c>
      <c r="F3360">
        <v>110</v>
      </c>
      <c r="G3360" s="8">
        <v>26199517</v>
      </c>
      <c r="H3360" s="8">
        <v>50000000</v>
      </c>
    </row>
    <row r="3361" spans="1:8" x14ac:dyDescent="0.3">
      <c r="A3361">
        <v>6.5</v>
      </c>
      <c r="B3361" t="s">
        <v>22913</v>
      </c>
      <c r="C3361" t="s">
        <v>899</v>
      </c>
      <c r="D3361" t="s">
        <v>675</v>
      </c>
      <c r="E3361" t="s">
        <v>37</v>
      </c>
      <c r="F3361">
        <v>118</v>
      </c>
      <c r="G3361" s="8">
        <v>25450527</v>
      </c>
      <c r="H3361" s="8">
        <v>50000000</v>
      </c>
    </row>
    <row r="3362" spans="1:8" x14ac:dyDescent="0.3">
      <c r="A3362">
        <v>6.5</v>
      </c>
      <c r="B3362" t="s">
        <v>22913</v>
      </c>
      <c r="C3362" t="s">
        <v>899</v>
      </c>
      <c r="D3362" t="s">
        <v>21950</v>
      </c>
      <c r="E3362" t="s">
        <v>37</v>
      </c>
      <c r="F3362">
        <v>118</v>
      </c>
      <c r="G3362" s="8">
        <v>25450527</v>
      </c>
      <c r="H3362" s="8">
        <v>50000000</v>
      </c>
    </row>
    <row r="3363" spans="1:8" x14ac:dyDescent="0.3">
      <c r="A3363">
        <v>6.5</v>
      </c>
      <c r="B3363" t="s">
        <v>22913</v>
      </c>
      <c r="C3363" t="s">
        <v>899</v>
      </c>
      <c r="D3363" t="s">
        <v>1473</v>
      </c>
      <c r="E3363" t="s">
        <v>37</v>
      </c>
      <c r="F3363">
        <v>118</v>
      </c>
      <c r="G3363" s="8">
        <v>25450527</v>
      </c>
      <c r="H3363" s="8">
        <v>50000000</v>
      </c>
    </row>
    <row r="3364" spans="1:8" x14ac:dyDescent="0.3">
      <c r="A3364">
        <v>6.5</v>
      </c>
      <c r="B3364" t="s">
        <v>22913</v>
      </c>
      <c r="C3364" t="s">
        <v>899</v>
      </c>
      <c r="D3364" t="s">
        <v>21948</v>
      </c>
      <c r="E3364" t="s">
        <v>37</v>
      </c>
      <c r="F3364">
        <v>118</v>
      </c>
      <c r="G3364" s="8">
        <v>25450527</v>
      </c>
      <c r="H3364" s="8">
        <v>50000000</v>
      </c>
    </row>
    <row r="3365" spans="1:8" x14ac:dyDescent="0.3">
      <c r="A3365">
        <v>6.5</v>
      </c>
      <c r="B3365" t="s">
        <v>22913</v>
      </c>
      <c r="C3365" t="s">
        <v>899</v>
      </c>
      <c r="D3365" t="s">
        <v>8199</v>
      </c>
      <c r="E3365" t="s">
        <v>37</v>
      </c>
      <c r="F3365">
        <v>118</v>
      </c>
      <c r="G3365" s="8">
        <v>25450527</v>
      </c>
      <c r="H3365" s="8">
        <v>50000000</v>
      </c>
    </row>
    <row r="3366" spans="1:8" x14ac:dyDescent="0.3">
      <c r="A3366">
        <v>5.7</v>
      </c>
      <c r="B3366" t="s">
        <v>22914</v>
      </c>
      <c r="C3366" t="s">
        <v>3153</v>
      </c>
      <c r="D3366" t="s">
        <v>675</v>
      </c>
      <c r="E3366" t="s">
        <v>37</v>
      </c>
      <c r="F3366">
        <v>101</v>
      </c>
      <c r="G3366" s="8">
        <v>25407250</v>
      </c>
      <c r="H3366" s="8">
        <v>50000000</v>
      </c>
    </row>
    <row r="3367" spans="1:8" x14ac:dyDescent="0.3">
      <c r="A3367">
        <v>5.7</v>
      </c>
      <c r="B3367" t="s">
        <v>22914</v>
      </c>
      <c r="C3367" t="s">
        <v>3153</v>
      </c>
      <c r="D3367" t="s">
        <v>515</v>
      </c>
      <c r="E3367" t="s">
        <v>37</v>
      </c>
      <c r="F3367">
        <v>101</v>
      </c>
      <c r="G3367" s="8">
        <v>25407250</v>
      </c>
      <c r="H3367" s="8">
        <v>50000000</v>
      </c>
    </row>
    <row r="3368" spans="1:8" x14ac:dyDescent="0.3">
      <c r="A3368">
        <v>5.7</v>
      </c>
      <c r="B3368" t="s">
        <v>22914</v>
      </c>
      <c r="C3368" t="s">
        <v>3153</v>
      </c>
      <c r="D3368" t="s">
        <v>10118</v>
      </c>
      <c r="E3368" t="s">
        <v>37</v>
      </c>
      <c r="F3368">
        <v>101</v>
      </c>
      <c r="G3368" s="8">
        <v>25407250</v>
      </c>
      <c r="H3368" s="8">
        <v>50000000</v>
      </c>
    </row>
    <row r="3369" spans="1:8" x14ac:dyDescent="0.3">
      <c r="A3369">
        <v>5.7</v>
      </c>
      <c r="B3369" t="s">
        <v>22914</v>
      </c>
      <c r="C3369" t="s">
        <v>3153</v>
      </c>
      <c r="D3369" t="s">
        <v>8199</v>
      </c>
      <c r="E3369" t="s">
        <v>37</v>
      </c>
      <c r="F3369">
        <v>101</v>
      </c>
      <c r="G3369" s="8">
        <v>25407250</v>
      </c>
      <c r="H3369" s="8">
        <v>50000000</v>
      </c>
    </row>
    <row r="3370" spans="1:8" x14ac:dyDescent="0.3">
      <c r="A3370">
        <v>8</v>
      </c>
      <c r="B3370" t="s">
        <v>22915</v>
      </c>
      <c r="C3370" t="s">
        <v>358</v>
      </c>
      <c r="D3370" t="s">
        <v>675</v>
      </c>
      <c r="E3370" t="s">
        <v>37</v>
      </c>
      <c r="F3370">
        <v>90</v>
      </c>
      <c r="G3370" s="8">
        <v>23159305</v>
      </c>
      <c r="H3370" s="8">
        <v>70000000</v>
      </c>
    </row>
    <row r="3371" spans="1:8" x14ac:dyDescent="0.3">
      <c r="A3371">
        <v>8</v>
      </c>
      <c r="B3371" t="s">
        <v>22915</v>
      </c>
      <c r="C3371" t="s">
        <v>358</v>
      </c>
      <c r="D3371" t="s">
        <v>515</v>
      </c>
      <c r="E3371" t="s">
        <v>37</v>
      </c>
      <c r="F3371">
        <v>90</v>
      </c>
      <c r="G3371" s="8">
        <v>23159305</v>
      </c>
      <c r="H3371" s="8">
        <v>70000000</v>
      </c>
    </row>
    <row r="3372" spans="1:8" x14ac:dyDescent="0.3">
      <c r="A3372">
        <v>8</v>
      </c>
      <c r="B3372" t="s">
        <v>22915</v>
      </c>
      <c r="C3372" t="s">
        <v>358</v>
      </c>
      <c r="D3372" t="s">
        <v>9312</v>
      </c>
      <c r="E3372" t="s">
        <v>37</v>
      </c>
      <c r="F3372">
        <v>90</v>
      </c>
      <c r="G3372" s="8">
        <v>23159305</v>
      </c>
      <c r="H3372" s="8">
        <v>70000000</v>
      </c>
    </row>
    <row r="3373" spans="1:8" x14ac:dyDescent="0.3">
      <c r="A3373">
        <v>8</v>
      </c>
      <c r="B3373" t="s">
        <v>22915</v>
      </c>
      <c r="C3373" t="s">
        <v>358</v>
      </c>
      <c r="D3373" t="s">
        <v>809</v>
      </c>
      <c r="E3373" t="s">
        <v>37</v>
      </c>
      <c r="F3373">
        <v>90</v>
      </c>
      <c r="G3373" s="8">
        <v>23159305</v>
      </c>
      <c r="H3373" s="8">
        <v>70000000</v>
      </c>
    </row>
    <row r="3374" spans="1:8" x14ac:dyDescent="0.3">
      <c r="A3374">
        <v>8</v>
      </c>
      <c r="B3374" t="s">
        <v>22915</v>
      </c>
      <c r="C3374" t="s">
        <v>358</v>
      </c>
      <c r="D3374" t="s">
        <v>1473</v>
      </c>
      <c r="E3374" t="s">
        <v>37</v>
      </c>
      <c r="F3374">
        <v>90</v>
      </c>
      <c r="G3374" s="8">
        <v>23159305</v>
      </c>
      <c r="H3374" s="8">
        <v>70000000</v>
      </c>
    </row>
    <row r="3375" spans="1:8" x14ac:dyDescent="0.3">
      <c r="A3375">
        <v>8</v>
      </c>
      <c r="B3375" t="s">
        <v>22915</v>
      </c>
      <c r="C3375" t="s">
        <v>358</v>
      </c>
      <c r="D3375" t="s">
        <v>15875</v>
      </c>
      <c r="E3375" t="s">
        <v>37</v>
      </c>
      <c r="F3375">
        <v>90</v>
      </c>
      <c r="G3375" s="8">
        <v>23159305</v>
      </c>
      <c r="H3375" s="8">
        <v>70000000</v>
      </c>
    </row>
    <row r="3376" spans="1:8" x14ac:dyDescent="0.3">
      <c r="A3376">
        <v>8</v>
      </c>
      <c r="B3376" t="s">
        <v>22915</v>
      </c>
      <c r="C3376" t="s">
        <v>358</v>
      </c>
      <c r="D3376" t="s">
        <v>10118</v>
      </c>
      <c r="E3376" t="s">
        <v>37</v>
      </c>
      <c r="F3376">
        <v>90</v>
      </c>
      <c r="G3376" s="8">
        <v>23159305</v>
      </c>
      <c r="H3376" s="8">
        <v>70000000</v>
      </c>
    </row>
    <row r="3377" spans="1:8" x14ac:dyDescent="0.3">
      <c r="A3377">
        <v>7.3</v>
      </c>
      <c r="B3377" t="s">
        <v>22916</v>
      </c>
      <c r="C3377" t="s">
        <v>3168</v>
      </c>
      <c r="D3377" t="s">
        <v>515</v>
      </c>
      <c r="E3377" t="s">
        <v>37</v>
      </c>
      <c r="F3377">
        <v>119</v>
      </c>
      <c r="G3377" s="8">
        <v>24006726</v>
      </c>
      <c r="H3377" s="8">
        <v>50000000</v>
      </c>
    </row>
    <row r="3378" spans="1:8" x14ac:dyDescent="0.3">
      <c r="A3378">
        <v>7.3</v>
      </c>
      <c r="B3378" t="s">
        <v>22916</v>
      </c>
      <c r="C3378" t="s">
        <v>3168</v>
      </c>
      <c r="D3378" t="s">
        <v>809</v>
      </c>
      <c r="E3378" t="s">
        <v>37</v>
      </c>
      <c r="F3378">
        <v>119</v>
      </c>
      <c r="G3378" s="8">
        <v>24006726</v>
      </c>
      <c r="H3378" s="8">
        <v>50000000</v>
      </c>
    </row>
    <row r="3379" spans="1:8" x14ac:dyDescent="0.3">
      <c r="A3379">
        <v>7.3</v>
      </c>
      <c r="B3379" t="s">
        <v>22916</v>
      </c>
      <c r="C3379" t="s">
        <v>3168</v>
      </c>
      <c r="D3379" t="s">
        <v>1473</v>
      </c>
      <c r="E3379" t="s">
        <v>37</v>
      </c>
      <c r="F3379">
        <v>119</v>
      </c>
      <c r="G3379" s="8">
        <v>24006726</v>
      </c>
      <c r="H3379" s="8">
        <v>50000000</v>
      </c>
    </row>
    <row r="3380" spans="1:8" x14ac:dyDescent="0.3">
      <c r="A3380">
        <v>6.7</v>
      </c>
      <c r="B3380" t="s">
        <v>22917</v>
      </c>
      <c r="C3380" t="s">
        <v>1094</v>
      </c>
      <c r="D3380" t="s">
        <v>675</v>
      </c>
      <c r="E3380" t="s">
        <v>37</v>
      </c>
      <c r="F3380">
        <v>139</v>
      </c>
      <c r="G3380" s="8">
        <v>20389967</v>
      </c>
      <c r="H3380" s="8">
        <v>50000000</v>
      </c>
    </row>
    <row r="3381" spans="1:8" x14ac:dyDescent="0.3">
      <c r="A3381">
        <v>6.7</v>
      </c>
      <c r="B3381" t="s">
        <v>22917</v>
      </c>
      <c r="C3381" t="s">
        <v>1094</v>
      </c>
      <c r="D3381" t="s">
        <v>11093</v>
      </c>
      <c r="E3381" t="s">
        <v>37</v>
      </c>
      <c r="F3381">
        <v>139</v>
      </c>
      <c r="G3381" s="8">
        <v>20389967</v>
      </c>
      <c r="H3381" s="8">
        <v>50000000</v>
      </c>
    </row>
    <row r="3382" spans="1:8" x14ac:dyDescent="0.3">
      <c r="A3382">
        <v>6.7</v>
      </c>
      <c r="B3382" t="s">
        <v>22917</v>
      </c>
      <c r="C3382" t="s">
        <v>1094</v>
      </c>
      <c r="D3382" t="s">
        <v>1473</v>
      </c>
      <c r="E3382" t="s">
        <v>37</v>
      </c>
      <c r="F3382">
        <v>139</v>
      </c>
      <c r="G3382" s="8">
        <v>20389967</v>
      </c>
      <c r="H3382" s="8">
        <v>50000000</v>
      </c>
    </row>
    <row r="3383" spans="1:8" x14ac:dyDescent="0.3">
      <c r="A3383">
        <v>6.7</v>
      </c>
      <c r="B3383" t="s">
        <v>22917</v>
      </c>
      <c r="C3383" t="s">
        <v>1094</v>
      </c>
      <c r="D3383" t="s">
        <v>20490</v>
      </c>
      <c r="E3383" t="s">
        <v>37</v>
      </c>
      <c r="F3383">
        <v>139</v>
      </c>
      <c r="G3383" s="8">
        <v>20389967</v>
      </c>
      <c r="H3383" s="8">
        <v>50000000</v>
      </c>
    </row>
    <row r="3384" spans="1:8" x14ac:dyDescent="0.3">
      <c r="A3384">
        <v>6.7</v>
      </c>
      <c r="B3384" t="s">
        <v>22917</v>
      </c>
      <c r="C3384" t="s">
        <v>1094</v>
      </c>
      <c r="D3384" t="s">
        <v>21951</v>
      </c>
      <c r="E3384" t="s">
        <v>37</v>
      </c>
      <c r="F3384">
        <v>139</v>
      </c>
      <c r="G3384" s="8">
        <v>20389967</v>
      </c>
      <c r="H3384" s="8">
        <v>50000000</v>
      </c>
    </row>
    <row r="3385" spans="1:8" x14ac:dyDescent="0.3">
      <c r="A3385">
        <v>7.5</v>
      </c>
      <c r="B3385" t="s">
        <v>22918</v>
      </c>
      <c r="C3385" t="s">
        <v>2490</v>
      </c>
      <c r="D3385" t="s">
        <v>21950</v>
      </c>
      <c r="E3385" t="s">
        <v>37</v>
      </c>
      <c r="F3385">
        <v>130</v>
      </c>
      <c r="G3385" s="8">
        <v>19593740</v>
      </c>
      <c r="H3385" s="8">
        <v>50000000</v>
      </c>
    </row>
    <row r="3386" spans="1:8" x14ac:dyDescent="0.3">
      <c r="A3386">
        <v>7.5</v>
      </c>
      <c r="B3386" t="s">
        <v>22918</v>
      </c>
      <c r="C3386" t="s">
        <v>2490</v>
      </c>
      <c r="D3386" t="s">
        <v>1473</v>
      </c>
      <c r="E3386" t="s">
        <v>37</v>
      </c>
      <c r="F3386">
        <v>130</v>
      </c>
      <c r="G3386" s="8">
        <v>19593740</v>
      </c>
      <c r="H3386" s="8">
        <v>50000000</v>
      </c>
    </row>
    <row r="3387" spans="1:8" x14ac:dyDescent="0.3">
      <c r="A3387">
        <v>7.5</v>
      </c>
      <c r="B3387" t="s">
        <v>22918</v>
      </c>
      <c r="C3387" t="s">
        <v>2490</v>
      </c>
      <c r="D3387" t="s">
        <v>8199</v>
      </c>
      <c r="E3387" t="s">
        <v>37</v>
      </c>
      <c r="F3387">
        <v>130</v>
      </c>
      <c r="G3387" s="8">
        <v>19593740</v>
      </c>
      <c r="H3387" s="8">
        <v>50000000</v>
      </c>
    </row>
    <row r="3388" spans="1:8" x14ac:dyDescent="0.3">
      <c r="A3388">
        <v>5.4</v>
      </c>
      <c r="B3388" t="s">
        <v>22919</v>
      </c>
      <c r="C3388" t="s">
        <v>2223</v>
      </c>
      <c r="D3388" t="s">
        <v>675</v>
      </c>
      <c r="E3388" t="s">
        <v>37</v>
      </c>
      <c r="F3388">
        <v>100</v>
      </c>
      <c r="G3388" s="8">
        <v>19118247</v>
      </c>
      <c r="H3388" s="8">
        <v>40000000</v>
      </c>
    </row>
    <row r="3389" spans="1:8" x14ac:dyDescent="0.3">
      <c r="A3389">
        <v>5.4</v>
      </c>
      <c r="B3389" t="s">
        <v>22919</v>
      </c>
      <c r="C3389" t="s">
        <v>2223</v>
      </c>
      <c r="D3389" t="s">
        <v>809</v>
      </c>
      <c r="E3389" t="s">
        <v>37</v>
      </c>
      <c r="F3389">
        <v>100</v>
      </c>
      <c r="G3389" s="8">
        <v>19118247</v>
      </c>
      <c r="H3389" s="8">
        <v>40000000</v>
      </c>
    </row>
    <row r="3390" spans="1:8" x14ac:dyDescent="0.3">
      <c r="A3390">
        <v>6.6</v>
      </c>
      <c r="B3390" t="s">
        <v>22920</v>
      </c>
      <c r="C3390" t="s">
        <v>2914</v>
      </c>
      <c r="D3390" t="s">
        <v>675</v>
      </c>
      <c r="E3390" t="s">
        <v>37</v>
      </c>
      <c r="F3390">
        <v>114</v>
      </c>
      <c r="G3390" s="8">
        <v>26442251</v>
      </c>
      <c r="H3390" s="8">
        <v>50000000</v>
      </c>
    </row>
    <row r="3391" spans="1:8" x14ac:dyDescent="0.3">
      <c r="A3391">
        <v>6.6</v>
      </c>
      <c r="B3391" t="s">
        <v>22920</v>
      </c>
      <c r="C3391" t="s">
        <v>2914</v>
      </c>
      <c r="D3391" t="s">
        <v>21950</v>
      </c>
      <c r="E3391" t="s">
        <v>37</v>
      </c>
      <c r="F3391">
        <v>114</v>
      </c>
      <c r="G3391" s="8">
        <v>26442251</v>
      </c>
      <c r="H3391" s="8">
        <v>50000000</v>
      </c>
    </row>
    <row r="3392" spans="1:8" x14ac:dyDescent="0.3">
      <c r="A3392">
        <v>6.6</v>
      </c>
      <c r="B3392" t="s">
        <v>22920</v>
      </c>
      <c r="C3392" t="s">
        <v>2914</v>
      </c>
      <c r="D3392" t="s">
        <v>1473</v>
      </c>
      <c r="E3392" t="s">
        <v>37</v>
      </c>
      <c r="F3392">
        <v>114</v>
      </c>
      <c r="G3392" s="8">
        <v>26442251</v>
      </c>
      <c r="H3392" s="8">
        <v>50000000</v>
      </c>
    </row>
    <row r="3393" spans="1:8" x14ac:dyDescent="0.3">
      <c r="A3393">
        <v>6.6</v>
      </c>
      <c r="B3393" t="s">
        <v>22920</v>
      </c>
      <c r="C3393" t="s">
        <v>2914</v>
      </c>
      <c r="D3393" t="s">
        <v>8199</v>
      </c>
      <c r="E3393" t="s">
        <v>37</v>
      </c>
      <c r="F3393">
        <v>114</v>
      </c>
      <c r="G3393" s="8">
        <v>26442251</v>
      </c>
      <c r="H3393" s="8">
        <v>50000000</v>
      </c>
    </row>
    <row r="3394" spans="1:8" x14ac:dyDescent="0.3">
      <c r="A3394">
        <v>7.7</v>
      </c>
      <c r="B3394" t="s">
        <v>22921</v>
      </c>
      <c r="C3394" t="s">
        <v>3189</v>
      </c>
      <c r="D3394" t="s">
        <v>21950</v>
      </c>
      <c r="E3394" t="s">
        <v>37</v>
      </c>
      <c r="F3394">
        <v>96</v>
      </c>
      <c r="G3394" s="8">
        <v>17114882</v>
      </c>
      <c r="H3394" s="8">
        <v>25000000</v>
      </c>
    </row>
    <row r="3395" spans="1:8" x14ac:dyDescent="0.3">
      <c r="A3395">
        <v>7.7</v>
      </c>
      <c r="B3395" t="s">
        <v>22921</v>
      </c>
      <c r="C3395" t="s">
        <v>3189</v>
      </c>
      <c r="D3395" t="s">
        <v>21948</v>
      </c>
      <c r="E3395" t="s">
        <v>37</v>
      </c>
      <c r="F3395">
        <v>96</v>
      </c>
      <c r="G3395" s="8">
        <v>17114882</v>
      </c>
      <c r="H3395" s="8">
        <v>25000000</v>
      </c>
    </row>
    <row r="3396" spans="1:8" x14ac:dyDescent="0.3">
      <c r="A3396">
        <v>7.7</v>
      </c>
      <c r="B3396" t="s">
        <v>22921</v>
      </c>
      <c r="C3396" t="s">
        <v>3189</v>
      </c>
      <c r="D3396" t="s">
        <v>8199</v>
      </c>
      <c r="E3396" t="s">
        <v>37</v>
      </c>
      <c r="F3396">
        <v>96</v>
      </c>
      <c r="G3396" s="8">
        <v>17114882</v>
      </c>
      <c r="H3396" s="8">
        <v>25000000</v>
      </c>
    </row>
    <row r="3397" spans="1:8" x14ac:dyDescent="0.3">
      <c r="A3397">
        <v>5.8</v>
      </c>
      <c r="B3397" t="s">
        <v>22922</v>
      </c>
      <c r="C3397" t="s">
        <v>3194</v>
      </c>
      <c r="D3397" t="s">
        <v>675</v>
      </c>
      <c r="E3397" t="s">
        <v>37</v>
      </c>
      <c r="F3397">
        <v>110</v>
      </c>
      <c r="G3397" s="8">
        <v>18472363</v>
      </c>
      <c r="H3397" s="8">
        <v>50000000</v>
      </c>
    </row>
    <row r="3398" spans="1:8" x14ac:dyDescent="0.3">
      <c r="A3398">
        <v>5.8</v>
      </c>
      <c r="B3398" t="s">
        <v>22922</v>
      </c>
      <c r="C3398" t="s">
        <v>3194</v>
      </c>
      <c r="D3398" t="s">
        <v>515</v>
      </c>
      <c r="E3398" t="s">
        <v>37</v>
      </c>
      <c r="F3398">
        <v>110</v>
      </c>
      <c r="G3398" s="8">
        <v>18472363</v>
      </c>
      <c r="H3398" s="8">
        <v>50000000</v>
      </c>
    </row>
    <row r="3399" spans="1:8" x14ac:dyDescent="0.3">
      <c r="A3399">
        <v>5.8</v>
      </c>
      <c r="B3399" t="s">
        <v>22922</v>
      </c>
      <c r="C3399" t="s">
        <v>3194</v>
      </c>
      <c r="D3399" t="s">
        <v>21950</v>
      </c>
      <c r="E3399" t="s">
        <v>37</v>
      </c>
      <c r="F3399">
        <v>110</v>
      </c>
      <c r="G3399" s="8">
        <v>18472363</v>
      </c>
      <c r="H3399" s="8">
        <v>50000000</v>
      </c>
    </row>
    <row r="3400" spans="1:8" x14ac:dyDescent="0.3">
      <c r="A3400">
        <v>5.8</v>
      </c>
      <c r="B3400" t="s">
        <v>22922</v>
      </c>
      <c r="C3400" t="s">
        <v>3194</v>
      </c>
      <c r="D3400" t="s">
        <v>8199</v>
      </c>
      <c r="E3400" t="s">
        <v>37</v>
      </c>
      <c r="F3400">
        <v>110</v>
      </c>
      <c r="G3400" s="8">
        <v>18472363</v>
      </c>
      <c r="H3400" s="8">
        <v>50000000</v>
      </c>
    </row>
    <row r="3401" spans="1:8" x14ac:dyDescent="0.3">
      <c r="A3401">
        <v>6.4</v>
      </c>
      <c r="B3401" t="s">
        <v>22923</v>
      </c>
      <c r="C3401" t="s">
        <v>951</v>
      </c>
      <c r="D3401" t="s">
        <v>515</v>
      </c>
      <c r="E3401" t="s">
        <v>37</v>
      </c>
      <c r="F3401">
        <v>158</v>
      </c>
      <c r="G3401" s="8">
        <v>14131298</v>
      </c>
      <c r="H3401" s="8">
        <v>390000000</v>
      </c>
    </row>
    <row r="3402" spans="1:8" x14ac:dyDescent="0.3">
      <c r="A3402">
        <v>6.4</v>
      </c>
      <c r="B3402" t="s">
        <v>22923</v>
      </c>
      <c r="C3402" t="s">
        <v>951</v>
      </c>
      <c r="D3402" t="s">
        <v>11093</v>
      </c>
      <c r="E3402" t="s">
        <v>37</v>
      </c>
      <c r="F3402">
        <v>158</v>
      </c>
      <c r="G3402" s="8">
        <v>14131298</v>
      </c>
      <c r="H3402" s="8">
        <v>390000000</v>
      </c>
    </row>
    <row r="3403" spans="1:8" x14ac:dyDescent="0.3">
      <c r="A3403">
        <v>6.4</v>
      </c>
      <c r="B3403" t="s">
        <v>22923</v>
      </c>
      <c r="C3403" t="s">
        <v>951</v>
      </c>
      <c r="D3403" t="s">
        <v>1473</v>
      </c>
      <c r="E3403" t="s">
        <v>37</v>
      </c>
      <c r="F3403">
        <v>158</v>
      </c>
      <c r="G3403" s="8">
        <v>14131298</v>
      </c>
      <c r="H3403" s="8">
        <v>390000000</v>
      </c>
    </row>
    <row r="3404" spans="1:8" x14ac:dyDescent="0.3">
      <c r="A3404">
        <v>6.4</v>
      </c>
      <c r="B3404" t="s">
        <v>22923</v>
      </c>
      <c r="C3404" t="s">
        <v>951</v>
      </c>
      <c r="D3404" t="s">
        <v>20490</v>
      </c>
      <c r="E3404" t="s">
        <v>37</v>
      </c>
      <c r="F3404">
        <v>158</v>
      </c>
      <c r="G3404" s="8">
        <v>14131298</v>
      </c>
      <c r="H3404" s="8">
        <v>390000000</v>
      </c>
    </row>
    <row r="3405" spans="1:8" x14ac:dyDescent="0.3">
      <c r="A3405">
        <v>6.4</v>
      </c>
      <c r="B3405" t="s">
        <v>22923</v>
      </c>
      <c r="C3405" t="s">
        <v>951</v>
      </c>
      <c r="D3405" t="s">
        <v>21951</v>
      </c>
      <c r="E3405" t="s">
        <v>37</v>
      </c>
      <c r="F3405">
        <v>158</v>
      </c>
      <c r="G3405" s="8">
        <v>14131298</v>
      </c>
      <c r="H3405" s="8">
        <v>390000000</v>
      </c>
    </row>
    <row r="3406" spans="1:8" x14ac:dyDescent="0.3">
      <c r="A3406">
        <v>5.6</v>
      </c>
      <c r="B3406" t="s">
        <v>22924</v>
      </c>
      <c r="C3406" t="s">
        <v>3204</v>
      </c>
      <c r="D3406" t="s">
        <v>515</v>
      </c>
      <c r="E3406" t="s">
        <v>37</v>
      </c>
      <c r="F3406">
        <v>102</v>
      </c>
      <c r="G3406" s="8">
        <v>21557240</v>
      </c>
      <c r="H3406" s="8">
        <v>49900000</v>
      </c>
    </row>
    <row r="3407" spans="1:8" x14ac:dyDescent="0.3">
      <c r="A3407">
        <v>5.6</v>
      </c>
      <c r="B3407" t="s">
        <v>22924</v>
      </c>
      <c r="C3407" t="s">
        <v>3204</v>
      </c>
      <c r="D3407" t="s">
        <v>809</v>
      </c>
      <c r="E3407" t="s">
        <v>37</v>
      </c>
      <c r="F3407">
        <v>102</v>
      </c>
      <c r="G3407" s="8">
        <v>21557240</v>
      </c>
      <c r="H3407" s="8">
        <v>49900000</v>
      </c>
    </row>
    <row r="3408" spans="1:8" x14ac:dyDescent="0.3">
      <c r="A3408">
        <v>5.6</v>
      </c>
      <c r="B3408" t="s">
        <v>22924</v>
      </c>
      <c r="C3408" t="s">
        <v>3204</v>
      </c>
      <c r="D3408" t="s">
        <v>651</v>
      </c>
      <c r="E3408" t="s">
        <v>37</v>
      </c>
      <c r="F3408">
        <v>102</v>
      </c>
      <c r="G3408" s="8">
        <v>21557240</v>
      </c>
      <c r="H3408" s="8">
        <v>49900000</v>
      </c>
    </row>
    <row r="3409" spans="1:8" x14ac:dyDescent="0.3">
      <c r="A3409">
        <v>6</v>
      </c>
      <c r="B3409" t="s">
        <v>22925</v>
      </c>
      <c r="C3409" t="s">
        <v>3209</v>
      </c>
      <c r="D3409" t="s">
        <v>1473</v>
      </c>
      <c r="E3409" t="s">
        <v>37</v>
      </c>
      <c r="F3409">
        <v>84</v>
      </c>
      <c r="G3409" s="8">
        <v>21283440</v>
      </c>
      <c r="H3409" s="8">
        <v>55000000</v>
      </c>
    </row>
    <row r="3410" spans="1:8" x14ac:dyDescent="0.3">
      <c r="A3410">
        <v>6</v>
      </c>
      <c r="B3410" t="s">
        <v>22925</v>
      </c>
      <c r="C3410" t="s">
        <v>3209</v>
      </c>
      <c r="D3410" t="s">
        <v>21948</v>
      </c>
      <c r="E3410" t="s">
        <v>37</v>
      </c>
      <c r="F3410">
        <v>84</v>
      </c>
      <c r="G3410" s="8">
        <v>21283440</v>
      </c>
      <c r="H3410" s="8">
        <v>55000000</v>
      </c>
    </row>
    <row r="3411" spans="1:8" x14ac:dyDescent="0.3">
      <c r="A3411">
        <v>6</v>
      </c>
      <c r="B3411" t="s">
        <v>22925</v>
      </c>
      <c r="C3411" t="s">
        <v>3209</v>
      </c>
      <c r="D3411" t="s">
        <v>8199</v>
      </c>
      <c r="E3411" t="s">
        <v>37</v>
      </c>
      <c r="F3411">
        <v>84</v>
      </c>
      <c r="G3411" s="8">
        <v>21283440</v>
      </c>
      <c r="H3411" s="8">
        <v>55000000</v>
      </c>
    </row>
    <row r="3412" spans="1:8" x14ac:dyDescent="0.3">
      <c r="A3412">
        <v>6.2</v>
      </c>
      <c r="B3412" t="s">
        <v>22926</v>
      </c>
      <c r="C3412" t="s">
        <v>3214</v>
      </c>
      <c r="D3412" t="s">
        <v>21950</v>
      </c>
      <c r="E3412" t="s">
        <v>37</v>
      </c>
      <c r="F3412">
        <v>115</v>
      </c>
      <c r="G3412" s="8">
        <v>10556196</v>
      </c>
      <c r="H3412" s="8">
        <v>50000000</v>
      </c>
    </row>
    <row r="3413" spans="1:8" x14ac:dyDescent="0.3">
      <c r="A3413">
        <v>6.2</v>
      </c>
      <c r="B3413" t="s">
        <v>22926</v>
      </c>
      <c r="C3413" t="s">
        <v>3214</v>
      </c>
      <c r="D3413" t="s">
        <v>1473</v>
      </c>
      <c r="E3413" t="s">
        <v>37</v>
      </c>
      <c r="F3413">
        <v>115</v>
      </c>
      <c r="G3413" s="8">
        <v>10556196</v>
      </c>
      <c r="H3413" s="8">
        <v>50000000</v>
      </c>
    </row>
    <row r="3414" spans="1:8" x14ac:dyDescent="0.3">
      <c r="A3414">
        <v>6.2</v>
      </c>
      <c r="B3414" t="s">
        <v>22926</v>
      </c>
      <c r="C3414" t="s">
        <v>3214</v>
      </c>
      <c r="D3414" t="s">
        <v>8199</v>
      </c>
      <c r="E3414" t="s">
        <v>37</v>
      </c>
      <c r="F3414">
        <v>115</v>
      </c>
      <c r="G3414" s="8">
        <v>10556196</v>
      </c>
      <c r="H3414" s="8">
        <v>50000000</v>
      </c>
    </row>
    <row r="3415" spans="1:8" x14ac:dyDescent="0.3">
      <c r="A3415">
        <v>5.9</v>
      </c>
      <c r="B3415" t="s">
        <v>22927</v>
      </c>
      <c r="C3415" t="s">
        <v>3219</v>
      </c>
      <c r="D3415" t="s">
        <v>515</v>
      </c>
      <c r="E3415" t="s">
        <v>37</v>
      </c>
      <c r="F3415">
        <v>99</v>
      </c>
      <c r="G3415" s="8">
        <v>16671505</v>
      </c>
      <c r="H3415" s="8">
        <v>50000000</v>
      </c>
    </row>
    <row r="3416" spans="1:8" x14ac:dyDescent="0.3">
      <c r="A3416">
        <v>5.9</v>
      </c>
      <c r="B3416" t="s">
        <v>22927</v>
      </c>
      <c r="C3416" t="s">
        <v>3219</v>
      </c>
      <c r="D3416" t="s">
        <v>809</v>
      </c>
      <c r="E3416" t="s">
        <v>37</v>
      </c>
      <c r="F3416">
        <v>99</v>
      </c>
      <c r="G3416" s="8">
        <v>16671505</v>
      </c>
      <c r="H3416" s="8">
        <v>50000000</v>
      </c>
    </row>
    <row r="3417" spans="1:8" x14ac:dyDescent="0.3">
      <c r="A3417">
        <v>5.9</v>
      </c>
      <c r="B3417" t="s">
        <v>22927</v>
      </c>
      <c r="C3417" t="s">
        <v>3219</v>
      </c>
      <c r="D3417" t="s">
        <v>21950</v>
      </c>
      <c r="E3417" t="s">
        <v>37</v>
      </c>
      <c r="F3417">
        <v>99</v>
      </c>
      <c r="G3417" s="8">
        <v>16671505</v>
      </c>
      <c r="H3417" s="8">
        <v>50000000</v>
      </c>
    </row>
    <row r="3418" spans="1:8" x14ac:dyDescent="0.3">
      <c r="A3418">
        <v>5.9</v>
      </c>
      <c r="B3418" t="s">
        <v>22927</v>
      </c>
      <c r="C3418" t="s">
        <v>3219</v>
      </c>
      <c r="D3418" t="s">
        <v>1473</v>
      </c>
      <c r="E3418" t="s">
        <v>37</v>
      </c>
      <c r="F3418">
        <v>99</v>
      </c>
      <c r="G3418" s="8">
        <v>16671505</v>
      </c>
      <c r="H3418" s="8">
        <v>50000000</v>
      </c>
    </row>
    <row r="3419" spans="1:8" x14ac:dyDescent="0.3">
      <c r="A3419">
        <v>5.9</v>
      </c>
      <c r="B3419" t="s">
        <v>22927</v>
      </c>
      <c r="C3419" t="s">
        <v>3219</v>
      </c>
      <c r="D3419" t="s">
        <v>15875</v>
      </c>
      <c r="E3419" t="s">
        <v>37</v>
      </c>
      <c r="F3419">
        <v>99</v>
      </c>
      <c r="G3419" s="8">
        <v>16671505</v>
      </c>
      <c r="H3419" s="8">
        <v>50000000</v>
      </c>
    </row>
    <row r="3420" spans="1:8" x14ac:dyDescent="0.3">
      <c r="A3420">
        <v>5.0999999999999996</v>
      </c>
      <c r="B3420" t="s">
        <v>22928</v>
      </c>
      <c r="C3420" t="s">
        <v>341</v>
      </c>
      <c r="D3420" t="s">
        <v>1473</v>
      </c>
      <c r="E3420" t="s">
        <v>37</v>
      </c>
      <c r="F3420">
        <v>135</v>
      </c>
      <c r="G3420" s="8">
        <v>10400000</v>
      </c>
      <c r="H3420" s="8">
        <v>50000000</v>
      </c>
    </row>
    <row r="3421" spans="1:8" x14ac:dyDescent="0.3">
      <c r="A3421">
        <v>5.0999999999999996</v>
      </c>
      <c r="B3421" t="s">
        <v>22928</v>
      </c>
      <c r="C3421" t="s">
        <v>341</v>
      </c>
      <c r="D3421" t="s">
        <v>17497</v>
      </c>
      <c r="E3421" t="s">
        <v>37</v>
      </c>
      <c r="F3421">
        <v>135</v>
      </c>
      <c r="G3421" s="8">
        <v>10400000</v>
      </c>
      <c r="H3421" s="8">
        <v>50000000</v>
      </c>
    </row>
    <row r="3422" spans="1:8" x14ac:dyDescent="0.3">
      <c r="A3422">
        <v>6.8</v>
      </c>
      <c r="B3422" t="s">
        <v>22929</v>
      </c>
      <c r="C3422" t="s">
        <v>312</v>
      </c>
      <c r="D3422" t="s">
        <v>11093</v>
      </c>
      <c r="E3422" t="s">
        <v>37</v>
      </c>
      <c r="F3422">
        <v>108</v>
      </c>
      <c r="G3422" s="8">
        <v>9528092</v>
      </c>
      <c r="H3422" s="8">
        <v>22000000</v>
      </c>
    </row>
    <row r="3423" spans="1:8" x14ac:dyDescent="0.3">
      <c r="A3423">
        <v>6.8</v>
      </c>
      <c r="B3423" t="s">
        <v>22929</v>
      </c>
      <c r="C3423" t="s">
        <v>312</v>
      </c>
      <c r="D3423" t="s">
        <v>1473</v>
      </c>
      <c r="E3423" t="s">
        <v>37</v>
      </c>
      <c r="F3423">
        <v>108</v>
      </c>
      <c r="G3423" s="8">
        <v>9528092</v>
      </c>
      <c r="H3423" s="8">
        <v>22000000</v>
      </c>
    </row>
    <row r="3424" spans="1:8" x14ac:dyDescent="0.3">
      <c r="A3424">
        <v>6.8</v>
      </c>
      <c r="B3424" t="s">
        <v>22929</v>
      </c>
      <c r="C3424" t="s">
        <v>312</v>
      </c>
      <c r="D3424" t="s">
        <v>8199</v>
      </c>
      <c r="E3424" t="s">
        <v>37</v>
      </c>
      <c r="F3424">
        <v>108</v>
      </c>
      <c r="G3424" s="8">
        <v>9528092</v>
      </c>
      <c r="H3424" s="8">
        <v>22000000</v>
      </c>
    </row>
    <row r="3425" spans="1:8" x14ac:dyDescent="0.3">
      <c r="A3425">
        <v>6</v>
      </c>
      <c r="B3425" t="s">
        <v>22930</v>
      </c>
      <c r="C3425" t="s">
        <v>846</v>
      </c>
      <c r="D3425" t="s">
        <v>675</v>
      </c>
      <c r="E3425" t="s">
        <v>37</v>
      </c>
      <c r="F3425">
        <v>127</v>
      </c>
      <c r="G3425" s="8">
        <v>10137232</v>
      </c>
      <c r="H3425" s="8">
        <v>50000000</v>
      </c>
    </row>
    <row r="3426" spans="1:8" x14ac:dyDescent="0.3">
      <c r="A3426">
        <v>6</v>
      </c>
      <c r="B3426" t="s">
        <v>22930</v>
      </c>
      <c r="C3426" t="s">
        <v>846</v>
      </c>
      <c r="D3426" t="s">
        <v>11093</v>
      </c>
      <c r="E3426" t="s">
        <v>37</v>
      </c>
      <c r="F3426">
        <v>127</v>
      </c>
      <c r="G3426" s="8">
        <v>10137232</v>
      </c>
      <c r="H3426" s="8">
        <v>50000000</v>
      </c>
    </row>
    <row r="3427" spans="1:8" x14ac:dyDescent="0.3">
      <c r="A3427">
        <v>6</v>
      </c>
      <c r="B3427" t="s">
        <v>22930</v>
      </c>
      <c r="C3427" t="s">
        <v>846</v>
      </c>
      <c r="D3427" t="s">
        <v>21950</v>
      </c>
      <c r="E3427" t="s">
        <v>37</v>
      </c>
      <c r="F3427">
        <v>127</v>
      </c>
      <c r="G3427" s="8">
        <v>10137232</v>
      </c>
      <c r="H3427" s="8">
        <v>50000000</v>
      </c>
    </row>
    <row r="3428" spans="1:8" x14ac:dyDescent="0.3">
      <c r="A3428">
        <v>6</v>
      </c>
      <c r="B3428" t="s">
        <v>22930</v>
      </c>
      <c r="C3428" t="s">
        <v>846</v>
      </c>
      <c r="D3428" t="s">
        <v>1473</v>
      </c>
      <c r="E3428" t="s">
        <v>37</v>
      </c>
      <c r="F3428">
        <v>127</v>
      </c>
      <c r="G3428" s="8">
        <v>10137232</v>
      </c>
      <c r="H3428" s="8">
        <v>50000000</v>
      </c>
    </row>
    <row r="3429" spans="1:8" x14ac:dyDescent="0.3">
      <c r="A3429">
        <v>6</v>
      </c>
      <c r="B3429" t="s">
        <v>22930</v>
      </c>
      <c r="C3429" t="s">
        <v>846</v>
      </c>
      <c r="D3429" t="s">
        <v>8199</v>
      </c>
      <c r="E3429" t="s">
        <v>37</v>
      </c>
      <c r="F3429">
        <v>127</v>
      </c>
      <c r="G3429" s="8">
        <v>10137232</v>
      </c>
      <c r="H3429" s="8">
        <v>50000000</v>
      </c>
    </row>
    <row r="3430" spans="1:8" x14ac:dyDescent="0.3">
      <c r="A3430">
        <v>5.0999999999999996</v>
      </c>
      <c r="B3430" t="s">
        <v>22931</v>
      </c>
      <c r="C3430" t="s">
        <v>2519</v>
      </c>
      <c r="D3430" t="s">
        <v>21950</v>
      </c>
      <c r="E3430" t="s">
        <v>37</v>
      </c>
      <c r="F3430">
        <v>107</v>
      </c>
      <c r="G3430" s="8">
        <v>9795017</v>
      </c>
      <c r="H3430" s="8">
        <v>50000000</v>
      </c>
    </row>
    <row r="3431" spans="1:8" x14ac:dyDescent="0.3">
      <c r="A3431">
        <v>5.0999999999999996</v>
      </c>
      <c r="B3431" t="s">
        <v>22931</v>
      </c>
      <c r="C3431" t="s">
        <v>2519</v>
      </c>
      <c r="D3431" t="s">
        <v>1473</v>
      </c>
      <c r="E3431" t="s">
        <v>37</v>
      </c>
      <c r="F3431">
        <v>107</v>
      </c>
      <c r="G3431" s="8">
        <v>9795017</v>
      </c>
      <c r="H3431" s="8">
        <v>50000000</v>
      </c>
    </row>
    <row r="3432" spans="1:8" x14ac:dyDescent="0.3">
      <c r="A3432">
        <v>5.0999999999999996</v>
      </c>
      <c r="B3432" t="s">
        <v>22931</v>
      </c>
      <c r="C3432" t="s">
        <v>2519</v>
      </c>
      <c r="D3432" t="s">
        <v>8199</v>
      </c>
      <c r="E3432" t="s">
        <v>37</v>
      </c>
      <c r="F3432">
        <v>107</v>
      </c>
      <c r="G3432" s="8">
        <v>9795017</v>
      </c>
      <c r="H3432" s="8">
        <v>50000000</v>
      </c>
    </row>
    <row r="3433" spans="1:8" x14ac:dyDescent="0.3">
      <c r="A3433">
        <v>5.8</v>
      </c>
      <c r="B3433" t="s">
        <v>22932</v>
      </c>
      <c r="C3433" t="s">
        <v>2317</v>
      </c>
      <c r="D3433" t="s">
        <v>675</v>
      </c>
      <c r="E3433" t="s">
        <v>37</v>
      </c>
      <c r="F3433">
        <v>95</v>
      </c>
      <c r="G3433" s="8">
        <v>20488579</v>
      </c>
      <c r="H3433" s="8">
        <v>50000000</v>
      </c>
    </row>
    <row r="3434" spans="1:8" x14ac:dyDescent="0.3">
      <c r="A3434">
        <v>5.8</v>
      </c>
      <c r="B3434" t="s">
        <v>22932</v>
      </c>
      <c r="C3434" t="s">
        <v>2317</v>
      </c>
      <c r="D3434" t="s">
        <v>10118</v>
      </c>
      <c r="E3434" t="s">
        <v>37</v>
      </c>
      <c r="F3434">
        <v>95</v>
      </c>
      <c r="G3434" s="8">
        <v>20488579</v>
      </c>
      <c r="H3434" s="8">
        <v>50000000</v>
      </c>
    </row>
    <row r="3435" spans="1:8" x14ac:dyDescent="0.3">
      <c r="A3435">
        <v>5.8</v>
      </c>
      <c r="B3435" t="s">
        <v>22932</v>
      </c>
      <c r="C3435" t="s">
        <v>2317</v>
      </c>
      <c r="D3435" t="s">
        <v>8199</v>
      </c>
      <c r="E3435" t="s">
        <v>37</v>
      </c>
      <c r="F3435">
        <v>95</v>
      </c>
      <c r="G3435" s="8">
        <v>20488579</v>
      </c>
      <c r="H3435" s="8">
        <v>50000000</v>
      </c>
    </row>
    <row r="3436" spans="1:8" x14ac:dyDescent="0.3">
      <c r="A3436">
        <v>6.2</v>
      </c>
      <c r="B3436" t="s">
        <v>22933</v>
      </c>
      <c r="C3436" t="s">
        <v>3248</v>
      </c>
      <c r="D3436" t="s">
        <v>1473</v>
      </c>
      <c r="E3436" t="s">
        <v>37</v>
      </c>
      <c r="F3436">
        <v>124</v>
      </c>
      <c r="G3436" s="8">
        <v>19445217</v>
      </c>
      <c r="H3436" s="8">
        <v>60000000</v>
      </c>
    </row>
    <row r="3437" spans="1:8" x14ac:dyDescent="0.3">
      <c r="A3437">
        <v>6.2</v>
      </c>
      <c r="B3437" t="s">
        <v>22933</v>
      </c>
      <c r="C3437" t="s">
        <v>3248</v>
      </c>
      <c r="D3437" t="s">
        <v>651</v>
      </c>
      <c r="E3437" t="s">
        <v>37</v>
      </c>
      <c r="F3437">
        <v>124</v>
      </c>
      <c r="G3437" s="8">
        <v>19445217</v>
      </c>
      <c r="H3437" s="8">
        <v>60000000</v>
      </c>
    </row>
    <row r="3438" spans="1:8" x14ac:dyDescent="0.3">
      <c r="A3438">
        <v>6.2</v>
      </c>
      <c r="B3438" t="s">
        <v>22933</v>
      </c>
      <c r="C3438" t="s">
        <v>3248</v>
      </c>
      <c r="D3438" t="s">
        <v>17497</v>
      </c>
      <c r="E3438" t="s">
        <v>37</v>
      </c>
      <c r="F3438">
        <v>124</v>
      </c>
      <c r="G3438" s="8">
        <v>19445217</v>
      </c>
      <c r="H3438" s="8">
        <v>60000000</v>
      </c>
    </row>
    <row r="3439" spans="1:8" x14ac:dyDescent="0.3">
      <c r="A3439">
        <v>6.4</v>
      </c>
      <c r="B3439" t="s">
        <v>22934</v>
      </c>
      <c r="C3439" t="s">
        <v>3255</v>
      </c>
      <c r="D3439" t="s">
        <v>809</v>
      </c>
      <c r="E3439" t="s">
        <v>37</v>
      </c>
      <c r="F3439">
        <v>109</v>
      </c>
      <c r="G3439" s="8">
        <v>8355815</v>
      </c>
      <c r="H3439" s="8">
        <v>55000000</v>
      </c>
    </row>
    <row r="3440" spans="1:8" x14ac:dyDescent="0.3">
      <c r="A3440">
        <v>6.4</v>
      </c>
      <c r="B3440" t="s">
        <v>22934</v>
      </c>
      <c r="C3440" t="s">
        <v>3255</v>
      </c>
      <c r="D3440" t="s">
        <v>21950</v>
      </c>
      <c r="E3440" t="s">
        <v>37</v>
      </c>
      <c r="F3440">
        <v>109</v>
      </c>
      <c r="G3440" s="8">
        <v>8355815</v>
      </c>
      <c r="H3440" s="8">
        <v>55000000</v>
      </c>
    </row>
    <row r="3441" spans="1:8" x14ac:dyDescent="0.3">
      <c r="A3441">
        <v>6.4</v>
      </c>
      <c r="B3441" t="s">
        <v>22934</v>
      </c>
      <c r="C3441" t="s">
        <v>3255</v>
      </c>
      <c r="D3441" t="s">
        <v>1473</v>
      </c>
      <c r="E3441" t="s">
        <v>37</v>
      </c>
      <c r="F3441">
        <v>109</v>
      </c>
      <c r="G3441" s="8">
        <v>8355815</v>
      </c>
      <c r="H3441" s="8">
        <v>55000000</v>
      </c>
    </row>
    <row r="3442" spans="1:8" x14ac:dyDescent="0.3">
      <c r="A3442">
        <v>6.4</v>
      </c>
      <c r="B3442" t="s">
        <v>22934</v>
      </c>
      <c r="C3442" t="s">
        <v>3255</v>
      </c>
      <c r="D3442" t="s">
        <v>8199</v>
      </c>
      <c r="E3442" t="s">
        <v>37</v>
      </c>
      <c r="F3442">
        <v>109</v>
      </c>
      <c r="G3442" s="8">
        <v>8355815</v>
      </c>
      <c r="H3442" s="8">
        <v>55000000</v>
      </c>
    </row>
    <row r="3443" spans="1:8" x14ac:dyDescent="0.3">
      <c r="A3443">
        <v>4.8</v>
      </c>
      <c r="B3443" t="s">
        <v>22935</v>
      </c>
      <c r="C3443" t="s">
        <v>1011</v>
      </c>
      <c r="D3443" t="s">
        <v>809</v>
      </c>
      <c r="E3443" t="s">
        <v>37</v>
      </c>
      <c r="F3443">
        <v>102</v>
      </c>
      <c r="G3443" s="8">
        <v>28837115</v>
      </c>
      <c r="H3443" s="8">
        <v>50000000</v>
      </c>
    </row>
    <row r="3444" spans="1:8" x14ac:dyDescent="0.3">
      <c r="A3444">
        <v>4.9000000000000004</v>
      </c>
      <c r="B3444" t="s">
        <v>22936</v>
      </c>
      <c r="C3444" t="s">
        <v>3262</v>
      </c>
      <c r="D3444" t="s">
        <v>809</v>
      </c>
      <c r="E3444" t="s">
        <v>37</v>
      </c>
      <c r="F3444">
        <v>88</v>
      </c>
      <c r="G3444" s="8">
        <v>6471394</v>
      </c>
      <c r="H3444" s="8">
        <v>50000000</v>
      </c>
    </row>
    <row r="3445" spans="1:8" x14ac:dyDescent="0.3">
      <c r="A3445">
        <v>4.9000000000000004</v>
      </c>
      <c r="B3445" t="s">
        <v>22936</v>
      </c>
      <c r="C3445" t="s">
        <v>3262</v>
      </c>
      <c r="D3445" t="s">
        <v>21950</v>
      </c>
      <c r="E3445" t="s">
        <v>37</v>
      </c>
      <c r="F3445">
        <v>88</v>
      </c>
      <c r="G3445" s="8">
        <v>6471394</v>
      </c>
      <c r="H3445" s="8">
        <v>50000000</v>
      </c>
    </row>
    <row r="3446" spans="1:8" x14ac:dyDescent="0.3">
      <c r="A3446">
        <v>5.6</v>
      </c>
      <c r="B3446" t="s">
        <v>22937</v>
      </c>
      <c r="C3446" t="s">
        <v>1352</v>
      </c>
      <c r="D3446" t="s">
        <v>809</v>
      </c>
      <c r="E3446" t="s">
        <v>37</v>
      </c>
      <c r="F3446">
        <v>87</v>
      </c>
      <c r="G3446" s="8">
        <v>6291602</v>
      </c>
      <c r="H3446" s="8">
        <v>50000000</v>
      </c>
    </row>
    <row r="3447" spans="1:8" x14ac:dyDescent="0.3">
      <c r="A3447">
        <v>5.6</v>
      </c>
      <c r="B3447" t="s">
        <v>22937</v>
      </c>
      <c r="C3447" t="s">
        <v>1352</v>
      </c>
      <c r="D3447" t="s">
        <v>10118</v>
      </c>
      <c r="E3447" t="s">
        <v>37</v>
      </c>
      <c r="F3447">
        <v>87</v>
      </c>
      <c r="G3447" s="8">
        <v>6291602</v>
      </c>
      <c r="H3447" s="8">
        <v>50000000</v>
      </c>
    </row>
    <row r="3448" spans="1:8" x14ac:dyDescent="0.3">
      <c r="A3448">
        <v>5.5</v>
      </c>
      <c r="B3448" t="s">
        <v>22938</v>
      </c>
      <c r="C3448" t="s">
        <v>3272</v>
      </c>
      <c r="D3448" t="s">
        <v>675</v>
      </c>
      <c r="E3448" t="s">
        <v>37</v>
      </c>
      <c r="F3448">
        <v>104</v>
      </c>
      <c r="G3448" s="8">
        <v>10706786</v>
      </c>
      <c r="H3448" s="8">
        <v>50000000</v>
      </c>
    </row>
    <row r="3449" spans="1:8" x14ac:dyDescent="0.3">
      <c r="A3449">
        <v>5.5</v>
      </c>
      <c r="B3449" t="s">
        <v>22938</v>
      </c>
      <c r="C3449" t="s">
        <v>3272</v>
      </c>
      <c r="D3449" t="s">
        <v>651</v>
      </c>
      <c r="E3449" t="s">
        <v>37</v>
      </c>
      <c r="F3449">
        <v>104</v>
      </c>
      <c r="G3449" s="8">
        <v>10706786</v>
      </c>
      <c r="H3449" s="8">
        <v>50000000</v>
      </c>
    </row>
    <row r="3450" spans="1:8" x14ac:dyDescent="0.3">
      <c r="A3450">
        <v>5.5</v>
      </c>
      <c r="B3450" t="s">
        <v>22938</v>
      </c>
      <c r="C3450" t="s">
        <v>3272</v>
      </c>
      <c r="D3450" t="s">
        <v>8199</v>
      </c>
      <c r="E3450" t="s">
        <v>37</v>
      </c>
      <c r="F3450">
        <v>104</v>
      </c>
      <c r="G3450" s="8">
        <v>10706786</v>
      </c>
      <c r="H3450" s="8">
        <v>50000000</v>
      </c>
    </row>
    <row r="3451" spans="1:8" x14ac:dyDescent="0.3">
      <c r="A3451">
        <v>3.7</v>
      </c>
      <c r="B3451" t="s">
        <v>22939</v>
      </c>
      <c r="C3451" t="s">
        <v>1485</v>
      </c>
      <c r="D3451" t="s">
        <v>675</v>
      </c>
      <c r="E3451" t="s">
        <v>37</v>
      </c>
      <c r="F3451">
        <v>96</v>
      </c>
      <c r="G3451" s="8">
        <v>8742261</v>
      </c>
      <c r="H3451" s="8">
        <v>18000000</v>
      </c>
    </row>
    <row r="3452" spans="1:8" x14ac:dyDescent="0.3">
      <c r="A3452">
        <v>3.7</v>
      </c>
      <c r="B3452" t="s">
        <v>22939</v>
      </c>
      <c r="C3452" t="s">
        <v>1485</v>
      </c>
      <c r="D3452" t="s">
        <v>21950</v>
      </c>
      <c r="E3452" t="s">
        <v>37</v>
      </c>
      <c r="F3452">
        <v>96</v>
      </c>
      <c r="G3452" s="8">
        <v>8742261</v>
      </c>
      <c r="H3452" s="8">
        <v>18000000</v>
      </c>
    </row>
    <row r="3453" spans="1:8" x14ac:dyDescent="0.3">
      <c r="A3453">
        <v>3.7</v>
      </c>
      <c r="B3453" t="s">
        <v>22939</v>
      </c>
      <c r="C3453" t="s">
        <v>1485</v>
      </c>
      <c r="D3453" t="s">
        <v>1473</v>
      </c>
      <c r="E3453" t="s">
        <v>37</v>
      </c>
      <c r="F3453">
        <v>96</v>
      </c>
      <c r="G3453" s="8">
        <v>8742261</v>
      </c>
      <c r="H3453" s="8">
        <v>18000000</v>
      </c>
    </row>
    <row r="3454" spans="1:8" x14ac:dyDescent="0.3">
      <c r="A3454">
        <v>3.7</v>
      </c>
      <c r="B3454" t="s">
        <v>22939</v>
      </c>
      <c r="C3454" t="s">
        <v>1485</v>
      </c>
      <c r="D3454" t="s">
        <v>21948</v>
      </c>
      <c r="E3454" t="s">
        <v>37</v>
      </c>
      <c r="F3454">
        <v>96</v>
      </c>
      <c r="G3454" s="8">
        <v>8742261</v>
      </c>
      <c r="H3454" s="8">
        <v>18000000</v>
      </c>
    </row>
    <row r="3455" spans="1:8" x14ac:dyDescent="0.3">
      <c r="A3455">
        <v>3.7</v>
      </c>
      <c r="B3455" t="s">
        <v>22939</v>
      </c>
      <c r="C3455" t="s">
        <v>1485</v>
      </c>
      <c r="D3455" t="s">
        <v>8199</v>
      </c>
      <c r="E3455" t="s">
        <v>37</v>
      </c>
      <c r="F3455">
        <v>96</v>
      </c>
      <c r="G3455" s="8">
        <v>8742261</v>
      </c>
      <c r="H3455" s="8">
        <v>18000000</v>
      </c>
    </row>
    <row r="3456" spans="1:8" x14ac:dyDescent="0.3">
      <c r="A3456">
        <v>5.9</v>
      </c>
      <c r="B3456" t="s">
        <v>22940</v>
      </c>
      <c r="C3456" t="s">
        <v>3281</v>
      </c>
      <c r="D3456" t="s">
        <v>675</v>
      </c>
      <c r="E3456" t="s">
        <v>37</v>
      </c>
      <c r="F3456">
        <v>85</v>
      </c>
      <c r="G3456" s="8">
        <v>43905746</v>
      </c>
      <c r="H3456" s="8">
        <v>49000000</v>
      </c>
    </row>
    <row r="3457" spans="1:8" x14ac:dyDescent="0.3">
      <c r="A3457">
        <v>5.9</v>
      </c>
      <c r="B3457" t="s">
        <v>22940</v>
      </c>
      <c r="C3457" t="s">
        <v>3281</v>
      </c>
      <c r="D3457" t="s">
        <v>10118</v>
      </c>
      <c r="E3457" t="s">
        <v>37</v>
      </c>
      <c r="F3457">
        <v>85</v>
      </c>
      <c r="G3457" s="8">
        <v>43905746</v>
      </c>
      <c r="H3457" s="8">
        <v>49000000</v>
      </c>
    </row>
    <row r="3458" spans="1:8" x14ac:dyDescent="0.3">
      <c r="A3458">
        <v>5.9</v>
      </c>
      <c r="B3458" t="s">
        <v>22940</v>
      </c>
      <c r="C3458" t="s">
        <v>3281</v>
      </c>
      <c r="D3458" t="s">
        <v>8199</v>
      </c>
      <c r="E3458" t="s">
        <v>37</v>
      </c>
      <c r="F3458">
        <v>85</v>
      </c>
      <c r="G3458" s="8">
        <v>43905746</v>
      </c>
      <c r="H3458" s="8">
        <v>49000000</v>
      </c>
    </row>
    <row r="3459" spans="1:8" x14ac:dyDescent="0.3">
      <c r="A3459">
        <v>6.3</v>
      </c>
      <c r="B3459" t="s">
        <v>22941</v>
      </c>
      <c r="C3459" t="s">
        <v>997</v>
      </c>
      <c r="D3459" t="s">
        <v>675</v>
      </c>
      <c r="E3459" t="s">
        <v>37</v>
      </c>
      <c r="F3459">
        <v>104</v>
      </c>
      <c r="G3459" s="8">
        <v>21413502</v>
      </c>
      <c r="H3459" s="8">
        <v>40000000</v>
      </c>
    </row>
    <row r="3460" spans="1:8" x14ac:dyDescent="0.3">
      <c r="A3460">
        <v>6.3</v>
      </c>
      <c r="B3460" t="s">
        <v>22941</v>
      </c>
      <c r="C3460" t="s">
        <v>997</v>
      </c>
      <c r="D3460" t="s">
        <v>515</v>
      </c>
      <c r="E3460" t="s">
        <v>37</v>
      </c>
      <c r="F3460">
        <v>104</v>
      </c>
      <c r="G3460" s="8">
        <v>21413502</v>
      </c>
      <c r="H3460" s="8">
        <v>40000000</v>
      </c>
    </row>
    <row r="3461" spans="1:8" x14ac:dyDescent="0.3">
      <c r="A3461">
        <v>6.3</v>
      </c>
      <c r="B3461" t="s">
        <v>22941</v>
      </c>
      <c r="C3461" t="s">
        <v>997</v>
      </c>
      <c r="D3461" t="s">
        <v>809</v>
      </c>
      <c r="E3461" t="s">
        <v>37</v>
      </c>
      <c r="F3461">
        <v>104</v>
      </c>
      <c r="G3461" s="8">
        <v>21413502</v>
      </c>
      <c r="H3461" s="8">
        <v>40000000</v>
      </c>
    </row>
    <row r="3462" spans="1:8" x14ac:dyDescent="0.3">
      <c r="A3462">
        <v>6.3</v>
      </c>
      <c r="B3462" t="s">
        <v>22941</v>
      </c>
      <c r="C3462" t="s">
        <v>997</v>
      </c>
      <c r="D3462" t="s">
        <v>21950</v>
      </c>
      <c r="E3462" t="s">
        <v>37</v>
      </c>
      <c r="F3462">
        <v>104</v>
      </c>
      <c r="G3462" s="8">
        <v>21413502</v>
      </c>
      <c r="H3462" s="8">
        <v>40000000</v>
      </c>
    </row>
    <row r="3463" spans="1:8" x14ac:dyDescent="0.3">
      <c r="A3463">
        <v>6.3</v>
      </c>
      <c r="B3463" t="s">
        <v>22941</v>
      </c>
      <c r="C3463" t="s">
        <v>997</v>
      </c>
      <c r="D3463" t="s">
        <v>9824</v>
      </c>
      <c r="E3463" t="s">
        <v>37</v>
      </c>
      <c r="F3463">
        <v>104</v>
      </c>
      <c r="G3463" s="8">
        <v>21413502</v>
      </c>
      <c r="H3463" s="8">
        <v>40000000</v>
      </c>
    </row>
    <row r="3464" spans="1:8" x14ac:dyDescent="0.3">
      <c r="A3464">
        <v>6.3</v>
      </c>
      <c r="B3464" t="s">
        <v>22941</v>
      </c>
      <c r="C3464" t="s">
        <v>997</v>
      </c>
      <c r="D3464" t="s">
        <v>21948</v>
      </c>
      <c r="E3464" t="s">
        <v>37</v>
      </c>
      <c r="F3464">
        <v>104</v>
      </c>
      <c r="G3464" s="8">
        <v>21413502</v>
      </c>
      <c r="H3464" s="8">
        <v>40000000</v>
      </c>
    </row>
    <row r="3465" spans="1:8" x14ac:dyDescent="0.3">
      <c r="A3465">
        <v>7.6</v>
      </c>
      <c r="B3465" t="s">
        <v>22942</v>
      </c>
      <c r="C3465" t="s">
        <v>753</v>
      </c>
      <c r="D3465" t="s">
        <v>21950</v>
      </c>
      <c r="E3465" t="s">
        <v>37</v>
      </c>
      <c r="F3465">
        <v>190</v>
      </c>
      <c r="G3465" s="8">
        <v>124107476</v>
      </c>
      <c r="H3465" s="8">
        <v>48000000</v>
      </c>
    </row>
    <row r="3466" spans="1:8" x14ac:dyDescent="0.3">
      <c r="A3466">
        <v>7.6</v>
      </c>
      <c r="B3466" t="s">
        <v>22942</v>
      </c>
      <c r="C3466" t="s">
        <v>753</v>
      </c>
      <c r="D3466" t="s">
        <v>1473</v>
      </c>
      <c r="E3466" t="s">
        <v>37</v>
      </c>
      <c r="F3466">
        <v>190</v>
      </c>
      <c r="G3466" s="8">
        <v>124107476</v>
      </c>
      <c r="H3466" s="8">
        <v>48000000</v>
      </c>
    </row>
    <row r="3467" spans="1:8" x14ac:dyDescent="0.3">
      <c r="A3467">
        <v>7.6</v>
      </c>
      <c r="B3467" t="s">
        <v>22942</v>
      </c>
      <c r="C3467" t="s">
        <v>753</v>
      </c>
      <c r="D3467" t="s">
        <v>8199</v>
      </c>
      <c r="E3467" t="s">
        <v>37</v>
      </c>
      <c r="F3467">
        <v>190</v>
      </c>
      <c r="G3467" s="8">
        <v>124107476</v>
      </c>
      <c r="H3467" s="8">
        <v>48000000</v>
      </c>
    </row>
    <row r="3468" spans="1:8" x14ac:dyDescent="0.3">
      <c r="A3468">
        <v>8.3000000000000007</v>
      </c>
      <c r="B3468" t="s">
        <v>22943</v>
      </c>
      <c r="C3468" t="s">
        <v>251</v>
      </c>
      <c r="D3468" t="s">
        <v>675</v>
      </c>
      <c r="E3468" t="s">
        <v>37</v>
      </c>
      <c r="F3468">
        <v>127</v>
      </c>
      <c r="G3468" s="8">
        <v>197171806</v>
      </c>
      <c r="H3468" s="8">
        <v>48000000</v>
      </c>
    </row>
    <row r="3469" spans="1:8" x14ac:dyDescent="0.3">
      <c r="A3469">
        <v>8.3000000000000007</v>
      </c>
      <c r="B3469" t="s">
        <v>22943</v>
      </c>
      <c r="C3469" t="s">
        <v>251</v>
      </c>
      <c r="D3469" t="s">
        <v>515</v>
      </c>
      <c r="E3469" t="s">
        <v>37</v>
      </c>
      <c r="F3469">
        <v>127</v>
      </c>
      <c r="G3469" s="8">
        <v>197171806</v>
      </c>
      <c r="H3469" s="8">
        <v>48000000</v>
      </c>
    </row>
    <row r="3470" spans="1:8" x14ac:dyDescent="0.3">
      <c r="A3470">
        <v>8.3000000000000007</v>
      </c>
      <c r="B3470" t="s">
        <v>22943</v>
      </c>
      <c r="C3470" t="s">
        <v>251</v>
      </c>
      <c r="D3470" t="s">
        <v>651</v>
      </c>
      <c r="E3470" t="s">
        <v>37</v>
      </c>
      <c r="F3470">
        <v>127</v>
      </c>
      <c r="G3470" s="8">
        <v>197171806</v>
      </c>
      <c r="H3470" s="8">
        <v>48000000</v>
      </c>
    </row>
    <row r="3471" spans="1:8" x14ac:dyDescent="0.3">
      <c r="A3471">
        <v>6.9</v>
      </c>
      <c r="B3471" t="s">
        <v>22944</v>
      </c>
      <c r="C3471" t="s">
        <v>702</v>
      </c>
      <c r="D3471" t="s">
        <v>675</v>
      </c>
      <c r="E3471" t="s">
        <v>37</v>
      </c>
      <c r="F3471">
        <v>120</v>
      </c>
      <c r="G3471" s="8">
        <v>31569268</v>
      </c>
      <c r="H3471" s="8">
        <v>49000000</v>
      </c>
    </row>
    <row r="3472" spans="1:8" x14ac:dyDescent="0.3">
      <c r="A3472">
        <v>6.9</v>
      </c>
      <c r="B3472" t="s">
        <v>22944</v>
      </c>
      <c r="C3472" t="s">
        <v>702</v>
      </c>
      <c r="D3472" t="s">
        <v>21950</v>
      </c>
      <c r="E3472" t="s">
        <v>37</v>
      </c>
      <c r="F3472">
        <v>120</v>
      </c>
      <c r="G3472" s="8">
        <v>31569268</v>
      </c>
      <c r="H3472" s="8">
        <v>49000000</v>
      </c>
    </row>
    <row r="3473" spans="1:8" x14ac:dyDescent="0.3">
      <c r="A3473">
        <v>6.9</v>
      </c>
      <c r="B3473" t="s">
        <v>22944</v>
      </c>
      <c r="C3473" t="s">
        <v>702</v>
      </c>
      <c r="D3473" t="s">
        <v>1473</v>
      </c>
      <c r="E3473" t="s">
        <v>37</v>
      </c>
      <c r="F3473">
        <v>120</v>
      </c>
      <c r="G3473" s="8">
        <v>31569268</v>
      </c>
      <c r="H3473" s="8">
        <v>49000000</v>
      </c>
    </row>
    <row r="3474" spans="1:8" x14ac:dyDescent="0.3">
      <c r="A3474">
        <v>6.9</v>
      </c>
      <c r="B3474" t="s">
        <v>22944</v>
      </c>
      <c r="C3474" t="s">
        <v>702</v>
      </c>
      <c r="D3474" t="s">
        <v>10118</v>
      </c>
      <c r="E3474" t="s">
        <v>37</v>
      </c>
      <c r="F3474">
        <v>120</v>
      </c>
      <c r="G3474" s="8">
        <v>31569268</v>
      </c>
      <c r="H3474" s="8">
        <v>49000000</v>
      </c>
    </row>
    <row r="3475" spans="1:8" x14ac:dyDescent="0.3">
      <c r="A3475">
        <v>6.9</v>
      </c>
      <c r="B3475" t="s">
        <v>22944</v>
      </c>
      <c r="C3475" t="s">
        <v>702</v>
      </c>
      <c r="D3475" t="s">
        <v>8199</v>
      </c>
      <c r="E3475" t="s">
        <v>37</v>
      </c>
      <c r="F3475">
        <v>120</v>
      </c>
      <c r="G3475" s="8">
        <v>31569268</v>
      </c>
      <c r="H3475" s="8">
        <v>49000000</v>
      </c>
    </row>
    <row r="3476" spans="1:8" x14ac:dyDescent="0.3">
      <c r="A3476">
        <v>6.7</v>
      </c>
      <c r="B3476" t="s">
        <v>22945</v>
      </c>
      <c r="C3476" t="s">
        <v>624</v>
      </c>
      <c r="D3476" t="s">
        <v>21950</v>
      </c>
      <c r="E3476" t="s">
        <v>37</v>
      </c>
      <c r="F3476">
        <v>118</v>
      </c>
      <c r="G3476" s="8">
        <v>66488090</v>
      </c>
      <c r="H3476" s="8">
        <v>48000000</v>
      </c>
    </row>
    <row r="3477" spans="1:8" x14ac:dyDescent="0.3">
      <c r="A3477">
        <v>6.7</v>
      </c>
      <c r="B3477" t="s">
        <v>22945</v>
      </c>
      <c r="C3477" t="s">
        <v>624</v>
      </c>
      <c r="D3477" t="s">
        <v>1473</v>
      </c>
      <c r="E3477" t="s">
        <v>37</v>
      </c>
      <c r="F3477">
        <v>118</v>
      </c>
      <c r="G3477" s="8">
        <v>66488090</v>
      </c>
      <c r="H3477" s="8">
        <v>48000000</v>
      </c>
    </row>
    <row r="3478" spans="1:8" x14ac:dyDescent="0.3">
      <c r="A3478">
        <v>6.7</v>
      </c>
      <c r="B3478" t="s">
        <v>22945</v>
      </c>
      <c r="C3478" t="s">
        <v>624</v>
      </c>
      <c r="D3478" t="s">
        <v>21948</v>
      </c>
      <c r="E3478" t="s">
        <v>37</v>
      </c>
      <c r="F3478">
        <v>118</v>
      </c>
      <c r="G3478" s="8">
        <v>66488090</v>
      </c>
      <c r="H3478" s="8">
        <v>48000000</v>
      </c>
    </row>
    <row r="3479" spans="1:8" x14ac:dyDescent="0.3">
      <c r="A3479">
        <v>6.7</v>
      </c>
      <c r="B3479" t="s">
        <v>22945</v>
      </c>
      <c r="C3479" t="s">
        <v>624</v>
      </c>
      <c r="D3479" t="s">
        <v>8199</v>
      </c>
      <c r="E3479" t="s">
        <v>37</v>
      </c>
      <c r="F3479">
        <v>118</v>
      </c>
      <c r="G3479" s="8">
        <v>66488090</v>
      </c>
      <c r="H3479" s="8">
        <v>48000000</v>
      </c>
    </row>
    <row r="3480" spans="1:8" x14ac:dyDescent="0.3">
      <c r="A3480">
        <v>6.8</v>
      </c>
      <c r="B3480" t="s">
        <v>22946</v>
      </c>
      <c r="C3480" t="s">
        <v>394</v>
      </c>
      <c r="D3480" t="s">
        <v>21950</v>
      </c>
      <c r="E3480" t="s">
        <v>37</v>
      </c>
      <c r="F3480">
        <v>112</v>
      </c>
      <c r="G3480" s="8">
        <v>95308367</v>
      </c>
      <c r="H3480" s="8">
        <v>48000000</v>
      </c>
    </row>
    <row r="3481" spans="1:8" x14ac:dyDescent="0.3">
      <c r="A3481">
        <v>6.8</v>
      </c>
      <c r="B3481" t="s">
        <v>22946</v>
      </c>
      <c r="C3481" t="s">
        <v>394</v>
      </c>
      <c r="D3481" t="s">
        <v>1473</v>
      </c>
      <c r="E3481" t="s">
        <v>37</v>
      </c>
      <c r="F3481">
        <v>112</v>
      </c>
      <c r="G3481" s="8">
        <v>95308367</v>
      </c>
      <c r="H3481" s="8">
        <v>48000000</v>
      </c>
    </row>
    <row r="3482" spans="1:8" x14ac:dyDescent="0.3">
      <c r="A3482">
        <v>6.8</v>
      </c>
      <c r="B3482" t="s">
        <v>22946</v>
      </c>
      <c r="C3482" t="s">
        <v>394</v>
      </c>
      <c r="D3482" t="s">
        <v>8199</v>
      </c>
      <c r="E3482" t="s">
        <v>37</v>
      </c>
      <c r="F3482">
        <v>112</v>
      </c>
      <c r="G3482" s="8">
        <v>95308367</v>
      </c>
      <c r="H3482" s="8">
        <v>48000000</v>
      </c>
    </row>
    <row r="3483" spans="1:8" x14ac:dyDescent="0.3">
      <c r="A3483">
        <v>7.1</v>
      </c>
      <c r="B3483" t="s">
        <v>22947</v>
      </c>
      <c r="C3483" t="s">
        <v>1952</v>
      </c>
      <c r="D3483" t="s">
        <v>675</v>
      </c>
      <c r="E3483" t="s">
        <v>37</v>
      </c>
      <c r="F3483">
        <v>114</v>
      </c>
      <c r="G3483" s="8">
        <v>60652036</v>
      </c>
      <c r="H3483" s="8">
        <v>48000000</v>
      </c>
    </row>
    <row r="3484" spans="1:8" x14ac:dyDescent="0.3">
      <c r="A3484">
        <v>7.1</v>
      </c>
      <c r="B3484" t="s">
        <v>22947</v>
      </c>
      <c r="C3484" t="s">
        <v>1952</v>
      </c>
      <c r="D3484" t="s">
        <v>515</v>
      </c>
      <c r="E3484" t="s">
        <v>37</v>
      </c>
      <c r="F3484">
        <v>114</v>
      </c>
      <c r="G3484" s="8">
        <v>60652036</v>
      </c>
      <c r="H3484" s="8">
        <v>48000000</v>
      </c>
    </row>
    <row r="3485" spans="1:8" x14ac:dyDescent="0.3">
      <c r="A3485">
        <v>7.1</v>
      </c>
      <c r="B3485" t="s">
        <v>22947</v>
      </c>
      <c r="C3485" t="s">
        <v>1952</v>
      </c>
      <c r="D3485" t="s">
        <v>809</v>
      </c>
      <c r="E3485" t="s">
        <v>37</v>
      </c>
      <c r="F3485">
        <v>114</v>
      </c>
      <c r="G3485" s="8">
        <v>60652036</v>
      </c>
      <c r="H3485" s="8">
        <v>48000000</v>
      </c>
    </row>
    <row r="3486" spans="1:8" x14ac:dyDescent="0.3">
      <c r="A3486">
        <v>7.1</v>
      </c>
      <c r="B3486" t="s">
        <v>22947</v>
      </c>
      <c r="C3486" t="s">
        <v>1952</v>
      </c>
      <c r="D3486" t="s">
        <v>1473</v>
      </c>
      <c r="E3486" t="s">
        <v>37</v>
      </c>
      <c r="F3486">
        <v>114</v>
      </c>
      <c r="G3486" s="8">
        <v>60652036</v>
      </c>
      <c r="H3486" s="8">
        <v>48000000</v>
      </c>
    </row>
    <row r="3487" spans="1:8" x14ac:dyDescent="0.3">
      <c r="A3487">
        <v>7.1</v>
      </c>
      <c r="B3487" t="s">
        <v>22947</v>
      </c>
      <c r="C3487" t="s">
        <v>1952</v>
      </c>
      <c r="D3487" t="s">
        <v>21951</v>
      </c>
      <c r="E3487" t="s">
        <v>37</v>
      </c>
      <c r="F3487">
        <v>114</v>
      </c>
      <c r="G3487" s="8">
        <v>60652036</v>
      </c>
      <c r="H3487" s="8">
        <v>48000000</v>
      </c>
    </row>
    <row r="3488" spans="1:8" x14ac:dyDescent="0.3">
      <c r="A3488">
        <v>6.4</v>
      </c>
      <c r="B3488" t="s">
        <v>22948</v>
      </c>
      <c r="C3488" t="s">
        <v>1114</v>
      </c>
      <c r="D3488" t="s">
        <v>21950</v>
      </c>
      <c r="E3488" t="s">
        <v>37</v>
      </c>
      <c r="F3488">
        <v>137</v>
      </c>
      <c r="G3488" s="8">
        <v>1206135</v>
      </c>
      <c r="H3488" s="8">
        <v>50000000</v>
      </c>
    </row>
    <row r="3489" spans="1:8" x14ac:dyDescent="0.3">
      <c r="A3489">
        <v>6.4</v>
      </c>
      <c r="B3489" t="s">
        <v>22948</v>
      </c>
      <c r="C3489" t="s">
        <v>1114</v>
      </c>
      <c r="D3489" t="s">
        <v>1473</v>
      </c>
      <c r="E3489" t="s">
        <v>37</v>
      </c>
      <c r="F3489">
        <v>137</v>
      </c>
      <c r="G3489" s="8">
        <v>1206135</v>
      </c>
      <c r="H3489" s="8">
        <v>50000000</v>
      </c>
    </row>
    <row r="3490" spans="1:8" x14ac:dyDescent="0.3">
      <c r="A3490">
        <v>6.4</v>
      </c>
      <c r="B3490" t="s">
        <v>22948</v>
      </c>
      <c r="C3490" t="s">
        <v>1114</v>
      </c>
      <c r="D3490" t="s">
        <v>8199</v>
      </c>
      <c r="E3490" t="s">
        <v>37</v>
      </c>
      <c r="F3490">
        <v>137</v>
      </c>
      <c r="G3490" s="8">
        <v>1206135</v>
      </c>
      <c r="H3490" s="8">
        <v>50000000</v>
      </c>
    </row>
    <row r="3491" spans="1:8" x14ac:dyDescent="0.3">
      <c r="A3491">
        <v>6.4</v>
      </c>
      <c r="B3491" t="s">
        <v>22949</v>
      </c>
      <c r="C3491" t="s">
        <v>1374</v>
      </c>
      <c r="D3491" t="s">
        <v>515</v>
      </c>
      <c r="E3491" t="s">
        <v>37</v>
      </c>
      <c r="F3491">
        <v>112</v>
      </c>
      <c r="G3491" s="8">
        <v>56607223</v>
      </c>
      <c r="H3491" s="8">
        <v>48000000</v>
      </c>
    </row>
    <row r="3492" spans="1:8" x14ac:dyDescent="0.3">
      <c r="A3492">
        <v>6.4</v>
      </c>
      <c r="B3492" t="s">
        <v>22949</v>
      </c>
      <c r="C3492" t="s">
        <v>1374</v>
      </c>
      <c r="D3492" t="s">
        <v>809</v>
      </c>
      <c r="E3492" t="s">
        <v>37</v>
      </c>
      <c r="F3492">
        <v>112</v>
      </c>
      <c r="G3492" s="8">
        <v>56607223</v>
      </c>
      <c r="H3492" s="8">
        <v>48000000</v>
      </c>
    </row>
    <row r="3493" spans="1:8" x14ac:dyDescent="0.3">
      <c r="A3493">
        <v>7.4</v>
      </c>
      <c r="B3493" t="s">
        <v>22950</v>
      </c>
      <c r="C3493" t="s">
        <v>2178</v>
      </c>
      <c r="D3493" t="s">
        <v>1473</v>
      </c>
      <c r="E3493" t="s">
        <v>37</v>
      </c>
      <c r="F3493">
        <v>120</v>
      </c>
      <c r="G3493" s="8">
        <v>50173190</v>
      </c>
      <c r="H3493" s="8">
        <v>48000000</v>
      </c>
    </row>
    <row r="3494" spans="1:8" x14ac:dyDescent="0.3">
      <c r="A3494">
        <v>7.4</v>
      </c>
      <c r="B3494" t="s">
        <v>22950</v>
      </c>
      <c r="C3494" t="s">
        <v>2178</v>
      </c>
      <c r="D3494" t="s">
        <v>21948</v>
      </c>
      <c r="E3494" t="s">
        <v>37</v>
      </c>
      <c r="F3494">
        <v>120</v>
      </c>
      <c r="G3494" s="8">
        <v>50173190</v>
      </c>
      <c r="H3494" s="8">
        <v>48000000</v>
      </c>
    </row>
    <row r="3495" spans="1:8" x14ac:dyDescent="0.3">
      <c r="A3495">
        <v>7.4</v>
      </c>
      <c r="B3495" t="s">
        <v>22950</v>
      </c>
      <c r="C3495" t="s">
        <v>2178</v>
      </c>
      <c r="D3495" t="s">
        <v>10118</v>
      </c>
      <c r="E3495" t="s">
        <v>37</v>
      </c>
      <c r="F3495">
        <v>120</v>
      </c>
      <c r="G3495" s="8">
        <v>50173190</v>
      </c>
      <c r="H3495" s="8">
        <v>48000000</v>
      </c>
    </row>
    <row r="3496" spans="1:8" x14ac:dyDescent="0.3">
      <c r="A3496">
        <v>6.4</v>
      </c>
      <c r="B3496" t="s">
        <v>22951</v>
      </c>
      <c r="C3496" t="s">
        <v>716</v>
      </c>
      <c r="D3496" t="s">
        <v>809</v>
      </c>
      <c r="E3496" t="s">
        <v>37</v>
      </c>
      <c r="F3496">
        <v>123</v>
      </c>
      <c r="G3496" s="8">
        <v>47095453</v>
      </c>
      <c r="H3496" s="8">
        <v>48000000</v>
      </c>
    </row>
    <row r="3497" spans="1:8" x14ac:dyDescent="0.3">
      <c r="A3497">
        <v>6.4</v>
      </c>
      <c r="B3497" t="s">
        <v>22951</v>
      </c>
      <c r="C3497" t="s">
        <v>716</v>
      </c>
      <c r="D3497" t="s">
        <v>651</v>
      </c>
      <c r="E3497" t="s">
        <v>37</v>
      </c>
      <c r="F3497">
        <v>123</v>
      </c>
      <c r="G3497" s="8">
        <v>47095453</v>
      </c>
      <c r="H3497" s="8">
        <v>48000000</v>
      </c>
    </row>
    <row r="3498" spans="1:8" x14ac:dyDescent="0.3">
      <c r="A3498">
        <v>6.4</v>
      </c>
      <c r="B3498" t="s">
        <v>22951</v>
      </c>
      <c r="C3498" t="s">
        <v>716</v>
      </c>
      <c r="D3498" t="s">
        <v>17497</v>
      </c>
      <c r="E3498" t="s">
        <v>37</v>
      </c>
      <c r="F3498">
        <v>123</v>
      </c>
      <c r="G3498" s="8">
        <v>47095453</v>
      </c>
      <c r="H3498" s="8">
        <v>48000000</v>
      </c>
    </row>
    <row r="3499" spans="1:8" x14ac:dyDescent="0.3">
      <c r="A3499">
        <v>6</v>
      </c>
      <c r="B3499" t="s">
        <v>22952</v>
      </c>
      <c r="C3499" t="s">
        <v>2004</v>
      </c>
      <c r="D3499" t="s">
        <v>809</v>
      </c>
      <c r="E3499" t="s">
        <v>37</v>
      </c>
      <c r="F3499">
        <v>93</v>
      </c>
      <c r="G3499" s="8">
        <v>37879996</v>
      </c>
      <c r="H3499" s="8">
        <v>48000000</v>
      </c>
    </row>
    <row r="3500" spans="1:8" x14ac:dyDescent="0.3">
      <c r="A3500">
        <v>6</v>
      </c>
      <c r="B3500" t="s">
        <v>22952</v>
      </c>
      <c r="C3500" t="s">
        <v>2004</v>
      </c>
      <c r="D3500" t="s">
        <v>651</v>
      </c>
      <c r="E3500" t="s">
        <v>37</v>
      </c>
      <c r="F3500">
        <v>93</v>
      </c>
      <c r="G3500" s="8">
        <v>37879996</v>
      </c>
      <c r="H3500" s="8">
        <v>48000000</v>
      </c>
    </row>
    <row r="3501" spans="1:8" x14ac:dyDescent="0.3">
      <c r="A3501">
        <v>6</v>
      </c>
      <c r="B3501" t="s">
        <v>22952</v>
      </c>
      <c r="C3501" t="s">
        <v>2004</v>
      </c>
      <c r="D3501" t="s">
        <v>17497</v>
      </c>
      <c r="E3501" t="s">
        <v>37</v>
      </c>
      <c r="F3501">
        <v>93</v>
      </c>
      <c r="G3501" s="8">
        <v>37879996</v>
      </c>
      <c r="H3501" s="8">
        <v>48000000</v>
      </c>
    </row>
    <row r="3502" spans="1:8" x14ac:dyDescent="0.3">
      <c r="A3502">
        <v>6.5</v>
      </c>
      <c r="B3502" t="s">
        <v>22953</v>
      </c>
      <c r="C3502" t="s">
        <v>2636</v>
      </c>
      <c r="D3502" t="s">
        <v>21950</v>
      </c>
      <c r="E3502" t="s">
        <v>37</v>
      </c>
      <c r="F3502">
        <v>123</v>
      </c>
      <c r="G3502" s="8">
        <v>25900000</v>
      </c>
      <c r="H3502" s="8">
        <v>58000000</v>
      </c>
    </row>
    <row r="3503" spans="1:8" x14ac:dyDescent="0.3">
      <c r="A3503">
        <v>6.5</v>
      </c>
      <c r="B3503" t="s">
        <v>22953</v>
      </c>
      <c r="C3503" t="s">
        <v>2636</v>
      </c>
      <c r="D3503" t="s">
        <v>1473</v>
      </c>
      <c r="E3503" t="s">
        <v>37</v>
      </c>
      <c r="F3503">
        <v>123</v>
      </c>
      <c r="G3503" s="8">
        <v>25900000</v>
      </c>
      <c r="H3503" s="8">
        <v>58000000</v>
      </c>
    </row>
    <row r="3504" spans="1:8" x14ac:dyDescent="0.3">
      <c r="A3504">
        <v>6.5</v>
      </c>
      <c r="B3504" t="s">
        <v>22953</v>
      </c>
      <c r="C3504" t="s">
        <v>2636</v>
      </c>
      <c r="D3504" t="s">
        <v>9824</v>
      </c>
      <c r="E3504" t="s">
        <v>37</v>
      </c>
      <c r="F3504">
        <v>123</v>
      </c>
      <c r="G3504" s="8">
        <v>25900000</v>
      </c>
      <c r="H3504" s="8">
        <v>58000000</v>
      </c>
    </row>
    <row r="3505" spans="1:8" x14ac:dyDescent="0.3">
      <c r="A3505">
        <v>7.8</v>
      </c>
      <c r="B3505" t="s">
        <v>22954</v>
      </c>
      <c r="C3505" t="s">
        <v>716</v>
      </c>
      <c r="D3505" t="s">
        <v>515</v>
      </c>
      <c r="E3505" t="s">
        <v>37</v>
      </c>
      <c r="F3505">
        <v>122</v>
      </c>
      <c r="G3505" s="8">
        <v>53574088</v>
      </c>
      <c r="H3505" s="8">
        <v>55000000</v>
      </c>
    </row>
    <row r="3506" spans="1:8" x14ac:dyDescent="0.3">
      <c r="A3506">
        <v>7.8</v>
      </c>
      <c r="B3506" t="s">
        <v>22954</v>
      </c>
      <c r="C3506" t="s">
        <v>716</v>
      </c>
      <c r="D3506" t="s">
        <v>21950</v>
      </c>
      <c r="E3506" t="s">
        <v>37</v>
      </c>
      <c r="F3506">
        <v>122</v>
      </c>
      <c r="G3506" s="8">
        <v>53574088</v>
      </c>
      <c r="H3506" s="8">
        <v>55000000</v>
      </c>
    </row>
    <row r="3507" spans="1:8" x14ac:dyDescent="0.3">
      <c r="A3507">
        <v>7.8</v>
      </c>
      <c r="B3507" t="s">
        <v>22954</v>
      </c>
      <c r="C3507" t="s">
        <v>716</v>
      </c>
      <c r="D3507" t="s">
        <v>1473</v>
      </c>
      <c r="E3507" t="s">
        <v>37</v>
      </c>
      <c r="F3507">
        <v>122</v>
      </c>
      <c r="G3507" s="8">
        <v>53574088</v>
      </c>
      <c r="H3507" s="8">
        <v>55000000</v>
      </c>
    </row>
    <row r="3508" spans="1:8" x14ac:dyDescent="0.3">
      <c r="A3508">
        <v>7.8</v>
      </c>
      <c r="B3508" t="s">
        <v>22954</v>
      </c>
      <c r="C3508" t="s">
        <v>716</v>
      </c>
      <c r="D3508" t="s">
        <v>12797</v>
      </c>
      <c r="E3508" t="s">
        <v>37</v>
      </c>
      <c r="F3508">
        <v>122</v>
      </c>
      <c r="G3508" s="8">
        <v>53574088</v>
      </c>
      <c r="H3508" s="8">
        <v>55000000</v>
      </c>
    </row>
    <row r="3509" spans="1:8" x14ac:dyDescent="0.3">
      <c r="A3509">
        <v>6</v>
      </c>
      <c r="B3509" t="s">
        <v>22955</v>
      </c>
      <c r="C3509" t="s">
        <v>3375</v>
      </c>
      <c r="D3509" t="s">
        <v>675</v>
      </c>
      <c r="E3509" t="s">
        <v>37</v>
      </c>
      <c r="F3509">
        <v>115</v>
      </c>
      <c r="G3509" s="8">
        <v>89253340</v>
      </c>
      <c r="H3509" s="8">
        <v>48000000</v>
      </c>
    </row>
    <row r="3510" spans="1:8" x14ac:dyDescent="0.3">
      <c r="A3510">
        <v>6</v>
      </c>
      <c r="B3510" t="s">
        <v>22955</v>
      </c>
      <c r="C3510" t="s">
        <v>3375</v>
      </c>
      <c r="D3510" t="s">
        <v>8199</v>
      </c>
      <c r="E3510" t="s">
        <v>37</v>
      </c>
      <c r="F3510">
        <v>115</v>
      </c>
      <c r="G3510" s="8">
        <v>89253340</v>
      </c>
      <c r="H3510" s="8">
        <v>48000000</v>
      </c>
    </row>
    <row r="3511" spans="1:8" x14ac:dyDescent="0.3">
      <c r="A3511">
        <v>7</v>
      </c>
      <c r="B3511" t="s">
        <v>22956</v>
      </c>
      <c r="C3511" t="s">
        <v>753</v>
      </c>
      <c r="D3511" t="s">
        <v>21950</v>
      </c>
      <c r="E3511" t="s">
        <v>37</v>
      </c>
      <c r="F3511">
        <v>123</v>
      </c>
      <c r="G3511" s="8">
        <v>37339525</v>
      </c>
      <c r="H3511" s="8">
        <v>48000000</v>
      </c>
    </row>
    <row r="3512" spans="1:8" x14ac:dyDescent="0.3">
      <c r="A3512">
        <v>7</v>
      </c>
      <c r="B3512" t="s">
        <v>22956</v>
      </c>
      <c r="C3512" t="s">
        <v>753</v>
      </c>
      <c r="D3512" t="s">
        <v>1473</v>
      </c>
      <c r="E3512" t="s">
        <v>37</v>
      </c>
      <c r="F3512">
        <v>123</v>
      </c>
      <c r="G3512" s="8">
        <v>37339525</v>
      </c>
      <c r="H3512" s="8">
        <v>48000000</v>
      </c>
    </row>
    <row r="3513" spans="1:8" x14ac:dyDescent="0.3">
      <c r="A3513">
        <v>7</v>
      </c>
      <c r="B3513" t="s">
        <v>22956</v>
      </c>
      <c r="C3513" t="s">
        <v>753</v>
      </c>
      <c r="D3513" t="s">
        <v>17497</v>
      </c>
      <c r="E3513" t="s">
        <v>37</v>
      </c>
      <c r="F3513">
        <v>123</v>
      </c>
      <c r="G3513" s="8">
        <v>37339525</v>
      </c>
      <c r="H3513" s="8">
        <v>48000000</v>
      </c>
    </row>
    <row r="3514" spans="1:8" x14ac:dyDescent="0.3">
      <c r="A3514">
        <v>7</v>
      </c>
      <c r="B3514" t="s">
        <v>22956</v>
      </c>
      <c r="C3514" t="s">
        <v>753</v>
      </c>
      <c r="D3514" t="s">
        <v>8199</v>
      </c>
      <c r="E3514" t="s">
        <v>37</v>
      </c>
      <c r="F3514">
        <v>123</v>
      </c>
      <c r="G3514" s="8">
        <v>37339525</v>
      </c>
      <c r="H3514" s="8">
        <v>48000000</v>
      </c>
    </row>
    <row r="3515" spans="1:8" x14ac:dyDescent="0.3">
      <c r="A3515">
        <v>6</v>
      </c>
      <c r="B3515" t="s">
        <v>22957</v>
      </c>
      <c r="C3515" t="s">
        <v>1011</v>
      </c>
      <c r="D3515" t="s">
        <v>809</v>
      </c>
      <c r="E3515" t="s">
        <v>37</v>
      </c>
      <c r="F3515">
        <v>96</v>
      </c>
      <c r="G3515" s="8">
        <v>60154431</v>
      </c>
      <c r="H3515" s="8">
        <v>47000000</v>
      </c>
    </row>
    <row r="3516" spans="1:8" x14ac:dyDescent="0.3">
      <c r="A3516">
        <v>6</v>
      </c>
      <c r="B3516" t="s">
        <v>22957</v>
      </c>
      <c r="C3516" t="s">
        <v>1011</v>
      </c>
      <c r="D3516" t="s">
        <v>1473</v>
      </c>
      <c r="E3516" t="s">
        <v>37</v>
      </c>
      <c r="F3516">
        <v>96</v>
      </c>
      <c r="G3516" s="8">
        <v>60154431</v>
      </c>
      <c r="H3516" s="8">
        <v>47000000</v>
      </c>
    </row>
    <row r="3517" spans="1:8" x14ac:dyDescent="0.3">
      <c r="A3517">
        <v>6</v>
      </c>
      <c r="B3517" t="s">
        <v>22957</v>
      </c>
      <c r="C3517" t="s">
        <v>1011</v>
      </c>
      <c r="D3517" t="s">
        <v>8199</v>
      </c>
      <c r="E3517" t="s">
        <v>37</v>
      </c>
      <c r="F3517">
        <v>96</v>
      </c>
      <c r="G3517" s="8">
        <v>60154431</v>
      </c>
      <c r="H3517" s="8">
        <v>47000000</v>
      </c>
    </row>
    <row r="3518" spans="1:8" x14ac:dyDescent="0.3">
      <c r="A3518">
        <v>6.1</v>
      </c>
      <c r="B3518" t="s">
        <v>22958</v>
      </c>
      <c r="C3518" t="s">
        <v>815</v>
      </c>
      <c r="D3518" t="s">
        <v>675</v>
      </c>
      <c r="E3518" t="s">
        <v>37</v>
      </c>
      <c r="F3518">
        <v>105</v>
      </c>
      <c r="G3518" s="8">
        <v>103738726</v>
      </c>
      <c r="H3518" s="8">
        <v>100000000</v>
      </c>
    </row>
    <row r="3519" spans="1:8" x14ac:dyDescent="0.3">
      <c r="A3519">
        <v>6.1</v>
      </c>
      <c r="B3519" t="s">
        <v>22958</v>
      </c>
      <c r="C3519" t="s">
        <v>815</v>
      </c>
      <c r="D3519" t="s">
        <v>809</v>
      </c>
      <c r="E3519" t="s">
        <v>37</v>
      </c>
      <c r="F3519">
        <v>105</v>
      </c>
      <c r="G3519" s="8">
        <v>103738726</v>
      </c>
      <c r="H3519" s="8">
        <v>100000000</v>
      </c>
    </row>
    <row r="3520" spans="1:8" x14ac:dyDescent="0.3">
      <c r="A3520">
        <v>6.1</v>
      </c>
      <c r="B3520" t="s">
        <v>22958</v>
      </c>
      <c r="C3520" t="s">
        <v>815</v>
      </c>
      <c r="D3520" t="s">
        <v>21950</v>
      </c>
      <c r="E3520" t="s">
        <v>37</v>
      </c>
      <c r="F3520">
        <v>105</v>
      </c>
      <c r="G3520" s="8">
        <v>103738726</v>
      </c>
      <c r="H3520" s="8">
        <v>100000000</v>
      </c>
    </row>
    <row r="3521" spans="1:8" x14ac:dyDescent="0.3">
      <c r="A3521">
        <v>6.1</v>
      </c>
      <c r="B3521" t="s">
        <v>22958</v>
      </c>
      <c r="C3521" t="s">
        <v>815</v>
      </c>
      <c r="D3521" t="s">
        <v>9824</v>
      </c>
      <c r="E3521" t="s">
        <v>37</v>
      </c>
      <c r="F3521">
        <v>105</v>
      </c>
      <c r="G3521" s="8">
        <v>103738726</v>
      </c>
      <c r="H3521" s="8">
        <v>100000000</v>
      </c>
    </row>
    <row r="3522" spans="1:8" x14ac:dyDescent="0.3">
      <c r="A3522">
        <v>6.1</v>
      </c>
      <c r="B3522" t="s">
        <v>22958</v>
      </c>
      <c r="C3522" t="s">
        <v>815</v>
      </c>
      <c r="D3522" t="s">
        <v>17497</v>
      </c>
      <c r="E3522" t="s">
        <v>37</v>
      </c>
      <c r="F3522">
        <v>105</v>
      </c>
      <c r="G3522" s="8">
        <v>103738726</v>
      </c>
      <c r="H3522" s="8">
        <v>100000000</v>
      </c>
    </row>
    <row r="3523" spans="1:8" x14ac:dyDescent="0.3">
      <c r="A3523">
        <v>6.1</v>
      </c>
      <c r="B3523" t="s">
        <v>22958</v>
      </c>
      <c r="C3523" t="s">
        <v>815</v>
      </c>
      <c r="D3523" t="s">
        <v>8199</v>
      </c>
      <c r="E3523" t="s">
        <v>37</v>
      </c>
      <c r="F3523">
        <v>105</v>
      </c>
      <c r="G3523" s="8">
        <v>103738726</v>
      </c>
      <c r="H3523" s="8">
        <v>100000000</v>
      </c>
    </row>
    <row r="3524" spans="1:8" x14ac:dyDescent="0.3">
      <c r="A3524">
        <v>6.8</v>
      </c>
      <c r="B3524" t="s">
        <v>22959</v>
      </c>
      <c r="C3524" t="s">
        <v>668</v>
      </c>
      <c r="D3524" t="s">
        <v>21950</v>
      </c>
      <c r="E3524" t="s">
        <v>37</v>
      </c>
      <c r="F3524">
        <v>113</v>
      </c>
      <c r="G3524" s="8">
        <v>69304264</v>
      </c>
      <c r="H3524" s="8">
        <v>48000000</v>
      </c>
    </row>
    <row r="3525" spans="1:8" x14ac:dyDescent="0.3">
      <c r="A3525">
        <v>6.8</v>
      </c>
      <c r="B3525" t="s">
        <v>22959</v>
      </c>
      <c r="C3525" t="s">
        <v>668</v>
      </c>
      <c r="D3525" t="s">
        <v>17497</v>
      </c>
      <c r="E3525" t="s">
        <v>37</v>
      </c>
      <c r="F3525">
        <v>113</v>
      </c>
      <c r="G3525" s="8">
        <v>69304264</v>
      </c>
      <c r="H3525" s="8">
        <v>48000000</v>
      </c>
    </row>
    <row r="3526" spans="1:8" x14ac:dyDescent="0.3">
      <c r="A3526">
        <v>6.8</v>
      </c>
      <c r="B3526" t="s">
        <v>22959</v>
      </c>
      <c r="C3526" t="s">
        <v>668</v>
      </c>
      <c r="D3526" t="s">
        <v>8199</v>
      </c>
      <c r="E3526" t="s">
        <v>37</v>
      </c>
      <c r="F3526">
        <v>113</v>
      </c>
      <c r="G3526" s="8">
        <v>69304264</v>
      </c>
      <c r="H3526" s="8">
        <v>48000000</v>
      </c>
    </row>
    <row r="3527" spans="1:8" x14ac:dyDescent="0.3">
      <c r="A3527">
        <v>6.4</v>
      </c>
      <c r="B3527" t="s">
        <v>22960</v>
      </c>
      <c r="C3527" t="s">
        <v>3410</v>
      </c>
      <c r="D3527" t="s">
        <v>11093</v>
      </c>
      <c r="E3527" t="s">
        <v>37</v>
      </c>
      <c r="F3527">
        <v>132</v>
      </c>
      <c r="G3527" s="8">
        <v>29781453</v>
      </c>
      <c r="H3527" s="8">
        <v>48000000</v>
      </c>
    </row>
    <row r="3528" spans="1:8" x14ac:dyDescent="0.3">
      <c r="A3528">
        <v>6.4</v>
      </c>
      <c r="B3528" t="s">
        <v>22960</v>
      </c>
      <c r="C3528" t="s">
        <v>3410</v>
      </c>
      <c r="D3528" t="s">
        <v>809</v>
      </c>
      <c r="E3528" t="s">
        <v>37</v>
      </c>
      <c r="F3528">
        <v>132</v>
      </c>
      <c r="G3528" s="8">
        <v>29781453</v>
      </c>
      <c r="H3528" s="8">
        <v>48000000</v>
      </c>
    </row>
    <row r="3529" spans="1:8" x14ac:dyDescent="0.3">
      <c r="A3529">
        <v>6.4</v>
      </c>
      <c r="B3529" t="s">
        <v>22960</v>
      </c>
      <c r="C3529" t="s">
        <v>3410</v>
      </c>
      <c r="D3529" t="s">
        <v>1473</v>
      </c>
      <c r="E3529" t="s">
        <v>37</v>
      </c>
      <c r="F3529">
        <v>132</v>
      </c>
      <c r="G3529" s="8">
        <v>29781453</v>
      </c>
      <c r="H3529" s="8">
        <v>48000000</v>
      </c>
    </row>
    <row r="3530" spans="1:8" x14ac:dyDescent="0.3">
      <c r="A3530">
        <v>4.5</v>
      </c>
      <c r="B3530" t="s">
        <v>22961</v>
      </c>
      <c r="C3530" t="s">
        <v>3429</v>
      </c>
      <c r="D3530" t="s">
        <v>515</v>
      </c>
      <c r="E3530" t="s">
        <v>37</v>
      </c>
      <c r="F3530">
        <v>75</v>
      </c>
      <c r="G3530" s="8">
        <v>15519841</v>
      </c>
      <c r="H3530" s="8">
        <v>47000000</v>
      </c>
    </row>
    <row r="3531" spans="1:8" x14ac:dyDescent="0.3">
      <c r="A3531">
        <v>4.5</v>
      </c>
      <c r="B3531" t="s">
        <v>22961</v>
      </c>
      <c r="C3531" t="s">
        <v>3429</v>
      </c>
      <c r="D3531" t="s">
        <v>9312</v>
      </c>
      <c r="E3531" t="s">
        <v>37</v>
      </c>
      <c r="F3531">
        <v>75</v>
      </c>
      <c r="G3531" s="8">
        <v>15519841</v>
      </c>
      <c r="H3531" s="8">
        <v>47000000</v>
      </c>
    </row>
    <row r="3532" spans="1:8" x14ac:dyDescent="0.3">
      <c r="A3532">
        <v>4.5</v>
      </c>
      <c r="B3532" t="s">
        <v>22961</v>
      </c>
      <c r="C3532" t="s">
        <v>3429</v>
      </c>
      <c r="D3532" t="s">
        <v>809</v>
      </c>
      <c r="E3532" t="s">
        <v>37</v>
      </c>
      <c r="F3532">
        <v>75</v>
      </c>
      <c r="G3532" s="8">
        <v>15519841</v>
      </c>
      <c r="H3532" s="8">
        <v>47000000</v>
      </c>
    </row>
    <row r="3533" spans="1:8" x14ac:dyDescent="0.3">
      <c r="A3533">
        <v>4.5</v>
      </c>
      <c r="B3533" t="s">
        <v>22961</v>
      </c>
      <c r="C3533" t="s">
        <v>3429</v>
      </c>
      <c r="D3533" t="s">
        <v>15875</v>
      </c>
      <c r="E3533" t="s">
        <v>37</v>
      </c>
      <c r="F3533">
        <v>75</v>
      </c>
      <c r="G3533" s="8">
        <v>15519841</v>
      </c>
      <c r="H3533" s="8">
        <v>47000000</v>
      </c>
    </row>
    <row r="3534" spans="1:8" x14ac:dyDescent="0.3">
      <c r="A3534">
        <v>4.5</v>
      </c>
      <c r="B3534" t="s">
        <v>22961</v>
      </c>
      <c r="C3534" t="s">
        <v>3429</v>
      </c>
      <c r="D3534" t="s">
        <v>651</v>
      </c>
      <c r="E3534" t="s">
        <v>37</v>
      </c>
      <c r="F3534">
        <v>75</v>
      </c>
      <c r="G3534" s="8">
        <v>15519841</v>
      </c>
      <c r="H3534" s="8">
        <v>47000000</v>
      </c>
    </row>
    <row r="3535" spans="1:8" x14ac:dyDescent="0.3">
      <c r="A3535">
        <v>5.8</v>
      </c>
      <c r="B3535" t="s">
        <v>22962</v>
      </c>
      <c r="C3535" t="s">
        <v>3433</v>
      </c>
      <c r="D3535" t="s">
        <v>1473</v>
      </c>
      <c r="E3535" t="s">
        <v>37</v>
      </c>
      <c r="F3535">
        <v>108</v>
      </c>
      <c r="G3535" s="8">
        <v>5600000</v>
      </c>
      <c r="H3535" s="8">
        <v>47000000</v>
      </c>
    </row>
    <row r="3536" spans="1:8" x14ac:dyDescent="0.3">
      <c r="A3536">
        <v>5.8</v>
      </c>
      <c r="B3536" t="s">
        <v>22962</v>
      </c>
      <c r="C3536" t="s">
        <v>3433</v>
      </c>
      <c r="D3536" t="s">
        <v>4189</v>
      </c>
      <c r="E3536" t="s">
        <v>37</v>
      </c>
      <c r="F3536">
        <v>108</v>
      </c>
      <c r="G3536" s="8">
        <v>5600000</v>
      </c>
      <c r="H3536" s="8">
        <v>47000000</v>
      </c>
    </row>
    <row r="3537" spans="1:8" x14ac:dyDescent="0.3">
      <c r="A3537">
        <v>5.8</v>
      </c>
      <c r="B3537" t="s">
        <v>22962</v>
      </c>
      <c r="C3537" t="s">
        <v>3433</v>
      </c>
      <c r="D3537" t="s">
        <v>17497</v>
      </c>
      <c r="E3537" t="s">
        <v>37</v>
      </c>
      <c r="F3537">
        <v>108</v>
      </c>
      <c r="G3537" s="8">
        <v>5600000</v>
      </c>
      <c r="H3537" s="8">
        <v>47000000</v>
      </c>
    </row>
    <row r="3538" spans="1:8" x14ac:dyDescent="0.3">
      <c r="A3538">
        <v>5.8</v>
      </c>
      <c r="B3538" t="s">
        <v>22962</v>
      </c>
      <c r="C3538" t="s">
        <v>3433</v>
      </c>
      <c r="D3538" t="s">
        <v>8199</v>
      </c>
      <c r="E3538" t="s">
        <v>37</v>
      </c>
      <c r="F3538">
        <v>108</v>
      </c>
      <c r="G3538" s="8">
        <v>5600000</v>
      </c>
      <c r="H3538" s="8">
        <v>47000000</v>
      </c>
    </row>
    <row r="3539" spans="1:8" x14ac:dyDescent="0.3">
      <c r="A3539">
        <v>6.3</v>
      </c>
      <c r="B3539" t="s">
        <v>22963</v>
      </c>
      <c r="C3539" t="s">
        <v>3439</v>
      </c>
      <c r="D3539" t="s">
        <v>809</v>
      </c>
      <c r="E3539" t="s">
        <v>37</v>
      </c>
      <c r="F3539">
        <v>105</v>
      </c>
      <c r="G3539" s="8">
        <v>126805112</v>
      </c>
      <c r="H3539" s="8">
        <v>46000000</v>
      </c>
    </row>
    <row r="3540" spans="1:8" x14ac:dyDescent="0.3">
      <c r="A3540">
        <v>6.3</v>
      </c>
      <c r="B3540" t="s">
        <v>22963</v>
      </c>
      <c r="C3540" t="s">
        <v>3439</v>
      </c>
      <c r="D3540" t="s">
        <v>17497</v>
      </c>
      <c r="E3540" t="s">
        <v>37</v>
      </c>
      <c r="F3540">
        <v>105</v>
      </c>
      <c r="G3540" s="8">
        <v>126805112</v>
      </c>
      <c r="H3540" s="8">
        <v>46000000</v>
      </c>
    </row>
    <row r="3541" spans="1:8" x14ac:dyDescent="0.3">
      <c r="A3541">
        <v>5.7</v>
      </c>
      <c r="B3541" t="s">
        <v>22964</v>
      </c>
      <c r="C3541" t="s">
        <v>2903</v>
      </c>
      <c r="D3541" t="s">
        <v>809</v>
      </c>
      <c r="E3541" t="s">
        <v>37</v>
      </c>
      <c r="F3541">
        <v>102</v>
      </c>
      <c r="G3541" s="8">
        <v>93607673</v>
      </c>
      <c r="H3541" s="8">
        <v>48000000</v>
      </c>
    </row>
    <row r="3542" spans="1:8" x14ac:dyDescent="0.3">
      <c r="A3542">
        <v>5.7</v>
      </c>
      <c r="B3542" t="s">
        <v>22964</v>
      </c>
      <c r="C3542" t="s">
        <v>2903</v>
      </c>
      <c r="D3542" t="s">
        <v>17497</v>
      </c>
      <c r="E3542" t="s">
        <v>37</v>
      </c>
      <c r="F3542">
        <v>102</v>
      </c>
      <c r="G3542" s="8">
        <v>93607673</v>
      </c>
      <c r="H3542" s="8">
        <v>48000000</v>
      </c>
    </row>
    <row r="3543" spans="1:8" x14ac:dyDescent="0.3">
      <c r="A3543">
        <v>7.2</v>
      </c>
      <c r="B3543" t="s">
        <v>22965</v>
      </c>
      <c r="C3543" t="s">
        <v>57</v>
      </c>
      <c r="D3543" t="s">
        <v>1473</v>
      </c>
      <c r="E3543" t="s">
        <v>37</v>
      </c>
      <c r="F3543">
        <v>118</v>
      </c>
      <c r="G3543" s="8">
        <v>67263182</v>
      </c>
      <c r="H3543" s="8">
        <v>46000000</v>
      </c>
    </row>
    <row r="3544" spans="1:8" x14ac:dyDescent="0.3">
      <c r="A3544">
        <v>7.2</v>
      </c>
      <c r="B3544" t="s">
        <v>22965</v>
      </c>
      <c r="C3544" t="s">
        <v>57</v>
      </c>
      <c r="D3544" t="s">
        <v>21948</v>
      </c>
      <c r="E3544" t="s">
        <v>37</v>
      </c>
      <c r="F3544">
        <v>118</v>
      </c>
      <c r="G3544" s="8">
        <v>67263182</v>
      </c>
      <c r="H3544" s="8">
        <v>46000000</v>
      </c>
    </row>
    <row r="3545" spans="1:8" x14ac:dyDescent="0.3">
      <c r="A3545">
        <v>7.2</v>
      </c>
      <c r="B3545" t="s">
        <v>22965</v>
      </c>
      <c r="C3545" t="s">
        <v>57</v>
      </c>
      <c r="D3545" t="s">
        <v>8199</v>
      </c>
      <c r="E3545" t="s">
        <v>37</v>
      </c>
      <c r="F3545">
        <v>118</v>
      </c>
      <c r="G3545" s="8">
        <v>67263182</v>
      </c>
      <c r="H3545" s="8">
        <v>46000000</v>
      </c>
    </row>
    <row r="3546" spans="1:8" x14ac:dyDescent="0.3">
      <c r="A3546">
        <v>7.6</v>
      </c>
      <c r="B3546" t="s">
        <v>22966</v>
      </c>
      <c r="C3546" t="s">
        <v>1462</v>
      </c>
      <c r="D3546" t="s">
        <v>675</v>
      </c>
      <c r="E3546" t="s">
        <v>37</v>
      </c>
      <c r="F3546">
        <v>111</v>
      </c>
      <c r="G3546" s="8">
        <v>92001027</v>
      </c>
      <c r="H3546" s="8">
        <v>45000000</v>
      </c>
    </row>
    <row r="3547" spans="1:8" x14ac:dyDescent="0.3">
      <c r="A3547">
        <v>7.6</v>
      </c>
      <c r="B3547" t="s">
        <v>22966</v>
      </c>
      <c r="C3547" t="s">
        <v>1462</v>
      </c>
      <c r="D3547" t="s">
        <v>515</v>
      </c>
      <c r="E3547" t="s">
        <v>37</v>
      </c>
      <c r="F3547">
        <v>111</v>
      </c>
      <c r="G3547" s="8">
        <v>92001027</v>
      </c>
      <c r="H3547" s="8">
        <v>45000000</v>
      </c>
    </row>
    <row r="3548" spans="1:8" x14ac:dyDescent="0.3">
      <c r="A3548">
        <v>7.6</v>
      </c>
      <c r="B3548" t="s">
        <v>22966</v>
      </c>
      <c r="C3548" t="s">
        <v>1462</v>
      </c>
      <c r="D3548" t="s">
        <v>1473</v>
      </c>
      <c r="E3548" t="s">
        <v>37</v>
      </c>
      <c r="F3548">
        <v>111</v>
      </c>
      <c r="G3548" s="8">
        <v>92001027</v>
      </c>
      <c r="H3548" s="8">
        <v>45000000</v>
      </c>
    </row>
    <row r="3549" spans="1:8" x14ac:dyDescent="0.3">
      <c r="A3549">
        <v>7.6</v>
      </c>
      <c r="B3549" t="s">
        <v>22966</v>
      </c>
      <c r="C3549" t="s">
        <v>1462</v>
      </c>
      <c r="D3549" t="s">
        <v>10118</v>
      </c>
      <c r="E3549" t="s">
        <v>37</v>
      </c>
      <c r="F3549">
        <v>111</v>
      </c>
      <c r="G3549" s="8">
        <v>92001027</v>
      </c>
      <c r="H3549" s="8">
        <v>45000000</v>
      </c>
    </row>
    <row r="3550" spans="1:8" x14ac:dyDescent="0.3">
      <c r="A3550">
        <v>7.6</v>
      </c>
      <c r="B3550" t="s">
        <v>22966</v>
      </c>
      <c r="C3550" t="s">
        <v>1462</v>
      </c>
      <c r="D3550" t="s">
        <v>8199</v>
      </c>
      <c r="E3550" t="s">
        <v>37</v>
      </c>
      <c r="F3550">
        <v>111</v>
      </c>
      <c r="G3550" s="8">
        <v>92001027</v>
      </c>
      <c r="H3550" s="8">
        <v>45000000</v>
      </c>
    </row>
    <row r="3551" spans="1:8" x14ac:dyDescent="0.3">
      <c r="A3551">
        <v>4.7</v>
      </c>
      <c r="B3551" t="s">
        <v>22967</v>
      </c>
      <c r="C3551" t="s">
        <v>2479</v>
      </c>
      <c r="D3551" t="s">
        <v>675</v>
      </c>
      <c r="E3551" t="s">
        <v>37</v>
      </c>
      <c r="F3551">
        <v>81</v>
      </c>
      <c r="G3551" s="8">
        <v>10539414</v>
      </c>
      <c r="H3551" s="8">
        <v>47000000</v>
      </c>
    </row>
    <row r="3552" spans="1:8" x14ac:dyDescent="0.3">
      <c r="A3552">
        <v>4.7</v>
      </c>
      <c r="B3552" t="s">
        <v>22967</v>
      </c>
      <c r="C3552" t="s">
        <v>2479</v>
      </c>
      <c r="D3552" t="s">
        <v>1473</v>
      </c>
      <c r="E3552" t="s">
        <v>37</v>
      </c>
      <c r="F3552">
        <v>81</v>
      </c>
      <c r="G3552" s="8">
        <v>10539414</v>
      </c>
      <c r="H3552" s="8">
        <v>47000000</v>
      </c>
    </row>
    <row r="3553" spans="1:8" x14ac:dyDescent="0.3">
      <c r="A3553">
        <v>4.7</v>
      </c>
      <c r="B3553" t="s">
        <v>22967</v>
      </c>
      <c r="C3553" t="s">
        <v>2479</v>
      </c>
      <c r="D3553" t="s">
        <v>651</v>
      </c>
      <c r="E3553" t="s">
        <v>37</v>
      </c>
      <c r="F3553">
        <v>81</v>
      </c>
      <c r="G3553" s="8">
        <v>10539414</v>
      </c>
      <c r="H3553" s="8">
        <v>47000000</v>
      </c>
    </row>
    <row r="3554" spans="1:8" x14ac:dyDescent="0.3">
      <c r="A3554">
        <v>4.7</v>
      </c>
      <c r="B3554" t="s">
        <v>22967</v>
      </c>
      <c r="C3554" t="s">
        <v>2479</v>
      </c>
      <c r="D3554" t="s">
        <v>8199</v>
      </c>
      <c r="E3554" t="s">
        <v>37</v>
      </c>
      <c r="F3554">
        <v>81</v>
      </c>
      <c r="G3554" s="8">
        <v>10539414</v>
      </c>
      <c r="H3554" s="8">
        <v>47000000</v>
      </c>
    </row>
    <row r="3555" spans="1:8" x14ac:dyDescent="0.3">
      <c r="A3555">
        <v>4.7</v>
      </c>
      <c r="B3555" t="s">
        <v>22967</v>
      </c>
      <c r="C3555" t="s">
        <v>2479</v>
      </c>
      <c r="D3555" t="s">
        <v>12797</v>
      </c>
      <c r="E3555" t="s">
        <v>37</v>
      </c>
      <c r="F3555">
        <v>81</v>
      </c>
      <c r="G3555" s="8">
        <v>10539414</v>
      </c>
      <c r="H3555" s="8">
        <v>47000000</v>
      </c>
    </row>
    <row r="3556" spans="1:8" x14ac:dyDescent="0.3">
      <c r="A3556">
        <v>6.6</v>
      </c>
      <c r="B3556" t="s">
        <v>22968</v>
      </c>
      <c r="C3556" t="s">
        <v>544</v>
      </c>
      <c r="D3556" t="s">
        <v>675</v>
      </c>
      <c r="E3556" t="s">
        <v>37</v>
      </c>
      <c r="F3556">
        <v>116</v>
      </c>
      <c r="G3556" s="8">
        <v>58918501</v>
      </c>
      <c r="H3556" s="8">
        <v>46000000</v>
      </c>
    </row>
    <row r="3557" spans="1:8" x14ac:dyDescent="0.3">
      <c r="A3557">
        <v>6.6</v>
      </c>
      <c r="B3557" t="s">
        <v>22968</v>
      </c>
      <c r="C3557" t="s">
        <v>544</v>
      </c>
      <c r="D3557" t="s">
        <v>1473</v>
      </c>
      <c r="E3557" t="s">
        <v>37</v>
      </c>
      <c r="F3557">
        <v>116</v>
      </c>
      <c r="G3557" s="8">
        <v>58918501</v>
      </c>
      <c r="H3557" s="8">
        <v>46000000</v>
      </c>
    </row>
    <row r="3558" spans="1:8" x14ac:dyDescent="0.3">
      <c r="A3558">
        <v>6.6</v>
      </c>
      <c r="B3558" t="s">
        <v>22968</v>
      </c>
      <c r="C3558" t="s">
        <v>544</v>
      </c>
      <c r="D3558" t="s">
        <v>21948</v>
      </c>
      <c r="E3558" t="s">
        <v>37</v>
      </c>
      <c r="F3558">
        <v>116</v>
      </c>
      <c r="G3558" s="8">
        <v>58918501</v>
      </c>
      <c r="H3558" s="8">
        <v>46000000</v>
      </c>
    </row>
    <row r="3559" spans="1:8" x14ac:dyDescent="0.3">
      <c r="A3559">
        <v>6.6</v>
      </c>
      <c r="B3559" t="s">
        <v>22968</v>
      </c>
      <c r="C3559" t="s">
        <v>544</v>
      </c>
      <c r="D3559" t="s">
        <v>8199</v>
      </c>
      <c r="E3559" t="s">
        <v>37</v>
      </c>
      <c r="F3559">
        <v>116</v>
      </c>
      <c r="G3559" s="8">
        <v>58918501</v>
      </c>
      <c r="H3559" s="8">
        <v>46000000</v>
      </c>
    </row>
    <row r="3560" spans="1:8" x14ac:dyDescent="0.3">
      <c r="A3560">
        <v>6.6</v>
      </c>
      <c r="B3560" t="s">
        <v>22968</v>
      </c>
      <c r="C3560" t="s">
        <v>544</v>
      </c>
      <c r="D3560" t="s">
        <v>21951</v>
      </c>
      <c r="E3560" t="s">
        <v>37</v>
      </c>
      <c r="F3560">
        <v>116</v>
      </c>
      <c r="G3560" s="8">
        <v>58918501</v>
      </c>
      <c r="H3560" s="8">
        <v>46000000</v>
      </c>
    </row>
    <row r="3561" spans="1:8" x14ac:dyDescent="0.3">
      <c r="A3561">
        <v>6.8</v>
      </c>
      <c r="B3561" t="s">
        <v>22969</v>
      </c>
      <c r="C3561" t="s">
        <v>308</v>
      </c>
      <c r="D3561" t="s">
        <v>809</v>
      </c>
      <c r="E3561" t="s">
        <v>37</v>
      </c>
      <c r="F3561">
        <v>86</v>
      </c>
      <c r="G3561" s="8">
        <v>181395380</v>
      </c>
      <c r="H3561" s="8">
        <v>45000000</v>
      </c>
    </row>
    <row r="3562" spans="1:8" x14ac:dyDescent="0.3">
      <c r="A3562">
        <v>6.8</v>
      </c>
      <c r="B3562" t="s">
        <v>22969</v>
      </c>
      <c r="C3562" t="s">
        <v>308</v>
      </c>
      <c r="D3562" t="s">
        <v>651</v>
      </c>
      <c r="E3562" t="s">
        <v>37</v>
      </c>
      <c r="F3562">
        <v>86</v>
      </c>
      <c r="G3562" s="8">
        <v>181395380</v>
      </c>
      <c r="H3562" s="8">
        <v>45000000</v>
      </c>
    </row>
    <row r="3563" spans="1:8" x14ac:dyDescent="0.3">
      <c r="A3563">
        <v>6.8</v>
      </c>
      <c r="B3563" t="s">
        <v>22969</v>
      </c>
      <c r="C3563" t="s">
        <v>308</v>
      </c>
      <c r="D3563" t="s">
        <v>17497</v>
      </c>
      <c r="E3563" t="s">
        <v>37</v>
      </c>
      <c r="F3563">
        <v>86</v>
      </c>
      <c r="G3563" s="8">
        <v>181395380</v>
      </c>
      <c r="H3563" s="8">
        <v>45000000</v>
      </c>
    </row>
    <row r="3564" spans="1:8" x14ac:dyDescent="0.3">
      <c r="A3564">
        <v>7.3</v>
      </c>
      <c r="B3564" t="s">
        <v>22970</v>
      </c>
      <c r="C3564" t="s">
        <v>3469</v>
      </c>
      <c r="D3564" t="s">
        <v>11093</v>
      </c>
      <c r="E3564" t="s">
        <v>37</v>
      </c>
      <c r="F3564">
        <v>127</v>
      </c>
      <c r="G3564" s="8">
        <v>14946229</v>
      </c>
      <c r="H3564" s="8">
        <v>25000000</v>
      </c>
    </row>
    <row r="3565" spans="1:8" x14ac:dyDescent="0.3">
      <c r="A3565">
        <v>7.3</v>
      </c>
      <c r="B3565" t="s">
        <v>22970</v>
      </c>
      <c r="C3565" t="s">
        <v>3469</v>
      </c>
      <c r="D3565" t="s">
        <v>21950</v>
      </c>
      <c r="E3565" t="s">
        <v>37</v>
      </c>
      <c r="F3565">
        <v>127</v>
      </c>
      <c r="G3565" s="8">
        <v>14946229</v>
      </c>
      <c r="H3565" s="8">
        <v>25000000</v>
      </c>
    </row>
    <row r="3566" spans="1:8" x14ac:dyDescent="0.3">
      <c r="A3566">
        <v>7.3</v>
      </c>
      <c r="B3566" t="s">
        <v>22970</v>
      </c>
      <c r="C3566" t="s">
        <v>3469</v>
      </c>
      <c r="D3566" t="s">
        <v>1473</v>
      </c>
      <c r="E3566" t="s">
        <v>37</v>
      </c>
      <c r="F3566">
        <v>127</v>
      </c>
      <c r="G3566" s="8">
        <v>14946229</v>
      </c>
      <c r="H3566" s="8">
        <v>25000000</v>
      </c>
    </row>
    <row r="3567" spans="1:8" x14ac:dyDescent="0.3">
      <c r="A3567">
        <v>7.3</v>
      </c>
      <c r="B3567" t="s">
        <v>22970</v>
      </c>
      <c r="C3567" t="s">
        <v>3469</v>
      </c>
      <c r="D3567" t="s">
        <v>8199</v>
      </c>
      <c r="E3567" t="s">
        <v>37</v>
      </c>
      <c r="F3567">
        <v>127</v>
      </c>
      <c r="G3567" s="8">
        <v>14946229</v>
      </c>
      <c r="H3567" s="8">
        <v>25000000</v>
      </c>
    </row>
    <row r="3568" spans="1:8" x14ac:dyDescent="0.3">
      <c r="A3568">
        <v>4.8</v>
      </c>
      <c r="B3568" t="s">
        <v>22971</v>
      </c>
      <c r="C3568" t="s">
        <v>1893</v>
      </c>
      <c r="D3568" t="s">
        <v>809</v>
      </c>
      <c r="E3568" t="s">
        <v>37</v>
      </c>
      <c r="F3568">
        <v>91</v>
      </c>
      <c r="G3568" s="8">
        <v>130512915</v>
      </c>
      <c r="H3568" s="8">
        <v>45000000</v>
      </c>
    </row>
    <row r="3569" spans="1:8" x14ac:dyDescent="0.3">
      <c r="A3569">
        <v>4.8</v>
      </c>
      <c r="B3569" t="s">
        <v>22971</v>
      </c>
      <c r="C3569" t="s">
        <v>1893</v>
      </c>
      <c r="D3569" t="s">
        <v>15875</v>
      </c>
      <c r="E3569" t="s">
        <v>37</v>
      </c>
      <c r="F3569">
        <v>91</v>
      </c>
      <c r="G3569" s="8">
        <v>130512915</v>
      </c>
      <c r="H3569" s="8">
        <v>45000000</v>
      </c>
    </row>
    <row r="3570" spans="1:8" x14ac:dyDescent="0.3">
      <c r="A3570">
        <v>4.8</v>
      </c>
      <c r="B3570" t="s">
        <v>22971</v>
      </c>
      <c r="C3570" t="s">
        <v>1893</v>
      </c>
      <c r="D3570" t="s">
        <v>651</v>
      </c>
      <c r="E3570" t="s">
        <v>37</v>
      </c>
      <c r="F3570">
        <v>91</v>
      </c>
      <c r="G3570" s="8">
        <v>130512915</v>
      </c>
      <c r="H3570" s="8">
        <v>45000000</v>
      </c>
    </row>
    <row r="3571" spans="1:8" x14ac:dyDescent="0.3">
      <c r="A3571">
        <v>6.3</v>
      </c>
      <c r="B3571" t="s">
        <v>22972</v>
      </c>
      <c r="C3571" t="s">
        <v>3375</v>
      </c>
      <c r="D3571" t="s">
        <v>675</v>
      </c>
      <c r="E3571" t="s">
        <v>37</v>
      </c>
      <c r="F3571">
        <v>98</v>
      </c>
      <c r="G3571" s="8">
        <v>139852971</v>
      </c>
      <c r="H3571" s="8">
        <v>45000000</v>
      </c>
    </row>
    <row r="3572" spans="1:8" x14ac:dyDescent="0.3">
      <c r="A3572">
        <v>6.3</v>
      </c>
      <c r="B3572" t="s">
        <v>22972</v>
      </c>
      <c r="C3572" t="s">
        <v>3375</v>
      </c>
      <c r="D3572" t="s">
        <v>21950</v>
      </c>
      <c r="E3572" t="s">
        <v>37</v>
      </c>
      <c r="F3572">
        <v>98</v>
      </c>
      <c r="G3572" s="8">
        <v>139852971</v>
      </c>
      <c r="H3572" s="8">
        <v>45000000</v>
      </c>
    </row>
    <row r="3573" spans="1:8" x14ac:dyDescent="0.3">
      <c r="A3573">
        <v>6.3</v>
      </c>
      <c r="B3573" t="s">
        <v>22972</v>
      </c>
      <c r="C3573" t="s">
        <v>3375</v>
      </c>
      <c r="D3573" t="s">
        <v>8199</v>
      </c>
      <c r="E3573" t="s">
        <v>37</v>
      </c>
      <c r="F3573">
        <v>98</v>
      </c>
      <c r="G3573" s="8">
        <v>139852971</v>
      </c>
      <c r="H3573" s="8">
        <v>45000000</v>
      </c>
    </row>
    <row r="3574" spans="1:8" x14ac:dyDescent="0.3">
      <c r="A3574">
        <v>5.5</v>
      </c>
      <c r="B3574" t="s">
        <v>22973</v>
      </c>
      <c r="C3574" t="s">
        <v>3488</v>
      </c>
      <c r="D3574" t="s">
        <v>809</v>
      </c>
      <c r="E3574" t="s">
        <v>37</v>
      </c>
      <c r="F3574">
        <v>84</v>
      </c>
      <c r="G3574" s="8">
        <v>110000082</v>
      </c>
      <c r="H3574" s="8">
        <v>48000000</v>
      </c>
    </row>
    <row r="3575" spans="1:8" x14ac:dyDescent="0.3">
      <c r="A3575">
        <v>6.2</v>
      </c>
      <c r="B3575" t="s">
        <v>22974</v>
      </c>
      <c r="C3575" t="s">
        <v>2025</v>
      </c>
      <c r="D3575" t="s">
        <v>675</v>
      </c>
      <c r="E3575" t="s">
        <v>37</v>
      </c>
      <c r="F3575">
        <v>109</v>
      </c>
      <c r="G3575" s="8">
        <v>106807667</v>
      </c>
      <c r="H3575" s="8">
        <v>45000000</v>
      </c>
    </row>
    <row r="3576" spans="1:8" x14ac:dyDescent="0.3">
      <c r="A3576">
        <v>6.2</v>
      </c>
      <c r="B3576" t="s">
        <v>22974</v>
      </c>
      <c r="C3576" t="s">
        <v>2025</v>
      </c>
      <c r="D3576" t="s">
        <v>809</v>
      </c>
      <c r="E3576" t="s">
        <v>37</v>
      </c>
      <c r="F3576">
        <v>109</v>
      </c>
      <c r="G3576" s="8">
        <v>106807667</v>
      </c>
      <c r="H3576" s="8">
        <v>45000000</v>
      </c>
    </row>
    <row r="3577" spans="1:8" x14ac:dyDescent="0.3">
      <c r="A3577">
        <v>6.2</v>
      </c>
      <c r="B3577" t="s">
        <v>22974</v>
      </c>
      <c r="C3577" t="s">
        <v>2025</v>
      </c>
      <c r="D3577" t="s">
        <v>21950</v>
      </c>
      <c r="E3577" t="s">
        <v>37</v>
      </c>
      <c r="F3577">
        <v>109</v>
      </c>
      <c r="G3577" s="8">
        <v>106807667</v>
      </c>
      <c r="H3577" s="8">
        <v>45000000</v>
      </c>
    </row>
    <row r="3578" spans="1:8" x14ac:dyDescent="0.3">
      <c r="A3578">
        <v>6.2</v>
      </c>
      <c r="B3578" t="s">
        <v>22974</v>
      </c>
      <c r="C3578" t="s">
        <v>2025</v>
      </c>
      <c r="D3578" t="s">
        <v>17497</v>
      </c>
      <c r="E3578" t="s">
        <v>37</v>
      </c>
      <c r="F3578">
        <v>109</v>
      </c>
      <c r="G3578" s="8">
        <v>106807667</v>
      </c>
      <c r="H3578" s="8">
        <v>45000000</v>
      </c>
    </row>
    <row r="3579" spans="1:8" x14ac:dyDescent="0.3">
      <c r="A3579">
        <v>5.8</v>
      </c>
      <c r="B3579" t="s">
        <v>22975</v>
      </c>
      <c r="C3579" t="s">
        <v>1241</v>
      </c>
      <c r="D3579" t="s">
        <v>675</v>
      </c>
      <c r="E3579" t="s">
        <v>37</v>
      </c>
      <c r="F3579">
        <v>93</v>
      </c>
      <c r="G3579" s="8">
        <v>101702060</v>
      </c>
      <c r="H3579" s="8">
        <v>45000000</v>
      </c>
    </row>
    <row r="3580" spans="1:8" x14ac:dyDescent="0.3">
      <c r="A3580">
        <v>5.8</v>
      </c>
      <c r="B3580" t="s">
        <v>22975</v>
      </c>
      <c r="C3580" t="s">
        <v>1241</v>
      </c>
      <c r="D3580" t="s">
        <v>515</v>
      </c>
      <c r="E3580" t="s">
        <v>37</v>
      </c>
      <c r="F3580">
        <v>93</v>
      </c>
      <c r="G3580" s="8">
        <v>101702060</v>
      </c>
      <c r="H3580" s="8">
        <v>45000000</v>
      </c>
    </row>
    <row r="3581" spans="1:8" x14ac:dyDescent="0.3">
      <c r="A3581">
        <v>5.8</v>
      </c>
      <c r="B3581" t="s">
        <v>22975</v>
      </c>
      <c r="C3581" t="s">
        <v>1241</v>
      </c>
      <c r="D3581" t="s">
        <v>15875</v>
      </c>
      <c r="E3581" t="s">
        <v>37</v>
      </c>
      <c r="F3581">
        <v>93</v>
      </c>
      <c r="G3581" s="8">
        <v>101702060</v>
      </c>
      <c r="H3581" s="8">
        <v>45000000</v>
      </c>
    </row>
    <row r="3582" spans="1:8" x14ac:dyDescent="0.3">
      <c r="A3582">
        <v>5.8</v>
      </c>
      <c r="B3582" t="s">
        <v>22975</v>
      </c>
      <c r="C3582" t="s">
        <v>1241</v>
      </c>
      <c r="D3582" t="s">
        <v>651</v>
      </c>
      <c r="E3582" t="s">
        <v>37</v>
      </c>
      <c r="F3582">
        <v>93</v>
      </c>
      <c r="G3582" s="8">
        <v>101702060</v>
      </c>
      <c r="H3582" s="8">
        <v>45000000</v>
      </c>
    </row>
    <row r="3583" spans="1:8" x14ac:dyDescent="0.3">
      <c r="A3583">
        <v>5.8</v>
      </c>
      <c r="B3583" t="s">
        <v>22975</v>
      </c>
      <c r="C3583" t="s">
        <v>1241</v>
      </c>
      <c r="D3583" t="s">
        <v>10118</v>
      </c>
      <c r="E3583" t="s">
        <v>37</v>
      </c>
      <c r="F3583">
        <v>93</v>
      </c>
      <c r="G3583" s="8">
        <v>101702060</v>
      </c>
      <c r="H3583" s="8">
        <v>45000000</v>
      </c>
    </row>
    <row r="3584" spans="1:8" x14ac:dyDescent="0.3">
      <c r="A3584">
        <v>5.7</v>
      </c>
      <c r="B3584" t="s">
        <v>22976</v>
      </c>
      <c r="C3584" t="s">
        <v>1439</v>
      </c>
      <c r="D3584" t="s">
        <v>809</v>
      </c>
      <c r="E3584" t="s">
        <v>37</v>
      </c>
      <c r="F3584">
        <v>113</v>
      </c>
      <c r="G3584" s="8">
        <v>95149435</v>
      </c>
      <c r="H3584" s="8">
        <v>40000000</v>
      </c>
    </row>
    <row r="3585" spans="1:8" x14ac:dyDescent="0.3">
      <c r="A3585">
        <v>5.7</v>
      </c>
      <c r="B3585" t="s">
        <v>22976</v>
      </c>
      <c r="C3585" t="s">
        <v>1439</v>
      </c>
      <c r="D3585" t="s">
        <v>15875</v>
      </c>
      <c r="E3585" t="s">
        <v>37</v>
      </c>
      <c r="F3585">
        <v>113</v>
      </c>
      <c r="G3585" s="8">
        <v>95149435</v>
      </c>
      <c r="H3585" s="8">
        <v>40000000</v>
      </c>
    </row>
    <row r="3586" spans="1:8" x14ac:dyDescent="0.3">
      <c r="A3586">
        <v>5.7</v>
      </c>
      <c r="B3586" t="s">
        <v>22976</v>
      </c>
      <c r="C3586" t="s">
        <v>1439</v>
      </c>
      <c r="D3586" t="s">
        <v>17497</v>
      </c>
      <c r="E3586" t="s">
        <v>37</v>
      </c>
      <c r="F3586">
        <v>113</v>
      </c>
      <c r="G3586" s="8">
        <v>95149435</v>
      </c>
      <c r="H3586" s="8">
        <v>40000000</v>
      </c>
    </row>
    <row r="3587" spans="1:8" x14ac:dyDescent="0.3">
      <c r="A3587">
        <v>6.5</v>
      </c>
      <c r="B3587" t="s">
        <v>22977</v>
      </c>
      <c r="C3587" t="s">
        <v>1077</v>
      </c>
      <c r="D3587" t="s">
        <v>21950</v>
      </c>
      <c r="E3587" t="s">
        <v>37</v>
      </c>
      <c r="F3587">
        <v>141</v>
      </c>
      <c r="G3587" s="8">
        <v>100768056</v>
      </c>
      <c r="H3587" s="8">
        <v>45000000</v>
      </c>
    </row>
    <row r="3588" spans="1:8" x14ac:dyDescent="0.3">
      <c r="A3588">
        <v>6.5</v>
      </c>
      <c r="B3588" t="s">
        <v>22977</v>
      </c>
      <c r="C3588" t="s">
        <v>1077</v>
      </c>
      <c r="D3588" t="s">
        <v>1473</v>
      </c>
      <c r="E3588" t="s">
        <v>37</v>
      </c>
      <c r="F3588">
        <v>141</v>
      </c>
      <c r="G3588" s="8">
        <v>100768056</v>
      </c>
      <c r="H3588" s="8">
        <v>45000000</v>
      </c>
    </row>
    <row r="3589" spans="1:8" x14ac:dyDescent="0.3">
      <c r="A3589">
        <v>6.5</v>
      </c>
      <c r="B3589" t="s">
        <v>22977</v>
      </c>
      <c r="C3589" t="s">
        <v>1077</v>
      </c>
      <c r="D3589" t="s">
        <v>21948</v>
      </c>
      <c r="E3589" t="s">
        <v>37</v>
      </c>
      <c r="F3589">
        <v>141</v>
      </c>
      <c r="G3589" s="8">
        <v>100768056</v>
      </c>
      <c r="H3589" s="8">
        <v>45000000</v>
      </c>
    </row>
    <row r="3590" spans="1:8" x14ac:dyDescent="0.3">
      <c r="A3590">
        <v>6.5</v>
      </c>
      <c r="B3590" t="s">
        <v>22977</v>
      </c>
      <c r="C3590" t="s">
        <v>1077</v>
      </c>
      <c r="D3590" t="s">
        <v>8199</v>
      </c>
      <c r="E3590" t="s">
        <v>37</v>
      </c>
      <c r="F3590">
        <v>141</v>
      </c>
      <c r="G3590" s="8">
        <v>100768056</v>
      </c>
      <c r="H3590" s="8">
        <v>45000000</v>
      </c>
    </row>
    <row r="3591" spans="1:8" x14ac:dyDescent="0.3">
      <c r="A3591">
        <v>6.7</v>
      </c>
      <c r="B3591" t="s">
        <v>22978</v>
      </c>
      <c r="C3591" t="s">
        <v>674</v>
      </c>
      <c r="D3591" t="s">
        <v>21950</v>
      </c>
      <c r="E3591" t="s">
        <v>37</v>
      </c>
      <c r="F3591">
        <v>119</v>
      </c>
      <c r="G3591" s="8">
        <v>92115211</v>
      </c>
      <c r="H3591" s="8">
        <v>45000000</v>
      </c>
    </row>
    <row r="3592" spans="1:8" x14ac:dyDescent="0.3">
      <c r="A3592">
        <v>6.7</v>
      </c>
      <c r="B3592" t="s">
        <v>22978</v>
      </c>
      <c r="C3592" t="s">
        <v>674</v>
      </c>
      <c r="D3592" t="s">
        <v>1473</v>
      </c>
      <c r="E3592" t="s">
        <v>37</v>
      </c>
      <c r="F3592">
        <v>119</v>
      </c>
      <c r="G3592" s="8">
        <v>92115211</v>
      </c>
      <c r="H3592" s="8">
        <v>45000000</v>
      </c>
    </row>
    <row r="3593" spans="1:8" x14ac:dyDescent="0.3">
      <c r="A3593">
        <v>6.7</v>
      </c>
      <c r="B3593" t="s">
        <v>22978</v>
      </c>
      <c r="C3593" t="s">
        <v>674</v>
      </c>
      <c r="D3593" t="s">
        <v>21948</v>
      </c>
      <c r="E3593" t="s">
        <v>37</v>
      </c>
      <c r="F3593">
        <v>119</v>
      </c>
      <c r="G3593" s="8">
        <v>92115211</v>
      </c>
      <c r="H3593" s="8">
        <v>45000000</v>
      </c>
    </row>
    <row r="3594" spans="1:8" x14ac:dyDescent="0.3">
      <c r="A3594">
        <v>6.7</v>
      </c>
      <c r="B3594" t="s">
        <v>22978</v>
      </c>
      <c r="C3594" t="s">
        <v>674</v>
      </c>
      <c r="D3594" t="s">
        <v>8199</v>
      </c>
      <c r="E3594" t="s">
        <v>37</v>
      </c>
      <c r="F3594">
        <v>119</v>
      </c>
      <c r="G3594" s="8">
        <v>92115211</v>
      </c>
      <c r="H3594" s="8">
        <v>45000000</v>
      </c>
    </row>
    <row r="3595" spans="1:8" x14ac:dyDescent="0.3">
      <c r="A3595">
        <v>7.4</v>
      </c>
      <c r="B3595" t="s">
        <v>22979</v>
      </c>
      <c r="C3595" t="s">
        <v>1677</v>
      </c>
      <c r="D3595" t="s">
        <v>515</v>
      </c>
      <c r="E3595" t="s">
        <v>37</v>
      </c>
      <c r="F3595">
        <v>97</v>
      </c>
      <c r="G3595" s="8">
        <v>93452056</v>
      </c>
      <c r="H3595" s="8">
        <v>45000000</v>
      </c>
    </row>
    <row r="3596" spans="1:8" x14ac:dyDescent="0.3">
      <c r="A3596">
        <v>7.4</v>
      </c>
      <c r="B3596" t="s">
        <v>22979</v>
      </c>
      <c r="C3596" t="s">
        <v>1677</v>
      </c>
      <c r="D3596" t="s">
        <v>809</v>
      </c>
      <c r="E3596" t="s">
        <v>37</v>
      </c>
      <c r="F3596">
        <v>97</v>
      </c>
      <c r="G3596" s="8">
        <v>93452056</v>
      </c>
      <c r="H3596" s="8">
        <v>45000000</v>
      </c>
    </row>
    <row r="3597" spans="1:8" x14ac:dyDescent="0.3">
      <c r="A3597">
        <v>7.4</v>
      </c>
      <c r="B3597" t="s">
        <v>22979</v>
      </c>
      <c r="C3597" t="s">
        <v>1677</v>
      </c>
      <c r="D3597" t="s">
        <v>1473</v>
      </c>
      <c r="E3597" t="s">
        <v>37</v>
      </c>
      <c r="F3597">
        <v>97</v>
      </c>
      <c r="G3597" s="8">
        <v>93452056</v>
      </c>
      <c r="H3597" s="8">
        <v>45000000</v>
      </c>
    </row>
    <row r="3598" spans="1:8" x14ac:dyDescent="0.3">
      <c r="A3598">
        <v>6.9</v>
      </c>
      <c r="B3598" t="s">
        <v>22980</v>
      </c>
      <c r="C3598" t="s">
        <v>624</v>
      </c>
      <c r="D3598" t="s">
        <v>675</v>
      </c>
      <c r="E3598" t="s">
        <v>37</v>
      </c>
      <c r="F3598">
        <v>117</v>
      </c>
      <c r="G3598" s="8">
        <v>83287363</v>
      </c>
      <c r="H3598" s="8">
        <v>45000000</v>
      </c>
    </row>
    <row r="3599" spans="1:8" x14ac:dyDescent="0.3">
      <c r="A3599">
        <v>6.9</v>
      </c>
      <c r="B3599" t="s">
        <v>22980</v>
      </c>
      <c r="C3599" t="s">
        <v>624</v>
      </c>
      <c r="D3599" t="s">
        <v>8199</v>
      </c>
      <c r="E3599" t="s">
        <v>37</v>
      </c>
      <c r="F3599">
        <v>117</v>
      </c>
      <c r="G3599" s="8">
        <v>83287363</v>
      </c>
      <c r="H3599" s="8">
        <v>45000000</v>
      </c>
    </row>
    <row r="3600" spans="1:8" x14ac:dyDescent="0.3">
      <c r="A3600">
        <v>5.5</v>
      </c>
      <c r="B3600" t="s">
        <v>22981</v>
      </c>
      <c r="C3600" t="s">
        <v>1364</v>
      </c>
      <c r="D3600" t="s">
        <v>809</v>
      </c>
      <c r="E3600" t="s">
        <v>37</v>
      </c>
      <c r="F3600">
        <v>101</v>
      </c>
      <c r="G3600" s="8">
        <v>82931301</v>
      </c>
      <c r="H3600" s="8">
        <v>60000000</v>
      </c>
    </row>
    <row r="3601" spans="1:8" x14ac:dyDescent="0.3">
      <c r="A3601">
        <v>5.5</v>
      </c>
      <c r="B3601" t="s">
        <v>22981</v>
      </c>
      <c r="C3601" t="s">
        <v>1364</v>
      </c>
      <c r="D3601" t="s">
        <v>17497</v>
      </c>
      <c r="E3601" t="s">
        <v>37</v>
      </c>
      <c r="F3601">
        <v>101</v>
      </c>
      <c r="G3601" s="8">
        <v>82931301</v>
      </c>
      <c r="H3601" s="8">
        <v>60000000</v>
      </c>
    </row>
    <row r="3602" spans="1:8" x14ac:dyDescent="0.3">
      <c r="A3602">
        <v>8.1</v>
      </c>
      <c r="B3602" t="s">
        <v>22982</v>
      </c>
      <c r="C3602" t="s">
        <v>3529</v>
      </c>
      <c r="D3602" t="s">
        <v>21950</v>
      </c>
      <c r="E3602" t="s">
        <v>37</v>
      </c>
      <c r="F3602">
        <v>153</v>
      </c>
      <c r="G3602" s="8">
        <v>60962878</v>
      </c>
      <c r="H3602" s="8">
        <v>46000000</v>
      </c>
    </row>
    <row r="3603" spans="1:8" x14ac:dyDescent="0.3">
      <c r="A3603">
        <v>8.1</v>
      </c>
      <c r="B3603" t="s">
        <v>22982</v>
      </c>
      <c r="C3603" t="s">
        <v>3529</v>
      </c>
      <c r="D3603" t="s">
        <v>1473</v>
      </c>
      <c r="E3603" t="s">
        <v>37</v>
      </c>
      <c r="F3603">
        <v>153</v>
      </c>
      <c r="G3603" s="8">
        <v>60962878</v>
      </c>
      <c r="H3603" s="8">
        <v>46000000</v>
      </c>
    </row>
    <row r="3604" spans="1:8" x14ac:dyDescent="0.3">
      <c r="A3604">
        <v>8.1</v>
      </c>
      <c r="B3604" t="s">
        <v>22982</v>
      </c>
      <c r="C3604" t="s">
        <v>3529</v>
      </c>
      <c r="D3604" t="s">
        <v>21948</v>
      </c>
      <c r="E3604" t="s">
        <v>37</v>
      </c>
      <c r="F3604">
        <v>153</v>
      </c>
      <c r="G3604" s="8">
        <v>60962878</v>
      </c>
      <c r="H3604" s="8">
        <v>46000000</v>
      </c>
    </row>
    <row r="3605" spans="1:8" x14ac:dyDescent="0.3">
      <c r="A3605">
        <v>8.1</v>
      </c>
      <c r="B3605" t="s">
        <v>22982</v>
      </c>
      <c r="C3605" t="s">
        <v>3529</v>
      </c>
      <c r="D3605" t="s">
        <v>8199</v>
      </c>
      <c r="E3605" t="s">
        <v>37</v>
      </c>
      <c r="F3605">
        <v>153</v>
      </c>
      <c r="G3605" s="8">
        <v>60962878</v>
      </c>
      <c r="H3605" s="8">
        <v>46000000</v>
      </c>
    </row>
    <row r="3606" spans="1:8" x14ac:dyDescent="0.3">
      <c r="A3606">
        <v>7.7</v>
      </c>
      <c r="B3606" t="s">
        <v>22983</v>
      </c>
      <c r="C3606" t="s">
        <v>1363</v>
      </c>
      <c r="D3606" t="s">
        <v>21950</v>
      </c>
      <c r="E3606" t="s">
        <v>37</v>
      </c>
      <c r="F3606">
        <v>122</v>
      </c>
      <c r="G3606" s="8">
        <v>76261036</v>
      </c>
      <c r="H3606" s="8">
        <v>45000000</v>
      </c>
    </row>
    <row r="3607" spans="1:8" x14ac:dyDescent="0.3">
      <c r="A3607">
        <v>7.7</v>
      </c>
      <c r="B3607" t="s">
        <v>22983</v>
      </c>
      <c r="C3607" t="s">
        <v>1363</v>
      </c>
      <c r="D3607" t="s">
        <v>1473</v>
      </c>
      <c r="E3607" t="s">
        <v>37</v>
      </c>
      <c r="F3607">
        <v>122</v>
      </c>
      <c r="G3607" s="8">
        <v>76261036</v>
      </c>
      <c r="H3607" s="8">
        <v>45000000</v>
      </c>
    </row>
    <row r="3608" spans="1:8" x14ac:dyDescent="0.3">
      <c r="A3608">
        <v>7.7</v>
      </c>
      <c r="B3608" t="s">
        <v>22983</v>
      </c>
      <c r="C3608" t="s">
        <v>1363</v>
      </c>
      <c r="D3608" t="s">
        <v>8199</v>
      </c>
      <c r="E3608" t="s">
        <v>37</v>
      </c>
      <c r="F3608">
        <v>122</v>
      </c>
      <c r="G3608" s="8">
        <v>76261036</v>
      </c>
      <c r="H3608" s="8">
        <v>45000000</v>
      </c>
    </row>
    <row r="3609" spans="1:8" x14ac:dyDescent="0.3">
      <c r="A3609">
        <v>7.3</v>
      </c>
      <c r="B3609" t="s">
        <v>22984</v>
      </c>
      <c r="C3609" t="s">
        <v>539</v>
      </c>
      <c r="D3609" t="s">
        <v>515</v>
      </c>
      <c r="E3609" t="s">
        <v>37</v>
      </c>
      <c r="F3609">
        <v>102</v>
      </c>
      <c r="G3609" s="8">
        <v>71423726</v>
      </c>
      <c r="H3609" s="8">
        <v>45000000</v>
      </c>
    </row>
    <row r="3610" spans="1:8" x14ac:dyDescent="0.3">
      <c r="A3610">
        <v>7.3</v>
      </c>
      <c r="B3610" t="s">
        <v>22984</v>
      </c>
      <c r="C3610" t="s">
        <v>539</v>
      </c>
      <c r="D3610" t="s">
        <v>809</v>
      </c>
      <c r="E3610" t="s">
        <v>37</v>
      </c>
      <c r="F3610">
        <v>102</v>
      </c>
      <c r="G3610" s="8">
        <v>71423726</v>
      </c>
      <c r="H3610" s="8">
        <v>45000000</v>
      </c>
    </row>
    <row r="3611" spans="1:8" x14ac:dyDescent="0.3">
      <c r="A3611">
        <v>7.3</v>
      </c>
      <c r="B3611" t="s">
        <v>22984</v>
      </c>
      <c r="C3611" t="s">
        <v>539</v>
      </c>
      <c r="D3611" t="s">
        <v>10118</v>
      </c>
      <c r="E3611" t="s">
        <v>37</v>
      </c>
      <c r="F3611">
        <v>102</v>
      </c>
      <c r="G3611" s="8">
        <v>71423726</v>
      </c>
      <c r="H3611" s="8">
        <v>45000000</v>
      </c>
    </row>
    <row r="3612" spans="1:8" x14ac:dyDescent="0.3">
      <c r="A3612">
        <v>5.2</v>
      </c>
      <c r="B3612" t="s">
        <v>22985</v>
      </c>
      <c r="C3612" t="s">
        <v>1666</v>
      </c>
      <c r="D3612" t="s">
        <v>809</v>
      </c>
      <c r="E3612" t="s">
        <v>37</v>
      </c>
      <c r="F3612">
        <v>83</v>
      </c>
      <c r="G3612" s="8">
        <v>71277420</v>
      </c>
      <c r="H3612" s="8">
        <v>45000000</v>
      </c>
    </row>
    <row r="3613" spans="1:8" x14ac:dyDescent="0.3">
      <c r="A3613">
        <v>7.1</v>
      </c>
      <c r="B3613" t="s">
        <v>22986</v>
      </c>
      <c r="C3613" t="s">
        <v>410</v>
      </c>
      <c r="D3613" t="s">
        <v>515</v>
      </c>
      <c r="E3613" t="s">
        <v>37</v>
      </c>
      <c r="F3613">
        <v>103</v>
      </c>
      <c r="G3613" s="8">
        <v>88625922</v>
      </c>
      <c r="H3613" s="8">
        <v>45000000</v>
      </c>
    </row>
    <row r="3614" spans="1:8" x14ac:dyDescent="0.3">
      <c r="A3614">
        <v>7.1</v>
      </c>
      <c r="B3614" t="s">
        <v>22986</v>
      </c>
      <c r="C3614" t="s">
        <v>410</v>
      </c>
      <c r="D3614" t="s">
        <v>809</v>
      </c>
      <c r="E3614" t="s">
        <v>37</v>
      </c>
      <c r="F3614">
        <v>103</v>
      </c>
      <c r="G3614" s="8">
        <v>88625922</v>
      </c>
      <c r="H3614" s="8">
        <v>45000000</v>
      </c>
    </row>
    <row r="3615" spans="1:8" x14ac:dyDescent="0.3">
      <c r="A3615">
        <v>7.1</v>
      </c>
      <c r="B3615" t="s">
        <v>22986</v>
      </c>
      <c r="C3615" t="s">
        <v>410</v>
      </c>
      <c r="D3615" t="s">
        <v>15875</v>
      </c>
      <c r="E3615" t="s">
        <v>37</v>
      </c>
      <c r="F3615">
        <v>103</v>
      </c>
      <c r="G3615" s="8">
        <v>88625922</v>
      </c>
      <c r="H3615" s="8">
        <v>45000000</v>
      </c>
    </row>
    <row r="3616" spans="1:8" x14ac:dyDescent="0.3">
      <c r="A3616">
        <v>7.1</v>
      </c>
      <c r="B3616" t="s">
        <v>22986</v>
      </c>
      <c r="C3616" t="s">
        <v>410</v>
      </c>
      <c r="D3616" t="s">
        <v>15164</v>
      </c>
      <c r="E3616" t="s">
        <v>37</v>
      </c>
      <c r="F3616">
        <v>103</v>
      </c>
      <c r="G3616" s="8">
        <v>88625922</v>
      </c>
      <c r="H3616" s="8">
        <v>45000000</v>
      </c>
    </row>
    <row r="3617" spans="1:8" x14ac:dyDescent="0.3">
      <c r="A3617">
        <v>7.1</v>
      </c>
      <c r="B3617" t="s">
        <v>22987</v>
      </c>
      <c r="C3617" t="s">
        <v>1322</v>
      </c>
      <c r="D3617" t="s">
        <v>675</v>
      </c>
      <c r="E3617" t="s">
        <v>37</v>
      </c>
      <c r="F3617">
        <v>110</v>
      </c>
      <c r="G3617" s="8">
        <v>70001065</v>
      </c>
      <c r="H3617" s="8">
        <v>45000000</v>
      </c>
    </row>
    <row r="3618" spans="1:8" x14ac:dyDescent="0.3">
      <c r="A3618">
        <v>7.1</v>
      </c>
      <c r="B3618" t="s">
        <v>22987</v>
      </c>
      <c r="C3618" t="s">
        <v>1322</v>
      </c>
      <c r="D3618" t="s">
        <v>4189</v>
      </c>
      <c r="E3618" t="s">
        <v>37</v>
      </c>
      <c r="F3618">
        <v>110</v>
      </c>
      <c r="G3618" s="8">
        <v>70001065</v>
      </c>
      <c r="H3618" s="8">
        <v>45000000</v>
      </c>
    </row>
    <row r="3619" spans="1:8" x14ac:dyDescent="0.3">
      <c r="A3619">
        <v>7.2</v>
      </c>
      <c r="B3619" t="s">
        <v>22988</v>
      </c>
      <c r="C3619" t="s">
        <v>3555</v>
      </c>
      <c r="D3619" t="s">
        <v>1473</v>
      </c>
      <c r="E3619" t="s">
        <v>37</v>
      </c>
      <c r="F3619">
        <v>136</v>
      </c>
      <c r="G3619" s="8">
        <v>67253092</v>
      </c>
      <c r="H3619" s="8">
        <v>30000000</v>
      </c>
    </row>
    <row r="3620" spans="1:8" x14ac:dyDescent="0.3">
      <c r="A3620">
        <v>7.2</v>
      </c>
      <c r="B3620" t="s">
        <v>22988</v>
      </c>
      <c r="C3620" t="s">
        <v>3555</v>
      </c>
      <c r="D3620" t="s">
        <v>21949</v>
      </c>
      <c r="E3620" t="s">
        <v>37</v>
      </c>
      <c r="F3620">
        <v>136</v>
      </c>
      <c r="G3620" s="8">
        <v>67253092</v>
      </c>
      <c r="H3620" s="8">
        <v>30000000</v>
      </c>
    </row>
    <row r="3621" spans="1:8" x14ac:dyDescent="0.3">
      <c r="A3621">
        <v>6.5</v>
      </c>
      <c r="B3621" t="s">
        <v>22989</v>
      </c>
      <c r="C3621" t="s">
        <v>3560</v>
      </c>
      <c r="D3621" t="s">
        <v>1473</v>
      </c>
      <c r="E3621" t="s">
        <v>37</v>
      </c>
      <c r="F3621">
        <v>91</v>
      </c>
      <c r="G3621" s="8">
        <v>66790248</v>
      </c>
      <c r="H3621" s="8">
        <v>45000000</v>
      </c>
    </row>
    <row r="3622" spans="1:8" x14ac:dyDescent="0.3">
      <c r="A3622">
        <v>6.5</v>
      </c>
      <c r="B3622" t="s">
        <v>22989</v>
      </c>
      <c r="C3622" t="s">
        <v>3560</v>
      </c>
      <c r="D3622" t="s">
        <v>8199</v>
      </c>
      <c r="E3622" t="s">
        <v>37</v>
      </c>
      <c r="F3622">
        <v>91</v>
      </c>
      <c r="G3622" s="8">
        <v>66790248</v>
      </c>
      <c r="H3622" s="8">
        <v>45000000</v>
      </c>
    </row>
    <row r="3623" spans="1:8" x14ac:dyDescent="0.3">
      <c r="A3623">
        <v>4.5999999999999996</v>
      </c>
      <c r="B3623" t="s">
        <v>22990</v>
      </c>
      <c r="C3623" t="s">
        <v>3566</v>
      </c>
      <c r="D3623" t="s">
        <v>675</v>
      </c>
      <c r="E3623" t="s">
        <v>37</v>
      </c>
      <c r="F3623">
        <v>89</v>
      </c>
      <c r="G3623" s="8">
        <v>65557989</v>
      </c>
      <c r="H3623" s="8">
        <v>45000000</v>
      </c>
    </row>
    <row r="3624" spans="1:8" x14ac:dyDescent="0.3">
      <c r="A3624">
        <v>4.5999999999999996</v>
      </c>
      <c r="B3624" t="s">
        <v>22990</v>
      </c>
      <c r="C3624" t="s">
        <v>3566</v>
      </c>
      <c r="D3624" t="s">
        <v>515</v>
      </c>
      <c r="E3624" t="s">
        <v>37</v>
      </c>
      <c r="F3624">
        <v>89</v>
      </c>
      <c r="G3624" s="8">
        <v>65557989</v>
      </c>
      <c r="H3624" s="8">
        <v>45000000</v>
      </c>
    </row>
    <row r="3625" spans="1:8" x14ac:dyDescent="0.3">
      <c r="A3625">
        <v>4.5999999999999996</v>
      </c>
      <c r="B3625" t="s">
        <v>22990</v>
      </c>
      <c r="C3625" t="s">
        <v>3566</v>
      </c>
      <c r="D3625" t="s">
        <v>4189</v>
      </c>
      <c r="E3625" t="s">
        <v>37</v>
      </c>
      <c r="F3625">
        <v>89</v>
      </c>
      <c r="G3625" s="8">
        <v>65557989</v>
      </c>
      <c r="H3625" s="8">
        <v>45000000</v>
      </c>
    </row>
    <row r="3626" spans="1:8" x14ac:dyDescent="0.3">
      <c r="A3626">
        <v>4.5999999999999996</v>
      </c>
      <c r="B3626" t="s">
        <v>22990</v>
      </c>
      <c r="C3626" t="s">
        <v>3566</v>
      </c>
      <c r="D3626" t="s">
        <v>8199</v>
      </c>
      <c r="E3626" t="s">
        <v>37</v>
      </c>
      <c r="F3626">
        <v>89</v>
      </c>
      <c r="G3626" s="8">
        <v>65557989</v>
      </c>
      <c r="H3626" s="8">
        <v>45000000</v>
      </c>
    </row>
    <row r="3627" spans="1:8" x14ac:dyDescent="0.3">
      <c r="A3627">
        <v>5.6</v>
      </c>
      <c r="B3627" t="s">
        <v>22991</v>
      </c>
      <c r="C3627" t="s">
        <v>1866</v>
      </c>
      <c r="D3627" t="s">
        <v>809</v>
      </c>
      <c r="E3627" t="s">
        <v>37</v>
      </c>
      <c r="F3627">
        <v>107</v>
      </c>
      <c r="G3627" s="8">
        <v>60786269</v>
      </c>
      <c r="H3627" s="8">
        <v>45000000</v>
      </c>
    </row>
    <row r="3628" spans="1:8" x14ac:dyDescent="0.3">
      <c r="A3628">
        <v>5.6</v>
      </c>
      <c r="B3628" t="s">
        <v>22991</v>
      </c>
      <c r="C3628" t="s">
        <v>1866</v>
      </c>
      <c r="D3628" t="s">
        <v>1473</v>
      </c>
      <c r="E3628" t="s">
        <v>37</v>
      </c>
      <c r="F3628">
        <v>107</v>
      </c>
      <c r="G3628" s="8">
        <v>60786269</v>
      </c>
      <c r="H3628" s="8">
        <v>45000000</v>
      </c>
    </row>
    <row r="3629" spans="1:8" x14ac:dyDescent="0.3">
      <c r="A3629">
        <v>5.6</v>
      </c>
      <c r="B3629" t="s">
        <v>22991</v>
      </c>
      <c r="C3629" t="s">
        <v>1866</v>
      </c>
      <c r="D3629" t="s">
        <v>9824</v>
      </c>
      <c r="E3629" t="s">
        <v>37</v>
      </c>
      <c r="F3629">
        <v>107</v>
      </c>
      <c r="G3629" s="8">
        <v>60786269</v>
      </c>
      <c r="H3629" s="8">
        <v>45000000</v>
      </c>
    </row>
    <row r="3630" spans="1:8" x14ac:dyDescent="0.3">
      <c r="A3630">
        <v>5.6</v>
      </c>
      <c r="B3630" t="s">
        <v>22991</v>
      </c>
      <c r="C3630" t="s">
        <v>1866</v>
      </c>
      <c r="D3630" t="s">
        <v>17497</v>
      </c>
      <c r="E3630" t="s">
        <v>37</v>
      </c>
      <c r="F3630">
        <v>107</v>
      </c>
      <c r="G3630" s="8">
        <v>60786269</v>
      </c>
      <c r="H3630" s="8">
        <v>45000000</v>
      </c>
    </row>
    <row r="3631" spans="1:8" x14ac:dyDescent="0.3">
      <c r="A3631">
        <v>7.7</v>
      </c>
      <c r="B3631" t="s">
        <v>22992</v>
      </c>
      <c r="C3631" t="s">
        <v>3295</v>
      </c>
      <c r="D3631" t="s">
        <v>809</v>
      </c>
      <c r="E3631" t="s">
        <v>37</v>
      </c>
      <c r="F3631">
        <v>129</v>
      </c>
      <c r="G3631" s="8">
        <v>59365105</v>
      </c>
      <c r="H3631" s="8">
        <v>45000000</v>
      </c>
    </row>
    <row r="3632" spans="1:8" x14ac:dyDescent="0.3">
      <c r="A3632">
        <v>7.7</v>
      </c>
      <c r="B3632" t="s">
        <v>22992</v>
      </c>
      <c r="C3632" t="s">
        <v>3295</v>
      </c>
      <c r="D3632" t="s">
        <v>1473</v>
      </c>
      <c r="E3632" t="s">
        <v>37</v>
      </c>
      <c r="F3632">
        <v>129</v>
      </c>
      <c r="G3632" s="8">
        <v>59365105</v>
      </c>
      <c r="H3632" s="8">
        <v>45000000</v>
      </c>
    </row>
    <row r="3633" spans="1:8" x14ac:dyDescent="0.3">
      <c r="A3633">
        <v>7.7</v>
      </c>
      <c r="B3633" t="s">
        <v>22992</v>
      </c>
      <c r="C3633" t="s">
        <v>3295</v>
      </c>
      <c r="D3633" t="s">
        <v>17497</v>
      </c>
      <c r="E3633" t="s">
        <v>37</v>
      </c>
      <c r="F3633">
        <v>129</v>
      </c>
      <c r="G3633" s="8">
        <v>59365105</v>
      </c>
      <c r="H3633" s="8">
        <v>45000000</v>
      </c>
    </row>
    <row r="3634" spans="1:8" x14ac:dyDescent="0.3">
      <c r="A3634">
        <v>7.2</v>
      </c>
      <c r="B3634" t="s">
        <v>22993</v>
      </c>
      <c r="C3634" t="s">
        <v>208</v>
      </c>
      <c r="D3634" t="s">
        <v>515</v>
      </c>
      <c r="E3634" t="s">
        <v>37</v>
      </c>
      <c r="F3634">
        <v>95</v>
      </c>
      <c r="G3634" s="8">
        <v>162792677</v>
      </c>
      <c r="H3634" s="8">
        <v>120000000</v>
      </c>
    </row>
    <row r="3635" spans="1:8" x14ac:dyDescent="0.3">
      <c r="A3635">
        <v>7.2</v>
      </c>
      <c r="B3635" t="s">
        <v>22993</v>
      </c>
      <c r="C3635" t="s">
        <v>208</v>
      </c>
      <c r="D3635" t="s">
        <v>9312</v>
      </c>
      <c r="E3635" t="s">
        <v>37</v>
      </c>
      <c r="F3635">
        <v>95</v>
      </c>
      <c r="G3635" s="8">
        <v>162792677</v>
      </c>
      <c r="H3635" s="8">
        <v>120000000</v>
      </c>
    </row>
    <row r="3636" spans="1:8" x14ac:dyDescent="0.3">
      <c r="A3636">
        <v>7.2</v>
      </c>
      <c r="B3636" t="s">
        <v>22993</v>
      </c>
      <c r="C3636" t="s">
        <v>208</v>
      </c>
      <c r="D3636" t="s">
        <v>809</v>
      </c>
      <c r="E3636" t="s">
        <v>37</v>
      </c>
      <c r="F3636">
        <v>95</v>
      </c>
      <c r="G3636" s="8">
        <v>162792677</v>
      </c>
      <c r="H3636" s="8">
        <v>120000000</v>
      </c>
    </row>
    <row r="3637" spans="1:8" x14ac:dyDescent="0.3">
      <c r="A3637">
        <v>7.2</v>
      </c>
      <c r="B3637" t="s">
        <v>22993</v>
      </c>
      <c r="C3637" t="s">
        <v>208</v>
      </c>
      <c r="D3637" t="s">
        <v>15875</v>
      </c>
      <c r="E3637" t="s">
        <v>37</v>
      </c>
      <c r="F3637">
        <v>95</v>
      </c>
      <c r="G3637" s="8">
        <v>162792677</v>
      </c>
      <c r="H3637" s="8">
        <v>120000000</v>
      </c>
    </row>
    <row r="3638" spans="1:8" x14ac:dyDescent="0.3">
      <c r="A3638">
        <v>7.2</v>
      </c>
      <c r="B3638" t="s">
        <v>22993</v>
      </c>
      <c r="C3638" t="s">
        <v>208</v>
      </c>
      <c r="D3638" t="s">
        <v>651</v>
      </c>
      <c r="E3638" t="s">
        <v>37</v>
      </c>
      <c r="F3638">
        <v>95</v>
      </c>
      <c r="G3638" s="8">
        <v>162792677</v>
      </c>
      <c r="H3638" s="8">
        <v>120000000</v>
      </c>
    </row>
    <row r="3639" spans="1:8" x14ac:dyDescent="0.3">
      <c r="A3639">
        <v>6.8</v>
      </c>
      <c r="B3639" t="s">
        <v>22994</v>
      </c>
      <c r="C3639" t="s">
        <v>1220</v>
      </c>
      <c r="D3639" t="s">
        <v>4189</v>
      </c>
      <c r="E3639" t="s">
        <v>37</v>
      </c>
      <c r="F3639">
        <v>122</v>
      </c>
      <c r="G3639" s="8">
        <v>31598308</v>
      </c>
      <c r="H3639" s="8">
        <v>35000000</v>
      </c>
    </row>
    <row r="3640" spans="1:8" x14ac:dyDescent="0.3">
      <c r="A3640">
        <v>6.8</v>
      </c>
      <c r="B3640" t="s">
        <v>22994</v>
      </c>
      <c r="C3640" t="s">
        <v>1220</v>
      </c>
      <c r="D3640" t="s">
        <v>21948</v>
      </c>
      <c r="E3640" t="s">
        <v>37</v>
      </c>
      <c r="F3640">
        <v>122</v>
      </c>
      <c r="G3640" s="8">
        <v>31598308</v>
      </c>
      <c r="H3640" s="8">
        <v>35000000</v>
      </c>
    </row>
    <row r="3641" spans="1:8" x14ac:dyDescent="0.3">
      <c r="A3641">
        <v>6.8</v>
      </c>
      <c r="B3641" t="s">
        <v>22994</v>
      </c>
      <c r="C3641" t="s">
        <v>1220</v>
      </c>
      <c r="D3641" t="s">
        <v>8199</v>
      </c>
      <c r="E3641" t="s">
        <v>37</v>
      </c>
      <c r="F3641">
        <v>122</v>
      </c>
      <c r="G3641" s="8">
        <v>31598308</v>
      </c>
      <c r="H3641" s="8">
        <v>35000000</v>
      </c>
    </row>
    <row r="3642" spans="1:8" x14ac:dyDescent="0.3">
      <c r="A3642">
        <v>5.4</v>
      </c>
      <c r="B3642" t="s">
        <v>22995</v>
      </c>
      <c r="C3642" t="s">
        <v>3566</v>
      </c>
      <c r="D3642" t="s">
        <v>675</v>
      </c>
      <c r="E3642" t="s">
        <v>37</v>
      </c>
      <c r="F3642">
        <v>110</v>
      </c>
      <c r="G3642" s="8">
        <v>57362581</v>
      </c>
      <c r="H3642" s="8">
        <v>45000000</v>
      </c>
    </row>
    <row r="3643" spans="1:8" x14ac:dyDescent="0.3">
      <c r="A3643">
        <v>5.4</v>
      </c>
      <c r="B3643" t="s">
        <v>22995</v>
      </c>
      <c r="C3643" t="s">
        <v>3566</v>
      </c>
      <c r="D3643" t="s">
        <v>21950</v>
      </c>
      <c r="E3643" t="s">
        <v>37</v>
      </c>
      <c r="F3643">
        <v>110</v>
      </c>
      <c r="G3643" s="8">
        <v>57362581</v>
      </c>
      <c r="H3643" s="8">
        <v>45000000</v>
      </c>
    </row>
    <row r="3644" spans="1:8" x14ac:dyDescent="0.3">
      <c r="A3644">
        <v>5.4</v>
      </c>
      <c r="B3644" t="s">
        <v>22995</v>
      </c>
      <c r="C3644" t="s">
        <v>3566</v>
      </c>
      <c r="D3644" t="s">
        <v>1473</v>
      </c>
      <c r="E3644" t="s">
        <v>37</v>
      </c>
      <c r="F3644">
        <v>110</v>
      </c>
      <c r="G3644" s="8">
        <v>57362581</v>
      </c>
      <c r="H3644" s="8">
        <v>45000000</v>
      </c>
    </row>
    <row r="3645" spans="1:8" x14ac:dyDescent="0.3">
      <c r="A3645">
        <v>5.4</v>
      </c>
      <c r="B3645" t="s">
        <v>22995</v>
      </c>
      <c r="C3645" t="s">
        <v>3566</v>
      </c>
      <c r="D3645" t="s">
        <v>17497</v>
      </c>
      <c r="E3645" t="s">
        <v>37</v>
      </c>
      <c r="F3645">
        <v>110</v>
      </c>
      <c r="G3645" s="8">
        <v>57362581</v>
      </c>
      <c r="H3645" s="8">
        <v>45000000</v>
      </c>
    </row>
    <row r="3646" spans="1:8" x14ac:dyDescent="0.3">
      <c r="A3646">
        <v>5.4</v>
      </c>
      <c r="B3646" t="s">
        <v>22995</v>
      </c>
      <c r="C3646" t="s">
        <v>3566</v>
      </c>
      <c r="D3646" t="s">
        <v>8199</v>
      </c>
      <c r="E3646" t="s">
        <v>37</v>
      </c>
      <c r="F3646">
        <v>110</v>
      </c>
      <c r="G3646" s="8">
        <v>57362581</v>
      </c>
      <c r="H3646" s="8">
        <v>45000000</v>
      </c>
    </row>
    <row r="3647" spans="1:8" x14ac:dyDescent="0.3">
      <c r="A3647">
        <v>6.3</v>
      </c>
      <c r="B3647" t="s">
        <v>22996</v>
      </c>
      <c r="C3647" t="s">
        <v>1386</v>
      </c>
      <c r="D3647" t="s">
        <v>809</v>
      </c>
      <c r="E3647" t="s">
        <v>37</v>
      </c>
      <c r="F3647">
        <v>135</v>
      </c>
      <c r="G3647" s="8">
        <v>53854588</v>
      </c>
      <c r="H3647" s="8">
        <v>45000000</v>
      </c>
    </row>
    <row r="3648" spans="1:8" x14ac:dyDescent="0.3">
      <c r="A3648">
        <v>6.3</v>
      </c>
      <c r="B3648" t="s">
        <v>22996</v>
      </c>
      <c r="C3648" t="s">
        <v>1386</v>
      </c>
      <c r="D3648" t="s">
        <v>1473</v>
      </c>
      <c r="E3648" t="s">
        <v>37</v>
      </c>
      <c r="F3648">
        <v>135</v>
      </c>
      <c r="G3648" s="8">
        <v>53854588</v>
      </c>
      <c r="H3648" s="8">
        <v>45000000</v>
      </c>
    </row>
    <row r="3649" spans="1:8" x14ac:dyDescent="0.3">
      <c r="A3649">
        <v>6.3</v>
      </c>
      <c r="B3649" t="s">
        <v>22996</v>
      </c>
      <c r="C3649" t="s">
        <v>1386</v>
      </c>
      <c r="D3649" t="s">
        <v>17497</v>
      </c>
      <c r="E3649" t="s">
        <v>37</v>
      </c>
      <c r="F3649">
        <v>135</v>
      </c>
      <c r="G3649" s="8">
        <v>53854588</v>
      </c>
      <c r="H3649" s="8">
        <v>45000000</v>
      </c>
    </row>
    <row r="3650" spans="1:8" x14ac:dyDescent="0.3">
      <c r="A3650">
        <v>6.3</v>
      </c>
      <c r="B3650" t="s">
        <v>22996</v>
      </c>
      <c r="C3650" t="s">
        <v>1386</v>
      </c>
      <c r="D3650" t="s">
        <v>21949</v>
      </c>
      <c r="E3650" t="s">
        <v>37</v>
      </c>
      <c r="F3650">
        <v>135</v>
      </c>
      <c r="G3650" s="8">
        <v>53854588</v>
      </c>
      <c r="H3650" s="8">
        <v>45000000</v>
      </c>
    </row>
    <row r="3651" spans="1:8" x14ac:dyDescent="0.3">
      <c r="A3651">
        <v>5.6</v>
      </c>
      <c r="B3651" t="s">
        <v>22997</v>
      </c>
      <c r="C3651" t="s">
        <v>2383</v>
      </c>
      <c r="D3651" t="s">
        <v>809</v>
      </c>
      <c r="E3651" t="s">
        <v>37</v>
      </c>
      <c r="F3651">
        <v>95</v>
      </c>
      <c r="G3651" s="8">
        <v>52580895</v>
      </c>
      <c r="H3651" s="8">
        <v>45000000</v>
      </c>
    </row>
    <row r="3652" spans="1:8" x14ac:dyDescent="0.3">
      <c r="A3652">
        <v>5.6</v>
      </c>
      <c r="B3652" t="s">
        <v>22997</v>
      </c>
      <c r="C3652" t="s">
        <v>2383</v>
      </c>
      <c r="D3652" t="s">
        <v>15875</v>
      </c>
      <c r="E3652" t="s">
        <v>37</v>
      </c>
      <c r="F3652">
        <v>95</v>
      </c>
      <c r="G3652" s="8">
        <v>52580895</v>
      </c>
      <c r="H3652" s="8">
        <v>45000000</v>
      </c>
    </row>
    <row r="3653" spans="1:8" x14ac:dyDescent="0.3">
      <c r="A3653">
        <v>5.6</v>
      </c>
      <c r="B3653" t="s">
        <v>22997</v>
      </c>
      <c r="C3653" t="s">
        <v>2383</v>
      </c>
      <c r="D3653" t="s">
        <v>17497</v>
      </c>
      <c r="E3653" t="s">
        <v>37</v>
      </c>
      <c r="F3653">
        <v>95</v>
      </c>
      <c r="G3653" s="8">
        <v>52580895</v>
      </c>
      <c r="H3653" s="8">
        <v>45000000</v>
      </c>
    </row>
    <row r="3654" spans="1:8" x14ac:dyDescent="0.3">
      <c r="A3654">
        <v>5.6</v>
      </c>
      <c r="B3654" t="s">
        <v>22997</v>
      </c>
      <c r="C3654" t="s">
        <v>2383</v>
      </c>
      <c r="D3654" t="s">
        <v>21949</v>
      </c>
      <c r="E3654" t="s">
        <v>37</v>
      </c>
      <c r="F3654">
        <v>95</v>
      </c>
      <c r="G3654" s="8">
        <v>52580895</v>
      </c>
      <c r="H3654" s="8">
        <v>45000000</v>
      </c>
    </row>
    <row r="3655" spans="1:8" x14ac:dyDescent="0.3">
      <c r="A3655">
        <v>6.8</v>
      </c>
      <c r="B3655" t="s">
        <v>22998</v>
      </c>
      <c r="C3655" t="s">
        <v>3611</v>
      </c>
      <c r="D3655" t="s">
        <v>515</v>
      </c>
      <c r="E3655" t="s">
        <v>37</v>
      </c>
      <c r="F3655">
        <v>109</v>
      </c>
      <c r="G3655" s="8">
        <v>51019112</v>
      </c>
      <c r="H3655" s="8">
        <v>50000000</v>
      </c>
    </row>
    <row r="3656" spans="1:8" x14ac:dyDescent="0.3">
      <c r="A3656">
        <v>6.8</v>
      </c>
      <c r="B3656" t="s">
        <v>22998</v>
      </c>
      <c r="C3656" t="s">
        <v>3611</v>
      </c>
      <c r="D3656" t="s">
        <v>809</v>
      </c>
      <c r="E3656" t="s">
        <v>37</v>
      </c>
      <c r="F3656">
        <v>109</v>
      </c>
      <c r="G3656" s="8">
        <v>51019112</v>
      </c>
      <c r="H3656" s="8">
        <v>50000000</v>
      </c>
    </row>
    <row r="3657" spans="1:8" x14ac:dyDescent="0.3">
      <c r="A3657">
        <v>6.8</v>
      </c>
      <c r="B3657" t="s">
        <v>22998</v>
      </c>
      <c r="C3657" t="s">
        <v>3611</v>
      </c>
      <c r="D3657" t="s">
        <v>10118</v>
      </c>
      <c r="E3657" t="s">
        <v>37</v>
      </c>
      <c r="F3657">
        <v>109</v>
      </c>
      <c r="G3657" s="8">
        <v>51019112</v>
      </c>
      <c r="H3657" s="8">
        <v>50000000</v>
      </c>
    </row>
    <row r="3658" spans="1:8" x14ac:dyDescent="0.3">
      <c r="A3658">
        <v>4.3</v>
      </c>
      <c r="B3658" t="s">
        <v>22999</v>
      </c>
      <c r="C3658" t="s">
        <v>3615</v>
      </c>
      <c r="D3658" t="s">
        <v>809</v>
      </c>
      <c r="E3658" t="s">
        <v>37</v>
      </c>
      <c r="F3658">
        <v>93</v>
      </c>
      <c r="G3658" s="8">
        <v>48114556</v>
      </c>
      <c r="H3658" s="8">
        <v>26000000</v>
      </c>
    </row>
    <row r="3659" spans="1:8" x14ac:dyDescent="0.3">
      <c r="A3659">
        <v>4.3</v>
      </c>
      <c r="B3659" t="s">
        <v>22999</v>
      </c>
      <c r="C3659" t="s">
        <v>3615</v>
      </c>
      <c r="D3659" t="s">
        <v>15875</v>
      </c>
      <c r="E3659" t="s">
        <v>37</v>
      </c>
      <c r="F3659">
        <v>93</v>
      </c>
      <c r="G3659" s="8">
        <v>48114556</v>
      </c>
      <c r="H3659" s="8">
        <v>26000000</v>
      </c>
    </row>
    <row r="3660" spans="1:8" x14ac:dyDescent="0.3">
      <c r="A3660">
        <v>4.3</v>
      </c>
      <c r="B3660" t="s">
        <v>22999</v>
      </c>
      <c r="C3660" t="s">
        <v>3615</v>
      </c>
      <c r="D3660" t="s">
        <v>651</v>
      </c>
      <c r="E3660" t="s">
        <v>37</v>
      </c>
      <c r="F3660">
        <v>93</v>
      </c>
      <c r="G3660" s="8">
        <v>48114556</v>
      </c>
      <c r="H3660" s="8">
        <v>26000000</v>
      </c>
    </row>
    <row r="3661" spans="1:8" x14ac:dyDescent="0.3">
      <c r="A3661">
        <v>4.3</v>
      </c>
      <c r="B3661" t="s">
        <v>22999</v>
      </c>
      <c r="C3661" t="s">
        <v>3615</v>
      </c>
      <c r="D3661" t="s">
        <v>17497</v>
      </c>
      <c r="E3661" t="s">
        <v>37</v>
      </c>
      <c r="F3661">
        <v>93</v>
      </c>
      <c r="G3661" s="8">
        <v>48114556</v>
      </c>
      <c r="H3661" s="8">
        <v>26000000</v>
      </c>
    </row>
    <row r="3662" spans="1:8" x14ac:dyDescent="0.3">
      <c r="A3662">
        <v>6.3</v>
      </c>
      <c r="B3662" t="s">
        <v>23000</v>
      </c>
      <c r="C3662" t="s">
        <v>3620</v>
      </c>
      <c r="D3662" t="s">
        <v>675</v>
      </c>
      <c r="E3662" t="s">
        <v>37</v>
      </c>
      <c r="F3662">
        <v>94</v>
      </c>
      <c r="G3662" s="8">
        <v>50648679</v>
      </c>
      <c r="H3662" s="8">
        <v>45000000</v>
      </c>
    </row>
    <row r="3663" spans="1:8" x14ac:dyDescent="0.3">
      <c r="A3663">
        <v>6.3</v>
      </c>
      <c r="B3663" t="s">
        <v>23000</v>
      </c>
      <c r="C3663" t="s">
        <v>3620</v>
      </c>
      <c r="D3663" t="s">
        <v>4189</v>
      </c>
      <c r="E3663" t="s">
        <v>37</v>
      </c>
      <c r="F3663">
        <v>94</v>
      </c>
      <c r="G3663" s="8">
        <v>50648679</v>
      </c>
      <c r="H3663" s="8">
        <v>45000000</v>
      </c>
    </row>
    <row r="3664" spans="1:8" x14ac:dyDescent="0.3">
      <c r="A3664">
        <v>6.3</v>
      </c>
      <c r="B3664" t="s">
        <v>23000</v>
      </c>
      <c r="C3664" t="s">
        <v>3620</v>
      </c>
      <c r="D3664" t="s">
        <v>10118</v>
      </c>
      <c r="E3664" t="s">
        <v>37</v>
      </c>
      <c r="F3664">
        <v>94</v>
      </c>
      <c r="G3664" s="8">
        <v>50648679</v>
      </c>
      <c r="H3664" s="8">
        <v>45000000</v>
      </c>
    </row>
    <row r="3665" spans="1:8" x14ac:dyDescent="0.3">
      <c r="A3665">
        <v>6.3</v>
      </c>
      <c r="B3665" t="s">
        <v>23000</v>
      </c>
      <c r="C3665" t="s">
        <v>3620</v>
      </c>
      <c r="D3665" t="s">
        <v>8199</v>
      </c>
      <c r="E3665" t="s">
        <v>37</v>
      </c>
      <c r="F3665">
        <v>94</v>
      </c>
      <c r="G3665" s="8">
        <v>50648679</v>
      </c>
      <c r="H3665" s="8">
        <v>45000000</v>
      </c>
    </row>
    <row r="3666" spans="1:8" x14ac:dyDescent="0.3">
      <c r="A3666">
        <v>6.5</v>
      </c>
      <c r="B3666" t="s">
        <v>23001</v>
      </c>
      <c r="C3666" t="s">
        <v>788</v>
      </c>
      <c r="D3666" t="s">
        <v>809</v>
      </c>
      <c r="E3666" t="s">
        <v>37</v>
      </c>
      <c r="F3666">
        <v>117</v>
      </c>
      <c r="G3666" s="8">
        <v>46280507</v>
      </c>
      <c r="H3666" s="8">
        <v>40000000</v>
      </c>
    </row>
    <row r="3667" spans="1:8" x14ac:dyDescent="0.3">
      <c r="A3667">
        <v>6.5</v>
      </c>
      <c r="B3667" t="s">
        <v>23001</v>
      </c>
      <c r="C3667" t="s">
        <v>788</v>
      </c>
      <c r="D3667" t="s">
        <v>17497</v>
      </c>
      <c r="E3667" t="s">
        <v>37</v>
      </c>
      <c r="F3667">
        <v>117</v>
      </c>
      <c r="G3667" s="8">
        <v>46280507</v>
      </c>
      <c r="H3667" s="8">
        <v>40000000</v>
      </c>
    </row>
    <row r="3668" spans="1:8" x14ac:dyDescent="0.3">
      <c r="A3668">
        <v>6.4</v>
      </c>
      <c r="B3668" t="s">
        <v>23002</v>
      </c>
      <c r="C3668" t="s">
        <v>2405</v>
      </c>
      <c r="D3668" t="s">
        <v>515</v>
      </c>
      <c r="E3668" t="s">
        <v>37</v>
      </c>
      <c r="F3668">
        <v>112</v>
      </c>
      <c r="G3668" s="8">
        <v>38360195</v>
      </c>
      <c r="H3668" s="8">
        <v>45000000</v>
      </c>
    </row>
    <row r="3669" spans="1:8" x14ac:dyDescent="0.3">
      <c r="A3669">
        <v>6.4</v>
      </c>
      <c r="B3669" t="s">
        <v>23002</v>
      </c>
      <c r="C3669" t="s">
        <v>2405</v>
      </c>
      <c r="D3669" t="s">
        <v>809</v>
      </c>
      <c r="E3669" t="s">
        <v>37</v>
      </c>
      <c r="F3669">
        <v>112</v>
      </c>
      <c r="G3669" s="8">
        <v>38360195</v>
      </c>
      <c r="H3669" s="8">
        <v>45000000</v>
      </c>
    </row>
    <row r="3670" spans="1:8" x14ac:dyDescent="0.3">
      <c r="A3670">
        <v>6.4</v>
      </c>
      <c r="B3670" t="s">
        <v>23002</v>
      </c>
      <c r="C3670" t="s">
        <v>2405</v>
      </c>
      <c r="D3670" t="s">
        <v>1473</v>
      </c>
      <c r="E3670" t="s">
        <v>37</v>
      </c>
      <c r="F3670">
        <v>112</v>
      </c>
      <c r="G3670" s="8">
        <v>38360195</v>
      </c>
      <c r="H3670" s="8">
        <v>45000000</v>
      </c>
    </row>
    <row r="3671" spans="1:8" x14ac:dyDescent="0.3">
      <c r="A3671">
        <v>6.3</v>
      </c>
      <c r="B3671" t="s">
        <v>23003</v>
      </c>
      <c r="C3671" t="s">
        <v>2700</v>
      </c>
      <c r="D3671" t="s">
        <v>675</v>
      </c>
      <c r="E3671" t="s">
        <v>37</v>
      </c>
      <c r="F3671">
        <v>111</v>
      </c>
      <c r="G3671" s="8">
        <v>46815748</v>
      </c>
      <c r="H3671" s="8">
        <v>45000000</v>
      </c>
    </row>
    <row r="3672" spans="1:8" x14ac:dyDescent="0.3">
      <c r="A3672">
        <v>6.3</v>
      </c>
      <c r="B3672" t="s">
        <v>23003</v>
      </c>
      <c r="C3672" t="s">
        <v>2700</v>
      </c>
      <c r="D3672" t="s">
        <v>515</v>
      </c>
      <c r="E3672" t="s">
        <v>37</v>
      </c>
      <c r="F3672">
        <v>111</v>
      </c>
      <c r="G3672" s="8">
        <v>46815748</v>
      </c>
      <c r="H3672" s="8">
        <v>45000000</v>
      </c>
    </row>
    <row r="3673" spans="1:8" x14ac:dyDescent="0.3">
      <c r="A3673">
        <v>6.3</v>
      </c>
      <c r="B3673" t="s">
        <v>23003</v>
      </c>
      <c r="C3673" t="s">
        <v>2700</v>
      </c>
      <c r="D3673" t="s">
        <v>21950</v>
      </c>
      <c r="E3673" t="s">
        <v>37</v>
      </c>
      <c r="F3673">
        <v>111</v>
      </c>
      <c r="G3673" s="8">
        <v>46815748</v>
      </c>
      <c r="H3673" s="8">
        <v>45000000</v>
      </c>
    </row>
    <row r="3674" spans="1:8" x14ac:dyDescent="0.3">
      <c r="A3674">
        <v>6.3</v>
      </c>
      <c r="B3674" t="s">
        <v>23003</v>
      </c>
      <c r="C3674" t="s">
        <v>2700</v>
      </c>
      <c r="D3674" t="s">
        <v>8199</v>
      </c>
      <c r="E3674" t="s">
        <v>37</v>
      </c>
      <c r="F3674">
        <v>111</v>
      </c>
      <c r="G3674" s="8">
        <v>46815748</v>
      </c>
      <c r="H3674" s="8">
        <v>45000000</v>
      </c>
    </row>
    <row r="3675" spans="1:8" x14ac:dyDescent="0.3">
      <c r="A3675">
        <v>5.9</v>
      </c>
      <c r="B3675" t="s">
        <v>23004</v>
      </c>
      <c r="C3675" t="s">
        <v>945</v>
      </c>
      <c r="D3675" t="s">
        <v>1473</v>
      </c>
      <c r="E3675" t="s">
        <v>37</v>
      </c>
      <c r="F3675">
        <v>96</v>
      </c>
      <c r="G3675" s="8">
        <v>35617599</v>
      </c>
      <c r="H3675" s="8">
        <v>45000000</v>
      </c>
    </row>
    <row r="3676" spans="1:8" x14ac:dyDescent="0.3">
      <c r="A3676">
        <v>5.9</v>
      </c>
      <c r="B3676" t="s">
        <v>23004</v>
      </c>
      <c r="C3676" t="s">
        <v>945</v>
      </c>
      <c r="D3676" t="s">
        <v>15875</v>
      </c>
      <c r="E3676" t="s">
        <v>37</v>
      </c>
      <c r="F3676">
        <v>96</v>
      </c>
      <c r="G3676" s="8">
        <v>35617599</v>
      </c>
      <c r="H3676" s="8">
        <v>45000000</v>
      </c>
    </row>
    <row r="3677" spans="1:8" x14ac:dyDescent="0.3">
      <c r="A3677">
        <v>5.9</v>
      </c>
      <c r="B3677" t="s">
        <v>23004</v>
      </c>
      <c r="C3677" t="s">
        <v>945</v>
      </c>
      <c r="D3677" t="s">
        <v>651</v>
      </c>
      <c r="E3677" t="s">
        <v>37</v>
      </c>
      <c r="F3677">
        <v>96</v>
      </c>
      <c r="G3677" s="8">
        <v>35617599</v>
      </c>
      <c r="H3677" s="8">
        <v>45000000</v>
      </c>
    </row>
    <row r="3678" spans="1:8" x14ac:dyDescent="0.3">
      <c r="A3678">
        <v>6.5</v>
      </c>
      <c r="B3678" t="s">
        <v>23005</v>
      </c>
      <c r="C3678" t="s">
        <v>431</v>
      </c>
      <c r="D3678" t="s">
        <v>21950</v>
      </c>
      <c r="E3678" t="s">
        <v>37</v>
      </c>
      <c r="F3678">
        <v>141</v>
      </c>
      <c r="G3678" s="8">
        <v>47307550</v>
      </c>
      <c r="H3678" s="8">
        <v>45000000</v>
      </c>
    </row>
    <row r="3679" spans="1:8" x14ac:dyDescent="0.3">
      <c r="A3679">
        <v>6.5</v>
      </c>
      <c r="B3679" t="s">
        <v>23005</v>
      </c>
      <c r="C3679" t="s">
        <v>431</v>
      </c>
      <c r="D3679" t="s">
        <v>1473</v>
      </c>
      <c r="E3679" t="s">
        <v>37</v>
      </c>
      <c r="F3679">
        <v>141</v>
      </c>
      <c r="G3679" s="8">
        <v>47307550</v>
      </c>
      <c r="H3679" s="8">
        <v>45000000</v>
      </c>
    </row>
    <row r="3680" spans="1:8" x14ac:dyDescent="0.3">
      <c r="A3680">
        <v>6.5</v>
      </c>
      <c r="B3680" t="s">
        <v>23005</v>
      </c>
      <c r="C3680" t="s">
        <v>431</v>
      </c>
      <c r="D3680" t="s">
        <v>8199</v>
      </c>
      <c r="E3680" t="s">
        <v>37</v>
      </c>
      <c r="F3680">
        <v>141</v>
      </c>
      <c r="G3680" s="8">
        <v>47307550</v>
      </c>
      <c r="H3680" s="8">
        <v>45000000</v>
      </c>
    </row>
    <row r="3681" spans="1:8" x14ac:dyDescent="0.3">
      <c r="A3681">
        <v>6.5</v>
      </c>
      <c r="B3681" t="s">
        <v>23006</v>
      </c>
      <c r="C3681" t="s">
        <v>3647</v>
      </c>
      <c r="D3681" t="s">
        <v>675</v>
      </c>
      <c r="E3681" t="s">
        <v>37</v>
      </c>
      <c r="F3681">
        <v>94</v>
      </c>
      <c r="G3681" s="8">
        <v>32003620</v>
      </c>
      <c r="H3681" s="8">
        <v>25000000</v>
      </c>
    </row>
    <row r="3682" spans="1:8" x14ac:dyDescent="0.3">
      <c r="A3682">
        <v>6.5</v>
      </c>
      <c r="B3682" t="s">
        <v>23006</v>
      </c>
      <c r="C3682" t="s">
        <v>3647</v>
      </c>
      <c r="D3682" t="s">
        <v>21950</v>
      </c>
      <c r="E3682" t="s">
        <v>37</v>
      </c>
      <c r="F3682">
        <v>94</v>
      </c>
      <c r="G3682" s="8">
        <v>32003620</v>
      </c>
      <c r="H3682" s="8">
        <v>25000000</v>
      </c>
    </row>
    <row r="3683" spans="1:8" x14ac:dyDescent="0.3">
      <c r="A3683">
        <v>6.5</v>
      </c>
      <c r="B3683" t="s">
        <v>23006</v>
      </c>
      <c r="C3683" t="s">
        <v>3647</v>
      </c>
      <c r="D3683" t="s">
        <v>8199</v>
      </c>
      <c r="E3683" t="s">
        <v>37</v>
      </c>
      <c r="F3683">
        <v>94</v>
      </c>
      <c r="G3683" s="8">
        <v>32003620</v>
      </c>
      <c r="H3683" s="8">
        <v>25000000</v>
      </c>
    </row>
    <row r="3684" spans="1:8" x14ac:dyDescent="0.3">
      <c r="A3684">
        <v>6.1</v>
      </c>
      <c r="B3684" t="s">
        <v>23007</v>
      </c>
      <c r="C3684" t="s">
        <v>3653</v>
      </c>
      <c r="D3684" t="s">
        <v>675</v>
      </c>
      <c r="E3684" t="s">
        <v>37</v>
      </c>
      <c r="F3684">
        <v>87</v>
      </c>
      <c r="G3684" s="8">
        <v>27972410</v>
      </c>
      <c r="H3684" s="8">
        <v>35000000</v>
      </c>
    </row>
    <row r="3685" spans="1:8" x14ac:dyDescent="0.3">
      <c r="A3685">
        <v>6.1</v>
      </c>
      <c r="B3685" t="s">
        <v>23007</v>
      </c>
      <c r="C3685" t="s">
        <v>3653</v>
      </c>
      <c r="D3685" t="s">
        <v>515</v>
      </c>
      <c r="E3685" t="s">
        <v>37</v>
      </c>
      <c r="F3685">
        <v>87</v>
      </c>
      <c r="G3685" s="8">
        <v>27972410</v>
      </c>
      <c r="H3685" s="8">
        <v>35000000</v>
      </c>
    </row>
    <row r="3686" spans="1:8" x14ac:dyDescent="0.3">
      <c r="A3686">
        <v>6.1</v>
      </c>
      <c r="B3686" t="s">
        <v>23007</v>
      </c>
      <c r="C3686" t="s">
        <v>3653</v>
      </c>
      <c r="D3686" t="s">
        <v>809</v>
      </c>
      <c r="E3686" t="s">
        <v>37</v>
      </c>
      <c r="F3686">
        <v>87</v>
      </c>
      <c r="G3686" s="8">
        <v>27972410</v>
      </c>
      <c r="H3686" s="8">
        <v>35000000</v>
      </c>
    </row>
    <row r="3687" spans="1:8" x14ac:dyDescent="0.3">
      <c r="A3687">
        <v>5.9</v>
      </c>
      <c r="B3687" t="s">
        <v>23008</v>
      </c>
      <c r="C3687" t="s">
        <v>3659</v>
      </c>
      <c r="D3687" t="s">
        <v>515</v>
      </c>
      <c r="E3687" t="s">
        <v>37</v>
      </c>
      <c r="F3687">
        <v>88</v>
      </c>
      <c r="G3687" s="8">
        <v>28133159</v>
      </c>
      <c r="H3687" s="8">
        <v>50000000</v>
      </c>
    </row>
    <row r="3688" spans="1:8" x14ac:dyDescent="0.3">
      <c r="A3688">
        <v>5.9</v>
      </c>
      <c r="B3688" t="s">
        <v>23008</v>
      </c>
      <c r="C3688" t="s">
        <v>3659</v>
      </c>
      <c r="D3688" t="s">
        <v>9312</v>
      </c>
      <c r="E3688" t="s">
        <v>37</v>
      </c>
      <c r="F3688">
        <v>88</v>
      </c>
      <c r="G3688" s="8">
        <v>28133159</v>
      </c>
      <c r="H3688" s="8">
        <v>50000000</v>
      </c>
    </row>
    <row r="3689" spans="1:8" x14ac:dyDescent="0.3">
      <c r="A3689">
        <v>5.9</v>
      </c>
      <c r="B3689" t="s">
        <v>23008</v>
      </c>
      <c r="C3689" t="s">
        <v>3659</v>
      </c>
      <c r="D3689" t="s">
        <v>809</v>
      </c>
      <c r="E3689" t="s">
        <v>37</v>
      </c>
      <c r="F3689">
        <v>88</v>
      </c>
      <c r="G3689" s="8">
        <v>28133159</v>
      </c>
      <c r="H3689" s="8">
        <v>50000000</v>
      </c>
    </row>
    <row r="3690" spans="1:8" x14ac:dyDescent="0.3">
      <c r="A3690">
        <v>5.9</v>
      </c>
      <c r="B3690" t="s">
        <v>23008</v>
      </c>
      <c r="C3690" t="s">
        <v>3659</v>
      </c>
      <c r="D3690" t="s">
        <v>15875</v>
      </c>
      <c r="E3690" t="s">
        <v>37</v>
      </c>
      <c r="F3690">
        <v>88</v>
      </c>
      <c r="G3690" s="8">
        <v>28133159</v>
      </c>
      <c r="H3690" s="8">
        <v>50000000</v>
      </c>
    </row>
    <row r="3691" spans="1:8" x14ac:dyDescent="0.3">
      <c r="A3691">
        <v>5.9</v>
      </c>
      <c r="B3691" t="s">
        <v>23008</v>
      </c>
      <c r="C3691" t="s">
        <v>3659</v>
      </c>
      <c r="D3691" t="s">
        <v>651</v>
      </c>
      <c r="E3691" t="s">
        <v>37</v>
      </c>
      <c r="F3691">
        <v>88</v>
      </c>
      <c r="G3691" s="8">
        <v>28133159</v>
      </c>
      <c r="H3691" s="8">
        <v>50000000</v>
      </c>
    </row>
    <row r="3692" spans="1:8" x14ac:dyDescent="0.3">
      <c r="A3692">
        <v>6.6</v>
      </c>
      <c r="B3692" t="s">
        <v>23009</v>
      </c>
      <c r="C3692" t="s">
        <v>3663</v>
      </c>
      <c r="D3692" t="s">
        <v>675</v>
      </c>
      <c r="E3692" t="s">
        <v>37</v>
      </c>
      <c r="F3692">
        <v>177</v>
      </c>
      <c r="G3692" s="8">
        <v>27400000</v>
      </c>
      <c r="H3692" s="8">
        <v>40000000</v>
      </c>
    </row>
    <row r="3693" spans="1:8" x14ac:dyDescent="0.3">
      <c r="A3693">
        <v>6.6</v>
      </c>
      <c r="B3693" t="s">
        <v>23009</v>
      </c>
      <c r="C3693" t="s">
        <v>3663</v>
      </c>
      <c r="D3693" t="s">
        <v>515</v>
      </c>
      <c r="E3693" t="s">
        <v>37</v>
      </c>
      <c r="F3693">
        <v>177</v>
      </c>
      <c r="G3693" s="8">
        <v>27400000</v>
      </c>
      <c r="H3693" s="8">
        <v>40000000</v>
      </c>
    </row>
    <row r="3694" spans="1:8" x14ac:dyDescent="0.3">
      <c r="A3694">
        <v>6.6</v>
      </c>
      <c r="B3694" t="s">
        <v>23009</v>
      </c>
      <c r="C3694" t="s">
        <v>3663</v>
      </c>
      <c r="D3694" t="s">
        <v>10118</v>
      </c>
      <c r="E3694" t="s">
        <v>37</v>
      </c>
      <c r="F3694">
        <v>177</v>
      </c>
      <c r="G3694" s="8">
        <v>27400000</v>
      </c>
      <c r="H3694" s="8">
        <v>40000000</v>
      </c>
    </row>
    <row r="3695" spans="1:8" x14ac:dyDescent="0.3">
      <c r="A3695">
        <v>7.4</v>
      </c>
      <c r="B3695" t="s">
        <v>23010</v>
      </c>
      <c r="C3695" t="s">
        <v>3668</v>
      </c>
      <c r="D3695" t="s">
        <v>1473</v>
      </c>
      <c r="E3695" t="s">
        <v>37</v>
      </c>
      <c r="F3695">
        <v>133</v>
      </c>
      <c r="G3695" s="8">
        <v>24343673</v>
      </c>
      <c r="H3695" s="8">
        <v>45000000</v>
      </c>
    </row>
    <row r="3696" spans="1:8" x14ac:dyDescent="0.3">
      <c r="A3696">
        <v>7.4</v>
      </c>
      <c r="B3696" t="s">
        <v>23010</v>
      </c>
      <c r="C3696" t="s">
        <v>3668</v>
      </c>
      <c r="D3696" t="s">
        <v>651</v>
      </c>
      <c r="E3696" t="s">
        <v>37</v>
      </c>
      <c r="F3696">
        <v>133</v>
      </c>
      <c r="G3696" s="8">
        <v>24343673</v>
      </c>
      <c r="H3696" s="8">
        <v>45000000</v>
      </c>
    </row>
    <row r="3697" spans="1:8" x14ac:dyDescent="0.3">
      <c r="A3697">
        <v>7.4</v>
      </c>
      <c r="B3697" t="s">
        <v>23010</v>
      </c>
      <c r="C3697" t="s">
        <v>3668</v>
      </c>
      <c r="D3697" t="s">
        <v>15164</v>
      </c>
      <c r="E3697" t="s">
        <v>37</v>
      </c>
      <c r="F3697">
        <v>133</v>
      </c>
      <c r="G3697" s="8">
        <v>24343673</v>
      </c>
      <c r="H3697" s="8">
        <v>45000000</v>
      </c>
    </row>
    <row r="3698" spans="1:8" x14ac:dyDescent="0.3">
      <c r="A3698">
        <v>7.4</v>
      </c>
      <c r="B3698" t="s">
        <v>23010</v>
      </c>
      <c r="C3698" t="s">
        <v>3668</v>
      </c>
      <c r="D3698" t="s">
        <v>17497</v>
      </c>
      <c r="E3698" t="s">
        <v>37</v>
      </c>
      <c r="F3698">
        <v>133</v>
      </c>
      <c r="G3698" s="8">
        <v>24343673</v>
      </c>
      <c r="H3698" s="8">
        <v>45000000</v>
      </c>
    </row>
    <row r="3699" spans="1:8" x14ac:dyDescent="0.3">
      <c r="A3699">
        <v>7.3</v>
      </c>
      <c r="B3699" t="s">
        <v>23011</v>
      </c>
      <c r="C3699" t="s">
        <v>48</v>
      </c>
      <c r="D3699" t="s">
        <v>1473</v>
      </c>
      <c r="E3699" t="s">
        <v>37</v>
      </c>
      <c r="F3699">
        <v>119</v>
      </c>
      <c r="G3699" s="8">
        <v>22877808</v>
      </c>
      <c r="H3699" s="8">
        <v>35000000</v>
      </c>
    </row>
    <row r="3700" spans="1:8" x14ac:dyDescent="0.3">
      <c r="A3700">
        <v>7.3</v>
      </c>
      <c r="B3700" t="s">
        <v>23011</v>
      </c>
      <c r="C3700" t="s">
        <v>48</v>
      </c>
      <c r="D3700" t="s">
        <v>17497</v>
      </c>
      <c r="E3700" t="s">
        <v>37</v>
      </c>
      <c r="F3700">
        <v>119</v>
      </c>
      <c r="G3700" s="8">
        <v>22877808</v>
      </c>
      <c r="H3700" s="8">
        <v>35000000</v>
      </c>
    </row>
    <row r="3701" spans="1:8" x14ac:dyDescent="0.3">
      <c r="A3701">
        <v>6.6</v>
      </c>
      <c r="B3701" t="s">
        <v>23012</v>
      </c>
      <c r="C3701" t="s">
        <v>564</v>
      </c>
      <c r="D3701" t="s">
        <v>675</v>
      </c>
      <c r="E3701" t="s">
        <v>37</v>
      </c>
      <c r="F3701">
        <v>102</v>
      </c>
      <c r="G3701" s="8">
        <v>36883539</v>
      </c>
      <c r="H3701" s="8">
        <v>52000000</v>
      </c>
    </row>
    <row r="3702" spans="1:8" x14ac:dyDescent="0.3">
      <c r="A3702">
        <v>6.6</v>
      </c>
      <c r="B3702" t="s">
        <v>23012</v>
      </c>
      <c r="C3702" t="s">
        <v>564</v>
      </c>
      <c r="D3702" t="s">
        <v>21950</v>
      </c>
      <c r="E3702" t="s">
        <v>37</v>
      </c>
      <c r="F3702">
        <v>102</v>
      </c>
      <c r="G3702" s="8">
        <v>36883539</v>
      </c>
      <c r="H3702" s="8">
        <v>52000000</v>
      </c>
    </row>
    <row r="3703" spans="1:8" x14ac:dyDescent="0.3">
      <c r="A3703">
        <v>6.6</v>
      </c>
      <c r="B3703" t="s">
        <v>23012</v>
      </c>
      <c r="C3703" t="s">
        <v>564</v>
      </c>
      <c r="D3703" t="s">
        <v>1473</v>
      </c>
      <c r="E3703" t="s">
        <v>37</v>
      </c>
      <c r="F3703">
        <v>102</v>
      </c>
      <c r="G3703" s="8">
        <v>36883539</v>
      </c>
      <c r="H3703" s="8">
        <v>52000000</v>
      </c>
    </row>
    <row r="3704" spans="1:8" x14ac:dyDescent="0.3">
      <c r="A3704">
        <v>6.6</v>
      </c>
      <c r="B3704" t="s">
        <v>23012</v>
      </c>
      <c r="C3704" t="s">
        <v>564</v>
      </c>
      <c r="D3704" t="s">
        <v>8199</v>
      </c>
      <c r="E3704" t="s">
        <v>37</v>
      </c>
      <c r="F3704">
        <v>102</v>
      </c>
      <c r="G3704" s="8">
        <v>36883539</v>
      </c>
      <c r="H3704" s="8">
        <v>52000000</v>
      </c>
    </row>
    <row r="3705" spans="1:8" x14ac:dyDescent="0.3">
      <c r="A3705">
        <v>5.6</v>
      </c>
      <c r="B3705" t="s">
        <v>23013</v>
      </c>
      <c r="C3705" t="s">
        <v>3682</v>
      </c>
      <c r="D3705" t="s">
        <v>675</v>
      </c>
      <c r="E3705" t="s">
        <v>37</v>
      </c>
      <c r="F3705">
        <v>101</v>
      </c>
      <c r="G3705" s="8">
        <v>22531698</v>
      </c>
      <c r="H3705" s="8">
        <v>70000000</v>
      </c>
    </row>
    <row r="3706" spans="1:8" x14ac:dyDescent="0.3">
      <c r="A3706">
        <v>5.6</v>
      </c>
      <c r="B3706" t="s">
        <v>23013</v>
      </c>
      <c r="C3706" t="s">
        <v>3682</v>
      </c>
      <c r="D3706" t="s">
        <v>515</v>
      </c>
      <c r="E3706" t="s">
        <v>37</v>
      </c>
      <c r="F3706">
        <v>101</v>
      </c>
      <c r="G3706" s="8">
        <v>22531698</v>
      </c>
      <c r="H3706" s="8">
        <v>70000000</v>
      </c>
    </row>
    <row r="3707" spans="1:8" x14ac:dyDescent="0.3">
      <c r="A3707">
        <v>5.6</v>
      </c>
      <c r="B3707" t="s">
        <v>23013</v>
      </c>
      <c r="C3707" t="s">
        <v>3682</v>
      </c>
      <c r="D3707" t="s">
        <v>10118</v>
      </c>
      <c r="E3707" t="s">
        <v>37</v>
      </c>
      <c r="F3707">
        <v>101</v>
      </c>
      <c r="G3707" s="8">
        <v>22531698</v>
      </c>
      <c r="H3707" s="8">
        <v>70000000</v>
      </c>
    </row>
    <row r="3708" spans="1:8" x14ac:dyDescent="0.3">
      <c r="A3708">
        <v>5.6</v>
      </c>
      <c r="B3708" t="s">
        <v>23013</v>
      </c>
      <c r="C3708" t="s">
        <v>3682</v>
      </c>
      <c r="D3708" t="s">
        <v>8199</v>
      </c>
      <c r="E3708" t="s">
        <v>37</v>
      </c>
      <c r="F3708">
        <v>101</v>
      </c>
      <c r="G3708" s="8">
        <v>22531698</v>
      </c>
      <c r="H3708" s="8">
        <v>70000000</v>
      </c>
    </row>
    <row r="3709" spans="1:8" x14ac:dyDescent="0.3">
      <c r="A3709">
        <v>5.3</v>
      </c>
      <c r="B3709" t="s">
        <v>23014</v>
      </c>
      <c r="C3709" t="s">
        <v>3687</v>
      </c>
      <c r="D3709" t="s">
        <v>675</v>
      </c>
      <c r="E3709" t="s">
        <v>37</v>
      </c>
      <c r="F3709">
        <v>91</v>
      </c>
      <c r="G3709" s="8">
        <v>20400913</v>
      </c>
      <c r="H3709" s="8">
        <v>45000000</v>
      </c>
    </row>
    <row r="3710" spans="1:8" x14ac:dyDescent="0.3">
      <c r="A3710">
        <v>5.3</v>
      </c>
      <c r="B3710" t="s">
        <v>23014</v>
      </c>
      <c r="C3710" t="s">
        <v>3687</v>
      </c>
      <c r="D3710" t="s">
        <v>809</v>
      </c>
      <c r="E3710" t="s">
        <v>37</v>
      </c>
      <c r="F3710">
        <v>91</v>
      </c>
      <c r="G3710" s="8">
        <v>20400913</v>
      </c>
      <c r="H3710" s="8">
        <v>45000000</v>
      </c>
    </row>
    <row r="3711" spans="1:8" x14ac:dyDescent="0.3">
      <c r="A3711">
        <v>5.3</v>
      </c>
      <c r="B3711" t="s">
        <v>23014</v>
      </c>
      <c r="C3711" t="s">
        <v>3687</v>
      </c>
      <c r="D3711" t="s">
        <v>21950</v>
      </c>
      <c r="E3711" t="s">
        <v>37</v>
      </c>
      <c r="F3711">
        <v>91</v>
      </c>
      <c r="G3711" s="8">
        <v>20400913</v>
      </c>
      <c r="H3711" s="8">
        <v>45000000</v>
      </c>
    </row>
    <row r="3712" spans="1:8" x14ac:dyDescent="0.3">
      <c r="A3712">
        <v>5.3</v>
      </c>
      <c r="B3712" t="s">
        <v>23014</v>
      </c>
      <c r="C3712" t="s">
        <v>3687</v>
      </c>
      <c r="D3712" t="s">
        <v>1473</v>
      </c>
      <c r="E3712" t="s">
        <v>37</v>
      </c>
      <c r="F3712">
        <v>91</v>
      </c>
      <c r="G3712" s="8">
        <v>20400913</v>
      </c>
      <c r="H3712" s="8">
        <v>45000000</v>
      </c>
    </row>
    <row r="3713" spans="1:8" x14ac:dyDescent="0.3">
      <c r="A3713">
        <v>5.3</v>
      </c>
      <c r="B3713" t="s">
        <v>23014</v>
      </c>
      <c r="C3713" t="s">
        <v>3687</v>
      </c>
      <c r="D3713" t="s">
        <v>8199</v>
      </c>
      <c r="E3713" t="s">
        <v>37</v>
      </c>
      <c r="F3713">
        <v>91</v>
      </c>
      <c r="G3713" s="8">
        <v>20400913</v>
      </c>
      <c r="H3713" s="8">
        <v>45000000</v>
      </c>
    </row>
    <row r="3714" spans="1:8" x14ac:dyDescent="0.3">
      <c r="A3714">
        <v>6</v>
      </c>
      <c r="B3714" t="s">
        <v>23015</v>
      </c>
      <c r="C3714" t="s">
        <v>2004</v>
      </c>
      <c r="D3714" t="s">
        <v>809</v>
      </c>
      <c r="E3714" t="s">
        <v>37</v>
      </c>
      <c r="F3714">
        <v>117</v>
      </c>
      <c r="G3714" s="8">
        <v>20101861</v>
      </c>
      <c r="H3714" s="8">
        <v>45000000</v>
      </c>
    </row>
    <row r="3715" spans="1:8" x14ac:dyDescent="0.3">
      <c r="A3715">
        <v>6</v>
      </c>
      <c r="B3715" t="s">
        <v>23015</v>
      </c>
      <c r="C3715" t="s">
        <v>2004</v>
      </c>
      <c r="D3715" t="s">
        <v>17497</v>
      </c>
      <c r="E3715" t="s">
        <v>37</v>
      </c>
      <c r="F3715">
        <v>117</v>
      </c>
      <c r="G3715" s="8">
        <v>20101861</v>
      </c>
      <c r="H3715" s="8">
        <v>45000000</v>
      </c>
    </row>
    <row r="3716" spans="1:8" x14ac:dyDescent="0.3">
      <c r="A3716">
        <v>6</v>
      </c>
      <c r="B3716" t="s">
        <v>23015</v>
      </c>
      <c r="C3716" t="s">
        <v>2004</v>
      </c>
      <c r="D3716" t="s">
        <v>10118</v>
      </c>
      <c r="E3716" t="s">
        <v>37</v>
      </c>
      <c r="F3716">
        <v>117</v>
      </c>
      <c r="G3716" s="8">
        <v>20101861</v>
      </c>
      <c r="H3716" s="8">
        <v>45000000</v>
      </c>
    </row>
    <row r="3717" spans="1:8" x14ac:dyDescent="0.3">
      <c r="A3717">
        <v>5.4</v>
      </c>
      <c r="B3717" t="s">
        <v>23016</v>
      </c>
      <c r="C3717" t="s">
        <v>3697</v>
      </c>
      <c r="D3717" t="s">
        <v>515</v>
      </c>
      <c r="E3717" t="s">
        <v>37</v>
      </c>
      <c r="F3717">
        <v>86</v>
      </c>
      <c r="G3717" s="8">
        <v>25200412</v>
      </c>
      <c r="H3717" s="8">
        <v>45000000</v>
      </c>
    </row>
    <row r="3718" spans="1:8" x14ac:dyDescent="0.3">
      <c r="A3718">
        <v>5.4</v>
      </c>
      <c r="B3718" t="s">
        <v>23016</v>
      </c>
      <c r="C3718" t="s">
        <v>3697</v>
      </c>
      <c r="D3718" t="s">
        <v>809</v>
      </c>
      <c r="E3718" t="s">
        <v>37</v>
      </c>
      <c r="F3718">
        <v>86</v>
      </c>
      <c r="G3718" s="8">
        <v>25200412</v>
      </c>
      <c r="H3718" s="8">
        <v>45000000</v>
      </c>
    </row>
    <row r="3719" spans="1:8" x14ac:dyDescent="0.3">
      <c r="A3719">
        <v>5.4</v>
      </c>
      <c r="B3719" t="s">
        <v>23016</v>
      </c>
      <c r="C3719" t="s">
        <v>3697</v>
      </c>
      <c r="D3719" t="s">
        <v>15875</v>
      </c>
      <c r="E3719" t="s">
        <v>37</v>
      </c>
      <c r="F3719">
        <v>86</v>
      </c>
      <c r="G3719" s="8">
        <v>25200412</v>
      </c>
      <c r="H3719" s="8">
        <v>45000000</v>
      </c>
    </row>
    <row r="3720" spans="1:8" x14ac:dyDescent="0.3">
      <c r="A3720">
        <v>5.4</v>
      </c>
      <c r="B3720" t="s">
        <v>23016</v>
      </c>
      <c r="C3720" t="s">
        <v>3697</v>
      </c>
      <c r="D3720" t="s">
        <v>651</v>
      </c>
      <c r="E3720" t="s">
        <v>37</v>
      </c>
      <c r="F3720">
        <v>86</v>
      </c>
      <c r="G3720" s="8">
        <v>25200412</v>
      </c>
      <c r="H3720" s="8">
        <v>45000000</v>
      </c>
    </row>
    <row r="3721" spans="1:8" x14ac:dyDescent="0.3">
      <c r="A3721">
        <v>5.4</v>
      </c>
      <c r="B3721" t="s">
        <v>23016</v>
      </c>
      <c r="C3721" t="s">
        <v>3697</v>
      </c>
      <c r="D3721" t="s">
        <v>10118</v>
      </c>
      <c r="E3721" t="s">
        <v>37</v>
      </c>
      <c r="F3721">
        <v>86</v>
      </c>
      <c r="G3721" s="8">
        <v>25200412</v>
      </c>
      <c r="H3721" s="8">
        <v>45000000</v>
      </c>
    </row>
    <row r="3722" spans="1:8" x14ac:dyDescent="0.3">
      <c r="A3722">
        <v>6.8</v>
      </c>
      <c r="B3722" t="s">
        <v>23017</v>
      </c>
      <c r="C3722" t="s">
        <v>3704</v>
      </c>
      <c r="D3722" t="s">
        <v>21950</v>
      </c>
      <c r="E3722" t="s">
        <v>37</v>
      </c>
      <c r="F3722">
        <v>124</v>
      </c>
      <c r="G3722" s="8">
        <v>19719930</v>
      </c>
      <c r="H3722" s="8">
        <v>45000000</v>
      </c>
    </row>
    <row r="3723" spans="1:8" x14ac:dyDescent="0.3">
      <c r="A3723">
        <v>6.8</v>
      </c>
      <c r="B3723" t="s">
        <v>23017</v>
      </c>
      <c r="C3723" t="s">
        <v>3704</v>
      </c>
      <c r="D3723" t="s">
        <v>1473</v>
      </c>
      <c r="E3723" t="s">
        <v>37</v>
      </c>
      <c r="F3723">
        <v>124</v>
      </c>
      <c r="G3723" s="8">
        <v>19719930</v>
      </c>
      <c r="H3723" s="8">
        <v>45000000</v>
      </c>
    </row>
    <row r="3724" spans="1:8" x14ac:dyDescent="0.3">
      <c r="A3724">
        <v>6.8</v>
      </c>
      <c r="B3724" t="s">
        <v>23017</v>
      </c>
      <c r="C3724" t="s">
        <v>3704</v>
      </c>
      <c r="D3724" t="s">
        <v>21948</v>
      </c>
      <c r="E3724" t="s">
        <v>37</v>
      </c>
      <c r="F3724">
        <v>124</v>
      </c>
      <c r="G3724" s="8">
        <v>19719930</v>
      </c>
      <c r="H3724" s="8">
        <v>45000000</v>
      </c>
    </row>
    <row r="3725" spans="1:8" x14ac:dyDescent="0.3">
      <c r="A3725">
        <v>6.8</v>
      </c>
      <c r="B3725" t="s">
        <v>23017</v>
      </c>
      <c r="C3725" t="s">
        <v>3704</v>
      </c>
      <c r="D3725" t="s">
        <v>8199</v>
      </c>
      <c r="E3725" t="s">
        <v>37</v>
      </c>
      <c r="F3725">
        <v>124</v>
      </c>
      <c r="G3725" s="8">
        <v>19719930</v>
      </c>
      <c r="H3725" s="8">
        <v>45000000</v>
      </c>
    </row>
    <row r="3726" spans="1:8" x14ac:dyDescent="0.3">
      <c r="A3726">
        <v>6.4</v>
      </c>
      <c r="B3726" t="s">
        <v>23018</v>
      </c>
      <c r="C3726" t="s">
        <v>3711</v>
      </c>
      <c r="D3726" t="s">
        <v>809</v>
      </c>
      <c r="E3726" t="s">
        <v>37</v>
      </c>
      <c r="F3726">
        <v>134</v>
      </c>
      <c r="G3726" s="8">
        <v>19377727</v>
      </c>
      <c r="H3726" s="8">
        <v>45000000</v>
      </c>
    </row>
    <row r="3727" spans="1:8" x14ac:dyDescent="0.3">
      <c r="A3727">
        <v>6.4</v>
      </c>
      <c r="B3727" t="s">
        <v>23018</v>
      </c>
      <c r="C3727" t="s">
        <v>3711</v>
      </c>
      <c r="D3727" t="s">
        <v>15164</v>
      </c>
      <c r="E3727" t="s">
        <v>37</v>
      </c>
      <c r="F3727">
        <v>134</v>
      </c>
      <c r="G3727" s="8">
        <v>19377727</v>
      </c>
      <c r="H3727" s="8">
        <v>45000000</v>
      </c>
    </row>
    <row r="3728" spans="1:8" x14ac:dyDescent="0.3">
      <c r="A3728">
        <v>4.9000000000000004</v>
      </c>
      <c r="B3728" t="s">
        <v>23019</v>
      </c>
      <c r="C3728" t="s">
        <v>3716</v>
      </c>
      <c r="D3728" t="s">
        <v>675</v>
      </c>
      <c r="E3728" t="s">
        <v>37</v>
      </c>
      <c r="F3728">
        <v>100</v>
      </c>
      <c r="G3728" s="8">
        <v>17300889</v>
      </c>
      <c r="H3728" s="8">
        <v>45000000</v>
      </c>
    </row>
    <row r="3729" spans="1:8" x14ac:dyDescent="0.3">
      <c r="A3729">
        <v>4.9000000000000004</v>
      </c>
      <c r="B3729" t="s">
        <v>23019</v>
      </c>
      <c r="C3729" t="s">
        <v>3716</v>
      </c>
      <c r="D3729" t="s">
        <v>515</v>
      </c>
      <c r="E3729" t="s">
        <v>37</v>
      </c>
      <c r="F3729">
        <v>100</v>
      </c>
      <c r="G3729" s="8">
        <v>17300889</v>
      </c>
      <c r="H3729" s="8">
        <v>45000000</v>
      </c>
    </row>
    <row r="3730" spans="1:8" x14ac:dyDescent="0.3">
      <c r="A3730">
        <v>4.9000000000000004</v>
      </c>
      <c r="B3730" t="s">
        <v>23019</v>
      </c>
      <c r="C3730" t="s">
        <v>3716</v>
      </c>
      <c r="D3730" t="s">
        <v>809</v>
      </c>
      <c r="E3730" t="s">
        <v>37</v>
      </c>
      <c r="F3730">
        <v>100</v>
      </c>
      <c r="G3730" s="8">
        <v>17300889</v>
      </c>
      <c r="H3730" s="8">
        <v>45000000</v>
      </c>
    </row>
    <row r="3731" spans="1:8" x14ac:dyDescent="0.3">
      <c r="A3731">
        <v>4.9000000000000004</v>
      </c>
      <c r="B3731" t="s">
        <v>23019</v>
      </c>
      <c r="C3731" t="s">
        <v>3716</v>
      </c>
      <c r="D3731" t="s">
        <v>651</v>
      </c>
      <c r="E3731" t="s">
        <v>37</v>
      </c>
      <c r="F3731">
        <v>100</v>
      </c>
      <c r="G3731" s="8">
        <v>17300889</v>
      </c>
      <c r="H3731" s="8">
        <v>45000000</v>
      </c>
    </row>
    <row r="3732" spans="1:8" x14ac:dyDescent="0.3">
      <c r="A3732">
        <v>5.8</v>
      </c>
      <c r="B3732" t="s">
        <v>23020</v>
      </c>
      <c r="C3732" t="s">
        <v>3721</v>
      </c>
      <c r="D3732" t="s">
        <v>1473</v>
      </c>
      <c r="E3732" t="s">
        <v>37</v>
      </c>
      <c r="F3732">
        <v>220</v>
      </c>
      <c r="G3732" s="8">
        <v>15527125</v>
      </c>
      <c r="H3732" s="8">
        <v>57000000</v>
      </c>
    </row>
    <row r="3733" spans="1:8" x14ac:dyDescent="0.3">
      <c r="A3733">
        <v>5.8</v>
      </c>
      <c r="B3733" t="s">
        <v>23020</v>
      </c>
      <c r="C3733" t="s">
        <v>3721</v>
      </c>
      <c r="D3733" t="s">
        <v>17497</v>
      </c>
      <c r="E3733" t="s">
        <v>37</v>
      </c>
      <c r="F3733">
        <v>220</v>
      </c>
      <c r="G3733" s="8">
        <v>15527125</v>
      </c>
      <c r="H3733" s="8">
        <v>57000000</v>
      </c>
    </row>
    <row r="3734" spans="1:8" x14ac:dyDescent="0.3">
      <c r="A3734">
        <v>5.8</v>
      </c>
      <c r="B3734" t="s">
        <v>23020</v>
      </c>
      <c r="C3734" t="s">
        <v>3721</v>
      </c>
      <c r="D3734" t="s">
        <v>12797</v>
      </c>
      <c r="E3734" t="s">
        <v>37</v>
      </c>
      <c r="F3734">
        <v>220</v>
      </c>
      <c r="G3734" s="8">
        <v>15527125</v>
      </c>
      <c r="H3734" s="8">
        <v>57000000</v>
      </c>
    </row>
    <row r="3735" spans="1:8" x14ac:dyDescent="0.3">
      <c r="A3735">
        <v>7.1</v>
      </c>
      <c r="B3735" t="s">
        <v>23021</v>
      </c>
      <c r="C3735" t="s">
        <v>431</v>
      </c>
      <c r="D3735" t="s">
        <v>11093</v>
      </c>
      <c r="E3735" t="s">
        <v>37</v>
      </c>
      <c r="F3735">
        <v>212</v>
      </c>
      <c r="G3735" s="8">
        <v>13560960</v>
      </c>
      <c r="H3735" s="8">
        <v>50000000</v>
      </c>
    </row>
    <row r="3736" spans="1:8" x14ac:dyDescent="0.3">
      <c r="A3736">
        <v>7.1</v>
      </c>
      <c r="B3736" t="s">
        <v>23021</v>
      </c>
      <c r="C3736" t="s">
        <v>431</v>
      </c>
      <c r="D3736" t="s">
        <v>1473</v>
      </c>
      <c r="E3736" t="s">
        <v>37</v>
      </c>
      <c r="F3736">
        <v>212</v>
      </c>
      <c r="G3736" s="8">
        <v>13560960</v>
      </c>
      <c r="H3736" s="8">
        <v>50000000</v>
      </c>
    </row>
    <row r="3737" spans="1:8" x14ac:dyDescent="0.3">
      <c r="A3737">
        <v>7.1</v>
      </c>
      <c r="B3737" t="s">
        <v>23021</v>
      </c>
      <c r="C3737" t="s">
        <v>431</v>
      </c>
      <c r="D3737" t="s">
        <v>20490</v>
      </c>
      <c r="E3737" t="s">
        <v>37</v>
      </c>
      <c r="F3737">
        <v>212</v>
      </c>
      <c r="G3737" s="8">
        <v>13560960</v>
      </c>
      <c r="H3737" s="8">
        <v>50000000</v>
      </c>
    </row>
    <row r="3738" spans="1:8" x14ac:dyDescent="0.3">
      <c r="A3738">
        <v>7.2</v>
      </c>
      <c r="B3738" t="s">
        <v>23022</v>
      </c>
      <c r="C3738" t="s">
        <v>1614</v>
      </c>
      <c r="D3738" t="s">
        <v>21948</v>
      </c>
      <c r="E3738" t="s">
        <v>37</v>
      </c>
      <c r="F3738">
        <v>128</v>
      </c>
      <c r="G3738" s="8">
        <v>15523168</v>
      </c>
      <c r="H3738" s="8">
        <v>45000000</v>
      </c>
    </row>
    <row r="3739" spans="1:8" x14ac:dyDescent="0.3">
      <c r="A3739">
        <v>7.2</v>
      </c>
      <c r="B3739" t="s">
        <v>23022</v>
      </c>
      <c r="C3739" t="s">
        <v>1614</v>
      </c>
      <c r="D3739" t="s">
        <v>8199</v>
      </c>
      <c r="E3739" t="s">
        <v>37</v>
      </c>
      <c r="F3739">
        <v>128</v>
      </c>
      <c r="G3739" s="8">
        <v>15523168</v>
      </c>
      <c r="H3739" s="8">
        <v>45000000</v>
      </c>
    </row>
    <row r="3740" spans="1:8" x14ac:dyDescent="0.3">
      <c r="A3740">
        <v>6</v>
      </c>
      <c r="B3740" t="s">
        <v>23023</v>
      </c>
      <c r="C3740" t="s">
        <v>318</v>
      </c>
      <c r="D3740" t="s">
        <v>675</v>
      </c>
      <c r="E3740" t="s">
        <v>37</v>
      </c>
      <c r="F3740">
        <v>106</v>
      </c>
      <c r="G3740" s="8">
        <v>11146409</v>
      </c>
      <c r="H3740" s="8">
        <v>45000000</v>
      </c>
    </row>
    <row r="3741" spans="1:8" x14ac:dyDescent="0.3">
      <c r="A3741">
        <v>6</v>
      </c>
      <c r="B3741" t="s">
        <v>23023</v>
      </c>
      <c r="C3741" t="s">
        <v>318</v>
      </c>
      <c r="D3741" t="s">
        <v>515</v>
      </c>
      <c r="E3741" t="s">
        <v>37</v>
      </c>
      <c r="F3741">
        <v>106</v>
      </c>
      <c r="G3741" s="8">
        <v>11146409</v>
      </c>
      <c r="H3741" s="8">
        <v>45000000</v>
      </c>
    </row>
    <row r="3742" spans="1:8" x14ac:dyDescent="0.3">
      <c r="A3742">
        <v>6</v>
      </c>
      <c r="B3742" t="s">
        <v>23023</v>
      </c>
      <c r="C3742" t="s">
        <v>318</v>
      </c>
      <c r="D3742" t="s">
        <v>4189</v>
      </c>
      <c r="E3742" t="s">
        <v>37</v>
      </c>
      <c r="F3742">
        <v>106</v>
      </c>
      <c r="G3742" s="8">
        <v>11146409</v>
      </c>
      <c r="H3742" s="8">
        <v>45000000</v>
      </c>
    </row>
    <row r="3743" spans="1:8" x14ac:dyDescent="0.3">
      <c r="A3743">
        <v>6</v>
      </c>
      <c r="B3743" t="s">
        <v>23023</v>
      </c>
      <c r="C3743" t="s">
        <v>318</v>
      </c>
      <c r="D3743" t="s">
        <v>10118</v>
      </c>
      <c r="E3743" t="s">
        <v>37</v>
      </c>
      <c r="F3743">
        <v>106</v>
      </c>
      <c r="G3743" s="8">
        <v>11146409</v>
      </c>
      <c r="H3743" s="8">
        <v>45000000</v>
      </c>
    </row>
    <row r="3744" spans="1:8" x14ac:dyDescent="0.3">
      <c r="A3744">
        <v>6</v>
      </c>
      <c r="B3744" t="s">
        <v>23024</v>
      </c>
      <c r="C3744" t="s">
        <v>2862</v>
      </c>
      <c r="D3744" t="s">
        <v>675</v>
      </c>
      <c r="E3744" t="s">
        <v>37</v>
      </c>
      <c r="F3744">
        <v>160</v>
      </c>
      <c r="G3744" s="8">
        <v>7916887</v>
      </c>
      <c r="H3744" s="8">
        <v>45000000</v>
      </c>
    </row>
    <row r="3745" spans="1:8" x14ac:dyDescent="0.3">
      <c r="A3745">
        <v>6</v>
      </c>
      <c r="B3745" t="s">
        <v>23024</v>
      </c>
      <c r="C3745" t="s">
        <v>2862</v>
      </c>
      <c r="D3745" t="s">
        <v>21950</v>
      </c>
      <c r="E3745" t="s">
        <v>37</v>
      </c>
      <c r="F3745">
        <v>160</v>
      </c>
      <c r="G3745" s="8">
        <v>7916887</v>
      </c>
      <c r="H3745" s="8">
        <v>45000000</v>
      </c>
    </row>
    <row r="3746" spans="1:8" x14ac:dyDescent="0.3">
      <c r="A3746">
        <v>6</v>
      </c>
      <c r="B3746" t="s">
        <v>23024</v>
      </c>
      <c r="C3746" t="s">
        <v>2862</v>
      </c>
      <c r="D3746" t="s">
        <v>1473</v>
      </c>
      <c r="E3746" t="s">
        <v>37</v>
      </c>
      <c r="F3746">
        <v>160</v>
      </c>
      <c r="G3746" s="8">
        <v>7916887</v>
      </c>
      <c r="H3746" s="8">
        <v>45000000</v>
      </c>
    </row>
    <row r="3747" spans="1:8" x14ac:dyDescent="0.3">
      <c r="A3747">
        <v>6</v>
      </c>
      <c r="B3747" t="s">
        <v>23024</v>
      </c>
      <c r="C3747" t="s">
        <v>2862</v>
      </c>
      <c r="D3747" t="s">
        <v>8199</v>
      </c>
      <c r="E3747" t="s">
        <v>37</v>
      </c>
      <c r="F3747">
        <v>160</v>
      </c>
      <c r="G3747" s="8">
        <v>7916887</v>
      </c>
      <c r="H3747" s="8">
        <v>45000000</v>
      </c>
    </row>
    <row r="3748" spans="1:8" x14ac:dyDescent="0.3">
      <c r="A3748">
        <v>6</v>
      </c>
      <c r="B3748" t="s">
        <v>23024</v>
      </c>
      <c r="C3748" t="s">
        <v>2862</v>
      </c>
      <c r="D3748" t="s">
        <v>21951</v>
      </c>
      <c r="E3748" t="s">
        <v>37</v>
      </c>
      <c r="F3748">
        <v>160</v>
      </c>
      <c r="G3748" s="8">
        <v>7916887</v>
      </c>
      <c r="H3748" s="8">
        <v>45000000</v>
      </c>
    </row>
    <row r="3749" spans="1:8" x14ac:dyDescent="0.3">
      <c r="A3749">
        <v>7</v>
      </c>
      <c r="B3749" t="s">
        <v>23025</v>
      </c>
      <c r="C3749" t="s">
        <v>938</v>
      </c>
      <c r="D3749" t="s">
        <v>1473</v>
      </c>
      <c r="E3749" t="s">
        <v>940</v>
      </c>
      <c r="F3749">
        <v>114</v>
      </c>
      <c r="G3749" s="8">
        <v>6565495</v>
      </c>
      <c r="H3749" s="8">
        <v>45000000</v>
      </c>
    </row>
    <row r="3750" spans="1:8" x14ac:dyDescent="0.3">
      <c r="A3750">
        <v>7</v>
      </c>
      <c r="B3750" t="s">
        <v>23025</v>
      </c>
      <c r="C3750" t="s">
        <v>938</v>
      </c>
      <c r="D3750" t="s">
        <v>17497</v>
      </c>
      <c r="E3750" t="s">
        <v>940</v>
      </c>
      <c r="F3750">
        <v>114</v>
      </c>
      <c r="G3750" s="8">
        <v>6565495</v>
      </c>
      <c r="H3750" s="8">
        <v>45000000</v>
      </c>
    </row>
    <row r="3751" spans="1:8" x14ac:dyDescent="0.3">
      <c r="A3751">
        <v>5.4</v>
      </c>
      <c r="B3751" t="s">
        <v>23026</v>
      </c>
      <c r="C3751" t="s">
        <v>3747</v>
      </c>
      <c r="D3751" t="s">
        <v>675</v>
      </c>
      <c r="E3751" t="s">
        <v>37</v>
      </c>
      <c r="F3751">
        <v>99</v>
      </c>
      <c r="G3751" s="8">
        <v>15279680</v>
      </c>
      <c r="H3751" s="8">
        <v>40000000</v>
      </c>
    </row>
    <row r="3752" spans="1:8" x14ac:dyDescent="0.3">
      <c r="A3752">
        <v>5.4</v>
      </c>
      <c r="B3752" t="s">
        <v>23026</v>
      </c>
      <c r="C3752" t="s">
        <v>3747</v>
      </c>
      <c r="D3752" t="s">
        <v>21950</v>
      </c>
      <c r="E3752" t="s">
        <v>37</v>
      </c>
      <c r="F3752">
        <v>99</v>
      </c>
      <c r="G3752" s="8">
        <v>15279680</v>
      </c>
      <c r="H3752" s="8">
        <v>40000000</v>
      </c>
    </row>
    <row r="3753" spans="1:8" x14ac:dyDescent="0.3">
      <c r="A3753">
        <v>5.4</v>
      </c>
      <c r="B3753" t="s">
        <v>23026</v>
      </c>
      <c r="C3753" t="s">
        <v>3747</v>
      </c>
      <c r="D3753" t="s">
        <v>8199</v>
      </c>
      <c r="E3753" t="s">
        <v>37</v>
      </c>
      <c r="F3753">
        <v>99</v>
      </c>
      <c r="G3753" s="8">
        <v>15279680</v>
      </c>
      <c r="H3753" s="8">
        <v>40000000</v>
      </c>
    </row>
    <row r="3754" spans="1:8" x14ac:dyDescent="0.3">
      <c r="A3754">
        <v>6.5</v>
      </c>
      <c r="B3754" t="s">
        <v>23027</v>
      </c>
      <c r="C3754" t="s">
        <v>120</v>
      </c>
      <c r="D3754" t="s">
        <v>809</v>
      </c>
      <c r="E3754" t="s">
        <v>37</v>
      </c>
      <c r="F3754">
        <v>74</v>
      </c>
      <c r="G3754" s="8">
        <v>7262288</v>
      </c>
      <c r="H3754" s="8">
        <v>40000000</v>
      </c>
    </row>
    <row r="3755" spans="1:8" x14ac:dyDescent="0.3">
      <c r="A3755">
        <v>6.5</v>
      </c>
      <c r="B3755" t="s">
        <v>23027</v>
      </c>
      <c r="C3755" t="s">
        <v>120</v>
      </c>
      <c r="D3755" t="s">
        <v>21950</v>
      </c>
      <c r="E3755" t="s">
        <v>37</v>
      </c>
      <c r="F3755">
        <v>74</v>
      </c>
      <c r="G3755" s="8">
        <v>7262288</v>
      </c>
      <c r="H3755" s="8">
        <v>40000000</v>
      </c>
    </row>
    <row r="3756" spans="1:8" x14ac:dyDescent="0.3">
      <c r="A3756">
        <v>6.5</v>
      </c>
      <c r="B3756" t="s">
        <v>23027</v>
      </c>
      <c r="C3756" t="s">
        <v>120</v>
      </c>
      <c r="D3756" t="s">
        <v>8199</v>
      </c>
      <c r="E3756" t="s">
        <v>37</v>
      </c>
      <c r="F3756">
        <v>74</v>
      </c>
      <c r="G3756" s="8">
        <v>7262288</v>
      </c>
      <c r="H3756" s="8">
        <v>40000000</v>
      </c>
    </row>
    <row r="3757" spans="1:8" x14ac:dyDescent="0.3">
      <c r="A3757">
        <v>6.4</v>
      </c>
      <c r="B3757" t="s">
        <v>23028</v>
      </c>
      <c r="C3757" t="s">
        <v>244</v>
      </c>
      <c r="D3757" t="s">
        <v>1473</v>
      </c>
      <c r="E3757" t="s">
        <v>37</v>
      </c>
      <c r="F3757">
        <v>139</v>
      </c>
      <c r="G3757" s="8">
        <v>4584886</v>
      </c>
      <c r="H3757" s="8">
        <v>45000000</v>
      </c>
    </row>
    <row r="3758" spans="1:8" x14ac:dyDescent="0.3">
      <c r="A3758">
        <v>6.4</v>
      </c>
      <c r="B3758" t="s">
        <v>23028</v>
      </c>
      <c r="C3758" t="s">
        <v>244</v>
      </c>
      <c r="D3758" t="s">
        <v>17497</v>
      </c>
      <c r="E3758" t="s">
        <v>37</v>
      </c>
      <c r="F3758">
        <v>139</v>
      </c>
      <c r="G3758" s="8">
        <v>4584886</v>
      </c>
      <c r="H3758" s="8">
        <v>45000000</v>
      </c>
    </row>
    <row r="3759" spans="1:8" x14ac:dyDescent="0.3">
      <c r="A3759">
        <v>4.9000000000000004</v>
      </c>
      <c r="B3759" t="s">
        <v>23029</v>
      </c>
      <c r="C3759" t="s">
        <v>3771</v>
      </c>
      <c r="D3759" t="s">
        <v>675</v>
      </c>
      <c r="E3759" t="s">
        <v>37</v>
      </c>
      <c r="F3759">
        <v>103</v>
      </c>
      <c r="G3759" s="8">
        <v>2154540</v>
      </c>
      <c r="H3759" s="8">
        <v>45000000</v>
      </c>
    </row>
    <row r="3760" spans="1:8" x14ac:dyDescent="0.3">
      <c r="A3760">
        <v>4.9000000000000004</v>
      </c>
      <c r="B3760" t="s">
        <v>23029</v>
      </c>
      <c r="C3760" t="s">
        <v>3771</v>
      </c>
      <c r="D3760" t="s">
        <v>8199</v>
      </c>
      <c r="E3760" t="s">
        <v>37</v>
      </c>
      <c r="F3760">
        <v>103</v>
      </c>
      <c r="G3760" s="8">
        <v>2154540</v>
      </c>
      <c r="H3760" s="8">
        <v>45000000</v>
      </c>
    </row>
    <row r="3761" spans="1:8" x14ac:dyDescent="0.3">
      <c r="A3761">
        <v>6.3</v>
      </c>
      <c r="B3761" t="s">
        <v>23030</v>
      </c>
      <c r="C3761" t="s">
        <v>3776</v>
      </c>
      <c r="D3761" t="s">
        <v>675</v>
      </c>
      <c r="E3761" t="s">
        <v>37</v>
      </c>
      <c r="F3761">
        <v>101</v>
      </c>
      <c r="G3761" s="8">
        <v>8129455</v>
      </c>
      <c r="H3761" s="8">
        <v>45000000</v>
      </c>
    </row>
    <row r="3762" spans="1:8" x14ac:dyDescent="0.3">
      <c r="A3762">
        <v>6.3</v>
      </c>
      <c r="B3762" t="s">
        <v>23030</v>
      </c>
      <c r="C3762" t="s">
        <v>3776</v>
      </c>
      <c r="D3762" t="s">
        <v>515</v>
      </c>
      <c r="E3762" t="s">
        <v>37</v>
      </c>
      <c r="F3762">
        <v>101</v>
      </c>
      <c r="G3762" s="8">
        <v>8129455</v>
      </c>
      <c r="H3762" s="8">
        <v>45000000</v>
      </c>
    </row>
    <row r="3763" spans="1:8" x14ac:dyDescent="0.3">
      <c r="A3763">
        <v>6.3</v>
      </c>
      <c r="B3763" t="s">
        <v>23030</v>
      </c>
      <c r="C3763" t="s">
        <v>3776</v>
      </c>
      <c r="D3763" t="s">
        <v>809</v>
      </c>
      <c r="E3763" t="s">
        <v>37</v>
      </c>
      <c r="F3763">
        <v>101</v>
      </c>
      <c r="G3763" s="8">
        <v>8129455</v>
      </c>
      <c r="H3763" s="8">
        <v>45000000</v>
      </c>
    </row>
    <row r="3764" spans="1:8" x14ac:dyDescent="0.3">
      <c r="A3764">
        <v>6.3</v>
      </c>
      <c r="B3764" t="s">
        <v>23030</v>
      </c>
      <c r="C3764" t="s">
        <v>3776</v>
      </c>
      <c r="D3764" t="s">
        <v>21950</v>
      </c>
      <c r="E3764" t="s">
        <v>37</v>
      </c>
      <c r="F3764">
        <v>101</v>
      </c>
      <c r="G3764" s="8">
        <v>8129455</v>
      </c>
      <c r="H3764" s="8">
        <v>45000000</v>
      </c>
    </row>
    <row r="3765" spans="1:8" x14ac:dyDescent="0.3">
      <c r="A3765">
        <v>7.7</v>
      </c>
      <c r="B3765" t="s">
        <v>23031</v>
      </c>
      <c r="C3765" t="s">
        <v>3788</v>
      </c>
      <c r="D3765" t="s">
        <v>11093</v>
      </c>
      <c r="E3765" t="s">
        <v>37</v>
      </c>
      <c r="F3765">
        <v>130</v>
      </c>
      <c r="G3765" s="8">
        <v>136019448</v>
      </c>
      <c r="H3765" s="8">
        <v>44500000</v>
      </c>
    </row>
    <row r="3766" spans="1:8" x14ac:dyDescent="0.3">
      <c r="A3766">
        <v>7.7</v>
      </c>
      <c r="B3766" t="s">
        <v>23031</v>
      </c>
      <c r="C3766" t="s">
        <v>3788</v>
      </c>
      <c r="D3766" t="s">
        <v>1473</v>
      </c>
      <c r="E3766" t="s">
        <v>37</v>
      </c>
      <c r="F3766">
        <v>130</v>
      </c>
      <c r="G3766" s="8">
        <v>136019448</v>
      </c>
      <c r="H3766" s="8">
        <v>44500000</v>
      </c>
    </row>
    <row r="3767" spans="1:8" x14ac:dyDescent="0.3">
      <c r="A3767">
        <v>7.7</v>
      </c>
      <c r="B3767" t="s">
        <v>23031</v>
      </c>
      <c r="C3767" t="s">
        <v>3788</v>
      </c>
      <c r="D3767" t="s">
        <v>20490</v>
      </c>
      <c r="E3767" t="s">
        <v>37</v>
      </c>
      <c r="F3767">
        <v>130</v>
      </c>
      <c r="G3767" s="8">
        <v>136019448</v>
      </c>
      <c r="H3767" s="8">
        <v>44500000</v>
      </c>
    </row>
    <row r="3768" spans="1:8" x14ac:dyDescent="0.3">
      <c r="A3768">
        <v>7.7</v>
      </c>
      <c r="B3768" t="s">
        <v>23031</v>
      </c>
      <c r="C3768" t="s">
        <v>3788</v>
      </c>
      <c r="D3768" t="s">
        <v>8199</v>
      </c>
      <c r="E3768" t="s">
        <v>37</v>
      </c>
      <c r="F3768">
        <v>130</v>
      </c>
      <c r="G3768" s="8">
        <v>136019448</v>
      </c>
      <c r="H3768" s="8">
        <v>44500000</v>
      </c>
    </row>
    <row r="3769" spans="1:8" x14ac:dyDescent="0.3">
      <c r="A3769">
        <v>7.8</v>
      </c>
      <c r="B3769" t="s">
        <v>23032</v>
      </c>
      <c r="C3769" t="s">
        <v>1140</v>
      </c>
      <c r="D3769" t="s">
        <v>675</v>
      </c>
      <c r="E3769" t="s">
        <v>37</v>
      </c>
      <c r="F3769">
        <v>130</v>
      </c>
      <c r="G3769" s="8">
        <v>183875760</v>
      </c>
      <c r="H3769" s="8">
        <v>44000000</v>
      </c>
    </row>
    <row r="3770" spans="1:8" x14ac:dyDescent="0.3">
      <c r="A3770">
        <v>7.8</v>
      </c>
      <c r="B3770" t="s">
        <v>23032</v>
      </c>
      <c r="C3770" t="s">
        <v>1140</v>
      </c>
      <c r="D3770" t="s">
        <v>515</v>
      </c>
      <c r="E3770" t="s">
        <v>37</v>
      </c>
      <c r="F3770">
        <v>130</v>
      </c>
      <c r="G3770" s="8">
        <v>183875760</v>
      </c>
      <c r="H3770" s="8">
        <v>44000000</v>
      </c>
    </row>
    <row r="3771" spans="1:8" x14ac:dyDescent="0.3">
      <c r="A3771">
        <v>7.8</v>
      </c>
      <c r="B3771" t="s">
        <v>23032</v>
      </c>
      <c r="C3771" t="s">
        <v>1140</v>
      </c>
      <c r="D3771" t="s">
        <v>21950</v>
      </c>
      <c r="E3771" t="s">
        <v>37</v>
      </c>
      <c r="F3771">
        <v>130</v>
      </c>
      <c r="G3771" s="8">
        <v>183875760</v>
      </c>
      <c r="H3771" s="8">
        <v>44000000</v>
      </c>
    </row>
    <row r="3772" spans="1:8" x14ac:dyDescent="0.3">
      <c r="A3772">
        <v>7.8</v>
      </c>
      <c r="B3772" t="s">
        <v>23032</v>
      </c>
      <c r="C3772" t="s">
        <v>1140</v>
      </c>
      <c r="D3772" t="s">
        <v>1473</v>
      </c>
      <c r="E3772" t="s">
        <v>37</v>
      </c>
      <c r="F3772">
        <v>130</v>
      </c>
      <c r="G3772" s="8">
        <v>183875760</v>
      </c>
      <c r="H3772" s="8">
        <v>44000000</v>
      </c>
    </row>
    <row r="3773" spans="1:8" x14ac:dyDescent="0.3">
      <c r="A3773">
        <v>7.8</v>
      </c>
      <c r="B3773" t="s">
        <v>23032</v>
      </c>
      <c r="C3773" t="s">
        <v>1140</v>
      </c>
      <c r="D3773" t="s">
        <v>21948</v>
      </c>
      <c r="E3773" t="s">
        <v>37</v>
      </c>
      <c r="F3773">
        <v>130</v>
      </c>
      <c r="G3773" s="8">
        <v>183875760</v>
      </c>
      <c r="H3773" s="8">
        <v>44000000</v>
      </c>
    </row>
    <row r="3774" spans="1:8" x14ac:dyDescent="0.3">
      <c r="A3774">
        <v>7.8</v>
      </c>
      <c r="B3774" t="s">
        <v>23032</v>
      </c>
      <c r="C3774" t="s">
        <v>1140</v>
      </c>
      <c r="D3774" t="s">
        <v>8199</v>
      </c>
      <c r="E3774" t="s">
        <v>37</v>
      </c>
      <c r="F3774">
        <v>130</v>
      </c>
      <c r="G3774" s="8">
        <v>183875760</v>
      </c>
      <c r="H3774" s="8">
        <v>44000000</v>
      </c>
    </row>
    <row r="3775" spans="1:8" x14ac:dyDescent="0.3">
      <c r="A3775">
        <v>5.5</v>
      </c>
      <c r="B3775" t="s">
        <v>23033</v>
      </c>
      <c r="C3775" t="s">
        <v>1378</v>
      </c>
      <c r="D3775" t="s">
        <v>675</v>
      </c>
      <c r="E3775" t="s">
        <v>37</v>
      </c>
      <c r="F3775">
        <v>110</v>
      </c>
      <c r="G3775" s="8">
        <v>67061228</v>
      </c>
      <c r="H3775" s="8">
        <v>40000000</v>
      </c>
    </row>
    <row r="3776" spans="1:8" x14ac:dyDescent="0.3">
      <c r="A3776">
        <v>5.5</v>
      </c>
      <c r="B3776" t="s">
        <v>23033</v>
      </c>
      <c r="C3776" t="s">
        <v>1378</v>
      </c>
      <c r="D3776" t="s">
        <v>809</v>
      </c>
      <c r="E3776" t="s">
        <v>37</v>
      </c>
      <c r="F3776">
        <v>110</v>
      </c>
      <c r="G3776" s="8">
        <v>67061228</v>
      </c>
      <c r="H3776" s="8">
        <v>40000000</v>
      </c>
    </row>
    <row r="3777" spans="1:8" x14ac:dyDescent="0.3">
      <c r="A3777">
        <v>5.5</v>
      </c>
      <c r="B3777" t="s">
        <v>23033</v>
      </c>
      <c r="C3777" t="s">
        <v>1378</v>
      </c>
      <c r="D3777" t="s">
        <v>17497</v>
      </c>
      <c r="E3777" t="s">
        <v>37</v>
      </c>
      <c r="F3777">
        <v>110</v>
      </c>
      <c r="G3777" s="8">
        <v>67061228</v>
      </c>
      <c r="H3777" s="8">
        <v>40000000</v>
      </c>
    </row>
    <row r="3778" spans="1:8" x14ac:dyDescent="0.3">
      <c r="A3778">
        <v>7.5</v>
      </c>
      <c r="B3778" t="s">
        <v>23034</v>
      </c>
      <c r="C3778" t="s">
        <v>1371</v>
      </c>
      <c r="D3778" t="s">
        <v>21950</v>
      </c>
      <c r="E3778" t="s">
        <v>37</v>
      </c>
      <c r="F3778">
        <v>147</v>
      </c>
      <c r="G3778" s="8">
        <v>53300852</v>
      </c>
      <c r="H3778" s="8">
        <v>44000000</v>
      </c>
    </row>
    <row r="3779" spans="1:8" x14ac:dyDescent="0.3">
      <c r="A3779">
        <v>7.5</v>
      </c>
      <c r="B3779" t="s">
        <v>23034</v>
      </c>
      <c r="C3779" t="s">
        <v>1371</v>
      </c>
      <c r="D3779" t="s">
        <v>1473</v>
      </c>
      <c r="E3779" t="s">
        <v>37</v>
      </c>
      <c r="F3779">
        <v>147</v>
      </c>
      <c r="G3779" s="8">
        <v>53300852</v>
      </c>
      <c r="H3779" s="8">
        <v>44000000</v>
      </c>
    </row>
    <row r="3780" spans="1:8" x14ac:dyDescent="0.3">
      <c r="A3780">
        <v>7.5</v>
      </c>
      <c r="B3780" t="s">
        <v>23034</v>
      </c>
      <c r="C3780" t="s">
        <v>1371</v>
      </c>
      <c r="D3780" t="s">
        <v>8199</v>
      </c>
      <c r="E3780" t="s">
        <v>37</v>
      </c>
      <c r="F3780">
        <v>147</v>
      </c>
      <c r="G3780" s="8">
        <v>53300852</v>
      </c>
      <c r="H3780" s="8">
        <v>44000000</v>
      </c>
    </row>
    <row r="3781" spans="1:8" x14ac:dyDescent="0.3">
      <c r="A3781">
        <v>6.4</v>
      </c>
      <c r="B3781" t="s">
        <v>23035</v>
      </c>
      <c r="C3781" t="s">
        <v>3771</v>
      </c>
      <c r="D3781" t="s">
        <v>675</v>
      </c>
      <c r="E3781" t="s">
        <v>37</v>
      </c>
      <c r="F3781">
        <v>96</v>
      </c>
      <c r="G3781" s="8">
        <v>150415432</v>
      </c>
      <c r="H3781" s="8">
        <v>44000000</v>
      </c>
    </row>
    <row r="3782" spans="1:8" x14ac:dyDescent="0.3">
      <c r="A3782">
        <v>6.4</v>
      </c>
      <c r="B3782" t="s">
        <v>23035</v>
      </c>
      <c r="C3782" t="s">
        <v>3771</v>
      </c>
      <c r="D3782" t="s">
        <v>515</v>
      </c>
      <c r="E3782" t="s">
        <v>37</v>
      </c>
      <c r="F3782">
        <v>96</v>
      </c>
      <c r="G3782" s="8">
        <v>150415432</v>
      </c>
      <c r="H3782" s="8">
        <v>44000000</v>
      </c>
    </row>
    <row r="3783" spans="1:8" x14ac:dyDescent="0.3">
      <c r="A3783">
        <v>6.4</v>
      </c>
      <c r="B3783" t="s">
        <v>23035</v>
      </c>
      <c r="C3783" t="s">
        <v>3771</v>
      </c>
      <c r="D3783" t="s">
        <v>8199</v>
      </c>
      <c r="E3783" t="s">
        <v>37</v>
      </c>
      <c r="F3783">
        <v>96</v>
      </c>
      <c r="G3783" s="8">
        <v>150415432</v>
      </c>
      <c r="H3783" s="8">
        <v>44000000</v>
      </c>
    </row>
    <row r="3784" spans="1:8" x14ac:dyDescent="0.3">
      <c r="A3784">
        <v>6.4</v>
      </c>
      <c r="B3784" t="s">
        <v>23035</v>
      </c>
      <c r="C3784" t="s">
        <v>3771</v>
      </c>
      <c r="D3784" t="s">
        <v>21951</v>
      </c>
      <c r="E3784" t="s">
        <v>37</v>
      </c>
      <c r="F3784">
        <v>96</v>
      </c>
      <c r="G3784" s="8">
        <v>150415432</v>
      </c>
      <c r="H3784" s="8">
        <v>44000000</v>
      </c>
    </row>
    <row r="3785" spans="1:8" x14ac:dyDescent="0.3">
      <c r="A3785">
        <v>5.6</v>
      </c>
      <c r="B3785" t="s">
        <v>23036</v>
      </c>
      <c r="C3785" t="s">
        <v>3810</v>
      </c>
      <c r="D3785" t="s">
        <v>1473</v>
      </c>
      <c r="E3785" t="s">
        <v>37</v>
      </c>
      <c r="F3785">
        <v>118</v>
      </c>
      <c r="G3785" s="8">
        <v>44834712</v>
      </c>
      <c r="H3785" s="8">
        <v>44000000</v>
      </c>
    </row>
    <row r="3786" spans="1:8" x14ac:dyDescent="0.3">
      <c r="A3786">
        <v>5.6</v>
      </c>
      <c r="B3786" t="s">
        <v>23036</v>
      </c>
      <c r="C3786" t="s">
        <v>3810</v>
      </c>
      <c r="D3786" t="s">
        <v>8199</v>
      </c>
      <c r="E3786" t="s">
        <v>37</v>
      </c>
      <c r="F3786">
        <v>118</v>
      </c>
      <c r="G3786" s="8">
        <v>44834712</v>
      </c>
      <c r="H3786" s="8">
        <v>44000000</v>
      </c>
    </row>
    <row r="3787" spans="1:8" x14ac:dyDescent="0.3">
      <c r="A3787">
        <v>7.5</v>
      </c>
      <c r="B3787" t="s">
        <v>23037</v>
      </c>
      <c r="C3787" t="s">
        <v>3814</v>
      </c>
      <c r="D3787" t="s">
        <v>9312</v>
      </c>
      <c r="E3787" t="s">
        <v>37</v>
      </c>
      <c r="F3787">
        <v>88</v>
      </c>
      <c r="G3787" s="8">
        <v>84300000</v>
      </c>
      <c r="H3787" s="8">
        <v>2600000</v>
      </c>
    </row>
    <row r="3788" spans="1:8" x14ac:dyDescent="0.3">
      <c r="A3788">
        <v>7.5</v>
      </c>
      <c r="B3788" t="s">
        <v>23037</v>
      </c>
      <c r="C3788" t="s">
        <v>3814</v>
      </c>
      <c r="D3788" t="s">
        <v>15875</v>
      </c>
      <c r="E3788" t="s">
        <v>37</v>
      </c>
      <c r="F3788">
        <v>88</v>
      </c>
      <c r="G3788" s="8">
        <v>84300000</v>
      </c>
      <c r="H3788" s="8">
        <v>2600000</v>
      </c>
    </row>
    <row r="3789" spans="1:8" x14ac:dyDescent="0.3">
      <c r="A3789">
        <v>7.5</v>
      </c>
      <c r="B3789" t="s">
        <v>23037</v>
      </c>
      <c r="C3789" t="s">
        <v>3814</v>
      </c>
      <c r="D3789" t="s">
        <v>651</v>
      </c>
      <c r="E3789" t="s">
        <v>37</v>
      </c>
      <c r="F3789">
        <v>88</v>
      </c>
      <c r="G3789" s="8">
        <v>84300000</v>
      </c>
      <c r="H3789" s="8">
        <v>2600000</v>
      </c>
    </row>
    <row r="3790" spans="1:8" x14ac:dyDescent="0.3">
      <c r="A3790">
        <v>7.5</v>
      </c>
      <c r="B3790" t="s">
        <v>23037</v>
      </c>
      <c r="C3790" t="s">
        <v>3814</v>
      </c>
      <c r="D3790" t="s">
        <v>15164</v>
      </c>
      <c r="E3790" t="s">
        <v>37</v>
      </c>
      <c r="F3790">
        <v>88</v>
      </c>
      <c r="G3790" s="8">
        <v>84300000</v>
      </c>
      <c r="H3790" s="8">
        <v>2600000</v>
      </c>
    </row>
    <row r="3791" spans="1:8" x14ac:dyDescent="0.3">
      <c r="A3791">
        <v>6.8</v>
      </c>
      <c r="B3791" t="s">
        <v>23038</v>
      </c>
      <c r="C3791" t="s">
        <v>3823</v>
      </c>
      <c r="D3791" t="s">
        <v>515</v>
      </c>
      <c r="E3791" t="s">
        <v>37</v>
      </c>
      <c r="F3791">
        <v>325</v>
      </c>
      <c r="G3791" s="8">
        <v>1500000</v>
      </c>
      <c r="H3791" s="8">
        <v>44000000</v>
      </c>
    </row>
    <row r="3792" spans="1:8" x14ac:dyDescent="0.3">
      <c r="A3792">
        <v>6.8</v>
      </c>
      <c r="B3792" t="s">
        <v>23038</v>
      </c>
      <c r="C3792" t="s">
        <v>3823</v>
      </c>
      <c r="D3792" t="s">
        <v>1473</v>
      </c>
      <c r="E3792" t="s">
        <v>37</v>
      </c>
      <c r="F3792">
        <v>325</v>
      </c>
      <c r="G3792" s="8">
        <v>1500000</v>
      </c>
      <c r="H3792" s="8">
        <v>44000000</v>
      </c>
    </row>
    <row r="3793" spans="1:8" x14ac:dyDescent="0.3">
      <c r="A3793">
        <v>6.8</v>
      </c>
      <c r="B3793" t="s">
        <v>23038</v>
      </c>
      <c r="C3793" t="s">
        <v>3823</v>
      </c>
      <c r="D3793" t="s">
        <v>12797</v>
      </c>
      <c r="E3793" t="s">
        <v>37</v>
      </c>
      <c r="F3793">
        <v>325</v>
      </c>
      <c r="G3793" s="8">
        <v>1500000</v>
      </c>
      <c r="H3793" s="8">
        <v>44000000</v>
      </c>
    </row>
    <row r="3794" spans="1:8" x14ac:dyDescent="0.3">
      <c r="A3794">
        <v>6.8</v>
      </c>
      <c r="B3794" t="s">
        <v>23039</v>
      </c>
      <c r="C3794" t="s">
        <v>784</v>
      </c>
      <c r="D3794" t="s">
        <v>675</v>
      </c>
      <c r="E3794" t="s">
        <v>37</v>
      </c>
      <c r="F3794">
        <v>102</v>
      </c>
      <c r="G3794" s="8">
        <v>62318875</v>
      </c>
      <c r="H3794" s="8">
        <v>50000000</v>
      </c>
    </row>
    <row r="3795" spans="1:8" x14ac:dyDescent="0.3">
      <c r="A3795">
        <v>6.8</v>
      </c>
      <c r="B3795" t="s">
        <v>23039</v>
      </c>
      <c r="C3795" t="s">
        <v>784</v>
      </c>
      <c r="D3795" t="s">
        <v>515</v>
      </c>
      <c r="E3795" t="s">
        <v>37</v>
      </c>
      <c r="F3795">
        <v>102</v>
      </c>
      <c r="G3795" s="8">
        <v>62318875</v>
      </c>
      <c r="H3795" s="8">
        <v>50000000</v>
      </c>
    </row>
    <row r="3796" spans="1:8" x14ac:dyDescent="0.3">
      <c r="A3796">
        <v>6.8</v>
      </c>
      <c r="B3796" t="s">
        <v>23039</v>
      </c>
      <c r="C3796" t="s">
        <v>784</v>
      </c>
      <c r="D3796" t="s">
        <v>651</v>
      </c>
      <c r="E3796" t="s">
        <v>37</v>
      </c>
      <c r="F3796">
        <v>102</v>
      </c>
      <c r="G3796" s="8">
        <v>62318875</v>
      </c>
      <c r="H3796" s="8">
        <v>50000000</v>
      </c>
    </row>
    <row r="3797" spans="1:8" x14ac:dyDescent="0.3">
      <c r="A3797">
        <v>6.8</v>
      </c>
      <c r="B3797" t="s">
        <v>23039</v>
      </c>
      <c r="C3797" t="s">
        <v>784</v>
      </c>
      <c r="D3797" t="s">
        <v>10118</v>
      </c>
      <c r="E3797" t="s">
        <v>37</v>
      </c>
      <c r="F3797">
        <v>102</v>
      </c>
      <c r="G3797" s="8">
        <v>62318875</v>
      </c>
      <c r="H3797" s="8">
        <v>50000000</v>
      </c>
    </row>
    <row r="3798" spans="1:8" x14ac:dyDescent="0.3">
      <c r="A3798">
        <v>6.8</v>
      </c>
      <c r="B3798" t="s">
        <v>23039</v>
      </c>
      <c r="C3798" t="s">
        <v>784</v>
      </c>
      <c r="D3798" t="s">
        <v>8199</v>
      </c>
      <c r="E3798" t="s">
        <v>37</v>
      </c>
      <c r="F3798">
        <v>102</v>
      </c>
      <c r="G3798" s="8">
        <v>62318875</v>
      </c>
      <c r="H3798" s="8">
        <v>50000000</v>
      </c>
    </row>
    <row r="3799" spans="1:8" x14ac:dyDescent="0.3">
      <c r="A3799">
        <v>6</v>
      </c>
      <c r="B3799" t="s">
        <v>23040</v>
      </c>
      <c r="C3799" t="s">
        <v>3832</v>
      </c>
      <c r="D3799" t="s">
        <v>1473</v>
      </c>
      <c r="E3799" t="s">
        <v>37</v>
      </c>
      <c r="F3799">
        <v>110</v>
      </c>
      <c r="G3799" s="8">
        <v>5773519</v>
      </c>
      <c r="H3799" s="8">
        <v>40000000</v>
      </c>
    </row>
    <row r="3800" spans="1:8" x14ac:dyDescent="0.3">
      <c r="A3800">
        <v>6</v>
      </c>
      <c r="B3800" t="s">
        <v>23040</v>
      </c>
      <c r="C3800" t="s">
        <v>3832</v>
      </c>
      <c r="D3800" t="s">
        <v>4189</v>
      </c>
      <c r="E3800" t="s">
        <v>37</v>
      </c>
      <c r="F3800">
        <v>110</v>
      </c>
      <c r="G3800" s="8">
        <v>5773519</v>
      </c>
      <c r="H3800" s="8">
        <v>40000000</v>
      </c>
    </row>
    <row r="3801" spans="1:8" x14ac:dyDescent="0.3">
      <c r="A3801">
        <v>6</v>
      </c>
      <c r="B3801" t="s">
        <v>23040</v>
      </c>
      <c r="C3801" t="s">
        <v>3832</v>
      </c>
      <c r="D3801" t="s">
        <v>10118</v>
      </c>
      <c r="E3801" t="s">
        <v>37</v>
      </c>
      <c r="F3801">
        <v>110</v>
      </c>
      <c r="G3801" s="8">
        <v>5773519</v>
      </c>
      <c r="H3801" s="8">
        <v>40000000</v>
      </c>
    </row>
    <row r="3802" spans="1:8" x14ac:dyDescent="0.3">
      <c r="A3802">
        <v>6</v>
      </c>
      <c r="B3802" t="s">
        <v>23040</v>
      </c>
      <c r="C3802" t="s">
        <v>3832</v>
      </c>
      <c r="D3802" t="s">
        <v>8199</v>
      </c>
      <c r="E3802" t="s">
        <v>37</v>
      </c>
      <c r="F3802">
        <v>110</v>
      </c>
      <c r="G3802" s="8">
        <v>5773519</v>
      </c>
      <c r="H3802" s="8">
        <v>40000000</v>
      </c>
    </row>
    <row r="3803" spans="1:8" x14ac:dyDescent="0.3">
      <c r="A3803">
        <v>7.3</v>
      </c>
      <c r="B3803" t="s">
        <v>23041</v>
      </c>
      <c r="C3803" t="s">
        <v>3837</v>
      </c>
      <c r="D3803" t="s">
        <v>1473</v>
      </c>
      <c r="E3803" t="s">
        <v>37</v>
      </c>
      <c r="F3803">
        <v>136</v>
      </c>
      <c r="G3803" s="8">
        <v>51768623</v>
      </c>
      <c r="H3803" s="8">
        <v>43000000</v>
      </c>
    </row>
    <row r="3804" spans="1:8" x14ac:dyDescent="0.3">
      <c r="A3804">
        <v>6</v>
      </c>
      <c r="B3804" t="s">
        <v>23042</v>
      </c>
      <c r="C3804" t="s">
        <v>1430</v>
      </c>
      <c r="D3804" t="s">
        <v>809</v>
      </c>
      <c r="E3804" t="s">
        <v>37</v>
      </c>
      <c r="F3804">
        <v>103</v>
      </c>
      <c r="G3804" s="8">
        <v>37035515</v>
      </c>
      <c r="H3804" s="8">
        <v>43000000</v>
      </c>
    </row>
    <row r="3805" spans="1:8" x14ac:dyDescent="0.3">
      <c r="A3805">
        <v>6</v>
      </c>
      <c r="B3805" t="s">
        <v>23042</v>
      </c>
      <c r="C3805" t="s">
        <v>1430</v>
      </c>
      <c r="D3805" t="s">
        <v>1473</v>
      </c>
      <c r="E3805" t="s">
        <v>37</v>
      </c>
      <c r="F3805">
        <v>103</v>
      </c>
      <c r="G3805" s="8">
        <v>37035515</v>
      </c>
      <c r="H3805" s="8">
        <v>43000000</v>
      </c>
    </row>
    <row r="3806" spans="1:8" x14ac:dyDescent="0.3">
      <c r="A3806">
        <v>7</v>
      </c>
      <c r="B3806" t="s">
        <v>23043</v>
      </c>
      <c r="C3806" t="s">
        <v>585</v>
      </c>
      <c r="D3806" t="s">
        <v>675</v>
      </c>
      <c r="E3806" t="s">
        <v>37</v>
      </c>
      <c r="F3806">
        <v>103</v>
      </c>
      <c r="G3806" s="8">
        <v>24520892</v>
      </c>
      <c r="H3806" s="8">
        <v>45000000</v>
      </c>
    </row>
    <row r="3807" spans="1:8" x14ac:dyDescent="0.3">
      <c r="A3807">
        <v>7</v>
      </c>
      <c r="B3807" t="s">
        <v>23043</v>
      </c>
      <c r="C3807" t="s">
        <v>585</v>
      </c>
      <c r="D3807" t="s">
        <v>21950</v>
      </c>
      <c r="E3807" t="s">
        <v>37</v>
      </c>
      <c r="F3807">
        <v>103</v>
      </c>
      <c r="G3807" s="8">
        <v>24520892</v>
      </c>
      <c r="H3807" s="8">
        <v>45000000</v>
      </c>
    </row>
    <row r="3808" spans="1:8" x14ac:dyDescent="0.3">
      <c r="A3808">
        <v>7</v>
      </c>
      <c r="B3808" t="s">
        <v>23043</v>
      </c>
      <c r="C3808" t="s">
        <v>585</v>
      </c>
      <c r="D3808" t="s">
        <v>1473</v>
      </c>
      <c r="E3808" t="s">
        <v>37</v>
      </c>
      <c r="F3808">
        <v>103</v>
      </c>
      <c r="G3808" s="8">
        <v>24520892</v>
      </c>
      <c r="H3808" s="8">
        <v>45000000</v>
      </c>
    </row>
    <row r="3809" spans="1:8" x14ac:dyDescent="0.3">
      <c r="A3809">
        <v>7</v>
      </c>
      <c r="B3809" t="s">
        <v>23043</v>
      </c>
      <c r="C3809" t="s">
        <v>585</v>
      </c>
      <c r="D3809" t="s">
        <v>8199</v>
      </c>
      <c r="E3809" t="s">
        <v>37</v>
      </c>
      <c r="F3809">
        <v>103</v>
      </c>
      <c r="G3809" s="8">
        <v>24520892</v>
      </c>
      <c r="H3809" s="8">
        <v>45000000</v>
      </c>
    </row>
    <row r="3810" spans="1:8" x14ac:dyDescent="0.3">
      <c r="A3810">
        <v>5.0999999999999996</v>
      </c>
      <c r="B3810" t="s">
        <v>23044</v>
      </c>
      <c r="C3810" t="s">
        <v>3849</v>
      </c>
      <c r="D3810" t="s">
        <v>809</v>
      </c>
      <c r="E3810" t="s">
        <v>37</v>
      </c>
      <c r="F3810">
        <v>90</v>
      </c>
      <c r="G3810" s="8">
        <v>24430272</v>
      </c>
      <c r="H3810" s="8">
        <v>43000000</v>
      </c>
    </row>
    <row r="3811" spans="1:8" x14ac:dyDescent="0.3">
      <c r="A3811">
        <v>5.0999999999999996</v>
      </c>
      <c r="B3811" t="s">
        <v>23044</v>
      </c>
      <c r="C3811" t="s">
        <v>3849</v>
      </c>
      <c r="D3811" t="s">
        <v>17497</v>
      </c>
      <c r="E3811" t="s">
        <v>37</v>
      </c>
      <c r="F3811">
        <v>90</v>
      </c>
      <c r="G3811" s="8">
        <v>24430272</v>
      </c>
      <c r="H3811" s="8">
        <v>43000000</v>
      </c>
    </row>
    <row r="3812" spans="1:8" x14ac:dyDescent="0.3">
      <c r="A3812">
        <v>6.8</v>
      </c>
      <c r="B3812" t="s">
        <v>23045</v>
      </c>
      <c r="C3812" t="s">
        <v>1059</v>
      </c>
      <c r="D3812" t="s">
        <v>1473</v>
      </c>
      <c r="E3812" t="s">
        <v>37</v>
      </c>
      <c r="F3812">
        <v>154</v>
      </c>
      <c r="G3812" s="8">
        <v>158348400</v>
      </c>
      <c r="H3812" s="8">
        <v>42000000</v>
      </c>
    </row>
    <row r="3813" spans="1:8" x14ac:dyDescent="0.3">
      <c r="A3813">
        <v>6.8</v>
      </c>
      <c r="B3813" t="s">
        <v>23045</v>
      </c>
      <c r="C3813" t="s">
        <v>1059</v>
      </c>
      <c r="D3813" t="s">
        <v>21948</v>
      </c>
      <c r="E3813" t="s">
        <v>37</v>
      </c>
      <c r="F3813">
        <v>154</v>
      </c>
      <c r="G3813" s="8">
        <v>158348400</v>
      </c>
      <c r="H3813" s="8">
        <v>42000000</v>
      </c>
    </row>
    <row r="3814" spans="1:8" x14ac:dyDescent="0.3">
      <c r="A3814">
        <v>6.8</v>
      </c>
      <c r="B3814" t="s">
        <v>23045</v>
      </c>
      <c r="C3814" t="s">
        <v>1059</v>
      </c>
      <c r="D3814" t="s">
        <v>8199</v>
      </c>
      <c r="E3814" t="s">
        <v>37</v>
      </c>
      <c r="F3814">
        <v>154</v>
      </c>
      <c r="G3814" s="8">
        <v>158348400</v>
      </c>
      <c r="H3814" s="8">
        <v>42000000</v>
      </c>
    </row>
    <row r="3815" spans="1:8" x14ac:dyDescent="0.3">
      <c r="A3815">
        <v>6.5</v>
      </c>
      <c r="B3815" t="s">
        <v>23046</v>
      </c>
      <c r="C3815" t="s">
        <v>3860</v>
      </c>
      <c r="D3815" t="s">
        <v>1473</v>
      </c>
      <c r="E3815" t="s">
        <v>37</v>
      </c>
      <c r="F3815">
        <v>99</v>
      </c>
      <c r="G3815" s="8">
        <v>31136950</v>
      </c>
      <c r="H3815" s="8">
        <v>44000000</v>
      </c>
    </row>
    <row r="3816" spans="1:8" x14ac:dyDescent="0.3">
      <c r="A3816">
        <v>6.5</v>
      </c>
      <c r="B3816" t="s">
        <v>23046</v>
      </c>
      <c r="C3816" t="s">
        <v>3860</v>
      </c>
      <c r="D3816" t="s">
        <v>651</v>
      </c>
      <c r="E3816" t="s">
        <v>37</v>
      </c>
      <c r="F3816">
        <v>99</v>
      </c>
      <c r="G3816" s="8">
        <v>31136950</v>
      </c>
      <c r="H3816" s="8">
        <v>44000000</v>
      </c>
    </row>
    <row r="3817" spans="1:8" x14ac:dyDescent="0.3">
      <c r="A3817">
        <v>6.5</v>
      </c>
      <c r="B3817" t="s">
        <v>23046</v>
      </c>
      <c r="C3817" t="s">
        <v>3860</v>
      </c>
      <c r="D3817" t="s">
        <v>17497</v>
      </c>
      <c r="E3817" t="s">
        <v>37</v>
      </c>
      <c r="F3817">
        <v>99</v>
      </c>
      <c r="G3817" s="8">
        <v>31136950</v>
      </c>
      <c r="H3817" s="8">
        <v>44000000</v>
      </c>
    </row>
    <row r="3818" spans="1:8" x14ac:dyDescent="0.3">
      <c r="A3818">
        <v>6.6</v>
      </c>
      <c r="B3818" t="s">
        <v>23047</v>
      </c>
      <c r="C3818" t="s">
        <v>868</v>
      </c>
      <c r="D3818" t="s">
        <v>675</v>
      </c>
      <c r="E3818" t="s">
        <v>37</v>
      </c>
      <c r="F3818">
        <v>93</v>
      </c>
      <c r="G3818" s="8">
        <v>29113588</v>
      </c>
      <c r="H3818" s="8">
        <v>40000000</v>
      </c>
    </row>
    <row r="3819" spans="1:8" x14ac:dyDescent="0.3">
      <c r="A3819">
        <v>6.6</v>
      </c>
      <c r="B3819" t="s">
        <v>23047</v>
      </c>
      <c r="C3819" t="s">
        <v>868</v>
      </c>
      <c r="D3819" t="s">
        <v>21950</v>
      </c>
      <c r="E3819" t="s">
        <v>37</v>
      </c>
      <c r="F3819">
        <v>93</v>
      </c>
      <c r="G3819" s="8">
        <v>29113588</v>
      </c>
      <c r="H3819" s="8">
        <v>40000000</v>
      </c>
    </row>
    <row r="3820" spans="1:8" x14ac:dyDescent="0.3">
      <c r="A3820">
        <v>6.6</v>
      </c>
      <c r="B3820" t="s">
        <v>23047</v>
      </c>
      <c r="C3820" t="s">
        <v>868</v>
      </c>
      <c r="D3820" t="s">
        <v>8199</v>
      </c>
      <c r="E3820" t="s">
        <v>37</v>
      </c>
      <c r="F3820">
        <v>93</v>
      </c>
      <c r="G3820" s="8">
        <v>29113588</v>
      </c>
      <c r="H3820" s="8">
        <v>40000000</v>
      </c>
    </row>
    <row r="3821" spans="1:8" x14ac:dyDescent="0.3">
      <c r="A3821">
        <v>7.2</v>
      </c>
      <c r="B3821" t="s">
        <v>23048</v>
      </c>
      <c r="C3821" t="s">
        <v>1007</v>
      </c>
      <c r="D3821" t="s">
        <v>675</v>
      </c>
      <c r="E3821" t="s">
        <v>37</v>
      </c>
      <c r="F3821">
        <v>109</v>
      </c>
      <c r="G3821" s="8">
        <v>138447667</v>
      </c>
      <c r="H3821" s="8">
        <v>42000000</v>
      </c>
    </row>
    <row r="3822" spans="1:8" x14ac:dyDescent="0.3">
      <c r="A3822">
        <v>7.2</v>
      </c>
      <c r="B3822" t="s">
        <v>23048</v>
      </c>
      <c r="C3822" t="s">
        <v>1007</v>
      </c>
      <c r="D3822" t="s">
        <v>809</v>
      </c>
      <c r="E3822" t="s">
        <v>37</v>
      </c>
      <c r="F3822">
        <v>109</v>
      </c>
      <c r="G3822" s="8">
        <v>138447667</v>
      </c>
      <c r="H3822" s="8">
        <v>42000000</v>
      </c>
    </row>
    <row r="3823" spans="1:8" x14ac:dyDescent="0.3">
      <c r="A3823">
        <v>7.2</v>
      </c>
      <c r="B3823" t="s">
        <v>23048</v>
      </c>
      <c r="C3823" t="s">
        <v>1007</v>
      </c>
      <c r="D3823" t="s">
        <v>21950</v>
      </c>
      <c r="E3823" t="s">
        <v>37</v>
      </c>
      <c r="F3823">
        <v>109</v>
      </c>
      <c r="G3823" s="8">
        <v>138447667</v>
      </c>
      <c r="H3823" s="8">
        <v>42000000</v>
      </c>
    </row>
    <row r="3824" spans="1:8" x14ac:dyDescent="0.3">
      <c r="A3824">
        <v>7</v>
      </c>
      <c r="B3824" t="s">
        <v>23049</v>
      </c>
      <c r="C3824" t="s">
        <v>3560</v>
      </c>
      <c r="D3824" t="s">
        <v>809</v>
      </c>
      <c r="E3824" t="s">
        <v>37</v>
      </c>
      <c r="F3824">
        <v>124</v>
      </c>
      <c r="G3824" s="8">
        <v>116006080</v>
      </c>
      <c r="H3824" s="8">
        <v>42000000</v>
      </c>
    </row>
    <row r="3825" spans="1:8" x14ac:dyDescent="0.3">
      <c r="A3825">
        <v>7</v>
      </c>
      <c r="B3825" t="s">
        <v>23049</v>
      </c>
      <c r="C3825" t="s">
        <v>3560</v>
      </c>
      <c r="D3825" t="s">
        <v>1473</v>
      </c>
      <c r="E3825" t="s">
        <v>37</v>
      </c>
      <c r="F3825">
        <v>124</v>
      </c>
      <c r="G3825" s="8">
        <v>116006080</v>
      </c>
      <c r="H3825" s="8">
        <v>42000000</v>
      </c>
    </row>
    <row r="3826" spans="1:8" x14ac:dyDescent="0.3">
      <c r="A3826">
        <v>7</v>
      </c>
      <c r="B3826" t="s">
        <v>23049</v>
      </c>
      <c r="C3826" t="s">
        <v>3560</v>
      </c>
      <c r="D3826" t="s">
        <v>17497</v>
      </c>
      <c r="E3826" t="s">
        <v>37</v>
      </c>
      <c r="F3826">
        <v>124</v>
      </c>
      <c r="G3826" s="8">
        <v>116006080</v>
      </c>
      <c r="H3826" s="8">
        <v>42000000</v>
      </c>
    </row>
    <row r="3827" spans="1:8" x14ac:dyDescent="0.3">
      <c r="A3827">
        <v>7</v>
      </c>
      <c r="B3827" t="s">
        <v>23050</v>
      </c>
      <c r="C3827" t="s">
        <v>2538</v>
      </c>
      <c r="D3827" t="s">
        <v>515</v>
      </c>
      <c r="E3827" t="s">
        <v>37</v>
      </c>
      <c r="F3827">
        <v>84</v>
      </c>
      <c r="G3827" s="8">
        <v>106793915</v>
      </c>
      <c r="H3827" s="8">
        <v>45000000</v>
      </c>
    </row>
    <row r="3828" spans="1:8" x14ac:dyDescent="0.3">
      <c r="A3828">
        <v>7</v>
      </c>
      <c r="B3828" t="s">
        <v>23050</v>
      </c>
      <c r="C3828" t="s">
        <v>2538</v>
      </c>
      <c r="D3828" t="s">
        <v>9312</v>
      </c>
      <c r="E3828" t="s">
        <v>37</v>
      </c>
      <c r="F3828">
        <v>84</v>
      </c>
      <c r="G3828" s="8">
        <v>106793915</v>
      </c>
      <c r="H3828" s="8">
        <v>45000000</v>
      </c>
    </row>
    <row r="3829" spans="1:8" x14ac:dyDescent="0.3">
      <c r="A3829">
        <v>7</v>
      </c>
      <c r="B3829" t="s">
        <v>23050</v>
      </c>
      <c r="C3829" t="s">
        <v>2538</v>
      </c>
      <c r="D3829" t="s">
        <v>809</v>
      </c>
      <c r="E3829" t="s">
        <v>37</v>
      </c>
      <c r="F3829">
        <v>84</v>
      </c>
      <c r="G3829" s="8">
        <v>106793915</v>
      </c>
      <c r="H3829" s="8">
        <v>45000000</v>
      </c>
    </row>
    <row r="3830" spans="1:8" x14ac:dyDescent="0.3">
      <c r="A3830">
        <v>7</v>
      </c>
      <c r="B3830" t="s">
        <v>23050</v>
      </c>
      <c r="C3830" t="s">
        <v>2538</v>
      </c>
      <c r="D3830" t="s">
        <v>1473</v>
      </c>
      <c r="E3830" t="s">
        <v>37</v>
      </c>
      <c r="F3830">
        <v>84</v>
      </c>
      <c r="G3830" s="8">
        <v>106793915</v>
      </c>
      <c r="H3830" s="8">
        <v>45000000</v>
      </c>
    </row>
    <row r="3831" spans="1:8" x14ac:dyDescent="0.3">
      <c r="A3831">
        <v>7</v>
      </c>
      <c r="B3831" t="s">
        <v>23050</v>
      </c>
      <c r="C3831" t="s">
        <v>2538</v>
      </c>
      <c r="D3831" t="s">
        <v>15875</v>
      </c>
      <c r="E3831" t="s">
        <v>37</v>
      </c>
      <c r="F3831">
        <v>84</v>
      </c>
      <c r="G3831" s="8">
        <v>106793915</v>
      </c>
      <c r="H3831" s="8">
        <v>45000000</v>
      </c>
    </row>
    <row r="3832" spans="1:8" x14ac:dyDescent="0.3">
      <c r="A3832">
        <v>5.9</v>
      </c>
      <c r="B3832" t="s">
        <v>23051</v>
      </c>
      <c r="C3832" t="s">
        <v>3883</v>
      </c>
      <c r="D3832" t="s">
        <v>809</v>
      </c>
      <c r="E3832" t="s">
        <v>37</v>
      </c>
      <c r="F3832">
        <v>90</v>
      </c>
      <c r="G3832" s="8">
        <v>87856565</v>
      </c>
      <c r="H3832" s="8">
        <v>42000000</v>
      </c>
    </row>
    <row r="3833" spans="1:8" x14ac:dyDescent="0.3">
      <c r="A3833">
        <v>5.9</v>
      </c>
      <c r="B3833" t="s">
        <v>23051</v>
      </c>
      <c r="C3833" t="s">
        <v>3883</v>
      </c>
      <c r="D3833" t="s">
        <v>17497</v>
      </c>
      <c r="E3833" t="s">
        <v>37</v>
      </c>
      <c r="F3833">
        <v>90</v>
      </c>
      <c r="G3833" s="8">
        <v>87856565</v>
      </c>
      <c r="H3833" s="8">
        <v>42000000</v>
      </c>
    </row>
    <row r="3834" spans="1:8" x14ac:dyDescent="0.3">
      <c r="A3834">
        <v>5.4</v>
      </c>
      <c r="B3834" t="s">
        <v>23052</v>
      </c>
      <c r="C3834" t="s">
        <v>3888</v>
      </c>
      <c r="D3834" t="s">
        <v>809</v>
      </c>
      <c r="E3834" t="s">
        <v>37</v>
      </c>
      <c r="F3834">
        <v>117</v>
      </c>
      <c r="G3834" s="8">
        <v>70100000</v>
      </c>
      <c r="H3834" s="8">
        <v>40000000</v>
      </c>
    </row>
    <row r="3835" spans="1:8" x14ac:dyDescent="0.3">
      <c r="A3835">
        <v>5.4</v>
      </c>
      <c r="B3835" t="s">
        <v>23052</v>
      </c>
      <c r="C3835" t="s">
        <v>3888</v>
      </c>
      <c r="D3835" t="s">
        <v>1473</v>
      </c>
      <c r="E3835" t="s">
        <v>37</v>
      </c>
      <c r="F3835">
        <v>117</v>
      </c>
      <c r="G3835" s="8">
        <v>70100000</v>
      </c>
      <c r="H3835" s="8">
        <v>40000000</v>
      </c>
    </row>
    <row r="3836" spans="1:8" x14ac:dyDescent="0.3">
      <c r="A3836">
        <v>5.4</v>
      </c>
      <c r="B3836" t="s">
        <v>23052</v>
      </c>
      <c r="C3836" t="s">
        <v>3888</v>
      </c>
      <c r="D3836" t="s">
        <v>17497</v>
      </c>
      <c r="E3836" t="s">
        <v>37</v>
      </c>
      <c r="F3836">
        <v>117</v>
      </c>
      <c r="G3836" s="8">
        <v>70100000</v>
      </c>
      <c r="H3836" s="8">
        <v>40000000</v>
      </c>
    </row>
    <row r="3837" spans="1:8" x14ac:dyDescent="0.3">
      <c r="A3837">
        <v>6.6</v>
      </c>
      <c r="B3837" t="s">
        <v>23053</v>
      </c>
      <c r="C3837" t="s">
        <v>522</v>
      </c>
      <c r="D3837" t="s">
        <v>675</v>
      </c>
      <c r="E3837" t="s">
        <v>37</v>
      </c>
      <c r="F3837">
        <v>123</v>
      </c>
      <c r="G3837" s="8">
        <v>159578352</v>
      </c>
      <c r="H3837" s="8">
        <v>43000000</v>
      </c>
    </row>
    <row r="3838" spans="1:8" x14ac:dyDescent="0.3">
      <c r="A3838">
        <v>6.6</v>
      </c>
      <c r="B3838" t="s">
        <v>23053</v>
      </c>
      <c r="C3838" t="s">
        <v>522</v>
      </c>
      <c r="D3838" t="s">
        <v>809</v>
      </c>
      <c r="E3838" t="s">
        <v>37</v>
      </c>
      <c r="F3838">
        <v>123</v>
      </c>
      <c r="G3838" s="8">
        <v>159578352</v>
      </c>
      <c r="H3838" s="8">
        <v>43000000</v>
      </c>
    </row>
    <row r="3839" spans="1:8" x14ac:dyDescent="0.3">
      <c r="A3839">
        <v>6.6</v>
      </c>
      <c r="B3839" t="s">
        <v>23053</v>
      </c>
      <c r="C3839" t="s">
        <v>522</v>
      </c>
      <c r="D3839" t="s">
        <v>21950</v>
      </c>
      <c r="E3839" t="s">
        <v>37</v>
      </c>
      <c r="F3839">
        <v>123</v>
      </c>
      <c r="G3839" s="8">
        <v>159578352</v>
      </c>
      <c r="H3839" s="8">
        <v>43000000</v>
      </c>
    </row>
    <row r="3840" spans="1:8" x14ac:dyDescent="0.3">
      <c r="A3840">
        <v>7</v>
      </c>
      <c r="B3840" t="s">
        <v>23054</v>
      </c>
      <c r="C3840" t="s">
        <v>3897</v>
      </c>
      <c r="D3840" t="s">
        <v>11093</v>
      </c>
      <c r="E3840" t="s">
        <v>37</v>
      </c>
      <c r="F3840">
        <v>251</v>
      </c>
      <c r="G3840" s="8">
        <v>57750000</v>
      </c>
      <c r="H3840" s="8">
        <v>31115000</v>
      </c>
    </row>
    <row r="3841" spans="1:8" x14ac:dyDescent="0.3">
      <c r="A3841">
        <v>7</v>
      </c>
      <c r="B3841" t="s">
        <v>23054</v>
      </c>
      <c r="C3841" t="s">
        <v>3897</v>
      </c>
      <c r="D3841" t="s">
        <v>1473</v>
      </c>
      <c r="E3841" t="s">
        <v>37</v>
      </c>
      <c r="F3841">
        <v>251</v>
      </c>
      <c r="G3841" s="8">
        <v>57750000</v>
      </c>
      <c r="H3841" s="8">
        <v>31115000</v>
      </c>
    </row>
    <row r="3842" spans="1:8" x14ac:dyDescent="0.3">
      <c r="A3842">
        <v>7</v>
      </c>
      <c r="B3842" t="s">
        <v>23054</v>
      </c>
      <c r="C3842" t="s">
        <v>3897</v>
      </c>
      <c r="D3842" t="s">
        <v>20490</v>
      </c>
      <c r="E3842" t="s">
        <v>37</v>
      </c>
      <c r="F3842">
        <v>251</v>
      </c>
      <c r="G3842" s="8">
        <v>57750000</v>
      </c>
      <c r="H3842" s="8">
        <v>31115000</v>
      </c>
    </row>
    <row r="3843" spans="1:8" x14ac:dyDescent="0.3">
      <c r="A3843">
        <v>7</v>
      </c>
      <c r="B3843" t="s">
        <v>23054</v>
      </c>
      <c r="C3843" t="s">
        <v>3897</v>
      </c>
      <c r="D3843" t="s">
        <v>17497</v>
      </c>
      <c r="E3843" t="s">
        <v>37</v>
      </c>
      <c r="F3843">
        <v>251</v>
      </c>
      <c r="G3843" s="8">
        <v>57750000</v>
      </c>
      <c r="H3843" s="8">
        <v>31115000</v>
      </c>
    </row>
    <row r="3844" spans="1:8" x14ac:dyDescent="0.3">
      <c r="A3844">
        <v>6.5</v>
      </c>
      <c r="B3844" t="s">
        <v>23055</v>
      </c>
      <c r="C3844" t="s">
        <v>788</v>
      </c>
      <c r="D3844" t="s">
        <v>675</v>
      </c>
      <c r="E3844" t="s">
        <v>37</v>
      </c>
      <c r="F3844">
        <v>105</v>
      </c>
      <c r="G3844" s="8">
        <v>45290318</v>
      </c>
      <c r="H3844" s="8">
        <v>42000000</v>
      </c>
    </row>
    <row r="3845" spans="1:8" x14ac:dyDescent="0.3">
      <c r="A3845">
        <v>6.5</v>
      </c>
      <c r="B3845" t="s">
        <v>23055</v>
      </c>
      <c r="C3845" t="s">
        <v>788</v>
      </c>
      <c r="D3845" t="s">
        <v>809</v>
      </c>
      <c r="E3845" t="s">
        <v>37</v>
      </c>
      <c r="F3845">
        <v>105</v>
      </c>
      <c r="G3845" s="8">
        <v>45290318</v>
      </c>
      <c r="H3845" s="8">
        <v>42000000</v>
      </c>
    </row>
    <row r="3846" spans="1:8" x14ac:dyDescent="0.3">
      <c r="A3846">
        <v>6.5</v>
      </c>
      <c r="B3846" t="s">
        <v>23055</v>
      </c>
      <c r="C3846" t="s">
        <v>788</v>
      </c>
      <c r="D3846" t="s">
        <v>21949</v>
      </c>
      <c r="E3846" t="s">
        <v>37</v>
      </c>
      <c r="F3846">
        <v>105</v>
      </c>
      <c r="G3846" s="8">
        <v>45290318</v>
      </c>
      <c r="H3846" s="8">
        <v>42000000</v>
      </c>
    </row>
    <row r="3847" spans="1:8" x14ac:dyDescent="0.3">
      <c r="A3847">
        <v>6.3</v>
      </c>
      <c r="B3847" t="s">
        <v>23056</v>
      </c>
      <c r="C3847" t="s">
        <v>3059</v>
      </c>
      <c r="D3847" t="s">
        <v>21950</v>
      </c>
      <c r="E3847" t="s">
        <v>37</v>
      </c>
      <c r="F3847">
        <v>115</v>
      </c>
      <c r="G3847" s="8">
        <v>41543207</v>
      </c>
      <c r="H3847" s="8">
        <v>42000000</v>
      </c>
    </row>
    <row r="3848" spans="1:8" x14ac:dyDescent="0.3">
      <c r="A3848">
        <v>6.3</v>
      </c>
      <c r="B3848" t="s">
        <v>23056</v>
      </c>
      <c r="C3848" t="s">
        <v>3059</v>
      </c>
      <c r="D3848" t="s">
        <v>1473</v>
      </c>
      <c r="E3848" t="s">
        <v>37</v>
      </c>
      <c r="F3848">
        <v>115</v>
      </c>
      <c r="G3848" s="8">
        <v>41543207</v>
      </c>
      <c r="H3848" s="8">
        <v>42000000</v>
      </c>
    </row>
    <row r="3849" spans="1:8" x14ac:dyDescent="0.3">
      <c r="A3849">
        <v>6.3</v>
      </c>
      <c r="B3849" t="s">
        <v>23056</v>
      </c>
      <c r="C3849" t="s">
        <v>3059</v>
      </c>
      <c r="D3849" t="s">
        <v>21948</v>
      </c>
      <c r="E3849" t="s">
        <v>37</v>
      </c>
      <c r="F3849">
        <v>115</v>
      </c>
      <c r="G3849" s="8">
        <v>41543207</v>
      </c>
      <c r="H3849" s="8">
        <v>42000000</v>
      </c>
    </row>
    <row r="3850" spans="1:8" x14ac:dyDescent="0.3">
      <c r="A3850">
        <v>6.3</v>
      </c>
      <c r="B3850" t="s">
        <v>23056</v>
      </c>
      <c r="C3850" t="s">
        <v>3059</v>
      </c>
      <c r="D3850" t="s">
        <v>8199</v>
      </c>
      <c r="E3850" t="s">
        <v>37</v>
      </c>
      <c r="F3850">
        <v>115</v>
      </c>
      <c r="G3850" s="8">
        <v>41543207</v>
      </c>
      <c r="H3850" s="8">
        <v>42000000</v>
      </c>
    </row>
    <row r="3851" spans="1:8" x14ac:dyDescent="0.3">
      <c r="A3851">
        <v>6.5</v>
      </c>
      <c r="B3851" t="s">
        <v>23057</v>
      </c>
      <c r="C3851" t="s">
        <v>3912</v>
      </c>
      <c r="D3851" t="s">
        <v>809</v>
      </c>
      <c r="E3851" t="s">
        <v>37</v>
      </c>
      <c r="F3851">
        <v>122</v>
      </c>
      <c r="G3851" s="8">
        <v>41252428</v>
      </c>
      <c r="H3851" s="8">
        <v>42000000</v>
      </c>
    </row>
    <row r="3852" spans="1:8" x14ac:dyDescent="0.3">
      <c r="A3852">
        <v>6.5</v>
      </c>
      <c r="B3852" t="s">
        <v>23057</v>
      </c>
      <c r="C3852" t="s">
        <v>3912</v>
      </c>
      <c r="D3852" t="s">
        <v>1473</v>
      </c>
      <c r="E3852" t="s">
        <v>37</v>
      </c>
      <c r="F3852">
        <v>122</v>
      </c>
      <c r="G3852" s="8">
        <v>41252428</v>
      </c>
      <c r="H3852" s="8">
        <v>42000000</v>
      </c>
    </row>
    <row r="3853" spans="1:8" x14ac:dyDescent="0.3">
      <c r="A3853">
        <v>6.5</v>
      </c>
      <c r="B3853" t="s">
        <v>23057</v>
      </c>
      <c r="C3853" t="s">
        <v>3912</v>
      </c>
      <c r="D3853" t="s">
        <v>17497</v>
      </c>
      <c r="E3853" t="s">
        <v>37</v>
      </c>
      <c r="F3853">
        <v>122</v>
      </c>
      <c r="G3853" s="8">
        <v>41252428</v>
      </c>
      <c r="H3853" s="8">
        <v>42000000</v>
      </c>
    </row>
    <row r="3854" spans="1:8" x14ac:dyDescent="0.3">
      <c r="A3854">
        <v>6.5</v>
      </c>
      <c r="B3854" t="s">
        <v>23058</v>
      </c>
      <c r="C3854" t="s">
        <v>3917</v>
      </c>
      <c r="D3854" t="s">
        <v>1473</v>
      </c>
      <c r="E3854" t="s">
        <v>37</v>
      </c>
      <c r="F3854">
        <v>119</v>
      </c>
      <c r="G3854" s="8">
        <v>35228696</v>
      </c>
      <c r="H3854" s="8">
        <v>32000000</v>
      </c>
    </row>
    <row r="3855" spans="1:8" x14ac:dyDescent="0.3">
      <c r="A3855">
        <v>6.5</v>
      </c>
      <c r="B3855" t="s">
        <v>23058</v>
      </c>
      <c r="C3855" t="s">
        <v>3917</v>
      </c>
      <c r="D3855" t="s">
        <v>4189</v>
      </c>
      <c r="E3855" t="s">
        <v>37</v>
      </c>
      <c r="F3855">
        <v>119</v>
      </c>
      <c r="G3855" s="8">
        <v>35228696</v>
      </c>
      <c r="H3855" s="8">
        <v>32000000</v>
      </c>
    </row>
    <row r="3856" spans="1:8" x14ac:dyDescent="0.3">
      <c r="A3856">
        <v>6.5</v>
      </c>
      <c r="B3856" t="s">
        <v>23058</v>
      </c>
      <c r="C3856" t="s">
        <v>3917</v>
      </c>
      <c r="D3856" t="s">
        <v>21948</v>
      </c>
      <c r="E3856" t="s">
        <v>37</v>
      </c>
      <c r="F3856">
        <v>119</v>
      </c>
      <c r="G3856" s="8">
        <v>35228696</v>
      </c>
      <c r="H3856" s="8">
        <v>32000000</v>
      </c>
    </row>
    <row r="3857" spans="1:8" x14ac:dyDescent="0.3">
      <c r="A3857">
        <v>6.5</v>
      </c>
      <c r="B3857" t="s">
        <v>23058</v>
      </c>
      <c r="C3857" t="s">
        <v>3917</v>
      </c>
      <c r="D3857" t="s">
        <v>8199</v>
      </c>
      <c r="E3857" t="s">
        <v>37</v>
      </c>
      <c r="F3857">
        <v>119</v>
      </c>
      <c r="G3857" s="8">
        <v>35228696</v>
      </c>
      <c r="H3857" s="8">
        <v>32000000</v>
      </c>
    </row>
    <row r="3858" spans="1:8" x14ac:dyDescent="0.3">
      <c r="A3858">
        <v>5.8</v>
      </c>
      <c r="B3858" t="s">
        <v>23059</v>
      </c>
      <c r="C3858" t="s">
        <v>1583</v>
      </c>
      <c r="D3858" t="s">
        <v>809</v>
      </c>
      <c r="E3858" t="s">
        <v>37</v>
      </c>
      <c r="F3858">
        <v>81</v>
      </c>
      <c r="G3858" s="8">
        <v>59992760</v>
      </c>
      <c r="H3858" s="8">
        <v>42000000</v>
      </c>
    </row>
    <row r="3859" spans="1:8" x14ac:dyDescent="0.3">
      <c r="A3859">
        <v>6.6</v>
      </c>
      <c r="B3859" t="s">
        <v>23060</v>
      </c>
      <c r="C3859" t="s">
        <v>3928</v>
      </c>
      <c r="D3859" t="s">
        <v>675</v>
      </c>
      <c r="E3859" t="s">
        <v>37</v>
      </c>
      <c r="F3859">
        <v>133</v>
      </c>
      <c r="G3859" s="8">
        <v>34667015</v>
      </c>
      <c r="H3859" s="8">
        <v>32000000</v>
      </c>
    </row>
    <row r="3860" spans="1:8" x14ac:dyDescent="0.3">
      <c r="A3860">
        <v>6.6</v>
      </c>
      <c r="B3860" t="s">
        <v>23060</v>
      </c>
      <c r="C3860" t="s">
        <v>3928</v>
      </c>
      <c r="D3860" t="s">
        <v>515</v>
      </c>
      <c r="E3860" t="s">
        <v>37</v>
      </c>
      <c r="F3860">
        <v>133</v>
      </c>
      <c r="G3860" s="8">
        <v>34667015</v>
      </c>
      <c r="H3860" s="8">
        <v>32000000</v>
      </c>
    </row>
    <row r="3861" spans="1:8" x14ac:dyDescent="0.3">
      <c r="A3861">
        <v>6.6</v>
      </c>
      <c r="B3861" t="s">
        <v>23060</v>
      </c>
      <c r="C3861" t="s">
        <v>3928</v>
      </c>
      <c r="D3861" t="s">
        <v>8199</v>
      </c>
      <c r="E3861" t="s">
        <v>37</v>
      </c>
      <c r="F3861">
        <v>133</v>
      </c>
      <c r="G3861" s="8">
        <v>34667015</v>
      </c>
      <c r="H3861" s="8">
        <v>32000000</v>
      </c>
    </row>
    <row r="3862" spans="1:8" x14ac:dyDescent="0.3">
      <c r="A3862">
        <v>5.4</v>
      </c>
      <c r="B3862" t="s">
        <v>23061</v>
      </c>
      <c r="C3862" t="s">
        <v>3934</v>
      </c>
      <c r="D3862" t="s">
        <v>651</v>
      </c>
      <c r="E3862" t="s">
        <v>37</v>
      </c>
      <c r="F3862">
        <v>100</v>
      </c>
      <c r="G3862" s="8">
        <v>37652565</v>
      </c>
      <c r="H3862" s="8">
        <v>42000000</v>
      </c>
    </row>
    <row r="3863" spans="1:8" x14ac:dyDescent="0.3">
      <c r="A3863">
        <v>5.4</v>
      </c>
      <c r="B3863" t="s">
        <v>23061</v>
      </c>
      <c r="C3863" t="s">
        <v>3934</v>
      </c>
      <c r="D3863" t="s">
        <v>4189</v>
      </c>
      <c r="E3863" t="s">
        <v>37</v>
      </c>
      <c r="F3863">
        <v>100</v>
      </c>
      <c r="G3863" s="8">
        <v>37652565</v>
      </c>
      <c r="H3863" s="8">
        <v>42000000</v>
      </c>
    </row>
    <row r="3864" spans="1:8" x14ac:dyDescent="0.3">
      <c r="A3864">
        <v>5.4</v>
      </c>
      <c r="B3864" t="s">
        <v>23061</v>
      </c>
      <c r="C3864" t="s">
        <v>3934</v>
      </c>
      <c r="D3864" t="s">
        <v>21948</v>
      </c>
      <c r="E3864" t="s">
        <v>37</v>
      </c>
      <c r="F3864">
        <v>100</v>
      </c>
      <c r="G3864" s="8">
        <v>37652565</v>
      </c>
      <c r="H3864" s="8">
        <v>42000000</v>
      </c>
    </row>
    <row r="3865" spans="1:8" x14ac:dyDescent="0.3">
      <c r="A3865">
        <v>5.4</v>
      </c>
      <c r="B3865" t="s">
        <v>23061</v>
      </c>
      <c r="C3865" t="s">
        <v>3934</v>
      </c>
      <c r="D3865" t="s">
        <v>8199</v>
      </c>
      <c r="E3865" t="s">
        <v>37</v>
      </c>
      <c r="F3865">
        <v>100</v>
      </c>
      <c r="G3865" s="8">
        <v>37652565</v>
      </c>
      <c r="H3865" s="8">
        <v>42000000</v>
      </c>
    </row>
    <row r="3866" spans="1:8" x14ac:dyDescent="0.3">
      <c r="A3866">
        <v>6.1</v>
      </c>
      <c r="B3866" t="s">
        <v>23062</v>
      </c>
      <c r="C3866" t="s">
        <v>3938</v>
      </c>
      <c r="D3866" t="s">
        <v>675</v>
      </c>
      <c r="E3866" t="s">
        <v>37</v>
      </c>
      <c r="F3866">
        <v>120</v>
      </c>
      <c r="G3866" s="8">
        <v>24375436</v>
      </c>
      <c r="H3866" s="8">
        <v>42000000</v>
      </c>
    </row>
    <row r="3867" spans="1:8" x14ac:dyDescent="0.3">
      <c r="A3867">
        <v>6.1</v>
      </c>
      <c r="B3867" t="s">
        <v>23062</v>
      </c>
      <c r="C3867" t="s">
        <v>3938</v>
      </c>
      <c r="D3867" t="s">
        <v>21950</v>
      </c>
      <c r="E3867" t="s">
        <v>37</v>
      </c>
      <c r="F3867">
        <v>120</v>
      </c>
      <c r="G3867" s="8">
        <v>24375436</v>
      </c>
      <c r="H3867" s="8">
        <v>42000000</v>
      </c>
    </row>
    <row r="3868" spans="1:8" x14ac:dyDescent="0.3">
      <c r="A3868">
        <v>6.1</v>
      </c>
      <c r="B3868" t="s">
        <v>23062</v>
      </c>
      <c r="C3868" t="s">
        <v>3938</v>
      </c>
      <c r="D3868" t="s">
        <v>1473</v>
      </c>
      <c r="E3868" t="s">
        <v>37</v>
      </c>
      <c r="F3868">
        <v>120</v>
      </c>
      <c r="G3868" s="8">
        <v>24375436</v>
      </c>
      <c r="H3868" s="8">
        <v>42000000</v>
      </c>
    </row>
    <row r="3869" spans="1:8" x14ac:dyDescent="0.3">
      <c r="A3869">
        <v>6.1</v>
      </c>
      <c r="B3869" t="s">
        <v>23062</v>
      </c>
      <c r="C3869" t="s">
        <v>3938</v>
      </c>
      <c r="D3869" t="s">
        <v>8199</v>
      </c>
      <c r="E3869" t="s">
        <v>37</v>
      </c>
      <c r="F3869">
        <v>120</v>
      </c>
      <c r="G3869" s="8">
        <v>24375436</v>
      </c>
      <c r="H3869" s="8">
        <v>42000000</v>
      </c>
    </row>
    <row r="3870" spans="1:8" x14ac:dyDescent="0.3">
      <c r="A3870">
        <v>4</v>
      </c>
      <c r="B3870" t="s">
        <v>23063</v>
      </c>
      <c r="C3870" t="s">
        <v>3942</v>
      </c>
      <c r="D3870" t="s">
        <v>515</v>
      </c>
      <c r="E3870" t="s">
        <v>37</v>
      </c>
      <c r="F3870">
        <v>104</v>
      </c>
      <c r="G3870" s="8">
        <v>20915465</v>
      </c>
      <c r="H3870" s="8">
        <v>42000000</v>
      </c>
    </row>
    <row r="3871" spans="1:8" x14ac:dyDescent="0.3">
      <c r="A3871">
        <v>4</v>
      </c>
      <c r="B3871" t="s">
        <v>23063</v>
      </c>
      <c r="C3871" t="s">
        <v>3942</v>
      </c>
      <c r="D3871" t="s">
        <v>809</v>
      </c>
      <c r="E3871" t="s">
        <v>37</v>
      </c>
      <c r="F3871">
        <v>104</v>
      </c>
      <c r="G3871" s="8">
        <v>20915465</v>
      </c>
      <c r="H3871" s="8">
        <v>42000000</v>
      </c>
    </row>
    <row r="3872" spans="1:8" x14ac:dyDescent="0.3">
      <c r="A3872">
        <v>4</v>
      </c>
      <c r="B3872" t="s">
        <v>23063</v>
      </c>
      <c r="C3872" t="s">
        <v>3942</v>
      </c>
      <c r="D3872" t="s">
        <v>15875</v>
      </c>
      <c r="E3872" t="s">
        <v>37</v>
      </c>
      <c r="F3872">
        <v>104</v>
      </c>
      <c r="G3872" s="8">
        <v>20915465</v>
      </c>
      <c r="H3872" s="8">
        <v>42000000</v>
      </c>
    </row>
    <row r="3873" spans="1:8" x14ac:dyDescent="0.3">
      <c r="A3873">
        <v>4</v>
      </c>
      <c r="B3873" t="s">
        <v>23063</v>
      </c>
      <c r="C3873" t="s">
        <v>3942</v>
      </c>
      <c r="D3873" t="s">
        <v>651</v>
      </c>
      <c r="E3873" t="s">
        <v>37</v>
      </c>
      <c r="F3873">
        <v>104</v>
      </c>
      <c r="G3873" s="8">
        <v>20915465</v>
      </c>
      <c r="H3873" s="8">
        <v>42000000</v>
      </c>
    </row>
    <row r="3874" spans="1:8" x14ac:dyDescent="0.3">
      <c r="A3874">
        <v>4</v>
      </c>
      <c r="B3874" t="s">
        <v>23063</v>
      </c>
      <c r="C3874" t="s">
        <v>3942</v>
      </c>
      <c r="D3874" t="s">
        <v>10118</v>
      </c>
      <c r="E3874" t="s">
        <v>37</v>
      </c>
      <c r="F3874">
        <v>104</v>
      </c>
      <c r="G3874" s="8">
        <v>20915465</v>
      </c>
      <c r="H3874" s="8">
        <v>42000000</v>
      </c>
    </row>
    <row r="3875" spans="1:8" x14ac:dyDescent="0.3">
      <c r="A3875">
        <v>7.6</v>
      </c>
      <c r="B3875" t="s">
        <v>23064</v>
      </c>
      <c r="C3875" t="s">
        <v>3135</v>
      </c>
      <c r="D3875" t="s">
        <v>21950</v>
      </c>
      <c r="E3875" t="s">
        <v>37</v>
      </c>
      <c r="F3875">
        <v>122</v>
      </c>
      <c r="G3875" s="8">
        <v>24127895</v>
      </c>
      <c r="H3875" s="8">
        <v>50000000</v>
      </c>
    </row>
    <row r="3876" spans="1:8" x14ac:dyDescent="0.3">
      <c r="A3876">
        <v>7.6</v>
      </c>
      <c r="B3876" t="s">
        <v>23064</v>
      </c>
      <c r="C3876" t="s">
        <v>3135</v>
      </c>
      <c r="D3876" t="s">
        <v>1473</v>
      </c>
      <c r="E3876" t="s">
        <v>37</v>
      </c>
      <c r="F3876">
        <v>122</v>
      </c>
      <c r="G3876" s="8">
        <v>24127895</v>
      </c>
      <c r="H3876" s="8">
        <v>50000000</v>
      </c>
    </row>
    <row r="3877" spans="1:8" x14ac:dyDescent="0.3">
      <c r="A3877">
        <v>7.6</v>
      </c>
      <c r="B3877" t="s">
        <v>23064</v>
      </c>
      <c r="C3877" t="s">
        <v>3135</v>
      </c>
      <c r="D3877" t="s">
        <v>8199</v>
      </c>
      <c r="E3877" t="s">
        <v>37</v>
      </c>
      <c r="F3877">
        <v>122</v>
      </c>
      <c r="G3877" s="8">
        <v>24127895</v>
      </c>
      <c r="H3877" s="8">
        <v>50000000</v>
      </c>
    </row>
    <row r="3878" spans="1:8" x14ac:dyDescent="0.3">
      <c r="A3878">
        <v>7.9</v>
      </c>
      <c r="B3878" t="s">
        <v>23065</v>
      </c>
      <c r="C3878" t="s">
        <v>938</v>
      </c>
      <c r="D3878" t="s">
        <v>675</v>
      </c>
      <c r="E3878" t="s">
        <v>940</v>
      </c>
      <c r="F3878">
        <v>80</v>
      </c>
      <c r="G3878" s="8">
        <v>84961</v>
      </c>
      <c r="H3878" s="8">
        <v>31000000</v>
      </c>
    </row>
    <row r="3879" spans="1:8" x14ac:dyDescent="0.3">
      <c r="A3879">
        <v>7.9</v>
      </c>
      <c r="B3879" t="s">
        <v>23065</v>
      </c>
      <c r="C3879" t="s">
        <v>938</v>
      </c>
      <c r="D3879" t="s">
        <v>515</v>
      </c>
      <c r="E3879" t="s">
        <v>940</v>
      </c>
      <c r="F3879">
        <v>80</v>
      </c>
      <c r="G3879" s="8">
        <v>84961</v>
      </c>
      <c r="H3879" s="8">
        <v>31000000</v>
      </c>
    </row>
    <row r="3880" spans="1:8" x14ac:dyDescent="0.3">
      <c r="A3880">
        <v>7.9</v>
      </c>
      <c r="B3880" t="s">
        <v>23065</v>
      </c>
      <c r="C3880" t="s">
        <v>938</v>
      </c>
      <c r="D3880" t="s">
        <v>20490</v>
      </c>
      <c r="E3880" t="s">
        <v>940</v>
      </c>
      <c r="F3880">
        <v>80</v>
      </c>
      <c r="G3880" s="8">
        <v>84961</v>
      </c>
      <c r="H3880" s="8">
        <v>31000000</v>
      </c>
    </row>
    <row r="3881" spans="1:8" x14ac:dyDescent="0.3">
      <c r="A3881">
        <v>5.3</v>
      </c>
      <c r="B3881" t="s">
        <v>23066</v>
      </c>
      <c r="C3881" t="s">
        <v>3957</v>
      </c>
      <c r="D3881" t="s">
        <v>675</v>
      </c>
      <c r="E3881" t="s">
        <v>37</v>
      </c>
      <c r="F3881">
        <v>91</v>
      </c>
      <c r="G3881" s="8">
        <v>26404753</v>
      </c>
      <c r="H3881" s="8">
        <v>40000000</v>
      </c>
    </row>
    <row r="3882" spans="1:8" x14ac:dyDescent="0.3">
      <c r="A3882">
        <v>5.3</v>
      </c>
      <c r="B3882" t="s">
        <v>23066</v>
      </c>
      <c r="C3882" t="s">
        <v>3957</v>
      </c>
      <c r="D3882" t="s">
        <v>809</v>
      </c>
      <c r="E3882" t="s">
        <v>37</v>
      </c>
      <c r="F3882">
        <v>91</v>
      </c>
      <c r="G3882" s="8">
        <v>26404753</v>
      </c>
      <c r="H3882" s="8">
        <v>40000000</v>
      </c>
    </row>
    <row r="3883" spans="1:8" x14ac:dyDescent="0.3">
      <c r="A3883">
        <v>5.3</v>
      </c>
      <c r="B3883" t="s">
        <v>23066</v>
      </c>
      <c r="C3883" t="s">
        <v>3957</v>
      </c>
      <c r="D3883" t="s">
        <v>21950</v>
      </c>
      <c r="E3883" t="s">
        <v>37</v>
      </c>
      <c r="F3883">
        <v>91</v>
      </c>
      <c r="G3883" s="8">
        <v>26404753</v>
      </c>
      <c r="H3883" s="8">
        <v>40000000</v>
      </c>
    </row>
    <row r="3884" spans="1:8" x14ac:dyDescent="0.3">
      <c r="A3884">
        <v>5.3</v>
      </c>
      <c r="B3884" t="s">
        <v>23066</v>
      </c>
      <c r="C3884" t="s">
        <v>3957</v>
      </c>
      <c r="D3884" t="s">
        <v>17497</v>
      </c>
      <c r="E3884" t="s">
        <v>37</v>
      </c>
      <c r="F3884">
        <v>91</v>
      </c>
      <c r="G3884" s="8">
        <v>26404753</v>
      </c>
      <c r="H3884" s="8">
        <v>40000000</v>
      </c>
    </row>
    <row r="3885" spans="1:8" x14ac:dyDescent="0.3">
      <c r="A3885">
        <v>5.3</v>
      </c>
      <c r="B3885" t="s">
        <v>23066</v>
      </c>
      <c r="C3885" t="s">
        <v>3957</v>
      </c>
      <c r="D3885" t="s">
        <v>8199</v>
      </c>
      <c r="E3885" t="s">
        <v>37</v>
      </c>
      <c r="F3885">
        <v>91</v>
      </c>
      <c r="G3885" s="8">
        <v>26404753</v>
      </c>
      <c r="H3885" s="8">
        <v>40000000</v>
      </c>
    </row>
    <row r="3886" spans="1:8" x14ac:dyDescent="0.3">
      <c r="A3886">
        <v>6.6</v>
      </c>
      <c r="B3886" t="s">
        <v>23067</v>
      </c>
      <c r="C3886" t="s">
        <v>3962</v>
      </c>
      <c r="D3886" t="s">
        <v>809</v>
      </c>
      <c r="E3886" t="s">
        <v>37</v>
      </c>
      <c r="F3886">
        <v>112</v>
      </c>
      <c r="G3886" s="8">
        <v>6105175</v>
      </c>
      <c r="H3886" s="8">
        <v>44000000</v>
      </c>
    </row>
    <row r="3887" spans="1:8" x14ac:dyDescent="0.3">
      <c r="A3887">
        <v>6.3</v>
      </c>
      <c r="B3887" t="s">
        <v>23068</v>
      </c>
      <c r="C3887" t="s">
        <v>3968</v>
      </c>
      <c r="D3887" t="s">
        <v>675</v>
      </c>
      <c r="E3887" t="s">
        <v>37</v>
      </c>
      <c r="F3887">
        <v>100</v>
      </c>
      <c r="G3887" s="8">
        <v>5664251</v>
      </c>
      <c r="H3887" s="8">
        <v>45000000</v>
      </c>
    </row>
    <row r="3888" spans="1:8" x14ac:dyDescent="0.3">
      <c r="A3888">
        <v>6.3</v>
      </c>
      <c r="B3888" t="s">
        <v>23068</v>
      </c>
      <c r="C3888" t="s">
        <v>3968</v>
      </c>
      <c r="D3888" t="s">
        <v>651</v>
      </c>
      <c r="E3888" t="s">
        <v>37</v>
      </c>
      <c r="F3888">
        <v>100</v>
      </c>
      <c r="G3888" s="8">
        <v>5664251</v>
      </c>
      <c r="H3888" s="8">
        <v>45000000</v>
      </c>
    </row>
    <row r="3889" spans="1:8" x14ac:dyDescent="0.3">
      <c r="A3889">
        <v>6.3</v>
      </c>
      <c r="B3889" t="s">
        <v>23068</v>
      </c>
      <c r="C3889" t="s">
        <v>3968</v>
      </c>
      <c r="D3889" t="s">
        <v>12797</v>
      </c>
      <c r="E3889" t="s">
        <v>37</v>
      </c>
      <c r="F3889">
        <v>100</v>
      </c>
      <c r="G3889" s="8">
        <v>5664251</v>
      </c>
      <c r="H3889" s="8">
        <v>45000000</v>
      </c>
    </row>
    <row r="3890" spans="1:8" x14ac:dyDescent="0.3">
      <c r="A3890">
        <v>7.2</v>
      </c>
      <c r="B3890" t="s">
        <v>23069</v>
      </c>
      <c r="C3890" t="s">
        <v>1962</v>
      </c>
      <c r="D3890" t="s">
        <v>675</v>
      </c>
      <c r="E3890" t="s">
        <v>726</v>
      </c>
      <c r="F3890">
        <v>105</v>
      </c>
      <c r="G3890" s="8">
        <v>1260917</v>
      </c>
      <c r="H3890" s="8">
        <v>27000000</v>
      </c>
    </row>
    <row r="3891" spans="1:8" x14ac:dyDescent="0.3">
      <c r="A3891">
        <v>7.2</v>
      </c>
      <c r="B3891" t="s">
        <v>23069</v>
      </c>
      <c r="C3891" t="s">
        <v>1962</v>
      </c>
      <c r="D3891" t="s">
        <v>809</v>
      </c>
      <c r="E3891" t="s">
        <v>726</v>
      </c>
      <c r="F3891">
        <v>105</v>
      </c>
      <c r="G3891" s="8">
        <v>1260917</v>
      </c>
      <c r="H3891" s="8">
        <v>27000000</v>
      </c>
    </row>
    <row r="3892" spans="1:8" x14ac:dyDescent="0.3">
      <c r="A3892">
        <v>7.2</v>
      </c>
      <c r="B3892" t="s">
        <v>23069</v>
      </c>
      <c r="C3892" t="s">
        <v>1962</v>
      </c>
      <c r="D3892" t="s">
        <v>21950</v>
      </c>
      <c r="E3892" t="s">
        <v>726</v>
      </c>
      <c r="F3892">
        <v>105</v>
      </c>
      <c r="G3892" s="8">
        <v>1260917</v>
      </c>
      <c r="H3892" s="8">
        <v>27000000</v>
      </c>
    </row>
    <row r="3893" spans="1:8" x14ac:dyDescent="0.3">
      <c r="A3893">
        <v>7</v>
      </c>
      <c r="B3893" t="s">
        <v>23070</v>
      </c>
      <c r="C3893" t="s">
        <v>2700</v>
      </c>
      <c r="D3893" t="s">
        <v>1473</v>
      </c>
      <c r="E3893" t="s">
        <v>37</v>
      </c>
      <c r="F3893">
        <v>110</v>
      </c>
      <c r="G3893" s="8">
        <v>116724075</v>
      </c>
      <c r="H3893" s="8">
        <v>41000000</v>
      </c>
    </row>
    <row r="3894" spans="1:8" x14ac:dyDescent="0.3">
      <c r="A3894">
        <v>7</v>
      </c>
      <c r="B3894" t="s">
        <v>23070</v>
      </c>
      <c r="C3894" t="s">
        <v>2700</v>
      </c>
      <c r="D3894" t="s">
        <v>9824</v>
      </c>
      <c r="E3894" t="s">
        <v>37</v>
      </c>
      <c r="F3894">
        <v>110</v>
      </c>
      <c r="G3894" s="8">
        <v>116724075</v>
      </c>
      <c r="H3894" s="8">
        <v>41000000</v>
      </c>
    </row>
    <row r="3895" spans="1:8" x14ac:dyDescent="0.3">
      <c r="A3895">
        <v>6.9</v>
      </c>
      <c r="B3895" t="s">
        <v>23071</v>
      </c>
      <c r="C3895" t="s">
        <v>2867</v>
      </c>
      <c r="D3895" t="s">
        <v>675</v>
      </c>
      <c r="E3895" t="s">
        <v>37</v>
      </c>
      <c r="F3895">
        <v>144</v>
      </c>
      <c r="G3895" s="8">
        <v>56083966</v>
      </c>
      <c r="H3895" s="8">
        <v>65000000</v>
      </c>
    </row>
    <row r="3896" spans="1:8" x14ac:dyDescent="0.3">
      <c r="A3896">
        <v>6.9</v>
      </c>
      <c r="B3896" t="s">
        <v>23071</v>
      </c>
      <c r="C3896" t="s">
        <v>2867</v>
      </c>
      <c r="D3896" t="s">
        <v>515</v>
      </c>
      <c r="E3896" t="s">
        <v>37</v>
      </c>
      <c r="F3896">
        <v>144</v>
      </c>
      <c r="G3896" s="8">
        <v>56083966</v>
      </c>
      <c r="H3896" s="8">
        <v>65000000</v>
      </c>
    </row>
    <row r="3897" spans="1:8" x14ac:dyDescent="0.3">
      <c r="A3897">
        <v>6.9</v>
      </c>
      <c r="B3897" t="s">
        <v>23071</v>
      </c>
      <c r="C3897" t="s">
        <v>2867</v>
      </c>
      <c r="D3897" t="s">
        <v>17497</v>
      </c>
      <c r="E3897" t="s">
        <v>37</v>
      </c>
      <c r="F3897">
        <v>144</v>
      </c>
      <c r="G3897" s="8">
        <v>56083966</v>
      </c>
      <c r="H3897" s="8">
        <v>65000000</v>
      </c>
    </row>
    <row r="3898" spans="1:8" x14ac:dyDescent="0.3">
      <c r="A3898">
        <v>5.2</v>
      </c>
      <c r="B3898" t="s">
        <v>23072</v>
      </c>
      <c r="C3898" t="s">
        <v>4000</v>
      </c>
      <c r="D3898" t="s">
        <v>675</v>
      </c>
      <c r="E3898" t="s">
        <v>37</v>
      </c>
      <c r="F3898">
        <v>108</v>
      </c>
      <c r="G3898" s="8">
        <v>22108977</v>
      </c>
      <c r="H3898" s="8">
        <v>41000000</v>
      </c>
    </row>
    <row r="3899" spans="1:8" x14ac:dyDescent="0.3">
      <c r="A3899">
        <v>5.2</v>
      </c>
      <c r="B3899" t="s">
        <v>23072</v>
      </c>
      <c r="C3899" t="s">
        <v>4000</v>
      </c>
      <c r="D3899" t="s">
        <v>809</v>
      </c>
      <c r="E3899" t="s">
        <v>37</v>
      </c>
      <c r="F3899">
        <v>108</v>
      </c>
      <c r="G3899" s="8">
        <v>22108977</v>
      </c>
      <c r="H3899" s="8">
        <v>41000000</v>
      </c>
    </row>
    <row r="3900" spans="1:8" x14ac:dyDescent="0.3">
      <c r="A3900">
        <v>5.2</v>
      </c>
      <c r="B3900" t="s">
        <v>23072</v>
      </c>
      <c r="C3900" t="s">
        <v>4000</v>
      </c>
      <c r="D3900" t="s">
        <v>651</v>
      </c>
      <c r="E3900" t="s">
        <v>37</v>
      </c>
      <c r="F3900">
        <v>108</v>
      </c>
      <c r="G3900" s="8">
        <v>22108977</v>
      </c>
      <c r="H3900" s="8">
        <v>41000000</v>
      </c>
    </row>
    <row r="3901" spans="1:8" x14ac:dyDescent="0.3">
      <c r="A3901">
        <v>8.1</v>
      </c>
      <c r="B3901" t="s">
        <v>23073</v>
      </c>
      <c r="C3901" t="s">
        <v>496</v>
      </c>
      <c r="D3901" t="s">
        <v>1473</v>
      </c>
      <c r="E3901" t="s">
        <v>37</v>
      </c>
      <c r="F3901">
        <v>107</v>
      </c>
      <c r="G3901" s="8">
        <v>293501675</v>
      </c>
      <c r="H3901" s="8">
        <v>40000000</v>
      </c>
    </row>
    <row r="3902" spans="1:8" x14ac:dyDescent="0.3">
      <c r="A3902">
        <v>8.1</v>
      </c>
      <c r="B3902" t="s">
        <v>23073</v>
      </c>
      <c r="C3902" t="s">
        <v>496</v>
      </c>
      <c r="D3902" t="s">
        <v>21948</v>
      </c>
      <c r="E3902" t="s">
        <v>37</v>
      </c>
      <c r="F3902">
        <v>107</v>
      </c>
      <c r="G3902" s="8">
        <v>293501675</v>
      </c>
      <c r="H3902" s="8">
        <v>40000000</v>
      </c>
    </row>
    <row r="3903" spans="1:8" x14ac:dyDescent="0.3">
      <c r="A3903">
        <v>8.1</v>
      </c>
      <c r="B3903" t="s">
        <v>23073</v>
      </c>
      <c r="C3903" t="s">
        <v>496</v>
      </c>
      <c r="D3903" t="s">
        <v>8199</v>
      </c>
      <c r="E3903" t="s">
        <v>37</v>
      </c>
      <c r="F3903">
        <v>107</v>
      </c>
      <c r="G3903" s="8">
        <v>293501675</v>
      </c>
      <c r="H3903" s="8">
        <v>40000000</v>
      </c>
    </row>
    <row r="3904" spans="1:8" x14ac:dyDescent="0.3">
      <c r="A3904">
        <v>6.6</v>
      </c>
      <c r="B3904" t="s">
        <v>23074</v>
      </c>
      <c r="C3904" t="s">
        <v>4010</v>
      </c>
      <c r="D3904" t="s">
        <v>675</v>
      </c>
      <c r="E3904" t="s">
        <v>37</v>
      </c>
      <c r="F3904">
        <v>102</v>
      </c>
      <c r="G3904" s="8">
        <v>18600911</v>
      </c>
      <c r="H3904" s="8">
        <v>42000000</v>
      </c>
    </row>
    <row r="3905" spans="1:8" x14ac:dyDescent="0.3">
      <c r="A3905">
        <v>6.6</v>
      </c>
      <c r="B3905" t="s">
        <v>23074</v>
      </c>
      <c r="C3905" t="s">
        <v>4010</v>
      </c>
      <c r="D3905" t="s">
        <v>21950</v>
      </c>
      <c r="E3905" t="s">
        <v>37</v>
      </c>
      <c r="F3905">
        <v>102</v>
      </c>
      <c r="G3905" s="8">
        <v>18600911</v>
      </c>
      <c r="H3905" s="8">
        <v>42000000</v>
      </c>
    </row>
    <row r="3906" spans="1:8" x14ac:dyDescent="0.3">
      <c r="A3906">
        <v>6.6</v>
      </c>
      <c r="B3906" t="s">
        <v>23074</v>
      </c>
      <c r="C3906" t="s">
        <v>4010</v>
      </c>
      <c r="D3906" t="s">
        <v>8199</v>
      </c>
      <c r="E3906" t="s">
        <v>37</v>
      </c>
      <c r="F3906">
        <v>102</v>
      </c>
      <c r="G3906" s="8">
        <v>18600911</v>
      </c>
      <c r="H3906" s="8">
        <v>42000000</v>
      </c>
    </row>
    <row r="3907" spans="1:8" x14ac:dyDescent="0.3">
      <c r="A3907">
        <v>6.2</v>
      </c>
      <c r="B3907" t="s">
        <v>23075</v>
      </c>
      <c r="C3907" t="s">
        <v>1716</v>
      </c>
      <c r="D3907" t="s">
        <v>809</v>
      </c>
      <c r="E3907" t="s">
        <v>37</v>
      </c>
      <c r="F3907">
        <v>100</v>
      </c>
      <c r="G3907" s="8">
        <v>7204138</v>
      </c>
      <c r="H3907" s="8">
        <v>41000000</v>
      </c>
    </row>
    <row r="3908" spans="1:8" x14ac:dyDescent="0.3">
      <c r="A3908">
        <v>7.2</v>
      </c>
      <c r="B3908" t="s">
        <v>23076</v>
      </c>
      <c r="C3908" t="s">
        <v>4020</v>
      </c>
      <c r="D3908" t="s">
        <v>675</v>
      </c>
      <c r="E3908" t="s">
        <v>37</v>
      </c>
      <c r="F3908">
        <v>126</v>
      </c>
      <c r="G3908" s="8">
        <v>90800000</v>
      </c>
      <c r="H3908" s="8">
        <v>8000000</v>
      </c>
    </row>
    <row r="3909" spans="1:8" x14ac:dyDescent="0.3">
      <c r="A3909">
        <v>7.2</v>
      </c>
      <c r="B3909" t="s">
        <v>23076</v>
      </c>
      <c r="C3909" t="s">
        <v>4020</v>
      </c>
      <c r="D3909" t="s">
        <v>1473</v>
      </c>
      <c r="E3909" t="s">
        <v>37</v>
      </c>
      <c r="F3909">
        <v>126</v>
      </c>
      <c r="G3909" s="8">
        <v>90800000</v>
      </c>
      <c r="H3909" s="8">
        <v>8000000</v>
      </c>
    </row>
    <row r="3910" spans="1:8" x14ac:dyDescent="0.3">
      <c r="A3910">
        <v>7.2</v>
      </c>
      <c r="B3910" t="s">
        <v>23076</v>
      </c>
      <c r="C3910" t="s">
        <v>4020</v>
      </c>
      <c r="D3910" t="s">
        <v>15875</v>
      </c>
      <c r="E3910" t="s">
        <v>37</v>
      </c>
      <c r="F3910">
        <v>126</v>
      </c>
      <c r="G3910" s="8">
        <v>90800000</v>
      </c>
      <c r="H3910" s="8">
        <v>8000000</v>
      </c>
    </row>
    <row r="3911" spans="1:8" x14ac:dyDescent="0.3">
      <c r="A3911">
        <v>7.2</v>
      </c>
      <c r="B3911" t="s">
        <v>23076</v>
      </c>
      <c r="C3911" t="s">
        <v>4020</v>
      </c>
      <c r="D3911" t="s">
        <v>21949</v>
      </c>
      <c r="E3911" t="s">
        <v>37</v>
      </c>
      <c r="F3911">
        <v>126</v>
      </c>
      <c r="G3911" s="8">
        <v>90800000</v>
      </c>
      <c r="H3911" s="8">
        <v>8000000</v>
      </c>
    </row>
    <row r="3912" spans="1:8" x14ac:dyDescent="0.3">
      <c r="A3912">
        <v>7.3</v>
      </c>
      <c r="B3912" t="s">
        <v>23077</v>
      </c>
      <c r="C3912" t="s">
        <v>1952</v>
      </c>
      <c r="D3912" t="s">
        <v>21950</v>
      </c>
      <c r="E3912" t="s">
        <v>37</v>
      </c>
      <c r="F3912">
        <v>138</v>
      </c>
      <c r="G3912" s="8">
        <v>150117807</v>
      </c>
      <c r="H3912" s="8">
        <v>40000000</v>
      </c>
    </row>
    <row r="3913" spans="1:8" x14ac:dyDescent="0.3">
      <c r="A3913">
        <v>7.3</v>
      </c>
      <c r="B3913" t="s">
        <v>23077</v>
      </c>
      <c r="C3913" t="s">
        <v>1952</v>
      </c>
      <c r="D3913" t="s">
        <v>1473</v>
      </c>
      <c r="E3913" t="s">
        <v>37</v>
      </c>
      <c r="F3913">
        <v>138</v>
      </c>
      <c r="G3913" s="8">
        <v>150117807</v>
      </c>
      <c r="H3913" s="8">
        <v>40000000</v>
      </c>
    </row>
    <row r="3914" spans="1:8" x14ac:dyDescent="0.3">
      <c r="A3914">
        <v>6.7</v>
      </c>
      <c r="B3914" t="s">
        <v>23078</v>
      </c>
      <c r="C3914" t="s">
        <v>4030</v>
      </c>
      <c r="D3914" t="s">
        <v>809</v>
      </c>
      <c r="E3914" t="s">
        <v>37</v>
      </c>
      <c r="F3914">
        <v>108</v>
      </c>
      <c r="G3914" s="8">
        <v>163947053</v>
      </c>
      <c r="H3914" s="8">
        <v>40000000</v>
      </c>
    </row>
    <row r="3915" spans="1:8" x14ac:dyDescent="0.3">
      <c r="A3915">
        <v>6.7</v>
      </c>
      <c r="B3915" t="s">
        <v>23078</v>
      </c>
      <c r="C3915" t="s">
        <v>4030</v>
      </c>
      <c r="D3915" t="s">
        <v>1473</v>
      </c>
      <c r="E3915" t="s">
        <v>37</v>
      </c>
      <c r="F3915">
        <v>108</v>
      </c>
      <c r="G3915" s="8">
        <v>163947053</v>
      </c>
      <c r="H3915" s="8">
        <v>40000000</v>
      </c>
    </row>
    <row r="3916" spans="1:8" x14ac:dyDescent="0.3">
      <c r="A3916">
        <v>6.7</v>
      </c>
      <c r="B3916" t="s">
        <v>23078</v>
      </c>
      <c r="C3916" t="s">
        <v>4030</v>
      </c>
      <c r="D3916" t="s">
        <v>17497</v>
      </c>
      <c r="E3916" t="s">
        <v>37</v>
      </c>
      <c r="F3916">
        <v>108</v>
      </c>
      <c r="G3916" s="8">
        <v>163947053</v>
      </c>
      <c r="H3916" s="8">
        <v>40000000</v>
      </c>
    </row>
    <row r="3917" spans="1:8" x14ac:dyDescent="0.3">
      <c r="A3917">
        <v>6.4</v>
      </c>
      <c r="B3917" t="s">
        <v>23079</v>
      </c>
      <c r="C3917" t="s">
        <v>4034</v>
      </c>
      <c r="D3917" t="s">
        <v>21950</v>
      </c>
      <c r="E3917" t="s">
        <v>37</v>
      </c>
      <c r="F3917">
        <v>105</v>
      </c>
      <c r="G3917" s="8">
        <v>116735231</v>
      </c>
      <c r="H3917" s="8">
        <v>70000000</v>
      </c>
    </row>
    <row r="3918" spans="1:8" x14ac:dyDescent="0.3">
      <c r="A3918">
        <v>6.4</v>
      </c>
      <c r="B3918" t="s">
        <v>23079</v>
      </c>
      <c r="C3918" t="s">
        <v>4034</v>
      </c>
      <c r="D3918" t="s">
        <v>21948</v>
      </c>
      <c r="E3918" t="s">
        <v>37</v>
      </c>
      <c r="F3918">
        <v>105</v>
      </c>
      <c r="G3918" s="8">
        <v>116735231</v>
      </c>
      <c r="H3918" s="8">
        <v>70000000</v>
      </c>
    </row>
    <row r="3919" spans="1:8" x14ac:dyDescent="0.3">
      <c r="A3919">
        <v>6.4</v>
      </c>
      <c r="B3919" t="s">
        <v>23079</v>
      </c>
      <c r="C3919" t="s">
        <v>4034</v>
      </c>
      <c r="D3919" t="s">
        <v>8199</v>
      </c>
      <c r="E3919" t="s">
        <v>37</v>
      </c>
      <c r="F3919">
        <v>105</v>
      </c>
      <c r="G3919" s="8">
        <v>116735231</v>
      </c>
      <c r="H3919" s="8">
        <v>70000000</v>
      </c>
    </row>
    <row r="3920" spans="1:8" x14ac:dyDescent="0.3">
      <c r="A3920">
        <v>7.8</v>
      </c>
      <c r="B3920" t="s">
        <v>23080</v>
      </c>
      <c r="C3920" t="s">
        <v>271</v>
      </c>
      <c r="D3920" t="s">
        <v>515</v>
      </c>
      <c r="E3920" t="s">
        <v>37</v>
      </c>
      <c r="F3920">
        <v>108</v>
      </c>
      <c r="G3920" s="8">
        <v>118500000</v>
      </c>
      <c r="H3920" s="8">
        <v>40000000</v>
      </c>
    </row>
    <row r="3921" spans="1:8" x14ac:dyDescent="0.3">
      <c r="A3921">
        <v>7.8</v>
      </c>
      <c r="B3921" t="s">
        <v>23080</v>
      </c>
      <c r="C3921" t="s">
        <v>271</v>
      </c>
      <c r="D3921" t="s">
        <v>809</v>
      </c>
      <c r="E3921" t="s">
        <v>37</v>
      </c>
      <c r="F3921">
        <v>108</v>
      </c>
      <c r="G3921" s="8">
        <v>118500000</v>
      </c>
      <c r="H3921" s="8">
        <v>40000000</v>
      </c>
    </row>
    <row r="3922" spans="1:8" x14ac:dyDescent="0.3">
      <c r="A3922">
        <v>7.8</v>
      </c>
      <c r="B3922" t="s">
        <v>23080</v>
      </c>
      <c r="C3922" t="s">
        <v>271</v>
      </c>
      <c r="D3922" t="s">
        <v>10118</v>
      </c>
      <c r="E3922" t="s">
        <v>37</v>
      </c>
      <c r="F3922">
        <v>108</v>
      </c>
      <c r="G3922" s="8">
        <v>118500000</v>
      </c>
      <c r="H3922" s="8">
        <v>40000000</v>
      </c>
    </row>
    <row r="3923" spans="1:8" x14ac:dyDescent="0.3">
      <c r="A3923">
        <v>6.4</v>
      </c>
      <c r="B3923" t="s">
        <v>20832</v>
      </c>
      <c r="C3923" t="s">
        <v>951</v>
      </c>
      <c r="D3923" t="s">
        <v>675</v>
      </c>
      <c r="E3923" t="s">
        <v>37</v>
      </c>
      <c r="F3923">
        <v>89</v>
      </c>
      <c r="G3923" s="8">
        <v>126546825</v>
      </c>
      <c r="H3923" s="8">
        <v>40000000</v>
      </c>
    </row>
    <row r="3924" spans="1:8" x14ac:dyDescent="0.3">
      <c r="A3924">
        <v>6.4</v>
      </c>
      <c r="B3924" t="s">
        <v>20832</v>
      </c>
      <c r="C3924" t="s">
        <v>951</v>
      </c>
      <c r="D3924" t="s">
        <v>10118</v>
      </c>
      <c r="E3924" t="s">
        <v>37</v>
      </c>
      <c r="F3924">
        <v>89</v>
      </c>
      <c r="G3924" s="8">
        <v>126546825</v>
      </c>
      <c r="H3924" s="8">
        <v>40000000</v>
      </c>
    </row>
    <row r="3925" spans="1:8" x14ac:dyDescent="0.3">
      <c r="A3925">
        <v>6.4</v>
      </c>
      <c r="B3925" t="s">
        <v>20832</v>
      </c>
      <c r="C3925" t="s">
        <v>951</v>
      </c>
      <c r="D3925" t="s">
        <v>8199</v>
      </c>
      <c r="E3925" t="s">
        <v>37</v>
      </c>
      <c r="F3925">
        <v>89</v>
      </c>
      <c r="G3925" s="8">
        <v>126546825</v>
      </c>
      <c r="H3925" s="8">
        <v>40000000</v>
      </c>
    </row>
    <row r="3926" spans="1:8" x14ac:dyDescent="0.3">
      <c r="A3926">
        <v>4.0999999999999996</v>
      </c>
      <c r="B3926" t="s">
        <v>23081</v>
      </c>
      <c r="C3926" t="s">
        <v>4048</v>
      </c>
      <c r="D3926" t="s">
        <v>1473</v>
      </c>
      <c r="E3926" t="s">
        <v>37</v>
      </c>
      <c r="F3926">
        <v>129</v>
      </c>
      <c r="G3926" s="8">
        <v>166147885</v>
      </c>
      <c r="H3926" s="8">
        <v>40000000</v>
      </c>
    </row>
    <row r="3927" spans="1:8" x14ac:dyDescent="0.3">
      <c r="A3927">
        <v>4.0999999999999996</v>
      </c>
      <c r="B3927" t="s">
        <v>23081</v>
      </c>
      <c r="C3927" t="s">
        <v>4048</v>
      </c>
      <c r="D3927" t="s">
        <v>17497</v>
      </c>
      <c r="E3927" t="s">
        <v>37</v>
      </c>
      <c r="F3927">
        <v>129</v>
      </c>
      <c r="G3927" s="8">
        <v>166147885</v>
      </c>
      <c r="H3927" s="8">
        <v>40000000</v>
      </c>
    </row>
    <row r="3928" spans="1:8" x14ac:dyDescent="0.3">
      <c r="A3928">
        <v>4.0999999999999996</v>
      </c>
      <c r="B3928" t="s">
        <v>23082</v>
      </c>
      <c r="C3928" t="s">
        <v>2689</v>
      </c>
      <c r="D3928" t="s">
        <v>675</v>
      </c>
      <c r="E3928" t="s">
        <v>37</v>
      </c>
      <c r="F3928">
        <v>84</v>
      </c>
      <c r="G3928" s="8">
        <v>111760631</v>
      </c>
      <c r="H3928" s="8">
        <v>38000000</v>
      </c>
    </row>
    <row r="3929" spans="1:8" x14ac:dyDescent="0.3">
      <c r="A3929">
        <v>4.0999999999999996</v>
      </c>
      <c r="B3929" t="s">
        <v>23082</v>
      </c>
      <c r="C3929" t="s">
        <v>2689</v>
      </c>
      <c r="D3929" t="s">
        <v>515</v>
      </c>
      <c r="E3929" t="s">
        <v>37</v>
      </c>
      <c r="F3929">
        <v>84</v>
      </c>
      <c r="G3929" s="8">
        <v>111760631</v>
      </c>
      <c r="H3929" s="8">
        <v>38000000</v>
      </c>
    </row>
    <row r="3930" spans="1:8" x14ac:dyDescent="0.3">
      <c r="A3930">
        <v>4.0999999999999996</v>
      </c>
      <c r="B3930" t="s">
        <v>23082</v>
      </c>
      <c r="C3930" t="s">
        <v>2689</v>
      </c>
      <c r="D3930" t="s">
        <v>809</v>
      </c>
      <c r="E3930" t="s">
        <v>37</v>
      </c>
      <c r="F3930">
        <v>84</v>
      </c>
      <c r="G3930" s="8">
        <v>111760631</v>
      </c>
      <c r="H3930" s="8">
        <v>38000000</v>
      </c>
    </row>
    <row r="3931" spans="1:8" x14ac:dyDescent="0.3">
      <c r="A3931">
        <v>4.0999999999999996</v>
      </c>
      <c r="B3931" t="s">
        <v>23082</v>
      </c>
      <c r="C3931" t="s">
        <v>2689</v>
      </c>
      <c r="D3931" t="s">
        <v>15875</v>
      </c>
      <c r="E3931" t="s">
        <v>37</v>
      </c>
      <c r="F3931">
        <v>84</v>
      </c>
      <c r="G3931" s="8">
        <v>111760631</v>
      </c>
      <c r="H3931" s="8">
        <v>38000000</v>
      </c>
    </row>
    <row r="3932" spans="1:8" x14ac:dyDescent="0.3">
      <c r="A3932">
        <v>4.0999999999999996</v>
      </c>
      <c r="B3932" t="s">
        <v>23082</v>
      </c>
      <c r="C3932" t="s">
        <v>2689</v>
      </c>
      <c r="D3932" t="s">
        <v>10118</v>
      </c>
      <c r="E3932" t="s">
        <v>37</v>
      </c>
      <c r="F3932">
        <v>84</v>
      </c>
      <c r="G3932" s="8">
        <v>111760631</v>
      </c>
      <c r="H3932" s="8">
        <v>38000000</v>
      </c>
    </row>
    <row r="3933" spans="1:8" x14ac:dyDescent="0.3">
      <c r="A3933">
        <v>7.4</v>
      </c>
      <c r="B3933" t="s">
        <v>23083</v>
      </c>
      <c r="C3933" t="s">
        <v>674</v>
      </c>
      <c r="D3933" t="s">
        <v>21950</v>
      </c>
      <c r="E3933" t="s">
        <v>37</v>
      </c>
      <c r="F3933">
        <v>149</v>
      </c>
      <c r="G3933" s="8">
        <v>108706165</v>
      </c>
      <c r="H3933" s="8">
        <v>40000000</v>
      </c>
    </row>
    <row r="3934" spans="1:8" x14ac:dyDescent="0.3">
      <c r="A3934">
        <v>7.4</v>
      </c>
      <c r="B3934" t="s">
        <v>23083</v>
      </c>
      <c r="C3934" t="s">
        <v>674</v>
      </c>
      <c r="D3934" t="s">
        <v>1473</v>
      </c>
      <c r="E3934" t="s">
        <v>37</v>
      </c>
      <c r="F3934">
        <v>149</v>
      </c>
      <c r="G3934" s="8">
        <v>108706165</v>
      </c>
      <c r="H3934" s="8">
        <v>40000000</v>
      </c>
    </row>
    <row r="3935" spans="1:8" x14ac:dyDescent="0.3">
      <c r="A3935">
        <v>7.4</v>
      </c>
      <c r="B3935" t="s">
        <v>23083</v>
      </c>
      <c r="C3935" t="s">
        <v>674</v>
      </c>
      <c r="D3935" t="s">
        <v>8199</v>
      </c>
      <c r="E3935" t="s">
        <v>37</v>
      </c>
      <c r="F3935">
        <v>149</v>
      </c>
      <c r="G3935" s="8">
        <v>108706165</v>
      </c>
      <c r="H3935" s="8">
        <v>40000000</v>
      </c>
    </row>
    <row r="3936" spans="1:8" x14ac:dyDescent="0.3">
      <c r="A3936">
        <v>5.8</v>
      </c>
      <c r="B3936" t="s">
        <v>23084</v>
      </c>
      <c r="C3936" t="s">
        <v>453</v>
      </c>
      <c r="D3936" t="s">
        <v>809</v>
      </c>
      <c r="E3936" t="s">
        <v>37</v>
      </c>
      <c r="F3936">
        <v>94</v>
      </c>
      <c r="G3936" s="8">
        <v>138614544</v>
      </c>
      <c r="H3936" s="8">
        <v>40000000</v>
      </c>
    </row>
    <row r="3937" spans="1:8" x14ac:dyDescent="0.3">
      <c r="A3937">
        <v>5.8</v>
      </c>
      <c r="B3937" t="s">
        <v>23084</v>
      </c>
      <c r="C3937" t="s">
        <v>453</v>
      </c>
      <c r="D3937" t="s">
        <v>15875</v>
      </c>
      <c r="E3937" t="s">
        <v>37</v>
      </c>
      <c r="F3937">
        <v>94</v>
      </c>
      <c r="G3937" s="8">
        <v>138614544</v>
      </c>
      <c r="H3937" s="8">
        <v>40000000</v>
      </c>
    </row>
    <row r="3938" spans="1:8" x14ac:dyDescent="0.3">
      <c r="A3938">
        <v>7.6</v>
      </c>
      <c r="B3938" t="s">
        <v>23085</v>
      </c>
      <c r="C3938" t="s">
        <v>155</v>
      </c>
      <c r="D3938" t="s">
        <v>675</v>
      </c>
      <c r="E3938" t="s">
        <v>37</v>
      </c>
      <c r="F3938">
        <v>121</v>
      </c>
      <c r="G3938" s="8">
        <v>125069696</v>
      </c>
      <c r="H3938" s="8">
        <v>40000000</v>
      </c>
    </row>
    <row r="3939" spans="1:8" x14ac:dyDescent="0.3">
      <c r="A3939">
        <v>7.6</v>
      </c>
      <c r="B3939" t="s">
        <v>23085</v>
      </c>
      <c r="C3939" t="s">
        <v>155</v>
      </c>
      <c r="D3939" t="s">
        <v>11093</v>
      </c>
      <c r="E3939" t="s">
        <v>37</v>
      </c>
      <c r="F3939">
        <v>121</v>
      </c>
      <c r="G3939" s="8">
        <v>125069696</v>
      </c>
      <c r="H3939" s="8">
        <v>40000000</v>
      </c>
    </row>
    <row r="3940" spans="1:8" x14ac:dyDescent="0.3">
      <c r="A3940">
        <v>7.6</v>
      </c>
      <c r="B3940" t="s">
        <v>23085</v>
      </c>
      <c r="C3940" t="s">
        <v>155</v>
      </c>
      <c r="D3940" t="s">
        <v>1473</v>
      </c>
      <c r="E3940" t="s">
        <v>37</v>
      </c>
      <c r="F3940">
        <v>121</v>
      </c>
      <c r="G3940" s="8">
        <v>125069696</v>
      </c>
      <c r="H3940" s="8">
        <v>40000000</v>
      </c>
    </row>
    <row r="3941" spans="1:8" x14ac:dyDescent="0.3">
      <c r="A3941">
        <v>7.6</v>
      </c>
      <c r="B3941" t="s">
        <v>23085</v>
      </c>
      <c r="C3941" t="s">
        <v>155</v>
      </c>
      <c r="D3941" t="s">
        <v>8199</v>
      </c>
      <c r="E3941" t="s">
        <v>37</v>
      </c>
      <c r="F3941">
        <v>121</v>
      </c>
      <c r="G3941" s="8">
        <v>125069696</v>
      </c>
      <c r="H3941" s="8">
        <v>40000000</v>
      </c>
    </row>
    <row r="3942" spans="1:8" x14ac:dyDescent="0.3">
      <c r="A3942">
        <v>7.6</v>
      </c>
      <c r="B3942" t="s">
        <v>23085</v>
      </c>
      <c r="C3942" t="s">
        <v>155</v>
      </c>
      <c r="D3942" t="s">
        <v>21951</v>
      </c>
      <c r="E3942" t="s">
        <v>37</v>
      </c>
      <c r="F3942">
        <v>121</v>
      </c>
      <c r="G3942" s="8">
        <v>125069696</v>
      </c>
      <c r="H3942" s="8">
        <v>40000000</v>
      </c>
    </row>
    <row r="3943" spans="1:8" x14ac:dyDescent="0.3">
      <c r="A3943">
        <v>7.2</v>
      </c>
      <c r="B3943" t="s">
        <v>23086</v>
      </c>
      <c r="C3943" t="s">
        <v>3410</v>
      </c>
      <c r="D3943" t="s">
        <v>809</v>
      </c>
      <c r="E3943" t="s">
        <v>37</v>
      </c>
      <c r="F3943">
        <v>128</v>
      </c>
      <c r="G3943" s="8">
        <v>107458785</v>
      </c>
      <c r="H3943" s="8">
        <v>40000000</v>
      </c>
    </row>
    <row r="3944" spans="1:8" x14ac:dyDescent="0.3">
      <c r="A3944">
        <v>7.2</v>
      </c>
      <c r="B3944" t="s">
        <v>23086</v>
      </c>
      <c r="C3944" t="s">
        <v>3410</v>
      </c>
      <c r="D3944" t="s">
        <v>1473</v>
      </c>
      <c r="E3944" t="s">
        <v>37</v>
      </c>
      <c r="F3944">
        <v>128</v>
      </c>
      <c r="G3944" s="8">
        <v>107458785</v>
      </c>
      <c r="H3944" s="8">
        <v>40000000</v>
      </c>
    </row>
    <row r="3945" spans="1:8" x14ac:dyDescent="0.3">
      <c r="A3945">
        <v>7.2</v>
      </c>
      <c r="B3945" t="s">
        <v>23086</v>
      </c>
      <c r="C3945" t="s">
        <v>3410</v>
      </c>
      <c r="D3945" t="s">
        <v>21949</v>
      </c>
      <c r="E3945" t="s">
        <v>37</v>
      </c>
      <c r="F3945">
        <v>128</v>
      </c>
      <c r="G3945" s="8">
        <v>107458785</v>
      </c>
      <c r="H3945" s="8">
        <v>40000000</v>
      </c>
    </row>
    <row r="3946" spans="1:8" x14ac:dyDescent="0.3">
      <c r="A3946">
        <v>7.8</v>
      </c>
      <c r="B3946" t="s">
        <v>23087</v>
      </c>
      <c r="C3946" t="s">
        <v>221</v>
      </c>
      <c r="D3946" t="s">
        <v>4189</v>
      </c>
      <c r="E3946" t="s">
        <v>37</v>
      </c>
      <c r="F3946">
        <v>134</v>
      </c>
      <c r="G3946" s="8">
        <v>102310175</v>
      </c>
      <c r="H3946" s="8">
        <v>40000000</v>
      </c>
    </row>
    <row r="3947" spans="1:8" x14ac:dyDescent="0.3">
      <c r="A3947">
        <v>7.8</v>
      </c>
      <c r="B3947" t="s">
        <v>23087</v>
      </c>
      <c r="C3947" t="s">
        <v>221</v>
      </c>
      <c r="D3947" t="s">
        <v>21948</v>
      </c>
      <c r="E3947" t="s">
        <v>37</v>
      </c>
      <c r="F3947">
        <v>134</v>
      </c>
      <c r="G3947" s="8">
        <v>102310175</v>
      </c>
      <c r="H3947" s="8">
        <v>40000000</v>
      </c>
    </row>
    <row r="3948" spans="1:8" x14ac:dyDescent="0.3">
      <c r="A3948">
        <v>7.8</v>
      </c>
      <c r="B3948" t="s">
        <v>23087</v>
      </c>
      <c r="C3948" t="s">
        <v>221</v>
      </c>
      <c r="D3948" t="s">
        <v>8199</v>
      </c>
      <c r="E3948" t="s">
        <v>37</v>
      </c>
      <c r="F3948">
        <v>134</v>
      </c>
      <c r="G3948" s="8">
        <v>102310175</v>
      </c>
      <c r="H3948" s="8">
        <v>40000000</v>
      </c>
    </row>
    <row r="3949" spans="1:8" x14ac:dyDescent="0.3">
      <c r="A3949">
        <v>7.7</v>
      </c>
      <c r="B3949" t="s">
        <v>23088</v>
      </c>
      <c r="C3949" t="s">
        <v>394</v>
      </c>
      <c r="D3949" t="s">
        <v>11093</v>
      </c>
      <c r="E3949" t="s">
        <v>37</v>
      </c>
      <c r="F3949">
        <v>120</v>
      </c>
      <c r="G3949" s="8">
        <v>96917897</v>
      </c>
      <c r="H3949" s="8">
        <v>40000000</v>
      </c>
    </row>
    <row r="3950" spans="1:8" x14ac:dyDescent="0.3">
      <c r="A3950">
        <v>7.7</v>
      </c>
      <c r="B3950" t="s">
        <v>23088</v>
      </c>
      <c r="C3950" t="s">
        <v>394</v>
      </c>
      <c r="D3950" t="s">
        <v>1473</v>
      </c>
      <c r="E3950" t="s">
        <v>37</v>
      </c>
      <c r="F3950">
        <v>120</v>
      </c>
      <c r="G3950" s="8">
        <v>96917897</v>
      </c>
      <c r="H3950" s="8">
        <v>40000000</v>
      </c>
    </row>
    <row r="3951" spans="1:8" x14ac:dyDescent="0.3">
      <c r="A3951">
        <v>6.4</v>
      </c>
      <c r="B3951" t="s">
        <v>23089</v>
      </c>
      <c r="C3951" t="s">
        <v>4083</v>
      </c>
      <c r="D3951" t="s">
        <v>809</v>
      </c>
      <c r="E3951" t="s">
        <v>37</v>
      </c>
      <c r="F3951">
        <v>129</v>
      </c>
      <c r="G3951" s="8">
        <v>93952276</v>
      </c>
      <c r="H3951" s="8">
        <v>40000000</v>
      </c>
    </row>
    <row r="3952" spans="1:8" x14ac:dyDescent="0.3">
      <c r="A3952">
        <v>6.4</v>
      </c>
      <c r="B3952" t="s">
        <v>23089</v>
      </c>
      <c r="C3952" t="s">
        <v>4083</v>
      </c>
      <c r="D3952" t="s">
        <v>1473</v>
      </c>
      <c r="E3952" t="s">
        <v>37</v>
      </c>
      <c r="F3952">
        <v>129</v>
      </c>
      <c r="G3952" s="8">
        <v>93952276</v>
      </c>
      <c r="H3952" s="8">
        <v>40000000</v>
      </c>
    </row>
    <row r="3953" spans="1:8" x14ac:dyDescent="0.3">
      <c r="A3953">
        <v>6.4</v>
      </c>
      <c r="B3953" t="s">
        <v>23089</v>
      </c>
      <c r="C3953" t="s">
        <v>4083</v>
      </c>
      <c r="D3953" t="s">
        <v>17497</v>
      </c>
      <c r="E3953" t="s">
        <v>37</v>
      </c>
      <c r="F3953">
        <v>129</v>
      </c>
      <c r="G3953" s="8">
        <v>93952276</v>
      </c>
      <c r="H3953" s="8">
        <v>40000000</v>
      </c>
    </row>
    <row r="3954" spans="1:8" x14ac:dyDescent="0.3">
      <c r="A3954">
        <v>5.0999999999999996</v>
      </c>
      <c r="B3954" t="s">
        <v>23090</v>
      </c>
      <c r="C3954" t="s">
        <v>3488</v>
      </c>
      <c r="D3954" t="s">
        <v>809</v>
      </c>
      <c r="E3954" t="s">
        <v>37</v>
      </c>
      <c r="F3954">
        <v>89</v>
      </c>
      <c r="G3954" s="8">
        <v>90703745</v>
      </c>
      <c r="H3954" s="8">
        <v>45000000</v>
      </c>
    </row>
    <row r="3955" spans="1:8" x14ac:dyDescent="0.3">
      <c r="A3955">
        <v>5.5</v>
      </c>
      <c r="B3955" t="s">
        <v>23091</v>
      </c>
      <c r="C3955" t="s">
        <v>4094</v>
      </c>
      <c r="D3955" t="s">
        <v>4189</v>
      </c>
      <c r="E3955" t="s">
        <v>37</v>
      </c>
      <c r="F3955">
        <v>116</v>
      </c>
      <c r="G3955" s="8">
        <v>89138076</v>
      </c>
      <c r="H3955" s="8">
        <v>40000000</v>
      </c>
    </row>
    <row r="3956" spans="1:8" x14ac:dyDescent="0.3">
      <c r="A3956">
        <v>5.5</v>
      </c>
      <c r="B3956" t="s">
        <v>23091</v>
      </c>
      <c r="C3956" t="s">
        <v>4094</v>
      </c>
      <c r="D3956" t="s">
        <v>21948</v>
      </c>
      <c r="E3956" t="s">
        <v>37</v>
      </c>
      <c r="F3956">
        <v>116</v>
      </c>
      <c r="G3956" s="8">
        <v>89138076</v>
      </c>
      <c r="H3956" s="8">
        <v>40000000</v>
      </c>
    </row>
    <row r="3957" spans="1:8" x14ac:dyDescent="0.3">
      <c r="A3957">
        <v>7.4</v>
      </c>
      <c r="B3957" t="s">
        <v>23092</v>
      </c>
      <c r="C3957" t="s">
        <v>271</v>
      </c>
      <c r="D3957" t="s">
        <v>515</v>
      </c>
      <c r="E3957" t="s">
        <v>37</v>
      </c>
      <c r="F3957">
        <v>118</v>
      </c>
      <c r="G3957" s="8">
        <v>87666629</v>
      </c>
      <c r="H3957" s="8">
        <v>40000000</v>
      </c>
    </row>
    <row r="3958" spans="1:8" x14ac:dyDescent="0.3">
      <c r="A3958">
        <v>7.4</v>
      </c>
      <c r="B3958" t="s">
        <v>23092</v>
      </c>
      <c r="C3958" t="s">
        <v>271</v>
      </c>
      <c r="D3958" t="s">
        <v>809</v>
      </c>
      <c r="E3958" t="s">
        <v>37</v>
      </c>
      <c r="F3958">
        <v>118</v>
      </c>
      <c r="G3958" s="8">
        <v>87666629</v>
      </c>
      <c r="H3958" s="8">
        <v>40000000</v>
      </c>
    </row>
    <row r="3959" spans="1:8" x14ac:dyDescent="0.3">
      <c r="A3959">
        <v>7.4</v>
      </c>
      <c r="B3959" t="s">
        <v>23092</v>
      </c>
      <c r="C3959" t="s">
        <v>271</v>
      </c>
      <c r="D3959" t="s">
        <v>10118</v>
      </c>
      <c r="E3959" t="s">
        <v>37</v>
      </c>
      <c r="F3959">
        <v>118</v>
      </c>
      <c r="G3959" s="8">
        <v>87666629</v>
      </c>
      <c r="H3959" s="8">
        <v>40000000</v>
      </c>
    </row>
    <row r="3960" spans="1:8" x14ac:dyDescent="0.3">
      <c r="A3960">
        <v>7.4</v>
      </c>
      <c r="B3960" t="s">
        <v>23092</v>
      </c>
      <c r="C3960" t="s">
        <v>271</v>
      </c>
      <c r="D3960" t="s">
        <v>12797</v>
      </c>
      <c r="E3960" t="s">
        <v>37</v>
      </c>
      <c r="F3960">
        <v>118</v>
      </c>
      <c r="G3960" s="8">
        <v>87666629</v>
      </c>
      <c r="H3960" s="8">
        <v>40000000</v>
      </c>
    </row>
    <row r="3961" spans="1:8" x14ac:dyDescent="0.3">
      <c r="A3961">
        <v>6</v>
      </c>
      <c r="B3961" t="s">
        <v>23093</v>
      </c>
      <c r="C3961" t="s">
        <v>4104</v>
      </c>
      <c r="D3961" t="s">
        <v>809</v>
      </c>
      <c r="E3961" t="s">
        <v>37</v>
      </c>
      <c r="F3961">
        <v>107</v>
      </c>
      <c r="G3961" s="8">
        <v>90353764</v>
      </c>
      <c r="H3961" s="8">
        <v>40000000</v>
      </c>
    </row>
    <row r="3962" spans="1:8" x14ac:dyDescent="0.3">
      <c r="A3962">
        <v>6</v>
      </c>
      <c r="B3962" t="s">
        <v>23093</v>
      </c>
      <c r="C3962" t="s">
        <v>4104</v>
      </c>
      <c r="D3962" t="s">
        <v>21950</v>
      </c>
      <c r="E3962" t="s">
        <v>37</v>
      </c>
      <c r="F3962">
        <v>107</v>
      </c>
      <c r="G3962" s="8">
        <v>90353764</v>
      </c>
      <c r="H3962" s="8">
        <v>40000000</v>
      </c>
    </row>
    <row r="3963" spans="1:8" x14ac:dyDescent="0.3">
      <c r="A3963">
        <v>7.5</v>
      </c>
      <c r="B3963" t="s">
        <v>23094</v>
      </c>
      <c r="C3963" t="s">
        <v>2636</v>
      </c>
      <c r="D3963" t="s">
        <v>651</v>
      </c>
      <c r="E3963" t="s">
        <v>37</v>
      </c>
      <c r="F3963">
        <v>155</v>
      </c>
      <c r="G3963" s="8">
        <v>82522790</v>
      </c>
      <c r="H3963" s="8">
        <v>40000000</v>
      </c>
    </row>
    <row r="3964" spans="1:8" x14ac:dyDescent="0.3">
      <c r="A3964">
        <v>7.5</v>
      </c>
      <c r="B3964" t="s">
        <v>23094</v>
      </c>
      <c r="C3964" t="s">
        <v>2636</v>
      </c>
      <c r="D3964" t="s">
        <v>4189</v>
      </c>
      <c r="E3964" t="s">
        <v>37</v>
      </c>
      <c r="F3964">
        <v>155</v>
      </c>
      <c r="G3964" s="8">
        <v>82522790</v>
      </c>
      <c r="H3964" s="8">
        <v>40000000</v>
      </c>
    </row>
    <row r="3965" spans="1:8" x14ac:dyDescent="0.3">
      <c r="A3965">
        <v>7.5</v>
      </c>
      <c r="B3965" t="s">
        <v>23094</v>
      </c>
      <c r="C3965" t="s">
        <v>2636</v>
      </c>
      <c r="D3965" t="s">
        <v>17497</v>
      </c>
      <c r="E3965" t="s">
        <v>37</v>
      </c>
      <c r="F3965">
        <v>155</v>
      </c>
      <c r="G3965" s="8">
        <v>82522790</v>
      </c>
      <c r="H3965" s="8">
        <v>40000000</v>
      </c>
    </row>
    <row r="3966" spans="1:8" x14ac:dyDescent="0.3">
      <c r="A3966">
        <v>7</v>
      </c>
      <c r="B3966" t="s">
        <v>23095</v>
      </c>
      <c r="C3966" t="s">
        <v>1563</v>
      </c>
      <c r="D3966" t="s">
        <v>11093</v>
      </c>
      <c r="E3966" t="s">
        <v>37</v>
      </c>
      <c r="F3966">
        <v>123</v>
      </c>
      <c r="G3966" s="8">
        <v>94125426</v>
      </c>
      <c r="H3966" s="8">
        <v>40000000</v>
      </c>
    </row>
    <row r="3967" spans="1:8" x14ac:dyDescent="0.3">
      <c r="A3967">
        <v>7</v>
      </c>
      <c r="B3967" t="s">
        <v>23095</v>
      </c>
      <c r="C3967" t="s">
        <v>1563</v>
      </c>
      <c r="D3967" t="s">
        <v>1473</v>
      </c>
      <c r="E3967" t="s">
        <v>37</v>
      </c>
      <c r="F3967">
        <v>123</v>
      </c>
      <c r="G3967" s="8">
        <v>94125426</v>
      </c>
      <c r="H3967" s="8">
        <v>40000000</v>
      </c>
    </row>
    <row r="3968" spans="1:8" x14ac:dyDescent="0.3">
      <c r="A3968">
        <v>7</v>
      </c>
      <c r="B3968" t="s">
        <v>23095</v>
      </c>
      <c r="C3968" t="s">
        <v>1563</v>
      </c>
      <c r="D3968" t="s">
        <v>17497</v>
      </c>
      <c r="E3968" t="s">
        <v>37</v>
      </c>
      <c r="F3968">
        <v>123</v>
      </c>
      <c r="G3968" s="8">
        <v>94125426</v>
      </c>
      <c r="H3968" s="8">
        <v>40000000</v>
      </c>
    </row>
    <row r="3969" spans="1:8" x14ac:dyDescent="0.3">
      <c r="A3969">
        <v>7.5</v>
      </c>
      <c r="B3969">
        <v>42</v>
      </c>
      <c r="C3969" t="s">
        <v>2867</v>
      </c>
      <c r="D3969" t="s">
        <v>11093</v>
      </c>
      <c r="E3969" t="s">
        <v>37</v>
      </c>
      <c r="F3969">
        <v>128</v>
      </c>
      <c r="G3969" s="8">
        <v>95001343</v>
      </c>
      <c r="H3969" s="8">
        <v>40000000</v>
      </c>
    </row>
    <row r="3970" spans="1:8" x14ac:dyDescent="0.3">
      <c r="A3970">
        <v>7.5</v>
      </c>
      <c r="B3970">
        <v>42</v>
      </c>
      <c r="C3970" t="s">
        <v>2867</v>
      </c>
      <c r="D3970" t="s">
        <v>1473</v>
      </c>
      <c r="E3970" t="s">
        <v>37</v>
      </c>
      <c r="F3970">
        <v>128</v>
      </c>
      <c r="G3970" s="8">
        <v>95001343</v>
      </c>
      <c r="H3970" s="8">
        <v>40000000</v>
      </c>
    </row>
    <row r="3971" spans="1:8" x14ac:dyDescent="0.3">
      <c r="A3971">
        <v>7.5</v>
      </c>
      <c r="B3971">
        <v>42</v>
      </c>
      <c r="C3971" t="s">
        <v>2867</v>
      </c>
      <c r="D3971" t="s">
        <v>21949</v>
      </c>
      <c r="E3971" t="s">
        <v>37</v>
      </c>
      <c r="F3971">
        <v>128</v>
      </c>
      <c r="G3971" s="8">
        <v>95001343</v>
      </c>
      <c r="H3971" s="8">
        <v>40000000</v>
      </c>
    </row>
    <row r="3972" spans="1:8" x14ac:dyDescent="0.3">
      <c r="A3972">
        <v>7.3</v>
      </c>
      <c r="B3972" t="s">
        <v>23096</v>
      </c>
      <c r="C3972" t="s">
        <v>1218</v>
      </c>
      <c r="D3972" t="s">
        <v>21950</v>
      </c>
      <c r="E3972" t="s">
        <v>37</v>
      </c>
      <c r="F3972">
        <v>139</v>
      </c>
      <c r="G3972" s="8">
        <v>81292135</v>
      </c>
      <c r="H3972" s="8">
        <v>40000000</v>
      </c>
    </row>
    <row r="3973" spans="1:8" x14ac:dyDescent="0.3">
      <c r="A3973">
        <v>7.3</v>
      </c>
      <c r="B3973" t="s">
        <v>23096</v>
      </c>
      <c r="C3973" t="s">
        <v>1218</v>
      </c>
      <c r="D3973" t="s">
        <v>1473</v>
      </c>
      <c r="E3973" t="s">
        <v>37</v>
      </c>
      <c r="F3973">
        <v>139</v>
      </c>
      <c r="G3973" s="8">
        <v>81292135</v>
      </c>
      <c r="H3973" s="8">
        <v>40000000</v>
      </c>
    </row>
    <row r="3974" spans="1:8" x14ac:dyDescent="0.3">
      <c r="A3974">
        <v>7.3</v>
      </c>
      <c r="B3974" t="s">
        <v>23096</v>
      </c>
      <c r="C3974" t="s">
        <v>1218</v>
      </c>
      <c r="D3974" t="s">
        <v>8199</v>
      </c>
      <c r="E3974" t="s">
        <v>37</v>
      </c>
      <c r="F3974">
        <v>139</v>
      </c>
      <c r="G3974" s="8">
        <v>81292135</v>
      </c>
      <c r="H3974" s="8">
        <v>40000000</v>
      </c>
    </row>
    <row r="3975" spans="1:8" x14ac:dyDescent="0.3">
      <c r="A3975">
        <v>5.7</v>
      </c>
      <c r="B3975" t="s">
        <v>23097</v>
      </c>
      <c r="C3975" t="s">
        <v>1503</v>
      </c>
      <c r="D3975" t="s">
        <v>809</v>
      </c>
      <c r="E3975" t="s">
        <v>37</v>
      </c>
      <c r="F3975">
        <v>109</v>
      </c>
      <c r="G3975" s="8">
        <v>86208010</v>
      </c>
      <c r="H3975" s="8">
        <v>35000000</v>
      </c>
    </row>
    <row r="3976" spans="1:8" x14ac:dyDescent="0.3">
      <c r="A3976">
        <v>7.3</v>
      </c>
      <c r="B3976" t="s">
        <v>23098</v>
      </c>
      <c r="C3976" t="s">
        <v>2873</v>
      </c>
      <c r="D3976" t="s">
        <v>515</v>
      </c>
      <c r="E3976" t="s">
        <v>37</v>
      </c>
      <c r="F3976">
        <v>120</v>
      </c>
      <c r="G3976" s="8">
        <v>81593527</v>
      </c>
      <c r="H3976" s="8">
        <v>40000000</v>
      </c>
    </row>
    <row r="3977" spans="1:8" x14ac:dyDescent="0.3">
      <c r="A3977">
        <v>7.3</v>
      </c>
      <c r="B3977" t="s">
        <v>23098</v>
      </c>
      <c r="C3977" t="s">
        <v>2873</v>
      </c>
      <c r="D3977" t="s">
        <v>1473</v>
      </c>
      <c r="E3977" t="s">
        <v>37</v>
      </c>
      <c r="F3977">
        <v>120</v>
      </c>
      <c r="G3977" s="8">
        <v>81593527</v>
      </c>
      <c r="H3977" s="8">
        <v>40000000</v>
      </c>
    </row>
    <row r="3978" spans="1:8" x14ac:dyDescent="0.3">
      <c r="A3978">
        <v>7.3</v>
      </c>
      <c r="B3978" t="s">
        <v>23098</v>
      </c>
      <c r="C3978" t="s">
        <v>2873</v>
      </c>
      <c r="D3978" t="s">
        <v>15875</v>
      </c>
      <c r="E3978" t="s">
        <v>37</v>
      </c>
      <c r="F3978">
        <v>120</v>
      </c>
      <c r="G3978" s="8">
        <v>81593527</v>
      </c>
      <c r="H3978" s="8">
        <v>40000000</v>
      </c>
    </row>
    <row r="3979" spans="1:8" x14ac:dyDescent="0.3">
      <c r="A3979">
        <v>7.2</v>
      </c>
      <c r="B3979" t="s">
        <v>23099</v>
      </c>
      <c r="C3979" t="s">
        <v>1118</v>
      </c>
      <c r="D3979" t="s">
        <v>809</v>
      </c>
      <c r="E3979" t="s">
        <v>37</v>
      </c>
      <c r="F3979">
        <v>121</v>
      </c>
      <c r="G3979" s="8">
        <v>75274748</v>
      </c>
      <c r="H3979" s="8">
        <v>35000000</v>
      </c>
    </row>
    <row r="3980" spans="1:8" x14ac:dyDescent="0.3">
      <c r="A3980">
        <v>7.2</v>
      </c>
      <c r="B3980" t="s">
        <v>23099</v>
      </c>
      <c r="C3980" t="s">
        <v>1118</v>
      </c>
      <c r="D3980" t="s">
        <v>1473</v>
      </c>
      <c r="E3980" t="s">
        <v>37</v>
      </c>
      <c r="F3980">
        <v>121</v>
      </c>
      <c r="G3980" s="8">
        <v>75274748</v>
      </c>
      <c r="H3980" s="8">
        <v>35000000</v>
      </c>
    </row>
    <row r="3981" spans="1:8" x14ac:dyDescent="0.3">
      <c r="A3981">
        <v>5.9</v>
      </c>
      <c r="B3981" t="s">
        <v>23100</v>
      </c>
      <c r="C3981" t="s">
        <v>685</v>
      </c>
      <c r="D3981" t="s">
        <v>675</v>
      </c>
      <c r="E3981" t="s">
        <v>37</v>
      </c>
      <c r="F3981">
        <v>102</v>
      </c>
      <c r="G3981" s="8">
        <v>90835030</v>
      </c>
      <c r="H3981" s="8">
        <v>40000000</v>
      </c>
    </row>
    <row r="3982" spans="1:8" x14ac:dyDescent="0.3">
      <c r="A3982">
        <v>5.9</v>
      </c>
      <c r="B3982" t="s">
        <v>23100</v>
      </c>
      <c r="C3982" t="s">
        <v>685</v>
      </c>
      <c r="D3982" t="s">
        <v>809</v>
      </c>
      <c r="E3982" t="s">
        <v>37</v>
      </c>
      <c r="F3982">
        <v>102</v>
      </c>
      <c r="G3982" s="8">
        <v>90835030</v>
      </c>
      <c r="H3982" s="8">
        <v>40000000</v>
      </c>
    </row>
    <row r="3983" spans="1:8" x14ac:dyDescent="0.3">
      <c r="A3983">
        <v>7.8</v>
      </c>
      <c r="B3983" t="s">
        <v>23101</v>
      </c>
      <c r="C3983" t="s">
        <v>794</v>
      </c>
      <c r="D3983" t="s">
        <v>675</v>
      </c>
      <c r="E3983" t="s">
        <v>37</v>
      </c>
      <c r="F3983">
        <v>117</v>
      </c>
      <c r="G3983" s="8">
        <v>72455275</v>
      </c>
      <c r="H3983" s="8">
        <v>40000000</v>
      </c>
    </row>
    <row r="3984" spans="1:8" x14ac:dyDescent="0.3">
      <c r="A3984">
        <v>7.8</v>
      </c>
      <c r="B3984" t="s">
        <v>23101</v>
      </c>
      <c r="C3984" t="s">
        <v>794</v>
      </c>
      <c r="D3984" t="s">
        <v>515</v>
      </c>
      <c r="E3984" t="s">
        <v>37</v>
      </c>
      <c r="F3984">
        <v>117</v>
      </c>
      <c r="G3984" s="8">
        <v>72455275</v>
      </c>
      <c r="H3984" s="8">
        <v>40000000</v>
      </c>
    </row>
    <row r="3985" spans="1:8" x14ac:dyDescent="0.3">
      <c r="A3985">
        <v>7.8</v>
      </c>
      <c r="B3985" t="s">
        <v>23101</v>
      </c>
      <c r="C3985" t="s">
        <v>794</v>
      </c>
      <c r="D3985" t="s">
        <v>1473</v>
      </c>
      <c r="E3985" t="s">
        <v>37</v>
      </c>
      <c r="F3985">
        <v>117</v>
      </c>
      <c r="G3985" s="8">
        <v>72455275</v>
      </c>
      <c r="H3985" s="8">
        <v>40000000</v>
      </c>
    </row>
    <row r="3986" spans="1:8" x14ac:dyDescent="0.3">
      <c r="A3986">
        <v>7.8</v>
      </c>
      <c r="B3986" t="s">
        <v>23101</v>
      </c>
      <c r="C3986" t="s">
        <v>794</v>
      </c>
      <c r="D3986" t="s">
        <v>17497</v>
      </c>
      <c r="E3986" t="s">
        <v>37</v>
      </c>
      <c r="F3986">
        <v>117</v>
      </c>
      <c r="G3986" s="8">
        <v>72455275</v>
      </c>
      <c r="H3986" s="8">
        <v>40000000</v>
      </c>
    </row>
    <row r="3987" spans="1:8" x14ac:dyDescent="0.3">
      <c r="A3987">
        <v>7.8</v>
      </c>
      <c r="B3987" t="s">
        <v>23101</v>
      </c>
      <c r="C3987" t="s">
        <v>794</v>
      </c>
      <c r="D3987" t="s">
        <v>21951</v>
      </c>
      <c r="E3987" t="s">
        <v>37</v>
      </c>
      <c r="F3987">
        <v>117</v>
      </c>
      <c r="G3987" s="8">
        <v>72455275</v>
      </c>
      <c r="H3987" s="8">
        <v>40000000</v>
      </c>
    </row>
    <row r="3988" spans="1:8" x14ac:dyDescent="0.3">
      <c r="A3988">
        <v>7.7</v>
      </c>
      <c r="B3988" t="s">
        <v>23102</v>
      </c>
      <c r="C3988" t="s">
        <v>1601</v>
      </c>
      <c r="D3988" t="s">
        <v>11093</v>
      </c>
      <c r="E3988" t="s">
        <v>37</v>
      </c>
      <c r="F3988">
        <v>178</v>
      </c>
      <c r="G3988" s="8">
        <v>75305995</v>
      </c>
      <c r="H3988" s="8">
        <v>40000000</v>
      </c>
    </row>
    <row r="3989" spans="1:8" x14ac:dyDescent="0.3">
      <c r="A3989">
        <v>7.7</v>
      </c>
      <c r="B3989" t="s">
        <v>23102</v>
      </c>
      <c r="C3989" t="s">
        <v>1601</v>
      </c>
      <c r="D3989" t="s">
        <v>1473</v>
      </c>
      <c r="E3989" t="s">
        <v>37</v>
      </c>
      <c r="F3989">
        <v>178</v>
      </c>
      <c r="G3989" s="8">
        <v>75305995</v>
      </c>
      <c r="H3989" s="8">
        <v>40000000</v>
      </c>
    </row>
    <row r="3990" spans="1:8" x14ac:dyDescent="0.3">
      <c r="A3990">
        <v>7.7</v>
      </c>
      <c r="B3990" t="s">
        <v>23102</v>
      </c>
      <c r="C3990" t="s">
        <v>1601</v>
      </c>
      <c r="D3990" t="s">
        <v>9824</v>
      </c>
      <c r="E3990" t="s">
        <v>37</v>
      </c>
      <c r="F3990">
        <v>178</v>
      </c>
      <c r="G3990" s="8">
        <v>75305995</v>
      </c>
      <c r="H3990" s="8">
        <v>40000000</v>
      </c>
    </row>
    <row r="3991" spans="1:8" x14ac:dyDescent="0.3">
      <c r="A3991">
        <v>8.1</v>
      </c>
      <c r="B3991" t="s">
        <v>23103</v>
      </c>
      <c r="C3991" t="s">
        <v>1616</v>
      </c>
      <c r="D3991" t="s">
        <v>21950</v>
      </c>
      <c r="E3991" t="s">
        <v>37</v>
      </c>
      <c r="F3991">
        <v>147</v>
      </c>
      <c r="G3991" s="8">
        <v>74098862</v>
      </c>
      <c r="H3991" s="8">
        <v>40000000</v>
      </c>
    </row>
    <row r="3992" spans="1:8" x14ac:dyDescent="0.3">
      <c r="A3992">
        <v>8.1</v>
      </c>
      <c r="B3992" t="s">
        <v>23103</v>
      </c>
      <c r="C3992" t="s">
        <v>1616</v>
      </c>
      <c r="D3992" t="s">
        <v>8199</v>
      </c>
      <c r="E3992" t="s">
        <v>37</v>
      </c>
      <c r="F3992">
        <v>147</v>
      </c>
      <c r="G3992" s="8">
        <v>74098862</v>
      </c>
      <c r="H3992" s="8">
        <v>40000000</v>
      </c>
    </row>
    <row r="3993" spans="1:8" x14ac:dyDescent="0.3">
      <c r="A3993">
        <v>6.6</v>
      </c>
      <c r="B3993" t="s">
        <v>23104</v>
      </c>
      <c r="C3993" t="s">
        <v>1162</v>
      </c>
      <c r="D3993" t="s">
        <v>21950</v>
      </c>
      <c r="E3993" t="s">
        <v>37</v>
      </c>
      <c r="F3993">
        <v>90</v>
      </c>
      <c r="G3993" s="8">
        <v>72266306</v>
      </c>
      <c r="H3993" s="8">
        <v>40000000</v>
      </c>
    </row>
    <row r="3994" spans="1:8" x14ac:dyDescent="0.3">
      <c r="A3994">
        <v>6.6</v>
      </c>
      <c r="B3994" t="s">
        <v>23104</v>
      </c>
      <c r="C3994" t="s">
        <v>1162</v>
      </c>
      <c r="D3994" t="s">
        <v>1473</v>
      </c>
      <c r="E3994" t="s">
        <v>37</v>
      </c>
      <c r="F3994">
        <v>90</v>
      </c>
      <c r="G3994" s="8">
        <v>72266306</v>
      </c>
      <c r="H3994" s="8">
        <v>40000000</v>
      </c>
    </row>
    <row r="3995" spans="1:8" x14ac:dyDescent="0.3">
      <c r="A3995">
        <v>6.6</v>
      </c>
      <c r="B3995" t="s">
        <v>23104</v>
      </c>
      <c r="C3995" t="s">
        <v>1162</v>
      </c>
      <c r="D3995" t="s">
        <v>21948</v>
      </c>
      <c r="E3995" t="s">
        <v>37</v>
      </c>
      <c r="F3995">
        <v>90</v>
      </c>
      <c r="G3995" s="8">
        <v>72266306</v>
      </c>
      <c r="H3995" s="8">
        <v>40000000</v>
      </c>
    </row>
    <row r="3996" spans="1:8" x14ac:dyDescent="0.3">
      <c r="A3996">
        <v>6.6</v>
      </c>
      <c r="B3996" t="s">
        <v>23104</v>
      </c>
      <c r="C3996" t="s">
        <v>1162</v>
      </c>
      <c r="D3996" t="s">
        <v>8199</v>
      </c>
      <c r="E3996" t="s">
        <v>37</v>
      </c>
      <c r="F3996">
        <v>90</v>
      </c>
      <c r="G3996" s="8">
        <v>72266306</v>
      </c>
      <c r="H3996" s="8">
        <v>40000000</v>
      </c>
    </row>
    <row r="3997" spans="1:8" x14ac:dyDescent="0.3">
      <c r="A3997">
        <v>7.1</v>
      </c>
      <c r="B3997" t="s">
        <v>23105</v>
      </c>
      <c r="C3997" t="s">
        <v>3883</v>
      </c>
      <c r="D3997" t="s">
        <v>809</v>
      </c>
      <c r="E3997" t="s">
        <v>37</v>
      </c>
      <c r="F3997">
        <v>105</v>
      </c>
      <c r="G3997" s="8">
        <v>71347010</v>
      </c>
      <c r="H3997" s="8">
        <v>40000000</v>
      </c>
    </row>
    <row r="3998" spans="1:8" x14ac:dyDescent="0.3">
      <c r="A3998">
        <v>7.1</v>
      </c>
      <c r="B3998" t="s">
        <v>23105</v>
      </c>
      <c r="C3998" t="s">
        <v>3883</v>
      </c>
      <c r="D3998" t="s">
        <v>17497</v>
      </c>
      <c r="E3998" t="s">
        <v>37</v>
      </c>
      <c r="F3998">
        <v>105</v>
      </c>
      <c r="G3998" s="8">
        <v>71347010</v>
      </c>
      <c r="H3998" s="8">
        <v>40000000</v>
      </c>
    </row>
    <row r="3999" spans="1:8" x14ac:dyDescent="0.3">
      <c r="A3999">
        <v>5.9</v>
      </c>
      <c r="B3999" t="s">
        <v>23106</v>
      </c>
      <c r="C3999" t="s">
        <v>1503</v>
      </c>
      <c r="D3999" t="s">
        <v>809</v>
      </c>
      <c r="E3999" t="s">
        <v>37</v>
      </c>
      <c r="F3999">
        <v>114</v>
      </c>
      <c r="G3999" s="8">
        <v>70836296</v>
      </c>
      <c r="H3999" s="8">
        <v>40000000</v>
      </c>
    </row>
    <row r="4000" spans="1:8" x14ac:dyDescent="0.3">
      <c r="A4000">
        <v>5.9</v>
      </c>
      <c r="B4000" t="s">
        <v>23106</v>
      </c>
      <c r="C4000" t="s">
        <v>1503</v>
      </c>
      <c r="D4000" t="s">
        <v>1473</v>
      </c>
      <c r="E4000" t="s">
        <v>37</v>
      </c>
      <c r="F4000">
        <v>114</v>
      </c>
      <c r="G4000" s="8">
        <v>70836296</v>
      </c>
      <c r="H4000" s="8">
        <v>40000000</v>
      </c>
    </row>
    <row r="4001" spans="1:8" x14ac:dyDescent="0.3">
      <c r="A4001">
        <v>5.9</v>
      </c>
      <c r="B4001" t="s">
        <v>23106</v>
      </c>
      <c r="C4001" t="s">
        <v>1503</v>
      </c>
      <c r="D4001" t="s">
        <v>651</v>
      </c>
      <c r="E4001" t="s">
        <v>37</v>
      </c>
      <c r="F4001">
        <v>114</v>
      </c>
      <c r="G4001" s="8">
        <v>70836296</v>
      </c>
      <c r="H4001" s="8">
        <v>40000000</v>
      </c>
    </row>
    <row r="4002" spans="1:8" x14ac:dyDescent="0.3">
      <c r="A4002">
        <v>5.9</v>
      </c>
      <c r="B4002" t="s">
        <v>23106</v>
      </c>
      <c r="C4002" t="s">
        <v>1503</v>
      </c>
      <c r="D4002" t="s">
        <v>17497</v>
      </c>
      <c r="E4002" t="s">
        <v>37</v>
      </c>
      <c r="F4002">
        <v>114</v>
      </c>
      <c r="G4002" s="8">
        <v>70836296</v>
      </c>
      <c r="H4002" s="8">
        <v>40000000</v>
      </c>
    </row>
    <row r="4003" spans="1:8" x14ac:dyDescent="0.3">
      <c r="A4003">
        <v>8</v>
      </c>
      <c r="B4003" t="s">
        <v>23107</v>
      </c>
      <c r="C4003" t="s">
        <v>431</v>
      </c>
      <c r="D4003" t="s">
        <v>1473</v>
      </c>
      <c r="E4003" t="s">
        <v>37</v>
      </c>
      <c r="F4003">
        <v>206</v>
      </c>
      <c r="G4003" s="8">
        <v>70405498</v>
      </c>
      <c r="H4003" s="8">
        <v>40000000</v>
      </c>
    </row>
    <row r="4004" spans="1:8" x14ac:dyDescent="0.3">
      <c r="A4004">
        <v>8</v>
      </c>
      <c r="B4004" t="s">
        <v>23107</v>
      </c>
      <c r="C4004" t="s">
        <v>431</v>
      </c>
      <c r="D4004" t="s">
        <v>20490</v>
      </c>
      <c r="E4004" t="s">
        <v>37</v>
      </c>
      <c r="F4004">
        <v>206</v>
      </c>
      <c r="G4004" s="8">
        <v>70405498</v>
      </c>
      <c r="H4004" s="8">
        <v>40000000</v>
      </c>
    </row>
    <row r="4005" spans="1:8" x14ac:dyDescent="0.3">
      <c r="A4005">
        <v>8</v>
      </c>
      <c r="B4005" t="s">
        <v>23107</v>
      </c>
      <c r="C4005" t="s">
        <v>431</v>
      </c>
      <c r="D4005" t="s">
        <v>8199</v>
      </c>
      <c r="E4005" t="s">
        <v>37</v>
      </c>
      <c r="F4005">
        <v>206</v>
      </c>
      <c r="G4005" s="8">
        <v>70405498</v>
      </c>
      <c r="H4005" s="8">
        <v>40000000</v>
      </c>
    </row>
    <row r="4006" spans="1:8" x14ac:dyDescent="0.3">
      <c r="A4006">
        <v>4.5999999999999996</v>
      </c>
      <c r="B4006" t="s">
        <v>23108</v>
      </c>
      <c r="C4006" t="s">
        <v>2773</v>
      </c>
      <c r="D4006" t="s">
        <v>809</v>
      </c>
      <c r="E4006" t="s">
        <v>37</v>
      </c>
      <c r="F4006">
        <v>99</v>
      </c>
      <c r="G4006" s="8">
        <v>70163652</v>
      </c>
      <c r="H4006" s="8">
        <v>40000000</v>
      </c>
    </row>
    <row r="4007" spans="1:8" x14ac:dyDescent="0.3">
      <c r="A4007">
        <v>4.5999999999999996</v>
      </c>
      <c r="B4007" t="s">
        <v>23108</v>
      </c>
      <c r="C4007" t="s">
        <v>2773</v>
      </c>
      <c r="D4007" t="s">
        <v>21950</v>
      </c>
      <c r="E4007" t="s">
        <v>37</v>
      </c>
      <c r="F4007">
        <v>99</v>
      </c>
      <c r="G4007" s="8">
        <v>70163652</v>
      </c>
      <c r="H4007" s="8">
        <v>40000000</v>
      </c>
    </row>
    <row r="4008" spans="1:8" x14ac:dyDescent="0.3">
      <c r="A4008">
        <v>6.1</v>
      </c>
      <c r="B4008" t="s">
        <v>23109</v>
      </c>
      <c r="C4008" t="s">
        <v>40</v>
      </c>
      <c r="D4008" t="s">
        <v>515</v>
      </c>
      <c r="E4008" t="s">
        <v>37</v>
      </c>
      <c r="F4008">
        <v>123</v>
      </c>
      <c r="G4008" s="8">
        <v>66808615</v>
      </c>
      <c r="H4008" s="8">
        <v>34000000</v>
      </c>
    </row>
    <row r="4009" spans="1:8" x14ac:dyDescent="0.3">
      <c r="A4009">
        <v>6.1</v>
      </c>
      <c r="B4009" t="s">
        <v>23109</v>
      </c>
      <c r="C4009" t="s">
        <v>40</v>
      </c>
      <c r="D4009" t="s">
        <v>809</v>
      </c>
      <c r="E4009" t="s">
        <v>37</v>
      </c>
      <c r="F4009">
        <v>123</v>
      </c>
      <c r="G4009" s="8">
        <v>66808615</v>
      </c>
      <c r="H4009" s="8">
        <v>34000000</v>
      </c>
    </row>
    <row r="4010" spans="1:8" x14ac:dyDescent="0.3">
      <c r="A4010">
        <v>6.1</v>
      </c>
      <c r="B4010" t="s">
        <v>23109</v>
      </c>
      <c r="C4010" t="s">
        <v>40</v>
      </c>
      <c r="D4010" t="s">
        <v>21950</v>
      </c>
      <c r="E4010" t="s">
        <v>37</v>
      </c>
      <c r="F4010">
        <v>123</v>
      </c>
      <c r="G4010" s="8">
        <v>66808615</v>
      </c>
      <c r="H4010" s="8">
        <v>34000000</v>
      </c>
    </row>
    <row r="4011" spans="1:8" x14ac:dyDescent="0.3">
      <c r="A4011">
        <v>6.1</v>
      </c>
      <c r="B4011" t="s">
        <v>23109</v>
      </c>
      <c r="C4011" t="s">
        <v>40</v>
      </c>
      <c r="D4011" t="s">
        <v>17497</v>
      </c>
      <c r="E4011" t="s">
        <v>37</v>
      </c>
      <c r="F4011">
        <v>123</v>
      </c>
      <c r="G4011" s="8">
        <v>66808615</v>
      </c>
      <c r="H4011" s="8">
        <v>34000000</v>
      </c>
    </row>
    <row r="4012" spans="1:8" x14ac:dyDescent="0.3">
      <c r="A4012">
        <v>6.4</v>
      </c>
      <c r="B4012" t="s">
        <v>23110</v>
      </c>
      <c r="C4012" t="s">
        <v>3860</v>
      </c>
      <c r="D4012" t="s">
        <v>809</v>
      </c>
      <c r="E4012" t="s">
        <v>37</v>
      </c>
      <c r="F4012">
        <v>102</v>
      </c>
      <c r="G4012" s="8">
        <v>64149837</v>
      </c>
      <c r="H4012" s="8">
        <v>20000000</v>
      </c>
    </row>
    <row r="4013" spans="1:8" x14ac:dyDescent="0.3">
      <c r="A4013">
        <v>6.4</v>
      </c>
      <c r="B4013" t="s">
        <v>23110</v>
      </c>
      <c r="C4013" t="s">
        <v>3860</v>
      </c>
      <c r="D4013" t="s">
        <v>1473</v>
      </c>
      <c r="E4013" t="s">
        <v>37</v>
      </c>
      <c r="F4013">
        <v>102</v>
      </c>
      <c r="G4013" s="8">
        <v>64149837</v>
      </c>
      <c r="H4013" s="8">
        <v>20000000</v>
      </c>
    </row>
    <row r="4014" spans="1:8" x14ac:dyDescent="0.3">
      <c r="A4014">
        <v>6.4</v>
      </c>
      <c r="B4014" t="s">
        <v>23110</v>
      </c>
      <c r="C4014" t="s">
        <v>3860</v>
      </c>
      <c r="D4014" t="s">
        <v>15875</v>
      </c>
      <c r="E4014" t="s">
        <v>37</v>
      </c>
      <c r="F4014">
        <v>102</v>
      </c>
      <c r="G4014" s="8">
        <v>64149837</v>
      </c>
      <c r="H4014" s="8">
        <v>20000000</v>
      </c>
    </row>
    <row r="4015" spans="1:8" x14ac:dyDescent="0.3">
      <c r="A4015">
        <v>6.4</v>
      </c>
      <c r="B4015" t="s">
        <v>23110</v>
      </c>
      <c r="C4015" t="s">
        <v>3860</v>
      </c>
      <c r="D4015" t="s">
        <v>651</v>
      </c>
      <c r="E4015" t="s">
        <v>37</v>
      </c>
      <c r="F4015">
        <v>102</v>
      </c>
      <c r="G4015" s="8">
        <v>64149837</v>
      </c>
      <c r="H4015" s="8">
        <v>20000000</v>
      </c>
    </row>
    <row r="4016" spans="1:8" x14ac:dyDescent="0.3">
      <c r="A4016">
        <v>6.4</v>
      </c>
      <c r="B4016" t="s">
        <v>23110</v>
      </c>
      <c r="C4016" t="s">
        <v>3860</v>
      </c>
      <c r="D4016" t="s">
        <v>17497</v>
      </c>
      <c r="E4016" t="s">
        <v>37</v>
      </c>
      <c r="F4016">
        <v>102</v>
      </c>
      <c r="G4016" s="8">
        <v>64149837</v>
      </c>
      <c r="H4016" s="8">
        <v>20000000</v>
      </c>
    </row>
    <row r="4017" spans="1:8" x14ac:dyDescent="0.3">
      <c r="A4017">
        <v>6</v>
      </c>
      <c r="B4017" t="s">
        <v>23111</v>
      </c>
      <c r="C4017" t="s">
        <v>4182</v>
      </c>
      <c r="D4017" t="s">
        <v>809</v>
      </c>
      <c r="E4017" t="s">
        <v>37</v>
      </c>
      <c r="F4017">
        <v>109</v>
      </c>
      <c r="G4017" s="8">
        <v>83906114</v>
      </c>
      <c r="H4017" s="8">
        <v>40000000</v>
      </c>
    </row>
    <row r="4018" spans="1:8" x14ac:dyDescent="0.3">
      <c r="A4018">
        <v>6</v>
      </c>
      <c r="B4018" t="s">
        <v>23111</v>
      </c>
      <c r="C4018" t="s">
        <v>4182</v>
      </c>
      <c r="D4018" t="s">
        <v>17497</v>
      </c>
      <c r="E4018" t="s">
        <v>37</v>
      </c>
      <c r="F4018">
        <v>109</v>
      </c>
      <c r="G4018" s="8">
        <v>83906114</v>
      </c>
      <c r="H4018" s="8">
        <v>40000000</v>
      </c>
    </row>
    <row r="4019" spans="1:8" x14ac:dyDescent="0.3">
      <c r="A4019">
        <v>5.2</v>
      </c>
      <c r="B4019" t="s">
        <v>23112</v>
      </c>
      <c r="C4019" t="s">
        <v>3647</v>
      </c>
      <c r="D4019" t="s">
        <v>4189</v>
      </c>
      <c r="E4019" t="s">
        <v>37</v>
      </c>
      <c r="F4019">
        <v>82</v>
      </c>
      <c r="G4019" s="8">
        <v>66466372</v>
      </c>
      <c r="H4019" s="8">
        <v>40000000</v>
      </c>
    </row>
    <row r="4020" spans="1:8" x14ac:dyDescent="0.3">
      <c r="A4020">
        <v>7.6</v>
      </c>
      <c r="B4020" t="s">
        <v>23113</v>
      </c>
      <c r="C4020" t="s">
        <v>251</v>
      </c>
      <c r="D4020" t="s">
        <v>1473</v>
      </c>
      <c r="E4020" t="s">
        <v>37</v>
      </c>
      <c r="F4020">
        <v>142</v>
      </c>
      <c r="G4020" s="8">
        <v>72306065</v>
      </c>
      <c r="H4020" s="8">
        <v>40000000</v>
      </c>
    </row>
    <row r="4021" spans="1:8" x14ac:dyDescent="0.3">
      <c r="A4021">
        <v>7.6</v>
      </c>
      <c r="B4021" t="s">
        <v>23113</v>
      </c>
      <c r="C4021" t="s">
        <v>251</v>
      </c>
      <c r="D4021" t="s">
        <v>20490</v>
      </c>
      <c r="E4021" t="s">
        <v>37</v>
      </c>
      <c r="F4021">
        <v>142</v>
      </c>
      <c r="G4021" s="8">
        <v>72306065</v>
      </c>
      <c r="H4021" s="8">
        <v>40000000</v>
      </c>
    </row>
    <row r="4022" spans="1:8" x14ac:dyDescent="0.3">
      <c r="A4022">
        <v>7.6</v>
      </c>
      <c r="B4022" t="s">
        <v>23113</v>
      </c>
      <c r="C4022" t="s">
        <v>251</v>
      </c>
      <c r="D4022" t="s">
        <v>8199</v>
      </c>
      <c r="E4022" t="s">
        <v>37</v>
      </c>
      <c r="F4022">
        <v>142</v>
      </c>
      <c r="G4022" s="8">
        <v>72306065</v>
      </c>
      <c r="H4022" s="8">
        <v>40000000</v>
      </c>
    </row>
    <row r="4023" spans="1:8" x14ac:dyDescent="0.3">
      <c r="A4023">
        <v>6.4</v>
      </c>
      <c r="B4023" t="s">
        <v>23114</v>
      </c>
      <c r="C4023" t="s">
        <v>986</v>
      </c>
      <c r="D4023" t="s">
        <v>675</v>
      </c>
      <c r="E4023" t="s">
        <v>37</v>
      </c>
      <c r="F4023">
        <v>106</v>
      </c>
      <c r="G4023" s="8">
        <v>59068786</v>
      </c>
      <c r="H4023" s="8">
        <v>40000000</v>
      </c>
    </row>
    <row r="4024" spans="1:8" x14ac:dyDescent="0.3">
      <c r="A4024">
        <v>6.4</v>
      </c>
      <c r="B4024" t="s">
        <v>23114</v>
      </c>
      <c r="C4024" t="s">
        <v>986</v>
      </c>
      <c r="D4024" t="s">
        <v>1473</v>
      </c>
      <c r="E4024" t="s">
        <v>37</v>
      </c>
      <c r="F4024">
        <v>106</v>
      </c>
      <c r="G4024" s="8">
        <v>59068786</v>
      </c>
      <c r="H4024" s="8">
        <v>40000000</v>
      </c>
    </row>
    <row r="4025" spans="1:8" x14ac:dyDescent="0.3">
      <c r="A4025">
        <v>6.4</v>
      </c>
      <c r="B4025" t="s">
        <v>23114</v>
      </c>
      <c r="C4025" t="s">
        <v>986</v>
      </c>
      <c r="D4025" t="s">
        <v>8199</v>
      </c>
      <c r="E4025" t="s">
        <v>37</v>
      </c>
      <c r="F4025">
        <v>106</v>
      </c>
      <c r="G4025" s="8">
        <v>59068786</v>
      </c>
      <c r="H4025" s="8">
        <v>40000000</v>
      </c>
    </row>
    <row r="4026" spans="1:8" x14ac:dyDescent="0.3">
      <c r="A4026">
        <v>6.4</v>
      </c>
      <c r="B4026" t="s">
        <v>23114</v>
      </c>
      <c r="C4026" t="s">
        <v>986</v>
      </c>
      <c r="D4026" t="s">
        <v>21951</v>
      </c>
      <c r="E4026" t="s">
        <v>37</v>
      </c>
      <c r="F4026">
        <v>106</v>
      </c>
      <c r="G4026" s="8">
        <v>59068786</v>
      </c>
      <c r="H4026" s="8">
        <v>40000000</v>
      </c>
    </row>
    <row r="4027" spans="1:8" x14ac:dyDescent="0.3">
      <c r="A4027">
        <v>6.1</v>
      </c>
      <c r="B4027" t="s">
        <v>23115</v>
      </c>
      <c r="C4027" t="s">
        <v>814</v>
      </c>
      <c r="D4027" t="s">
        <v>809</v>
      </c>
      <c r="E4027" t="s">
        <v>37</v>
      </c>
      <c r="F4027">
        <v>106</v>
      </c>
      <c r="G4027" s="8">
        <v>57887882</v>
      </c>
      <c r="H4027" s="8">
        <v>50000000</v>
      </c>
    </row>
    <row r="4028" spans="1:8" x14ac:dyDescent="0.3">
      <c r="A4028">
        <v>6.1</v>
      </c>
      <c r="B4028" t="s">
        <v>23115</v>
      </c>
      <c r="C4028" t="s">
        <v>814</v>
      </c>
      <c r="D4028" t="s">
        <v>1473</v>
      </c>
      <c r="E4028" t="s">
        <v>37</v>
      </c>
      <c r="F4028">
        <v>106</v>
      </c>
      <c r="G4028" s="8">
        <v>57887882</v>
      </c>
      <c r="H4028" s="8">
        <v>50000000</v>
      </c>
    </row>
    <row r="4029" spans="1:8" x14ac:dyDescent="0.3">
      <c r="A4029">
        <v>6.1</v>
      </c>
      <c r="B4029" t="s">
        <v>23115</v>
      </c>
      <c r="C4029" t="s">
        <v>814</v>
      </c>
      <c r="D4029" t="s">
        <v>17497</v>
      </c>
      <c r="E4029" t="s">
        <v>37</v>
      </c>
      <c r="F4029">
        <v>106</v>
      </c>
      <c r="G4029" s="8">
        <v>57887882</v>
      </c>
      <c r="H4029" s="8">
        <v>50000000</v>
      </c>
    </row>
    <row r="4030" spans="1:8" x14ac:dyDescent="0.3">
      <c r="A4030">
        <v>6.1</v>
      </c>
      <c r="B4030" t="s">
        <v>23116</v>
      </c>
      <c r="C4030" t="s">
        <v>1285</v>
      </c>
      <c r="D4030" t="s">
        <v>675</v>
      </c>
      <c r="E4030" t="s">
        <v>37</v>
      </c>
      <c r="F4030">
        <v>108</v>
      </c>
      <c r="G4030" s="8">
        <v>53955614</v>
      </c>
      <c r="H4030" s="8">
        <v>40000000</v>
      </c>
    </row>
    <row r="4031" spans="1:8" x14ac:dyDescent="0.3">
      <c r="A4031">
        <v>6.1</v>
      </c>
      <c r="B4031" t="s">
        <v>23116</v>
      </c>
      <c r="C4031" t="s">
        <v>1285</v>
      </c>
      <c r="D4031" t="s">
        <v>515</v>
      </c>
      <c r="E4031" t="s">
        <v>37</v>
      </c>
      <c r="F4031">
        <v>108</v>
      </c>
      <c r="G4031" s="8">
        <v>53955614</v>
      </c>
      <c r="H4031" s="8">
        <v>40000000</v>
      </c>
    </row>
    <row r="4032" spans="1:8" x14ac:dyDescent="0.3">
      <c r="A4032">
        <v>6.1</v>
      </c>
      <c r="B4032" t="s">
        <v>23116</v>
      </c>
      <c r="C4032" t="s">
        <v>1285</v>
      </c>
      <c r="D4032" t="s">
        <v>809</v>
      </c>
      <c r="E4032" t="s">
        <v>37</v>
      </c>
      <c r="F4032">
        <v>108</v>
      </c>
      <c r="G4032" s="8">
        <v>53955614</v>
      </c>
      <c r="H4032" s="8">
        <v>40000000</v>
      </c>
    </row>
    <row r="4033" spans="1:8" x14ac:dyDescent="0.3">
      <c r="A4033">
        <v>6.1</v>
      </c>
      <c r="B4033" t="s">
        <v>23116</v>
      </c>
      <c r="C4033" t="s">
        <v>1285</v>
      </c>
      <c r="D4033" t="s">
        <v>15875</v>
      </c>
      <c r="E4033" t="s">
        <v>37</v>
      </c>
      <c r="F4033">
        <v>108</v>
      </c>
      <c r="G4033" s="8">
        <v>53955614</v>
      </c>
      <c r="H4033" s="8">
        <v>40000000</v>
      </c>
    </row>
    <row r="4034" spans="1:8" x14ac:dyDescent="0.3">
      <c r="A4034">
        <v>6.1</v>
      </c>
      <c r="B4034" t="s">
        <v>23116</v>
      </c>
      <c r="C4034" t="s">
        <v>1285</v>
      </c>
      <c r="D4034" t="s">
        <v>10118</v>
      </c>
      <c r="E4034" t="s">
        <v>37</v>
      </c>
      <c r="F4034">
        <v>108</v>
      </c>
      <c r="G4034" s="8">
        <v>53955614</v>
      </c>
      <c r="H4034" s="8">
        <v>40000000</v>
      </c>
    </row>
    <row r="4035" spans="1:8" x14ac:dyDescent="0.3">
      <c r="A4035">
        <v>5.2</v>
      </c>
      <c r="B4035" t="s">
        <v>23117</v>
      </c>
      <c r="C4035" t="s">
        <v>4218</v>
      </c>
      <c r="D4035" t="s">
        <v>675</v>
      </c>
      <c r="E4035" t="s">
        <v>37</v>
      </c>
      <c r="F4035">
        <v>98</v>
      </c>
      <c r="G4035" s="8">
        <v>54967359</v>
      </c>
      <c r="H4035" s="8">
        <v>40000000</v>
      </c>
    </row>
    <row r="4036" spans="1:8" x14ac:dyDescent="0.3">
      <c r="A4036">
        <v>5.2</v>
      </c>
      <c r="B4036" t="s">
        <v>23117</v>
      </c>
      <c r="C4036" t="s">
        <v>4218</v>
      </c>
      <c r="D4036" t="s">
        <v>4189</v>
      </c>
      <c r="E4036" t="s">
        <v>37</v>
      </c>
      <c r="F4036">
        <v>98</v>
      </c>
      <c r="G4036" s="8">
        <v>54967359</v>
      </c>
      <c r="H4036" s="8">
        <v>40000000</v>
      </c>
    </row>
    <row r="4037" spans="1:8" x14ac:dyDescent="0.3">
      <c r="A4037">
        <v>7.7</v>
      </c>
      <c r="B4037" t="s">
        <v>23118</v>
      </c>
      <c r="C4037" t="s">
        <v>315</v>
      </c>
      <c r="D4037" t="s">
        <v>675</v>
      </c>
      <c r="E4037" t="s">
        <v>37</v>
      </c>
      <c r="F4037">
        <v>131</v>
      </c>
      <c r="G4037" s="8">
        <v>54228104</v>
      </c>
      <c r="H4037" s="8">
        <v>35000000</v>
      </c>
    </row>
    <row r="4038" spans="1:8" x14ac:dyDescent="0.3">
      <c r="A4038">
        <v>7.7</v>
      </c>
      <c r="B4038" t="s">
        <v>23118</v>
      </c>
      <c r="C4038" t="s">
        <v>315</v>
      </c>
      <c r="D4038" t="s">
        <v>515</v>
      </c>
      <c r="E4038" t="s">
        <v>37</v>
      </c>
      <c r="F4038">
        <v>131</v>
      </c>
      <c r="G4038" s="8">
        <v>54228104</v>
      </c>
      <c r="H4038" s="8">
        <v>35000000</v>
      </c>
    </row>
    <row r="4039" spans="1:8" x14ac:dyDescent="0.3">
      <c r="A4039">
        <v>7.7</v>
      </c>
      <c r="B4039" t="s">
        <v>23118</v>
      </c>
      <c r="C4039" t="s">
        <v>315</v>
      </c>
      <c r="D4039" t="s">
        <v>1473</v>
      </c>
      <c r="E4039" t="s">
        <v>37</v>
      </c>
      <c r="F4039">
        <v>131</v>
      </c>
      <c r="G4039" s="8">
        <v>54228104</v>
      </c>
      <c r="H4039" s="8">
        <v>35000000</v>
      </c>
    </row>
    <row r="4040" spans="1:8" x14ac:dyDescent="0.3">
      <c r="A4040">
        <v>7.7</v>
      </c>
      <c r="B4040" t="s">
        <v>23118</v>
      </c>
      <c r="C4040" t="s">
        <v>315</v>
      </c>
      <c r="D4040" t="s">
        <v>17497</v>
      </c>
      <c r="E4040" t="s">
        <v>37</v>
      </c>
      <c r="F4040">
        <v>131</v>
      </c>
      <c r="G4040" s="8">
        <v>54228104</v>
      </c>
      <c r="H4040" s="8">
        <v>35000000</v>
      </c>
    </row>
    <row r="4041" spans="1:8" x14ac:dyDescent="0.3">
      <c r="A4041">
        <v>7.7</v>
      </c>
      <c r="B4041" t="s">
        <v>23118</v>
      </c>
      <c r="C4041" t="s">
        <v>315</v>
      </c>
      <c r="D4041" t="s">
        <v>8199</v>
      </c>
      <c r="E4041" t="s">
        <v>37</v>
      </c>
      <c r="F4041">
        <v>131</v>
      </c>
      <c r="G4041" s="8">
        <v>54228104</v>
      </c>
      <c r="H4041" s="8">
        <v>35000000</v>
      </c>
    </row>
    <row r="4042" spans="1:8" x14ac:dyDescent="0.3">
      <c r="A4042">
        <v>7.3</v>
      </c>
      <c r="B4042" t="s">
        <v>23119</v>
      </c>
      <c r="C4042" t="s">
        <v>3469</v>
      </c>
      <c r="D4042" t="s">
        <v>21950</v>
      </c>
      <c r="E4042" t="s">
        <v>37</v>
      </c>
      <c r="F4042">
        <v>118</v>
      </c>
      <c r="G4042" s="8">
        <v>57981889</v>
      </c>
      <c r="H4042" s="8">
        <v>40000000</v>
      </c>
    </row>
    <row r="4043" spans="1:8" x14ac:dyDescent="0.3">
      <c r="A4043">
        <v>7.3</v>
      </c>
      <c r="B4043" t="s">
        <v>23119</v>
      </c>
      <c r="C4043" t="s">
        <v>3469</v>
      </c>
      <c r="D4043" t="s">
        <v>1473</v>
      </c>
      <c r="E4043" t="s">
        <v>37</v>
      </c>
      <c r="F4043">
        <v>118</v>
      </c>
      <c r="G4043" s="8">
        <v>57981889</v>
      </c>
      <c r="H4043" s="8">
        <v>40000000</v>
      </c>
    </row>
    <row r="4044" spans="1:8" x14ac:dyDescent="0.3">
      <c r="A4044">
        <v>7.3</v>
      </c>
      <c r="B4044" t="s">
        <v>23119</v>
      </c>
      <c r="C4044" t="s">
        <v>3469</v>
      </c>
      <c r="D4044" t="s">
        <v>8199</v>
      </c>
      <c r="E4044" t="s">
        <v>37</v>
      </c>
      <c r="F4044">
        <v>118</v>
      </c>
      <c r="G4044" s="8">
        <v>57981889</v>
      </c>
      <c r="H4044" s="8">
        <v>40000000</v>
      </c>
    </row>
    <row r="4045" spans="1:8" x14ac:dyDescent="0.3">
      <c r="A4045">
        <v>6.9</v>
      </c>
      <c r="B4045" t="s">
        <v>23120</v>
      </c>
      <c r="C4045" t="s">
        <v>2914</v>
      </c>
      <c r="D4045" t="s">
        <v>675</v>
      </c>
      <c r="E4045" t="s">
        <v>37</v>
      </c>
      <c r="F4045">
        <v>113</v>
      </c>
      <c r="G4045" s="8">
        <v>61094903</v>
      </c>
      <c r="H4045" s="8">
        <v>30000000</v>
      </c>
    </row>
    <row r="4046" spans="1:8" x14ac:dyDescent="0.3">
      <c r="A4046">
        <v>6.9</v>
      </c>
      <c r="B4046" t="s">
        <v>23120</v>
      </c>
      <c r="C4046" t="s">
        <v>2914</v>
      </c>
      <c r="D4046" t="s">
        <v>21948</v>
      </c>
      <c r="E4046" t="s">
        <v>37</v>
      </c>
      <c r="F4046">
        <v>113</v>
      </c>
      <c r="G4046" s="8">
        <v>61094903</v>
      </c>
      <c r="H4046" s="8">
        <v>30000000</v>
      </c>
    </row>
    <row r="4047" spans="1:8" x14ac:dyDescent="0.3">
      <c r="A4047">
        <v>6.9</v>
      </c>
      <c r="B4047" t="s">
        <v>23120</v>
      </c>
      <c r="C4047" t="s">
        <v>2914</v>
      </c>
      <c r="D4047" t="s">
        <v>8199</v>
      </c>
      <c r="E4047" t="s">
        <v>37</v>
      </c>
      <c r="F4047">
        <v>113</v>
      </c>
      <c r="G4047" s="8">
        <v>61094903</v>
      </c>
      <c r="H4047" s="8">
        <v>30000000</v>
      </c>
    </row>
    <row r="4048" spans="1:8" x14ac:dyDescent="0.3">
      <c r="A4048">
        <v>8.5</v>
      </c>
      <c r="B4048" t="s">
        <v>23121</v>
      </c>
      <c r="C4048" t="s">
        <v>57</v>
      </c>
      <c r="D4048" t="s">
        <v>1473</v>
      </c>
      <c r="E4048" t="s">
        <v>37</v>
      </c>
      <c r="F4048">
        <v>130</v>
      </c>
      <c r="G4048" s="8">
        <v>53082743</v>
      </c>
      <c r="H4048" s="8">
        <v>40000000</v>
      </c>
    </row>
    <row r="4049" spans="1:8" x14ac:dyDescent="0.3">
      <c r="A4049">
        <v>8.5</v>
      </c>
      <c r="B4049" t="s">
        <v>23121</v>
      </c>
      <c r="C4049" t="s">
        <v>57</v>
      </c>
      <c r="D4049" t="s">
        <v>21948</v>
      </c>
      <c r="E4049" t="s">
        <v>37</v>
      </c>
      <c r="F4049">
        <v>130</v>
      </c>
      <c r="G4049" s="8">
        <v>53082743</v>
      </c>
      <c r="H4049" s="8">
        <v>40000000</v>
      </c>
    </row>
    <row r="4050" spans="1:8" x14ac:dyDescent="0.3">
      <c r="A4050">
        <v>8.5</v>
      </c>
      <c r="B4050" t="s">
        <v>23121</v>
      </c>
      <c r="C4050" t="s">
        <v>57</v>
      </c>
      <c r="D4050" t="s">
        <v>10118</v>
      </c>
      <c r="E4050" t="s">
        <v>37</v>
      </c>
      <c r="F4050">
        <v>130</v>
      </c>
      <c r="G4050" s="8">
        <v>53082743</v>
      </c>
      <c r="H4050" s="8">
        <v>40000000</v>
      </c>
    </row>
    <row r="4051" spans="1:8" x14ac:dyDescent="0.3">
      <c r="A4051">
        <v>8.5</v>
      </c>
      <c r="B4051" t="s">
        <v>23121</v>
      </c>
      <c r="C4051" t="s">
        <v>57</v>
      </c>
      <c r="D4051" t="s">
        <v>8199</v>
      </c>
      <c r="E4051" t="s">
        <v>37</v>
      </c>
      <c r="F4051">
        <v>130</v>
      </c>
      <c r="G4051" s="8">
        <v>53082743</v>
      </c>
      <c r="H4051" s="8">
        <v>40000000</v>
      </c>
    </row>
    <row r="4052" spans="1:8" x14ac:dyDescent="0.3">
      <c r="A4052">
        <v>6.3</v>
      </c>
      <c r="B4052" t="s">
        <v>23122</v>
      </c>
      <c r="C4052" t="s">
        <v>2302</v>
      </c>
      <c r="D4052" t="s">
        <v>809</v>
      </c>
      <c r="E4052" t="s">
        <v>37</v>
      </c>
      <c r="F4052">
        <v>116</v>
      </c>
      <c r="G4052" s="8">
        <v>54414716</v>
      </c>
      <c r="H4052" s="8">
        <v>42000000</v>
      </c>
    </row>
    <row r="4053" spans="1:8" x14ac:dyDescent="0.3">
      <c r="A4053">
        <v>6.3</v>
      </c>
      <c r="B4053" t="s">
        <v>23122</v>
      </c>
      <c r="C4053" t="s">
        <v>2302</v>
      </c>
      <c r="D4053" t="s">
        <v>21950</v>
      </c>
      <c r="E4053" t="s">
        <v>37</v>
      </c>
      <c r="F4053">
        <v>116</v>
      </c>
      <c r="G4053" s="8">
        <v>54414716</v>
      </c>
      <c r="H4053" s="8">
        <v>42000000</v>
      </c>
    </row>
    <row r="4054" spans="1:8" x14ac:dyDescent="0.3">
      <c r="A4054">
        <v>5.9</v>
      </c>
      <c r="B4054" t="s">
        <v>23123</v>
      </c>
      <c r="C4054" t="s">
        <v>4242</v>
      </c>
      <c r="D4054" t="s">
        <v>515</v>
      </c>
      <c r="E4054" t="s">
        <v>37</v>
      </c>
      <c r="F4054">
        <v>89</v>
      </c>
      <c r="G4054" s="8">
        <v>57011847</v>
      </c>
      <c r="H4054" s="8">
        <v>40000000</v>
      </c>
    </row>
    <row r="4055" spans="1:8" x14ac:dyDescent="0.3">
      <c r="A4055">
        <v>5.9</v>
      </c>
      <c r="B4055" t="s">
        <v>23123</v>
      </c>
      <c r="C4055" t="s">
        <v>4242</v>
      </c>
      <c r="D4055" t="s">
        <v>9312</v>
      </c>
      <c r="E4055" t="s">
        <v>37</v>
      </c>
      <c r="F4055">
        <v>89</v>
      </c>
      <c r="G4055" s="8">
        <v>57011847</v>
      </c>
      <c r="H4055" s="8">
        <v>40000000</v>
      </c>
    </row>
    <row r="4056" spans="1:8" x14ac:dyDescent="0.3">
      <c r="A4056">
        <v>5.9</v>
      </c>
      <c r="B4056" t="s">
        <v>23123</v>
      </c>
      <c r="C4056" t="s">
        <v>4242</v>
      </c>
      <c r="D4056" t="s">
        <v>809</v>
      </c>
      <c r="E4056" t="s">
        <v>37</v>
      </c>
      <c r="F4056">
        <v>89</v>
      </c>
      <c r="G4056" s="8">
        <v>57011847</v>
      </c>
      <c r="H4056" s="8">
        <v>40000000</v>
      </c>
    </row>
    <row r="4057" spans="1:8" x14ac:dyDescent="0.3">
      <c r="A4057">
        <v>5.9</v>
      </c>
      <c r="B4057" t="s">
        <v>23123</v>
      </c>
      <c r="C4057" t="s">
        <v>4242</v>
      </c>
      <c r="D4057" t="s">
        <v>15875</v>
      </c>
      <c r="E4057" t="s">
        <v>37</v>
      </c>
      <c r="F4057">
        <v>89</v>
      </c>
      <c r="G4057" s="8">
        <v>57011847</v>
      </c>
      <c r="H4057" s="8">
        <v>40000000</v>
      </c>
    </row>
    <row r="4058" spans="1:8" x14ac:dyDescent="0.3">
      <c r="A4058">
        <v>5.9</v>
      </c>
      <c r="B4058" t="s">
        <v>23123</v>
      </c>
      <c r="C4058" t="s">
        <v>4242</v>
      </c>
      <c r="D4058" t="s">
        <v>10118</v>
      </c>
      <c r="E4058" t="s">
        <v>37</v>
      </c>
      <c r="F4058">
        <v>89</v>
      </c>
      <c r="G4058" s="8">
        <v>57011847</v>
      </c>
      <c r="H4058" s="8">
        <v>40000000</v>
      </c>
    </row>
    <row r="4059" spans="1:8" x14ac:dyDescent="0.3">
      <c r="A4059">
        <v>7.8</v>
      </c>
      <c r="B4059" t="s">
        <v>23124</v>
      </c>
      <c r="C4059" t="s">
        <v>1416</v>
      </c>
      <c r="D4059" t="s">
        <v>675</v>
      </c>
      <c r="E4059" t="s">
        <v>4254</v>
      </c>
      <c r="F4059">
        <v>139</v>
      </c>
      <c r="G4059" s="8">
        <v>50859889</v>
      </c>
      <c r="H4059" s="8">
        <v>40000000</v>
      </c>
    </row>
    <row r="4060" spans="1:8" x14ac:dyDescent="0.3">
      <c r="A4060">
        <v>7.8</v>
      </c>
      <c r="B4060" t="s">
        <v>23124</v>
      </c>
      <c r="C4060" t="s">
        <v>1416</v>
      </c>
      <c r="D4060" t="s">
        <v>515</v>
      </c>
      <c r="E4060" t="s">
        <v>4254</v>
      </c>
      <c r="F4060">
        <v>139</v>
      </c>
      <c r="G4060" s="8">
        <v>50859889</v>
      </c>
      <c r="H4060" s="8">
        <v>40000000</v>
      </c>
    </row>
    <row r="4061" spans="1:8" x14ac:dyDescent="0.3">
      <c r="A4061">
        <v>7.8</v>
      </c>
      <c r="B4061" t="s">
        <v>23124</v>
      </c>
      <c r="C4061" t="s">
        <v>1416</v>
      </c>
      <c r="D4061" t="s">
        <v>1473</v>
      </c>
      <c r="E4061" t="s">
        <v>4254</v>
      </c>
      <c r="F4061">
        <v>139</v>
      </c>
      <c r="G4061" s="8">
        <v>50859889</v>
      </c>
      <c r="H4061" s="8">
        <v>40000000</v>
      </c>
    </row>
    <row r="4062" spans="1:8" x14ac:dyDescent="0.3">
      <c r="A4062">
        <v>7.8</v>
      </c>
      <c r="B4062" t="s">
        <v>23124</v>
      </c>
      <c r="C4062" t="s">
        <v>1416</v>
      </c>
      <c r="D4062" t="s">
        <v>8199</v>
      </c>
      <c r="E4062" t="s">
        <v>4254</v>
      </c>
      <c r="F4062">
        <v>139</v>
      </c>
      <c r="G4062" s="8">
        <v>50859889</v>
      </c>
      <c r="H4062" s="8">
        <v>40000000</v>
      </c>
    </row>
    <row r="4063" spans="1:8" x14ac:dyDescent="0.3">
      <c r="A4063">
        <v>6.7</v>
      </c>
      <c r="B4063" t="s">
        <v>23125</v>
      </c>
      <c r="C4063" t="s">
        <v>3928</v>
      </c>
      <c r="D4063" t="s">
        <v>675</v>
      </c>
      <c r="E4063" t="s">
        <v>37</v>
      </c>
      <c r="F4063">
        <v>130</v>
      </c>
      <c r="G4063" s="8">
        <v>51185897</v>
      </c>
      <c r="H4063" s="8">
        <v>30000000</v>
      </c>
    </row>
    <row r="4064" spans="1:8" x14ac:dyDescent="0.3">
      <c r="A4064">
        <v>6.7</v>
      </c>
      <c r="B4064" t="s">
        <v>23125</v>
      </c>
      <c r="C4064" t="s">
        <v>3928</v>
      </c>
      <c r="D4064" t="s">
        <v>515</v>
      </c>
      <c r="E4064" t="s">
        <v>37</v>
      </c>
      <c r="F4064">
        <v>130</v>
      </c>
      <c r="G4064" s="8">
        <v>51185897</v>
      </c>
      <c r="H4064" s="8">
        <v>30000000</v>
      </c>
    </row>
    <row r="4065" spans="1:8" x14ac:dyDescent="0.3">
      <c r="A4065">
        <v>6.7</v>
      </c>
      <c r="B4065" t="s">
        <v>23125</v>
      </c>
      <c r="C4065" t="s">
        <v>3928</v>
      </c>
      <c r="D4065" t="s">
        <v>8199</v>
      </c>
      <c r="E4065" t="s">
        <v>37</v>
      </c>
      <c r="F4065">
        <v>130</v>
      </c>
      <c r="G4065" s="8">
        <v>51185897</v>
      </c>
      <c r="H4065" s="8">
        <v>30000000</v>
      </c>
    </row>
    <row r="4066" spans="1:8" x14ac:dyDescent="0.3">
      <c r="A4066">
        <v>6.4</v>
      </c>
      <c r="B4066" t="s">
        <v>23126</v>
      </c>
      <c r="C4066" t="s">
        <v>4258</v>
      </c>
      <c r="D4066" t="s">
        <v>675</v>
      </c>
      <c r="E4066" t="s">
        <v>37</v>
      </c>
      <c r="F4066">
        <v>107</v>
      </c>
      <c r="G4066" s="8">
        <v>52000688</v>
      </c>
      <c r="H4066" s="8">
        <v>40000000</v>
      </c>
    </row>
    <row r="4067" spans="1:8" x14ac:dyDescent="0.3">
      <c r="A4067">
        <v>6.4</v>
      </c>
      <c r="B4067" t="s">
        <v>23126</v>
      </c>
      <c r="C4067" t="s">
        <v>4258</v>
      </c>
      <c r="D4067" t="s">
        <v>515</v>
      </c>
      <c r="E4067" t="s">
        <v>37</v>
      </c>
      <c r="F4067">
        <v>107</v>
      </c>
      <c r="G4067" s="8">
        <v>52000688</v>
      </c>
      <c r="H4067" s="8">
        <v>40000000</v>
      </c>
    </row>
    <row r="4068" spans="1:8" x14ac:dyDescent="0.3">
      <c r="A4068">
        <v>6.4</v>
      </c>
      <c r="B4068" t="s">
        <v>23126</v>
      </c>
      <c r="C4068" t="s">
        <v>4258</v>
      </c>
      <c r="D4068" t="s">
        <v>10118</v>
      </c>
      <c r="E4068" t="s">
        <v>37</v>
      </c>
      <c r="F4068">
        <v>107</v>
      </c>
      <c r="G4068" s="8">
        <v>52000688</v>
      </c>
      <c r="H4068" s="8">
        <v>40000000</v>
      </c>
    </row>
    <row r="4069" spans="1:8" x14ac:dyDescent="0.3">
      <c r="A4069">
        <v>6.4</v>
      </c>
      <c r="B4069" t="s">
        <v>23126</v>
      </c>
      <c r="C4069" t="s">
        <v>4258</v>
      </c>
      <c r="D4069" t="s">
        <v>8199</v>
      </c>
      <c r="E4069" t="s">
        <v>37</v>
      </c>
      <c r="F4069">
        <v>107</v>
      </c>
      <c r="G4069" s="8">
        <v>52000688</v>
      </c>
      <c r="H4069" s="8">
        <v>40000000</v>
      </c>
    </row>
    <row r="4070" spans="1:8" x14ac:dyDescent="0.3">
      <c r="A4070">
        <v>5.9</v>
      </c>
      <c r="B4070" t="s">
        <v>23127</v>
      </c>
      <c r="C4070" t="s">
        <v>1239</v>
      </c>
      <c r="D4070" t="s">
        <v>809</v>
      </c>
      <c r="E4070" t="s">
        <v>37</v>
      </c>
      <c r="F4070">
        <v>116</v>
      </c>
      <c r="G4070" s="8">
        <v>49851591</v>
      </c>
      <c r="H4070" s="8">
        <v>40000000</v>
      </c>
    </row>
    <row r="4071" spans="1:8" x14ac:dyDescent="0.3">
      <c r="A4071">
        <v>5.9</v>
      </c>
      <c r="B4071" t="s">
        <v>23127</v>
      </c>
      <c r="C4071" t="s">
        <v>1239</v>
      </c>
      <c r="D4071" t="s">
        <v>21950</v>
      </c>
      <c r="E4071" t="s">
        <v>37</v>
      </c>
      <c r="F4071">
        <v>116</v>
      </c>
      <c r="G4071" s="8">
        <v>49851591</v>
      </c>
      <c r="H4071" s="8">
        <v>40000000</v>
      </c>
    </row>
    <row r="4072" spans="1:8" x14ac:dyDescent="0.3">
      <c r="A4072">
        <v>5.9</v>
      </c>
      <c r="B4072" t="s">
        <v>23127</v>
      </c>
      <c r="C4072" t="s">
        <v>1239</v>
      </c>
      <c r="D4072" t="s">
        <v>17497</v>
      </c>
      <c r="E4072" t="s">
        <v>37</v>
      </c>
      <c r="F4072">
        <v>116</v>
      </c>
      <c r="G4072" s="8">
        <v>49851591</v>
      </c>
      <c r="H4072" s="8">
        <v>40000000</v>
      </c>
    </row>
    <row r="4073" spans="1:8" x14ac:dyDescent="0.3">
      <c r="A4073">
        <v>6.6</v>
      </c>
      <c r="B4073" t="s">
        <v>23128</v>
      </c>
      <c r="C4073" t="s">
        <v>2187</v>
      </c>
      <c r="D4073" t="s">
        <v>21948</v>
      </c>
      <c r="E4073" t="s">
        <v>37</v>
      </c>
      <c r="F4073">
        <v>96</v>
      </c>
      <c r="G4073" s="8">
        <v>47781388</v>
      </c>
      <c r="H4073" s="8">
        <v>40000000</v>
      </c>
    </row>
    <row r="4074" spans="1:8" x14ac:dyDescent="0.3">
      <c r="A4074">
        <v>6.6</v>
      </c>
      <c r="B4074" t="s">
        <v>23128</v>
      </c>
      <c r="C4074" t="s">
        <v>2187</v>
      </c>
      <c r="D4074" t="s">
        <v>8199</v>
      </c>
      <c r="E4074" t="s">
        <v>37</v>
      </c>
      <c r="F4074">
        <v>96</v>
      </c>
      <c r="G4074" s="8">
        <v>47781388</v>
      </c>
      <c r="H4074" s="8">
        <v>40000000</v>
      </c>
    </row>
    <row r="4075" spans="1:8" x14ac:dyDescent="0.3">
      <c r="A4075">
        <v>6.8</v>
      </c>
      <c r="B4075" t="s">
        <v>23129</v>
      </c>
      <c r="C4075" t="s">
        <v>4271</v>
      </c>
      <c r="D4075" t="s">
        <v>1473</v>
      </c>
      <c r="E4075" t="s">
        <v>37</v>
      </c>
      <c r="F4075">
        <v>99</v>
      </c>
      <c r="G4075" s="8">
        <v>52320979</v>
      </c>
      <c r="H4075" s="8">
        <v>40000000</v>
      </c>
    </row>
    <row r="4076" spans="1:8" x14ac:dyDescent="0.3">
      <c r="A4076">
        <v>6.8</v>
      </c>
      <c r="B4076" t="s">
        <v>23129</v>
      </c>
      <c r="C4076" t="s">
        <v>4271</v>
      </c>
      <c r="D4076" t="s">
        <v>651</v>
      </c>
      <c r="E4076" t="s">
        <v>37</v>
      </c>
      <c r="F4076">
        <v>99</v>
      </c>
      <c r="G4076" s="8">
        <v>52320979</v>
      </c>
      <c r="H4076" s="8">
        <v>40000000</v>
      </c>
    </row>
    <row r="4077" spans="1:8" x14ac:dyDescent="0.3">
      <c r="A4077">
        <v>6.8</v>
      </c>
      <c r="B4077" t="s">
        <v>23129</v>
      </c>
      <c r="C4077" t="s">
        <v>4271</v>
      </c>
      <c r="D4077" t="s">
        <v>17497</v>
      </c>
      <c r="E4077" t="s">
        <v>37</v>
      </c>
      <c r="F4077">
        <v>99</v>
      </c>
      <c r="G4077" s="8">
        <v>52320979</v>
      </c>
      <c r="H4077" s="8">
        <v>40000000</v>
      </c>
    </row>
    <row r="4078" spans="1:8" x14ac:dyDescent="0.3">
      <c r="A4078">
        <v>6.5</v>
      </c>
      <c r="B4078" t="s">
        <v>23130</v>
      </c>
      <c r="C4078" t="s">
        <v>2178</v>
      </c>
      <c r="D4078" t="s">
        <v>4189</v>
      </c>
      <c r="E4078" t="s">
        <v>37</v>
      </c>
      <c r="F4078">
        <v>104</v>
      </c>
      <c r="G4078" s="8">
        <v>47806295</v>
      </c>
      <c r="H4078" s="8">
        <v>43000000</v>
      </c>
    </row>
    <row r="4079" spans="1:8" x14ac:dyDescent="0.3">
      <c r="A4079">
        <v>6.5</v>
      </c>
      <c r="B4079" t="s">
        <v>23130</v>
      </c>
      <c r="C4079" t="s">
        <v>2178</v>
      </c>
      <c r="D4079" t="s">
        <v>21948</v>
      </c>
      <c r="E4079" t="s">
        <v>37</v>
      </c>
      <c r="F4079">
        <v>104</v>
      </c>
      <c r="G4079" s="8">
        <v>47806295</v>
      </c>
      <c r="H4079" s="8">
        <v>43000000</v>
      </c>
    </row>
    <row r="4080" spans="1:8" x14ac:dyDescent="0.3">
      <c r="A4080">
        <v>6.5</v>
      </c>
      <c r="B4080" t="s">
        <v>23130</v>
      </c>
      <c r="C4080" t="s">
        <v>2178</v>
      </c>
      <c r="D4080" t="s">
        <v>8199</v>
      </c>
      <c r="E4080" t="s">
        <v>37</v>
      </c>
      <c r="F4080">
        <v>104</v>
      </c>
      <c r="G4080" s="8">
        <v>47806295</v>
      </c>
      <c r="H4080" s="8">
        <v>43000000</v>
      </c>
    </row>
    <row r="4081" spans="1:8" x14ac:dyDescent="0.3">
      <c r="A4081">
        <v>6.6</v>
      </c>
      <c r="B4081" t="s">
        <v>23131</v>
      </c>
      <c r="C4081" t="s">
        <v>4282</v>
      </c>
      <c r="D4081" t="s">
        <v>809</v>
      </c>
      <c r="E4081" t="s">
        <v>37</v>
      </c>
      <c r="F4081">
        <v>105</v>
      </c>
      <c r="G4081" s="8">
        <v>51853450</v>
      </c>
      <c r="H4081" s="8">
        <v>25000000</v>
      </c>
    </row>
    <row r="4082" spans="1:8" x14ac:dyDescent="0.3">
      <c r="A4082">
        <v>6.6</v>
      </c>
      <c r="B4082" t="s">
        <v>23131</v>
      </c>
      <c r="C4082" t="s">
        <v>4282</v>
      </c>
      <c r="D4082" t="s">
        <v>1473</v>
      </c>
      <c r="E4082" t="s">
        <v>37</v>
      </c>
      <c r="F4082">
        <v>105</v>
      </c>
      <c r="G4082" s="8">
        <v>51853450</v>
      </c>
      <c r="H4082" s="8">
        <v>25000000</v>
      </c>
    </row>
    <row r="4083" spans="1:8" x14ac:dyDescent="0.3">
      <c r="A4083">
        <v>6.6</v>
      </c>
      <c r="B4083" t="s">
        <v>23131</v>
      </c>
      <c r="C4083" t="s">
        <v>4282</v>
      </c>
      <c r="D4083" t="s">
        <v>15875</v>
      </c>
      <c r="E4083" t="s">
        <v>37</v>
      </c>
      <c r="F4083">
        <v>105</v>
      </c>
      <c r="G4083" s="8">
        <v>51853450</v>
      </c>
      <c r="H4083" s="8">
        <v>25000000</v>
      </c>
    </row>
    <row r="4084" spans="1:8" x14ac:dyDescent="0.3">
      <c r="A4084">
        <v>6.6</v>
      </c>
      <c r="B4084" t="s">
        <v>23131</v>
      </c>
      <c r="C4084" t="s">
        <v>4282</v>
      </c>
      <c r="D4084" t="s">
        <v>651</v>
      </c>
      <c r="E4084" t="s">
        <v>37</v>
      </c>
      <c r="F4084">
        <v>105</v>
      </c>
      <c r="G4084" s="8">
        <v>51853450</v>
      </c>
      <c r="H4084" s="8">
        <v>25000000</v>
      </c>
    </row>
    <row r="4085" spans="1:8" x14ac:dyDescent="0.3">
      <c r="A4085">
        <v>5.8</v>
      </c>
      <c r="B4085" t="s">
        <v>23132</v>
      </c>
      <c r="C4085" t="s">
        <v>4286</v>
      </c>
      <c r="D4085" t="s">
        <v>809</v>
      </c>
      <c r="E4085" t="s">
        <v>37</v>
      </c>
      <c r="F4085">
        <v>101</v>
      </c>
      <c r="G4085" s="8">
        <v>46012734</v>
      </c>
      <c r="H4085" s="8">
        <v>40000000</v>
      </c>
    </row>
    <row r="4086" spans="1:8" x14ac:dyDescent="0.3">
      <c r="A4086">
        <v>5.8</v>
      </c>
      <c r="B4086" t="s">
        <v>23132</v>
      </c>
      <c r="C4086" t="s">
        <v>4286</v>
      </c>
      <c r="D4086" t="s">
        <v>17497</v>
      </c>
      <c r="E4086" t="s">
        <v>37</v>
      </c>
      <c r="F4086">
        <v>101</v>
      </c>
      <c r="G4086" s="8">
        <v>46012734</v>
      </c>
      <c r="H4086" s="8">
        <v>40000000</v>
      </c>
    </row>
    <row r="4087" spans="1:8" x14ac:dyDescent="0.3">
      <c r="A4087">
        <v>6.9</v>
      </c>
      <c r="B4087" t="s">
        <v>23133</v>
      </c>
      <c r="C4087" t="s">
        <v>1574</v>
      </c>
      <c r="D4087" t="s">
        <v>11093</v>
      </c>
      <c r="E4087" t="s">
        <v>37</v>
      </c>
      <c r="F4087">
        <v>134</v>
      </c>
      <c r="G4087" s="8">
        <v>47034272</v>
      </c>
      <c r="H4087" s="8">
        <v>40000000</v>
      </c>
    </row>
    <row r="4088" spans="1:8" x14ac:dyDescent="0.3">
      <c r="A4088">
        <v>6.9</v>
      </c>
      <c r="B4088" t="s">
        <v>23133</v>
      </c>
      <c r="C4088" t="s">
        <v>1574</v>
      </c>
      <c r="D4088" t="s">
        <v>1473</v>
      </c>
      <c r="E4088" t="s">
        <v>37</v>
      </c>
      <c r="F4088">
        <v>134</v>
      </c>
      <c r="G4088" s="8">
        <v>47034272</v>
      </c>
      <c r="H4088" s="8">
        <v>40000000</v>
      </c>
    </row>
    <row r="4089" spans="1:8" x14ac:dyDescent="0.3">
      <c r="A4089">
        <v>6.9</v>
      </c>
      <c r="B4089" t="s">
        <v>23133</v>
      </c>
      <c r="C4089" t="s">
        <v>1574</v>
      </c>
      <c r="D4089" t="s">
        <v>9824</v>
      </c>
      <c r="E4089" t="s">
        <v>37</v>
      </c>
      <c r="F4089">
        <v>134</v>
      </c>
      <c r="G4089" s="8">
        <v>47034272</v>
      </c>
      <c r="H4089" s="8">
        <v>40000000</v>
      </c>
    </row>
    <row r="4090" spans="1:8" x14ac:dyDescent="0.3">
      <c r="A4090">
        <v>6.9</v>
      </c>
      <c r="B4090" t="s">
        <v>23133</v>
      </c>
      <c r="C4090" t="s">
        <v>1574</v>
      </c>
      <c r="D4090" t="s">
        <v>15164</v>
      </c>
      <c r="E4090" t="s">
        <v>37</v>
      </c>
      <c r="F4090">
        <v>134</v>
      </c>
      <c r="G4090" s="8">
        <v>47034272</v>
      </c>
      <c r="H4090" s="8">
        <v>40000000</v>
      </c>
    </row>
    <row r="4091" spans="1:8" x14ac:dyDescent="0.3">
      <c r="A4091">
        <v>7.1</v>
      </c>
      <c r="B4091" t="s">
        <v>23134</v>
      </c>
      <c r="C4091" t="s">
        <v>2636</v>
      </c>
      <c r="D4091" t="s">
        <v>21950</v>
      </c>
      <c r="E4091" t="s">
        <v>37</v>
      </c>
      <c r="F4091">
        <v>135</v>
      </c>
      <c r="G4091" s="8">
        <v>45856732</v>
      </c>
      <c r="H4091" s="8">
        <v>40000000</v>
      </c>
    </row>
    <row r="4092" spans="1:8" x14ac:dyDescent="0.3">
      <c r="A4092">
        <v>7.1</v>
      </c>
      <c r="B4092" t="s">
        <v>23134</v>
      </c>
      <c r="C4092" t="s">
        <v>2636</v>
      </c>
      <c r="D4092" t="s">
        <v>1473</v>
      </c>
      <c r="E4092" t="s">
        <v>37</v>
      </c>
      <c r="F4092">
        <v>135</v>
      </c>
      <c r="G4092" s="8">
        <v>45856732</v>
      </c>
      <c r="H4092" s="8">
        <v>40000000</v>
      </c>
    </row>
    <row r="4093" spans="1:8" x14ac:dyDescent="0.3">
      <c r="A4093">
        <v>7.1</v>
      </c>
      <c r="B4093" t="s">
        <v>23134</v>
      </c>
      <c r="C4093" t="s">
        <v>2636</v>
      </c>
      <c r="D4093" t="s">
        <v>8199</v>
      </c>
      <c r="E4093" t="s">
        <v>37</v>
      </c>
      <c r="F4093">
        <v>135</v>
      </c>
      <c r="G4093" s="8">
        <v>45856732</v>
      </c>
      <c r="H4093" s="8">
        <v>40000000</v>
      </c>
    </row>
    <row r="4094" spans="1:8" x14ac:dyDescent="0.3">
      <c r="A4094">
        <v>5.8</v>
      </c>
      <c r="B4094" t="s">
        <v>23135</v>
      </c>
      <c r="C4094" t="s">
        <v>3682</v>
      </c>
      <c r="D4094" t="s">
        <v>4189</v>
      </c>
      <c r="E4094" t="s">
        <v>37</v>
      </c>
      <c r="F4094">
        <v>98</v>
      </c>
      <c r="G4094" s="8">
        <v>59588068</v>
      </c>
      <c r="H4094" s="8">
        <v>40000000</v>
      </c>
    </row>
    <row r="4095" spans="1:8" x14ac:dyDescent="0.3">
      <c r="A4095">
        <v>5.8</v>
      </c>
      <c r="B4095" t="s">
        <v>23135</v>
      </c>
      <c r="C4095" t="s">
        <v>3682</v>
      </c>
      <c r="D4095" t="s">
        <v>21948</v>
      </c>
      <c r="E4095" t="s">
        <v>37</v>
      </c>
      <c r="F4095">
        <v>98</v>
      </c>
      <c r="G4095" s="8">
        <v>59588068</v>
      </c>
      <c r="H4095" s="8">
        <v>40000000</v>
      </c>
    </row>
    <row r="4096" spans="1:8" x14ac:dyDescent="0.3">
      <c r="A4096">
        <v>5.8</v>
      </c>
      <c r="B4096" t="s">
        <v>23135</v>
      </c>
      <c r="C4096" t="s">
        <v>3682</v>
      </c>
      <c r="D4096" t="s">
        <v>8199</v>
      </c>
      <c r="E4096" t="s">
        <v>37</v>
      </c>
      <c r="F4096">
        <v>98</v>
      </c>
      <c r="G4096" s="8">
        <v>59588068</v>
      </c>
      <c r="H4096" s="8">
        <v>40000000</v>
      </c>
    </row>
    <row r="4097" spans="1:8" x14ac:dyDescent="0.3">
      <c r="A4097">
        <v>7.2</v>
      </c>
      <c r="B4097" t="s">
        <v>23136</v>
      </c>
      <c r="C4097" t="s">
        <v>251</v>
      </c>
      <c r="D4097" t="s">
        <v>1473</v>
      </c>
      <c r="E4097" t="s">
        <v>37</v>
      </c>
      <c r="F4097">
        <v>155</v>
      </c>
      <c r="G4097" s="8">
        <v>44175394</v>
      </c>
      <c r="H4097" s="8">
        <v>36000000</v>
      </c>
    </row>
    <row r="4098" spans="1:8" x14ac:dyDescent="0.3">
      <c r="A4098">
        <v>7.2</v>
      </c>
      <c r="B4098" t="s">
        <v>23136</v>
      </c>
      <c r="C4098" t="s">
        <v>251</v>
      </c>
      <c r="D4098" t="s">
        <v>20490</v>
      </c>
      <c r="E4098" t="s">
        <v>37</v>
      </c>
      <c r="F4098">
        <v>155</v>
      </c>
      <c r="G4098" s="8">
        <v>44175394</v>
      </c>
      <c r="H4098" s="8">
        <v>36000000</v>
      </c>
    </row>
    <row r="4099" spans="1:8" x14ac:dyDescent="0.3">
      <c r="A4099">
        <v>6</v>
      </c>
      <c r="B4099" t="s">
        <v>23137</v>
      </c>
      <c r="C4099" t="s">
        <v>668</v>
      </c>
      <c r="D4099" t="s">
        <v>515</v>
      </c>
      <c r="E4099" t="s">
        <v>37</v>
      </c>
      <c r="F4099">
        <v>106</v>
      </c>
      <c r="G4099" s="8">
        <v>45500797</v>
      </c>
      <c r="H4099" s="8">
        <v>40000000</v>
      </c>
    </row>
    <row r="4100" spans="1:8" x14ac:dyDescent="0.3">
      <c r="A4100">
        <v>6</v>
      </c>
      <c r="B4100" t="s">
        <v>23137</v>
      </c>
      <c r="C4100" t="s">
        <v>668</v>
      </c>
      <c r="D4100" t="s">
        <v>1473</v>
      </c>
      <c r="E4100" t="s">
        <v>37</v>
      </c>
      <c r="F4100">
        <v>106</v>
      </c>
      <c r="G4100" s="8">
        <v>45500797</v>
      </c>
      <c r="H4100" s="8">
        <v>40000000</v>
      </c>
    </row>
    <row r="4101" spans="1:8" x14ac:dyDescent="0.3">
      <c r="A4101">
        <v>6</v>
      </c>
      <c r="B4101" t="s">
        <v>23137</v>
      </c>
      <c r="C4101" t="s">
        <v>668</v>
      </c>
      <c r="D4101" t="s">
        <v>17497</v>
      </c>
      <c r="E4101" t="s">
        <v>37</v>
      </c>
      <c r="F4101">
        <v>106</v>
      </c>
      <c r="G4101" s="8">
        <v>45500797</v>
      </c>
      <c r="H4101" s="8">
        <v>40000000</v>
      </c>
    </row>
    <row r="4102" spans="1:8" x14ac:dyDescent="0.3">
      <c r="A4102">
        <v>4.7</v>
      </c>
      <c r="B4102" t="s">
        <v>23138</v>
      </c>
      <c r="C4102" t="s">
        <v>4315</v>
      </c>
      <c r="D4102" t="s">
        <v>675</v>
      </c>
      <c r="E4102" t="s">
        <v>37</v>
      </c>
      <c r="F4102">
        <v>102</v>
      </c>
      <c r="G4102" s="8">
        <v>41797066</v>
      </c>
      <c r="H4102" s="8">
        <v>40000000</v>
      </c>
    </row>
    <row r="4103" spans="1:8" x14ac:dyDescent="0.3">
      <c r="A4103">
        <v>4.7</v>
      </c>
      <c r="B4103" t="s">
        <v>23138</v>
      </c>
      <c r="C4103" t="s">
        <v>4315</v>
      </c>
      <c r="D4103" t="s">
        <v>4189</v>
      </c>
      <c r="E4103" t="s">
        <v>37</v>
      </c>
      <c r="F4103">
        <v>102</v>
      </c>
      <c r="G4103" s="8">
        <v>41797066</v>
      </c>
      <c r="H4103" s="8">
        <v>40000000</v>
      </c>
    </row>
    <row r="4104" spans="1:8" x14ac:dyDescent="0.3">
      <c r="A4104">
        <v>4.7</v>
      </c>
      <c r="B4104" t="s">
        <v>23138</v>
      </c>
      <c r="C4104" t="s">
        <v>4315</v>
      </c>
      <c r="D4104" t="s">
        <v>10118</v>
      </c>
      <c r="E4104" t="s">
        <v>37</v>
      </c>
      <c r="F4104">
        <v>102</v>
      </c>
      <c r="G4104" s="8">
        <v>41797066</v>
      </c>
      <c r="H4104" s="8">
        <v>40000000</v>
      </c>
    </row>
    <row r="4105" spans="1:8" x14ac:dyDescent="0.3">
      <c r="A4105">
        <v>4.7</v>
      </c>
      <c r="B4105" t="s">
        <v>23138</v>
      </c>
      <c r="C4105" t="s">
        <v>4315</v>
      </c>
      <c r="D4105" t="s">
        <v>8199</v>
      </c>
      <c r="E4105" t="s">
        <v>37</v>
      </c>
      <c r="F4105">
        <v>102</v>
      </c>
      <c r="G4105" s="8">
        <v>41797066</v>
      </c>
      <c r="H4105" s="8">
        <v>40000000</v>
      </c>
    </row>
    <row r="4106" spans="1:8" x14ac:dyDescent="0.3">
      <c r="A4106">
        <v>5.2</v>
      </c>
      <c r="B4106" t="s">
        <v>23139</v>
      </c>
      <c r="C4106" t="s">
        <v>2025</v>
      </c>
      <c r="D4106" t="s">
        <v>809</v>
      </c>
      <c r="E4106" t="s">
        <v>37</v>
      </c>
      <c r="F4106">
        <v>95</v>
      </c>
      <c r="G4106" s="8">
        <v>38087756</v>
      </c>
      <c r="H4106" s="8">
        <v>40000000</v>
      </c>
    </row>
    <row r="4107" spans="1:8" x14ac:dyDescent="0.3">
      <c r="A4107">
        <v>5.2</v>
      </c>
      <c r="B4107" t="s">
        <v>23139</v>
      </c>
      <c r="C4107" t="s">
        <v>2025</v>
      </c>
      <c r="D4107" t="s">
        <v>15875</v>
      </c>
      <c r="E4107" t="s">
        <v>37</v>
      </c>
      <c r="F4107">
        <v>95</v>
      </c>
      <c r="G4107" s="8">
        <v>38087756</v>
      </c>
      <c r="H4107" s="8">
        <v>40000000</v>
      </c>
    </row>
    <row r="4108" spans="1:8" x14ac:dyDescent="0.3">
      <c r="A4108">
        <v>5.5</v>
      </c>
      <c r="B4108" t="s">
        <v>23140</v>
      </c>
      <c r="C4108" t="s">
        <v>3066</v>
      </c>
      <c r="D4108" t="s">
        <v>1473</v>
      </c>
      <c r="E4108" t="s">
        <v>37</v>
      </c>
      <c r="F4108">
        <v>103</v>
      </c>
      <c r="G4108" s="8">
        <v>37752931</v>
      </c>
      <c r="H4108" s="8">
        <v>40000000</v>
      </c>
    </row>
    <row r="4109" spans="1:8" x14ac:dyDescent="0.3">
      <c r="A4109">
        <v>5.5</v>
      </c>
      <c r="B4109" t="s">
        <v>23140</v>
      </c>
      <c r="C4109" t="s">
        <v>3066</v>
      </c>
      <c r="D4109" t="s">
        <v>17497</v>
      </c>
      <c r="E4109" t="s">
        <v>37</v>
      </c>
      <c r="F4109">
        <v>103</v>
      </c>
      <c r="G4109" s="8">
        <v>37752931</v>
      </c>
      <c r="H4109" s="8">
        <v>40000000</v>
      </c>
    </row>
    <row r="4110" spans="1:8" x14ac:dyDescent="0.3">
      <c r="A4110">
        <v>7</v>
      </c>
      <c r="B4110" t="s">
        <v>23141</v>
      </c>
      <c r="C4110" t="s">
        <v>4335</v>
      </c>
      <c r="D4110" t="s">
        <v>515</v>
      </c>
      <c r="E4110" t="s">
        <v>37</v>
      </c>
      <c r="F4110">
        <v>109</v>
      </c>
      <c r="G4110" s="8">
        <v>37371385</v>
      </c>
      <c r="H4110" s="8">
        <v>40000000</v>
      </c>
    </row>
    <row r="4111" spans="1:8" x14ac:dyDescent="0.3">
      <c r="A4111">
        <v>7</v>
      </c>
      <c r="B4111" t="s">
        <v>23141</v>
      </c>
      <c r="C4111" t="s">
        <v>4335</v>
      </c>
      <c r="D4111" t="s">
        <v>809</v>
      </c>
      <c r="E4111" t="s">
        <v>37</v>
      </c>
      <c r="F4111">
        <v>109</v>
      </c>
      <c r="G4111" s="8">
        <v>37371385</v>
      </c>
      <c r="H4111" s="8">
        <v>40000000</v>
      </c>
    </row>
    <row r="4112" spans="1:8" x14ac:dyDescent="0.3">
      <c r="A4112">
        <v>7</v>
      </c>
      <c r="B4112" t="s">
        <v>23141</v>
      </c>
      <c r="C4112" t="s">
        <v>4335</v>
      </c>
      <c r="D4112" t="s">
        <v>10118</v>
      </c>
      <c r="E4112" t="s">
        <v>37</v>
      </c>
      <c r="F4112">
        <v>109</v>
      </c>
      <c r="G4112" s="8">
        <v>37371385</v>
      </c>
      <c r="H4112" s="8">
        <v>40000000</v>
      </c>
    </row>
    <row r="4113" spans="1:8" x14ac:dyDescent="0.3">
      <c r="A4113">
        <v>5.8</v>
      </c>
      <c r="B4113" t="s">
        <v>23142</v>
      </c>
      <c r="C4113" t="s">
        <v>4030</v>
      </c>
      <c r="D4113" t="s">
        <v>809</v>
      </c>
      <c r="E4113" t="s">
        <v>37</v>
      </c>
      <c r="F4113">
        <v>95</v>
      </c>
      <c r="G4113" s="8">
        <v>37101011</v>
      </c>
      <c r="H4113" s="8">
        <v>40000000</v>
      </c>
    </row>
    <row r="4114" spans="1:8" x14ac:dyDescent="0.3">
      <c r="A4114">
        <v>5.8</v>
      </c>
      <c r="B4114" t="s">
        <v>23142</v>
      </c>
      <c r="C4114" t="s">
        <v>4030</v>
      </c>
      <c r="D4114" t="s">
        <v>1473</v>
      </c>
      <c r="E4114" t="s">
        <v>37</v>
      </c>
      <c r="F4114">
        <v>95</v>
      </c>
      <c r="G4114" s="8">
        <v>37101011</v>
      </c>
      <c r="H4114" s="8">
        <v>40000000</v>
      </c>
    </row>
    <row r="4115" spans="1:8" x14ac:dyDescent="0.3">
      <c r="A4115">
        <v>6.2</v>
      </c>
      <c r="B4115" t="s">
        <v>23143</v>
      </c>
      <c r="C4115" t="s">
        <v>4094</v>
      </c>
      <c r="D4115" t="s">
        <v>4189</v>
      </c>
      <c r="E4115" t="s">
        <v>37</v>
      </c>
      <c r="F4115">
        <v>111</v>
      </c>
      <c r="G4115" s="8">
        <v>38176892</v>
      </c>
      <c r="H4115" s="8">
        <v>40000000</v>
      </c>
    </row>
    <row r="4116" spans="1:8" x14ac:dyDescent="0.3">
      <c r="A4116">
        <v>6.2</v>
      </c>
      <c r="B4116" t="s">
        <v>23143</v>
      </c>
      <c r="C4116" t="s">
        <v>4094</v>
      </c>
      <c r="D4116" t="s">
        <v>21948</v>
      </c>
      <c r="E4116" t="s">
        <v>37</v>
      </c>
      <c r="F4116">
        <v>111</v>
      </c>
      <c r="G4116" s="8">
        <v>38176892</v>
      </c>
      <c r="H4116" s="8">
        <v>40000000</v>
      </c>
    </row>
    <row r="4117" spans="1:8" x14ac:dyDescent="0.3">
      <c r="A4117">
        <v>6.5</v>
      </c>
      <c r="B4117" t="s">
        <v>23144</v>
      </c>
      <c r="C4117" t="s">
        <v>674</v>
      </c>
      <c r="D4117" t="s">
        <v>21948</v>
      </c>
      <c r="E4117" t="s">
        <v>37</v>
      </c>
      <c r="F4117">
        <v>123</v>
      </c>
      <c r="G4117" s="8">
        <v>36283504</v>
      </c>
      <c r="H4117" s="8">
        <v>40000000</v>
      </c>
    </row>
    <row r="4118" spans="1:8" x14ac:dyDescent="0.3">
      <c r="A4118">
        <v>6.5</v>
      </c>
      <c r="B4118" t="s">
        <v>23144</v>
      </c>
      <c r="C4118" t="s">
        <v>674</v>
      </c>
      <c r="D4118" t="s">
        <v>8199</v>
      </c>
      <c r="E4118" t="s">
        <v>37</v>
      </c>
      <c r="F4118">
        <v>123</v>
      </c>
      <c r="G4118" s="8">
        <v>36283504</v>
      </c>
      <c r="H4118" s="8">
        <v>40000000</v>
      </c>
    </row>
    <row r="4119" spans="1:8" x14ac:dyDescent="0.3">
      <c r="A4119">
        <v>7.2</v>
      </c>
      <c r="B4119" t="s">
        <v>23145</v>
      </c>
      <c r="C4119" t="s">
        <v>431</v>
      </c>
      <c r="D4119" t="s">
        <v>11093</v>
      </c>
      <c r="E4119" t="s">
        <v>37</v>
      </c>
      <c r="F4119">
        <v>140</v>
      </c>
      <c r="G4119" s="8">
        <v>35183792</v>
      </c>
      <c r="H4119" s="8">
        <v>38000000</v>
      </c>
    </row>
    <row r="4120" spans="1:8" x14ac:dyDescent="0.3">
      <c r="A4120">
        <v>7.2</v>
      </c>
      <c r="B4120" t="s">
        <v>23145</v>
      </c>
      <c r="C4120" t="s">
        <v>431</v>
      </c>
      <c r="D4120" t="s">
        <v>1473</v>
      </c>
      <c r="E4120" t="s">
        <v>37</v>
      </c>
      <c r="F4120">
        <v>140</v>
      </c>
      <c r="G4120" s="8">
        <v>35183792</v>
      </c>
      <c r="H4120" s="8">
        <v>38000000</v>
      </c>
    </row>
    <row r="4121" spans="1:8" x14ac:dyDescent="0.3">
      <c r="A4121">
        <v>7.2</v>
      </c>
      <c r="B4121" t="s">
        <v>23145</v>
      </c>
      <c r="C4121" t="s">
        <v>431</v>
      </c>
      <c r="D4121" t="s">
        <v>9824</v>
      </c>
      <c r="E4121" t="s">
        <v>37</v>
      </c>
      <c r="F4121">
        <v>140</v>
      </c>
      <c r="G4121" s="8">
        <v>35183792</v>
      </c>
      <c r="H4121" s="8">
        <v>38000000</v>
      </c>
    </row>
    <row r="4122" spans="1:8" x14ac:dyDescent="0.3">
      <c r="A4122">
        <v>7.2</v>
      </c>
      <c r="B4122" t="s">
        <v>23145</v>
      </c>
      <c r="C4122" t="s">
        <v>431</v>
      </c>
      <c r="D4122" t="s">
        <v>15164</v>
      </c>
      <c r="E4122" t="s">
        <v>37</v>
      </c>
      <c r="F4122">
        <v>140</v>
      </c>
      <c r="G4122" s="8">
        <v>35183792</v>
      </c>
      <c r="H4122" s="8">
        <v>38000000</v>
      </c>
    </row>
    <row r="4123" spans="1:8" x14ac:dyDescent="0.3">
      <c r="A4123">
        <v>5.0999999999999996</v>
      </c>
      <c r="B4123" t="s">
        <v>23146</v>
      </c>
      <c r="C4123" t="s">
        <v>4359</v>
      </c>
      <c r="D4123" t="s">
        <v>809</v>
      </c>
      <c r="E4123" t="s">
        <v>37</v>
      </c>
      <c r="F4123">
        <v>94</v>
      </c>
      <c r="G4123" s="8">
        <v>38543473</v>
      </c>
      <c r="H4123" s="8">
        <v>40000000</v>
      </c>
    </row>
    <row r="4124" spans="1:8" x14ac:dyDescent="0.3">
      <c r="A4124">
        <v>4.7</v>
      </c>
      <c r="B4124" t="s">
        <v>23147</v>
      </c>
      <c r="C4124" t="s">
        <v>4364</v>
      </c>
      <c r="D4124" t="s">
        <v>809</v>
      </c>
      <c r="E4124" t="s">
        <v>37</v>
      </c>
      <c r="F4124">
        <v>94</v>
      </c>
      <c r="G4124" s="8">
        <v>36037909</v>
      </c>
      <c r="H4124" s="8">
        <v>60000000</v>
      </c>
    </row>
    <row r="4125" spans="1:8" x14ac:dyDescent="0.3">
      <c r="A4125">
        <v>4.7</v>
      </c>
      <c r="B4125" t="s">
        <v>23147</v>
      </c>
      <c r="C4125" t="s">
        <v>4364</v>
      </c>
      <c r="D4125" t="s">
        <v>1473</v>
      </c>
      <c r="E4125" t="s">
        <v>37</v>
      </c>
      <c r="F4125">
        <v>94</v>
      </c>
      <c r="G4125" s="8">
        <v>36037909</v>
      </c>
      <c r="H4125" s="8">
        <v>60000000</v>
      </c>
    </row>
    <row r="4126" spans="1:8" x14ac:dyDescent="0.3">
      <c r="A4126">
        <v>5.9</v>
      </c>
      <c r="B4126" t="s">
        <v>23148</v>
      </c>
      <c r="C4126" t="s">
        <v>3025</v>
      </c>
      <c r="D4126" t="s">
        <v>4189</v>
      </c>
      <c r="E4126" t="s">
        <v>37</v>
      </c>
      <c r="F4126">
        <v>92</v>
      </c>
      <c r="G4126" s="8">
        <v>42575718</v>
      </c>
      <c r="H4126" s="8">
        <v>40000000</v>
      </c>
    </row>
    <row r="4127" spans="1:8" x14ac:dyDescent="0.3">
      <c r="A4127">
        <v>5.8</v>
      </c>
      <c r="B4127" t="s">
        <v>23149</v>
      </c>
      <c r="C4127" t="s">
        <v>4374</v>
      </c>
      <c r="D4127" t="s">
        <v>809</v>
      </c>
      <c r="E4127" t="s">
        <v>37</v>
      </c>
      <c r="F4127">
        <v>102</v>
      </c>
      <c r="G4127" s="8">
        <v>33864342</v>
      </c>
      <c r="H4127" s="8">
        <v>40000000</v>
      </c>
    </row>
    <row r="4128" spans="1:8" x14ac:dyDescent="0.3">
      <c r="A4128">
        <v>5.8</v>
      </c>
      <c r="B4128" t="s">
        <v>23149</v>
      </c>
      <c r="C4128" t="s">
        <v>4374</v>
      </c>
      <c r="D4128" t="s">
        <v>21950</v>
      </c>
      <c r="E4128" t="s">
        <v>37</v>
      </c>
      <c r="F4128">
        <v>102</v>
      </c>
      <c r="G4128" s="8">
        <v>33864342</v>
      </c>
      <c r="H4128" s="8">
        <v>40000000</v>
      </c>
    </row>
    <row r="4129" spans="1:8" x14ac:dyDescent="0.3">
      <c r="A4129">
        <v>5.8</v>
      </c>
      <c r="B4129" t="s">
        <v>23149</v>
      </c>
      <c r="C4129" t="s">
        <v>4374</v>
      </c>
      <c r="D4129" t="s">
        <v>17497</v>
      </c>
      <c r="E4129" t="s">
        <v>37</v>
      </c>
      <c r="F4129">
        <v>102</v>
      </c>
      <c r="G4129" s="8">
        <v>33864342</v>
      </c>
      <c r="H4129" s="8">
        <v>40000000</v>
      </c>
    </row>
    <row r="4130" spans="1:8" x14ac:dyDescent="0.3">
      <c r="A4130">
        <v>7.2</v>
      </c>
      <c r="B4130" t="s">
        <v>23150</v>
      </c>
      <c r="C4130" t="s">
        <v>1197</v>
      </c>
      <c r="D4130" t="s">
        <v>1473</v>
      </c>
      <c r="E4130" t="s">
        <v>37</v>
      </c>
      <c r="F4130">
        <v>123</v>
      </c>
      <c r="G4130" s="8">
        <v>33508922</v>
      </c>
      <c r="H4130" s="8">
        <v>40000000</v>
      </c>
    </row>
    <row r="4131" spans="1:8" x14ac:dyDescent="0.3">
      <c r="A4131">
        <v>6.2</v>
      </c>
      <c r="B4131" t="s">
        <v>23151</v>
      </c>
      <c r="C4131" t="s">
        <v>1503</v>
      </c>
      <c r="D4131" t="s">
        <v>809</v>
      </c>
      <c r="E4131" t="s">
        <v>37</v>
      </c>
      <c r="F4131">
        <v>104</v>
      </c>
      <c r="G4131" s="8">
        <v>42071069</v>
      </c>
      <c r="H4131" s="8">
        <v>30000000</v>
      </c>
    </row>
    <row r="4132" spans="1:8" x14ac:dyDescent="0.3">
      <c r="A4132">
        <v>6.2</v>
      </c>
      <c r="B4132" t="s">
        <v>23151</v>
      </c>
      <c r="C4132" t="s">
        <v>1503</v>
      </c>
      <c r="D4132" t="s">
        <v>1473</v>
      </c>
      <c r="E4132" t="s">
        <v>37</v>
      </c>
      <c r="F4132">
        <v>104</v>
      </c>
      <c r="G4132" s="8">
        <v>42071069</v>
      </c>
      <c r="H4132" s="8">
        <v>30000000</v>
      </c>
    </row>
    <row r="4133" spans="1:8" x14ac:dyDescent="0.3">
      <c r="A4133">
        <v>6.2</v>
      </c>
      <c r="B4133" t="s">
        <v>23151</v>
      </c>
      <c r="C4133" t="s">
        <v>1503</v>
      </c>
      <c r="D4133" t="s">
        <v>17497</v>
      </c>
      <c r="E4133" t="s">
        <v>37</v>
      </c>
      <c r="F4133">
        <v>104</v>
      </c>
      <c r="G4133" s="8">
        <v>42071069</v>
      </c>
      <c r="H4133" s="8">
        <v>30000000</v>
      </c>
    </row>
    <row r="4134" spans="1:8" x14ac:dyDescent="0.3">
      <c r="A4134">
        <v>6.2</v>
      </c>
      <c r="B4134" t="s">
        <v>23151</v>
      </c>
      <c r="C4134" t="s">
        <v>1503</v>
      </c>
      <c r="D4134" t="s">
        <v>21949</v>
      </c>
      <c r="E4134" t="s">
        <v>37</v>
      </c>
      <c r="F4134">
        <v>104</v>
      </c>
      <c r="G4134" s="8">
        <v>42071069</v>
      </c>
      <c r="H4134" s="8">
        <v>30000000</v>
      </c>
    </row>
    <row r="4135" spans="1:8" x14ac:dyDescent="0.3">
      <c r="A4135">
        <v>5.7</v>
      </c>
      <c r="B4135" t="s">
        <v>23152</v>
      </c>
      <c r="C4135" t="s">
        <v>1268</v>
      </c>
      <c r="D4135" t="s">
        <v>809</v>
      </c>
      <c r="E4135" t="s">
        <v>37</v>
      </c>
      <c r="F4135">
        <v>102</v>
      </c>
      <c r="G4135" s="8">
        <v>32853640</v>
      </c>
      <c r="H4135" s="8">
        <v>40000000</v>
      </c>
    </row>
    <row r="4136" spans="1:8" x14ac:dyDescent="0.3">
      <c r="A4136">
        <v>5.7</v>
      </c>
      <c r="B4136" t="s">
        <v>23152</v>
      </c>
      <c r="C4136" t="s">
        <v>1268</v>
      </c>
      <c r="D4136" t="s">
        <v>1473</v>
      </c>
      <c r="E4136" t="s">
        <v>37</v>
      </c>
      <c r="F4136">
        <v>102</v>
      </c>
      <c r="G4136" s="8">
        <v>32853640</v>
      </c>
      <c r="H4136" s="8">
        <v>40000000</v>
      </c>
    </row>
    <row r="4137" spans="1:8" x14ac:dyDescent="0.3">
      <c r="A4137">
        <v>6.1</v>
      </c>
      <c r="B4137" t="s">
        <v>23153</v>
      </c>
      <c r="C4137" t="s">
        <v>1183</v>
      </c>
      <c r="D4137" t="s">
        <v>809</v>
      </c>
      <c r="E4137" t="s">
        <v>37</v>
      </c>
      <c r="F4137">
        <v>136</v>
      </c>
      <c r="G4137" s="8">
        <v>42615685</v>
      </c>
      <c r="H4137" s="8">
        <v>40000000</v>
      </c>
    </row>
    <row r="4138" spans="1:8" x14ac:dyDescent="0.3">
      <c r="A4138">
        <v>6.1</v>
      </c>
      <c r="B4138" t="s">
        <v>23153</v>
      </c>
      <c r="C4138" t="s">
        <v>1183</v>
      </c>
      <c r="D4138" t="s">
        <v>12797</v>
      </c>
      <c r="E4138" t="s">
        <v>37</v>
      </c>
      <c r="F4138">
        <v>136</v>
      </c>
      <c r="G4138" s="8">
        <v>42615685</v>
      </c>
      <c r="H4138" s="8">
        <v>40000000</v>
      </c>
    </row>
    <row r="4139" spans="1:8" x14ac:dyDescent="0.3">
      <c r="A4139">
        <v>6</v>
      </c>
      <c r="B4139" t="s">
        <v>23154</v>
      </c>
      <c r="C4139" t="s">
        <v>3620</v>
      </c>
      <c r="D4139" t="s">
        <v>675</v>
      </c>
      <c r="E4139" t="s">
        <v>37</v>
      </c>
      <c r="F4139">
        <v>93</v>
      </c>
      <c r="G4139" s="8">
        <v>32055248</v>
      </c>
      <c r="H4139" s="8">
        <v>25000000</v>
      </c>
    </row>
    <row r="4140" spans="1:8" x14ac:dyDescent="0.3">
      <c r="A4140">
        <v>6</v>
      </c>
      <c r="B4140" t="s">
        <v>23154</v>
      </c>
      <c r="C4140" t="s">
        <v>3620</v>
      </c>
      <c r="D4140" t="s">
        <v>515</v>
      </c>
      <c r="E4140" t="s">
        <v>37</v>
      </c>
      <c r="F4140">
        <v>93</v>
      </c>
      <c r="G4140" s="8">
        <v>32055248</v>
      </c>
      <c r="H4140" s="8">
        <v>25000000</v>
      </c>
    </row>
    <row r="4141" spans="1:8" x14ac:dyDescent="0.3">
      <c r="A4141">
        <v>6</v>
      </c>
      <c r="B4141" t="s">
        <v>23154</v>
      </c>
      <c r="C4141" t="s">
        <v>3620</v>
      </c>
      <c r="D4141" t="s">
        <v>21950</v>
      </c>
      <c r="E4141" t="s">
        <v>37</v>
      </c>
      <c r="F4141">
        <v>93</v>
      </c>
      <c r="G4141" s="8">
        <v>32055248</v>
      </c>
      <c r="H4141" s="8">
        <v>25000000</v>
      </c>
    </row>
    <row r="4142" spans="1:8" x14ac:dyDescent="0.3">
      <c r="A4142">
        <v>6</v>
      </c>
      <c r="B4142" t="s">
        <v>23154</v>
      </c>
      <c r="C4142" t="s">
        <v>3620</v>
      </c>
      <c r="D4142" t="s">
        <v>651</v>
      </c>
      <c r="E4142" t="s">
        <v>37</v>
      </c>
      <c r="F4142">
        <v>93</v>
      </c>
      <c r="G4142" s="8">
        <v>32055248</v>
      </c>
      <c r="H4142" s="8">
        <v>25000000</v>
      </c>
    </row>
    <row r="4143" spans="1:8" x14ac:dyDescent="0.3">
      <c r="A4143">
        <v>6</v>
      </c>
      <c r="B4143" t="s">
        <v>23154</v>
      </c>
      <c r="C4143" t="s">
        <v>3620</v>
      </c>
      <c r="D4143" t="s">
        <v>21948</v>
      </c>
      <c r="E4143" t="s">
        <v>37</v>
      </c>
      <c r="F4143">
        <v>93</v>
      </c>
      <c r="G4143" s="8">
        <v>32055248</v>
      </c>
      <c r="H4143" s="8">
        <v>25000000</v>
      </c>
    </row>
    <row r="4144" spans="1:8" x14ac:dyDescent="0.3">
      <c r="A4144">
        <v>6</v>
      </c>
      <c r="B4144" t="s">
        <v>23154</v>
      </c>
      <c r="C4144" t="s">
        <v>3620</v>
      </c>
      <c r="D4144" t="s">
        <v>8199</v>
      </c>
      <c r="E4144" t="s">
        <v>37</v>
      </c>
      <c r="F4144">
        <v>93</v>
      </c>
      <c r="G4144" s="8">
        <v>32055248</v>
      </c>
      <c r="H4144" s="8">
        <v>25000000</v>
      </c>
    </row>
    <row r="4145" spans="1:8" x14ac:dyDescent="0.3">
      <c r="A4145">
        <v>6.9</v>
      </c>
      <c r="B4145" t="s">
        <v>23155</v>
      </c>
      <c r="C4145" t="s">
        <v>4406</v>
      </c>
      <c r="D4145" t="s">
        <v>515</v>
      </c>
      <c r="E4145" t="s">
        <v>37</v>
      </c>
      <c r="F4145">
        <v>129</v>
      </c>
      <c r="G4145" s="8">
        <v>31836745</v>
      </c>
      <c r="H4145" s="8">
        <v>40000000</v>
      </c>
    </row>
    <row r="4146" spans="1:8" x14ac:dyDescent="0.3">
      <c r="A4146">
        <v>6.9</v>
      </c>
      <c r="B4146" t="s">
        <v>23155</v>
      </c>
      <c r="C4146" t="s">
        <v>4406</v>
      </c>
      <c r="D4146" t="s">
        <v>1473</v>
      </c>
      <c r="E4146" t="s">
        <v>37</v>
      </c>
      <c r="F4146">
        <v>129</v>
      </c>
      <c r="G4146" s="8">
        <v>31836745</v>
      </c>
      <c r="H4146" s="8">
        <v>40000000</v>
      </c>
    </row>
    <row r="4147" spans="1:8" x14ac:dyDescent="0.3">
      <c r="A4147">
        <v>6.9</v>
      </c>
      <c r="B4147" t="s">
        <v>23155</v>
      </c>
      <c r="C4147" t="s">
        <v>4406</v>
      </c>
      <c r="D4147" t="s">
        <v>21948</v>
      </c>
      <c r="E4147" t="s">
        <v>37</v>
      </c>
      <c r="F4147">
        <v>129</v>
      </c>
      <c r="G4147" s="8">
        <v>31836745</v>
      </c>
      <c r="H4147" s="8">
        <v>40000000</v>
      </c>
    </row>
    <row r="4148" spans="1:8" x14ac:dyDescent="0.3">
      <c r="A4148">
        <v>6.5</v>
      </c>
      <c r="B4148" t="s">
        <v>23156</v>
      </c>
      <c r="C4148" t="s">
        <v>3560</v>
      </c>
      <c r="D4148" t="s">
        <v>809</v>
      </c>
      <c r="E4148" t="s">
        <v>37</v>
      </c>
      <c r="F4148">
        <v>107</v>
      </c>
      <c r="G4148" s="8">
        <v>30993544</v>
      </c>
      <c r="H4148" s="8">
        <v>40000000</v>
      </c>
    </row>
    <row r="4149" spans="1:8" x14ac:dyDescent="0.3">
      <c r="A4149">
        <v>6.5</v>
      </c>
      <c r="B4149" t="s">
        <v>23156</v>
      </c>
      <c r="C4149" t="s">
        <v>3560</v>
      </c>
      <c r="D4149" t="s">
        <v>1473</v>
      </c>
      <c r="E4149" t="s">
        <v>37</v>
      </c>
      <c r="F4149">
        <v>107</v>
      </c>
      <c r="G4149" s="8">
        <v>30993544</v>
      </c>
      <c r="H4149" s="8">
        <v>40000000</v>
      </c>
    </row>
    <row r="4150" spans="1:8" x14ac:dyDescent="0.3">
      <c r="A4150">
        <v>6.5</v>
      </c>
      <c r="B4150" t="s">
        <v>23156</v>
      </c>
      <c r="C4150" t="s">
        <v>3560</v>
      </c>
      <c r="D4150" t="s">
        <v>17497</v>
      </c>
      <c r="E4150" t="s">
        <v>37</v>
      </c>
      <c r="F4150">
        <v>107</v>
      </c>
      <c r="G4150" s="8">
        <v>30993544</v>
      </c>
      <c r="H4150" s="8">
        <v>40000000</v>
      </c>
    </row>
    <row r="4151" spans="1:8" x14ac:dyDescent="0.3">
      <c r="A4151">
        <v>5</v>
      </c>
      <c r="B4151" t="s">
        <v>23157</v>
      </c>
      <c r="C4151" t="s">
        <v>3209</v>
      </c>
      <c r="D4151" t="s">
        <v>11093</v>
      </c>
      <c r="E4151" t="s">
        <v>37</v>
      </c>
      <c r="F4151">
        <v>117</v>
      </c>
      <c r="G4151" s="8">
        <v>30981850</v>
      </c>
      <c r="H4151" s="8">
        <v>40000000</v>
      </c>
    </row>
    <row r="4152" spans="1:8" x14ac:dyDescent="0.3">
      <c r="A4152">
        <v>5</v>
      </c>
      <c r="B4152" t="s">
        <v>23157</v>
      </c>
      <c r="C4152" t="s">
        <v>3209</v>
      </c>
      <c r="D4152" t="s">
        <v>21950</v>
      </c>
      <c r="E4152" t="s">
        <v>37</v>
      </c>
      <c r="F4152">
        <v>117</v>
      </c>
      <c r="G4152" s="8">
        <v>30981850</v>
      </c>
      <c r="H4152" s="8">
        <v>40000000</v>
      </c>
    </row>
    <row r="4153" spans="1:8" x14ac:dyDescent="0.3">
      <c r="A4153">
        <v>5</v>
      </c>
      <c r="B4153" t="s">
        <v>23157</v>
      </c>
      <c r="C4153" t="s">
        <v>3209</v>
      </c>
      <c r="D4153" t="s">
        <v>1473</v>
      </c>
      <c r="E4153" t="s">
        <v>37</v>
      </c>
      <c r="F4153">
        <v>117</v>
      </c>
      <c r="G4153" s="8">
        <v>30981850</v>
      </c>
      <c r="H4153" s="8">
        <v>40000000</v>
      </c>
    </row>
    <row r="4154" spans="1:8" x14ac:dyDescent="0.3">
      <c r="A4154">
        <v>5</v>
      </c>
      <c r="B4154" t="s">
        <v>23157</v>
      </c>
      <c r="C4154" t="s">
        <v>3209</v>
      </c>
      <c r="D4154" t="s">
        <v>9824</v>
      </c>
      <c r="E4154" t="s">
        <v>37</v>
      </c>
      <c r="F4154">
        <v>117</v>
      </c>
      <c r="G4154" s="8">
        <v>30981850</v>
      </c>
      <c r="H4154" s="8">
        <v>40000000</v>
      </c>
    </row>
    <row r="4155" spans="1:8" x14ac:dyDescent="0.3">
      <c r="A4155">
        <v>5.7</v>
      </c>
      <c r="B4155" t="s">
        <v>23158</v>
      </c>
      <c r="C4155" t="s">
        <v>4423</v>
      </c>
      <c r="D4155" t="s">
        <v>675</v>
      </c>
      <c r="E4155" t="s">
        <v>37</v>
      </c>
      <c r="F4155">
        <v>116</v>
      </c>
      <c r="G4155" s="8">
        <v>30199105</v>
      </c>
      <c r="H4155" s="8">
        <v>40000000</v>
      </c>
    </row>
    <row r="4156" spans="1:8" x14ac:dyDescent="0.3">
      <c r="A4156">
        <v>5.7</v>
      </c>
      <c r="B4156" t="s">
        <v>23158</v>
      </c>
      <c r="C4156" t="s">
        <v>4423</v>
      </c>
      <c r="D4156" t="s">
        <v>515</v>
      </c>
      <c r="E4156" t="s">
        <v>37</v>
      </c>
      <c r="F4156">
        <v>116</v>
      </c>
      <c r="G4156" s="8">
        <v>30199105</v>
      </c>
      <c r="H4156" s="8">
        <v>40000000</v>
      </c>
    </row>
    <row r="4157" spans="1:8" x14ac:dyDescent="0.3">
      <c r="A4157">
        <v>5.7</v>
      </c>
      <c r="B4157" t="s">
        <v>23158</v>
      </c>
      <c r="C4157" t="s">
        <v>4423</v>
      </c>
      <c r="D4157" t="s">
        <v>21950</v>
      </c>
      <c r="E4157" t="s">
        <v>37</v>
      </c>
      <c r="F4157">
        <v>116</v>
      </c>
      <c r="G4157" s="8">
        <v>30199105</v>
      </c>
      <c r="H4157" s="8">
        <v>40000000</v>
      </c>
    </row>
    <row r="4158" spans="1:8" x14ac:dyDescent="0.3">
      <c r="A4158">
        <v>5.7</v>
      </c>
      <c r="B4158" t="s">
        <v>23158</v>
      </c>
      <c r="C4158" t="s">
        <v>4423</v>
      </c>
      <c r="D4158" t="s">
        <v>8199</v>
      </c>
      <c r="E4158" t="s">
        <v>37</v>
      </c>
      <c r="F4158">
        <v>116</v>
      </c>
      <c r="G4158" s="8">
        <v>30199105</v>
      </c>
      <c r="H4158" s="8">
        <v>40000000</v>
      </c>
    </row>
    <row r="4159" spans="1:8" x14ac:dyDescent="0.3">
      <c r="A4159">
        <v>7</v>
      </c>
      <c r="B4159" t="s">
        <v>23159</v>
      </c>
      <c r="C4159" t="s">
        <v>646</v>
      </c>
      <c r="D4159" t="s">
        <v>1473</v>
      </c>
      <c r="E4159" t="s">
        <v>37</v>
      </c>
      <c r="F4159">
        <v>135</v>
      </c>
      <c r="G4159" s="8">
        <v>29077547</v>
      </c>
      <c r="H4159" s="8">
        <v>40000000</v>
      </c>
    </row>
    <row r="4160" spans="1:8" x14ac:dyDescent="0.3">
      <c r="A4160">
        <v>7</v>
      </c>
      <c r="B4160" t="s">
        <v>23159</v>
      </c>
      <c r="C4160" t="s">
        <v>646</v>
      </c>
      <c r="D4160" t="s">
        <v>15164</v>
      </c>
      <c r="E4160" t="s">
        <v>37</v>
      </c>
      <c r="F4160">
        <v>135</v>
      </c>
      <c r="G4160" s="8">
        <v>29077547</v>
      </c>
      <c r="H4160" s="8">
        <v>40000000</v>
      </c>
    </row>
    <row r="4161" spans="1:8" x14ac:dyDescent="0.3">
      <c r="A4161">
        <v>7</v>
      </c>
      <c r="B4161" t="s">
        <v>23159</v>
      </c>
      <c r="C4161" t="s">
        <v>646</v>
      </c>
      <c r="D4161" t="s">
        <v>17497</v>
      </c>
      <c r="E4161" t="s">
        <v>37</v>
      </c>
      <c r="F4161">
        <v>135</v>
      </c>
      <c r="G4161" s="8">
        <v>29077547</v>
      </c>
      <c r="H4161" s="8">
        <v>40000000</v>
      </c>
    </row>
    <row r="4162" spans="1:8" x14ac:dyDescent="0.3">
      <c r="A4162">
        <v>5.0999999999999996</v>
      </c>
      <c r="B4162" t="s">
        <v>23160</v>
      </c>
      <c r="C4162" t="s">
        <v>854</v>
      </c>
      <c r="D4162" t="s">
        <v>21950</v>
      </c>
      <c r="E4162" t="s">
        <v>37</v>
      </c>
      <c r="F4162">
        <v>107</v>
      </c>
      <c r="G4162" s="8">
        <v>29374178</v>
      </c>
      <c r="H4162" s="8">
        <v>40000000</v>
      </c>
    </row>
    <row r="4163" spans="1:8" x14ac:dyDescent="0.3">
      <c r="A4163">
        <v>5.0999999999999996</v>
      </c>
      <c r="B4163" t="s">
        <v>23160</v>
      </c>
      <c r="C4163" t="s">
        <v>854</v>
      </c>
      <c r="D4163" t="s">
        <v>1473</v>
      </c>
      <c r="E4163" t="s">
        <v>37</v>
      </c>
      <c r="F4163">
        <v>107</v>
      </c>
      <c r="G4163" s="8">
        <v>29374178</v>
      </c>
      <c r="H4163" s="8">
        <v>40000000</v>
      </c>
    </row>
    <row r="4164" spans="1:8" x14ac:dyDescent="0.3">
      <c r="A4164">
        <v>5.0999999999999996</v>
      </c>
      <c r="B4164" t="s">
        <v>23160</v>
      </c>
      <c r="C4164" t="s">
        <v>854</v>
      </c>
      <c r="D4164" t="s">
        <v>4189</v>
      </c>
      <c r="E4164" t="s">
        <v>37</v>
      </c>
      <c r="F4164">
        <v>107</v>
      </c>
      <c r="G4164" s="8">
        <v>29374178</v>
      </c>
      <c r="H4164" s="8">
        <v>40000000</v>
      </c>
    </row>
    <row r="4165" spans="1:8" x14ac:dyDescent="0.3">
      <c r="A4165">
        <v>5.0999999999999996</v>
      </c>
      <c r="B4165" t="s">
        <v>23160</v>
      </c>
      <c r="C4165" t="s">
        <v>854</v>
      </c>
      <c r="D4165" t="s">
        <v>8199</v>
      </c>
      <c r="E4165" t="s">
        <v>37</v>
      </c>
      <c r="F4165">
        <v>107</v>
      </c>
      <c r="G4165" s="8">
        <v>29374178</v>
      </c>
      <c r="H4165" s="8">
        <v>40000000</v>
      </c>
    </row>
    <row r="4166" spans="1:8" x14ac:dyDescent="0.3">
      <c r="A4166">
        <v>5.3</v>
      </c>
      <c r="B4166" t="s">
        <v>23161</v>
      </c>
      <c r="C4166" t="s">
        <v>2377</v>
      </c>
      <c r="D4166" t="s">
        <v>809</v>
      </c>
      <c r="E4166" t="s">
        <v>37</v>
      </c>
      <c r="F4166">
        <v>90</v>
      </c>
      <c r="G4166" s="8">
        <v>28535768</v>
      </c>
      <c r="H4166" s="8">
        <v>40000000</v>
      </c>
    </row>
    <row r="4167" spans="1:8" x14ac:dyDescent="0.3">
      <c r="A4167">
        <v>4.4000000000000004</v>
      </c>
      <c r="B4167" t="s">
        <v>23162</v>
      </c>
      <c r="C4167" t="s">
        <v>2498</v>
      </c>
      <c r="D4167" t="s">
        <v>4189</v>
      </c>
      <c r="E4167" t="s">
        <v>37</v>
      </c>
      <c r="F4167">
        <v>99</v>
      </c>
      <c r="G4167" s="8">
        <v>27663982</v>
      </c>
      <c r="H4167" s="8">
        <v>40000000</v>
      </c>
    </row>
    <row r="4168" spans="1:8" x14ac:dyDescent="0.3">
      <c r="A4168">
        <v>4.4000000000000004</v>
      </c>
      <c r="B4168" t="s">
        <v>23162</v>
      </c>
      <c r="C4168" t="s">
        <v>2498</v>
      </c>
      <c r="D4168" t="s">
        <v>10118</v>
      </c>
      <c r="E4168" t="s">
        <v>37</v>
      </c>
      <c r="F4168">
        <v>99</v>
      </c>
      <c r="G4168" s="8">
        <v>27663982</v>
      </c>
      <c r="H4168" s="8">
        <v>40000000</v>
      </c>
    </row>
    <row r="4169" spans="1:8" x14ac:dyDescent="0.3">
      <c r="A4169">
        <v>4.4000000000000004</v>
      </c>
      <c r="B4169" t="s">
        <v>23162</v>
      </c>
      <c r="C4169" t="s">
        <v>2498</v>
      </c>
      <c r="D4169" t="s">
        <v>8199</v>
      </c>
      <c r="E4169" t="s">
        <v>37</v>
      </c>
      <c r="F4169">
        <v>99</v>
      </c>
      <c r="G4169" s="8">
        <v>27663982</v>
      </c>
      <c r="H4169" s="8">
        <v>40000000</v>
      </c>
    </row>
    <row r="4170" spans="1:8" x14ac:dyDescent="0.3">
      <c r="A4170">
        <v>4.7</v>
      </c>
      <c r="B4170" t="s">
        <v>23163</v>
      </c>
      <c r="C4170" t="s">
        <v>887</v>
      </c>
      <c r="D4170" t="s">
        <v>675</v>
      </c>
      <c r="E4170" t="s">
        <v>37</v>
      </c>
      <c r="F4170">
        <v>104</v>
      </c>
      <c r="G4170" s="8">
        <v>27053815</v>
      </c>
      <c r="H4170" s="8">
        <v>40000000</v>
      </c>
    </row>
    <row r="4171" spans="1:8" x14ac:dyDescent="0.3">
      <c r="A4171">
        <v>4.7</v>
      </c>
      <c r="B4171" t="s">
        <v>23163</v>
      </c>
      <c r="C4171" t="s">
        <v>887</v>
      </c>
      <c r="D4171" t="s">
        <v>515</v>
      </c>
      <c r="E4171" t="s">
        <v>37</v>
      </c>
      <c r="F4171">
        <v>104</v>
      </c>
      <c r="G4171" s="8">
        <v>27053815</v>
      </c>
      <c r="H4171" s="8">
        <v>40000000</v>
      </c>
    </row>
    <row r="4172" spans="1:8" x14ac:dyDescent="0.3">
      <c r="A4172">
        <v>4.7</v>
      </c>
      <c r="B4172" t="s">
        <v>23163</v>
      </c>
      <c r="C4172" t="s">
        <v>887</v>
      </c>
      <c r="D4172" t="s">
        <v>17497</v>
      </c>
      <c r="E4172" t="s">
        <v>37</v>
      </c>
      <c r="F4172">
        <v>104</v>
      </c>
      <c r="G4172" s="8">
        <v>27053815</v>
      </c>
      <c r="H4172" s="8">
        <v>40000000</v>
      </c>
    </row>
    <row r="4173" spans="1:8" x14ac:dyDescent="0.3">
      <c r="A4173">
        <v>6.7</v>
      </c>
      <c r="B4173" t="s">
        <v>23164</v>
      </c>
      <c r="C4173" t="s">
        <v>4453</v>
      </c>
      <c r="D4173" t="s">
        <v>11093</v>
      </c>
      <c r="E4173" t="s">
        <v>37</v>
      </c>
      <c r="F4173">
        <v>115</v>
      </c>
      <c r="G4173" s="8">
        <v>26814957</v>
      </c>
      <c r="H4173" s="8">
        <v>35000000</v>
      </c>
    </row>
    <row r="4174" spans="1:8" x14ac:dyDescent="0.3">
      <c r="A4174">
        <v>6.7</v>
      </c>
      <c r="B4174" t="s">
        <v>23164</v>
      </c>
      <c r="C4174" t="s">
        <v>4453</v>
      </c>
      <c r="D4174" t="s">
        <v>1473</v>
      </c>
      <c r="E4174" t="s">
        <v>37</v>
      </c>
      <c r="F4174">
        <v>115</v>
      </c>
      <c r="G4174" s="8">
        <v>26814957</v>
      </c>
      <c r="H4174" s="8">
        <v>35000000</v>
      </c>
    </row>
    <row r="4175" spans="1:8" x14ac:dyDescent="0.3">
      <c r="A4175">
        <v>6.7</v>
      </c>
      <c r="B4175" t="s">
        <v>23164</v>
      </c>
      <c r="C4175" t="s">
        <v>4453</v>
      </c>
      <c r="D4175" t="s">
        <v>20490</v>
      </c>
      <c r="E4175" t="s">
        <v>37</v>
      </c>
      <c r="F4175">
        <v>115</v>
      </c>
      <c r="G4175" s="8">
        <v>26814957</v>
      </c>
      <c r="H4175" s="8">
        <v>35000000</v>
      </c>
    </row>
    <row r="4176" spans="1:8" x14ac:dyDescent="0.3">
      <c r="A4176">
        <v>6.7</v>
      </c>
      <c r="B4176" t="s">
        <v>23164</v>
      </c>
      <c r="C4176" t="s">
        <v>4453</v>
      </c>
      <c r="D4176" t="s">
        <v>17497</v>
      </c>
      <c r="E4176" t="s">
        <v>37</v>
      </c>
      <c r="F4176">
        <v>115</v>
      </c>
      <c r="G4176" s="8">
        <v>26814957</v>
      </c>
      <c r="H4176" s="8">
        <v>35000000</v>
      </c>
    </row>
    <row r="4177" spans="1:8" x14ac:dyDescent="0.3">
      <c r="A4177">
        <v>6.7</v>
      </c>
      <c r="B4177" t="s">
        <v>23165</v>
      </c>
      <c r="C4177" t="s">
        <v>4457</v>
      </c>
      <c r="D4177" t="s">
        <v>1473</v>
      </c>
      <c r="E4177" t="s">
        <v>37</v>
      </c>
      <c r="F4177">
        <v>119</v>
      </c>
      <c r="G4177" s="8">
        <v>25178165</v>
      </c>
      <c r="H4177" s="8">
        <v>40000000</v>
      </c>
    </row>
    <row r="4178" spans="1:8" x14ac:dyDescent="0.3">
      <c r="A4178">
        <v>6.7</v>
      </c>
      <c r="B4178" t="s">
        <v>23165</v>
      </c>
      <c r="C4178" t="s">
        <v>4457</v>
      </c>
      <c r="D4178" t="s">
        <v>17497</v>
      </c>
      <c r="E4178" t="s">
        <v>37</v>
      </c>
      <c r="F4178">
        <v>119</v>
      </c>
      <c r="G4178" s="8">
        <v>25178165</v>
      </c>
      <c r="H4178" s="8">
        <v>40000000</v>
      </c>
    </row>
    <row r="4179" spans="1:8" x14ac:dyDescent="0.3">
      <c r="A4179">
        <v>5.7</v>
      </c>
      <c r="B4179" t="s">
        <v>23166</v>
      </c>
      <c r="C4179" t="s">
        <v>1249</v>
      </c>
      <c r="D4179" t="s">
        <v>4189</v>
      </c>
      <c r="E4179" t="s">
        <v>37</v>
      </c>
      <c r="F4179">
        <v>99</v>
      </c>
      <c r="G4179" s="8">
        <v>25117498</v>
      </c>
      <c r="H4179" s="8">
        <v>40000000</v>
      </c>
    </row>
    <row r="4180" spans="1:8" x14ac:dyDescent="0.3">
      <c r="A4180">
        <v>5.7</v>
      </c>
      <c r="B4180" t="s">
        <v>23166</v>
      </c>
      <c r="C4180" t="s">
        <v>1249</v>
      </c>
      <c r="D4180" t="s">
        <v>8199</v>
      </c>
      <c r="E4180" t="s">
        <v>37</v>
      </c>
      <c r="F4180">
        <v>99</v>
      </c>
      <c r="G4180" s="8">
        <v>25117498</v>
      </c>
      <c r="H4180" s="8">
        <v>40000000</v>
      </c>
    </row>
    <row r="4181" spans="1:8" x14ac:dyDescent="0.3">
      <c r="A4181">
        <v>7.4</v>
      </c>
      <c r="B4181" t="s">
        <v>23167</v>
      </c>
      <c r="C4181" t="s">
        <v>293</v>
      </c>
      <c r="D4181" t="s">
        <v>21950</v>
      </c>
      <c r="E4181" t="s">
        <v>37</v>
      </c>
      <c r="F4181">
        <v>112</v>
      </c>
      <c r="G4181" s="8">
        <v>32645</v>
      </c>
      <c r="H4181" s="8">
        <v>500000</v>
      </c>
    </row>
    <row r="4182" spans="1:8" x14ac:dyDescent="0.3">
      <c r="A4182">
        <v>7.4</v>
      </c>
      <c r="B4182" t="s">
        <v>23167</v>
      </c>
      <c r="C4182" t="s">
        <v>293</v>
      </c>
      <c r="D4182" t="s">
        <v>1473</v>
      </c>
      <c r="E4182" t="s">
        <v>37</v>
      </c>
      <c r="F4182">
        <v>112</v>
      </c>
      <c r="G4182" s="8">
        <v>32645</v>
      </c>
      <c r="H4182" s="8">
        <v>500000</v>
      </c>
    </row>
    <row r="4183" spans="1:8" x14ac:dyDescent="0.3">
      <c r="A4183">
        <v>7.4</v>
      </c>
      <c r="B4183" t="s">
        <v>23167</v>
      </c>
      <c r="C4183" t="s">
        <v>293</v>
      </c>
      <c r="D4183" t="s">
        <v>17497</v>
      </c>
      <c r="E4183" t="s">
        <v>37</v>
      </c>
      <c r="F4183">
        <v>112</v>
      </c>
      <c r="G4183" s="8">
        <v>32645</v>
      </c>
      <c r="H4183" s="8">
        <v>500000</v>
      </c>
    </row>
    <row r="4184" spans="1:8" x14ac:dyDescent="0.3">
      <c r="A4184">
        <v>7.4</v>
      </c>
      <c r="B4184" t="s">
        <v>23167</v>
      </c>
      <c r="C4184" t="s">
        <v>293</v>
      </c>
      <c r="D4184" t="s">
        <v>8199</v>
      </c>
      <c r="E4184" t="s">
        <v>37</v>
      </c>
      <c r="F4184">
        <v>112</v>
      </c>
      <c r="G4184" s="8">
        <v>32645</v>
      </c>
      <c r="H4184" s="8">
        <v>500000</v>
      </c>
    </row>
    <row r="4185" spans="1:8" x14ac:dyDescent="0.3">
      <c r="A4185">
        <v>6.1</v>
      </c>
      <c r="B4185" t="s">
        <v>23168</v>
      </c>
      <c r="C4185" t="s">
        <v>3410</v>
      </c>
      <c r="D4185" t="s">
        <v>809</v>
      </c>
      <c r="E4185" t="s">
        <v>37</v>
      </c>
      <c r="F4185">
        <v>128</v>
      </c>
      <c r="G4185" s="8">
        <v>24332324</v>
      </c>
      <c r="H4185" s="8">
        <v>40000000</v>
      </c>
    </row>
    <row r="4186" spans="1:8" x14ac:dyDescent="0.3">
      <c r="A4186">
        <v>6.1</v>
      </c>
      <c r="B4186" t="s">
        <v>23168</v>
      </c>
      <c r="C4186" t="s">
        <v>3410</v>
      </c>
      <c r="D4186" t="s">
        <v>1473</v>
      </c>
      <c r="E4186" t="s">
        <v>37</v>
      </c>
      <c r="F4186">
        <v>128</v>
      </c>
      <c r="G4186" s="8">
        <v>24332324</v>
      </c>
      <c r="H4186" s="8">
        <v>40000000</v>
      </c>
    </row>
    <row r="4187" spans="1:8" x14ac:dyDescent="0.3">
      <c r="A4187">
        <v>6.4</v>
      </c>
      <c r="B4187" t="s">
        <v>23169</v>
      </c>
      <c r="C4187" t="s">
        <v>3375</v>
      </c>
      <c r="D4187" t="s">
        <v>675</v>
      </c>
      <c r="E4187" t="s">
        <v>37</v>
      </c>
      <c r="F4187">
        <v>112</v>
      </c>
      <c r="G4187" s="8">
        <v>36665854</v>
      </c>
      <c r="H4187" s="8">
        <v>40000000</v>
      </c>
    </row>
    <row r="4188" spans="1:8" x14ac:dyDescent="0.3">
      <c r="A4188">
        <v>6.4</v>
      </c>
      <c r="B4188" t="s">
        <v>23169</v>
      </c>
      <c r="C4188" t="s">
        <v>3375</v>
      </c>
      <c r="D4188" t="s">
        <v>21950</v>
      </c>
      <c r="E4188" t="s">
        <v>37</v>
      </c>
      <c r="F4188">
        <v>112</v>
      </c>
      <c r="G4188" s="8">
        <v>36665854</v>
      </c>
      <c r="H4188" s="8">
        <v>40000000</v>
      </c>
    </row>
    <row r="4189" spans="1:8" x14ac:dyDescent="0.3">
      <c r="A4189">
        <v>6.4</v>
      </c>
      <c r="B4189" t="s">
        <v>23169</v>
      </c>
      <c r="C4189" t="s">
        <v>3375</v>
      </c>
      <c r="D4189" t="s">
        <v>1473</v>
      </c>
      <c r="E4189" t="s">
        <v>37</v>
      </c>
      <c r="F4189">
        <v>112</v>
      </c>
      <c r="G4189" s="8">
        <v>36665854</v>
      </c>
      <c r="H4189" s="8">
        <v>40000000</v>
      </c>
    </row>
    <row r="4190" spans="1:8" x14ac:dyDescent="0.3">
      <c r="A4190">
        <v>6.4</v>
      </c>
      <c r="B4190" t="s">
        <v>23169</v>
      </c>
      <c r="C4190" t="s">
        <v>3375</v>
      </c>
      <c r="D4190" t="s">
        <v>8199</v>
      </c>
      <c r="E4190" t="s">
        <v>37</v>
      </c>
      <c r="F4190">
        <v>112</v>
      </c>
      <c r="G4190" s="8">
        <v>36665854</v>
      </c>
      <c r="H4190" s="8">
        <v>40000000</v>
      </c>
    </row>
    <row r="4191" spans="1:8" x14ac:dyDescent="0.3">
      <c r="A4191">
        <v>6.2</v>
      </c>
      <c r="B4191" t="s">
        <v>23170</v>
      </c>
      <c r="C4191" t="s">
        <v>4480</v>
      </c>
      <c r="D4191" t="s">
        <v>515</v>
      </c>
      <c r="E4191" t="s">
        <v>37</v>
      </c>
      <c r="F4191">
        <v>86</v>
      </c>
      <c r="G4191" s="8">
        <v>22717758</v>
      </c>
      <c r="H4191" s="8">
        <v>40000000</v>
      </c>
    </row>
    <row r="4192" spans="1:8" x14ac:dyDescent="0.3">
      <c r="A4192">
        <v>6.2</v>
      </c>
      <c r="B4192" t="s">
        <v>23170</v>
      </c>
      <c r="C4192" t="s">
        <v>4480</v>
      </c>
      <c r="D4192" t="s">
        <v>9312</v>
      </c>
      <c r="E4192" t="s">
        <v>37</v>
      </c>
      <c r="F4192">
        <v>86</v>
      </c>
      <c r="G4192" s="8">
        <v>22717758</v>
      </c>
      <c r="H4192" s="8">
        <v>40000000</v>
      </c>
    </row>
    <row r="4193" spans="1:8" x14ac:dyDescent="0.3">
      <c r="A4193">
        <v>6.2</v>
      </c>
      <c r="B4193" t="s">
        <v>23170</v>
      </c>
      <c r="C4193" t="s">
        <v>4480</v>
      </c>
      <c r="D4193" t="s">
        <v>809</v>
      </c>
      <c r="E4193" t="s">
        <v>37</v>
      </c>
      <c r="F4193">
        <v>86</v>
      </c>
      <c r="G4193" s="8">
        <v>22717758</v>
      </c>
      <c r="H4193" s="8">
        <v>40000000</v>
      </c>
    </row>
    <row r="4194" spans="1:8" x14ac:dyDescent="0.3">
      <c r="A4194">
        <v>6.2</v>
      </c>
      <c r="B4194" t="s">
        <v>23170</v>
      </c>
      <c r="C4194" t="s">
        <v>4480</v>
      </c>
      <c r="D4194" t="s">
        <v>1473</v>
      </c>
      <c r="E4194" t="s">
        <v>37</v>
      </c>
      <c r="F4194">
        <v>86</v>
      </c>
      <c r="G4194" s="8">
        <v>22717758</v>
      </c>
      <c r="H4194" s="8">
        <v>40000000</v>
      </c>
    </row>
    <row r="4195" spans="1:8" x14ac:dyDescent="0.3">
      <c r="A4195">
        <v>6.2</v>
      </c>
      <c r="B4195" t="s">
        <v>23170</v>
      </c>
      <c r="C4195" t="s">
        <v>4480</v>
      </c>
      <c r="D4195" t="s">
        <v>15875</v>
      </c>
      <c r="E4195" t="s">
        <v>37</v>
      </c>
      <c r="F4195">
        <v>86</v>
      </c>
      <c r="G4195" s="8">
        <v>22717758</v>
      </c>
      <c r="H4195" s="8">
        <v>40000000</v>
      </c>
    </row>
    <row r="4196" spans="1:8" x14ac:dyDescent="0.3">
      <c r="A4196">
        <v>6.2</v>
      </c>
      <c r="B4196" t="s">
        <v>23170</v>
      </c>
      <c r="C4196" t="s">
        <v>4480</v>
      </c>
      <c r="D4196" t="s">
        <v>651</v>
      </c>
      <c r="E4196" t="s">
        <v>37</v>
      </c>
      <c r="F4196">
        <v>86</v>
      </c>
      <c r="G4196" s="8">
        <v>22717758</v>
      </c>
      <c r="H4196" s="8">
        <v>40000000</v>
      </c>
    </row>
    <row r="4197" spans="1:8" x14ac:dyDescent="0.3">
      <c r="A4197">
        <v>6.2</v>
      </c>
      <c r="B4197" t="s">
        <v>23170</v>
      </c>
      <c r="C4197" t="s">
        <v>4480</v>
      </c>
      <c r="D4197" t="s">
        <v>15164</v>
      </c>
      <c r="E4197" t="s">
        <v>37</v>
      </c>
      <c r="F4197">
        <v>86</v>
      </c>
      <c r="G4197" s="8">
        <v>22717758</v>
      </c>
      <c r="H4197" s="8">
        <v>40000000</v>
      </c>
    </row>
    <row r="4198" spans="1:8" x14ac:dyDescent="0.3">
      <c r="A4198">
        <v>6.2</v>
      </c>
      <c r="B4198" t="s">
        <v>23171</v>
      </c>
      <c r="C4198" t="s">
        <v>1512</v>
      </c>
      <c r="D4198" t="s">
        <v>21950</v>
      </c>
      <c r="E4198" t="s">
        <v>37</v>
      </c>
      <c r="F4198">
        <v>108</v>
      </c>
      <c r="G4198" s="8">
        <v>22433915</v>
      </c>
      <c r="H4198" s="8">
        <v>60000000</v>
      </c>
    </row>
    <row r="4199" spans="1:8" x14ac:dyDescent="0.3">
      <c r="A4199">
        <v>6.2</v>
      </c>
      <c r="B4199" t="s">
        <v>23171</v>
      </c>
      <c r="C4199" t="s">
        <v>1512</v>
      </c>
      <c r="D4199" t="s">
        <v>1473</v>
      </c>
      <c r="E4199" t="s">
        <v>37</v>
      </c>
      <c r="F4199">
        <v>108</v>
      </c>
      <c r="G4199" s="8">
        <v>22433915</v>
      </c>
      <c r="H4199" s="8">
        <v>60000000</v>
      </c>
    </row>
    <row r="4200" spans="1:8" x14ac:dyDescent="0.3">
      <c r="A4200">
        <v>6.2</v>
      </c>
      <c r="B4200" t="s">
        <v>23171</v>
      </c>
      <c r="C4200" t="s">
        <v>1512</v>
      </c>
      <c r="D4200" t="s">
        <v>21948</v>
      </c>
      <c r="E4200" t="s">
        <v>37</v>
      </c>
      <c r="F4200">
        <v>108</v>
      </c>
      <c r="G4200" s="8">
        <v>22433915</v>
      </c>
      <c r="H4200" s="8">
        <v>60000000</v>
      </c>
    </row>
    <row r="4201" spans="1:8" x14ac:dyDescent="0.3">
      <c r="A4201">
        <v>6.2</v>
      </c>
      <c r="B4201" t="s">
        <v>23171</v>
      </c>
      <c r="C4201" t="s">
        <v>1512</v>
      </c>
      <c r="D4201" t="s">
        <v>8199</v>
      </c>
      <c r="E4201" t="s">
        <v>37</v>
      </c>
      <c r="F4201">
        <v>108</v>
      </c>
      <c r="G4201" s="8">
        <v>22433915</v>
      </c>
      <c r="H4201" s="8">
        <v>60000000</v>
      </c>
    </row>
    <row r="4202" spans="1:8" x14ac:dyDescent="0.3">
      <c r="A4202">
        <v>5.9</v>
      </c>
      <c r="B4202" t="s">
        <v>23172</v>
      </c>
      <c r="C4202" t="s">
        <v>4490</v>
      </c>
      <c r="D4202" t="s">
        <v>1473</v>
      </c>
      <c r="E4202" t="s">
        <v>37</v>
      </c>
      <c r="F4202">
        <v>128</v>
      </c>
      <c r="G4202" s="8">
        <v>22326247</v>
      </c>
      <c r="H4202" s="8">
        <v>60000000</v>
      </c>
    </row>
    <row r="4203" spans="1:8" x14ac:dyDescent="0.3">
      <c r="A4203">
        <v>5.9</v>
      </c>
      <c r="B4203" t="s">
        <v>23172</v>
      </c>
      <c r="C4203" t="s">
        <v>4490</v>
      </c>
      <c r="D4203" t="s">
        <v>17497</v>
      </c>
      <c r="E4203" t="s">
        <v>37</v>
      </c>
      <c r="F4203">
        <v>128</v>
      </c>
      <c r="G4203" s="8">
        <v>22326247</v>
      </c>
      <c r="H4203" s="8">
        <v>60000000</v>
      </c>
    </row>
    <row r="4204" spans="1:8" x14ac:dyDescent="0.3">
      <c r="A4204">
        <v>4</v>
      </c>
      <c r="B4204" t="s">
        <v>23173</v>
      </c>
      <c r="C4204" t="s">
        <v>4496</v>
      </c>
      <c r="D4204" t="s">
        <v>675</v>
      </c>
      <c r="E4204" t="s">
        <v>37</v>
      </c>
      <c r="F4204">
        <v>84</v>
      </c>
      <c r="G4204" s="8">
        <v>21176322</v>
      </c>
      <c r="H4204" s="8">
        <v>40000000</v>
      </c>
    </row>
    <row r="4205" spans="1:8" x14ac:dyDescent="0.3">
      <c r="A4205">
        <v>4</v>
      </c>
      <c r="B4205" t="s">
        <v>23173</v>
      </c>
      <c r="C4205" t="s">
        <v>4496</v>
      </c>
      <c r="D4205" t="s">
        <v>809</v>
      </c>
      <c r="E4205" t="s">
        <v>37</v>
      </c>
      <c r="F4205">
        <v>84</v>
      </c>
      <c r="G4205" s="8">
        <v>21176322</v>
      </c>
      <c r="H4205" s="8">
        <v>40000000</v>
      </c>
    </row>
    <row r="4206" spans="1:8" x14ac:dyDescent="0.3">
      <c r="A4206">
        <v>4</v>
      </c>
      <c r="B4206" t="s">
        <v>23173</v>
      </c>
      <c r="C4206" t="s">
        <v>4496</v>
      </c>
      <c r="D4206" t="s">
        <v>21950</v>
      </c>
      <c r="E4206" t="s">
        <v>37</v>
      </c>
      <c r="F4206">
        <v>84</v>
      </c>
      <c r="G4206" s="8">
        <v>21176322</v>
      </c>
      <c r="H4206" s="8">
        <v>40000000</v>
      </c>
    </row>
    <row r="4207" spans="1:8" x14ac:dyDescent="0.3">
      <c r="A4207">
        <v>6.2</v>
      </c>
      <c r="B4207" t="s">
        <v>23174</v>
      </c>
      <c r="C4207" t="s">
        <v>2077</v>
      </c>
      <c r="D4207" t="s">
        <v>1473</v>
      </c>
      <c r="E4207" t="s">
        <v>37</v>
      </c>
      <c r="F4207">
        <v>111</v>
      </c>
      <c r="G4207" s="8">
        <v>20300000</v>
      </c>
      <c r="H4207" s="8">
        <v>40000000</v>
      </c>
    </row>
    <row r="4208" spans="1:8" x14ac:dyDescent="0.3">
      <c r="A4208">
        <v>6.2</v>
      </c>
      <c r="B4208" t="s">
        <v>23174</v>
      </c>
      <c r="C4208" t="s">
        <v>2077</v>
      </c>
      <c r="D4208" t="s">
        <v>8199</v>
      </c>
      <c r="E4208" t="s">
        <v>37</v>
      </c>
      <c r="F4208">
        <v>111</v>
      </c>
      <c r="G4208" s="8">
        <v>20300000</v>
      </c>
      <c r="H4208" s="8">
        <v>40000000</v>
      </c>
    </row>
    <row r="4209" spans="1:8" x14ac:dyDescent="0.3">
      <c r="A4209">
        <v>4.5999999999999996</v>
      </c>
      <c r="B4209" t="s">
        <v>23175</v>
      </c>
      <c r="C4209" t="s">
        <v>665</v>
      </c>
      <c r="D4209" t="s">
        <v>1473</v>
      </c>
      <c r="E4209" t="s">
        <v>37</v>
      </c>
      <c r="F4209">
        <v>131</v>
      </c>
      <c r="G4209" s="8">
        <v>20302961</v>
      </c>
      <c r="H4209" s="8">
        <v>45000000</v>
      </c>
    </row>
    <row r="4210" spans="1:8" x14ac:dyDescent="0.3">
      <c r="A4210">
        <v>6.4</v>
      </c>
      <c r="B4210" t="s">
        <v>23176</v>
      </c>
      <c r="C4210" t="s">
        <v>4510</v>
      </c>
      <c r="D4210" t="s">
        <v>11093</v>
      </c>
      <c r="E4210" t="s">
        <v>37</v>
      </c>
      <c r="F4210">
        <v>123</v>
      </c>
      <c r="G4210" s="8">
        <v>15962471</v>
      </c>
      <c r="H4210" s="8">
        <v>40000000</v>
      </c>
    </row>
    <row r="4211" spans="1:8" x14ac:dyDescent="0.3">
      <c r="A4211">
        <v>6.4</v>
      </c>
      <c r="B4211" t="s">
        <v>23176</v>
      </c>
      <c r="C4211" t="s">
        <v>4510</v>
      </c>
      <c r="D4211" t="s">
        <v>1473</v>
      </c>
      <c r="E4211" t="s">
        <v>37</v>
      </c>
      <c r="F4211">
        <v>123</v>
      </c>
      <c r="G4211" s="8">
        <v>15962471</v>
      </c>
      <c r="H4211" s="8">
        <v>40000000</v>
      </c>
    </row>
    <row r="4212" spans="1:8" x14ac:dyDescent="0.3">
      <c r="A4212">
        <v>6.4</v>
      </c>
      <c r="B4212" t="s">
        <v>23176</v>
      </c>
      <c r="C4212" t="s">
        <v>4510</v>
      </c>
      <c r="D4212" t="s">
        <v>20490</v>
      </c>
      <c r="E4212" t="s">
        <v>37</v>
      </c>
      <c r="F4212">
        <v>123</v>
      </c>
      <c r="G4212" s="8">
        <v>15962471</v>
      </c>
      <c r="H4212" s="8">
        <v>40000000</v>
      </c>
    </row>
    <row r="4213" spans="1:8" x14ac:dyDescent="0.3">
      <c r="A4213">
        <v>6.4</v>
      </c>
      <c r="B4213" t="s">
        <v>23176</v>
      </c>
      <c r="C4213" t="s">
        <v>4510</v>
      </c>
      <c r="D4213" t="s">
        <v>17497</v>
      </c>
      <c r="E4213" t="s">
        <v>37</v>
      </c>
      <c r="F4213">
        <v>123</v>
      </c>
      <c r="G4213" s="8">
        <v>15962471</v>
      </c>
      <c r="H4213" s="8">
        <v>40000000</v>
      </c>
    </row>
    <row r="4214" spans="1:8" x14ac:dyDescent="0.3">
      <c r="A4214">
        <v>5.9</v>
      </c>
      <c r="B4214" t="s">
        <v>23177</v>
      </c>
      <c r="C4214" t="s">
        <v>3114</v>
      </c>
      <c r="D4214" t="s">
        <v>675</v>
      </c>
      <c r="E4214" t="s">
        <v>37</v>
      </c>
      <c r="F4214">
        <v>101</v>
      </c>
      <c r="G4214" s="8">
        <v>14942422</v>
      </c>
      <c r="H4214" s="8">
        <v>40000000</v>
      </c>
    </row>
    <row r="4215" spans="1:8" x14ac:dyDescent="0.3">
      <c r="A4215">
        <v>5.9</v>
      </c>
      <c r="B4215" t="s">
        <v>23177</v>
      </c>
      <c r="C4215" t="s">
        <v>3114</v>
      </c>
      <c r="D4215" t="s">
        <v>21950</v>
      </c>
      <c r="E4215" t="s">
        <v>37</v>
      </c>
      <c r="F4215">
        <v>101</v>
      </c>
      <c r="G4215" s="8">
        <v>14942422</v>
      </c>
      <c r="H4215" s="8">
        <v>40000000</v>
      </c>
    </row>
    <row r="4216" spans="1:8" x14ac:dyDescent="0.3">
      <c r="A4216">
        <v>5.9</v>
      </c>
      <c r="B4216" t="s">
        <v>23177</v>
      </c>
      <c r="C4216" t="s">
        <v>3114</v>
      </c>
      <c r="D4216" t="s">
        <v>8199</v>
      </c>
      <c r="E4216" t="s">
        <v>37</v>
      </c>
      <c r="F4216">
        <v>101</v>
      </c>
      <c r="G4216" s="8">
        <v>14942422</v>
      </c>
      <c r="H4216" s="8">
        <v>40000000</v>
      </c>
    </row>
    <row r="4217" spans="1:8" x14ac:dyDescent="0.3">
      <c r="A4217">
        <v>5.0999999999999996</v>
      </c>
      <c r="B4217" t="s">
        <v>23178</v>
      </c>
      <c r="C4217" t="s">
        <v>4517</v>
      </c>
      <c r="D4217" t="s">
        <v>675</v>
      </c>
      <c r="E4217" t="s">
        <v>37</v>
      </c>
      <c r="F4217">
        <v>102</v>
      </c>
      <c r="G4217" s="8">
        <v>14967182</v>
      </c>
      <c r="H4217" s="8">
        <v>40000000</v>
      </c>
    </row>
    <row r="4218" spans="1:8" x14ac:dyDescent="0.3">
      <c r="A4218">
        <v>5.0999999999999996</v>
      </c>
      <c r="B4218" t="s">
        <v>23178</v>
      </c>
      <c r="C4218" t="s">
        <v>4517</v>
      </c>
      <c r="D4218" t="s">
        <v>21950</v>
      </c>
      <c r="E4218" t="s">
        <v>37</v>
      </c>
      <c r="F4218">
        <v>102</v>
      </c>
      <c r="G4218" s="8">
        <v>14967182</v>
      </c>
      <c r="H4218" s="8">
        <v>40000000</v>
      </c>
    </row>
    <row r="4219" spans="1:8" x14ac:dyDescent="0.3">
      <c r="A4219">
        <v>5.0999999999999996</v>
      </c>
      <c r="B4219" t="s">
        <v>23178</v>
      </c>
      <c r="C4219" t="s">
        <v>4517</v>
      </c>
      <c r="D4219" t="s">
        <v>1473</v>
      </c>
      <c r="E4219" t="s">
        <v>37</v>
      </c>
      <c r="F4219">
        <v>102</v>
      </c>
      <c r="G4219" s="8">
        <v>14967182</v>
      </c>
      <c r="H4219" s="8">
        <v>40000000</v>
      </c>
    </row>
    <row r="4220" spans="1:8" x14ac:dyDescent="0.3">
      <c r="A4220">
        <v>5.0999999999999996</v>
      </c>
      <c r="B4220" t="s">
        <v>23178</v>
      </c>
      <c r="C4220" t="s">
        <v>4517</v>
      </c>
      <c r="D4220" t="s">
        <v>8199</v>
      </c>
      <c r="E4220" t="s">
        <v>37</v>
      </c>
      <c r="F4220">
        <v>102</v>
      </c>
      <c r="G4220" s="8">
        <v>14967182</v>
      </c>
      <c r="H4220" s="8">
        <v>40000000</v>
      </c>
    </row>
    <row r="4221" spans="1:8" x14ac:dyDescent="0.3">
      <c r="A4221">
        <v>7.6</v>
      </c>
      <c r="B4221" t="s">
        <v>23179</v>
      </c>
      <c r="C4221" t="s">
        <v>4522</v>
      </c>
      <c r="D4221" t="s">
        <v>1473</v>
      </c>
      <c r="E4221" t="s">
        <v>37</v>
      </c>
      <c r="F4221">
        <v>114</v>
      </c>
      <c r="G4221" s="8">
        <v>18996755</v>
      </c>
      <c r="H4221" s="8">
        <v>45000000</v>
      </c>
    </row>
    <row r="4222" spans="1:8" x14ac:dyDescent="0.3">
      <c r="A4222">
        <v>7.6</v>
      </c>
      <c r="B4222" t="s">
        <v>23179</v>
      </c>
      <c r="C4222" t="s">
        <v>4522</v>
      </c>
      <c r="D4222" t="s">
        <v>8199</v>
      </c>
      <c r="E4222" t="s">
        <v>37</v>
      </c>
      <c r="F4222">
        <v>114</v>
      </c>
      <c r="G4222" s="8">
        <v>18996755</v>
      </c>
      <c r="H4222" s="8">
        <v>45000000</v>
      </c>
    </row>
    <row r="4223" spans="1:8" x14ac:dyDescent="0.3">
      <c r="A4223">
        <v>4.2</v>
      </c>
      <c r="B4223" t="s">
        <v>23180</v>
      </c>
      <c r="C4223" t="s">
        <v>4528</v>
      </c>
      <c r="D4223" t="s">
        <v>675</v>
      </c>
      <c r="E4223" t="s">
        <v>37</v>
      </c>
      <c r="F4223">
        <v>107</v>
      </c>
      <c r="G4223" s="8">
        <v>14375181</v>
      </c>
      <c r="H4223" s="8">
        <v>51000000</v>
      </c>
    </row>
    <row r="4224" spans="1:8" x14ac:dyDescent="0.3">
      <c r="A4224">
        <v>4.2</v>
      </c>
      <c r="B4224" t="s">
        <v>23180</v>
      </c>
      <c r="C4224" t="s">
        <v>4528</v>
      </c>
      <c r="D4224" t="s">
        <v>515</v>
      </c>
      <c r="E4224" t="s">
        <v>37</v>
      </c>
      <c r="F4224">
        <v>107</v>
      </c>
      <c r="G4224" s="8">
        <v>14375181</v>
      </c>
      <c r="H4224" s="8">
        <v>51000000</v>
      </c>
    </row>
    <row r="4225" spans="1:8" x14ac:dyDescent="0.3">
      <c r="A4225">
        <v>4.2</v>
      </c>
      <c r="B4225" t="s">
        <v>23180</v>
      </c>
      <c r="C4225" t="s">
        <v>4528</v>
      </c>
      <c r="D4225" t="s">
        <v>809</v>
      </c>
      <c r="E4225" t="s">
        <v>37</v>
      </c>
      <c r="F4225">
        <v>107</v>
      </c>
      <c r="G4225" s="8">
        <v>14375181</v>
      </c>
      <c r="H4225" s="8">
        <v>51000000</v>
      </c>
    </row>
    <row r="4226" spans="1:8" x14ac:dyDescent="0.3">
      <c r="A4226">
        <v>4.2</v>
      </c>
      <c r="B4226" t="s">
        <v>23180</v>
      </c>
      <c r="C4226" t="s">
        <v>4528</v>
      </c>
      <c r="D4226" t="s">
        <v>9824</v>
      </c>
      <c r="E4226" t="s">
        <v>37</v>
      </c>
      <c r="F4226">
        <v>107</v>
      </c>
      <c r="G4226" s="8">
        <v>14375181</v>
      </c>
      <c r="H4226" s="8">
        <v>51000000</v>
      </c>
    </row>
    <row r="4227" spans="1:8" x14ac:dyDescent="0.3">
      <c r="A4227">
        <v>4.2</v>
      </c>
      <c r="B4227" t="s">
        <v>23180</v>
      </c>
      <c r="C4227" t="s">
        <v>4528</v>
      </c>
      <c r="D4227" t="s">
        <v>8199</v>
      </c>
      <c r="E4227" t="s">
        <v>37</v>
      </c>
      <c r="F4227">
        <v>107</v>
      </c>
      <c r="G4227" s="8">
        <v>14375181</v>
      </c>
      <c r="H4227" s="8">
        <v>51000000</v>
      </c>
    </row>
    <row r="4228" spans="1:8" x14ac:dyDescent="0.3">
      <c r="A4228">
        <v>7.8</v>
      </c>
      <c r="B4228" t="s">
        <v>23181</v>
      </c>
      <c r="C4228" t="s">
        <v>3168</v>
      </c>
      <c r="D4228" t="s">
        <v>515</v>
      </c>
      <c r="E4228" t="s">
        <v>37</v>
      </c>
      <c r="F4228">
        <v>87</v>
      </c>
      <c r="G4228" s="8">
        <v>20999103</v>
      </c>
      <c r="H4228" s="8">
        <v>40000000</v>
      </c>
    </row>
    <row r="4229" spans="1:8" x14ac:dyDescent="0.3">
      <c r="A4229">
        <v>7.8</v>
      </c>
      <c r="B4229" t="s">
        <v>23181</v>
      </c>
      <c r="C4229" t="s">
        <v>3168</v>
      </c>
      <c r="D4229" t="s">
        <v>9312</v>
      </c>
      <c r="E4229" t="s">
        <v>37</v>
      </c>
      <c r="F4229">
        <v>87</v>
      </c>
      <c r="G4229" s="8">
        <v>20999103</v>
      </c>
      <c r="H4229" s="8">
        <v>40000000</v>
      </c>
    </row>
    <row r="4230" spans="1:8" x14ac:dyDescent="0.3">
      <c r="A4230">
        <v>7.8</v>
      </c>
      <c r="B4230" t="s">
        <v>23181</v>
      </c>
      <c r="C4230" t="s">
        <v>3168</v>
      </c>
      <c r="D4230" t="s">
        <v>809</v>
      </c>
      <c r="E4230" t="s">
        <v>37</v>
      </c>
      <c r="F4230">
        <v>87</v>
      </c>
      <c r="G4230" s="8">
        <v>20999103</v>
      </c>
      <c r="H4230" s="8">
        <v>40000000</v>
      </c>
    </row>
    <row r="4231" spans="1:8" x14ac:dyDescent="0.3">
      <c r="A4231">
        <v>7.8</v>
      </c>
      <c r="B4231" t="s">
        <v>23181</v>
      </c>
      <c r="C4231" t="s">
        <v>3168</v>
      </c>
      <c r="D4231" t="s">
        <v>21950</v>
      </c>
      <c r="E4231" t="s">
        <v>37</v>
      </c>
      <c r="F4231">
        <v>87</v>
      </c>
      <c r="G4231" s="8">
        <v>20999103</v>
      </c>
      <c r="H4231" s="8">
        <v>40000000</v>
      </c>
    </row>
    <row r="4232" spans="1:8" x14ac:dyDescent="0.3">
      <c r="A4232">
        <v>7.8</v>
      </c>
      <c r="B4232" t="s">
        <v>23181</v>
      </c>
      <c r="C4232" t="s">
        <v>3168</v>
      </c>
      <c r="D4232" t="s">
        <v>15875</v>
      </c>
      <c r="E4232" t="s">
        <v>37</v>
      </c>
      <c r="F4232">
        <v>87</v>
      </c>
      <c r="G4232" s="8">
        <v>20999103</v>
      </c>
      <c r="H4232" s="8">
        <v>40000000</v>
      </c>
    </row>
    <row r="4233" spans="1:8" x14ac:dyDescent="0.3">
      <c r="A4233">
        <v>5.8</v>
      </c>
      <c r="B4233" t="s">
        <v>23182</v>
      </c>
      <c r="C4233" t="s">
        <v>2223</v>
      </c>
      <c r="D4233" t="s">
        <v>809</v>
      </c>
      <c r="E4233" t="s">
        <v>37</v>
      </c>
      <c r="F4233">
        <v>103</v>
      </c>
      <c r="G4233" s="8">
        <v>14448589</v>
      </c>
      <c r="H4233" s="8">
        <v>40000000</v>
      </c>
    </row>
    <row r="4234" spans="1:8" x14ac:dyDescent="0.3">
      <c r="A4234">
        <v>5.8</v>
      </c>
      <c r="B4234" t="s">
        <v>23182</v>
      </c>
      <c r="C4234" t="s">
        <v>2223</v>
      </c>
      <c r="D4234" t="s">
        <v>17497</v>
      </c>
      <c r="E4234" t="s">
        <v>37</v>
      </c>
      <c r="F4234">
        <v>103</v>
      </c>
      <c r="G4234" s="8">
        <v>14448589</v>
      </c>
      <c r="H4234" s="8">
        <v>40000000</v>
      </c>
    </row>
    <row r="4235" spans="1:8" x14ac:dyDescent="0.3">
      <c r="A4235">
        <v>5.9</v>
      </c>
      <c r="B4235" t="s">
        <v>23183</v>
      </c>
      <c r="C4235" t="s">
        <v>3153</v>
      </c>
      <c r="D4235" t="s">
        <v>809</v>
      </c>
      <c r="E4235" t="s">
        <v>37</v>
      </c>
      <c r="F4235">
        <v>99</v>
      </c>
      <c r="G4235" s="8">
        <v>14358033</v>
      </c>
      <c r="H4235" s="8">
        <v>40000000</v>
      </c>
    </row>
    <row r="4236" spans="1:8" x14ac:dyDescent="0.3">
      <c r="A4236">
        <v>5.9</v>
      </c>
      <c r="B4236" t="s">
        <v>23183</v>
      </c>
      <c r="C4236" t="s">
        <v>3153</v>
      </c>
      <c r="D4236" t="s">
        <v>17497</v>
      </c>
      <c r="E4236" t="s">
        <v>37</v>
      </c>
      <c r="F4236">
        <v>99</v>
      </c>
      <c r="G4236" s="8">
        <v>14358033</v>
      </c>
      <c r="H4236" s="8">
        <v>40000000</v>
      </c>
    </row>
    <row r="4237" spans="1:8" x14ac:dyDescent="0.3">
      <c r="A4237">
        <v>5.9</v>
      </c>
      <c r="B4237" t="s">
        <v>23183</v>
      </c>
      <c r="C4237" t="s">
        <v>3153</v>
      </c>
      <c r="D4237" t="s">
        <v>10118</v>
      </c>
      <c r="E4237" t="s">
        <v>37</v>
      </c>
      <c r="F4237">
        <v>99</v>
      </c>
      <c r="G4237" s="8">
        <v>14358033</v>
      </c>
      <c r="H4237" s="8">
        <v>40000000</v>
      </c>
    </row>
    <row r="4238" spans="1:8" x14ac:dyDescent="0.3">
      <c r="A4238">
        <v>5.9</v>
      </c>
      <c r="B4238" t="s">
        <v>23183</v>
      </c>
      <c r="C4238" t="s">
        <v>3153</v>
      </c>
      <c r="D4238" t="s">
        <v>8199</v>
      </c>
      <c r="E4238" t="s">
        <v>37</v>
      </c>
      <c r="F4238">
        <v>99</v>
      </c>
      <c r="G4238" s="8">
        <v>14358033</v>
      </c>
      <c r="H4238" s="8">
        <v>40000000</v>
      </c>
    </row>
    <row r="4239" spans="1:8" x14ac:dyDescent="0.3">
      <c r="A4239">
        <v>8.4</v>
      </c>
      <c r="B4239" t="s">
        <v>23184</v>
      </c>
      <c r="C4239" t="s">
        <v>1962</v>
      </c>
      <c r="D4239" t="s">
        <v>809</v>
      </c>
      <c r="E4239" t="s">
        <v>726</v>
      </c>
      <c r="F4239">
        <v>122</v>
      </c>
      <c r="G4239" s="8">
        <v>33201661</v>
      </c>
      <c r="H4239" s="8">
        <v>77000000</v>
      </c>
    </row>
    <row r="4240" spans="1:8" x14ac:dyDescent="0.3">
      <c r="A4240">
        <v>8.4</v>
      </c>
      <c r="B4240" t="s">
        <v>23184</v>
      </c>
      <c r="C4240" t="s">
        <v>1962</v>
      </c>
      <c r="D4240" t="s">
        <v>17497</v>
      </c>
      <c r="E4240" t="s">
        <v>726</v>
      </c>
      <c r="F4240">
        <v>122</v>
      </c>
      <c r="G4240" s="8">
        <v>33201661</v>
      </c>
      <c r="H4240" s="8">
        <v>77000000</v>
      </c>
    </row>
    <row r="4241" spans="1:8" x14ac:dyDescent="0.3">
      <c r="A4241">
        <v>4.8</v>
      </c>
      <c r="B4241" t="s">
        <v>23185</v>
      </c>
      <c r="C4241" t="s">
        <v>4553</v>
      </c>
      <c r="D4241" t="s">
        <v>809</v>
      </c>
      <c r="E4241" t="s">
        <v>37</v>
      </c>
      <c r="F4241">
        <v>91</v>
      </c>
      <c r="G4241" s="8">
        <v>14018364</v>
      </c>
      <c r="H4241" s="8">
        <v>30000000</v>
      </c>
    </row>
    <row r="4242" spans="1:8" x14ac:dyDescent="0.3">
      <c r="A4242">
        <v>4.8</v>
      </c>
      <c r="B4242" t="s">
        <v>23185</v>
      </c>
      <c r="C4242" t="s">
        <v>4553</v>
      </c>
      <c r="D4242" t="s">
        <v>21950</v>
      </c>
      <c r="E4242" t="s">
        <v>37</v>
      </c>
      <c r="F4242">
        <v>91</v>
      </c>
      <c r="G4242" s="8">
        <v>14018364</v>
      </c>
      <c r="H4242" s="8">
        <v>30000000</v>
      </c>
    </row>
    <row r="4243" spans="1:8" x14ac:dyDescent="0.3">
      <c r="A4243">
        <v>4.8</v>
      </c>
      <c r="B4243" t="s">
        <v>23185</v>
      </c>
      <c r="C4243" t="s">
        <v>4553</v>
      </c>
      <c r="D4243" t="s">
        <v>15875</v>
      </c>
      <c r="E4243" t="s">
        <v>37</v>
      </c>
      <c r="F4243">
        <v>91</v>
      </c>
      <c r="G4243" s="8">
        <v>14018364</v>
      </c>
      <c r="H4243" s="8">
        <v>30000000</v>
      </c>
    </row>
    <row r="4244" spans="1:8" x14ac:dyDescent="0.3">
      <c r="A4244">
        <v>4.8</v>
      </c>
      <c r="B4244" t="s">
        <v>23185</v>
      </c>
      <c r="C4244" t="s">
        <v>4553</v>
      </c>
      <c r="D4244" t="s">
        <v>17497</v>
      </c>
      <c r="E4244" t="s">
        <v>37</v>
      </c>
      <c r="F4244">
        <v>91</v>
      </c>
      <c r="G4244" s="8">
        <v>14018364</v>
      </c>
      <c r="H4244" s="8">
        <v>30000000</v>
      </c>
    </row>
    <row r="4245" spans="1:8" x14ac:dyDescent="0.3">
      <c r="A4245">
        <v>6.2</v>
      </c>
      <c r="B4245" t="s">
        <v>23186</v>
      </c>
      <c r="C4245" t="s">
        <v>4561</v>
      </c>
      <c r="D4245" t="s">
        <v>809</v>
      </c>
      <c r="E4245" t="s">
        <v>37</v>
      </c>
      <c r="F4245">
        <v>103</v>
      </c>
      <c r="G4245" s="8">
        <v>13395939</v>
      </c>
      <c r="H4245" s="8">
        <v>60000000</v>
      </c>
    </row>
    <row r="4246" spans="1:8" x14ac:dyDescent="0.3">
      <c r="A4246">
        <v>6.2</v>
      </c>
      <c r="B4246" t="s">
        <v>23186</v>
      </c>
      <c r="C4246" t="s">
        <v>4561</v>
      </c>
      <c r="D4246" t="s">
        <v>1473</v>
      </c>
      <c r="E4246" t="s">
        <v>37</v>
      </c>
      <c r="F4246">
        <v>103</v>
      </c>
      <c r="G4246" s="8">
        <v>13395939</v>
      </c>
      <c r="H4246" s="8">
        <v>60000000</v>
      </c>
    </row>
    <row r="4247" spans="1:8" x14ac:dyDescent="0.3">
      <c r="A4247">
        <v>6.2</v>
      </c>
      <c r="B4247" t="s">
        <v>23186</v>
      </c>
      <c r="C4247" t="s">
        <v>4561</v>
      </c>
      <c r="D4247" t="s">
        <v>17497</v>
      </c>
      <c r="E4247" t="s">
        <v>37</v>
      </c>
      <c r="F4247">
        <v>103</v>
      </c>
      <c r="G4247" s="8">
        <v>13395939</v>
      </c>
      <c r="H4247" s="8">
        <v>60000000</v>
      </c>
    </row>
    <row r="4248" spans="1:8" x14ac:dyDescent="0.3">
      <c r="A4248">
        <v>6.5</v>
      </c>
      <c r="B4248" t="s">
        <v>23187</v>
      </c>
      <c r="C4248" t="s">
        <v>4083</v>
      </c>
      <c r="D4248" t="s">
        <v>11093</v>
      </c>
      <c r="E4248" t="s">
        <v>37</v>
      </c>
      <c r="F4248">
        <v>107</v>
      </c>
      <c r="G4248" s="8">
        <v>20113965</v>
      </c>
      <c r="H4248" s="8">
        <v>40000000</v>
      </c>
    </row>
    <row r="4249" spans="1:8" x14ac:dyDescent="0.3">
      <c r="A4249">
        <v>6.5</v>
      </c>
      <c r="B4249" t="s">
        <v>23187</v>
      </c>
      <c r="C4249" t="s">
        <v>4083</v>
      </c>
      <c r="D4249" t="s">
        <v>1473</v>
      </c>
      <c r="E4249" t="s">
        <v>37</v>
      </c>
      <c r="F4249">
        <v>107</v>
      </c>
      <c r="G4249" s="8">
        <v>20113965</v>
      </c>
      <c r="H4249" s="8">
        <v>40000000</v>
      </c>
    </row>
    <row r="4250" spans="1:8" x14ac:dyDescent="0.3">
      <c r="A4250">
        <v>6.5</v>
      </c>
      <c r="B4250" t="s">
        <v>23187</v>
      </c>
      <c r="C4250" t="s">
        <v>4083</v>
      </c>
      <c r="D4250" t="s">
        <v>17497</v>
      </c>
      <c r="E4250" t="s">
        <v>37</v>
      </c>
      <c r="F4250">
        <v>107</v>
      </c>
      <c r="G4250" s="8">
        <v>20113965</v>
      </c>
      <c r="H4250" s="8">
        <v>40000000</v>
      </c>
    </row>
    <row r="4251" spans="1:8" x14ac:dyDescent="0.3">
      <c r="A4251">
        <v>6.3</v>
      </c>
      <c r="B4251" t="s">
        <v>23188</v>
      </c>
      <c r="C4251" t="s">
        <v>4569</v>
      </c>
      <c r="D4251" t="s">
        <v>1473</v>
      </c>
      <c r="E4251" t="s">
        <v>37</v>
      </c>
      <c r="F4251">
        <v>106</v>
      </c>
      <c r="G4251" s="8">
        <v>13376506</v>
      </c>
      <c r="H4251" s="8">
        <v>40000000</v>
      </c>
    </row>
    <row r="4252" spans="1:8" x14ac:dyDescent="0.3">
      <c r="A4252">
        <v>3.3</v>
      </c>
      <c r="B4252" t="s">
        <v>23189</v>
      </c>
      <c r="C4252" t="s">
        <v>4574</v>
      </c>
      <c r="D4252" t="s">
        <v>21950</v>
      </c>
      <c r="E4252" t="s">
        <v>37</v>
      </c>
      <c r="F4252">
        <v>101</v>
      </c>
      <c r="G4252" s="8">
        <v>13208023</v>
      </c>
      <c r="H4252" s="8">
        <v>42000000</v>
      </c>
    </row>
    <row r="4253" spans="1:8" x14ac:dyDescent="0.3">
      <c r="A4253">
        <v>3.3</v>
      </c>
      <c r="B4253" t="s">
        <v>23189</v>
      </c>
      <c r="C4253" t="s">
        <v>4574</v>
      </c>
      <c r="D4253" t="s">
        <v>4189</v>
      </c>
      <c r="E4253" t="s">
        <v>37</v>
      </c>
      <c r="F4253">
        <v>101</v>
      </c>
      <c r="G4253" s="8">
        <v>13208023</v>
      </c>
      <c r="H4253" s="8">
        <v>42000000</v>
      </c>
    </row>
    <row r="4254" spans="1:8" x14ac:dyDescent="0.3">
      <c r="A4254">
        <v>3.3</v>
      </c>
      <c r="B4254" t="s">
        <v>23189</v>
      </c>
      <c r="C4254" t="s">
        <v>4574</v>
      </c>
      <c r="D4254" t="s">
        <v>8199</v>
      </c>
      <c r="E4254" t="s">
        <v>37</v>
      </c>
      <c r="F4254">
        <v>101</v>
      </c>
      <c r="G4254" s="8">
        <v>13208023</v>
      </c>
      <c r="H4254" s="8">
        <v>42000000</v>
      </c>
    </row>
    <row r="4255" spans="1:8" x14ac:dyDescent="0.3">
      <c r="A4255">
        <v>5.9</v>
      </c>
      <c r="B4255" t="s">
        <v>23190</v>
      </c>
      <c r="C4255" t="s">
        <v>848</v>
      </c>
      <c r="D4255" t="s">
        <v>675</v>
      </c>
      <c r="E4255" t="s">
        <v>37</v>
      </c>
      <c r="F4255">
        <v>109</v>
      </c>
      <c r="G4255" s="8">
        <v>13838130</v>
      </c>
      <c r="H4255" s="8">
        <v>40000000</v>
      </c>
    </row>
    <row r="4256" spans="1:8" x14ac:dyDescent="0.3">
      <c r="A4256">
        <v>5.9</v>
      </c>
      <c r="B4256" t="s">
        <v>23190</v>
      </c>
      <c r="C4256" t="s">
        <v>848</v>
      </c>
      <c r="D4256" t="s">
        <v>515</v>
      </c>
      <c r="E4256" t="s">
        <v>37</v>
      </c>
      <c r="F4256">
        <v>109</v>
      </c>
      <c r="G4256" s="8">
        <v>13838130</v>
      </c>
      <c r="H4256" s="8">
        <v>40000000</v>
      </c>
    </row>
    <row r="4257" spans="1:8" x14ac:dyDescent="0.3">
      <c r="A4257">
        <v>5.9</v>
      </c>
      <c r="B4257" t="s">
        <v>23190</v>
      </c>
      <c r="C4257" t="s">
        <v>848</v>
      </c>
      <c r="D4257" t="s">
        <v>651</v>
      </c>
      <c r="E4257" t="s">
        <v>37</v>
      </c>
      <c r="F4257">
        <v>109</v>
      </c>
      <c r="G4257" s="8">
        <v>13838130</v>
      </c>
      <c r="H4257" s="8">
        <v>40000000</v>
      </c>
    </row>
    <row r="4258" spans="1:8" x14ac:dyDescent="0.3">
      <c r="A4258">
        <v>5.9</v>
      </c>
      <c r="B4258" t="s">
        <v>23190</v>
      </c>
      <c r="C4258" t="s">
        <v>848</v>
      </c>
      <c r="D4258" t="s">
        <v>8199</v>
      </c>
      <c r="E4258" t="s">
        <v>37</v>
      </c>
      <c r="F4258">
        <v>109</v>
      </c>
      <c r="G4258" s="8">
        <v>13838130</v>
      </c>
      <c r="H4258" s="8">
        <v>40000000</v>
      </c>
    </row>
    <row r="4259" spans="1:8" x14ac:dyDescent="0.3">
      <c r="A4259">
        <v>5.8</v>
      </c>
      <c r="B4259" t="s">
        <v>23191</v>
      </c>
      <c r="C4259" t="s">
        <v>3255</v>
      </c>
      <c r="D4259" t="s">
        <v>809</v>
      </c>
      <c r="E4259" t="s">
        <v>37</v>
      </c>
      <c r="F4259">
        <v>89</v>
      </c>
      <c r="G4259" s="8">
        <v>9652000</v>
      </c>
      <c r="H4259" s="8">
        <v>40000000</v>
      </c>
    </row>
    <row r="4260" spans="1:8" x14ac:dyDescent="0.3">
      <c r="A4260">
        <v>4.7</v>
      </c>
      <c r="B4260" t="s">
        <v>23192</v>
      </c>
      <c r="C4260" t="s">
        <v>4590</v>
      </c>
      <c r="D4260" t="s">
        <v>675</v>
      </c>
      <c r="E4260" t="s">
        <v>37</v>
      </c>
      <c r="F4260">
        <v>119</v>
      </c>
      <c r="G4260" s="8">
        <v>7000000</v>
      </c>
      <c r="H4260" s="8">
        <v>36000000</v>
      </c>
    </row>
    <row r="4261" spans="1:8" x14ac:dyDescent="0.3">
      <c r="A4261">
        <v>4.7</v>
      </c>
      <c r="B4261" t="s">
        <v>23192</v>
      </c>
      <c r="C4261" t="s">
        <v>4590</v>
      </c>
      <c r="D4261" t="s">
        <v>515</v>
      </c>
      <c r="E4261" t="s">
        <v>37</v>
      </c>
      <c r="F4261">
        <v>119</v>
      </c>
      <c r="G4261" s="8">
        <v>7000000</v>
      </c>
      <c r="H4261" s="8">
        <v>36000000</v>
      </c>
    </row>
    <row r="4262" spans="1:8" x14ac:dyDescent="0.3">
      <c r="A4262">
        <v>4.7</v>
      </c>
      <c r="B4262" t="s">
        <v>23192</v>
      </c>
      <c r="C4262" t="s">
        <v>4590</v>
      </c>
      <c r="D4262" t="s">
        <v>1473</v>
      </c>
      <c r="E4262" t="s">
        <v>37</v>
      </c>
      <c r="F4262">
        <v>119</v>
      </c>
      <c r="G4262" s="8">
        <v>7000000</v>
      </c>
      <c r="H4262" s="8">
        <v>36000000</v>
      </c>
    </row>
    <row r="4263" spans="1:8" x14ac:dyDescent="0.3">
      <c r="A4263">
        <v>4.7</v>
      </c>
      <c r="B4263" t="s">
        <v>23192</v>
      </c>
      <c r="C4263" t="s">
        <v>4590</v>
      </c>
      <c r="D4263" t="s">
        <v>8199</v>
      </c>
      <c r="E4263" t="s">
        <v>37</v>
      </c>
      <c r="F4263">
        <v>119</v>
      </c>
      <c r="G4263" s="8">
        <v>7000000</v>
      </c>
      <c r="H4263" s="8">
        <v>36000000</v>
      </c>
    </row>
    <row r="4264" spans="1:8" x14ac:dyDescent="0.3">
      <c r="A4264">
        <v>4.0999999999999996</v>
      </c>
      <c r="B4264" t="s">
        <v>23193</v>
      </c>
      <c r="C4264" t="s">
        <v>4595</v>
      </c>
      <c r="D4264" t="s">
        <v>675</v>
      </c>
      <c r="E4264" t="s">
        <v>37</v>
      </c>
      <c r="F4264">
        <v>83</v>
      </c>
      <c r="G4264" s="8">
        <v>10431220</v>
      </c>
      <c r="H4264" s="8">
        <v>24000000</v>
      </c>
    </row>
    <row r="4265" spans="1:8" x14ac:dyDescent="0.3">
      <c r="A4265">
        <v>4.0999999999999996</v>
      </c>
      <c r="B4265" t="s">
        <v>23193</v>
      </c>
      <c r="C4265" t="s">
        <v>4595</v>
      </c>
      <c r="D4265" t="s">
        <v>10118</v>
      </c>
      <c r="E4265" t="s">
        <v>37</v>
      </c>
      <c r="F4265">
        <v>83</v>
      </c>
      <c r="G4265" s="8">
        <v>10431220</v>
      </c>
      <c r="H4265" s="8">
        <v>24000000</v>
      </c>
    </row>
    <row r="4266" spans="1:8" x14ac:dyDescent="0.3">
      <c r="A4266">
        <v>6.8</v>
      </c>
      <c r="B4266" t="s">
        <v>23194</v>
      </c>
      <c r="C4266" t="s">
        <v>4599</v>
      </c>
      <c r="D4266" t="s">
        <v>675</v>
      </c>
      <c r="E4266" t="s">
        <v>37</v>
      </c>
      <c r="F4266">
        <v>108</v>
      </c>
      <c r="G4266" s="8">
        <v>10326062</v>
      </c>
      <c r="H4266" s="8">
        <v>33000000</v>
      </c>
    </row>
    <row r="4267" spans="1:8" x14ac:dyDescent="0.3">
      <c r="A4267">
        <v>6.8</v>
      </c>
      <c r="B4267" t="s">
        <v>23194</v>
      </c>
      <c r="C4267" t="s">
        <v>4599</v>
      </c>
      <c r="D4267" t="s">
        <v>4189</v>
      </c>
      <c r="E4267" t="s">
        <v>37</v>
      </c>
      <c r="F4267">
        <v>108</v>
      </c>
      <c r="G4267" s="8">
        <v>10326062</v>
      </c>
      <c r="H4267" s="8">
        <v>33000000</v>
      </c>
    </row>
    <row r="4268" spans="1:8" x14ac:dyDescent="0.3">
      <c r="A4268">
        <v>6.8</v>
      </c>
      <c r="B4268" t="s">
        <v>23194</v>
      </c>
      <c r="C4268" t="s">
        <v>4599</v>
      </c>
      <c r="D4268" t="s">
        <v>21948</v>
      </c>
      <c r="E4268" t="s">
        <v>37</v>
      </c>
      <c r="F4268">
        <v>108</v>
      </c>
      <c r="G4268" s="8">
        <v>10326062</v>
      </c>
      <c r="H4268" s="8">
        <v>33000000</v>
      </c>
    </row>
    <row r="4269" spans="1:8" x14ac:dyDescent="0.3">
      <c r="A4269">
        <v>6.8</v>
      </c>
      <c r="B4269" t="s">
        <v>23194</v>
      </c>
      <c r="C4269" t="s">
        <v>4599</v>
      </c>
      <c r="D4269" t="s">
        <v>10118</v>
      </c>
      <c r="E4269" t="s">
        <v>37</v>
      </c>
      <c r="F4269">
        <v>108</v>
      </c>
      <c r="G4269" s="8">
        <v>10326062</v>
      </c>
      <c r="H4269" s="8">
        <v>33000000</v>
      </c>
    </row>
    <row r="4270" spans="1:8" x14ac:dyDescent="0.3">
      <c r="A4270">
        <v>6.8</v>
      </c>
      <c r="B4270" t="s">
        <v>23194</v>
      </c>
      <c r="C4270" t="s">
        <v>4599</v>
      </c>
      <c r="D4270" t="s">
        <v>8199</v>
      </c>
      <c r="E4270" t="s">
        <v>37</v>
      </c>
      <c r="F4270">
        <v>108</v>
      </c>
      <c r="G4270" s="8">
        <v>10326062</v>
      </c>
      <c r="H4270" s="8">
        <v>33000000</v>
      </c>
    </row>
    <row r="4271" spans="1:8" x14ac:dyDescent="0.3">
      <c r="A4271">
        <v>6.2</v>
      </c>
      <c r="B4271" t="s">
        <v>23195</v>
      </c>
      <c r="C4271" t="s">
        <v>2950</v>
      </c>
      <c r="D4271" t="s">
        <v>1473</v>
      </c>
      <c r="E4271" t="s">
        <v>37</v>
      </c>
      <c r="F4271">
        <v>102</v>
      </c>
      <c r="G4271" s="8">
        <v>6114237</v>
      </c>
      <c r="H4271" s="8">
        <v>40000000</v>
      </c>
    </row>
    <row r="4272" spans="1:8" x14ac:dyDescent="0.3">
      <c r="A4272">
        <v>6.2</v>
      </c>
      <c r="B4272" t="s">
        <v>23195</v>
      </c>
      <c r="C4272" t="s">
        <v>2950</v>
      </c>
      <c r="D4272" t="s">
        <v>21948</v>
      </c>
      <c r="E4272" t="s">
        <v>37</v>
      </c>
      <c r="F4272">
        <v>102</v>
      </c>
      <c r="G4272" s="8">
        <v>6114237</v>
      </c>
      <c r="H4272" s="8">
        <v>40000000</v>
      </c>
    </row>
    <row r="4273" spans="1:8" x14ac:dyDescent="0.3">
      <c r="A4273">
        <v>6.2</v>
      </c>
      <c r="B4273" t="s">
        <v>23195</v>
      </c>
      <c r="C4273" t="s">
        <v>2950</v>
      </c>
      <c r="D4273" t="s">
        <v>10118</v>
      </c>
      <c r="E4273" t="s">
        <v>37</v>
      </c>
      <c r="F4273">
        <v>102</v>
      </c>
      <c r="G4273" s="8">
        <v>6114237</v>
      </c>
      <c r="H4273" s="8">
        <v>40000000</v>
      </c>
    </row>
    <row r="4274" spans="1:8" x14ac:dyDescent="0.3">
      <c r="A4274">
        <v>6.2</v>
      </c>
      <c r="B4274" t="s">
        <v>23195</v>
      </c>
      <c r="C4274" t="s">
        <v>2950</v>
      </c>
      <c r="D4274" t="s">
        <v>8199</v>
      </c>
      <c r="E4274" t="s">
        <v>37</v>
      </c>
      <c r="F4274">
        <v>102</v>
      </c>
      <c r="G4274" s="8">
        <v>6114237</v>
      </c>
      <c r="H4274" s="8">
        <v>40000000</v>
      </c>
    </row>
    <row r="4275" spans="1:8" x14ac:dyDescent="0.3">
      <c r="A4275">
        <v>4.5</v>
      </c>
      <c r="B4275" t="s">
        <v>23196</v>
      </c>
      <c r="C4275" t="s">
        <v>4423</v>
      </c>
      <c r="D4275" t="s">
        <v>675</v>
      </c>
      <c r="E4275" t="s">
        <v>37</v>
      </c>
      <c r="F4275">
        <v>93</v>
      </c>
      <c r="G4275" s="8">
        <v>4835968</v>
      </c>
      <c r="H4275" s="8">
        <v>40000000</v>
      </c>
    </row>
    <row r="4276" spans="1:8" x14ac:dyDescent="0.3">
      <c r="A4276">
        <v>4.5</v>
      </c>
      <c r="B4276" t="s">
        <v>23196</v>
      </c>
      <c r="C4276" t="s">
        <v>4423</v>
      </c>
      <c r="D4276" t="s">
        <v>515</v>
      </c>
      <c r="E4276" t="s">
        <v>37</v>
      </c>
      <c r="F4276">
        <v>93</v>
      </c>
      <c r="G4276" s="8">
        <v>4835968</v>
      </c>
      <c r="H4276" s="8">
        <v>40000000</v>
      </c>
    </row>
    <row r="4277" spans="1:8" x14ac:dyDescent="0.3">
      <c r="A4277">
        <v>4.5</v>
      </c>
      <c r="B4277" t="s">
        <v>23196</v>
      </c>
      <c r="C4277" t="s">
        <v>4423</v>
      </c>
      <c r="D4277" t="s">
        <v>8199</v>
      </c>
      <c r="E4277" t="s">
        <v>37</v>
      </c>
      <c r="F4277">
        <v>93</v>
      </c>
      <c r="G4277" s="8">
        <v>4835968</v>
      </c>
      <c r="H4277" s="8">
        <v>40000000</v>
      </c>
    </row>
    <row r="4278" spans="1:8" x14ac:dyDescent="0.3">
      <c r="A4278">
        <v>5.8</v>
      </c>
      <c r="B4278" t="s">
        <v>23197</v>
      </c>
      <c r="C4278" t="s">
        <v>4613</v>
      </c>
      <c r="D4278" t="s">
        <v>809</v>
      </c>
      <c r="E4278" t="s">
        <v>37</v>
      </c>
      <c r="F4278">
        <v>84</v>
      </c>
      <c r="G4278" s="8">
        <v>4777007</v>
      </c>
      <c r="H4278" s="8">
        <v>40000000</v>
      </c>
    </row>
    <row r="4279" spans="1:8" x14ac:dyDescent="0.3">
      <c r="A4279">
        <v>5.8</v>
      </c>
      <c r="B4279" t="s">
        <v>23197</v>
      </c>
      <c r="C4279" t="s">
        <v>4613</v>
      </c>
      <c r="D4279" t="s">
        <v>651</v>
      </c>
      <c r="E4279" t="s">
        <v>37</v>
      </c>
      <c r="F4279">
        <v>84</v>
      </c>
      <c r="G4279" s="8">
        <v>4777007</v>
      </c>
      <c r="H4279" s="8">
        <v>40000000</v>
      </c>
    </row>
    <row r="4280" spans="1:8" x14ac:dyDescent="0.3">
      <c r="A4280">
        <v>5.8</v>
      </c>
      <c r="B4280" t="s">
        <v>23197</v>
      </c>
      <c r="C4280" t="s">
        <v>4613</v>
      </c>
      <c r="D4280" t="s">
        <v>10118</v>
      </c>
      <c r="E4280" t="s">
        <v>37</v>
      </c>
      <c r="F4280">
        <v>84</v>
      </c>
      <c r="G4280" s="8">
        <v>4777007</v>
      </c>
      <c r="H4280" s="8">
        <v>40000000</v>
      </c>
    </row>
    <row r="4281" spans="1:8" x14ac:dyDescent="0.3">
      <c r="A4281">
        <v>7.3</v>
      </c>
      <c r="B4281" t="s">
        <v>23198</v>
      </c>
      <c r="C4281" t="s">
        <v>3075</v>
      </c>
      <c r="D4281" t="s">
        <v>515</v>
      </c>
      <c r="E4281" t="s">
        <v>37</v>
      </c>
      <c r="F4281">
        <v>107</v>
      </c>
      <c r="G4281" s="8">
        <v>3675072</v>
      </c>
      <c r="H4281" s="8">
        <v>26000000</v>
      </c>
    </row>
    <row r="4282" spans="1:8" x14ac:dyDescent="0.3">
      <c r="A4282">
        <v>7.3</v>
      </c>
      <c r="B4282" t="s">
        <v>23198</v>
      </c>
      <c r="C4282" t="s">
        <v>3075</v>
      </c>
      <c r="D4282" t="s">
        <v>10118</v>
      </c>
      <c r="E4282" t="s">
        <v>37</v>
      </c>
      <c r="F4282">
        <v>107</v>
      </c>
      <c r="G4282" s="8">
        <v>3675072</v>
      </c>
      <c r="H4282" s="8">
        <v>26000000</v>
      </c>
    </row>
    <row r="4283" spans="1:8" x14ac:dyDescent="0.3">
      <c r="A4283">
        <v>7.3</v>
      </c>
      <c r="B4283" t="s">
        <v>23198</v>
      </c>
      <c r="C4283" t="s">
        <v>3075</v>
      </c>
      <c r="D4283" t="s">
        <v>8199</v>
      </c>
      <c r="E4283" t="s">
        <v>37</v>
      </c>
      <c r="F4283">
        <v>107</v>
      </c>
      <c r="G4283" s="8">
        <v>3675072</v>
      </c>
      <c r="H4283" s="8">
        <v>26000000</v>
      </c>
    </row>
    <row r="4284" spans="1:8" x14ac:dyDescent="0.3">
      <c r="A4284">
        <v>5.9</v>
      </c>
      <c r="B4284" t="s">
        <v>23199</v>
      </c>
      <c r="C4284" t="s">
        <v>1885</v>
      </c>
      <c r="D4284" t="s">
        <v>809</v>
      </c>
      <c r="E4284" t="s">
        <v>37</v>
      </c>
      <c r="F4284">
        <v>91</v>
      </c>
      <c r="G4284" s="8">
        <v>18438149</v>
      </c>
      <c r="H4284" s="8">
        <v>40000000</v>
      </c>
    </row>
    <row r="4285" spans="1:8" x14ac:dyDescent="0.3">
      <c r="A4285">
        <v>5.9</v>
      </c>
      <c r="B4285" t="s">
        <v>23199</v>
      </c>
      <c r="C4285" t="s">
        <v>1885</v>
      </c>
      <c r="D4285" t="s">
        <v>1473</v>
      </c>
      <c r="E4285" t="s">
        <v>37</v>
      </c>
      <c r="F4285">
        <v>91</v>
      </c>
      <c r="G4285" s="8">
        <v>18438149</v>
      </c>
      <c r="H4285" s="8">
        <v>40000000</v>
      </c>
    </row>
    <row r="4286" spans="1:8" x14ac:dyDescent="0.3">
      <c r="A4286">
        <v>4.4000000000000004</v>
      </c>
      <c r="B4286" t="s">
        <v>23200</v>
      </c>
      <c r="C4286" t="s">
        <v>4630</v>
      </c>
      <c r="D4286" t="s">
        <v>515</v>
      </c>
      <c r="E4286" t="s">
        <v>37</v>
      </c>
      <c r="F4286">
        <v>94</v>
      </c>
      <c r="G4286" s="8">
        <v>511920</v>
      </c>
      <c r="H4286" s="8">
        <v>40000000</v>
      </c>
    </row>
    <row r="4287" spans="1:8" x14ac:dyDescent="0.3">
      <c r="A4287">
        <v>4.4000000000000004</v>
      </c>
      <c r="B4287" t="s">
        <v>23200</v>
      </c>
      <c r="C4287" t="s">
        <v>4630</v>
      </c>
      <c r="D4287" t="s">
        <v>9312</v>
      </c>
      <c r="E4287" t="s">
        <v>37</v>
      </c>
      <c r="F4287">
        <v>94</v>
      </c>
      <c r="G4287" s="8">
        <v>511920</v>
      </c>
      <c r="H4287" s="8">
        <v>40000000</v>
      </c>
    </row>
    <row r="4288" spans="1:8" x14ac:dyDescent="0.3">
      <c r="A4288">
        <v>4.4000000000000004</v>
      </c>
      <c r="B4288" t="s">
        <v>23200</v>
      </c>
      <c r="C4288" t="s">
        <v>4630</v>
      </c>
      <c r="D4288" t="s">
        <v>809</v>
      </c>
      <c r="E4288" t="s">
        <v>37</v>
      </c>
      <c r="F4288">
        <v>94</v>
      </c>
      <c r="G4288" s="8">
        <v>511920</v>
      </c>
      <c r="H4288" s="8">
        <v>40000000</v>
      </c>
    </row>
    <row r="4289" spans="1:8" x14ac:dyDescent="0.3">
      <c r="A4289">
        <v>4.4000000000000004</v>
      </c>
      <c r="B4289" t="s">
        <v>23200</v>
      </c>
      <c r="C4289" t="s">
        <v>4630</v>
      </c>
      <c r="D4289" t="s">
        <v>651</v>
      </c>
      <c r="E4289" t="s">
        <v>37</v>
      </c>
      <c r="F4289">
        <v>94</v>
      </c>
      <c r="G4289" s="8">
        <v>511920</v>
      </c>
      <c r="H4289" s="8">
        <v>40000000</v>
      </c>
    </row>
    <row r="4290" spans="1:8" x14ac:dyDescent="0.3">
      <c r="A4290">
        <v>4.4000000000000004</v>
      </c>
      <c r="B4290" t="s">
        <v>23200</v>
      </c>
      <c r="C4290" t="s">
        <v>4630</v>
      </c>
      <c r="D4290" t="s">
        <v>17497</v>
      </c>
      <c r="E4290" t="s">
        <v>37</v>
      </c>
      <c r="F4290">
        <v>94</v>
      </c>
      <c r="G4290" s="8">
        <v>511920</v>
      </c>
      <c r="H4290" s="8">
        <v>40000000</v>
      </c>
    </row>
    <row r="4291" spans="1:8" x14ac:dyDescent="0.3">
      <c r="A4291">
        <v>5.8</v>
      </c>
      <c r="B4291" t="s">
        <v>23201</v>
      </c>
      <c r="C4291" t="s">
        <v>2751</v>
      </c>
      <c r="D4291" t="s">
        <v>675</v>
      </c>
      <c r="E4291" t="s">
        <v>37</v>
      </c>
      <c r="F4291">
        <v>115</v>
      </c>
      <c r="G4291" s="8">
        <v>10640645</v>
      </c>
      <c r="H4291" s="8">
        <v>40000000</v>
      </c>
    </row>
    <row r="4292" spans="1:8" x14ac:dyDescent="0.3">
      <c r="A4292">
        <v>5.8</v>
      </c>
      <c r="B4292" t="s">
        <v>23201</v>
      </c>
      <c r="C4292" t="s">
        <v>2751</v>
      </c>
      <c r="D4292" t="s">
        <v>21950</v>
      </c>
      <c r="E4292" t="s">
        <v>37</v>
      </c>
      <c r="F4292">
        <v>115</v>
      </c>
      <c r="G4292" s="8">
        <v>10640645</v>
      </c>
      <c r="H4292" s="8">
        <v>40000000</v>
      </c>
    </row>
    <row r="4293" spans="1:8" x14ac:dyDescent="0.3">
      <c r="A4293">
        <v>5.8</v>
      </c>
      <c r="B4293" t="s">
        <v>23201</v>
      </c>
      <c r="C4293" t="s">
        <v>2751</v>
      </c>
      <c r="D4293" t="s">
        <v>1473</v>
      </c>
      <c r="E4293" t="s">
        <v>37</v>
      </c>
      <c r="F4293">
        <v>115</v>
      </c>
      <c r="G4293" s="8">
        <v>10640645</v>
      </c>
      <c r="H4293" s="8">
        <v>40000000</v>
      </c>
    </row>
    <row r="4294" spans="1:8" x14ac:dyDescent="0.3">
      <c r="A4294">
        <v>5.8</v>
      </c>
      <c r="B4294" t="s">
        <v>23201</v>
      </c>
      <c r="C4294" t="s">
        <v>2751</v>
      </c>
      <c r="D4294" t="s">
        <v>21948</v>
      </c>
      <c r="E4294" t="s">
        <v>37</v>
      </c>
      <c r="F4294">
        <v>115</v>
      </c>
      <c r="G4294" s="8">
        <v>10640645</v>
      </c>
      <c r="H4294" s="8">
        <v>40000000</v>
      </c>
    </row>
    <row r="4295" spans="1:8" x14ac:dyDescent="0.3">
      <c r="A4295">
        <v>5.8</v>
      </c>
      <c r="B4295" t="s">
        <v>23201</v>
      </c>
      <c r="C4295" t="s">
        <v>2751</v>
      </c>
      <c r="D4295" t="s">
        <v>8199</v>
      </c>
      <c r="E4295" t="s">
        <v>37</v>
      </c>
      <c r="F4295">
        <v>115</v>
      </c>
      <c r="G4295" s="8">
        <v>10640645</v>
      </c>
      <c r="H4295" s="8">
        <v>40000000</v>
      </c>
    </row>
    <row r="4296" spans="1:8" x14ac:dyDescent="0.3">
      <c r="A4296">
        <v>5.0999999999999996</v>
      </c>
      <c r="B4296" t="s">
        <v>23202</v>
      </c>
      <c r="C4296" t="s">
        <v>4640</v>
      </c>
      <c r="D4296" t="s">
        <v>675</v>
      </c>
      <c r="E4296" t="s">
        <v>37</v>
      </c>
      <c r="F4296">
        <v>93</v>
      </c>
      <c r="G4296" s="8">
        <v>652526</v>
      </c>
      <c r="H4296" s="8">
        <v>40000000</v>
      </c>
    </row>
    <row r="4297" spans="1:8" x14ac:dyDescent="0.3">
      <c r="A4297">
        <v>5.0999999999999996</v>
      </c>
      <c r="B4297" t="s">
        <v>23202</v>
      </c>
      <c r="C4297" t="s">
        <v>4640</v>
      </c>
      <c r="D4297" t="s">
        <v>515</v>
      </c>
      <c r="E4297" t="s">
        <v>37</v>
      </c>
      <c r="F4297">
        <v>93</v>
      </c>
      <c r="G4297" s="8">
        <v>652526</v>
      </c>
      <c r="H4297" s="8">
        <v>40000000</v>
      </c>
    </row>
    <row r="4298" spans="1:8" x14ac:dyDescent="0.3">
      <c r="A4298">
        <v>5.0999999999999996</v>
      </c>
      <c r="B4298" t="s">
        <v>23202</v>
      </c>
      <c r="C4298" t="s">
        <v>4640</v>
      </c>
      <c r="D4298" t="s">
        <v>15875</v>
      </c>
      <c r="E4298" t="s">
        <v>37</v>
      </c>
      <c r="F4298">
        <v>93</v>
      </c>
      <c r="G4298" s="8">
        <v>652526</v>
      </c>
      <c r="H4298" s="8">
        <v>40000000</v>
      </c>
    </row>
    <row r="4299" spans="1:8" x14ac:dyDescent="0.3">
      <c r="A4299">
        <v>5.0999999999999996</v>
      </c>
      <c r="B4299" t="s">
        <v>23202</v>
      </c>
      <c r="C4299" t="s">
        <v>4640</v>
      </c>
      <c r="D4299" t="s">
        <v>8199</v>
      </c>
      <c r="E4299" t="s">
        <v>37</v>
      </c>
      <c r="F4299">
        <v>93</v>
      </c>
      <c r="G4299" s="8">
        <v>652526</v>
      </c>
      <c r="H4299" s="8">
        <v>40000000</v>
      </c>
    </row>
    <row r="4300" spans="1:8" x14ac:dyDescent="0.3">
      <c r="A4300">
        <v>6.9</v>
      </c>
      <c r="B4300" t="s">
        <v>23203</v>
      </c>
      <c r="C4300" t="s">
        <v>1215</v>
      </c>
      <c r="D4300" t="s">
        <v>1473</v>
      </c>
      <c r="E4300" t="s">
        <v>37</v>
      </c>
      <c r="F4300">
        <v>105</v>
      </c>
      <c r="G4300" s="8">
        <v>80050171</v>
      </c>
      <c r="H4300" s="8">
        <v>20000000</v>
      </c>
    </row>
    <row r="4301" spans="1:8" x14ac:dyDescent="0.3">
      <c r="A4301">
        <v>6.9</v>
      </c>
      <c r="B4301" t="s">
        <v>23203</v>
      </c>
      <c r="C4301" t="s">
        <v>1215</v>
      </c>
      <c r="D4301" t="s">
        <v>21948</v>
      </c>
      <c r="E4301" t="s">
        <v>37</v>
      </c>
      <c r="F4301">
        <v>105</v>
      </c>
      <c r="G4301" s="8">
        <v>80050171</v>
      </c>
      <c r="H4301" s="8">
        <v>20000000</v>
      </c>
    </row>
    <row r="4302" spans="1:8" x14ac:dyDescent="0.3">
      <c r="A4302">
        <v>6.9</v>
      </c>
      <c r="B4302" t="s">
        <v>23203</v>
      </c>
      <c r="C4302" t="s">
        <v>1215</v>
      </c>
      <c r="D4302" t="s">
        <v>8199</v>
      </c>
      <c r="E4302" t="s">
        <v>37</v>
      </c>
      <c r="F4302">
        <v>105</v>
      </c>
      <c r="G4302" s="8">
        <v>80050171</v>
      </c>
      <c r="H4302" s="8">
        <v>20000000</v>
      </c>
    </row>
    <row r="4303" spans="1:8" x14ac:dyDescent="0.3">
      <c r="A4303">
        <v>6.2</v>
      </c>
      <c r="B4303" t="s">
        <v>23204</v>
      </c>
      <c r="C4303" t="s">
        <v>2178</v>
      </c>
      <c r="D4303" t="s">
        <v>809</v>
      </c>
      <c r="E4303" t="s">
        <v>37</v>
      </c>
      <c r="F4303">
        <v>107</v>
      </c>
      <c r="G4303" s="8">
        <v>7564000</v>
      </c>
      <c r="H4303" s="8">
        <v>20000000</v>
      </c>
    </row>
    <row r="4304" spans="1:8" x14ac:dyDescent="0.3">
      <c r="A4304">
        <v>6.2</v>
      </c>
      <c r="B4304" t="s">
        <v>23204</v>
      </c>
      <c r="C4304" t="s">
        <v>2178</v>
      </c>
      <c r="D4304" t="s">
        <v>21950</v>
      </c>
      <c r="E4304" t="s">
        <v>37</v>
      </c>
      <c r="F4304">
        <v>107</v>
      </c>
      <c r="G4304" s="8">
        <v>7564000</v>
      </c>
      <c r="H4304" s="8">
        <v>20000000</v>
      </c>
    </row>
    <row r="4305" spans="1:8" x14ac:dyDescent="0.3">
      <c r="A4305">
        <v>6.2</v>
      </c>
      <c r="B4305" t="s">
        <v>23204</v>
      </c>
      <c r="C4305" t="s">
        <v>2178</v>
      </c>
      <c r="D4305" t="s">
        <v>1473</v>
      </c>
      <c r="E4305" t="s">
        <v>37</v>
      </c>
      <c r="F4305">
        <v>107</v>
      </c>
      <c r="G4305" s="8">
        <v>7564000</v>
      </c>
      <c r="H4305" s="8">
        <v>20000000</v>
      </c>
    </row>
    <row r="4306" spans="1:8" x14ac:dyDescent="0.3">
      <c r="A4306">
        <v>6.2</v>
      </c>
      <c r="B4306" t="s">
        <v>23204</v>
      </c>
      <c r="C4306" t="s">
        <v>2178</v>
      </c>
      <c r="D4306" t="s">
        <v>8199</v>
      </c>
      <c r="E4306" t="s">
        <v>37</v>
      </c>
      <c r="F4306">
        <v>107</v>
      </c>
      <c r="G4306" s="8">
        <v>7564000</v>
      </c>
      <c r="H4306" s="8">
        <v>20000000</v>
      </c>
    </row>
    <row r="4307" spans="1:8" x14ac:dyDescent="0.3">
      <c r="A4307">
        <v>6.9</v>
      </c>
      <c r="B4307" t="s">
        <v>23205</v>
      </c>
      <c r="C4307" t="s">
        <v>4654</v>
      </c>
      <c r="D4307" t="s">
        <v>515</v>
      </c>
      <c r="E4307" t="s">
        <v>37</v>
      </c>
      <c r="F4307">
        <v>101</v>
      </c>
      <c r="G4307" s="8">
        <v>876671</v>
      </c>
      <c r="H4307" s="8">
        <v>25000000</v>
      </c>
    </row>
    <row r="4308" spans="1:8" x14ac:dyDescent="0.3">
      <c r="A4308">
        <v>6.9</v>
      </c>
      <c r="B4308" t="s">
        <v>23205</v>
      </c>
      <c r="C4308" t="s">
        <v>4654</v>
      </c>
      <c r="D4308" t="s">
        <v>809</v>
      </c>
      <c r="E4308" t="s">
        <v>37</v>
      </c>
      <c r="F4308">
        <v>101</v>
      </c>
      <c r="G4308" s="8">
        <v>876671</v>
      </c>
      <c r="H4308" s="8">
        <v>25000000</v>
      </c>
    </row>
    <row r="4309" spans="1:8" x14ac:dyDescent="0.3">
      <c r="A4309">
        <v>6.9</v>
      </c>
      <c r="B4309" t="s">
        <v>23205</v>
      </c>
      <c r="C4309" t="s">
        <v>4654</v>
      </c>
      <c r="D4309" t="s">
        <v>1473</v>
      </c>
      <c r="E4309" t="s">
        <v>37</v>
      </c>
      <c r="F4309">
        <v>101</v>
      </c>
      <c r="G4309" s="8">
        <v>876671</v>
      </c>
      <c r="H4309" s="8">
        <v>25000000</v>
      </c>
    </row>
    <row r="4310" spans="1:8" x14ac:dyDescent="0.3">
      <c r="A4310">
        <v>6.9</v>
      </c>
      <c r="B4310" t="s">
        <v>23205</v>
      </c>
      <c r="C4310" t="s">
        <v>4654</v>
      </c>
      <c r="D4310" t="s">
        <v>17497</v>
      </c>
      <c r="E4310" t="s">
        <v>37</v>
      </c>
      <c r="F4310">
        <v>101</v>
      </c>
      <c r="G4310" s="8">
        <v>876671</v>
      </c>
      <c r="H4310" s="8">
        <v>25000000</v>
      </c>
    </row>
    <row r="4311" spans="1:8" x14ac:dyDescent="0.3">
      <c r="A4311">
        <v>6.9</v>
      </c>
      <c r="B4311" t="s">
        <v>23205</v>
      </c>
      <c r="C4311" t="s">
        <v>4654</v>
      </c>
      <c r="D4311" t="s">
        <v>8199</v>
      </c>
      <c r="E4311" t="s">
        <v>37</v>
      </c>
      <c r="F4311">
        <v>101</v>
      </c>
      <c r="G4311" s="8">
        <v>876671</v>
      </c>
      <c r="H4311" s="8">
        <v>25000000</v>
      </c>
    </row>
    <row r="4312" spans="1:8" x14ac:dyDescent="0.3">
      <c r="A4312">
        <v>6.9</v>
      </c>
      <c r="B4312" t="s">
        <v>23205</v>
      </c>
      <c r="C4312" t="s">
        <v>4654</v>
      </c>
      <c r="D4312" t="s">
        <v>21951</v>
      </c>
      <c r="E4312" t="s">
        <v>37</v>
      </c>
      <c r="F4312">
        <v>101</v>
      </c>
      <c r="G4312" s="8">
        <v>876671</v>
      </c>
      <c r="H4312" s="8">
        <v>25000000</v>
      </c>
    </row>
    <row r="4313" spans="1:8" x14ac:dyDescent="0.3">
      <c r="A4313">
        <v>7.3</v>
      </c>
      <c r="B4313" t="s">
        <v>23206</v>
      </c>
      <c r="C4313" t="s">
        <v>2046</v>
      </c>
      <c r="D4313" t="s">
        <v>809</v>
      </c>
      <c r="E4313" t="s">
        <v>37</v>
      </c>
      <c r="F4313">
        <v>111</v>
      </c>
      <c r="G4313" s="8">
        <v>2869369</v>
      </c>
      <c r="H4313" s="8">
        <v>30000000</v>
      </c>
    </row>
    <row r="4314" spans="1:8" x14ac:dyDescent="0.3">
      <c r="A4314">
        <v>7.3</v>
      </c>
      <c r="B4314" t="s">
        <v>23206</v>
      </c>
      <c r="C4314" t="s">
        <v>2046</v>
      </c>
      <c r="D4314" t="s">
        <v>651</v>
      </c>
      <c r="E4314" t="s">
        <v>37</v>
      </c>
      <c r="F4314">
        <v>111</v>
      </c>
      <c r="G4314" s="8">
        <v>2869369</v>
      </c>
      <c r="H4314" s="8">
        <v>30000000</v>
      </c>
    </row>
    <row r="4315" spans="1:8" x14ac:dyDescent="0.3">
      <c r="A4315">
        <v>7.1</v>
      </c>
      <c r="B4315" t="s">
        <v>23207</v>
      </c>
      <c r="C4315" t="s">
        <v>4666</v>
      </c>
      <c r="D4315" t="s">
        <v>675</v>
      </c>
      <c r="E4315" t="s">
        <v>940</v>
      </c>
      <c r="F4315">
        <v>113</v>
      </c>
      <c r="G4315" s="8">
        <v>128978</v>
      </c>
      <c r="H4315" s="8">
        <v>40000000</v>
      </c>
    </row>
    <row r="4316" spans="1:8" x14ac:dyDescent="0.3">
      <c r="A4316">
        <v>7.1</v>
      </c>
      <c r="B4316" t="s">
        <v>23207</v>
      </c>
      <c r="C4316" t="s">
        <v>4666</v>
      </c>
      <c r="D4316" t="s">
        <v>1473</v>
      </c>
      <c r="E4316" t="s">
        <v>940</v>
      </c>
      <c r="F4316">
        <v>113</v>
      </c>
      <c r="G4316" s="8">
        <v>128978</v>
      </c>
      <c r="H4316" s="8">
        <v>40000000</v>
      </c>
    </row>
    <row r="4317" spans="1:8" x14ac:dyDescent="0.3">
      <c r="A4317">
        <v>7.1</v>
      </c>
      <c r="B4317" t="s">
        <v>23207</v>
      </c>
      <c r="C4317" t="s">
        <v>4666</v>
      </c>
      <c r="D4317" t="s">
        <v>20490</v>
      </c>
      <c r="E4317" t="s">
        <v>940</v>
      </c>
      <c r="F4317">
        <v>113</v>
      </c>
      <c r="G4317" s="8">
        <v>128978</v>
      </c>
      <c r="H4317" s="8">
        <v>40000000</v>
      </c>
    </row>
    <row r="4318" spans="1:8" x14ac:dyDescent="0.3">
      <c r="A4318">
        <v>7.1</v>
      </c>
      <c r="B4318" t="s">
        <v>23207</v>
      </c>
      <c r="C4318" t="s">
        <v>4666</v>
      </c>
      <c r="D4318" t="s">
        <v>17497</v>
      </c>
      <c r="E4318" t="s">
        <v>940</v>
      </c>
      <c r="F4318">
        <v>113</v>
      </c>
      <c r="G4318" s="8">
        <v>128978</v>
      </c>
      <c r="H4318" s="8">
        <v>40000000</v>
      </c>
    </row>
    <row r="4319" spans="1:8" x14ac:dyDescent="0.3">
      <c r="A4319">
        <v>7.1</v>
      </c>
      <c r="B4319" t="s">
        <v>23207</v>
      </c>
      <c r="C4319" t="s">
        <v>4666</v>
      </c>
      <c r="D4319" t="s">
        <v>21951</v>
      </c>
      <c r="E4319" t="s">
        <v>940</v>
      </c>
      <c r="F4319">
        <v>113</v>
      </c>
      <c r="G4319" s="8">
        <v>128978</v>
      </c>
      <c r="H4319" s="8">
        <v>40000000</v>
      </c>
    </row>
    <row r="4320" spans="1:8" x14ac:dyDescent="0.3">
      <c r="A4320">
        <v>6</v>
      </c>
      <c r="B4320" t="s">
        <v>23208</v>
      </c>
      <c r="C4320" t="s">
        <v>975</v>
      </c>
      <c r="D4320" t="s">
        <v>1473</v>
      </c>
      <c r="E4320" t="s">
        <v>4676</v>
      </c>
      <c r="F4320">
        <v>112</v>
      </c>
      <c r="G4320" s="8">
        <v>77231</v>
      </c>
      <c r="H4320" s="8">
        <v>25000000</v>
      </c>
    </row>
    <row r="4321" spans="1:8" x14ac:dyDescent="0.3">
      <c r="A4321">
        <v>6</v>
      </c>
      <c r="B4321" t="s">
        <v>23208</v>
      </c>
      <c r="C4321" t="s">
        <v>975</v>
      </c>
      <c r="D4321" t="s">
        <v>20490</v>
      </c>
      <c r="E4321" t="s">
        <v>4676</v>
      </c>
      <c r="F4321">
        <v>112</v>
      </c>
      <c r="G4321" s="8">
        <v>77231</v>
      </c>
      <c r="H4321" s="8">
        <v>25000000</v>
      </c>
    </row>
    <row r="4322" spans="1:8" x14ac:dyDescent="0.3">
      <c r="A4322">
        <v>6</v>
      </c>
      <c r="B4322" t="s">
        <v>23208</v>
      </c>
      <c r="C4322" t="s">
        <v>975</v>
      </c>
      <c r="D4322" t="s">
        <v>21951</v>
      </c>
      <c r="E4322" t="s">
        <v>4676</v>
      </c>
      <c r="F4322">
        <v>112</v>
      </c>
      <c r="G4322" s="8">
        <v>77231</v>
      </c>
      <c r="H4322" s="8">
        <v>25000000</v>
      </c>
    </row>
    <row r="4323" spans="1:8" x14ac:dyDescent="0.3">
      <c r="A4323">
        <v>7</v>
      </c>
      <c r="B4323" t="s">
        <v>23209</v>
      </c>
      <c r="C4323" t="s">
        <v>4677</v>
      </c>
      <c r="D4323" t="s">
        <v>675</v>
      </c>
      <c r="E4323" t="s">
        <v>37</v>
      </c>
      <c r="F4323">
        <v>126</v>
      </c>
      <c r="G4323" s="8">
        <v>4563029</v>
      </c>
      <c r="H4323" s="8">
        <v>39200000</v>
      </c>
    </row>
    <row r="4324" spans="1:8" x14ac:dyDescent="0.3">
      <c r="A4324">
        <v>7</v>
      </c>
      <c r="B4324" t="s">
        <v>23209</v>
      </c>
      <c r="C4324" t="s">
        <v>4677</v>
      </c>
      <c r="D4324" t="s">
        <v>1473</v>
      </c>
      <c r="E4324" t="s">
        <v>37</v>
      </c>
      <c r="F4324">
        <v>126</v>
      </c>
      <c r="G4324" s="8">
        <v>4563029</v>
      </c>
      <c r="H4324" s="8">
        <v>39200000</v>
      </c>
    </row>
    <row r="4325" spans="1:8" x14ac:dyDescent="0.3">
      <c r="A4325">
        <v>7</v>
      </c>
      <c r="B4325" t="s">
        <v>23209</v>
      </c>
      <c r="C4325" t="s">
        <v>4677</v>
      </c>
      <c r="D4325" t="s">
        <v>10118</v>
      </c>
      <c r="E4325" t="s">
        <v>37</v>
      </c>
      <c r="F4325">
        <v>126</v>
      </c>
      <c r="G4325" s="8">
        <v>4563029</v>
      </c>
      <c r="H4325" s="8">
        <v>39200000</v>
      </c>
    </row>
    <row r="4326" spans="1:8" x14ac:dyDescent="0.3">
      <c r="A4326">
        <v>7</v>
      </c>
      <c r="B4326" t="s">
        <v>23209</v>
      </c>
      <c r="C4326" t="s">
        <v>4677</v>
      </c>
      <c r="D4326" t="s">
        <v>8199</v>
      </c>
      <c r="E4326" t="s">
        <v>37</v>
      </c>
      <c r="F4326">
        <v>126</v>
      </c>
      <c r="G4326" s="8">
        <v>4563029</v>
      </c>
      <c r="H4326" s="8">
        <v>39200000</v>
      </c>
    </row>
    <row r="4327" spans="1:8" x14ac:dyDescent="0.3">
      <c r="A4327">
        <v>7.6</v>
      </c>
      <c r="B4327" t="s">
        <v>23210</v>
      </c>
      <c r="C4327" t="s">
        <v>556</v>
      </c>
      <c r="D4327" t="s">
        <v>675</v>
      </c>
      <c r="E4327" t="s">
        <v>37</v>
      </c>
      <c r="F4327">
        <v>98</v>
      </c>
      <c r="G4327" s="8">
        <v>50693162</v>
      </c>
      <c r="H4327" s="8">
        <v>23000000</v>
      </c>
    </row>
    <row r="4328" spans="1:8" x14ac:dyDescent="0.3">
      <c r="A4328">
        <v>7.6</v>
      </c>
      <c r="B4328" t="s">
        <v>23210</v>
      </c>
      <c r="C4328" t="s">
        <v>556</v>
      </c>
      <c r="D4328" t="s">
        <v>1473</v>
      </c>
      <c r="E4328" t="s">
        <v>37</v>
      </c>
      <c r="F4328">
        <v>98</v>
      </c>
      <c r="G4328" s="8">
        <v>50693162</v>
      </c>
      <c r="H4328" s="8">
        <v>23000000</v>
      </c>
    </row>
    <row r="4329" spans="1:8" x14ac:dyDescent="0.3">
      <c r="A4329">
        <v>7.6</v>
      </c>
      <c r="B4329" t="s">
        <v>23210</v>
      </c>
      <c r="C4329" t="s">
        <v>556</v>
      </c>
      <c r="D4329" t="s">
        <v>651</v>
      </c>
      <c r="E4329" t="s">
        <v>37</v>
      </c>
      <c r="F4329">
        <v>98</v>
      </c>
      <c r="G4329" s="8">
        <v>50693162</v>
      </c>
      <c r="H4329" s="8">
        <v>23000000</v>
      </c>
    </row>
    <row r="4330" spans="1:8" x14ac:dyDescent="0.3">
      <c r="A4330">
        <v>8.4</v>
      </c>
      <c r="B4330" t="s">
        <v>23211</v>
      </c>
      <c r="C4330" t="s">
        <v>4695</v>
      </c>
      <c r="D4330" t="s">
        <v>675</v>
      </c>
      <c r="E4330" t="s">
        <v>4703</v>
      </c>
      <c r="F4330">
        <v>159</v>
      </c>
      <c r="G4330" s="8">
        <v>6498000</v>
      </c>
      <c r="H4330" s="8">
        <v>18026148</v>
      </c>
    </row>
    <row r="4331" spans="1:8" x14ac:dyDescent="0.3">
      <c r="A4331">
        <v>8.4</v>
      </c>
      <c r="B4331" t="s">
        <v>23211</v>
      </c>
      <c r="C4331" t="s">
        <v>4695</v>
      </c>
      <c r="D4331" t="s">
        <v>515</v>
      </c>
      <c r="E4331" t="s">
        <v>4703</v>
      </c>
      <c r="F4331">
        <v>159</v>
      </c>
      <c r="G4331" s="8">
        <v>6498000</v>
      </c>
      <c r="H4331" s="8">
        <v>18026148</v>
      </c>
    </row>
    <row r="4332" spans="1:8" x14ac:dyDescent="0.3">
      <c r="A4332">
        <v>8.4</v>
      </c>
      <c r="B4332" t="s">
        <v>23211</v>
      </c>
      <c r="C4332" t="s">
        <v>4695</v>
      </c>
      <c r="D4332" t="s">
        <v>1473</v>
      </c>
      <c r="E4332" t="s">
        <v>4703</v>
      </c>
      <c r="F4332">
        <v>159</v>
      </c>
      <c r="G4332" s="8">
        <v>6498000</v>
      </c>
      <c r="H4332" s="8">
        <v>18026148</v>
      </c>
    </row>
    <row r="4333" spans="1:8" x14ac:dyDescent="0.3">
      <c r="A4333">
        <v>8.4</v>
      </c>
      <c r="B4333" t="s">
        <v>23211</v>
      </c>
      <c r="C4333" t="s">
        <v>4695</v>
      </c>
      <c r="D4333" t="s">
        <v>651</v>
      </c>
      <c r="E4333" t="s">
        <v>4703</v>
      </c>
      <c r="F4333">
        <v>159</v>
      </c>
      <c r="G4333" s="8">
        <v>6498000</v>
      </c>
      <c r="H4333" s="8">
        <v>18026148</v>
      </c>
    </row>
    <row r="4334" spans="1:8" x14ac:dyDescent="0.3">
      <c r="A4334">
        <v>8.4</v>
      </c>
      <c r="B4334" t="s">
        <v>23211</v>
      </c>
      <c r="C4334" t="s">
        <v>4695</v>
      </c>
      <c r="D4334" t="s">
        <v>21951</v>
      </c>
      <c r="E4334" t="s">
        <v>4703</v>
      </c>
      <c r="F4334">
        <v>159</v>
      </c>
      <c r="G4334" s="8">
        <v>6498000</v>
      </c>
      <c r="H4334" s="8">
        <v>18026148</v>
      </c>
    </row>
    <row r="4335" spans="1:8" x14ac:dyDescent="0.3">
      <c r="A4335">
        <v>7.1</v>
      </c>
      <c r="B4335" t="s">
        <v>23212</v>
      </c>
      <c r="C4335" t="s">
        <v>648</v>
      </c>
      <c r="D4335" t="s">
        <v>1473</v>
      </c>
      <c r="E4335" t="s">
        <v>37</v>
      </c>
      <c r="F4335">
        <v>107</v>
      </c>
      <c r="G4335" s="8">
        <v>63411478</v>
      </c>
      <c r="H4335" s="8">
        <v>39000000</v>
      </c>
    </row>
    <row r="4336" spans="1:8" x14ac:dyDescent="0.3">
      <c r="A4336">
        <v>7.1</v>
      </c>
      <c r="B4336" t="s">
        <v>23212</v>
      </c>
      <c r="C4336" t="s">
        <v>648</v>
      </c>
      <c r="D4336" t="s">
        <v>651</v>
      </c>
      <c r="E4336" t="s">
        <v>37</v>
      </c>
      <c r="F4336">
        <v>107</v>
      </c>
      <c r="G4336" s="8">
        <v>63411478</v>
      </c>
      <c r="H4336" s="8">
        <v>39000000</v>
      </c>
    </row>
    <row r="4337" spans="1:8" x14ac:dyDescent="0.3">
      <c r="A4337">
        <v>7.1</v>
      </c>
      <c r="B4337" t="s">
        <v>23212</v>
      </c>
      <c r="C4337" t="s">
        <v>648</v>
      </c>
      <c r="D4337" t="s">
        <v>17497</v>
      </c>
      <c r="E4337" t="s">
        <v>37</v>
      </c>
      <c r="F4337">
        <v>107</v>
      </c>
      <c r="G4337" s="8">
        <v>63411478</v>
      </c>
      <c r="H4337" s="8">
        <v>39000000</v>
      </c>
    </row>
    <row r="4338" spans="1:8" x14ac:dyDescent="0.3">
      <c r="A4338">
        <v>7.1</v>
      </c>
      <c r="B4338" t="s">
        <v>23212</v>
      </c>
      <c r="C4338" t="s">
        <v>648</v>
      </c>
      <c r="D4338" t="s">
        <v>10118</v>
      </c>
      <c r="E4338" t="s">
        <v>37</v>
      </c>
      <c r="F4338">
        <v>107</v>
      </c>
      <c r="G4338" s="8">
        <v>63411478</v>
      </c>
      <c r="H4338" s="8">
        <v>39000000</v>
      </c>
    </row>
    <row r="4339" spans="1:8" x14ac:dyDescent="0.3">
      <c r="A4339">
        <v>7</v>
      </c>
      <c r="B4339" t="s">
        <v>23213</v>
      </c>
      <c r="C4339" t="s">
        <v>173</v>
      </c>
      <c r="D4339" t="s">
        <v>9312</v>
      </c>
      <c r="E4339" t="s">
        <v>37</v>
      </c>
      <c r="F4339">
        <v>87</v>
      </c>
      <c r="G4339" s="8">
        <v>35287788</v>
      </c>
      <c r="H4339" s="8">
        <v>39000000</v>
      </c>
    </row>
    <row r="4340" spans="1:8" x14ac:dyDescent="0.3">
      <c r="A4340">
        <v>7</v>
      </c>
      <c r="B4340" t="s">
        <v>23213</v>
      </c>
      <c r="C4340" t="s">
        <v>173</v>
      </c>
      <c r="D4340" t="s">
        <v>809</v>
      </c>
      <c r="E4340" t="s">
        <v>37</v>
      </c>
      <c r="F4340">
        <v>87</v>
      </c>
      <c r="G4340" s="8">
        <v>35287788</v>
      </c>
      <c r="H4340" s="8">
        <v>39000000</v>
      </c>
    </row>
    <row r="4341" spans="1:8" x14ac:dyDescent="0.3">
      <c r="A4341">
        <v>7</v>
      </c>
      <c r="B4341" t="s">
        <v>23213</v>
      </c>
      <c r="C4341" t="s">
        <v>173</v>
      </c>
      <c r="D4341" t="s">
        <v>15875</v>
      </c>
      <c r="E4341" t="s">
        <v>37</v>
      </c>
      <c r="F4341">
        <v>87</v>
      </c>
      <c r="G4341" s="8">
        <v>35287788</v>
      </c>
      <c r="H4341" s="8">
        <v>39000000</v>
      </c>
    </row>
    <row r="4342" spans="1:8" x14ac:dyDescent="0.3">
      <c r="A4342">
        <v>7</v>
      </c>
      <c r="B4342" t="s">
        <v>23213</v>
      </c>
      <c r="C4342" t="s">
        <v>173</v>
      </c>
      <c r="D4342" t="s">
        <v>4189</v>
      </c>
      <c r="E4342" t="s">
        <v>37</v>
      </c>
      <c r="F4342">
        <v>87</v>
      </c>
      <c r="G4342" s="8">
        <v>35287788</v>
      </c>
      <c r="H4342" s="8">
        <v>39000000</v>
      </c>
    </row>
    <row r="4343" spans="1:8" x14ac:dyDescent="0.3">
      <c r="A4343">
        <v>7</v>
      </c>
      <c r="B4343" t="s">
        <v>23213</v>
      </c>
      <c r="C4343" t="s">
        <v>173</v>
      </c>
      <c r="D4343" t="s">
        <v>10118</v>
      </c>
      <c r="E4343" t="s">
        <v>37</v>
      </c>
      <c r="F4343">
        <v>87</v>
      </c>
      <c r="G4343" s="8">
        <v>35287788</v>
      </c>
      <c r="H4343" s="8">
        <v>39000000</v>
      </c>
    </row>
    <row r="4344" spans="1:8" x14ac:dyDescent="0.3">
      <c r="A4344">
        <v>8</v>
      </c>
      <c r="B4344" t="s">
        <v>23214</v>
      </c>
      <c r="C4344" t="s">
        <v>85</v>
      </c>
      <c r="D4344" t="s">
        <v>675</v>
      </c>
      <c r="E4344" t="s">
        <v>37</v>
      </c>
      <c r="F4344">
        <v>119</v>
      </c>
      <c r="G4344" s="8">
        <v>25335935</v>
      </c>
      <c r="H4344" s="8">
        <v>40000000</v>
      </c>
    </row>
    <row r="4345" spans="1:8" x14ac:dyDescent="0.3">
      <c r="A4345">
        <v>8</v>
      </c>
      <c r="B4345" t="s">
        <v>23214</v>
      </c>
      <c r="C4345" t="s">
        <v>85</v>
      </c>
      <c r="D4345" t="s">
        <v>515</v>
      </c>
      <c r="E4345" t="s">
        <v>37</v>
      </c>
      <c r="F4345">
        <v>119</v>
      </c>
      <c r="G4345" s="8">
        <v>25335935</v>
      </c>
      <c r="H4345" s="8">
        <v>40000000</v>
      </c>
    </row>
    <row r="4346" spans="1:8" x14ac:dyDescent="0.3">
      <c r="A4346">
        <v>8</v>
      </c>
      <c r="B4346" t="s">
        <v>23214</v>
      </c>
      <c r="C4346" t="s">
        <v>85</v>
      </c>
      <c r="D4346" t="s">
        <v>10118</v>
      </c>
      <c r="E4346" t="s">
        <v>37</v>
      </c>
      <c r="F4346">
        <v>119</v>
      </c>
      <c r="G4346" s="8">
        <v>25335935</v>
      </c>
      <c r="H4346" s="8">
        <v>40000000</v>
      </c>
    </row>
    <row r="4347" spans="1:8" x14ac:dyDescent="0.3">
      <c r="A4347">
        <v>8</v>
      </c>
      <c r="B4347" t="s">
        <v>23214</v>
      </c>
      <c r="C4347" t="s">
        <v>85</v>
      </c>
      <c r="D4347" t="s">
        <v>8199</v>
      </c>
      <c r="E4347" t="s">
        <v>37</v>
      </c>
      <c r="F4347">
        <v>119</v>
      </c>
      <c r="G4347" s="8">
        <v>25335935</v>
      </c>
      <c r="H4347" s="8">
        <v>40000000</v>
      </c>
    </row>
    <row r="4348" spans="1:8" x14ac:dyDescent="0.3">
      <c r="A4348">
        <v>5.3</v>
      </c>
      <c r="B4348" t="s">
        <v>23215</v>
      </c>
      <c r="C4348" t="s">
        <v>2485</v>
      </c>
      <c r="D4348" t="s">
        <v>11093</v>
      </c>
      <c r="E4348" t="s">
        <v>37</v>
      </c>
      <c r="F4348">
        <v>110</v>
      </c>
      <c r="G4348" s="8">
        <v>5881504</v>
      </c>
      <c r="H4348" s="8">
        <v>39000000</v>
      </c>
    </row>
    <row r="4349" spans="1:8" x14ac:dyDescent="0.3">
      <c r="A4349">
        <v>5.3</v>
      </c>
      <c r="B4349" t="s">
        <v>23215</v>
      </c>
      <c r="C4349" t="s">
        <v>2485</v>
      </c>
      <c r="D4349" t="s">
        <v>1473</v>
      </c>
      <c r="E4349" t="s">
        <v>37</v>
      </c>
      <c r="F4349">
        <v>110</v>
      </c>
      <c r="G4349" s="8">
        <v>5881504</v>
      </c>
      <c r="H4349" s="8">
        <v>39000000</v>
      </c>
    </row>
    <row r="4350" spans="1:8" x14ac:dyDescent="0.3">
      <c r="A4350">
        <v>5.3</v>
      </c>
      <c r="B4350" t="s">
        <v>23215</v>
      </c>
      <c r="C4350" t="s">
        <v>2485</v>
      </c>
      <c r="D4350" t="s">
        <v>17497</v>
      </c>
      <c r="E4350" t="s">
        <v>37</v>
      </c>
      <c r="F4350">
        <v>110</v>
      </c>
      <c r="G4350" s="8">
        <v>5881504</v>
      </c>
      <c r="H4350" s="8">
        <v>39000000</v>
      </c>
    </row>
    <row r="4351" spans="1:8" x14ac:dyDescent="0.3">
      <c r="A4351">
        <v>5.3</v>
      </c>
      <c r="B4351" t="s">
        <v>23215</v>
      </c>
      <c r="C4351" t="s">
        <v>2485</v>
      </c>
      <c r="D4351" t="s">
        <v>21949</v>
      </c>
      <c r="E4351" t="s">
        <v>37</v>
      </c>
      <c r="F4351">
        <v>110</v>
      </c>
      <c r="G4351" s="8">
        <v>5881504</v>
      </c>
      <c r="H4351" s="8">
        <v>39000000</v>
      </c>
    </row>
    <row r="4352" spans="1:8" x14ac:dyDescent="0.3">
      <c r="A4352">
        <v>4.9000000000000004</v>
      </c>
      <c r="B4352" t="s">
        <v>23216</v>
      </c>
      <c r="C4352" t="s">
        <v>2649</v>
      </c>
      <c r="D4352" t="s">
        <v>675</v>
      </c>
      <c r="E4352" t="s">
        <v>37</v>
      </c>
      <c r="F4352">
        <v>125</v>
      </c>
      <c r="G4352" s="8">
        <v>60000000</v>
      </c>
      <c r="H4352" s="8">
        <v>39000000</v>
      </c>
    </row>
    <row r="4353" spans="1:8" x14ac:dyDescent="0.3">
      <c r="A4353">
        <v>4.9000000000000004</v>
      </c>
      <c r="B4353" t="s">
        <v>23216</v>
      </c>
      <c r="C4353" t="s">
        <v>2649</v>
      </c>
      <c r="D4353" t="s">
        <v>809</v>
      </c>
      <c r="E4353" t="s">
        <v>37</v>
      </c>
      <c r="F4353">
        <v>125</v>
      </c>
      <c r="G4353" s="8">
        <v>60000000</v>
      </c>
      <c r="H4353" s="8">
        <v>39000000</v>
      </c>
    </row>
    <row r="4354" spans="1:8" x14ac:dyDescent="0.3">
      <c r="A4354">
        <v>4.9000000000000004</v>
      </c>
      <c r="B4354" t="s">
        <v>23216</v>
      </c>
      <c r="C4354" t="s">
        <v>2649</v>
      </c>
      <c r="D4354" t="s">
        <v>10118</v>
      </c>
      <c r="E4354" t="s">
        <v>37</v>
      </c>
      <c r="F4354">
        <v>125</v>
      </c>
      <c r="G4354" s="8">
        <v>60000000</v>
      </c>
      <c r="H4354" s="8">
        <v>39000000</v>
      </c>
    </row>
    <row r="4355" spans="1:8" x14ac:dyDescent="0.3">
      <c r="A4355">
        <v>6.4</v>
      </c>
      <c r="B4355" t="s">
        <v>23217</v>
      </c>
      <c r="C4355" t="s">
        <v>1154</v>
      </c>
      <c r="D4355" t="s">
        <v>809</v>
      </c>
      <c r="E4355" t="s">
        <v>37</v>
      </c>
      <c r="F4355">
        <v>113</v>
      </c>
      <c r="G4355" s="8">
        <v>29802761</v>
      </c>
      <c r="H4355" s="8">
        <v>40000000</v>
      </c>
    </row>
    <row r="4356" spans="1:8" x14ac:dyDescent="0.3">
      <c r="A4356">
        <v>6.4</v>
      </c>
      <c r="B4356" t="s">
        <v>23217</v>
      </c>
      <c r="C4356" t="s">
        <v>1154</v>
      </c>
      <c r="D4356" t="s">
        <v>21949</v>
      </c>
      <c r="E4356" t="s">
        <v>37</v>
      </c>
      <c r="F4356">
        <v>113</v>
      </c>
      <c r="G4356" s="8">
        <v>29802761</v>
      </c>
      <c r="H4356" s="8">
        <v>40000000</v>
      </c>
    </row>
    <row r="4357" spans="1:8" x14ac:dyDescent="0.3">
      <c r="A4357">
        <v>7.4</v>
      </c>
      <c r="B4357" t="s">
        <v>23218</v>
      </c>
      <c r="C4357" t="s">
        <v>680</v>
      </c>
      <c r="D4357" t="s">
        <v>675</v>
      </c>
      <c r="E4357" t="s">
        <v>940</v>
      </c>
      <c r="F4357">
        <v>150</v>
      </c>
      <c r="G4357" s="8">
        <v>626809</v>
      </c>
      <c r="H4357" s="8">
        <v>553632000</v>
      </c>
    </row>
    <row r="4358" spans="1:8" x14ac:dyDescent="0.3">
      <c r="A4358">
        <v>7.4</v>
      </c>
      <c r="B4358" t="s">
        <v>23218</v>
      </c>
      <c r="C4358" t="s">
        <v>680</v>
      </c>
      <c r="D4358" t="s">
        <v>515</v>
      </c>
      <c r="E4358" t="s">
        <v>940</v>
      </c>
      <c r="F4358">
        <v>150</v>
      </c>
      <c r="G4358" s="8">
        <v>626809</v>
      </c>
      <c r="H4358" s="8">
        <v>553632000</v>
      </c>
    </row>
    <row r="4359" spans="1:8" x14ac:dyDescent="0.3">
      <c r="A4359">
        <v>7.4</v>
      </c>
      <c r="B4359" t="s">
        <v>23218</v>
      </c>
      <c r="C4359" t="s">
        <v>680</v>
      </c>
      <c r="D4359" t="s">
        <v>1473</v>
      </c>
      <c r="E4359" t="s">
        <v>940</v>
      </c>
      <c r="F4359">
        <v>150</v>
      </c>
      <c r="G4359" s="8">
        <v>626809</v>
      </c>
      <c r="H4359" s="8">
        <v>553632000</v>
      </c>
    </row>
    <row r="4360" spans="1:8" x14ac:dyDescent="0.3">
      <c r="A4360">
        <v>7.4</v>
      </c>
      <c r="B4360" t="s">
        <v>23218</v>
      </c>
      <c r="C4360" t="s">
        <v>680</v>
      </c>
      <c r="D4360" t="s">
        <v>20490</v>
      </c>
      <c r="E4360" t="s">
        <v>940</v>
      </c>
      <c r="F4360">
        <v>150</v>
      </c>
      <c r="G4360" s="8">
        <v>626809</v>
      </c>
      <c r="H4360" s="8">
        <v>553632000</v>
      </c>
    </row>
    <row r="4361" spans="1:8" x14ac:dyDescent="0.3">
      <c r="A4361">
        <v>7.4</v>
      </c>
      <c r="B4361" t="s">
        <v>23218</v>
      </c>
      <c r="C4361" t="s">
        <v>680</v>
      </c>
      <c r="D4361" t="s">
        <v>21951</v>
      </c>
      <c r="E4361" t="s">
        <v>940</v>
      </c>
      <c r="F4361">
        <v>150</v>
      </c>
      <c r="G4361" s="8">
        <v>626809</v>
      </c>
      <c r="H4361" s="8">
        <v>553632000</v>
      </c>
    </row>
    <row r="4362" spans="1:8" x14ac:dyDescent="0.3">
      <c r="A4362">
        <v>6.1</v>
      </c>
      <c r="B4362" t="s">
        <v>23219</v>
      </c>
      <c r="C4362" t="s">
        <v>1378</v>
      </c>
      <c r="D4362" t="s">
        <v>809</v>
      </c>
      <c r="E4362" t="s">
        <v>37</v>
      </c>
      <c r="F4362">
        <v>108</v>
      </c>
      <c r="G4362" s="8">
        <v>127214072</v>
      </c>
      <c r="H4362" s="8">
        <v>38000000</v>
      </c>
    </row>
    <row r="4363" spans="1:8" x14ac:dyDescent="0.3">
      <c r="A4363">
        <v>6.1</v>
      </c>
      <c r="B4363" t="s">
        <v>23219</v>
      </c>
      <c r="C4363" t="s">
        <v>1378</v>
      </c>
      <c r="D4363" t="s">
        <v>17497</v>
      </c>
      <c r="E4363" t="s">
        <v>37</v>
      </c>
      <c r="F4363">
        <v>108</v>
      </c>
      <c r="G4363" s="8">
        <v>127214072</v>
      </c>
      <c r="H4363" s="8">
        <v>38000000</v>
      </c>
    </row>
    <row r="4364" spans="1:8" x14ac:dyDescent="0.3">
      <c r="A4364">
        <v>6.5</v>
      </c>
      <c r="B4364" t="s">
        <v>23220</v>
      </c>
      <c r="C4364" t="s">
        <v>1364</v>
      </c>
      <c r="D4364" t="s">
        <v>809</v>
      </c>
      <c r="E4364" t="s">
        <v>37</v>
      </c>
      <c r="F4364">
        <v>96</v>
      </c>
      <c r="G4364" s="8">
        <v>88915214</v>
      </c>
      <c r="H4364" s="8">
        <v>38000000</v>
      </c>
    </row>
    <row r="4365" spans="1:8" x14ac:dyDescent="0.3">
      <c r="A4365">
        <v>6.5</v>
      </c>
      <c r="B4365" t="s">
        <v>23220</v>
      </c>
      <c r="C4365" t="s">
        <v>1364</v>
      </c>
      <c r="D4365" t="s">
        <v>17497</v>
      </c>
      <c r="E4365" t="s">
        <v>37</v>
      </c>
      <c r="F4365">
        <v>96</v>
      </c>
      <c r="G4365" s="8">
        <v>88915214</v>
      </c>
      <c r="H4365" s="8">
        <v>38000000</v>
      </c>
    </row>
    <row r="4366" spans="1:8" x14ac:dyDescent="0.3">
      <c r="A4366">
        <v>5.7</v>
      </c>
      <c r="B4366" t="s">
        <v>23221</v>
      </c>
      <c r="C4366" t="s">
        <v>4749</v>
      </c>
      <c r="D4366" t="s">
        <v>809</v>
      </c>
      <c r="E4366" t="s">
        <v>37</v>
      </c>
      <c r="F4366">
        <v>93</v>
      </c>
      <c r="G4366" s="8">
        <v>30400000</v>
      </c>
      <c r="H4366" s="8">
        <v>39000000</v>
      </c>
    </row>
    <row r="4367" spans="1:8" x14ac:dyDescent="0.3">
      <c r="A4367">
        <v>5.0999999999999996</v>
      </c>
      <c r="B4367" t="s">
        <v>23222</v>
      </c>
      <c r="C4367" t="s">
        <v>2689</v>
      </c>
      <c r="D4367" t="s">
        <v>675</v>
      </c>
      <c r="E4367" t="s">
        <v>37</v>
      </c>
      <c r="F4367">
        <v>100</v>
      </c>
      <c r="G4367" s="8">
        <v>85570368</v>
      </c>
      <c r="H4367" s="8">
        <v>38000000</v>
      </c>
    </row>
    <row r="4368" spans="1:8" x14ac:dyDescent="0.3">
      <c r="A4368">
        <v>5.0999999999999996</v>
      </c>
      <c r="B4368" t="s">
        <v>23222</v>
      </c>
      <c r="C4368" t="s">
        <v>2689</v>
      </c>
      <c r="D4368" t="s">
        <v>515</v>
      </c>
      <c r="E4368" t="s">
        <v>37</v>
      </c>
      <c r="F4368">
        <v>100</v>
      </c>
      <c r="G4368" s="8">
        <v>85570368</v>
      </c>
      <c r="H4368" s="8">
        <v>38000000</v>
      </c>
    </row>
    <row r="4369" spans="1:8" x14ac:dyDescent="0.3">
      <c r="A4369">
        <v>5.0999999999999996</v>
      </c>
      <c r="B4369" t="s">
        <v>23222</v>
      </c>
      <c r="C4369" t="s">
        <v>2689</v>
      </c>
      <c r="D4369" t="s">
        <v>809</v>
      </c>
      <c r="E4369" t="s">
        <v>37</v>
      </c>
      <c r="F4369">
        <v>100</v>
      </c>
      <c r="G4369" s="8">
        <v>85570368</v>
      </c>
      <c r="H4369" s="8">
        <v>38000000</v>
      </c>
    </row>
    <row r="4370" spans="1:8" x14ac:dyDescent="0.3">
      <c r="A4370">
        <v>5.0999999999999996</v>
      </c>
      <c r="B4370" t="s">
        <v>23222</v>
      </c>
      <c r="C4370" t="s">
        <v>2689</v>
      </c>
      <c r="D4370" t="s">
        <v>15875</v>
      </c>
      <c r="E4370" t="s">
        <v>37</v>
      </c>
      <c r="F4370">
        <v>100</v>
      </c>
      <c r="G4370" s="8">
        <v>85570368</v>
      </c>
      <c r="H4370" s="8">
        <v>38000000</v>
      </c>
    </row>
    <row r="4371" spans="1:8" x14ac:dyDescent="0.3">
      <c r="A4371">
        <v>5.0999999999999996</v>
      </c>
      <c r="B4371" t="s">
        <v>23222</v>
      </c>
      <c r="C4371" t="s">
        <v>2689</v>
      </c>
      <c r="D4371" t="s">
        <v>10118</v>
      </c>
      <c r="E4371" t="s">
        <v>37</v>
      </c>
      <c r="F4371">
        <v>100</v>
      </c>
      <c r="G4371" s="8">
        <v>85570368</v>
      </c>
      <c r="H4371" s="8">
        <v>38000000</v>
      </c>
    </row>
    <row r="4372" spans="1:8" x14ac:dyDescent="0.3">
      <c r="A4372">
        <v>6.6</v>
      </c>
      <c r="B4372" t="s">
        <v>23223</v>
      </c>
      <c r="C4372" t="s">
        <v>4759</v>
      </c>
      <c r="D4372" t="s">
        <v>675</v>
      </c>
      <c r="E4372" t="s">
        <v>37</v>
      </c>
      <c r="F4372">
        <v>118</v>
      </c>
      <c r="G4372" s="8">
        <v>75668868</v>
      </c>
      <c r="H4372" s="8">
        <v>35000000</v>
      </c>
    </row>
    <row r="4373" spans="1:8" x14ac:dyDescent="0.3">
      <c r="A4373">
        <v>6.6</v>
      </c>
      <c r="B4373" t="s">
        <v>23223</v>
      </c>
      <c r="C4373" t="s">
        <v>4759</v>
      </c>
      <c r="D4373" t="s">
        <v>515</v>
      </c>
      <c r="E4373" t="s">
        <v>37</v>
      </c>
      <c r="F4373">
        <v>118</v>
      </c>
      <c r="G4373" s="8">
        <v>75668868</v>
      </c>
      <c r="H4373" s="8">
        <v>35000000</v>
      </c>
    </row>
    <row r="4374" spans="1:8" x14ac:dyDescent="0.3">
      <c r="A4374">
        <v>6.6</v>
      </c>
      <c r="B4374" t="s">
        <v>23223</v>
      </c>
      <c r="C4374" t="s">
        <v>4759</v>
      </c>
      <c r="D4374" t="s">
        <v>21948</v>
      </c>
      <c r="E4374" t="s">
        <v>37</v>
      </c>
      <c r="F4374">
        <v>118</v>
      </c>
      <c r="G4374" s="8">
        <v>75668868</v>
      </c>
      <c r="H4374" s="8">
        <v>35000000</v>
      </c>
    </row>
    <row r="4375" spans="1:8" x14ac:dyDescent="0.3">
      <c r="A4375">
        <v>6.6</v>
      </c>
      <c r="B4375" t="s">
        <v>23223</v>
      </c>
      <c r="C4375" t="s">
        <v>4759</v>
      </c>
      <c r="D4375" t="s">
        <v>10118</v>
      </c>
      <c r="E4375" t="s">
        <v>37</v>
      </c>
      <c r="F4375">
        <v>118</v>
      </c>
      <c r="G4375" s="8">
        <v>75668868</v>
      </c>
      <c r="H4375" s="8">
        <v>35000000</v>
      </c>
    </row>
    <row r="4376" spans="1:8" x14ac:dyDescent="0.3">
      <c r="A4376">
        <v>6.6</v>
      </c>
      <c r="B4376" t="s">
        <v>23223</v>
      </c>
      <c r="C4376" t="s">
        <v>4759</v>
      </c>
      <c r="D4376" t="s">
        <v>8199</v>
      </c>
      <c r="E4376" t="s">
        <v>37</v>
      </c>
      <c r="F4376">
        <v>118</v>
      </c>
      <c r="G4376" s="8">
        <v>75668868</v>
      </c>
      <c r="H4376" s="8">
        <v>35000000</v>
      </c>
    </row>
    <row r="4377" spans="1:8" x14ac:dyDescent="0.3">
      <c r="A4377">
        <v>6.5</v>
      </c>
      <c r="B4377" t="s">
        <v>23224</v>
      </c>
      <c r="C4377" t="s">
        <v>4763</v>
      </c>
      <c r="D4377" t="s">
        <v>675</v>
      </c>
      <c r="E4377" t="s">
        <v>940</v>
      </c>
      <c r="F4377">
        <v>122</v>
      </c>
      <c r="G4377" s="8">
        <v>6594136</v>
      </c>
      <c r="H4377" s="8">
        <v>38600000</v>
      </c>
    </row>
    <row r="4378" spans="1:8" x14ac:dyDescent="0.3">
      <c r="A4378">
        <v>6.5</v>
      </c>
      <c r="B4378" t="s">
        <v>23224</v>
      </c>
      <c r="C4378" t="s">
        <v>4763</v>
      </c>
      <c r="D4378" t="s">
        <v>11093</v>
      </c>
      <c r="E4378" t="s">
        <v>940</v>
      </c>
      <c r="F4378">
        <v>122</v>
      </c>
      <c r="G4378" s="8">
        <v>6594136</v>
      </c>
      <c r="H4378" s="8">
        <v>38600000</v>
      </c>
    </row>
    <row r="4379" spans="1:8" x14ac:dyDescent="0.3">
      <c r="A4379">
        <v>6.5</v>
      </c>
      <c r="B4379" t="s">
        <v>23224</v>
      </c>
      <c r="C4379" t="s">
        <v>4763</v>
      </c>
      <c r="D4379" t="s">
        <v>1473</v>
      </c>
      <c r="E4379" t="s">
        <v>940</v>
      </c>
      <c r="F4379">
        <v>122</v>
      </c>
      <c r="G4379" s="8">
        <v>6594136</v>
      </c>
      <c r="H4379" s="8">
        <v>38600000</v>
      </c>
    </row>
    <row r="4380" spans="1:8" x14ac:dyDescent="0.3">
      <c r="A4380">
        <v>6.9</v>
      </c>
      <c r="B4380" t="s">
        <v>23225</v>
      </c>
      <c r="C4380" t="s">
        <v>399</v>
      </c>
      <c r="D4380" t="s">
        <v>1473</v>
      </c>
      <c r="E4380" t="s">
        <v>37</v>
      </c>
      <c r="F4380">
        <v>120</v>
      </c>
      <c r="G4380" s="8">
        <v>58700247</v>
      </c>
      <c r="H4380" s="8">
        <v>38000000</v>
      </c>
    </row>
    <row r="4381" spans="1:8" x14ac:dyDescent="0.3">
      <c r="A4381">
        <v>6.9</v>
      </c>
      <c r="B4381" t="s">
        <v>23225</v>
      </c>
      <c r="C4381" t="s">
        <v>399</v>
      </c>
      <c r="D4381" t="s">
        <v>17497</v>
      </c>
      <c r="E4381" t="s">
        <v>37</v>
      </c>
      <c r="F4381">
        <v>120</v>
      </c>
      <c r="G4381" s="8">
        <v>58700247</v>
      </c>
      <c r="H4381" s="8">
        <v>38000000</v>
      </c>
    </row>
    <row r="4382" spans="1:8" x14ac:dyDescent="0.3">
      <c r="A4382">
        <v>7.6</v>
      </c>
      <c r="B4382" t="s">
        <v>23226</v>
      </c>
      <c r="C4382" t="s">
        <v>4783</v>
      </c>
      <c r="D4382" t="s">
        <v>11093</v>
      </c>
      <c r="E4382" t="s">
        <v>37</v>
      </c>
      <c r="F4382">
        <v>146</v>
      </c>
      <c r="G4382" s="8">
        <v>50668906</v>
      </c>
      <c r="H4382" s="8">
        <v>38000000</v>
      </c>
    </row>
    <row r="4383" spans="1:8" x14ac:dyDescent="0.3">
      <c r="A4383">
        <v>7.6</v>
      </c>
      <c r="B4383" t="s">
        <v>23226</v>
      </c>
      <c r="C4383" t="s">
        <v>4783</v>
      </c>
      <c r="D4383" t="s">
        <v>1473</v>
      </c>
      <c r="E4383" t="s">
        <v>37</v>
      </c>
      <c r="F4383">
        <v>146</v>
      </c>
      <c r="G4383" s="8">
        <v>50668906</v>
      </c>
      <c r="H4383" s="8">
        <v>38000000</v>
      </c>
    </row>
    <row r="4384" spans="1:8" x14ac:dyDescent="0.3">
      <c r="A4384">
        <v>7.6</v>
      </c>
      <c r="B4384" t="s">
        <v>23226</v>
      </c>
      <c r="C4384" t="s">
        <v>4783</v>
      </c>
      <c r="D4384" t="s">
        <v>21949</v>
      </c>
      <c r="E4384" t="s">
        <v>37</v>
      </c>
      <c r="F4384">
        <v>146</v>
      </c>
      <c r="G4384" s="8">
        <v>50668906</v>
      </c>
      <c r="H4384" s="8">
        <v>38000000</v>
      </c>
    </row>
    <row r="4385" spans="1:8" x14ac:dyDescent="0.3">
      <c r="A4385">
        <v>5.6</v>
      </c>
      <c r="B4385" t="s">
        <v>23227</v>
      </c>
      <c r="C4385" t="s">
        <v>422</v>
      </c>
      <c r="D4385" t="s">
        <v>21950</v>
      </c>
      <c r="E4385" t="s">
        <v>37</v>
      </c>
      <c r="F4385">
        <v>115</v>
      </c>
      <c r="G4385" s="8">
        <v>39177215</v>
      </c>
      <c r="H4385" s="8">
        <v>38000000</v>
      </c>
    </row>
    <row r="4386" spans="1:8" x14ac:dyDescent="0.3">
      <c r="A4386">
        <v>5.6</v>
      </c>
      <c r="B4386" t="s">
        <v>23227</v>
      </c>
      <c r="C4386" t="s">
        <v>422</v>
      </c>
      <c r="D4386" t="s">
        <v>1473</v>
      </c>
      <c r="E4386" t="s">
        <v>37</v>
      </c>
      <c r="F4386">
        <v>115</v>
      </c>
      <c r="G4386" s="8">
        <v>39177215</v>
      </c>
      <c r="H4386" s="8">
        <v>38000000</v>
      </c>
    </row>
    <row r="4387" spans="1:8" x14ac:dyDescent="0.3">
      <c r="A4387">
        <v>5.6</v>
      </c>
      <c r="B4387" t="s">
        <v>23227</v>
      </c>
      <c r="C4387" t="s">
        <v>422</v>
      </c>
      <c r="D4387" t="s">
        <v>8199</v>
      </c>
      <c r="E4387" t="s">
        <v>37</v>
      </c>
      <c r="F4387">
        <v>115</v>
      </c>
      <c r="G4387" s="8">
        <v>39177215</v>
      </c>
      <c r="H4387" s="8">
        <v>38000000</v>
      </c>
    </row>
    <row r="4388" spans="1:8" x14ac:dyDescent="0.3">
      <c r="A4388">
        <v>6.2</v>
      </c>
      <c r="B4388" t="s">
        <v>23228</v>
      </c>
      <c r="C4388" t="s">
        <v>4791</v>
      </c>
      <c r="D4388" t="s">
        <v>809</v>
      </c>
      <c r="E4388" t="s">
        <v>37</v>
      </c>
      <c r="F4388">
        <v>123</v>
      </c>
      <c r="G4388" s="8">
        <v>40334024</v>
      </c>
      <c r="H4388" s="8">
        <v>35000000</v>
      </c>
    </row>
    <row r="4389" spans="1:8" x14ac:dyDescent="0.3">
      <c r="A4389">
        <v>6.2</v>
      </c>
      <c r="B4389" t="s">
        <v>23228</v>
      </c>
      <c r="C4389" t="s">
        <v>4791</v>
      </c>
      <c r="D4389" t="s">
        <v>21950</v>
      </c>
      <c r="E4389" t="s">
        <v>37</v>
      </c>
      <c r="F4389">
        <v>123</v>
      </c>
      <c r="G4389" s="8">
        <v>40334024</v>
      </c>
      <c r="H4389" s="8">
        <v>35000000</v>
      </c>
    </row>
    <row r="4390" spans="1:8" x14ac:dyDescent="0.3">
      <c r="A4390">
        <v>6.2</v>
      </c>
      <c r="B4390" t="s">
        <v>23228</v>
      </c>
      <c r="C4390" t="s">
        <v>4791</v>
      </c>
      <c r="D4390" t="s">
        <v>17497</v>
      </c>
      <c r="E4390" t="s">
        <v>37</v>
      </c>
      <c r="F4390">
        <v>123</v>
      </c>
      <c r="G4390" s="8">
        <v>40334024</v>
      </c>
      <c r="H4390" s="8">
        <v>35000000</v>
      </c>
    </row>
    <row r="4391" spans="1:8" x14ac:dyDescent="0.3">
      <c r="A4391">
        <v>4.4000000000000004</v>
      </c>
      <c r="B4391" t="s">
        <v>23229</v>
      </c>
      <c r="C4391" t="s">
        <v>2919</v>
      </c>
      <c r="D4391" t="s">
        <v>675</v>
      </c>
      <c r="E4391" t="s">
        <v>37</v>
      </c>
      <c r="F4391">
        <v>94</v>
      </c>
      <c r="G4391" s="8">
        <v>71038190</v>
      </c>
      <c r="H4391" s="8">
        <v>30000000</v>
      </c>
    </row>
    <row r="4392" spans="1:8" x14ac:dyDescent="0.3">
      <c r="A4392">
        <v>4.4000000000000004</v>
      </c>
      <c r="B4392" t="s">
        <v>23229</v>
      </c>
      <c r="C4392" t="s">
        <v>2919</v>
      </c>
      <c r="D4392" t="s">
        <v>809</v>
      </c>
      <c r="E4392" t="s">
        <v>37</v>
      </c>
      <c r="F4392">
        <v>94</v>
      </c>
      <c r="G4392" s="8">
        <v>71038190</v>
      </c>
      <c r="H4392" s="8">
        <v>30000000</v>
      </c>
    </row>
    <row r="4393" spans="1:8" x14ac:dyDescent="0.3">
      <c r="A4393">
        <v>4.4000000000000004</v>
      </c>
      <c r="B4393" t="s">
        <v>23229</v>
      </c>
      <c r="C4393" t="s">
        <v>2919</v>
      </c>
      <c r="D4393" t="s">
        <v>21950</v>
      </c>
      <c r="E4393" t="s">
        <v>37</v>
      </c>
      <c r="F4393">
        <v>94</v>
      </c>
      <c r="G4393" s="8">
        <v>71038190</v>
      </c>
      <c r="H4393" s="8">
        <v>30000000</v>
      </c>
    </row>
    <row r="4394" spans="1:8" x14ac:dyDescent="0.3">
      <c r="A4394">
        <v>5.6</v>
      </c>
      <c r="B4394" t="s">
        <v>23230</v>
      </c>
      <c r="C4394" t="s">
        <v>4801</v>
      </c>
      <c r="D4394" t="s">
        <v>1473</v>
      </c>
      <c r="E4394" t="s">
        <v>37</v>
      </c>
      <c r="F4394">
        <v>102</v>
      </c>
      <c r="G4394" s="8">
        <v>24044532</v>
      </c>
      <c r="H4394" s="8">
        <v>38000000</v>
      </c>
    </row>
    <row r="4395" spans="1:8" x14ac:dyDescent="0.3">
      <c r="A4395">
        <v>5.6</v>
      </c>
      <c r="B4395" t="s">
        <v>23230</v>
      </c>
      <c r="C4395" t="s">
        <v>4801</v>
      </c>
      <c r="D4395" t="s">
        <v>17497</v>
      </c>
      <c r="E4395" t="s">
        <v>37</v>
      </c>
      <c r="F4395">
        <v>102</v>
      </c>
      <c r="G4395" s="8">
        <v>24044532</v>
      </c>
      <c r="H4395" s="8">
        <v>38000000</v>
      </c>
    </row>
    <row r="4396" spans="1:8" x14ac:dyDescent="0.3">
      <c r="A4396">
        <v>5.5</v>
      </c>
      <c r="B4396" t="s">
        <v>23231</v>
      </c>
      <c r="C4396" t="s">
        <v>1989</v>
      </c>
      <c r="D4396" t="s">
        <v>809</v>
      </c>
      <c r="E4396" t="s">
        <v>37</v>
      </c>
      <c r="F4396">
        <v>98</v>
      </c>
      <c r="G4396" s="8">
        <v>22770864</v>
      </c>
      <c r="H4396" s="8">
        <v>38000000</v>
      </c>
    </row>
    <row r="4397" spans="1:8" x14ac:dyDescent="0.3">
      <c r="A4397">
        <v>5.5</v>
      </c>
      <c r="B4397" t="s">
        <v>23231</v>
      </c>
      <c r="C4397" t="s">
        <v>1989</v>
      </c>
      <c r="D4397" t="s">
        <v>1473</v>
      </c>
      <c r="E4397" t="s">
        <v>37</v>
      </c>
      <c r="F4397">
        <v>98</v>
      </c>
      <c r="G4397" s="8">
        <v>22770864</v>
      </c>
      <c r="H4397" s="8">
        <v>38000000</v>
      </c>
    </row>
    <row r="4398" spans="1:8" x14ac:dyDescent="0.3">
      <c r="A4398">
        <v>6.7</v>
      </c>
      <c r="B4398" t="s">
        <v>23232</v>
      </c>
      <c r="C4398" t="s">
        <v>1614</v>
      </c>
      <c r="D4398" t="s">
        <v>21948</v>
      </c>
      <c r="E4398" t="s">
        <v>37</v>
      </c>
      <c r="F4398">
        <v>133</v>
      </c>
      <c r="G4398" s="8">
        <v>18653746</v>
      </c>
      <c r="H4398" s="8">
        <v>38000000</v>
      </c>
    </row>
    <row r="4399" spans="1:8" x14ac:dyDescent="0.3">
      <c r="A4399">
        <v>6.7</v>
      </c>
      <c r="B4399" t="s">
        <v>23232</v>
      </c>
      <c r="C4399" t="s">
        <v>1614</v>
      </c>
      <c r="D4399" t="s">
        <v>8199</v>
      </c>
      <c r="E4399" t="s">
        <v>37</v>
      </c>
      <c r="F4399">
        <v>133</v>
      </c>
      <c r="G4399" s="8">
        <v>18653746</v>
      </c>
      <c r="H4399" s="8">
        <v>38000000</v>
      </c>
    </row>
    <row r="4400" spans="1:8" x14ac:dyDescent="0.3">
      <c r="A4400">
        <v>6.1</v>
      </c>
      <c r="B4400" t="s">
        <v>23233</v>
      </c>
      <c r="C4400" t="s">
        <v>422</v>
      </c>
      <c r="D4400" t="s">
        <v>21950</v>
      </c>
      <c r="E4400" t="s">
        <v>37</v>
      </c>
      <c r="F4400">
        <v>118</v>
      </c>
      <c r="G4400" s="8">
        <v>17305211</v>
      </c>
      <c r="H4400" s="8">
        <v>38000000</v>
      </c>
    </row>
    <row r="4401" spans="1:8" x14ac:dyDescent="0.3">
      <c r="A4401">
        <v>6.1</v>
      </c>
      <c r="B4401" t="s">
        <v>23233</v>
      </c>
      <c r="C4401" t="s">
        <v>422</v>
      </c>
      <c r="D4401" t="s">
        <v>1473</v>
      </c>
      <c r="E4401" t="s">
        <v>37</v>
      </c>
      <c r="F4401">
        <v>118</v>
      </c>
      <c r="G4401" s="8">
        <v>17305211</v>
      </c>
      <c r="H4401" s="8">
        <v>38000000</v>
      </c>
    </row>
    <row r="4402" spans="1:8" x14ac:dyDescent="0.3">
      <c r="A4402">
        <v>6.1</v>
      </c>
      <c r="B4402" t="s">
        <v>23233</v>
      </c>
      <c r="C4402" t="s">
        <v>422</v>
      </c>
      <c r="D4402" t="s">
        <v>21948</v>
      </c>
      <c r="E4402" t="s">
        <v>37</v>
      </c>
      <c r="F4402">
        <v>118</v>
      </c>
      <c r="G4402" s="8">
        <v>17305211</v>
      </c>
      <c r="H4402" s="8">
        <v>38000000</v>
      </c>
    </row>
    <row r="4403" spans="1:8" x14ac:dyDescent="0.3">
      <c r="A4403">
        <v>6.1</v>
      </c>
      <c r="B4403" t="s">
        <v>23233</v>
      </c>
      <c r="C4403" t="s">
        <v>422</v>
      </c>
      <c r="D4403" t="s">
        <v>8199</v>
      </c>
      <c r="E4403" t="s">
        <v>37</v>
      </c>
      <c r="F4403">
        <v>118</v>
      </c>
      <c r="G4403" s="8">
        <v>17305211</v>
      </c>
      <c r="H4403" s="8">
        <v>38000000</v>
      </c>
    </row>
    <row r="4404" spans="1:8" x14ac:dyDescent="0.3">
      <c r="A4404">
        <v>6.2</v>
      </c>
      <c r="B4404" t="s">
        <v>23234</v>
      </c>
      <c r="C4404" t="s">
        <v>2223</v>
      </c>
      <c r="D4404" t="s">
        <v>1473</v>
      </c>
      <c r="E4404" t="s">
        <v>37</v>
      </c>
      <c r="F4404">
        <v>105</v>
      </c>
      <c r="G4404" s="8">
        <v>16991902</v>
      </c>
      <c r="H4404" s="8">
        <v>57000000</v>
      </c>
    </row>
    <row r="4405" spans="1:8" x14ac:dyDescent="0.3">
      <c r="A4405">
        <v>6.2</v>
      </c>
      <c r="B4405" t="s">
        <v>23234</v>
      </c>
      <c r="C4405" t="s">
        <v>2223</v>
      </c>
      <c r="D4405" t="s">
        <v>9824</v>
      </c>
      <c r="E4405" t="s">
        <v>37</v>
      </c>
      <c r="F4405">
        <v>105</v>
      </c>
      <c r="G4405" s="8">
        <v>16991902</v>
      </c>
      <c r="H4405" s="8">
        <v>57000000</v>
      </c>
    </row>
    <row r="4406" spans="1:8" x14ac:dyDescent="0.3">
      <c r="A4406">
        <v>7.3</v>
      </c>
      <c r="B4406" t="s">
        <v>23235</v>
      </c>
      <c r="C4406" t="s">
        <v>4823</v>
      </c>
      <c r="D4406" t="s">
        <v>1473</v>
      </c>
      <c r="E4406" t="s">
        <v>37</v>
      </c>
      <c r="F4406">
        <v>109</v>
      </c>
      <c r="G4406" s="8">
        <v>47536959</v>
      </c>
      <c r="H4406" s="8">
        <v>10000000</v>
      </c>
    </row>
    <row r="4407" spans="1:8" x14ac:dyDescent="0.3">
      <c r="A4407">
        <v>6.6</v>
      </c>
      <c r="B4407" t="s">
        <v>23236</v>
      </c>
      <c r="C4407" t="s">
        <v>133</v>
      </c>
      <c r="D4407" t="s">
        <v>515</v>
      </c>
      <c r="E4407" t="s">
        <v>37</v>
      </c>
      <c r="F4407">
        <v>129</v>
      </c>
      <c r="G4407" s="8">
        <v>10300000</v>
      </c>
      <c r="H4407" s="8">
        <v>38000000</v>
      </c>
    </row>
    <row r="4408" spans="1:8" x14ac:dyDescent="0.3">
      <c r="A4408">
        <v>6.6</v>
      </c>
      <c r="B4408" t="s">
        <v>23236</v>
      </c>
      <c r="C4408" t="s">
        <v>133</v>
      </c>
      <c r="D4408" t="s">
        <v>1473</v>
      </c>
      <c r="E4408" t="s">
        <v>37</v>
      </c>
      <c r="F4408">
        <v>129</v>
      </c>
      <c r="G4408" s="8">
        <v>10300000</v>
      </c>
      <c r="H4408" s="8">
        <v>38000000</v>
      </c>
    </row>
    <row r="4409" spans="1:8" x14ac:dyDescent="0.3">
      <c r="A4409">
        <v>8.1999999999999993</v>
      </c>
      <c r="B4409" t="s">
        <v>23237</v>
      </c>
      <c r="C4409" t="s">
        <v>3153</v>
      </c>
      <c r="D4409" t="s">
        <v>4189</v>
      </c>
      <c r="E4409" t="s">
        <v>37</v>
      </c>
      <c r="F4409">
        <v>109</v>
      </c>
      <c r="G4409" s="8">
        <v>13782838</v>
      </c>
      <c r="H4409" s="8">
        <v>15000000</v>
      </c>
    </row>
    <row r="4410" spans="1:8" x14ac:dyDescent="0.3">
      <c r="A4410">
        <v>8.1999999999999993</v>
      </c>
      <c r="B4410" t="s">
        <v>23237</v>
      </c>
      <c r="C4410" t="s">
        <v>3153</v>
      </c>
      <c r="D4410" t="s">
        <v>21948</v>
      </c>
      <c r="E4410" t="s">
        <v>37</v>
      </c>
      <c r="F4410">
        <v>109</v>
      </c>
      <c r="G4410" s="8">
        <v>13782838</v>
      </c>
      <c r="H4410" s="8">
        <v>15000000</v>
      </c>
    </row>
    <row r="4411" spans="1:8" x14ac:dyDescent="0.3">
      <c r="A4411">
        <v>8.1999999999999993</v>
      </c>
      <c r="B4411" t="s">
        <v>23237</v>
      </c>
      <c r="C4411" t="s">
        <v>3153</v>
      </c>
      <c r="D4411" t="s">
        <v>10118</v>
      </c>
      <c r="E4411" t="s">
        <v>37</v>
      </c>
      <c r="F4411">
        <v>109</v>
      </c>
      <c r="G4411" s="8">
        <v>13782838</v>
      </c>
      <c r="H4411" s="8">
        <v>15000000</v>
      </c>
    </row>
    <row r="4412" spans="1:8" x14ac:dyDescent="0.3">
      <c r="A4412">
        <v>6.4</v>
      </c>
      <c r="B4412" t="s">
        <v>23238</v>
      </c>
      <c r="C4412" t="s">
        <v>704</v>
      </c>
      <c r="D4412" t="s">
        <v>675</v>
      </c>
      <c r="E4412" t="s">
        <v>37</v>
      </c>
      <c r="F4412">
        <v>127</v>
      </c>
      <c r="G4412" s="8">
        <v>41997790</v>
      </c>
      <c r="H4412" s="8">
        <v>38000000</v>
      </c>
    </row>
    <row r="4413" spans="1:8" x14ac:dyDescent="0.3">
      <c r="A4413">
        <v>6.4</v>
      </c>
      <c r="B4413" t="s">
        <v>23238</v>
      </c>
      <c r="C4413" t="s">
        <v>704</v>
      </c>
      <c r="D4413" t="s">
        <v>10118</v>
      </c>
      <c r="E4413" t="s">
        <v>37</v>
      </c>
      <c r="F4413">
        <v>127</v>
      </c>
      <c r="G4413" s="8">
        <v>41997790</v>
      </c>
      <c r="H4413" s="8">
        <v>38000000</v>
      </c>
    </row>
    <row r="4414" spans="1:8" x14ac:dyDescent="0.3">
      <c r="A4414">
        <v>6.4</v>
      </c>
      <c r="B4414" t="s">
        <v>23238</v>
      </c>
      <c r="C4414" t="s">
        <v>704</v>
      </c>
      <c r="D4414" t="s">
        <v>8199</v>
      </c>
      <c r="E4414" t="s">
        <v>37</v>
      </c>
      <c r="F4414">
        <v>127</v>
      </c>
      <c r="G4414" s="8">
        <v>41997790</v>
      </c>
      <c r="H4414" s="8">
        <v>38000000</v>
      </c>
    </row>
    <row r="4415" spans="1:8" x14ac:dyDescent="0.3">
      <c r="A4415">
        <v>6.4</v>
      </c>
      <c r="B4415" t="s">
        <v>23239</v>
      </c>
      <c r="C4415" t="s">
        <v>4843</v>
      </c>
      <c r="D4415" t="s">
        <v>21950</v>
      </c>
      <c r="E4415" t="s">
        <v>37</v>
      </c>
      <c r="F4415">
        <v>118</v>
      </c>
      <c r="G4415" s="8">
        <v>6482195</v>
      </c>
      <c r="H4415" s="8">
        <v>37000000</v>
      </c>
    </row>
    <row r="4416" spans="1:8" x14ac:dyDescent="0.3">
      <c r="A4416">
        <v>6.4</v>
      </c>
      <c r="B4416" t="s">
        <v>23239</v>
      </c>
      <c r="C4416" t="s">
        <v>4843</v>
      </c>
      <c r="D4416" t="s">
        <v>21948</v>
      </c>
      <c r="E4416" t="s">
        <v>37</v>
      </c>
      <c r="F4416">
        <v>118</v>
      </c>
      <c r="G4416" s="8">
        <v>6482195</v>
      </c>
      <c r="H4416" s="8">
        <v>37000000</v>
      </c>
    </row>
    <row r="4417" spans="1:8" x14ac:dyDescent="0.3">
      <c r="A4417">
        <v>6.4</v>
      </c>
      <c r="B4417" t="s">
        <v>23239</v>
      </c>
      <c r="C4417" t="s">
        <v>4843</v>
      </c>
      <c r="D4417" t="s">
        <v>8199</v>
      </c>
      <c r="E4417" t="s">
        <v>37</v>
      </c>
      <c r="F4417">
        <v>118</v>
      </c>
      <c r="G4417" s="8">
        <v>6482195</v>
      </c>
      <c r="H4417" s="8">
        <v>37000000</v>
      </c>
    </row>
    <row r="4418" spans="1:8" x14ac:dyDescent="0.3">
      <c r="A4418">
        <v>5.2</v>
      </c>
      <c r="B4418" t="s">
        <v>23240</v>
      </c>
      <c r="C4418" t="s">
        <v>4850</v>
      </c>
      <c r="D4418" t="s">
        <v>675</v>
      </c>
      <c r="E4418" t="s">
        <v>37</v>
      </c>
      <c r="F4418">
        <v>110</v>
      </c>
      <c r="G4418" s="8">
        <v>623374</v>
      </c>
      <c r="H4418" s="8">
        <v>38000000</v>
      </c>
    </row>
    <row r="4419" spans="1:8" x14ac:dyDescent="0.3">
      <c r="A4419">
        <v>5.2</v>
      </c>
      <c r="B4419" t="s">
        <v>23240</v>
      </c>
      <c r="C4419" t="s">
        <v>4850</v>
      </c>
      <c r="D4419" t="s">
        <v>515</v>
      </c>
      <c r="E4419" t="s">
        <v>37</v>
      </c>
      <c r="F4419">
        <v>110</v>
      </c>
      <c r="G4419" s="8">
        <v>623374</v>
      </c>
      <c r="H4419" s="8">
        <v>38000000</v>
      </c>
    </row>
    <row r="4420" spans="1:8" x14ac:dyDescent="0.3">
      <c r="A4420">
        <v>5.2</v>
      </c>
      <c r="B4420" t="s">
        <v>23240</v>
      </c>
      <c r="C4420" t="s">
        <v>4850</v>
      </c>
      <c r="D4420" t="s">
        <v>1473</v>
      </c>
      <c r="E4420" t="s">
        <v>37</v>
      </c>
      <c r="F4420">
        <v>110</v>
      </c>
      <c r="G4420" s="8">
        <v>623374</v>
      </c>
      <c r="H4420" s="8">
        <v>38000000</v>
      </c>
    </row>
    <row r="4421" spans="1:8" x14ac:dyDescent="0.3">
      <c r="A4421">
        <v>5.2</v>
      </c>
      <c r="B4421" t="s">
        <v>23240</v>
      </c>
      <c r="C4421" t="s">
        <v>4850</v>
      </c>
      <c r="D4421" t="s">
        <v>8199</v>
      </c>
      <c r="E4421" t="s">
        <v>37</v>
      </c>
      <c r="F4421">
        <v>110</v>
      </c>
      <c r="G4421" s="8">
        <v>623374</v>
      </c>
      <c r="H4421" s="8">
        <v>38000000</v>
      </c>
    </row>
    <row r="4422" spans="1:8" x14ac:dyDescent="0.3">
      <c r="A4422">
        <v>5.2</v>
      </c>
      <c r="B4422" t="s">
        <v>23240</v>
      </c>
      <c r="C4422" t="s">
        <v>4850</v>
      </c>
      <c r="D4422" t="s">
        <v>12797</v>
      </c>
      <c r="E4422" t="s">
        <v>37</v>
      </c>
      <c r="F4422">
        <v>110</v>
      </c>
      <c r="G4422" s="8">
        <v>623374</v>
      </c>
      <c r="H4422" s="8">
        <v>38000000</v>
      </c>
    </row>
    <row r="4423" spans="1:8" x14ac:dyDescent="0.3">
      <c r="A4423">
        <v>6.5</v>
      </c>
      <c r="B4423" t="s">
        <v>23241</v>
      </c>
      <c r="C4423" t="s">
        <v>1369</v>
      </c>
      <c r="D4423" t="s">
        <v>515</v>
      </c>
      <c r="E4423" t="s">
        <v>37</v>
      </c>
      <c r="F4423">
        <v>90</v>
      </c>
      <c r="G4423" s="8">
        <v>7871693</v>
      </c>
      <c r="H4423" s="8">
        <v>55000000</v>
      </c>
    </row>
    <row r="4424" spans="1:8" x14ac:dyDescent="0.3">
      <c r="A4424">
        <v>6.5</v>
      </c>
      <c r="B4424" t="s">
        <v>23241</v>
      </c>
      <c r="C4424" t="s">
        <v>1369</v>
      </c>
      <c r="D4424" t="s">
        <v>15875</v>
      </c>
      <c r="E4424" t="s">
        <v>37</v>
      </c>
      <c r="F4424">
        <v>90</v>
      </c>
      <c r="G4424" s="8">
        <v>7871693</v>
      </c>
      <c r="H4424" s="8">
        <v>55000000</v>
      </c>
    </row>
    <row r="4425" spans="1:8" x14ac:dyDescent="0.3">
      <c r="A4425">
        <v>6.5</v>
      </c>
      <c r="B4425" t="s">
        <v>23241</v>
      </c>
      <c r="C4425" t="s">
        <v>1369</v>
      </c>
      <c r="D4425" t="s">
        <v>651</v>
      </c>
      <c r="E4425" t="s">
        <v>37</v>
      </c>
      <c r="F4425">
        <v>90</v>
      </c>
      <c r="G4425" s="8">
        <v>7871693</v>
      </c>
      <c r="H4425" s="8">
        <v>55000000</v>
      </c>
    </row>
    <row r="4426" spans="1:8" x14ac:dyDescent="0.3">
      <c r="A4426">
        <v>6.5</v>
      </c>
      <c r="B4426" t="s">
        <v>23241</v>
      </c>
      <c r="C4426" t="s">
        <v>1369</v>
      </c>
      <c r="D4426" t="s">
        <v>10118</v>
      </c>
      <c r="E4426" t="s">
        <v>37</v>
      </c>
      <c r="F4426">
        <v>90</v>
      </c>
      <c r="G4426" s="8">
        <v>7871693</v>
      </c>
      <c r="H4426" s="8">
        <v>55000000</v>
      </c>
    </row>
    <row r="4427" spans="1:8" x14ac:dyDescent="0.3">
      <c r="A4427">
        <v>7.1</v>
      </c>
      <c r="B4427" t="s">
        <v>23242</v>
      </c>
      <c r="C4427" t="s">
        <v>4862</v>
      </c>
      <c r="D4427" t="s">
        <v>1473</v>
      </c>
      <c r="E4427" t="s">
        <v>37</v>
      </c>
      <c r="F4427">
        <v>144</v>
      </c>
      <c r="G4427" s="8">
        <v>16377274</v>
      </c>
      <c r="H4427" s="8">
        <v>32000000</v>
      </c>
    </row>
    <row r="4428" spans="1:8" x14ac:dyDescent="0.3">
      <c r="A4428">
        <v>7.3</v>
      </c>
      <c r="B4428" t="s">
        <v>23243</v>
      </c>
      <c r="C4428" t="s">
        <v>2950</v>
      </c>
      <c r="D4428" t="s">
        <v>11093</v>
      </c>
      <c r="E4428" t="s">
        <v>37</v>
      </c>
      <c r="F4428">
        <v>130</v>
      </c>
      <c r="G4428" s="8">
        <v>9589875</v>
      </c>
      <c r="H4428" s="8">
        <v>40000000</v>
      </c>
    </row>
    <row r="4429" spans="1:8" x14ac:dyDescent="0.3">
      <c r="A4429">
        <v>7.3</v>
      </c>
      <c r="B4429" t="s">
        <v>23243</v>
      </c>
      <c r="C4429" t="s">
        <v>2950</v>
      </c>
      <c r="D4429" t="s">
        <v>1473</v>
      </c>
      <c r="E4429" t="s">
        <v>37</v>
      </c>
      <c r="F4429">
        <v>130</v>
      </c>
      <c r="G4429" s="8">
        <v>9589875</v>
      </c>
      <c r="H4429" s="8">
        <v>40000000</v>
      </c>
    </row>
    <row r="4430" spans="1:8" x14ac:dyDescent="0.3">
      <c r="A4430">
        <v>7.3</v>
      </c>
      <c r="B4430" t="s">
        <v>23243</v>
      </c>
      <c r="C4430" t="s">
        <v>2950</v>
      </c>
      <c r="D4430" t="s">
        <v>21949</v>
      </c>
      <c r="E4430" t="s">
        <v>37</v>
      </c>
      <c r="F4430">
        <v>130</v>
      </c>
      <c r="G4430" s="8">
        <v>9589875</v>
      </c>
      <c r="H4430" s="8">
        <v>40000000</v>
      </c>
    </row>
    <row r="4431" spans="1:8" x14ac:dyDescent="0.3">
      <c r="A4431">
        <v>5.2</v>
      </c>
      <c r="B4431" t="s">
        <v>23244</v>
      </c>
      <c r="C4431" t="s">
        <v>4880</v>
      </c>
      <c r="D4431" t="s">
        <v>675</v>
      </c>
      <c r="E4431" t="s">
        <v>37</v>
      </c>
      <c r="F4431">
        <v>112</v>
      </c>
      <c r="G4431" s="8">
        <v>34912982</v>
      </c>
      <c r="H4431" s="8">
        <v>38000000</v>
      </c>
    </row>
    <row r="4432" spans="1:8" x14ac:dyDescent="0.3">
      <c r="A4432">
        <v>5.2</v>
      </c>
      <c r="B4432" t="s">
        <v>23244</v>
      </c>
      <c r="C4432" t="s">
        <v>4880</v>
      </c>
      <c r="D4432" t="s">
        <v>515</v>
      </c>
      <c r="E4432" t="s">
        <v>37</v>
      </c>
      <c r="F4432">
        <v>112</v>
      </c>
      <c r="G4432" s="8">
        <v>34912982</v>
      </c>
      <c r="H4432" s="8">
        <v>38000000</v>
      </c>
    </row>
    <row r="4433" spans="1:8" x14ac:dyDescent="0.3">
      <c r="A4433">
        <v>5.2</v>
      </c>
      <c r="B4433" t="s">
        <v>23244</v>
      </c>
      <c r="C4433" t="s">
        <v>4880</v>
      </c>
      <c r="D4433" t="s">
        <v>10118</v>
      </c>
      <c r="E4433" t="s">
        <v>37</v>
      </c>
      <c r="F4433">
        <v>112</v>
      </c>
      <c r="G4433" s="8">
        <v>34912982</v>
      </c>
      <c r="H4433" s="8">
        <v>38000000</v>
      </c>
    </row>
    <row r="4434" spans="1:8" x14ac:dyDescent="0.3">
      <c r="A4434">
        <v>5.2</v>
      </c>
      <c r="B4434" t="s">
        <v>23244</v>
      </c>
      <c r="C4434" t="s">
        <v>4880</v>
      </c>
      <c r="D4434" t="s">
        <v>8199</v>
      </c>
      <c r="E4434" t="s">
        <v>37</v>
      </c>
      <c r="F4434">
        <v>112</v>
      </c>
      <c r="G4434" s="8">
        <v>34912982</v>
      </c>
      <c r="H4434" s="8">
        <v>38000000</v>
      </c>
    </row>
    <row r="4435" spans="1:8" x14ac:dyDescent="0.3">
      <c r="A4435">
        <v>7.7</v>
      </c>
      <c r="B4435" t="s">
        <v>23245</v>
      </c>
      <c r="C4435" t="s">
        <v>4886</v>
      </c>
      <c r="D4435" t="s">
        <v>1473</v>
      </c>
      <c r="E4435" t="s">
        <v>37</v>
      </c>
      <c r="F4435">
        <v>133</v>
      </c>
      <c r="G4435" s="8">
        <v>109712885</v>
      </c>
      <c r="H4435" s="8">
        <v>35000000</v>
      </c>
    </row>
    <row r="4436" spans="1:8" x14ac:dyDescent="0.3">
      <c r="A4436">
        <v>7.7</v>
      </c>
      <c r="B4436" t="s">
        <v>23245</v>
      </c>
      <c r="C4436" t="s">
        <v>4886</v>
      </c>
      <c r="D4436" t="s">
        <v>21949</v>
      </c>
      <c r="E4436" t="s">
        <v>37</v>
      </c>
      <c r="F4436">
        <v>133</v>
      </c>
      <c r="G4436" s="8">
        <v>109712885</v>
      </c>
      <c r="H4436" s="8">
        <v>35000000</v>
      </c>
    </row>
    <row r="4437" spans="1:8" x14ac:dyDescent="0.3">
      <c r="A4437">
        <v>7.6</v>
      </c>
      <c r="B4437" t="s">
        <v>23246</v>
      </c>
      <c r="C4437" t="s">
        <v>3788</v>
      </c>
      <c r="D4437" t="s">
        <v>21950</v>
      </c>
      <c r="E4437" t="s">
        <v>37</v>
      </c>
      <c r="F4437">
        <v>150</v>
      </c>
      <c r="G4437" s="8">
        <v>92173235</v>
      </c>
      <c r="H4437" s="8">
        <v>37000000</v>
      </c>
    </row>
    <row r="4438" spans="1:8" x14ac:dyDescent="0.3">
      <c r="A4438">
        <v>7.6</v>
      </c>
      <c r="B4438" t="s">
        <v>23246</v>
      </c>
      <c r="C4438" t="s">
        <v>3788</v>
      </c>
      <c r="D4438" t="s">
        <v>1473</v>
      </c>
      <c r="E4438" t="s">
        <v>37</v>
      </c>
      <c r="F4438">
        <v>150</v>
      </c>
      <c r="G4438" s="8">
        <v>92173235</v>
      </c>
      <c r="H4438" s="8">
        <v>37000000</v>
      </c>
    </row>
    <row r="4439" spans="1:8" x14ac:dyDescent="0.3">
      <c r="A4439">
        <v>7.6</v>
      </c>
      <c r="B4439" t="s">
        <v>23246</v>
      </c>
      <c r="C4439" t="s">
        <v>3788</v>
      </c>
      <c r="D4439" t="s">
        <v>8199</v>
      </c>
      <c r="E4439" t="s">
        <v>37</v>
      </c>
      <c r="F4439">
        <v>150</v>
      </c>
      <c r="G4439" s="8">
        <v>92173235</v>
      </c>
      <c r="H4439" s="8">
        <v>37000000</v>
      </c>
    </row>
    <row r="4440" spans="1:8" x14ac:dyDescent="0.3">
      <c r="A4440">
        <v>5.7</v>
      </c>
      <c r="B4440" t="s">
        <v>23247</v>
      </c>
      <c r="C4440" t="s">
        <v>4895</v>
      </c>
      <c r="D4440" t="s">
        <v>809</v>
      </c>
      <c r="E4440" t="s">
        <v>37</v>
      </c>
      <c r="F4440">
        <v>110</v>
      </c>
      <c r="G4440" s="8">
        <v>41102171</v>
      </c>
      <c r="H4440" s="8">
        <v>40000000</v>
      </c>
    </row>
    <row r="4441" spans="1:8" x14ac:dyDescent="0.3">
      <c r="A4441">
        <v>5.7</v>
      </c>
      <c r="B4441" t="s">
        <v>23247</v>
      </c>
      <c r="C4441" t="s">
        <v>4895</v>
      </c>
      <c r="D4441" t="s">
        <v>1473</v>
      </c>
      <c r="E4441" t="s">
        <v>37</v>
      </c>
      <c r="F4441">
        <v>110</v>
      </c>
      <c r="G4441" s="8">
        <v>41102171</v>
      </c>
      <c r="H4441" s="8">
        <v>40000000</v>
      </c>
    </row>
    <row r="4442" spans="1:8" x14ac:dyDescent="0.3">
      <c r="A4442">
        <v>5.7</v>
      </c>
      <c r="B4442" t="s">
        <v>23247</v>
      </c>
      <c r="C4442" t="s">
        <v>4895</v>
      </c>
      <c r="D4442" t="s">
        <v>17497</v>
      </c>
      <c r="E4442" t="s">
        <v>37</v>
      </c>
      <c r="F4442">
        <v>110</v>
      </c>
      <c r="G4442" s="8">
        <v>41102171</v>
      </c>
      <c r="H4442" s="8">
        <v>40000000</v>
      </c>
    </row>
    <row r="4443" spans="1:8" x14ac:dyDescent="0.3">
      <c r="A4443">
        <v>7</v>
      </c>
      <c r="B4443" t="s">
        <v>23248</v>
      </c>
      <c r="C4443" t="s">
        <v>4899</v>
      </c>
      <c r="D4443" t="s">
        <v>809</v>
      </c>
      <c r="E4443" t="s">
        <v>37</v>
      </c>
      <c r="F4443">
        <v>96</v>
      </c>
      <c r="G4443" s="8">
        <v>60338891</v>
      </c>
      <c r="H4443" s="8">
        <v>37000000</v>
      </c>
    </row>
    <row r="4444" spans="1:8" x14ac:dyDescent="0.3">
      <c r="A4444">
        <v>7</v>
      </c>
      <c r="B4444" t="s">
        <v>23248</v>
      </c>
      <c r="C4444" t="s">
        <v>4899</v>
      </c>
      <c r="D4444" t="s">
        <v>1473</v>
      </c>
      <c r="E4444" t="s">
        <v>37</v>
      </c>
      <c r="F4444">
        <v>96</v>
      </c>
      <c r="G4444" s="8">
        <v>60338891</v>
      </c>
      <c r="H4444" s="8">
        <v>37000000</v>
      </c>
    </row>
    <row r="4445" spans="1:8" x14ac:dyDescent="0.3">
      <c r="A4445">
        <v>6</v>
      </c>
      <c r="B4445" t="s">
        <v>23249</v>
      </c>
      <c r="C4445" t="s">
        <v>4903</v>
      </c>
      <c r="D4445" t="s">
        <v>515</v>
      </c>
      <c r="E4445" t="s">
        <v>37</v>
      </c>
      <c r="F4445">
        <v>96</v>
      </c>
      <c r="G4445" s="8">
        <v>48006503</v>
      </c>
      <c r="H4445" s="8">
        <v>37000000</v>
      </c>
    </row>
    <row r="4446" spans="1:8" x14ac:dyDescent="0.3">
      <c r="A4446">
        <v>6</v>
      </c>
      <c r="B4446" t="s">
        <v>23249</v>
      </c>
      <c r="C4446" t="s">
        <v>4903</v>
      </c>
      <c r="D4446" t="s">
        <v>809</v>
      </c>
      <c r="E4446" t="s">
        <v>37</v>
      </c>
      <c r="F4446">
        <v>96</v>
      </c>
      <c r="G4446" s="8">
        <v>48006503</v>
      </c>
      <c r="H4446" s="8">
        <v>37000000</v>
      </c>
    </row>
    <row r="4447" spans="1:8" x14ac:dyDescent="0.3">
      <c r="A4447">
        <v>6</v>
      </c>
      <c r="B4447" t="s">
        <v>23249</v>
      </c>
      <c r="C4447" t="s">
        <v>4903</v>
      </c>
      <c r="D4447" t="s">
        <v>15875</v>
      </c>
      <c r="E4447" t="s">
        <v>37</v>
      </c>
      <c r="F4447">
        <v>96</v>
      </c>
      <c r="G4447" s="8">
        <v>48006503</v>
      </c>
      <c r="H4447" s="8">
        <v>37000000</v>
      </c>
    </row>
    <row r="4448" spans="1:8" x14ac:dyDescent="0.3">
      <c r="A4448">
        <v>6</v>
      </c>
      <c r="B4448" t="s">
        <v>23249</v>
      </c>
      <c r="C4448" t="s">
        <v>4903</v>
      </c>
      <c r="D4448" t="s">
        <v>651</v>
      </c>
      <c r="E4448" t="s">
        <v>37</v>
      </c>
      <c r="F4448">
        <v>96</v>
      </c>
      <c r="G4448" s="8">
        <v>48006503</v>
      </c>
      <c r="H4448" s="8">
        <v>37000000</v>
      </c>
    </row>
    <row r="4449" spans="1:8" x14ac:dyDescent="0.3">
      <c r="A4449">
        <v>8.1</v>
      </c>
      <c r="B4449" t="s">
        <v>23250</v>
      </c>
      <c r="C4449" t="s">
        <v>467</v>
      </c>
      <c r="D4449" t="s">
        <v>675</v>
      </c>
      <c r="E4449" t="s">
        <v>37</v>
      </c>
      <c r="F4449">
        <v>123</v>
      </c>
      <c r="G4449" s="8">
        <v>26903709</v>
      </c>
      <c r="H4449" s="8">
        <v>38000000</v>
      </c>
    </row>
    <row r="4450" spans="1:8" x14ac:dyDescent="0.3">
      <c r="A4450">
        <v>8.1</v>
      </c>
      <c r="B4450" t="s">
        <v>23250</v>
      </c>
      <c r="C4450" t="s">
        <v>467</v>
      </c>
      <c r="D4450" t="s">
        <v>11093</v>
      </c>
      <c r="E4450" t="s">
        <v>37</v>
      </c>
      <c r="F4450">
        <v>123</v>
      </c>
      <c r="G4450" s="8">
        <v>26903709</v>
      </c>
      <c r="H4450" s="8">
        <v>38000000</v>
      </c>
    </row>
    <row r="4451" spans="1:8" x14ac:dyDescent="0.3">
      <c r="A4451">
        <v>8.1</v>
      </c>
      <c r="B4451" t="s">
        <v>23250</v>
      </c>
      <c r="C4451" t="s">
        <v>467</v>
      </c>
      <c r="D4451" t="s">
        <v>1473</v>
      </c>
      <c r="E4451" t="s">
        <v>37</v>
      </c>
      <c r="F4451">
        <v>123</v>
      </c>
      <c r="G4451" s="8">
        <v>26903709</v>
      </c>
      <c r="H4451" s="8">
        <v>38000000</v>
      </c>
    </row>
    <row r="4452" spans="1:8" x14ac:dyDescent="0.3">
      <c r="A4452">
        <v>8.1</v>
      </c>
      <c r="B4452" t="s">
        <v>23250</v>
      </c>
      <c r="C4452" t="s">
        <v>467</v>
      </c>
      <c r="D4452" t="s">
        <v>21949</v>
      </c>
      <c r="E4452" t="s">
        <v>37</v>
      </c>
      <c r="F4452">
        <v>123</v>
      </c>
      <c r="G4452" s="8">
        <v>26903709</v>
      </c>
      <c r="H4452" s="8">
        <v>38000000</v>
      </c>
    </row>
    <row r="4453" spans="1:8" x14ac:dyDescent="0.3">
      <c r="A4453">
        <v>8</v>
      </c>
      <c r="B4453" t="s">
        <v>23251</v>
      </c>
      <c r="C4453" t="s">
        <v>4862</v>
      </c>
      <c r="D4453" t="s">
        <v>1473</v>
      </c>
      <c r="E4453" t="s">
        <v>37</v>
      </c>
      <c r="F4453">
        <v>188</v>
      </c>
      <c r="G4453" s="8">
        <v>22450975</v>
      </c>
      <c r="H4453" s="8">
        <v>37000000</v>
      </c>
    </row>
    <row r="4454" spans="1:8" x14ac:dyDescent="0.3">
      <c r="A4454">
        <v>5.6</v>
      </c>
      <c r="B4454" t="s">
        <v>23252</v>
      </c>
      <c r="C4454" t="s">
        <v>4920</v>
      </c>
      <c r="D4454" t="s">
        <v>675</v>
      </c>
      <c r="E4454" t="s">
        <v>37</v>
      </c>
      <c r="F4454">
        <v>107</v>
      </c>
      <c r="G4454" s="8">
        <v>44867349</v>
      </c>
      <c r="H4454" s="8">
        <v>37000000</v>
      </c>
    </row>
    <row r="4455" spans="1:8" x14ac:dyDescent="0.3">
      <c r="A4455">
        <v>5.6</v>
      </c>
      <c r="B4455" t="s">
        <v>23252</v>
      </c>
      <c r="C4455" t="s">
        <v>4920</v>
      </c>
      <c r="D4455" t="s">
        <v>809</v>
      </c>
      <c r="E4455" t="s">
        <v>37</v>
      </c>
      <c r="F4455">
        <v>107</v>
      </c>
      <c r="G4455" s="8">
        <v>44867349</v>
      </c>
      <c r="H4455" s="8">
        <v>37000000</v>
      </c>
    </row>
    <row r="4456" spans="1:8" x14ac:dyDescent="0.3">
      <c r="A4456">
        <v>5.6</v>
      </c>
      <c r="B4456" t="s">
        <v>23252</v>
      </c>
      <c r="C4456" t="s">
        <v>4920</v>
      </c>
      <c r="D4456" t="s">
        <v>21950</v>
      </c>
      <c r="E4456" t="s">
        <v>37</v>
      </c>
      <c r="F4456">
        <v>107</v>
      </c>
      <c r="G4456" s="8">
        <v>44867349</v>
      </c>
      <c r="H4456" s="8">
        <v>37000000</v>
      </c>
    </row>
    <row r="4457" spans="1:8" x14ac:dyDescent="0.3">
      <c r="A4457">
        <v>6.1</v>
      </c>
      <c r="B4457" t="s">
        <v>23253</v>
      </c>
      <c r="C4457" t="s">
        <v>4924</v>
      </c>
      <c r="D4457" t="s">
        <v>809</v>
      </c>
      <c r="E4457" t="s">
        <v>37</v>
      </c>
      <c r="F4457">
        <v>110</v>
      </c>
      <c r="G4457" s="8">
        <v>46813366</v>
      </c>
      <c r="H4457" s="8">
        <v>38000000</v>
      </c>
    </row>
    <row r="4458" spans="1:8" x14ac:dyDescent="0.3">
      <c r="A4458">
        <v>6.1</v>
      </c>
      <c r="B4458" t="s">
        <v>23253</v>
      </c>
      <c r="C4458" t="s">
        <v>4924</v>
      </c>
      <c r="D4458" t="s">
        <v>17497</v>
      </c>
      <c r="E4458" t="s">
        <v>37</v>
      </c>
      <c r="F4458">
        <v>110</v>
      </c>
      <c r="G4458" s="8">
        <v>46813366</v>
      </c>
      <c r="H4458" s="8">
        <v>38000000</v>
      </c>
    </row>
    <row r="4459" spans="1:8" x14ac:dyDescent="0.3">
      <c r="A4459">
        <v>6.9</v>
      </c>
      <c r="B4459" t="s">
        <v>23254</v>
      </c>
      <c r="C4459" t="s">
        <v>4928</v>
      </c>
      <c r="D4459" t="s">
        <v>1473</v>
      </c>
      <c r="E4459" t="s">
        <v>37</v>
      </c>
      <c r="F4459">
        <v>113</v>
      </c>
      <c r="G4459" s="8">
        <v>72279690</v>
      </c>
      <c r="H4459" s="8">
        <v>37000000</v>
      </c>
    </row>
    <row r="4460" spans="1:8" x14ac:dyDescent="0.3">
      <c r="A4460">
        <v>6.9</v>
      </c>
      <c r="B4460" t="s">
        <v>23254</v>
      </c>
      <c r="C4460" t="s">
        <v>4928</v>
      </c>
      <c r="D4460" t="s">
        <v>15875</v>
      </c>
      <c r="E4460" t="s">
        <v>37</v>
      </c>
      <c r="F4460">
        <v>113</v>
      </c>
      <c r="G4460" s="8">
        <v>72279690</v>
      </c>
      <c r="H4460" s="8">
        <v>37000000</v>
      </c>
    </row>
    <row r="4461" spans="1:8" x14ac:dyDescent="0.3">
      <c r="A4461">
        <v>5.2</v>
      </c>
      <c r="B4461" t="s">
        <v>23255</v>
      </c>
      <c r="C4461" t="s">
        <v>3934</v>
      </c>
      <c r="D4461" t="s">
        <v>1473</v>
      </c>
      <c r="E4461" t="s">
        <v>37</v>
      </c>
      <c r="F4461">
        <v>122</v>
      </c>
      <c r="G4461" s="8">
        <v>191449475</v>
      </c>
      <c r="H4461" s="8">
        <v>37000000</v>
      </c>
    </row>
    <row r="4462" spans="1:8" x14ac:dyDescent="0.3">
      <c r="A4462">
        <v>5.2</v>
      </c>
      <c r="B4462" t="s">
        <v>23255</v>
      </c>
      <c r="C4462" t="s">
        <v>3934</v>
      </c>
      <c r="D4462" t="s">
        <v>651</v>
      </c>
      <c r="E4462" t="s">
        <v>37</v>
      </c>
      <c r="F4462">
        <v>122</v>
      </c>
      <c r="G4462" s="8">
        <v>191449475</v>
      </c>
      <c r="H4462" s="8">
        <v>37000000</v>
      </c>
    </row>
    <row r="4463" spans="1:8" x14ac:dyDescent="0.3">
      <c r="A4463">
        <v>5.2</v>
      </c>
      <c r="B4463" t="s">
        <v>23255</v>
      </c>
      <c r="C4463" t="s">
        <v>3934</v>
      </c>
      <c r="D4463" t="s">
        <v>17497</v>
      </c>
      <c r="E4463" t="s">
        <v>37</v>
      </c>
      <c r="F4463">
        <v>122</v>
      </c>
      <c r="G4463" s="8">
        <v>191449475</v>
      </c>
      <c r="H4463" s="8">
        <v>37000000</v>
      </c>
    </row>
    <row r="4464" spans="1:8" x14ac:dyDescent="0.3">
      <c r="A4464">
        <v>7</v>
      </c>
      <c r="B4464" t="s">
        <v>23256</v>
      </c>
      <c r="C4464" t="s">
        <v>4182</v>
      </c>
      <c r="D4464" t="s">
        <v>21950</v>
      </c>
      <c r="E4464" t="s">
        <v>37</v>
      </c>
      <c r="F4464">
        <v>116</v>
      </c>
      <c r="G4464" s="8">
        <v>71026631</v>
      </c>
      <c r="H4464" s="8">
        <v>36000000</v>
      </c>
    </row>
    <row r="4465" spans="1:8" x14ac:dyDescent="0.3">
      <c r="A4465">
        <v>7</v>
      </c>
      <c r="B4465" t="s">
        <v>23256</v>
      </c>
      <c r="C4465" t="s">
        <v>4182</v>
      </c>
      <c r="D4465" t="s">
        <v>1473</v>
      </c>
      <c r="E4465" t="s">
        <v>37</v>
      </c>
      <c r="F4465">
        <v>116</v>
      </c>
      <c r="G4465" s="8">
        <v>71026631</v>
      </c>
      <c r="H4465" s="8">
        <v>36000000</v>
      </c>
    </row>
    <row r="4466" spans="1:8" x14ac:dyDescent="0.3">
      <c r="A4466">
        <v>7</v>
      </c>
      <c r="B4466" t="s">
        <v>23256</v>
      </c>
      <c r="C4466" t="s">
        <v>4182</v>
      </c>
      <c r="D4466" t="s">
        <v>8199</v>
      </c>
      <c r="E4466" t="s">
        <v>37</v>
      </c>
      <c r="F4466">
        <v>116</v>
      </c>
      <c r="G4466" s="8">
        <v>71026631</v>
      </c>
      <c r="H4466" s="8">
        <v>36000000</v>
      </c>
    </row>
    <row r="4467" spans="1:8" x14ac:dyDescent="0.3">
      <c r="A4467">
        <v>6.3</v>
      </c>
      <c r="B4467" t="s">
        <v>23257</v>
      </c>
      <c r="C4467" t="s">
        <v>1221</v>
      </c>
      <c r="D4467" t="s">
        <v>675</v>
      </c>
      <c r="E4467" t="s">
        <v>37</v>
      </c>
      <c r="F4467">
        <v>93</v>
      </c>
      <c r="G4467" s="8">
        <v>68208190</v>
      </c>
      <c r="H4467" s="8">
        <v>65000000</v>
      </c>
    </row>
    <row r="4468" spans="1:8" x14ac:dyDescent="0.3">
      <c r="A4468">
        <v>6.3</v>
      </c>
      <c r="B4468" t="s">
        <v>23257</v>
      </c>
      <c r="C4468" t="s">
        <v>1221</v>
      </c>
      <c r="D4468" t="s">
        <v>809</v>
      </c>
      <c r="E4468" t="s">
        <v>37</v>
      </c>
      <c r="F4468">
        <v>93</v>
      </c>
      <c r="G4468" s="8">
        <v>68208190</v>
      </c>
      <c r="H4468" s="8">
        <v>65000000</v>
      </c>
    </row>
    <row r="4469" spans="1:8" x14ac:dyDescent="0.3">
      <c r="A4469">
        <v>6.3</v>
      </c>
      <c r="B4469" t="s">
        <v>23257</v>
      </c>
      <c r="C4469" t="s">
        <v>1221</v>
      </c>
      <c r="D4469" t="s">
        <v>21950</v>
      </c>
      <c r="E4469" t="s">
        <v>37</v>
      </c>
      <c r="F4469">
        <v>93</v>
      </c>
      <c r="G4469" s="8">
        <v>68208190</v>
      </c>
      <c r="H4469" s="8">
        <v>65000000</v>
      </c>
    </row>
    <row r="4470" spans="1:8" x14ac:dyDescent="0.3">
      <c r="A4470">
        <v>6.3</v>
      </c>
      <c r="B4470" t="s">
        <v>23257</v>
      </c>
      <c r="C4470" t="s">
        <v>1221</v>
      </c>
      <c r="D4470" t="s">
        <v>8199</v>
      </c>
      <c r="E4470" t="s">
        <v>37</v>
      </c>
      <c r="F4470">
        <v>93</v>
      </c>
      <c r="G4470" s="8">
        <v>68208190</v>
      </c>
      <c r="H4470" s="8">
        <v>65000000</v>
      </c>
    </row>
    <row r="4471" spans="1:8" x14ac:dyDescent="0.3">
      <c r="A4471">
        <v>7</v>
      </c>
      <c r="B4471" t="s">
        <v>23258</v>
      </c>
      <c r="C4471" t="s">
        <v>2845</v>
      </c>
      <c r="D4471" t="s">
        <v>809</v>
      </c>
      <c r="E4471" t="s">
        <v>37</v>
      </c>
      <c r="F4471">
        <v>118</v>
      </c>
      <c r="G4471" s="8">
        <v>150368971</v>
      </c>
      <c r="H4471" s="8">
        <v>37000000</v>
      </c>
    </row>
    <row r="4472" spans="1:8" x14ac:dyDescent="0.3">
      <c r="A4472">
        <v>7</v>
      </c>
      <c r="B4472" t="s">
        <v>23258</v>
      </c>
      <c r="C4472" t="s">
        <v>2845</v>
      </c>
      <c r="D4472" t="s">
        <v>21950</v>
      </c>
      <c r="E4472" t="s">
        <v>37</v>
      </c>
      <c r="F4472">
        <v>118</v>
      </c>
      <c r="G4472" s="8">
        <v>150368971</v>
      </c>
      <c r="H4472" s="8">
        <v>37000000</v>
      </c>
    </row>
    <row r="4473" spans="1:8" x14ac:dyDescent="0.3">
      <c r="A4473">
        <v>6.9</v>
      </c>
      <c r="B4473" t="s">
        <v>23259</v>
      </c>
      <c r="C4473" t="s">
        <v>379</v>
      </c>
      <c r="D4473" t="s">
        <v>675</v>
      </c>
      <c r="E4473" t="s">
        <v>37</v>
      </c>
      <c r="F4473">
        <v>93</v>
      </c>
      <c r="G4473" s="8">
        <v>50129186</v>
      </c>
      <c r="H4473" s="8">
        <v>36000000</v>
      </c>
    </row>
    <row r="4474" spans="1:8" x14ac:dyDescent="0.3">
      <c r="A4474">
        <v>6.9</v>
      </c>
      <c r="B4474" t="s">
        <v>23259</v>
      </c>
      <c r="C4474" t="s">
        <v>379</v>
      </c>
      <c r="D4474" t="s">
        <v>21950</v>
      </c>
      <c r="E4474" t="s">
        <v>37</v>
      </c>
      <c r="F4474">
        <v>93</v>
      </c>
      <c r="G4474" s="8">
        <v>50129186</v>
      </c>
      <c r="H4474" s="8">
        <v>36000000</v>
      </c>
    </row>
    <row r="4475" spans="1:8" x14ac:dyDescent="0.3">
      <c r="A4475">
        <v>6.9</v>
      </c>
      <c r="B4475" t="s">
        <v>23259</v>
      </c>
      <c r="C4475" t="s">
        <v>379</v>
      </c>
      <c r="D4475" t="s">
        <v>1473</v>
      </c>
      <c r="E4475" t="s">
        <v>37</v>
      </c>
      <c r="F4475">
        <v>93</v>
      </c>
      <c r="G4475" s="8">
        <v>50129186</v>
      </c>
      <c r="H4475" s="8">
        <v>36000000</v>
      </c>
    </row>
    <row r="4476" spans="1:8" x14ac:dyDescent="0.3">
      <c r="A4476">
        <v>6.9</v>
      </c>
      <c r="B4476" t="s">
        <v>23259</v>
      </c>
      <c r="C4476" t="s">
        <v>379</v>
      </c>
      <c r="D4476" t="s">
        <v>21948</v>
      </c>
      <c r="E4476" t="s">
        <v>37</v>
      </c>
      <c r="F4476">
        <v>93</v>
      </c>
      <c r="G4476" s="8">
        <v>50129186</v>
      </c>
      <c r="H4476" s="8">
        <v>36000000</v>
      </c>
    </row>
    <row r="4477" spans="1:8" x14ac:dyDescent="0.3">
      <c r="A4477">
        <v>6.9</v>
      </c>
      <c r="B4477" t="s">
        <v>23259</v>
      </c>
      <c r="C4477" t="s">
        <v>379</v>
      </c>
      <c r="D4477" t="s">
        <v>8199</v>
      </c>
      <c r="E4477" t="s">
        <v>37</v>
      </c>
      <c r="F4477">
        <v>93</v>
      </c>
      <c r="G4477" s="8">
        <v>50129186</v>
      </c>
      <c r="H4477" s="8">
        <v>36000000</v>
      </c>
    </row>
    <row r="4478" spans="1:8" x14ac:dyDescent="0.3">
      <c r="A4478">
        <v>6.2</v>
      </c>
      <c r="B4478" t="s">
        <v>23260</v>
      </c>
      <c r="C4478" t="s">
        <v>4960</v>
      </c>
      <c r="D4478" t="s">
        <v>675</v>
      </c>
      <c r="E4478" t="s">
        <v>37</v>
      </c>
      <c r="F4478">
        <v>121</v>
      </c>
      <c r="G4478" s="8">
        <v>55500000</v>
      </c>
      <c r="H4478" s="8">
        <v>36000000</v>
      </c>
    </row>
    <row r="4479" spans="1:8" x14ac:dyDescent="0.3">
      <c r="A4479">
        <v>6.2</v>
      </c>
      <c r="B4479" t="s">
        <v>23260</v>
      </c>
      <c r="C4479" t="s">
        <v>4960</v>
      </c>
      <c r="D4479" t="s">
        <v>515</v>
      </c>
      <c r="E4479" t="s">
        <v>37</v>
      </c>
      <c r="F4479">
        <v>121</v>
      </c>
      <c r="G4479" s="8">
        <v>55500000</v>
      </c>
      <c r="H4479" s="8">
        <v>36000000</v>
      </c>
    </row>
    <row r="4480" spans="1:8" x14ac:dyDescent="0.3">
      <c r="A4480">
        <v>6.2</v>
      </c>
      <c r="B4480" t="s">
        <v>23260</v>
      </c>
      <c r="C4480" t="s">
        <v>4960</v>
      </c>
      <c r="D4480" t="s">
        <v>8199</v>
      </c>
      <c r="E4480" t="s">
        <v>37</v>
      </c>
      <c r="F4480">
        <v>121</v>
      </c>
      <c r="G4480" s="8">
        <v>55500000</v>
      </c>
      <c r="H4480" s="8">
        <v>36000000</v>
      </c>
    </row>
    <row r="4481" spans="1:8" x14ac:dyDescent="0.3">
      <c r="A4481">
        <v>6.4</v>
      </c>
      <c r="B4481" t="s">
        <v>23261</v>
      </c>
      <c r="C4481" t="s">
        <v>4967</v>
      </c>
      <c r="D4481" t="s">
        <v>809</v>
      </c>
      <c r="E4481" t="s">
        <v>37</v>
      </c>
      <c r="F4481">
        <v>101</v>
      </c>
      <c r="G4481" s="8">
        <v>50213619</v>
      </c>
      <c r="H4481" s="8">
        <v>36000000</v>
      </c>
    </row>
    <row r="4482" spans="1:8" x14ac:dyDescent="0.3">
      <c r="A4482">
        <v>6.4</v>
      </c>
      <c r="B4482" t="s">
        <v>23261</v>
      </c>
      <c r="C4482" t="s">
        <v>4967</v>
      </c>
      <c r="D4482" t="s">
        <v>10118</v>
      </c>
      <c r="E4482" t="s">
        <v>37</v>
      </c>
      <c r="F4482">
        <v>101</v>
      </c>
      <c r="G4482" s="8">
        <v>50213619</v>
      </c>
      <c r="H4482" s="8">
        <v>36000000</v>
      </c>
    </row>
    <row r="4483" spans="1:8" x14ac:dyDescent="0.3">
      <c r="A4483">
        <v>6.4</v>
      </c>
      <c r="B4483" t="s">
        <v>23262</v>
      </c>
      <c r="C4483" t="s">
        <v>4928</v>
      </c>
      <c r="D4483" t="s">
        <v>1473</v>
      </c>
      <c r="E4483" t="s">
        <v>37</v>
      </c>
      <c r="F4483">
        <v>107</v>
      </c>
      <c r="G4483" s="8">
        <v>42019483</v>
      </c>
      <c r="H4483" s="8">
        <v>36000000</v>
      </c>
    </row>
    <row r="4484" spans="1:8" x14ac:dyDescent="0.3">
      <c r="A4484">
        <v>6.4</v>
      </c>
      <c r="B4484" t="s">
        <v>23262</v>
      </c>
      <c r="C4484" t="s">
        <v>4928</v>
      </c>
      <c r="D4484" t="s">
        <v>15875</v>
      </c>
      <c r="E4484" t="s">
        <v>37</v>
      </c>
      <c r="F4484">
        <v>107</v>
      </c>
      <c r="G4484" s="8">
        <v>42019483</v>
      </c>
      <c r="H4484" s="8">
        <v>36000000</v>
      </c>
    </row>
    <row r="4485" spans="1:8" x14ac:dyDescent="0.3">
      <c r="A4485">
        <v>5.7</v>
      </c>
      <c r="B4485" t="s">
        <v>23263</v>
      </c>
      <c r="C4485" t="s">
        <v>2498</v>
      </c>
      <c r="D4485" t="s">
        <v>675</v>
      </c>
      <c r="E4485" t="s">
        <v>37</v>
      </c>
      <c r="F4485">
        <v>124</v>
      </c>
      <c r="G4485" s="8">
        <v>23360779</v>
      </c>
      <c r="H4485" s="8">
        <v>34000000</v>
      </c>
    </row>
    <row r="4486" spans="1:8" x14ac:dyDescent="0.3">
      <c r="A4486">
        <v>5.7</v>
      </c>
      <c r="B4486" t="s">
        <v>23263</v>
      </c>
      <c r="C4486" t="s">
        <v>2498</v>
      </c>
      <c r="D4486" t="s">
        <v>515</v>
      </c>
      <c r="E4486" t="s">
        <v>37</v>
      </c>
      <c r="F4486">
        <v>124</v>
      </c>
      <c r="G4486" s="8">
        <v>23360779</v>
      </c>
      <c r="H4486" s="8">
        <v>34000000</v>
      </c>
    </row>
    <row r="4487" spans="1:8" x14ac:dyDescent="0.3">
      <c r="A4487">
        <v>5.7</v>
      </c>
      <c r="B4487" t="s">
        <v>23263</v>
      </c>
      <c r="C4487" t="s">
        <v>2498</v>
      </c>
      <c r="D4487" t="s">
        <v>21950</v>
      </c>
      <c r="E4487" t="s">
        <v>37</v>
      </c>
      <c r="F4487">
        <v>124</v>
      </c>
      <c r="G4487" s="8">
        <v>23360779</v>
      </c>
      <c r="H4487" s="8">
        <v>34000000</v>
      </c>
    </row>
    <row r="4488" spans="1:8" x14ac:dyDescent="0.3">
      <c r="A4488">
        <v>5.7</v>
      </c>
      <c r="B4488" t="s">
        <v>23263</v>
      </c>
      <c r="C4488" t="s">
        <v>2498</v>
      </c>
      <c r="D4488" t="s">
        <v>1473</v>
      </c>
      <c r="E4488" t="s">
        <v>37</v>
      </c>
      <c r="F4488">
        <v>124</v>
      </c>
      <c r="G4488" s="8">
        <v>23360779</v>
      </c>
      <c r="H4488" s="8">
        <v>34000000</v>
      </c>
    </row>
    <row r="4489" spans="1:8" x14ac:dyDescent="0.3">
      <c r="A4489">
        <v>5.7</v>
      </c>
      <c r="B4489" t="s">
        <v>23263</v>
      </c>
      <c r="C4489" t="s">
        <v>2498</v>
      </c>
      <c r="D4489" t="s">
        <v>15875</v>
      </c>
      <c r="E4489" t="s">
        <v>37</v>
      </c>
      <c r="F4489">
        <v>124</v>
      </c>
      <c r="G4489" s="8">
        <v>23360779</v>
      </c>
      <c r="H4489" s="8">
        <v>34000000</v>
      </c>
    </row>
    <row r="4490" spans="1:8" x14ac:dyDescent="0.3">
      <c r="A4490">
        <v>5.7</v>
      </c>
      <c r="B4490" t="s">
        <v>23263</v>
      </c>
      <c r="C4490" t="s">
        <v>2498</v>
      </c>
      <c r="D4490" t="s">
        <v>651</v>
      </c>
      <c r="E4490" t="s">
        <v>37</v>
      </c>
      <c r="F4490">
        <v>124</v>
      </c>
      <c r="G4490" s="8">
        <v>23360779</v>
      </c>
      <c r="H4490" s="8">
        <v>34000000</v>
      </c>
    </row>
    <row r="4491" spans="1:8" x14ac:dyDescent="0.3">
      <c r="A4491">
        <v>5.7</v>
      </c>
      <c r="B4491" t="s">
        <v>23263</v>
      </c>
      <c r="C4491" t="s">
        <v>2498</v>
      </c>
      <c r="D4491" t="s">
        <v>17497</v>
      </c>
      <c r="E4491" t="s">
        <v>37</v>
      </c>
      <c r="F4491">
        <v>124</v>
      </c>
      <c r="G4491" s="8">
        <v>23360779</v>
      </c>
      <c r="H4491" s="8">
        <v>34000000</v>
      </c>
    </row>
    <row r="4492" spans="1:8" x14ac:dyDescent="0.3">
      <c r="A4492">
        <v>5.7</v>
      </c>
      <c r="B4492" t="s">
        <v>23263</v>
      </c>
      <c r="C4492" t="s">
        <v>2498</v>
      </c>
      <c r="D4492" t="s">
        <v>8199</v>
      </c>
      <c r="E4492" t="s">
        <v>37</v>
      </c>
      <c r="F4492">
        <v>124</v>
      </c>
      <c r="G4492" s="8">
        <v>23360779</v>
      </c>
      <c r="H4492" s="8">
        <v>34000000</v>
      </c>
    </row>
    <row r="4493" spans="1:8" x14ac:dyDescent="0.3">
      <c r="A4493">
        <v>6.1</v>
      </c>
      <c r="B4493" t="s">
        <v>23264</v>
      </c>
      <c r="C4493" t="s">
        <v>1359</v>
      </c>
      <c r="D4493" t="s">
        <v>675</v>
      </c>
      <c r="E4493" t="s">
        <v>37</v>
      </c>
      <c r="F4493">
        <v>109</v>
      </c>
      <c r="G4493" s="8">
        <v>26183197</v>
      </c>
      <c r="H4493" s="8">
        <v>36000000</v>
      </c>
    </row>
    <row r="4494" spans="1:8" x14ac:dyDescent="0.3">
      <c r="A4494">
        <v>6.1</v>
      </c>
      <c r="B4494" t="s">
        <v>23264</v>
      </c>
      <c r="C4494" t="s">
        <v>1359</v>
      </c>
      <c r="D4494" t="s">
        <v>21950</v>
      </c>
      <c r="E4494" t="s">
        <v>37</v>
      </c>
      <c r="F4494">
        <v>109</v>
      </c>
      <c r="G4494" s="8">
        <v>26183197</v>
      </c>
      <c r="H4494" s="8">
        <v>36000000</v>
      </c>
    </row>
    <row r="4495" spans="1:8" x14ac:dyDescent="0.3">
      <c r="A4495">
        <v>6.1</v>
      </c>
      <c r="B4495" t="s">
        <v>23264</v>
      </c>
      <c r="C4495" t="s">
        <v>1359</v>
      </c>
      <c r="D4495" t="s">
        <v>1473</v>
      </c>
      <c r="E4495" t="s">
        <v>37</v>
      </c>
      <c r="F4495">
        <v>109</v>
      </c>
      <c r="G4495" s="8">
        <v>26183197</v>
      </c>
      <c r="H4495" s="8">
        <v>36000000</v>
      </c>
    </row>
    <row r="4496" spans="1:8" x14ac:dyDescent="0.3">
      <c r="A4496">
        <v>6.1</v>
      </c>
      <c r="B4496" t="s">
        <v>23264</v>
      </c>
      <c r="C4496" t="s">
        <v>1359</v>
      </c>
      <c r="D4496" t="s">
        <v>8199</v>
      </c>
      <c r="E4496" t="s">
        <v>37</v>
      </c>
      <c r="F4496">
        <v>109</v>
      </c>
      <c r="G4496" s="8">
        <v>26183197</v>
      </c>
      <c r="H4496" s="8">
        <v>36000000</v>
      </c>
    </row>
    <row r="4497" spans="1:8" x14ac:dyDescent="0.3">
      <c r="A4497">
        <v>5.4</v>
      </c>
      <c r="B4497" t="s">
        <v>23265</v>
      </c>
      <c r="C4497" t="s">
        <v>1452</v>
      </c>
      <c r="D4497" t="s">
        <v>809</v>
      </c>
      <c r="E4497" t="s">
        <v>37</v>
      </c>
      <c r="F4497">
        <v>105</v>
      </c>
      <c r="G4497" s="8">
        <v>20991497</v>
      </c>
      <c r="H4497" s="8">
        <v>37000000</v>
      </c>
    </row>
    <row r="4498" spans="1:8" x14ac:dyDescent="0.3">
      <c r="A4498">
        <v>5.4</v>
      </c>
      <c r="B4498" t="s">
        <v>23265</v>
      </c>
      <c r="C4498" t="s">
        <v>1452</v>
      </c>
      <c r="D4498" t="s">
        <v>1473</v>
      </c>
      <c r="E4498" t="s">
        <v>37</v>
      </c>
      <c r="F4498">
        <v>105</v>
      </c>
      <c r="G4498" s="8">
        <v>20991497</v>
      </c>
      <c r="H4498" s="8">
        <v>37000000</v>
      </c>
    </row>
    <row r="4499" spans="1:8" x14ac:dyDescent="0.3">
      <c r="A4499">
        <v>5.4</v>
      </c>
      <c r="B4499" t="s">
        <v>23265</v>
      </c>
      <c r="C4499" t="s">
        <v>1452</v>
      </c>
      <c r="D4499" t="s">
        <v>17497</v>
      </c>
      <c r="E4499" t="s">
        <v>37</v>
      </c>
      <c r="F4499">
        <v>105</v>
      </c>
      <c r="G4499" s="8">
        <v>20991497</v>
      </c>
      <c r="H4499" s="8">
        <v>37000000</v>
      </c>
    </row>
    <row r="4500" spans="1:8" x14ac:dyDescent="0.3">
      <c r="A4500">
        <v>6.7</v>
      </c>
      <c r="B4500" t="s">
        <v>23266</v>
      </c>
      <c r="C4500" t="s">
        <v>1677</v>
      </c>
      <c r="D4500" t="s">
        <v>1473</v>
      </c>
      <c r="E4500" t="s">
        <v>37</v>
      </c>
      <c r="F4500">
        <v>130</v>
      </c>
      <c r="G4500" s="8">
        <v>13052741</v>
      </c>
      <c r="H4500" s="8">
        <v>36000000</v>
      </c>
    </row>
    <row r="4501" spans="1:8" x14ac:dyDescent="0.3">
      <c r="A4501">
        <v>6.7</v>
      </c>
      <c r="B4501" t="s">
        <v>23266</v>
      </c>
      <c r="C4501" t="s">
        <v>1677</v>
      </c>
      <c r="D4501" t="s">
        <v>20490</v>
      </c>
      <c r="E4501" t="s">
        <v>37</v>
      </c>
      <c r="F4501">
        <v>130</v>
      </c>
      <c r="G4501" s="8">
        <v>13052741</v>
      </c>
      <c r="H4501" s="8">
        <v>36000000</v>
      </c>
    </row>
    <row r="4502" spans="1:8" x14ac:dyDescent="0.3">
      <c r="A4502">
        <v>6.8</v>
      </c>
      <c r="B4502" t="s">
        <v>23267</v>
      </c>
      <c r="C4502" t="s">
        <v>4990</v>
      </c>
      <c r="D4502" t="s">
        <v>1473</v>
      </c>
      <c r="E4502" t="s">
        <v>37</v>
      </c>
      <c r="F4502">
        <v>127</v>
      </c>
      <c r="G4502" s="8">
        <v>14378353</v>
      </c>
      <c r="H4502" s="8">
        <v>36000000</v>
      </c>
    </row>
    <row r="4503" spans="1:8" x14ac:dyDescent="0.3">
      <c r="A4503">
        <v>6.8</v>
      </c>
      <c r="B4503" t="s">
        <v>23267</v>
      </c>
      <c r="C4503" t="s">
        <v>4990</v>
      </c>
      <c r="D4503" t="s">
        <v>21948</v>
      </c>
      <c r="E4503" t="s">
        <v>37</v>
      </c>
      <c r="F4503">
        <v>127</v>
      </c>
      <c r="G4503" s="8">
        <v>14378353</v>
      </c>
      <c r="H4503" s="8">
        <v>36000000</v>
      </c>
    </row>
    <row r="4504" spans="1:8" x14ac:dyDescent="0.3">
      <c r="A4504">
        <v>6.8</v>
      </c>
      <c r="B4504" t="s">
        <v>23267</v>
      </c>
      <c r="C4504" t="s">
        <v>4990</v>
      </c>
      <c r="D4504" t="s">
        <v>17497</v>
      </c>
      <c r="E4504" t="s">
        <v>37</v>
      </c>
      <c r="F4504">
        <v>127</v>
      </c>
      <c r="G4504" s="8">
        <v>14378353</v>
      </c>
      <c r="H4504" s="8">
        <v>36000000</v>
      </c>
    </row>
    <row r="4505" spans="1:8" x14ac:dyDescent="0.3">
      <c r="A4505">
        <v>6.8</v>
      </c>
      <c r="B4505" t="s">
        <v>23267</v>
      </c>
      <c r="C4505" t="s">
        <v>4990</v>
      </c>
      <c r="D4505" t="s">
        <v>8199</v>
      </c>
      <c r="E4505" t="s">
        <v>37</v>
      </c>
      <c r="F4505">
        <v>127</v>
      </c>
      <c r="G4505" s="8">
        <v>14378353</v>
      </c>
      <c r="H4505" s="8">
        <v>36000000</v>
      </c>
    </row>
    <row r="4506" spans="1:8" x14ac:dyDescent="0.3">
      <c r="A4506">
        <v>6</v>
      </c>
      <c r="B4506" t="s">
        <v>23268</v>
      </c>
      <c r="C4506" t="s">
        <v>1516</v>
      </c>
      <c r="D4506" t="s">
        <v>1473</v>
      </c>
      <c r="E4506" t="s">
        <v>37</v>
      </c>
      <c r="F4506">
        <v>114</v>
      </c>
      <c r="G4506" s="8">
        <v>33037754</v>
      </c>
      <c r="H4506" s="8">
        <v>37000000</v>
      </c>
    </row>
    <row r="4507" spans="1:8" x14ac:dyDescent="0.3">
      <c r="A4507">
        <v>6</v>
      </c>
      <c r="B4507" t="s">
        <v>23268</v>
      </c>
      <c r="C4507" t="s">
        <v>1516</v>
      </c>
      <c r="D4507" t="s">
        <v>4189</v>
      </c>
      <c r="E4507" t="s">
        <v>37</v>
      </c>
      <c r="F4507">
        <v>114</v>
      </c>
      <c r="G4507" s="8">
        <v>33037754</v>
      </c>
      <c r="H4507" s="8">
        <v>37000000</v>
      </c>
    </row>
    <row r="4508" spans="1:8" x14ac:dyDescent="0.3">
      <c r="A4508">
        <v>6</v>
      </c>
      <c r="B4508" t="s">
        <v>23268</v>
      </c>
      <c r="C4508" t="s">
        <v>1516</v>
      </c>
      <c r="D4508" t="s">
        <v>21948</v>
      </c>
      <c r="E4508" t="s">
        <v>37</v>
      </c>
      <c r="F4508">
        <v>114</v>
      </c>
      <c r="G4508" s="8">
        <v>33037754</v>
      </c>
      <c r="H4508" s="8">
        <v>37000000</v>
      </c>
    </row>
    <row r="4509" spans="1:8" x14ac:dyDescent="0.3">
      <c r="A4509">
        <v>6</v>
      </c>
      <c r="B4509" t="s">
        <v>23268</v>
      </c>
      <c r="C4509" t="s">
        <v>1516</v>
      </c>
      <c r="D4509" t="s">
        <v>8199</v>
      </c>
      <c r="E4509" t="s">
        <v>37</v>
      </c>
      <c r="F4509">
        <v>114</v>
      </c>
      <c r="G4509" s="8">
        <v>33037754</v>
      </c>
      <c r="H4509" s="8">
        <v>37000000</v>
      </c>
    </row>
    <row r="4510" spans="1:8" x14ac:dyDescent="0.3">
      <c r="A4510">
        <v>7.8</v>
      </c>
      <c r="B4510" t="s">
        <v>23269</v>
      </c>
      <c r="C4510" t="s">
        <v>3135</v>
      </c>
      <c r="D4510" t="s">
        <v>1473</v>
      </c>
      <c r="E4510" t="s">
        <v>37</v>
      </c>
      <c r="F4510">
        <v>106</v>
      </c>
      <c r="G4510" s="8">
        <v>12339633</v>
      </c>
      <c r="H4510" s="8">
        <v>36000000</v>
      </c>
    </row>
    <row r="4511" spans="1:8" x14ac:dyDescent="0.3">
      <c r="A4511">
        <v>7.8</v>
      </c>
      <c r="B4511" t="s">
        <v>23269</v>
      </c>
      <c r="C4511" t="s">
        <v>3135</v>
      </c>
      <c r="D4511" t="s">
        <v>10118</v>
      </c>
      <c r="E4511" t="s">
        <v>37</v>
      </c>
      <c r="F4511">
        <v>106</v>
      </c>
      <c r="G4511" s="8">
        <v>12339633</v>
      </c>
      <c r="H4511" s="8">
        <v>36000000</v>
      </c>
    </row>
    <row r="4512" spans="1:8" x14ac:dyDescent="0.3">
      <c r="A4512">
        <v>7.8</v>
      </c>
      <c r="B4512" t="s">
        <v>23269</v>
      </c>
      <c r="C4512" t="s">
        <v>3135</v>
      </c>
      <c r="D4512" t="s">
        <v>8199</v>
      </c>
      <c r="E4512" t="s">
        <v>37</v>
      </c>
      <c r="F4512">
        <v>106</v>
      </c>
      <c r="G4512" s="8">
        <v>12339633</v>
      </c>
      <c r="H4512" s="8">
        <v>36000000</v>
      </c>
    </row>
    <row r="4513" spans="1:8" x14ac:dyDescent="0.3">
      <c r="A4513">
        <v>5.3</v>
      </c>
      <c r="B4513" t="s">
        <v>23270</v>
      </c>
      <c r="C4513" t="s">
        <v>3100</v>
      </c>
      <c r="D4513" t="s">
        <v>11093</v>
      </c>
      <c r="E4513" t="s">
        <v>37</v>
      </c>
      <c r="F4513">
        <v>95</v>
      </c>
      <c r="G4513" s="8">
        <v>2954405</v>
      </c>
      <c r="H4513" s="8">
        <v>36000000</v>
      </c>
    </row>
    <row r="4514" spans="1:8" x14ac:dyDescent="0.3">
      <c r="A4514">
        <v>5.3</v>
      </c>
      <c r="B4514" t="s">
        <v>23270</v>
      </c>
      <c r="C4514" t="s">
        <v>3100</v>
      </c>
      <c r="D4514" t="s">
        <v>809</v>
      </c>
      <c r="E4514" t="s">
        <v>37</v>
      </c>
      <c r="F4514">
        <v>95</v>
      </c>
      <c r="G4514" s="8">
        <v>2954405</v>
      </c>
      <c r="H4514" s="8">
        <v>36000000</v>
      </c>
    </row>
    <row r="4515" spans="1:8" x14ac:dyDescent="0.3">
      <c r="A4515">
        <v>5.3</v>
      </c>
      <c r="B4515" t="s">
        <v>23270</v>
      </c>
      <c r="C4515" t="s">
        <v>3100</v>
      </c>
      <c r="D4515" t="s">
        <v>17497</v>
      </c>
      <c r="E4515" t="s">
        <v>37</v>
      </c>
      <c r="F4515">
        <v>95</v>
      </c>
      <c r="G4515" s="8">
        <v>2954405</v>
      </c>
      <c r="H4515" s="8">
        <v>36000000</v>
      </c>
    </row>
    <row r="4516" spans="1:8" x14ac:dyDescent="0.3">
      <c r="A4516">
        <v>4.5</v>
      </c>
      <c r="B4516" t="s">
        <v>23271</v>
      </c>
      <c r="C4516" t="s">
        <v>725</v>
      </c>
      <c r="D4516" t="s">
        <v>515</v>
      </c>
      <c r="E4516" t="s">
        <v>37</v>
      </c>
      <c r="F4516">
        <v>81</v>
      </c>
      <c r="G4516" s="8">
        <v>30105968</v>
      </c>
      <c r="H4516" s="8">
        <v>37000000</v>
      </c>
    </row>
    <row r="4517" spans="1:8" x14ac:dyDescent="0.3">
      <c r="A4517">
        <v>4.5</v>
      </c>
      <c r="B4517" t="s">
        <v>23271</v>
      </c>
      <c r="C4517" t="s">
        <v>725</v>
      </c>
      <c r="D4517" t="s">
        <v>9312</v>
      </c>
      <c r="E4517" t="s">
        <v>37</v>
      </c>
      <c r="F4517">
        <v>81</v>
      </c>
      <c r="G4517" s="8">
        <v>30105968</v>
      </c>
      <c r="H4517" s="8">
        <v>37000000</v>
      </c>
    </row>
    <row r="4518" spans="1:8" x14ac:dyDescent="0.3">
      <c r="A4518">
        <v>4.5</v>
      </c>
      <c r="B4518" t="s">
        <v>23271</v>
      </c>
      <c r="C4518" t="s">
        <v>725</v>
      </c>
      <c r="D4518" t="s">
        <v>809</v>
      </c>
      <c r="E4518" t="s">
        <v>37</v>
      </c>
      <c r="F4518">
        <v>81</v>
      </c>
      <c r="G4518" s="8">
        <v>30105968</v>
      </c>
      <c r="H4518" s="8">
        <v>37000000</v>
      </c>
    </row>
    <row r="4519" spans="1:8" x14ac:dyDescent="0.3">
      <c r="A4519">
        <v>4.5</v>
      </c>
      <c r="B4519" t="s">
        <v>23271</v>
      </c>
      <c r="C4519" t="s">
        <v>725</v>
      </c>
      <c r="D4519" t="s">
        <v>15875</v>
      </c>
      <c r="E4519" t="s">
        <v>37</v>
      </c>
      <c r="F4519">
        <v>81</v>
      </c>
      <c r="G4519" s="8">
        <v>30105968</v>
      </c>
      <c r="H4519" s="8">
        <v>37000000</v>
      </c>
    </row>
    <row r="4520" spans="1:8" x14ac:dyDescent="0.3">
      <c r="A4520">
        <v>4.5</v>
      </c>
      <c r="B4520" t="s">
        <v>23271</v>
      </c>
      <c r="C4520" t="s">
        <v>725</v>
      </c>
      <c r="D4520" t="s">
        <v>10118</v>
      </c>
      <c r="E4520" t="s">
        <v>37</v>
      </c>
      <c r="F4520">
        <v>81</v>
      </c>
      <c r="G4520" s="8">
        <v>30105968</v>
      </c>
      <c r="H4520" s="8">
        <v>37000000</v>
      </c>
    </row>
    <row r="4521" spans="1:8" x14ac:dyDescent="0.3">
      <c r="A4521">
        <v>5.4</v>
      </c>
      <c r="B4521" t="s">
        <v>23272</v>
      </c>
      <c r="C4521" t="s">
        <v>5013</v>
      </c>
      <c r="D4521" t="s">
        <v>809</v>
      </c>
      <c r="E4521" t="s">
        <v>37</v>
      </c>
      <c r="F4521">
        <v>95</v>
      </c>
      <c r="G4521" s="8">
        <v>37788228</v>
      </c>
      <c r="H4521" s="8">
        <v>35200000</v>
      </c>
    </row>
    <row r="4522" spans="1:8" x14ac:dyDescent="0.3">
      <c r="A4522">
        <v>7.8</v>
      </c>
      <c r="B4522" t="s">
        <v>23273</v>
      </c>
      <c r="C4522" t="s">
        <v>1191</v>
      </c>
      <c r="D4522" t="s">
        <v>809</v>
      </c>
      <c r="E4522" t="s">
        <v>37</v>
      </c>
      <c r="F4522">
        <v>108</v>
      </c>
      <c r="G4522" s="8">
        <v>277313371</v>
      </c>
      <c r="H4522" s="8">
        <v>35000000</v>
      </c>
    </row>
    <row r="4523" spans="1:8" x14ac:dyDescent="0.3">
      <c r="A4523">
        <v>7.2</v>
      </c>
      <c r="B4523" t="s">
        <v>23274</v>
      </c>
      <c r="C4523" t="s">
        <v>5020</v>
      </c>
      <c r="D4523" t="s">
        <v>675</v>
      </c>
      <c r="E4523" t="s">
        <v>5027</v>
      </c>
      <c r="F4523">
        <v>105</v>
      </c>
      <c r="G4523" s="8">
        <v>2126511</v>
      </c>
      <c r="H4523" s="8">
        <v>36000000</v>
      </c>
    </row>
    <row r="4524" spans="1:8" x14ac:dyDescent="0.3">
      <c r="A4524">
        <v>7.2</v>
      </c>
      <c r="B4524" t="s">
        <v>23274</v>
      </c>
      <c r="C4524" t="s">
        <v>5020</v>
      </c>
      <c r="D4524" t="s">
        <v>11093</v>
      </c>
      <c r="E4524" t="s">
        <v>5027</v>
      </c>
      <c r="F4524">
        <v>105</v>
      </c>
      <c r="G4524" s="8">
        <v>2126511</v>
      </c>
      <c r="H4524" s="8">
        <v>36000000</v>
      </c>
    </row>
    <row r="4525" spans="1:8" x14ac:dyDescent="0.3">
      <c r="A4525">
        <v>7.2</v>
      </c>
      <c r="B4525" t="s">
        <v>23274</v>
      </c>
      <c r="C4525" t="s">
        <v>5020</v>
      </c>
      <c r="D4525" t="s">
        <v>1473</v>
      </c>
      <c r="E4525" t="s">
        <v>5027</v>
      </c>
      <c r="F4525">
        <v>105</v>
      </c>
      <c r="G4525" s="8">
        <v>2126511</v>
      </c>
      <c r="H4525" s="8">
        <v>36000000</v>
      </c>
    </row>
    <row r="4526" spans="1:8" x14ac:dyDescent="0.3">
      <c r="A4526">
        <v>7.2</v>
      </c>
      <c r="B4526" t="s">
        <v>23274</v>
      </c>
      <c r="C4526" t="s">
        <v>5020</v>
      </c>
      <c r="D4526" t="s">
        <v>20490</v>
      </c>
      <c r="E4526" t="s">
        <v>5027</v>
      </c>
      <c r="F4526">
        <v>105</v>
      </c>
      <c r="G4526" s="8">
        <v>2126511</v>
      </c>
      <c r="H4526" s="8">
        <v>36000000</v>
      </c>
    </row>
    <row r="4527" spans="1:8" x14ac:dyDescent="0.3">
      <c r="A4527">
        <v>6.6</v>
      </c>
      <c r="B4527" t="s">
        <v>23275</v>
      </c>
      <c r="C4527" t="s">
        <v>949</v>
      </c>
      <c r="D4527" t="s">
        <v>675</v>
      </c>
      <c r="E4527" t="s">
        <v>37</v>
      </c>
      <c r="F4527">
        <v>95</v>
      </c>
      <c r="G4527" s="8">
        <v>205399422</v>
      </c>
      <c r="H4527" s="8">
        <v>33000000</v>
      </c>
    </row>
    <row r="4528" spans="1:8" x14ac:dyDescent="0.3">
      <c r="A4528">
        <v>6.6</v>
      </c>
      <c r="B4528" t="s">
        <v>23275</v>
      </c>
      <c r="C4528" t="s">
        <v>949</v>
      </c>
      <c r="D4528" t="s">
        <v>515</v>
      </c>
      <c r="E4528" t="s">
        <v>37</v>
      </c>
      <c r="F4528">
        <v>95</v>
      </c>
      <c r="G4528" s="8">
        <v>205399422</v>
      </c>
      <c r="H4528" s="8">
        <v>33000000</v>
      </c>
    </row>
    <row r="4529" spans="1:8" x14ac:dyDescent="0.3">
      <c r="A4529">
        <v>6.6</v>
      </c>
      <c r="B4529" t="s">
        <v>23275</v>
      </c>
      <c r="C4529" t="s">
        <v>949</v>
      </c>
      <c r="D4529" t="s">
        <v>809</v>
      </c>
      <c r="E4529" t="s">
        <v>37</v>
      </c>
      <c r="F4529">
        <v>95</v>
      </c>
      <c r="G4529" s="8">
        <v>205399422</v>
      </c>
      <c r="H4529" s="8">
        <v>33000000</v>
      </c>
    </row>
    <row r="4530" spans="1:8" x14ac:dyDescent="0.3">
      <c r="A4530">
        <v>6.6</v>
      </c>
      <c r="B4530" t="s">
        <v>23275</v>
      </c>
      <c r="C4530" t="s">
        <v>949</v>
      </c>
      <c r="D4530" t="s">
        <v>21950</v>
      </c>
      <c r="E4530" t="s">
        <v>37</v>
      </c>
      <c r="F4530">
        <v>95</v>
      </c>
      <c r="G4530" s="8">
        <v>205399422</v>
      </c>
      <c r="H4530" s="8">
        <v>33000000</v>
      </c>
    </row>
    <row r="4531" spans="1:8" x14ac:dyDescent="0.3">
      <c r="A4531">
        <v>7.6</v>
      </c>
      <c r="B4531" t="s">
        <v>23276</v>
      </c>
      <c r="C4531" t="s">
        <v>173</v>
      </c>
      <c r="D4531" t="s">
        <v>675</v>
      </c>
      <c r="E4531" t="s">
        <v>37</v>
      </c>
      <c r="F4531">
        <v>126</v>
      </c>
      <c r="G4531" s="8">
        <v>251188924</v>
      </c>
      <c r="H4531" s="8">
        <v>35000000</v>
      </c>
    </row>
    <row r="4532" spans="1:8" x14ac:dyDescent="0.3">
      <c r="A4532">
        <v>7.6</v>
      </c>
      <c r="B4532" t="s">
        <v>23276</v>
      </c>
      <c r="C4532" t="s">
        <v>173</v>
      </c>
      <c r="D4532" t="s">
        <v>515</v>
      </c>
      <c r="E4532" t="s">
        <v>37</v>
      </c>
      <c r="F4532">
        <v>126</v>
      </c>
      <c r="G4532" s="8">
        <v>251188924</v>
      </c>
      <c r="H4532" s="8">
        <v>35000000</v>
      </c>
    </row>
    <row r="4533" spans="1:8" x14ac:dyDescent="0.3">
      <c r="A4533">
        <v>5.9</v>
      </c>
      <c r="B4533" t="s">
        <v>23277</v>
      </c>
      <c r="C4533" t="s">
        <v>341</v>
      </c>
      <c r="D4533" t="s">
        <v>11093</v>
      </c>
      <c r="E4533" t="s">
        <v>37</v>
      </c>
      <c r="F4533">
        <v>102</v>
      </c>
      <c r="G4533" s="8">
        <v>1068392</v>
      </c>
      <c r="H4533" s="8">
        <v>36000000</v>
      </c>
    </row>
    <row r="4534" spans="1:8" x14ac:dyDescent="0.3">
      <c r="A4534">
        <v>5.9</v>
      </c>
      <c r="B4534" t="s">
        <v>23277</v>
      </c>
      <c r="C4534" t="s">
        <v>341</v>
      </c>
      <c r="D4534" t="s">
        <v>1473</v>
      </c>
      <c r="E4534" t="s">
        <v>37</v>
      </c>
      <c r="F4534">
        <v>102</v>
      </c>
      <c r="G4534" s="8">
        <v>1068392</v>
      </c>
      <c r="H4534" s="8">
        <v>36000000</v>
      </c>
    </row>
    <row r="4535" spans="1:8" x14ac:dyDescent="0.3">
      <c r="A4535">
        <v>5.9</v>
      </c>
      <c r="B4535" t="s">
        <v>23277</v>
      </c>
      <c r="C4535" t="s">
        <v>341</v>
      </c>
      <c r="D4535" t="s">
        <v>21951</v>
      </c>
      <c r="E4535" t="s">
        <v>37</v>
      </c>
      <c r="F4535">
        <v>102</v>
      </c>
      <c r="G4535" s="8">
        <v>1068392</v>
      </c>
      <c r="H4535" s="8">
        <v>36000000</v>
      </c>
    </row>
    <row r="4536" spans="1:8" x14ac:dyDescent="0.3">
      <c r="A4536">
        <v>6.7</v>
      </c>
      <c r="B4536" t="s">
        <v>23278</v>
      </c>
      <c r="C4536" t="s">
        <v>564</v>
      </c>
      <c r="D4536" t="s">
        <v>675</v>
      </c>
      <c r="E4536" t="s">
        <v>37</v>
      </c>
      <c r="F4536">
        <v>121</v>
      </c>
      <c r="G4536" s="8">
        <v>144731527</v>
      </c>
      <c r="H4536" s="8">
        <v>35000000</v>
      </c>
    </row>
    <row r="4537" spans="1:8" x14ac:dyDescent="0.3">
      <c r="A4537">
        <v>6.7</v>
      </c>
      <c r="B4537" t="s">
        <v>23278</v>
      </c>
      <c r="C4537" t="s">
        <v>564</v>
      </c>
      <c r="D4537" t="s">
        <v>21950</v>
      </c>
      <c r="E4537" t="s">
        <v>37</v>
      </c>
      <c r="F4537">
        <v>121</v>
      </c>
      <c r="G4537" s="8">
        <v>144731527</v>
      </c>
      <c r="H4537" s="8">
        <v>35000000</v>
      </c>
    </row>
    <row r="4538" spans="1:8" x14ac:dyDescent="0.3">
      <c r="A4538">
        <v>6.7</v>
      </c>
      <c r="B4538" t="s">
        <v>23278</v>
      </c>
      <c r="C4538" t="s">
        <v>564</v>
      </c>
      <c r="D4538" t="s">
        <v>8199</v>
      </c>
      <c r="E4538" t="s">
        <v>37</v>
      </c>
      <c r="F4538">
        <v>121</v>
      </c>
      <c r="G4538" s="8">
        <v>144731527</v>
      </c>
      <c r="H4538" s="8">
        <v>35000000</v>
      </c>
    </row>
    <row r="4539" spans="1:8" x14ac:dyDescent="0.3">
      <c r="A4539">
        <v>7.7</v>
      </c>
      <c r="B4539" t="s">
        <v>23279</v>
      </c>
      <c r="C4539" t="s">
        <v>989</v>
      </c>
      <c r="D4539" t="s">
        <v>11093</v>
      </c>
      <c r="E4539" t="s">
        <v>37</v>
      </c>
      <c r="F4539">
        <v>129</v>
      </c>
      <c r="G4539" s="8">
        <v>255950375</v>
      </c>
      <c r="H4539" s="8">
        <v>29000000</v>
      </c>
    </row>
    <row r="4540" spans="1:8" x14ac:dyDescent="0.3">
      <c r="A4540">
        <v>7.7</v>
      </c>
      <c r="B4540" t="s">
        <v>23279</v>
      </c>
      <c r="C4540" t="s">
        <v>989</v>
      </c>
      <c r="D4540" t="s">
        <v>1473</v>
      </c>
      <c r="E4540" t="s">
        <v>37</v>
      </c>
      <c r="F4540">
        <v>129</v>
      </c>
      <c r="G4540" s="8">
        <v>255950375</v>
      </c>
      <c r="H4540" s="8">
        <v>29000000</v>
      </c>
    </row>
    <row r="4541" spans="1:8" x14ac:dyDescent="0.3">
      <c r="A4541">
        <v>7.7</v>
      </c>
      <c r="B4541" t="s">
        <v>23279</v>
      </c>
      <c r="C4541" t="s">
        <v>989</v>
      </c>
      <c r="D4541" t="s">
        <v>21949</v>
      </c>
      <c r="E4541" t="s">
        <v>37</v>
      </c>
      <c r="F4541">
        <v>129</v>
      </c>
      <c r="G4541" s="8">
        <v>255950375</v>
      </c>
      <c r="H4541" s="8">
        <v>29000000</v>
      </c>
    </row>
    <row r="4542" spans="1:8" x14ac:dyDescent="0.3">
      <c r="A4542">
        <v>5.4</v>
      </c>
      <c r="B4542" t="s">
        <v>23280</v>
      </c>
      <c r="C4542" t="s">
        <v>2689</v>
      </c>
      <c r="D4542" t="s">
        <v>675</v>
      </c>
      <c r="E4542" t="s">
        <v>37</v>
      </c>
      <c r="F4542">
        <v>88</v>
      </c>
      <c r="G4542" s="8">
        <v>112692062</v>
      </c>
      <c r="H4542" s="8">
        <v>35000000</v>
      </c>
    </row>
    <row r="4543" spans="1:8" x14ac:dyDescent="0.3">
      <c r="A4543">
        <v>5.4</v>
      </c>
      <c r="B4543" t="s">
        <v>23280</v>
      </c>
      <c r="C4543" t="s">
        <v>2689</v>
      </c>
      <c r="D4543" t="s">
        <v>515</v>
      </c>
      <c r="E4543" t="s">
        <v>37</v>
      </c>
      <c r="F4543">
        <v>88</v>
      </c>
      <c r="G4543" s="8">
        <v>112692062</v>
      </c>
      <c r="H4543" s="8">
        <v>35000000</v>
      </c>
    </row>
    <row r="4544" spans="1:8" x14ac:dyDescent="0.3">
      <c r="A4544">
        <v>5.4</v>
      </c>
      <c r="B4544" t="s">
        <v>23280</v>
      </c>
      <c r="C4544" t="s">
        <v>2689</v>
      </c>
      <c r="D4544" t="s">
        <v>809</v>
      </c>
      <c r="E4544" t="s">
        <v>37</v>
      </c>
      <c r="F4544">
        <v>88</v>
      </c>
      <c r="G4544" s="8">
        <v>112692062</v>
      </c>
      <c r="H4544" s="8">
        <v>35000000</v>
      </c>
    </row>
    <row r="4545" spans="1:8" x14ac:dyDescent="0.3">
      <c r="A4545">
        <v>5.4</v>
      </c>
      <c r="B4545" t="s">
        <v>23280</v>
      </c>
      <c r="C4545" t="s">
        <v>2689</v>
      </c>
      <c r="D4545" t="s">
        <v>15875</v>
      </c>
      <c r="E4545" t="s">
        <v>37</v>
      </c>
      <c r="F4545">
        <v>88</v>
      </c>
      <c r="G4545" s="8">
        <v>112692062</v>
      </c>
      <c r="H4545" s="8">
        <v>35000000</v>
      </c>
    </row>
    <row r="4546" spans="1:8" x14ac:dyDescent="0.3">
      <c r="A4546">
        <v>5.4</v>
      </c>
      <c r="B4546" t="s">
        <v>23280</v>
      </c>
      <c r="C4546" t="s">
        <v>2689</v>
      </c>
      <c r="D4546" t="s">
        <v>10118</v>
      </c>
      <c r="E4546" t="s">
        <v>37</v>
      </c>
      <c r="F4546">
        <v>88</v>
      </c>
      <c r="G4546" s="8">
        <v>112692062</v>
      </c>
      <c r="H4546" s="8">
        <v>35000000</v>
      </c>
    </row>
    <row r="4547" spans="1:8" x14ac:dyDescent="0.3">
      <c r="A4547">
        <v>6.9</v>
      </c>
      <c r="B4547" t="s">
        <v>23281</v>
      </c>
      <c r="C4547" t="s">
        <v>1203</v>
      </c>
      <c r="D4547" t="s">
        <v>809</v>
      </c>
      <c r="E4547" t="s">
        <v>37</v>
      </c>
      <c r="F4547">
        <v>106</v>
      </c>
      <c r="G4547" s="8">
        <v>117528646</v>
      </c>
      <c r="H4547" s="8">
        <v>35000000</v>
      </c>
    </row>
    <row r="4548" spans="1:8" x14ac:dyDescent="0.3">
      <c r="A4548">
        <v>6.9</v>
      </c>
      <c r="B4548" t="s">
        <v>23281</v>
      </c>
      <c r="C4548" t="s">
        <v>1203</v>
      </c>
      <c r="D4548" t="s">
        <v>21950</v>
      </c>
      <c r="E4548" t="s">
        <v>37</v>
      </c>
      <c r="F4548">
        <v>106</v>
      </c>
      <c r="G4548" s="8">
        <v>117528646</v>
      </c>
      <c r="H4548" s="8">
        <v>35000000</v>
      </c>
    </row>
    <row r="4549" spans="1:8" x14ac:dyDescent="0.3">
      <c r="A4549">
        <v>7.7</v>
      </c>
      <c r="B4549" t="s">
        <v>23282</v>
      </c>
      <c r="C4549" t="s">
        <v>4899</v>
      </c>
      <c r="D4549" t="s">
        <v>515</v>
      </c>
      <c r="E4549" t="s">
        <v>37</v>
      </c>
      <c r="F4549">
        <v>110</v>
      </c>
      <c r="G4549" s="8">
        <v>171031347</v>
      </c>
      <c r="H4549" s="8">
        <v>38000000</v>
      </c>
    </row>
    <row r="4550" spans="1:8" x14ac:dyDescent="0.3">
      <c r="A4550">
        <v>7.7</v>
      </c>
      <c r="B4550" t="s">
        <v>23282</v>
      </c>
      <c r="C4550" t="s">
        <v>4899</v>
      </c>
      <c r="D4550" t="s">
        <v>1473</v>
      </c>
      <c r="E4550" t="s">
        <v>37</v>
      </c>
      <c r="F4550">
        <v>110</v>
      </c>
      <c r="G4550" s="8">
        <v>171031347</v>
      </c>
      <c r="H4550" s="8">
        <v>38000000</v>
      </c>
    </row>
    <row r="4551" spans="1:8" x14ac:dyDescent="0.3">
      <c r="A4551">
        <v>7.7</v>
      </c>
      <c r="B4551" t="s">
        <v>23282</v>
      </c>
      <c r="C4551" t="s">
        <v>4899</v>
      </c>
      <c r="D4551" t="s">
        <v>12797</v>
      </c>
      <c r="E4551" t="s">
        <v>37</v>
      </c>
      <c r="F4551">
        <v>110</v>
      </c>
      <c r="G4551" s="8">
        <v>171031347</v>
      </c>
      <c r="H4551" s="8">
        <v>38000000</v>
      </c>
    </row>
    <row r="4552" spans="1:8" x14ac:dyDescent="0.3">
      <c r="A4552">
        <v>6.8</v>
      </c>
      <c r="B4552" t="s">
        <v>23283</v>
      </c>
      <c r="C4552" t="s">
        <v>1716</v>
      </c>
      <c r="D4552" t="s">
        <v>809</v>
      </c>
      <c r="E4552" t="s">
        <v>37</v>
      </c>
      <c r="F4552">
        <v>109</v>
      </c>
      <c r="G4552" s="8">
        <v>124732962</v>
      </c>
      <c r="H4552" s="8">
        <v>35000000</v>
      </c>
    </row>
    <row r="4553" spans="1:8" x14ac:dyDescent="0.3">
      <c r="A4553">
        <v>6.8</v>
      </c>
      <c r="B4553" t="s">
        <v>23283</v>
      </c>
      <c r="C4553" t="s">
        <v>1716</v>
      </c>
      <c r="D4553" t="s">
        <v>1473</v>
      </c>
      <c r="E4553" t="s">
        <v>37</v>
      </c>
      <c r="F4553">
        <v>109</v>
      </c>
      <c r="G4553" s="8">
        <v>124732962</v>
      </c>
      <c r="H4553" s="8">
        <v>35000000</v>
      </c>
    </row>
    <row r="4554" spans="1:8" x14ac:dyDescent="0.3">
      <c r="A4554">
        <v>6.8</v>
      </c>
      <c r="B4554" t="s">
        <v>23283</v>
      </c>
      <c r="C4554" t="s">
        <v>1716</v>
      </c>
      <c r="D4554" t="s">
        <v>17497</v>
      </c>
      <c r="E4554" t="s">
        <v>37</v>
      </c>
      <c r="F4554">
        <v>109</v>
      </c>
      <c r="G4554" s="8">
        <v>124732962</v>
      </c>
      <c r="H4554" s="8">
        <v>35000000</v>
      </c>
    </row>
    <row r="4555" spans="1:8" x14ac:dyDescent="0.3">
      <c r="A4555">
        <v>6.4</v>
      </c>
      <c r="B4555" t="s">
        <v>23284</v>
      </c>
      <c r="C4555" t="s">
        <v>5067</v>
      </c>
      <c r="D4555" t="s">
        <v>515</v>
      </c>
      <c r="E4555" t="s">
        <v>37</v>
      </c>
      <c r="F4555">
        <v>143</v>
      </c>
      <c r="G4555" s="8">
        <v>82300000</v>
      </c>
      <c r="H4555" s="8">
        <v>35000000</v>
      </c>
    </row>
    <row r="4556" spans="1:8" x14ac:dyDescent="0.3">
      <c r="A4556">
        <v>6.4</v>
      </c>
      <c r="B4556" t="s">
        <v>23284</v>
      </c>
      <c r="C4556" t="s">
        <v>5067</v>
      </c>
      <c r="D4556" t="s">
        <v>21948</v>
      </c>
      <c r="E4556" t="s">
        <v>37</v>
      </c>
      <c r="F4556">
        <v>143</v>
      </c>
      <c r="G4556" s="8">
        <v>82300000</v>
      </c>
      <c r="H4556" s="8">
        <v>35000000</v>
      </c>
    </row>
    <row r="4557" spans="1:8" x14ac:dyDescent="0.3">
      <c r="A4557">
        <v>6.4</v>
      </c>
      <c r="B4557" t="s">
        <v>23284</v>
      </c>
      <c r="C4557" t="s">
        <v>5067</v>
      </c>
      <c r="D4557" t="s">
        <v>10118</v>
      </c>
      <c r="E4557" t="s">
        <v>37</v>
      </c>
      <c r="F4557">
        <v>143</v>
      </c>
      <c r="G4557" s="8">
        <v>82300000</v>
      </c>
      <c r="H4557" s="8">
        <v>35000000</v>
      </c>
    </row>
    <row r="4558" spans="1:8" x14ac:dyDescent="0.3">
      <c r="A4558">
        <v>5.7</v>
      </c>
      <c r="B4558" t="s">
        <v>23285</v>
      </c>
      <c r="C4558" t="s">
        <v>1203</v>
      </c>
      <c r="D4558" t="s">
        <v>809</v>
      </c>
      <c r="E4558" t="s">
        <v>37</v>
      </c>
      <c r="F4558">
        <v>120</v>
      </c>
      <c r="G4558" s="8">
        <v>134455175</v>
      </c>
      <c r="H4558" s="8">
        <v>35000000</v>
      </c>
    </row>
    <row r="4559" spans="1:8" x14ac:dyDescent="0.3">
      <c r="A4559">
        <v>5.7</v>
      </c>
      <c r="B4559" t="s">
        <v>23285</v>
      </c>
      <c r="C4559" t="s">
        <v>1203</v>
      </c>
      <c r="D4559" t="s">
        <v>21950</v>
      </c>
      <c r="E4559" t="s">
        <v>37</v>
      </c>
      <c r="F4559">
        <v>120</v>
      </c>
      <c r="G4559" s="8">
        <v>134455175</v>
      </c>
      <c r="H4559" s="8">
        <v>35000000</v>
      </c>
    </row>
    <row r="4560" spans="1:8" x14ac:dyDescent="0.3">
      <c r="A4560">
        <v>7.3</v>
      </c>
      <c r="B4560" t="s">
        <v>23286</v>
      </c>
      <c r="C4560" t="s">
        <v>293</v>
      </c>
      <c r="D4560" t="s">
        <v>21950</v>
      </c>
      <c r="E4560" t="s">
        <v>37</v>
      </c>
      <c r="F4560">
        <v>128</v>
      </c>
      <c r="G4560" s="8">
        <v>79100000</v>
      </c>
      <c r="H4560" s="8">
        <v>35000000</v>
      </c>
    </row>
    <row r="4561" spans="1:8" x14ac:dyDescent="0.3">
      <c r="A4561">
        <v>7.3</v>
      </c>
      <c r="B4561" t="s">
        <v>23286</v>
      </c>
      <c r="C4561" t="s">
        <v>293</v>
      </c>
      <c r="D4561" t="s">
        <v>8199</v>
      </c>
      <c r="E4561" t="s">
        <v>37</v>
      </c>
      <c r="F4561">
        <v>128</v>
      </c>
      <c r="G4561" s="8">
        <v>79100000</v>
      </c>
      <c r="H4561" s="8">
        <v>35000000</v>
      </c>
    </row>
    <row r="4562" spans="1:8" x14ac:dyDescent="0.3">
      <c r="A4562">
        <v>6.8</v>
      </c>
      <c r="B4562">
        <v>21</v>
      </c>
      <c r="C4562" t="s">
        <v>1364</v>
      </c>
      <c r="D4562" t="s">
        <v>21950</v>
      </c>
      <c r="E4562" t="s">
        <v>37</v>
      </c>
      <c r="F4562">
        <v>123</v>
      </c>
      <c r="G4562" s="8">
        <v>81159365</v>
      </c>
      <c r="H4562" s="8">
        <v>35000000</v>
      </c>
    </row>
    <row r="4563" spans="1:8" x14ac:dyDescent="0.3">
      <c r="A4563">
        <v>6.8</v>
      </c>
      <c r="B4563">
        <v>21</v>
      </c>
      <c r="C4563" t="s">
        <v>1364</v>
      </c>
      <c r="D4563" t="s">
        <v>1473</v>
      </c>
      <c r="E4563" t="s">
        <v>37</v>
      </c>
      <c r="F4563">
        <v>123</v>
      </c>
      <c r="G4563" s="8">
        <v>81159365</v>
      </c>
      <c r="H4563" s="8">
        <v>35000000</v>
      </c>
    </row>
    <row r="4564" spans="1:8" x14ac:dyDescent="0.3">
      <c r="A4564">
        <v>6.8</v>
      </c>
      <c r="B4564">
        <v>21</v>
      </c>
      <c r="C4564" t="s">
        <v>1364</v>
      </c>
      <c r="D4564" t="s">
        <v>8199</v>
      </c>
      <c r="E4564" t="s">
        <v>37</v>
      </c>
      <c r="F4564">
        <v>123</v>
      </c>
      <c r="G4564" s="8">
        <v>81159365</v>
      </c>
      <c r="H4564" s="8">
        <v>35000000</v>
      </c>
    </row>
    <row r="4565" spans="1:8" x14ac:dyDescent="0.3">
      <c r="A4565">
        <v>6.3</v>
      </c>
      <c r="B4565" t="s">
        <v>23287</v>
      </c>
      <c r="C4565" t="s">
        <v>1407</v>
      </c>
      <c r="D4565" t="s">
        <v>809</v>
      </c>
      <c r="E4565" t="s">
        <v>37</v>
      </c>
      <c r="F4565">
        <v>129</v>
      </c>
      <c r="G4565" s="8">
        <v>110008260</v>
      </c>
      <c r="H4565" s="8">
        <v>35000000</v>
      </c>
    </row>
    <row r="4566" spans="1:8" x14ac:dyDescent="0.3">
      <c r="A4566">
        <v>6.3</v>
      </c>
      <c r="B4566" t="s">
        <v>23287</v>
      </c>
      <c r="C4566" t="s">
        <v>1407</v>
      </c>
      <c r="D4566" t="s">
        <v>17497</v>
      </c>
      <c r="E4566" t="s">
        <v>37</v>
      </c>
      <c r="F4566">
        <v>129</v>
      </c>
      <c r="G4566" s="8">
        <v>110008260</v>
      </c>
      <c r="H4566" s="8">
        <v>35000000</v>
      </c>
    </row>
    <row r="4567" spans="1:8" x14ac:dyDescent="0.3">
      <c r="A4567">
        <v>5.9</v>
      </c>
      <c r="B4567" t="s">
        <v>23288</v>
      </c>
      <c r="C4567" t="s">
        <v>5088</v>
      </c>
      <c r="D4567" t="s">
        <v>809</v>
      </c>
      <c r="E4567" t="s">
        <v>37</v>
      </c>
      <c r="F4567">
        <v>105</v>
      </c>
      <c r="G4567" s="8">
        <v>67962333</v>
      </c>
      <c r="H4567" s="8">
        <v>35000000</v>
      </c>
    </row>
    <row r="4568" spans="1:8" x14ac:dyDescent="0.3">
      <c r="A4568">
        <v>5.9</v>
      </c>
      <c r="B4568" t="s">
        <v>23288</v>
      </c>
      <c r="C4568" t="s">
        <v>5088</v>
      </c>
      <c r="D4568" t="s">
        <v>17497</v>
      </c>
      <c r="E4568" t="s">
        <v>37</v>
      </c>
      <c r="F4568">
        <v>105</v>
      </c>
      <c r="G4568" s="8">
        <v>67962333</v>
      </c>
      <c r="H4568" s="8">
        <v>35000000</v>
      </c>
    </row>
    <row r="4569" spans="1:8" x14ac:dyDescent="0.3">
      <c r="A4569">
        <v>7.4</v>
      </c>
      <c r="B4569" t="s">
        <v>23289</v>
      </c>
      <c r="C4569" t="s">
        <v>1218</v>
      </c>
      <c r="D4569" t="s">
        <v>1473</v>
      </c>
      <c r="E4569" t="s">
        <v>37</v>
      </c>
      <c r="F4569">
        <v>162</v>
      </c>
      <c r="G4569" s="8">
        <v>78651430</v>
      </c>
      <c r="H4569" s="8">
        <v>27000000</v>
      </c>
    </row>
    <row r="4570" spans="1:8" x14ac:dyDescent="0.3">
      <c r="A4570">
        <v>7.4</v>
      </c>
      <c r="B4570" t="s">
        <v>23289</v>
      </c>
      <c r="C4570" t="s">
        <v>1218</v>
      </c>
      <c r="D4570" t="s">
        <v>17497</v>
      </c>
      <c r="E4570" t="s">
        <v>37</v>
      </c>
      <c r="F4570">
        <v>162</v>
      </c>
      <c r="G4570" s="8">
        <v>78651430</v>
      </c>
      <c r="H4570" s="8">
        <v>27000000</v>
      </c>
    </row>
    <row r="4571" spans="1:8" x14ac:dyDescent="0.3">
      <c r="A4571">
        <v>7.4</v>
      </c>
      <c r="B4571" t="s">
        <v>23289</v>
      </c>
      <c r="C4571" t="s">
        <v>1218</v>
      </c>
      <c r="D4571" t="s">
        <v>21951</v>
      </c>
      <c r="E4571" t="s">
        <v>37</v>
      </c>
      <c r="F4571">
        <v>162</v>
      </c>
      <c r="G4571" s="8">
        <v>78651430</v>
      </c>
      <c r="H4571" s="8">
        <v>27000000</v>
      </c>
    </row>
    <row r="4572" spans="1:8" x14ac:dyDescent="0.3">
      <c r="A4572">
        <v>8.3000000000000007</v>
      </c>
      <c r="B4572" t="s">
        <v>23290</v>
      </c>
      <c r="C4572" t="s">
        <v>2700</v>
      </c>
      <c r="D4572" t="s">
        <v>21950</v>
      </c>
      <c r="E4572" t="s">
        <v>37</v>
      </c>
      <c r="F4572">
        <v>138</v>
      </c>
      <c r="G4572" s="8">
        <v>64604977</v>
      </c>
      <c r="H4572" s="8">
        <v>35000000</v>
      </c>
    </row>
    <row r="4573" spans="1:8" x14ac:dyDescent="0.3">
      <c r="A4573">
        <v>8.3000000000000007</v>
      </c>
      <c r="B4573" t="s">
        <v>23290</v>
      </c>
      <c r="C4573" t="s">
        <v>2700</v>
      </c>
      <c r="D4573" t="s">
        <v>1473</v>
      </c>
      <c r="E4573" t="s">
        <v>37</v>
      </c>
      <c r="F4573">
        <v>138</v>
      </c>
      <c r="G4573" s="8">
        <v>64604977</v>
      </c>
      <c r="H4573" s="8">
        <v>35000000</v>
      </c>
    </row>
    <row r="4574" spans="1:8" x14ac:dyDescent="0.3">
      <c r="A4574">
        <v>8.3000000000000007</v>
      </c>
      <c r="B4574" t="s">
        <v>23290</v>
      </c>
      <c r="C4574" t="s">
        <v>2700</v>
      </c>
      <c r="D4574" t="s">
        <v>21948</v>
      </c>
      <c r="E4574" t="s">
        <v>37</v>
      </c>
      <c r="F4574">
        <v>138</v>
      </c>
      <c r="G4574" s="8">
        <v>64604977</v>
      </c>
      <c r="H4574" s="8">
        <v>35000000</v>
      </c>
    </row>
    <row r="4575" spans="1:8" x14ac:dyDescent="0.3">
      <c r="A4575">
        <v>8.3000000000000007</v>
      </c>
      <c r="B4575" t="s">
        <v>23290</v>
      </c>
      <c r="C4575" t="s">
        <v>2700</v>
      </c>
      <c r="D4575" t="s">
        <v>8199</v>
      </c>
      <c r="E4575" t="s">
        <v>37</v>
      </c>
      <c r="F4575">
        <v>138</v>
      </c>
      <c r="G4575" s="8">
        <v>64604977</v>
      </c>
      <c r="H4575" s="8">
        <v>35000000</v>
      </c>
    </row>
    <row r="4576" spans="1:8" x14ac:dyDescent="0.3">
      <c r="A4576">
        <v>6.2</v>
      </c>
      <c r="B4576" t="s">
        <v>23291</v>
      </c>
      <c r="C4576" t="s">
        <v>355</v>
      </c>
      <c r="D4576" t="s">
        <v>515</v>
      </c>
      <c r="E4576" t="s">
        <v>37</v>
      </c>
      <c r="F4576">
        <v>100</v>
      </c>
      <c r="G4576" s="8">
        <v>63939454</v>
      </c>
      <c r="H4576" s="8">
        <v>35000000</v>
      </c>
    </row>
    <row r="4577" spans="1:8" x14ac:dyDescent="0.3">
      <c r="A4577">
        <v>6.2</v>
      </c>
      <c r="B4577" t="s">
        <v>23291</v>
      </c>
      <c r="C4577" t="s">
        <v>355</v>
      </c>
      <c r="D4577" t="s">
        <v>809</v>
      </c>
      <c r="E4577" t="s">
        <v>37</v>
      </c>
      <c r="F4577">
        <v>100</v>
      </c>
      <c r="G4577" s="8">
        <v>63939454</v>
      </c>
      <c r="H4577" s="8">
        <v>35000000</v>
      </c>
    </row>
    <row r="4578" spans="1:8" x14ac:dyDescent="0.3">
      <c r="A4578">
        <v>6.2</v>
      </c>
      <c r="B4578" t="s">
        <v>23291</v>
      </c>
      <c r="C4578" t="s">
        <v>355</v>
      </c>
      <c r="D4578" t="s">
        <v>15875</v>
      </c>
      <c r="E4578" t="s">
        <v>37</v>
      </c>
      <c r="F4578">
        <v>100</v>
      </c>
      <c r="G4578" s="8">
        <v>63939454</v>
      </c>
      <c r="H4578" s="8">
        <v>35000000</v>
      </c>
    </row>
    <row r="4579" spans="1:8" x14ac:dyDescent="0.3">
      <c r="A4579">
        <v>6.2</v>
      </c>
      <c r="B4579" t="s">
        <v>23291</v>
      </c>
      <c r="C4579" t="s">
        <v>355</v>
      </c>
      <c r="D4579" t="s">
        <v>10118</v>
      </c>
      <c r="E4579" t="s">
        <v>37</v>
      </c>
      <c r="F4579">
        <v>100</v>
      </c>
      <c r="G4579" s="8">
        <v>63939454</v>
      </c>
      <c r="H4579" s="8">
        <v>35000000</v>
      </c>
    </row>
    <row r="4580" spans="1:8" x14ac:dyDescent="0.3">
      <c r="A4580">
        <v>6.3</v>
      </c>
      <c r="B4580" t="s">
        <v>23292</v>
      </c>
      <c r="C4580" t="s">
        <v>945</v>
      </c>
      <c r="D4580" t="s">
        <v>809</v>
      </c>
      <c r="E4580" t="s">
        <v>37</v>
      </c>
      <c r="F4580">
        <v>90</v>
      </c>
      <c r="G4580" s="8">
        <v>63826569</v>
      </c>
      <c r="H4580" s="8">
        <v>35000000</v>
      </c>
    </row>
    <row r="4581" spans="1:8" x14ac:dyDescent="0.3">
      <c r="A4581">
        <v>5.8</v>
      </c>
      <c r="B4581" t="s">
        <v>23293</v>
      </c>
      <c r="C4581" t="s">
        <v>739</v>
      </c>
      <c r="D4581" t="s">
        <v>675</v>
      </c>
      <c r="E4581" t="s">
        <v>37</v>
      </c>
      <c r="F4581">
        <v>108</v>
      </c>
      <c r="G4581" s="8">
        <v>60054449</v>
      </c>
      <c r="H4581" s="8">
        <v>35000000</v>
      </c>
    </row>
    <row r="4582" spans="1:8" x14ac:dyDescent="0.3">
      <c r="A4582">
        <v>5.8</v>
      </c>
      <c r="B4582" t="s">
        <v>23293</v>
      </c>
      <c r="C4582" t="s">
        <v>739</v>
      </c>
      <c r="D4582" t="s">
        <v>4189</v>
      </c>
      <c r="E4582" t="s">
        <v>37</v>
      </c>
      <c r="F4582">
        <v>108</v>
      </c>
      <c r="G4582" s="8">
        <v>60054449</v>
      </c>
      <c r="H4582" s="8">
        <v>35000000</v>
      </c>
    </row>
    <row r="4583" spans="1:8" x14ac:dyDescent="0.3">
      <c r="A4583">
        <v>5.8</v>
      </c>
      <c r="B4583" t="s">
        <v>23293</v>
      </c>
      <c r="C4583" t="s">
        <v>739</v>
      </c>
      <c r="D4583" t="s">
        <v>10118</v>
      </c>
      <c r="E4583" t="s">
        <v>37</v>
      </c>
      <c r="F4583">
        <v>108</v>
      </c>
      <c r="G4583" s="8">
        <v>60054449</v>
      </c>
      <c r="H4583" s="8">
        <v>35000000</v>
      </c>
    </row>
    <row r="4584" spans="1:8" x14ac:dyDescent="0.3">
      <c r="A4584">
        <v>5.8</v>
      </c>
      <c r="B4584" t="s">
        <v>23293</v>
      </c>
      <c r="C4584" t="s">
        <v>739</v>
      </c>
      <c r="D4584" t="s">
        <v>8199</v>
      </c>
      <c r="E4584" t="s">
        <v>37</v>
      </c>
      <c r="F4584">
        <v>108</v>
      </c>
      <c r="G4584" s="8">
        <v>60054449</v>
      </c>
      <c r="H4584" s="8">
        <v>35000000</v>
      </c>
    </row>
    <row r="4585" spans="1:8" x14ac:dyDescent="0.3">
      <c r="A4585">
        <v>7.5</v>
      </c>
      <c r="B4585" t="s">
        <v>23294</v>
      </c>
      <c r="C4585" t="s">
        <v>4094</v>
      </c>
      <c r="D4585" t="s">
        <v>4189</v>
      </c>
      <c r="E4585" t="s">
        <v>37</v>
      </c>
      <c r="F4585">
        <v>101</v>
      </c>
      <c r="G4585" s="8">
        <v>26505000</v>
      </c>
      <c r="H4585" s="8">
        <v>1800000</v>
      </c>
    </row>
    <row r="4586" spans="1:8" x14ac:dyDescent="0.3">
      <c r="A4586">
        <v>6.3</v>
      </c>
      <c r="B4586" t="s">
        <v>23295</v>
      </c>
      <c r="C4586" t="s">
        <v>1146</v>
      </c>
      <c r="D4586" t="s">
        <v>4189</v>
      </c>
      <c r="E4586" t="s">
        <v>37</v>
      </c>
      <c r="F4586">
        <v>109</v>
      </c>
      <c r="G4586" s="8">
        <v>61280963</v>
      </c>
      <c r="H4586" s="8">
        <v>33000000</v>
      </c>
    </row>
    <row r="4587" spans="1:8" x14ac:dyDescent="0.3">
      <c r="A4587">
        <v>6.3</v>
      </c>
      <c r="B4587" t="s">
        <v>23295</v>
      </c>
      <c r="C4587" t="s">
        <v>1146</v>
      </c>
      <c r="D4587" t="s">
        <v>10118</v>
      </c>
      <c r="E4587" t="s">
        <v>37</v>
      </c>
      <c r="F4587">
        <v>109</v>
      </c>
      <c r="G4587" s="8">
        <v>61280963</v>
      </c>
      <c r="H4587" s="8">
        <v>33000000</v>
      </c>
    </row>
    <row r="4588" spans="1:8" x14ac:dyDescent="0.3">
      <c r="A4588">
        <v>6.3</v>
      </c>
      <c r="B4588" t="s">
        <v>23295</v>
      </c>
      <c r="C4588" t="s">
        <v>1146</v>
      </c>
      <c r="D4588" t="s">
        <v>8199</v>
      </c>
      <c r="E4588" t="s">
        <v>37</v>
      </c>
      <c r="F4588">
        <v>109</v>
      </c>
      <c r="G4588" s="8">
        <v>61280963</v>
      </c>
      <c r="H4588" s="8">
        <v>33000000</v>
      </c>
    </row>
    <row r="4589" spans="1:8" x14ac:dyDescent="0.3">
      <c r="A4589">
        <v>6.4</v>
      </c>
      <c r="B4589" t="s">
        <v>23296</v>
      </c>
      <c r="C4589" t="s">
        <v>1459</v>
      </c>
      <c r="D4589" t="s">
        <v>675</v>
      </c>
      <c r="E4589" t="s">
        <v>37</v>
      </c>
      <c r="F4589">
        <v>132</v>
      </c>
      <c r="G4589" s="8">
        <v>56876365</v>
      </c>
      <c r="H4589" s="8">
        <v>35000000</v>
      </c>
    </row>
    <row r="4590" spans="1:8" x14ac:dyDescent="0.3">
      <c r="A4590">
        <v>6.4</v>
      </c>
      <c r="B4590" t="s">
        <v>23296</v>
      </c>
      <c r="C4590" t="s">
        <v>1459</v>
      </c>
      <c r="D4590" t="s">
        <v>515</v>
      </c>
      <c r="E4590" t="s">
        <v>37</v>
      </c>
      <c r="F4590">
        <v>132</v>
      </c>
      <c r="G4590" s="8">
        <v>56876365</v>
      </c>
      <c r="H4590" s="8">
        <v>35000000</v>
      </c>
    </row>
    <row r="4591" spans="1:8" x14ac:dyDescent="0.3">
      <c r="A4591">
        <v>7.2</v>
      </c>
      <c r="B4591" t="s">
        <v>23297</v>
      </c>
      <c r="C4591" t="s">
        <v>1459</v>
      </c>
      <c r="D4591" t="s">
        <v>11093</v>
      </c>
      <c r="E4591" t="s">
        <v>37</v>
      </c>
      <c r="F4591">
        <v>123</v>
      </c>
      <c r="G4591" s="8">
        <v>59699513</v>
      </c>
      <c r="H4591" s="8">
        <v>35000000</v>
      </c>
    </row>
    <row r="4592" spans="1:8" x14ac:dyDescent="0.3">
      <c r="A4592">
        <v>7.2</v>
      </c>
      <c r="B4592" t="s">
        <v>23297</v>
      </c>
      <c r="C4592" t="s">
        <v>1459</v>
      </c>
      <c r="D4592" t="s">
        <v>1473</v>
      </c>
      <c r="E4592" t="s">
        <v>37</v>
      </c>
      <c r="F4592">
        <v>123</v>
      </c>
      <c r="G4592" s="8">
        <v>59699513</v>
      </c>
      <c r="H4592" s="8">
        <v>35000000</v>
      </c>
    </row>
    <row r="4593" spans="1:8" x14ac:dyDescent="0.3">
      <c r="A4593">
        <v>7.2</v>
      </c>
      <c r="B4593" t="s">
        <v>23297</v>
      </c>
      <c r="C4593" t="s">
        <v>1459</v>
      </c>
      <c r="D4593" t="s">
        <v>15875</v>
      </c>
      <c r="E4593" t="s">
        <v>37</v>
      </c>
      <c r="F4593">
        <v>123</v>
      </c>
      <c r="G4593" s="8">
        <v>59699513</v>
      </c>
      <c r="H4593" s="8">
        <v>35000000</v>
      </c>
    </row>
    <row r="4594" spans="1:8" x14ac:dyDescent="0.3">
      <c r="A4594">
        <v>7.2</v>
      </c>
      <c r="B4594" t="s">
        <v>23297</v>
      </c>
      <c r="C4594" t="s">
        <v>1459</v>
      </c>
      <c r="D4594" t="s">
        <v>20490</v>
      </c>
      <c r="E4594" t="s">
        <v>37</v>
      </c>
      <c r="F4594">
        <v>123</v>
      </c>
      <c r="G4594" s="8">
        <v>59699513</v>
      </c>
      <c r="H4594" s="8">
        <v>35000000</v>
      </c>
    </row>
    <row r="4595" spans="1:8" x14ac:dyDescent="0.3">
      <c r="A4595">
        <v>7.2</v>
      </c>
      <c r="B4595" t="s">
        <v>23297</v>
      </c>
      <c r="C4595" t="s">
        <v>1459</v>
      </c>
      <c r="D4595" t="s">
        <v>21949</v>
      </c>
      <c r="E4595" t="s">
        <v>37</v>
      </c>
      <c r="F4595">
        <v>123</v>
      </c>
      <c r="G4595" s="8">
        <v>59699513</v>
      </c>
      <c r="H4595" s="8">
        <v>35000000</v>
      </c>
    </row>
    <row r="4596" spans="1:8" x14ac:dyDescent="0.3">
      <c r="A4596">
        <v>6.3</v>
      </c>
      <c r="B4596" t="s">
        <v>23298</v>
      </c>
      <c r="C4596" t="s">
        <v>5134</v>
      </c>
      <c r="D4596" t="s">
        <v>675</v>
      </c>
      <c r="E4596" t="s">
        <v>37</v>
      </c>
      <c r="F4596">
        <v>87</v>
      </c>
      <c r="G4596" s="8">
        <v>54132596</v>
      </c>
      <c r="H4596" s="8">
        <v>34000000</v>
      </c>
    </row>
    <row r="4597" spans="1:8" x14ac:dyDescent="0.3">
      <c r="A4597">
        <v>6.3</v>
      </c>
      <c r="B4597" t="s">
        <v>23298</v>
      </c>
      <c r="C4597" t="s">
        <v>5134</v>
      </c>
      <c r="D4597" t="s">
        <v>515</v>
      </c>
      <c r="E4597" t="s">
        <v>37</v>
      </c>
      <c r="F4597">
        <v>87</v>
      </c>
      <c r="G4597" s="8">
        <v>54132596</v>
      </c>
      <c r="H4597" s="8">
        <v>34000000</v>
      </c>
    </row>
    <row r="4598" spans="1:8" x14ac:dyDescent="0.3">
      <c r="A4598">
        <v>6.3</v>
      </c>
      <c r="B4598" t="s">
        <v>23298</v>
      </c>
      <c r="C4598" t="s">
        <v>5134</v>
      </c>
      <c r="D4598" t="s">
        <v>9312</v>
      </c>
      <c r="E4598" t="s">
        <v>37</v>
      </c>
      <c r="F4598">
        <v>87</v>
      </c>
      <c r="G4598" s="8">
        <v>54132596</v>
      </c>
      <c r="H4598" s="8">
        <v>34000000</v>
      </c>
    </row>
    <row r="4599" spans="1:8" x14ac:dyDescent="0.3">
      <c r="A4599">
        <v>6.3</v>
      </c>
      <c r="B4599" t="s">
        <v>23298</v>
      </c>
      <c r="C4599" t="s">
        <v>5134</v>
      </c>
      <c r="D4599" t="s">
        <v>809</v>
      </c>
      <c r="E4599" t="s">
        <v>37</v>
      </c>
      <c r="F4599">
        <v>87</v>
      </c>
      <c r="G4599" s="8">
        <v>54132596</v>
      </c>
      <c r="H4599" s="8">
        <v>34000000</v>
      </c>
    </row>
    <row r="4600" spans="1:8" x14ac:dyDescent="0.3">
      <c r="A4600">
        <v>6.3</v>
      </c>
      <c r="B4600" t="s">
        <v>23298</v>
      </c>
      <c r="C4600" t="s">
        <v>5134</v>
      </c>
      <c r="D4600" t="s">
        <v>15875</v>
      </c>
      <c r="E4600" t="s">
        <v>37</v>
      </c>
      <c r="F4600">
        <v>87</v>
      </c>
      <c r="G4600" s="8">
        <v>54132596</v>
      </c>
      <c r="H4600" s="8">
        <v>34000000</v>
      </c>
    </row>
    <row r="4601" spans="1:8" x14ac:dyDescent="0.3">
      <c r="A4601">
        <v>6.3</v>
      </c>
      <c r="B4601" t="s">
        <v>23298</v>
      </c>
      <c r="C4601" t="s">
        <v>5134</v>
      </c>
      <c r="D4601" t="s">
        <v>651</v>
      </c>
      <c r="E4601" t="s">
        <v>37</v>
      </c>
      <c r="F4601">
        <v>87</v>
      </c>
      <c r="G4601" s="8">
        <v>54132596</v>
      </c>
      <c r="H4601" s="8">
        <v>34000000</v>
      </c>
    </row>
    <row r="4602" spans="1:8" x14ac:dyDescent="0.3">
      <c r="A4602">
        <v>6.3</v>
      </c>
      <c r="B4602" t="s">
        <v>23298</v>
      </c>
      <c r="C4602" t="s">
        <v>5134</v>
      </c>
      <c r="D4602" t="s">
        <v>10118</v>
      </c>
      <c r="E4602" t="s">
        <v>37</v>
      </c>
      <c r="F4602">
        <v>87</v>
      </c>
      <c r="G4602" s="8">
        <v>54132596</v>
      </c>
      <c r="H4602" s="8">
        <v>34000000</v>
      </c>
    </row>
    <row r="4603" spans="1:8" x14ac:dyDescent="0.3">
      <c r="A4603">
        <v>6.9</v>
      </c>
      <c r="B4603" t="s">
        <v>23299</v>
      </c>
      <c r="C4603" t="s">
        <v>5138</v>
      </c>
      <c r="D4603" t="s">
        <v>11093</v>
      </c>
      <c r="E4603" t="s">
        <v>37</v>
      </c>
      <c r="F4603">
        <v>109</v>
      </c>
      <c r="G4603" s="8">
        <v>52277485</v>
      </c>
      <c r="H4603" s="8">
        <v>35000000</v>
      </c>
    </row>
    <row r="4604" spans="1:8" x14ac:dyDescent="0.3">
      <c r="A4604">
        <v>6.9</v>
      </c>
      <c r="B4604" t="s">
        <v>23299</v>
      </c>
      <c r="C4604" t="s">
        <v>5138</v>
      </c>
      <c r="D4604" t="s">
        <v>1473</v>
      </c>
      <c r="E4604" t="s">
        <v>37</v>
      </c>
      <c r="F4604">
        <v>109</v>
      </c>
      <c r="G4604" s="8">
        <v>52277485</v>
      </c>
      <c r="H4604" s="8">
        <v>35000000</v>
      </c>
    </row>
    <row r="4605" spans="1:8" x14ac:dyDescent="0.3">
      <c r="A4605">
        <v>6.9</v>
      </c>
      <c r="B4605" t="s">
        <v>23299</v>
      </c>
      <c r="C4605" t="s">
        <v>5138</v>
      </c>
      <c r="D4605" t="s">
        <v>21949</v>
      </c>
      <c r="E4605" t="s">
        <v>37</v>
      </c>
      <c r="F4605">
        <v>109</v>
      </c>
      <c r="G4605" s="8">
        <v>52277485</v>
      </c>
      <c r="H4605" s="8">
        <v>35000000</v>
      </c>
    </row>
    <row r="4606" spans="1:8" x14ac:dyDescent="0.3">
      <c r="A4606">
        <v>6.6</v>
      </c>
      <c r="B4606" t="s">
        <v>23300</v>
      </c>
      <c r="C4606" t="s">
        <v>1586</v>
      </c>
      <c r="D4606" t="s">
        <v>809</v>
      </c>
      <c r="E4606" t="s">
        <v>37</v>
      </c>
      <c r="F4606">
        <v>109</v>
      </c>
      <c r="G4606" s="8">
        <v>55802754</v>
      </c>
      <c r="H4606" s="8">
        <v>35000000</v>
      </c>
    </row>
    <row r="4607" spans="1:8" x14ac:dyDescent="0.3">
      <c r="A4607">
        <v>6.6</v>
      </c>
      <c r="B4607" t="s">
        <v>23300</v>
      </c>
      <c r="C4607" t="s">
        <v>1586</v>
      </c>
      <c r="D4607" t="s">
        <v>17497</v>
      </c>
      <c r="E4607" t="s">
        <v>37</v>
      </c>
      <c r="F4607">
        <v>109</v>
      </c>
      <c r="G4607" s="8">
        <v>55802754</v>
      </c>
      <c r="H4607" s="8">
        <v>35000000</v>
      </c>
    </row>
    <row r="4608" spans="1:8" x14ac:dyDescent="0.3">
      <c r="A4608">
        <v>6</v>
      </c>
      <c r="B4608" t="s">
        <v>23301</v>
      </c>
      <c r="C4608" t="s">
        <v>4203</v>
      </c>
      <c r="D4608" t="s">
        <v>809</v>
      </c>
      <c r="E4608" t="s">
        <v>37</v>
      </c>
      <c r="F4608">
        <v>92</v>
      </c>
      <c r="G4608" s="8">
        <v>55291815</v>
      </c>
      <c r="H4608" s="8">
        <v>35000000</v>
      </c>
    </row>
    <row r="4609" spans="1:8" x14ac:dyDescent="0.3">
      <c r="A4609">
        <v>7.5</v>
      </c>
      <c r="B4609" t="s">
        <v>23302</v>
      </c>
      <c r="C4609" t="s">
        <v>989</v>
      </c>
      <c r="D4609" t="s">
        <v>11093</v>
      </c>
      <c r="E4609" t="s">
        <v>37</v>
      </c>
      <c r="F4609">
        <v>125</v>
      </c>
      <c r="G4609" s="8">
        <v>83299761</v>
      </c>
      <c r="H4609" s="8">
        <v>35000000</v>
      </c>
    </row>
    <row r="4610" spans="1:8" x14ac:dyDescent="0.3">
      <c r="A4610">
        <v>7.5</v>
      </c>
      <c r="B4610" t="s">
        <v>23302</v>
      </c>
      <c r="C4610" t="s">
        <v>989</v>
      </c>
      <c r="D4610" t="s">
        <v>809</v>
      </c>
      <c r="E4610" t="s">
        <v>37</v>
      </c>
      <c r="F4610">
        <v>125</v>
      </c>
      <c r="G4610" s="8">
        <v>83299761</v>
      </c>
      <c r="H4610" s="8">
        <v>35000000</v>
      </c>
    </row>
    <row r="4611" spans="1:8" x14ac:dyDescent="0.3">
      <c r="A4611">
        <v>7.5</v>
      </c>
      <c r="B4611" t="s">
        <v>23302</v>
      </c>
      <c r="C4611" t="s">
        <v>989</v>
      </c>
      <c r="D4611" t="s">
        <v>1473</v>
      </c>
      <c r="E4611" t="s">
        <v>37</v>
      </c>
      <c r="F4611">
        <v>125</v>
      </c>
      <c r="G4611" s="8">
        <v>83299761</v>
      </c>
      <c r="H4611" s="8">
        <v>35000000</v>
      </c>
    </row>
    <row r="4612" spans="1:8" x14ac:dyDescent="0.3">
      <c r="A4612">
        <v>7.5</v>
      </c>
      <c r="B4612" t="s">
        <v>23302</v>
      </c>
      <c r="C4612" t="s">
        <v>989</v>
      </c>
      <c r="D4612" t="s">
        <v>20490</v>
      </c>
      <c r="E4612" t="s">
        <v>37</v>
      </c>
      <c r="F4612">
        <v>125</v>
      </c>
      <c r="G4612" s="8">
        <v>83299761</v>
      </c>
      <c r="H4612" s="8">
        <v>35000000</v>
      </c>
    </row>
    <row r="4613" spans="1:8" x14ac:dyDescent="0.3">
      <c r="A4613">
        <v>7.5</v>
      </c>
      <c r="B4613" t="s">
        <v>23302</v>
      </c>
      <c r="C4613" t="s">
        <v>989</v>
      </c>
      <c r="D4613" t="s">
        <v>9824</v>
      </c>
      <c r="E4613" t="s">
        <v>37</v>
      </c>
      <c r="F4613">
        <v>125</v>
      </c>
      <c r="G4613" s="8">
        <v>83299761</v>
      </c>
      <c r="H4613" s="8">
        <v>35000000</v>
      </c>
    </row>
    <row r="4614" spans="1:8" x14ac:dyDescent="0.3">
      <c r="A4614">
        <v>7.7</v>
      </c>
      <c r="B4614" t="s">
        <v>23303</v>
      </c>
      <c r="C4614" t="s">
        <v>2862</v>
      </c>
      <c r="D4614" t="s">
        <v>11093</v>
      </c>
      <c r="E4614" t="s">
        <v>37</v>
      </c>
      <c r="F4614">
        <v>202</v>
      </c>
      <c r="G4614" s="8">
        <v>48169908</v>
      </c>
      <c r="H4614" s="8">
        <v>33000000</v>
      </c>
    </row>
    <row r="4615" spans="1:8" x14ac:dyDescent="0.3">
      <c r="A4615">
        <v>7.7</v>
      </c>
      <c r="B4615" t="s">
        <v>23303</v>
      </c>
      <c r="C4615" t="s">
        <v>2862</v>
      </c>
      <c r="D4615" t="s">
        <v>1473</v>
      </c>
      <c r="E4615" t="s">
        <v>37</v>
      </c>
      <c r="F4615">
        <v>202</v>
      </c>
      <c r="G4615" s="8">
        <v>48169908</v>
      </c>
      <c r="H4615" s="8">
        <v>33000000</v>
      </c>
    </row>
    <row r="4616" spans="1:8" x14ac:dyDescent="0.3">
      <c r="A4616">
        <v>7.7</v>
      </c>
      <c r="B4616" t="s">
        <v>23303</v>
      </c>
      <c r="C4616" t="s">
        <v>2862</v>
      </c>
      <c r="D4616" t="s">
        <v>20490</v>
      </c>
      <c r="E4616" t="s">
        <v>37</v>
      </c>
      <c r="F4616">
        <v>202</v>
      </c>
      <c r="G4616" s="8">
        <v>48169908</v>
      </c>
      <c r="H4616" s="8">
        <v>33000000</v>
      </c>
    </row>
    <row r="4617" spans="1:8" x14ac:dyDescent="0.3">
      <c r="A4617">
        <v>7.7</v>
      </c>
      <c r="B4617" t="s">
        <v>23303</v>
      </c>
      <c r="C4617" t="s">
        <v>2862</v>
      </c>
      <c r="D4617" t="s">
        <v>17497</v>
      </c>
      <c r="E4617" t="s">
        <v>37</v>
      </c>
      <c r="F4617">
        <v>202</v>
      </c>
      <c r="G4617" s="8">
        <v>48169908</v>
      </c>
      <c r="H4617" s="8">
        <v>33000000</v>
      </c>
    </row>
    <row r="4618" spans="1:8" x14ac:dyDescent="0.3">
      <c r="A4618">
        <v>6.2</v>
      </c>
      <c r="B4618" t="s">
        <v>23304</v>
      </c>
      <c r="C4618" t="s">
        <v>1407</v>
      </c>
      <c r="D4618" t="s">
        <v>809</v>
      </c>
      <c r="E4618" t="s">
        <v>37</v>
      </c>
      <c r="F4618">
        <v>134</v>
      </c>
      <c r="G4618" s="8">
        <v>67523385</v>
      </c>
      <c r="H4618" s="8">
        <v>35000000</v>
      </c>
    </row>
    <row r="4619" spans="1:8" x14ac:dyDescent="0.3">
      <c r="A4619">
        <v>5.4</v>
      </c>
      <c r="B4619" t="s">
        <v>23305</v>
      </c>
      <c r="C4619" t="s">
        <v>1037</v>
      </c>
      <c r="D4619" t="s">
        <v>809</v>
      </c>
      <c r="E4619" t="s">
        <v>37</v>
      </c>
      <c r="F4619">
        <v>88</v>
      </c>
      <c r="G4619" s="8">
        <v>49474048</v>
      </c>
      <c r="H4619" s="8">
        <v>35000000</v>
      </c>
    </row>
    <row r="4620" spans="1:8" x14ac:dyDescent="0.3">
      <c r="A4620">
        <v>5.4</v>
      </c>
      <c r="B4620" t="s">
        <v>23305</v>
      </c>
      <c r="C4620" t="s">
        <v>1037</v>
      </c>
      <c r="D4620" t="s">
        <v>15875</v>
      </c>
      <c r="E4620" t="s">
        <v>37</v>
      </c>
      <c r="F4620">
        <v>88</v>
      </c>
      <c r="G4620" s="8">
        <v>49474048</v>
      </c>
      <c r="H4620" s="8">
        <v>35000000</v>
      </c>
    </row>
    <row r="4621" spans="1:8" x14ac:dyDescent="0.3">
      <c r="A4621">
        <v>6.6</v>
      </c>
      <c r="B4621" t="s">
        <v>23306</v>
      </c>
      <c r="C4621" t="s">
        <v>5165</v>
      </c>
      <c r="D4621" t="s">
        <v>675</v>
      </c>
      <c r="E4621" t="s">
        <v>37</v>
      </c>
      <c r="F4621">
        <v>92</v>
      </c>
      <c r="G4621" s="8">
        <v>45802315</v>
      </c>
      <c r="H4621" s="8">
        <v>35000000</v>
      </c>
    </row>
    <row r="4622" spans="1:8" x14ac:dyDescent="0.3">
      <c r="A4622">
        <v>6.6</v>
      </c>
      <c r="B4622" t="s">
        <v>23306</v>
      </c>
      <c r="C4622" t="s">
        <v>5165</v>
      </c>
      <c r="D4622" t="s">
        <v>515</v>
      </c>
      <c r="E4622" t="s">
        <v>37</v>
      </c>
      <c r="F4622">
        <v>92</v>
      </c>
      <c r="G4622" s="8">
        <v>45802315</v>
      </c>
      <c r="H4622" s="8">
        <v>35000000</v>
      </c>
    </row>
    <row r="4623" spans="1:8" x14ac:dyDescent="0.3">
      <c r="A4623">
        <v>6.6</v>
      </c>
      <c r="B4623" t="s">
        <v>23306</v>
      </c>
      <c r="C4623" t="s">
        <v>5165</v>
      </c>
      <c r="D4623" t="s">
        <v>651</v>
      </c>
      <c r="E4623" t="s">
        <v>37</v>
      </c>
      <c r="F4623">
        <v>92</v>
      </c>
      <c r="G4623" s="8">
        <v>45802315</v>
      </c>
      <c r="H4623" s="8">
        <v>35000000</v>
      </c>
    </row>
    <row r="4624" spans="1:8" x14ac:dyDescent="0.3">
      <c r="A4624">
        <v>6.6</v>
      </c>
      <c r="B4624" t="s">
        <v>23306</v>
      </c>
      <c r="C4624" t="s">
        <v>5165</v>
      </c>
      <c r="D4624" t="s">
        <v>10118</v>
      </c>
      <c r="E4624" t="s">
        <v>37</v>
      </c>
      <c r="F4624">
        <v>92</v>
      </c>
      <c r="G4624" s="8">
        <v>45802315</v>
      </c>
      <c r="H4624" s="8">
        <v>35000000</v>
      </c>
    </row>
    <row r="4625" spans="1:8" x14ac:dyDescent="0.3">
      <c r="A4625">
        <v>6.6</v>
      </c>
      <c r="B4625" t="s">
        <v>23306</v>
      </c>
      <c r="C4625" t="s">
        <v>5165</v>
      </c>
      <c r="D4625" t="s">
        <v>8199</v>
      </c>
      <c r="E4625" t="s">
        <v>37</v>
      </c>
      <c r="F4625">
        <v>92</v>
      </c>
      <c r="G4625" s="8">
        <v>45802315</v>
      </c>
      <c r="H4625" s="8">
        <v>35000000</v>
      </c>
    </row>
    <row r="4626" spans="1:8" x14ac:dyDescent="0.3">
      <c r="A4626">
        <v>5.3</v>
      </c>
      <c r="B4626" t="s">
        <v>23307</v>
      </c>
      <c r="C4626" t="s">
        <v>4083</v>
      </c>
      <c r="D4626" t="s">
        <v>809</v>
      </c>
      <c r="E4626" t="s">
        <v>37</v>
      </c>
      <c r="F4626">
        <v>91</v>
      </c>
      <c r="G4626" s="8">
        <v>43792641</v>
      </c>
      <c r="H4626" s="8">
        <v>35000000</v>
      </c>
    </row>
    <row r="4627" spans="1:8" x14ac:dyDescent="0.3">
      <c r="A4627">
        <v>5.3</v>
      </c>
      <c r="B4627" t="s">
        <v>23307</v>
      </c>
      <c r="C4627" t="s">
        <v>4083</v>
      </c>
      <c r="D4627" t="s">
        <v>17497</v>
      </c>
      <c r="E4627" t="s">
        <v>37</v>
      </c>
      <c r="F4627">
        <v>91</v>
      </c>
      <c r="G4627" s="8">
        <v>43792641</v>
      </c>
      <c r="H4627" s="8">
        <v>35000000</v>
      </c>
    </row>
    <row r="4628" spans="1:8" x14ac:dyDescent="0.3">
      <c r="A4628">
        <v>5.6</v>
      </c>
      <c r="B4628" t="s">
        <v>23308</v>
      </c>
      <c r="C4628" t="s">
        <v>1043</v>
      </c>
      <c r="D4628" t="s">
        <v>809</v>
      </c>
      <c r="E4628" t="s">
        <v>37</v>
      </c>
      <c r="F4628">
        <v>75</v>
      </c>
      <c r="G4628" s="8">
        <v>57651794</v>
      </c>
      <c r="H4628" s="8">
        <v>33000000</v>
      </c>
    </row>
    <row r="4629" spans="1:8" x14ac:dyDescent="0.3">
      <c r="A4629">
        <v>5.6</v>
      </c>
      <c r="B4629" t="s">
        <v>23308</v>
      </c>
      <c r="C4629" t="s">
        <v>1043</v>
      </c>
      <c r="D4629" t="s">
        <v>17497</v>
      </c>
      <c r="E4629" t="s">
        <v>37</v>
      </c>
      <c r="F4629">
        <v>75</v>
      </c>
      <c r="G4629" s="8">
        <v>57651794</v>
      </c>
      <c r="H4629" s="8">
        <v>33000000</v>
      </c>
    </row>
    <row r="4630" spans="1:8" x14ac:dyDescent="0.3">
      <c r="A4630">
        <v>5.6</v>
      </c>
      <c r="B4630" t="s">
        <v>23308</v>
      </c>
      <c r="C4630" t="s">
        <v>1043</v>
      </c>
      <c r="D4630" t="s">
        <v>21949</v>
      </c>
      <c r="E4630" t="s">
        <v>37</v>
      </c>
      <c r="F4630">
        <v>75</v>
      </c>
      <c r="G4630" s="8">
        <v>57651794</v>
      </c>
      <c r="H4630" s="8">
        <v>33000000</v>
      </c>
    </row>
    <row r="4631" spans="1:8" x14ac:dyDescent="0.3">
      <c r="A4631">
        <v>5.9</v>
      </c>
      <c r="B4631" t="s">
        <v>23309</v>
      </c>
      <c r="C4631" t="s">
        <v>5178</v>
      </c>
      <c r="D4631" t="s">
        <v>809</v>
      </c>
      <c r="E4631" t="s">
        <v>37</v>
      </c>
      <c r="F4631">
        <v>98</v>
      </c>
      <c r="G4631" s="8">
        <v>43894863</v>
      </c>
      <c r="H4631" s="8">
        <v>30000000</v>
      </c>
    </row>
    <row r="4632" spans="1:8" x14ac:dyDescent="0.3">
      <c r="A4632">
        <v>5.9</v>
      </c>
      <c r="B4632" t="s">
        <v>23309</v>
      </c>
      <c r="C4632" t="s">
        <v>5178</v>
      </c>
      <c r="D4632" t="s">
        <v>17497</v>
      </c>
      <c r="E4632" t="s">
        <v>37</v>
      </c>
      <c r="F4632">
        <v>98</v>
      </c>
      <c r="G4632" s="8">
        <v>43894863</v>
      </c>
      <c r="H4632" s="8">
        <v>30000000</v>
      </c>
    </row>
    <row r="4633" spans="1:8" x14ac:dyDescent="0.3">
      <c r="A4633">
        <v>7.8</v>
      </c>
      <c r="B4633" t="s">
        <v>23310</v>
      </c>
      <c r="C4633" t="s">
        <v>244</v>
      </c>
      <c r="D4633" t="s">
        <v>11093</v>
      </c>
      <c r="E4633" t="s">
        <v>37</v>
      </c>
      <c r="F4633">
        <v>147</v>
      </c>
      <c r="G4633" s="8">
        <v>41954997</v>
      </c>
      <c r="H4633" s="8">
        <v>35000000</v>
      </c>
    </row>
    <row r="4634" spans="1:8" x14ac:dyDescent="0.3">
      <c r="A4634">
        <v>7.8</v>
      </c>
      <c r="B4634" t="s">
        <v>23310</v>
      </c>
      <c r="C4634" t="s">
        <v>244</v>
      </c>
      <c r="D4634" t="s">
        <v>21950</v>
      </c>
      <c r="E4634" t="s">
        <v>37</v>
      </c>
      <c r="F4634">
        <v>147</v>
      </c>
      <c r="G4634" s="8">
        <v>41954997</v>
      </c>
      <c r="H4634" s="8">
        <v>35000000</v>
      </c>
    </row>
    <row r="4635" spans="1:8" x14ac:dyDescent="0.3">
      <c r="A4635">
        <v>7.8</v>
      </c>
      <c r="B4635" t="s">
        <v>23310</v>
      </c>
      <c r="C4635" t="s">
        <v>244</v>
      </c>
      <c r="D4635" t="s">
        <v>1473</v>
      </c>
      <c r="E4635" t="s">
        <v>37</v>
      </c>
      <c r="F4635">
        <v>147</v>
      </c>
      <c r="G4635" s="8">
        <v>41954997</v>
      </c>
      <c r="H4635" s="8">
        <v>35000000</v>
      </c>
    </row>
    <row r="4636" spans="1:8" x14ac:dyDescent="0.3">
      <c r="A4636">
        <v>6.7</v>
      </c>
      <c r="B4636" t="s">
        <v>23311</v>
      </c>
      <c r="C4636" t="s">
        <v>1108</v>
      </c>
      <c r="D4636" t="s">
        <v>675</v>
      </c>
      <c r="E4636" t="s">
        <v>37</v>
      </c>
      <c r="F4636">
        <v>100</v>
      </c>
      <c r="G4636" s="8">
        <v>39532308</v>
      </c>
      <c r="H4636" s="8">
        <v>33000000</v>
      </c>
    </row>
    <row r="4637" spans="1:8" x14ac:dyDescent="0.3">
      <c r="A4637">
        <v>6.7</v>
      </c>
      <c r="B4637" t="s">
        <v>23311</v>
      </c>
      <c r="C4637" t="s">
        <v>1108</v>
      </c>
      <c r="D4637" t="s">
        <v>4189</v>
      </c>
      <c r="E4637" t="s">
        <v>37</v>
      </c>
      <c r="F4637">
        <v>100</v>
      </c>
      <c r="G4637" s="8">
        <v>39532308</v>
      </c>
      <c r="H4637" s="8">
        <v>33000000</v>
      </c>
    </row>
    <row r="4638" spans="1:8" x14ac:dyDescent="0.3">
      <c r="A4638">
        <v>6.7</v>
      </c>
      <c r="B4638" t="s">
        <v>23311</v>
      </c>
      <c r="C4638" t="s">
        <v>1108</v>
      </c>
      <c r="D4638" t="s">
        <v>10118</v>
      </c>
      <c r="E4638" t="s">
        <v>37</v>
      </c>
      <c r="F4638">
        <v>100</v>
      </c>
      <c r="G4638" s="8">
        <v>39532308</v>
      </c>
      <c r="H4638" s="8">
        <v>33000000</v>
      </c>
    </row>
    <row r="4639" spans="1:8" x14ac:dyDescent="0.3">
      <c r="A4639">
        <v>7.4</v>
      </c>
      <c r="B4639" t="s">
        <v>23312</v>
      </c>
      <c r="C4639" t="s">
        <v>5190</v>
      </c>
      <c r="D4639" t="s">
        <v>651</v>
      </c>
      <c r="E4639" t="s">
        <v>37</v>
      </c>
      <c r="F4639">
        <v>120</v>
      </c>
      <c r="G4639" s="8">
        <v>76600000</v>
      </c>
      <c r="H4639" s="8">
        <v>10700000</v>
      </c>
    </row>
    <row r="4640" spans="1:8" x14ac:dyDescent="0.3">
      <c r="A4640">
        <v>7.4</v>
      </c>
      <c r="B4640" t="s">
        <v>23312</v>
      </c>
      <c r="C4640" t="s">
        <v>5190</v>
      </c>
      <c r="D4640" t="s">
        <v>4189</v>
      </c>
      <c r="E4640" t="s">
        <v>37</v>
      </c>
      <c r="F4640">
        <v>120</v>
      </c>
      <c r="G4640" s="8">
        <v>76600000</v>
      </c>
      <c r="H4640" s="8">
        <v>10700000</v>
      </c>
    </row>
    <row r="4641" spans="1:8" x14ac:dyDescent="0.3">
      <c r="A4641">
        <v>6.2</v>
      </c>
      <c r="B4641" t="s">
        <v>23313</v>
      </c>
      <c r="C4641" t="s">
        <v>4899</v>
      </c>
      <c r="D4641" t="s">
        <v>809</v>
      </c>
      <c r="E4641" t="s">
        <v>37</v>
      </c>
      <c r="F4641">
        <v>104</v>
      </c>
      <c r="G4641" s="8">
        <v>39692139</v>
      </c>
      <c r="H4641" s="8">
        <v>35000000</v>
      </c>
    </row>
    <row r="4642" spans="1:8" x14ac:dyDescent="0.3">
      <c r="A4642">
        <v>6.2</v>
      </c>
      <c r="B4642" t="s">
        <v>23313</v>
      </c>
      <c r="C4642" t="s">
        <v>4899</v>
      </c>
      <c r="D4642" t="s">
        <v>21950</v>
      </c>
      <c r="E4642" t="s">
        <v>37</v>
      </c>
      <c r="F4642">
        <v>104</v>
      </c>
      <c r="G4642" s="8">
        <v>39692139</v>
      </c>
      <c r="H4642" s="8">
        <v>35000000</v>
      </c>
    </row>
    <row r="4643" spans="1:8" x14ac:dyDescent="0.3">
      <c r="A4643">
        <v>6.2</v>
      </c>
      <c r="B4643" t="s">
        <v>23313</v>
      </c>
      <c r="C4643" t="s">
        <v>4899</v>
      </c>
      <c r="D4643" t="s">
        <v>8199</v>
      </c>
      <c r="E4643" t="s">
        <v>37</v>
      </c>
      <c r="F4643">
        <v>104</v>
      </c>
      <c r="G4643" s="8">
        <v>39692139</v>
      </c>
      <c r="H4643" s="8">
        <v>35000000</v>
      </c>
    </row>
    <row r="4644" spans="1:8" x14ac:dyDescent="0.3">
      <c r="A4644">
        <v>5.4</v>
      </c>
      <c r="B4644" t="s">
        <v>23314</v>
      </c>
      <c r="C4644" t="s">
        <v>986</v>
      </c>
      <c r="D4644" t="s">
        <v>675</v>
      </c>
      <c r="E4644" t="s">
        <v>37</v>
      </c>
      <c r="F4644">
        <v>103</v>
      </c>
      <c r="G4644" s="8">
        <v>40687294</v>
      </c>
      <c r="H4644" s="8">
        <v>35000000</v>
      </c>
    </row>
    <row r="4645" spans="1:8" x14ac:dyDescent="0.3">
      <c r="A4645">
        <v>5.4</v>
      </c>
      <c r="B4645" t="s">
        <v>23314</v>
      </c>
      <c r="C4645" t="s">
        <v>986</v>
      </c>
      <c r="D4645" t="s">
        <v>21950</v>
      </c>
      <c r="E4645" t="s">
        <v>37</v>
      </c>
      <c r="F4645">
        <v>103</v>
      </c>
      <c r="G4645" s="8">
        <v>40687294</v>
      </c>
      <c r="H4645" s="8">
        <v>35000000</v>
      </c>
    </row>
    <row r="4646" spans="1:8" x14ac:dyDescent="0.3">
      <c r="A4646">
        <v>5.4</v>
      </c>
      <c r="B4646" t="s">
        <v>23314</v>
      </c>
      <c r="C4646" t="s">
        <v>986</v>
      </c>
      <c r="D4646" t="s">
        <v>1473</v>
      </c>
      <c r="E4646" t="s">
        <v>37</v>
      </c>
      <c r="F4646">
        <v>103</v>
      </c>
      <c r="G4646" s="8">
        <v>40687294</v>
      </c>
      <c r="H4646" s="8">
        <v>35000000</v>
      </c>
    </row>
    <row r="4647" spans="1:8" x14ac:dyDescent="0.3">
      <c r="A4647">
        <v>5.4</v>
      </c>
      <c r="B4647" t="s">
        <v>23314</v>
      </c>
      <c r="C4647" t="s">
        <v>986</v>
      </c>
      <c r="D4647" t="s">
        <v>21948</v>
      </c>
      <c r="E4647" t="s">
        <v>37</v>
      </c>
      <c r="F4647">
        <v>103</v>
      </c>
      <c r="G4647" s="8">
        <v>40687294</v>
      </c>
      <c r="H4647" s="8">
        <v>35000000</v>
      </c>
    </row>
    <row r="4648" spans="1:8" x14ac:dyDescent="0.3">
      <c r="A4648">
        <v>5.4</v>
      </c>
      <c r="B4648" t="s">
        <v>23314</v>
      </c>
      <c r="C4648" t="s">
        <v>986</v>
      </c>
      <c r="D4648" t="s">
        <v>8199</v>
      </c>
      <c r="E4648" t="s">
        <v>37</v>
      </c>
      <c r="F4648">
        <v>103</v>
      </c>
      <c r="G4648" s="8">
        <v>40687294</v>
      </c>
      <c r="H4648" s="8">
        <v>35000000</v>
      </c>
    </row>
    <row r="4649" spans="1:8" x14ac:dyDescent="0.3">
      <c r="A4649">
        <v>6.7</v>
      </c>
      <c r="B4649" t="s">
        <v>23315</v>
      </c>
      <c r="C4649" t="s">
        <v>3135</v>
      </c>
      <c r="D4649" t="s">
        <v>675</v>
      </c>
      <c r="E4649" t="s">
        <v>37</v>
      </c>
      <c r="F4649">
        <v>109</v>
      </c>
      <c r="G4649" s="8">
        <v>37553932</v>
      </c>
      <c r="H4649" s="8">
        <v>40000000</v>
      </c>
    </row>
    <row r="4650" spans="1:8" x14ac:dyDescent="0.3">
      <c r="A4650">
        <v>6.7</v>
      </c>
      <c r="B4650" t="s">
        <v>23315</v>
      </c>
      <c r="C4650" t="s">
        <v>3135</v>
      </c>
      <c r="D4650" t="s">
        <v>10118</v>
      </c>
      <c r="E4650" t="s">
        <v>37</v>
      </c>
      <c r="F4650">
        <v>109</v>
      </c>
      <c r="G4650" s="8">
        <v>37553932</v>
      </c>
      <c r="H4650" s="8">
        <v>40000000</v>
      </c>
    </row>
    <row r="4651" spans="1:8" x14ac:dyDescent="0.3">
      <c r="A4651">
        <v>6.7</v>
      </c>
      <c r="B4651" t="s">
        <v>23315</v>
      </c>
      <c r="C4651" t="s">
        <v>3135</v>
      </c>
      <c r="D4651" t="s">
        <v>8199</v>
      </c>
      <c r="E4651" t="s">
        <v>37</v>
      </c>
      <c r="F4651">
        <v>109</v>
      </c>
      <c r="G4651" s="8">
        <v>37553932</v>
      </c>
      <c r="H4651" s="8">
        <v>40000000</v>
      </c>
    </row>
    <row r="4652" spans="1:8" x14ac:dyDescent="0.3">
      <c r="A4652">
        <v>5.3</v>
      </c>
      <c r="B4652" t="s">
        <v>23316</v>
      </c>
      <c r="C4652" t="s">
        <v>5208</v>
      </c>
      <c r="D4652" t="s">
        <v>809</v>
      </c>
      <c r="E4652" t="s">
        <v>37</v>
      </c>
      <c r="F4652">
        <v>104</v>
      </c>
      <c r="G4652" s="8">
        <v>37481242</v>
      </c>
      <c r="H4652" s="8">
        <v>35000000</v>
      </c>
    </row>
    <row r="4653" spans="1:8" x14ac:dyDescent="0.3">
      <c r="A4653">
        <v>5.3</v>
      </c>
      <c r="B4653" t="s">
        <v>23316</v>
      </c>
      <c r="C4653" t="s">
        <v>5208</v>
      </c>
      <c r="D4653" t="s">
        <v>17497</v>
      </c>
      <c r="E4653" t="s">
        <v>37</v>
      </c>
      <c r="F4653">
        <v>104</v>
      </c>
      <c r="G4653" s="8">
        <v>37481242</v>
      </c>
      <c r="H4653" s="8">
        <v>35000000</v>
      </c>
    </row>
    <row r="4654" spans="1:8" x14ac:dyDescent="0.3">
      <c r="A4654">
        <v>5.9</v>
      </c>
      <c r="B4654" t="s">
        <v>23317</v>
      </c>
      <c r="C4654" t="s">
        <v>5213</v>
      </c>
      <c r="D4654" t="s">
        <v>809</v>
      </c>
      <c r="E4654" t="s">
        <v>37</v>
      </c>
      <c r="F4654">
        <v>112</v>
      </c>
      <c r="G4654" s="8">
        <v>39026186</v>
      </c>
      <c r="H4654" s="8">
        <v>35000000</v>
      </c>
    </row>
    <row r="4655" spans="1:8" x14ac:dyDescent="0.3">
      <c r="A4655">
        <v>5.9</v>
      </c>
      <c r="B4655" t="s">
        <v>23317</v>
      </c>
      <c r="C4655" t="s">
        <v>5213</v>
      </c>
      <c r="D4655" t="s">
        <v>1473</v>
      </c>
      <c r="E4655" t="s">
        <v>37</v>
      </c>
      <c r="F4655">
        <v>112</v>
      </c>
      <c r="G4655" s="8">
        <v>39026186</v>
      </c>
      <c r="H4655" s="8">
        <v>35000000</v>
      </c>
    </row>
    <row r="4656" spans="1:8" x14ac:dyDescent="0.3">
      <c r="A4656">
        <v>5.9</v>
      </c>
      <c r="B4656" t="s">
        <v>23317</v>
      </c>
      <c r="C4656" t="s">
        <v>5213</v>
      </c>
      <c r="D4656" t="s">
        <v>17497</v>
      </c>
      <c r="E4656" t="s">
        <v>37</v>
      </c>
      <c r="F4656">
        <v>112</v>
      </c>
      <c r="G4656" s="8">
        <v>39026186</v>
      </c>
      <c r="H4656" s="8">
        <v>35000000</v>
      </c>
    </row>
    <row r="4657" spans="1:8" x14ac:dyDescent="0.3">
      <c r="A4657">
        <v>4.8</v>
      </c>
      <c r="B4657" t="s">
        <v>23318</v>
      </c>
      <c r="C4657" t="s">
        <v>5225</v>
      </c>
      <c r="D4657" t="s">
        <v>515</v>
      </c>
      <c r="E4657" t="s">
        <v>37</v>
      </c>
      <c r="F4657">
        <v>95</v>
      </c>
      <c r="G4657" s="8">
        <v>33422806</v>
      </c>
      <c r="H4657" s="8">
        <v>50000000</v>
      </c>
    </row>
    <row r="4658" spans="1:8" x14ac:dyDescent="0.3">
      <c r="A4658">
        <v>4.8</v>
      </c>
      <c r="B4658" t="s">
        <v>23318</v>
      </c>
      <c r="C4658" t="s">
        <v>5225</v>
      </c>
      <c r="D4658" t="s">
        <v>809</v>
      </c>
      <c r="E4658" t="s">
        <v>37</v>
      </c>
      <c r="F4658">
        <v>95</v>
      </c>
      <c r="G4658" s="8">
        <v>33422806</v>
      </c>
      <c r="H4658" s="8">
        <v>50000000</v>
      </c>
    </row>
    <row r="4659" spans="1:8" x14ac:dyDescent="0.3">
      <c r="A4659">
        <v>4.8</v>
      </c>
      <c r="B4659" t="s">
        <v>23318</v>
      </c>
      <c r="C4659" t="s">
        <v>5225</v>
      </c>
      <c r="D4659" t="s">
        <v>651</v>
      </c>
      <c r="E4659" t="s">
        <v>37</v>
      </c>
      <c r="F4659">
        <v>95</v>
      </c>
      <c r="G4659" s="8">
        <v>33422806</v>
      </c>
      <c r="H4659" s="8">
        <v>50000000</v>
      </c>
    </row>
    <row r="4660" spans="1:8" x14ac:dyDescent="0.3">
      <c r="A4660">
        <v>3.8</v>
      </c>
      <c r="B4660" t="s">
        <v>23319</v>
      </c>
      <c r="C4660" t="s">
        <v>5237</v>
      </c>
      <c r="D4660" t="s">
        <v>675</v>
      </c>
      <c r="E4660" t="s">
        <v>37</v>
      </c>
      <c r="F4660">
        <v>102</v>
      </c>
      <c r="G4660" s="8">
        <v>33423521</v>
      </c>
      <c r="H4660" s="8">
        <v>35000000</v>
      </c>
    </row>
    <row r="4661" spans="1:8" x14ac:dyDescent="0.3">
      <c r="A4661">
        <v>3.8</v>
      </c>
      <c r="B4661" t="s">
        <v>23319</v>
      </c>
      <c r="C4661" t="s">
        <v>5237</v>
      </c>
      <c r="D4661" t="s">
        <v>515</v>
      </c>
      <c r="E4661" t="s">
        <v>37</v>
      </c>
      <c r="F4661">
        <v>102</v>
      </c>
      <c r="G4661" s="8">
        <v>33423521</v>
      </c>
      <c r="H4661" s="8">
        <v>35000000</v>
      </c>
    </row>
    <row r="4662" spans="1:8" x14ac:dyDescent="0.3">
      <c r="A4662">
        <v>3.8</v>
      </c>
      <c r="B4662" t="s">
        <v>23319</v>
      </c>
      <c r="C4662" t="s">
        <v>5237</v>
      </c>
      <c r="D4662" t="s">
        <v>809</v>
      </c>
      <c r="E4662" t="s">
        <v>37</v>
      </c>
      <c r="F4662">
        <v>102</v>
      </c>
      <c r="G4662" s="8">
        <v>33423521</v>
      </c>
      <c r="H4662" s="8">
        <v>35000000</v>
      </c>
    </row>
    <row r="4663" spans="1:8" x14ac:dyDescent="0.3">
      <c r="A4663">
        <v>3.8</v>
      </c>
      <c r="B4663" t="s">
        <v>23319</v>
      </c>
      <c r="C4663" t="s">
        <v>5237</v>
      </c>
      <c r="D4663" t="s">
        <v>8199</v>
      </c>
      <c r="E4663" t="s">
        <v>37</v>
      </c>
      <c r="F4663">
        <v>102</v>
      </c>
      <c r="G4663" s="8">
        <v>33423521</v>
      </c>
      <c r="H4663" s="8">
        <v>35000000</v>
      </c>
    </row>
    <row r="4664" spans="1:8" x14ac:dyDescent="0.3">
      <c r="A4664">
        <v>8.5</v>
      </c>
      <c r="B4664" t="s">
        <v>23320</v>
      </c>
      <c r="C4664" t="s">
        <v>1614</v>
      </c>
      <c r="D4664" t="s">
        <v>11093</v>
      </c>
      <c r="E4664" t="s">
        <v>37</v>
      </c>
      <c r="F4664">
        <v>150</v>
      </c>
      <c r="G4664" s="8">
        <v>32519322</v>
      </c>
      <c r="H4664" s="8">
        <v>35000000</v>
      </c>
    </row>
    <row r="4665" spans="1:8" x14ac:dyDescent="0.3">
      <c r="A4665">
        <v>8.5</v>
      </c>
      <c r="B4665" t="s">
        <v>23320</v>
      </c>
      <c r="C4665" t="s">
        <v>1614</v>
      </c>
      <c r="D4665" t="s">
        <v>1473</v>
      </c>
      <c r="E4665" t="s">
        <v>37</v>
      </c>
      <c r="F4665">
        <v>150</v>
      </c>
      <c r="G4665" s="8">
        <v>32519322</v>
      </c>
      <c r="H4665" s="8">
        <v>35000000</v>
      </c>
    </row>
    <row r="4666" spans="1:8" x14ac:dyDescent="0.3">
      <c r="A4666">
        <v>8.5</v>
      </c>
      <c r="B4666" t="s">
        <v>23320</v>
      </c>
      <c r="C4666" t="s">
        <v>1614</v>
      </c>
      <c r="D4666" t="s">
        <v>21951</v>
      </c>
      <c r="E4666" t="s">
        <v>37</v>
      </c>
      <c r="F4666">
        <v>150</v>
      </c>
      <c r="G4666" s="8">
        <v>32519322</v>
      </c>
      <c r="H4666" s="8">
        <v>35000000</v>
      </c>
    </row>
    <row r="4667" spans="1:8" x14ac:dyDescent="0.3">
      <c r="A4667">
        <v>6.8</v>
      </c>
      <c r="B4667" t="s">
        <v>23321</v>
      </c>
      <c r="C4667" t="s">
        <v>3934</v>
      </c>
      <c r="D4667" t="s">
        <v>1473</v>
      </c>
      <c r="E4667" t="s">
        <v>37</v>
      </c>
      <c r="F4667">
        <v>101</v>
      </c>
      <c r="G4667" s="8">
        <v>37617947</v>
      </c>
      <c r="H4667" s="8">
        <v>30000000</v>
      </c>
    </row>
    <row r="4668" spans="1:8" x14ac:dyDescent="0.3">
      <c r="A4668">
        <v>6.8</v>
      </c>
      <c r="B4668" t="s">
        <v>23321</v>
      </c>
      <c r="C4668" t="s">
        <v>3934</v>
      </c>
      <c r="D4668" t="s">
        <v>15875</v>
      </c>
      <c r="E4668" t="s">
        <v>37</v>
      </c>
      <c r="F4668">
        <v>101</v>
      </c>
      <c r="G4668" s="8">
        <v>37617947</v>
      </c>
      <c r="H4668" s="8">
        <v>30000000</v>
      </c>
    </row>
    <row r="4669" spans="1:8" x14ac:dyDescent="0.3">
      <c r="A4669">
        <v>6.8</v>
      </c>
      <c r="B4669" t="s">
        <v>23321</v>
      </c>
      <c r="C4669" t="s">
        <v>3934</v>
      </c>
      <c r="D4669" t="s">
        <v>651</v>
      </c>
      <c r="E4669" t="s">
        <v>37</v>
      </c>
      <c r="F4669">
        <v>101</v>
      </c>
      <c r="G4669" s="8">
        <v>37617947</v>
      </c>
      <c r="H4669" s="8">
        <v>30000000</v>
      </c>
    </row>
    <row r="4670" spans="1:8" x14ac:dyDescent="0.3">
      <c r="A4670">
        <v>5.3</v>
      </c>
      <c r="B4670" t="s">
        <v>23322</v>
      </c>
      <c r="C4670" t="s">
        <v>2914</v>
      </c>
      <c r="D4670" t="s">
        <v>4189</v>
      </c>
      <c r="E4670" t="s">
        <v>37</v>
      </c>
      <c r="F4670">
        <v>108</v>
      </c>
      <c r="G4670" s="8">
        <v>32048809</v>
      </c>
      <c r="H4670" s="8">
        <v>30000000</v>
      </c>
    </row>
    <row r="4671" spans="1:8" x14ac:dyDescent="0.3">
      <c r="A4671">
        <v>7.3</v>
      </c>
      <c r="B4671" t="s">
        <v>23323</v>
      </c>
      <c r="C4671" t="s">
        <v>1352</v>
      </c>
      <c r="D4671" t="s">
        <v>1473</v>
      </c>
      <c r="E4671" t="s">
        <v>37</v>
      </c>
      <c r="F4671">
        <v>98</v>
      </c>
      <c r="G4671" s="8">
        <v>33987757</v>
      </c>
      <c r="H4671" s="8">
        <v>27000000</v>
      </c>
    </row>
    <row r="4672" spans="1:8" x14ac:dyDescent="0.3">
      <c r="A4672">
        <v>7.3</v>
      </c>
      <c r="B4672" t="s">
        <v>23323</v>
      </c>
      <c r="C4672" t="s">
        <v>1352</v>
      </c>
      <c r="D4672" t="s">
        <v>17497</v>
      </c>
      <c r="E4672" t="s">
        <v>37</v>
      </c>
      <c r="F4672">
        <v>98</v>
      </c>
      <c r="G4672" s="8">
        <v>33987757</v>
      </c>
      <c r="H4672" s="8">
        <v>27000000</v>
      </c>
    </row>
    <row r="4673" spans="1:8" x14ac:dyDescent="0.3">
      <c r="A4673">
        <v>6.6</v>
      </c>
      <c r="B4673" t="s">
        <v>23324</v>
      </c>
      <c r="C4673" t="s">
        <v>1574</v>
      </c>
      <c r="D4673" t="s">
        <v>11093</v>
      </c>
      <c r="E4673" t="s">
        <v>37</v>
      </c>
      <c r="F4673">
        <v>137</v>
      </c>
      <c r="G4673" s="8">
        <v>37304950</v>
      </c>
      <c r="H4673" s="8">
        <v>35000000</v>
      </c>
    </row>
    <row r="4674" spans="1:8" x14ac:dyDescent="0.3">
      <c r="A4674">
        <v>6.6</v>
      </c>
      <c r="B4674" t="s">
        <v>23324</v>
      </c>
      <c r="C4674" t="s">
        <v>1574</v>
      </c>
      <c r="D4674" t="s">
        <v>21950</v>
      </c>
      <c r="E4674" t="s">
        <v>37</v>
      </c>
      <c r="F4674">
        <v>137</v>
      </c>
      <c r="G4674" s="8">
        <v>37304950</v>
      </c>
      <c r="H4674" s="8">
        <v>35000000</v>
      </c>
    </row>
    <row r="4675" spans="1:8" x14ac:dyDescent="0.3">
      <c r="A4675">
        <v>6.6</v>
      </c>
      <c r="B4675" t="s">
        <v>23324</v>
      </c>
      <c r="C4675" t="s">
        <v>1574</v>
      </c>
      <c r="D4675" t="s">
        <v>1473</v>
      </c>
      <c r="E4675" t="s">
        <v>37</v>
      </c>
      <c r="F4675">
        <v>137</v>
      </c>
      <c r="G4675" s="8">
        <v>37304950</v>
      </c>
      <c r="H4675" s="8">
        <v>35000000</v>
      </c>
    </row>
    <row r="4676" spans="1:8" x14ac:dyDescent="0.3">
      <c r="A4676">
        <v>6.2</v>
      </c>
      <c r="B4676" t="s">
        <v>23325</v>
      </c>
      <c r="C4676" t="s">
        <v>5266</v>
      </c>
      <c r="D4676" t="s">
        <v>4189</v>
      </c>
      <c r="E4676" t="s">
        <v>37</v>
      </c>
      <c r="F4676">
        <v>112</v>
      </c>
      <c r="G4676" s="8">
        <v>30691439</v>
      </c>
      <c r="H4676" s="8">
        <v>35000000</v>
      </c>
    </row>
    <row r="4677" spans="1:8" x14ac:dyDescent="0.3">
      <c r="A4677">
        <v>6.2</v>
      </c>
      <c r="B4677" t="s">
        <v>23325</v>
      </c>
      <c r="C4677" t="s">
        <v>5266</v>
      </c>
      <c r="D4677" t="s">
        <v>21948</v>
      </c>
      <c r="E4677" t="s">
        <v>37</v>
      </c>
      <c r="F4677">
        <v>112</v>
      </c>
      <c r="G4677" s="8">
        <v>30691439</v>
      </c>
      <c r="H4677" s="8">
        <v>35000000</v>
      </c>
    </row>
    <row r="4678" spans="1:8" x14ac:dyDescent="0.3">
      <c r="A4678">
        <v>5.2</v>
      </c>
      <c r="B4678" t="s">
        <v>23326</v>
      </c>
      <c r="C4678" t="s">
        <v>5270</v>
      </c>
      <c r="D4678" t="s">
        <v>1473</v>
      </c>
      <c r="E4678" t="s">
        <v>37</v>
      </c>
      <c r="F4678">
        <v>101</v>
      </c>
      <c r="G4678" s="8">
        <v>30307804</v>
      </c>
      <c r="H4678" s="8">
        <v>35000000</v>
      </c>
    </row>
    <row r="4679" spans="1:8" x14ac:dyDescent="0.3">
      <c r="A4679">
        <v>5.2</v>
      </c>
      <c r="B4679" t="s">
        <v>23326</v>
      </c>
      <c r="C4679" t="s">
        <v>5270</v>
      </c>
      <c r="D4679" t="s">
        <v>651</v>
      </c>
      <c r="E4679" t="s">
        <v>37</v>
      </c>
      <c r="F4679">
        <v>101</v>
      </c>
      <c r="G4679" s="8">
        <v>30307804</v>
      </c>
      <c r="H4679" s="8">
        <v>35000000</v>
      </c>
    </row>
    <row r="4680" spans="1:8" x14ac:dyDescent="0.3">
      <c r="A4680">
        <v>5.2</v>
      </c>
      <c r="B4680" t="s">
        <v>23326</v>
      </c>
      <c r="C4680" t="s">
        <v>5270</v>
      </c>
      <c r="D4680" t="s">
        <v>4189</v>
      </c>
      <c r="E4680" t="s">
        <v>37</v>
      </c>
      <c r="F4680">
        <v>101</v>
      </c>
      <c r="G4680" s="8">
        <v>30307804</v>
      </c>
      <c r="H4680" s="8">
        <v>35000000</v>
      </c>
    </row>
    <row r="4681" spans="1:8" x14ac:dyDescent="0.3">
      <c r="A4681">
        <v>6.2</v>
      </c>
      <c r="B4681" t="s">
        <v>23327</v>
      </c>
      <c r="C4681" t="s">
        <v>1249</v>
      </c>
      <c r="D4681" t="s">
        <v>675</v>
      </c>
      <c r="E4681" t="s">
        <v>37</v>
      </c>
      <c r="F4681">
        <v>103</v>
      </c>
      <c r="G4681" s="8">
        <v>30669413</v>
      </c>
      <c r="H4681" s="8">
        <v>35000000</v>
      </c>
    </row>
    <row r="4682" spans="1:8" x14ac:dyDescent="0.3">
      <c r="A4682">
        <v>6.2</v>
      </c>
      <c r="B4682" t="s">
        <v>23327</v>
      </c>
      <c r="C4682" t="s">
        <v>1249</v>
      </c>
      <c r="D4682" t="s">
        <v>4189</v>
      </c>
      <c r="E4682" t="s">
        <v>37</v>
      </c>
      <c r="F4682">
        <v>103</v>
      </c>
      <c r="G4682" s="8">
        <v>30669413</v>
      </c>
      <c r="H4682" s="8">
        <v>35000000</v>
      </c>
    </row>
    <row r="4683" spans="1:8" x14ac:dyDescent="0.3">
      <c r="A4683">
        <v>6.2</v>
      </c>
      <c r="B4683" t="s">
        <v>23327</v>
      </c>
      <c r="C4683" t="s">
        <v>1249</v>
      </c>
      <c r="D4683" t="s">
        <v>10118</v>
      </c>
      <c r="E4683" t="s">
        <v>37</v>
      </c>
      <c r="F4683">
        <v>103</v>
      </c>
      <c r="G4683" s="8">
        <v>30669413</v>
      </c>
      <c r="H4683" s="8">
        <v>35000000</v>
      </c>
    </row>
    <row r="4684" spans="1:8" x14ac:dyDescent="0.3">
      <c r="A4684">
        <v>6.2</v>
      </c>
      <c r="B4684" t="s">
        <v>23328</v>
      </c>
      <c r="C4684" t="s">
        <v>1494</v>
      </c>
      <c r="D4684" t="s">
        <v>21950</v>
      </c>
      <c r="E4684" t="s">
        <v>37</v>
      </c>
      <c r="F4684">
        <v>101</v>
      </c>
      <c r="G4684" s="8">
        <v>28687835</v>
      </c>
      <c r="H4684" s="8">
        <v>35000000</v>
      </c>
    </row>
    <row r="4685" spans="1:8" x14ac:dyDescent="0.3">
      <c r="A4685">
        <v>6.2</v>
      </c>
      <c r="B4685" t="s">
        <v>23328</v>
      </c>
      <c r="C4685" t="s">
        <v>1494</v>
      </c>
      <c r="D4685" t="s">
        <v>1473</v>
      </c>
      <c r="E4685" t="s">
        <v>37</v>
      </c>
      <c r="F4685">
        <v>101</v>
      </c>
      <c r="G4685" s="8">
        <v>28687835</v>
      </c>
      <c r="H4685" s="8">
        <v>35000000</v>
      </c>
    </row>
    <row r="4686" spans="1:8" x14ac:dyDescent="0.3">
      <c r="A4686">
        <v>6.2</v>
      </c>
      <c r="B4686" t="s">
        <v>23328</v>
      </c>
      <c r="C4686" t="s">
        <v>1494</v>
      </c>
      <c r="D4686" t="s">
        <v>8199</v>
      </c>
      <c r="E4686" t="s">
        <v>37</v>
      </c>
      <c r="F4686">
        <v>101</v>
      </c>
      <c r="G4686" s="8">
        <v>28687835</v>
      </c>
      <c r="H4686" s="8">
        <v>35000000</v>
      </c>
    </row>
    <row r="4687" spans="1:8" x14ac:dyDescent="0.3">
      <c r="A4687">
        <v>6.6</v>
      </c>
      <c r="B4687" t="s">
        <v>23329</v>
      </c>
      <c r="C4687" t="s">
        <v>5284</v>
      </c>
      <c r="D4687" t="s">
        <v>809</v>
      </c>
      <c r="E4687" t="s">
        <v>37</v>
      </c>
      <c r="F4687">
        <v>112</v>
      </c>
      <c r="G4687" s="8">
        <v>26494611</v>
      </c>
      <c r="H4687" s="8">
        <v>35000000</v>
      </c>
    </row>
    <row r="4688" spans="1:8" x14ac:dyDescent="0.3">
      <c r="A4688">
        <v>6.6</v>
      </c>
      <c r="B4688" t="s">
        <v>23329</v>
      </c>
      <c r="C4688" t="s">
        <v>5284</v>
      </c>
      <c r="D4688" t="s">
        <v>1473</v>
      </c>
      <c r="E4688" t="s">
        <v>37</v>
      </c>
      <c r="F4688">
        <v>112</v>
      </c>
      <c r="G4688" s="8">
        <v>26494611</v>
      </c>
      <c r="H4688" s="8">
        <v>35000000</v>
      </c>
    </row>
    <row r="4689" spans="1:8" x14ac:dyDescent="0.3">
      <c r="A4689">
        <v>6.6</v>
      </c>
      <c r="B4689" t="s">
        <v>23329</v>
      </c>
      <c r="C4689" t="s">
        <v>5284</v>
      </c>
      <c r="D4689" t="s">
        <v>17497</v>
      </c>
      <c r="E4689" t="s">
        <v>37</v>
      </c>
      <c r="F4689">
        <v>112</v>
      </c>
      <c r="G4689" s="8">
        <v>26494611</v>
      </c>
      <c r="H4689" s="8">
        <v>35000000</v>
      </c>
    </row>
    <row r="4690" spans="1:8" x14ac:dyDescent="0.3">
      <c r="A4690">
        <v>6.6</v>
      </c>
      <c r="B4690" t="s">
        <v>23329</v>
      </c>
      <c r="C4690" t="s">
        <v>5284</v>
      </c>
      <c r="D4690" t="s">
        <v>10118</v>
      </c>
      <c r="E4690" t="s">
        <v>37</v>
      </c>
      <c r="F4690">
        <v>112</v>
      </c>
      <c r="G4690" s="8">
        <v>26494611</v>
      </c>
      <c r="H4690" s="8">
        <v>35000000</v>
      </c>
    </row>
    <row r="4691" spans="1:8" x14ac:dyDescent="0.3">
      <c r="A4691">
        <v>6.2</v>
      </c>
      <c r="B4691" t="s">
        <v>23330</v>
      </c>
      <c r="C4691" t="s">
        <v>4920</v>
      </c>
      <c r="D4691" t="s">
        <v>809</v>
      </c>
      <c r="E4691" t="s">
        <v>37</v>
      </c>
      <c r="F4691">
        <v>102</v>
      </c>
      <c r="G4691" s="8">
        <v>25266129</v>
      </c>
      <c r="H4691" s="8">
        <v>35000000</v>
      </c>
    </row>
    <row r="4692" spans="1:8" x14ac:dyDescent="0.3">
      <c r="A4692">
        <v>6.2</v>
      </c>
      <c r="B4692" t="s">
        <v>23330</v>
      </c>
      <c r="C4692" t="s">
        <v>4920</v>
      </c>
      <c r="D4692" t="s">
        <v>1473</v>
      </c>
      <c r="E4692" t="s">
        <v>37</v>
      </c>
      <c r="F4692">
        <v>102</v>
      </c>
      <c r="G4692" s="8">
        <v>25266129</v>
      </c>
      <c r="H4692" s="8">
        <v>35000000</v>
      </c>
    </row>
    <row r="4693" spans="1:8" x14ac:dyDescent="0.3">
      <c r="A4693">
        <v>6.2</v>
      </c>
      <c r="B4693" t="s">
        <v>23330</v>
      </c>
      <c r="C4693" t="s">
        <v>4920</v>
      </c>
      <c r="D4693" t="s">
        <v>17497</v>
      </c>
      <c r="E4693" t="s">
        <v>37</v>
      </c>
      <c r="F4693">
        <v>102</v>
      </c>
      <c r="G4693" s="8">
        <v>25266129</v>
      </c>
      <c r="H4693" s="8">
        <v>35000000</v>
      </c>
    </row>
    <row r="4694" spans="1:8" x14ac:dyDescent="0.3">
      <c r="A4694">
        <v>5.0999999999999996</v>
      </c>
      <c r="B4694" t="s">
        <v>23331</v>
      </c>
      <c r="C4694" t="s">
        <v>299</v>
      </c>
      <c r="D4694" t="s">
        <v>675</v>
      </c>
      <c r="E4694" t="s">
        <v>37</v>
      </c>
      <c r="F4694">
        <v>101</v>
      </c>
      <c r="G4694" s="8">
        <v>25863915</v>
      </c>
      <c r="H4694" s="8">
        <v>35000000</v>
      </c>
    </row>
    <row r="4695" spans="1:8" x14ac:dyDescent="0.3">
      <c r="A4695">
        <v>5.0999999999999996</v>
      </c>
      <c r="B4695" t="s">
        <v>23331</v>
      </c>
      <c r="C4695" t="s">
        <v>299</v>
      </c>
      <c r="D4695" t="s">
        <v>21950</v>
      </c>
      <c r="E4695" t="s">
        <v>37</v>
      </c>
      <c r="F4695">
        <v>101</v>
      </c>
      <c r="G4695" s="8">
        <v>25863915</v>
      </c>
      <c r="H4695" s="8">
        <v>35000000</v>
      </c>
    </row>
    <row r="4696" spans="1:8" x14ac:dyDescent="0.3">
      <c r="A4696">
        <v>5.0999999999999996</v>
      </c>
      <c r="B4696" t="s">
        <v>23331</v>
      </c>
      <c r="C4696" t="s">
        <v>299</v>
      </c>
      <c r="D4696" t="s">
        <v>21948</v>
      </c>
      <c r="E4696" t="s">
        <v>37</v>
      </c>
      <c r="F4696">
        <v>101</v>
      </c>
      <c r="G4696" s="8">
        <v>25863915</v>
      </c>
      <c r="H4696" s="8">
        <v>35000000</v>
      </c>
    </row>
    <row r="4697" spans="1:8" x14ac:dyDescent="0.3">
      <c r="A4697">
        <v>5.0999999999999996</v>
      </c>
      <c r="B4697" t="s">
        <v>23331</v>
      </c>
      <c r="C4697" t="s">
        <v>299</v>
      </c>
      <c r="D4697" t="s">
        <v>8199</v>
      </c>
      <c r="E4697" t="s">
        <v>37</v>
      </c>
      <c r="F4697">
        <v>101</v>
      </c>
      <c r="G4697" s="8">
        <v>25863915</v>
      </c>
      <c r="H4697" s="8">
        <v>35000000</v>
      </c>
    </row>
    <row r="4698" spans="1:8" x14ac:dyDescent="0.3">
      <c r="A4698">
        <v>6.6</v>
      </c>
      <c r="B4698" t="s">
        <v>23332</v>
      </c>
      <c r="C4698" t="s">
        <v>1574</v>
      </c>
      <c r="D4698" t="s">
        <v>21950</v>
      </c>
      <c r="E4698" t="s">
        <v>37</v>
      </c>
      <c r="F4698">
        <v>155</v>
      </c>
      <c r="G4698" s="8">
        <v>25078937</v>
      </c>
      <c r="H4698" s="8">
        <v>30000000</v>
      </c>
    </row>
    <row r="4699" spans="1:8" x14ac:dyDescent="0.3">
      <c r="A4699">
        <v>6.6</v>
      </c>
      <c r="B4699" t="s">
        <v>23332</v>
      </c>
      <c r="C4699" t="s">
        <v>1574</v>
      </c>
      <c r="D4699" t="s">
        <v>1473</v>
      </c>
      <c r="E4699" t="s">
        <v>37</v>
      </c>
      <c r="F4699">
        <v>155</v>
      </c>
      <c r="G4699" s="8">
        <v>25078937</v>
      </c>
      <c r="H4699" s="8">
        <v>30000000</v>
      </c>
    </row>
    <row r="4700" spans="1:8" x14ac:dyDescent="0.3">
      <c r="A4700">
        <v>6.6</v>
      </c>
      <c r="B4700" t="s">
        <v>23332</v>
      </c>
      <c r="C4700" t="s">
        <v>1574</v>
      </c>
      <c r="D4700" t="s">
        <v>21948</v>
      </c>
      <c r="E4700" t="s">
        <v>37</v>
      </c>
      <c r="F4700">
        <v>155</v>
      </c>
      <c r="G4700" s="8">
        <v>25078937</v>
      </c>
      <c r="H4700" s="8">
        <v>30000000</v>
      </c>
    </row>
    <row r="4701" spans="1:8" x14ac:dyDescent="0.3">
      <c r="A4701">
        <v>6.6</v>
      </c>
      <c r="B4701" t="s">
        <v>23332</v>
      </c>
      <c r="C4701" t="s">
        <v>1574</v>
      </c>
      <c r="D4701" t="s">
        <v>8199</v>
      </c>
      <c r="E4701" t="s">
        <v>37</v>
      </c>
      <c r="F4701">
        <v>155</v>
      </c>
      <c r="G4701" s="8">
        <v>25078937</v>
      </c>
      <c r="H4701" s="8">
        <v>30000000</v>
      </c>
    </row>
    <row r="4702" spans="1:8" x14ac:dyDescent="0.3">
      <c r="A4702">
        <v>6.1</v>
      </c>
      <c r="B4702" t="s">
        <v>23333</v>
      </c>
      <c r="C4702" t="s">
        <v>5311</v>
      </c>
      <c r="D4702" t="s">
        <v>809</v>
      </c>
      <c r="E4702" t="s">
        <v>37</v>
      </c>
      <c r="F4702">
        <v>109</v>
      </c>
      <c r="G4702" s="8">
        <v>28995450</v>
      </c>
      <c r="H4702" s="8">
        <v>35000000</v>
      </c>
    </row>
    <row r="4703" spans="1:8" x14ac:dyDescent="0.3">
      <c r="A4703">
        <v>6.1</v>
      </c>
      <c r="B4703" t="s">
        <v>23333</v>
      </c>
      <c r="C4703" t="s">
        <v>5311</v>
      </c>
      <c r="D4703" t="s">
        <v>15875</v>
      </c>
      <c r="E4703" t="s">
        <v>37</v>
      </c>
      <c r="F4703">
        <v>109</v>
      </c>
      <c r="G4703" s="8">
        <v>28995450</v>
      </c>
      <c r="H4703" s="8">
        <v>35000000</v>
      </c>
    </row>
    <row r="4704" spans="1:8" x14ac:dyDescent="0.3">
      <c r="A4704">
        <v>6.1</v>
      </c>
      <c r="B4704" t="s">
        <v>23333</v>
      </c>
      <c r="C4704" t="s">
        <v>5311</v>
      </c>
      <c r="D4704" t="s">
        <v>651</v>
      </c>
      <c r="E4704" t="s">
        <v>37</v>
      </c>
      <c r="F4704">
        <v>109</v>
      </c>
      <c r="G4704" s="8">
        <v>28995450</v>
      </c>
      <c r="H4704" s="8">
        <v>35000000</v>
      </c>
    </row>
    <row r="4705" spans="1:8" x14ac:dyDescent="0.3">
      <c r="A4705">
        <v>6.6</v>
      </c>
      <c r="B4705" t="s">
        <v>23334</v>
      </c>
      <c r="C4705" t="s">
        <v>3255</v>
      </c>
      <c r="D4705" t="s">
        <v>11093</v>
      </c>
      <c r="E4705" t="s">
        <v>37</v>
      </c>
      <c r="F4705">
        <v>140</v>
      </c>
      <c r="G4705" s="8">
        <v>24276500</v>
      </c>
      <c r="H4705" s="8">
        <v>35000000</v>
      </c>
    </row>
    <row r="4706" spans="1:8" x14ac:dyDescent="0.3">
      <c r="A4706">
        <v>6.6</v>
      </c>
      <c r="B4706" t="s">
        <v>23334</v>
      </c>
      <c r="C4706" t="s">
        <v>3255</v>
      </c>
      <c r="D4706" t="s">
        <v>21950</v>
      </c>
      <c r="E4706" t="s">
        <v>37</v>
      </c>
      <c r="F4706">
        <v>140</v>
      </c>
      <c r="G4706" s="8">
        <v>24276500</v>
      </c>
      <c r="H4706" s="8">
        <v>35000000</v>
      </c>
    </row>
    <row r="4707" spans="1:8" x14ac:dyDescent="0.3">
      <c r="A4707">
        <v>6.6</v>
      </c>
      <c r="B4707" t="s">
        <v>23334</v>
      </c>
      <c r="C4707" t="s">
        <v>3255</v>
      </c>
      <c r="D4707" t="s">
        <v>1473</v>
      </c>
      <c r="E4707" t="s">
        <v>37</v>
      </c>
      <c r="F4707">
        <v>140</v>
      </c>
      <c r="G4707" s="8">
        <v>24276500</v>
      </c>
      <c r="H4707" s="8">
        <v>35000000</v>
      </c>
    </row>
    <row r="4708" spans="1:8" x14ac:dyDescent="0.3">
      <c r="A4708">
        <v>5.9</v>
      </c>
      <c r="B4708" t="s">
        <v>23335</v>
      </c>
      <c r="C4708" t="s">
        <v>5321</v>
      </c>
      <c r="D4708" t="s">
        <v>1473</v>
      </c>
      <c r="E4708" t="s">
        <v>37</v>
      </c>
      <c r="F4708">
        <v>108</v>
      </c>
      <c r="G4708" s="8">
        <v>20981633</v>
      </c>
      <c r="H4708" s="8">
        <v>30000000</v>
      </c>
    </row>
    <row r="4709" spans="1:8" x14ac:dyDescent="0.3">
      <c r="A4709">
        <v>5.9</v>
      </c>
      <c r="B4709" t="s">
        <v>23335</v>
      </c>
      <c r="C4709" t="s">
        <v>5321</v>
      </c>
      <c r="D4709" t="s">
        <v>21948</v>
      </c>
      <c r="E4709" t="s">
        <v>37</v>
      </c>
      <c r="F4709">
        <v>108</v>
      </c>
      <c r="G4709" s="8">
        <v>20981633</v>
      </c>
      <c r="H4709" s="8">
        <v>30000000</v>
      </c>
    </row>
    <row r="4710" spans="1:8" x14ac:dyDescent="0.3">
      <c r="A4710">
        <v>5.9</v>
      </c>
      <c r="B4710" t="s">
        <v>23335</v>
      </c>
      <c r="C4710" t="s">
        <v>5321</v>
      </c>
      <c r="D4710" t="s">
        <v>10118</v>
      </c>
      <c r="E4710" t="s">
        <v>37</v>
      </c>
      <c r="F4710">
        <v>108</v>
      </c>
      <c r="G4710" s="8">
        <v>20981633</v>
      </c>
      <c r="H4710" s="8">
        <v>30000000</v>
      </c>
    </row>
    <row r="4711" spans="1:8" x14ac:dyDescent="0.3">
      <c r="A4711">
        <v>5.9</v>
      </c>
      <c r="B4711" t="s">
        <v>23335</v>
      </c>
      <c r="C4711" t="s">
        <v>5321</v>
      </c>
      <c r="D4711" t="s">
        <v>8199</v>
      </c>
      <c r="E4711" t="s">
        <v>37</v>
      </c>
      <c r="F4711">
        <v>108</v>
      </c>
      <c r="G4711" s="8">
        <v>20981633</v>
      </c>
      <c r="H4711" s="8">
        <v>30000000</v>
      </c>
    </row>
    <row r="4712" spans="1:8" x14ac:dyDescent="0.3">
      <c r="A4712">
        <v>6.3</v>
      </c>
      <c r="B4712" t="s">
        <v>23336</v>
      </c>
      <c r="C4712" t="s">
        <v>5326</v>
      </c>
      <c r="D4712" t="s">
        <v>809</v>
      </c>
      <c r="E4712" t="s">
        <v>37</v>
      </c>
      <c r="F4712">
        <v>96</v>
      </c>
      <c r="G4712" s="8">
        <v>22913677</v>
      </c>
      <c r="H4712" s="8">
        <v>35000000</v>
      </c>
    </row>
    <row r="4713" spans="1:8" x14ac:dyDescent="0.3">
      <c r="A4713">
        <v>6.3</v>
      </c>
      <c r="B4713" t="s">
        <v>23336</v>
      </c>
      <c r="C4713" t="s">
        <v>5326</v>
      </c>
      <c r="D4713" t="s">
        <v>15875</v>
      </c>
      <c r="E4713" t="s">
        <v>37</v>
      </c>
      <c r="F4713">
        <v>96</v>
      </c>
      <c r="G4713" s="8">
        <v>22913677</v>
      </c>
      <c r="H4713" s="8">
        <v>35000000</v>
      </c>
    </row>
    <row r="4714" spans="1:8" x14ac:dyDescent="0.3">
      <c r="A4714">
        <v>6.3</v>
      </c>
      <c r="B4714" t="s">
        <v>23336</v>
      </c>
      <c r="C4714" t="s">
        <v>5326</v>
      </c>
      <c r="D4714" t="s">
        <v>651</v>
      </c>
      <c r="E4714" t="s">
        <v>37</v>
      </c>
      <c r="F4714">
        <v>96</v>
      </c>
      <c r="G4714" s="8">
        <v>22913677</v>
      </c>
      <c r="H4714" s="8">
        <v>35000000</v>
      </c>
    </row>
    <row r="4715" spans="1:8" x14ac:dyDescent="0.3">
      <c r="A4715">
        <v>6.3</v>
      </c>
      <c r="B4715" t="s">
        <v>23336</v>
      </c>
      <c r="C4715" t="s">
        <v>5326</v>
      </c>
      <c r="D4715" t="s">
        <v>17497</v>
      </c>
      <c r="E4715" t="s">
        <v>37</v>
      </c>
      <c r="F4715">
        <v>96</v>
      </c>
      <c r="G4715" s="8">
        <v>22913677</v>
      </c>
      <c r="H4715" s="8">
        <v>35000000</v>
      </c>
    </row>
    <row r="4716" spans="1:8" x14ac:dyDescent="0.3">
      <c r="A4716">
        <v>7.1</v>
      </c>
      <c r="B4716" t="s">
        <v>23337</v>
      </c>
      <c r="C4716" t="s">
        <v>5331</v>
      </c>
      <c r="D4716" t="s">
        <v>11093</v>
      </c>
      <c r="E4716" t="s">
        <v>37</v>
      </c>
      <c r="F4716">
        <v>123</v>
      </c>
      <c r="G4716" s="8">
        <v>34531832</v>
      </c>
      <c r="H4716" s="8">
        <v>35000000</v>
      </c>
    </row>
    <row r="4717" spans="1:8" x14ac:dyDescent="0.3">
      <c r="A4717">
        <v>7.1</v>
      </c>
      <c r="B4717" t="s">
        <v>23337</v>
      </c>
      <c r="C4717" t="s">
        <v>5331</v>
      </c>
      <c r="D4717" t="s">
        <v>1473</v>
      </c>
      <c r="E4717" t="s">
        <v>37</v>
      </c>
      <c r="F4717">
        <v>123</v>
      </c>
      <c r="G4717" s="8">
        <v>34531832</v>
      </c>
      <c r="H4717" s="8">
        <v>35000000</v>
      </c>
    </row>
    <row r="4718" spans="1:8" x14ac:dyDescent="0.3">
      <c r="A4718">
        <v>7.1</v>
      </c>
      <c r="B4718" t="s">
        <v>23337</v>
      </c>
      <c r="C4718" t="s">
        <v>5331</v>
      </c>
      <c r="D4718" t="s">
        <v>21949</v>
      </c>
      <c r="E4718" t="s">
        <v>37</v>
      </c>
      <c r="F4718">
        <v>123</v>
      </c>
      <c r="G4718" s="8">
        <v>34531832</v>
      </c>
      <c r="H4718" s="8">
        <v>35000000</v>
      </c>
    </row>
    <row r="4719" spans="1:8" x14ac:dyDescent="0.3">
      <c r="A4719">
        <v>5</v>
      </c>
      <c r="B4719" t="s">
        <v>23338</v>
      </c>
      <c r="C4719" t="s">
        <v>1310</v>
      </c>
      <c r="D4719" t="s">
        <v>675</v>
      </c>
      <c r="E4719" t="s">
        <v>37</v>
      </c>
      <c r="F4719">
        <v>106</v>
      </c>
      <c r="G4719" s="8">
        <v>28064226</v>
      </c>
      <c r="H4719" s="8">
        <v>35000000</v>
      </c>
    </row>
    <row r="4720" spans="1:8" x14ac:dyDescent="0.3">
      <c r="A4720">
        <v>5</v>
      </c>
      <c r="B4720" t="s">
        <v>23338</v>
      </c>
      <c r="C4720" t="s">
        <v>1310</v>
      </c>
      <c r="D4720" t="s">
        <v>21948</v>
      </c>
      <c r="E4720" t="s">
        <v>37</v>
      </c>
      <c r="F4720">
        <v>106</v>
      </c>
      <c r="G4720" s="8">
        <v>28064226</v>
      </c>
      <c r="H4720" s="8">
        <v>35000000</v>
      </c>
    </row>
    <row r="4721" spans="1:8" x14ac:dyDescent="0.3">
      <c r="A4721">
        <v>5</v>
      </c>
      <c r="B4721" t="s">
        <v>23338</v>
      </c>
      <c r="C4721" t="s">
        <v>1310</v>
      </c>
      <c r="D4721" t="s">
        <v>8199</v>
      </c>
      <c r="E4721" t="s">
        <v>37</v>
      </c>
      <c r="F4721">
        <v>106</v>
      </c>
      <c r="G4721" s="8">
        <v>28064226</v>
      </c>
      <c r="H4721" s="8">
        <v>35000000</v>
      </c>
    </row>
    <row r="4722" spans="1:8" x14ac:dyDescent="0.3">
      <c r="A4722">
        <v>5.6</v>
      </c>
      <c r="B4722" t="s">
        <v>23339</v>
      </c>
      <c r="C4722" t="s">
        <v>5341</v>
      </c>
      <c r="D4722" t="s">
        <v>515</v>
      </c>
      <c r="E4722" t="s">
        <v>37</v>
      </c>
      <c r="F4722">
        <v>76</v>
      </c>
      <c r="G4722" s="8">
        <v>19447478</v>
      </c>
      <c r="H4722" s="8">
        <v>35000000</v>
      </c>
    </row>
    <row r="4723" spans="1:8" x14ac:dyDescent="0.3">
      <c r="A4723">
        <v>5.6</v>
      </c>
      <c r="B4723" t="s">
        <v>23339</v>
      </c>
      <c r="C4723" t="s">
        <v>5341</v>
      </c>
      <c r="D4723" t="s">
        <v>9312</v>
      </c>
      <c r="E4723" t="s">
        <v>37</v>
      </c>
      <c r="F4723">
        <v>76</v>
      </c>
      <c r="G4723" s="8">
        <v>19447478</v>
      </c>
      <c r="H4723" s="8">
        <v>35000000</v>
      </c>
    </row>
    <row r="4724" spans="1:8" x14ac:dyDescent="0.3">
      <c r="A4724">
        <v>5.6</v>
      </c>
      <c r="B4724" t="s">
        <v>23339</v>
      </c>
      <c r="C4724" t="s">
        <v>5341</v>
      </c>
      <c r="D4724" t="s">
        <v>809</v>
      </c>
      <c r="E4724" t="s">
        <v>37</v>
      </c>
      <c r="F4724">
        <v>76</v>
      </c>
      <c r="G4724" s="8">
        <v>19447478</v>
      </c>
      <c r="H4724" s="8">
        <v>35000000</v>
      </c>
    </row>
    <row r="4725" spans="1:8" x14ac:dyDescent="0.3">
      <c r="A4725">
        <v>5.6</v>
      </c>
      <c r="B4725" t="s">
        <v>23339</v>
      </c>
      <c r="C4725" t="s">
        <v>5341</v>
      </c>
      <c r="D4725" t="s">
        <v>15875</v>
      </c>
      <c r="E4725" t="s">
        <v>37</v>
      </c>
      <c r="F4725">
        <v>76</v>
      </c>
      <c r="G4725" s="8">
        <v>19447478</v>
      </c>
      <c r="H4725" s="8">
        <v>35000000</v>
      </c>
    </row>
    <row r="4726" spans="1:8" x14ac:dyDescent="0.3">
      <c r="A4726">
        <v>5.6</v>
      </c>
      <c r="B4726" t="s">
        <v>23339</v>
      </c>
      <c r="C4726" t="s">
        <v>5341</v>
      </c>
      <c r="D4726" t="s">
        <v>21951</v>
      </c>
      <c r="E4726" t="s">
        <v>37</v>
      </c>
      <c r="F4726">
        <v>76</v>
      </c>
      <c r="G4726" s="8">
        <v>19447478</v>
      </c>
      <c r="H4726" s="8">
        <v>35000000</v>
      </c>
    </row>
    <row r="4727" spans="1:8" x14ac:dyDescent="0.3">
      <c r="A4727">
        <v>7.4</v>
      </c>
      <c r="B4727" t="s">
        <v>23340</v>
      </c>
      <c r="C4727" t="s">
        <v>2700</v>
      </c>
      <c r="D4727" t="s">
        <v>809</v>
      </c>
      <c r="E4727" t="s">
        <v>37</v>
      </c>
      <c r="F4727">
        <v>107</v>
      </c>
      <c r="G4727" s="8">
        <v>19389454</v>
      </c>
      <c r="H4727" s="8">
        <v>55000000</v>
      </c>
    </row>
    <row r="4728" spans="1:8" x14ac:dyDescent="0.3">
      <c r="A4728">
        <v>7.4</v>
      </c>
      <c r="B4728" t="s">
        <v>23340</v>
      </c>
      <c r="C4728" t="s">
        <v>2700</v>
      </c>
      <c r="D4728" t="s">
        <v>1473</v>
      </c>
      <c r="E4728" t="s">
        <v>37</v>
      </c>
      <c r="F4728">
        <v>107</v>
      </c>
      <c r="G4728" s="8">
        <v>19389454</v>
      </c>
      <c r="H4728" s="8">
        <v>55000000</v>
      </c>
    </row>
    <row r="4729" spans="1:8" x14ac:dyDescent="0.3">
      <c r="A4729">
        <v>4.5</v>
      </c>
      <c r="B4729" t="s">
        <v>23341</v>
      </c>
      <c r="C4729" t="s">
        <v>5351</v>
      </c>
      <c r="D4729" t="s">
        <v>675</v>
      </c>
      <c r="E4729" t="s">
        <v>37</v>
      </c>
      <c r="F4729">
        <v>82</v>
      </c>
      <c r="G4729" s="8">
        <v>25871834</v>
      </c>
      <c r="H4729" s="8">
        <v>35000000</v>
      </c>
    </row>
    <row r="4730" spans="1:8" x14ac:dyDescent="0.3">
      <c r="A4730">
        <v>4.5</v>
      </c>
      <c r="B4730" t="s">
        <v>23341</v>
      </c>
      <c r="C4730" t="s">
        <v>5351</v>
      </c>
      <c r="D4730" t="s">
        <v>809</v>
      </c>
      <c r="E4730" t="s">
        <v>37</v>
      </c>
      <c r="F4730">
        <v>82</v>
      </c>
      <c r="G4730" s="8">
        <v>25871834</v>
      </c>
      <c r="H4730" s="8">
        <v>35000000</v>
      </c>
    </row>
    <row r="4731" spans="1:8" x14ac:dyDescent="0.3">
      <c r="A4731">
        <v>4.5</v>
      </c>
      <c r="B4731" t="s">
        <v>23341</v>
      </c>
      <c r="C4731" t="s">
        <v>5351</v>
      </c>
      <c r="D4731" t="s">
        <v>10118</v>
      </c>
      <c r="E4731" t="s">
        <v>37</v>
      </c>
      <c r="F4731">
        <v>82</v>
      </c>
      <c r="G4731" s="8">
        <v>25871834</v>
      </c>
      <c r="H4731" s="8">
        <v>35000000</v>
      </c>
    </row>
    <row r="4732" spans="1:8" x14ac:dyDescent="0.3">
      <c r="A4732">
        <v>4.5</v>
      </c>
      <c r="B4732" t="s">
        <v>23341</v>
      </c>
      <c r="C4732" t="s">
        <v>5351</v>
      </c>
      <c r="D4732" t="s">
        <v>8199</v>
      </c>
      <c r="E4732" t="s">
        <v>37</v>
      </c>
      <c r="F4732">
        <v>82</v>
      </c>
      <c r="G4732" s="8">
        <v>25871834</v>
      </c>
      <c r="H4732" s="8">
        <v>35000000</v>
      </c>
    </row>
    <row r="4733" spans="1:8" x14ac:dyDescent="0.3">
      <c r="A4733">
        <v>6.2</v>
      </c>
      <c r="B4733" t="s">
        <v>23342</v>
      </c>
      <c r="C4733" t="s">
        <v>5358</v>
      </c>
      <c r="D4733" t="s">
        <v>21950</v>
      </c>
      <c r="E4733" t="s">
        <v>37</v>
      </c>
      <c r="F4733">
        <v>109</v>
      </c>
      <c r="G4733" s="8">
        <v>19692608</v>
      </c>
      <c r="H4733" s="8">
        <v>35000000</v>
      </c>
    </row>
    <row r="4734" spans="1:8" x14ac:dyDescent="0.3">
      <c r="A4734">
        <v>6.2</v>
      </c>
      <c r="B4734" t="s">
        <v>23342</v>
      </c>
      <c r="C4734" t="s">
        <v>5358</v>
      </c>
      <c r="D4734" t="s">
        <v>1473</v>
      </c>
      <c r="E4734" t="s">
        <v>37</v>
      </c>
      <c r="F4734">
        <v>109</v>
      </c>
      <c r="G4734" s="8">
        <v>19692608</v>
      </c>
      <c r="H4734" s="8">
        <v>35000000</v>
      </c>
    </row>
    <row r="4735" spans="1:8" x14ac:dyDescent="0.3">
      <c r="A4735">
        <v>6.2</v>
      </c>
      <c r="B4735" t="s">
        <v>23342</v>
      </c>
      <c r="C4735" t="s">
        <v>5358</v>
      </c>
      <c r="D4735" t="s">
        <v>8199</v>
      </c>
      <c r="E4735" t="s">
        <v>37</v>
      </c>
      <c r="F4735">
        <v>109</v>
      </c>
      <c r="G4735" s="8">
        <v>19692608</v>
      </c>
      <c r="H4735" s="8">
        <v>35000000</v>
      </c>
    </row>
    <row r="4736" spans="1:8" x14ac:dyDescent="0.3">
      <c r="A4736">
        <v>5</v>
      </c>
      <c r="B4736" t="s">
        <v>23343</v>
      </c>
      <c r="C4736" t="s">
        <v>4094</v>
      </c>
      <c r="D4736" t="s">
        <v>809</v>
      </c>
      <c r="E4736" t="s">
        <v>37</v>
      </c>
      <c r="F4736">
        <v>99</v>
      </c>
      <c r="G4736" s="8">
        <v>19294901</v>
      </c>
      <c r="H4736" s="8">
        <v>35000000</v>
      </c>
    </row>
    <row r="4737" spans="1:8" x14ac:dyDescent="0.3">
      <c r="A4737">
        <v>5</v>
      </c>
      <c r="B4737" t="s">
        <v>23343</v>
      </c>
      <c r="C4737" t="s">
        <v>4094</v>
      </c>
      <c r="D4737" t="s">
        <v>4189</v>
      </c>
      <c r="E4737" t="s">
        <v>37</v>
      </c>
      <c r="F4737">
        <v>99</v>
      </c>
      <c r="G4737" s="8">
        <v>19294901</v>
      </c>
      <c r="H4737" s="8">
        <v>35000000</v>
      </c>
    </row>
    <row r="4738" spans="1:8" x14ac:dyDescent="0.3">
      <c r="A4738">
        <v>6.5</v>
      </c>
      <c r="B4738" t="s">
        <v>23344</v>
      </c>
      <c r="C4738" t="s">
        <v>2187</v>
      </c>
      <c r="D4738" t="s">
        <v>675</v>
      </c>
      <c r="E4738" t="s">
        <v>37</v>
      </c>
      <c r="F4738">
        <v>91</v>
      </c>
      <c r="G4738" s="8">
        <v>20275446</v>
      </c>
      <c r="H4738" s="8">
        <v>35000000</v>
      </c>
    </row>
    <row r="4739" spans="1:8" x14ac:dyDescent="0.3">
      <c r="A4739">
        <v>6.5</v>
      </c>
      <c r="B4739" t="s">
        <v>23344</v>
      </c>
      <c r="C4739" t="s">
        <v>2187</v>
      </c>
      <c r="D4739" t="s">
        <v>21950</v>
      </c>
      <c r="E4739" t="s">
        <v>37</v>
      </c>
      <c r="F4739">
        <v>91</v>
      </c>
      <c r="G4739" s="8">
        <v>20275446</v>
      </c>
      <c r="H4739" s="8">
        <v>35000000</v>
      </c>
    </row>
    <row r="4740" spans="1:8" x14ac:dyDescent="0.3">
      <c r="A4740">
        <v>6.5</v>
      </c>
      <c r="B4740" t="s">
        <v>23344</v>
      </c>
      <c r="C4740" t="s">
        <v>2187</v>
      </c>
      <c r="D4740" t="s">
        <v>8199</v>
      </c>
      <c r="E4740" t="s">
        <v>37</v>
      </c>
      <c r="F4740">
        <v>91</v>
      </c>
      <c r="G4740" s="8">
        <v>20275446</v>
      </c>
      <c r="H4740" s="8">
        <v>35000000</v>
      </c>
    </row>
    <row r="4741" spans="1:8" x14ac:dyDescent="0.3">
      <c r="A4741">
        <v>5.0999999999999996</v>
      </c>
      <c r="B4741" t="s">
        <v>23345</v>
      </c>
      <c r="C4741" t="s">
        <v>4030</v>
      </c>
      <c r="D4741" t="s">
        <v>675</v>
      </c>
      <c r="E4741" t="s">
        <v>37</v>
      </c>
      <c r="F4741">
        <v>87</v>
      </c>
      <c r="G4741" s="8">
        <v>34507079</v>
      </c>
      <c r="H4741" s="8">
        <v>35000000</v>
      </c>
    </row>
    <row r="4742" spans="1:8" x14ac:dyDescent="0.3">
      <c r="A4742">
        <v>5.0999999999999996</v>
      </c>
      <c r="B4742" t="s">
        <v>23345</v>
      </c>
      <c r="C4742" t="s">
        <v>4030</v>
      </c>
      <c r="D4742" t="s">
        <v>809</v>
      </c>
      <c r="E4742" t="s">
        <v>37</v>
      </c>
      <c r="F4742">
        <v>87</v>
      </c>
      <c r="G4742" s="8">
        <v>34507079</v>
      </c>
      <c r="H4742" s="8">
        <v>35000000</v>
      </c>
    </row>
    <row r="4743" spans="1:8" x14ac:dyDescent="0.3">
      <c r="A4743">
        <v>5.0999999999999996</v>
      </c>
      <c r="B4743" t="s">
        <v>23345</v>
      </c>
      <c r="C4743" t="s">
        <v>4030</v>
      </c>
      <c r="D4743" t="s">
        <v>21950</v>
      </c>
      <c r="E4743" t="s">
        <v>37</v>
      </c>
      <c r="F4743">
        <v>87</v>
      </c>
      <c r="G4743" s="8">
        <v>34507079</v>
      </c>
      <c r="H4743" s="8">
        <v>35000000</v>
      </c>
    </row>
    <row r="4744" spans="1:8" x14ac:dyDescent="0.3">
      <c r="A4744">
        <v>6.5</v>
      </c>
      <c r="B4744" t="s">
        <v>23346</v>
      </c>
      <c r="C4744" t="s">
        <v>2559</v>
      </c>
      <c r="D4744" t="s">
        <v>515</v>
      </c>
      <c r="E4744" t="s">
        <v>37</v>
      </c>
      <c r="F4744">
        <v>125</v>
      </c>
      <c r="G4744" s="8">
        <v>18306166</v>
      </c>
      <c r="H4744" s="8">
        <v>35000000</v>
      </c>
    </row>
    <row r="4745" spans="1:8" x14ac:dyDescent="0.3">
      <c r="A4745">
        <v>6.5</v>
      </c>
      <c r="B4745" t="s">
        <v>23346</v>
      </c>
      <c r="C4745" t="s">
        <v>2559</v>
      </c>
      <c r="D4745" t="s">
        <v>1473</v>
      </c>
      <c r="E4745" t="s">
        <v>37</v>
      </c>
      <c r="F4745">
        <v>125</v>
      </c>
      <c r="G4745" s="8">
        <v>18306166</v>
      </c>
      <c r="H4745" s="8">
        <v>35000000</v>
      </c>
    </row>
    <row r="4746" spans="1:8" x14ac:dyDescent="0.3">
      <c r="A4746">
        <v>6.5</v>
      </c>
      <c r="B4746" t="s">
        <v>23346</v>
      </c>
      <c r="C4746" t="s">
        <v>2559</v>
      </c>
      <c r="D4746" t="s">
        <v>17497</v>
      </c>
      <c r="E4746" t="s">
        <v>37</v>
      </c>
      <c r="F4746">
        <v>125</v>
      </c>
      <c r="G4746" s="8">
        <v>18306166</v>
      </c>
      <c r="H4746" s="8">
        <v>35000000</v>
      </c>
    </row>
    <row r="4747" spans="1:8" x14ac:dyDescent="0.3">
      <c r="A4747">
        <v>6.5</v>
      </c>
      <c r="B4747" t="s">
        <v>23346</v>
      </c>
      <c r="C4747" t="s">
        <v>2559</v>
      </c>
      <c r="D4747" t="s">
        <v>21951</v>
      </c>
      <c r="E4747" t="s">
        <v>37</v>
      </c>
      <c r="F4747">
        <v>125</v>
      </c>
      <c r="G4747" s="8">
        <v>18306166</v>
      </c>
      <c r="H4747" s="8">
        <v>35000000</v>
      </c>
    </row>
    <row r="4748" spans="1:8" x14ac:dyDescent="0.3">
      <c r="A4748">
        <v>6.2</v>
      </c>
      <c r="B4748" t="s">
        <v>23347</v>
      </c>
      <c r="C4748" t="s">
        <v>1601</v>
      </c>
      <c r="D4748" t="s">
        <v>675</v>
      </c>
      <c r="E4748" t="s">
        <v>37</v>
      </c>
      <c r="F4748">
        <v>118</v>
      </c>
      <c r="G4748" s="8">
        <v>17609982</v>
      </c>
      <c r="H4748" s="8">
        <v>35000000</v>
      </c>
    </row>
    <row r="4749" spans="1:8" x14ac:dyDescent="0.3">
      <c r="A4749">
        <v>6.2</v>
      </c>
      <c r="B4749" t="s">
        <v>23347</v>
      </c>
      <c r="C4749" t="s">
        <v>1601</v>
      </c>
      <c r="D4749" t="s">
        <v>21950</v>
      </c>
      <c r="E4749" t="s">
        <v>37</v>
      </c>
      <c r="F4749">
        <v>118</v>
      </c>
      <c r="G4749" s="8">
        <v>17609982</v>
      </c>
      <c r="H4749" s="8">
        <v>35000000</v>
      </c>
    </row>
    <row r="4750" spans="1:8" x14ac:dyDescent="0.3">
      <c r="A4750">
        <v>6.2</v>
      </c>
      <c r="B4750" t="s">
        <v>23347</v>
      </c>
      <c r="C4750" t="s">
        <v>1601</v>
      </c>
      <c r="D4750" t="s">
        <v>17497</v>
      </c>
      <c r="E4750" t="s">
        <v>37</v>
      </c>
      <c r="F4750">
        <v>118</v>
      </c>
      <c r="G4750" s="8">
        <v>17609982</v>
      </c>
      <c r="H4750" s="8">
        <v>35000000</v>
      </c>
    </row>
    <row r="4751" spans="1:8" x14ac:dyDescent="0.3">
      <c r="A4751">
        <v>6.2</v>
      </c>
      <c r="B4751" t="s">
        <v>23347</v>
      </c>
      <c r="C4751" t="s">
        <v>1601</v>
      </c>
      <c r="D4751" t="s">
        <v>8199</v>
      </c>
      <c r="E4751" t="s">
        <v>37</v>
      </c>
      <c r="F4751">
        <v>118</v>
      </c>
      <c r="G4751" s="8">
        <v>17609982</v>
      </c>
      <c r="H4751" s="8">
        <v>35000000</v>
      </c>
    </row>
    <row r="4752" spans="1:8" x14ac:dyDescent="0.3">
      <c r="A4752">
        <v>6.3</v>
      </c>
      <c r="B4752" t="s">
        <v>23348</v>
      </c>
      <c r="C4752" t="s">
        <v>2990</v>
      </c>
      <c r="D4752" t="s">
        <v>809</v>
      </c>
      <c r="E4752" t="s">
        <v>37</v>
      </c>
      <c r="F4752">
        <v>98</v>
      </c>
      <c r="G4752" s="8">
        <v>16831505</v>
      </c>
      <c r="H4752" s="8">
        <v>31000000</v>
      </c>
    </row>
    <row r="4753" spans="1:8" x14ac:dyDescent="0.3">
      <c r="A4753">
        <v>6.3</v>
      </c>
      <c r="B4753" t="s">
        <v>23348</v>
      </c>
      <c r="C4753" t="s">
        <v>2990</v>
      </c>
      <c r="D4753" t="s">
        <v>17497</v>
      </c>
      <c r="E4753" t="s">
        <v>37</v>
      </c>
      <c r="F4753">
        <v>98</v>
      </c>
      <c r="G4753" s="8">
        <v>16831505</v>
      </c>
      <c r="H4753" s="8">
        <v>31000000</v>
      </c>
    </row>
    <row r="4754" spans="1:8" x14ac:dyDescent="0.3">
      <c r="A4754">
        <v>6.3</v>
      </c>
      <c r="B4754" t="s">
        <v>23348</v>
      </c>
      <c r="C4754" t="s">
        <v>2990</v>
      </c>
      <c r="D4754" t="s">
        <v>21949</v>
      </c>
      <c r="E4754" t="s">
        <v>37</v>
      </c>
      <c r="F4754">
        <v>98</v>
      </c>
      <c r="G4754" s="8">
        <v>16831505</v>
      </c>
      <c r="H4754" s="8">
        <v>31000000</v>
      </c>
    </row>
    <row r="4755" spans="1:8" x14ac:dyDescent="0.3">
      <c r="A4755">
        <v>3.8</v>
      </c>
      <c r="B4755" t="s">
        <v>23349</v>
      </c>
      <c r="C4755" t="s">
        <v>3849</v>
      </c>
      <c r="D4755" t="s">
        <v>809</v>
      </c>
      <c r="E4755" t="s">
        <v>37</v>
      </c>
      <c r="F4755">
        <v>92</v>
      </c>
      <c r="G4755" s="8">
        <v>17596256</v>
      </c>
      <c r="H4755" s="8">
        <v>35000000</v>
      </c>
    </row>
    <row r="4756" spans="1:8" x14ac:dyDescent="0.3">
      <c r="A4756">
        <v>3.8</v>
      </c>
      <c r="B4756" t="s">
        <v>23349</v>
      </c>
      <c r="C4756" t="s">
        <v>3849</v>
      </c>
      <c r="D4756" t="s">
        <v>15875</v>
      </c>
      <c r="E4756" t="s">
        <v>37</v>
      </c>
      <c r="F4756">
        <v>92</v>
      </c>
      <c r="G4756" s="8">
        <v>17596256</v>
      </c>
      <c r="H4756" s="8">
        <v>35000000</v>
      </c>
    </row>
    <row r="4757" spans="1:8" x14ac:dyDescent="0.3">
      <c r="A4757">
        <v>6.2</v>
      </c>
      <c r="B4757" t="s">
        <v>23350</v>
      </c>
      <c r="C4757" t="s">
        <v>1827</v>
      </c>
      <c r="D4757" t="s">
        <v>1473</v>
      </c>
      <c r="E4757" t="s">
        <v>37</v>
      </c>
      <c r="F4757">
        <v>92</v>
      </c>
      <c r="G4757" s="8">
        <v>14998070</v>
      </c>
      <c r="H4757" s="8">
        <v>35000000</v>
      </c>
    </row>
    <row r="4758" spans="1:8" x14ac:dyDescent="0.3">
      <c r="A4758">
        <v>6.2</v>
      </c>
      <c r="B4758" t="s">
        <v>23350</v>
      </c>
      <c r="C4758" t="s">
        <v>1827</v>
      </c>
      <c r="D4758" t="s">
        <v>8199</v>
      </c>
      <c r="E4758" t="s">
        <v>37</v>
      </c>
      <c r="F4758">
        <v>92</v>
      </c>
      <c r="G4758" s="8">
        <v>14998070</v>
      </c>
      <c r="H4758" s="8">
        <v>35000000</v>
      </c>
    </row>
    <row r="4759" spans="1:8" x14ac:dyDescent="0.3">
      <c r="A4759">
        <v>6.2</v>
      </c>
      <c r="B4759" t="s">
        <v>23350</v>
      </c>
      <c r="C4759" t="s">
        <v>1827</v>
      </c>
      <c r="D4759" t="s">
        <v>21951</v>
      </c>
      <c r="E4759" t="s">
        <v>37</v>
      </c>
      <c r="F4759">
        <v>92</v>
      </c>
      <c r="G4759" s="8">
        <v>14998070</v>
      </c>
      <c r="H4759" s="8">
        <v>35000000</v>
      </c>
    </row>
    <row r="4760" spans="1:8" x14ac:dyDescent="0.3">
      <c r="A4760">
        <v>5.7</v>
      </c>
      <c r="B4760" t="s">
        <v>23351</v>
      </c>
      <c r="C4760" t="s">
        <v>1081</v>
      </c>
      <c r="D4760" t="s">
        <v>675</v>
      </c>
      <c r="E4760" t="s">
        <v>37</v>
      </c>
      <c r="F4760">
        <v>115</v>
      </c>
      <c r="G4760" s="8">
        <v>14587732</v>
      </c>
      <c r="H4760" s="8">
        <v>35000000</v>
      </c>
    </row>
    <row r="4761" spans="1:8" x14ac:dyDescent="0.3">
      <c r="A4761">
        <v>5.7</v>
      </c>
      <c r="B4761" t="s">
        <v>23351</v>
      </c>
      <c r="C4761" t="s">
        <v>1081</v>
      </c>
      <c r="D4761" t="s">
        <v>1473</v>
      </c>
      <c r="E4761" t="s">
        <v>37</v>
      </c>
      <c r="F4761">
        <v>115</v>
      </c>
      <c r="G4761" s="8">
        <v>14587732</v>
      </c>
      <c r="H4761" s="8">
        <v>35000000</v>
      </c>
    </row>
    <row r="4762" spans="1:8" x14ac:dyDescent="0.3">
      <c r="A4762">
        <v>5.7</v>
      </c>
      <c r="B4762" t="s">
        <v>23351</v>
      </c>
      <c r="C4762" t="s">
        <v>1081</v>
      </c>
      <c r="D4762" t="s">
        <v>8199</v>
      </c>
      <c r="E4762" t="s">
        <v>37</v>
      </c>
      <c r="F4762">
        <v>115</v>
      </c>
      <c r="G4762" s="8">
        <v>14587732</v>
      </c>
      <c r="H4762" s="8">
        <v>35000000</v>
      </c>
    </row>
    <row r="4763" spans="1:8" x14ac:dyDescent="0.3">
      <c r="A4763">
        <v>5.7</v>
      </c>
      <c r="B4763" t="s">
        <v>23351</v>
      </c>
      <c r="C4763" t="s">
        <v>1081</v>
      </c>
      <c r="D4763" t="s">
        <v>21951</v>
      </c>
      <c r="E4763" t="s">
        <v>37</v>
      </c>
      <c r="F4763">
        <v>115</v>
      </c>
      <c r="G4763" s="8">
        <v>14587732</v>
      </c>
      <c r="H4763" s="8">
        <v>35000000</v>
      </c>
    </row>
    <row r="4764" spans="1:8" x14ac:dyDescent="0.3">
      <c r="A4764">
        <v>6.7</v>
      </c>
      <c r="B4764" t="s">
        <v>23352</v>
      </c>
      <c r="C4764" t="s">
        <v>4359</v>
      </c>
      <c r="D4764" t="s">
        <v>809</v>
      </c>
      <c r="E4764" t="s">
        <v>37</v>
      </c>
      <c r="F4764">
        <v>120</v>
      </c>
      <c r="G4764" s="8">
        <v>18317151</v>
      </c>
      <c r="H4764" s="8">
        <v>35000000</v>
      </c>
    </row>
    <row r="4765" spans="1:8" x14ac:dyDescent="0.3">
      <c r="A4765">
        <v>6.7</v>
      </c>
      <c r="B4765" t="s">
        <v>23352</v>
      </c>
      <c r="C4765" t="s">
        <v>4359</v>
      </c>
      <c r="D4765" t="s">
        <v>9824</v>
      </c>
      <c r="E4765" t="s">
        <v>37</v>
      </c>
      <c r="F4765">
        <v>120</v>
      </c>
      <c r="G4765" s="8">
        <v>18317151</v>
      </c>
      <c r="H4765" s="8">
        <v>35000000</v>
      </c>
    </row>
    <row r="4766" spans="1:8" x14ac:dyDescent="0.3">
      <c r="A4766">
        <v>6.8</v>
      </c>
      <c r="B4766" t="s">
        <v>23353</v>
      </c>
      <c r="C4766" t="s">
        <v>5421</v>
      </c>
      <c r="D4766" t="s">
        <v>1473</v>
      </c>
      <c r="E4766" t="s">
        <v>37</v>
      </c>
      <c r="F4766">
        <v>111</v>
      </c>
      <c r="G4766" s="8">
        <v>11405825</v>
      </c>
      <c r="H4766" s="8">
        <v>35000000</v>
      </c>
    </row>
    <row r="4767" spans="1:8" x14ac:dyDescent="0.3">
      <c r="A4767">
        <v>6</v>
      </c>
      <c r="B4767" t="s">
        <v>23354</v>
      </c>
      <c r="C4767" t="s">
        <v>1221</v>
      </c>
      <c r="D4767" t="s">
        <v>675</v>
      </c>
      <c r="E4767" t="s">
        <v>37</v>
      </c>
      <c r="F4767">
        <v>94</v>
      </c>
      <c r="G4767" s="8">
        <v>13264986</v>
      </c>
      <c r="H4767" s="8">
        <v>35000000</v>
      </c>
    </row>
    <row r="4768" spans="1:8" x14ac:dyDescent="0.3">
      <c r="A4768">
        <v>6</v>
      </c>
      <c r="B4768" t="s">
        <v>23354</v>
      </c>
      <c r="C4768" t="s">
        <v>1221</v>
      </c>
      <c r="D4768" t="s">
        <v>12797</v>
      </c>
      <c r="E4768" t="s">
        <v>37</v>
      </c>
      <c r="F4768">
        <v>94</v>
      </c>
      <c r="G4768" s="8">
        <v>13264986</v>
      </c>
      <c r="H4768" s="8">
        <v>35000000</v>
      </c>
    </row>
    <row r="4769" spans="1:8" x14ac:dyDescent="0.3">
      <c r="A4769">
        <v>7.3</v>
      </c>
      <c r="B4769" t="s">
        <v>23355</v>
      </c>
      <c r="C4769" t="s">
        <v>5430</v>
      </c>
      <c r="D4769" t="s">
        <v>11093</v>
      </c>
      <c r="E4769" t="s">
        <v>37</v>
      </c>
      <c r="F4769">
        <v>100</v>
      </c>
      <c r="G4769" s="8">
        <v>10991381</v>
      </c>
      <c r="H4769" s="8">
        <v>35000000</v>
      </c>
    </row>
    <row r="4770" spans="1:8" x14ac:dyDescent="0.3">
      <c r="A4770">
        <v>7.3</v>
      </c>
      <c r="B4770" t="s">
        <v>23355</v>
      </c>
      <c r="C4770" t="s">
        <v>5430</v>
      </c>
      <c r="D4770" t="s">
        <v>1473</v>
      </c>
      <c r="E4770" t="s">
        <v>37</v>
      </c>
      <c r="F4770">
        <v>100</v>
      </c>
      <c r="G4770" s="8">
        <v>10991381</v>
      </c>
      <c r="H4770" s="8">
        <v>35000000</v>
      </c>
    </row>
    <row r="4771" spans="1:8" x14ac:dyDescent="0.3">
      <c r="A4771">
        <v>7.3</v>
      </c>
      <c r="B4771" t="s">
        <v>23355</v>
      </c>
      <c r="C4771" t="s">
        <v>5430</v>
      </c>
      <c r="D4771" t="s">
        <v>20490</v>
      </c>
      <c r="E4771" t="s">
        <v>37</v>
      </c>
      <c r="F4771">
        <v>100</v>
      </c>
      <c r="G4771" s="8">
        <v>10991381</v>
      </c>
      <c r="H4771" s="8">
        <v>35000000</v>
      </c>
    </row>
    <row r="4772" spans="1:8" x14ac:dyDescent="0.3">
      <c r="A4772">
        <v>7.3</v>
      </c>
      <c r="B4772" t="s">
        <v>23355</v>
      </c>
      <c r="C4772" t="s">
        <v>5430</v>
      </c>
      <c r="D4772" t="s">
        <v>17497</v>
      </c>
      <c r="E4772" t="s">
        <v>37</v>
      </c>
      <c r="F4772">
        <v>100</v>
      </c>
      <c r="G4772" s="8">
        <v>10991381</v>
      </c>
      <c r="H4772" s="8">
        <v>35000000</v>
      </c>
    </row>
    <row r="4773" spans="1:8" x14ac:dyDescent="0.3">
      <c r="A4773">
        <v>5.5</v>
      </c>
      <c r="B4773" t="s">
        <v>23356</v>
      </c>
      <c r="C4773" t="s">
        <v>818</v>
      </c>
      <c r="D4773" t="s">
        <v>675</v>
      </c>
      <c r="E4773" t="s">
        <v>37</v>
      </c>
      <c r="F4773">
        <v>101</v>
      </c>
      <c r="G4773" s="8">
        <v>10268846</v>
      </c>
      <c r="H4773" s="8">
        <v>35000000</v>
      </c>
    </row>
    <row r="4774" spans="1:8" x14ac:dyDescent="0.3">
      <c r="A4774">
        <v>5.5</v>
      </c>
      <c r="B4774" t="s">
        <v>23356</v>
      </c>
      <c r="C4774" t="s">
        <v>818</v>
      </c>
      <c r="D4774" t="s">
        <v>21950</v>
      </c>
      <c r="E4774" t="s">
        <v>37</v>
      </c>
      <c r="F4774">
        <v>101</v>
      </c>
      <c r="G4774" s="8">
        <v>10268846</v>
      </c>
      <c r="H4774" s="8">
        <v>35000000</v>
      </c>
    </row>
    <row r="4775" spans="1:8" x14ac:dyDescent="0.3">
      <c r="A4775">
        <v>5.5</v>
      </c>
      <c r="B4775" t="s">
        <v>23356</v>
      </c>
      <c r="C4775" t="s">
        <v>818</v>
      </c>
      <c r="D4775" t="s">
        <v>21948</v>
      </c>
      <c r="E4775" t="s">
        <v>37</v>
      </c>
      <c r="F4775">
        <v>101</v>
      </c>
      <c r="G4775" s="8">
        <v>10268846</v>
      </c>
      <c r="H4775" s="8">
        <v>35000000</v>
      </c>
    </row>
    <row r="4776" spans="1:8" x14ac:dyDescent="0.3">
      <c r="A4776">
        <v>5.5</v>
      </c>
      <c r="B4776" t="s">
        <v>23356</v>
      </c>
      <c r="C4776" t="s">
        <v>818</v>
      </c>
      <c r="D4776" t="s">
        <v>8199</v>
      </c>
      <c r="E4776" t="s">
        <v>37</v>
      </c>
      <c r="F4776">
        <v>101</v>
      </c>
      <c r="G4776" s="8">
        <v>10268846</v>
      </c>
      <c r="H4776" s="8">
        <v>35000000</v>
      </c>
    </row>
    <row r="4777" spans="1:8" x14ac:dyDescent="0.3">
      <c r="A4777">
        <v>6.7</v>
      </c>
      <c r="B4777" t="s">
        <v>23357</v>
      </c>
      <c r="C4777" t="s">
        <v>2731</v>
      </c>
      <c r="D4777" t="s">
        <v>1473</v>
      </c>
      <c r="E4777" t="s">
        <v>37</v>
      </c>
      <c r="F4777">
        <v>139</v>
      </c>
      <c r="G4777" s="8">
        <v>13303319</v>
      </c>
      <c r="H4777" s="8">
        <v>32000000</v>
      </c>
    </row>
    <row r="4778" spans="1:8" x14ac:dyDescent="0.3">
      <c r="A4778">
        <v>6.7</v>
      </c>
      <c r="B4778" t="s">
        <v>23357</v>
      </c>
      <c r="C4778" t="s">
        <v>2731</v>
      </c>
      <c r="D4778" t="s">
        <v>651</v>
      </c>
      <c r="E4778" t="s">
        <v>37</v>
      </c>
      <c r="F4778">
        <v>139</v>
      </c>
      <c r="G4778" s="8">
        <v>13303319</v>
      </c>
      <c r="H4778" s="8">
        <v>32000000</v>
      </c>
    </row>
    <row r="4779" spans="1:8" x14ac:dyDescent="0.3">
      <c r="A4779">
        <v>4.8</v>
      </c>
      <c r="B4779" t="s">
        <v>23358</v>
      </c>
      <c r="C4779" t="s">
        <v>5443</v>
      </c>
      <c r="D4779" t="s">
        <v>675</v>
      </c>
      <c r="E4779" t="s">
        <v>37</v>
      </c>
      <c r="F4779">
        <v>91</v>
      </c>
      <c r="G4779" s="8">
        <v>10076136</v>
      </c>
      <c r="H4779" s="8">
        <v>35000000</v>
      </c>
    </row>
    <row r="4780" spans="1:8" x14ac:dyDescent="0.3">
      <c r="A4780">
        <v>4.8</v>
      </c>
      <c r="B4780" t="s">
        <v>23358</v>
      </c>
      <c r="C4780" t="s">
        <v>5443</v>
      </c>
      <c r="D4780" t="s">
        <v>809</v>
      </c>
      <c r="E4780" t="s">
        <v>37</v>
      </c>
      <c r="F4780">
        <v>91</v>
      </c>
      <c r="G4780" s="8">
        <v>10076136</v>
      </c>
      <c r="H4780" s="8">
        <v>35000000</v>
      </c>
    </row>
    <row r="4781" spans="1:8" x14ac:dyDescent="0.3">
      <c r="A4781">
        <v>4.8</v>
      </c>
      <c r="B4781" t="s">
        <v>23358</v>
      </c>
      <c r="C4781" t="s">
        <v>5443</v>
      </c>
      <c r="D4781" t="s">
        <v>8199</v>
      </c>
      <c r="E4781" t="s">
        <v>37</v>
      </c>
      <c r="F4781">
        <v>91</v>
      </c>
      <c r="G4781" s="8">
        <v>10076136</v>
      </c>
      <c r="H4781" s="8">
        <v>35000000</v>
      </c>
    </row>
    <row r="4782" spans="1:8" x14ac:dyDescent="0.3">
      <c r="A4782">
        <v>5.7</v>
      </c>
      <c r="B4782" t="s">
        <v>23359</v>
      </c>
      <c r="C4782" t="s">
        <v>304</v>
      </c>
      <c r="D4782" t="s">
        <v>675</v>
      </c>
      <c r="E4782" t="s">
        <v>37</v>
      </c>
      <c r="F4782">
        <v>109</v>
      </c>
      <c r="G4782" s="8">
        <v>10499968</v>
      </c>
      <c r="H4782" s="8">
        <v>35000000</v>
      </c>
    </row>
    <row r="4783" spans="1:8" x14ac:dyDescent="0.3">
      <c r="A4783">
        <v>5.7</v>
      </c>
      <c r="B4783" t="s">
        <v>23359</v>
      </c>
      <c r="C4783" t="s">
        <v>304</v>
      </c>
      <c r="D4783" t="s">
        <v>21950</v>
      </c>
      <c r="E4783" t="s">
        <v>37</v>
      </c>
      <c r="F4783">
        <v>109</v>
      </c>
      <c r="G4783" s="8">
        <v>10499968</v>
      </c>
      <c r="H4783" s="8">
        <v>35000000</v>
      </c>
    </row>
    <row r="4784" spans="1:8" x14ac:dyDescent="0.3">
      <c r="A4784">
        <v>5.7</v>
      </c>
      <c r="B4784" t="s">
        <v>23359</v>
      </c>
      <c r="C4784" t="s">
        <v>304</v>
      </c>
      <c r="D4784" t="s">
        <v>1473</v>
      </c>
      <c r="E4784" t="s">
        <v>37</v>
      </c>
      <c r="F4784">
        <v>109</v>
      </c>
      <c r="G4784" s="8">
        <v>10499968</v>
      </c>
      <c r="H4784" s="8">
        <v>35000000</v>
      </c>
    </row>
    <row r="4785" spans="1:8" x14ac:dyDescent="0.3">
      <c r="A4785">
        <v>5.7</v>
      </c>
      <c r="B4785" t="s">
        <v>23359</v>
      </c>
      <c r="C4785" t="s">
        <v>304</v>
      </c>
      <c r="D4785" t="s">
        <v>8199</v>
      </c>
      <c r="E4785" t="s">
        <v>37</v>
      </c>
      <c r="F4785">
        <v>109</v>
      </c>
      <c r="G4785" s="8">
        <v>10499968</v>
      </c>
      <c r="H4785" s="8">
        <v>35000000</v>
      </c>
    </row>
    <row r="4786" spans="1:8" x14ac:dyDescent="0.3">
      <c r="A4786">
        <v>5.0999999999999996</v>
      </c>
      <c r="B4786" t="s">
        <v>23360</v>
      </c>
      <c r="C4786" t="s">
        <v>2867</v>
      </c>
      <c r="D4786" t="s">
        <v>675</v>
      </c>
      <c r="E4786" t="s">
        <v>37</v>
      </c>
      <c r="F4786">
        <v>102</v>
      </c>
      <c r="G4786" s="8">
        <v>7659747</v>
      </c>
      <c r="H4786" s="8">
        <v>38000000</v>
      </c>
    </row>
    <row r="4787" spans="1:8" x14ac:dyDescent="0.3">
      <c r="A4787">
        <v>5.0999999999999996</v>
      </c>
      <c r="B4787" t="s">
        <v>23360</v>
      </c>
      <c r="C4787" t="s">
        <v>2867</v>
      </c>
      <c r="D4787" t="s">
        <v>21948</v>
      </c>
      <c r="E4787" t="s">
        <v>37</v>
      </c>
      <c r="F4787">
        <v>102</v>
      </c>
      <c r="G4787" s="8">
        <v>7659747</v>
      </c>
      <c r="H4787" s="8">
        <v>38000000</v>
      </c>
    </row>
    <row r="4788" spans="1:8" x14ac:dyDescent="0.3">
      <c r="A4788">
        <v>5.0999999999999996</v>
      </c>
      <c r="B4788" t="s">
        <v>23360</v>
      </c>
      <c r="C4788" t="s">
        <v>2867</v>
      </c>
      <c r="D4788" t="s">
        <v>8199</v>
      </c>
      <c r="E4788" t="s">
        <v>37</v>
      </c>
      <c r="F4788">
        <v>102</v>
      </c>
      <c r="G4788" s="8">
        <v>7659747</v>
      </c>
      <c r="H4788" s="8">
        <v>38000000</v>
      </c>
    </row>
    <row r="4789" spans="1:8" x14ac:dyDescent="0.3">
      <c r="A4789">
        <v>6</v>
      </c>
      <c r="B4789" t="s">
        <v>23361</v>
      </c>
      <c r="C4789" t="s">
        <v>5459</v>
      </c>
      <c r="D4789" t="s">
        <v>675</v>
      </c>
      <c r="E4789" t="s">
        <v>37</v>
      </c>
      <c r="F4789">
        <v>103</v>
      </c>
      <c r="G4789" s="8">
        <v>7948159</v>
      </c>
      <c r="H4789" s="8">
        <v>35000000</v>
      </c>
    </row>
    <row r="4790" spans="1:8" x14ac:dyDescent="0.3">
      <c r="A4790">
        <v>6</v>
      </c>
      <c r="B4790" t="s">
        <v>23361</v>
      </c>
      <c r="C4790" t="s">
        <v>5459</v>
      </c>
      <c r="D4790" t="s">
        <v>21950</v>
      </c>
      <c r="E4790" t="s">
        <v>37</v>
      </c>
      <c r="F4790">
        <v>103</v>
      </c>
      <c r="G4790" s="8">
        <v>7948159</v>
      </c>
      <c r="H4790" s="8">
        <v>35000000</v>
      </c>
    </row>
    <row r="4791" spans="1:8" x14ac:dyDescent="0.3">
      <c r="A4791">
        <v>6</v>
      </c>
      <c r="B4791" t="s">
        <v>23361</v>
      </c>
      <c r="C4791" t="s">
        <v>5459</v>
      </c>
      <c r="D4791" t="s">
        <v>1473</v>
      </c>
      <c r="E4791" t="s">
        <v>37</v>
      </c>
      <c r="F4791">
        <v>103</v>
      </c>
      <c r="G4791" s="8">
        <v>7948159</v>
      </c>
      <c r="H4791" s="8">
        <v>35000000</v>
      </c>
    </row>
    <row r="4792" spans="1:8" x14ac:dyDescent="0.3">
      <c r="A4792">
        <v>6</v>
      </c>
      <c r="B4792" t="s">
        <v>23361</v>
      </c>
      <c r="C4792" t="s">
        <v>5459</v>
      </c>
      <c r="D4792" t="s">
        <v>8199</v>
      </c>
      <c r="E4792" t="s">
        <v>37</v>
      </c>
      <c r="F4792">
        <v>103</v>
      </c>
      <c r="G4792" s="8">
        <v>7948159</v>
      </c>
      <c r="H4792" s="8">
        <v>35000000</v>
      </c>
    </row>
    <row r="4793" spans="1:8" x14ac:dyDescent="0.3">
      <c r="A4793">
        <v>4.2</v>
      </c>
      <c r="B4793" t="s">
        <v>23362</v>
      </c>
      <c r="C4793" t="s">
        <v>2897</v>
      </c>
      <c r="D4793" t="s">
        <v>675</v>
      </c>
      <c r="E4793" t="s">
        <v>37</v>
      </c>
      <c r="F4793">
        <v>83</v>
      </c>
      <c r="G4793" s="8">
        <v>11631245</v>
      </c>
      <c r="H4793" s="8">
        <v>35000000</v>
      </c>
    </row>
    <row r="4794" spans="1:8" x14ac:dyDescent="0.3">
      <c r="A4794">
        <v>4.2</v>
      </c>
      <c r="B4794" t="s">
        <v>23362</v>
      </c>
      <c r="C4794" t="s">
        <v>2897</v>
      </c>
      <c r="D4794" t="s">
        <v>515</v>
      </c>
      <c r="E4794" t="s">
        <v>37</v>
      </c>
      <c r="F4794">
        <v>83</v>
      </c>
      <c r="G4794" s="8">
        <v>11631245</v>
      </c>
      <c r="H4794" s="8">
        <v>35000000</v>
      </c>
    </row>
    <row r="4795" spans="1:8" x14ac:dyDescent="0.3">
      <c r="A4795">
        <v>4.2</v>
      </c>
      <c r="B4795" t="s">
        <v>23362</v>
      </c>
      <c r="C4795" t="s">
        <v>2897</v>
      </c>
      <c r="D4795" t="s">
        <v>15875</v>
      </c>
      <c r="E4795" t="s">
        <v>37</v>
      </c>
      <c r="F4795">
        <v>83</v>
      </c>
      <c r="G4795" s="8">
        <v>11631245</v>
      </c>
      <c r="H4795" s="8">
        <v>35000000</v>
      </c>
    </row>
    <row r="4796" spans="1:8" x14ac:dyDescent="0.3">
      <c r="A4796">
        <v>4.2</v>
      </c>
      <c r="B4796" t="s">
        <v>23362</v>
      </c>
      <c r="C4796" t="s">
        <v>2897</v>
      </c>
      <c r="D4796" t="s">
        <v>10118</v>
      </c>
      <c r="E4796" t="s">
        <v>37</v>
      </c>
      <c r="F4796">
        <v>83</v>
      </c>
      <c r="G4796" s="8">
        <v>11631245</v>
      </c>
      <c r="H4796" s="8">
        <v>35000000</v>
      </c>
    </row>
    <row r="4797" spans="1:8" x14ac:dyDescent="0.3">
      <c r="A4797">
        <v>7.4</v>
      </c>
      <c r="B4797" t="s">
        <v>23363</v>
      </c>
      <c r="C4797" t="s">
        <v>271</v>
      </c>
      <c r="D4797" t="s">
        <v>515</v>
      </c>
      <c r="E4797" t="s">
        <v>37</v>
      </c>
      <c r="F4797">
        <v>123</v>
      </c>
      <c r="G4797" s="8">
        <v>10137502</v>
      </c>
      <c r="H4797" s="8">
        <v>35000000</v>
      </c>
    </row>
    <row r="4798" spans="1:8" x14ac:dyDescent="0.3">
      <c r="A4798">
        <v>7.4</v>
      </c>
      <c r="B4798" t="s">
        <v>23363</v>
      </c>
      <c r="C4798" t="s">
        <v>271</v>
      </c>
      <c r="D4798" t="s">
        <v>11093</v>
      </c>
      <c r="E4798" t="s">
        <v>37</v>
      </c>
      <c r="F4798">
        <v>123</v>
      </c>
      <c r="G4798" s="8">
        <v>10137502</v>
      </c>
      <c r="H4798" s="8">
        <v>35000000</v>
      </c>
    </row>
    <row r="4799" spans="1:8" x14ac:dyDescent="0.3">
      <c r="A4799">
        <v>7.4</v>
      </c>
      <c r="B4799" t="s">
        <v>23363</v>
      </c>
      <c r="C4799" t="s">
        <v>271</v>
      </c>
      <c r="D4799" t="s">
        <v>1473</v>
      </c>
      <c r="E4799" t="s">
        <v>37</v>
      </c>
      <c r="F4799">
        <v>123</v>
      </c>
      <c r="G4799" s="8">
        <v>10137502</v>
      </c>
      <c r="H4799" s="8">
        <v>35000000</v>
      </c>
    </row>
    <row r="4800" spans="1:8" x14ac:dyDescent="0.3">
      <c r="A4800">
        <v>7.4</v>
      </c>
      <c r="B4800" t="s">
        <v>23363</v>
      </c>
      <c r="C4800" t="s">
        <v>271</v>
      </c>
      <c r="D4800" t="s">
        <v>8199</v>
      </c>
      <c r="E4800" t="s">
        <v>37</v>
      </c>
      <c r="F4800">
        <v>123</v>
      </c>
      <c r="G4800" s="8">
        <v>10137502</v>
      </c>
      <c r="H4800" s="8">
        <v>35000000</v>
      </c>
    </row>
    <row r="4801" spans="1:8" x14ac:dyDescent="0.3">
      <c r="A4801">
        <v>4.5999999999999996</v>
      </c>
      <c r="B4801" t="s">
        <v>23364</v>
      </c>
      <c r="C4801" t="s">
        <v>5473</v>
      </c>
      <c r="D4801" t="s">
        <v>675</v>
      </c>
      <c r="E4801" t="s">
        <v>37</v>
      </c>
      <c r="F4801">
        <v>101</v>
      </c>
      <c r="G4801" s="8">
        <v>6448817</v>
      </c>
      <c r="H4801" s="8">
        <v>35000000</v>
      </c>
    </row>
    <row r="4802" spans="1:8" x14ac:dyDescent="0.3">
      <c r="A4802">
        <v>4.5999999999999996</v>
      </c>
      <c r="B4802" t="s">
        <v>23364</v>
      </c>
      <c r="C4802" t="s">
        <v>5473</v>
      </c>
      <c r="D4802" t="s">
        <v>515</v>
      </c>
      <c r="E4802" t="s">
        <v>37</v>
      </c>
      <c r="F4802">
        <v>101</v>
      </c>
      <c r="G4802" s="8">
        <v>6448817</v>
      </c>
      <c r="H4802" s="8">
        <v>35000000</v>
      </c>
    </row>
    <row r="4803" spans="1:8" x14ac:dyDescent="0.3">
      <c r="A4803">
        <v>4.5999999999999996</v>
      </c>
      <c r="B4803" t="s">
        <v>23364</v>
      </c>
      <c r="C4803" t="s">
        <v>5473</v>
      </c>
      <c r="D4803" t="s">
        <v>651</v>
      </c>
      <c r="E4803" t="s">
        <v>37</v>
      </c>
      <c r="F4803">
        <v>101</v>
      </c>
      <c r="G4803" s="8">
        <v>6448817</v>
      </c>
      <c r="H4803" s="8">
        <v>35000000</v>
      </c>
    </row>
    <row r="4804" spans="1:8" x14ac:dyDescent="0.3">
      <c r="A4804">
        <v>6.9</v>
      </c>
      <c r="B4804" t="s">
        <v>23365</v>
      </c>
      <c r="C4804" t="s">
        <v>133</v>
      </c>
      <c r="D4804" t="s">
        <v>809</v>
      </c>
      <c r="E4804" t="s">
        <v>37</v>
      </c>
      <c r="F4804">
        <v>117</v>
      </c>
      <c r="G4804" s="8">
        <v>7458269</v>
      </c>
      <c r="H4804" s="8">
        <v>35000000</v>
      </c>
    </row>
    <row r="4805" spans="1:8" x14ac:dyDescent="0.3">
      <c r="A4805">
        <v>6.9</v>
      </c>
      <c r="B4805" t="s">
        <v>23365</v>
      </c>
      <c r="C4805" t="s">
        <v>133</v>
      </c>
      <c r="D4805" t="s">
        <v>1473</v>
      </c>
      <c r="E4805" t="s">
        <v>37</v>
      </c>
      <c r="F4805">
        <v>117</v>
      </c>
      <c r="G4805" s="8">
        <v>7458269</v>
      </c>
      <c r="H4805" s="8">
        <v>35000000</v>
      </c>
    </row>
    <row r="4806" spans="1:8" x14ac:dyDescent="0.3">
      <c r="A4806">
        <v>6.9</v>
      </c>
      <c r="B4806" t="s">
        <v>23365</v>
      </c>
      <c r="C4806" t="s">
        <v>133</v>
      </c>
      <c r="D4806" t="s">
        <v>17497</v>
      </c>
      <c r="E4806" t="s">
        <v>37</v>
      </c>
      <c r="F4806">
        <v>117</v>
      </c>
      <c r="G4806" s="8">
        <v>7458269</v>
      </c>
      <c r="H4806" s="8">
        <v>35000000</v>
      </c>
    </row>
    <row r="4807" spans="1:8" x14ac:dyDescent="0.3">
      <c r="A4807">
        <v>6.9</v>
      </c>
      <c r="B4807" t="s">
        <v>23366</v>
      </c>
      <c r="C4807" t="s">
        <v>564</v>
      </c>
      <c r="D4807" t="s">
        <v>1473</v>
      </c>
      <c r="E4807" t="s">
        <v>37</v>
      </c>
      <c r="F4807">
        <v>114</v>
      </c>
      <c r="G4807" s="8">
        <v>4651977</v>
      </c>
      <c r="H4807" s="8">
        <v>35000000</v>
      </c>
    </row>
    <row r="4808" spans="1:8" x14ac:dyDescent="0.3">
      <c r="A4808">
        <v>8</v>
      </c>
      <c r="B4808" t="s">
        <v>23367</v>
      </c>
      <c r="C4808" t="s">
        <v>1601</v>
      </c>
      <c r="D4808" t="s">
        <v>21950</v>
      </c>
      <c r="E4808" t="s">
        <v>37</v>
      </c>
      <c r="F4808">
        <v>330</v>
      </c>
      <c r="G4808" s="8">
        <v>4496583</v>
      </c>
      <c r="H4808" s="8">
        <v>35000000</v>
      </c>
    </row>
    <row r="4809" spans="1:8" x14ac:dyDescent="0.3">
      <c r="A4809">
        <v>8</v>
      </c>
      <c r="B4809" t="s">
        <v>23367</v>
      </c>
      <c r="C4809" t="s">
        <v>1601</v>
      </c>
      <c r="D4809" t="s">
        <v>1473</v>
      </c>
      <c r="E4809" t="s">
        <v>37</v>
      </c>
      <c r="F4809">
        <v>330</v>
      </c>
      <c r="G4809" s="8">
        <v>4496583</v>
      </c>
      <c r="H4809" s="8">
        <v>35000000</v>
      </c>
    </row>
    <row r="4810" spans="1:8" x14ac:dyDescent="0.3">
      <c r="A4810">
        <v>6.4</v>
      </c>
      <c r="B4810" t="s">
        <v>23368</v>
      </c>
      <c r="C4810" t="s">
        <v>5493</v>
      </c>
      <c r="D4810" t="s">
        <v>675</v>
      </c>
      <c r="E4810" t="s">
        <v>37</v>
      </c>
      <c r="F4810">
        <v>121</v>
      </c>
      <c r="G4810" s="8">
        <v>2221994</v>
      </c>
      <c r="H4810" s="8">
        <v>35000000</v>
      </c>
    </row>
    <row r="4811" spans="1:8" x14ac:dyDescent="0.3">
      <c r="A4811">
        <v>6.4</v>
      </c>
      <c r="B4811" t="s">
        <v>23368</v>
      </c>
      <c r="C4811" t="s">
        <v>5493</v>
      </c>
      <c r="D4811" t="s">
        <v>1473</v>
      </c>
      <c r="E4811" t="s">
        <v>37</v>
      </c>
      <c r="F4811">
        <v>121</v>
      </c>
      <c r="G4811" s="8">
        <v>2221994</v>
      </c>
      <c r="H4811" s="8">
        <v>35000000</v>
      </c>
    </row>
    <row r="4812" spans="1:8" x14ac:dyDescent="0.3">
      <c r="A4812">
        <v>6.4</v>
      </c>
      <c r="B4812" t="s">
        <v>23368</v>
      </c>
      <c r="C4812" t="s">
        <v>5493</v>
      </c>
      <c r="D4812" t="s">
        <v>10118</v>
      </c>
      <c r="E4812" t="s">
        <v>37</v>
      </c>
      <c r="F4812">
        <v>121</v>
      </c>
      <c r="G4812" s="8">
        <v>2221994</v>
      </c>
      <c r="H4812" s="8">
        <v>35000000</v>
      </c>
    </row>
    <row r="4813" spans="1:8" x14ac:dyDescent="0.3">
      <c r="A4813">
        <v>6.4</v>
      </c>
      <c r="B4813" t="s">
        <v>23368</v>
      </c>
      <c r="C4813" t="s">
        <v>5493</v>
      </c>
      <c r="D4813" t="s">
        <v>8199</v>
      </c>
      <c r="E4813" t="s">
        <v>37</v>
      </c>
      <c r="F4813">
        <v>121</v>
      </c>
      <c r="G4813" s="8">
        <v>2221994</v>
      </c>
      <c r="H4813" s="8">
        <v>35000000</v>
      </c>
    </row>
    <row r="4814" spans="1:8" x14ac:dyDescent="0.3">
      <c r="A4814">
        <v>6.3</v>
      </c>
      <c r="B4814" t="s">
        <v>23369</v>
      </c>
      <c r="C4814" t="s">
        <v>1071</v>
      </c>
      <c r="D4814" t="s">
        <v>21950</v>
      </c>
      <c r="E4814" t="s">
        <v>37</v>
      </c>
      <c r="F4814">
        <v>114</v>
      </c>
      <c r="G4814" s="8">
        <v>6592103</v>
      </c>
      <c r="H4814" s="8">
        <v>35000000</v>
      </c>
    </row>
    <row r="4815" spans="1:8" x14ac:dyDescent="0.3">
      <c r="A4815">
        <v>6.3</v>
      </c>
      <c r="B4815" t="s">
        <v>23369</v>
      </c>
      <c r="C4815" t="s">
        <v>1071</v>
      </c>
      <c r="D4815" t="s">
        <v>1473</v>
      </c>
      <c r="E4815" t="s">
        <v>37</v>
      </c>
      <c r="F4815">
        <v>114</v>
      </c>
      <c r="G4815" s="8">
        <v>6592103</v>
      </c>
      <c r="H4815" s="8">
        <v>35000000</v>
      </c>
    </row>
    <row r="4816" spans="1:8" x14ac:dyDescent="0.3">
      <c r="A4816">
        <v>6.3</v>
      </c>
      <c r="B4816" t="s">
        <v>23369</v>
      </c>
      <c r="C4816" t="s">
        <v>1071</v>
      </c>
      <c r="D4816" t="s">
        <v>21948</v>
      </c>
      <c r="E4816" t="s">
        <v>37</v>
      </c>
      <c r="F4816">
        <v>114</v>
      </c>
      <c r="G4816" s="8">
        <v>6592103</v>
      </c>
      <c r="H4816" s="8">
        <v>35000000</v>
      </c>
    </row>
    <row r="4817" spans="1:8" x14ac:dyDescent="0.3">
      <c r="A4817">
        <v>6.3</v>
      </c>
      <c r="B4817" t="s">
        <v>23369</v>
      </c>
      <c r="C4817" t="s">
        <v>1071</v>
      </c>
      <c r="D4817" t="s">
        <v>8199</v>
      </c>
      <c r="E4817" t="s">
        <v>37</v>
      </c>
      <c r="F4817">
        <v>114</v>
      </c>
      <c r="G4817" s="8">
        <v>6592103</v>
      </c>
      <c r="H4817" s="8">
        <v>35000000</v>
      </c>
    </row>
    <row r="4818" spans="1:8" x14ac:dyDescent="0.3">
      <c r="A4818">
        <v>6.8</v>
      </c>
      <c r="B4818" t="s">
        <v>23370</v>
      </c>
      <c r="C4818" t="s">
        <v>566</v>
      </c>
      <c r="D4818" t="s">
        <v>1473</v>
      </c>
      <c r="E4818" t="s">
        <v>37</v>
      </c>
      <c r="F4818">
        <v>148</v>
      </c>
      <c r="G4818" s="8">
        <v>630779</v>
      </c>
      <c r="H4818" s="8">
        <v>35000000</v>
      </c>
    </row>
    <row r="4819" spans="1:8" x14ac:dyDescent="0.3">
      <c r="A4819">
        <v>6.8</v>
      </c>
      <c r="B4819" t="s">
        <v>23370</v>
      </c>
      <c r="C4819" t="s">
        <v>566</v>
      </c>
      <c r="D4819" t="s">
        <v>17497</v>
      </c>
      <c r="E4819" t="s">
        <v>37</v>
      </c>
      <c r="F4819">
        <v>148</v>
      </c>
      <c r="G4819" s="8">
        <v>630779</v>
      </c>
      <c r="H4819" s="8">
        <v>35000000</v>
      </c>
    </row>
    <row r="4820" spans="1:8" x14ac:dyDescent="0.3">
      <c r="A4820">
        <v>6.8</v>
      </c>
      <c r="B4820" t="s">
        <v>23370</v>
      </c>
      <c r="C4820" t="s">
        <v>566</v>
      </c>
      <c r="D4820" t="s">
        <v>21951</v>
      </c>
      <c r="E4820" t="s">
        <v>37</v>
      </c>
      <c r="F4820">
        <v>148</v>
      </c>
      <c r="G4820" s="8">
        <v>630779</v>
      </c>
      <c r="H4820" s="8">
        <v>35000000</v>
      </c>
    </row>
    <row r="4821" spans="1:8" x14ac:dyDescent="0.3">
      <c r="A4821">
        <v>6.8</v>
      </c>
      <c r="B4821" t="s">
        <v>23370</v>
      </c>
      <c r="C4821" t="s">
        <v>566</v>
      </c>
      <c r="D4821" t="s">
        <v>12797</v>
      </c>
      <c r="E4821" t="s">
        <v>37</v>
      </c>
      <c r="F4821">
        <v>148</v>
      </c>
      <c r="G4821" s="8">
        <v>630779</v>
      </c>
      <c r="H4821" s="8">
        <v>35000000</v>
      </c>
    </row>
    <row r="4822" spans="1:8" x14ac:dyDescent="0.3">
      <c r="A4822">
        <v>6.8</v>
      </c>
      <c r="B4822" t="s">
        <v>23371</v>
      </c>
      <c r="C4822" t="s">
        <v>1807</v>
      </c>
      <c r="D4822" t="s">
        <v>675</v>
      </c>
      <c r="E4822" t="s">
        <v>37</v>
      </c>
      <c r="F4822">
        <v>113</v>
      </c>
      <c r="G4822" s="8">
        <v>102413606</v>
      </c>
      <c r="H4822" s="8">
        <v>34000000</v>
      </c>
    </row>
    <row r="4823" spans="1:8" x14ac:dyDescent="0.3">
      <c r="A4823">
        <v>6.8</v>
      </c>
      <c r="B4823" t="s">
        <v>23371</v>
      </c>
      <c r="C4823" t="s">
        <v>1807</v>
      </c>
      <c r="D4823" t="s">
        <v>21948</v>
      </c>
      <c r="E4823" t="s">
        <v>37</v>
      </c>
      <c r="F4823">
        <v>113</v>
      </c>
      <c r="G4823" s="8">
        <v>102413606</v>
      </c>
      <c r="H4823" s="8">
        <v>34000000</v>
      </c>
    </row>
    <row r="4824" spans="1:8" x14ac:dyDescent="0.3">
      <c r="A4824">
        <v>6.8</v>
      </c>
      <c r="B4824" t="s">
        <v>23371</v>
      </c>
      <c r="C4824" t="s">
        <v>1807</v>
      </c>
      <c r="D4824" t="s">
        <v>10118</v>
      </c>
      <c r="E4824" t="s">
        <v>37</v>
      </c>
      <c r="F4824">
        <v>113</v>
      </c>
      <c r="G4824" s="8">
        <v>102413606</v>
      </c>
      <c r="H4824" s="8">
        <v>34000000</v>
      </c>
    </row>
    <row r="4825" spans="1:8" x14ac:dyDescent="0.3">
      <c r="A4825">
        <v>6.8</v>
      </c>
      <c r="B4825" t="s">
        <v>23371</v>
      </c>
      <c r="C4825" t="s">
        <v>1807</v>
      </c>
      <c r="D4825" t="s">
        <v>8199</v>
      </c>
      <c r="E4825" t="s">
        <v>37</v>
      </c>
      <c r="F4825">
        <v>113</v>
      </c>
      <c r="G4825" s="8">
        <v>102413606</v>
      </c>
      <c r="H4825" s="8">
        <v>34000000</v>
      </c>
    </row>
    <row r="4826" spans="1:8" x14ac:dyDescent="0.3">
      <c r="A4826">
        <v>5.4</v>
      </c>
      <c r="B4826" t="s">
        <v>23372</v>
      </c>
      <c r="C4826" t="s">
        <v>5540</v>
      </c>
      <c r="D4826" t="s">
        <v>809</v>
      </c>
      <c r="E4826" t="s">
        <v>37</v>
      </c>
      <c r="F4826">
        <v>91</v>
      </c>
      <c r="G4826" s="8">
        <v>10214013</v>
      </c>
      <c r="H4826" s="8">
        <v>35000000</v>
      </c>
    </row>
    <row r="4827" spans="1:8" x14ac:dyDescent="0.3">
      <c r="A4827">
        <v>7.2</v>
      </c>
      <c r="B4827" t="s">
        <v>23373</v>
      </c>
      <c r="C4827" t="s">
        <v>293</v>
      </c>
      <c r="D4827" t="s">
        <v>1473</v>
      </c>
      <c r="E4827" t="s">
        <v>37</v>
      </c>
      <c r="F4827">
        <v>139</v>
      </c>
      <c r="G4827" s="8">
        <v>32000000</v>
      </c>
      <c r="H4827" s="8">
        <v>30000000</v>
      </c>
    </row>
    <row r="4828" spans="1:8" x14ac:dyDescent="0.3">
      <c r="A4828">
        <v>7.2</v>
      </c>
      <c r="B4828" t="s">
        <v>23373</v>
      </c>
      <c r="C4828" t="s">
        <v>293</v>
      </c>
      <c r="D4828" t="s">
        <v>17497</v>
      </c>
      <c r="E4828" t="s">
        <v>37</v>
      </c>
      <c r="F4828">
        <v>139</v>
      </c>
      <c r="G4828" s="8">
        <v>32000000</v>
      </c>
      <c r="H4828" s="8">
        <v>30000000</v>
      </c>
    </row>
    <row r="4829" spans="1:8" x14ac:dyDescent="0.3">
      <c r="A4829">
        <v>7.3</v>
      </c>
      <c r="B4829" t="s">
        <v>23374</v>
      </c>
      <c r="C4829" t="s">
        <v>626</v>
      </c>
      <c r="D4829" t="s">
        <v>1473</v>
      </c>
      <c r="E4829" t="s">
        <v>37</v>
      </c>
      <c r="F4829">
        <v>96</v>
      </c>
      <c r="G4829" s="8">
        <v>10139254</v>
      </c>
      <c r="H4829" s="8">
        <v>35000000</v>
      </c>
    </row>
    <row r="4830" spans="1:8" x14ac:dyDescent="0.3">
      <c r="A4830">
        <v>7.3</v>
      </c>
      <c r="B4830" t="s">
        <v>23374</v>
      </c>
      <c r="C4830" t="s">
        <v>626</v>
      </c>
      <c r="D4830" t="s">
        <v>10118</v>
      </c>
      <c r="E4830" t="s">
        <v>37</v>
      </c>
      <c r="F4830">
        <v>96</v>
      </c>
      <c r="G4830" s="8">
        <v>10139254</v>
      </c>
      <c r="H4830" s="8">
        <v>35000000</v>
      </c>
    </row>
    <row r="4831" spans="1:8" x14ac:dyDescent="0.3">
      <c r="A4831">
        <v>5.2</v>
      </c>
      <c r="B4831" t="s">
        <v>23375</v>
      </c>
      <c r="C4831" t="s">
        <v>5553</v>
      </c>
      <c r="D4831" t="s">
        <v>675</v>
      </c>
      <c r="E4831" t="s">
        <v>37</v>
      </c>
      <c r="F4831">
        <v>102</v>
      </c>
      <c r="G4831" s="8">
        <v>11227940</v>
      </c>
      <c r="H4831" s="8">
        <v>34000000</v>
      </c>
    </row>
    <row r="4832" spans="1:8" x14ac:dyDescent="0.3">
      <c r="A4832">
        <v>5.2</v>
      </c>
      <c r="B4832" t="s">
        <v>23375</v>
      </c>
      <c r="C4832" t="s">
        <v>5553</v>
      </c>
      <c r="D4832" t="s">
        <v>515</v>
      </c>
      <c r="E4832" t="s">
        <v>37</v>
      </c>
      <c r="F4832">
        <v>102</v>
      </c>
      <c r="G4832" s="8">
        <v>11227940</v>
      </c>
      <c r="H4832" s="8">
        <v>34000000</v>
      </c>
    </row>
    <row r="4833" spans="1:8" x14ac:dyDescent="0.3">
      <c r="A4833">
        <v>5.2</v>
      </c>
      <c r="B4833" t="s">
        <v>23375</v>
      </c>
      <c r="C4833" t="s">
        <v>5553</v>
      </c>
      <c r="D4833" t="s">
        <v>809</v>
      </c>
      <c r="E4833" t="s">
        <v>37</v>
      </c>
      <c r="F4833">
        <v>102</v>
      </c>
      <c r="G4833" s="8">
        <v>11227940</v>
      </c>
      <c r="H4833" s="8">
        <v>34000000</v>
      </c>
    </row>
    <row r="4834" spans="1:8" x14ac:dyDescent="0.3">
      <c r="A4834">
        <v>5.2</v>
      </c>
      <c r="B4834" t="s">
        <v>23375</v>
      </c>
      <c r="C4834" t="s">
        <v>5553</v>
      </c>
      <c r="D4834" t="s">
        <v>1473</v>
      </c>
      <c r="E4834" t="s">
        <v>37</v>
      </c>
      <c r="F4834">
        <v>102</v>
      </c>
      <c r="G4834" s="8">
        <v>11227940</v>
      </c>
      <c r="H4834" s="8">
        <v>34000000</v>
      </c>
    </row>
    <row r="4835" spans="1:8" x14ac:dyDescent="0.3">
      <c r="A4835">
        <v>5.2</v>
      </c>
      <c r="B4835" t="s">
        <v>23375</v>
      </c>
      <c r="C4835" t="s">
        <v>5553</v>
      </c>
      <c r="D4835" t="s">
        <v>8199</v>
      </c>
      <c r="E4835" t="s">
        <v>37</v>
      </c>
      <c r="F4835">
        <v>102</v>
      </c>
      <c r="G4835" s="8">
        <v>11227940</v>
      </c>
      <c r="H4835" s="8">
        <v>34000000</v>
      </c>
    </row>
    <row r="4836" spans="1:8" x14ac:dyDescent="0.3">
      <c r="A4836">
        <v>5.5</v>
      </c>
      <c r="B4836" t="s">
        <v>23376</v>
      </c>
      <c r="C4836" t="s">
        <v>868</v>
      </c>
      <c r="D4836" t="s">
        <v>675</v>
      </c>
      <c r="E4836" t="s">
        <v>37</v>
      </c>
      <c r="F4836">
        <v>96</v>
      </c>
      <c r="G4836" s="8">
        <v>183125</v>
      </c>
      <c r="H4836" s="8">
        <v>35000000</v>
      </c>
    </row>
    <row r="4837" spans="1:8" x14ac:dyDescent="0.3">
      <c r="A4837">
        <v>5.5</v>
      </c>
      <c r="B4837" t="s">
        <v>23376</v>
      </c>
      <c r="C4837" t="s">
        <v>868</v>
      </c>
      <c r="D4837" t="s">
        <v>21950</v>
      </c>
      <c r="E4837" t="s">
        <v>37</v>
      </c>
      <c r="F4837">
        <v>96</v>
      </c>
      <c r="G4837" s="8">
        <v>183125</v>
      </c>
      <c r="H4837" s="8">
        <v>35000000</v>
      </c>
    </row>
    <row r="4838" spans="1:8" x14ac:dyDescent="0.3">
      <c r="A4838">
        <v>5.5</v>
      </c>
      <c r="B4838" t="s">
        <v>23376</v>
      </c>
      <c r="C4838" t="s">
        <v>868</v>
      </c>
      <c r="D4838" t="s">
        <v>1473</v>
      </c>
      <c r="E4838" t="s">
        <v>37</v>
      </c>
      <c r="F4838">
        <v>96</v>
      </c>
      <c r="G4838" s="8">
        <v>183125</v>
      </c>
      <c r="H4838" s="8">
        <v>35000000</v>
      </c>
    </row>
    <row r="4839" spans="1:8" x14ac:dyDescent="0.3">
      <c r="A4839">
        <v>5.5</v>
      </c>
      <c r="B4839" t="s">
        <v>23376</v>
      </c>
      <c r="C4839" t="s">
        <v>868</v>
      </c>
      <c r="D4839" t="s">
        <v>8199</v>
      </c>
      <c r="E4839" t="s">
        <v>37</v>
      </c>
      <c r="F4839">
        <v>96</v>
      </c>
      <c r="G4839" s="8">
        <v>183125</v>
      </c>
      <c r="H4839" s="8">
        <v>35000000</v>
      </c>
    </row>
    <row r="4840" spans="1:8" x14ac:dyDescent="0.3">
      <c r="A4840">
        <v>7.7</v>
      </c>
      <c r="B4840" t="s">
        <v>23377</v>
      </c>
      <c r="C4840" t="s">
        <v>5564</v>
      </c>
      <c r="D4840" t="s">
        <v>515</v>
      </c>
      <c r="E4840" t="s">
        <v>388</v>
      </c>
      <c r="F4840">
        <v>101</v>
      </c>
      <c r="G4840" s="8">
        <v>15081783</v>
      </c>
      <c r="H4840" s="8">
        <v>34000000</v>
      </c>
    </row>
    <row r="4841" spans="1:8" x14ac:dyDescent="0.3">
      <c r="A4841">
        <v>7.7</v>
      </c>
      <c r="B4841" t="s">
        <v>23377</v>
      </c>
      <c r="C4841" t="s">
        <v>5564</v>
      </c>
      <c r="D4841" t="s">
        <v>9312</v>
      </c>
      <c r="E4841" t="s">
        <v>388</v>
      </c>
      <c r="F4841">
        <v>101</v>
      </c>
      <c r="G4841" s="8">
        <v>15081783</v>
      </c>
      <c r="H4841" s="8">
        <v>34000000</v>
      </c>
    </row>
    <row r="4842" spans="1:8" x14ac:dyDescent="0.3">
      <c r="A4842">
        <v>7.7</v>
      </c>
      <c r="B4842" t="s">
        <v>23377</v>
      </c>
      <c r="C4842" t="s">
        <v>5564</v>
      </c>
      <c r="D4842" t="s">
        <v>15875</v>
      </c>
      <c r="E4842" t="s">
        <v>388</v>
      </c>
      <c r="F4842">
        <v>101</v>
      </c>
      <c r="G4842" s="8">
        <v>15081783</v>
      </c>
      <c r="H4842" s="8">
        <v>34000000</v>
      </c>
    </row>
    <row r="4843" spans="1:8" x14ac:dyDescent="0.3">
      <c r="A4843">
        <v>7.7</v>
      </c>
      <c r="B4843" t="s">
        <v>23377</v>
      </c>
      <c r="C4843" t="s">
        <v>5564</v>
      </c>
      <c r="D4843" t="s">
        <v>651</v>
      </c>
      <c r="E4843" t="s">
        <v>388</v>
      </c>
      <c r="F4843">
        <v>101</v>
      </c>
      <c r="G4843" s="8">
        <v>15081783</v>
      </c>
      <c r="H4843" s="8">
        <v>34000000</v>
      </c>
    </row>
    <row r="4844" spans="1:8" x14ac:dyDescent="0.3">
      <c r="A4844">
        <v>7.1</v>
      </c>
      <c r="B4844" t="s">
        <v>23378</v>
      </c>
      <c r="C4844" t="s">
        <v>5571</v>
      </c>
      <c r="D4844" t="s">
        <v>1473</v>
      </c>
      <c r="E4844" t="s">
        <v>37</v>
      </c>
      <c r="F4844">
        <v>128</v>
      </c>
      <c r="G4844" s="8">
        <v>37432299</v>
      </c>
      <c r="H4844" s="8">
        <v>34000000</v>
      </c>
    </row>
    <row r="4845" spans="1:8" x14ac:dyDescent="0.3">
      <c r="A4845">
        <v>7.1</v>
      </c>
      <c r="B4845" t="s">
        <v>23378</v>
      </c>
      <c r="C4845" t="s">
        <v>5571</v>
      </c>
      <c r="D4845" t="s">
        <v>17497</v>
      </c>
      <c r="E4845" t="s">
        <v>37</v>
      </c>
      <c r="F4845">
        <v>128</v>
      </c>
      <c r="G4845" s="8">
        <v>37432299</v>
      </c>
      <c r="H4845" s="8">
        <v>34000000</v>
      </c>
    </row>
    <row r="4846" spans="1:8" x14ac:dyDescent="0.3">
      <c r="A4846">
        <v>5.3</v>
      </c>
      <c r="B4846" t="s">
        <v>23379</v>
      </c>
      <c r="C4846" t="s">
        <v>5578</v>
      </c>
      <c r="D4846" t="s">
        <v>1473</v>
      </c>
      <c r="E4846" t="s">
        <v>37</v>
      </c>
      <c r="F4846">
        <v>109</v>
      </c>
      <c r="G4846" s="8">
        <v>10654581</v>
      </c>
      <c r="H4846" s="8">
        <v>34000000</v>
      </c>
    </row>
    <row r="4847" spans="1:8" x14ac:dyDescent="0.3">
      <c r="A4847">
        <v>5.3</v>
      </c>
      <c r="B4847" t="s">
        <v>23379</v>
      </c>
      <c r="C4847" t="s">
        <v>5578</v>
      </c>
      <c r="D4847" t="s">
        <v>10118</v>
      </c>
      <c r="E4847" t="s">
        <v>37</v>
      </c>
      <c r="F4847">
        <v>109</v>
      </c>
      <c r="G4847" s="8">
        <v>10654581</v>
      </c>
      <c r="H4847" s="8">
        <v>34000000</v>
      </c>
    </row>
    <row r="4848" spans="1:8" x14ac:dyDescent="0.3">
      <c r="A4848">
        <v>5.3</v>
      </c>
      <c r="B4848" t="s">
        <v>23379</v>
      </c>
      <c r="C4848" t="s">
        <v>5578</v>
      </c>
      <c r="D4848" t="s">
        <v>8199</v>
      </c>
      <c r="E4848" t="s">
        <v>37</v>
      </c>
      <c r="F4848">
        <v>109</v>
      </c>
      <c r="G4848" s="8">
        <v>10654581</v>
      </c>
      <c r="H4848" s="8">
        <v>34000000</v>
      </c>
    </row>
    <row r="4849" spans="1:8" x14ac:dyDescent="0.3">
      <c r="A4849">
        <v>5.6</v>
      </c>
      <c r="B4849" t="s">
        <v>23380</v>
      </c>
      <c r="C4849" t="s">
        <v>5582</v>
      </c>
      <c r="D4849" t="s">
        <v>515</v>
      </c>
      <c r="E4849" t="s">
        <v>37</v>
      </c>
      <c r="F4849">
        <v>114</v>
      </c>
      <c r="G4849" s="8">
        <v>6543194</v>
      </c>
      <c r="H4849" s="8">
        <v>34000000</v>
      </c>
    </row>
    <row r="4850" spans="1:8" x14ac:dyDescent="0.3">
      <c r="A4850">
        <v>5.6</v>
      </c>
      <c r="B4850" t="s">
        <v>23380</v>
      </c>
      <c r="C4850" t="s">
        <v>5582</v>
      </c>
      <c r="D4850" t="s">
        <v>1473</v>
      </c>
      <c r="E4850" t="s">
        <v>37</v>
      </c>
      <c r="F4850">
        <v>114</v>
      </c>
      <c r="G4850" s="8">
        <v>6543194</v>
      </c>
      <c r="H4850" s="8">
        <v>34000000</v>
      </c>
    </row>
    <row r="4851" spans="1:8" x14ac:dyDescent="0.3">
      <c r="A4851">
        <v>5.6</v>
      </c>
      <c r="B4851" t="s">
        <v>23380</v>
      </c>
      <c r="C4851" t="s">
        <v>5582</v>
      </c>
      <c r="D4851" t="s">
        <v>17497</v>
      </c>
      <c r="E4851" t="s">
        <v>37</v>
      </c>
      <c r="F4851">
        <v>114</v>
      </c>
      <c r="G4851" s="8">
        <v>6543194</v>
      </c>
      <c r="H4851" s="8">
        <v>34000000</v>
      </c>
    </row>
    <row r="4852" spans="1:8" x14ac:dyDescent="0.3">
      <c r="A4852">
        <v>5.7</v>
      </c>
      <c r="B4852" t="s">
        <v>23381</v>
      </c>
      <c r="C4852" t="s">
        <v>2414</v>
      </c>
      <c r="D4852" t="s">
        <v>809</v>
      </c>
      <c r="E4852" t="s">
        <v>37</v>
      </c>
      <c r="F4852">
        <v>105</v>
      </c>
      <c r="G4852" s="8">
        <v>13101142</v>
      </c>
      <c r="H4852" s="8">
        <v>35000000</v>
      </c>
    </row>
    <row r="4853" spans="1:8" x14ac:dyDescent="0.3">
      <c r="A4853">
        <v>5.7</v>
      </c>
      <c r="B4853" t="s">
        <v>23381</v>
      </c>
      <c r="C4853" t="s">
        <v>2414</v>
      </c>
      <c r="D4853" t="s">
        <v>17497</v>
      </c>
      <c r="E4853" t="s">
        <v>37</v>
      </c>
      <c r="F4853">
        <v>105</v>
      </c>
      <c r="G4853" s="8">
        <v>13101142</v>
      </c>
      <c r="H4853" s="8">
        <v>35000000</v>
      </c>
    </row>
    <row r="4854" spans="1:8" x14ac:dyDescent="0.3">
      <c r="A4854">
        <v>5.7</v>
      </c>
      <c r="B4854" t="s">
        <v>23381</v>
      </c>
      <c r="C4854" t="s">
        <v>2414</v>
      </c>
      <c r="D4854" t="s">
        <v>21949</v>
      </c>
      <c r="E4854" t="s">
        <v>37</v>
      </c>
      <c r="F4854">
        <v>105</v>
      </c>
      <c r="G4854" s="8">
        <v>13101142</v>
      </c>
      <c r="H4854" s="8">
        <v>35000000</v>
      </c>
    </row>
    <row r="4855" spans="1:8" x14ac:dyDescent="0.3">
      <c r="A4855">
        <v>7.1</v>
      </c>
      <c r="B4855" t="s">
        <v>23382</v>
      </c>
      <c r="C4855" t="s">
        <v>4453</v>
      </c>
      <c r="D4855" t="s">
        <v>11093</v>
      </c>
      <c r="E4855" t="s">
        <v>37</v>
      </c>
      <c r="F4855">
        <v>141</v>
      </c>
      <c r="G4855" s="8">
        <v>8324748</v>
      </c>
      <c r="H4855" s="8">
        <v>35000000</v>
      </c>
    </row>
    <row r="4856" spans="1:8" x14ac:dyDescent="0.3">
      <c r="A4856">
        <v>7.1</v>
      </c>
      <c r="B4856" t="s">
        <v>23382</v>
      </c>
      <c r="C4856" t="s">
        <v>4453</v>
      </c>
      <c r="D4856" t="s">
        <v>1473</v>
      </c>
      <c r="E4856" t="s">
        <v>37</v>
      </c>
      <c r="F4856">
        <v>141</v>
      </c>
      <c r="G4856" s="8">
        <v>8324748</v>
      </c>
      <c r="H4856" s="8">
        <v>35000000</v>
      </c>
    </row>
    <row r="4857" spans="1:8" x14ac:dyDescent="0.3">
      <c r="A4857">
        <v>7.1</v>
      </c>
      <c r="B4857" t="s">
        <v>23382</v>
      </c>
      <c r="C4857" t="s">
        <v>4453</v>
      </c>
      <c r="D4857" t="s">
        <v>20490</v>
      </c>
      <c r="E4857" t="s">
        <v>37</v>
      </c>
      <c r="F4857">
        <v>141</v>
      </c>
      <c r="G4857" s="8">
        <v>8324748</v>
      </c>
      <c r="H4857" s="8">
        <v>35000000</v>
      </c>
    </row>
    <row r="4858" spans="1:8" x14ac:dyDescent="0.3">
      <c r="A4858">
        <v>7.6</v>
      </c>
      <c r="B4858" t="s">
        <v>23383</v>
      </c>
      <c r="C4858" t="s">
        <v>1677</v>
      </c>
      <c r="D4858" t="s">
        <v>1473</v>
      </c>
      <c r="E4858" t="s">
        <v>37</v>
      </c>
      <c r="F4858">
        <v>138</v>
      </c>
      <c r="G4858" s="8">
        <v>141340178</v>
      </c>
      <c r="H4858" s="8">
        <v>40000000</v>
      </c>
    </row>
    <row r="4859" spans="1:8" x14ac:dyDescent="0.3">
      <c r="A4859">
        <v>7.6</v>
      </c>
      <c r="B4859" t="s">
        <v>23383</v>
      </c>
      <c r="C4859" t="s">
        <v>1677</v>
      </c>
      <c r="D4859" t="s">
        <v>8199</v>
      </c>
      <c r="E4859" t="s">
        <v>37</v>
      </c>
      <c r="F4859">
        <v>138</v>
      </c>
      <c r="G4859" s="8">
        <v>141340178</v>
      </c>
      <c r="H4859" s="8">
        <v>40000000</v>
      </c>
    </row>
    <row r="4860" spans="1:8" x14ac:dyDescent="0.3">
      <c r="A4860">
        <v>5.5</v>
      </c>
      <c r="B4860" t="s">
        <v>23384</v>
      </c>
      <c r="C4860" t="s">
        <v>1485</v>
      </c>
      <c r="D4860" t="s">
        <v>675</v>
      </c>
      <c r="E4860" t="s">
        <v>37</v>
      </c>
      <c r="F4860">
        <v>101</v>
      </c>
      <c r="G4860" s="8">
        <v>51758599</v>
      </c>
      <c r="H4860" s="8">
        <v>33000000</v>
      </c>
    </row>
    <row r="4861" spans="1:8" x14ac:dyDescent="0.3">
      <c r="A4861">
        <v>5.5</v>
      </c>
      <c r="B4861" t="s">
        <v>23384</v>
      </c>
      <c r="C4861" t="s">
        <v>1485</v>
      </c>
      <c r="D4861" t="s">
        <v>809</v>
      </c>
      <c r="E4861" t="s">
        <v>37</v>
      </c>
      <c r="F4861">
        <v>101</v>
      </c>
      <c r="G4861" s="8">
        <v>51758599</v>
      </c>
      <c r="H4861" s="8">
        <v>33000000</v>
      </c>
    </row>
    <row r="4862" spans="1:8" x14ac:dyDescent="0.3">
      <c r="A4862">
        <v>5.5</v>
      </c>
      <c r="B4862" t="s">
        <v>23384</v>
      </c>
      <c r="C4862" t="s">
        <v>1485</v>
      </c>
      <c r="D4862" t="s">
        <v>21950</v>
      </c>
      <c r="E4862" t="s">
        <v>37</v>
      </c>
      <c r="F4862">
        <v>101</v>
      </c>
      <c r="G4862" s="8">
        <v>51758599</v>
      </c>
      <c r="H4862" s="8">
        <v>33000000</v>
      </c>
    </row>
    <row r="4863" spans="1:8" x14ac:dyDescent="0.3">
      <c r="A4863">
        <v>5.5</v>
      </c>
      <c r="B4863" t="s">
        <v>23384</v>
      </c>
      <c r="C4863" t="s">
        <v>1485</v>
      </c>
      <c r="D4863" t="s">
        <v>1473</v>
      </c>
      <c r="E4863" t="s">
        <v>37</v>
      </c>
      <c r="F4863">
        <v>101</v>
      </c>
      <c r="G4863" s="8">
        <v>51758599</v>
      </c>
      <c r="H4863" s="8">
        <v>33000000</v>
      </c>
    </row>
    <row r="4864" spans="1:8" x14ac:dyDescent="0.3">
      <c r="A4864">
        <v>5.5</v>
      </c>
      <c r="B4864" t="s">
        <v>23384</v>
      </c>
      <c r="C4864" t="s">
        <v>1485</v>
      </c>
      <c r="D4864" t="s">
        <v>8199</v>
      </c>
      <c r="E4864" t="s">
        <v>37</v>
      </c>
      <c r="F4864">
        <v>101</v>
      </c>
      <c r="G4864" s="8">
        <v>51758599</v>
      </c>
      <c r="H4864" s="8">
        <v>33000000</v>
      </c>
    </row>
    <row r="4865" spans="1:8" x14ac:dyDescent="0.3">
      <c r="A4865">
        <v>5.0999999999999996</v>
      </c>
      <c r="B4865" t="s">
        <v>23385</v>
      </c>
      <c r="C4865" t="s">
        <v>771</v>
      </c>
      <c r="D4865" t="s">
        <v>675</v>
      </c>
      <c r="E4865" t="s">
        <v>37</v>
      </c>
      <c r="F4865">
        <v>99</v>
      </c>
      <c r="G4865" s="8">
        <v>117559438</v>
      </c>
      <c r="H4865" s="8">
        <v>30000000</v>
      </c>
    </row>
    <row r="4866" spans="1:8" x14ac:dyDescent="0.3">
      <c r="A4866">
        <v>5.0999999999999996</v>
      </c>
      <c r="B4866" t="s">
        <v>23385</v>
      </c>
      <c r="C4866" t="s">
        <v>771</v>
      </c>
      <c r="D4866" t="s">
        <v>809</v>
      </c>
      <c r="E4866" t="s">
        <v>37</v>
      </c>
      <c r="F4866">
        <v>99</v>
      </c>
      <c r="G4866" s="8">
        <v>117559438</v>
      </c>
      <c r="H4866" s="8">
        <v>30000000</v>
      </c>
    </row>
    <row r="4867" spans="1:8" x14ac:dyDescent="0.3">
      <c r="A4867">
        <v>5.0999999999999996</v>
      </c>
      <c r="B4867" t="s">
        <v>23385</v>
      </c>
      <c r="C4867" t="s">
        <v>771</v>
      </c>
      <c r="D4867" t="s">
        <v>21950</v>
      </c>
      <c r="E4867" t="s">
        <v>37</v>
      </c>
      <c r="F4867">
        <v>99</v>
      </c>
      <c r="G4867" s="8">
        <v>117559438</v>
      </c>
      <c r="H4867" s="8">
        <v>30000000</v>
      </c>
    </row>
    <row r="4868" spans="1:8" x14ac:dyDescent="0.3">
      <c r="A4868">
        <v>6.3</v>
      </c>
      <c r="B4868" t="s">
        <v>23386</v>
      </c>
      <c r="C4868" t="s">
        <v>5609</v>
      </c>
      <c r="D4868" t="s">
        <v>515</v>
      </c>
      <c r="E4868" t="s">
        <v>37</v>
      </c>
      <c r="F4868">
        <v>85</v>
      </c>
      <c r="G4868" s="8">
        <v>4091</v>
      </c>
      <c r="H4868" s="8">
        <v>34000000</v>
      </c>
    </row>
    <row r="4869" spans="1:8" x14ac:dyDescent="0.3">
      <c r="A4869">
        <v>6.3</v>
      </c>
      <c r="B4869" t="s">
        <v>23386</v>
      </c>
      <c r="C4869" t="s">
        <v>5609</v>
      </c>
      <c r="D4869" t="s">
        <v>9312</v>
      </c>
      <c r="E4869" t="s">
        <v>37</v>
      </c>
      <c r="F4869">
        <v>85</v>
      </c>
      <c r="G4869" s="8">
        <v>4091</v>
      </c>
      <c r="H4869" s="8">
        <v>34000000</v>
      </c>
    </row>
    <row r="4870" spans="1:8" x14ac:dyDescent="0.3">
      <c r="A4870">
        <v>6.3</v>
      </c>
      <c r="B4870" t="s">
        <v>23386</v>
      </c>
      <c r="C4870" t="s">
        <v>5609</v>
      </c>
      <c r="D4870" t="s">
        <v>809</v>
      </c>
      <c r="E4870" t="s">
        <v>37</v>
      </c>
      <c r="F4870">
        <v>85</v>
      </c>
      <c r="G4870" s="8">
        <v>4091</v>
      </c>
      <c r="H4870" s="8">
        <v>34000000</v>
      </c>
    </row>
    <row r="4871" spans="1:8" x14ac:dyDescent="0.3">
      <c r="A4871">
        <v>6.3</v>
      </c>
      <c r="B4871" t="s">
        <v>23386</v>
      </c>
      <c r="C4871" t="s">
        <v>5609</v>
      </c>
      <c r="D4871" t="s">
        <v>15875</v>
      </c>
      <c r="E4871" t="s">
        <v>37</v>
      </c>
      <c r="F4871">
        <v>85</v>
      </c>
      <c r="G4871" s="8">
        <v>4091</v>
      </c>
      <c r="H4871" s="8">
        <v>34000000</v>
      </c>
    </row>
    <row r="4872" spans="1:8" x14ac:dyDescent="0.3">
      <c r="A4872">
        <v>6.3</v>
      </c>
      <c r="B4872" t="s">
        <v>23386</v>
      </c>
      <c r="C4872" t="s">
        <v>5609</v>
      </c>
      <c r="D4872" t="s">
        <v>651</v>
      </c>
      <c r="E4872" t="s">
        <v>37</v>
      </c>
      <c r="F4872">
        <v>85</v>
      </c>
      <c r="G4872" s="8">
        <v>4091</v>
      </c>
      <c r="H4872" s="8">
        <v>34000000</v>
      </c>
    </row>
    <row r="4873" spans="1:8" x14ac:dyDescent="0.3">
      <c r="A4873">
        <v>4.9000000000000004</v>
      </c>
      <c r="B4873" t="s">
        <v>23387</v>
      </c>
      <c r="C4873" t="s">
        <v>5615</v>
      </c>
      <c r="D4873" t="s">
        <v>675</v>
      </c>
      <c r="E4873" t="s">
        <v>37</v>
      </c>
      <c r="F4873">
        <v>89</v>
      </c>
      <c r="G4873" s="8">
        <v>21426805</v>
      </c>
      <c r="H4873" s="8">
        <v>30000000</v>
      </c>
    </row>
    <row r="4874" spans="1:8" x14ac:dyDescent="0.3">
      <c r="A4874">
        <v>4.9000000000000004</v>
      </c>
      <c r="B4874" t="s">
        <v>23387</v>
      </c>
      <c r="C4874" t="s">
        <v>5615</v>
      </c>
      <c r="D4874" t="s">
        <v>515</v>
      </c>
      <c r="E4874" t="s">
        <v>37</v>
      </c>
      <c r="F4874">
        <v>89</v>
      </c>
      <c r="G4874" s="8">
        <v>21426805</v>
      </c>
      <c r="H4874" s="8">
        <v>30000000</v>
      </c>
    </row>
    <row r="4875" spans="1:8" x14ac:dyDescent="0.3">
      <c r="A4875">
        <v>4.9000000000000004</v>
      </c>
      <c r="B4875" t="s">
        <v>23387</v>
      </c>
      <c r="C4875" t="s">
        <v>5615</v>
      </c>
      <c r="D4875" t="s">
        <v>4189</v>
      </c>
      <c r="E4875" t="s">
        <v>37</v>
      </c>
      <c r="F4875">
        <v>89</v>
      </c>
      <c r="G4875" s="8">
        <v>21426805</v>
      </c>
      <c r="H4875" s="8">
        <v>30000000</v>
      </c>
    </row>
    <row r="4876" spans="1:8" x14ac:dyDescent="0.3">
      <c r="A4876">
        <v>4.9000000000000004</v>
      </c>
      <c r="B4876" t="s">
        <v>23387</v>
      </c>
      <c r="C4876" t="s">
        <v>5615</v>
      </c>
      <c r="D4876" t="s">
        <v>10118</v>
      </c>
      <c r="E4876" t="s">
        <v>37</v>
      </c>
      <c r="F4876">
        <v>89</v>
      </c>
      <c r="G4876" s="8">
        <v>21426805</v>
      </c>
      <c r="H4876" s="8">
        <v>30000000</v>
      </c>
    </row>
    <row r="4877" spans="1:8" x14ac:dyDescent="0.3">
      <c r="A4877">
        <v>4.9000000000000004</v>
      </c>
      <c r="B4877" t="s">
        <v>23387</v>
      </c>
      <c r="C4877" t="s">
        <v>5615</v>
      </c>
      <c r="D4877" t="s">
        <v>8199</v>
      </c>
      <c r="E4877" t="s">
        <v>37</v>
      </c>
      <c r="F4877">
        <v>89</v>
      </c>
      <c r="G4877" s="8">
        <v>21426805</v>
      </c>
      <c r="H4877" s="8">
        <v>30000000</v>
      </c>
    </row>
    <row r="4878" spans="1:8" x14ac:dyDescent="0.3">
      <c r="A4878">
        <v>6.5</v>
      </c>
      <c r="B4878" t="s">
        <v>23388</v>
      </c>
      <c r="C4878" t="s">
        <v>5621</v>
      </c>
      <c r="D4878" t="s">
        <v>1473</v>
      </c>
      <c r="E4878" t="s">
        <v>37</v>
      </c>
      <c r="F4878">
        <v>99</v>
      </c>
      <c r="G4878" s="8">
        <v>35057332</v>
      </c>
      <c r="H4878" s="8">
        <v>33000000</v>
      </c>
    </row>
    <row r="4879" spans="1:8" x14ac:dyDescent="0.3">
      <c r="A4879">
        <v>6.5</v>
      </c>
      <c r="B4879" t="s">
        <v>23388</v>
      </c>
      <c r="C4879" t="s">
        <v>5621</v>
      </c>
      <c r="D4879" t="s">
        <v>9824</v>
      </c>
      <c r="E4879" t="s">
        <v>37</v>
      </c>
      <c r="F4879">
        <v>99</v>
      </c>
      <c r="G4879" s="8">
        <v>35057332</v>
      </c>
      <c r="H4879" s="8">
        <v>33000000</v>
      </c>
    </row>
    <row r="4880" spans="1:8" x14ac:dyDescent="0.3">
      <c r="A4880">
        <v>6.5</v>
      </c>
      <c r="B4880" t="s">
        <v>23388</v>
      </c>
      <c r="C4880" t="s">
        <v>5621</v>
      </c>
      <c r="D4880" t="s">
        <v>17497</v>
      </c>
      <c r="E4880" t="s">
        <v>37</v>
      </c>
      <c r="F4880">
        <v>99</v>
      </c>
      <c r="G4880" s="8">
        <v>35057332</v>
      </c>
      <c r="H4880" s="8">
        <v>33000000</v>
      </c>
    </row>
    <row r="4881" spans="1:8" x14ac:dyDescent="0.3">
      <c r="A4881">
        <v>5.6</v>
      </c>
      <c r="B4881" t="s">
        <v>23389</v>
      </c>
      <c r="C4881" t="s">
        <v>3647</v>
      </c>
      <c r="D4881" t="s">
        <v>675</v>
      </c>
      <c r="E4881" t="s">
        <v>37</v>
      </c>
      <c r="F4881">
        <v>105</v>
      </c>
      <c r="G4881" s="8">
        <v>34014398</v>
      </c>
      <c r="H4881" s="8">
        <v>33000000</v>
      </c>
    </row>
    <row r="4882" spans="1:8" x14ac:dyDescent="0.3">
      <c r="A4882">
        <v>5.6</v>
      </c>
      <c r="B4882" t="s">
        <v>23389</v>
      </c>
      <c r="C4882" t="s">
        <v>3647</v>
      </c>
      <c r="D4882" t="s">
        <v>515</v>
      </c>
      <c r="E4882" t="s">
        <v>37</v>
      </c>
      <c r="F4882">
        <v>105</v>
      </c>
      <c r="G4882" s="8">
        <v>34014398</v>
      </c>
      <c r="H4882" s="8">
        <v>33000000</v>
      </c>
    </row>
    <row r="4883" spans="1:8" x14ac:dyDescent="0.3">
      <c r="A4883">
        <v>5.6</v>
      </c>
      <c r="B4883" t="s">
        <v>23389</v>
      </c>
      <c r="C4883" t="s">
        <v>3647</v>
      </c>
      <c r="D4883" t="s">
        <v>21950</v>
      </c>
      <c r="E4883" t="s">
        <v>37</v>
      </c>
      <c r="F4883">
        <v>105</v>
      </c>
      <c r="G4883" s="8">
        <v>34014398</v>
      </c>
      <c r="H4883" s="8">
        <v>33000000</v>
      </c>
    </row>
    <row r="4884" spans="1:8" x14ac:dyDescent="0.3">
      <c r="A4884">
        <v>5.6</v>
      </c>
      <c r="B4884" t="s">
        <v>23389</v>
      </c>
      <c r="C4884" t="s">
        <v>3647</v>
      </c>
      <c r="D4884" t="s">
        <v>1473</v>
      </c>
      <c r="E4884" t="s">
        <v>37</v>
      </c>
      <c r="F4884">
        <v>105</v>
      </c>
      <c r="G4884" s="8">
        <v>34014398</v>
      </c>
      <c r="H4884" s="8">
        <v>33000000</v>
      </c>
    </row>
    <row r="4885" spans="1:8" x14ac:dyDescent="0.3">
      <c r="A4885">
        <v>5.6</v>
      </c>
      <c r="B4885" t="s">
        <v>23389</v>
      </c>
      <c r="C4885" t="s">
        <v>3647</v>
      </c>
      <c r="D4885" t="s">
        <v>8199</v>
      </c>
      <c r="E4885" t="s">
        <v>37</v>
      </c>
      <c r="F4885">
        <v>105</v>
      </c>
      <c r="G4885" s="8">
        <v>34014398</v>
      </c>
      <c r="H4885" s="8">
        <v>33000000</v>
      </c>
    </row>
    <row r="4886" spans="1:8" x14ac:dyDescent="0.3">
      <c r="A4886">
        <v>5.3</v>
      </c>
      <c r="B4886" t="s">
        <v>23390</v>
      </c>
      <c r="C4886" t="s">
        <v>5633</v>
      </c>
      <c r="D4886" t="s">
        <v>21950</v>
      </c>
      <c r="E4886" t="s">
        <v>37</v>
      </c>
      <c r="F4886">
        <v>97</v>
      </c>
      <c r="G4886" s="8">
        <v>28927720</v>
      </c>
      <c r="H4886" s="8">
        <v>33000000</v>
      </c>
    </row>
    <row r="4887" spans="1:8" x14ac:dyDescent="0.3">
      <c r="A4887">
        <v>5.3</v>
      </c>
      <c r="B4887" t="s">
        <v>23390</v>
      </c>
      <c r="C4887" t="s">
        <v>5633</v>
      </c>
      <c r="D4887" t="s">
        <v>4189</v>
      </c>
      <c r="E4887" t="s">
        <v>37</v>
      </c>
      <c r="F4887">
        <v>97</v>
      </c>
      <c r="G4887" s="8">
        <v>28927720</v>
      </c>
      <c r="H4887" s="8">
        <v>33000000</v>
      </c>
    </row>
    <row r="4888" spans="1:8" x14ac:dyDescent="0.3">
      <c r="A4888">
        <v>5.3</v>
      </c>
      <c r="B4888" t="s">
        <v>23390</v>
      </c>
      <c r="C4888" t="s">
        <v>5633</v>
      </c>
      <c r="D4888" t="s">
        <v>21948</v>
      </c>
      <c r="E4888" t="s">
        <v>37</v>
      </c>
      <c r="F4888">
        <v>97</v>
      </c>
      <c r="G4888" s="8">
        <v>28927720</v>
      </c>
      <c r="H4888" s="8">
        <v>33000000</v>
      </c>
    </row>
    <row r="4889" spans="1:8" x14ac:dyDescent="0.3">
      <c r="A4889">
        <v>5.3</v>
      </c>
      <c r="B4889" t="s">
        <v>23390</v>
      </c>
      <c r="C4889" t="s">
        <v>5633</v>
      </c>
      <c r="D4889" t="s">
        <v>8199</v>
      </c>
      <c r="E4889" t="s">
        <v>37</v>
      </c>
      <c r="F4889">
        <v>97</v>
      </c>
      <c r="G4889" s="8">
        <v>28927720</v>
      </c>
      <c r="H4889" s="8">
        <v>33000000</v>
      </c>
    </row>
    <row r="4890" spans="1:8" x14ac:dyDescent="0.3">
      <c r="A4890">
        <v>6.5</v>
      </c>
      <c r="B4890" t="s">
        <v>23391</v>
      </c>
      <c r="C4890" t="s">
        <v>5638</v>
      </c>
      <c r="D4890" t="s">
        <v>675</v>
      </c>
      <c r="E4890" t="s">
        <v>37</v>
      </c>
      <c r="F4890">
        <v>140</v>
      </c>
      <c r="G4890" s="8">
        <v>33682273</v>
      </c>
      <c r="H4890" s="8">
        <v>33000000</v>
      </c>
    </row>
    <row r="4891" spans="1:8" x14ac:dyDescent="0.3">
      <c r="A4891">
        <v>6.5</v>
      </c>
      <c r="B4891" t="s">
        <v>23391</v>
      </c>
      <c r="C4891" t="s">
        <v>5638</v>
      </c>
      <c r="D4891" t="s">
        <v>21950</v>
      </c>
      <c r="E4891" t="s">
        <v>37</v>
      </c>
      <c r="F4891">
        <v>140</v>
      </c>
      <c r="G4891" s="8">
        <v>33682273</v>
      </c>
      <c r="H4891" s="8">
        <v>33000000</v>
      </c>
    </row>
    <row r="4892" spans="1:8" x14ac:dyDescent="0.3">
      <c r="A4892">
        <v>6.5</v>
      </c>
      <c r="B4892" t="s">
        <v>23391</v>
      </c>
      <c r="C4892" t="s">
        <v>5638</v>
      </c>
      <c r="D4892" t="s">
        <v>1473</v>
      </c>
      <c r="E4892" t="s">
        <v>37</v>
      </c>
      <c r="F4892">
        <v>140</v>
      </c>
      <c r="G4892" s="8">
        <v>33682273</v>
      </c>
      <c r="H4892" s="8">
        <v>33000000</v>
      </c>
    </row>
    <row r="4893" spans="1:8" x14ac:dyDescent="0.3">
      <c r="A4893">
        <v>6.5</v>
      </c>
      <c r="B4893" t="s">
        <v>23391</v>
      </c>
      <c r="C4893" t="s">
        <v>5638</v>
      </c>
      <c r="D4893" t="s">
        <v>8199</v>
      </c>
      <c r="E4893" t="s">
        <v>37</v>
      </c>
      <c r="F4893">
        <v>140</v>
      </c>
      <c r="G4893" s="8">
        <v>33682273</v>
      </c>
      <c r="H4893" s="8">
        <v>33000000</v>
      </c>
    </row>
    <row r="4894" spans="1:8" x14ac:dyDescent="0.3">
      <c r="A4894">
        <v>6.8</v>
      </c>
      <c r="B4894" t="s">
        <v>23392</v>
      </c>
      <c r="C4894" t="s">
        <v>5644</v>
      </c>
      <c r="D4894" t="s">
        <v>1473</v>
      </c>
      <c r="E4894" t="s">
        <v>37</v>
      </c>
      <c r="F4894">
        <v>118</v>
      </c>
      <c r="G4894" s="8">
        <v>4280577</v>
      </c>
      <c r="H4894" s="8">
        <v>10000000</v>
      </c>
    </row>
    <row r="4895" spans="1:8" x14ac:dyDescent="0.3">
      <c r="A4895">
        <v>6.8</v>
      </c>
      <c r="B4895" t="s">
        <v>23392</v>
      </c>
      <c r="C4895" t="s">
        <v>5644</v>
      </c>
      <c r="D4895" t="s">
        <v>17497</v>
      </c>
      <c r="E4895" t="s">
        <v>37</v>
      </c>
      <c r="F4895">
        <v>118</v>
      </c>
      <c r="G4895" s="8">
        <v>4280577</v>
      </c>
      <c r="H4895" s="8">
        <v>10000000</v>
      </c>
    </row>
    <row r="4896" spans="1:8" x14ac:dyDescent="0.3">
      <c r="A4896">
        <v>6.8</v>
      </c>
      <c r="B4896" t="s">
        <v>23392</v>
      </c>
      <c r="C4896" t="s">
        <v>5644</v>
      </c>
      <c r="D4896" t="s">
        <v>21949</v>
      </c>
      <c r="E4896" t="s">
        <v>37</v>
      </c>
      <c r="F4896">
        <v>118</v>
      </c>
      <c r="G4896" s="8">
        <v>4280577</v>
      </c>
      <c r="H4896" s="8">
        <v>10000000</v>
      </c>
    </row>
    <row r="4897" spans="1:8" x14ac:dyDescent="0.3">
      <c r="A4897">
        <v>6.5</v>
      </c>
      <c r="B4897" t="s">
        <v>23393</v>
      </c>
      <c r="C4897" t="s">
        <v>5648</v>
      </c>
      <c r="D4897" t="s">
        <v>675</v>
      </c>
      <c r="E4897" t="s">
        <v>37</v>
      </c>
      <c r="F4897">
        <v>94</v>
      </c>
      <c r="G4897" s="8">
        <v>17120019</v>
      </c>
      <c r="H4897" s="8">
        <v>30000000</v>
      </c>
    </row>
    <row r="4898" spans="1:8" x14ac:dyDescent="0.3">
      <c r="A4898">
        <v>6.5</v>
      </c>
      <c r="B4898" t="s">
        <v>23393</v>
      </c>
      <c r="C4898" t="s">
        <v>5648</v>
      </c>
      <c r="D4898" t="s">
        <v>21950</v>
      </c>
      <c r="E4898" t="s">
        <v>37</v>
      </c>
      <c r="F4898">
        <v>94</v>
      </c>
      <c r="G4898" s="8">
        <v>17120019</v>
      </c>
      <c r="H4898" s="8">
        <v>30000000</v>
      </c>
    </row>
    <row r="4899" spans="1:8" x14ac:dyDescent="0.3">
      <c r="A4899">
        <v>6.5</v>
      </c>
      <c r="B4899" t="s">
        <v>23393</v>
      </c>
      <c r="C4899" t="s">
        <v>5648</v>
      </c>
      <c r="D4899" t="s">
        <v>8199</v>
      </c>
      <c r="E4899" t="s">
        <v>37</v>
      </c>
      <c r="F4899">
        <v>94</v>
      </c>
      <c r="G4899" s="8">
        <v>17120019</v>
      </c>
      <c r="H4899" s="8">
        <v>30000000</v>
      </c>
    </row>
    <row r="4900" spans="1:8" x14ac:dyDescent="0.3">
      <c r="A4900">
        <v>6</v>
      </c>
      <c r="B4900" t="s">
        <v>23394</v>
      </c>
      <c r="C4900" t="s">
        <v>244</v>
      </c>
      <c r="D4900" t="s">
        <v>809</v>
      </c>
      <c r="E4900" t="s">
        <v>37</v>
      </c>
      <c r="F4900">
        <v>124</v>
      </c>
      <c r="G4900" s="8">
        <v>8406264</v>
      </c>
      <c r="H4900" s="8">
        <v>38000000</v>
      </c>
    </row>
    <row r="4901" spans="1:8" x14ac:dyDescent="0.3">
      <c r="A4901">
        <v>6</v>
      </c>
      <c r="B4901" t="s">
        <v>23394</v>
      </c>
      <c r="C4901" t="s">
        <v>244</v>
      </c>
      <c r="D4901" t="s">
        <v>1473</v>
      </c>
      <c r="E4901" t="s">
        <v>37</v>
      </c>
      <c r="F4901">
        <v>124</v>
      </c>
      <c r="G4901" s="8">
        <v>8406264</v>
      </c>
      <c r="H4901" s="8">
        <v>38000000</v>
      </c>
    </row>
    <row r="4902" spans="1:8" x14ac:dyDescent="0.3">
      <c r="A4902">
        <v>6</v>
      </c>
      <c r="B4902" t="s">
        <v>23394</v>
      </c>
      <c r="C4902" t="s">
        <v>244</v>
      </c>
      <c r="D4902" t="s">
        <v>17497</v>
      </c>
      <c r="E4902" t="s">
        <v>37</v>
      </c>
      <c r="F4902">
        <v>124</v>
      </c>
      <c r="G4902" s="8">
        <v>8406264</v>
      </c>
      <c r="H4902" s="8">
        <v>38000000</v>
      </c>
    </row>
    <row r="4903" spans="1:8" x14ac:dyDescent="0.3">
      <c r="A4903">
        <v>8.4</v>
      </c>
      <c r="B4903" t="s">
        <v>23395</v>
      </c>
      <c r="C4903" t="s">
        <v>5656</v>
      </c>
      <c r="D4903" t="s">
        <v>675</v>
      </c>
      <c r="E4903" t="s">
        <v>37</v>
      </c>
      <c r="F4903">
        <v>134</v>
      </c>
      <c r="G4903" s="8">
        <v>309125409</v>
      </c>
      <c r="H4903" s="8">
        <v>32500000</v>
      </c>
    </row>
    <row r="4904" spans="1:8" x14ac:dyDescent="0.3">
      <c r="A4904">
        <v>8.4</v>
      </c>
      <c r="B4904" t="s">
        <v>23395</v>
      </c>
      <c r="C4904" t="s">
        <v>5656</v>
      </c>
      <c r="D4904" t="s">
        <v>515</v>
      </c>
      <c r="E4904" t="s">
        <v>37</v>
      </c>
      <c r="F4904">
        <v>134</v>
      </c>
      <c r="G4904" s="8">
        <v>309125409</v>
      </c>
      <c r="H4904" s="8">
        <v>32500000</v>
      </c>
    </row>
    <row r="4905" spans="1:8" x14ac:dyDescent="0.3">
      <c r="A4905">
        <v>8.4</v>
      </c>
      <c r="B4905" t="s">
        <v>23395</v>
      </c>
      <c r="C4905" t="s">
        <v>5656</v>
      </c>
      <c r="D4905" t="s">
        <v>651</v>
      </c>
      <c r="E4905" t="s">
        <v>37</v>
      </c>
      <c r="F4905">
        <v>134</v>
      </c>
      <c r="G4905" s="8">
        <v>309125409</v>
      </c>
      <c r="H4905" s="8">
        <v>32500000</v>
      </c>
    </row>
    <row r="4906" spans="1:8" x14ac:dyDescent="0.3">
      <c r="A4906">
        <v>8.4</v>
      </c>
      <c r="B4906" t="s">
        <v>23395</v>
      </c>
      <c r="C4906" t="s">
        <v>5656</v>
      </c>
      <c r="D4906" t="s">
        <v>10118</v>
      </c>
      <c r="E4906" t="s">
        <v>37</v>
      </c>
      <c r="F4906">
        <v>134</v>
      </c>
      <c r="G4906" s="8">
        <v>309125409</v>
      </c>
      <c r="H4906" s="8">
        <v>32500000</v>
      </c>
    </row>
    <row r="4907" spans="1:8" x14ac:dyDescent="0.3">
      <c r="A4907">
        <v>6</v>
      </c>
      <c r="B4907" t="s">
        <v>23396</v>
      </c>
      <c r="C4907" t="s">
        <v>5661</v>
      </c>
      <c r="D4907" t="s">
        <v>675</v>
      </c>
      <c r="E4907" t="s">
        <v>37</v>
      </c>
      <c r="F4907">
        <v>113</v>
      </c>
      <c r="G4907" s="8">
        <v>10955425</v>
      </c>
      <c r="H4907" s="8">
        <v>30000000</v>
      </c>
    </row>
    <row r="4908" spans="1:8" x14ac:dyDescent="0.3">
      <c r="A4908">
        <v>6</v>
      </c>
      <c r="B4908" t="s">
        <v>23396</v>
      </c>
      <c r="C4908" t="s">
        <v>5661</v>
      </c>
      <c r="D4908" t="s">
        <v>10118</v>
      </c>
      <c r="E4908" t="s">
        <v>37</v>
      </c>
      <c r="F4908">
        <v>113</v>
      </c>
      <c r="G4908" s="8">
        <v>10955425</v>
      </c>
      <c r="H4908" s="8">
        <v>30000000</v>
      </c>
    </row>
    <row r="4909" spans="1:8" x14ac:dyDescent="0.3">
      <c r="A4909">
        <v>6</v>
      </c>
      <c r="B4909" t="s">
        <v>23396</v>
      </c>
      <c r="C4909" t="s">
        <v>5661</v>
      </c>
      <c r="D4909" t="s">
        <v>8199</v>
      </c>
      <c r="E4909" t="s">
        <v>37</v>
      </c>
      <c r="F4909">
        <v>113</v>
      </c>
      <c r="G4909" s="8">
        <v>10955425</v>
      </c>
      <c r="H4909" s="8">
        <v>30000000</v>
      </c>
    </row>
    <row r="4910" spans="1:8" x14ac:dyDescent="0.3">
      <c r="A4910">
        <v>7.6</v>
      </c>
      <c r="B4910" t="s">
        <v>23397</v>
      </c>
      <c r="C4910" t="s">
        <v>4406</v>
      </c>
      <c r="D4910" t="s">
        <v>1473</v>
      </c>
      <c r="E4910" t="s">
        <v>37</v>
      </c>
      <c r="F4910">
        <v>124</v>
      </c>
      <c r="G4910" s="8">
        <v>34180954</v>
      </c>
      <c r="H4910" s="8">
        <v>32000000</v>
      </c>
    </row>
    <row r="4911" spans="1:8" x14ac:dyDescent="0.3">
      <c r="A4911">
        <v>7.6</v>
      </c>
      <c r="B4911" t="s">
        <v>23397</v>
      </c>
      <c r="C4911" t="s">
        <v>4406</v>
      </c>
      <c r="D4911" t="s">
        <v>17497</v>
      </c>
      <c r="E4911" t="s">
        <v>37</v>
      </c>
      <c r="F4911">
        <v>124</v>
      </c>
      <c r="G4911" s="8">
        <v>34180954</v>
      </c>
      <c r="H4911" s="8">
        <v>32000000</v>
      </c>
    </row>
    <row r="4912" spans="1:8" x14ac:dyDescent="0.3">
      <c r="A4912">
        <v>6.9</v>
      </c>
      <c r="B4912" t="s">
        <v>23398</v>
      </c>
      <c r="C4912" t="s">
        <v>171</v>
      </c>
      <c r="D4912" t="s">
        <v>809</v>
      </c>
      <c r="E4912" t="s">
        <v>37</v>
      </c>
      <c r="F4912">
        <v>97</v>
      </c>
      <c r="G4912" s="8">
        <v>173381405</v>
      </c>
      <c r="H4912" s="8">
        <v>33000000</v>
      </c>
    </row>
    <row r="4913" spans="1:8" x14ac:dyDescent="0.3">
      <c r="A4913">
        <v>6.9</v>
      </c>
      <c r="B4913" t="s">
        <v>23398</v>
      </c>
      <c r="C4913" t="s">
        <v>171</v>
      </c>
      <c r="D4913" t="s">
        <v>15875</v>
      </c>
      <c r="E4913" t="s">
        <v>37</v>
      </c>
      <c r="F4913">
        <v>97</v>
      </c>
      <c r="G4913" s="8">
        <v>173381405</v>
      </c>
      <c r="H4913" s="8">
        <v>33000000</v>
      </c>
    </row>
    <row r="4914" spans="1:8" x14ac:dyDescent="0.3">
      <c r="A4914">
        <v>6.9</v>
      </c>
      <c r="B4914" t="s">
        <v>23398</v>
      </c>
      <c r="C4914" t="s">
        <v>171</v>
      </c>
      <c r="D4914" t="s">
        <v>651</v>
      </c>
      <c r="E4914" t="s">
        <v>37</v>
      </c>
      <c r="F4914">
        <v>97</v>
      </c>
      <c r="G4914" s="8">
        <v>173381405</v>
      </c>
      <c r="H4914" s="8">
        <v>33000000</v>
      </c>
    </row>
    <row r="4915" spans="1:8" x14ac:dyDescent="0.3">
      <c r="A4915">
        <v>6.9</v>
      </c>
      <c r="B4915" t="s">
        <v>23398</v>
      </c>
      <c r="C4915" t="s">
        <v>171</v>
      </c>
      <c r="D4915" t="s">
        <v>17497</v>
      </c>
      <c r="E4915" t="s">
        <v>37</v>
      </c>
      <c r="F4915">
        <v>97</v>
      </c>
      <c r="G4915" s="8">
        <v>173381405</v>
      </c>
      <c r="H4915" s="8">
        <v>33000000</v>
      </c>
    </row>
    <row r="4916" spans="1:8" x14ac:dyDescent="0.3">
      <c r="A4916">
        <v>6.4</v>
      </c>
      <c r="B4916" t="s">
        <v>23399</v>
      </c>
      <c r="C4916" t="s">
        <v>403</v>
      </c>
      <c r="D4916" t="s">
        <v>1473</v>
      </c>
      <c r="E4916" t="s">
        <v>37</v>
      </c>
      <c r="F4916">
        <v>123</v>
      </c>
      <c r="G4916" s="8">
        <v>104632573</v>
      </c>
      <c r="H4916" s="8">
        <v>32000000</v>
      </c>
    </row>
    <row r="4917" spans="1:8" x14ac:dyDescent="0.3">
      <c r="A4917">
        <v>6.4</v>
      </c>
      <c r="B4917" t="s">
        <v>23399</v>
      </c>
      <c r="C4917" t="s">
        <v>403</v>
      </c>
      <c r="D4917" t="s">
        <v>651</v>
      </c>
      <c r="E4917" t="s">
        <v>37</v>
      </c>
      <c r="F4917">
        <v>123</v>
      </c>
      <c r="G4917" s="8">
        <v>104632573</v>
      </c>
      <c r="H4917" s="8">
        <v>32000000</v>
      </c>
    </row>
    <row r="4918" spans="1:8" x14ac:dyDescent="0.3">
      <c r="A4918">
        <v>6.4</v>
      </c>
      <c r="B4918" t="s">
        <v>23399</v>
      </c>
      <c r="C4918" t="s">
        <v>403</v>
      </c>
      <c r="D4918" t="s">
        <v>17497</v>
      </c>
      <c r="E4918" t="s">
        <v>37</v>
      </c>
      <c r="F4918">
        <v>123</v>
      </c>
      <c r="G4918" s="8">
        <v>104632573</v>
      </c>
      <c r="H4918" s="8">
        <v>32000000</v>
      </c>
    </row>
    <row r="4919" spans="1:8" x14ac:dyDescent="0.3">
      <c r="A4919">
        <v>6.4</v>
      </c>
      <c r="B4919" t="s">
        <v>23399</v>
      </c>
      <c r="C4919" t="s">
        <v>403</v>
      </c>
      <c r="D4919" t="s">
        <v>10118</v>
      </c>
      <c r="E4919" t="s">
        <v>37</v>
      </c>
      <c r="F4919">
        <v>123</v>
      </c>
      <c r="G4919" s="8">
        <v>104632573</v>
      </c>
      <c r="H4919" s="8">
        <v>32000000</v>
      </c>
    </row>
    <row r="4920" spans="1:8" x14ac:dyDescent="0.3">
      <c r="A4920">
        <v>5.0999999999999996</v>
      </c>
      <c r="B4920" t="s">
        <v>23400</v>
      </c>
      <c r="C4920" t="s">
        <v>1893</v>
      </c>
      <c r="D4920" t="s">
        <v>515</v>
      </c>
      <c r="E4920" t="s">
        <v>37</v>
      </c>
      <c r="F4920">
        <v>99</v>
      </c>
      <c r="G4920" s="8">
        <v>81150692</v>
      </c>
      <c r="H4920" s="8">
        <v>35000000</v>
      </c>
    </row>
    <row r="4921" spans="1:8" x14ac:dyDescent="0.3">
      <c r="A4921">
        <v>5.0999999999999996</v>
      </c>
      <c r="B4921" t="s">
        <v>23400</v>
      </c>
      <c r="C4921" t="s">
        <v>1893</v>
      </c>
      <c r="D4921" t="s">
        <v>809</v>
      </c>
      <c r="E4921" t="s">
        <v>37</v>
      </c>
      <c r="F4921">
        <v>99</v>
      </c>
      <c r="G4921" s="8">
        <v>81150692</v>
      </c>
      <c r="H4921" s="8">
        <v>35000000</v>
      </c>
    </row>
    <row r="4922" spans="1:8" x14ac:dyDescent="0.3">
      <c r="A4922">
        <v>5.0999999999999996</v>
      </c>
      <c r="B4922" t="s">
        <v>23400</v>
      </c>
      <c r="C4922" t="s">
        <v>1893</v>
      </c>
      <c r="D4922" t="s">
        <v>15875</v>
      </c>
      <c r="E4922" t="s">
        <v>37</v>
      </c>
      <c r="F4922">
        <v>99</v>
      </c>
      <c r="G4922" s="8">
        <v>81150692</v>
      </c>
      <c r="H4922" s="8">
        <v>35000000</v>
      </c>
    </row>
    <row r="4923" spans="1:8" x14ac:dyDescent="0.3">
      <c r="A4923">
        <v>5.0999999999999996</v>
      </c>
      <c r="B4923" t="s">
        <v>23400</v>
      </c>
      <c r="C4923" t="s">
        <v>1893</v>
      </c>
      <c r="D4923" t="s">
        <v>21949</v>
      </c>
      <c r="E4923" t="s">
        <v>37</v>
      </c>
      <c r="F4923">
        <v>99</v>
      </c>
      <c r="G4923" s="8">
        <v>81150692</v>
      </c>
      <c r="H4923" s="8">
        <v>35000000</v>
      </c>
    </row>
    <row r="4924" spans="1:8" x14ac:dyDescent="0.3">
      <c r="A4924">
        <v>7</v>
      </c>
      <c r="B4924" t="s">
        <v>23401</v>
      </c>
      <c r="C4924" t="s">
        <v>564</v>
      </c>
      <c r="D4924" t="s">
        <v>809</v>
      </c>
      <c r="E4924" t="s">
        <v>37</v>
      </c>
      <c r="F4924">
        <v>101</v>
      </c>
      <c r="G4924" s="8">
        <v>60328558</v>
      </c>
      <c r="H4924" s="8">
        <v>32000000</v>
      </c>
    </row>
    <row r="4925" spans="1:8" x14ac:dyDescent="0.3">
      <c r="A4925">
        <v>7</v>
      </c>
      <c r="B4925" t="s">
        <v>23401</v>
      </c>
      <c r="C4925" t="s">
        <v>564</v>
      </c>
      <c r="D4925" t="s">
        <v>1473</v>
      </c>
      <c r="E4925" t="s">
        <v>37</v>
      </c>
      <c r="F4925">
        <v>101</v>
      </c>
      <c r="G4925" s="8">
        <v>60328558</v>
      </c>
      <c r="H4925" s="8">
        <v>32000000</v>
      </c>
    </row>
    <row r="4926" spans="1:8" x14ac:dyDescent="0.3">
      <c r="A4926">
        <v>7</v>
      </c>
      <c r="B4926" t="s">
        <v>23401</v>
      </c>
      <c r="C4926" t="s">
        <v>564</v>
      </c>
      <c r="D4926" t="s">
        <v>651</v>
      </c>
      <c r="E4926" t="s">
        <v>37</v>
      </c>
      <c r="F4926">
        <v>101</v>
      </c>
      <c r="G4926" s="8">
        <v>60328558</v>
      </c>
      <c r="H4926" s="8">
        <v>32000000</v>
      </c>
    </row>
    <row r="4927" spans="1:8" x14ac:dyDescent="0.3">
      <c r="A4927">
        <v>5.7</v>
      </c>
      <c r="B4927" t="s">
        <v>23402</v>
      </c>
      <c r="C4927" t="s">
        <v>5691</v>
      </c>
      <c r="D4927" t="s">
        <v>809</v>
      </c>
      <c r="E4927" t="s">
        <v>37</v>
      </c>
      <c r="F4927">
        <v>92</v>
      </c>
      <c r="G4927" s="8">
        <v>80197993</v>
      </c>
      <c r="H4927" s="8">
        <v>32000000</v>
      </c>
    </row>
    <row r="4928" spans="1:8" x14ac:dyDescent="0.3">
      <c r="A4928">
        <v>5.7</v>
      </c>
      <c r="B4928" t="s">
        <v>23402</v>
      </c>
      <c r="C4928" t="s">
        <v>5691</v>
      </c>
      <c r="D4928" t="s">
        <v>15875</v>
      </c>
      <c r="E4928" t="s">
        <v>37</v>
      </c>
      <c r="F4928">
        <v>92</v>
      </c>
      <c r="G4928" s="8">
        <v>80197993</v>
      </c>
      <c r="H4928" s="8">
        <v>32000000</v>
      </c>
    </row>
    <row r="4929" spans="1:8" x14ac:dyDescent="0.3">
      <c r="A4929">
        <v>5.7</v>
      </c>
      <c r="B4929" t="s">
        <v>23402</v>
      </c>
      <c r="C4929" t="s">
        <v>5691</v>
      </c>
      <c r="D4929" t="s">
        <v>21949</v>
      </c>
      <c r="E4929" t="s">
        <v>37</v>
      </c>
      <c r="F4929">
        <v>92</v>
      </c>
      <c r="G4929" s="8">
        <v>80197993</v>
      </c>
      <c r="H4929" s="8">
        <v>32000000</v>
      </c>
    </row>
    <row r="4930" spans="1:8" x14ac:dyDescent="0.3">
      <c r="A4930">
        <v>6.8</v>
      </c>
      <c r="B4930" t="s">
        <v>23403</v>
      </c>
      <c r="C4930" t="s">
        <v>522</v>
      </c>
      <c r="D4930" t="s">
        <v>809</v>
      </c>
      <c r="E4930" t="s">
        <v>37</v>
      </c>
      <c r="F4930">
        <v>131</v>
      </c>
      <c r="G4930" s="8">
        <v>169076745</v>
      </c>
      <c r="H4930" s="8">
        <v>32500000</v>
      </c>
    </row>
    <row r="4931" spans="1:8" x14ac:dyDescent="0.3">
      <c r="A4931">
        <v>6.8</v>
      </c>
      <c r="B4931" t="s">
        <v>23403</v>
      </c>
      <c r="C4931" t="s">
        <v>522</v>
      </c>
      <c r="D4931" t="s">
        <v>17497</v>
      </c>
      <c r="E4931" t="s">
        <v>37</v>
      </c>
      <c r="F4931">
        <v>131</v>
      </c>
      <c r="G4931" s="8">
        <v>169076745</v>
      </c>
      <c r="H4931" s="8">
        <v>32500000</v>
      </c>
    </row>
    <row r="4932" spans="1:8" x14ac:dyDescent="0.3">
      <c r="A4932">
        <v>6.7</v>
      </c>
      <c r="B4932" t="s">
        <v>23404</v>
      </c>
      <c r="C4932" t="s">
        <v>3962</v>
      </c>
      <c r="D4932" t="s">
        <v>809</v>
      </c>
      <c r="E4932" t="s">
        <v>37</v>
      </c>
      <c r="F4932">
        <v>107</v>
      </c>
      <c r="G4932" s="8">
        <v>101470202</v>
      </c>
      <c r="H4932" s="8">
        <v>32000000</v>
      </c>
    </row>
    <row r="4933" spans="1:8" x14ac:dyDescent="0.3">
      <c r="A4933">
        <v>6.7</v>
      </c>
      <c r="B4933" t="s">
        <v>23404</v>
      </c>
      <c r="C4933" t="s">
        <v>3962</v>
      </c>
      <c r="D4933" t="s">
        <v>651</v>
      </c>
      <c r="E4933" t="s">
        <v>37</v>
      </c>
      <c r="F4933">
        <v>107</v>
      </c>
      <c r="G4933" s="8">
        <v>101470202</v>
      </c>
      <c r="H4933" s="8">
        <v>32000000</v>
      </c>
    </row>
    <row r="4934" spans="1:8" x14ac:dyDescent="0.3">
      <c r="A4934">
        <v>6.2</v>
      </c>
      <c r="B4934" t="s">
        <v>23405</v>
      </c>
      <c r="C4934" t="s">
        <v>5705</v>
      </c>
      <c r="D4934" t="s">
        <v>4189</v>
      </c>
      <c r="E4934" t="s">
        <v>37</v>
      </c>
      <c r="F4934">
        <v>103</v>
      </c>
      <c r="G4934" s="8">
        <v>50041732</v>
      </c>
      <c r="H4934" s="8">
        <v>29000000</v>
      </c>
    </row>
    <row r="4935" spans="1:8" x14ac:dyDescent="0.3">
      <c r="A4935">
        <v>7.2</v>
      </c>
      <c r="B4935" t="s">
        <v>23406</v>
      </c>
      <c r="C4935" t="s">
        <v>5571</v>
      </c>
      <c r="D4935" t="s">
        <v>11093</v>
      </c>
      <c r="E4935" t="s">
        <v>37</v>
      </c>
      <c r="F4935">
        <v>129</v>
      </c>
      <c r="G4935" s="8">
        <v>48814909</v>
      </c>
      <c r="H4935" s="8">
        <v>32000000</v>
      </c>
    </row>
    <row r="4936" spans="1:8" x14ac:dyDescent="0.3">
      <c r="A4936">
        <v>7.2</v>
      </c>
      <c r="B4936" t="s">
        <v>23406</v>
      </c>
      <c r="C4936" t="s">
        <v>5571</v>
      </c>
      <c r="D4936" t="s">
        <v>1473</v>
      </c>
      <c r="E4936" t="s">
        <v>37</v>
      </c>
      <c r="F4936">
        <v>129</v>
      </c>
      <c r="G4936" s="8">
        <v>48814909</v>
      </c>
      <c r="H4936" s="8">
        <v>32000000</v>
      </c>
    </row>
    <row r="4937" spans="1:8" x14ac:dyDescent="0.3">
      <c r="A4937">
        <v>6.2</v>
      </c>
      <c r="B4937" t="s">
        <v>23407</v>
      </c>
      <c r="C4937" t="s">
        <v>5712</v>
      </c>
      <c r="D4937" t="s">
        <v>675</v>
      </c>
      <c r="E4937" t="s">
        <v>37</v>
      </c>
      <c r="F4937">
        <v>107</v>
      </c>
      <c r="G4937" s="8">
        <v>57744720</v>
      </c>
      <c r="H4937" s="8">
        <v>20000000</v>
      </c>
    </row>
    <row r="4938" spans="1:8" x14ac:dyDescent="0.3">
      <c r="A4938">
        <v>6.2</v>
      </c>
      <c r="B4938" t="s">
        <v>23407</v>
      </c>
      <c r="C4938" t="s">
        <v>5712</v>
      </c>
      <c r="D4938" t="s">
        <v>21950</v>
      </c>
      <c r="E4938" t="s">
        <v>37</v>
      </c>
      <c r="F4938">
        <v>107</v>
      </c>
      <c r="G4938" s="8">
        <v>57744720</v>
      </c>
      <c r="H4938" s="8">
        <v>20000000</v>
      </c>
    </row>
    <row r="4939" spans="1:8" x14ac:dyDescent="0.3">
      <c r="A4939">
        <v>6.2</v>
      </c>
      <c r="B4939" t="s">
        <v>23407</v>
      </c>
      <c r="C4939" t="s">
        <v>5712</v>
      </c>
      <c r="D4939" t="s">
        <v>8199</v>
      </c>
      <c r="E4939" t="s">
        <v>37</v>
      </c>
      <c r="F4939">
        <v>107</v>
      </c>
      <c r="G4939" s="8">
        <v>57744720</v>
      </c>
      <c r="H4939" s="8">
        <v>20000000</v>
      </c>
    </row>
    <row r="4940" spans="1:8" x14ac:dyDescent="0.3">
      <c r="A4940">
        <v>5.6</v>
      </c>
      <c r="B4940" t="s">
        <v>23408</v>
      </c>
      <c r="C4940" t="s">
        <v>5716</v>
      </c>
      <c r="D4940" t="s">
        <v>809</v>
      </c>
      <c r="E4940" t="s">
        <v>37</v>
      </c>
      <c r="F4940">
        <v>89</v>
      </c>
      <c r="G4940" s="8">
        <v>21784432</v>
      </c>
      <c r="H4940" s="8">
        <v>35000000</v>
      </c>
    </row>
    <row r="4941" spans="1:8" x14ac:dyDescent="0.3">
      <c r="A4941">
        <v>4.4000000000000004</v>
      </c>
      <c r="B4941" t="s">
        <v>23409</v>
      </c>
      <c r="C4941" t="s">
        <v>2773</v>
      </c>
      <c r="D4941" t="s">
        <v>675</v>
      </c>
      <c r="E4941" t="s">
        <v>37</v>
      </c>
      <c r="F4941">
        <v>113</v>
      </c>
      <c r="G4941" s="8">
        <v>37911876</v>
      </c>
      <c r="H4941" s="8">
        <v>32000000</v>
      </c>
    </row>
    <row r="4942" spans="1:8" x14ac:dyDescent="0.3">
      <c r="A4942">
        <v>4.4000000000000004</v>
      </c>
      <c r="B4942" t="s">
        <v>23409</v>
      </c>
      <c r="C4942" t="s">
        <v>2773</v>
      </c>
      <c r="D4942" t="s">
        <v>809</v>
      </c>
      <c r="E4942" t="s">
        <v>37</v>
      </c>
      <c r="F4942">
        <v>113</v>
      </c>
      <c r="G4942" s="8">
        <v>37911876</v>
      </c>
      <c r="H4942" s="8">
        <v>32000000</v>
      </c>
    </row>
    <row r="4943" spans="1:8" x14ac:dyDescent="0.3">
      <c r="A4943">
        <v>4.4000000000000004</v>
      </c>
      <c r="B4943" t="s">
        <v>23409</v>
      </c>
      <c r="C4943" t="s">
        <v>2773</v>
      </c>
      <c r="D4943" t="s">
        <v>21950</v>
      </c>
      <c r="E4943" t="s">
        <v>37</v>
      </c>
      <c r="F4943">
        <v>113</v>
      </c>
      <c r="G4943" s="8">
        <v>37911876</v>
      </c>
      <c r="H4943" s="8">
        <v>32000000</v>
      </c>
    </row>
    <row r="4944" spans="1:8" x14ac:dyDescent="0.3">
      <c r="A4944">
        <v>7.5</v>
      </c>
      <c r="B4944" t="s">
        <v>23410</v>
      </c>
      <c r="C4944" t="s">
        <v>415</v>
      </c>
      <c r="D4944" t="s">
        <v>21948</v>
      </c>
      <c r="E4944" t="s">
        <v>37</v>
      </c>
      <c r="F4944">
        <v>93</v>
      </c>
      <c r="G4944" s="8">
        <v>54696902</v>
      </c>
      <c r="H4944" s="8">
        <v>32000000</v>
      </c>
    </row>
    <row r="4945" spans="1:8" x14ac:dyDescent="0.3">
      <c r="A4945">
        <v>7.5</v>
      </c>
      <c r="B4945" t="s">
        <v>23410</v>
      </c>
      <c r="C4945" t="s">
        <v>415</v>
      </c>
      <c r="D4945" t="s">
        <v>10118</v>
      </c>
      <c r="E4945" t="s">
        <v>37</v>
      </c>
      <c r="F4945">
        <v>93</v>
      </c>
      <c r="G4945" s="8">
        <v>54696902</v>
      </c>
      <c r="H4945" s="8">
        <v>32000000</v>
      </c>
    </row>
    <row r="4946" spans="1:8" x14ac:dyDescent="0.3">
      <c r="A4946">
        <v>7.5</v>
      </c>
      <c r="B4946" t="s">
        <v>23410</v>
      </c>
      <c r="C4946" t="s">
        <v>415</v>
      </c>
      <c r="D4946" t="s">
        <v>8199</v>
      </c>
      <c r="E4946" t="s">
        <v>37</v>
      </c>
      <c r="F4946">
        <v>93</v>
      </c>
      <c r="G4946" s="8">
        <v>54696902</v>
      </c>
      <c r="H4946" s="8">
        <v>32000000</v>
      </c>
    </row>
    <row r="4947" spans="1:8" x14ac:dyDescent="0.3">
      <c r="A4947">
        <v>7.1</v>
      </c>
      <c r="B4947" t="s">
        <v>23411</v>
      </c>
      <c r="C4947" t="s">
        <v>2873</v>
      </c>
      <c r="D4947" t="s">
        <v>515</v>
      </c>
      <c r="E4947" t="s">
        <v>37</v>
      </c>
      <c r="F4947">
        <v>120</v>
      </c>
      <c r="G4947" s="8">
        <v>36733909</v>
      </c>
      <c r="H4947" s="8">
        <v>32000000</v>
      </c>
    </row>
    <row r="4948" spans="1:8" x14ac:dyDescent="0.3">
      <c r="A4948">
        <v>7.1</v>
      </c>
      <c r="B4948" t="s">
        <v>23411</v>
      </c>
      <c r="C4948" t="s">
        <v>2873</v>
      </c>
      <c r="D4948" t="s">
        <v>11093</v>
      </c>
      <c r="E4948" t="s">
        <v>37</v>
      </c>
      <c r="F4948">
        <v>120</v>
      </c>
      <c r="G4948" s="8">
        <v>36733909</v>
      </c>
      <c r="H4948" s="8">
        <v>32000000</v>
      </c>
    </row>
    <row r="4949" spans="1:8" x14ac:dyDescent="0.3">
      <c r="A4949">
        <v>7.1</v>
      </c>
      <c r="B4949" t="s">
        <v>23411</v>
      </c>
      <c r="C4949" t="s">
        <v>2873</v>
      </c>
      <c r="D4949" t="s">
        <v>1473</v>
      </c>
      <c r="E4949" t="s">
        <v>37</v>
      </c>
      <c r="F4949">
        <v>120</v>
      </c>
      <c r="G4949" s="8">
        <v>36733909</v>
      </c>
      <c r="H4949" s="8">
        <v>32000000</v>
      </c>
    </row>
    <row r="4950" spans="1:8" x14ac:dyDescent="0.3">
      <c r="A4950">
        <v>7.1</v>
      </c>
      <c r="B4950" t="s">
        <v>23411</v>
      </c>
      <c r="C4950" t="s">
        <v>2873</v>
      </c>
      <c r="D4950" t="s">
        <v>8199</v>
      </c>
      <c r="E4950" t="s">
        <v>37</v>
      </c>
      <c r="F4950">
        <v>120</v>
      </c>
      <c r="G4950" s="8">
        <v>36733909</v>
      </c>
      <c r="H4950" s="8">
        <v>32000000</v>
      </c>
    </row>
    <row r="4951" spans="1:8" x14ac:dyDescent="0.3">
      <c r="A4951">
        <v>6.4</v>
      </c>
      <c r="B4951" t="s">
        <v>23412</v>
      </c>
      <c r="C4951" t="s">
        <v>674</v>
      </c>
      <c r="D4951" t="s">
        <v>21948</v>
      </c>
      <c r="E4951" t="s">
        <v>37</v>
      </c>
      <c r="F4951">
        <v>98</v>
      </c>
      <c r="G4951" s="8">
        <v>35063732</v>
      </c>
      <c r="H4951" s="8">
        <v>32000000</v>
      </c>
    </row>
    <row r="4952" spans="1:8" x14ac:dyDescent="0.3">
      <c r="A4952">
        <v>6.4</v>
      </c>
      <c r="B4952" t="s">
        <v>23412</v>
      </c>
      <c r="C4952" t="s">
        <v>674</v>
      </c>
      <c r="D4952" t="s">
        <v>8199</v>
      </c>
      <c r="E4952" t="s">
        <v>37</v>
      </c>
      <c r="F4952">
        <v>98</v>
      </c>
      <c r="G4952" s="8">
        <v>35063732</v>
      </c>
      <c r="H4952" s="8">
        <v>32000000</v>
      </c>
    </row>
    <row r="4953" spans="1:8" x14ac:dyDescent="0.3">
      <c r="A4953">
        <v>7.1</v>
      </c>
      <c r="B4953" t="s">
        <v>23413</v>
      </c>
      <c r="C4953" t="s">
        <v>1962</v>
      </c>
      <c r="D4953" t="s">
        <v>675</v>
      </c>
      <c r="E4953" t="s">
        <v>37</v>
      </c>
      <c r="F4953">
        <v>105</v>
      </c>
      <c r="G4953" s="8">
        <v>99462</v>
      </c>
      <c r="H4953" s="8">
        <v>33000000</v>
      </c>
    </row>
    <row r="4954" spans="1:8" x14ac:dyDescent="0.3">
      <c r="A4954">
        <v>7.1</v>
      </c>
      <c r="B4954" t="s">
        <v>23413</v>
      </c>
      <c r="C4954" t="s">
        <v>1962</v>
      </c>
      <c r="D4954" t="s">
        <v>515</v>
      </c>
      <c r="E4954" t="s">
        <v>37</v>
      </c>
      <c r="F4954">
        <v>105</v>
      </c>
      <c r="G4954" s="8">
        <v>99462</v>
      </c>
      <c r="H4954" s="8">
        <v>33000000</v>
      </c>
    </row>
    <row r="4955" spans="1:8" x14ac:dyDescent="0.3">
      <c r="A4955">
        <v>7.1</v>
      </c>
      <c r="B4955" t="s">
        <v>23413</v>
      </c>
      <c r="C4955" t="s">
        <v>1962</v>
      </c>
      <c r="D4955" t="s">
        <v>1473</v>
      </c>
      <c r="E4955" t="s">
        <v>37</v>
      </c>
      <c r="F4955">
        <v>105</v>
      </c>
      <c r="G4955" s="8">
        <v>99462</v>
      </c>
      <c r="H4955" s="8">
        <v>33000000</v>
      </c>
    </row>
    <row r="4956" spans="1:8" x14ac:dyDescent="0.3">
      <c r="A4956">
        <v>7.1</v>
      </c>
      <c r="B4956" t="s">
        <v>23413</v>
      </c>
      <c r="C4956" t="s">
        <v>1962</v>
      </c>
      <c r="D4956" t="s">
        <v>15875</v>
      </c>
      <c r="E4956" t="s">
        <v>37</v>
      </c>
      <c r="F4956">
        <v>105</v>
      </c>
      <c r="G4956" s="8">
        <v>99462</v>
      </c>
      <c r="H4956" s="8">
        <v>33000000</v>
      </c>
    </row>
    <row r="4957" spans="1:8" x14ac:dyDescent="0.3">
      <c r="A4957">
        <v>6.9</v>
      </c>
      <c r="B4957" t="s">
        <v>23414</v>
      </c>
      <c r="C4957" t="s">
        <v>4625</v>
      </c>
      <c r="D4957" t="s">
        <v>1473</v>
      </c>
      <c r="E4957" t="s">
        <v>37</v>
      </c>
      <c r="F4957">
        <v>98</v>
      </c>
      <c r="G4957" s="8">
        <v>32701088</v>
      </c>
      <c r="H4957" s="8">
        <v>32000000</v>
      </c>
    </row>
    <row r="4958" spans="1:8" x14ac:dyDescent="0.3">
      <c r="A4958">
        <v>6.9</v>
      </c>
      <c r="B4958" t="s">
        <v>23414</v>
      </c>
      <c r="C4958" t="s">
        <v>4625</v>
      </c>
      <c r="D4958" t="s">
        <v>15875</v>
      </c>
      <c r="E4958" t="s">
        <v>37</v>
      </c>
      <c r="F4958">
        <v>98</v>
      </c>
      <c r="G4958" s="8">
        <v>32701088</v>
      </c>
      <c r="H4958" s="8">
        <v>32000000</v>
      </c>
    </row>
    <row r="4959" spans="1:8" x14ac:dyDescent="0.3">
      <c r="A4959">
        <v>6.9</v>
      </c>
      <c r="B4959" t="s">
        <v>23414</v>
      </c>
      <c r="C4959" t="s">
        <v>4625</v>
      </c>
      <c r="D4959" t="s">
        <v>21949</v>
      </c>
      <c r="E4959" t="s">
        <v>37</v>
      </c>
      <c r="F4959">
        <v>98</v>
      </c>
      <c r="G4959" s="8">
        <v>32701088</v>
      </c>
      <c r="H4959" s="8">
        <v>32000000</v>
      </c>
    </row>
    <row r="4960" spans="1:8" x14ac:dyDescent="0.3">
      <c r="A4960">
        <v>7.5</v>
      </c>
      <c r="B4960" t="s">
        <v>23415</v>
      </c>
      <c r="C4960" t="s">
        <v>3189</v>
      </c>
      <c r="D4960" t="s">
        <v>21950</v>
      </c>
      <c r="E4960" t="s">
        <v>37</v>
      </c>
      <c r="F4960">
        <v>96</v>
      </c>
      <c r="G4960" s="8">
        <v>31493782</v>
      </c>
      <c r="H4960" s="8">
        <v>32000000</v>
      </c>
    </row>
    <row r="4961" spans="1:8" x14ac:dyDescent="0.3">
      <c r="A4961">
        <v>7.5</v>
      </c>
      <c r="B4961" t="s">
        <v>23415</v>
      </c>
      <c r="C4961" t="s">
        <v>3189</v>
      </c>
      <c r="D4961" t="s">
        <v>1473</v>
      </c>
      <c r="E4961" t="s">
        <v>37</v>
      </c>
      <c r="F4961">
        <v>96</v>
      </c>
      <c r="G4961" s="8">
        <v>31493782</v>
      </c>
      <c r="H4961" s="8">
        <v>32000000</v>
      </c>
    </row>
    <row r="4962" spans="1:8" x14ac:dyDescent="0.3">
      <c r="A4962">
        <v>7.5</v>
      </c>
      <c r="B4962" t="s">
        <v>23415</v>
      </c>
      <c r="C4962" t="s">
        <v>3189</v>
      </c>
      <c r="D4962" t="s">
        <v>8199</v>
      </c>
      <c r="E4962" t="s">
        <v>37</v>
      </c>
      <c r="F4962">
        <v>96</v>
      </c>
      <c r="G4962" s="8">
        <v>31493782</v>
      </c>
      <c r="H4962" s="8">
        <v>32000000</v>
      </c>
    </row>
    <row r="4963" spans="1:8" x14ac:dyDescent="0.3">
      <c r="A4963">
        <v>6.3</v>
      </c>
      <c r="B4963" t="s">
        <v>23416</v>
      </c>
      <c r="C4963" t="s">
        <v>585</v>
      </c>
      <c r="D4963" t="s">
        <v>675</v>
      </c>
      <c r="E4963" t="s">
        <v>37</v>
      </c>
      <c r="F4963">
        <v>87</v>
      </c>
      <c r="G4963" s="8">
        <v>43095600</v>
      </c>
      <c r="H4963" s="8">
        <v>32000000</v>
      </c>
    </row>
    <row r="4964" spans="1:8" x14ac:dyDescent="0.3">
      <c r="A4964">
        <v>6.3</v>
      </c>
      <c r="B4964" t="s">
        <v>23416</v>
      </c>
      <c r="C4964" t="s">
        <v>585</v>
      </c>
      <c r="D4964" t="s">
        <v>21950</v>
      </c>
      <c r="E4964" t="s">
        <v>37</v>
      </c>
      <c r="F4964">
        <v>87</v>
      </c>
      <c r="G4964" s="8">
        <v>43095600</v>
      </c>
      <c r="H4964" s="8">
        <v>32000000</v>
      </c>
    </row>
    <row r="4965" spans="1:8" x14ac:dyDescent="0.3">
      <c r="A4965">
        <v>6.3</v>
      </c>
      <c r="B4965" t="s">
        <v>23416</v>
      </c>
      <c r="C4965" t="s">
        <v>585</v>
      </c>
      <c r="D4965" t="s">
        <v>8199</v>
      </c>
      <c r="E4965" t="s">
        <v>37</v>
      </c>
      <c r="F4965">
        <v>87</v>
      </c>
      <c r="G4965" s="8">
        <v>43095600</v>
      </c>
      <c r="H4965" s="8">
        <v>32000000</v>
      </c>
    </row>
    <row r="4966" spans="1:8" x14ac:dyDescent="0.3">
      <c r="A4966">
        <v>6.4</v>
      </c>
      <c r="B4966" t="s">
        <v>23417</v>
      </c>
      <c r="C4966" t="s">
        <v>71</v>
      </c>
      <c r="D4966" t="s">
        <v>675</v>
      </c>
      <c r="E4966" t="s">
        <v>37</v>
      </c>
      <c r="F4966">
        <v>107</v>
      </c>
      <c r="G4966" s="8">
        <v>18636537</v>
      </c>
      <c r="H4966" s="8">
        <v>32000000</v>
      </c>
    </row>
    <row r="4967" spans="1:8" x14ac:dyDescent="0.3">
      <c r="A4967">
        <v>6.4</v>
      </c>
      <c r="B4967" t="s">
        <v>23417</v>
      </c>
      <c r="C4967" t="s">
        <v>71</v>
      </c>
      <c r="D4967" t="s">
        <v>8199</v>
      </c>
      <c r="E4967" t="s">
        <v>37</v>
      </c>
      <c r="F4967">
        <v>107</v>
      </c>
      <c r="G4967" s="8">
        <v>18636537</v>
      </c>
      <c r="H4967" s="8">
        <v>32000000</v>
      </c>
    </row>
    <row r="4968" spans="1:8" x14ac:dyDescent="0.3">
      <c r="A4968">
        <v>6.4</v>
      </c>
      <c r="B4968" t="s">
        <v>23417</v>
      </c>
      <c r="C4968" t="s">
        <v>71</v>
      </c>
      <c r="D4968" t="s">
        <v>12797</v>
      </c>
      <c r="E4968" t="s">
        <v>37</v>
      </c>
      <c r="F4968">
        <v>107</v>
      </c>
      <c r="G4968" s="8">
        <v>18636537</v>
      </c>
      <c r="H4968" s="8">
        <v>32000000</v>
      </c>
    </row>
    <row r="4969" spans="1:8" x14ac:dyDescent="0.3">
      <c r="A4969">
        <v>5.9</v>
      </c>
      <c r="B4969" t="s">
        <v>23418</v>
      </c>
      <c r="C4969" t="s">
        <v>3653</v>
      </c>
      <c r="D4969" t="s">
        <v>809</v>
      </c>
      <c r="E4969" t="s">
        <v>37</v>
      </c>
      <c r="F4969">
        <v>90</v>
      </c>
      <c r="G4969" s="8">
        <v>17848322</v>
      </c>
      <c r="H4969" s="8">
        <v>28000000</v>
      </c>
    </row>
    <row r="4970" spans="1:8" x14ac:dyDescent="0.3">
      <c r="A4970">
        <v>5.9</v>
      </c>
      <c r="B4970" t="s">
        <v>23418</v>
      </c>
      <c r="C4970" t="s">
        <v>3653</v>
      </c>
      <c r="D4970" t="s">
        <v>17497</v>
      </c>
      <c r="E4970" t="s">
        <v>37</v>
      </c>
      <c r="F4970">
        <v>90</v>
      </c>
      <c r="G4970" s="8">
        <v>17848322</v>
      </c>
      <c r="H4970" s="8">
        <v>28000000</v>
      </c>
    </row>
    <row r="4971" spans="1:8" x14ac:dyDescent="0.3">
      <c r="A4971">
        <v>6.8</v>
      </c>
      <c r="B4971" t="s">
        <v>23419</v>
      </c>
      <c r="C4971" t="s">
        <v>293</v>
      </c>
      <c r="D4971" t="s">
        <v>1473</v>
      </c>
      <c r="E4971" t="s">
        <v>37</v>
      </c>
      <c r="F4971">
        <v>121</v>
      </c>
      <c r="G4971" s="8">
        <v>16640210</v>
      </c>
      <c r="H4971" s="8">
        <v>55000000</v>
      </c>
    </row>
    <row r="4972" spans="1:8" x14ac:dyDescent="0.3">
      <c r="A4972">
        <v>6.8</v>
      </c>
      <c r="B4972" t="s">
        <v>23419</v>
      </c>
      <c r="C4972" t="s">
        <v>293</v>
      </c>
      <c r="D4972" t="s">
        <v>8199</v>
      </c>
      <c r="E4972" t="s">
        <v>37</v>
      </c>
      <c r="F4972">
        <v>121</v>
      </c>
      <c r="G4972" s="8">
        <v>16640210</v>
      </c>
      <c r="H4972" s="8">
        <v>55000000</v>
      </c>
    </row>
    <row r="4973" spans="1:8" x14ac:dyDescent="0.3">
      <c r="A4973">
        <v>6.3</v>
      </c>
      <c r="B4973" t="s">
        <v>23420</v>
      </c>
      <c r="C4973" t="s">
        <v>5779</v>
      </c>
      <c r="D4973" t="s">
        <v>675</v>
      </c>
      <c r="E4973" t="s">
        <v>37</v>
      </c>
      <c r="F4973">
        <v>119</v>
      </c>
      <c r="G4973" s="8">
        <v>13763130</v>
      </c>
      <c r="H4973" s="8">
        <v>32000000</v>
      </c>
    </row>
    <row r="4974" spans="1:8" x14ac:dyDescent="0.3">
      <c r="A4974">
        <v>6.3</v>
      </c>
      <c r="B4974" t="s">
        <v>23420</v>
      </c>
      <c r="C4974" t="s">
        <v>5779</v>
      </c>
      <c r="D4974" t="s">
        <v>21950</v>
      </c>
      <c r="E4974" t="s">
        <v>37</v>
      </c>
      <c r="F4974">
        <v>119</v>
      </c>
      <c r="G4974" s="8">
        <v>13763130</v>
      </c>
      <c r="H4974" s="8">
        <v>32000000</v>
      </c>
    </row>
    <row r="4975" spans="1:8" x14ac:dyDescent="0.3">
      <c r="A4975">
        <v>6.3</v>
      </c>
      <c r="B4975" t="s">
        <v>23420</v>
      </c>
      <c r="C4975" t="s">
        <v>5779</v>
      </c>
      <c r="D4975" t="s">
        <v>10118</v>
      </c>
      <c r="E4975" t="s">
        <v>37</v>
      </c>
      <c r="F4975">
        <v>119</v>
      </c>
      <c r="G4975" s="8">
        <v>13763130</v>
      </c>
      <c r="H4975" s="8">
        <v>32000000</v>
      </c>
    </row>
    <row r="4976" spans="1:8" x14ac:dyDescent="0.3">
      <c r="A4976">
        <v>6.3</v>
      </c>
      <c r="B4976" t="s">
        <v>23420</v>
      </c>
      <c r="C4976" t="s">
        <v>5779</v>
      </c>
      <c r="D4976" t="s">
        <v>8199</v>
      </c>
      <c r="E4976" t="s">
        <v>37</v>
      </c>
      <c r="F4976">
        <v>119</v>
      </c>
      <c r="G4976" s="8">
        <v>13763130</v>
      </c>
      <c r="H4976" s="8">
        <v>32000000</v>
      </c>
    </row>
    <row r="4977" spans="1:8" x14ac:dyDescent="0.3">
      <c r="A4977">
        <v>3.6</v>
      </c>
      <c r="B4977" t="s">
        <v>23421</v>
      </c>
      <c r="C4977" t="s">
        <v>5783</v>
      </c>
      <c r="D4977" t="s">
        <v>675</v>
      </c>
      <c r="E4977" t="s">
        <v>37</v>
      </c>
      <c r="F4977">
        <v>107</v>
      </c>
      <c r="G4977" s="8">
        <v>10956379</v>
      </c>
      <c r="H4977" s="8">
        <v>35000000</v>
      </c>
    </row>
    <row r="4978" spans="1:8" x14ac:dyDescent="0.3">
      <c r="A4978">
        <v>3.6</v>
      </c>
      <c r="B4978" t="s">
        <v>23421</v>
      </c>
      <c r="C4978" t="s">
        <v>5783</v>
      </c>
      <c r="D4978" t="s">
        <v>1473</v>
      </c>
      <c r="E4978" t="s">
        <v>37</v>
      </c>
      <c r="F4978">
        <v>107</v>
      </c>
      <c r="G4978" s="8">
        <v>10956379</v>
      </c>
      <c r="H4978" s="8">
        <v>35000000</v>
      </c>
    </row>
    <row r="4979" spans="1:8" x14ac:dyDescent="0.3">
      <c r="A4979">
        <v>3.6</v>
      </c>
      <c r="B4979" t="s">
        <v>23421</v>
      </c>
      <c r="C4979" t="s">
        <v>5783</v>
      </c>
      <c r="D4979" t="s">
        <v>651</v>
      </c>
      <c r="E4979" t="s">
        <v>37</v>
      </c>
      <c r="F4979">
        <v>107</v>
      </c>
      <c r="G4979" s="8">
        <v>10956379</v>
      </c>
      <c r="H4979" s="8">
        <v>35000000</v>
      </c>
    </row>
    <row r="4980" spans="1:8" x14ac:dyDescent="0.3">
      <c r="A4980">
        <v>3.6</v>
      </c>
      <c r="B4980" t="s">
        <v>23421</v>
      </c>
      <c r="C4980" t="s">
        <v>5783</v>
      </c>
      <c r="D4980" t="s">
        <v>4189</v>
      </c>
      <c r="E4980" t="s">
        <v>37</v>
      </c>
      <c r="F4980">
        <v>107</v>
      </c>
      <c r="G4980" s="8">
        <v>10956379</v>
      </c>
      <c r="H4980" s="8">
        <v>35000000</v>
      </c>
    </row>
    <row r="4981" spans="1:8" x14ac:dyDescent="0.3">
      <c r="A4981">
        <v>3.6</v>
      </c>
      <c r="B4981" t="s">
        <v>23421</v>
      </c>
      <c r="C4981" t="s">
        <v>5783</v>
      </c>
      <c r="D4981" t="s">
        <v>8199</v>
      </c>
      <c r="E4981" t="s">
        <v>37</v>
      </c>
      <c r="F4981">
        <v>107</v>
      </c>
      <c r="G4981" s="8">
        <v>10956379</v>
      </c>
      <c r="H4981" s="8">
        <v>35000000</v>
      </c>
    </row>
    <row r="4982" spans="1:8" x14ac:dyDescent="0.3">
      <c r="A4982">
        <v>5.3</v>
      </c>
      <c r="B4982" t="s">
        <v>23422</v>
      </c>
      <c r="C4982" t="s">
        <v>4783</v>
      </c>
      <c r="D4982" t="s">
        <v>809</v>
      </c>
      <c r="E4982" t="s">
        <v>37</v>
      </c>
      <c r="F4982">
        <v>110</v>
      </c>
      <c r="G4982" s="8">
        <v>4357000</v>
      </c>
      <c r="H4982" s="8">
        <v>30000000</v>
      </c>
    </row>
    <row r="4983" spans="1:8" x14ac:dyDescent="0.3">
      <c r="A4983">
        <v>5.3</v>
      </c>
      <c r="B4983" t="s">
        <v>23422</v>
      </c>
      <c r="C4983" t="s">
        <v>4783</v>
      </c>
      <c r="D4983" t="s">
        <v>15875</v>
      </c>
      <c r="E4983" t="s">
        <v>37</v>
      </c>
      <c r="F4983">
        <v>110</v>
      </c>
      <c r="G4983" s="8">
        <v>4357000</v>
      </c>
      <c r="H4983" s="8">
        <v>30000000</v>
      </c>
    </row>
    <row r="4984" spans="1:8" x14ac:dyDescent="0.3">
      <c r="A4984">
        <v>5.3</v>
      </c>
      <c r="B4984" t="s">
        <v>23422</v>
      </c>
      <c r="C4984" t="s">
        <v>4783</v>
      </c>
      <c r="D4984" t="s">
        <v>651</v>
      </c>
      <c r="E4984" t="s">
        <v>37</v>
      </c>
      <c r="F4984">
        <v>110</v>
      </c>
      <c r="G4984" s="8">
        <v>4357000</v>
      </c>
      <c r="H4984" s="8">
        <v>30000000</v>
      </c>
    </row>
    <row r="4985" spans="1:8" x14ac:dyDescent="0.3">
      <c r="A4985">
        <v>5.9</v>
      </c>
      <c r="B4985" t="s">
        <v>23423</v>
      </c>
      <c r="C4985" t="s">
        <v>5792</v>
      </c>
      <c r="D4985" t="s">
        <v>809</v>
      </c>
      <c r="E4985" t="s">
        <v>37</v>
      </c>
      <c r="F4985">
        <v>100</v>
      </c>
      <c r="G4985" s="8">
        <v>22525921</v>
      </c>
      <c r="H4985" s="8">
        <v>30000000</v>
      </c>
    </row>
    <row r="4986" spans="1:8" x14ac:dyDescent="0.3">
      <c r="A4986">
        <v>6.9</v>
      </c>
      <c r="B4986" t="s">
        <v>23424</v>
      </c>
      <c r="C4986" t="s">
        <v>864</v>
      </c>
      <c r="D4986" t="s">
        <v>9312</v>
      </c>
      <c r="E4986" t="s">
        <v>37</v>
      </c>
      <c r="F4986">
        <v>75</v>
      </c>
      <c r="G4986" s="8">
        <v>3562749</v>
      </c>
      <c r="H4986" s="8">
        <v>32000000</v>
      </c>
    </row>
    <row r="4987" spans="1:8" x14ac:dyDescent="0.3">
      <c r="A4987">
        <v>6.9</v>
      </c>
      <c r="B4987" t="s">
        <v>23424</v>
      </c>
      <c r="C4987" t="s">
        <v>864</v>
      </c>
      <c r="D4987" t="s">
        <v>809</v>
      </c>
      <c r="E4987" t="s">
        <v>37</v>
      </c>
      <c r="F4987">
        <v>75</v>
      </c>
      <c r="G4987" s="8">
        <v>3562749</v>
      </c>
      <c r="H4987" s="8">
        <v>32000000</v>
      </c>
    </row>
    <row r="4988" spans="1:8" x14ac:dyDescent="0.3">
      <c r="A4988">
        <v>6.9</v>
      </c>
      <c r="B4988" t="s">
        <v>23424</v>
      </c>
      <c r="C4988" t="s">
        <v>864</v>
      </c>
      <c r="D4988" t="s">
        <v>15875</v>
      </c>
      <c r="E4988" t="s">
        <v>37</v>
      </c>
      <c r="F4988">
        <v>75</v>
      </c>
      <c r="G4988" s="8">
        <v>3562749</v>
      </c>
      <c r="H4988" s="8">
        <v>32000000</v>
      </c>
    </row>
    <row r="4989" spans="1:8" x14ac:dyDescent="0.3">
      <c r="A4989">
        <v>6.9</v>
      </c>
      <c r="B4989" t="s">
        <v>23424</v>
      </c>
      <c r="C4989" t="s">
        <v>864</v>
      </c>
      <c r="D4989" t="s">
        <v>651</v>
      </c>
      <c r="E4989" t="s">
        <v>37</v>
      </c>
      <c r="F4989">
        <v>75</v>
      </c>
      <c r="G4989" s="8">
        <v>3562749</v>
      </c>
      <c r="H4989" s="8">
        <v>32000000</v>
      </c>
    </row>
    <row r="4990" spans="1:8" x14ac:dyDescent="0.3">
      <c r="A4990">
        <v>6.9</v>
      </c>
      <c r="B4990" t="s">
        <v>23424</v>
      </c>
      <c r="C4990" t="s">
        <v>864</v>
      </c>
      <c r="D4990" t="s">
        <v>15164</v>
      </c>
      <c r="E4990" t="s">
        <v>37</v>
      </c>
      <c r="F4990">
        <v>75</v>
      </c>
      <c r="G4990" s="8">
        <v>3562749</v>
      </c>
      <c r="H4990" s="8">
        <v>32000000</v>
      </c>
    </row>
    <row r="4991" spans="1:8" x14ac:dyDescent="0.3">
      <c r="A4991">
        <v>6.9</v>
      </c>
      <c r="B4991" t="s">
        <v>23425</v>
      </c>
      <c r="C4991" t="s">
        <v>5801</v>
      </c>
      <c r="D4991" t="s">
        <v>1473</v>
      </c>
      <c r="E4991" t="s">
        <v>37</v>
      </c>
      <c r="F4991">
        <v>132</v>
      </c>
      <c r="G4991" s="8">
        <v>2899970</v>
      </c>
      <c r="H4991" s="8">
        <v>32000000</v>
      </c>
    </row>
    <row r="4992" spans="1:8" x14ac:dyDescent="0.3">
      <c r="A4992">
        <v>6.1</v>
      </c>
      <c r="B4992" t="s">
        <v>23426</v>
      </c>
      <c r="C4992" t="s">
        <v>753</v>
      </c>
      <c r="D4992" t="s">
        <v>1473</v>
      </c>
      <c r="E4992" t="s">
        <v>37</v>
      </c>
      <c r="F4992">
        <v>105</v>
      </c>
      <c r="G4992" s="8">
        <v>1304837</v>
      </c>
      <c r="H4992" s="8">
        <v>32000000</v>
      </c>
    </row>
    <row r="4993" spans="1:8" x14ac:dyDescent="0.3">
      <c r="A4993">
        <v>6.1</v>
      </c>
      <c r="B4993" t="s">
        <v>23426</v>
      </c>
      <c r="C4993" t="s">
        <v>753</v>
      </c>
      <c r="D4993" t="s">
        <v>21948</v>
      </c>
      <c r="E4993" t="s">
        <v>37</v>
      </c>
      <c r="F4993">
        <v>105</v>
      </c>
      <c r="G4993" s="8">
        <v>1304837</v>
      </c>
      <c r="H4993" s="8">
        <v>32000000</v>
      </c>
    </row>
    <row r="4994" spans="1:8" x14ac:dyDescent="0.3">
      <c r="A4994">
        <v>6.1</v>
      </c>
      <c r="B4994" t="s">
        <v>23426</v>
      </c>
      <c r="C4994" t="s">
        <v>753</v>
      </c>
      <c r="D4994" t="s">
        <v>8199</v>
      </c>
      <c r="E4994" t="s">
        <v>37</v>
      </c>
      <c r="F4994">
        <v>105</v>
      </c>
      <c r="G4994" s="8">
        <v>1304837</v>
      </c>
      <c r="H4994" s="8">
        <v>32000000</v>
      </c>
    </row>
    <row r="4995" spans="1:8" x14ac:dyDescent="0.3">
      <c r="A4995">
        <v>8.5</v>
      </c>
      <c r="B4995" t="s">
        <v>23427</v>
      </c>
      <c r="C4995" t="s">
        <v>2636</v>
      </c>
      <c r="D4995" t="s">
        <v>1473</v>
      </c>
      <c r="E4995" t="s">
        <v>37</v>
      </c>
      <c r="F4995">
        <v>289</v>
      </c>
      <c r="G4995" s="8">
        <v>78800000</v>
      </c>
      <c r="H4995" s="8">
        <v>31500000</v>
      </c>
    </row>
    <row r="4996" spans="1:8" x14ac:dyDescent="0.3">
      <c r="A4996">
        <v>8.5</v>
      </c>
      <c r="B4996" t="s">
        <v>23427</v>
      </c>
      <c r="C4996" t="s">
        <v>2636</v>
      </c>
      <c r="D4996" t="s">
        <v>21951</v>
      </c>
      <c r="E4996" t="s">
        <v>37</v>
      </c>
      <c r="F4996">
        <v>289</v>
      </c>
      <c r="G4996" s="8">
        <v>78800000</v>
      </c>
      <c r="H4996" s="8">
        <v>31500000</v>
      </c>
    </row>
    <row r="4997" spans="1:8" x14ac:dyDescent="0.3">
      <c r="A4997">
        <v>6.3</v>
      </c>
      <c r="B4997" t="s">
        <v>23428</v>
      </c>
      <c r="C4997" t="s">
        <v>5818</v>
      </c>
      <c r="D4997" t="s">
        <v>809</v>
      </c>
      <c r="E4997" t="s">
        <v>37</v>
      </c>
      <c r="F4997">
        <v>102</v>
      </c>
      <c r="G4997" s="8">
        <v>17797316</v>
      </c>
      <c r="H4997" s="8">
        <v>32000000</v>
      </c>
    </row>
    <row r="4998" spans="1:8" x14ac:dyDescent="0.3">
      <c r="A4998">
        <v>6.3</v>
      </c>
      <c r="B4998" t="s">
        <v>23428</v>
      </c>
      <c r="C4998" t="s">
        <v>5818</v>
      </c>
      <c r="D4998" t="s">
        <v>17497</v>
      </c>
      <c r="E4998" t="s">
        <v>37</v>
      </c>
      <c r="F4998">
        <v>102</v>
      </c>
      <c r="G4998" s="8">
        <v>17797316</v>
      </c>
      <c r="H4998" s="8">
        <v>32000000</v>
      </c>
    </row>
    <row r="4999" spans="1:8" x14ac:dyDescent="0.3">
      <c r="A4999">
        <v>7.3</v>
      </c>
      <c r="B4999" t="s">
        <v>23429</v>
      </c>
      <c r="C4999" t="s">
        <v>2223</v>
      </c>
      <c r="D4999" t="s">
        <v>1473</v>
      </c>
      <c r="E4999" t="s">
        <v>37</v>
      </c>
      <c r="F4999">
        <v>143</v>
      </c>
      <c r="G4999" s="8">
        <v>82528097</v>
      </c>
      <c r="H4999" s="8">
        <v>6500000</v>
      </c>
    </row>
    <row r="5000" spans="1:8" x14ac:dyDescent="0.3">
      <c r="A5000">
        <v>7.3</v>
      </c>
      <c r="B5000" t="s">
        <v>23429</v>
      </c>
      <c r="C5000" t="s">
        <v>2223</v>
      </c>
      <c r="D5000" t="s">
        <v>9824</v>
      </c>
      <c r="E5000" t="s">
        <v>37</v>
      </c>
      <c r="F5000">
        <v>143</v>
      </c>
      <c r="G5000" s="8">
        <v>82528097</v>
      </c>
      <c r="H5000" s="8">
        <v>6500000</v>
      </c>
    </row>
    <row r="5001" spans="1:8" x14ac:dyDescent="0.3">
      <c r="A5001">
        <v>6.3</v>
      </c>
      <c r="B5001" t="s">
        <v>23430</v>
      </c>
      <c r="C5001" t="s">
        <v>5826</v>
      </c>
      <c r="D5001" t="s">
        <v>675</v>
      </c>
      <c r="E5001" t="s">
        <v>37</v>
      </c>
      <c r="F5001">
        <v>113</v>
      </c>
      <c r="G5001" s="8">
        <v>14268533</v>
      </c>
      <c r="H5001" s="8">
        <v>31500000</v>
      </c>
    </row>
    <row r="5002" spans="1:8" x14ac:dyDescent="0.3">
      <c r="A5002">
        <v>6.3</v>
      </c>
      <c r="B5002" t="s">
        <v>23430</v>
      </c>
      <c r="C5002" t="s">
        <v>5826</v>
      </c>
      <c r="D5002" t="s">
        <v>21950</v>
      </c>
      <c r="E5002" t="s">
        <v>37</v>
      </c>
      <c r="F5002">
        <v>113</v>
      </c>
      <c r="G5002" s="8">
        <v>14268533</v>
      </c>
      <c r="H5002" s="8">
        <v>31500000</v>
      </c>
    </row>
    <row r="5003" spans="1:8" x14ac:dyDescent="0.3">
      <c r="A5003">
        <v>6.3</v>
      </c>
      <c r="B5003" t="s">
        <v>23430</v>
      </c>
      <c r="C5003" t="s">
        <v>5826</v>
      </c>
      <c r="D5003" t="s">
        <v>1473</v>
      </c>
      <c r="E5003" t="s">
        <v>37</v>
      </c>
      <c r="F5003">
        <v>113</v>
      </c>
      <c r="G5003" s="8">
        <v>14268533</v>
      </c>
      <c r="H5003" s="8">
        <v>31500000</v>
      </c>
    </row>
    <row r="5004" spans="1:8" x14ac:dyDescent="0.3">
      <c r="A5004">
        <v>6.3</v>
      </c>
      <c r="B5004" t="s">
        <v>23430</v>
      </c>
      <c r="C5004" t="s">
        <v>5826</v>
      </c>
      <c r="D5004" t="s">
        <v>21948</v>
      </c>
      <c r="E5004" t="s">
        <v>37</v>
      </c>
      <c r="F5004">
        <v>113</v>
      </c>
      <c r="G5004" s="8">
        <v>14268533</v>
      </c>
      <c r="H5004" s="8">
        <v>31500000</v>
      </c>
    </row>
    <row r="5005" spans="1:8" x14ac:dyDescent="0.3">
      <c r="A5005">
        <v>6.3</v>
      </c>
      <c r="B5005" t="s">
        <v>23430</v>
      </c>
      <c r="C5005" t="s">
        <v>5826</v>
      </c>
      <c r="D5005" t="s">
        <v>10118</v>
      </c>
      <c r="E5005" t="s">
        <v>37</v>
      </c>
      <c r="F5005">
        <v>113</v>
      </c>
      <c r="G5005" s="8">
        <v>14268533</v>
      </c>
      <c r="H5005" s="8">
        <v>31500000</v>
      </c>
    </row>
    <row r="5006" spans="1:8" x14ac:dyDescent="0.3">
      <c r="A5006">
        <v>6.3</v>
      </c>
      <c r="B5006" t="s">
        <v>23430</v>
      </c>
      <c r="C5006" t="s">
        <v>5826</v>
      </c>
      <c r="D5006" t="s">
        <v>8199</v>
      </c>
      <c r="E5006" t="s">
        <v>37</v>
      </c>
      <c r="F5006">
        <v>113</v>
      </c>
      <c r="G5006" s="8">
        <v>14268533</v>
      </c>
      <c r="H5006" s="8">
        <v>31500000</v>
      </c>
    </row>
    <row r="5007" spans="1:8" x14ac:dyDescent="0.3">
      <c r="A5007">
        <v>7.2</v>
      </c>
      <c r="B5007" t="s">
        <v>23431</v>
      </c>
      <c r="C5007" t="s">
        <v>1059</v>
      </c>
      <c r="D5007" t="s">
        <v>11093</v>
      </c>
      <c r="E5007" t="s">
        <v>37</v>
      </c>
      <c r="F5007">
        <v>161</v>
      </c>
      <c r="G5007" s="8">
        <v>87100000</v>
      </c>
      <c r="H5007" s="8">
        <v>31000000</v>
      </c>
    </row>
    <row r="5008" spans="1:8" x14ac:dyDescent="0.3">
      <c r="A5008">
        <v>7.2</v>
      </c>
      <c r="B5008" t="s">
        <v>23431</v>
      </c>
      <c r="C5008" t="s">
        <v>1059</v>
      </c>
      <c r="D5008" t="s">
        <v>1473</v>
      </c>
      <c r="E5008" t="s">
        <v>37</v>
      </c>
      <c r="F5008">
        <v>161</v>
      </c>
      <c r="G5008" s="8">
        <v>87100000</v>
      </c>
      <c r="H5008" s="8">
        <v>31000000</v>
      </c>
    </row>
    <row r="5009" spans="1:8" x14ac:dyDescent="0.3">
      <c r="A5009">
        <v>7.2</v>
      </c>
      <c r="B5009" t="s">
        <v>23431</v>
      </c>
      <c r="C5009" t="s">
        <v>1059</v>
      </c>
      <c r="D5009" t="s">
        <v>17497</v>
      </c>
      <c r="E5009" t="s">
        <v>37</v>
      </c>
      <c r="F5009">
        <v>161</v>
      </c>
      <c r="G5009" s="8">
        <v>87100000</v>
      </c>
      <c r="H5009" s="8">
        <v>31000000</v>
      </c>
    </row>
    <row r="5010" spans="1:8" x14ac:dyDescent="0.3">
      <c r="A5010">
        <v>7.3</v>
      </c>
      <c r="B5010" t="s">
        <v>23432</v>
      </c>
      <c r="C5010" t="s">
        <v>271</v>
      </c>
      <c r="D5010" t="s">
        <v>1473</v>
      </c>
      <c r="E5010" t="s">
        <v>37</v>
      </c>
      <c r="F5010">
        <v>138</v>
      </c>
      <c r="G5010" s="8">
        <v>93749203</v>
      </c>
      <c r="H5010" s="8">
        <v>31000000</v>
      </c>
    </row>
    <row r="5011" spans="1:8" x14ac:dyDescent="0.3">
      <c r="A5011">
        <v>7.3</v>
      </c>
      <c r="B5011" t="s">
        <v>23432</v>
      </c>
      <c r="C5011" t="s">
        <v>271</v>
      </c>
      <c r="D5011" t="s">
        <v>8199</v>
      </c>
      <c r="E5011" t="s">
        <v>37</v>
      </c>
      <c r="F5011">
        <v>138</v>
      </c>
      <c r="G5011" s="8">
        <v>93749203</v>
      </c>
      <c r="H5011" s="8">
        <v>31000000</v>
      </c>
    </row>
    <row r="5012" spans="1:8" x14ac:dyDescent="0.3">
      <c r="A5012">
        <v>6.3</v>
      </c>
      <c r="B5012" t="s">
        <v>23433</v>
      </c>
      <c r="C5012" t="s">
        <v>5838</v>
      </c>
      <c r="D5012" t="s">
        <v>675</v>
      </c>
      <c r="E5012" t="s">
        <v>37</v>
      </c>
      <c r="F5012">
        <v>126</v>
      </c>
      <c r="G5012" s="8">
        <v>62700000</v>
      </c>
      <c r="H5012" s="8">
        <v>34000000</v>
      </c>
    </row>
    <row r="5013" spans="1:8" x14ac:dyDescent="0.3">
      <c r="A5013">
        <v>6.3</v>
      </c>
      <c r="B5013" t="s">
        <v>23433</v>
      </c>
      <c r="C5013" t="s">
        <v>5838</v>
      </c>
      <c r="D5013" t="s">
        <v>515</v>
      </c>
      <c r="E5013" t="s">
        <v>37</v>
      </c>
      <c r="F5013">
        <v>126</v>
      </c>
      <c r="G5013" s="8">
        <v>62700000</v>
      </c>
      <c r="H5013" s="8">
        <v>34000000</v>
      </c>
    </row>
    <row r="5014" spans="1:8" x14ac:dyDescent="0.3">
      <c r="A5014">
        <v>6.3</v>
      </c>
      <c r="B5014" t="s">
        <v>23433</v>
      </c>
      <c r="C5014" t="s">
        <v>5838</v>
      </c>
      <c r="D5014" t="s">
        <v>10118</v>
      </c>
      <c r="E5014" t="s">
        <v>37</v>
      </c>
      <c r="F5014">
        <v>126</v>
      </c>
      <c r="G5014" s="8">
        <v>62700000</v>
      </c>
      <c r="H5014" s="8">
        <v>34000000</v>
      </c>
    </row>
    <row r="5015" spans="1:8" x14ac:dyDescent="0.3">
      <c r="A5015">
        <v>6.3</v>
      </c>
      <c r="B5015" t="s">
        <v>23433</v>
      </c>
      <c r="C5015" t="s">
        <v>5838</v>
      </c>
      <c r="D5015" t="s">
        <v>8199</v>
      </c>
      <c r="E5015" t="s">
        <v>37</v>
      </c>
      <c r="F5015">
        <v>126</v>
      </c>
      <c r="G5015" s="8">
        <v>62700000</v>
      </c>
      <c r="H5015" s="8">
        <v>34000000</v>
      </c>
    </row>
    <row r="5016" spans="1:8" x14ac:dyDescent="0.3">
      <c r="A5016">
        <v>8.1</v>
      </c>
      <c r="B5016" t="s">
        <v>23434</v>
      </c>
      <c r="C5016" t="s">
        <v>3168</v>
      </c>
      <c r="D5016" t="s">
        <v>515</v>
      </c>
      <c r="E5016" t="s">
        <v>37</v>
      </c>
      <c r="F5016">
        <v>99</v>
      </c>
      <c r="G5016" s="8">
        <v>59073773</v>
      </c>
      <c r="H5016" s="8">
        <v>25000000</v>
      </c>
    </row>
    <row r="5017" spans="1:8" x14ac:dyDescent="0.3">
      <c r="A5017">
        <v>8.1</v>
      </c>
      <c r="B5017" t="s">
        <v>23434</v>
      </c>
      <c r="C5017" t="s">
        <v>3168</v>
      </c>
      <c r="D5017" t="s">
        <v>809</v>
      </c>
      <c r="E5017" t="s">
        <v>37</v>
      </c>
      <c r="F5017">
        <v>99</v>
      </c>
      <c r="G5017" s="8">
        <v>59073773</v>
      </c>
      <c r="H5017" s="8">
        <v>25000000</v>
      </c>
    </row>
    <row r="5018" spans="1:8" x14ac:dyDescent="0.3">
      <c r="A5018">
        <v>8.1</v>
      </c>
      <c r="B5018" t="s">
        <v>23434</v>
      </c>
      <c r="C5018" t="s">
        <v>3168</v>
      </c>
      <c r="D5018" t="s">
        <v>21950</v>
      </c>
      <c r="E5018" t="s">
        <v>37</v>
      </c>
      <c r="F5018">
        <v>99</v>
      </c>
      <c r="G5018" s="8">
        <v>59073773</v>
      </c>
      <c r="H5018" s="8">
        <v>25000000</v>
      </c>
    </row>
    <row r="5019" spans="1:8" x14ac:dyDescent="0.3">
      <c r="A5019">
        <v>8.1</v>
      </c>
      <c r="B5019" t="s">
        <v>23434</v>
      </c>
      <c r="C5019" t="s">
        <v>3168</v>
      </c>
      <c r="D5019" t="s">
        <v>1473</v>
      </c>
      <c r="E5019" t="s">
        <v>37</v>
      </c>
      <c r="F5019">
        <v>99</v>
      </c>
      <c r="G5019" s="8">
        <v>59073773</v>
      </c>
      <c r="H5019" s="8">
        <v>25000000</v>
      </c>
    </row>
    <row r="5020" spans="1:8" x14ac:dyDescent="0.3">
      <c r="A5020">
        <v>6.9</v>
      </c>
      <c r="B5020" t="s">
        <v>23435</v>
      </c>
      <c r="C5020" t="s">
        <v>4990</v>
      </c>
      <c r="D5020" t="s">
        <v>1473</v>
      </c>
      <c r="E5020" t="s">
        <v>37</v>
      </c>
      <c r="F5020">
        <v>101</v>
      </c>
      <c r="G5020" s="8">
        <v>24185781</v>
      </c>
      <c r="H5020" s="8">
        <v>31000000</v>
      </c>
    </row>
    <row r="5021" spans="1:8" x14ac:dyDescent="0.3">
      <c r="A5021">
        <v>6.9</v>
      </c>
      <c r="B5021" t="s">
        <v>23435</v>
      </c>
      <c r="C5021" t="s">
        <v>4990</v>
      </c>
      <c r="D5021" t="s">
        <v>21948</v>
      </c>
      <c r="E5021" t="s">
        <v>37</v>
      </c>
      <c r="F5021">
        <v>101</v>
      </c>
      <c r="G5021" s="8">
        <v>24185781</v>
      </c>
      <c r="H5021" s="8">
        <v>31000000</v>
      </c>
    </row>
    <row r="5022" spans="1:8" x14ac:dyDescent="0.3">
      <c r="A5022">
        <v>6.3</v>
      </c>
      <c r="B5022" t="s">
        <v>23436</v>
      </c>
      <c r="C5022" t="s">
        <v>2873</v>
      </c>
      <c r="D5022" t="s">
        <v>809</v>
      </c>
      <c r="E5022" t="s">
        <v>37</v>
      </c>
      <c r="F5022">
        <v>103</v>
      </c>
      <c r="G5022" s="8">
        <v>53133888</v>
      </c>
      <c r="H5022" s="8">
        <v>31000000</v>
      </c>
    </row>
    <row r="5023" spans="1:8" x14ac:dyDescent="0.3">
      <c r="A5023">
        <v>6.3</v>
      </c>
      <c r="B5023" t="s">
        <v>23436</v>
      </c>
      <c r="C5023" t="s">
        <v>2873</v>
      </c>
      <c r="D5023" t="s">
        <v>651</v>
      </c>
      <c r="E5023" t="s">
        <v>37</v>
      </c>
      <c r="F5023">
        <v>103</v>
      </c>
      <c r="G5023" s="8">
        <v>53133888</v>
      </c>
      <c r="H5023" s="8">
        <v>31000000</v>
      </c>
    </row>
    <row r="5024" spans="1:8" x14ac:dyDescent="0.3">
      <c r="A5024">
        <v>6.3</v>
      </c>
      <c r="B5024" t="s">
        <v>23436</v>
      </c>
      <c r="C5024" t="s">
        <v>2873</v>
      </c>
      <c r="D5024" t="s">
        <v>4189</v>
      </c>
      <c r="E5024" t="s">
        <v>37</v>
      </c>
      <c r="F5024">
        <v>103</v>
      </c>
      <c r="G5024" s="8">
        <v>53133888</v>
      </c>
      <c r="H5024" s="8">
        <v>31000000</v>
      </c>
    </row>
    <row r="5025" spans="1:8" x14ac:dyDescent="0.3">
      <c r="A5025">
        <v>6.3</v>
      </c>
      <c r="B5025" t="s">
        <v>23436</v>
      </c>
      <c r="C5025" t="s">
        <v>2873</v>
      </c>
      <c r="D5025" t="s">
        <v>8199</v>
      </c>
      <c r="E5025" t="s">
        <v>37</v>
      </c>
      <c r="F5025">
        <v>103</v>
      </c>
      <c r="G5025" s="8">
        <v>53133888</v>
      </c>
      <c r="H5025" s="8">
        <v>31000000</v>
      </c>
    </row>
    <row r="5026" spans="1:8" x14ac:dyDescent="0.3">
      <c r="A5026">
        <v>7.3</v>
      </c>
      <c r="B5026" t="s">
        <v>23437</v>
      </c>
      <c r="C5026" t="s">
        <v>1494</v>
      </c>
      <c r="D5026" t="s">
        <v>21950</v>
      </c>
      <c r="E5026" t="s">
        <v>37</v>
      </c>
      <c r="F5026">
        <v>118</v>
      </c>
      <c r="G5026" s="8">
        <v>44983704</v>
      </c>
      <c r="H5026" s="8">
        <v>31000000</v>
      </c>
    </row>
    <row r="5027" spans="1:8" x14ac:dyDescent="0.3">
      <c r="A5027">
        <v>7.3</v>
      </c>
      <c r="B5027" t="s">
        <v>23437</v>
      </c>
      <c r="C5027" t="s">
        <v>1494</v>
      </c>
      <c r="D5027" t="s">
        <v>1473</v>
      </c>
      <c r="E5027" t="s">
        <v>37</v>
      </c>
      <c r="F5027">
        <v>118</v>
      </c>
      <c r="G5027" s="8">
        <v>44983704</v>
      </c>
      <c r="H5027" s="8">
        <v>31000000</v>
      </c>
    </row>
    <row r="5028" spans="1:8" x14ac:dyDescent="0.3">
      <c r="A5028">
        <v>7.3</v>
      </c>
      <c r="B5028" t="s">
        <v>23437</v>
      </c>
      <c r="C5028" t="s">
        <v>1494</v>
      </c>
      <c r="D5028" t="s">
        <v>21948</v>
      </c>
      <c r="E5028" t="s">
        <v>37</v>
      </c>
      <c r="F5028">
        <v>118</v>
      </c>
      <c r="G5028" s="8">
        <v>44983704</v>
      </c>
      <c r="H5028" s="8">
        <v>31000000</v>
      </c>
    </row>
    <row r="5029" spans="1:8" x14ac:dyDescent="0.3">
      <c r="A5029">
        <v>7.3</v>
      </c>
      <c r="B5029" t="s">
        <v>23437</v>
      </c>
      <c r="C5029" t="s">
        <v>1494</v>
      </c>
      <c r="D5029" t="s">
        <v>10118</v>
      </c>
      <c r="E5029" t="s">
        <v>37</v>
      </c>
      <c r="F5029">
        <v>118</v>
      </c>
      <c r="G5029" s="8">
        <v>44983704</v>
      </c>
      <c r="H5029" s="8">
        <v>31000000</v>
      </c>
    </row>
    <row r="5030" spans="1:8" x14ac:dyDescent="0.3">
      <c r="A5030">
        <v>7.3</v>
      </c>
      <c r="B5030" t="s">
        <v>23437</v>
      </c>
      <c r="C5030" t="s">
        <v>1494</v>
      </c>
      <c r="D5030" t="s">
        <v>8199</v>
      </c>
      <c r="E5030" t="s">
        <v>37</v>
      </c>
      <c r="F5030">
        <v>118</v>
      </c>
      <c r="G5030" s="8">
        <v>44983704</v>
      </c>
      <c r="H5030" s="8">
        <v>31000000</v>
      </c>
    </row>
    <row r="5031" spans="1:8" x14ac:dyDescent="0.3">
      <c r="A5031">
        <v>6.1</v>
      </c>
      <c r="B5031" t="s">
        <v>23438</v>
      </c>
      <c r="C5031" t="s">
        <v>5861</v>
      </c>
      <c r="D5031" t="s">
        <v>515</v>
      </c>
      <c r="E5031" t="s">
        <v>37</v>
      </c>
      <c r="F5031">
        <v>99</v>
      </c>
      <c r="G5031" s="8">
        <v>58879132</v>
      </c>
      <c r="H5031" s="8">
        <v>31000000</v>
      </c>
    </row>
    <row r="5032" spans="1:8" x14ac:dyDescent="0.3">
      <c r="A5032">
        <v>6.1</v>
      </c>
      <c r="B5032" t="s">
        <v>23438</v>
      </c>
      <c r="C5032" t="s">
        <v>5861</v>
      </c>
      <c r="D5032" t="s">
        <v>809</v>
      </c>
      <c r="E5032" t="s">
        <v>37</v>
      </c>
      <c r="F5032">
        <v>99</v>
      </c>
      <c r="G5032" s="8">
        <v>58879132</v>
      </c>
      <c r="H5032" s="8">
        <v>31000000</v>
      </c>
    </row>
    <row r="5033" spans="1:8" x14ac:dyDescent="0.3">
      <c r="A5033">
        <v>6.9</v>
      </c>
      <c r="B5033" t="s">
        <v>23439</v>
      </c>
      <c r="C5033" t="s">
        <v>120</v>
      </c>
      <c r="D5033" t="s">
        <v>809</v>
      </c>
      <c r="E5033" t="s">
        <v>37</v>
      </c>
      <c r="F5033">
        <v>105</v>
      </c>
      <c r="G5033" s="8">
        <v>72077000</v>
      </c>
      <c r="H5033" s="8">
        <v>30250000</v>
      </c>
    </row>
    <row r="5034" spans="1:8" x14ac:dyDescent="0.3">
      <c r="A5034">
        <v>6.9</v>
      </c>
      <c r="B5034" t="s">
        <v>23439</v>
      </c>
      <c r="C5034" t="s">
        <v>120</v>
      </c>
      <c r="D5034" t="s">
        <v>21950</v>
      </c>
      <c r="E5034" t="s">
        <v>37</v>
      </c>
      <c r="F5034">
        <v>105</v>
      </c>
      <c r="G5034" s="8">
        <v>72077000</v>
      </c>
      <c r="H5034" s="8">
        <v>30250000</v>
      </c>
    </row>
    <row r="5035" spans="1:8" x14ac:dyDescent="0.3">
      <c r="A5035">
        <v>6.9</v>
      </c>
      <c r="B5035" t="s">
        <v>23439</v>
      </c>
      <c r="C5035" t="s">
        <v>120</v>
      </c>
      <c r="D5035" t="s">
        <v>8199</v>
      </c>
      <c r="E5035" t="s">
        <v>37</v>
      </c>
      <c r="F5035">
        <v>105</v>
      </c>
      <c r="G5035" s="8">
        <v>72077000</v>
      </c>
      <c r="H5035" s="8">
        <v>30250000</v>
      </c>
    </row>
    <row r="5036" spans="1:8" x14ac:dyDescent="0.3">
      <c r="A5036">
        <v>7.2</v>
      </c>
      <c r="B5036" t="s">
        <v>23440</v>
      </c>
      <c r="C5036" t="s">
        <v>117</v>
      </c>
      <c r="D5036" t="s">
        <v>809</v>
      </c>
      <c r="E5036" t="s">
        <v>37</v>
      </c>
      <c r="F5036">
        <v>113</v>
      </c>
      <c r="G5036" s="8">
        <v>170684505</v>
      </c>
      <c r="H5036" s="8">
        <v>45000000</v>
      </c>
    </row>
    <row r="5037" spans="1:8" x14ac:dyDescent="0.3">
      <c r="A5037">
        <v>7.2</v>
      </c>
      <c r="B5037" t="s">
        <v>23440</v>
      </c>
      <c r="C5037" t="s">
        <v>117</v>
      </c>
      <c r="D5037" t="s">
        <v>21950</v>
      </c>
      <c r="E5037" t="s">
        <v>37</v>
      </c>
      <c r="F5037">
        <v>113</v>
      </c>
      <c r="G5037" s="8">
        <v>170684505</v>
      </c>
      <c r="H5037" s="8">
        <v>45000000</v>
      </c>
    </row>
    <row r="5038" spans="1:8" x14ac:dyDescent="0.3">
      <c r="A5038">
        <v>7.2</v>
      </c>
      <c r="B5038" t="s">
        <v>23440</v>
      </c>
      <c r="C5038" t="s">
        <v>117</v>
      </c>
      <c r="D5038" t="s">
        <v>15164</v>
      </c>
      <c r="E5038" t="s">
        <v>37</v>
      </c>
      <c r="F5038">
        <v>113</v>
      </c>
      <c r="G5038" s="8">
        <v>170684505</v>
      </c>
      <c r="H5038" s="8">
        <v>45000000</v>
      </c>
    </row>
    <row r="5039" spans="1:8" x14ac:dyDescent="0.3">
      <c r="A5039">
        <v>6.4</v>
      </c>
      <c r="B5039" t="s">
        <v>23441</v>
      </c>
      <c r="C5039" t="s">
        <v>1043</v>
      </c>
      <c r="D5039" t="s">
        <v>809</v>
      </c>
      <c r="E5039" t="s">
        <v>37</v>
      </c>
      <c r="F5039">
        <v>93</v>
      </c>
      <c r="G5039" s="8">
        <v>163479795</v>
      </c>
      <c r="H5039" s="8">
        <v>34200000</v>
      </c>
    </row>
    <row r="5040" spans="1:8" x14ac:dyDescent="0.3">
      <c r="A5040">
        <v>6.4</v>
      </c>
      <c r="B5040" t="s">
        <v>23441</v>
      </c>
      <c r="C5040" t="s">
        <v>1043</v>
      </c>
      <c r="D5040" t="s">
        <v>1473</v>
      </c>
      <c r="E5040" t="s">
        <v>37</v>
      </c>
      <c r="F5040">
        <v>93</v>
      </c>
      <c r="G5040" s="8">
        <v>163479795</v>
      </c>
      <c r="H5040" s="8">
        <v>34200000</v>
      </c>
    </row>
    <row r="5041" spans="1:8" x14ac:dyDescent="0.3">
      <c r="A5041">
        <v>6.4</v>
      </c>
      <c r="B5041" t="s">
        <v>23442</v>
      </c>
      <c r="C5041" t="s">
        <v>5878</v>
      </c>
      <c r="D5041" t="s">
        <v>809</v>
      </c>
      <c r="E5041" t="s">
        <v>37</v>
      </c>
      <c r="F5041">
        <v>108</v>
      </c>
      <c r="G5041" s="8">
        <v>145096820</v>
      </c>
      <c r="H5041" s="8">
        <v>30000000</v>
      </c>
    </row>
    <row r="5042" spans="1:8" x14ac:dyDescent="0.3">
      <c r="A5042">
        <v>8.3000000000000007</v>
      </c>
      <c r="B5042" t="s">
        <v>23443</v>
      </c>
      <c r="C5042" t="s">
        <v>208</v>
      </c>
      <c r="D5042" t="s">
        <v>515</v>
      </c>
      <c r="E5042" t="s">
        <v>37</v>
      </c>
      <c r="F5042">
        <v>74</v>
      </c>
      <c r="G5042" s="8">
        <v>191796233</v>
      </c>
      <c r="H5042" s="8">
        <v>30000000</v>
      </c>
    </row>
    <row r="5043" spans="1:8" x14ac:dyDescent="0.3">
      <c r="A5043">
        <v>8.3000000000000007</v>
      </c>
      <c r="B5043" t="s">
        <v>23443</v>
      </c>
      <c r="C5043" t="s">
        <v>208</v>
      </c>
      <c r="D5043" t="s">
        <v>9312</v>
      </c>
      <c r="E5043" t="s">
        <v>37</v>
      </c>
      <c r="F5043">
        <v>74</v>
      </c>
      <c r="G5043" s="8">
        <v>191796233</v>
      </c>
      <c r="H5043" s="8">
        <v>30000000</v>
      </c>
    </row>
    <row r="5044" spans="1:8" x14ac:dyDescent="0.3">
      <c r="A5044">
        <v>8.3000000000000007</v>
      </c>
      <c r="B5044" t="s">
        <v>23443</v>
      </c>
      <c r="C5044" t="s">
        <v>208</v>
      </c>
      <c r="D5044" t="s">
        <v>809</v>
      </c>
      <c r="E5044" t="s">
        <v>37</v>
      </c>
      <c r="F5044">
        <v>74</v>
      </c>
      <c r="G5044" s="8">
        <v>191796233</v>
      </c>
      <c r="H5044" s="8">
        <v>30000000</v>
      </c>
    </row>
    <row r="5045" spans="1:8" x14ac:dyDescent="0.3">
      <c r="A5045">
        <v>8.3000000000000007</v>
      </c>
      <c r="B5045" t="s">
        <v>23443</v>
      </c>
      <c r="C5045" t="s">
        <v>208</v>
      </c>
      <c r="D5045" t="s">
        <v>15875</v>
      </c>
      <c r="E5045" t="s">
        <v>37</v>
      </c>
      <c r="F5045">
        <v>74</v>
      </c>
      <c r="G5045" s="8">
        <v>191796233</v>
      </c>
      <c r="H5045" s="8">
        <v>30000000</v>
      </c>
    </row>
    <row r="5046" spans="1:8" x14ac:dyDescent="0.3">
      <c r="A5046">
        <v>8.3000000000000007</v>
      </c>
      <c r="B5046" t="s">
        <v>23443</v>
      </c>
      <c r="C5046" t="s">
        <v>208</v>
      </c>
      <c r="D5046" t="s">
        <v>651</v>
      </c>
      <c r="E5046" t="s">
        <v>37</v>
      </c>
      <c r="F5046">
        <v>74</v>
      </c>
      <c r="G5046" s="8">
        <v>191796233</v>
      </c>
      <c r="H5046" s="8">
        <v>30000000</v>
      </c>
    </row>
    <row r="5047" spans="1:8" x14ac:dyDescent="0.3">
      <c r="A5047">
        <v>7.2</v>
      </c>
      <c r="B5047" t="s">
        <v>23444</v>
      </c>
      <c r="C5047" t="s">
        <v>779</v>
      </c>
      <c r="D5047" t="s">
        <v>675</v>
      </c>
      <c r="E5047" t="s">
        <v>37</v>
      </c>
      <c r="F5047">
        <v>116</v>
      </c>
      <c r="G5047" s="8">
        <v>121248145</v>
      </c>
      <c r="H5047" s="8">
        <v>25000000</v>
      </c>
    </row>
    <row r="5048" spans="1:8" x14ac:dyDescent="0.3">
      <c r="A5048">
        <v>7.2</v>
      </c>
      <c r="B5048" t="s">
        <v>23444</v>
      </c>
      <c r="C5048" t="s">
        <v>779</v>
      </c>
      <c r="D5048" t="s">
        <v>515</v>
      </c>
      <c r="E5048" t="s">
        <v>37</v>
      </c>
      <c r="F5048">
        <v>116</v>
      </c>
      <c r="G5048" s="8">
        <v>121248145</v>
      </c>
      <c r="H5048" s="8">
        <v>25000000</v>
      </c>
    </row>
    <row r="5049" spans="1:8" x14ac:dyDescent="0.3">
      <c r="A5049">
        <v>7.2</v>
      </c>
      <c r="B5049" t="s">
        <v>23444</v>
      </c>
      <c r="C5049" t="s">
        <v>779</v>
      </c>
      <c r="D5049" t="s">
        <v>21950</v>
      </c>
      <c r="E5049" t="s">
        <v>37</v>
      </c>
      <c r="F5049">
        <v>116</v>
      </c>
      <c r="G5049" s="8">
        <v>121248145</v>
      </c>
      <c r="H5049" s="8">
        <v>25000000</v>
      </c>
    </row>
    <row r="5050" spans="1:8" x14ac:dyDescent="0.3">
      <c r="A5050">
        <v>7.2</v>
      </c>
      <c r="B5050" t="s">
        <v>23444</v>
      </c>
      <c r="C5050" t="s">
        <v>779</v>
      </c>
      <c r="D5050" t="s">
        <v>8199</v>
      </c>
      <c r="E5050" t="s">
        <v>37</v>
      </c>
      <c r="F5050">
        <v>116</v>
      </c>
      <c r="G5050" s="8">
        <v>121248145</v>
      </c>
      <c r="H5050" s="8">
        <v>25000000</v>
      </c>
    </row>
    <row r="5051" spans="1:8" x14ac:dyDescent="0.3">
      <c r="A5051">
        <v>6.8</v>
      </c>
      <c r="B5051" t="s">
        <v>23445</v>
      </c>
      <c r="C5051" t="s">
        <v>5888</v>
      </c>
      <c r="D5051" t="s">
        <v>1473</v>
      </c>
      <c r="E5051" t="s">
        <v>37</v>
      </c>
      <c r="F5051">
        <v>104</v>
      </c>
      <c r="G5051" s="8">
        <v>125014030</v>
      </c>
      <c r="H5051" s="8">
        <v>30000000</v>
      </c>
    </row>
    <row r="5052" spans="1:8" x14ac:dyDescent="0.3">
      <c r="A5052">
        <v>6.8</v>
      </c>
      <c r="B5052" t="s">
        <v>23445</v>
      </c>
      <c r="C5052" t="s">
        <v>5888</v>
      </c>
      <c r="D5052" t="s">
        <v>17497</v>
      </c>
      <c r="E5052" t="s">
        <v>37</v>
      </c>
      <c r="F5052">
        <v>104</v>
      </c>
      <c r="G5052" s="8">
        <v>125014030</v>
      </c>
      <c r="H5052" s="8">
        <v>30000000</v>
      </c>
    </row>
    <row r="5053" spans="1:8" x14ac:dyDescent="0.3">
      <c r="A5053">
        <v>6.5</v>
      </c>
      <c r="B5053" t="s">
        <v>23446</v>
      </c>
      <c r="C5053" t="s">
        <v>5894</v>
      </c>
      <c r="D5053" t="s">
        <v>1473</v>
      </c>
      <c r="E5053" t="s">
        <v>37</v>
      </c>
      <c r="F5053">
        <v>106</v>
      </c>
      <c r="G5053" s="8">
        <v>11854694</v>
      </c>
      <c r="H5053" s="8">
        <v>31000000</v>
      </c>
    </row>
    <row r="5054" spans="1:8" x14ac:dyDescent="0.3">
      <c r="A5054">
        <v>7.8</v>
      </c>
      <c r="B5054" t="s">
        <v>23447</v>
      </c>
      <c r="C5054" t="s">
        <v>5648</v>
      </c>
      <c r="D5054" t="s">
        <v>11093</v>
      </c>
      <c r="E5054" t="s">
        <v>37</v>
      </c>
      <c r="F5054">
        <v>120</v>
      </c>
      <c r="G5054" s="8">
        <v>115648585</v>
      </c>
      <c r="H5054" s="8">
        <v>30000000</v>
      </c>
    </row>
    <row r="5055" spans="1:8" x14ac:dyDescent="0.3">
      <c r="A5055">
        <v>7.8</v>
      </c>
      <c r="B5055" t="s">
        <v>23447</v>
      </c>
      <c r="C5055" t="s">
        <v>5648</v>
      </c>
      <c r="D5055" t="s">
        <v>1473</v>
      </c>
      <c r="E5055" t="s">
        <v>37</v>
      </c>
      <c r="F5055">
        <v>120</v>
      </c>
      <c r="G5055" s="8">
        <v>115648585</v>
      </c>
      <c r="H5055" s="8">
        <v>30000000</v>
      </c>
    </row>
    <row r="5056" spans="1:8" x14ac:dyDescent="0.3">
      <c r="A5056">
        <v>7.8</v>
      </c>
      <c r="B5056" t="s">
        <v>23447</v>
      </c>
      <c r="C5056" t="s">
        <v>5648</v>
      </c>
      <c r="D5056" t="s">
        <v>21949</v>
      </c>
      <c r="E5056" t="s">
        <v>37</v>
      </c>
      <c r="F5056">
        <v>120</v>
      </c>
      <c r="G5056" s="8">
        <v>115648585</v>
      </c>
      <c r="H5056" s="8">
        <v>30000000</v>
      </c>
    </row>
    <row r="5057" spans="1:8" x14ac:dyDescent="0.3">
      <c r="A5057">
        <v>7.6</v>
      </c>
      <c r="B5057" t="s">
        <v>23448</v>
      </c>
      <c r="C5057" t="s">
        <v>668</v>
      </c>
      <c r="D5057" t="s">
        <v>675</v>
      </c>
      <c r="E5057" t="s">
        <v>37</v>
      </c>
      <c r="F5057">
        <v>135</v>
      </c>
      <c r="G5057" s="8">
        <v>122012643</v>
      </c>
      <c r="H5057" s="8">
        <v>30000000</v>
      </c>
    </row>
    <row r="5058" spans="1:8" x14ac:dyDescent="0.3">
      <c r="A5058">
        <v>7.6</v>
      </c>
      <c r="B5058" t="s">
        <v>23448</v>
      </c>
      <c r="C5058" t="s">
        <v>668</v>
      </c>
      <c r="D5058" t="s">
        <v>515</v>
      </c>
      <c r="E5058" t="s">
        <v>37</v>
      </c>
      <c r="F5058">
        <v>135</v>
      </c>
      <c r="G5058" s="8">
        <v>122012643</v>
      </c>
      <c r="H5058" s="8">
        <v>30000000</v>
      </c>
    </row>
    <row r="5059" spans="1:8" x14ac:dyDescent="0.3">
      <c r="A5059">
        <v>7.6</v>
      </c>
      <c r="B5059" t="s">
        <v>23448</v>
      </c>
      <c r="C5059" t="s">
        <v>668</v>
      </c>
      <c r="D5059" t="s">
        <v>8199</v>
      </c>
      <c r="E5059" t="s">
        <v>37</v>
      </c>
      <c r="F5059">
        <v>135</v>
      </c>
      <c r="G5059" s="8">
        <v>122012643</v>
      </c>
      <c r="H5059" s="8">
        <v>30000000</v>
      </c>
    </row>
    <row r="5060" spans="1:8" x14ac:dyDescent="0.3">
      <c r="A5060">
        <v>7.2</v>
      </c>
      <c r="B5060" t="s">
        <v>23449</v>
      </c>
      <c r="C5060" t="s">
        <v>4823</v>
      </c>
      <c r="D5060" t="s">
        <v>11093</v>
      </c>
      <c r="E5060" t="s">
        <v>37</v>
      </c>
      <c r="F5060">
        <v>132</v>
      </c>
      <c r="G5060" s="8">
        <v>116631310</v>
      </c>
      <c r="H5060" s="8">
        <v>30000000</v>
      </c>
    </row>
    <row r="5061" spans="1:8" x14ac:dyDescent="0.3">
      <c r="A5061">
        <v>7.2</v>
      </c>
      <c r="B5061" t="s">
        <v>23449</v>
      </c>
      <c r="C5061" t="s">
        <v>4823</v>
      </c>
      <c r="D5061" t="s">
        <v>1473</v>
      </c>
      <c r="E5061" t="s">
        <v>37</v>
      </c>
      <c r="F5061">
        <v>132</v>
      </c>
      <c r="G5061" s="8">
        <v>116631310</v>
      </c>
      <c r="H5061" s="8">
        <v>30000000</v>
      </c>
    </row>
    <row r="5062" spans="1:8" x14ac:dyDescent="0.3">
      <c r="A5062">
        <v>6.7</v>
      </c>
      <c r="B5062" t="s">
        <v>23450</v>
      </c>
      <c r="C5062" t="s">
        <v>2845</v>
      </c>
      <c r="D5062" t="s">
        <v>809</v>
      </c>
      <c r="E5062" t="s">
        <v>37</v>
      </c>
      <c r="F5062">
        <v>92</v>
      </c>
      <c r="G5062" s="8">
        <v>114324072</v>
      </c>
      <c r="H5062" s="8">
        <v>20000000</v>
      </c>
    </row>
    <row r="5063" spans="1:8" x14ac:dyDescent="0.3">
      <c r="A5063">
        <v>6.7</v>
      </c>
      <c r="B5063" t="s">
        <v>23450</v>
      </c>
      <c r="C5063" t="s">
        <v>2845</v>
      </c>
      <c r="D5063" t="s">
        <v>21949</v>
      </c>
      <c r="E5063" t="s">
        <v>37</v>
      </c>
      <c r="F5063">
        <v>92</v>
      </c>
      <c r="G5063" s="8">
        <v>114324072</v>
      </c>
      <c r="H5063" s="8">
        <v>20000000</v>
      </c>
    </row>
    <row r="5064" spans="1:8" x14ac:dyDescent="0.3">
      <c r="A5064">
        <v>6.8</v>
      </c>
      <c r="B5064" t="s">
        <v>23451</v>
      </c>
      <c r="C5064" t="s">
        <v>120</v>
      </c>
      <c r="D5064" t="s">
        <v>809</v>
      </c>
      <c r="E5064" t="s">
        <v>37</v>
      </c>
      <c r="F5064">
        <v>99</v>
      </c>
      <c r="G5064" s="8">
        <v>113502246</v>
      </c>
      <c r="H5064" s="8">
        <v>38000000</v>
      </c>
    </row>
    <row r="5065" spans="1:8" x14ac:dyDescent="0.3">
      <c r="A5065">
        <v>6.8</v>
      </c>
      <c r="B5065" t="s">
        <v>23451</v>
      </c>
      <c r="C5065" t="s">
        <v>120</v>
      </c>
      <c r="D5065" t="s">
        <v>651</v>
      </c>
      <c r="E5065" t="s">
        <v>37</v>
      </c>
      <c r="F5065">
        <v>99</v>
      </c>
      <c r="G5065" s="8">
        <v>113502246</v>
      </c>
      <c r="H5065" s="8">
        <v>38000000</v>
      </c>
    </row>
    <row r="5066" spans="1:8" x14ac:dyDescent="0.3">
      <c r="A5066">
        <v>6.3</v>
      </c>
      <c r="B5066" t="s">
        <v>23452</v>
      </c>
      <c r="C5066" t="s">
        <v>2768</v>
      </c>
      <c r="D5066" t="s">
        <v>515</v>
      </c>
      <c r="E5066" t="s">
        <v>37</v>
      </c>
      <c r="F5066">
        <v>90</v>
      </c>
      <c r="G5066" s="8">
        <v>108360000</v>
      </c>
      <c r="H5066" s="8">
        <v>30000000</v>
      </c>
    </row>
    <row r="5067" spans="1:8" x14ac:dyDescent="0.3">
      <c r="A5067">
        <v>6.3</v>
      </c>
      <c r="B5067" t="s">
        <v>23452</v>
      </c>
      <c r="C5067" t="s">
        <v>2768</v>
      </c>
      <c r="D5067" t="s">
        <v>809</v>
      </c>
      <c r="E5067" t="s">
        <v>37</v>
      </c>
      <c r="F5067">
        <v>90</v>
      </c>
      <c r="G5067" s="8">
        <v>108360000</v>
      </c>
      <c r="H5067" s="8">
        <v>30000000</v>
      </c>
    </row>
    <row r="5068" spans="1:8" x14ac:dyDescent="0.3">
      <c r="A5068">
        <v>6.2</v>
      </c>
      <c r="B5068" t="s">
        <v>23453</v>
      </c>
      <c r="C5068" t="s">
        <v>1439</v>
      </c>
      <c r="D5068" t="s">
        <v>809</v>
      </c>
      <c r="E5068" t="s">
        <v>37</v>
      </c>
      <c r="F5068">
        <v>111</v>
      </c>
      <c r="G5068" s="8">
        <v>108244774</v>
      </c>
      <c r="H5068" s="8">
        <v>37000000</v>
      </c>
    </row>
    <row r="5069" spans="1:8" x14ac:dyDescent="0.3">
      <c r="A5069">
        <v>6.2</v>
      </c>
      <c r="B5069" t="s">
        <v>23453</v>
      </c>
      <c r="C5069" t="s">
        <v>1439</v>
      </c>
      <c r="D5069" t="s">
        <v>15875</v>
      </c>
      <c r="E5069" t="s">
        <v>37</v>
      </c>
      <c r="F5069">
        <v>111</v>
      </c>
      <c r="G5069" s="8">
        <v>108244774</v>
      </c>
      <c r="H5069" s="8">
        <v>37000000</v>
      </c>
    </row>
    <row r="5070" spans="1:8" x14ac:dyDescent="0.3">
      <c r="A5070">
        <v>6.2</v>
      </c>
      <c r="B5070" t="s">
        <v>23453</v>
      </c>
      <c r="C5070" t="s">
        <v>1439</v>
      </c>
      <c r="D5070" t="s">
        <v>17497</v>
      </c>
      <c r="E5070" t="s">
        <v>37</v>
      </c>
      <c r="F5070">
        <v>111</v>
      </c>
      <c r="G5070" s="8">
        <v>108244774</v>
      </c>
      <c r="H5070" s="8">
        <v>37000000</v>
      </c>
    </row>
    <row r="5071" spans="1:8" x14ac:dyDescent="0.3">
      <c r="A5071">
        <v>6.2</v>
      </c>
      <c r="B5071" t="s">
        <v>23454</v>
      </c>
      <c r="C5071" t="s">
        <v>5284</v>
      </c>
      <c r="D5071" t="s">
        <v>809</v>
      </c>
      <c r="E5071" t="s">
        <v>37</v>
      </c>
      <c r="F5071">
        <v>103</v>
      </c>
      <c r="G5071" s="8">
        <v>105444419</v>
      </c>
      <c r="H5071" s="8">
        <v>26000000</v>
      </c>
    </row>
    <row r="5072" spans="1:8" x14ac:dyDescent="0.3">
      <c r="A5072">
        <v>8.6</v>
      </c>
      <c r="B5072" t="s">
        <v>23455</v>
      </c>
      <c r="C5072" t="s">
        <v>394</v>
      </c>
      <c r="D5072" t="s">
        <v>21950</v>
      </c>
      <c r="E5072" t="s">
        <v>37</v>
      </c>
      <c r="F5072">
        <v>127</v>
      </c>
      <c r="G5072" s="8">
        <v>100125340</v>
      </c>
      <c r="H5072" s="8">
        <v>33000000</v>
      </c>
    </row>
    <row r="5073" spans="1:8" x14ac:dyDescent="0.3">
      <c r="A5073">
        <v>8.6</v>
      </c>
      <c r="B5073" t="s">
        <v>23455</v>
      </c>
      <c r="C5073" t="s">
        <v>394</v>
      </c>
      <c r="D5073" t="s">
        <v>1473</v>
      </c>
      <c r="E5073" t="s">
        <v>37</v>
      </c>
      <c r="F5073">
        <v>127</v>
      </c>
      <c r="G5073" s="8">
        <v>100125340</v>
      </c>
      <c r="H5073" s="8">
        <v>33000000</v>
      </c>
    </row>
    <row r="5074" spans="1:8" x14ac:dyDescent="0.3">
      <c r="A5074">
        <v>8.6</v>
      </c>
      <c r="B5074" t="s">
        <v>23455</v>
      </c>
      <c r="C5074" t="s">
        <v>394</v>
      </c>
      <c r="D5074" t="s">
        <v>21948</v>
      </c>
      <c r="E5074" t="s">
        <v>37</v>
      </c>
      <c r="F5074">
        <v>127</v>
      </c>
      <c r="G5074" s="8">
        <v>100125340</v>
      </c>
      <c r="H5074" s="8">
        <v>33000000</v>
      </c>
    </row>
    <row r="5075" spans="1:8" x14ac:dyDescent="0.3">
      <c r="A5075">
        <v>8.6</v>
      </c>
      <c r="B5075" t="s">
        <v>23455</v>
      </c>
      <c r="C5075" t="s">
        <v>394</v>
      </c>
      <c r="D5075" t="s">
        <v>8199</v>
      </c>
      <c r="E5075" t="s">
        <v>37</v>
      </c>
      <c r="F5075">
        <v>127</v>
      </c>
      <c r="G5075" s="8">
        <v>100125340</v>
      </c>
      <c r="H5075" s="8">
        <v>33000000</v>
      </c>
    </row>
    <row r="5076" spans="1:8" x14ac:dyDescent="0.3">
      <c r="A5076">
        <v>8</v>
      </c>
      <c r="B5076" t="s">
        <v>23456</v>
      </c>
      <c r="C5076" t="s">
        <v>702</v>
      </c>
      <c r="D5076" t="s">
        <v>675</v>
      </c>
      <c r="E5076" t="s">
        <v>37</v>
      </c>
      <c r="F5076">
        <v>112</v>
      </c>
      <c r="G5076" s="8">
        <v>115646235</v>
      </c>
      <c r="H5076" s="8">
        <v>30000000</v>
      </c>
    </row>
    <row r="5077" spans="1:8" x14ac:dyDescent="0.3">
      <c r="A5077">
        <v>8</v>
      </c>
      <c r="B5077" t="s">
        <v>23456</v>
      </c>
      <c r="C5077" t="s">
        <v>702</v>
      </c>
      <c r="D5077" t="s">
        <v>10118</v>
      </c>
      <c r="E5077" t="s">
        <v>37</v>
      </c>
      <c r="F5077">
        <v>112</v>
      </c>
      <c r="G5077" s="8">
        <v>115646235</v>
      </c>
      <c r="H5077" s="8">
        <v>30000000</v>
      </c>
    </row>
    <row r="5078" spans="1:8" x14ac:dyDescent="0.3">
      <c r="A5078">
        <v>8</v>
      </c>
      <c r="B5078" t="s">
        <v>23456</v>
      </c>
      <c r="C5078" t="s">
        <v>702</v>
      </c>
      <c r="D5078" t="s">
        <v>8199</v>
      </c>
      <c r="E5078" t="s">
        <v>37</v>
      </c>
      <c r="F5078">
        <v>112</v>
      </c>
      <c r="G5078" s="8">
        <v>115646235</v>
      </c>
      <c r="H5078" s="8">
        <v>30000000</v>
      </c>
    </row>
    <row r="5079" spans="1:8" x14ac:dyDescent="0.3">
      <c r="A5079">
        <v>7</v>
      </c>
      <c r="B5079" t="s">
        <v>23457</v>
      </c>
      <c r="C5079" t="s">
        <v>5931</v>
      </c>
      <c r="D5079" t="s">
        <v>515</v>
      </c>
      <c r="E5079" t="s">
        <v>37</v>
      </c>
      <c r="F5079">
        <v>87</v>
      </c>
      <c r="G5079" s="8">
        <v>85416609</v>
      </c>
      <c r="H5079" s="8">
        <v>30000000</v>
      </c>
    </row>
    <row r="5080" spans="1:8" x14ac:dyDescent="0.3">
      <c r="A5080">
        <v>7</v>
      </c>
      <c r="B5080" t="s">
        <v>23457</v>
      </c>
      <c r="C5080" t="s">
        <v>5931</v>
      </c>
      <c r="D5080" t="s">
        <v>9312</v>
      </c>
      <c r="E5080" t="s">
        <v>37</v>
      </c>
      <c r="F5080">
        <v>87</v>
      </c>
      <c r="G5080" s="8">
        <v>85416609</v>
      </c>
      <c r="H5080" s="8">
        <v>30000000</v>
      </c>
    </row>
    <row r="5081" spans="1:8" x14ac:dyDescent="0.3">
      <c r="A5081">
        <v>7</v>
      </c>
      <c r="B5081" t="s">
        <v>23457</v>
      </c>
      <c r="C5081" t="s">
        <v>5931</v>
      </c>
      <c r="D5081" t="s">
        <v>809</v>
      </c>
      <c r="E5081" t="s">
        <v>37</v>
      </c>
      <c r="F5081">
        <v>87</v>
      </c>
      <c r="G5081" s="8">
        <v>85416609</v>
      </c>
      <c r="H5081" s="8">
        <v>30000000</v>
      </c>
    </row>
    <row r="5082" spans="1:8" x14ac:dyDescent="0.3">
      <c r="A5082">
        <v>7</v>
      </c>
      <c r="B5082" t="s">
        <v>23457</v>
      </c>
      <c r="C5082" t="s">
        <v>5931</v>
      </c>
      <c r="D5082" t="s">
        <v>15875</v>
      </c>
      <c r="E5082" t="s">
        <v>37</v>
      </c>
      <c r="F5082">
        <v>87</v>
      </c>
      <c r="G5082" s="8">
        <v>85416609</v>
      </c>
      <c r="H5082" s="8">
        <v>30000000</v>
      </c>
    </row>
    <row r="5083" spans="1:8" x14ac:dyDescent="0.3">
      <c r="A5083">
        <v>7</v>
      </c>
      <c r="B5083" t="s">
        <v>23457</v>
      </c>
      <c r="C5083" t="s">
        <v>5931</v>
      </c>
      <c r="D5083" t="s">
        <v>651</v>
      </c>
      <c r="E5083" t="s">
        <v>37</v>
      </c>
      <c r="F5083">
        <v>87</v>
      </c>
      <c r="G5083" s="8">
        <v>85416609</v>
      </c>
      <c r="H5083" s="8">
        <v>30000000</v>
      </c>
    </row>
    <row r="5084" spans="1:8" x14ac:dyDescent="0.3">
      <c r="A5084">
        <v>8</v>
      </c>
      <c r="B5084" t="s">
        <v>23458</v>
      </c>
      <c r="C5084" t="s">
        <v>1574</v>
      </c>
      <c r="D5084" t="s">
        <v>21950</v>
      </c>
      <c r="E5084" t="s">
        <v>37</v>
      </c>
      <c r="F5084">
        <v>138</v>
      </c>
      <c r="G5084" s="8">
        <v>90135191</v>
      </c>
      <c r="H5084" s="8">
        <v>25000000</v>
      </c>
    </row>
    <row r="5085" spans="1:8" x14ac:dyDescent="0.3">
      <c r="A5085">
        <v>8</v>
      </c>
      <c r="B5085" t="s">
        <v>23458</v>
      </c>
      <c r="C5085" t="s">
        <v>1574</v>
      </c>
      <c r="D5085" t="s">
        <v>1473</v>
      </c>
      <c r="E5085" t="s">
        <v>37</v>
      </c>
      <c r="F5085">
        <v>138</v>
      </c>
      <c r="G5085" s="8">
        <v>90135191</v>
      </c>
      <c r="H5085" s="8">
        <v>25000000</v>
      </c>
    </row>
    <row r="5086" spans="1:8" x14ac:dyDescent="0.3">
      <c r="A5086">
        <v>8</v>
      </c>
      <c r="B5086" t="s">
        <v>23458</v>
      </c>
      <c r="C5086" t="s">
        <v>1574</v>
      </c>
      <c r="D5086" t="s">
        <v>21948</v>
      </c>
      <c r="E5086" t="s">
        <v>37</v>
      </c>
      <c r="F5086">
        <v>138</v>
      </c>
      <c r="G5086" s="8">
        <v>90135191</v>
      </c>
      <c r="H5086" s="8">
        <v>25000000</v>
      </c>
    </row>
    <row r="5087" spans="1:8" x14ac:dyDescent="0.3">
      <c r="A5087">
        <v>8</v>
      </c>
      <c r="B5087" t="s">
        <v>23458</v>
      </c>
      <c r="C5087" t="s">
        <v>1574</v>
      </c>
      <c r="D5087" t="s">
        <v>8199</v>
      </c>
      <c r="E5087" t="s">
        <v>37</v>
      </c>
      <c r="F5087">
        <v>138</v>
      </c>
      <c r="G5087" s="8">
        <v>90135191</v>
      </c>
      <c r="H5087" s="8">
        <v>25000000</v>
      </c>
    </row>
    <row r="5088" spans="1:8" x14ac:dyDescent="0.3">
      <c r="A5088">
        <v>8.1</v>
      </c>
      <c r="B5088" t="s">
        <v>23459</v>
      </c>
      <c r="C5088" t="s">
        <v>1574</v>
      </c>
      <c r="D5088" t="s">
        <v>1473</v>
      </c>
      <c r="E5088" t="s">
        <v>37</v>
      </c>
      <c r="F5088">
        <v>132</v>
      </c>
      <c r="G5088" s="8">
        <v>100422786</v>
      </c>
      <c r="H5088" s="8">
        <v>30000000</v>
      </c>
    </row>
    <row r="5089" spans="1:8" x14ac:dyDescent="0.3">
      <c r="A5089">
        <v>8.1</v>
      </c>
      <c r="B5089" t="s">
        <v>23459</v>
      </c>
      <c r="C5089" t="s">
        <v>1574</v>
      </c>
      <c r="D5089" t="s">
        <v>21949</v>
      </c>
      <c r="E5089" t="s">
        <v>37</v>
      </c>
      <c r="F5089">
        <v>132</v>
      </c>
      <c r="G5089" s="8">
        <v>100422786</v>
      </c>
      <c r="H5089" s="8">
        <v>30000000</v>
      </c>
    </row>
    <row r="5090" spans="1:8" x14ac:dyDescent="0.3">
      <c r="A5090">
        <v>6.7</v>
      </c>
      <c r="B5090" t="s">
        <v>23460</v>
      </c>
      <c r="C5090" t="s">
        <v>2004</v>
      </c>
      <c r="D5090" t="s">
        <v>809</v>
      </c>
      <c r="E5090" t="s">
        <v>37</v>
      </c>
      <c r="F5090">
        <v>103</v>
      </c>
      <c r="G5090" s="8">
        <v>106694016</v>
      </c>
      <c r="H5090" s="8">
        <v>30000000</v>
      </c>
    </row>
    <row r="5091" spans="1:8" x14ac:dyDescent="0.3">
      <c r="A5091">
        <v>6.7</v>
      </c>
      <c r="B5091" t="s">
        <v>23460</v>
      </c>
      <c r="C5091" t="s">
        <v>2004</v>
      </c>
      <c r="D5091" t="s">
        <v>21950</v>
      </c>
      <c r="E5091" t="s">
        <v>37</v>
      </c>
      <c r="F5091">
        <v>103</v>
      </c>
      <c r="G5091" s="8">
        <v>106694016</v>
      </c>
      <c r="H5091" s="8">
        <v>30000000</v>
      </c>
    </row>
    <row r="5092" spans="1:8" x14ac:dyDescent="0.3">
      <c r="A5092">
        <v>7.9</v>
      </c>
      <c r="B5092" t="s">
        <v>23461</v>
      </c>
      <c r="C5092" t="s">
        <v>4182</v>
      </c>
      <c r="D5092" t="s">
        <v>1473</v>
      </c>
      <c r="E5092" t="s">
        <v>37</v>
      </c>
      <c r="F5092">
        <v>123</v>
      </c>
      <c r="G5092" s="8">
        <v>64286</v>
      </c>
      <c r="H5092" s="8">
        <v>29000000</v>
      </c>
    </row>
    <row r="5093" spans="1:8" x14ac:dyDescent="0.3">
      <c r="A5093">
        <v>7.9</v>
      </c>
      <c r="B5093" t="s">
        <v>23461</v>
      </c>
      <c r="C5093" t="s">
        <v>4182</v>
      </c>
      <c r="D5093" t="s">
        <v>17497</v>
      </c>
      <c r="E5093" t="s">
        <v>37</v>
      </c>
      <c r="F5093">
        <v>123</v>
      </c>
      <c r="G5093" s="8">
        <v>64286</v>
      </c>
      <c r="H5093" s="8">
        <v>29000000</v>
      </c>
    </row>
    <row r="5094" spans="1:8" x14ac:dyDescent="0.3">
      <c r="A5094">
        <v>6.1</v>
      </c>
      <c r="B5094" t="s">
        <v>23462</v>
      </c>
      <c r="C5094" t="s">
        <v>4030</v>
      </c>
      <c r="D5094" t="s">
        <v>809</v>
      </c>
      <c r="E5094" t="s">
        <v>37</v>
      </c>
      <c r="F5094">
        <v>111</v>
      </c>
      <c r="G5094" s="8">
        <v>76806312</v>
      </c>
      <c r="H5094" s="8">
        <v>30000000</v>
      </c>
    </row>
    <row r="5095" spans="1:8" x14ac:dyDescent="0.3">
      <c r="A5095">
        <v>6.1</v>
      </c>
      <c r="B5095" t="s">
        <v>23462</v>
      </c>
      <c r="C5095" t="s">
        <v>4030</v>
      </c>
      <c r="D5095" t="s">
        <v>17497</v>
      </c>
      <c r="E5095" t="s">
        <v>37</v>
      </c>
      <c r="F5095">
        <v>111</v>
      </c>
      <c r="G5095" s="8">
        <v>76806312</v>
      </c>
      <c r="H5095" s="8">
        <v>30000000</v>
      </c>
    </row>
    <row r="5096" spans="1:8" x14ac:dyDescent="0.3">
      <c r="A5096">
        <v>4.2</v>
      </c>
      <c r="B5096" t="s">
        <v>23463</v>
      </c>
      <c r="C5096" t="s">
        <v>814</v>
      </c>
      <c r="D5096" t="s">
        <v>809</v>
      </c>
      <c r="E5096" t="s">
        <v>37</v>
      </c>
      <c r="F5096">
        <v>102</v>
      </c>
      <c r="G5096" s="8">
        <v>79566871</v>
      </c>
      <c r="H5096" s="8">
        <v>30000000</v>
      </c>
    </row>
    <row r="5097" spans="1:8" x14ac:dyDescent="0.3">
      <c r="A5097">
        <v>4.2</v>
      </c>
      <c r="B5097" t="s">
        <v>23463</v>
      </c>
      <c r="C5097" t="s">
        <v>814</v>
      </c>
      <c r="D5097" t="s">
        <v>1473</v>
      </c>
      <c r="E5097" t="s">
        <v>37</v>
      </c>
      <c r="F5097">
        <v>102</v>
      </c>
      <c r="G5097" s="8">
        <v>79566871</v>
      </c>
      <c r="H5097" s="8">
        <v>30000000</v>
      </c>
    </row>
    <row r="5098" spans="1:8" x14ac:dyDescent="0.3">
      <c r="A5098">
        <v>4.2</v>
      </c>
      <c r="B5098" t="s">
        <v>23463</v>
      </c>
      <c r="C5098" t="s">
        <v>814</v>
      </c>
      <c r="D5098" t="s">
        <v>15875</v>
      </c>
      <c r="E5098" t="s">
        <v>37</v>
      </c>
      <c r="F5098">
        <v>102</v>
      </c>
      <c r="G5098" s="8">
        <v>79566871</v>
      </c>
      <c r="H5098" s="8">
        <v>30000000</v>
      </c>
    </row>
    <row r="5099" spans="1:8" x14ac:dyDescent="0.3">
      <c r="A5099">
        <v>4.2</v>
      </c>
      <c r="B5099" t="s">
        <v>23463</v>
      </c>
      <c r="C5099" t="s">
        <v>814</v>
      </c>
      <c r="D5099" t="s">
        <v>9824</v>
      </c>
      <c r="E5099" t="s">
        <v>37</v>
      </c>
      <c r="F5099">
        <v>102</v>
      </c>
      <c r="G5099" s="8">
        <v>79566871</v>
      </c>
      <c r="H5099" s="8">
        <v>30000000</v>
      </c>
    </row>
    <row r="5100" spans="1:8" x14ac:dyDescent="0.3">
      <c r="A5100">
        <v>4.2</v>
      </c>
      <c r="B5100" t="s">
        <v>23463</v>
      </c>
      <c r="C5100" t="s">
        <v>814</v>
      </c>
      <c r="D5100" t="s">
        <v>17497</v>
      </c>
      <c r="E5100" t="s">
        <v>37</v>
      </c>
      <c r="F5100">
        <v>102</v>
      </c>
      <c r="G5100" s="8">
        <v>79566871</v>
      </c>
      <c r="H5100" s="8">
        <v>30000000</v>
      </c>
    </row>
    <row r="5101" spans="1:8" x14ac:dyDescent="0.3">
      <c r="A5101">
        <v>6.1</v>
      </c>
      <c r="B5101" t="s">
        <v>23464</v>
      </c>
      <c r="C5101" t="s">
        <v>5960</v>
      </c>
      <c r="D5101" t="s">
        <v>515</v>
      </c>
      <c r="E5101" t="s">
        <v>37</v>
      </c>
      <c r="F5101">
        <v>78</v>
      </c>
      <c r="G5101" s="8">
        <v>76501438</v>
      </c>
      <c r="H5101" s="8">
        <v>30000000</v>
      </c>
    </row>
    <row r="5102" spans="1:8" x14ac:dyDescent="0.3">
      <c r="A5102">
        <v>6.1</v>
      </c>
      <c r="B5102" t="s">
        <v>23464</v>
      </c>
      <c r="C5102" t="s">
        <v>5960</v>
      </c>
      <c r="D5102" t="s">
        <v>9312</v>
      </c>
      <c r="E5102" t="s">
        <v>37</v>
      </c>
      <c r="F5102">
        <v>78</v>
      </c>
      <c r="G5102" s="8">
        <v>76501438</v>
      </c>
      <c r="H5102" s="8">
        <v>30000000</v>
      </c>
    </row>
    <row r="5103" spans="1:8" x14ac:dyDescent="0.3">
      <c r="A5103">
        <v>6.1</v>
      </c>
      <c r="B5103" t="s">
        <v>23464</v>
      </c>
      <c r="C5103" t="s">
        <v>5960</v>
      </c>
      <c r="D5103" t="s">
        <v>809</v>
      </c>
      <c r="E5103" t="s">
        <v>37</v>
      </c>
      <c r="F5103">
        <v>78</v>
      </c>
      <c r="G5103" s="8">
        <v>76501438</v>
      </c>
      <c r="H5103" s="8">
        <v>30000000</v>
      </c>
    </row>
    <row r="5104" spans="1:8" x14ac:dyDescent="0.3">
      <c r="A5104">
        <v>6.1</v>
      </c>
      <c r="B5104" t="s">
        <v>23464</v>
      </c>
      <c r="C5104" t="s">
        <v>5960</v>
      </c>
      <c r="D5104" t="s">
        <v>15875</v>
      </c>
      <c r="E5104" t="s">
        <v>37</v>
      </c>
      <c r="F5104">
        <v>78</v>
      </c>
      <c r="G5104" s="8">
        <v>76501438</v>
      </c>
      <c r="H5104" s="8">
        <v>30000000</v>
      </c>
    </row>
    <row r="5105" spans="1:8" x14ac:dyDescent="0.3">
      <c r="A5105">
        <v>6.1</v>
      </c>
      <c r="B5105" t="s">
        <v>23464</v>
      </c>
      <c r="C5105" t="s">
        <v>5960</v>
      </c>
      <c r="D5105" t="s">
        <v>17497</v>
      </c>
      <c r="E5105" t="s">
        <v>37</v>
      </c>
      <c r="F5105">
        <v>78</v>
      </c>
      <c r="G5105" s="8">
        <v>76501438</v>
      </c>
      <c r="H5105" s="8">
        <v>30000000</v>
      </c>
    </row>
    <row r="5106" spans="1:8" x14ac:dyDescent="0.3">
      <c r="A5106">
        <v>6.6</v>
      </c>
      <c r="B5106" t="s">
        <v>23465</v>
      </c>
      <c r="C5106" t="s">
        <v>3912</v>
      </c>
      <c r="D5106" t="s">
        <v>1473</v>
      </c>
      <c r="E5106" t="s">
        <v>37</v>
      </c>
      <c r="F5106">
        <v>132</v>
      </c>
      <c r="G5106" s="8">
        <v>74787599</v>
      </c>
      <c r="H5106" s="8">
        <v>30000000</v>
      </c>
    </row>
    <row r="5107" spans="1:8" x14ac:dyDescent="0.3">
      <c r="A5107">
        <v>6.6</v>
      </c>
      <c r="B5107" t="s">
        <v>23465</v>
      </c>
      <c r="C5107" t="s">
        <v>3912</v>
      </c>
      <c r="D5107" t="s">
        <v>17497</v>
      </c>
      <c r="E5107" t="s">
        <v>37</v>
      </c>
      <c r="F5107">
        <v>132</v>
      </c>
      <c r="G5107" s="8">
        <v>74787599</v>
      </c>
      <c r="H5107" s="8">
        <v>30000000</v>
      </c>
    </row>
    <row r="5108" spans="1:8" x14ac:dyDescent="0.3">
      <c r="A5108">
        <v>7.5</v>
      </c>
      <c r="B5108" t="s">
        <v>23466</v>
      </c>
      <c r="C5108" t="s">
        <v>544</v>
      </c>
      <c r="D5108" t="s">
        <v>1473</v>
      </c>
      <c r="E5108" t="s">
        <v>37</v>
      </c>
      <c r="F5108">
        <v>133</v>
      </c>
      <c r="G5108" s="8">
        <v>66528842</v>
      </c>
      <c r="H5108" s="8">
        <v>30000000</v>
      </c>
    </row>
    <row r="5109" spans="1:8" x14ac:dyDescent="0.3">
      <c r="A5109">
        <v>7.5</v>
      </c>
      <c r="B5109" t="s">
        <v>23466</v>
      </c>
      <c r="C5109" t="s">
        <v>544</v>
      </c>
      <c r="D5109" t="s">
        <v>17497</v>
      </c>
      <c r="E5109" t="s">
        <v>37</v>
      </c>
      <c r="F5109">
        <v>133</v>
      </c>
      <c r="G5109" s="8">
        <v>66528842</v>
      </c>
      <c r="H5109" s="8">
        <v>30000000</v>
      </c>
    </row>
    <row r="5110" spans="1:8" x14ac:dyDescent="0.3">
      <c r="A5110">
        <v>7.5</v>
      </c>
      <c r="B5110" t="s">
        <v>23466</v>
      </c>
      <c r="C5110" t="s">
        <v>544</v>
      </c>
      <c r="D5110" t="s">
        <v>21951</v>
      </c>
      <c r="E5110" t="s">
        <v>37</v>
      </c>
      <c r="F5110">
        <v>133</v>
      </c>
      <c r="G5110" s="8">
        <v>66528842</v>
      </c>
      <c r="H5110" s="8">
        <v>30000000</v>
      </c>
    </row>
    <row r="5111" spans="1:8" x14ac:dyDescent="0.3">
      <c r="A5111">
        <v>7.5</v>
      </c>
      <c r="B5111" t="s">
        <v>23466</v>
      </c>
      <c r="C5111" t="s">
        <v>544</v>
      </c>
      <c r="D5111" t="s">
        <v>12797</v>
      </c>
      <c r="E5111" t="s">
        <v>37</v>
      </c>
      <c r="F5111">
        <v>133</v>
      </c>
      <c r="G5111" s="8">
        <v>66528842</v>
      </c>
      <c r="H5111" s="8">
        <v>30000000</v>
      </c>
    </row>
    <row r="5112" spans="1:8" x14ac:dyDescent="0.3">
      <c r="A5112">
        <v>7.4</v>
      </c>
      <c r="B5112" t="s">
        <v>23467</v>
      </c>
      <c r="C5112" t="s">
        <v>5972</v>
      </c>
      <c r="D5112" t="s">
        <v>1473</v>
      </c>
      <c r="E5112" t="s">
        <v>37</v>
      </c>
      <c r="F5112">
        <v>108</v>
      </c>
      <c r="G5112" s="8">
        <v>83813460</v>
      </c>
      <c r="H5112" s="8">
        <v>25000000</v>
      </c>
    </row>
    <row r="5113" spans="1:8" x14ac:dyDescent="0.3">
      <c r="A5113">
        <v>7.4</v>
      </c>
      <c r="B5113" t="s">
        <v>23467</v>
      </c>
      <c r="C5113" t="s">
        <v>5972</v>
      </c>
      <c r="D5113" t="s">
        <v>17497</v>
      </c>
      <c r="E5113" t="s">
        <v>37</v>
      </c>
      <c r="F5113">
        <v>108</v>
      </c>
      <c r="G5113" s="8">
        <v>83813460</v>
      </c>
      <c r="H5113" s="8">
        <v>25000000</v>
      </c>
    </row>
    <row r="5114" spans="1:8" x14ac:dyDescent="0.3">
      <c r="A5114">
        <v>7.2</v>
      </c>
      <c r="B5114" t="s">
        <v>23468</v>
      </c>
      <c r="C5114" t="s">
        <v>5977</v>
      </c>
      <c r="D5114" t="s">
        <v>809</v>
      </c>
      <c r="E5114" t="s">
        <v>37</v>
      </c>
      <c r="F5114">
        <v>125</v>
      </c>
      <c r="G5114" s="8">
        <v>65010106</v>
      </c>
      <c r="H5114" s="8">
        <v>30000000</v>
      </c>
    </row>
    <row r="5115" spans="1:8" x14ac:dyDescent="0.3">
      <c r="A5115">
        <v>7.2</v>
      </c>
      <c r="B5115" t="s">
        <v>23468</v>
      </c>
      <c r="C5115" t="s">
        <v>5977</v>
      </c>
      <c r="D5115" t="s">
        <v>1473</v>
      </c>
      <c r="E5115" t="s">
        <v>37</v>
      </c>
      <c r="F5115">
        <v>125</v>
      </c>
      <c r="G5115" s="8">
        <v>65010106</v>
      </c>
      <c r="H5115" s="8">
        <v>30000000</v>
      </c>
    </row>
    <row r="5116" spans="1:8" x14ac:dyDescent="0.3">
      <c r="A5116">
        <v>6.9</v>
      </c>
      <c r="B5116" t="s">
        <v>23469</v>
      </c>
      <c r="C5116" t="s">
        <v>5983</v>
      </c>
      <c r="D5116" t="s">
        <v>809</v>
      </c>
      <c r="E5116" t="s">
        <v>37</v>
      </c>
      <c r="F5116">
        <v>98</v>
      </c>
      <c r="G5116" s="8">
        <v>66359959</v>
      </c>
      <c r="H5116" s="8">
        <v>35000000</v>
      </c>
    </row>
    <row r="5117" spans="1:8" x14ac:dyDescent="0.3">
      <c r="A5117">
        <v>6.9</v>
      </c>
      <c r="B5117" t="s">
        <v>23469</v>
      </c>
      <c r="C5117" t="s">
        <v>5983</v>
      </c>
      <c r="D5117" t="s">
        <v>4189</v>
      </c>
      <c r="E5117" t="s">
        <v>37</v>
      </c>
      <c r="F5117">
        <v>98</v>
      </c>
      <c r="G5117" s="8">
        <v>66359959</v>
      </c>
      <c r="H5117" s="8">
        <v>35000000</v>
      </c>
    </row>
    <row r="5118" spans="1:8" x14ac:dyDescent="0.3">
      <c r="A5118">
        <v>6.9</v>
      </c>
      <c r="B5118" t="s">
        <v>23469</v>
      </c>
      <c r="C5118" t="s">
        <v>5983</v>
      </c>
      <c r="D5118" t="s">
        <v>17497</v>
      </c>
      <c r="E5118" t="s">
        <v>37</v>
      </c>
      <c r="F5118">
        <v>98</v>
      </c>
      <c r="G5118" s="8">
        <v>66359959</v>
      </c>
      <c r="H5118" s="8">
        <v>35000000</v>
      </c>
    </row>
    <row r="5119" spans="1:8" x14ac:dyDescent="0.3">
      <c r="A5119">
        <v>7.4</v>
      </c>
      <c r="B5119" t="s">
        <v>23470</v>
      </c>
      <c r="C5119" t="s">
        <v>5991</v>
      </c>
      <c r="D5119" t="s">
        <v>675</v>
      </c>
      <c r="E5119" t="s">
        <v>37</v>
      </c>
      <c r="F5119">
        <v>119</v>
      </c>
      <c r="G5119" s="8">
        <v>66468315</v>
      </c>
      <c r="H5119" s="8">
        <v>30000000</v>
      </c>
    </row>
    <row r="5120" spans="1:8" x14ac:dyDescent="0.3">
      <c r="A5120">
        <v>7.4</v>
      </c>
      <c r="B5120" t="s">
        <v>23470</v>
      </c>
      <c r="C5120" t="s">
        <v>5991</v>
      </c>
      <c r="D5120" t="s">
        <v>21950</v>
      </c>
      <c r="E5120" t="s">
        <v>37</v>
      </c>
      <c r="F5120">
        <v>119</v>
      </c>
      <c r="G5120" s="8">
        <v>66468315</v>
      </c>
      <c r="H5120" s="8">
        <v>30000000</v>
      </c>
    </row>
    <row r="5121" spans="1:8" x14ac:dyDescent="0.3">
      <c r="A5121">
        <v>7.4</v>
      </c>
      <c r="B5121" t="s">
        <v>23470</v>
      </c>
      <c r="C5121" t="s">
        <v>5991</v>
      </c>
      <c r="D5121" t="s">
        <v>1473</v>
      </c>
      <c r="E5121" t="s">
        <v>37</v>
      </c>
      <c r="F5121">
        <v>119</v>
      </c>
      <c r="G5121" s="8">
        <v>66468315</v>
      </c>
      <c r="H5121" s="8">
        <v>30000000</v>
      </c>
    </row>
    <row r="5122" spans="1:8" x14ac:dyDescent="0.3">
      <c r="A5122">
        <v>7.4</v>
      </c>
      <c r="B5122" t="s">
        <v>23470</v>
      </c>
      <c r="C5122" t="s">
        <v>5991</v>
      </c>
      <c r="D5122" t="s">
        <v>10118</v>
      </c>
      <c r="E5122" t="s">
        <v>37</v>
      </c>
      <c r="F5122">
        <v>119</v>
      </c>
      <c r="G5122" s="8">
        <v>66468315</v>
      </c>
      <c r="H5122" s="8">
        <v>30000000</v>
      </c>
    </row>
    <row r="5123" spans="1:8" x14ac:dyDescent="0.3">
      <c r="A5123">
        <v>7.4</v>
      </c>
      <c r="B5123" t="s">
        <v>23470</v>
      </c>
      <c r="C5123" t="s">
        <v>5991</v>
      </c>
      <c r="D5123" t="s">
        <v>8199</v>
      </c>
      <c r="E5123" t="s">
        <v>37</v>
      </c>
      <c r="F5123">
        <v>119</v>
      </c>
      <c r="G5123" s="8">
        <v>66468315</v>
      </c>
      <c r="H5123" s="8">
        <v>30000000</v>
      </c>
    </row>
    <row r="5124" spans="1:8" x14ac:dyDescent="0.3">
      <c r="A5124">
        <v>5.4</v>
      </c>
      <c r="B5124" t="s">
        <v>23471</v>
      </c>
      <c r="C5124" t="s">
        <v>138</v>
      </c>
      <c r="D5124" t="s">
        <v>809</v>
      </c>
      <c r="E5124" t="s">
        <v>37</v>
      </c>
      <c r="F5124">
        <v>87</v>
      </c>
      <c r="G5124" s="8">
        <v>64172251</v>
      </c>
      <c r="H5124" s="8">
        <v>30000000</v>
      </c>
    </row>
    <row r="5125" spans="1:8" x14ac:dyDescent="0.3">
      <c r="A5125">
        <v>5.4</v>
      </c>
      <c r="B5125" t="s">
        <v>23471</v>
      </c>
      <c r="C5125" t="s">
        <v>138</v>
      </c>
      <c r="D5125" t="s">
        <v>651</v>
      </c>
      <c r="E5125" t="s">
        <v>37</v>
      </c>
      <c r="F5125">
        <v>87</v>
      </c>
      <c r="G5125" s="8">
        <v>64172251</v>
      </c>
      <c r="H5125" s="8">
        <v>30000000</v>
      </c>
    </row>
    <row r="5126" spans="1:8" x14ac:dyDescent="0.3">
      <c r="A5126">
        <v>6.8</v>
      </c>
      <c r="B5126" t="s">
        <v>23472</v>
      </c>
      <c r="C5126" t="s">
        <v>5999</v>
      </c>
      <c r="D5126" t="s">
        <v>809</v>
      </c>
      <c r="E5126" t="s">
        <v>37</v>
      </c>
      <c r="F5126">
        <v>91</v>
      </c>
      <c r="G5126" s="8">
        <v>66600000</v>
      </c>
      <c r="H5126" s="8">
        <v>30000000</v>
      </c>
    </row>
    <row r="5127" spans="1:8" x14ac:dyDescent="0.3">
      <c r="A5127">
        <v>6.8</v>
      </c>
      <c r="B5127" t="s">
        <v>23472</v>
      </c>
      <c r="C5127" t="s">
        <v>5999</v>
      </c>
      <c r="D5127" t="s">
        <v>1473</v>
      </c>
      <c r="E5127" t="s">
        <v>37</v>
      </c>
      <c r="F5127">
        <v>91</v>
      </c>
      <c r="G5127" s="8">
        <v>66600000</v>
      </c>
      <c r="H5127" s="8">
        <v>30000000</v>
      </c>
    </row>
    <row r="5128" spans="1:8" x14ac:dyDescent="0.3">
      <c r="A5128">
        <v>6.8</v>
      </c>
      <c r="B5128" t="s">
        <v>23472</v>
      </c>
      <c r="C5128" t="s">
        <v>5999</v>
      </c>
      <c r="D5128" t="s">
        <v>15875</v>
      </c>
      <c r="E5128" t="s">
        <v>37</v>
      </c>
      <c r="F5128">
        <v>91</v>
      </c>
      <c r="G5128" s="8">
        <v>66600000</v>
      </c>
      <c r="H5128" s="8">
        <v>30000000</v>
      </c>
    </row>
    <row r="5129" spans="1:8" x14ac:dyDescent="0.3">
      <c r="A5129">
        <v>6.3</v>
      </c>
      <c r="B5129" t="s">
        <v>23473</v>
      </c>
      <c r="C5129" t="s">
        <v>1716</v>
      </c>
      <c r="D5129" t="s">
        <v>809</v>
      </c>
      <c r="E5129" t="s">
        <v>37</v>
      </c>
      <c r="F5129">
        <v>100</v>
      </c>
      <c r="G5129" s="8">
        <v>63536011</v>
      </c>
      <c r="H5129" s="8">
        <v>30000000</v>
      </c>
    </row>
    <row r="5130" spans="1:8" x14ac:dyDescent="0.3">
      <c r="A5130">
        <v>6.3</v>
      </c>
      <c r="B5130" t="s">
        <v>23473</v>
      </c>
      <c r="C5130" t="s">
        <v>1716</v>
      </c>
      <c r="D5130" t="s">
        <v>1473</v>
      </c>
      <c r="E5130" t="s">
        <v>37</v>
      </c>
      <c r="F5130">
        <v>100</v>
      </c>
      <c r="G5130" s="8">
        <v>63536011</v>
      </c>
      <c r="H5130" s="8">
        <v>30000000</v>
      </c>
    </row>
    <row r="5131" spans="1:8" x14ac:dyDescent="0.3">
      <c r="A5131">
        <v>6.3</v>
      </c>
      <c r="B5131" t="s">
        <v>23473</v>
      </c>
      <c r="C5131" t="s">
        <v>1716</v>
      </c>
      <c r="D5131" t="s">
        <v>17497</v>
      </c>
      <c r="E5131" t="s">
        <v>37</v>
      </c>
      <c r="F5131">
        <v>100</v>
      </c>
      <c r="G5131" s="8">
        <v>63536011</v>
      </c>
      <c r="H5131" s="8">
        <v>30000000</v>
      </c>
    </row>
    <row r="5132" spans="1:8" x14ac:dyDescent="0.3">
      <c r="A5132">
        <v>7.2</v>
      </c>
      <c r="B5132" t="s">
        <v>23474</v>
      </c>
      <c r="C5132" t="s">
        <v>4203</v>
      </c>
      <c r="D5132" t="s">
        <v>809</v>
      </c>
      <c r="E5132" t="s">
        <v>37</v>
      </c>
      <c r="F5132">
        <v>118</v>
      </c>
      <c r="G5132" s="8">
        <v>62877175</v>
      </c>
      <c r="H5132" s="8">
        <v>30000000</v>
      </c>
    </row>
    <row r="5133" spans="1:8" x14ac:dyDescent="0.3">
      <c r="A5133">
        <v>7.2</v>
      </c>
      <c r="B5133" t="s">
        <v>23474</v>
      </c>
      <c r="C5133" t="s">
        <v>4203</v>
      </c>
      <c r="D5133" t="s">
        <v>1473</v>
      </c>
      <c r="E5133" t="s">
        <v>37</v>
      </c>
      <c r="F5133">
        <v>118</v>
      </c>
      <c r="G5133" s="8">
        <v>62877175</v>
      </c>
      <c r="H5133" s="8">
        <v>30000000</v>
      </c>
    </row>
    <row r="5134" spans="1:8" x14ac:dyDescent="0.3">
      <c r="A5134">
        <v>7.2</v>
      </c>
      <c r="B5134" t="s">
        <v>23474</v>
      </c>
      <c r="C5134" t="s">
        <v>4203</v>
      </c>
      <c r="D5134" t="s">
        <v>17497</v>
      </c>
      <c r="E5134" t="s">
        <v>37</v>
      </c>
      <c r="F5134">
        <v>118</v>
      </c>
      <c r="G5134" s="8">
        <v>62877175</v>
      </c>
      <c r="H5134" s="8">
        <v>30000000</v>
      </c>
    </row>
    <row r="5135" spans="1:8" x14ac:dyDescent="0.3">
      <c r="A5135">
        <v>6.9</v>
      </c>
      <c r="B5135" t="s">
        <v>23475</v>
      </c>
      <c r="C5135" t="s">
        <v>1310</v>
      </c>
      <c r="D5135" t="s">
        <v>675</v>
      </c>
      <c r="E5135" t="s">
        <v>37</v>
      </c>
      <c r="F5135">
        <v>109</v>
      </c>
      <c r="G5135" s="8">
        <v>74484168</v>
      </c>
      <c r="H5135" s="8">
        <v>45000000</v>
      </c>
    </row>
    <row r="5136" spans="1:8" x14ac:dyDescent="0.3">
      <c r="A5136">
        <v>6.9</v>
      </c>
      <c r="B5136" t="s">
        <v>23475</v>
      </c>
      <c r="C5136" t="s">
        <v>1310</v>
      </c>
      <c r="D5136" t="s">
        <v>21950</v>
      </c>
      <c r="E5136" t="s">
        <v>37</v>
      </c>
      <c r="F5136">
        <v>109</v>
      </c>
      <c r="G5136" s="8">
        <v>74484168</v>
      </c>
      <c r="H5136" s="8">
        <v>45000000</v>
      </c>
    </row>
    <row r="5137" spans="1:8" x14ac:dyDescent="0.3">
      <c r="A5137">
        <v>6.9</v>
      </c>
      <c r="B5137" t="s">
        <v>23475</v>
      </c>
      <c r="C5137" t="s">
        <v>1310</v>
      </c>
      <c r="D5137" t="s">
        <v>1473</v>
      </c>
      <c r="E5137" t="s">
        <v>37</v>
      </c>
      <c r="F5137">
        <v>109</v>
      </c>
      <c r="G5137" s="8">
        <v>74484168</v>
      </c>
      <c r="H5137" s="8">
        <v>45000000</v>
      </c>
    </row>
    <row r="5138" spans="1:8" x14ac:dyDescent="0.3">
      <c r="A5138">
        <v>6.9</v>
      </c>
      <c r="B5138" t="s">
        <v>23475</v>
      </c>
      <c r="C5138" t="s">
        <v>1310</v>
      </c>
      <c r="D5138" t="s">
        <v>21948</v>
      </c>
      <c r="E5138" t="s">
        <v>37</v>
      </c>
      <c r="F5138">
        <v>109</v>
      </c>
      <c r="G5138" s="8">
        <v>74484168</v>
      </c>
      <c r="H5138" s="8">
        <v>45000000</v>
      </c>
    </row>
    <row r="5139" spans="1:8" x14ac:dyDescent="0.3">
      <c r="A5139">
        <v>6.9</v>
      </c>
      <c r="B5139" t="s">
        <v>23475</v>
      </c>
      <c r="C5139" t="s">
        <v>1310</v>
      </c>
      <c r="D5139" t="s">
        <v>8199</v>
      </c>
      <c r="E5139" t="s">
        <v>37</v>
      </c>
      <c r="F5139">
        <v>109</v>
      </c>
      <c r="G5139" s="8">
        <v>74484168</v>
      </c>
      <c r="H5139" s="8">
        <v>45000000</v>
      </c>
    </row>
    <row r="5140" spans="1:8" x14ac:dyDescent="0.3">
      <c r="A5140">
        <v>6</v>
      </c>
      <c r="B5140" t="s">
        <v>23476</v>
      </c>
      <c r="C5140" t="s">
        <v>6021</v>
      </c>
      <c r="D5140" t="s">
        <v>809</v>
      </c>
      <c r="E5140" t="s">
        <v>37</v>
      </c>
      <c r="F5140">
        <v>99</v>
      </c>
      <c r="G5140" s="8">
        <v>60269340</v>
      </c>
      <c r="H5140" s="8">
        <v>30000000</v>
      </c>
    </row>
    <row r="5141" spans="1:8" x14ac:dyDescent="0.3">
      <c r="A5141">
        <v>6</v>
      </c>
      <c r="B5141" t="s">
        <v>23476</v>
      </c>
      <c r="C5141" t="s">
        <v>6021</v>
      </c>
      <c r="D5141" t="s">
        <v>17497</v>
      </c>
      <c r="E5141" t="s">
        <v>37</v>
      </c>
      <c r="F5141">
        <v>99</v>
      </c>
      <c r="G5141" s="8">
        <v>60269340</v>
      </c>
      <c r="H5141" s="8">
        <v>30000000</v>
      </c>
    </row>
    <row r="5142" spans="1:8" x14ac:dyDescent="0.3">
      <c r="A5142">
        <v>5.9</v>
      </c>
      <c r="B5142" t="s">
        <v>23477</v>
      </c>
      <c r="C5142" t="s">
        <v>6025</v>
      </c>
      <c r="D5142" t="s">
        <v>1473</v>
      </c>
      <c r="E5142" t="s">
        <v>37</v>
      </c>
      <c r="F5142">
        <v>114</v>
      </c>
      <c r="G5142" s="8">
        <v>60033780</v>
      </c>
      <c r="H5142" s="8">
        <v>30000000</v>
      </c>
    </row>
    <row r="5143" spans="1:8" x14ac:dyDescent="0.3">
      <c r="A5143">
        <v>5.9</v>
      </c>
      <c r="B5143" t="s">
        <v>23477</v>
      </c>
      <c r="C5143" t="s">
        <v>6025</v>
      </c>
      <c r="D5143" t="s">
        <v>17497</v>
      </c>
      <c r="E5143" t="s">
        <v>37</v>
      </c>
      <c r="F5143">
        <v>114</v>
      </c>
      <c r="G5143" s="8">
        <v>60033780</v>
      </c>
      <c r="H5143" s="8">
        <v>30000000</v>
      </c>
    </row>
    <row r="5144" spans="1:8" x14ac:dyDescent="0.3">
      <c r="A5144">
        <v>5.4</v>
      </c>
      <c r="B5144" t="s">
        <v>23478</v>
      </c>
      <c r="C5144" t="s">
        <v>1196</v>
      </c>
      <c r="D5144" t="s">
        <v>809</v>
      </c>
      <c r="E5144" t="s">
        <v>37</v>
      </c>
      <c r="F5144">
        <v>89</v>
      </c>
      <c r="G5144" s="8">
        <v>58715510</v>
      </c>
      <c r="H5144" s="8">
        <v>30000000</v>
      </c>
    </row>
    <row r="5145" spans="1:8" x14ac:dyDescent="0.3">
      <c r="A5145">
        <v>5.4</v>
      </c>
      <c r="B5145" t="s">
        <v>23478</v>
      </c>
      <c r="C5145" t="s">
        <v>1196</v>
      </c>
      <c r="D5145" t="s">
        <v>17497</v>
      </c>
      <c r="E5145" t="s">
        <v>37</v>
      </c>
      <c r="F5145">
        <v>89</v>
      </c>
      <c r="G5145" s="8">
        <v>58715510</v>
      </c>
      <c r="H5145" s="8">
        <v>30000000</v>
      </c>
    </row>
    <row r="5146" spans="1:8" x14ac:dyDescent="0.3">
      <c r="A5146">
        <v>5.9</v>
      </c>
      <c r="B5146" t="s">
        <v>23479</v>
      </c>
      <c r="C5146" t="s">
        <v>1268</v>
      </c>
      <c r="D5146" t="s">
        <v>515</v>
      </c>
      <c r="E5146" t="s">
        <v>37</v>
      </c>
      <c r="F5146">
        <v>95</v>
      </c>
      <c r="G5146" s="8">
        <v>58156435</v>
      </c>
      <c r="H5146" s="8">
        <v>19000000</v>
      </c>
    </row>
    <row r="5147" spans="1:8" x14ac:dyDescent="0.3">
      <c r="A5147">
        <v>5.9</v>
      </c>
      <c r="B5147" t="s">
        <v>23479</v>
      </c>
      <c r="C5147" t="s">
        <v>1268</v>
      </c>
      <c r="D5147" t="s">
        <v>809</v>
      </c>
      <c r="E5147" t="s">
        <v>37</v>
      </c>
      <c r="F5147">
        <v>95</v>
      </c>
      <c r="G5147" s="8">
        <v>58156435</v>
      </c>
      <c r="H5147" s="8">
        <v>19000000</v>
      </c>
    </row>
    <row r="5148" spans="1:8" x14ac:dyDescent="0.3">
      <c r="A5148">
        <v>5.9</v>
      </c>
      <c r="B5148" t="s">
        <v>23479</v>
      </c>
      <c r="C5148" t="s">
        <v>1268</v>
      </c>
      <c r="D5148" t="s">
        <v>21948</v>
      </c>
      <c r="E5148" t="s">
        <v>37</v>
      </c>
      <c r="F5148">
        <v>95</v>
      </c>
      <c r="G5148" s="8">
        <v>58156435</v>
      </c>
      <c r="H5148" s="8">
        <v>19000000</v>
      </c>
    </row>
    <row r="5149" spans="1:8" x14ac:dyDescent="0.3">
      <c r="A5149">
        <v>6.1</v>
      </c>
      <c r="B5149" t="s">
        <v>23480</v>
      </c>
      <c r="C5149" t="s">
        <v>1196</v>
      </c>
      <c r="D5149" t="s">
        <v>809</v>
      </c>
      <c r="E5149" t="s">
        <v>37</v>
      </c>
      <c r="F5149">
        <v>98</v>
      </c>
      <c r="G5149" s="8">
        <v>56044241</v>
      </c>
      <c r="H5149" s="8">
        <v>37000000</v>
      </c>
    </row>
    <row r="5150" spans="1:8" x14ac:dyDescent="0.3">
      <c r="A5150">
        <v>6.1</v>
      </c>
      <c r="B5150" t="s">
        <v>23480</v>
      </c>
      <c r="C5150" t="s">
        <v>1196</v>
      </c>
      <c r="D5150" t="s">
        <v>651</v>
      </c>
      <c r="E5150" t="s">
        <v>37</v>
      </c>
      <c r="F5150">
        <v>98</v>
      </c>
      <c r="G5150" s="8">
        <v>56044241</v>
      </c>
      <c r="H5150" s="8">
        <v>37000000</v>
      </c>
    </row>
    <row r="5151" spans="1:8" x14ac:dyDescent="0.3">
      <c r="A5151">
        <v>6.1</v>
      </c>
      <c r="B5151" t="s">
        <v>23480</v>
      </c>
      <c r="C5151" t="s">
        <v>1196</v>
      </c>
      <c r="D5151" t="s">
        <v>17497</v>
      </c>
      <c r="E5151" t="s">
        <v>37</v>
      </c>
      <c r="F5151">
        <v>98</v>
      </c>
      <c r="G5151" s="8">
        <v>56044241</v>
      </c>
      <c r="H5151" s="8">
        <v>37000000</v>
      </c>
    </row>
    <row r="5152" spans="1:8" x14ac:dyDescent="0.3">
      <c r="A5152">
        <v>7.7</v>
      </c>
      <c r="B5152" t="s">
        <v>23481</v>
      </c>
      <c r="C5152" t="s">
        <v>1789</v>
      </c>
      <c r="D5152" t="s">
        <v>809</v>
      </c>
      <c r="E5152" t="s">
        <v>37</v>
      </c>
      <c r="F5152">
        <v>94</v>
      </c>
      <c r="G5152" s="8">
        <v>56816662</v>
      </c>
      <c r="H5152" s="8">
        <v>17000000</v>
      </c>
    </row>
    <row r="5153" spans="1:8" x14ac:dyDescent="0.3">
      <c r="A5153">
        <v>7.7</v>
      </c>
      <c r="B5153" t="s">
        <v>23481</v>
      </c>
      <c r="C5153" t="s">
        <v>1789</v>
      </c>
      <c r="D5153" t="s">
        <v>651</v>
      </c>
      <c r="E5153" t="s">
        <v>37</v>
      </c>
      <c r="F5153">
        <v>94</v>
      </c>
      <c r="G5153" s="8">
        <v>56816662</v>
      </c>
      <c r="H5153" s="8">
        <v>17000000</v>
      </c>
    </row>
    <row r="5154" spans="1:8" x14ac:dyDescent="0.3">
      <c r="A5154">
        <v>7.7</v>
      </c>
      <c r="B5154" t="s">
        <v>23481</v>
      </c>
      <c r="C5154" t="s">
        <v>1789</v>
      </c>
      <c r="D5154" t="s">
        <v>17497</v>
      </c>
      <c r="E5154" t="s">
        <v>37</v>
      </c>
      <c r="F5154">
        <v>94</v>
      </c>
      <c r="G5154" s="8">
        <v>56816662</v>
      </c>
      <c r="H5154" s="8">
        <v>17000000</v>
      </c>
    </row>
    <row r="5155" spans="1:8" x14ac:dyDescent="0.3">
      <c r="A5155">
        <v>5.8</v>
      </c>
      <c r="B5155" t="s">
        <v>23482</v>
      </c>
      <c r="C5155" t="s">
        <v>6047</v>
      </c>
      <c r="D5155" t="s">
        <v>515</v>
      </c>
      <c r="E5155" t="s">
        <v>37</v>
      </c>
      <c r="F5155">
        <v>85</v>
      </c>
      <c r="G5155" s="8">
        <v>64238770</v>
      </c>
      <c r="H5155" s="8">
        <v>42000000</v>
      </c>
    </row>
    <row r="5156" spans="1:8" x14ac:dyDescent="0.3">
      <c r="A5156">
        <v>5.8</v>
      </c>
      <c r="B5156" t="s">
        <v>23482</v>
      </c>
      <c r="C5156" t="s">
        <v>6047</v>
      </c>
      <c r="D5156" t="s">
        <v>9312</v>
      </c>
      <c r="E5156" t="s">
        <v>37</v>
      </c>
      <c r="F5156">
        <v>85</v>
      </c>
      <c r="G5156" s="8">
        <v>64238770</v>
      </c>
      <c r="H5156" s="8">
        <v>42000000</v>
      </c>
    </row>
    <row r="5157" spans="1:8" x14ac:dyDescent="0.3">
      <c r="A5157">
        <v>5.8</v>
      </c>
      <c r="B5157" t="s">
        <v>23482</v>
      </c>
      <c r="C5157" t="s">
        <v>6047</v>
      </c>
      <c r="D5157" t="s">
        <v>809</v>
      </c>
      <c r="E5157" t="s">
        <v>37</v>
      </c>
      <c r="F5157">
        <v>85</v>
      </c>
      <c r="G5157" s="8">
        <v>64238770</v>
      </c>
      <c r="H5157" s="8">
        <v>42000000</v>
      </c>
    </row>
    <row r="5158" spans="1:8" x14ac:dyDescent="0.3">
      <c r="A5158">
        <v>5.8</v>
      </c>
      <c r="B5158" t="s">
        <v>23482</v>
      </c>
      <c r="C5158" t="s">
        <v>6047</v>
      </c>
      <c r="D5158" t="s">
        <v>15875</v>
      </c>
      <c r="E5158" t="s">
        <v>37</v>
      </c>
      <c r="F5158">
        <v>85</v>
      </c>
      <c r="G5158" s="8">
        <v>64238770</v>
      </c>
      <c r="H5158" s="8">
        <v>42000000</v>
      </c>
    </row>
    <row r="5159" spans="1:8" x14ac:dyDescent="0.3">
      <c r="A5159">
        <v>7.6</v>
      </c>
      <c r="B5159" t="s">
        <v>23483</v>
      </c>
      <c r="C5159" t="s">
        <v>6051</v>
      </c>
      <c r="D5159" t="s">
        <v>11093</v>
      </c>
      <c r="E5159" t="s">
        <v>37</v>
      </c>
      <c r="F5159">
        <v>124</v>
      </c>
      <c r="G5159" s="8">
        <v>52937130</v>
      </c>
      <c r="H5159" s="8">
        <v>30000000</v>
      </c>
    </row>
    <row r="5160" spans="1:8" x14ac:dyDescent="0.3">
      <c r="A5160">
        <v>7.6</v>
      </c>
      <c r="B5160" t="s">
        <v>23483</v>
      </c>
      <c r="C5160" t="s">
        <v>6051</v>
      </c>
      <c r="D5160" t="s">
        <v>21950</v>
      </c>
      <c r="E5160" t="s">
        <v>37</v>
      </c>
      <c r="F5160">
        <v>124</v>
      </c>
      <c r="G5160" s="8">
        <v>52937130</v>
      </c>
      <c r="H5160" s="8">
        <v>30000000</v>
      </c>
    </row>
    <row r="5161" spans="1:8" x14ac:dyDescent="0.3">
      <c r="A5161">
        <v>7.6</v>
      </c>
      <c r="B5161" t="s">
        <v>23483</v>
      </c>
      <c r="C5161" t="s">
        <v>6051</v>
      </c>
      <c r="D5161" t="s">
        <v>1473</v>
      </c>
      <c r="E5161" t="s">
        <v>37</v>
      </c>
      <c r="F5161">
        <v>124</v>
      </c>
      <c r="G5161" s="8">
        <v>52937130</v>
      </c>
      <c r="H5161" s="8">
        <v>30000000</v>
      </c>
    </row>
    <row r="5162" spans="1:8" x14ac:dyDescent="0.3">
      <c r="A5162">
        <v>6.1</v>
      </c>
      <c r="B5162" t="s">
        <v>23484</v>
      </c>
      <c r="C5162" t="s">
        <v>4801</v>
      </c>
      <c r="D5162" t="s">
        <v>1473</v>
      </c>
      <c r="E5162" t="s">
        <v>37</v>
      </c>
      <c r="F5162">
        <v>131</v>
      </c>
      <c r="G5162" s="8">
        <v>52799004</v>
      </c>
      <c r="H5162" s="8">
        <v>55000000</v>
      </c>
    </row>
    <row r="5163" spans="1:8" x14ac:dyDescent="0.3">
      <c r="A5163">
        <v>6.1</v>
      </c>
      <c r="B5163" t="s">
        <v>23484</v>
      </c>
      <c r="C5163" t="s">
        <v>4801</v>
      </c>
      <c r="D5163" t="s">
        <v>17497</v>
      </c>
      <c r="E5163" t="s">
        <v>37</v>
      </c>
      <c r="F5163">
        <v>131</v>
      </c>
      <c r="G5163" s="8">
        <v>52799004</v>
      </c>
      <c r="H5163" s="8">
        <v>55000000</v>
      </c>
    </row>
    <row r="5164" spans="1:8" x14ac:dyDescent="0.3">
      <c r="A5164">
        <v>5.4</v>
      </c>
      <c r="B5164" t="s">
        <v>23485</v>
      </c>
      <c r="C5164" t="s">
        <v>6060</v>
      </c>
      <c r="D5164" t="s">
        <v>675</v>
      </c>
      <c r="E5164" t="s">
        <v>37</v>
      </c>
      <c r="F5164">
        <v>107</v>
      </c>
      <c r="G5164" s="8">
        <v>55210049</v>
      </c>
      <c r="H5164" s="8">
        <v>27800000</v>
      </c>
    </row>
    <row r="5165" spans="1:8" x14ac:dyDescent="0.3">
      <c r="A5165">
        <v>5.4</v>
      </c>
      <c r="B5165" t="s">
        <v>23485</v>
      </c>
      <c r="C5165" t="s">
        <v>6060</v>
      </c>
      <c r="D5165" t="s">
        <v>515</v>
      </c>
      <c r="E5165" t="s">
        <v>37</v>
      </c>
      <c r="F5165">
        <v>107</v>
      </c>
      <c r="G5165" s="8">
        <v>55210049</v>
      </c>
      <c r="H5165" s="8">
        <v>27800000</v>
      </c>
    </row>
    <row r="5166" spans="1:8" x14ac:dyDescent="0.3">
      <c r="A5166">
        <v>5.4</v>
      </c>
      <c r="B5166" t="s">
        <v>23485</v>
      </c>
      <c r="C5166" t="s">
        <v>6060</v>
      </c>
      <c r="D5166" t="s">
        <v>10118</v>
      </c>
      <c r="E5166" t="s">
        <v>37</v>
      </c>
      <c r="F5166">
        <v>107</v>
      </c>
      <c r="G5166" s="8">
        <v>55210049</v>
      </c>
      <c r="H5166" s="8">
        <v>27800000</v>
      </c>
    </row>
    <row r="5167" spans="1:8" x14ac:dyDescent="0.3">
      <c r="A5167">
        <v>5.4</v>
      </c>
      <c r="B5167" t="s">
        <v>23485</v>
      </c>
      <c r="C5167" t="s">
        <v>6060</v>
      </c>
      <c r="D5167" t="s">
        <v>8199</v>
      </c>
      <c r="E5167" t="s">
        <v>37</v>
      </c>
      <c r="F5167">
        <v>107</v>
      </c>
      <c r="G5167" s="8">
        <v>55210049</v>
      </c>
      <c r="H5167" s="8">
        <v>27800000</v>
      </c>
    </row>
    <row r="5168" spans="1:8" x14ac:dyDescent="0.3">
      <c r="A5168">
        <v>5.0999999999999996</v>
      </c>
      <c r="B5168" t="s">
        <v>23486</v>
      </c>
      <c r="C5168" t="s">
        <v>3697</v>
      </c>
      <c r="D5168" t="s">
        <v>809</v>
      </c>
      <c r="E5168" t="s">
        <v>37</v>
      </c>
      <c r="F5168">
        <v>99</v>
      </c>
      <c r="G5168" s="8">
        <v>51432423</v>
      </c>
      <c r="H5168" s="8">
        <v>30000000</v>
      </c>
    </row>
    <row r="5169" spans="1:8" x14ac:dyDescent="0.3">
      <c r="A5169">
        <v>5.0999999999999996</v>
      </c>
      <c r="B5169" t="s">
        <v>23486</v>
      </c>
      <c r="C5169" t="s">
        <v>3697</v>
      </c>
      <c r="D5169" t="s">
        <v>15875</v>
      </c>
      <c r="E5169" t="s">
        <v>37</v>
      </c>
      <c r="F5169">
        <v>99</v>
      </c>
      <c r="G5169" s="8">
        <v>51432423</v>
      </c>
      <c r="H5169" s="8">
        <v>30000000</v>
      </c>
    </row>
    <row r="5170" spans="1:8" x14ac:dyDescent="0.3">
      <c r="A5170">
        <v>5.0999999999999996</v>
      </c>
      <c r="B5170" t="s">
        <v>23486</v>
      </c>
      <c r="C5170" t="s">
        <v>3697</v>
      </c>
      <c r="D5170" t="s">
        <v>651</v>
      </c>
      <c r="E5170" t="s">
        <v>37</v>
      </c>
      <c r="F5170">
        <v>99</v>
      </c>
      <c r="G5170" s="8">
        <v>51432423</v>
      </c>
      <c r="H5170" s="8">
        <v>30000000</v>
      </c>
    </row>
    <row r="5171" spans="1:8" x14ac:dyDescent="0.3">
      <c r="A5171">
        <v>5.0999999999999996</v>
      </c>
      <c r="B5171" t="s">
        <v>23486</v>
      </c>
      <c r="C5171" t="s">
        <v>3697</v>
      </c>
      <c r="D5171" t="s">
        <v>21949</v>
      </c>
      <c r="E5171" t="s">
        <v>37</v>
      </c>
      <c r="F5171">
        <v>99</v>
      </c>
      <c r="G5171" s="8">
        <v>51432423</v>
      </c>
      <c r="H5171" s="8">
        <v>30000000</v>
      </c>
    </row>
    <row r="5172" spans="1:8" x14ac:dyDescent="0.3">
      <c r="A5172">
        <v>6.4</v>
      </c>
      <c r="B5172" t="s">
        <v>23487</v>
      </c>
      <c r="C5172" t="s">
        <v>1154</v>
      </c>
      <c r="D5172" t="s">
        <v>809</v>
      </c>
      <c r="E5172" t="s">
        <v>37</v>
      </c>
      <c r="F5172">
        <v>83</v>
      </c>
      <c r="G5172" s="8">
        <v>51109400</v>
      </c>
      <c r="H5172" s="8">
        <v>30000000</v>
      </c>
    </row>
    <row r="5173" spans="1:8" x14ac:dyDescent="0.3">
      <c r="A5173">
        <v>6.4</v>
      </c>
      <c r="B5173" t="s">
        <v>23487</v>
      </c>
      <c r="C5173" t="s">
        <v>1154</v>
      </c>
      <c r="D5173" t="s">
        <v>21950</v>
      </c>
      <c r="E5173" t="s">
        <v>37</v>
      </c>
      <c r="F5173">
        <v>83</v>
      </c>
      <c r="G5173" s="8">
        <v>51109400</v>
      </c>
      <c r="H5173" s="8">
        <v>30000000</v>
      </c>
    </row>
    <row r="5174" spans="1:8" x14ac:dyDescent="0.3">
      <c r="A5174">
        <v>6.3</v>
      </c>
      <c r="B5174" t="s">
        <v>23488</v>
      </c>
      <c r="C5174" t="s">
        <v>3928</v>
      </c>
      <c r="D5174" t="s">
        <v>675</v>
      </c>
      <c r="E5174" t="s">
        <v>37</v>
      </c>
      <c r="F5174">
        <v>131</v>
      </c>
      <c r="G5174" s="8">
        <v>50300000</v>
      </c>
      <c r="H5174" s="8">
        <v>30000000</v>
      </c>
    </row>
    <row r="5175" spans="1:8" x14ac:dyDescent="0.3">
      <c r="A5175">
        <v>6.3</v>
      </c>
      <c r="B5175" t="s">
        <v>23488</v>
      </c>
      <c r="C5175" t="s">
        <v>3928</v>
      </c>
      <c r="D5175" t="s">
        <v>515</v>
      </c>
      <c r="E5175" t="s">
        <v>37</v>
      </c>
      <c r="F5175">
        <v>131</v>
      </c>
      <c r="G5175" s="8">
        <v>50300000</v>
      </c>
      <c r="H5175" s="8">
        <v>30000000</v>
      </c>
    </row>
    <row r="5176" spans="1:8" x14ac:dyDescent="0.3">
      <c r="A5176">
        <v>6.3</v>
      </c>
      <c r="B5176" t="s">
        <v>23488</v>
      </c>
      <c r="C5176" t="s">
        <v>3928</v>
      </c>
      <c r="D5176" t="s">
        <v>8199</v>
      </c>
      <c r="E5176" t="s">
        <v>37</v>
      </c>
      <c r="F5176">
        <v>131</v>
      </c>
      <c r="G5176" s="8">
        <v>50300000</v>
      </c>
      <c r="H5176" s="8">
        <v>30000000</v>
      </c>
    </row>
    <row r="5177" spans="1:8" x14ac:dyDescent="0.3">
      <c r="A5177">
        <v>7.5</v>
      </c>
      <c r="B5177" t="s">
        <v>23489</v>
      </c>
      <c r="C5177" t="s">
        <v>6079</v>
      </c>
      <c r="D5177" t="s">
        <v>9312</v>
      </c>
      <c r="E5177" t="s">
        <v>37</v>
      </c>
      <c r="F5177">
        <v>85</v>
      </c>
      <c r="G5177" s="8">
        <v>56068547</v>
      </c>
      <c r="H5177" s="8">
        <v>30000000</v>
      </c>
    </row>
    <row r="5178" spans="1:8" x14ac:dyDescent="0.3">
      <c r="A5178">
        <v>7.5</v>
      </c>
      <c r="B5178" t="s">
        <v>23489</v>
      </c>
      <c r="C5178" t="s">
        <v>6079</v>
      </c>
      <c r="D5178" t="s">
        <v>809</v>
      </c>
      <c r="E5178" t="s">
        <v>37</v>
      </c>
      <c r="F5178">
        <v>85</v>
      </c>
      <c r="G5178" s="8">
        <v>56068547</v>
      </c>
      <c r="H5178" s="8">
        <v>30000000</v>
      </c>
    </row>
    <row r="5179" spans="1:8" x14ac:dyDescent="0.3">
      <c r="A5179">
        <v>7.5</v>
      </c>
      <c r="B5179" t="s">
        <v>23489</v>
      </c>
      <c r="C5179" t="s">
        <v>6079</v>
      </c>
      <c r="D5179" t="s">
        <v>15875</v>
      </c>
      <c r="E5179" t="s">
        <v>37</v>
      </c>
      <c r="F5179">
        <v>85</v>
      </c>
      <c r="G5179" s="8">
        <v>56068547</v>
      </c>
      <c r="H5179" s="8">
        <v>30000000</v>
      </c>
    </row>
    <row r="5180" spans="1:8" x14ac:dyDescent="0.3">
      <c r="A5180">
        <v>7.5</v>
      </c>
      <c r="B5180" t="s">
        <v>23489</v>
      </c>
      <c r="C5180" t="s">
        <v>6079</v>
      </c>
      <c r="D5180" t="s">
        <v>21948</v>
      </c>
      <c r="E5180" t="s">
        <v>37</v>
      </c>
      <c r="F5180">
        <v>85</v>
      </c>
      <c r="G5180" s="8">
        <v>56068547</v>
      </c>
      <c r="H5180" s="8">
        <v>30000000</v>
      </c>
    </row>
    <row r="5181" spans="1:8" x14ac:dyDescent="0.3">
      <c r="A5181">
        <v>7.5</v>
      </c>
      <c r="B5181" t="s">
        <v>23489</v>
      </c>
      <c r="C5181" t="s">
        <v>6079</v>
      </c>
      <c r="D5181" t="s">
        <v>10118</v>
      </c>
      <c r="E5181" t="s">
        <v>37</v>
      </c>
      <c r="F5181">
        <v>85</v>
      </c>
      <c r="G5181" s="8">
        <v>56068547</v>
      </c>
      <c r="H5181" s="8">
        <v>30000000</v>
      </c>
    </row>
    <row r="5182" spans="1:8" x14ac:dyDescent="0.3">
      <c r="A5182">
        <v>7.1</v>
      </c>
      <c r="B5182" t="s">
        <v>23490</v>
      </c>
      <c r="C5182" t="s">
        <v>3248</v>
      </c>
      <c r="D5182" t="s">
        <v>1473</v>
      </c>
      <c r="E5182" t="s">
        <v>37</v>
      </c>
      <c r="F5182">
        <v>126</v>
      </c>
      <c r="G5182" s="8">
        <v>53680848</v>
      </c>
      <c r="H5182" s="8">
        <v>30000000</v>
      </c>
    </row>
    <row r="5183" spans="1:8" x14ac:dyDescent="0.3">
      <c r="A5183">
        <v>7.1</v>
      </c>
      <c r="B5183" t="s">
        <v>23490</v>
      </c>
      <c r="C5183" t="s">
        <v>3248</v>
      </c>
      <c r="D5183" t="s">
        <v>17497</v>
      </c>
      <c r="E5183" t="s">
        <v>37</v>
      </c>
      <c r="F5183">
        <v>126</v>
      </c>
      <c r="G5183" s="8">
        <v>53680848</v>
      </c>
      <c r="H5183" s="8">
        <v>30000000</v>
      </c>
    </row>
    <row r="5184" spans="1:8" x14ac:dyDescent="0.3">
      <c r="A5184">
        <v>7.8</v>
      </c>
      <c r="B5184" t="s">
        <v>23491</v>
      </c>
      <c r="C5184" t="s">
        <v>506</v>
      </c>
      <c r="D5184" t="s">
        <v>1473</v>
      </c>
      <c r="E5184" t="s">
        <v>37</v>
      </c>
      <c r="F5184">
        <v>123</v>
      </c>
      <c r="G5184" s="8">
        <v>50921738</v>
      </c>
      <c r="H5184" s="8">
        <v>30000000</v>
      </c>
    </row>
    <row r="5185" spans="1:8" x14ac:dyDescent="0.3">
      <c r="A5185">
        <v>7.8</v>
      </c>
      <c r="B5185" t="s">
        <v>23491</v>
      </c>
      <c r="C5185" t="s">
        <v>506</v>
      </c>
      <c r="D5185" t="s">
        <v>21948</v>
      </c>
      <c r="E5185" t="s">
        <v>37</v>
      </c>
      <c r="F5185">
        <v>123</v>
      </c>
      <c r="G5185" s="8">
        <v>50921738</v>
      </c>
      <c r="H5185" s="8">
        <v>30000000</v>
      </c>
    </row>
    <row r="5186" spans="1:8" x14ac:dyDescent="0.3">
      <c r="A5186">
        <v>7.8</v>
      </c>
      <c r="B5186" t="s">
        <v>23491</v>
      </c>
      <c r="C5186" t="s">
        <v>506</v>
      </c>
      <c r="D5186" t="s">
        <v>17497</v>
      </c>
      <c r="E5186" t="s">
        <v>37</v>
      </c>
      <c r="F5186">
        <v>123</v>
      </c>
      <c r="G5186" s="8">
        <v>50921738</v>
      </c>
      <c r="H5186" s="8">
        <v>30000000</v>
      </c>
    </row>
    <row r="5187" spans="1:8" x14ac:dyDescent="0.3">
      <c r="A5187">
        <v>7.8</v>
      </c>
      <c r="B5187" t="s">
        <v>23491</v>
      </c>
      <c r="C5187" t="s">
        <v>506</v>
      </c>
      <c r="D5187" t="s">
        <v>21951</v>
      </c>
      <c r="E5187" t="s">
        <v>37</v>
      </c>
      <c r="F5187">
        <v>123</v>
      </c>
      <c r="G5187" s="8">
        <v>50921738</v>
      </c>
      <c r="H5187" s="8">
        <v>30000000</v>
      </c>
    </row>
    <row r="5188" spans="1:8" x14ac:dyDescent="0.3">
      <c r="A5188">
        <v>6.5</v>
      </c>
      <c r="B5188" t="s">
        <v>23492</v>
      </c>
      <c r="C5188" t="s">
        <v>1196</v>
      </c>
      <c r="D5188" t="s">
        <v>809</v>
      </c>
      <c r="E5188" t="s">
        <v>37</v>
      </c>
      <c r="F5188">
        <v>105</v>
      </c>
      <c r="G5188" s="8">
        <v>53021560</v>
      </c>
      <c r="H5188" s="8">
        <v>30000000</v>
      </c>
    </row>
    <row r="5189" spans="1:8" x14ac:dyDescent="0.3">
      <c r="A5189">
        <v>6.5</v>
      </c>
      <c r="B5189" t="s">
        <v>23492</v>
      </c>
      <c r="C5189" t="s">
        <v>1196</v>
      </c>
      <c r="D5189" t="s">
        <v>1473</v>
      </c>
      <c r="E5189" t="s">
        <v>37</v>
      </c>
      <c r="F5189">
        <v>105</v>
      </c>
      <c r="G5189" s="8">
        <v>53021560</v>
      </c>
      <c r="H5189" s="8">
        <v>30000000</v>
      </c>
    </row>
    <row r="5190" spans="1:8" x14ac:dyDescent="0.3">
      <c r="A5190">
        <v>6.5</v>
      </c>
      <c r="B5190" t="s">
        <v>23492</v>
      </c>
      <c r="C5190" t="s">
        <v>1196</v>
      </c>
      <c r="D5190" t="s">
        <v>17497</v>
      </c>
      <c r="E5190" t="s">
        <v>37</v>
      </c>
      <c r="F5190">
        <v>105</v>
      </c>
      <c r="G5190" s="8">
        <v>53021560</v>
      </c>
      <c r="H5190" s="8">
        <v>30000000</v>
      </c>
    </row>
    <row r="5191" spans="1:8" x14ac:dyDescent="0.3">
      <c r="A5191">
        <v>6.6</v>
      </c>
      <c r="B5191" t="s">
        <v>23493</v>
      </c>
      <c r="C5191" t="s">
        <v>133</v>
      </c>
      <c r="D5191" t="s">
        <v>675</v>
      </c>
      <c r="E5191" t="s">
        <v>37</v>
      </c>
      <c r="F5191">
        <v>125</v>
      </c>
      <c r="G5191" s="8">
        <v>45645204</v>
      </c>
      <c r="H5191" s="8">
        <v>30000000</v>
      </c>
    </row>
    <row r="5192" spans="1:8" x14ac:dyDescent="0.3">
      <c r="A5192">
        <v>6.6</v>
      </c>
      <c r="B5192" t="s">
        <v>23493</v>
      </c>
      <c r="C5192" t="s">
        <v>133</v>
      </c>
      <c r="D5192" t="s">
        <v>21950</v>
      </c>
      <c r="E5192" t="s">
        <v>37</v>
      </c>
      <c r="F5192">
        <v>125</v>
      </c>
      <c r="G5192" s="8">
        <v>45645204</v>
      </c>
      <c r="H5192" s="8">
        <v>30000000</v>
      </c>
    </row>
    <row r="5193" spans="1:8" x14ac:dyDescent="0.3">
      <c r="A5193">
        <v>6.6</v>
      </c>
      <c r="B5193" t="s">
        <v>23493</v>
      </c>
      <c r="C5193" t="s">
        <v>133</v>
      </c>
      <c r="D5193" t="s">
        <v>8199</v>
      </c>
      <c r="E5193" t="s">
        <v>37</v>
      </c>
      <c r="F5193">
        <v>125</v>
      </c>
      <c r="G5193" s="8">
        <v>45645204</v>
      </c>
      <c r="H5193" s="8">
        <v>30000000</v>
      </c>
    </row>
    <row r="5194" spans="1:8" x14ac:dyDescent="0.3">
      <c r="A5194">
        <v>7.4</v>
      </c>
      <c r="B5194" t="s">
        <v>23494</v>
      </c>
      <c r="C5194" t="s">
        <v>173</v>
      </c>
      <c r="D5194" t="s">
        <v>9312</v>
      </c>
      <c r="E5194" t="s">
        <v>37</v>
      </c>
      <c r="F5194">
        <v>77</v>
      </c>
      <c r="G5194" s="8">
        <v>53337608</v>
      </c>
      <c r="H5194" s="8">
        <v>40000000</v>
      </c>
    </row>
    <row r="5195" spans="1:8" x14ac:dyDescent="0.3">
      <c r="A5195">
        <v>7.4</v>
      </c>
      <c r="B5195" t="s">
        <v>23494</v>
      </c>
      <c r="C5195" t="s">
        <v>173</v>
      </c>
      <c r="D5195" t="s">
        <v>1473</v>
      </c>
      <c r="E5195" t="s">
        <v>37</v>
      </c>
      <c r="F5195">
        <v>77</v>
      </c>
      <c r="G5195" s="8">
        <v>53337608</v>
      </c>
      <c r="H5195" s="8">
        <v>40000000</v>
      </c>
    </row>
    <row r="5196" spans="1:8" x14ac:dyDescent="0.3">
      <c r="A5196">
        <v>7.4</v>
      </c>
      <c r="B5196" t="s">
        <v>23494</v>
      </c>
      <c r="C5196" t="s">
        <v>173</v>
      </c>
      <c r="D5196" t="s">
        <v>15875</v>
      </c>
      <c r="E5196" t="s">
        <v>37</v>
      </c>
      <c r="F5196">
        <v>77</v>
      </c>
      <c r="G5196" s="8">
        <v>53337608</v>
      </c>
      <c r="H5196" s="8">
        <v>40000000</v>
      </c>
    </row>
    <row r="5197" spans="1:8" x14ac:dyDescent="0.3">
      <c r="A5197">
        <v>7.4</v>
      </c>
      <c r="B5197" t="s">
        <v>23494</v>
      </c>
      <c r="C5197" t="s">
        <v>173</v>
      </c>
      <c r="D5197" t="s">
        <v>651</v>
      </c>
      <c r="E5197" t="s">
        <v>37</v>
      </c>
      <c r="F5197">
        <v>77</v>
      </c>
      <c r="G5197" s="8">
        <v>53337608</v>
      </c>
      <c r="H5197" s="8">
        <v>40000000</v>
      </c>
    </row>
    <row r="5198" spans="1:8" x14ac:dyDescent="0.3">
      <c r="A5198">
        <v>7.4</v>
      </c>
      <c r="B5198" t="s">
        <v>23494</v>
      </c>
      <c r="C5198" t="s">
        <v>173</v>
      </c>
      <c r="D5198" t="s">
        <v>15164</v>
      </c>
      <c r="E5198" t="s">
        <v>37</v>
      </c>
      <c r="F5198">
        <v>77</v>
      </c>
      <c r="G5198" s="8">
        <v>53337608</v>
      </c>
      <c r="H5198" s="8">
        <v>40000000</v>
      </c>
    </row>
    <row r="5199" spans="1:8" x14ac:dyDescent="0.3">
      <c r="A5199">
        <v>7.4</v>
      </c>
      <c r="B5199" t="s">
        <v>23494</v>
      </c>
      <c r="C5199" t="s">
        <v>173</v>
      </c>
      <c r="D5199" t="s">
        <v>17497</v>
      </c>
      <c r="E5199" t="s">
        <v>37</v>
      </c>
      <c r="F5199">
        <v>77</v>
      </c>
      <c r="G5199" s="8">
        <v>53337608</v>
      </c>
      <c r="H5199" s="8">
        <v>40000000</v>
      </c>
    </row>
    <row r="5200" spans="1:8" x14ac:dyDescent="0.3">
      <c r="A5200">
        <v>7.6</v>
      </c>
      <c r="B5200" t="s">
        <v>23495</v>
      </c>
      <c r="C5200" t="s">
        <v>3529</v>
      </c>
      <c r="D5200" t="s">
        <v>675</v>
      </c>
      <c r="E5200" t="s">
        <v>37</v>
      </c>
      <c r="F5200">
        <v>121</v>
      </c>
      <c r="G5200" s="8">
        <v>46875468</v>
      </c>
      <c r="H5200" s="8">
        <v>30000000</v>
      </c>
    </row>
    <row r="5201" spans="1:8" x14ac:dyDescent="0.3">
      <c r="A5201">
        <v>7.6</v>
      </c>
      <c r="B5201" t="s">
        <v>23495</v>
      </c>
      <c r="C5201" t="s">
        <v>3529</v>
      </c>
      <c r="D5201" t="s">
        <v>21950</v>
      </c>
      <c r="E5201" t="s">
        <v>37</v>
      </c>
      <c r="F5201">
        <v>121</v>
      </c>
      <c r="G5201" s="8">
        <v>46875468</v>
      </c>
      <c r="H5201" s="8">
        <v>30000000</v>
      </c>
    </row>
    <row r="5202" spans="1:8" x14ac:dyDescent="0.3">
      <c r="A5202">
        <v>7.6</v>
      </c>
      <c r="B5202" t="s">
        <v>23495</v>
      </c>
      <c r="C5202" t="s">
        <v>3529</v>
      </c>
      <c r="D5202" t="s">
        <v>1473</v>
      </c>
      <c r="E5202" t="s">
        <v>37</v>
      </c>
      <c r="F5202">
        <v>121</v>
      </c>
      <c r="G5202" s="8">
        <v>46875468</v>
      </c>
      <c r="H5202" s="8">
        <v>30000000</v>
      </c>
    </row>
    <row r="5203" spans="1:8" x14ac:dyDescent="0.3">
      <c r="A5203">
        <v>7.6</v>
      </c>
      <c r="B5203" t="s">
        <v>23495</v>
      </c>
      <c r="C5203" t="s">
        <v>3529</v>
      </c>
      <c r="D5203" t="s">
        <v>21948</v>
      </c>
      <c r="E5203" t="s">
        <v>37</v>
      </c>
      <c r="F5203">
        <v>121</v>
      </c>
      <c r="G5203" s="8">
        <v>46875468</v>
      </c>
      <c r="H5203" s="8">
        <v>30000000</v>
      </c>
    </row>
    <row r="5204" spans="1:8" x14ac:dyDescent="0.3">
      <c r="A5204">
        <v>7.6</v>
      </c>
      <c r="B5204" t="s">
        <v>23495</v>
      </c>
      <c r="C5204" t="s">
        <v>3529</v>
      </c>
      <c r="D5204" t="s">
        <v>8199</v>
      </c>
      <c r="E5204" t="s">
        <v>37</v>
      </c>
      <c r="F5204">
        <v>121</v>
      </c>
      <c r="G5204" s="8">
        <v>46875468</v>
      </c>
      <c r="H5204" s="8">
        <v>30000000</v>
      </c>
    </row>
    <row r="5205" spans="1:8" x14ac:dyDescent="0.3">
      <c r="A5205">
        <v>7.5</v>
      </c>
      <c r="B5205" t="s">
        <v>23496</v>
      </c>
      <c r="C5205" t="s">
        <v>1363</v>
      </c>
      <c r="D5205" t="s">
        <v>1473</v>
      </c>
      <c r="E5205" t="s">
        <v>37</v>
      </c>
      <c r="F5205">
        <v>124</v>
      </c>
      <c r="G5205" s="8">
        <v>52418902</v>
      </c>
      <c r="H5205" s="8">
        <v>30000000</v>
      </c>
    </row>
    <row r="5206" spans="1:8" x14ac:dyDescent="0.3">
      <c r="A5206">
        <v>7.5</v>
      </c>
      <c r="B5206" t="s">
        <v>23496</v>
      </c>
      <c r="C5206" t="s">
        <v>1363</v>
      </c>
      <c r="D5206" t="s">
        <v>21949</v>
      </c>
      <c r="E5206" t="s">
        <v>37</v>
      </c>
      <c r="F5206">
        <v>124</v>
      </c>
      <c r="G5206" s="8">
        <v>52418902</v>
      </c>
      <c r="H5206" s="8">
        <v>30000000</v>
      </c>
    </row>
    <row r="5207" spans="1:8" x14ac:dyDescent="0.3">
      <c r="A5207">
        <v>6.6</v>
      </c>
      <c r="B5207" t="s">
        <v>23497</v>
      </c>
      <c r="C5207" t="s">
        <v>71</v>
      </c>
      <c r="D5207" t="s">
        <v>4189</v>
      </c>
      <c r="E5207" t="s">
        <v>37</v>
      </c>
      <c r="F5207">
        <v>99</v>
      </c>
      <c r="G5207" s="8">
        <v>42057340</v>
      </c>
      <c r="H5207" s="8">
        <v>30000000</v>
      </c>
    </row>
    <row r="5208" spans="1:8" x14ac:dyDescent="0.3">
      <c r="A5208">
        <v>6.6</v>
      </c>
      <c r="B5208" t="s">
        <v>23497</v>
      </c>
      <c r="C5208" t="s">
        <v>71</v>
      </c>
      <c r="D5208" t="s">
        <v>8199</v>
      </c>
      <c r="E5208" t="s">
        <v>37</v>
      </c>
      <c r="F5208">
        <v>99</v>
      </c>
      <c r="G5208" s="8">
        <v>42057340</v>
      </c>
      <c r="H5208" s="8">
        <v>30000000</v>
      </c>
    </row>
    <row r="5209" spans="1:8" x14ac:dyDescent="0.3">
      <c r="A5209">
        <v>7.2</v>
      </c>
      <c r="B5209" t="s">
        <v>23498</v>
      </c>
      <c r="C5209" t="s">
        <v>6137</v>
      </c>
      <c r="D5209" t="s">
        <v>1473</v>
      </c>
      <c r="E5209" t="s">
        <v>37</v>
      </c>
      <c r="F5209">
        <v>112</v>
      </c>
      <c r="G5209" s="8">
        <v>42478175</v>
      </c>
      <c r="H5209" s="8">
        <v>25000000</v>
      </c>
    </row>
    <row r="5210" spans="1:8" x14ac:dyDescent="0.3">
      <c r="A5210">
        <v>7.2</v>
      </c>
      <c r="B5210" t="s">
        <v>23498</v>
      </c>
      <c r="C5210" t="s">
        <v>6137</v>
      </c>
      <c r="D5210" t="s">
        <v>651</v>
      </c>
      <c r="E5210" t="s">
        <v>37</v>
      </c>
      <c r="F5210">
        <v>112</v>
      </c>
      <c r="G5210" s="8">
        <v>42478175</v>
      </c>
      <c r="H5210" s="8">
        <v>25000000</v>
      </c>
    </row>
    <row r="5211" spans="1:8" x14ac:dyDescent="0.3">
      <c r="A5211">
        <v>7.2</v>
      </c>
      <c r="B5211" t="s">
        <v>23498</v>
      </c>
      <c r="C5211" t="s">
        <v>6137</v>
      </c>
      <c r="D5211" t="s">
        <v>17497</v>
      </c>
      <c r="E5211" t="s">
        <v>37</v>
      </c>
      <c r="F5211">
        <v>112</v>
      </c>
      <c r="G5211" s="8">
        <v>42478175</v>
      </c>
      <c r="H5211" s="8">
        <v>25000000</v>
      </c>
    </row>
    <row r="5212" spans="1:8" x14ac:dyDescent="0.3">
      <c r="A5212">
        <v>7.6</v>
      </c>
      <c r="B5212" t="s">
        <v>23499</v>
      </c>
      <c r="C5212" t="s">
        <v>6141</v>
      </c>
      <c r="D5212" t="s">
        <v>809</v>
      </c>
      <c r="E5212" t="s">
        <v>37</v>
      </c>
      <c r="F5212">
        <v>111</v>
      </c>
      <c r="G5212" s="8">
        <v>41407470</v>
      </c>
      <c r="H5212" s="8">
        <v>30000000</v>
      </c>
    </row>
    <row r="5213" spans="1:8" x14ac:dyDescent="0.3">
      <c r="A5213">
        <v>7.6</v>
      </c>
      <c r="B5213" t="s">
        <v>23499</v>
      </c>
      <c r="C5213" t="s">
        <v>6141</v>
      </c>
      <c r="D5213" t="s">
        <v>1473</v>
      </c>
      <c r="E5213" t="s">
        <v>37</v>
      </c>
      <c r="F5213">
        <v>111</v>
      </c>
      <c r="G5213" s="8">
        <v>41407470</v>
      </c>
      <c r="H5213" s="8">
        <v>30000000</v>
      </c>
    </row>
    <row r="5214" spans="1:8" x14ac:dyDescent="0.3">
      <c r="A5214">
        <v>7.6</v>
      </c>
      <c r="B5214" t="s">
        <v>23499</v>
      </c>
      <c r="C5214" t="s">
        <v>6141</v>
      </c>
      <c r="D5214" t="s">
        <v>15875</v>
      </c>
      <c r="E5214" t="s">
        <v>37</v>
      </c>
      <c r="F5214">
        <v>111</v>
      </c>
      <c r="G5214" s="8">
        <v>41407470</v>
      </c>
      <c r="H5214" s="8">
        <v>30000000</v>
      </c>
    </row>
    <row r="5215" spans="1:8" x14ac:dyDescent="0.3">
      <c r="A5215">
        <v>6.2</v>
      </c>
      <c r="B5215" t="s">
        <v>23500</v>
      </c>
      <c r="C5215" t="s">
        <v>569</v>
      </c>
      <c r="D5215" t="s">
        <v>1473</v>
      </c>
      <c r="E5215" t="s">
        <v>37</v>
      </c>
      <c r="F5215">
        <v>107</v>
      </c>
      <c r="G5215" s="8">
        <v>42385520</v>
      </c>
      <c r="H5215" s="8">
        <v>30000000</v>
      </c>
    </row>
    <row r="5216" spans="1:8" x14ac:dyDescent="0.3">
      <c r="A5216">
        <v>6.2</v>
      </c>
      <c r="B5216" t="s">
        <v>23500</v>
      </c>
      <c r="C5216" t="s">
        <v>569</v>
      </c>
      <c r="D5216" t="s">
        <v>9824</v>
      </c>
      <c r="E5216" t="s">
        <v>37</v>
      </c>
      <c r="F5216">
        <v>107</v>
      </c>
      <c r="G5216" s="8">
        <v>42385520</v>
      </c>
      <c r="H5216" s="8">
        <v>30000000</v>
      </c>
    </row>
    <row r="5217" spans="1:8" x14ac:dyDescent="0.3">
      <c r="A5217">
        <v>6.2</v>
      </c>
      <c r="B5217" t="s">
        <v>23500</v>
      </c>
      <c r="C5217" t="s">
        <v>569</v>
      </c>
      <c r="D5217" t="s">
        <v>17497</v>
      </c>
      <c r="E5217" t="s">
        <v>37</v>
      </c>
      <c r="F5217">
        <v>107</v>
      </c>
      <c r="G5217" s="8">
        <v>42385520</v>
      </c>
      <c r="H5217" s="8">
        <v>30000000</v>
      </c>
    </row>
    <row r="5218" spans="1:8" x14ac:dyDescent="0.3">
      <c r="A5218">
        <v>5.6</v>
      </c>
      <c r="B5218" t="s">
        <v>23501</v>
      </c>
      <c r="C5218" t="s">
        <v>3194</v>
      </c>
      <c r="D5218" t="s">
        <v>1473</v>
      </c>
      <c r="E5218" t="s">
        <v>37</v>
      </c>
      <c r="F5218">
        <v>104</v>
      </c>
      <c r="G5218" s="8">
        <v>40118420</v>
      </c>
      <c r="H5218" s="8">
        <v>30000000</v>
      </c>
    </row>
    <row r="5219" spans="1:8" x14ac:dyDescent="0.3">
      <c r="A5219">
        <v>5.6</v>
      </c>
      <c r="B5219" t="s">
        <v>23501</v>
      </c>
      <c r="C5219" t="s">
        <v>3194</v>
      </c>
      <c r="D5219" t="s">
        <v>17497</v>
      </c>
      <c r="E5219" t="s">
        <v>37</v>
      </c>
      <c r="F5219">
        <v>104</v>
      </c>
      <c r="G5219" s="8">
        <v>40118420</v>
      </c>
      <c r="H5219" s="8">
        <v>30000000</v>
      </c>
    </row>
    <row r="5220" spans="1:8" x14ac:dyDescent="0.3">
      <c r="A5220">
        <v>5.6</v>
      </c>
      <c r="B5220" t="s">
        <v>23501</v>
      </c>
      <c r="C5220" t="s">
        <v>3194</v>
      </c>
      <c r="D5220" t="s">
        <v>21949</v>
      </c>
      <c r="E5220" t="s">
        <v>37</v>
      </c>
      <c r="F5220">
        <v>104</v>
      </c>
      <c r="G5220" s="8">
        <v>40118420</v>
      </c>
      <c r="H5220" s="8">
        <v>30000000</v>
      </c>
    </row>
    <row r="5221" spans="1:8" x14ac:dyDescent="0.3">
      <c r="A5221">
        <v>7.6</v>
      </c>
      <c r="B5221" t="s">
        <v>23502</v>
      </c>
      <c r="C5221" t="s">
        <v>101</v>
      </c>
      <c r="D5221" t="s">
        <v>809</v>
      </c>
      <c r="E5221" t="s">
        <v>37</v>
      </c>
      <c r="F5221">
        <v>113</v>
      </c>
      <c r="G5221" s="8">
        <v>40137776</v>
      </c>
      <c r="H5221" s="8">
        <v>38000000</v>
      </c>
    </row>
    <row r="5222" spans="1:8" x14ac:dyDescent="0.3">
      <c r="A5222">
        <v>7.6</v>
      </c>
      <c r="B5222" t="s">
        <v>23502</v>
      </c>
      <c r="C5222" t="s">
        <v>101</v>
      </c>
      <c r="D5222" t="s">
        <v>1473</v>
      </c>
      <c r="E5222" t="s">
        <v>37</v>
      </c>
      <c r="F5222">
        <v>113</v>
      </c>
      <c r="G5222" s="8">
        <v>40137776</v>
      </c>
      <c r="H5222" s="8">
        <v>38000000</v>
      </c>
    </row>
    <row r="5223" spans="1:8" x14ac:dyDescent="0.3">
      <c r="A5223">
        <v>7.6</v>
      </c>
      <c r="B5223" t="s">
        <v>23502</v>
      </c>
      <c r="C5223" t="s">
        <v>101</v>
      </c>
      <c r="D5223" t="s">
        <v>651</v>
      </c>
      <c r="E5223" t="s">
        <v>37</v>
      </c>
      <c r="F5223">
        <v>113</v>
      </c>
      <c r="G5223" s="8">
        <v>40137776</v>
      </c>
      <c r="H5223" s="8">
        <v>38000000</v>
      </c>
    </row>
    <row r="5224" spans="1:8" x14ac:dyDescent="0.3">
      <c r="A5224">
        <v>7.6</v>
      </c>
      <c r="B5224" t="s">
        <v>23502</v>
      </c>
      <c r="C5224" t="s">
        <v>101</v>
      </c>
      <c r="D5224" t="s">
        <v>17497</v>
      </c>
      <c r="E5224" t="s">
        <v>37</v>
      </c>
      <c r="F5224">
        <v>113</v>
      </c>
      <c r="G5224" s="8">
        <v>40137776</v>
      </c>
      <c r="H5224" s="8">
        <v>38000000</v>
      </c>
    </row>
    <row r="5225" spans="1:8" x14ac:dyDescent="0.3">
      <c r="A5225">
        <v>6.6</v>
      </c>
      <c r="B5225" t="s">
        <v>23503</v>
      </c>
      <c r="C5225" t="s">
        <v>1523</v>
      </c>
      <c r="D5225" t="s">
        <v>4189</v>
      </c>
      <c r="E5225" t="s">
        <v>37</v>
      </c>
      <c r="F5225">
        <v>113</v>
      </c>
      <c r="G5225" s="8">
        <v>39568996</v>
      </c>
      <c r="H5225" s="8">
        <v>32000000</v>
      </c>
    </row>
    <row r="5226" spans="1:8" x14ac:dyDescent="0.3">
      <c r="A5226">
        <v>7</v>
      </c>
      <c r="B5226" t="s">
        <v>23504</v>
      </c>
      <c r="C5226" t="s">
        <v>6164</v>
      </c>
      <c r="D5226" t="s">
        <v>651</v>
      </c>
      <c r="E5226" t="s">
        <v>37</v>
      </c>
      <c r="F5226">
        <v>95</v>
      </c>
      <c r="G5226" s="8">
        <v>42043633</v>
      </c>
      <c r="H5226" s="8">
        <v>30000000</v>
      </c>
    </row>
    <row r="5227" spans="1:8" x14ac:dyDescent="0.3">
      <c r="A5227">
        <v>7</v>
      </c>
      <c r="B5227" t="s">
        <v>23504</v>
      </c>
      <c r="C5227" t="s">
        <v>6164</v>
      </c>
      <c r="D5227" t="s">
        <v>4189</v>
      </c>
      <c r="E5227" t="s">
        <v>37</v>
      </c>
      <c r="F5227">
        <v>95</v>
      </c>
      <c r="G5227" s="8">
        <v>42043633</v>
      </c>
      <c r="H5227" s="8">
        <v>30000000</v>
      </c>
    </row>
    <row r="5228" spans="1:8" x14ac:dyDescent="0.3">
      <c r="A5228">
        <v>7</v>
      </c>
      <c r="B5228" t="s">
        <v>23504</v>
      </c>
      <c r="C5228" t="s">
        <v>6164</v>
      </c>
      <c r="D5228" t="s">
        <v>21948</v>
      </c>
      <c r="E5228" t="s">
        <v>37</v>
      </c>
      <c r="F5228">
        <v>95</v>
      </c>
      <c r="G5228" s="8">
        <v>42043633</v>
      </c>
      <c r="H5228" s="8">
        <v>30000000</v>
      </c>
    </row>
    <row r="5229" spans="1:8" x14ac:dyDescent="0.3">
      <c r="A5229">
        <v>7</v>
      </c>
      <c r="B5229" t="s">
        <v>23504</v>
      </c>
      <c r="C5229" t="s">
        <v>6164</v>
      </c>
      <c r="D5229" t="s">
        <v>8199</v>
      </c>
      <c r="E5229" t="s">
        <v>37</v>
      </c>
      <c r="F5229">
        <v>95</v>
      </c>
      <c r="G5229" s="8">
        <v>42043633</v>
      </c>
      <c r="H5229" s="8">
        <v>30000000</v>
      </c>
    </row>
    <row r="5230" spans="1:8" x14ac:dyDescent="0.3">
      <c r="A5230">
        <v>2.7</v>
      </c>
      <c r="B5230" t="s">
        <v>23505</v>
      </c>
      <c r="C5230" t="s">
        <v>6168</v>
      </c>
      <c r="D5230" t="s">
        <v>809</v>
      </c>
      <c r="E5230" t="s">
        <v>37</v>
      </c>
      <c r="F5230">
        <v>86</v>
      </c>
      <c r="G5230" s="8">
        <v>38232624</v>
      </c>
      <c r="H5230" s="8">
        <v>30000000</v>
      </c>
    </row>
    <row r="5231" spans="1:8" x14ac:dyDescent="0.3">
      <c r="A5231">
        <v>7.6</v>
      </c>
      <c r="B5231" t="s">
        <v>23506</v>
      </c>
      <c r="C5231" t="s">
        <v>1139</v>
      </c>
      <c r="D5231" t="s">
        <v>675</v>
      </c>
      <c r="E5231" t="s">
        <v>37</v>
      </c>
      <c r="F5231">
        <v>126</v>
      </c>
      <c r="G5231" s="8">
        <v>38413606</v>
      </c>
      <c r="H5231" s="8">
        <v>30000000</v>
      </c>
    </row>
    <row r="5232" spans="1:8" x14ac:dyDescent="0.3">
      <c r="A5232">
        <v>7.6</v>
      </c>
      <c r="B5232" t="s">
        <v>23506</v>
      </c>
      <c r="C5232" t="s">
        <v>1139</v>
      </c>
      <c r="D5232" t="s">
        <v>809</v>
      </c>
      <c r="E5232" t="s">
        <v>37</v>
      </c>
      <c r="F5232">
        <v>126</v>
      </c>
      <c r="G5232" s="8">
        <v>38413606</v>
      </c>
      <c r="H5232" s="8">
        <v>30000000</v>
      </c>
    </row>
    <row r="5233" spans="1:8" x14ac:dyDescent="0.3">
      <c r="A5233">
        <v>7.6</v>
      </c>
      <c r="B5233" t="s">
        <v>23506</v>
      </c>
      <c r="C5233" t="s">
        <v>1139</v>
      </c>
      <c r="D5233" t="s">
        <v>21950</v>
      </c>
      <c r="E5233" t="s">
        <v>37</v>
      </c>
      <c r="F5233">
        <v>126</v>
      </c>
      <c r="G5233" s="8">
        <v>38413606</v>
      </c>
      <c r="H5233" s="8">
        <v>30000000</v>
      </c>
    </row>
    <row r="5234" spans="1:8" x14ac:dyDescent="0.3">
      <c r="A5234">
        <v>7.6</v>
      </c>
      <c r="B5234" t="s">
        <v>23506</v>
      </c>
      <c r="C5234" t="s">
        <v>1139</v>
      </c>
      <c r="D5234" t="s">
        <v>8199</v>
      </c>
      <c r="E5234" t="s">
        <v>37</v>
      </c>
      <c r="F5234">
        <v>126</v>
      </c>
      <c r="G5234" s="8">
        <v>38413606</v>
      </c>
      <c r="H5234" s="8">
        <v>30000000</v>
      </c>
    </row>
    <row r="5235" spans="1:8" x14ac:dyDescent="0.3">
      <c r="A5235">
        <v>6.6</v>
      </c>
      <c r="B5235" t="s">
        <v>23507</v>
      </c>
      <c r="C5235" t="s">
        <v>1201</v>
      </c>
      <c r="D5235" t="s">
        <v>675</v>
      </c>
      <c r="E5235" t="s">
        <v>37</v>
      </c>
      <c r="F5235">
        <v>101</v>
      </c>
      <c r="G5235" s="8">
        <v>38122105</v>
      </c>
      <c r="H5235" s="8">
        <v>27000000</v>
      </c>
    </row>
    <row r="5236" spans="1:8" x14ac:dyDescent="0.3">
      <c r="A5236">
        <v>6.6</v>
      </c>
      <c r="B5236" t="s">
        <v>23507</v>
      </c>
      <c r="C5236" t="s">
        <v>1201</v>
      </c>
      <c r="D5236" t="s">
        <v>21950</v>
      </c>
      <c r="E5236" t="s">
        <v>37</v>
      </c>
      <c r="F5236">
        <v>101</v>
      </c>
      <c r="G5236" s="8">
        <v>38122105</v>
      </c>
      <c r="H5236" s="8">
        <v>27000000</v>
      </c>
    </row>
    <row r="5237" spans="1:8" x14ac:dyDescent="0.3">
      <c r="A5237">
        <v>6.6</v>
      </c>
      <c r="B5237" t="s">
        <v>23507</v>
      </c>
      <c r="C5237" t="s">
        <v>1201</v>
      </c>
      <c r="D5237" t="s">
        <v>10118</v>
      </c>
      <c r="E5237" t="s">
        <v>37</v>
      </c>
      <c r="F5237">
        <v>101</v>
      </c>
      <c r="G5237" s="8">
        <v>38122105</v>
      </c>
      <c r="H5237" s="8">
        <v>27000000</v>
      </c>
    </row>
    <row r="5238" spans="1:8" x14ac:dyDescent="0.3">
      <c r="A5238">
        <v>6.6</v>
      </c>
      <c r="B5238" t="s">
        <v>23507</v>
      </c>
      <c r="C5238" t="s">
        <v>1201</v>
      </c>
      <c r="D5238" t="s">
        <v>8199</v>
      </c>
      <c r="E5238" t="s">
        <v>37</v>
      </c>
      <c r="F5238">
        <v>101</v>
      </c>
      <c r="G5238" s="8">
        <v>38122105</v>
      </c>
      <c r="H5238" s="8">
        <v>27000000</v>
      </c>
    </row>
    <row r="5239" spans="1:8" x14ac:dyDescent="0.3">
      <c r="A5239">
        <v>6.9</v>
      </c>
      <c r="B5239" t="s">
        <v>23508</v>
      </c>
      <c r="C5239" t="s">
        <v>945</v>
      </c>
      <c r="D5239" t="s">
        <v>809</v>
      </c>
      <c r="E5239" t="s">
        <v>37</v>
      </c>
      <c r="F5239">
        <v>102</v>
      </c>
      <c r="G5239" s="8">
        <v>38747385</v>
      </c>
      <c r="H5239" s="8">
        <v>25000000</v>
      </c>
    </row>
    <row r="5240" spans="1:8" x14ac:dyDescent="0.3">
      <c r="A5240">
        <v>6.9</v>
      </c>
      <c r="B5240" t="s">
        <v>23508</v>
      </c>
      <c r="C5240" t="s">
        <v>945</v>
      </c>
      <c r="D5240" t="s">
        <v>4189</v>
      </c>
      <c r="E5240" t="s">
        <v>37</v>
      </c>
      <c r="F5240">
        <v>102</v>
      </c>
      <c r="G5240" s="8">
        <v>38747385</v>
      </c>
      <c r="H5240" s="8">
        <v>25000000</v>
      </c>
    </row>
    <row r="5241" spans="1:8" x14ac:dyDescent="0.3">
      <c r="A5241">
        <v>6.9</v>
      </c>
      <c r="B5241" t="s">
        <v>23508</v>
      </c>
      <c r="C5241" t="s">
        <v>945</v>
      </c>
      <c r="D5241" t="s">
        <v>15164</v>
      </c>
      <c r="E5241" t="s">
        <v>37</v>
      </c>
      <c r="F5241">
        <v>102</v>
      </c>
      <c r="G5241" s="8">
        <v>38747385</v>
      </c>
      <c r="H5241" s="8">
        <v>25000000</v>
      </c>
    </row>
    <row r="5242" spans="1:8" x14ac:dyDescent="0.3">
      <c r="A5242">
        <v>6.9</v>
      </c>
      <c r="B5242" t="s">
        <v>23508</v>
      </c>
      <c r="C5242" t="s">
        <v>945</v>
      </c>
      <c r="D5242" t="s">
        <v>10118</v>
      </c>
      <c r="E5242" t="s">
        <v>37</v>
      </c>
      <c r="F5242">
        <v>102</v>
      </c>
      <c r="G5242" s="8">
        <v>38747385</v>
      </c>
      <c r="H5242" s="8">
        <v>25000000</v>
      </c>
    </row>
    <row r="5243" spans="1:8" x14ac:dyDescent="0.3">
      <c r="A5243">
        <v>6.8</v>
      </c>
      <c r="B5243" t="s">
        <v>23509</v>
      </c>
      <c r="C5243" t="s">
        <v>506</v>
      </c>
      <c r="D5243" t="s">
        <v>675</v>
      </c>
      <c r="E5243" t="s">
        <v>37</v>
      </c>
      <c r="F5243">
        <v>111</v>
      </c>
      <c r="G5243" s="8">
        <v>40247512</v>
      </c>
      <c r="H5243" s="8">
        <v>30000000</v>
      </c>
    </row>
    <row r="5244" spans="1:8" x14ac:dyDescent="0.3">
      <c r="A5244">
        <v>6.8</v>
      </c>
      <c r="B5244" t="s">
        <v>23509</v>
      </c>
      <c r="C5244" t="s">
        <v>506</v>
      </c>
      <c r="D5244" t="s">
        <v>1473</v>
      </c>
      <c r="E5244" t="s">
        <v>37</v>
      </c>
      <c r="F5244">
        <v>111</v>
      </c>
      <c r="G5244" s="8">
        <v>40247512</v>
      </c>
      <c r="H5244" s="8">
        <v>30000000</v>
      </c>
    </row>
    <row r="5245" spans="1:8" x14ac:dyDescent="0.3">
      <c r="A5245">
        <v>6.8</v>
      </c>
      <c r="B5245" t="s">
        <v>23509</v>
      </c>
      <c r="C5245" t="s">
        <v>506</v>
      </c>
      <c r="D5245" t="s">
        <v>8199</v>
      </c>
      <c r="E5245" t="s">
        <v>37</v>
      </c>
      <c r="F5245">
        <v>111</v>
      </c>
      <c r="G5245" s="8">
        <v>40247512</v>
      </c>
      <c r="H5245" s="8">
        <v>30000000</v>
      </c>
    </row>
    <row r="5246" spans="1:8" x14ac:dyDescent="0.3">
      <c r="A5246">
        <v>3.7</v>
      </c>
      <c r="B5246" t="s">
        <v>23510</v>
      </c>
      <c r="C5246" t="s">
        <v>6196</v>
      </c>
      <c r="D5246" t="s">
        <v>675</v>
      </c>
      <c r="E5246" t="s">
        <v>37</v>
      </c>
      <c r="F5246">
        <v>95</v>
      </c>
      <c r="G5246" s="8">
        <v>35927406</v>
      </c>
      <c r="H5246" s="8">
        <v>30000000</v>
      </c>
    </row>
    <row r="5247" spans="1:8" x14ac:dyDescent="0.3">
      <c r="A5247">
        <v>3.7</v>
      </c>
      <c r="B5247" t="s">
        <v>23510</v>
      </c>
      <c r="C5247" t="s">
        <v>6196</v>
      </c>
      <c r="D5247" t="s">
        <v>515</v>
      </c>
      <c r="E5247" t="s">
        <v>37</v>
      </c>
      <c r="F5247">
        <v>95</v>
      </c>
      <c r="G5247" s="8">
        <v>35927406</v>
      </c>
      <c r="H5247" s="8">
        <v>30000000</v>
      </c>
    </row>
    <row r="5248" spans="1:8" x14ac:dyDescent="0.3">
      <c r="A5248">
        <v>3.7</v>
      </c>
      <c r="B5248" t="s">
        <v>23510</v>
      </c>
      <c r="C5248" t="s">
        <v>6196</v>
      </c>
      <c r="D5248" t="s">
        <v>651</v>
      </c>
      <c r="E5248" t="s">
        <v>37</v>
      </c>
      <c r="F5248">
        <v>95</v>
      </c>
      <c r="G5248" s="8">
        <v>35927406</v>
      </c>
      <c r="H5248" s="8">
        <v>30000000</v>
      </c>
    </row>
    <row r="5249" spans="1:8" x14ac:dyDescent="0.3">
      <c r="A5249">
        <v>3.7</v>
      </c>
      <c r="B5249" t="s">
        <v>23510</v>
      </c>
      <c r="C5249" t="s">
        <v>6196</v>
      </c>
      <c r="D5249" t="s">
        <v>10118</v>
      </c>
      <c r="E5249" t="s">
        <v>37</v>
      </c>
      <c r="F5249">
        <v>95</v>
      </c>
      <c r="G5249" s="8">
        <v>35927406</v>
      </c>
      <c r="H5249" s="8">
        <v>30000000</v>
      </c>
    </row>
    <row r="5250" spans="1:8" x14ac:dyDescent="0.3">
      <c r="A5250">
        <v>3.7</v>
      </c>
      <c r="B5250" t="s">
        <v>23510</v>
      </c>
      <c r="C5250" t="s">
        <v>6196</v>
      </c>
      <c r="D5250" t="s">
        <v>8199</v>
      </c>
      <c r="E5250" t="s">
        <v>37</v>
      </c>
      <c r="F5250">
        <v>95</v>
      </c>
      <c r="G5250" s="8">
        <v>35927406</v>
      </c>
      <c r="H5250" s="8">
        <v>30000000</v>
      </c>
    </row>
    <row r="5251" spans="1:8" x14ac:dyDescent="0.3">
      <c r="A5251">
        <v>6.1</v>
      </c>
      <c r="B5251" t="s">
        <v>23511</v>
      </c>
      <c r="C5251" t="s">
        <v>217</v>
      </c>
      <c r="D5251" t="s">
        <v>809</v>
      </c>
      <c r="E5251" t="s">
        <v>37</v>
      </c>
      <c r="F5251">
        <v>98</v>
      </c>
      <c r="G5251" s="8">
        <v>35565975</v>
      </c>
      <c r="H5251" s="8">
        <v>30000000</v>
      </c>
    </row>
    <row r="5252" spans="1:8" x14ac:dyDescent="0.3">
      <c r="A5252">
        <v>6.1</v>
      </c>
      <c r="B5252" t="s">
        <v>23511</v>
      </c>
      <c r="C5252" t="s">
        <v>217</v>
      </c>
      <c r="D5252" t="s">
        <v>1473</v>
      </c>
      <c r="E5252" t="s">
        <v>37</v>
      </c>
      <c r="F5252">
        <v>98</v>
      </c>
      <c r="G5252" s="8">
        <v>35565975</v>
      </c>
      <c r="H5252" s="8">
        <v>30000000</v>
      </c>
    </row>
    <row r="5253" spans="1:8" x14ac:dyDescent="0.3">
      <c r="A5253">
        <v>6.1</v>
      </c>
      <c r="B5253" t="s">
        <v>23511</v>
      </c>
      <c r="C5253" t="s">
        <v>217</v>
      </c>
      <c r="D5253" t="s">
        <v>17497</v>
      </c>
      <c r="E5253" t="s">
        <v>37</v>
      </c>
      <c r="F5253">
        <v>98</v>
      </c>
      <c r="G5253" s="8">
        <v>35565975</v>
      </c>
      <c r="H5253" s="8">
        <v>30000000</v>
      </c>
    </row>
    <row r="5254" spans="1:8" x14ac:dyDescent="0.3">
      <c r="A5254">
        <v>5.9</v>
      </c>
      <c r="B5254" t="s">
        <v>23512</v>
      </c>
      <c r="C5254" t="s">
        <v>6203</v>
      </c>
      <c r="D5254" t="s">
        <v>1473</v>
      </c>
      <c r="E5254" t="s">
        <v>37</v>
      </c>
      <c r="F5254">
        <v>100</v>
      </c>
      <c r="G5254" s="8">
        <v>35266619</v>
      </c>
      <c r="H5254" s="8">
        <v>30000000</v>
      </c>
    </row>
    <row r="5255" spans="1:8" x14ac:dyDescent="0.3">
      <c r="A5255">
        <v>5.9</v>
      </c>
      <c r="B5255" t="s">
        <v>23512</v>
      </c>
      <c r="C5255" t="s">
        <v>6203</v>
      </c>
      <c r="D5255" t="s">
        <v>651</v>
      </c>
      <c r="E5255" t="s">
        <v>37</v>
      </c>
      <c r="F5255">
        <v>100</v>
      </c>
      <c r="G5255" s="8">
        <v>35266619</v>
      </c>
      <c r="H5255" s="8">
        <v>30000000</v>
      </c>
    </row>
    <row r="5256" spans="1:8" x14ac:dyDescent="0.3">
      <c r="A5256">
        <v>5.9</v>
      </c>
      <c r="B5256" t="s">
        <v>23512</v>
      </c>
      <c r="C5256" t="s">
        <v>6203</v>
      </c>
      <c r="D5256" t="s">
        <v>4189</v>
      </c>
      <c r="E5256" t="s">
        <v>37</v>
      </c>
      <c r="F5256">
        <v>100</v>
      </c>
      <c r="G5256" s="8">
        <v>35266619</v>
      </c>
      <c r="H5256" s="8">
        <v>30000000</v>
      </c>
    </row>
    <row r="5257" spans="1:8" x14ac:dyDescent="0.3">
      <c r="A5257">
        <v>6.7</v>
      </c>
      <c r="B5257" t="s">
        <v>23513</v>
      </c>
      <c r="C5257" t="s">
        <v>6207</v>
      </c>
      <c r="D5257" t="s">
        <v>1473</v>
      </c>
      <c r="E5257" t="s">
        <v>37</v>
      </c>
      <c r="F5257">
        <v>118</v>
      </c>
      <c r="G5257" s="8">
        <v>34703228</v>
      </c>
      <c r="H5257" s="8">
        <v>30000000</v>
      </c>
    </row>
    <row r="5258" spans="1:8" x14ac:dyDescent="0.3">
      <c r="A5258">
        <v>6.7</v>
      </c>
      <c r="B5258" t="s">
        <v>23513</v>
      </c>
      <c r="C5258" t="s">
        <v>6207</v>
      </c>
      <c r="D5258" t="s">
        <v>9824</v>
      </c>
      <c r="E5258" t="s">
        <v>37</v>
      </c>
      <c r="F5258">
        <v>118</v>
      </c>
      <c r="G5258" s="8">
        <v>34703228</v>
      </c>
      <c r="H5258" s="8">
        <v>30000000</v>
      </c>
    </row>
    <row r="5259" spans="1:8" x14ac:dyDescent="0.3">
      <c r="A5259">
        <v>6.9</v>
      </c>
      <c r="B5259" t="s">
        <v>23514</v>
      </c>
      <c r="C5259" t="s">
        <v>6216</v>
      </c>
      <c r="D5259" t="s">
        <v>21950</v>
      </c>
      <c r="E5259" t="s">
        <v>37</v>
      </c>
      <c r="F5259">
        <v>125</v>
      </c>
      <c r="G5259" s="8">
        <v>38432823</v>
      </c>
      <c r="H5259" s="8">
        <v>30000000</v>
      </c>
    </row>
    <row r="5260" spans="1:8" x14ac:dyDescent="0.3">
      <c r="A5260">
        <v>6.9</v>
      </c>
      <c r="B5260" t="s">
        <v>23514</v>
      </c>
      <c r="C5260" t="s">
        <v>6216</v>
      </c>
      <c r="D5260" t="s">
        <v>1473</v>
      </c>
      <c r="E5260" t="s">
        <v>37</v>
      </c>
      <c r="F5260">
        <v>125</v>
      </c>
      <c r="G5260" s="8">
        <v>38432823</v>
      </c>
      <c r="H5260" s="8">
        <v>30000000</v>
      </c>
    </row>
    <row r="5261" spans="1:8" x14ac:dyDescent="0.3">
      <c r="A5261">
        <v>6.9</v>
      </c>
      <c r="B5261" t="s">
        <v>23514</v>
      </c>
      <c r="C5261" t="s">
        <v>6216</v>
      </c>
      <c r="D5261" t="s">
        <v>21949</v>
      </c>
      <c r="E5261" t="s">
        <v>37</v>
      </c>
      <c r="F5261">
        <v>125</v>
      </c>
      <c r="G5261" s="8">
        <v>38432823</v>
      </c>
      <c r="H5261" s="8">
        <v>30000000</v>
      </c>
    </row>
    <row r="5262" spans="1:8" x14ac:dyDescent="0.3">
      <c r="A5262">
        <v>5.5</v>
      </c>
      <c r="B5262" t="s">
        <v>23515</v>
      </c>
      <c r="C5262" t="s">
        <v>2377</v>
      </c>
      <c r="D5262" t="s">
        <v>809</v>
      </c>
      <c r="E5262" t="s">
        <v>37</v>
      </c>
      <c r="F5262">
        <v>94</v>
      </c>
      <c r="G5262" s="8">
        <v>32095318</v>
      </c>
      <c r="H5262" s="8">
        <v>45000000</v>
      </c>
    </row>
    <row r="5263" spans="1:8" x14ac:dyDescent="0.3">
      <c r="A5263">
        <v>5.5</v>
      </c>
      <c r="B5263" t="s">
        <v>23515</v>
      </c>
      <c r="C5263" t="s">
        <v>2377</v>
      </c>
      <c r="D5263" t="s">
        <v>21950</v>
      </c>
      <c r="E5263" t="s">
        <v>37</v>
      </c>
      <c r="F5263">
        <v>94</v>
      </c>
      <c r="G5263" s="8">
        <v>32095318</v>
      </c>
      <c r="H5263" s="8">
        <v>45000000</v>
      </c>
    </row>
    <row r="5264" spans="1:8" x14ac:dyDescent="0.3">
      <c r="A5264">
        <v>7.1</v>
      </c>
      <c r="B5264">
        <v>9</v>
      </c>
      <c r="C5264" t="s">
        <v>6225</v>
      </c>
      <c r="D5264" t="s">
        <v>675</v>
      </c>
      <c r="E5264" t="s">
        <v>37</v>
      </c>
      <c r="F5264">
        <v>79</v>
      </c>
      <c r="G5264" s="8">
        <v>31743332</v>
      </c>
      <c r="H5264" s="8">
        <v>30000000</v>
      </c>
    </row>
    <row r="5265" spans="1:8" x14ac:dyDescent="0.3">
      <c r="A5265">
        <v>7.1</v>
      </c>
      <c r="B5265">
        <v>9</v>
      </c>
      <c r="C5265" t="s">
        <v>6225</v>
      </c>
      <c r="D5265" t="s">
        <v>515</v>
      </c>
      <c r="E5265" t="s">
        <v>37</v>
      </c>
      <c r="F5265">
        <v>79</v>
      </c>
      <c r="G5265" s="8">
        <v>31743332</v>
      </c>
      <c r="H5265" s="8">
        <v>30000000</v>
      </c>
    </row>
    <row r="5266" spans="1:8" x14ac:dyDescent="0.3">
      <c r="A5266">
        <v>7.1</v>
      </c>
      <c r="B5266">
        <v>9</v>
      </c>
      <c r="C5266" t="s">
        <v>6225</v>
      </c>
      <c r="D5266" t="s">
        <v>9312</v>
      </c>
      <c r="E5266" t="s">
        <v>37</v>
      </c>
      <c r="F5266">
        <v>79</v>
      </c>
      <c r="G5266" s="8">
        <v>31743332</v>
      </c>
      <c r="H5266" s="8">
        <v>30000000</v>
      </c>
    </row>
    <row r="5267" spans="1:8" x14ac:dyDescent="0.3">
      <c r="A5267">
        <v>7.1</v>
      </c>
      <c r="B5267">
        <v>9</v>
      </c>
      <c r="C5267" t="s">
        <v>6225</v>
      </c>
      <c r="D5267" t="s">
        <v>1473</v>
      </c>
      <c r="E5267" t="s">
        <v>37</v>
      </c>
      <c r="F5267">
        <v>79</v>
      </c>
      <c r="G5267" s="8">
        <v>31743332</v>
      </c>
      <c r="H5267" s="8">
        <v>30000000</v>
      </c>
    </row>
    <row r="5268" spans="1:8" x14ac:dyDescent="0.3">
      <c r="A5268">
        <v>7.1</v>
      </c>
      <c r="B5268">
        <v>9</v>
      </c>
      <c r="C5268" t="s">
        <v>6225</v>
      </c>
      <c r="D5268" t="s">
        <v>21948</v>
      </c>
      <c r="E5268" t="s">
        <v>37</v>
      </c>
      <c r="F5268">
        <v>79</v>
      </c>
      <c r="G5268" s="8">
        <v>31743332</v>
      </c>
      <c r="H5268" s="8">
        <v>30000000</v>
      </c>
    </row>
    <row r="5269" spans="1:8" x14ac:dyDescent="0.3">
      <c r="A5269">
        <v>7.1</v>
      </c>
      <c r="B5269">
        <v>9</v>
      </c>
      <c r="C5269" t="s">
        <v>6225</v>
      </c>
      <c r="D5269" t="s">
        <v>10118</v>
      </c>
      <c r="E5269" t="s">
        <v>37</v>
      </c>
      <c r="F5269">
        <v>79</v>
      </c>
      <c r="G5269" s="8">
        <v>31743332</v>
      </c>
      <c r="H5269" s="8">
        <v>30000000</v>
      </c>
    </row>
    <row r="5270" spans="1:8" x14ac:dyDescent="0.3">
      <c r="A5270">
        <v>7.1</v>
      </c>
      <c r="B5270">
        <v>9</v>
      </c>
      <c r="C5270" t="s">
        <v>6225</v>
      </c>
      <c r="D5270" t="s">
        <v>8199</v>
      </c>
      <c r="E5270" t="s">
        <v>37</v>
      </c>
      <c r="F5270">
        <v>79</v>
      </c>
      <c r="G5270" s="8">
        <v>31743332</v>
      </c>
      <c r="H5270" s="8">
        <v>30000000</v>
      </c>
    </row>
    <row r="5271" spans="1:8" x14ac:dyDescent="0.3">
      <c r="A5271">
        <v>7.1</v>
      </c>
      <c r="B5271" t="s">
        <v>23516</v>
      </c>
      <c r="C5271" t="s">
        <v>753</v>
      </c>
      <c r="D5271" t="s">
        <v>21950</v>
      </c>
      <c r="E5271" t="s">
        <v>37</v>
      </c>
      <c r="F5271">
        <v>106</v>
      </c>
      <c r="G5271" s="8">
        <v>32154410</v>
      </c>
      <c r="H5271" s="8">
        <v>30000000</v>
      </c>
    </row>
    <row r="5272" spans="1:8" x14ac:dyDescent="0.3">
      <c r="A5272">
        <v>7.1</v>
      </c>
      <c r="B5272" t="s">
        <v>23516</v>
      </c>
      <c r="C5272" t="s">
        <v>753</v>
      </c>
      <c r="D5272" t="s">
        <v>1473</v>
      </c>
      <c r="E5272" t="s">
        <v>37</v>
      </c>
      <c r="F5272">
        <v>106</v>
      </c>
      <c r="G5272" s="8">
        <v>32154410</v>
      </c>
      <c r="H5272" s="8">
        <v>30000000</v>
      </c>
    </row>
    <row r="5273" spans="1:8" x14ac:dyDescent="0.3">
      <c r="A5273">
        <v>7.1</v>
      </c>
      <c r="B5273" t="s">
        <v>23516</v>
      </c>
      <c r="C5273" t="s">
        <v>753</v>
      </c>
      <c r="D5273" t="s">
        <v>8199</v>
      </c>
      <c r="E5273" t="s">
        <v>37</v>
      </c>
      <c r="F5273">
        <v>106</v>
      </c>
      <c r="G5273" s="8">
        <v>32154410</v>
      </c>
      <c r="H5273" s="8">
        <v>30000000</v>
      </c>
    </row>
    <row r="5274" spans="1:8" x14ac:dyDescent="0.3">
      <c r="A5274">
        <v>7.3</v>
      </c>
      <c r="B5274" t="s">
        <v>23517</v>
      </c>
      <c r="C5274" t="s">
        <v>6241</v>
      </c>
      <c r="D5274" t="s">
        <v>515</v>
      </c>
      <c r="E5274" t="s">
        <v>37</v>
      </c>
      <c r="F5274">
        <v>63</v>
      </c>
      <c r="G5274" s="8">
        <v>26687172</v>
      </c>
      <c r="H5274" s="8">
        <v>30000000</v>
      </c>
    </row>
    <row r="5275" spans="1:8" x14ac:dyDescent="0.3">
      <c r="A5275">
        <v>7.3</v>
      </c>
      <c r="B5275" t="s">
        <v>23517</v>
      </c>
      <c r="C5275" t="s">
        <v>6241</v>
      </c>
      <c r="D5275" t="s">
        <v>9312</v>
      </c>
      <c r="E5275" t="s">
        <v>37</v>
      </c>
      <c r="F5275">
        <v>63</v>
      </c>
      <c r="G5275" s="8">
        <v>26687172</v>
      </c>
      <c r="H5275" s="8">
        <v>30000000</v>
      </c>
    </row>
    <row r="5276" spans="1:8" x14ac:dyDescent="0.3">
      <c r="A5276">
        <v>7.3</v>
      </c>
      <c r="B5276" t="s">
        <v>23517</v>
      </c>
      <c r="C5276" t="s">
        <v>6241</v>
      </c>
      <c r="D5276" t="s">
        <v>809</v>
      </c>
      <c r="E5276" t="s">
        <v>37</v>
      </c>
      <c r="F5276">
        <v>63</v>
      </c>
      <c r="G5276" s="8">
        <v>26687172</v>
      </c>
      <c r="H5276" s="8">
        <v>30000000</v>
      </c>
    </row>
    <row r="5277" spans="1:8" x14ac:dyDescent="0.3">
      <c r="A5277">
        <v>7.3</v>
      </c>
      <c r="B5277" t="s">
        <v>23517</v>
      </c>
      <c r="C5277" t="s">
        <v>6241</v>
      </c>
      <c r="D5277" t="s">
        <v>15875</v>
      </c>
      <c r="E5277" t="s">
        <v>37</v>
      </c>
      <c r="F5277">
        <v>63</v>
      </c>
      <c r="G5277" s="8">
        <v>26687172</v>
      </c>
      <c r="H5277" s="8">
        <v>30000000</v>
      </c>
    </row>
    <row r="5278" spans="1:8" x14ac:dyDescent="0.3">
      <c r="A5278">
        <v>7.3</v>
      </c>
      <c r="B5278" t="s">
        <v>23517</v>
      </c>
      <c r="C5278" t="s">
        <v>6241</v>
      </c>
      <c r="D5278" t="s">
        <v>15164</v>
      </c>
      <c r="E5278" t="s">
        <v>37</v>
      </c>
      <c r="F5278">
        <v>63</v>
      </c>
      <c r="G5278" s="8">
        <v>26687172</v>
      </c>
      <c r="H5278" s="8">
        <v>30000000</v>
      </c>
    </row>
    <row r="5279" spans="1:8" x14ac:dyDescent="0.3">
      <c r="A5279">
        <v>3.4</v>
      </c>
      <c r="B5279" t="s">
        <v>23518</v>
      </c>
      <c r="C5279" t="s">
        <v>6247</v>
      </c>
      <c r="D5279" t="s">
        <v>809</v>
      </c>
      <c r="E5279" t="s">
        <v>37</v>
      </c>
      <c r="F5279">
        <v>85</v>
      </c>
      <c r="G5279" s="8">
        <v>26096584</v>
      </c>
      <c r="H5279" s="8">
        <v>19000000</v>
      </c>
    </row>
    <row r="5280" spans="1:8" x14ac:dyDescent="0.3">
      <c r="A5280">
        <v>6.8</v>
      </c>
      <c r="B5280" t="s">
        <v>23519</v>
      </c>
      <c r="C5280" t="s">
        <v>815</v>
      </c>
      <c r="D5280" t="s">
        <v>809</v>
      </c>
      <c r="E5280" t="s">
        <v>37</v>
      </c>
      <c r="F5280">
        <v>108</v>
      </c>
      <c r="G5280" s="8">
        <v>26525834</v>
      </c>
      <c r="H5280" s="8">
        <v>30000000</v>
      </c>
    </row>
    <row r="5281" spans="1:8" x14ac:dyDescent="0.3">
      <c r="A5281">
        <v>6.8</v>
      </c>
      <c r="B5281" t="s">
        <v>23519</v>
      </c>
      <c r="C5281" t="s">
        <v>815</v>
      </c>
      <c r="D5281" t="s">
        <v>1473</v>
      </c>
      <c r="E5281" t="s">
        <v>37</v>
      </c>
      <c r="F5281">
        <v>108</v>
      </c>
      <c r="G5281" s="8">
        <v>26525834</v>
      </c>
      <c r="H5281" s="8">
        <v>30000000</v>
      </c>
    </row>
    <row r="5282" spans="1:8" x14ac:dyDescent="0.3">
      <c r="A5282">
        <v>6.8</v>
      </c>
      <c r="B5282" t="s">
        <v>23519</v>
      </c>
      <c r="C5282" t="s">
        <v>815</v>
      </c>
      <c r="D5282" t="s">
        <v>17497</v>
      </c>
      <c r="E5282" t="s">
        <v>37</v>
      </c>
      <c r="F5282">
        <v>108</v>
      </c>
      <c r="G5282" s="8">
        <v>26525834</v>
      </c>
      <c r="H5282" s="8">
        <v>30000000</v>
      </c>
    </row>
    <row r="5283" spans="1:8" x14ac:dyDescent="0.3">
      <c r="A5283">
        <v>6.9</v>
      </c>
      <c r="B5283" t="s">
        <v>23520</v>
      </c>
      <c r="C5283" t="s">
        <v>1488</v>
      </c>
      <c r="D5283" t="s">
        <v>11093</v>
      </c>
      <c r="E5283" t="s">
        <v>37</v>
      </c>
      <c r="F5283">
        <v>139</v>
      </c>
      <c r="G5283" s="8">
        <v>30513940</v>
      </c>
      <c r="H5283" s="8">
        <v>30000000</v>
      </c>
    </row>
    <row r="5284" spans="1:8" x14ac:dyDescent="0.3">
      <c r="A5284">
        <v>6.9</v>
      </c>
      <c r="B5284" t="s">
        <v>23520</v>
      </c>
      <c r="C5284" t="s">
        <v>1488</v>
      </c>
      <c r="D5284" t="s">
        <v>1473</v>
      </c>
      <c r="E5284" t="s">
        <v>37</v>
      </c>
      <c r="F5284">
        <v>139</v>
      </c>
      <c r="G5284" s="8">
        <v>30513940</v>
      </c>
      <c r="H5284" s="8">
        <v>30000000</v>
      </c>
    </row>
    <row r="5285" spans="1:8" x14ac:dyDescent="0.3">
      <c r="A5285">
        <v>6.9</v>
      </c>
      <c r="B5285" t="s">
        <v>23520</v>
      </c>
      <c r="C5285" t="s">
        <v>1488</v>
      </c>
      <c r="D5285" t="s">
        <v>9824</v>
      </c>
      <c r="E5285" t="s">
        <v>37</v>
      </c>
      <c r="F5285">
        <v>139</v>
      </c>
      <c r="G5285" s="8">
        <v>30513940</v>
      </c>
      <c r="H5285" s="8">
        <v>30000000</v>
      </c>
    </row>
    <row r="5286" spans="1:8" x14ac:dyDescent="0.3">
      <c r="A5286">
        <v>7</v>
      </c>
      <c r="B5286" t="s">
        <v>23521</v>
      </c>
      <c r="C5286" t="s">
        <v>3059</v>
      </c>
      <c r="D5286" t="s">
        <v>1473</v>
      </c>
      <c r="E5286" t="s">
        <v>37</v>
      </c>
      <c r="F5286">
        <v>127</v>
      </c>
      <c r="G5286" s="8">
        <v>23209440</v>
      </c>
      <c r="H5286" s="8">
        <v>30000000</v>
      </c>
    </row>
    <row r="5287" spans="1:8" x14ac:dyDescent="0.3">
      <c r="A5287">
        <v>5.5</v>
      </c>
      <c r="B5287" t="s">
        <v>23522</v>
      </c>
      <c r="C5287" t="s">
        <v>6266</v>
      </c>
      <c r="D5287" t="s">
        <v>675</v>
      </c>
      <c r="E5287" t="s">
        <v>37</v>
      </c>
      <c r="F5287">
        <v>106</v>
      </c>
      <c r="G5287" s="8">
        <v>24048000</v>
      </c>
      <c r="H5287" s="8">
        <v>30000000</v>
      </c>
    </row>
    <row r="5288" spans="1:8" x14ac:dyDescent="0.3">
      <c r="A5288">
        <v>5.5</v>
      </c>
      <c r="B5288" t="s">
        <v>23522</v>
      </c>
      <c r="C5288" t="s">
        <v>6266</v>
      </c>
      <c r="D5288" t="s">
        <v>21950</v>
      </c>
      <c r="E5288" t="s">
        <v>37</v>
      </c>
      <c r="F5288">
        <v>106</v>
      </c>
      <c r="G5288" s="8">
        <v>24048000</v>
      </c>
      <c r="H5288" s="8">
        <v>30000000</v>
      </c>
    </row>
    <row r="5289" spans="1:8" x14ac:dyDescent="0.3">
      <c r="A5289">
        <v>5.5</v>
      </c>
      <c r="B5289" t="s">
        <v>23522</v>
      </c>
      <c r="C5289" t="s">
        <v>6266</v>
      </c>
      <c r="D5289" t="s">
        <v>10118</v>
      </c>
      <c r="E5289" t="s">
        <v>37</v>
      </c>
      <c r="F5289">
        <v>106</v>
      </c>
      <c r="G5289" s="8">
        <v>24048000</v>
      </c>
      <c r="H5289" s="8">
        <v>30000000</v>
      </c>
    </row>
    <row r="5290" spans="1:8" x14ac:dyDescent="0.3">
      <c r="A5290">
        <v>5.5</v>
      </c>
      <c r="B5290" t="s">
        <v>23522</v>
      </c>
      <c r="C5290" t="s">
        <v>6266</v>
      </c>
      <c r="D5290" t="s">
        <v>8199</v>
      </c>
      <c r="E5290" t="s">
        <v>37</v>
      </c>
      <c r="F5290">
        <v>106</v>
      </c>
      <c r="G5290" s="8">
        <v>24048000</v>
      </c>
      <c r="H5290" s="8">
        <v>30000000</v>
      </c>
    </row>
    <row r="5291" spans="1:8" x14ac:dyDescent="0.3">
      <c r="A5291">
        <v>5.0999999999999996</v>
      </c>
      <c r="B5291" t="s">
        <v>23523</v>
      </c>
      <c r="C5291" t="s">
        <v>1239</v>
      </c>
      <c r="D5291" t="s">
        <v>809</v>
      </c>
      <c r="E5291" t="s">
        <v>37</v>
      </c>
      <c r="F5291">
        <v>95</v>
      </c>
      <c r="G5291" s="8">
        <v>22526144</v>
      </c>
      <c r="H5291" s="8">
        <v>30000000</v>
      </c>
    </row>
    <row r="5292" spans="1:8" x14ac:dyDescent="0.3">
      <c r="A5292">
        <v>5.0999999999999996</v>
      </c>
      <c r="B5292" t="s">
        <v>23523</v>
      </c>
      <c r="C5292" t="s">
        <v>1239</v>
      </c>
      <c r="D5292" t="s">
        <v>17497</v>
      </c>
      <c r="E5292" t="s">
        <v>37</v>
      </c>
      <c r="F5292">
        <v>95</v>
      </c>
      <c r="G5292" s="8">
        <v>22526144</v>
      </c>
      <c r="H5292" s="8">
        <v>30000000</v>
      </c>
    </row>
    <row r="5293" spans="1:8" x14ac:dyDescent="0.3">
      <c r="A5293">
        <v>5.0999999999999996</v>
      </c>
      <c r="B5293" t="s">
        <v>23523</v>
      </c>
      <c r="C5293" t="s">
        <v>1239</v>
      </c>
      <c r="D5293" t="s">
        <v>10118</v>
      </c>
      <c r="E5293" t="s">
        <v>37</v>
      </c>
      <c r="F5293">
        <v>95</v>
      </c>
      <c r="G5293" s="8">
        <v>22526144</v>
      </c>
      <c r="H5293" s="8">
        <v>30000000</v>
      </c>
    </row>
    <row r="5294" spans="1:8" x14ac:dyDescent="0.3">
      <c r="A5294">
        <v>6.2</v>
      </c>
      <c r="B5294" t="s">
        <v>23524</v>
      </c>
      <c r="C5294" t="s">
        <v>1232</v>
      </c>
      <c r="D5294" t="s">
        <v>4189</v>
      </c>
      <c r="E5294" t="s">
        <v>37</v>
      </c>
      <c r="F5294">
        <v>118</v>
      </c>
      <c r="G5294" s="8">
        <v>30523568</v>
      </c>
      <c r="H5294" s="8">
        <v>30000000</v>
      </c>
    </row>
    <row r="5295" spans="1:8" x14ac:dyDescent="0.3">
      <c r="A5295">
        <v>6.2</v>
      </c>
      <c r="B5295" t="s">
        <v>23524</v>
      </c>
      <c r="C5295" t="s">
        <v>1232</v>
      </c>
      <c r="D5295" t="s">
        <v>21948</v>
      </c>
      <c r="E5295" t="s">
        <v>37</v>
      </c>
      <c r="F5295">
        <v>118</v>
      </c>
      <c r="G5295" s="8">
        <v>30523568</v>
      </c>
      <c r="H5295" s="8">
        <v>30000000</v>
      </c>
    </row>
    <row r="5296" spans="1:8" x14ac:dyDescent="0.3">
      <c r="A5296">
        <v>6.2</v>
      </c>
      <c r="B5296" t="s">
        <v>23524</v>
      </c>
      <c r="C5296" t="s">
        <v>1232</v>
      </c>
      <c r="D5296" t="s">
        <v>8199</v>
      </c>
      <c r="E5296" t="s">
        <v>37</v>
      </c>
      <c r="F5296">
        <v>118</v>
      </c>
      <c r="G5296" s="8">
        <v>30523568</v>
      </c>
      <c r="H5296" s="8">
        <v>30000000</v>
      </c>
    </row>
    <row r="5297" spans="1:8" x14ac:dyDescent="0.3">
      <c r="A5297">
        <v>5.9</v>
      </c>
      <c r="B5297" t="s">
        <v>23525</v>
      </c>
      <c r="C5297" t="s">
        <v>6276</v>
      </c>
      <c r="D5297" t="s">
        <v>515</v>
      </c>
      <c r="E5297" t="s">
        <v>37</v>
      </c>
      <c r="F5297">
        <v>108</v>
      </c>
      <c r="G5297" s="8">
        <v>23070045</v>
      </c>
      <c r="H5297" s="8">
        <v>30000000</v>
      </c>
    </row>
    <row r="5298" spans="1:8" x14ac:dyDescent="0.3">
      <c r="A5298">
        <v>5.9</v>
      </c>
      <c r="B5298" t="s">
        <v>23525</v>
      </c>
      <c r="C5298" t="s">
        <v>6276</v>
      </c>
      <c r="D5298" t="s">
        <v>1473</v>
      </c>
      <c r="E5298" t="s">
        <v>37</v>
      </c>
      <c r="F5298">
        <v>108</v>
      </c>
      <c r="G5298" s="8">
        <v>23070045</v>
      </c>
      <c r="H5298" s="8">
        <v>30000000</v>
      </c>
    </row>
    <row r="5299" spans="1:8" x14ac:dyDescent="0.3">
      <c r="A5299">
        <v>5.9</v>
      </c>
      <c r="B5299" t="s">
        <v>23525</v>
      </c>
      <c r="C5299" t="s">
        <v>6276</v>
      </c>
      <c r="D5299" t="s">
        <v>8199</v>
      </c>
      <c r="E5299" t="s">
        <v>37</v>
      </c>
      <c r="F5299">
        <v>108</v>
      </c>
      <c r="G5299" s="8">
        <v>23070045</v>
      </c>
      <c r="H5299" s="8">
        <v>30000000</v>
      </c>
    </row>
    <row r="5300" spans="1:8" x14ac:dyDescent="0.3">
      <c r="A5300">
        <v>5.2</v>
      </c>
      <c r="B5300" t="s">
        <v>23526</v>
      </c>
      <c r="C5300" t="s">
        <v>6281</v>
      </c>
      <c r="D5300" t="s">
        <v>809</v>
      </c>
      <c r="E5300" t="s">
        <v>37</v>
      </c>
      <c r="F5300">
        <v>105</v>
      </c>
      <c r="G5300" s="8">
        <v>20422207</v>
      </c>
      <c r="H5300" s="8">
        <v>35000000</v>
      </c>
    </row>
    <row r="5301" spans="1:8" x14ac:dyDescent="0.3">
      <c r="A5301">
        <v>5.2</v>
      </c>
      <c r="B5301" t="s">
        <v>23526</v>
      </c>
      <c r="C5301" t="s">
        <v>6281</v>
      </c>
      <c r="D5301" t="s">
        <v>1473</v>
      </c>
      <c r="E5301" t="s">
        <v>37</v>
      </c>
      <c r="F5301">
        <v>105</v>
      </c>
      <c r="G5301" s="8">
        <v>20422207</v>
      </c>
      <c r="H5301" s="8">
        <v>35000000</v>
      </c>
    </row>
    <row r="5302" spans="1:8" x14ac:dyDescent="0.3">
      <c r="A5302">
        <v>5.2</v>
      </c>
      <c r="B5302" t="s">
        <v>23526</v>
      </c>
      <c r="C5302" t="s">
        <v>6281</v>
      </c>
      <c r="D5302" t="s">
        <v>17497</v>
      </c>
      <c r="E5302" t="s">
        <v>37</v>
      </c>
      <c r="F5302">
        <v>105</v>
      </c>
      <c r="G5302" s="8">
        <v>20422207</v>
      </c>
      <c r="H5302" s="8">
        <v>35000000</v>
      </c>
    </row>
    <row r="5303" spans="1:8" x14ac:dyDescent="0.3">
      <c r="A5303">
        <v>6.2</v>
      </c>
      <c r="B5303" t="s">
        <v>23527</v>
      </c>
      <c r="C5303" t="s">
        <v>4203</v>
      </c>
      <c r="D5303" t="s">
        <v>809</v>
      </c>
      <c r="E5303" t="s">
        <v>37</v>
      </c>
      <c r="F5303">
        <v>131</v>
      </c>
      <c r="G5303" s="8">
        <v>28644770</v>
      </c>
      <c r="H5303" s="8">
        <v>30000000</v>
      </c>
    </row>
    <row r="5304" spans="1:8" x14ac:dyDescent="0.3">
      <c r="A5304">
        <v>6.2</v>
      </c>
      <c r="B5304" t="s">
        <v>23527</v>
      </c>
      <c r="C5304" t="s">
        <v>4203</v>
      </c>
      <c r="D5304" t="s">
        <v>17497</v>
      </c>
      <c r="E5304" t="s">
        <v>37</v>
      </c>
      <c r="F5304">
        <v>131</v>
      </c>
      <c r="G5304" s="8">
        <v>28644770</v>
      </c>
      <c r="H5304" s="8">
        <v>30000000</v>
      </c>
    </row>
    <row r="5305" spans="1:8" x14ac:dyDescent="0.3">
      <c r="A5305">
        <v>5.5</v>
      </c>
      <c r="B5305" t="s">
        <v>23528</v>
      </c>
      <c r="C5305" t="s">
        <v>6290</v>
      </c>
      <c r="D5305" t="s">
        <v>809</v>
      </c>
      <c r="E5305" t="s">
        <v>37</v>
      </c>
      <c r="F5305">
        <v>104</v>
      </c>
      <c r="G5305" s="8">
        <v>21800302</v>
      </c>
      <c r="H5305" s="8">
        <v>30000000</v>
      </c>
    </row>
    <row r="5306" spans="1:8" x14ac:dyDescent="0.3">
      <c r="A5306">
        <v>5.5</v>
      </c>
      <c r="B5306" t="s">
        <v>23528</v>
      </c>
      <c r="C5306" t="s">
        <v>6290</v>
      </c>
      <c r="D5306" t="s">
        <v>1473</v>
      </c>
      <c r="E5306" t="s">
        <v>37</v>
      </c>
      <c r="F5306">
        <v>104</v>
      </c>
      <c r="G5306" s="8">
        <v>21800302</v>
      </c>
      <c r="H5306" s="8">
        <v>30000000</v>
      </c>
    </row>
    <row r="5307" spans="1:8" x14ac:dyDescent="0.3">
      <c r="A5307">
        <v>5.5</v>
      </c>
      <c r="B5307" t="s">
        <v>23528</v>
      </c>
      <c r="C5307" t="s">
        <v>6290</v>
      </c>
      <c r="D5307" t="s">
        <v>17497</v>
      </c>
      <c r="E5307" t="s">
        <v>37</v>
      </c>
      <c r="F5307">
        <v>104</v>
      </c>
      <c r="G5307" s="8">
        <v>21800302</v>
      </c>
      <c r="H5307" s="8">
        <v>30000000</v>
      </c>
    </row>
    <row r="5308" spans="1:8" x14ac:dyDescent="0.3">
      <c r="A5308">
        <v>5.5</v>
      </c>
      <c r="B5308" t="s">
        <v>23528</v>
      </c>
      <c r="C5308" t="s">
        <v>6290</v>
      </c>
      <c r="D5308" t="s">
        <v>21949</v>
      </c>
      <c r="E5308" t="s">
        <v>37</v>
      </c>
      <c r="F5308">
        <v>104</v>
      </c>
      <c r="G5308" s="8">
        <v>21800302</v>
      </c>
      <c r="H5308" s="8">
        <v>30000000</v>
      </c>
    </row>
    <row r="5309" spans="1:8" x14ac:dyDescent="0.3">
      <c r="A5309">
        <v>7.4</v>
      </c>
      <c r="B5309" t="s">
        <v>23529</v>
      </c>
      <c r="C5309" t="s">
        <v>6294</v>
      </c>
      <c r="D5309" t="s">
        <v>21950</v>
      </c>
      <c r="E5309" t="s">
        <v>37</v>
      </c>
      <c r="F5309">
        <v>133</v>
      </c>
      <c r="G5309" s="8">
        <v>21129348</v>
      </c>
      <c r="H5309" s="8">
        <v>35000000</v>
      </c>
    </row>
    <row r="5310" spans="1:8" x14ac:dyDescent="0.3">
      <c r="A5310">
        <v>7.4</v>
      </c>
      <c r="B5310" t="s">
        <v>23529</v>
      </c>
      <c r="C5310" t="s">
        <v>6294</v>
      </c>
      <c r="D5310" t="s">
        <v>1473</v>
      </c>
      <c r="E5310" t="s">
        <v>37</v>
      </c>
      <c r="F5310">
        <v>133</v>
      </c>
      <c r="G5310" s="8">
        <v>21129348</v>
      </c>
      <c r="H5310" s="8">
        <v>35000000</v>
      </c>
    </row>
    <row r="5311" spans="1:8" x14ac:dyDescent="0.3">
      <c r="A5311">
        <v>7.4</v>
      </c>
      <c r="B5311" t="s">
        <v>23529</v>
      </c>
      <c r="C5311" t="s">
        <v>6294</v>
      </c>
      <c r="D5311" t="s">
        <v>17497</v>
      </c>
      <c r="E5311" t="s">
        <v>37</v>
      </c>
      <c r="F5311">
        <v>133</v>
      </c>
      <c r="G5311" s="8">
        <v>21129348</v>
      </c>
      <c r="H5311" s="8">
        <v>35000000</v>
      </c>
    </row>
    <row r="5312" spans="1:8" x14ac:dyDescent="0.3">
      <c r="A5312">
        <v>7.4</v>
      </c>
      <c r="B5312" t="s">
        <v>23529</v>
      </c>
      <c r="C5312" t="s">
        <v>6294</v>
      </c>
      <c r="D5312" t="s">
        <v>8199</v>
      </c>
      <c r="E5312" t="s">
        <v>37</v>
      </c>
      <c r="F5312">
        <v>133</v>
      </c>
      <c r="G5312" s="8">
        <v>21129348</v>
      </c>
      <c r="H5312" s="8">
        <v>35000000</v>
      </c>
    </row>
    <row r="5313" spans="1:8" x14ac:dyDescent="0.3">
      <c r="A5313">
        <v>4.4000000000000004</v>
      </c>
      <c r="B5313" t="s">
        <v>23530</v>
      </c>
      <c r="C5313" t="s">
        <v>6300</v>
      </c>
      <c r="D5313" t="s">
        <v>675</v>
      </c>
      <c r="E5313" t="s">
        <v>37</v>
      </c>
      <c r="F5313">
        <v>94</v>
      </c>
      <c r="G5313" s="8">
        <v>18500966</v>
      </c>
      <c r="H5313" s="8">
        <v>30000000</v>
      </c>
    </row>
    <row r="5314" spans="1:8" x14ac:dyDescent="0.3">
      <c r="A5314">
        <v>4.4000000000000004</v>
      </c>
      <c r="B5314" t="s">
        <v>23530</v>
      </c>
      <c r="C5314" t="s">
        <v>6300</v>
      </c>
      <c r="D5314" t="s">
        <v>4189</v>
      </c>
      <c r="E5314" t="s">
        <v>37</v>
      </c>
      <c r="F5314">
        <v>94</v>
      </c>
      <c r="G5314" s="8">
        <v>18500966</v>
      </c>
      <c r="H5314" s="8">
        <v>30000000</v>
      </c>
    </row>
    <row r="5315" spans="1:8" x14ac:dyDescent="0.3">
      <c r="A5315">
        <v>4.4000000000000004</v>
      </c>
      <c r="B5315" t="s">
        <v>23530</v>
      </c>
      <c r="C5315" t="s">
        <v>6300</v>
      </c>
      <c r="D5315" t="s">
        <v>10118</v>
      </c>
      <c r="E5315" t="s">
        <v>37</v>
      </c>
      <c r="F5315">
        <v>94</v>
      </c>
      <c r="G5315" s="8">
        <v>18500966</v>
      </c>
      <c r="H5315" s="8">
        <v>30000000</v>
      </c>
    </row>
    <row r="5316" spans="1:8" x14ac:dyDescent="0.3">
      <c r="A5316">
        <v>4.4000000000000004</v>
      </c>
      <c r="B5316" t="s">
        <v>23530</v>
      </c>
      <c r="C5316" t="s">
        <v>6300</v>
      </c>
      <c r="D5316" t="s">
        <v>8199</v>
      </c>
      <c r="E5316" t="s">
        <v>37</v>
      </c>
      <c r="F5316">
        <v>94</v>
      </c>
      <c r="G5316" s="8">
        <v>18500966</v>
      </c>
      <c r="H5316" s="8">
        <v>30000000</v>
      </c>
    </row>
    <row r="5317" spans="1:8" x14ac:dyDescent="0.3">
      <c r="A5317">
        <v>6.3</v>
      </c>
      <c r="B5317" t="s">
        <v>23531</v>
      </c>
      <c r="C5317" t="s">
        <v>6305</v>
      </c>
      <c r="D5317" t="s">
        <v>675</v>
      </c>
      <c r="E5317" t="s">
        <v>37</v>
      </c>
      <c r="F5317">
        <v>109</v>
      </c>
      <c r="G5317" s="8">
        <v>19976073</v>
      </c>
      <c r="H5317" s="8">
        <v>20000000</v>
      </c>
    </row>
    <row r="5318" spans="1:8" x14ac:dyDescent="0.3">
      <c r="A5318">
        <v>6.3</v>
      </c>
      <c r="B5318" t="s">
        <v>23531</v>
      </c>
      <c r="C5318" t="s">
        <v>6305</v>
      </c>
      <c r="D5318" t="s">
        <v>21950</v>
      </c>
      <c r="E5318" t="s">
        <v>37</v>
      </c>
      <c r="F5318">
        <v>109</v>
      </c>
      <c r="G5318" s="8">
        <v>19976073</v>
      </c>
      <c r="H5318" s="8">
        <v>20000000</v>
      </c>
    </row>
    <row r="5319" spans="1:8" x14ac:dyDescent="0.3">
      <c r="A5319">
        <v>6.3</v>
      </c>
      <c r="B5319" t="s">
        <v>23531</v>
      </c>
      <c r="C5319" t="s">
        <v>6305</v>
      </c>
      <c r="D5319" t="s">
        <v>1473</v>
      </c>
      <c r="E5319" t="s">
        <v>37</v>
      </c>
      <c r="F5319">
        <v>109</v>
      </c>
      <c r="G5319" s="8">
        <v>19976073</v>
      </c>
      <c r="H5319" s="8">
        <v>20000000</v>
      </c>
    </row>
    <row r="5320" spans="1:8" x14ac:dyDescent="0.3">
      <c r="A5320">
        <v>6.3</v>
      </c>
      <c r="B5320" t="s">
        <v>23531</v>
      </c>
      <c r="C5320" t="s">
        <v>6305</v>
      </c>
      <c r="D5320" t="s">
        <v>8199</v>
      </c>
      <c r="E5320" t="s">
        <v>37</v>
      </c>
      <c r="F5320">
        <v>109</v>
      </c>
      <c r="G5320" s="8">
        <v>19976073</v>
      </c>
      <c r="H5320" s="8">
        <v>20000000</v>
      </c>
    </row>
    <row r="5321" spans="1:8" x14ac:dyDescent="0.3">
      <c r="A5321">
        <v>6.1</v>
      </c>
      <c r="B5321" t="s">
        <v>23532</v>
      </c>
      <c r="C5321" t="s">
        <v>1363</v>
      </c>
      <c r="D5321" t="s">
        <v>675</v>
      </c>
      <c r="E5321" t="s">
        <v>37</v>
      </c>
      <c r="F5321">
        <v>96</v>
      </c>
      <c r="G5321" s="8">
        <v>18967571</v>
      </c>
      <c r="H5321" s="8">
        <v>30000000</v>
      </c>
    </row>
    <row r="5322" spans="1:8" x14ac:dyDescent="0.3">
      <c r="A5322">
        <v>6.1</v>
      </c>
      <c r="B5322" t="s">
        <v>23532</v>
      </c>
      <c r="C5322" t="s">
        <v>1363</v>
      </c>
      <c r="D5322" t="s">
        <v>21950</v>
      </c>
      <c r="E5322" t="s">
        <v>37</v>
      </c>
      <c r="F5322">
        <v>96</v>
      </c>
      <c r="G5322" s="8">
        <v>18967571</v>
      </c>
      <c r="H5322" s="8">
        <v>30000000</v>
      </c>
    </row>
    <row r="5323" spans="1:8" x14ac:dyDescent="0.3">
      <c r="A5323">
        <v>6.1</v>
      </c>
      <c r="B5323" t="s">
        <v>23532</v>
      </c>
      <c r="C5323" t="s">
        <v>1363</v>
      </c>
      <c r="D5323" t="s">
        <v>8199</v>
      </c>
      <c r="E5323" t="s">
        <v>37</v>
      </c>
      <c r="F5323">
        <v>96</v>
      </c>
      <c r="G5323" s="8">
        <v>18967571</v>
      </c>
      <c r="H5323" s="8">
        <v>30000000</v>
      </c>
    </row>
    <row r="5324" spans="1:8" x14ac:dyDescent="0.3">
      <c r="A5324">
        <v>5.3</v>
      </c>
      <c r="B5324" t="s">
        <v>23533</v>
      </c>
      <c r="C5324" t="s">
        <v>6314</v>
      </c>
      <c r="D5324" t="s">
        <v>675</v>
      </c>
      <c r="E5324" t="s">
        <v>37</v>
      </c>
      <c r="F5324">
        <v>105</v>
      </c>
      <c r="G5324" s="8">
        <v>17100000</v>
      </c>
      <c r="H5324" s="8">
        <v>25000000</v>
      </c>
    </row>
    <row r="5325" spans="1:8" x14ac:dyDescent="0.3">
      <c r="A5325">
        <v>5.3</v>
      </c>
      <c r="B5325" t="s">
        <v>23533</v>
      </c>
      <c r="C5325" t="s">
        <v>6314</v>
      </c>
      <c r="D5325" t="s">
        <v>515</v>
      </c>
      <c r="E5325" t="s">
        <v>37</v>
      </c>
      <c r="F5325">
        <v>105</v>
      </c>
      <c r="G5325" s="8">
        <v>17100000</v>
      </c>
      <c r="H5325" s="8">
        <v>25000000</v>
      </c>
    </row>
    <row r="5326" spans="1:8" x14ac:dyDescent="0.3">
      <c r="A5326">
        <v>5.3</v>
      </c>
      <c r="B5326" t="s">
        <v>23533</v>
      </c>
      <c r="C5326" t="s">
        <v>6314</v>
      </c>
      <c r="D5326" t="s">
        <v>21950</v>
      </c>
      <c r="E5326" t="s">
        <v>37</v>
      </c>
      <c r="F5326">
        <v>105</v>
      </c>
      <c r="G5326" s="8">
        <v>17100000</v>
      </c>
      <c r="H5326" s="8">
        <v>25000000</v>
      </c>
    </row>
    <row r="5327" spans="1:8" x14ac:dyDescent="0.3">
      <c r="A5327">
        <v>5.3</v>
      </c>
      <c r="B5327" t="s">
        <v>23533</v>
      </c>
      <c r="C5327" t="s">
        <v>6314</v>
      </c>
      <c r="D5327" t="s">
        <v>1473</v>
      </c>
      <c r="E5327" t="s">
        <v>37</v>
      </c>
      <c r="F5327">
        <v>105</v>
      </c>
      <c r="G5327" s="8">
        <v>17100000</v>
      </c>
      <c r="H5327" s="8">
        <v>25000000</v>
      </c>
    </row>
    <row r="5328" spans="1:8" x14ac:dyDescent="0.3">
      <c r="A5328">
        <v>5.3</v>
      </c>
      <c r="B5328" t="s">
        <v>23533</v>
      </c>
      <c r="C5328" t="s">
        <v>6314</v>
      </c>
      <c r="D5328" t="s">
        <v>17497</v>
      </c>
      <c r="E5328" t="s">
        <v>37</v>
      </c>
      <c r="F5328">
        <v>105</v>
      </c>
      <c r="G5328" s="8">
        <v>17100000</v>
      </c>
      <c r="H5328" s="8">
        <v>25000000</v>
      </c>
    </row>
    <row r="5329" spans="1:8" x14ac:dyDescent="0.3">
      <c r="A5329">
        <v>5.4</v>
      </c>
      <c r="B5329" t="s">
        <v>23534</v>
      </c>
      <c r="C5329" t="s">
        <v>6320</v>
      </c>
      <c r="D5329" t="s">
        <v>675</v>
      </c>
      <c r="E5329" t="s">
        <v>37</v>
      </c>
      <c r="F5329">
        <v>99</v>
      </c>
      <c r="G5329" s="8">
        <v>17266505</v>
      </c>
      <c r="H5329" s="8">
        <v>30000000</v>
      </c>
    </row>
    <row r="5330" spans="1:8" x14ac:dyDescent="0.3">
      <c r="A5330">
        <v>5.4</v>
      </c>
      <c r="B5330" t="s">
        <v>23534</v>
      </c>
      <c r="C5330" t="s">
        <v>6320</v>
      </c>
      <c r="D5330" t="s">
        <v>809</v>
      </c>
      <c r="E5330" t="s">
        <v>37</v>
      </c>
      <c r="F5330">
        <v>99</v>
      </c>
      <c r="G5330" s="8">
        <v>17266505</v>
      </c>
      <c r="H5330" s="8">
        <v>30000000</v>
      </c>
    </row>
    <row r="5331" spans="1:8" x14ac:dyDescent="0.3">
      <c r="A5331">
        <v>5.4</v>
      </c>
      <c r="B5331" t="s">
        <v>23534</v>
      </c>
      <c r="C5331" t="s">
        <v>6320</v>
      </c>
      <c r="D5331" t="s">
        <v>4189</v>
      </c>
      <c r="E5331" t="s">
        <v>37</v>
      </c>
      <c r="F5331">
        <v>99</v>
      </c>
      <c r="G5331" s="8">
        <v>17266505</v>
      </c>
      <c r="H5331" s="8">
        <v>30000000</v>
      </c>
    </row>
    <row r="5332" spans="1:8" x14ac:dyDescent="0.3">
      <c r="A5332">
        <v>6.7</v>
      </c>
      <c r="B5332" t="s">
        <v>23535</v>
      </c>
      <c r="C5332" t="s">
        <v>544</v>
      </c>
      <c r="D5332" t="s">
        <v>809</v>
      </c>
      <c r="E5332" t="s">
        <v>37</v>
      </c>
      <c r="F5332">
        <v>112</v>
      </c>
      <c r="G5332" s="8">
        <v>32357532</v>
      </c>
      <c r="H5332" s="8">
        <v>30000000</v>
      </c>
    </row>
    <row r="5333" spans="1:8" x14ac:dyDescent="0.3">
      <c r="A5333">
        <v>6.7</v>
      </c>
      <c r="B5333" t="s">
        <v>23535</v>
      </c>
      <c r="C5333" t="s">
        <v>544</v>
      </c>
      <c r="D5333" t="s">
        <v>1473</v>
      </c>
      <c r="E5333" t="s">
        <v>37</v>
      </c>
      <c r="F5333">
        <v>112</v>
      </c>
      <c r="G5333" s="8">
        <v>32357532</v>
      </c>
      <c r="H5333" s="8">
        <v>30000000</v>
      </c>
    </row>
    <row r="5334" spans="1:8" x14ac:dyDescent="0.3">
      <c r="A5334">
        <v>6.7</v>
      </c>
      <c r="B5334" t="s">
        <v>23535</v>
      </c>
      <c r="C5334" t="s">
        <v>544</v>
      </c>
      <c r="D5334" t="s">
        <v>17497</v>
      </c>
      <c r="E5334" t="s">
        <v>37</v>
      </c>
      <c r="F5334">
        <v>112</v>
      </c>
      <c r="G5334" s="8">
        <v>32357532</v>
      </c>
      <c r="H5334" s="8">
        <v>30000000</v>
      </c>
    </row>
    <row r="5335" spans="1:8" x14ac:dyDescent="0.3">
      <c r="A5335">
        <v>5.9</v>
      </c>
      <c r="B5335" t="s">
        <v>23536</v>
      </c>
      <c r="C5335" t="s">
        <v>1920</v>
      </c>
      <c r="D5335" t="s">
        <v>21950</v>
      </c>
      <c r="E5335" t="s">
        <v>37</v>
      </c>
      <c r="F5335">
        <v>108</v>
      </c>
      <c r="G5335" s="8">
        <v>16930884</v>
      </c>
      <c r="H5335" s="8">
        <v>30000000</v>
      </c>
    </row>
    <row r="5336" spans="1:8" x14ac:dyDescent="0.3">
      <c r="A5336">
        <v>5.9</v>
      </c>
      <c r="B5336" t="s">
        <v>23536</v>
      </c>
      <c r="C5336" t="s">
        <v>1920</v>
      </c>
      <c r="D5336" t="s">
        <v>1473</v>
      </c>
      <c r="E5336" t="s">
        <v>37</v>
      </c>
      <c r="F5336">
        <v>108</v>
      </c>
      <c r="G5336" s="8">
        <v>16930884</v>
      </c>
      <c r="H5336" s="8">
        <v>30000000</v>
      </c>
    </row>
    <row r="5337" spans="1:8" x14ac:dyDescent="0.3">
      <c r="A5337">
        <v>5.9</v>
      </c>
      <c r="B5337" t="s">
        <v>23536</v>
      </c>
      <c r="C5337" t="s">
        <v>1920</v>
      </c>
      <c r="D5337" t="s">
        <v>21948</v>
      </c>
      <c r="E5337" t="s">
        <v>37</v>
      </c>
      <c r="F5337">
        <v>108</v>
      </c>
      <c r="G5337" s="8">
        <v>16930884</v>
      </c>
      <c r="H5337" s="8">
        <v>30000000</v>
      </c>
    </row>
    <row r="5338" spans="1:8" x14ac:dyDescent="0.3">
      <c r="A5338">
        <v>5.9</v>
      </c>
      <c r="B5338" t="s">
        <v>23536</v>
      </c>
      <c r="C5338" t="s">
        <v>1920</v>
      </c>
      <c r="D5338" t="s">
        <v>8199</v>
      </c>
      <c r="E5338" t="s">
        <v>37</v>
      </c>
      <c r="F5338">
        <v>108</v>
      </c>
      <c r="G5338" s="8">
        <v>16930884</v>
      </c>
      <c r="H5338" s="8">
        <v>30000000</v>
      </c>
    </row>
    <row r="5339" spans="1:8" x14ac:dyDescent="0.3">
      <c r="A5339">
        <v>7.3</v>
      </c>
      <c r="B5339" t="s">
        <v>23537</v>
      </c>
      <c r="C5339" t="s">
        <v>6332</v>
      </c>
      <c r="D5339" t="s">
        <v>1473</v>
      </c>
      <c r="E5339" t="s">
        <v>37</v>
      </c>
      <c r="F5339">
        <v>126</v>
      </c>
      <c r="G5339" s="8">
        <v>18324242</v>
      </c>
      <c r="H5339" s="8">
        <v>35000000</v>
      </c>
    </row>
    <row r="5340" spans="1:8" x14ac:dyDescent="0.3">
      <c r="A5340">
        <v>5.5</v>
      </c>
      <c r="B5340" t="s">
        <v>23538</v>
      </c>
      <c r="C5340" t="s">
        <v>3011</v>
      </c>
      <c r="D5340" t="s">
        <v>809</v>
      </c>
      <c r="E5340" t="s">
        <v>37</v>
      </c>
      <c r="F5340">
        <v>98</v>
      </c>
      <c r="G5340" s="8">
        <v>16323969</v>
      </c>
      <c r="H5340" s="8">
        <v>40000000</v>
      </c>
    </row>
    <row r="5341" spans="1:8" x14ac:dyDescent="0.3">
      <c r="A5341">
        <v>5.5</v>
      </c>
      <c r="B5341" t="s">
        <v>23538</v>
      </c>
      <c r="C5341" t="s">
        <v>3011</v>
      </c>
      <c r="D5341" t="s">
        <v>21950</v>
      </c>
      <c r="E5341" t="s">
        <v>37</v>
      </c>
      <c r="F5341">
        <v>98</v>
      </c>
      <c r="G5341" s="8">
        <v>16323969</v>
      </c>
      <c r="H5341" s="8">
        <v>40000000</v>
      </c>
    </row>
    <row r="5342" spans="1:8" x14ac:dyDescent="0.3">
      <c r="A5342">
        <v>5.5</v>
      </c>
      <c r="B5342" t="s">
        <v>23538</v>
      </c>
      <c r="C5342" t="s">
        <v>3011</v>
      </c>
      <c r="D5342" t="s">
        <v>8199</v>
      </c>
      <c r="E5342" t="s">
        <v>37</v>
      </c>
      <c r="F5342">
        <v>98</v>
      </c>
      <c r="G5342" s="8">
        <v>16323969</v>
      </c>
      <c r="H5342" s="8">
        <v>40000000</v>
      </c>
    </row>
    <row r="5343" spans="1:8" x14ac:dyDescent="0.3">
      <c r="A5343">
        <v>5.8</v>
      </c>
      <c r="B5343" t="s">
        <v>23539</v>
      </c>
      <c r="C5343" t="s">
        <v>6339</v>
      </c>
      <c r="D5343" t="s">
        <v>1473</v>
      </c>
      <c r="E5343" t="s">
        <v>37</v>
      </c>
      <c r="F5343">
        <v>104</v>
      </c>
      <c r="G5343" s="8">
        <v>16999046</v>
      </c>
      <c r="H5343" s="8">
        <v>26000000</v>
      </c>
    </row>
    <row r="5344" spans="1:8" x14ac:dyDescent="0.3">
      <c r="A5344">
        <v>5.8</v>
      </c>
      <c r="B5344" t="s">
        <v>23539</v>
      </c>
      <c r="C5344" t="s">
        <v>6339</v>
      </c>
      <c r="D5344" t="s">
        <v>4189</v>
      </c>
      <c r="E5344" t="s">
        <v>37</v>
      </c>
      <c r="F5344">
        <v>104</v>
      </c>
      <c r="G5344" s="8">
        <v>16999046</v>
      </c>
      <c r="H5344" s="8">
        <v>26000000</v>
      </c>
    </row>
    <row r="5345" spans="1:8" x14ac:dyDescent="0.3">
      <c r="A5345">
        <v>5.8</v>
      </c>
      <c r="B5345" t="s">
        <v>23539</v>
      </c>
      <c r="C5345" t="s">
        <v>6339</v>
      </c>
      <c r="D5345" t="s">
        <v>10118</v>
      </c>
      <c r="E5345" t="s">
        <v>37</v>
      </c>
      <c r="F5345">
        <v>104</v>
      </c>
      <c r="G5345" s="8">
        <v>16999046</v>
      </c>
      <c r="H5345" s="8">
        <v>26000000</v>
      </c>
    </row>
    <row r="5346" spans="1:8" x14ac:dyDescent="0.3">
      <c r="A5346">
        <v>4.5999999999999996</v>
      </c>
      <c r="B5346" t="s">
        <v>23540</v>
      </c>
      <c r="C5346" t="s">
        <v>6346</v>
      </c>
      <c r="D5346" t="s">
        <v>675</v>
      </c>
      <c r="E5346" t="s">
        <v>37</v>
      </c>
      <c r="F5346">
        <v>110</v>
      </c>
      <c r="G5346" s="8">
        <v>16295774</v>
      </c>
      <c r="H5346" s="8">
        <v>35000000</v>
      </c>
    </row>
    <row r="5347" spans="1:8" x14ac:dyDescent="0.3">
      <c r="A5347">
        <v>4.5999999999999996</v>
      </c>
      <c r="B5347" t="s">
        <v>23540</v>
      </c>
      <c r="C5347" t="s">
        <v>6346</v>
      </c>
      <c r="D5347" t="s">
        <v>515</v>
      </c>
      <c r="E5347" t="s">
        <v>37</v>
      </c>
      <c r="F5347">
        <v>110</v>
      </c>
      <c r="G5347" s="8">
        <v>16295774</v>
      </c>
      <c r="H5347" s="8">
        <v>35000000</v>
      </c>
    </row>
    <row r="5348" spans="1:8" x14ac:dyDescent="0.3">
      <c r="A5348">
        <v>4.5999999999999996</v>
      </c>
      <c r="B5348" t="s">
        <v>23540</v>
      </c>
      <c r="C5348" t="s">
        <v>6346</v>
      </c>
      <c r="D5348" t="s">
        <v>809</v>
      </c>
      <c r="E5348" t="s">
        <v>37</v>
      </c>
      <c r="F5348">
        <v>110</v>
      </c>
      <c r="G5348" s="8">
        <v>16295774</v>
      </c>
      <c r="H5348" s="8">
        <v>35000000</v>
      </c>
    </row>
    <row r="5349" spans="1:8" x14ac:dyDescent="0.3">
      <c r="A5349">
        <v>4.5999999999999996</v>
      </c>
      <c r="B5349" t="s">
        <v>23540</v>
      </c>
      <c r="C5349" t="s">
        <v>6346</v>
      </c>
      <c r="D5349" t="s">
        <v>17497</v>
      </c>
      <c r="E5349" t="s">
        <v>37</v>
      </c>
      <c r="F5349">
        <v>110</v>
      </c>
      <c r="G5349" s="8">
        <v>16295774</v>
      </c>
      <c r="H5349" s="8">
        <v>35000000</v>
      </c>
    </row>
    <row r="5350" spans="1:8" x14ac:dyDescent="0.3">
      <c r="A5350">
        <v>4.5999999999999996</v>
      </c>
      <c r="B5350" t="s">
        <v>23540</v>
      </c>
      <c r="C5350" t="s">
        <v>6346</v>
      </c>
      <c r="D5350" t="s">
        <v>10118</v>
      </c>
      <c r="E5350" t="s">
        <v>37</v>
      </c>
      <c r="F5350">
        <v>110</v>
      </c>
      <c r="G5350" s="8">
        <v>16295774</v>
      </c>
      <c r="H5350" s="8">
        <v>35000000</v>
      </c>
    </row>
    <row r="5351" spans="1:8" x14ac:dyDescent="0.3">
      <c r="A5351">
        <v>6.7</v>
      </c>
      <c r="B5351" t="s">
        <v>23541</v>
      </c>
      <c r="C5351" t="s">
        <v>6351</v>
      </c>
      <c r="D5351" t="s">
        <v>21950</v>
      </c>
      <c r="E5351" t="s">
        <v>37</v>
      </c>
      <c r="F5351">
        <v>130</v>
      </c>
      <c r="G5351" s="8">
        <v>15709385</v>
      </c>
      <c r="H5351" s="8">
        <v>30000000</v>
      </c>
    </row>
    <row r="5352" spans="1:8" x14ac:dyDescent="0.3">
      <c r="A5352">
        <v>6.7</v>
      </c>
      <c r="B5352" t="s">
        <v>23541</v>
      </c>
      <c r="C5352" t="s">
        <v>6351</v>
      </c>
      <c r="D5352" t="s">
        <v>1473</v>
      </c>
      <c r="E5352" t="s">
        <v>37</v>
      </c>
      <c r="F5352">
        <v>130</v>
      </c>
      <c r="G5352" s="8">
        <v>15709385</v>
      </c>
      <c r="H5352" s="8">
        <v>30000000</v>
      </c>
    </row>
    <row r="5353" spans="1:8" x14ac:dyDescent="0.3">
      <c r="A5353">
        <v>6.7</v>
      </c>
      <c r="B5353" t="s">
        <v>23541</v>
      </c>
      <c r="C5353" t="s">
        <v>6351</v>
      </c>
      <c r="D5353" t="s">
        <v>8199</v>
      </c>
      <c r="E5353" t="s">
        <v>37</v>
      </c>
      <c r="F5353">
        <v>130</v>
      </c>
      <c r="G5353" s="8">
        <v>15709385</v>
      </c>
      <c r="H5353" s="8">
        <v>30000000</v>
      </c>
    </row>
    <row r="5354" spans="1:8" x14ac:dyDescent="0.3">
      <c r="A5354">
        <v>5.0999999999999996</v>
      </c>
      <c r="B5354" t="s">
        <v>23542</v>
      </c>
      <c r="C5354" t="s">
        <v>6355</v>
      </c>
      <c r="D5354" t="s">
        <v>515</v>
      </c>
      <c r="E5354" t="s">
        <v>37</v>
      </c>
      <c r="F5354">
        <v>93</v>
      </c>
      <c r="G5354" s="8">
        <v>14888028</v>
      </c>
      <c r="H5354" s="8">
        <v>30000000</v>
      </c>
    </row>
    <row r="5355" spans="1:8" x14ac:dyDescent="0.3">
      <c r="A5355">
        <v>5.0999999999999996</v>
      </c>
      <c r="B5355" t="s">
        <v>23542</v>
      </c>
      <c r="C5355" t="s">
        <v>6355</v>
      </c>
      <c r="D5355" t="s">
        <v>4189</v>
      </c>
      <c r="E5355" t="s">
        <v>37</v>
      </c>
      <c r="F5355">
        <v>93</v>
      </c>
      <c r="G5355" s="8">
        <v>14888028</v>
      </c>
      <c r="H5355" s="8">
        <v>30000000</v>
      </c>
    </row>
    <row r="5356" spans="1:8" x14ac:dyDescent="0.3">
      <c r="A5356">
        <v>5.0999999999999996</v>
      </c>
      <c r="B5356" t="s">
        <v>23542</v>
      </c>
      <c r="C5356" t="s">
        <v>6355</v>
      </c>
      <c r="D5356" t="s">
        <v>8199</v>
      </c>
      <c r="E5356" t="s">
        <v>37</v>
      </c>
      <c r="F5356">
        <v>93</v>
      </c>
      <c r="G5356" s="8">
        <v>14888028</v>
      </c>
      <c r="H5356" s="8">
        <v>30000000</v>
      </c>
    </row>
    <row r="5357" spans="1:8" x14ac:dyDescent="0.3">
      <c r="A5357">
        <v>5.6</v>
      </c>
      <c r="B5357" t="s">
        <v>23543</v>
      </c>
      <c r="C5357" t="s">
        <v>1677</v>
      </c>
      <c r="D5357" t="s">
        <v>809</v>
      </c>
      <c r="E5357" t="s">
        <v>37</v>
      </c>
      <c r="F5357">
        <v>96</v>
      </c>
      <c r="G5357" s="8">
        <v>14208384</v>
      </c>
      <c r="H5357" s="8">
        <v>30000000</v>
      </c>
    </row>
    <row r="5358" spans="1:8" x14ac:dyDescent="0.3">
      <c r="A5358">
        <v>5.6</v>
      </c>
      <c r="B5358" t="s">
        <v>23543</v>
      </c>
      <c r="C5358" t="s">
        <v>1677</v>
      </c>
      <c r="D5358" t="s">
        <v>17497</v>
      </c>
      <c r="E5358" t="s">
        <v>37</v>
      </c>
      <c r="F5358">
        <v>96</v>
      </c>
      <c r="G5358" s="8">
        <v>14208384</v>
      </c>
      <c r="H5358" s="8">
        <v>30000000</v>
      </c>
    </row>
    <row r="5359" spans="1:8" x14ac:dyDescent="0.3">
      <c r="A5359">
        <v>7</v>
      </c>
      <c r="B5359" t="s">
        <v>23544</v>
      </c>
      <c r="C5359" t="s">
        <v>3832</v>
      </c>
      <c r="D5359" t="s">
        <v>1473</v>
      </c>
      <c r="E5359" t="s">
        <v>37</v>
      </c>
      <c r="F5359">
        <v>114</v>
      </c>
      <c r="G5359" s="8">
        <v>12831121</v>
      </c>
      <c r="H5359" s="8">
        <v>30000000</v>
      </c>
    </row>
    <row r="5360" spans="1:8" x14ac:dyDescent="0.3">
      <c r="A5360">
        <v>7</v>
      </c>
      <c r="B5360" t="s">
        <v>23544</v>
      </c>
      <c r="C5360" t="s">
        <v>3832</v>
      </c>
      <c r="D5360" t="s">
        <v>21948</v>
      </c>
      <c r="E5360" t="s">
        <v>37</v>
      </c>
      <c r="F5360">
        <v>114</v>
      </c>
      <c r="G5360" s="8">
        <v>12831121</v>
      </c>
      <c r="H5360" s="8">
        <v>30000000</v>
      </c>
    </row>
    <row r="5361" spans="1:8" x14ac:dyDescent="0.3">
      <c r="A5361">
        <v>7</v>
      </c>
      <c r="B5361" t="s">
        <v>23544</v>
      </c>
      <c r="C5361" t="s">
        <v>3832</v>
      </c>
      <c r="D5361" t="s">
        <v>17497</v>
      </c>
      <c r="E5361" t="s">
        <v>37</v>
      </c>
      <c r="F5361">
        <v>114</v>
      </c>
      <c r="G5361" s="8">
        <v>12831121</v>
      </c>
      <c r="H5361" s="8">
        <v>30000000</v>
      </c>
    </row>
    <row r="5362" spans="1:8" x14ac:dyDescent="0.3">
      <c r="A5362">
        <v>7</v>
      </c>
      <c r="B5362" t="s">
        <v>23544</v>
      </c>
      <c r="C5362" t="s">
        <v>3832</v>
      </c>
      <c r="D5362" t="s">
        <v>8199</v>
      </c>
      <c r="E5362" t="s">
        <v>37</v>
      </c>
      <c r="F5362">
        <v>114</v>
      </c>
      <c r="G5362" s="8">
        <v>12831121</v>
      </c>
      <c r="H5362" s="8">
        <v>30000000</v>
      </c>
    </row>
    <row r="5363" spans="1:8" x14ac:dyDescent="0.3">
      <c r="A5363">
        <v>6.4</v>
      </c>
      <c r="B5363" t="s">
        <v>23545</v>
      </c>
      <c r="C5363" t="s">
        <v>1538</v>
      </c>
      <c r="D5363" t="s">
        <v>809</v>
      </c>
      <c r="E5363" t="s">
        <v>37</v>
      </c>
      <c r="F5363">
        <v>106</v>
      </c>
      <c r="G5363" s="8">
        <v>18298649</v>
      </c>
      <c r="H5363" s="8">
        <v>30000000</v>
      </c>
    </row>
    <row r="5364" spans="1:8" x14ac:dyDescent="0.3">
      <c r="A5364">
        <v>6.4</v>
      </c>
      <c r="B5364" t="s">
        <v>23545</v>
      </c>
      <c r="C5364" t="s">
        <v>1538</v>
      </c>
      <c r="D5364" t="s">
        <v>4189</v>
      </c>
      <c r="E5364" t="s">
        <v>37</v>
      </c>
      <c r="F5364">
        <v>106</v>
      </c>
      <c r="G5364" s="8">
        <v>18298649</v>
      </c>
      <c r="H5364" s="8">
        <v>30000000</v>
      </c>
    </row>
    <row r="5365" spans="1:8" x14ac:dyDescent="0.3">
      <c r="A5365">
        <v>6.7</v>
      </c>
      <c r="B5365" t="s">
        <v>23546</v>
      </c>
      <c r="C5365" t="s">
        <v>2731</v>
      </c>
      <c r="D5365" t="s">
        <v>11093</v>
      </c>
      <c r="E5365" t="s">
        <v>37</v>
      </c>
      <c r="F5365">
        <v>150</v>
      </c>
      <c r="G5365" s="8">
        <v>12712093</v>
      </c>
      <c r="H5365" s="8">
        <v>30000000</v>
      </c>
    </row>
    <row r="5366" spans="1:8" x14ac:dyDescent="0.3">
      <c r="A5366">
        <v>6.7</v>
      </c>
      <c r="B5366" t="s">
        <v>23546</v>
      </c>
      <c r="C5366" t="s">
        <v>2731</v>
      </c>
      <c r="D5366" t="s">
        <v>1473</v>
      </c>
      <c r="E5366" t="s">
        <v>37</v>
      </c>
      <c r="F5366">
        <v>150</v>
      </c>
      <c r="G5366" s="8">
        <v>12712093</v>
      </c>
      <c r="H5366" s="8">
        <v>30000000</v>
      </c>
    </row>
    <row r="5367" spans="1:8" x14ac:dyDescent="0.3">
      <c r="A5367">
        <v>6.7</v>
      </c>
      <c r="B5367" t="s">
        <v>23546</v>
      </c>
      <c r="C5367" t="s">
        <v>2731</v>
      </c>
      <c r="D5367" t="s">
        <v>20490</v>
      </c>
      <c r="E5367" t="s">
        <v>37</v>
      </c>
      <c r="F5367">
        <v>150</v>
      </c>
      <c r="G5367" s="8">
        <v>12712093</v>
      </c>
      <c r="H5367" s="8">
        <v>30000000</v>
      </c>
    </row>
    <row r="5368" spans="1:8" x14ac:dyDescent="0.3">
      <c r="A5368">
        <v>6.7</v>
      </c>
      <c r="B5368" t="s">
        <v>23546</v>
      </c>
      <c r="C5368" t="s">
        <v>2731</v>
      </c>
      <c r="D5368" t="s">
        <v>17497</v>
      </c>
      <c r="E5368" t="s">
        <v>37</v>
      </c>
      <c r="F5368">
        <v>150</v>
      </c>
      <c r="G5368" s="8">
        <v>12712093</v>
      </c>
      <c r="H5368" s="8">
        <v>30000000</v>
      </c>
    </row>
    <row r="5369" spans="1:8" x14ac:dyDescent="0.3">
      <c r="A5369">
        <v>4.0999999999999996</v>
      </c>
      <c r="B5369" t="s">
        <v>23547</v>
      </c>
      <c r="C5369" t="s">
        <v>6382</v>
      </c>
      <c r="D5369" t="s">
        <v>675</v>
      </c>
      <c r="E5369" t="s">
        <v>37</v>
      </c>
      <c r="F5369">
        <v>100</v>
      </c>
      <c r="G5369" s="8">
        <v>11576087</v>
      </c>
      <c r="H5369" s="8">
        <v>30000000</v>
      </c>
    </row>
    <row r="5370" spans="1:8" x14ac:dyDescent="0.3">
      <c r="A5370">
        <v>4.0999999999999996</v>
      </c>
      <c r="B5370" t="s">
        <v>23547</v>
      </c>
      <c r="C5370" t="s">
        <v>6382</v>
      </c>
      <c r="D5370" t="s">
        <v>515</v>
      </c>
      <c r="E5370" t="s">
        <v>37</v>
      </c>
      <c r="F5370">
        <v>100</v>
      </c>
      <c r="G5370" s="8">
        <v>11576087</v>
      </c>
      <c r="H5370" s="8">
        <v>30000000</v>
      </c>
    </row>
    <row r="5371" spans="1:8" x14ac:dyDescent="0.3">
      <c r="A5371">
        <v>4.0999999999999996</v>
      </c>
      <c r="B5371" t="s">
        <v>23547</v>
      </c>
      <c r="C5371" t="s">
        <v>6382</v>
      </c>
      <c r="D5371" t="s">
        <v>10118</v>
      </c>
      <c r="E5371" t="s">
        <v>37</v>
      </c>
      <c r="F5371">
        <v>100</v>
      </c>
      <c r="G5371" s="8">
        <v>11576087</v>
      </c>
      <c r="H5371" s="8">
        <v>30000000</v>
      </c>
    </row>
    <row r="5372" spans="1:8" x14ac:dyDescent="0.3">
      <c r="A5372">
        <v>5.5</v>
      </c>
      <c r="B5372" t="s">
        <v>23548</v>
      </c>
      <c r="C5372" t="s">
        <v>2836</v>
      </c>
      <c r="D5372" t="s">
        <v>1473</v>
      </c>
      <c r="E5372" t="s">
        <v>37</v>
      </c>
      <c r="F5372">
        <v>100</v>
      </c>
      <c r="G5372" s="8">
        <v>11900000</v>
      </c>
      <c r="H5372" s="8">
        <v>30000000</v>
      </c>
    </row>
    <row r="5373" spans="1:8" x14ac:dyDescent="0.3">
      <c r="A5373">
        <v>5.5</v>
      </c>
      <c r="B5373" t="s">
        <v>23548</v>
      </c>
      <c r="C5373" t="s">
        <v>2836</v>
      </c>
      <c r="D5373" t="s">
        <v>651</v>
      </c>
      <c r="E5373" t="s">
        <v>37</v>
      </c>
      <c r="F5373">
        <v>100</v>
      </c>
      <c r="G5373" s="8">
        <v>11900000</v>
      </c>
      <c r="H5373" s="8">
        <v>30000000</v>
      </c>
    </row>
    <row r="5374" spans="1:8" x14ac:dyDescent="0.3">
      <c r="A5374">
        <v>5.5</v>
      </c>
      <c r="B5374" t="s">
        <v>23548</v>
      </c>
      <c r="C5374" t="s">
        <v>2836</v>
      </c>
      <c r="D5374" t="s">
        <v>8199</v>
      </c>
      <c r="E5374" t="s">
        <v>37</v>
      </c>
      <c r="F5374">
        <v>100</v>
      </c>
      <c r="G5374" s="8">
        <v>11900000</v>
      </c>
      <c r="H5374" s="8">
        <v>30000000</v>
      </c>
    </row>
    <row r="5375" spans="1:8" x14ac:dyDescent="0.3">
      <c r="A5375">
        <v>2.7</v>
      </c>
      <c r="B5375" t="s">
        <v>23549</v>
      </c>
      <c r="C5375" t="s">
        <v>3281</v>
      </c>
      <c r="D5375" t="s">
        <v>675</v>
      </c>
      <c r="E5375" t="s">
        <v>37</v>
      </c>
      <c r="F5375">
        <v>100</v>
      </c>
      <c r="G5375" s="8">
        <v>9353573</v>
      </c>
      <c r="H5375" s="8">
        <v>45000000</v>
      </c>
    </row>
    <row r="5376" spans="1:8" x14ac:dyDescent="0.3">
      <c r="A5376">
        <v>2.7</v>
      </c>
      <c r="B5376" t="s">
        <v>23549</v>
      </c>
      <c r="C5376" t="s">
        <v>3281</v>
      </c>
      <c r="D5376" t="s">
        <v>515</v>
      </c>
      <c r="E5376" t="s">
        <v>37</v>
      </c>
      <c r="F5376">
        <v>100</v>
      </c>
      <c r="G5376" s="8">
        <v>9353573</v>
      </c>
      <c r="H5376" s="8">
        <v>45000000</v>
      </c>
    </row>
    <row r="5377" spans="1:8" x14ac:dyDescent="0.3">
      <c r="A5377">
        <v>2.7</v>
      </c>
      <c r="B5377" t="s">
        <v>23549</v>
      </c>
      <c r="C5377" t="s">
        <v>3281</v>
      </c>
      <c r="D5377" t="s">
        <v>651</v>
      </c>
      <c r="E5377" t="s">
        <v>37</v>
      </c>
      <c r="F5377">
        <v>100</v>
      </c>
      <c r="G5377" s="8">
        <v>9353573</v>
      </c>
      <c r="H5377" s="8">
        <v>45000000</v>
      </c>
    </row>
    <row r="5378" spans="1:8" x14ac:dyDescent="0.3">
      <c r="A5378">
        <v>2.7</v>
      </c>
      <c r="B5378" t="s">
        <v>23549</v>
      </c>
      <c r="C5378" t="s">
        <v>3281</v>
      </c>
      <c r="D5378" t="s">
        <v>10118</v>
      </c>
      <c r="E5378" t="s">
        <v>37</v>
      </c>
      <c r="F5378">
        <v>100</v>
      </c>
      <c r="G5378" s="8">
        <v>9353573</v>
      </c>
      <c r="H5378" s="8">
        <v>45000000</v>
      </c>
    </row>
    <row r="5379" spans="1:8" x14ac:dyDescent="0.3">
      <c r="A5379">
        <v>2.7</v>
      </c>
      <c r="B5379" t="s">
        <v>23549</v>
      </c>
      <c r="C5379" t="s">
        <v>3281</v>
      </c>
      <c r="D5379" t="s">
        <v>8199</v>
      </c>
      <c r="E5379" t="s">
        <v>37</v>
      </c>
      <c r="F5379">
        <v>100</v>
      </c>
      <c r="G5379" s="8">
        <v>9353573</v>
      </c>
      <c r="H5379" s="8">
        <v>45000000</v>
      </c>
    </row>
    <row r="5380" spans="1:8" x14ac:dyDescent="0.3">
      <c r="A5380">
        <v>6.4</v>
      </c>
      <c r="B5380" t="s">
        <v>23550</v>
      </c>
      <c r="C5380" t="s">
        <v>6393</v>
      </c>
      <c r="D5380" t="s">
        <v>675</v>
      </c>
      <c r="E5380" t="s">
        <v>37</v>
      </c>
      <c r="F5380">
        <v>107</v>
      </c>
      <c r="G5380" s="8">
        <v>12026670</v>
      </c>
      <c r="H5380" s="8">
        <v>45000000</v>
      </c>
    </row>
    <row r="5381" spans="1:8" x14ac:dyDescent="0.3">
      <c r="A5381">
        <v>6.4</v>
      </c>
      <c r="B5381" t="s">
        <v>23550</v>
      </c>
      <c r="C5381" t="s">
        <v>6393</v>
      </c>
      <c r="D5381" t="s">
        <v>21950</v>
      </c>
      <c r="E5381" t="s">
        <v>37</v>
      </c>
      <c r="F5381">
        <v>107</v>
      </c>
      <c r="G5381" s="8">
        <v>12026670</v>
      </c>
      <c r="H5381" s="8">
        <v>45000000</v>
      </c>
    </row>
    <row r="5382" spans="1:8" x14ac:dyDescent="0.3">
      <c r="A5382">
        <v>6.4</v>
      </c>
      <c r="B5382" t="s">
        <v>23550</v>
      </c>
      <c r="C5382" t="s">
        <v>6393</v>
      </c>
      <c r="D5382" t="s">
        <v>8199</v>
      </c>
      <c r="E5382" t="s">
        <v>37</v>
      </c>
      <c r="F5382">
        <v>107</v>
      </c>
      <c r="G5382" s="8">
        <v>12026670</v>
      </c>
      <c r="H5382" s="8">
        <v>45000000</v>
      </c>
    </row>
    <row r="5383" spans="1:8" x14ac:dyDescent="0.3">
      <c r="A5383">
        <v>4.8</v>
      </c>
      <c r="B5383" t="s">
        <v>23551</v>
      </c>
      <c r="C5383" t="s">
        <v>6399</v>
      </c>
      <c r="D5383" t="s">
        <v>1473</v>
      </c>
      <c r="E5383" t="s">
        <v>37</v>
      </c>
      <c r="F5383">
        <v>102</v>
      </c>
      <c r="G5383" s="8">
        <v>14334645</v>
      </c>
      <c r="H5383" s="8">
        <v>25000000</v>
      </c>
    </row>
    <row r="5384" spans="1:8" x14ac:dyDescent="0.3">
      <c r="A5384">
        <v>4.8</v>
      </c>
      <c r="B5384" t="s">
        <v>23551</v>
      </c>
      <c r="C5384" t="s">
        <v>6399</v>
      </c>
      <c r="D5384" t="s">
        <v>4189</v>
      </c>
      <c r="E5384" t="s">
        <v>37</v>
      </c>
      <c r="F5384">
        <v>102</v>
      </c>
      <c r="G5384" s="8">
        <v>14334645</v>
      </c>
      <c r="H5384" s="8">
        <v>25000000</v>
      </c>
    </row>
    <row r="5385" spans="1:8" x14ac:dyDescent="0.3">
      <c r="A5385">
        <v>4.8</v>
      </c>
      <c r="B5385" t="s">
        <v>23551</v>
      </c>
      <c r="C5385" t="s">
        <v>6399</v>
      </c>
      <c r="D5385" t="s">
        <v>10118</v>
      </c>
      <c r="E5385" t="s">
        <v>37</v>
      </c>
      <c r="F5385">
        <v>102</v>
      </c>
      <c r="G5385" s="8">
        <v>14334645</v>
      </c>
      <c r="H5385" s="8">
        <v>25000000</v>
      </c>
    </row>
    <row r="5386" spans="1:8" x14ac:dyDescent="0.3">
      <c r="A5386">
        <v>4.8</v>
      </c>
      <c r="B5386" t="s">
        <v>23551</v>
      </c>
      <c r="C5386" t="s">
        <v>6399</v>
      </c>
      <c r="D5386" t="s">
        <v>8199</v>
      </c>
      <c r="E5386" t="s">
        <v>37</v>
      </c>
      <c r="F5386">
        <v>102</v>
      </c>
      <c r="G5386" s="8">
        <v>14334645</v>
      </c>
      <c r="H5386" s="8">
        <v>25000000</v>
      </c>
    </row>
    <row r="5387" spans="1:8" x14ac:dyDescent="0.3">
      <c r="A5387">
        <v>6.1</v>
      </c>
      <c r="B5387" t="s">
        <v>23552</v>
      </c>
      <c r="C5387" t="s">
        <v>6404</v>
      </c>
      <c r="D5387" t="s">
        <v>809</v>
      </c>
      <c r="E5387" t="s">
        <v>37</v>
      </c>
      <c r="F5387">
        <v>101</v>
      </c>
      <c r="G5387" s="8">
        <v>12189514</v>
      </c>
      <c r="H5387" s="8">
        <v>23000000</v>
      </c>
    </row>
    <row r="5388" spans="1:8" x14ac:dyDescent="0.3">
      <c r="A5388">
        <v>6.1</v>
      </c>
      <c r="B5388" t="s">
        <v>23552</v>
      </c>
      <c r="C5388" t="s">
        <v>6404</v>
      </c>
      <c r="D5388" t="s">
        <v>17497</v>
      </c>
      <c r="E5388" t="s">
        <v>37</v>
      </c>
      <c r="F5388">
        <v>101</v>
      </c>
      <c r="G5388" s="8">
        <v>12189514</v>
      </c>
      <c r="H5388" s="8">
        <v>23000000</v>
      </c>
    </row>
    <row r="5389" spans="1:8" x14ac:dyDescent="0.3">
      <c r="A5389">
        <v>4.8</v>
      </c>
      <c r="B5389" t="s">
        <v>23553</v>
      </c>
      <c r="C5389" t="s">
        <v>6410</v>
      </c>
      <c r="D5389" t="s">
        <v>9312</v>
      </c>
      <c r="E5389" t="s">
        <v>37</v>
      </c>
      <c r="F5389">
        <v>86</v>
      </c>
      <c r="G5389" s="8">
        <v>10134754</v>
      </c>
      <c r="H5389" s="8">
        <v>30000000</v>
      </c>
    </row>
    <row r="5390" spans="1:8" x14ac:dyDescent="0.3">
      <c r="A5390">
        <v>4.8</v>
      </c>
      <c r="B5390" t="s">
        <v>23553</v>
      </c>
      <c r="C5390" t="s">
        <v>6410</v>
      </c>
      <c r="D5390" t="s">
        <v>809</v>
      </c>
      <c r="E5390" t="s">
        <v>37</v>
      </c>
      <c r="F5390">
        <v>86</v>
      </c>
      <c r="G5390" s="8">
        <v>10134754</v>
      </c>
      <c r="H5390" s="8">
        <v>30000000</v>
      </c>
    </row>
    <row r="5391" spans="1:8" x14ac:dyDescent="0.3">
      <c r="A5391">
        <v>4.8</v>
      </c>
      <c r="B5391" t="s">
        <v>23553</v>
      </c>
      <c r="C5391" t="s">
        <v>6410</v>
      </c>
      <c r="D5391" t="s">
        <v>15875</v>
      </c>
      <c r="E5391" t="s">
        <v>37</v>
      </c>
      <c r="F5391">
        <v>86</v>
      </c>
      <c r="G5391" s="8">
        <v>10134754</v>
      </c>
      <c r="H5391" s="8">
        <v>30000000</v>
      </c>
    </row>
    <row r="5392" spans="1:8" x14ac:dyDescent="0.3">
      <c r="A5392">
        <v>7</v>
      </c>
      <c r="B5392" t="s">
        <v>23554</v>
      </c>
      <c r="C5392" t="s">
        <v>5421</v>
      </c>
      <c r="D5392" t="s">
        <v>1473</v>
      </c>
      <c r="E5392" t="s">
        <v>37</v>
      </c>
      <c r="F5392">
        <v>108</v>
      </c>
      <c r="G5392" s="8">
        <v>8535575</v>
      </c>
      <c r="H5392" s="8">
        <v>30000000</v>
      </c>
    </row>
    <row r="5393" spans="1:8" x14ac:dyDescent="0.3">
      <c r="A5393">
        <v>6.8</v>
      </c>
      <c r="B5393" t="s">
        <v>23555</v>
      </c>
      <c r="C5393" t="s">
        <v>1271</v>
      </c>
      <c r="D5393" t="s">
        <v>515</v>
      </c>
      <c r="E5393" t="s">
        <v>37</v>
      </c>
      <c r="F5393">
        <v>123</v>
      </c>
      <c r="G5393" s="8">
        <v>7689458</v>
      </c>
      <c r="H5393" s="8">
        <v>40000000</v>
      </c>
    </row>
    <row r="5394" spans="1:8" x14ac:dyDescent="0.3">
      <c r="A5394">
        <v>6.8</v>
      </c>
      <c r="B5394" t="s">
        <v>23555</v>
      </c>
      <c r="C5394" t="s">
        <v>1271</v>
      </c>
      <c r="D5394" t="s">
        <v>651</v>
      </c>
      <c r="E5394" t="s">
        <v>37</v>
      </c>
      <c r="F5394">
        <v>123</v>
      </c>
      <c r="G5394" s="8">
        <v>7689458</v>
      </c>
      <c r="H5394" s="8">
        <v>40000000</v>
      </c>
    </row>
    <row r="5395" spans="1:8" x14ac:dyDescent="0.3">
      <c r="A5395">
        <v>6.8</v>
      </c>
      <c r="B5395" t="s">
        <v>23555</v>
      </c>
      <c r="C5395" t="s">
        <v>1271</v>
      </c>
      <c r="D5395" t="s">
        <v>21948</v>
      </c>
      <c r="E5395" t="s">
        <v>37</v>
      </c>
      <c r="F5395">
        <v>123</v>
      </c>
      <c r="G5395" s="8">
        <v>7689458</v>
      </c>
      <c r="H5395" s="8">
        <v>40000000</v>
      </c>
    </row>
    <row r="5396" spans="1:8" x14ac:dyDescent="0.3">
      <c r="A5396">
        <v>5.6</v>
      </c>
      <c r="B5396" t="s">
        <v>23556</v>
      </c>
      <c r="C5396" t="s">
        <v>3469</v>
      </c>
      <c r="D5396" t="s">
        <v>21950</v>
      </c>
      <c r="E5396" t="s">
        <v>37</v>
      </c>
      <c r="F5396">
        <v>88</v>
      </c>
      <c r="G5396" s="8">
        <v>19316646</v>
      </c>
      <c r="H5396" s="8">
        <v>30000000</v>
      </c>
    </row>
    <row r="5397" spans="1:8" x14ac:dyDescent="0.3">
      <c r="A5397">
        <v>5.6</v>
      </c>
      <c r="B5397" t="s">
        <v>23556</v>
      </c>
      <c r="C5397" t="s">
        <v>3469</v>
      </c>
      <c r="D5397" t="s">
        <v>8199</v>
      </c>
      <c r="E5397" t="s">
        <v>37</v>
      </c>
      <c r="F5397">
        <v>88</v>
      </c>
      <c r="G5397" s="8">
        <v>19316646</v>
      </c>
      <c r="H5397" s="8">
        <v>30000000</v>
      </c>
    </row>
    <row r="5398" spans="1:8" x14ac:dyDescent="0.3">
      <c r="A5398">
        <v>6.1</v>
      </c>
      <c r="B5398" t="s">
        <v>23557</v>
      </c>
      <c r="C5398" t="s">
        <v>3653</v>
      </c>
      <c r="D5398" t="s">
        <v>675</v>
      </c>
      <c r="E5398" t="s">
        <v>37</v>
      </c>
      <c r="F5398">
        <v>109</v>
      </c>
      <c r="G5398" s="8">
        <v>10965209</v>
      </c>
      <c r="H5398" s="8">
        <v>30000000</v>
      </c>
    </row>
    <row r="5399" spans="1:8" x14ac:dyDescent="0.3">
      <c r="A5399">
        <v>6.1</v>
      </c>
      <c r="B5399" t="s">
        <v>23557</v>
      </c>
      <c r="C5399" t="s">
        <v>3653</v>
      </c>
      <c r="D5399" t="s">
        <v>21950</v>
      </c>
      <c r="E5399" t="s">
        <v>37</v>
      </c>
      <c r="F5399">
        <v>109</v>
      </c>
      <c r="G5399" s="8">
        <v>10965209</v>
      </c>
      <c r="H5399" s="8">
        <v>30000000</v>
      </c>
    </row>
    <row r="5400" spans="1:8" x14ac:dyDescent="0.3">
      <c r="A5400">
        <v>6.1</v>
      </c>
      <c r="B5400" t="s">
        <v>23557</v>
      </c>
      <c r="C5400" t="s">
        <v>3653</v>
      </c>
      <c r="D5400" t="s">
        <v>1473</v>
      </c>
      <c r="E5400" t="s">
        <v>37</v>
      </c>
      <c r="F5400">
        <v>109</v>
      </c>
      <c r="G5400" s="8">
        <v>10965209</v>
      </c>
      <c r="H5400" s="8">
        <v>30000000</v>
      </c>
    </row>
    <row r="5401" spans="1:8" x14ac:dyDescent="0.3">
      <c r="A5401">
        <v>6.1</v>
      </c>
      <c r="B5401" t="s">
        <v>23557</v>
      </c>
      <c r="C5401" t="s">
        <v>3653</v>
      </c>
      <c r="D5401" t="s">
        <v>8199</v>
      </c>
      <c r="E5401" t="s">
        <v>37</v>
      </c>
      <c r="F5401">
        <v>109</v>
      </c>
      <c r="G5401" s="8">
        <v>10965209</v>
      </c>
      <c r="H5401" s="8">
        <v>30000000</v>
      </c>
    </row>
    <row r="5402" spans="1:8" x14ac:dyDescent="0.3">
      <c r="A5402">
        <v>7.9</v>
      </c>
      <c r="B5402" t="s">
        <v>23558</v>
      </c>
      <c r="C5402" t="s">
        <v>544</v>
      </c>
      <c r="D5402" t="s">
        <v>1473</v>
      </c>
      <c r="E5402" t="s">
        <v>37</v>
      </c>
      <c r="F5402">
        <v>122</v>
      </c>
      <c r="G5402" s="8">
        <v>26830000</v>
      </c>
      <c r="H5402" s="8">
        <v>18000000</v>
      </c>
    </row>
    <row r="5403" spans="1:8" x14ac:dyDescent="0.3">
      <c r="A5403">
        <v>7.9</v>
      </c>
      <c r="B5403" t="s">
        <v>23558</v>
      </c>
      <c r="C5403" t="s">
        <v>544</v>
      </c>
      <c r="D5403" t="s">
        <v>20490</v>
      </c>
      <c r="E5403" t="s">
        <v>37</v>
      </c>
      <c r="F5403">
        <v>122</v>
      </c>
      <c r="G5403" s="8">
        <v>26830000</v>
      </c>
      <c r="H5403" s="8">
        <v>18000000</v>
      </c>
    </row>
    <row r="5404" spans="1:8" x14ac:dyDescent="0.3">
      <c r="A5404">
        <v>7.9</v>
      </c>
      <c r="B5404" t="s">
        <v>23558</v>
      </c>
      <c r="C5404" t="s">
        <v>544</v>
      </c>
      <c r="D5404" t="s">
        <v>21951</v>
      </c>
      <c r="E5404" t="s">
        <v>37</v>
      </c>
      <c r="F5404">
        <v>122</v>
      </c>
      <c r="G5404" s="8">
        <v>26830000</v>
      </c>
      <c r="H5404" s="8">
        <v>18000000</v>
      </c>
    </row>
    <row r="5405" spans="1:8" x14ac:dyDescent="0.3">
      <c r="A5405">
        <v>8.4</v>
      </c>
      <c r="B5405" t="s">
        <v>23559</v>
      </c>
      <c r="C5405" t="s">
        <v>6448</v>
      </c>
      <c r="D5405" t="s">
        <v>21950</v>
      </c>
      <c r="E5405" t="s">
        <v>37</v>
      </c>
      <c r="F5405">
        <v>251</v>
      </c>
      <c r="G5405" s="8">
        <v>5300000</v>
      </c>
      <c r="H5405" s="8">
        <v>30000000</v>
      </c>
    </row>
    <row r="5406" spans="1:8" x14ac:dyDescent="0.3">
      <c r="A5406">
        <v>8.4</v>
      </c>
      <c r="B5406" t="s">
        <v>23559</v>
      </c>
      <c r="C5406" t="s">
        <v>6448</v>
      </c>
      <c r="D5406" t="s">
        <v>1473</v>
      </c>
      <c r="E5406" t="s">
        <v>37</v>
      </c>
      <c r="F5406">
        <v>251</v>
      </c>
      <c r="G5406" s="8">
        <v>5300000</v>
      </c>
      <c r="H5406" s="8">
        <v>30000000</v>
      </c>
    </row>
    <row r="5407" spans="1:8" x14ac:dyDescent="0.3">
      <c r="A5407">
        <v>6.5</v>
      </c>
      <c r="B5407" t="s">
        <v>23560</v>
      </c>
      <c r="C5407" t="s">
        <v>6452</v>
      </c>
      <c r="D5407" t="s">
        <v>675</v>
      </c>
      <c r="E5407" t="s">
        <v>37</v>
      </c>
      <c r="F5407">
        <v>118</v>
      </c>
      <c r="G5407" s="8">
        <v>10880926</v>
      </c>
      <c r="H5407" s="8">
        <v>30000000</v>
      </c>
    </row>
    <row r="5408" spans="1:8" x14ac:dyDescent="0.3">
      <c r="A5408">
        <v>6.5</v>
      </c>
      <c r="B5408" t="s">
        <v>23560</v>
      </c>
      <c r="C5408" t="s">
        <v>6452</v>
      </c>
      <c r="D5408" t="s">
        <v>21950</v>
      </c>
      <c r="E5408" t="s">
        <v>37</v>
      </c>
      <c r="F5408">
        <v>118</v>
      </c>
      <c r="G5408" s="8">
        <v>10880926</v>
      </c>
      <c r="H5408" s="8">
        <v>30000000</v>
      </c>
    </row>
    <row r="5409" spans="1:8" x14ac:dyDescent="0.3">
      <c r="A5409">
        <v>6.5</v>
      </c>
      <c r="B5409" t="s">
        <v>23560</v>
      </c>
      <c r="C5409" t="s">
        <v>6452</v>
      </c>
      <c r="D5409" t="s">
        <v>1473</v>
      </c>
      <c r="E5409" t="s">
        <v>37</v>
      </c>
      <c r="F5409">
        <v>118</v>
      </c>
      <c r="G5409" s="8">
        <v>10880926</v>
      </c>
      <c r="H5409" s="8">
        <v>30000000</v>
      </c>
    </row>
    <row r="5410" spans="1:8" x14ac:dyDescent="0.3">
      <c r="A5410">
        <v>6.5</v>
      </c>
      <c r="B5410" t="s">
        <v>23560</v>
      </c>
      <c r="C5410" t="s">
        <v>6452</v>
      </c>
      <c r="D5410" t="s">
        <v>8199</v>
      </c>
      <c r="E5410" t="s">
        <v>37</v>
      </c>
      <c r="F5410">
        <v>118</v>
      </c>
      <c r="G5410" s="8">
        <v>10880926</v>
      </c>
      <c r="H5410" s="8">
        <v>30000000</v>
      </c>
    </row>
    <row r="5411" spans="1:8" x14ac:dyDescent="0.3">
      <c r="A5411">
        <v>7.1</v>
      </c>
      <c r="B5411" t="s">
        <v>23561</v>
      </c>
      <c r="C5411" t="s">
        <v>6457</v>
      </c>
      <c r="D5411" t="s">
        <v>1473</v>
      </c>
      <c r="E5411" t="s">
        <v>37</v>
      </c>
      <c r="F5411">
        <v>131</v>
      </c>
      <c r="G5411" s="8">
        <v>3752725</v>
      </c>
      <c r="H5411" s="8">
        <v>18000000</v>
      </c>
    </row>
    <row r="5412" spans="1:8" x14ac:dyDescent="0.3">
      <c r="A5412">
        <v>7.1</v>
      </c>
      <c r="B5412" t="s">
        <v>23561</v>
      </c>
      <c r="C5412" t="s">
        <v>6457</v>
      </c>
      <c r="D5412" t="s">
        <v>17497</v>
      </c>
      <c r="E5412" t="s">
        <v>37</v>
      </c>
      <c r="F5412">
        <v>131</v>
      </c>
      <c r="G5412" s="8">
        <v>3752725</v>
      </c>
      <c r="H5412" s="8">
        <v>18000000</v>
      </c>
    </row>
    <row r="5413" spans="1:8" x14ac:dyDescent="0.3">
      <c r="A5413">
        <v>6.6</v>
      </c>
      <c r="B5413" t="s">
        <v>23562</v>
      </c>
      <c r="C5413" t="s">
        <v>2836</v>
      </c>
      <c r="D5413" t="s">
        <v>675</v>
      </c>
      <c r="E5413" t="s">
        <v>37</v>
      </c>
      <c r="F5413">
        <v>109</v>
      </c>
      <c r="G5413" s="8">
        <v>3517797</v>
      </c>
      <c r="H5413" s="8">
        <v>25000000</v>
      </c>
    </row>
    <row r="5414" spans="1:8" x14ac:dyDescent="0.3">
      <c r="A5414">
        <v>6.6</v>
      </c>
      <c r="B5414" t="s">
        <v>23562</v>
      </c>
      <c r="C5414" t="s">
        <v>2836</v>
      </c>
      <c r="D5414" t="s">
        <v>21950</v>
      </c>
      <c r="E5414" t="s">
        <v>37</v>
      </c>
      <c r="F5414">
        <v>109</v>
      </c>
      <c r="G5414" s="8">
        <v>3517797</v>
      </c>
      <c r="H5414" s="8">
        <v>25000000</v>
      </c>
    </row>
    <row r="5415" spans="1:8" x14ac:dyDescent="0.3">
      <c r="A5415">
        <v>6.6</v>
      </c>
      <c r="B5415" t="s">
        <v>23562</v>
      </c>
      <c r="C5415" t="s">
        <v>2836</v>
      </c>
      <c r="D5415" t="s">
        <v>1473</v>
      </c>
      <c r="E5415" t="s">
        <v>37</v>
      </c>
      <c r="F5415">
        <v>109</v>
      </c>
      <c r="G5415" s="8">
        <v>3517797</v>
      </c>
      <c r="H5415" s="8">
        <v>25000000</v>
      </c>
    </row>
    <row r="5416" spans="1:8" x14ac:dyDescent="0.3">
      <c r="A5416">
        <v>6.6</v>
      </c>
      <c r="B5416" t="s">
        <v>23562</v>
      </c>
      <c r="C5416" t="s">
        <v>2836</v>
      </c>
      <c r="D5416" t="s">
        <v>17497</v>
      </c>
      <c r="E5416" t="s">
        <v>37</v>
      </c>
      <c r="F5416">
        <v>109</v>
      </c>
      <c r="G5416" s="8">
        <v>3517797</v>
      </c>
      <c r="H5416" s="8">
        <v>25000000</v>
      </c>
    </row>
    <row r="5417" spans="1:8" x14ac:dyDescent="0.3">
      <c r="A5417">
        <v>6.6</v>
      </c>
      <c r="B5417" t="s">
        <v>23562</v>
      </c>
      <c r="C5417" t="s">
        <v>2836</v>
      </c>
      <c r="D5417" t="s">
        <v>8199</v>
      </c>
      <c r="E5417" t="s">
        <v>37</v>
      </c>
      <c r="F5417">
        <v>109</v>
      </c>
      <c r="G5417" s="8">
        <v>3517797</v>
      </c>
      <c r="H5417" s="8">
        <v>25000000</v>
      </c>
    </row>
    <row r="5418" spans="1:8" x14ac:dyDescent="0.3">
      <c r="A5418">
        <v>7</v>
      </c>
      <c r="B5418" t="s">
        <v>23563</v>
      </c>
      <c r="C5418" t="s">
        <v>5999</v>
      </c>
      <c r="D5418" t="s">
        <v>11093</v>
      </c>
      <c r="E5418" t="s">
        <v>37</v>
      </c>
      <c r="F5418">
        <v>88</v>
      </c>
      <c r="G5418" s="8">
        <v>2975649</v>
      </c>
      <c r="H5418" s="8">
        <v>30000000</v>
      </c>
    </row>
    <row r="5419" spans="1:8" x14ac:dyDescent="0.3">
      <c r="A5419">
        <v>7</v>
      </c>
      <c r="B5419" t="s">
        <v>23563</v>
      </c>
      <c r="C5419" t="s">
        <v>5999</v>
      </c>
      <c r="D5419" t="s">
        <v>1473</v>
      </c>
      <c r="E5419" t="s">
        <v>37</v>
      </c>
      <c r="F5419">
        <v>88</v>
      </c>
      <c r="G5419" s="8">
        <v>2975649</v>
      </c>
      <c r="H5419" s="8">
        <v>30000000</v>
      </c>
    </row>
    <row r="5420" spans="1:8" x14ac:dyDescent="0.3">
      <c r="A5420">
        <v>7</v>
      </c>
      <c r="B5420" t="s">
        <v>23563</v>
      </c>
      <c r="C5420" t="s">
        <v>5999</v>
      </c>
      <c r="D5420" t="s">
        <v>17497</v>
      </c>
      <c r="E5420" t="s">
        <v>37</v>
      </c>
      <c r="F5420">
        <v>88</v>
      </c>
      <c r="G5420" s="8">
        <v>2975649</v>
      </c>
      <c r="H5420" s="8">
        <v>30000000</v>
      </c>
    </row>
    <row r="5421" spans="1:8" x14ac:dyDescent="0.3">
      <c r="A5421">
        <v>5.6</v>
      </c>
      <c r="B5421" t="s">
        <v>23564</v>
      </c>
      <c r="C5421" t="s">
        <v>6476</v>
      </c>
      <c r="D5421" t="s">
        <v>675</v>
      </c>
      <c r="E5421" t="s">
        <v>940</v>
      </c>
      <c r="F5421">
        <v>103</v>
      </c>
      <c r="G5421" s="8">
        <v>668171</v>
      </c>
      <c r="H5421" s="8">
        <v>60000000</v>
      </c>
    </row>
    <row r="5422" spans="1:8" x14ac:dyDescent="0.3">
      <c r="A5422">
        <v>5.6</v>
      </c>
      <c r="B5422" t="s">
        <v>23564</v>
      </c>
      <c r="C5422" t="s">
        <v>6476</v>
      </c>
      <c r="D5422" t="s">
        <v>1473</v>
      </c>
      <c r="E5422" t="s">
        <v>940</v>
      </c>
      <c r="F5422">
        <v>103</v>
      </c>
      <c r="G5422" s="8">
        <v>668171</v>
      </c>
      <c r="H5422" s="8">
        <v>60000000</v>
      </c>
    </row>
    <row r="5423" spans="1:8" x14ac:dyDescent="0.3">
      <c r="A5423">
        <v>5.6</v>
      </c>
      <c r="B5423" t="s">
        <v>23564</v>
      </c>
      <c r="C5423" t="s">
        <v>6476</v>
      </c>
      <c r="D5423" t="s">
        <v>651</v>
      </c>
      <c r="E5423" t="s">
        <v>940</v>
      </c>
      <c r="F5423">
        <v>103</v>
      </c>
      <c r="G5423" s="8">
        <v>668171</v>
      </c>
      <c r="H5423" s="8">
        <v>60000000</v>
      </c>
    </row>
    <row r="5424" spans="1:8" x14ac:dyDescent="0.3">
      <c r="A5424">
        <v>4.8</v>
      </c>
      <c r="B5424" t="s">
        <v>23565</v>
      </c>
      <c r="C5424" t="s">
        <v>6482</v>
      </c>
      <c r="D5424" t="s">
        <v>675</v>
      </c>
      <c r="E5424" t="s">
        <v>37</v>
      </c>
      <c r="F5424">
        <v>87</v>
      </c>
      <c r="G5424" s="8">
        <v>480314</v>
      </c>
      <c r="H5424" s="8">
        <v>21000000</v>
      </c>
    </row>
    <row r="5425" spans="1:8" x14ac:dyDescent="0.3">
      <c r="A5425">
        <v>4.8</v>
      </c>
      <c r="B5425" t="s">
        <v>23565</v>
      </c>
      <c r="C5425" t="s">
        <v>6482</v>
      </c>
      <c r="D5425" t="s">
        <v>515</v>
      </c>
      <c r="E5425" t="s">
        <v>37</v>
      </c>
      <c r="F5425">
        <v>87</v>
      </c>
      <c r="G5425" s="8">
        <v>480314</v>
      </c>
      <c r="H5425" s="8">
        <v>21000000</v>
      </c>
    </row>
    <row r="5426" spans="1:8" x14ac:dyDescent="0.3">
      <c r="A5426">
        <v>7.5</v>
      </c>
      <c r="B5426" t="s">
        <v>23566</v>
      </c>
      <c r="C5426" t="s">
        <v>6488</v>
      </c>
      <c r="D5426" t="s">
        <v>11093</v>
      </c>
      <c r="E5426" t="s">
        <v>37</v>
      </c>
      <c r="F5426">
        <v>160</v>
      </c>
      <c r="G5426" s="8">
        <v>3904982</v>
      </c>
      <c r="H5426" s="8">
        <v>30000000</v>
      </c>
    </row>
    <row r="5427" spans="1:8" x14ac:dyDescent="0.3">
      <c r="A5427">
        <v>7.5</v>
      </c>
      <c r="B5427" t="s">
        <v>23566</v>
      </c>
      <c r="C5427" t="s">
        <v>6488</v>
      </c>
      <c r="D5427" t="s">
        <v>21950</v>
      </c>
      <c r="E5427" t="s">
        <v>37</v>
      </c>
      <c r="F5427">
        <v>160</v>
      </c>
      <c r="G5427" s="8">
        <v>3904982</v>
      </c>
      <c r="H5427" s="8">
        <v>30000000</v>
      </c>
    </row>
    <row r="5428" spans="1:8" x14ac:dyDescent="0.3">
      <c r="A5428">
        <v>7.5</v>
      </c>
      <c r="B5428" t="s">
        <v>23566</v>
      </c>
      <c r="C5428" t="s">
        <v>6488</v>
      </c>
      <c r="D5428" t="s">
        <v>1473</v>
      </c>
      <c r="E5428" t="s">
        <v>37</v>
      </c>
      <c r="F5428">
        <v>160</v>
      </c>
      <c r="G5428" s="8">
        <v>3904982</v>
      </c>
      <c r="H5428" s="8">
        <v>30000000</v>
      </c>
    </row>
    <row r="5429" spans="1:8" x14ac:dyDescent="0.3">
      <c r="A5429">
        <v>7.5</v>
      </c>
      <c r="B5429" t="s">
        <v>23566</v>
      </c>
      <c r="C5429" t="s">
        <v>6488</v>
      </c>
      <c r="D5429" t="s">
        <v>20490</v>
      </c>
      <c r="E5429" t="s">
        <v>37</v>
      </c>
      <c r="F5429">
        <v>160</v>
      </c>
      <c r="G5429" s="8">
        <v>3904982</v>
      </c>
      <c r="H5429" s="8">
        <v>30000000</v>
      </c>
    </row>
    <row r="5430" spans="1:8" x14ac:dyDescent="0.3">
      <c r="A5430">
        <v>7.5</v>
      </c>
      <c r="B5430" t="s">
        <v>23566</v>
      </c>
      <c r="C5430" t="s">
        <v>6488</v>
      </c>
      <c r="D5430" t="s">
        <v>12797</v>
      </c>
      <c r="E5430" t="s">
        <v>37</v>
      </c>
      <c r="F5430">
        <v>160</v>
      </c>
      <c r="G5430" s="8">
        <v>3904982</v>
      </c>
      <c r="H5430" s="8">
        <v>30000000</v>
      </c>
    </row>
    <row r="5431" spans="1:8" x14ac:dyDescent="0.3">
      <c r="A5431">
        <v>6</v>
      </c>
      <c r="B5431">
        <v>1911</v>
      </c>
      <c r="C5431" t="s">
        <v>6493</v>
      </c>
      <c r="D5431" t="s">
        <v>675</v>
      </c>
      <c r="E5431" t="s">
        <v>940</v>
      </c>
      <c r="F5431">
        <v>121</v>
      </c>
      <c r="G5431" s="8">
        <v>127437</v>
      </c>
      <c r="H5431" s="8">
        <v>18000000</v>
      </c>
    </row>
    <row r="5432" spans="1:8" x14ac:dyDescent="0.3">
      <c r="A5432">
        <v>6</v>
      </c>
      <c r="B5432">
        <v>1911</v>
      </c>
      <c r="C5432" t="s">
        <v>6493</v>
      </c>
      <c r="D5432" t="s">
        <v>515</v>
      </c>
      <c r="E5432" t="s">
        <v>940</v>
      </c>
      <c r="F5432">
        <v>121</v>
      </c>
      <c r="G5432" s="8">
        <v>127437</v>
      </c>
      <c r="H5432" s="8">
        <v>18000000</v>
      </c>
    </row>
    <row r="5433" spans="1:8" x14ac:dyDescent="0.3">
      <c r="A5433">
        <v>6</v>
      </c>
      <c r="B5433">
        <v>1911</v>
      </c>
      <c r="C5433" t="s">
        <v>6493</v>
      </c>
      <c r="D5433" t="s">
        <v>1473</v>
      </c>
      <c r="E5433" t="s">
        <v>940</v>
      </c>
      <c r="F5433">
        <v>121</v>
      </c>
      <c r="G5433" s="8">
        <v>127437</v>
      </c>
      <c r="H5433" s="8">
        <v>18000000</v>
      </c>
    </row>
    <row r="5434" spans="1:8" x14ac:dyDescent="0.3">
      <c r="A5434">
        <v>6</v>
      </c>
      <c r="B5434">
        <v>1911</v>
      </c>
      <c r="C5434" t="s">
        <v>6493</v>
      </c>
      <c r="D5434" t="s">
        <v>20490</v>
      </c>
      <c r="E5434" t="s">
        <v>940</v>
      </c>
      <c r="F5434">
        <v>121</v>
      </c>
      <c r="G5434" s="8">
        <v>127437</v>
      </c>
      <c r="H5434" s="8">
        <v>18000000</v>
      </c>
    </row>
    <row r="5435" spans="1:8" x14ac:dyDescent="0.3">
      <c r="A5435">
        <v>6</v>
      </c>
      <c r="B5435">
        <v>1911</v>
      </c>
      <c r="C5435" t="s">
        <v>6493</v>
      </c>
      <c r="D5435" t="s">
        <v>21951</v>
      </c>
      <c r="E5435" t="s">
        <v>940</v>
      </c>
      <c r="F5435">
        <v>121</v>
      </c>
      <c r="G5435" s="8">
        <v>127437</v>
      </c>
      <c r="H5435" s="8">
        <v>18000000</v>
      </c>
    </row>
    <row r="5436" spans="1:8" x14ac:dyDescent="0.3">
      <c r="A5436">
        <v>6.8</v>
      </c>
      <c r="B5436" t="s">
        <v>23567</v>
      </c>
      <c r="C5436" t="s">
        <v>101</v>
      </c>
      <c r="D5436" t="s">
        <v>675</v>
      </c>
      <c r="E5436" t="s">
        <v>37</v>
      </c>
      <c r="F5436">
        <v>129</v>
      </c>
      <c r="G5436" s="8">
        <v>537580</v>
      </c>
      <c r="H5436" s="8">
        <v>30000000</v>
      </c>
    </row>
    <row r="5437" spans="1:8" x14ac:dyDescent="0.3">
      <c r="A5437">
        <v>6.8</v>
      </c>
      <c r="B5437" t="s">
        <v>23567</v>
      </c>
      <c r="C5437" t="s">
        <v>101</v>
      </c>
      <c r="D5437" t="s">
        <v>11093</v>
      </c>
      <c r="E5437" t="s">
        <v>37</v>
      </c>
      <c r="F5437">
        <v>129</v>
      </c>
      <c r="G5437" s="8">
        <v>537580</v>
      </c>
      <c r="H5437" s="8">
        <v>30000000</v>
      </c>
    </row>
    <row r="5438" spans="1:8" x14ac:dyDescent="0.3">
      <c r="A5438">
        <v>6.8</v>
      </c>
      <c r="B5438" t="s">
        <v>23567</v>
      </c>
      <c r="C5438" t="s">
        <v>101</v>
      </c>
      <c r="D5438" t="s">
        <v>21950</v>
      </c>
      <c r="E5438" t="s">
        <v>37</v>
      </c>
      <c r="F5438">
        <v>129</v>
      </c>
      <c r="G5438" s="8">
        <v>537580</v>
      </c>
      <c r="H5438" s="8">
        <v>30000000</v>
      </c>
    </row>
    <row r="5439" spans="1:8" x14ac:dyDescent="0.3">
      <c r="A5439">
        <v>6.8</v>
      </c>
      <c r="B5439" t="s">
        <v>23567</v>
      </c>
      <c r="C5439" t="s">
        <v>101</v>
      </c>
      <c r="D5439" t="s">
        <v>1473</v>
      </c>
      <c r="E5439" t="s">
        <v>37</v>
      </c>
      <c r="F5439">
        <v>129</v>
      </c>
      <c r="G5439" s="8">
        <v>537580</v>
      </c>
      <c r="H5439" s="8">
        <v>30000000</v>
      </c>
    </row>
    <row r="5440" spans="1:8" x14ac:dyDescent="0.3">
      <c r="A5440">
        <v>6.5</v>
      </c>
      <c r="B5440" t="s">
        <v>23568</v>
      </c>
      <c r="C5440" t="s">
        <v>6550</v>
      </c>
      <c r="D5440" t="s">
        <v>809</v>
      </c>
      <c r="E5440" t="s">
        <v>37</v>
      </c>
      <c r="F5440">
        <v>115</v>
      </c>
      <c r="G5440" s="8">
        <v>183436380</v>
      </c>
      <c r="H5440" s="8">
        <v>29000000</v>
      </c>
    </row>
    <row r="5441" spans="1:8" x14ac:dyDescent="0.3">
      <c r="A5441">
        <v>6.5</v>
      </c>
      <c r="B5441" t="s">
        <v>23568</v>
      </c>
      <c r="C5441" t="s">
        <v>6550</v>
      </c>
      <c r="D5441" t="s">
        <v>9824</v>
      </c>
      <c r="E5441" t="s">
        <v>37</v>
      </c>
      <c r="F5441">
        <v>115</v>
      </c>
      <c r="G5441" s="8">
        <v>183436380</v>
      </c>
      <c r="H5441" s="8">
        <v>29000000</v>
      </c>
    </row>
    <row r="5442" spans="1:8" x14ac:dyDescent="0.3">
      <c r="A5442">
        <v>7.9</v>
      </c>
      <c r="B5442" t="s">
        <v>23569</v>
      </c>
      <c r="C5442" t="s">
        <v>716</v>
      </c>
      <c r="D5442" t="s">
        <v>11093</v>
      </c>
      <c r="E5442" t="s">
        <v>37</v>
      </c>
      <c r="F5442">
        <v>153</v>
      </c>
      <c r="G5442" s="8">
        <v>119518352</v>
      </c>
      <c r="H5442" s="8">
        <v>28000000</v>
      </c>
    </row>
    <row r="5443" spans="1:8" x14ac:dyDescent="0.3">
      <c r="A5443">
        <v>7.9</v>
      </c>
      <c r="B5443" t="s">
        <v>23569</v>
      </c>
      <c r="C5443" t="s">
        <v>716</v>
      </c>
      <c r="D5443" t="s">
        <v>1473</v>
      </c>
      <c r="E5443" t="s">
        <v>37</v>
      </c>
      <c r="F5443">
        <v>153</v>
      </c>
      <c r="G5443" s="8">
        <v>119518352</v>
      </c>
      <c r="H5443" s="8">
        <v>28000000</v>
      </c>
    </row>
    <row r="5444" spans="1:8" x14ac:dyDescent="0.3">
      <c r="A5444">
        <v>7.9</v>
      </c>
      <c r="B5444" t="s">
        <v>23569</v>
      </c>
      <c r="C5444" t="s">
        <v>716</v>
      </c>
      <c r="D5444" t="s">
        <v>9824</v>
      </c>
      <c r="E5444" t="s">
        <v>37</v>
      </c>
      <c r="F5444">
        <v>153</v>
      </c>
      <c r="G5444" s="8">
        <v>119518352</v>
      </c>
      <c r="H5444" s="8">
        <v>28000000</v>
      </c>
    </row>
    <row r="5445" spans="1:8" x14ac:dyDescent="0.3">
      <c r="A5445">
        <v>7.9</v>
      </c>
      <c r="B5445" t="s">
        <v>23569</v>
      </c>
      <c r="C5445" t="s">
        <v>716</v>
      </c>
      <c r="D5445" t="s">
        <v>17497</v>
      </c>
      <c r="E5445" t="s">
        <v>37</v>
      </c>
      <c r="F5445">
        <v>153</v>
      </c>
      <c r="G5445" s="8">
        <v>119518352</v>
      </c>
      <c r="H5445" s="8">
        <v>28000000</v>
      </c>
    </row>
    <row r="5446" spans="1:8" x14ac:dyDescent="0.3">
      <c r="A5446">
        <v>6.4</v>
      </c>
      <c r="B5446" t="s">
        <v>23570</v>
      </c>
      <c r="C5446" t="s">
        <v>6568</v>
      </c>
      <c r="D5446" t="s">
        <v>809</v>
      </c>
      <c r="E5446" t="s">
        <v>37</v>
      </c>
      <c r="F5446">
        <v>128</v>
      </c>
      <c r="G5446" s="8">
        <v>37036404</v>
      </c>
      <c r="H5446" s="8">
        <v>30000000</v>
      </c>
    </row>
    <row r="5447" spans="1:8" x14ac:dyDescent="0.3">
      <c r="A5447">
        <v>6.4</v>
      </c>
      <c r="B5447" t="s">
        <v>23570</v>
      </c>
      <c r="C5447" t="s">
        <v>6568</v>
      </c>
      <c r="D5447" t="s">
        <v>1473</v>
      </c>
      <c r="E5447" t="s">
        <v>37</v>
      </c>
      <c r="F5447">
        <v>128</v>
      </c>
      <c r="G5447" s="8">
        <v>37036404</v>
      </c>
      <c r="H5447" s="8">
        <v>30000000</v>
      </c>
    </row>
    <row r="5448" spans="1:8" x14ac:dyDescent="0.3">
      <c r="A5448">
        <v>6.4</v>
      </c>
      <c r="B5448" t="s">
        <v>23570</v>
      </c>
      <c r="C5448" t="s">
        <v>6568</v>
      </c>
      <c r="D5448" t="s">
        <v>17497</v>
      </c>
      <c r="E5448" t="s">
        <v>37</v>
      </c>
      <c r="F5448">
        <v>128</v>
      </c>
      <c r="G5448" s="8">
        <v>37036404</v>
      </c>
      <c r="H5448" s="8">
        <v>30000000</v>
      </c>
    </row>
    <row r="5449" spans="1:8" x14ac:dyDescent="0.3">
      <c r="A5449">
        <v>5.8</v>
      </c>
      <c r="B5449" t="s">
        <v>23571</v>
      </c>
      <c r="C5449" t="s">
        <v>2897</v>
      </c>
      <c r="D5449" t="s">
        <v>515</v>
      </c>
      <c r="E5449" t="s">
        <v>37</v>
      </c>
      <c r="F5449">
        <v>89</v>
      </c>
      <c r="G5449" s="8">
        <v>22359293</v>
      </c>
      <c r="H5449" s="8">
        <v>29000000</v>
      </c>
    </row>
    <row r="5450" spans="1:8" x14ac:dyDescent="0.3">
      <c r="A5450">
        <v>5.8</v>
      </c>
      <c r="B5450" t="s">
        <v>23571</v>
      </c>
      <c r="C5450" t="s">
        <v>2897</v>
      </c>
      <c r="D5450" t="s">
        <v>809</v>
      </c>
      <c r="E5450" t="s">
        <v>37</v>
      </c>
      <c r="F5450">
        <v>89</v>
      </c>
      <c r="G5450" s="8">
        <v>22359293</v>
      </c>
      <c r="H5450" s="8">
        <v>29000000</v>
      </c>
    </row>
    <row r="5451" spans="1:8" x14ac:dyDescent="0.3">
      <c r="A5451">
        <v>5.8</v>
      </c>
      <c r="B5451" t="s">
        <v>23571</v>
      </c>
      <c r="C5451" t="s">
        <v>2897</v>
      </c>
      <c r="D5451" t="s">
        <v>15875</v>
      </c>
      <c r="E5451" t="s">
        <v>37</v>
      </c>
      <c r="F5451">
        <v>89</v>
      </c>
      <c r="G5451" s="8">
        <v>22359293</v>
      </c>
      <c r="H5451" s="8">
        <v>29000000</v>
      </c>
    </row>
    <row r="5452" spans="1:8" x14ac:dyDescent="0.3">
      <c r="A5452">
        <v>5.8</v>
      </c>
      <c r="B5452" t="s">
        <v>23571</v>
      </c>
      <c r="C5452" t="s">
        <v>2897</v>
      </c>
      <c r="D5452" t="s">
        <v>651</v>
      </c>
      <c r="E5452" t="s">
        <v>37</v>
      </c>
      <c r="F5452">
        <v>89</v>
      </c>
      <c r="G5452" s="8">
        <v>22359293</v>
      </c>
      <c r="H5452" s="8">
        <v>29000000</v>
      </c>
    </row>
    <row r="5453" spans="1:8" x14ac:dyDescent="0.3">
      <c r="A5453">
        <v>7.7</v>
      </c>
      <c r="B5453" t="s">
        <v>23572</v>
      </c>
      <c r="C5453" t="s">
        <v>467</v>
      </c>
      <c r="D5453" t="s">
        <v>1473</v>
      </c>
      <c r="E5453" t="s">
        <v>37</v>
      </c>
      <c r="F5453">
        <v>122</v>
      </c>
      <c r="G5453" s="8">
        <v>18593156</v>
      </c>
      <c r="H5453" s="8">
        <v>35000000</v>
      </c>
    </row>
    <row r="5454" spans="1:8" x14ac:dyDescent="0.3">
      <c r="A5454">
        <v>5.3</v>
      </c>
      <c r="B5454" t="s">
        <v>23573</v>
      </c>
      <c r="C5454" t="s">
        <v>3888</v>
      </c>
      <c r="D5454" t="s">
        <v>809</v>
      </c>
      <c r="E5454" t="s">
        <v>37</v>
      </c>
      <c r="F5454">
        <v>99</v>
      </c>
      <c r="G5454" s="8">
        <v>16930185</v>
      </c>
      <c r="H5454" s="8">
        <v>29000000</v>
      </c>
    </row>
    <row r="5455" spans="1:8" x14ac:dyDescent="0.3">
      <c r="A5455">
        <v>5.3</v>
      </c>
      <c r="B5455" t="s">
        <v>23573</v>
      </c>
      <c r="C5455" t="s">
        <v>3888</v>
      </c>
      <c r="D5455" t="s">
        <v>17497</v>
      </c>
      <c r="E5455" t="s">
        <v>37</v>
      </c>
      <c r="F5455">
        <v>99</v>
      </c>
      <c r="G5455" s="8">
        <v>16930185</v>
      </c>
      <c r="H5455" s="8">
        <v>29000000</v>
      </c>
    </row>
    <row r="5456" spans="1:8" x14ac:dyDescent="0.3">
      <c r="A5456">
        <v>5.3</v>
      </c>
      <c r="B5456" t="s">
        <v>23574</v>
      </c>
      <c r="C5456" t="s">
        <v>2095</v>
      </c>
      <c r="D5456" t="s">
        <v>809</v>
      </c>
      <c r="E5456" t="s">
        <v>37</v>
      </c>
      <c r="F5456">
        <v>99</v>
      </c>
      <c r="G5456" s="8">
        <v>63034755</v>
      </c>
      <c r="H5456" s="8">
        <v>29000000</v>
      </c>
    </row>
    <row r="5457" spans="1:8" x14ac:dyDescent="0.3">
      <c r="A5457">
        <v>7.5</v>
      </c>
      <c r="B5457" t="s">
        <v>23575</v>
      </c>
      <c r="C5457" t="s">
        <v>6593</v>
      </c>
      <c r="D5457" t="s">
        <v>11093</v>
      </c>
      <c r="E5457" t="s">
        <v>37</v>
      </c>
      <c r="F5457">
        <v>147</v>
      </c>
      <c r="G5457" s="8">
        <v>5899797</v>
      </c>
      <c r="H5457" s="8">
        <v>29000000</v>
      </c>
    </row>
    <row r="5458" spans="1:8" x14ac:dyDescent="0.3">
      <c r="A5458">
        <v>7.5</v>
      </c>
      <c r="B5458" t="s">
        <v>23575</v>
      </c>
      <c r="C5458" t="s">
        <v>6593</v>
      </c>
      <c r="D5458" t="s">
        <v>1473</v>
      </c>
      <c r="E5458" t="s">
        <v>37</v>
      </c>
      <c r="F5458">
        <v>147</v>
      </c>
      <c r="G5458" s="8">
        <v>5899797</v>
      </c>
      <c r="H5458" s="8">
        <v>29000000</v>
      </c>
    </row>
    <row r="5459" spans="1:8" x14ac:dyDescent="0.3">
      <c r="A5459">
        <v>7.5</v>
      </c>
      <c r="B5459" t="s">
        <v>23575</v>
      </c>
      <c r="C5459" t="s">
        <v>6593</v>
      </c>
      <c r="D5459" t="s">
        <v>20490</v>
      </c>
      <c r="E5459" t="s">
        <v>37</v>
      </c>
      <c r="F5459">
        <v>147</v>
      </c>
      <c r="G5459" s="8">
        <v>5899797</v>
      </c>
      <c r="H5459" s="8">
        <v>29000000</v>
      </c>
    </row>
    <row r="5460" spans="1:8" x14ac:dyDescent="0.3">
      <c r="A5460">
        <v>6.9</v>
      </c>
      <c r="B5460" t="s">
        <v>23576</v>
      </c>
      <c r="C5460" t="s">
        <v>1554</v>
      </c>
      <c r="D5460" t="s">
        <v>809</v>
      </c>
      <c r="E5460" t="s">
        <v>37</v>
      </c>
      <c r="F5460">
        <v>112</v>
      </c>
      <c r="G5460" s="8">
        <v>4554569</v>
      </c>
      <c r="H5460" s="8">
        <v>28000000</v>
      </c>
    </row>
    <row r="5461" spans="1:8" x14ac:dyDescent="0.3">
      <c r="A5461">
        <v>6.9</v>
      </c>
      <c r="B5461" t="s">
        <v>23576</v>
      </c>
      <c r="C5461" t="s">
        <v>1554</v>
      </c>
      <c r="D5461" t="s">
        <v>1473</v>
      </c>
      <c r="E5461" t="s">
        <v>37</v>
      </c>
      <c r="F5461">
        <v>112</v>
      </c>
      <c r="G5461" s="8">
        <v>4554569</v>
      </c>
      <c r="H5461" s="8">
        <v>28000000</v>
      </c>
    </row>
    <row r="5462" spans="1:8" x14ac:dyDescent="0.3">
      <c r="A5462">
        <v>4.9000000000000004</v>
      </c>
      <c r="B5462" t="s">
        <v>23577</v>
      </c>
      <c r="C5462" t="s">
        <v>6600</v>
      </c>
      <c r="D5462" t="s">
        <v>809</v>
      </c>
      <c r="E5462" t="s">
        <v>37</v>
      </c>
      <c r="F5462">
        <v>88</v>
      </c>
      <c r="G5462" s="8">
        <v>17016190</v>
      </c>
      <c r="H5462" s="8">
        <v>12000000</v>
      </c>
    </row>
    <row r="5463" spans="1:8" x14ac:dyDescent="0.3">
      <c r="A5463">
        <v>4.9000000000000004</v>
      </c>
      <c r="B5463" t="s">
        <v>23577</v>
      </c>
      <c r="C5463" t="s">
        <v>6600</v>
      </c>
      <c r="D5463" t="s">
        <v>651</v>
      </c>
      <c r="E5463" t="s">
        <v>37</v>
      </c>
      <c r="F5463">
        <v>88</v>
      </c>
      <c r="G5463" s="8">
        <v>17016190</v>
      </c>
      <c r="H5463" s="8">
        <v>12000000</v>
      </c>
    </row>
    <row r="5464" spans="1:8" x14ac:dyDescent="0.3">
      <c r="A5464">
        <v>4.9000000000000004</v>
      </c>
      <c r="B5464" t="s">
        <v>23577</v>
      </c>
      <c r="C5464" t="s">
        <v>6600</v>
      </c>
      <c r="D5464" t="s">
        <v>4189</v>
      </c>
      <c r="E5464" t="s">
        <v>37</v>
      </c>
      <c r="F5464">
        <v>88</v>
      </c>
      <c r="G5464" s="8">
        <v>17016190</v>
      </c>
      <c r="H5464" s="8">
        <v>12000000</v>
      </c>
    </row>
    <row r="5465" spans="1:8" x14ac:dyDescent="0.3">
      <c r="A5465">
        <v>4.9000000000000004</v>
      </c>
      <c r="B5465" t="s">
        <v>23577</v>
      </c>
      <c r="C5465" t="s">
        <v>6600</v>
      </c>
      <c r="D5465" t="s">
        <v>8199</v>
      </c>
      <c r="E5465" t="s">
        <v>37</v>
      </c>
      <c r="F5465">
        <v>88</v>
      </c>
      <c r="G5465" s="8">
        <v>17016190</v>
      </c>
      <c r="H5465" s="8">
        <v>12000000</v>
      </c>
    </row>
    <row r="5466" spans="1:8" x14ac:dyDescent="0.3">
      <c r="A5466">
        <v>7.1</v>
      </c>
      <c r="B5466" t="s">
        <v>23578</v>
      </c>
      <c r="C5466" t="s">
        <v>6606</v>
      </c>
      <c r="D5466" t="s">
        <v>1473</v>
      </c>
      <c r="E5466" t="s">
        <v>37</v>
      </c>
      <c r="F5466">
        <v>94</v>
      </c>
      <c r="G5466" s="8">
        <v>6301131</v>
      </c>
      <c r="H5466" s="8">
        <v>29000000</v>
      </c>
    </row>
    <row r="5467" spans="1:8" x14ac:dyDescent="0.3">
      <c r="A5467">
        <v>7.1</v>
      </c>
      <c r="B5467" t="s">
        <v>23578</v>
      </c>
      <c r="C5467" t="s">
        <v>6606</v>
      </c>
      <c r="D5467" t="s">
        <v>21948</v>
      </c>
      <c r="E5467" t="s">
        <v>37</v>
      </c>
      <c r="F5467">
        <v>94</v>
      </c>
      <c r="G5467" s="8">
        <v>6301131</v>
      </c>
      <c r="H5467" s="8">
        <v>29000000</v>
      </c>
    </row>
    <row r="5468" spans="1:8" x14ac:dyDescent="0.3">
      <c r="A5468">
        <v>7.1</v>
      </c>
      <c r="B5468" t="s">
        <v>23578</v>
      </c>
      <c r="C5468" t="s">
        <v>6606</v>
      </c>
      <c r="D5468" t="s">
        <v>10118</v>
      </c>
      <c r="E5468" t="s">
        <v>37</v>
      </c>
      <c r="F5468">
        <v>94</v>
      </c>
      <c r="G5468" s="8">
        <v>6301131</v>
      </c>
      <c r="H5468" s="8">
        <v>29000000</v>
      </c>
    </row>
    <row r="5469" spans="1:8" x14ac:dyDescent="0.3">
      <c r="A5469">
        <v>7.1</v>
      </c>
      <c r="B5469" t="s">
        <v>23578</v>
      </c>
      <c r="C5469" t="s">
        <v>6606</v>
      </c>
      <c r="D5469" t="s">
        <v>8199</v>
      </c>
      <c r="E5469" t="s">
        <v>37</v>
      </c>
      <c r="F5469">
        <v>94</v>
      </c>
      <c r="G5469" s="8">
        <v>6301131</v>
      </c>
      <c r="H5469" s="8">
        <v>29000000</v>
      </c>
    </row>
    <row r="5470" spans="1:8" x14ac:dyDescent="0.3">
      <c r="A5470">
        <v>8</v>
      </c>
      <c r="B5470" t="s">
        <v>23579</v>
      </c>
      <c r="C5470" t="s">
        <v>803</v>
      </c>
      <c r="D5470" t="s">
        <v>515</v>
      </c>
      <c r="E5470" t="s">
        <v>37</v>
      </c>
      <c r="F5470">
        <v>90</v>
      </c>
      <c r="G5470" s="8">
        <v>217350219</v>
      </c>
      <c r="H5470" s="8">
        <v>28000000</v>
      </c>
    </row>
    <row r="5471" spans="1:8" x14ac:dyDescent="0.3">
      <c r="A5471">
        <v>8</v>
      </c>
      <c r="B5471" t="s">
        <v>23579</v>
      </c>
      <c r="C5471" t="s">
        <v>803</v>
      </c>
      <c r="D5471" t="s">
        <v>9312</v>
      </c>
      <c r="E5471" t="s">
        <v>37</v>
      </c>
      <c r="F5471">
        <v>90</v>
      </c>
      <c r="G5471" s="8">
        <v>217350219</v>
      </c>
      <c r="H5471" s="8">
        <v>28000000</v>
      </c>
    </row>
    <row r="5472" spans="1:8" x14ac:dyDescent="0.3">
      <c r="A5472">
        <v>8</v>
      </c>
      <c r="B5472" t="s">
        <v>23579</v>
      </c>
      <c r="C5472" t="s">
        <v>803</v>
      </c>
      <c r="D5472" t="s">
        <v>809</v>
      </c>
      <c r="E5472" t="s">
        <v>37</v>
      </c>
      <c r="F5472">
        <v>90</v>
      </c>
      <c r="G5472" s="8">
        <v>217350219</v>
      </c>
      <c r="H5472" s="8">
        <v>28000000</v>
      </c>
    </row>
    <row r="5473" spans="1:8" x14ac:dyDescent="0.3">
      <c r="A5473">
        <v>8</v>
      </c>
      <c r="B5473" t="s">
        <v>23579</v>
      </c>
      <c r="C5473" t="s">
        <v>803</v>
      </c>
      <c r="D5473" t="s">
        <v>15875</v>
      </c>
      <c r="E5473" t="s">
        <v>37</v>
      </c>
      <c r="F5473">
        <v>90</v>
      </c>
      <c r="G5473" s="8">
        <v>217350219</v>
      </c>
      <c r="H5473" s="8">
        <v>28000000</v>
      </c>
    </row>
    <row r="5474" spans="1:8" x14ac:dyDescent="0.3">
      <c r="A5474">
        <v>8</v>
      </c>
      <c r="B5474" t="s">
        <v>23579</v>
      </c>
      <c r="C5474" t="s">
        <v>803</v>
      </c>
      <c r="D5474" t="s">
        <v>651</v>
      </c>
      <c r="E5474" t="s">
        <v>37</v>
      </c>
      <c r="F5474">
        <v>90</v>
      </c>
      <c r="G5474" s="8">
        <v>217350219</v>
      </c>
      <c r="H5474" s="8">
        <v>28000000</v>
      </c>
    </row>
    <row r="5475" spans="1:8" x14ac:dyDescent="0.3">
      <c r="A5475">
        <v>8</v>
      </c>
      <c r="B5475" t="s">
        <v>23579</v>
      </c>
      <c r="C5475" t="s">
        <v>803</v>
      </c>
      <c r="D5475" t="s">
        <v>15164</v>
      </c>
      <c r="E5475" t="s">
        <v>37</v>
      </c>
      <c r="F5475">
        <v>90</v>
      </c>
      <c r="G5475" s="8">
        <v>217350219</v>
      </c>
      <c r="H5475" s="8">
        <v>28000000</v>
      </c>
    </row>
    <row r="5476" spans="1:8" x14ac:dyDescent="0.3">
      <c r="A5476">
        <v>8</v>
      </c>
      <c r="B5476" t="s">
        <v>23579</v>
      </c>
      <c r="C5476" t="s">
        <v>803</v>
      </c>
      <c r="D5476" t="s">
        <v>17497</v>
      </c>
      <c r="E5476" t="s">
        <v>37</v>
      </c>
      <c r="F5476">
        <v>90</v>
      </c>
      <c r="G5476" s="8">
        <v>217350219</v>
      </c>
      <c r="H5476" s="8">
        <v>28000000</v>
      </c>
    </row>
    <row r="5477" spans="1:8" x14ac:dyDescent="0.3">
      <c r="A5477">
        <v>7.9</v>
      </c>
      <c r="B5477" t="s">
        <v>23580</v>
      </c>
      <c r="C5477" t="s">
        <v>1359</v>
      </c>
      <c r="D5477" t="s">
        <v>11093</v>
      </c>
      <c r="E5477" t="s">
        <v>37</v>
      </c>
      <c r="F5477">
        <v>167</v>
      </c>
      <c r="G5477" s="8">
        <v>161029270</v>
      </c>
      <c r="H5477" s="8">
        <v>28000000</v>
      </c>
    </row>
    <row r="5478" spans="1:8" x14ac:dyDescent="0.3">
      <c r="A5478">
        <v>7.9</v>
      </c>
      <c r="B5478" t="s">
        <v>23580</v>
      </c>
      <c r="C5478" t="s">
        <v>1359</v>
      </c>
      <c r="D5478" t="s">
        <v>21950</v>
      </c>
      <c r="E5478" t="s">
        <v>37</v>
      </c>
      <c r="F5478">
        <v>167</v>
      </c>
      <c r="G5478" s="8">
        <v>161029270</v>
      </c>
      <c r="H5478" s="8">
        <v>28000000</v>
      </c>
    </row>
    <row r="5479" spans="1:8" x14ac:dyDescent="0.3">
      <c r="A5479">
        <v>7.9</v>
      </c>
      <c r="B5479" t="s">
        <v>23580</v>
      </c>
      <c r="C5479" t="s">
        <v>1359</v>
      </c>
      <c r="D5479" t="s">
        <v>1473</v>
      </c>
      <c r="E5479" t="s">
        <v>37</v>
      </c>
      <c r="F5479">
        <v>167</v>
      </c>
      <c r="G5479" s="8">
        <v>161029270</v>
      </c>
      <c r="H5479" s="8">
        <v>28000000</v>
      </c>
    </row>
    <row r="5480" spans="1:8" x14ac:dyDescent="0.3">
      <c r="A5480">
        <v>7.9</v>
      </c>
      <c r="B5480" t="s">
        <v>23580</v>
      </c>
      <c r="C5480" t="s">
        <v>1359</v>
      </c>
      <c r="D5480" t="s">
        <v>20490</v>
      </c>
      <c r="E5480" t="s">
        <v>37</v>
      </c>
      <c r="F5480">
        <v>167</v>
      </c>
      <c r="G5480" s="8">
        <v>161029270</v>
      </c>
      <c r="H5480" s="8">
        <v>28000000</v>
      </c>
    </row>
    <row r="5481" spans="1:8" x14ac:dyDescent="0.3">
      <c r="A5481">
        <v>7.9</v>
      </c>
      <c r="B5481" t="s">
        <v>23580</v>
      </c>
      <c r="C5481" t="s">
        <v>1359</v>
      </c>
      <c r="D5481" t="s">
        <v>9824</v>
      </c>
      <c r="E5481" t="s">
        <v>37</v>
      </c>
      <c r="F5481">
        <v>167</v>
      </c>
      <c r="G5481" s="8">
        <v>161029270</v>
      </c>
      <c r="H5481" s="8">
        <v>28000000</v>
      </c>
    </row>
    <row r="5482" spans="1:8" x14ac:dyDescent="0.3">
      <c r="A5482">
        <v>7.6</v>
      </c>
      <c r="B5482" t="s">
        <v>23581</v>
      </c>
      <c r="C5482" t="s">
        <v>251</v>
      </c>
      <c r="D5482" t="s">
        <v>675</v>
      </c>
      <c r="E5482" t="s">
        <v>37</v>
      </c>
      <c r="F5482">
        <v>118</v>
      </c>
      <c r="G5482" s="8">
        <v>179870271</v>
      </c>
      <c r="H5482" s="8">
        <v>28000000</v>
      </c>
    </row>
    <row r="5483" spans="1:8" x14ac:dyDescent="0.3">
      <c r="A5483">
        <v>7.6</v>
      </c>
      <c r="B5483" t="s">
        <v>23581</v>
      </c>
      <c r="C5483" t="s">
        <v>251</v>
      </c>
      <c r="D5483" t="s">
        <v>515</v>
      </c>
      <c r="E5483" t="s">
        <v>37</v>
      </c>
      <c r="F5483">
        <v>118</v>
      </c>
      <c r="G5483" s="8">
        <v>179870271</v>
      </c>
      <c r="H5483" s="8">
        <v>28000000</v>
      </c>
    </row>
    <row r="5484" spans="1:8" x14ac:dyDescent="0.3">
      <c r="A5484">
        <v>5.9</v>
      </c>
      <c r="B5484" t="s">
        <v>23582</v>
      </c>
      <c r="C5484" t="s">
        <v>6626</v>
      </c>
      <c r="D5484" t="s">
        <v>515</v>
      </c>
      <c r="E5484" t="s">
        <v>37</v>
      </c>
      <c r="F5484">
        <v>83</v>
      </c>
      <c r="G5484" s="8">
        <v>100491683</v>
      </c>
      <c r="H5484" s="8">
        <v>24000000</v>
      </c>
    </row>
    <row r="5485" spans="1:8" x14ac:dyDescent="0.3">
      <c r="A5485">
        <v>5.9</v>
      </c>
      <c r="B5485" t="s">
        <v>23582</v>
      </c>
      <c r="C5485" t="s">
        <v>6626</v>
      </c>
      <c r="D5485" t="s">
        <v>9312</v>
      </c>
      <c r="E5485" t="s">
        <v>37</v>
      </c>
      <c r="F5485">
        <v>83</v>
      </c>
      <c r="G5485" s="8">
        <v>100491683</v>
      </c>
      <c r="H5485" s="8">
        <v>24000000</v>
      </c>
    </row>
    <row r="5486" spans="1:8" x14ac:dyDescent="0.3">
      <c r="A5486">
        <v>5.9</v>
      </c>
      <c r="B5486" t="s">
        <v>23582</v>
      </c>
      <c r="C5486" t="s">
        <v>6626</v>
      </c>
      <c r="D5486" t="s">
        <v>809</v>
      </c>
      <c r="E5486" t="s">
        <v>37</v>
      </c>
      <c r="F5486">
        <v>83</v>
      </c>
      <c r="G5486" s="8">
        <v>100491683</v>
      </c>
      <c r="H5486" s="8">
        <v>24000000</v>
      </c>
    </row>
    <row r="5487" spans="1:8" x14ac:dyDescent="0.3">
      <c r="A5487">
        <v>5.9</v>
      </c>
      <c r="B5487" t="s">
        <v>23582</v>
      </c>
      <c r="C5487" t="s">
        <v>6626</v>
      </c>
      <c r="D5487" t="s">
        <v>1473</v>
      </c>
      <c r="E5487" t="s">
        <v>37</v>
      </c>
      <c r="F5487">
        <v>83</v>
      </c>
      <c r="G5487" s="8">
        <v>100491683</v>
      </c>
      <c r="H5487" s="8">
        <v>24000000</v>
      </c>
    </row>
    <row r="5488" spans="1:8" x14ac:dyDescent="0.3">
      <c r="A5488">
        <v>5.9</v>
      </c>
      <c r="B5488" t="s">
        <v>23582</v>
      </c>
      <c r="C5488" t="s">
        <v>6626</v>
      </c>
      <c r="D5488" t="s">
        <v>15875</v>
      </c>
      <c r="E5488" t="s">
        <v>37</v>
      </c>
      <c r="F5488">
        <v>83</v>
      </c>
      <c r="G5488" s="8">
        <v>100491683</v>
      </c>
      <c r="H5488" s="8">
        <v>24000000</v>
      </c>
    </row>
    <row r="5489" spans="1:8" x14ac:dyDescent="0.3">
      <c r="A5489">
        <v>5.9</v>
      </c>
      <c r="B5489" t="s">
        <v>23582</v>
      </c>
      <c r="C5489" t="s">
        <v>6626</v>
      </c>
      <c r="D5489" t="s">
        <v>15164</v>
      </c>
      <c r="E5489" t="s">
        <v>37</v>
      </c>
      <c r="F5489">
        <v>83</v>
      </c>
      <c r="G5489" s="8">
        <v>100491683</v>
      </c>
      <c r="H5489" s="8">
        <v>24000000</v>
      </c>
    </row>
    <row r="5490" spans="1:8" x14ac:dyDescent="0.3">
      <c r="A5490">
        <v>6.3</v>
      </c>
      <c r="B5490" t="s">
        <v>23583</v>
      </c>
      <c r="C5490" t="s">
        <v>518</v>
      </c>
      <c r="D5490" t="s">
        <v>21950</v>
      </c>
      <c r="E5490" t="s">
        <v>37</v>
      </c>
      <c r="F5490">
        <v>104</v>
      </c>
      <c r="G5490" s="8">
        <v>74058698</v>
      </c>
      <c r="H5490" s="8">
        <v>60000000</v>
      </c>
    </row>
    <row r="5491" spans="1:8" x14ac:dyDescent="0.3">
      <c r="A5491">
        <v>6.3</v>
      </c>
      <c r="B5491" t="s">
        <v>23583</v>
      </c>
      <c r="C5491" t="s">
        <v>518</v>
      </c>
      <c r="D5491" t="s">
        <v>1473</v>
      </c>
      <c r="E5491" t="s">
        <v>37</v>
      </c>
      <c r="F5491">
        <v>104</v>
      </c>
      <c r="G5491" s="8">
        <v>74058698</v>
      </c>
      <c r="H5491" s="8">
        <v>60000000</v>
      </c>
    </row>
    <row r="5492" spans="1:8" x14ac:dyDescent="0.3">
      <c r="A5492">
        <v>6.3</v>
      </c>
      <c r="B5492" t="s">
        <v>23583</v>
      </c>
      <c r="C5492" t="s">
        <v>518</v>
      </c>
      <c r="D5492" t="s">
        <v>8199</v>
      </c>
      <c r="E5492" t="s">
        <v>37</v>
      </c>
      <c r="F5492">
        <v>104</v>
      </c>
      <c r="G5492" s="8">
        <v>74058698</v>
      </c>
      <c r="H5492" s="8">
        <v>60000000</v>
      </c>
    </row>
    <row r="5493" spans="1:8" x14ac:dyDescent="0.3">
      <c r="A5493">
        <v>6.4</v>
      </c>
      <c r="B5493" t="s">
        <v>23584</v>
      </c>
      <c r="C5493" t="s">
        <v>2689</v>
      </c>
      <c r="D5493" t="s">
        <v>675</v>
      </c>
      <c r="E5493" t="s">
        <v>37</v>
      </c>
      <c r="F5493">
        <v>102</v>
      </c>
      <c r="G5493" s="8">
        <v>55845943</v>
      </c>
      <c r="H5493" s="8">
        <v>29000000</v>
      </c>
    </row>
    <row r="5494" spans="1:8" x14ac:dyDescent="0.3">
      <c r="A5494">
        <v>6.4</v>
      </c>
      <c r="B5494" t="s">
        <v>23584</v>
      </c>
      <c r="C5494" t="s">
        <v>2689</v>
      </c>
      <c r="D5494" t="s">
        <v>21950</v>
      </c>
      <c r="E5494" t="s">
        <v>37</v>
      </c>
      <c r="F5494">
        <v>102</v>
      </c>
      <c r="G5494" s="8">
        <v>55845943</v>
      </c>
      <c r="H5494" s="8">
        <v>29000000</v>
      </c>
    </row>
    <row r="5495" spans="1:8" x14ac:dyDescent="0.3">
      <c r="A5495">
        <v>6.4</v>
      </c>
      <c r="B5495" t="s">
        <v>23584</v>
      </c>
      <c r="C5495" t="s">
        <v>2689</v>
      </c>
      <c r="D5495" t="s">
        <v>8199</v>
      </c>
      <c r="E5495" t="s">
        <v>37</v>
      </c>
      <c r="F5495">
        <v>102</v>
      </c>
      <c r="G5495" s="8">
        <v>55845943</v>
      </c>
      <c r="H5495" s="8">
        <v>29000000</v>
      </c>
    </row>
    <row r="5496" spans="1:8" x14ac:dyDescent="0.3">
      <c r="A5496">
        <v>8.1999999999999993</v>
      </c>
      <c r="B5496" t="s">
        <v>23585</v>
      </c>
      <c r="C5496" t="s">
        <v>668</v>
      </c>
      <c r="D5496" t="s">
        <v>675</v>
      </c>
      <c r="E5496" t="s">
        <v>37</v>
      </c>
      <c r="F5496">
        <v>131</v>
      </c>
      <c r="G5496" s="8">
        <v>81350242</v>
      </c>
      <c r="H5496" s="8">
        <v>28000000</v>
      </c>
    </row>
    <row r="5497" spans="1:8" x14ac:dyDescent="0.3">
      <c r="A5497">
        <v>8.1999999999999993</v>
      </c>
      <c r="B5497" t="s">
        <v>23585</v>
      </c>
      <c r="C5497" t="s">
        <v>668</v>
      </c>
      <c r="D5497" t="s">
        <v>8199</v>
      </c>
      <c r="E5497" t="s">
        <v>37</v>
      </c>
      <c r="F5497">
        <v>131</v>
      </c>
      <c r="G5497" s="8">
        <v>81350242</v>
      </c>
      <c r="H5497" s="8">
        <v>28000000</v>
      </c>
    </row>
    <row r="5498" spans="1:8" x14ac:dyDescent="0.3">
      <c r="A5498">
        <v>6.9</v>
      </c>
      <c r="B5498" t="s">
        <v>23586</v>
      </c>
      <c r="C5498" t="s">
        <v>5671</v>
      </c>
      <c r="D5498" t="s">
        <v>809</v>
      </c>
      <c r="E5498" t="s">
        <v>37</v>
      </c>
      <c r="F5498">
        <v>101</v>
      </c>
      <c r="G5498" s="8">
        <v>67266300</v>
      </c>
      <c r="H5498" s="8">
        <v>28000000</v>
      </c>
    </row>
    <row r="5499" spans="1:8" x14ac:dyDescent="0.3">
      <c r="A5499">
        <v>7.8</v>
      </c>
      <c r="B5499" t="s">
        <v>23587</v>
      </c>
      <c r="C5499" t="s">
        <v>852</v>
      </c>
      <c r="D5499" t="s">
        <v>11093</v>
      </c>
      <c r="E5499" t="s">
        <v>37</v>
      </c>
      <c r="F5499">
        <v>130</v>
      </c>
      <c r="G5499" s="8">
        <v>70235322</v>
      </c>
      <c r="H5499" s="8">
        <v>28000000</v>
      </c>
    </row>
    <row r="5500" spans="1:8" x14ac:dyDescent="0.3">
      <c r="A5500">
        <v>7.8</v>
      </c>
      <c r="B5500" t="s">
        <v>23587</v>
      </c>
      <c r="C5500" t="s">
        <v>852</v>
      </c>
      <c r="D5500" t="s">
        <v>809</v>
      </c>
      <c r="E5500" t="s">
        <v>37</v>
      </c>
      <c r="F5500">
        <v>130</v>
      </c>
      <c r="G5500" s="8">
        <v>70235322</v>
      </c>
      <c r="H5500" s="8">
        <v>28000000</v>
      </c>
    </row>
    <row r="5501" spans="1:8" x14ac:dyDescent="0.3">
      <c r="A5501">
        <v>7.8</v>
      </c>
      <c r="B5501" t="s">
        <v>23587</v>
      </c>
      <c r="C5501" t="s">
        <v>852</v>
      </c>
      <c r="D5501" t="s">
        <v>1473</v>
      </c>
      <c r="E5501" t="s">
        <v>37</v>
      </c>
      <c r="F5501">
        <v>130</v>
      </c>
      <c r="G5501" s="8">
        <v>70235322</v>
      </c>
      <c r="H5501" s="8">
        <v>28000000</v>
      </c>
    </row>
    <row r="5502" spans="1:8" x14ac:dyDescent="0.3">
      <c r="A5502">
        <v>7.8</v>
      </c>
      <c r="B5502" t="s">
        <v>23587</v>
      </c>
      <c r="C5502" t="s">
        <v>852</v>
      </c>
      <c r="D5502" t="s">
        <v>20490</v>
      </c>
      <c r="E5502" t="s">
        <v>37</v>
      </c>
      <c r="F5502">
        <v>130</v>
      </c>
      <c r="G5502" s="8">
        <v>70235322</v>
      </c>
      <c r="H5502" s="8">
        <v>28000000</v>
      </c>
    </row>
    <row r="5503" spans="1:8" x14ac:dyDescent="0.3">
      <c r="A5503">
        <v>6.7</v>
      </c>
      <c r="B5503" t="s">
        <v>23588</v>
      </c>
      <c r="C5503" t="s">
        <v>566</v>
      </c>
      <c r="D5503" t="s">
        <v>809</v>
      </c>
      <c r="E5503" t="s">
        <v>37</v>
      </c>
      <c r="F5503">
        <v>120</v>
      </c>
      <c r="G5503" s="8">
        <v>7443007</v>
      </c>
      <c r="H5503" s="8">
        <v>30000000</v>
      </c>
    </row>
    <row r="5504" spans="1:8" x14ac:dyDescent="0.3">
      <c r="A5504">
        <v>6.7</v>
      </c>
      <c r="B5504" t="s">
        <v>23588</v>
      </c>
      <c r="C5504" t="s">
        <v>566</v>
      </c>
      <c r="D5504" t="s">
        <v>1473</v>
      </c>
      <c r="E5504" t="s">
        <v>37</v>
      </c>
      <c r="F5504">
        <v>120</v>
      </c>
      <c r="G5504" s="8">
        <v>7443007</v>
      </c>
      <c r="H5504" s="8">
        <v>30000000</v>
      </c>
    </row>
    <row r="5505" spans="1:8" x14ac:dyDescent="0.3">
      <c r="A5505">
        <v>6.7</v>
      </c>
      <c r="B5505" t="s">
        <v>23588</v>
      </c>
      <c r="C5505" t="s">
        <v>566</v>
      </c>
      <c r="D5505" t="s">
        <v>9824</v>
      </c>
      <c r="E5505" t="s">
        <v>37</v>
      </c>
      <c r="F5505">
        <v>120</v>
      </c>
      <c r="G5505" s="8">
        <v>7443007</v>
      </c>
      <c r="H5505" s="8">
        <v>30000000</v>
      </c>
    </row>
    <row r="5506" spans="1:8" x14ac:dyDescent="0.3">
      <c r="A5506">
        <v>7.5</v>
      </c>
      <c r="B5506" t="s">
        <v>23589</v>
      </c>
      <c r="C5506" t="s">
        <v>6351</v>
      </c>
      <c r="D5506" t="s">
        <v>11093</v>
      </c>
      <c r="E5506" t="s">
        <v>37</v>
      </c>
      <c r="F5506">
        <v>135</v>
      </c>
      <c r="G5506" s="8">
        <v>64371181</v>
      </c>
      <c r="H5506" s="8">
        <v>28000000</v>
      </c>
    </row>
    <row r="5507" spans="1:8" x14ac:dyDescent="0.3">
      <c r="A5507">
        <v>7.5</v>
      </c>
      <c r="B5507" t="s">
        <v>23589</v>
      </c>
      <c r="C5507" t="s">
        <v>6351</v>
      </c>
      <c r="D5507" t="s">
        <v>1473</v>
      </c>
      <c r="E5507" t="s">
        <v>37</v>
      </c>
      <c r="F5507">
        <v>135</v>
      </c>
      <c r="G5507" s="8">
        <v>64371181</v>
      </c>
      <c r="H5507" s="8">
        <v>28000000</v>
      </c>
    </row>
    <row r="5508" spans="1:8" x14ac:dyDescent="0.3">
      <c r="A5508">
        <v>7.5</v>
      </c>
      <c r="B5508" t="s">
        <v>23589</v>
      </c>
      <c r="C5508" t="s">
        <v>6351</v>
      </c>
      <c r="D5508" t="s">
        <v>20490</v>
      </c>
      <c r="E5508" t="s">
        <v>37</v>
      </c>
      <c r="F5508">
        <v>135</v>
      </c>
      <c r="G5508" s="8">
        <v>64371181</v>
      </c>
      <c r="H5508" s="8">
        <v>28000000</v>
      </c>
    </row>
    <row r="5509" spans="1:8" x14ac:dyDescent="0.3">
      <c r="A5509">
        <v>7.5</v>
      </c>
      <c r="B5509" t="s">
        <v>23589</v>
      </c>
      <c r="C5509" t="s">
        <v>6351</v>
      </c>
      <c r="D5509" t="s">
        <v>21949</v>
      </c>
      <c r="E5509" t="s">
        <v>37</v>
      </c>
      <c r="F5509">
        <v>135</v>
      </c>
      <c r="G5509" s="8">
        <v>64371181</v>
      </c>
      <c r="H5509" s="8">
        <v>28000000</v>
      </c>
    </row>
    <row r="5510" spans="1:8" x14ac:dyDescent="0.3">
      <c r="A5510">
        <v>7.4</v>
      </c>
      <c r="B5510" t="s">
        <v>23590</v>
      </c>
      <c r="C5510" t="s">
        <v>94</v>
      </c>
      <c r="D5510" t="s">
        <v>675</v>
      </c>
      <c r="E5510" t="s">
        <v>37</v>
      </c>
      <c r="F5510">
        <v>110</v>
      </c>
      <c r="G5510" s="8">
        <v>58885635</v>
      </c>
      <c r="H5510" s="8">
        <v>26000000</v>
      </c>
    </row>
    <row r="5511" spans="1:8" x14ac:dyDescent="0.3">
      <c r="A5511">
        <v>7.4</v>
      </c>
      <c r="B5511" t="s">
        <v>23590</v>
      </c>
      <c r="C5511" t="s">
        <v>94</v>
      </c>
      <c r="D5511" t="s">
        <v>4189</v>
      </c>
      <c r="E5511" t="s">
        <v>37</v>
      </c>
      <c r="F5511">
        <v>110</v>
      </c>
      <c r="G5511" s="8">
        <v>58885635</v>
      </c>
      <c r="H5511" s="8">
        <v>26000000</v>
      </c>
    </row>
    <row r="5512" spans="1:8" x14ac:dyDescent="0.3">
      <c r="A5512">
        <v>7.4</v>
      </c>
      <c r="B5512" t="s">
        <v>23590</v>
      </c>
      <c r="C5512" t="s">
        <v>94</v>
      </c>
      <c r="D5512" t="s">
        <v>8199</v>
      </c>
      <c r="E5512" t="s">
        <v>37</v>
      </c>
      <c r="F5512">
        <v>110</v>
      </c>
      <c r="G5512" s="8">
        <v>58885635</v>
      </c>
      <c r="H5512" s="8">
        <v>26000000</v>
      </c>
    </row>
    <row r="5513" spans="1:8" x14ac:dyDescent="0.3">
      <c r="A5513">
        <v>5.2</v>
      </c>
      <c r="B5513" t="s">
        <v>23591</v>
      </c>
      <c r="C5513" t="s">
        <v>1205</v>
      </c>
      <c r="D5513" t="s">
        <v>809</v>
      </c>
      <c r="E5513" t="s">
        <v>37</v>
      </c>
      <c r="F5513">
        <v>103</v>
      </c>
      <c r="G5513" s="8">
        <v>60400856</v>
      </c>
      <c r="H5513" s="8">
        <v>35000000</v>
      </c>
    </row>
    <row r="5514" spans="1:8" x14ac:dyDescent="0.3">
      <c r="A5514">
        <v>5.2</v>
      </c>
      <c r="B5514" t="s">
        <v>23591</v>
      </c>
      <c r="C5514" t="s">
        <v>1205</v>
      </c>
      <c r="D5514" t="s">
        <v>17497</v>
      </c>
      <c r="E5514" t="s">
        <v>37</v>
      </c>
      <c r="F5514">
        <v>103</v>
      </c>
      <c r="G5514" s="8">
        <v>60400856</v>
      </c>
      <c r="H5514" s="8">
        <v>35000000</v>
      </c>
    </row>
    <row r="5515" spans="1:8" x14ac:dyDescent="0.3">
      <c r="A5515">
        <v>7.6</v>
      </c>
      <c r="B5515" t="s">
        <v>23592</v>
      </c>
      <c r="C5515" t="s">
        <v>3168</v>
      </c>
      <c r="D5515" t="s">
        <v>809</v>
      </c>
      <c r="E5515" t="s">
        <v>37</v>
      </c>
      <c r="F5515">
        <v>110</v>
      </c>
      <c r="G5515" s="8">
        <v>52353636</v>
      </c>
      <c r="H5515" s="8">
        <v>21000000</v>
      </c>
    </row>
    <row r="5516" spans="1:8" x14ac:dyDescent="0.3">
      <c r="A5516">
        <v>7.6</v>
      </c>
      <c r="B5516" t="s">
        <v>23592</v>
      </c>
      <c r="C5516" t="s">
        <v>3168</v>
      </c>
      <c r="D5516" t="s">
        <v>1473</v>
      </c>
      <c r="E5516" t="s">
        <v>37</v>
      </c>
      <c r="F5516">
        <v>110</v>
      </c>
      <c r="G5516" s="8">
        <v>52353636</v>
      </c>
      <c r="H5516" s="8">
        <v>21000000</v>
      </c>
    </row>
    <row r="5517" spans="1:8" x14ac:dyDescent="0.3">
      <c r="A5517">
        <v>7.3</v>
      </c>
      <c r="B5517" t="s">
        <v>23593</v>
      </c>
      <c r="C5517" t="s">
        <v>716</v>
      </c>
      <c r="D5517" t="s">
        <v>21948</v>
      </c>
      <c r="E5517" t="s">
        <v>37</v>
      </c>
      <c r="F5517">
        <v>91</v>
      </c>
      <c r="G5517" s="8">
        <v>51475962</v>
      </c>
      <c r="H5517" s="8">
        <v>30000000</v>
      </c>
    </row>
    <row r="5518" spans="1:8" x14ac:dyDescent="0.3">
      <c r="A5518">
        <v>7.3</v>
      </c>
      <c r="B5518" t="s">
        <v>23593</v>
      </c>
      <c r="C5518" t="s">
        <v>716</v>
      </c>
      <c r="D5518" t="s">
        <v>8199</v>
      </c>
      <c r="E5518" t="s">
        <v>37</v>
      </c>
      <c r="F5518">
        <v>91</v>
      </c>
      <c r="G5518" s="8">
        <v>51475962</v>
      </c>
      <c r="H5518" s="8">
        <v>30000000</v>
      </c>
    </row>
    <row r="5519" spans="1:8" x14ac:dyDescent="0.3">
      <c r="A5519">
        <v>6.6</v>
      </c>
      <c r="B5519" t="s">
        <v>23594</v>
      </c>
      <c r="C5519" t="s">
        <v>403</v>
      </c>
      <c r="D5519" t="s">
        <v>809</v>
      </c>
      <c r="E5519" t="s">
        <v>37</v>
      </c>
      <c r="F5519">
        <v>105</v>
      </c>
      <c r="G5519" s="8">
        <v>63910583</v>
      </c>
      <c r="H5519" s="8">
        <v>28000000</v>
      </c>
    </row>
    <row r="5520" spans="1:8" x14ac:dyDescent="0.3">
      <c r="A5520">
        <v>6.6</v>
      </c>
      <c r="B5520" t="s">
        <v>23594</v>
      </c>
      <c r="C5520" t="s">
        <v>403</v>
      </c>
      <c r="D5520" t="s">
        <v>17497</v>
      </c>
      <c r="E5520" t="s">
        <v>37</v>
      </c>
      <c r="F5520">
        <v>105</v>
      </c>
      <c r="G5520" s="8">
        <v>63910583</v>
      </c>
      <c r="H5520" s="8">
        <v>28000000</v>
      </c>
    </row>
    <row r="5521" spans="1:8" x14ac:dyDescent="0.3">
      <c r="A5521">
        <v>6.8</v>
      </c>
      <c r="B5521" t="s">
        <v>23595</v>
      </c>
      <c r="C5521" t="s">
        <v>3928</v>
      </c>
      <c r="D5521" t="s">
        <v>675</v>
      </c>
      <c r="E5521" t="s">
        <v>37</v>
      </c>
      <c r="F5521">
        <v>127</v>
      </c>
      <c r="G5521" s="8">
        <v>62300000</v>
      </c>
      <c r="H5521" s="8">
        <v>28000000</v>
      </c>
    </row>
    <row r="5522" spans="1:8" x14ac:dyDescent="0.3">
      <c r="A5522">
        <v>6.8</v>
      </c>
      <c r="B5522" t="s">
        <v>23595</v>
      </c>
      <c r="C5522" t="s">
        <v>3928</v>
      </c>
      <c r="D5522" t="s">
        <v>515</v>
      </c>
      <c r="E5522" t="s">
        <v>37</v>
      </c>
      <c r="F5522">
        <v>127</v>
      </c>
      <c r="G5522" s="8">
        <v>62300000</v>
      </c>
      <c r="H5522" s="8">
        <v>28000000</v>
      </c>
    </row>
    <row r="5523" spans="1:8" x14ac:dyDescent="0.3">
      <c r="A5523">
        <v>6.8</v>
      </c>
      <c r="B5523" t="s">
        <v>23595</v>
      </c>
      <c r="C5523" t="s">
        <v>3928</v>
      </c>
      <c r="D5523" t="s">
        <v>8199</v>
      </c>
      <c r="E5523" t="s">
        <v>37</v>
      </c>
      <c r="F5523">
        <v>127</v>
      </c>
      <c r="G5523" s="8">
        <v>62300000</v>
      </c>
      <c r="H5523" s="8">
        <v>28000000</v>
      </c>
    </row>
    <row r="5524" spans="1:8" x14ac:dyDescent="0.3">
      <c r="A5524">
        <v>6.9</v>
      </c>
      <c r="B5524" t="s">
        <v>23596</v>
      </c>
      <c r="C5524" t="s">
        <v>814</v>
      </c>
      <c r="D5524" t="s">
        <v>809</v>
      </c>
      <c r="E5524" t="s">
        <v>37</v>
      </c>
      <c r="F5524">
        <v>82</v>
      </c>
      <c r="G5524" s="8">
        <v>49968653</v>
      </c>
      <c r="H5524" s="8">
        <v>28000000</v>
      </c>
    </row>
    <row r="5525" spans="1:8" x14ac:dyDescent="0.3">
      <c r="A5525">
        <v>6.9</v>
      </c>
      <c r="B5525" t="s">
        <v>23596</v>
      </c>
      <c r="C5525" t="s">
        <v>814</v>
      </c>
      <c r="D5525" t="s">
        <v>17497</v>
      </c>
      <c r="E5525" t="s">
        <v>37</v>
      </c>
      <c r="F5525">
        <v>82</v>
      </c>
      <c r="G5525" s="8">
        <v>49968653</v>
      </c>
      <c r="H5525" s="8">
        <v>28000000</v>
      </c>
    </row>
    <row r="5526" spans="1:8" x14ac:dyDescent="0.3">
      <c r="A5526">
        <v>5.8</v>
      </c>
      <c r="B5526" t="s">
        <v>23597</v>
      </c>
      <c r="C5526" t="s">
        <v>887</v>
      </c>
      <c r="D5526" t="s">
        <v>675</v>
      </c>
      <c r="E5526" t="s">
        <v>37</v>
      </c>
      <c r="F5526">
        <v>99</v>
      </c>
      <c r="G5526" s="8">
        <v>44450000</v>
      </c>
      <c r="H5526" s="8">
        <v>27000000</v>
      </c>
    </row>
    <row r="5527" spans="1:8" x14ac:dyDescent="0.3">
      <c r="A5527">
        <v>5.8</v>
      </c>
      <c r="B5527" t="s">
        <v>23597</v>
      </c>
      <c r="C5527" t="s">
        <v>887</v>
      </c>
      <c r="D5527" t="s">
        <v>21950</v>
      </c>
      <c r="E5527" t="s">
        <v>37</v>
      </c>
      <c r="F5527">
        <v>99</v>
      </c>
      <c r="G5527" s="8">
        <v>44450000</v>
      </c>
      <c r="H5527" s="8">
        <v>27000000</v>
      </c>
    </row>
    <row r="5528" spans="1:8" x14ac:dyDescent="0.3">
      <c r="A5528">
        <v>5.8</v>
      </c>
      <c r="B5528" t="s">
        <v>23597</v>
      </c>
      <c r="C5528" t="s">
        <v>887</v>
      </c>
      <c r="D5528" t="s">
        <v>10118</v>
      </c>
      <c r="E5528" t="s">
        <v>37</v>
      </c>
      <c r="F5528">
        <v>99</v>
      </c>
      <c r="G5528" s="8">
        <v>44450000</v>
      </c>
      <c r="H5528" s="8">
        <v>27000000</v>
      </c>
    </row>
    <row r="5529" spans="1:8" x14ac:dyDescent="0.3">
      <c r="A5529">
        <v>5.8</v>
      </c>
      <c r="B5529" t="s">
        <v>23597</v>
      </c>
      <c r="C5529" t="s">
        <v>887</v>
      </c>
      <c r="D5529" t="s">
        <v>8199</v>
      </c>
      <c r="E5529" t="s">
        <v>37</v>
      </c>
      <c r="F5529">
        <v>99</v>
      </c>
      <c r="G5529" s="8">
        <v>44450000</v>
      </c>
      <c r="H5529" s="8">
        <v>27000000</v>
      </c>
    </row>
    <row r="5530" spans="1:8" x14ac:dyDescent="0.3">
      <c r="A5530">
        <v>6.6</v>
      </c>
      <c r="B5530" t="s">
        <v>23598</v>
      </c>
      <c r="C5530" t="s">
        <v>1011</v>
      </c>
      <c r="D5530" t="s">
        <v>809</v>
      </c>
      <c r="E5530" t="s">
        <v>37</v>
      </c>
      <c r="F5530">
        <v>90</v>
      </c>
      <c r="G5530" s="8">
        <v>45162741</v>
      </c>
      <c r="H5530" s="8">
        <v>28000000</v>
      </c>
    </row>
    <row r="5531" spans="1:8" x14ac:dyDescent="0.3">
      <c r="A5531">
        <v>6.7</v>
      </c>
      <c r="B5531" t="s">
        <v>23599</v>
      </c>
      <c r="C5531" t="s">
        <v>5421</v>
      </c>
      <c r="D5531" t="s">
        <v>1473</v>
      </c>
      <c r="E5531" t="s">
        <v>37</v>
      </c>
      <c r="F5531">
        <v>115</v>
      </c>
      <c r="G5531" s="8">
        <v>71346930</v>
      </c>
      <c r="H5531" s="8">
        <v>28000000</v>
      </c>
    </row>
    <row r="5532" spans="1:8" x14ac:dyDescent="0.3">
      <c r="A5532">
        <v>6.7</v>
      </c>
      <c r="B5532" t="s">
        <v>23599</v>
      </c>
      <c r="C5532" t="s">
        <v>5421</v>
      </c>
      <c r="D5532" t="s">
        <v>17497</v>
      </c>
      <c r="E5532" t="s">
        <v>37</v>
      </c>
      <c r="F5532">
        <v>115</v>
      </c>
      <c r="G5532" s="8">
        <v>71346930</v>
      </c>
      <c r="H5532" s="8">
        <v>28000000</v>
      </c>
    </row>
    <row r="5533" spans="1:8" x14ac:dyDescent="0.3">
      <c r="A5533">
        <v>6.7</v>
      </c>
      <c r="B5533" t="s">
        <v>23599</v>
      </c>
      <c r="C5533" t="s">
        <v>5421</v>
      </c>
      <c r="D5533" t="s">
        <v>8199</v>
      </c>
      <c r="E5533" t="s">
        <v>37</v>
      </c>
      <c r="F5533">
        <v>115</v>
      </c>
      <c r="G5533" s="8">
        <v>71346930</v>
      </c>
      <c r="H5533" s="8">
        <v>28000000</v>
      </c>
    </row>
    <row r="5534" spans="1:8" x14ac:dyDescent="0.3">
      <c r="A5534">
        <v>6.7</v>
      </c>
      <c r="B5534" t="s">
        <v>23600</v>
      </c>
      <c r="C5534" t="s">
        <v>1852</v>
      </c>
      <c r="D5534" t="s">
        <v>809</v>
      </c>
      <c r="E5534" t="s">
        <v>37</v>
      </c>
      <c r="F5534">
        <v>96</v>
      </c>
      <c r="G5534" s="8">
        <v>39514713</v>
      </c>
      <c r="H5534" s="8">
        <v>28000000</v>
      </c>
    </row>
    <row r="5535" spans="1:8" x14ac:dyDescent="0.3">
      <c r="A5535">
        <v>6.7</v>
      </c>
      <c r="B5535" t="s">
        <v>23600</v>
      </c>
      <c r="C5535" t="s">
        <v>1852</v>
      </c>
      <c r="D5535" t="s">
        <v>15875</v>
      </c>
      <c r="E5535" t="s">
        <v>37</v>
      </c>
      <c r="F5535">
        <v>96</v>
      </c>
      <c r="G5535" s="8">
        <v>39514713</v>
      </c>
      <c r="H5535" s="8">
        <v>28000000</v>
      </c>
    </row>
    <row r="5536" spans="1:8" x14ac:dyDescent="0.3">
      <c r="A5536">
        <v>6.7</v>
      </c>
      <c r="B5536" t="s">
        <v>23600</v>
      </c>
      <c r="C5536" t="s">
        <v>1852</v>
      </c>
      <c r="D5536" t="s">
        <v>651</v>
      </c>
      <c r="E5536" t="s">
        <v>37</v>
      </c>
      <c r="F5536">
        <v>96</v>
      </c>
      <c r="G5536" s="8">
        <v>39514713</v>
      </c>
      <c r="H5536" s="8">
        <v>28000000</v>
      </c>
    </row>
    <row r="5537" spans="1:8" x14ac:dyDescent="0.3">
      <c r="A5537">
        <v>6.3</v>
      </c>
      <c r="B5537" t="s">
        <v>23601</v>
      </c>
      <c r="C5537" t="s">
        <v>4990</v>
      </c>
      <c r="D5537" t="s">
        <v>809</v>
      </c>
      <c r="E5537" t="s">
        <v>37</v>
      </c>
      <c r="F5537">
        <v>104</v>
      </c>
      <c r="G5537" s="8">
        <v>43097652</v>
      </c>
      <c r="H5537" s="8">
        <v>28000000</v>
      </c>
    </row>
    <row r="5538" spans="1:8" x14ac:dyDescent="0.3">
      <c r="A5538">
        <v>6.3</v>
      </c>
      <c r="B5538" t="s">
        <v>23601</v>
      </c>
      <c r="C5538" t="s">
        <v>4990</v>
      </c>
      <c r="D5538" t="s">
        <v>1473</v>
      </c>
      <c r="E5538" t="s">
        <v>37</v>
      </c>
      <c r="F5538">
        <v>104</v>
      </c>
      <c r="G5538" s="8">
        <v>43097652</v>
      </c>
      <c r="H5538" s="8">
        <v>28000000</v>
      </c>
    </row>
    <row r="5539" spans="1:8" x14ac:dyDescent="0.3">
      <c r="A5539">
        <v>6.3</v>
      </c>
      <c r="B5539" t="s">
        <v>23601</v>
      </c>
      <c r="C5539" t="s">
        <v>4990</v>
      </c>
      <c r="D5539" t="s">
        <v>17497</v>
      </c>
      <c r="E5539" t="s">
        <v>37</v>
      </c>
      <c r="F5539">
        <v>104</v>
      </c>
      <c r="G5539" s="8">
        <v>43097652</v>
      </c>
      <c r="H5539" s="8">
        <v>28000000</v>
      </c>
    </row>
    <row r="5540" spans="1:8" x14ac:dyDescent="0.3">
      <c r="A5540">
        <v>7.7</v>
      </c>
      <c r="B5540" t="s">
        <v>23602</v>
      </c>
      <c r="C5540" t="s">
        <v>398</v>
      </c>
      <c r="D5540" t="s">
        <v>675</v>
      </c>
      <c r="E5540" t="s">
        <v>37</v>
      </c>
      <c r="F5540">
        <v>117</v>
      </c>
      <c r="G5540" s="8">
        <v>48043505</v>
      </c>
      <c r="H5540" s="8">
        <v>30000000</v>
      </c>
    </row>
    <row r="5541" spans="1:8" x14ac:dyDescent="0.3">
      <c r="A5541">
        <v>7.7</v>
      </c>
      <c r="B5541" t="s">
        <v>23602</v>
      </c>
      <c r="C5541" t="s">
        <v>398</v>
      </c>
      <c r="D5541" t="s">
        <v>809</v>
      </c>
      <c r="E5541" t="s">
        <v>37</v>
      </c>
      <c r="F5541">
        <v>117</v>
      </c>
      <c r="G5541" s="8">
        <v>48043505</v>
      </c>
      <c r="H5541" s="8">
        <v>30000000</v>
      </c>
    </row>
    <row r="5542" spans="1:8" x14ac:dyDescent="0.3">
      <c r="A5542">
        <v>6.1</v>
      </c>
      <c r="B5542" t="s">
        <v>23603</v>
      </c>
      <c r="C5542" t="s">
        <v>1998</v>
      </c>
      <c r="D5542" t="s">
        <v>675</v>
      </c>
      <c r="E5542" t="s">
        <v>37</v>
      </c>
      <c r="F5542">
        <v>83</v>
      </c>
      <c r="G5542" s="8">
        <v>37053924</v>
      </c>
      <c r="H5542" s="8">
        <v>28000000</v>
      </c>
    </row>
    <row r="5543" spans="1:8" x14ac:dyDescent="0.3">
      <c r="A5543">
        <v>6.1</v>
      </c>
      <c r="B5543" t="s">
        <v>23603</v>
      </c>
      <c r="C5543" t="s">
        <v>1998</v>
      </c>
      <c r="D5543" t="s">
        <v>809</v>
      </c>
      <c r="E5543" t="s">
        <v>37</v>
      </c>
      <c r="F5543">
        <v>83</v>
      </c>
      <c r="G5543" s="8">
        <v>37053924</v>
      </c>
      <c r="H5543" s="8">
        <v>28000000</v>
      </c>
    </row>
    <row r="5544" spans="1:8" x14ac:dyDescent="0.3">
      <c r="A5544">
        <v>6.1</v>
      </c>
      <c r="B5544" t="s">
        <v>23603</v>
      </c>
      <c r="C5544" t="s">
        <v>1998</v>
      </c>
      <c r="D5544" t="s">
        <v>21950</v>
      </c>
      <c r="E5544" t="s">
        <v>37</v>
      </c>
      <c r="F5544">
        <v>83</v>
      </c>
      <c r="G5544" s="8">
        <v>37053924</v>
      </c>
      <c r="H5544" s="8">
        <v>28000000</v>
      </c>
    </row>
    <row r="5545" spans="1:8" x14ac:dyDescent="0.3">
      <c r="A5545">
        <v>4.9000000000000004</v>
      </c>
      <c r="B5545" t="s">
        <v>23604</v>
      </c>
      <c r="C5545" t="s">
        <v>3272</v>
      </c>
      <c r="D5545" t="s">
        <v>675</v>
      </c>
      <c r="E5545" t="s">
        <v>37</v>
      </c>
      <c r="F5545">
        <v>99</v>
      </c>
      <c r="G5545" s="8">
        <v>33000377</v>
      </c>
      <c r="H5545" s="8">
        <v>28000000</v>
      </c>
    </row>
    <row r="5546" spans="1:8" x14ac:dyDescent="0.3">
      <c r="A5546">
        <v>4.9000000000000004</v>
      </c>
      <c r="B5546" t="s">
        <v>23604</v>
      </c>
      <c r="C5546" t="s">
        <v>3272</v>
      </c>
      <c r="D5546" t="s">
        <v>651</v>
      </c>
      <c r="E5546" t="s">
        <v>37</v>
      </c>
      <c r="F5546">
        <v>99</v>
      </c>
      <c r="G5546" s="8">
        <v>33000377</v>
      </c>
      <c r="H5546" s="8">
        <v>28000000</v>
      </c>
    </row>
    <row r="5547" spans="1:8" x14ac:dyDescent="0.3">
      <c r="A5547">
        <v>4.9000000000000004</v>
      </c>
      <c r="B5547" t="s">
        <v>23604</v>
      </c>
      <c r="C5547" t="s">
        <v>3272</v>
      </c>
      <c r="D5547" t="s">
        <v>4189</v>
      </c>
      <c r="E5547" t="s">
        <v>37</v>
      </c>
      <c r="F5547">
        <v>99</v>
      </c>
      <c r="G5547" s="8">
        <v>33000377</v>
      </c>
      <c r="H5547" s="8">
        <v>28000000</v>
      </c>
    </row>
    <row r="5548" spans="1:8" x14ac:dyDescent="0.3">
      <c r="A5548">
        <v>4.9000000000000004</v>
      </c>
      <c r="B5548" t="s">
        <v>23604</v>
      </c>
      <c r="C5548" t="s">
        <v>3272</v>
      </c>
      <c r="D5548" t="s">
        <v>8199</v>
      </c>
      <c r="E5548" t="s">
        <v>37</v>
      </c>
      <c r="F5548">
        <v>99</v>
      </c>
      <c r="G5548" s="8">
        <v>33000377</v>
      </c>
      <c r="H5548" s="8">
        <v>28000000</v>
      </c>
    </row>
    <row r="5549" spans="1:8" x14ac:dyDescent="0.3">
      <c r="A5549">
        <v>6.2</v>
      </c>
      <c r="B5549" t="s">
        <v>23605</v>
      </c>
      <c r="C5549" t="s">
        <v>6736</v>
      </c>
      <c r="D5549" t="s">
        <v>809</v>
      </c>
      <c r="E5549" t="s">
        <v>37</v>
      </c>
      <c r="F5549">
        <v>81</v>
      </c>
      <c r="G5549" s="8">
        <v>66950483</v>
      </c>
      <c r="H5549" s="8">
        <v>28000000</v>
      </c>
    </row>
    <row r="5550" spans="1:8" x14ac:dyDescent="0.3">
      <c r="A5550">
        <v>6.2</v>
      </c>
      <c r="B5550" t="s">
        <v>23605</v>
      </c>
      <c r="C5550" t="s">
        <v>6736</v>
      </c>
      <c r="D5550" t="s">
        <v>15875</v>
      </c>
      <c r="E5550" t="s">
        <v>37</v>
      </c>
      <c r="F5550">
        <v>81</v>
      </c>
      <c r="G5550" s="8">
        <v>66950483</v>
      </c>
      <c r="H5550" s="8">
        <v>28000000</v>
      </c>
    </row>
    <row r="5551" spans="1:8" x14ac:dyDescent="0.3">
      <c r="A5551">
        <v>7.8</v>
      </c>
      <c r="B5551" t="s">
        <v>23606</v>
      </c>
      <c r="C5551" t="s">
        <v>506</v>
      </c>
      <c r="D5551" t="s">
        <v>1473</v>
      </c>
      <c r="E5551" t="s">
        <v>37</v>
      </c>
      <c r="F5551">
        <v>135</v>
      </c>
      <c r="G5551" s="8">
        <v>38372662</v>
      </c>
      <c r="H5551" s="8">
        <v>28000000</v>
      </c>
    </row>
    <row r="5552" spans="1:8" x14ac:dyDescent="0.3">
      <c r="A5552">
        <v>7.8</v>
      </c>
      <c r="B5552" t="s">
        <v>23606</v>
      </c>
      <c r="C5552" t="s">
        <v>506</v>
      </c>
      <c r="D5552" t="s">
        <v>17497</v>
      </c>
      <c r="E5552" t="s">
        <v>37</v>
      </c>
      <c r="F5552">
        <v>135</v>
      </c>
      <c r="G5552" s="8">
        <v>38372662</v>
      </c>
      <c r="H5552" s="8">
        <v>28000000</v>
      </c>
    </row>
    <row r="5553" spans="1:8" x14ac:dyDescent="0.3">
      <c r="A5553">
        <v>8.1999999999999993</v>
      </c>
      <c r="B5553" t="s">
        <v>23607</v>
      </c>
      <c r="C5553" t="s">
        <v>133</v>
      </c>
      <c r="D5553" t="s">
        <v>10118</v>
      </c>
      <c r="E5553" t="s">
        <v>37</v>
      </c>
      <c r="F5553">
        <v>117</v>
      </c>
      <c r="G5553" s="8">
        <v>27000000</v>
      </c>
      <c r="H5553" s="8">
        <v>28000000</v>
      </c>
    </row>
    <row r="5554" spans="1:8" x14ac:dyDescent="0.3">
      <c r="A5554">
        <v>8.1999999999999993</v>
      </c>
      <c r="B5554" t="s">
        <v>23607</v>
      </c>
      <c r="C5554" t="s">
        <v>133</v>
      </c>
      <c r="D5554" t="s">
        <v>8199</v>
      </c>
      <c r="E5554" t="s">
        <v>37</v>
      </c>
      <c r="F5554">
        <v>117</v>
      </c>
      <c r="G5554" s="8">
        <v>27000000</v>
      </c>
      <c r="H5554" s="8">
        <v>28000000</v>
      </c>
    </row>
    <row r="5555" spans="1:8" x14ac:dyDescent="0.3">
      <c r="A5555">
        <v>6.9</v>
      </c>
      <c r="B5555" t="s">
        <v>23608</v>
      </c>
      <c r="C5555" t="s">
        <v>1512</v>
      </c>
      <c r="D5555" t="s">
        <v>515</v>
      </c>
      <c r="E5555" t="s">
        <v>37</v>
      </c>
      <c r="F5555">
        <v>139</v>
      </c>
      <c r="G5555" s="8">
        <v>31600000</v>
      </c>
      <c r="H5555" s="8">
        <v>28000000</v>
      </c>
    </row>
    <row r="5556" spans="1:8" x14ac:dyDescent="0.3">
      <c r="A5556">
        <v>6.9</v>
      </c>
      <c r="B5556" t="s">
        <v>23608</v>
      </c>
      <c r="C5556" t="s">
        <v>1512</v>
      </c>
      <c r="D5556" t="s">
        <v>11093</v>
      </c>
      <c r="E5556" t="s">
        <v>37</v>
      </c>
      <c r="F5556">
        <v>139</v>
      </c>
      <c r="G5556" s="8">
        <v>31600000</v>
      </c>
      <c r="H5556" s="8">
        <v>28000000</v>
      </c>
    </row>
    <row r="5557" spans="1:8" x14ac:dyDescent="0.3">
      <c r="A5557">
        <v>6.2</v>
      </c>
      <c r="B5557" t="s">
        <v>23609</v>
      </c>
      <c r="C5557" t="s">
        <v>219</v>
      </c>
      <c r="D5557" t="s">
        <v>675</v>
      </c>
      <c r="E5557" t="s">
        <v>37</v>
      </c>
      <c r="F5557">
        <v>123</v>
      </c>
      <c r="G5557" s="8">
        <v>30688364</v>
      </c>
      <c r="H5557" s="8">
        <v>28000000</v>
      </c>
    </row>
    <row r="5558" spans="1:8" x14ac:dyDescent="0.3">
      <c r="A5558">
        <v>6.2</v>
      </c>
      <c r="B5558" t="s">
        <v>23609</v>
      </c>
      <c r="C5558" t="s">
        <v>219</v>
      </c>
      <c r="D5558" t="s">
        <v>1473</v>
      </c>
      <c r="E5558" t="s">
        <v>37</v>
      </c>
      <c r="F5558">
        <v>123</v>
      </c>
      <c r="G5558" s="8">
        <v>30688364</v>
      </c>
      <c r="H5558" s="8">
        <v>28000000</v>
      </c>
    </row>
    <row r="5559" spans="1:8" x14ac:dyDescent="0.3">
      <c r="A5559">
        <v>6.2</v>
      </c>
      <c r="B5559" t="s">
        <v>23609</v>
      </c>
      <c r="C5559" t="s">
        <v>219</v>
      </c>
      <c r="D5559" t="s">
        <v>8199</v>
      </c>
      <c r="E5559" t="s">
        <v>37</v>
      </c>
      <c r="F5559">
        <v>123</v>
      </c>
      <c r="G5559" s="8">
        <v>30688364</v>
      </c>
      <c r="H5559" s="8">
        <v>28000000</v>
      </c>
    </row>
    <row r="5560" spans="1:8" x14ac:dyDescent="0.3">
      <c r="A5560">
        <v>6.9</v>
      </c>
      <c r="B5560" t="s">
        <v>23610</v>
      </c>
      <c r="C5560" t="s">
        <v>6758</v>
      </c>
      <c r="D5560" t="s">
        <v>21950</v>
      </c>
      <c r="E5560" t="s">
        <v>37</v>
      </c>
      <c r="F5560">
        <v>117</v>
      </c>
      <c r="G5560" s="8">
        <v>28563179</v>
      </c>
      <c r="H5560" s="8">
        <v>21000000</v>
      </c>
    </row>
    <row r="5561" spans="1:8" x14ac:dyDescent="0.3">
      <c r="A5561">
        <v>6.9</v>
      </c>
      <c r="B5561" t="s">
        <v>23610</v>
      </c>
      <c r="C5561" t="s">
        <v>6758</v>
      </c>
      <c r="D5561" t="s">
        <v>1473</v>
      </c>
      <c r="E5561" t="s">
        <v>37</v>
      </c>
      <c r="F5561">
        <v>117</v>
      </c>
      <c r="G5561" s="8">
        <v>28563179</v>
      </c>
      <c r="H5561" s="8">
        <v>21000000</v>
      </c>
    </row>
    <row r="5562" spans="1:8" x14ac:dyDescent="0.3">
      <c r="A5562">
        <v>6.9</v>
      </c>
      <c r="B5562" t="s">
        <v>23610</v>
      </c>
      <c r="C5562" t="s">
        <v>6758</v>
      </c>
      <c r="D5562" t="s">
        <v>8199</v>
      </c>
      <c r="E5562" t="s">
        <v>37</v>
      </c>
      <c r="F5562">
        <v>117</v>
      </c>
      <c r="G5562" s="8">
        <v>28563179</v>
      </c>
      <c r="H5562" s="8">
        <v>21000000</v>
      </c>
    </row>
    <row r="5563" spans="1:8" x14ac:dyDescent="0.3">
      <c r="A5563">
        <v>4.8</v>
      </c>
      <c r="B5563" t="s">
        <v>23611</v>
      </c>
      <c r="C5563" t="s">
        <v>6764</v>
      </c>
      <c r="D5563" t="s">
        <v>1473</v>
      </c>
      <c r="E5563" t="s">
        <v>37</v>
      </c>
      <c r="F5563">
        <v>97</v>
      </c>
      <c r="G5563" s="8">
        <v>16779636</v>
      </c>
      <c r="H5563" s="8">
        <v>28000000</v>
      </c>
    </row>
    <row r="5564" spans="1:8" x14ac:dyDescent="0.3">
      <c r="A5564">
        <v>4.8</v>
      </c>
      <c r="B5564" t="s">
        <v>23611</v>
      </c>
      <c r="C5564" t="s">
        <v>6764</v>
      </c>
      <c r="D5564" t="s">
        <v>4189</v>
      </c>
      <c r="E5564" t="s">
        <v>37</v>
      </c>
      <c r="F5564">
        <v>97</v>
      </c>
      <c r="G5564" s="8">
        <v>16779636</v>
      </c>
      <c r="H5564" s="8">
        <v>28000000</v>
      </c>
    </row>
    <row r="5565" spans="1:8" x14ac:dyDescent="0.3">
      <c r="A5565">
        <v>4.8</v>
      </c>
      <c r="B5565" t="s">
        <v>23611</v>
      </c>
      <c r="C5565" t="s">
        <v>6764</v>
      </c>
      <c r="D5565" t="s">
        <v>8199</v>
      </c>
      <c r="E5565" t="s">
        <v>37</v>
      </c>
      <c r="F5565">
        <v>97</v>
      </c>
      <c r="G5565" s="8">
        <v>16779636</v>
      </c>
      <c r="H5565" s="8">
        <v>28000000</v>
      </c>
    </row>
    <row r="5566" spans="1:8" x14ac:dyDescent="0.3">
      <c r="A5566">
        <v>8</v>
      </c>
      <c r="B5566" t="s">
        <v>23612</v>
      </c>
      <c r="C5566" t="s">
        <v>1297</v>
      </c>
      <c r="D5566" t="s">
        <v>65</v>
      </c>
      <c r="E5566" t="s">
        <v>37</v>
      </c>
      <c r="F5566">
        <v>81</v>
      </c>
      <c r="G5566" s="8">
        <v>10762178</v>
      </c>
      <c r="H5566" s="8">
        <v>160000000</v>
      </c>
    </row>
    <row r="5567" spans="1:8" x14ac:dyDescent="0.3">
      <c r="A5567">
        <v>5.3</v>
      </c>
      <c r="B5567" t="s">
        <v>23613</v>
      </c>
      <c r="C5567" t="s">
        <v>2025</v>
      </c>
      <c r="D5567" t="s">
        <v>809</v>
      </c>
      <c r="E5567" t="s">
        <v>37</v>
      </c>
      <c r="F5567">
        <v>103</v>
      </c>
      <c r="G5567" s="8">
        <v>17324744</v>
      </c>
      <c r="H5567" s="8">
        <v>28000000</v>
      </c>
    </row>
    <row r="5568" spans="1:8" x14ac:dyDescent="0.3">
      <c r="A5568">
        <v>5.3</v>
      </c>
      <c r="B5568" t="s">
        <v>23613</v>
      </c>
      <c r="C5568" t="s">
        <v>2025</v>
      </c>
      <c r="D5568" t="s">
        <v>651</v>
      </c>
      <c r="E5568" t="s">
        <v>37</v>
      </c>
      <c r="F5568">
        <v>103</v>
      </c>
      <c r="G5568" s="8">
        <v>17324744</v>
      </c>
      <c r="H5568" s="8">
        <v>28000000</v>
      </c>
    </row>
    <row r="5569" spans="1:8" x14ac:dyDescent="0.3">
      <c r="A5569">
        <v>5.3</v>
      </c>
      <c r="B5569" t="s">
        <v>23613</v>
      </c>
      <c r="C5569" t="s">
        <v>2025</v>
      </c>
      <c r="D5569" t="s">
        <v>17497</v>
      </c>
      <c r="E5569" t="s">
        <v>37</v>
      </c>
      <c r="F5569">
        <v>103</v>
      </c>
      <c r="G5569" s="8">
        <v>17324744</v>
      </c>
      <c r="H5569" s="8">
        <v>28000000</v>
      </c>
    </row>
    <row r="5570" spans="1:8" x14ac:dyDescent="0.3">
      <c r="A5570">
        <v>6.7</v>
      </c>
      <c r="B5570" t="s">
        <v>23614</v>
      </c>
      <c r="C5570" t="s">
        <v>949</v>
      </c>
      <c r="D5570" t="s">
        <v>809</v>
      </c>
      <c r="E5570" t="s">
        <v>37</v>
      </c>
      <c r="F5570">
        <v>119</v>
      </c>
      <c r="G5570" s="8">
        <v>8888143</v>
      </c>
      <c r="H5570" s="8">
        <v>28000000</v>
      </c>
    </row>
    <row r="5571" spans="1:8" x14ac:dyDescent="0.3">
      <c r="A5571">
        <v>6.7</v>
      </c>
      <c r="B5571" t="s">
        <v>23614</v>
      </c>
      <c r="C5571" t="s">
        <v>949</v>
      </c>
      <c r="D5571" t="s">
        <v>1473</v>
      </c>
      <c r="E5571" t="s">
        <v>37</v>
      </c>
      <c r="F5571">
        <v>119</v>
      </c>
      <c r="G5571" s="8">
        <v>8888143</v>
      </c>
      <c r="H5571" s="8">
        <v>28000000</v>
      </c>
    </row>
    <row r="5572" spans="1:8" x14ac:dyDescent="0.3">
      <c r="A5572">
        <v>6.7</v>
      </c>
      <c r="B5572" t="s">
        <v>23614</v>
      </c>
      <c r="C5572" t="s">
        <v>949</v>
      </c>
      <c r="D5572" t="s">
        <v>21949</v>
      </c>
      <c r="E5572" t="s">
        <v>37</v>
      </c>
      <c r="F5572">
        <v>119</v>
      </c>
      <c r="G5572" s="8">
        <v>8888143</v>
      </c>
      <c r="H5572" s="8">
        <v>28000000</v>
      </c>
    </row>
    <row r="5573" spans="1:8" x14ac:dyDescent="0.3">
      <c r="A5573">
        <v>5.4</v>
      </c>
      <c r="B5573" t="s">
        <v>23615</v>
      </c>
      <c r="C5573" t="s">
        <v>1893</v>
      </c>
      <c r="D5573" t="s">
        <v>675</v>
      </c>
      <c r="E5573" t="s">
        <v>37</v>
      </c>
      <c r="F5573">
        <v>94</v>
      </c>
      <c r="G5573" s="8">
        <v>24268828</v>
      </c>
      <c r="H5573" s="8">
        <v>28000000</v>
      </c>
    </row>
    <row r="5574" spans="1:8" x14ac:dyDescent="0.3">
      <c r="A5574">
        <v>5.4</v>
      </c>
      <c r="B5574" t="s">
        <v>23615</v>
      </c>
      <c r="C5574" t="s">
        <v>1893</v>
      </c>
      <c r="D5574" t="s">
        <v>809</v>
      </c>
      <c r="E5574" t="s">
        <v>37</v>
      </c>
      <c r="F5574">
        <v>94</v>
      </c>
      <c r="G5574" s="8">
        <v>24268828</v>
      </c>
      <c r="H5574" s="8">
        <v>28000000</v>
      </c>
    </row>
    <row r="5575" spans="1:8" x14ac:dyDescent="0.3">
      <c r="A5575">
        <v>5.4</v>
      </c>
      <c r="B5575" t="s">
        <v>23615</v>
      </c>
      <c r="C5575" t="s">
        <v>1893</v>
      </c>
      <c r="D5575" t="s">
        <v>15875</v>
      </c>
      <c r="E5575" t="s">
        <v>37</v>
      </c>
      <c r="F5575">
        <v>94</v>
      </c>
      <c r="G5575" s="8">
        <v>24268828</v>
      </c>
      <c r="H5575" s="8">
        <v>28000000</v>
      </c>
    </row>
    <row r="5576" spans="1:8" x14ac:dyDescent="0.3">
      <c r="A5576">
        <v>5.4</v>
      </c>
      <c r="B5576" t="s">
        <v>23616</v>
      </c>
      <c r="C5576" t="s">
        <v>5229</v>
      </c>
      <c r="D5576" t="s">
        <v>809</v>
      </c>
      <c r="E5576" t="s">
        <v>37</v>
      </c>
      <c r="F5576">
        <v>89</v>
      </c>
      <c r="G5576" s="8">
        <v>8119205</v>
      </c>
      <c r="H5576" s="8">
        <v>28000000</v>
      </c>
    </row>
    <row r="5577" spans="1:8" x14ac:dyDescent="0.3">
      <c r="A5577">
        <v>5.4</v>
      </c>
      <c r="B5577" t="s">
        <v>23616</v>
      </c>
      <c r="C5577" t="s">
        <v>5229</v>
      </c>
      <c r="D5577" t="s">
        <v>15875</v>
      </c>
      <c r="E5577" t="s">
        <v>37</v>
      </c>
      <c r="F5577">
        <v>89</v>
      </c>
      <c r="G5577" s="8">
        <v>8119205</v>
      </c>
      <c r="H5577" s="8">
        <v>28000000</v>
      </c>
    </row>
    <row r="5578" spans="1:8" x14ac:dyDescent="0.3">
      <c r="A5578">
        <v>5.4</v>
      </c>
      <c r="B5578" t="s">
        <v>23616</v>
      </c>
      <c r="C5578" t="s">
        <v>5229</v>
      </c>
      <c r="D5578" t="s">
        <v>651</v>
      </c>
      <c r="E5578" t="s">
        <v>37</v>
      </c>
      <c r="F5578">
        <v>89</v>
      </c>
      <c r="G5578" s="8">
        <v>8119205</v>
      </c>
      <c r="H5578" s="8">
        <v>28000000</v>
      </c>
    </row>
    <row r="5579" spans="1:8" x14ac:dyDescent="0.3">
      <c r="A5579">
        <v>4.9000000000000004</v>
      </c>
      <c r="B5579" t="s">
        <v>23617</v>
      </c>
      <c r="C5579" t="s">
        <v>3153</v>
      </c>
      <c r="D5579" t="s">
        <v>675</v>
      </c>
      <c r="E5579" t="s">
        <v>37</v>
      </c>
      <c r="F5579">
        <v>98</v>
      </c>
      <c r="G5579" s="8">
        <v>8434601</v>
      </c>
      <c r="H5579" s="8">
        <v>28000000</v>
      </c>
    </row>
    <row r="5580" spans="1:8" x14ac:dyDescent="0.3">
      <c r="A5580">
        <v>4.9000000000000004</v>
      </c>
      <c r="B5580" t="s">
        <v>23617</v>
      </c>
      <c r="C5580" t="s">
        <v>3153</v>
      </c>
      <c r="D5580" t="s">
        <v>4189</v>
      </c>
      <c r="E5580" t="s">
        <v>37</v>
      </c>
      <c r="F5580">
        <v>98</v>
      </c>
      <c r="G5580" s="8">
        <v>8434601</v>
      </c>
      <c r="H5580" s="8">
        <v>28000000</v>
      </c>
    </row>
    <row r="5581" spans="1:8" x14ac:dyDescent="0.3">
      <c r="A5581">
        <v>4.9000000000000004</v>
      </c>
      <c r="B5581" t="s">
        <v>23617</v>
      </c>
      <c r="C5581" t="s">
        <v>3153</v>
      </c>
      <c r="D5581" t="s">
        <v>10118</v>
      </c>
      <c r="E5581" t="s">
        <v>37</v>
      </c>
      <c r="F5581">
        <v>98</v>
      </c>
      <c r="G5581" s="8">
        <v>8434601</v>
      </c>
      <c r="H5581" s="8">
        <v>28000000</v>
      </c>
    </row>
    <row r="5582" spans="1:8" x14ac:dyDescent="0.3">
      <c r="A5582">
        <v>6.1</v>
      </c>
      <c r="B5582" t="s">
        <v>23618</v>
      </c>
      <c r="C5582" t="s">
        <v>3204</v>
      </c>
      <c r="D5582" t="s">
        <v>809</v>
      </c>
      <c r="E5582" t="s">
        <v>37</v>
      </c>
      <c r="F5582">
        <v>107</v>
      </c>
      <c r="G5582" s="8">
        <v>6998324</v>
      </c>
      <c r="H5582" s="8">
        <v>28000000</v>
      </c>
    </row>
    <row r="5583" spans="1:8" x14ac:dyDescent="0.3">
      <c r="A5583">
        <v>6.1</v>
      </c>
      <c r="B5583" t="s">
        <v>23618</v>
      </c>
      <c r="C5583" t="s">
        <v>3204</v>
      </c>
      <c r="D5583" t="s">
        <v>1473</v>
      </c>
      <c r="E5583" t="s">
        <v>37</v>
      </c>
      <c r="F5583">
        <v>107</v>
      </c>
      <c r="G5583" s="8">
        <v>6998324</v>
      </c>
      <c r="H5583" s="8">
        <v>28000000</v>
      </c>
    </row>
    <row r="5584" spans="1:8" x14ac:dyDescent="0.3">
      <c r="A5584">
        <v>5.8</v>
      </c>
      <c r="B5584" t="s">
        <v>23619</v>
      </c>
      <c r="C5584" t="s">
        <v>3860</v>
      </c>
      <c r="D5584" t="s">
        <v>675</v>
      </c>
      <c r="E5584" t="s">
        <v>37</v>
      </c>
      <c r="F5584">
        <v>108</v>
      </c>
      <c r="G5584" s="8">
        <v>10907291</v>
      </c>
      <c r="H5584" s="8">
        <v>28000000</v>
      </c>
    </row>
    <row r="5585" spans="1:8" x14ac:dyDescent="0.3">
      <c r="A5585">
        <v>5.8</v>
      </c>
      <c r="B5585" t="s">
        <v>23619</v>
      </c>
      <c r="C5585" t="s">
        <v>3860</v>
      </c>
      <c r="D5585" t="s">
        <v>4189</v>
      </c>
      <c r="E5585" t="s">
        <v>37</v>
      </c>
      <c r="F5585">
        <v>108</v>
      </c>
      <c r="G5585" s="8">
        <v>10907291</v>
      </c>
      <c r="H5585" s="8">
        <v>28000000</v>
      </c>
    </row>
    <row r="5586" spans="1:8" x14ac:dyDescent="0.3">
      <c r="A5586">
        <v>5.8</v>
      </c>
      <c r="B5586" t="s">
        <v>23619</v>
      </c>
      <c r="C5586" t="s">
        <v>3860</v>
      </c>
      <c r="D5586" t="s">
        <v>17497</v>
      </c>
      <c r="E5586" t="s">
        <v>37</v>
      </c>
      <c r="F5586">
        <v>108</v>
      </c>
      <c r="G5586" s="8">
        <v>10907291</v>
      </c>
      <c r="H5586" s="8">
        <v>28000000</v>
      </c>
    </row>
    <row r="5587" spans="1:8" x14ac:dyDescent="0.3">
      <c r="A5587">
        <v>7</v>
      </c>
      <c r="B5587" t="s">
        <v>23620</v>
      </c>
      <c r="C5587" t="s">
        <v>293</v>
      </c>
      <c r="D5587" t="s">
        <v>11093</v>
      </c>
      <c r="E5587" t="s">
        <v>37</v>
      </c>
      <c r="F5587">
        <v>134</v>
      </c>
      <c r="G5587" s="8">
        <v>5532301</v>
      </c>
      <c r="H5587" s="8">
        <v>28000000</v>
      </c>
    </row>
    <row r="5588" spans="1:8" x14ac:dyDescent="0.3">
      <c r="A5588">
        <v>7</v>
      </c>
      <c r="B5588" t="s">
        <v>23620</v>
      </c>
      <c r="C5588" t="s">
        <v>293</v>
      </c>
      <c r="D5588" t="s">
        <v>1473</v>
      </c>
      <c r="E5588" t="s">
        <v>37</v>
      </c>
      <c r="F5588">
        <v>134</v>
      </c>
      <c r="G5588" s="8">
        <v>5532301</v>
      </c>
      <c r="H5588" s="8">
        <v>28000000</v>
      </c>
    </row>
    <row r="5589" spans="1:8" x14ac:dyDescent="0.3">
      <c r="A5589">
        <v>7</v>
      </c>
      <c r="B5589" t="s">
        <v>23620</v>
      </c>
      <c r="C5589" t="s">
        <v>293</v>
      </c>
      <c r="D5589" t="s">
        <v>20490</v>
      </c>
      <c r="E5589" t="s">
        <v>37</v>
      </c>
      <c r="F5589">
        <v>134</v>
      </c>
      <c r="G5589" s="8">
        <v>5532301</v>
      </c>
      <c r="H5589" s="8">
        <v>28000000</v>
      </c>
    </row>
    <row r="5590" spans="1:8" x14ac:dyDescent="0.3">
      <c r="A5590">
        <v>7</v>
      </c>
      <c r="B5590" t="s">
        <v>23620</v>
      </c>
      <c r="C5590" t="s">
        <v>293</v>
      </c>
      <c r="D5590" t="s">
        <v>21951</v>
      </c>
      <c r="E5590" t="s">
        <v>37</v>
      </c>
      <c r="F5590">
        <v>134</v>
      </c>
      <c r="G5590" s="8">
        <v>5532301</v>
      </c>
      <c r="H5590" s="8">
        <v>28000000</v>
      </c>
    </row>
    <row r="5591" spans="1:8" x14ac:dyDescent="0.3">
      <c r="A5591">
        <v>6.5</v>
      </c>
      <c r="B5591" t="s">
        <v>23621</v>
      </c>
      <c r="C5591" t="s">
        <v>6811</v>
      </c>
      <c r="D5591" t="s">
        <v>809</v>
      </c>
      <c r="E5591" t="s">
        <v>37</v>
      </c>
      <c r="F5591">
        <v>110</v>
      </c>
      <c r="G5591" s="8">
        <v>2775593</v>
      </c>
      <c r="H5591" s="8">
        <v>27000000</v>
      </c>
    </row>
    <row r="5592" spans="1:8" x14ac:dyDescent="0.3">
      <c r="A5592">
        <v>6.5</v>
      </c>
      <c r="B5592" t="s">
        <v>23621</v>
      </c>
      <c r="C5592" t="s">
        <v>6811</v>
      </c>
      <c r="D5592" t="s">
        <v>1473</v>
      </c>
      <c r="E5592" t="s">
        <v>37</v>
      </c>
      <c r="F5592">
        <v>110</v>
      </c>
      <c r="G5592" s="8">
        <v>2775593</v>
      </c>
      <c r="H5592" s="8">
        <v>27000000</v>
      </c>
    </row>
    <row r="5593" spans="1:8" x14ac:dyDescent="0.3">
      <c r="A5593">
        <v>6.5</v>
      </c>
      <c r="B5593" t="s">
        <v>23621</v>
      </c>
      <c r="C5593" t="s">
        <v>6811</v>
      </c>
      <c r="D5593" t="s">
        <v>17497</v>
      </c>
      <c r="E5593" t="s">
        <v>37</v>
      </c>
      <c r="F5593">
        <v>110</v>
      </c>
      <c r="G5593" s="8">
        <v>2775593</v>
      </c>
      <c r="H5593" s="8">
        <v>27000000</v>
      </c>
    </row>
    <row r="5594" spans="1:8" x14ac:dyDescent="0.3">
      <c r="A5594">
        <v>6.6</v>
      </c>
      <c r="B5594" t="s">
        <v>23622</v>
      </c>
      <c r="C5594" t="s">
        <v>6817</v>
      </c>
      <c r="D5594" t="s">
        <v>675</v>
      </c>
      <c r="E5594" t="s">
        <v>37</v>
      </c>
      <c r="F5594">
        <v>103</v>
      </c>
      <c r="G5594" s="8">
        <v>28751715</v>
      </c>
      <c r="H5594" s="8">
        <v>28000000</v>
      </c>
    </row>
    <row r="5595" spans="1:8" x14ac:dyDescent="0.3">
      <c r="A5595">
        <v>6.6</v>
      </c>
      <c r="B5595" t="s">
        <v>23622</v>
      </c>
      <c r="C5595" t="s">
        <v>6817</v>
      </c>
      <c r="D5595" t="s">
        <v>809</v>
      </c>
      <c r="E5595" t="s">
        <v>37</v>
      </c>
      <c r="F5595">
        <v>103</v>
      </c>
      <c r="G5595" s="8">
        <v>28751715</v>
      </c>
      <c r="H5595" s="8">
        <v>28000000</v>
      </c>
    </row>
    <row r="5596" spans="1:8" x14ac:dyDescent="0.3">
      <c r="A5596">
        <v>6.6</v>
      </c>
      <c r="B5596" t="s">
        <v>23622</v>
      </c>
      <c r="C5596" t="s">
        <v>6817</v>
      </c>
      <c r="D5596" t="s">
        <v>21950</v>
      </c>
      <c r="E5596" t="s">
        <v>37</v>
      </c>
      <c r="F5596">
        <v>103</v>
      </c>
      <c r="G5596" s="8">
        <v>28751715</v>
      </c>
      <c r="H5596" s="8">
        <v>28000000</v>
      </c>
    </row>
    <row r="5597" spans="1:8" x14ac:dyDescent="0.3">
      <c r="A5597">
        <v>5.7</v>
      </c>
      <c r="B5597" t="s">
        <v>23623</v>
      </c>
      <c r="C5597" t="s">
        <v>6829</v>
      </c>
      <c r="D5597" t="s">
        <v>675</v>
      </c>
      <c r="E5597" t="s">
        <v>37</v>
      </c>
      <c r="F5597">
        <v>100</v>
      </c>
      <c r="G5597" s="8">
        <v>20285518</v>
      </c>
      <c r="H5597" s="8">
        <v>28000000</v>
      </c>
    </row>
    <row r="5598" spans="1:8" x14ac:dyDescent="0.3">
      <c r="A5598">
        <v>5.7</v>
      </c>
      <c r="B5598" t="s">
        <v>23623</v>
      </c>
      <c r="C5598" t="s">
        <v>6829</v>
      </c>
      <c r="D5598" t="s">
        <v>21950</v>
      </c>
      <c r="E5598" t="s">
        <v>37</v>
      </c>
      <c r="F5598">
        <v>100</v>
      </c>
      <c r="G5598" s="8">
        <v>20285518</v>
      </c>
      <c r="H5598" s="8">
        <v>28000000</v>
      </c>
    </row>
    <row r="5599" spans="1:8" x14ac:dyDescent="0.3">
      <c r="A5599">
        <v>5.7</v>
      </c>
      <c r="B5599" t="s">
        <v>23623</v>
      </c>
      <c r="C5599" t="s">
        <v>6829</v>
      </c>
      <c r="D5599" t="s">
        <v>1473</v>
      </c>
      <c r="E5599" t="s">
        <v>37</v>
      </c>
      <c r="F5599">
        <v>100</v>
      </c>
      <c r="G5599" s="8">
        <v>20285518</v>
      </c>
      <c r="H5599" s="8">
        <v>28000000</v>
      </c>
    </row>
    <row r="5600" spans="1:8" x14ac:dyDescent="0.3">
      <c r="A5600">
        <v>5.7</v>
      </c>
      <c r="B5600" t="s">
        <v>23623</v>
      </c>
      <c r="C5600" t="s">
        <v>6829</v>
      </c>
      <c r="D5600" t="s">
        <v>8199</v>
      </c>
      <c r="E5600" t="s">
        <v>37</v>
      </c>
      <c r="F5600">
        <v>100</v>
      </c>
      <c r="G5600" s="8">
        <v>20285518</v>
      </c>
      <c r="H5600" s="8">
        <v>28000000</v>
      </c>
    </row>
    <row r="5601" spans="1:8" x14ac:dyDescent="0.3">
      <c r="A5601">
        <v>6.6</v>
      </c>
      <c r="B5601" t="s">
        <v>23624</v>
      </c>
      <c r="C5601" t="s">
        <v>3928</v>
      </c>
      <c r="D5601" t="s">
        <v>675</v>
      </c>
      <c r="E5601" t="s">
        <v>37</v>
      </c>
      <c r="F5601">
        <v>131</v>
      </c>
      <c r="G5601" s="8">
        <v>67900000</v>
      </c>
      <c r="H5601" s="8">
        <v>27500000</v>
      </c>
    </row>
    <row r="5602" spans="1:8" x14ac:dyDescent="0.3">
      <c r="A5602">
        <v>6.6</v>
      </c>
      <c r="B5602" t="s">
        <v>23624</v>
      </c>
      <c r="C5602" t="s">
        <v>3928</v>
      </c>
      <c r="D5602" t="s">
        <v>515</v>
      </c>
      <c r="E5602" t="s">
        <v>37</v>
      </c>
      <c r="F5602">
        <v>131</v>
      </c>
      <c r="G5602" s="8">
        <v>67900000</v>
      </c>
      <c r="H5602" s="8">
        <v>27500000</v>
      </c>
    </row>
    <row r="5603" spans="1:8" x14ac:dyDescent="0.3">
      <c r="A5603">
        <v>6.6</v>
      </c>
      <c r="B5603" t="s">
        <v>23624</v>
      </c>
      <c r="C5603" t="s">
        <v>3928</v>
      </c>
      <c r="D5603" t="s">
        <v>8199</v>
      </c>
      <c r="E5603" t="s">
        <v>37</v>
      </c>
      <c r="F5603">
        <v>131</v>
      </c>
      <c r="G5603" s="8">
        <v>67900000</v>
      </c>
      <c r="H5603" s="8">
        <v>27500000</v>
      </c>
    </row>
    <row r="5604" spans="1:8" x14ac:dyDescent="0.3">
      <c r="A5604">
        <v>7</v>
      </c>
      <c r="B5604" t="s">
        <v>23625</v>
      </c>
      <c r="C5604" t="s">
        <v>1407</v>
      </c>
      <c r="D5604" t="s">
        <v>809</v>
      </c>
      <c r="E5604" t="s">
        <v>37</v>
      </c>
      <c r="F5604">
        <v>133</v>
      </c>
      <c r="G5604" s="8">
        <v>148734225</v>
      </c>
      <c r="H5604" s="8">
        <v>30000000</v>
      </c>
    </row>
    <row r="5605" spans="1:8" x14ac:dyDescent="0.3">
      <c r="A5605">
        <v>7</v>
      </c>
      <c r="B5605" t="s">
        <v>23625</v>
      </c>
      <c r="C5605" t="s">
        <v>1407</v>
      </c>
      <c r="D5605" t="s">
        <v>17497</v>
      </c>
      <c r="E5605" t="s">
        <v>37</v>
      </c>
      <c r="F5605">
        <v>133</v>
      </c>
      <c r="G5605" s="8">
        <v>148734225</v>
      </c>
      <c r="H5605" s="8">
        <v>30000000</v>
      </c>
    </row>
    <row r="5606" spans="1:8" x14ac:dyDescent="0.3">
      <c r="A5606">
        <v>7.4</v>
      </c>
      <c r="B5606" t="s">
        <v>23626</v>
      </c>
      <c r="C5606" t="s">
        <v>4182</v>
      </c>
      <c r="D5606" t="s">
        <v>1473</v>
      </c>
      <c r="E5606" t="s">
        <v>37</v>
      </c>
      <c r="F5606">
        <v>109</v>
      </c>
      <c r="G5606" s="8">
        <v>49185998</v>
      </c>
      <c r="H5606" s="8">
        <v>30000000</v>
      </c>
    </row>
    <row r="5607" spans="1:8" x14ac:dyDescent="0.3">
      <c r="A5607">
        <v>5.3</v>
      </c>
      <c r="B5607" t="s">
        <v>23627</v>
      </c>
      <c r="C5607" t="s">
        <v>4586</v>
      </c>
      <c r="D5607" t="s">
        <v>809</v>
      </c>
      <c r="E5607" t="s">
        <v>37</v>
      </c>
      <c r="F5607">
        <v>114</v>
      </c>
      <c r="G5607" s="8">
        <v>42168445</v>
      </c>
      <c r="H5607" s="8">
        <v>35000000</v>
      </c>
    </row>
    <row r="5608" spans="1:8" x14ac:dyDescent="0.3">
      <c r="A5608">
        <v>5.3</v>
      </c>
      <c r="B5608" t="s">
        <v>23627</v>
      </c>
      <c r="C5608" t="s">
        <v>4586</v>
      </c>
      <c r="D5608" t="s">
        <v>1473</v>
      </c>
      <c r="E5608" t="s">
        <v>37</v>
      </c>
      <c r="F5608">
        <v>114</v>
      </c>
      <c r="G5608" s="8">
        <v>42168445</v>
      </c>
      <c r="H5608" s="8">
        <v>35000000</v>
      </c>
    </row>
    <row r="5609" spans="1:8" x14ac:dyDescent="0.3">
      <c r="A5609">
        <v>5.3</v>
      </c>
      <c r="B5609" t="s">
        <v>23627</v>
      </c>
      <c r="C5609" t="s">
        <v>4586</v>
      </c>
      <c r="D5609" t="s">
        <v>17497</v>
      </c>
      <c r="E5609" t="s">
        <v>37</v>
      </c>
      <c r="F5609">
        <v>114</v>
      </c>
      <c r="G5609" s="8">
        <v>42168445</v>
      </c>
      <c r="H5609" s="8">
        <v>35000000</v>
      </c>
    </row>
    <row r="5610" spans="1:8" x14ac:dyDescent="0.3">
      <c r="A5610">
        <v>7.4</v>
      </c>
      <c r="B5610" t="s">
        <v>23628</v>
      </c>
      <c r="C5610" t="s">
        <v>6851</v>
      </c>
      <c r="D5610" t="s">
        <v>515</v>
      </c>
      <c r="E5610" t="s">
        <v>37</v>
      </c>
      <c r="F5610">
        <v>164</v>
      </c>
      <c r="G5610" s="8">
        <v>26400000</v>
      </c>
      <c r="H5610" s="8">
        <v>16000000</v>
      </c>
    </row>
    <row r="5611" spans="1:8" x14ac:dyDescent="0.3">
      <c r="A5611">
        <v>7.4</v>
      </c>
      <c r="B5611" t="s">
        <v>23628</v>
      </c>
      <c r="C5611" t="s">
        <v>6851</v>
      </c>
      <c r="D5611" t="s">
        <v>1473</v>
      </c>
      <c r="E5611" t="s">
        <v>37</v>
      </c>
      <c r="F5611">
        <v>164</v>
      </c>
      <c r="G5611" s="8">
        <v>26400000</v>
      </c>
      <c r="H5611" s="8">
        <v>16000000</v>
      </c>
    </row>
    <row r="5612" spans="1:8" x14ac:dyDescent="0.3">
      <c r="A5612">
        <v>7.4</v>
      </c>
      <c r="B5612" t="s">
        <v>23628</v>
      </c>
      <c r="C5612" t="s">
        <v>6851</v>
      </c>
      <c r="D5612" t="s">
        <v>20490</v>
      </c>
      <c r="E5612" t="s">
        <v>37</v>
      </c>
      <c r="F5612">
        <v>164</v>
      </c>
      <c r="G5612" s="8">
        <v>26400000</v>
      </c>
      <c r="H5612" s="8">
        <v>16000000</v>
      </c>
    </row>
    <row r="5613" spans="1:8" x14ac:dyDescent="0.3">
      <c r="A5613">
        <v>7.4</v>
      </c>
      <c r="B5613" t="s">
        <v>23629</v>
      </c>
      <c r="C5613" t="s">
        <v>6856</v>
      </c>
      <c r="D5613" t="s">
        <v>21950</v>
      </c>
      <c r="E5613" t="s">
        <v>37</v>
      </c>
      <c r="F5613">
        <v>92</v>
      </c>
      <c r="G5613" s="8">
        <v>17508670</v>
      </c>
      <c r="H5613" s="8">
        <v>15000000</v>
      </c>
    </row>
    <row r="5614" spans="1:8" x14ac:dyDescent="0.3">
      <c r="A5614">
        <v>7.4</v>
      </c>
      <c r="B5614" t="s">
        <v>23629</v>
      </c>
      <c r="C5614" t="s">
        <v>6856</v>
      </c>
      <c r="D5614" t="s">
        <v>1473</v>
      </c>
      <c r="E5614" t="s">
        <v>37</v>
      </c>
      <c r="F5614">
        <v>92</v>
      </c>
      <c r="G5614" s="8">
        <v>17508670</v>
      </c>
      <c r="H5614" s="8">
        <v>15000000</v>
      </c>
    </row>
    <row r="5615" spans="1:8" x14ac:dyDescent="0.3">
      <c r="A5615">
        <v>7.4</v>
      </c>
      <c r="B5615" t="s">
        <v>23629</v>
      </c>
      <c r="C5615" t="s">
        <v>6856</v>
      </c>
      <c r="D5615" t="s">
        <v>17497</v>
      </c>
      <c r="E5615" t="s">
        <v>37</v>
      </c>
      <c r="F5615">
        <v>92</v>
      </c>
      <c r="G5615" s="8">
        <v>17508670</v>
      </c>
      <c r="H5615" s="8">
        <v>15000000</v>
      </c>
    </row>
    <row r="5616" spans="1:8" x14ac:dyDescent="0.3">
      <c r="A5616">
        <v>7.4</v>
      </c>
      <c r="B5616" t="s">
        <v>23629</v>
      </c>
      <c r="C5616" t="s">
        <v>6856</v>
      </c>
      <c r="D5616" t="s">
        <v>8199</v>
      </c>
      <c r="E5616" t="s">
        <v>37</v>
      </c>
      <c r="F5616">
        <v>92</v>
      </c>
      <c r="G5616" s="8">
        <v>17508670</v>
      </c>
      <c r="H5616" s="8">
        <v>15000000</v>
      </c>
    </row>
    <row r="5617" spans="1:8" x14ac:dyDescent="0.3">
      <c r="A5617">
        <v>6.8</v>
      </c>
      <c r="B5617" t="s">
        <v>23630</v>
      </c>
      <c r="C5617" t="s">
        <v>457</v>
      </c>
      <c r="D5617" t="s">
        <v>1473</v>
      </c>
      <c r="E5617" t="s">
        <v>37</v>
      </c>
      <c r="F5617">
        <v>122</v>
      </c>
      <c r="G5617" s="8">
        <v>9664316</v>
      </c>
      <c r="H5617" s="8">
        <v>27500000</v>
      </c>
    </row>
    <row r="5618" spans="1:8" x14ac:dyDescent="0.3">
      <c r="A5618">
        <v>6.8</v>
      </c>
      <c r="B5618" t="s">
        <v>23630</v>
      </c>
      <c r="C5618" t="s">
        <v>457</v>
      </c>
      <c r="D5618" t="s">
        <v>8199</v>
      </c>
      <c r="E5618" t="s">
        <v>37</v>
      </c>
      <c r="F5618">
        <v>122</v>
      </c>
      <c r="G5618" s="8">
        <v>9664316</v>
      </c>
      <c r="H5618" s="8">
        <v>27500000</v>
      </c>
    </row>
    <row r="5619" spans="1:8" x14ac:dyDescent="0.3">
      <c r="A5619">
        <v>7.2</v>
      </c>
      <c r="B5619" t="s">
        <v>23631</v>
      </c>
      <c r="C5619" t="s">
        <v>6871</v>
      </c>
      <c r="D5619" t="s">
        <v>675</v>
      </c>
      <c r="E5619" t="s">
        <v>37</v>
      </c>
      <c r="F5619">
        <v>110</v>
      </c>
      <c r="G5619" s="8">
        <v>74888996</v>
      </c>
      <c r="H5619" s="8">
        <v>30000000</v>
      </c>
    </row>
    <row r="5620" spans="1:8" x14ac:dyDescent="0.3">
      <c r="A5620">
        <v>7.2</v>
      </c>
      <c r="B5620" t="s">
        <v>23631</v>
      </c>
      <c r="C5620" t="s">
        <v>6871</v>
      </c>
      <c r="D5620" t="s">
        <v>515</v>
      </c>
      <c r="E5620" t="s">
        <v>37</v>
      </c>
      <c r="F5620">
        <v>110</v>
      </c>
      <c r="G5620" s="8">
        <v>74888996</v>
      </c>
      <c r="H5620" s="8">
        <v>30000000</v>
      </c>
    </row>
    <row r="5621" spans="1:8" x14ac:dyDescent="0.3">
      <c r="A5621">
        <v>7.2</v>
      </c>
      <c r="B5621" t="s">
        <v>23631</v>
      </c>
      <c r="C5621" t="s">
        <v>6871</v>
      </c>
      <c r="D5621" t="s">
        <v>10118</v>
      </c>
      <c r="E5621" t="s">
        <v>37</v>
      </c>
      <c r="F5621">
        <v>110</v>
      </c>
      <c r="G5621" s="8">
        <v>74888996</v>
      </c>
      <c r="H5621" s="8">
        <v>30000000</v>
      </c>
    </row>
    <row r="5622" spans="1:8" x14ac:dyDescent="0.3">
      <c r="A5622">
        <v>7.2</v>
      </c>
      <c r="B5622" t="s">
        <v>23631</v>
      </c>
      <c r="C5622" t="s">
        <v>6871</v>
      </c>
      <c r="D5622" t="s">
        <v>8199</v>
      </c>
      <c r="E5622" t="s">
        <v>37</v>
      </c>
      <c r="F5622">
        <v>110</v>
      </c>
      <c r="G5622" s="8">
        <v>74888996</v>
      </c>
      <c r="H5622" s="8">
        <v>30000000</v>
      </c>
    </row>
    <row r="5623" spans="1:8" x14ac:dyDescent="0.3">
      <c r="A5623">
        <v>6</v>
      </c>
      <c r="B5623" t="s">
        <v>23632</v>
      </c>
      <c r="C5623" t="s">
        <v>6875</v>
      </c>
      <c r="D5623" t="s">
        <v>1473</v>
      </c>
      <c r="E5623" t="s">
        <v>37</v>
      </c>
      <c r="F5623">
        <v>116</v>
      </c>
      <c r="G5623" s="8">
        <v>69586544</v>
      </c>
      <c r="H5623" s="8">
        <v>27000000</v>
      </c>
    </row>
    <row r="5624" spans="1:8" x14ac:dyDescent="0.3">
      <c r="A5624">
        <v>6.6</v>
      </c>
      <c r="B5624" t="s">
        <v>23633</v>
      </c>
      <c r="C5624" t="s">
        <v>2950</v>
      </c>
      <c r="D5624" t="s">
        <v>21950</v>
      </c>
      <c r="E5624" t="s">
        <v>37</v>
      </c>
      <c r="F5624">
        <v>115</v>
      </c>
      <c r="G5624" s="8">
        <v>60491560</v>
      </c>
      <c r="H5624" s="8">
        <v>27000000</v>
      </c>
    </row>
    <row r="5625" spans="1:8" x14ac:dyDescent="0.3">
      <c r="A5625">
        <v>6.6</v>
      </c>
      <c r="B5625" t="s">
        <v>23633</v>
      </c>
      <c r="C5625" t="s">
        <v>2950</v>
      </c>
      <c r="D5625" t="s">
        <v>1473</v>
      </c>
      <c r="E5625" t="s">
        <v>37</v>
      </c>
      <c r="F5625">
        <v>115</v>
      </c>
      <c r="G5625" s="8">
        <v>60491560</v>
      </c>
      <c r="H5625" s="8">
        <v>27000000</v>
      </c>
    </row>
    <row r="5626" spans="1:8" x14ac:dyDescent="0.3">
      <c r="A5626">
        <v>6.6</v>
      </c>
      <c r="B5626" t="s">
        <v>23633</v>
      </c>
      <c r="C5626" t="s">
        <v>2950</v>
      </c>
      <c r="D5626" t="s">
        <v>21948</v>
      </c>
      <c r="E5626" t="s">
        <v>37</v>
      </c>
      <c r="F5626">
        <v>115</v>
      </c>
      <c r="G5626" s="8">
        <v>60491560</v>
      </c>
      <c r="H5626" s="8">
        <v>27000000</v>
      </c>
    </row>
    <row r="5627" spans="1:8" x14ac:dyDescent="0.3">
      <c r="A5627">
        <v>6.6</v>
      </c>
      <c r="B5627" t="s">
        <v>23633</v>
      </c>
      <c r="C5627" t="s">
        <v>2950</v>
      </c>
      <c r="D5627" t="s">
        <v>8199</v>
      </c>
      <c r="E5627" t="s">
        <v>37</v>
      </c>
      <c r="F5627">
        <v>115</v>
      </c>
      <c r="G5627" s="8">
        <v>60491560</v>
      </c>
      <c r="H5627" s="8">
        <v>27000000</v>
      </c>
    </row>
    <row r="5628" spans="1:8" x14ac:dyDescent="0.3">
      <c r="A5628">
        <v>7.9</v>
      </c>
      <c r="B5628" t="s">
        <v>23634</v>
      </c>
      <c r="C5628" t="s">
        <v>3031</v>
      </c>
      <c r="D5628" t="s">
        <v>675</v>
      </c>
      <c r="E5628" t="s">
        <v>37</v>
      </c>
      <c r="F5628">
        <v>148</v>
      </c>
      <c r="G5628" s="8">
        <v>54200000</v>
      </c>
      <c r="H5628" s="8">
        <v>27000000</v>
      </c>
    </row>
    <row r="5629" spans="1:8" x14ac:dyDescent="0.3">
      <c r="A5629">
        <v>7.9</v>
      </c>
      <c r="B5629" t="s">
        <v>23634</v>
      </c>
      <c r="C5629" t="s">
        <v>3031</v>
      </c>
      <c r="D5629" t="s">
        <v>809</v>
      </c>
      <c r="E5629" t="s">
        <v>37</v>
      </c>
      <c r="F5629">
        <v>148</v>
      </c>
      <c r="G5629" s="8">
        <v>54200000</v>
      </c>
      <c r="H5629" s="8">
        <v>27000000</v>
      </c>
    </row>
    <row r="5630" spans="1:8" x14ac:dyDescent="0.3">
      <c r="A5630">
        <v>7.9</v>
      </c>
      <c r="B5630" t="s">
        <v>23634</v>
      </c>
      <c r="C5630" t="s">
        <v>3031</v>
      </c>
      <c r="D5630" t="s">
        <v>21950</v>
      </c>
      <c r="E5630" t="s">
        <v>37</v>
      </c>
      <c r="F5630">
        <v>148</v>
      </c>
      <c r="G5630" s="8">
        <v>54200000</v>
      </c>
      <c r="H5630" s="8">
        <v>27000000</v>
      </c>
    </row>
    <row r="5631" spans="1:8" x14ac:dyDescent="0.3">
      <c r="A5631">
        <v>7.9</v>
      </c>
      <c r="B5631" t="s">
        <v>23634</v>
      </c>
      <c r="C5631" t="s">
        <v>3031</v>
      </c>
      <c r="D5631" t="s">
        <v>9824</v>
      </c>
      <c r="E5631" t="s">
        <v>37</v>
      </c>
      <c r="F5631">
        <v>148</v>
      </c>
      <c r="G5631" s="8">
        <v>54200000</v>
      </c>
      <c r="H5631" s="8">
        <v>27000000</v>
      </c>
    </row>
    <row r="5632" spans="1:8" x14ac:dyDescent="0.3">
      <c r="A5632">
        <v>5.7</v>
      </c>
      <c r="B5632" t="s">
        <v>23635</v>
      </c>
      <c r="C5632" t="s">
        <v>1472</v>
      </c>
      <c r="D5632" t="s">
        <v>809</v>
      </c>
      <c r="E5632" t="s">
        <v>37</v>
      </c>
      <c r="F5632">
        <v>118</v>
      </c>
      <c r="G5632" s="8">
        <v>30920167</v>
      </c>
      <c r="H5632" s="8">
        <v>25000000</v>
      </c>
    </row>
    <row r="5633" spans="1:8" x14ac:dyDescent="0.3">
      <c r="A5633">
        <v>5.7</v>
      </c>
      <c r="B5633" t="s">
        <v>23635</v>
      </c>
      <c r="C5633" t="s">
        <v>1472</v>
      </c>
      <c r="D5633" t="s">
        <v>9824</v>
      </c>
      <c r="E5633" t="s">
        <v>37</v>
      </c>
      <c r="F5633">
        <v>118</v>
      </c>
      <c r="G5633" s="8">
        <v>30920167</v>
      </c>
      <c r="H5633" s="8">
        <v>25000000</v>
      </c>
    </row>
    <row r="5634" spans="1:8" x14ac:dyDescent="0.3">
      <c r="A5634">
        <v>7.1</v>
      </c>
      <c r="B5634" t="s">
        <v>23636</v>
      </c>
      <c r="C5634" t="s">
        <v>138</v>
      </c>
      <c r="D5634" t="s">
        <v>809</v>
      </c>
      <c r="E5634" t="s">
        <v>37</v>
      </c>
      <c r="F5634">
        <v>101</v>
      </c>
      <c r="G5634" s="8">
        <v>40566655</v>
      </c>
      <c r="H5634" s="8">
        <v>30000000</v>
      </c>
    </row>
    <row r="5635" spans="1:8" x14ac:dyDescent="0.3">
      <c r="A5635">
        <v>7.1</v>
      </c>
      <c r="B5635" t="s">
        <v>23636</v>
      </c>
      <c r="C5635" t="s">
        <v>138</v>
      </c>
      <c r="D5635" t="s">
        <v>1473</v>
      </c>
      <c r="E5635" t="s">
        <v>37</v>
      </c>
      <c r="F5635">
        <v>101</v>
      </c>
      <c r="G5635" s="8">
        <v>40566655</v>
      </c>
      <c r="H5635" s="8">
        <v>30000000</v>
      </c>
    </row>
    <row r="5636" spans="1:8" x14ac:dyDescent="0.3">
      <c r="A5636">
        <v>7.1</v>
      </c>
      <c r="B5636" t="s">
        <v>23636</v>
      </c>
      <c r="C5636" t="s">
        <v>138</v>
      </c>
      <c r="D5636" t="s">
        <v>17497</v>
      </c>
      <c r="E5636" t="s">
        <v>37</v>
      </c>
      <c r="F5636">
        <v>101</v>
      </c>
      <c r="G5636" s="8">
        <v>40566655</v>
      </c>
      <c r="H5636" s="8">
        <v>30000000</v>
      </c>
    </row>
    <row r="5637" spans="1:8" x14ac:dyDescent="0.3">
      <c r="A5637">
        <v>5.6</v>
      </c>
      <c r="B5637" t="s">
        <v>23637</v>
      </c>
      <c r="C5637" t="s">
        <v>4850</v>
      </c>
      <c r="D5637" t="s">
        <v>675</v>
      </c>
      <c r="E5637" t="s">
        <v>37</v>
      </c>
      <c r="F5637">
        <v>82</v>
      </c>
      <c r="G5637" s="8">
        <v>31768374</v>
      </c>
      <c r="H5637" s="8">
        <v>27000000</v>
      </c>
    </row>
    <row r="5638" spans="1:8" x14ac:dyDescent="0.3">
      <c r="A5638">
        <v>5.6</v>
      </c>
      <c r="B5638" t="s">
        <v>23637</v>
      </c>
      <c r="C5638" t="s">
        <v>4850</v>
      </c>
      <c r="D5638" t="s">
        <v>809</v>
      </c>
      <c r="E5638" t="s">
        <v>37</v>
      </c>
      <c r="F5638">
        <v>82</v>
      </c>
      <c r="G5638" s="8">
        <v>31768374</v>
      </c>
      <c r="H5638" s="8">
        <v>27000000</v>
      </c>
    </row>
    <row r="5639" spans="1:8" x14ac:dyDescent="0.3">
      <c r="A5639">
        <v>5.6</v>
      </c>
      <c r="B5639" t="s">
        <v>23637</v>
      </c>
      <c r="C5639" t="s">
        <v>4850</v>
      </c>
      <c r="D5639" t="s">
        <v>4189</v>
      </c>
      <c r="E5639" t="s">
        <v>37</v>
      </c>
      <c r="F5639">
        <v>82</v>
      </c>
      <c r="G5639" s="8">
        <v>31768374</v>
      </c>
      <c r="H5639" s="8">
        <v>27000000</v>
      </c>
    </row>
    <row r="5640" spans="1:8" x14ac:dyDescent="0.3">
      <c r="A5640">
        <v>7.8</v>
      </c>
      <c r="B5640" t="s">
        <v>23638</v>
      </c>
      <c r="C5640" t="s">
        <v>3832</v>
      </c>
      <c r="D5640" t="s">
        <v>21950</v>
      </c>
      <c r="E5640" t="s">
        <v>37</v>
      </c>
      <c r="F5640">
        <v>110</v>
      </c>
      <c r="G5640" s="8">
        <v>22494487</v>
      </c>
      <c r="H5640" s="8">
        <v>27000000</v>
      </c>
    </row>
    <row r="5641" spans="1:8" x14ac:dyDescent="0.3">
      <c r="A5641">
        <v>7.8</v>
      </c>
      <c r="B5641" t="s">
        <v>23638</v>
      </c>
      <c r="C5641" t="s">
        <v>3832</v>
      </c>
      <c r="D5641" t="s">
        <v>1473</v>
      </c>
      <c r="E5641" t="s">
        <v>37</v>
      </c>
      <c r="F5641">
        <v>110</v>
      </c>
      <c r="G5641" s="8">
        <v>22494487</v>
      </c>
      <c r="H5641" s="8">
        <v>27000000</v>
      </c>
    </row>
    <row r="5642" spans="1:8" x14ac:dyDescent="0.3">
      <c r="A5642">
        <v>7.8</v>
      </c>
      <c r="B5642" t="s">
        <v>23638</v>
      </c>
      <c r="C5642" t="s">
        <v>3832</v>
      </c>
      <c r="D5642" t="s">
        <v>21948</v>
      </c>
      <c r="E5642" t="s">
        <v>37</v>
      </c>
      <c r="F5642">
        <v>110</v>
      </c>
      <c r="G5642" s="8">
        <v>22494487</v>
      </c>
      <c r="H5642" s="8">
        <v>27000000</v>
      </c>
    </row>
    <row r="5643" spans="1:8" x14ac:dyDescent="0.3">
      <c r="A5643">
        <v>7.8</v>
      </c>
      <c r="B5643" t="s">
        <v>23638</v>
      </c>
      <c r="C5643" t="s">
        <v>3832</v>
      </c>
      <c r="D5643" t="s">
        <v>8199</v>
      </c>
      <c r="E5643" t="s">
        <v>37</v>
      </c>
      <c r="F5643">
        <v>110</v>
      </c>
      <c r="G5643" s="8">
        <v>22494487</v>
      </c>
      <c r="H5643" s="8">
        <v>27000000</v>
      </c>
    </row>
    <row r="5644" spans="1:8" x14ac:dyDescent="0.3">
      <c r="A5644">
        <v>7.9</v>
      </c>
      <c r="B5644" t="s">
        <v>23639</v>
      </c>
      <c r="C5644" t="s">
        <v>6914</v>
      </c>
      <c r="D5644" t="s">
        <v>515</v>
      </c>
      <c r="E5644" t="s">
        <v>37</v>
      </c>
      <c r="F5644">
        <v>193</v>
      </c>
      <c r="G5644" s="8">
        <v>21500000</v>
      </c>
      <c r="H5644" s="8">
        <v>27000000</v>
      </c>
    </row>
    <row r="5645" spans="1:8" x14ac:dyDescent="0.3">
      <c r="A5645">
        <v>7.9</v>
      </c>
      <c r="B5645" t="s">
        <v>23639</v>
      </c>
      <c r="C5645" t="s">
        <v>6914</v>
      </c>
      <c r="D5645" t="s">
        <v>1473</v>
      </c>
      <c r="E5645" t="s">
        <v>37</v>
      </c>
      <c r="F5645">
        <v>193</v>
      </c>
      <c r="G5645" s="8">
        <v>21500000</v>
      </c>
      <c r="H5645" s="8">
        <v>27000000</v>
      </c>
    </row>
    <row r="5646" spans="1:8" x14ac:dyDescent="0.3">
      <c r="A5646">
        <v>7.9</v>
      </c>
      <c r="B5646" t="s">
        <v>23639</v>
      </c>
      <c r="C5646" t="s">
        <v>6914</v>
      </c>
      <c r="D5646" t="s">
        <v>20490</v>
      </c>
      <c r="E5646" t="s">
        <v>37</v>
      </c>
      <c r="F5646">
        <v>193</v>
      </c>
      <c r="G5646" s="8">
        <v>21500000</v>
      </c>
      <c r="H5646" s="8">
        <v>27000000</v>
      </c>
    </row>
    <row r="5647" spans="1:8" x14ac:dyDescent="0.3">
      <c r="A5647">
        <v>6.9</v>
      </c>
      <c r="B5647" t="s">
        <v>23640</v>
      </c>
      <c r="C5647" t="s">
        <v>267</v>
      </c>
      <c r="D5647" t="s">
        <v>1473</v>
      </c>
      <c r="E5647" t="s">
        <v>37</v>
      </c>
      <c r="F5647">
        <v>130</v>
      </c>
      <c r="G5647" s="8">
        <v>4463292</v>
      </c>
      <c r="H5647" s="8">
        <v>30000000</v>
      </c>
    </row>
    <row r="5648" spans="1:8" x14ac:dyDescent="0.3">
      <c r="A5648">
        <v>6.9</v>
      </c>
      <c r="B5648" t="s">
        <v>23640</v>
      </c>
      <c r="C5648" t="s">
        <v>267</v>
      </c>
      <c r="D5648" t="s">
        <v>20490</v>
      </c>
      <c r="E5648" t="s">
        <v>37</v>
      </c>
      <c r="F5648">
        <v>130</v>
      </c>
      <c r="G5648" s="8">
        <v>4463292</v>
      </c>
      <c r="H5648" s="8">
        <v>30000000</v>
      </c>
    </row>
    <row r="5649" spans="1:8" x14ac:dyDescent="0.3">
      <c r="A5649">
        <v>6.9</v>
      </c>
      <c r="B5649" t="s">
        <v>23640</v>
      </c>
      <c r="C5649" t="s">
        <v>267</v>
      </c>
      <c r="D5649" t="s">
        <v>8199</v>
      </c>
      <c r="E5649" t="s">
        <v>37</v>
      </c>
      <c r="F5649">
        <v>130</v>
      </c>
      <c r="G5649" s="8">
        <v>4463292</v>
      </c>
      <c r="H5649" s="8">
        <v>30000000</v>
      </c>
    </row>
    <row r="5650" spans="1:8" x14ac:dyDescent="0.3">
      <c r="A5650">
        <v>7.7</v>
      </c>
      <c r="B5650" t="s">
        <v>23641</v>
      </c>
      <c r="C5650" t="s">
        <v>556</v>
      </c>
      <c r="D5650" t="s">
        <v>675</v>
      </c>
      <c r="E5650" t="s">
        <v>37</v>
      </c>
      <c r="F5650">
        <v>111</v>
      </c>
      <c r="G5650" s="8">
        <v>14337579</v>
      </c>
      <c r="H5650" s="8">
        <v>27000000</v>
      </c>
    </row>
    <row r="5651" spans="1:8" x14ac:dyDescent="0.3">
      <c r="A5651">
        <v>7.7</v>
      </c>
      <c r="B5651" t="s">
        <v>23641</v>
      </c>
      <c r="C5651" t="s">
        <v>556</v>
      </c>
      <c r="D5651" t="s">
        <v>1473</v>
      </c>
      <c r="E5651" t="s">
        <v>37</v>
      </c>
      <c r="F5651">
        <v>111</v>
      </c>
      <c r="G5651" s="8">
        <v>14337579</v>
      </c>
      <c r="H5651" s="8">
        <v>27000000</v>
      </c>
    </row>
    <row r="5652" spans="1:8" x14ac:dyDescent="0.3">
      <c r="A5652">
        <v>7.7</v>
      </c>
      <c r="B5652" t="s">
        <v>23641</v>
      </c>
      <c r="C5652" t="s">
        <v>556</v>
      </c>
      <c r="D5652" t="s">
        <v>651</v>
      </c>
      <c r="E5652" t="s">
        <v>37</v>
      </c>
      <c r="F5652">
        <v>111</v>
      </c>
      <c r="G5652" s="8">
        <v>14337579</v>
      </c>
      <c r="H5652" s="8">
        <v>27000000</v>
      </c>
    </row>
    <row r="5653" spans="1:8" x14ac:dyDescent="0.3">
      <c r="A5653">
        <v>7.7</v>
      </c>
      <c r="B5653" t="s">
        <v>23641</v>
      </c>
      <c r="C5653" t="s">
        <v>556</v>
      </c>
      <c r="D5653" t="s">
        <v>21948</v>
      </c>
      <c r="E5653" t="s">
        <v>37</v>
      </c>
      <c r="F5653">
        <v>111</v>
      </c>
      <c r="G5653" s="8">
        <v>14337579</v>
      </c>
      <c r="H5653" s="8">
        <v>27000000</v>
      </c>
    </row>
    <row r="5654" spans="1:8" x14ac:dyDescent="0.3">
      <c r="A5654">
        <v>7.7</v>
      </c>
      <c r="B5654" t="s">
        <v>23641</v>
      </c>
      <c r="C5654" t="s">
        <v>556</v>
      </c>
      <c r="D5654" t="s">
        <v>10118</v>
      </c>
      <c r="E5654" t="s">
        <v>37</v>
      </c>
      <c r="F5654">
        <v>111</v>
      </c>
      <c r="G5654" s="8">
        <v>14337579</v>
      </c>
      <c r="H5654" s="8">
        <v>27000000</v>
      </c>
    </row>
    <row r="5655" spans="1:8" x14ac:dyDescent="0.3">
      <c r="A5655">
        <v>7.7</v>
      </c>
      <c r="B5655" t="s">
        <v>23641</v>
      </c>
      <c r="C5655" t="s">
        <v>556</v>
      </c>
      <c r="D5655" t="s">
        <v>8199</v>
      </c>
      <c r="E5655" t="s">
        <v>37</v>
      </c>
      <c r="F5655">
        <v>111</v>
      </c>
      <c r="G5655" s="8">
        <v>14337579</v>
      </c>
      <c r="H5655" s="8">
        <v>27000000</v>
      </c>
    </row>
    <row r="5656" spans="1:8" x14ac:dyDescent="0.3">
      <c r="A5656">
        <v>6.9</v>
      </c>
      <c r="B5656" t="s">
        <v>23642</v>
      </c>
      <c r="C5656" t="s">
        <v>6930</v>
      </c>
      <c r="D5656" t="s">
        <v>11093</v>
      </c>
      <c r="E5656" t="s">
        <v>37</v>
      </c>
      <c r="F5656">
        <v>110</v>
      </c>
      <c r="G5656" s="8">
        <v>13823741</v>
      </c>
      <c r="H5656" s="8">
        <v>13500000</v>
      </c>
    </row>
    <row r="5657" spans="1:8" x14ac:dyDescent="0.3">
      <c r="A5657">
        <v>6.9</v>
      </c>
      <c r="B5657" t="s">
        <v>23642</v>
      </c>
      <c r="C5657" t="s">
        <v>6930</v>
      </c>
      <c r="D5657" t="s">
        <v>1473</v>
      </c>
      <c r="E5657" t="s">
        <v>37</v>
      </c>
      <c r="F5657">
        <v>110</v>
      </c>
      <c r="G5657" s="8">
        <v>13823741</v>
      </c>
      <c r="H5657" s="8">
        <v>13500000</v>
      </c>
    </row>
    <row r="5658" spans="1:8" x14ac:dyDescent="0.3">
      <c r="A5658">
        <v>6.9</v>
      </c>
      <c r="B5658" t="s">
        <v>23642</v>
      </c>
      <c r="C5658" t="s">
        <v>6930</v>
      </c>
      <c r="D5658" t="s">
        <v>20490</v>
      </c>
      <c r="E5658" t="s">
        <v>37</v>
      </c>
      <c r="F5658">
        <v>110</v>
      </c>
      <c r="G5658" s="8">
        <v>13823741</v>
      </c>
      <c r="H5658" s="8">
        <v>13500000</v>
      </c>
    </row>
    <row r="5659" spans="1:8" x14ac:dyDescent="0.3">
      <c r="A5659">
        <v>6.9</v>
      </c>
      <c r="B5659" t="s">
        <v>23642</v>
      </c>
      <c r="C5659" t="s">
        <v>6930</v>
      </c>
      <c r="D5659" t="s">
        <v>17497</v>
      </c>
      <c r="E5659" t="s">
        <v>37</v>
      </c>
      <c r="F5659">
        <v>110</v>
      </c>
      <c r="G5659" s="8">
        <v>13823741</v>
      </c>
      <c r="H5659" s="8">
        <v>13500000</v>
      </c>
    </row>
    <row r="5660" spans="1:8" x14ac:dyDescent="0.3">
      <c r="A5660">
        <v>6</v>
      </c>
      <c r="B5660" t="s">
        <v>23643</v>
      </c>
      <c r="C5660" t="s">
        <v>6948</v>
      </c>
      <c r="D5660" t="s">
        <v>675</v>
      </c>
      <c r="E5660" t="s">
        <v>37</v>
      </c>
      <c r="F5660">
        <v>123</v>
      </c>
      <c r="G5660" s="8">
        <v>10297897</v>
      </c>
      <c r="H5660" s="8">
        <v>27000000</v>
      </c>
    </row>
    <row r="5661" spans="1:8" x14ac:dyDescent="0.3">
      <c r="A5661">
        <v>6</v>
      </c>
      <c r="B5661" t="s">
        <v>23643</v>
      </c>
      <c r="C5661" t="s">
        <v>6948</v>
      </c>
      <c r="D5661" t="s">
        <v>21950</v>
      </c>
      <c r="E5661" t="s">
        <v>37</v>
      </c>
      <c r="F5661">
        <v>123</v>
      </c>
      <c r="G5661" s="8">
        <v>10297897</v>
      </c>
      <c r="H5661" s="8">
        <v>27000000</v>
      </c>
    </row>
    <row r="5662" spans="1:8" x14ac:dyDescent="0.3">
      <c r="A5662">
        <v>6</v>
      </c>
      <c r="B5662" t="s">
        <v>23643</v>
      </c>
      <c r="C5662" t="s">
        <v>6948</v>
      </c>
      <c r="D5662" t="s">
        <v>1473</v>
      </c>
      <c r="E5662" t="s">
        <v>37</v>
      </c>
      <c r="F5662">
        <v>123</v>
      </c>
      <c r="G5662" s="8">
        <v>10297897</v>
      </c>
      <c r="H5662" s="8">
        <v>27000000</v>
      </c>
    </row>
    <row r="5663" spans="1:8" x14ac:dyDescent="0.3">
      <c r="A5663">
        <v>6</v>
      </c>
      <c r="B5663" t="s">
        <v>23643</v>
      </c>
      <c r="C5663" t="s">
        <v>6948</v>
      </c>
      <c r="D5663" t="s">
        <v>20490</v>
      </c>
      <c r="E5663" t="s">
        <v>37</v>
      </c>
      <c r="F5663">
        <v>123</v>
      </c>
      <c r="G5663" s="8">
        <v>10297897</v>
      </c>
      <c r="H5663" s="8">
        <v>27000000</v>
      </c>
    </row>
    <row r="5664" spans="1:8" x14ac:dyDescent="0.3">
      <c r="A5664">
        <v>6</v>
      </c>
      <c r="B5664" t="s">
        <v>23643</v>
      </c>
      <c r="C5664" t="s">
        <v>6948</v>
      </c>
      <c r="D5664" t="s">
        <v>12797</v>
      </c>
      <c r="E5664" t="s">
        <v>37</v>
      </c>
      <c r="F5664">
        <v>123</v>
      </c>
      <c r="G5664" s="8">
        <v>10297897</v>
      </c>
      <c r="H5664" s="8">
        <v>27000000</v>
      </c>
    </row>
    <row r="5665" spans="1:8" x14ac:dyDescent="0.3">
      <c r="A5665">
        <v>6.2</v>
      </c>
      <c r="B5665" t="s">
        <v>23644</v>
      </c>
      <c r="C5665" t="s">
        <v>4599</v>
      </c>
      <c r="D5665" t="s">
        <v>4189</v>
      </c>
      <c r="E5665" t="s">
        <v>37</v>
      </c>
      <c r="F5665">
        <v>109</v>
      </c>
      <c r="G5665" s="8">
        <v>13248477</v>
      </c>
      <c r="H5665" s="8">
        <v>27000000</v>
      </c>
    </row>
    <row r="5666" spans="1:8" x14ac:dyDescent="0.3">
      <c r="A5666">
        <v>6.2</v>
      </c>
      <c r="B5666" t="s">
        <v>23644</v>
      </c>
      <c r="C5666" t="s">
        <v>4599</v>
      </c>
      <c r="D5666" t="s">
        <v>21948</v>
      </c>
      <c r="E5666" t="s">
        <v>37</v>
      </c>
      <c r="F5666">
        <v>109</v>
      </c>
      <c r="G5666" s="8">
        <v>13248477</v>
      </c>
      <c r="H5666" s="8">
        <v>27000000</v>
      </c>
    </row>
    <row r="5667" spans="1:8" x14ac:dyDescent="0.3">
      <c r="A5667">
        <v>6.2</v>
      </c>
      <c r="B5667" t="s">
        <v>23644</v>
      </c>
      <c r="C5667" t="s">
        <v>4599</v>
      </c>
      <c r="D5667" t="s">
        <v>8199</v>
      </c>
      <c r="E5667" t="s">
        <v>37</v>
      </c>
      <c r="F5667">
        <v>109</v>
      </c>
      <c r="G5667" s="8">
        <v>13248477</v>
      </c>
      <c r="H5667" s="8">
        <v>27000000</v>
      </c>
    </row>
    <row r="5668" spans="1:8" x14ac:dyDescent="0.3">
      <c r="A5668">
        <v>5.9</v>
      </c>
      <c r="B5668" t="s">
        <v>23645</v>
      </c>
      <c r="C5668" t="s">
        <v>6958</v>
      </c>
      <c r="D5668" t="s">
        <v>21950</v>
      </c>
      <c r="E5668" t="s">
        <v>37</v>
      </c>
      <c r="F5668">
        <v>99</v>
      </c>
      <c r="G5668" s="8">
        <v>8712564</v>
      </c>
      <c r="H5668" s="8">
        <v>27000000</v>
      </c>
    </row>
    <row r="5669" spans="1:8" x14ac:dyDescent="0.3">
      <c r="A5669">
        <v>5.9</v>
      </c>
      <c r="B5669" t="s">
        <v>23645</v>
      </c>
      <c r="C5669" t="s">
        <v>6958</v>
      </c>
      <c r="D5669" t="s">
        <v>1473</v>
      </c>
      <c r="E5669" t="s">
        <v>37</v>
      </c>
      <c r="F5669">
        <v>99</v>
      </c>
      <c r="G5669" s="8">
        <v>8712564</v>
      </c>
      <c r="H5669" s="8">
        <v>27000000</v>
      </c>
    </row>
    <row r="5670" spans="1:8" x14ac:dyDescent="0.3">
      <c r="A5670">
        <v>5.9</v>
      </c>
      <c r="B5670" t="s">
        <v>23645</v>
      </c>
      <c r="C5670" t="s">
        <v>6958</v>
      </c>
      <c r="D5670" t="s">
        <v>21948</v>
      </c>
      <c r="E5670" t="s">
        <v>37</v>
      </c>
      <c r="F5670">
        <v>99</v>
      </c>
      <c r="G5670" s="8">
        <v>8712564</v>
      </c>
      <c r="H5670" s="8">
        <v>27000000</v>
      </c>
    </row>
    <row r="5671" spans="1:8" x14ac:dyDescent="0.3">
      <c r="A5671">
        <v>5.9</v>
      </c>
      <c r="B5671" t="s">
        <v>23645</v>
      </c>
      <c r="C5671" t="s">
        <v>6958</v>
      </c>
      <c r="D5671" t="s">
        <v>8199</v>
      </c>
      <c r="E5671" t="s">
        <v>37</v>
      </c>
      <c r="F5671">
        <v>99</v>
      </c>
      <c r="G5671" s="8">
        <v>8712564</v>
      </c>
      <c r="H5671" s="8">
        <v>27000000</v>
      </c>
    </row>
    <row r="5672" spans="1:8" x14ac:dyDescent="0.3">
      <c r="A5672">
        <v>6.8</v>
      </c>
      <c r="B5672" t="s">
        <v>23646</v>
      </c>
      <c r="C5672" t="s">
        <v>6963</v>
      </c>
      <c r="D5672" t="s">
        <v>809</v>
      </c>
      <c r="E5672" t="s">
        <v>37</v>
      </c>
      <c r="F5672">
        <v>106</v>
      </c>
      <c r="G5672" s="8">
        <v>7486906</v>
      </c>
      <c r="H5672" s="8">
        <v>27000000</v>
      </c>
    </row>
    <row r="5673" spans="1:8" x14ac:dyDescent="0.3">
      <c r="A5673">
        <v>6.8</v>
      </c>
      <c r="B5673" t="s">
        <v>23646</v>
      </c>
      <c r="C5673" t="s">
        <v>6963</v>
      </c>
      <c r="D5673" t="s">
        <v>1473</v>
      </c>
      <c r="E5673" t="s">
        <v>37</v>
      </c>
      <c r="F5673">
        <v>106</v>
      </c>
      <c r="G5673" s="8">
        <v>7486906</v>
      </c>
      <c r="H5673" s="8">
        <v>27000000</v>
      </c>
    </row>
    <row r="5674" spans="1:8" x14ac:dyDescent="0.3">
      <c r="A5674">
        <v>6.8</v>
      </c>
      <c r="B5674" t="s">
        <v>23646</v>
      </c>
      <c r="C5674" t="s">
        <v>6963</v>
      </c>
      <c r="D5674" t="s">
        <v>15875</v>
      </c>
      <c r="E5674" t="s">
        <v>37</v>
      </c>
      <c r="F5674">
        <v>106</v>
      </c>
      <c r="G5674" s="8">
        <v>7486906</v>
      </c>
      <c r="H5674" s="8">
        <v>27000000</v>
      </c>
    </row>
    <row r="5675" spans="1:8" x14ac:dyDescent="0.3">
      <c r="A5675">
        <v>3.6</v>
      </c>
      <c r="B5675" t="s">
        <v>23647</v>
      </c>
      <c r="C5675" t="s">
        <v>2689</v>
      </c>
      <c r="D5675" t="s">
        <v>675</v>
      </c>
      <c r="E5675" t="s">
        <v>37</v>
      </c>
      <c r="F5675">
        <v>89</v>
      </c>
      <c r="G5675" s="8">
        <v>38536376</v>
      </c>
      <c r="H5675" s="8">
        <v>27000000</v>
      </c>
    </row>
    <row r="5676" spans="1:8" x14ac:dyDescent="0.3">
      <c r="A5676">
        <v>3.6</v>
      </c>
      <c r="B5676" t="s">
        <v>23647</v>
      </c>
      <c r="C5676" t="s">
        <v>2689</v>
      </c>
      <c r="D5676" t="s">
        <v>515</v>
      </c>
      <c r="E5676" t="s">
        <v>37</v>
      </c>
      <c r="F5676">
        <v>89</v>
      </c>
      <c r="G5676" s="8">
        <v>38536376</v>
      </c>
      <c r="H5676" s="8">
        <v>27000000</v>
      </c>
    </row>
    <row r="5677" spans="1:8" x14ac:dyDescent="0.3">
      <c r="A5677">
        <v>3.6</v>
      </c>
      <c r="B5677" t="s">
        <v>23647</v>
      </c>
      <c r="C5677" t="s">
        <v>2689</v>
      </c>
      <c r="D5677" t="s">
        <v>809</v>
      </c>
      <c r="E5677" t="s">
        <v>37</v>
      </c>
      <c r="F5677">
        <v>89</v>
      </c>
      <c r="G5677" s="8">
        <v>38536376</v>
      </c>
      <c r="H5677" s="8">
        <v>27000000</v>
      </c>
    </row>
    <row r="5678" spans="1:8" x14ac:dyDescent="0.3">
      <c r="A5678">
        <v>3.6</v>
      </c>
      <c r="B5678" t="s">
        <v>23647</v>
      </c>
      <c r="C5678" t="s">
        <v>2689</v>
      </c>
      <c r="D5678" t="s">
        <v>15875</v>
      </c>
      <c r="E5678" t="s">
        <v>37</v>
      </c>
      <c r="F5678">
        <v>89</v>
      </c>
      <c r="G5678" s="8">
        <v>38536376</v>
      </c>
      <c r="H5678" s="8">
        <v>27000000</v>
      </c>
    </row>
    <row r="5679" spans="1:8" x14ac:dyDescent="0.3">
      <c r="A5679">
        <v>3.6</v>
      </c>
      <c r="B5679" t="s">
        <v>23647</v>
      </c>
      <c r="C5679" t="s">
        <v>2689</v>
      </c>
      <c r="D5679" t="s">
        <v>10118</v>
      </c>
      <c r="E5679" t="s">
        <v>37</v>
      </c>
      <c r="F5679">
        <v>89</v>
      </c>
      <c r="G5679" s="8">
        <v>38536376</v>
      </c>
      <c r="H5679" s="8">
        <v>27000000</v>
      </c>
    </row>
    <row r="5680" spans="1:8" x14ac:dyDescent="0.3">
      <c r="A5680">
        <v>6.7</v>
      </c>
      <c r="B5680" t="s">
        <v>23648</v>
      </c>
      <c r="C5680" t="s">
        <v>6970</v>
      </c>
      <c r="D5680" t="s">
        <v>21950</v>
      </c>
      <c r="E5680" t="s">
        <v>37</v>
      </c>
      <c r="F5680">
        <v>98</v>
      </c>
      <c r="G5680" s="8">
        <v>41008532</v>
      </c>
      <c r="H5680" s="8">
        <v>27000000</v>
      </c>
    </row>
    <row r="5681" spans="1:8" x14ac:dyDescent="0.3">
      <c r="A5681">
        <v>6.7</v>
      </c>
      <c r="B5681" t="s">
        <v>23648</v>
      </c>
      <c r="C5681" t="s">
        <v>6970</v>
      </c>
      <c r="D5681" t="s">
        <v>1473</v>
      </c>
      <c r="E5681" t="s">
        <v>37</v>
      </c>
      <c r="F5681">
        <v>98</v>
      </c>
      <c r="G5681" s="8">
        <v>41008532</v>
      </c>
      <c r="H5681" s="8">
        <v>27000000</v>
      </c>
    </row>
    <row r="5682" spans="1:8" x14ac:dyDescent="0.3">
      <c r="A5682">
        <v>6.7</v>
      </c>
      <c r="B5682" t="s">
        <v>23648</v>
      </c>
      <c r="C5682" t="s">
        <v>6970</v>
      </c>
      <c r="D5682" t="s">
        <v>8199</v>
      </c>
      <c r="E5682" t="s">
        <v>37</v>
      </c>
      <c r="F5682">
        <v>98</v>
      </c>
      <c r="G5682" s="8">
        <v>41008532</v>
      </c>
      <c r="H5682" s="8">
        <v>27000000</v>
      </c>
    </row>
    <row r="5683" spans="1:8" x14ac:dyDescent="0.3">
      <c r="A5683">
        <v>6.3</v>
      </c>
      <c r="B5683" t="s">
        <v>23649</v>
      </c>
      <c r="C5683" t="s">
        <v>5473</v>
      </c>
      <c r="D5683" t="s">
        <v>675</v>
      </c>
      <c r="E5683" t="s">
        <v>37</v>
      </c>
      <c r="F5683">
        <v>93</v>
      </c>
      <c r="G5683" s="8">
        <v>5204007</v>
      </c>
      <c r="H5683" s="8">
        <v>28000000</v>
      </c>
    </row>
    <row r="5684" spans="1:8" x14ac:dyDescent="0.3">
      <c r="A5684">
        <v>6.3</v>
      </c>
      <c r="B5684" t="s">
        <v>23649</v>
      </c>
      <c r="C5684" t="s">
        <v>5473</v>
      </c>
      <c r="D5684" t="s">
        <v>809</v>
      </c>
      <c r="E5684" t="s">
        <v>37</v>
      </c>
      <c r="F5684">
        <v>93</v>
      </c>
      <c r="G5684" s="8">
        <v>5204007</v>
      </c>
      <c r="H5684" s="8">
        <v>28000000</v>
      </c>
    </row>
    <row r="5685" spans="1:8" x14ac:dyDescent="0.3">
      <c r="A5685">
        <v>6.3</v>
      </c>
      <c r="B5685" t="s">
        <v>23649</v>
      </c>
      <c r="C5685" t="s">
        <v>5473</v>
      </c>
      <c r="D5685" t="s">
        <v>21950</v>
      </c>
      <c r="E5685" t="s">
        <v>37</v>
      </c>
      <c r="F5685">
        <v>93</v>
      </c>
      <c r="G5685" s="8">
        <v>5204007</v>
      </c>
      <c r="H5685" s="8">
        <v>28000000</v>
      </c>
    </row>
    <row r="5686" spans="1:8" x14ac:dyDescent="0.3">
      <c r="A5686">
        <v>6.3</v>
      </c>
      <c r="B5686" t="s">
        <v>23649</v>
      </c>
      <c r="C5686" t="s">
        <v>5473</v>
      </c>
      <c r="D5686" t="s">
        <v>8199</v>
      </c>
      <c r="E5686" t="s">
        <v>37</v>
      </c>
      <c r="F5686">
        <v>93</v>
      </c>
      <c r="G5686" s="8">
        <v>5204007</v>
      </c>
      <c r="H5686" s="8">
        <v>28000000</v>
      </c>
    </row>
    <row r="5687" spans="1:8" x14ac:dyDescent="0.3">
      <c r="A5687">
        <v>6.4</v>
      </c>
      <c r="B5687" t="s">
        <v>23650</v>
      </c>
      <c r="C5687" t="s">
        <v>674</v>
      </c>
      <c r="D5687" t="s">
        <v>809</v>
      </c>
      <c r="E5687" t="s">
        <v>37</v>
      </c>
      <c r="F5687">
        <v>112</v>
      </c>
      <c r="G5687" s="8">
        <v>4485485</v>
      </c>
      <c r="H5687" s="8">
        <v>15000000</v>
      </c>
    </row>
    <row r="5688" spans="1:8" x14ac:dyDescent="0.3">
      <c r="A5688">
        <v>6.4</v>
      </c>
      <c r="B5688" t="s">
        <v>23650</v>
      </c>
      <c r="C5688" t="s">
        <v>674</v>
      </c>
      <c r="D5688" t="s">
        <v>21950</v>
      </c>
      <c r="E5688" t="s">
        <v>37</v>
      </c>
      <c r="F5688">
        <v>112</v>
      </c>
      <c r="G5688" s="8">
        <v>4485485</v>
      </c>
      <c r="H5688" s="8">
        <v>15000000</v>
      </c>
    </row>
    <row r="5689" spans="1:8" x14ac:dyDescent="0.3">
      <c r="A5689">
        <v>6.4</v>
      </c>
      <c r="B5689" t="s">
        <v>23650</v>
      </c>
      <c r="C5689" t="s">
        <v>674</v>
      </c>
      <c r="D5689" t="s">
        <v>1473</v>
      </c>
      <c r="E5689" t="s">
        <v>37</v>
      </c>
      <c r="F5689">
        <v>112</v>
      </c>
      <c r="G5689" s="8">
        <v>4485485</v>
      </c>
      <c r="H5689" s="8">
        <v>15000000</v>
      </c>
    </row>
    <row r="5690" spans="1:8" x14ac:dyDescent="0.3">
      <c r="A5690">
        <v>6.4</v>
      </c>
      <c r="B5690" t="s">
        <v>23651</v>
      </c>
      <c r="C5690" t="s">
        <v>997</v>
      </c>
      <c r="D5690" t="s">
        <v>21950</v>
      </c>
      <c r="E5690" t="s">
        <v>37</v>
      </c>
      <c r="F5690">
        <v>101</v>
      </c>
      <c r="G5690" s="8">
        <v>4476235</v>
      </c>
      <c r="H5690" s="8">
        <v>27000000</v>
      </c>
    </row>
    <row r="5691" spans="1:8" x14ac:dyDescent="0.3">
      <c r="A5691">
        <v>6.4</v>
      </c>
      <c r="B5691" t="s">
        <v>23651</v>
      </c>
      <c r="C5691" t="s">
        <v>997</v>
      </c>
      <c r="D5691" t="s">
        <v>4189</v>
      </c>
      <c r="E5691" t="s">
        <v>37</v>
      </c>
      <c r="F5691">
        <v>101</v>
      </c>
      <c r="G5691" s="8">
        <v>4476235</v>
      </c>
      <c r="H5691" s="8">
        <v>27000000</v>
      </c>
    </row>
    <row r="5692" spans="1:8" x14ac:dyDescent="0.3">
      <c r="A5692">
        <v>6.4</v>
      </c>
      <c r="B5692" t="s">
        <v>23651</v>
      </c>
      <c r="C5692" t="s">
        <v>997</v>
      </c>
      <c r="D5692" t="s">
        <v>21948</v>
      </c>
      <c r="E5692" t="s">
        <v>37</v>
      </c>
      <c r="F5692">
        <v>101</v>
      </c>
      <c r="G5692" s="8">
        <v>4476235</v>
      </c>
      <c r="H5692" s="8">
        <v>27000000</v>
      </c>
    </row>
    <row r="5693" spans="1:8" x14ac:dyDescent="0.3">
      <c r="A5693">
        <v>6.4</v>
      </c>
      <c r="B5693" t="s">
        <v>23651</v>
      </c>
      <c r="C5693" t="s">
        <v>997</v>
      </c>
      <c r="D5693" t="s">
        <v>8199</v>
      </c>
      <c r="E5693" t="s">
        <v>37</v>
      </c>
      <c r="F5693">
        <v>101</v>
      </c>
      <c r="G5693" s="8">
        <v>4476235</v>
      </c>
      <c r="H5693" s="8">
        <v>27000000</v>
      </c>
    </row>
    <row r="5694" spans="1:8" x14ac:dyDescent="0.3">
      <c r="A5694">
        <v>5.7</v>
      </c>
      <c r="B5694" t="s">
        <v>23652</v>
      </c>
      <c r="C5694" t="s">
        <v>1371</v>
      </c>
      <c r="D5694" t="s">
        <v>809</v>
      </c>
      <c r="E5694" t="s">
        <v>37</v>
      </c>
      <c r="F5694">
        <v>104</v>
      </c>
      <c r="G5694" s="8">
        <v>1089365</v>
      </c>
      <c r="H5694" s="8">
        <v>25000000</v>
      </c>
    </row>
    <row r="5695" spans="1:8" x14ac:dyDescent="0.3">
      <c r="A5695">
        <v>5.7</v>
      </c>
      <c r="B5695" t="s">
        <v>23652</v>
      </c>
      <c r="C5695" t="s">
        <v>1371</v>
      </c>
      <c r="D5695" t="s">
        <v>1473</v>
      </c>
      <c r="E5695" t="s">
        <v>37</v>
      </c>
      <c r="F5695">
        <v>104</v>
      </c>
      <c r="G5695" s="8">
        <v>1089365</v>
      </c>
      <c r="H5695" s="8">
        <v>25000000</v>
      </c>
    </row>
    <row r="5696" spans="1:8" x14ac:dyDescent="0.3">
      <c r="A5696">
        <v>6.2</v>
      </c>
      <c r="B5696" t="s">
        <v>23653</v>
      </c>
      <c r="C5696" t="s">
        <v>4783</v>
      </c>
      <c r="D5696" t="s">
        <v>1473</v>
      </c>
      <c r="E5696" t="s">
        <v>37</v>
      </c>
      <c r="F5696">
        <v>120</v>
      </c>
      <c r="G5696" s="8">
        <v>763044</v>
      </c>
      <c r="H5696" s="8">
        <v>23000000</v>
      </c>
    </row>
    <row r="5697" spans="1:8" x14ac:dyDescent="0.3">
      <c r="A5697">
        <v>6.2</v>
      </c>
      <c r="B5697" t="s">
        <v>23653</v>
      </c>
      <c r="C5697" t="s">
        <v>4783</v>
      </c>
      <c r="D5697" t="s">
        <v>8199</v>
      </c>
      <c r="E5697" t="s">
        <v>37</v>
      </c>
      <c r="F5697">
        <v>120</v>
      </c>
      <c r="G5697" s="8">
        <v>763044</v>
      </c>
      <c r="H5697" s="8">
        <v>23000000</v>
      </c>
    </row>
    <row r="5698" spans="1:8" x14ac:dyDescent="0.3">
      <c r="A5698">
        <v>5.2</v>
      </c>
      <c r="B5698" t="s">
        <v>23654</v>
      </c>
      <c r="C5698" t="s">
        <v>1413</v>
      </c>
      <c r="D5698" t="s">
        <v>675</v>
      </c>
      <c r="E5698" t="s">
        <v>37</v>
      </c>
      <c r="F5698">
        <v>91</v>
      </c>
      <c r="G5698" s="8">
        <v>20819129</v>
      </c>
      <c r="H5698" s="8">
        <v>26000000</v>
      </c>
    </row>
    <row r="5699" spans="1:8" x14ac:dyDescent="0.3">
      <c r="A5699">
        <v>5.2</v>
      </c>
      <c r="B5699" t="s">
        <v>23654</v>
      </c>
      <c r="C5699" t="s">
        <v>1413</v>
      </c>
      <c r="D5699" t="s">
        <v>809</v>
      </c>
      <c r="E5699" t="s">
        <v>37</v>
      </c>
      <c r="F5699">
        <v>91</v>
      </c>
      <c r="G5699" s="8">
        <v>20819129</v>
      </c>
      <c r="H5699" s="8">
        <v>26000000</v>
      </c>
    </row>
    <row r="5700" spans="1:8" x14ac:dyDescent="0.3">
      <c r="A5700">
        <v>5.2</v>
      </c>
      <c r="B5700" t="s">
        <v>23654</v>
      </c>
      <c r="C5700" t="s">
        <v>1413</v>
      </c>
      <c r="D5700" t="s">
        <v>21950</v>
      </c>
      <c r="E5700" t="s">
        <v>37</v>
      </c>
      <c r="F5700">
        <v>91</v>
      </c>
      <c r="G5700" s="8">
        <v>20819129</v>
      </c>
      <c r="H5700" s="8">
        <v>26000000</v>
      </c>
    </row>
    <row r="5701" spans="1:8" x14ac:dyDescent="0.3">
      <c r="A5701">
        <v>6.1</v>
      </c>
      <c r="B5701" t="s">
        <v>23655</v>
      </c>
      <c r="C5701" t="s">
        <v>984</v>
      </c>
      <c r="D5701" t="s">
        <v>809</v>
      </c>
      <c r="E5701" t="s">
        <v>37</v>
      </c>
      <c r="F5701">
        <v>97</v>
      </c>
      <c r="G5701" s="8">
        <v>110222438</v>
      </c>
      <c r="H5701" s="8">
        <v>26000000</v>
      </c>
    </row>
    <row r="5702" spans="1:8" x14ac:dyDescent="0.3">
      <c r="A5702">
        <v>6.1</v>
      </c>
      <c r="B5702" t="s">
        <v>23655</v>
      </c>
      <c r="C5702" t="s">
        <v>984</v>
      </c>
      <c r="D5702" t="s">
        <v>15875</v>
      </c>
      <c r="E5702" t="s">
        <v>37</v>
      </c>
      <c r="F5702">
        <v>97</v>
      </c>
      <c r="G5702" s="8">
        <v>110222438</v>
      </c>
      <c r="H5702" s="8">
        <v>26000000</v>
      </c>
    </row>
    <row r="5703" spans="1:8" x14ac:dyDescent="0.3">
      <c r="A5703">
        <v>6.1</v>
      </c>
      <c r="B5703" t="s">
        <v>23655</v>
      </c>
      <c r="C5703" t="s">
        <v>984</v>
      </c>
      <c r="D5703" t="s">
        <v>651</v>
      </c>
      <c r="E5703" t="s">
        <v>37</v>
      </c>
      <c r="F5703">
        <v>97</v>
      </c>
      <c r="G5703" s="8">
        <v>110222438</v>
      </c>
      <c r="H5703" s="8">
        <v>26000000</v>
      </c>
    </row>
    <row r="5704" spans="1:8" x14ac:dyDescent="0.3">
      <c r="A5704">
        <v>6.1</v>
      </c>
      <c r="B5704" t="s">
        <v>23655</v>
      </c>
      <c r="C5704" t="s">
        <v>984</v>
      </c>
      <c r="D5704" t="s">
        <v>9824</v>
      </c>
      <c r="E5704" t="s">
        <v>37</v>
      </c>
      <c r="F5704">
        <v>97</v>
      </c>
      <c r="G5704" s="8">
        <v>110222438</v>
      </c>
      <c r="H5704" s="8">
        <v>26000000</v>
      </c>
    </row>
    <row r="5705" spans="1:8" x14ac:dyDescent="0.3">
      <c r="A5705">
        <v>6.1</v>
      </c>
      <c r="B5705" t="s">
        <v>23655</v>
      </c>
      <c r="C5705" t="s">
        <v>984</v>
      </c>
      <c r="D5705" t="s">
        <v>17497</v>
      </c>
      <c r="E5705" t="s">
        <v>37</v>
      </c>
      <c r="F5705">
        <v>97</v>
      </c>
      <c r="G5705" s="8">
        <v>110222438</v>
      </c>
      <c r="H5705" s="8">
        <v>26000000</v>
      </c>
    </row>
    <row r="5706" spans="1:8" x14ac:dyDescent="0.3">
      <c r="A5706">
        <v>7.1</v>
      </c>
      <c r="B5706" t="s">
        <v>23656</v>
      </c>
      <c r="C5706" t="s">
        <v>1407</v>
      </c>
      <c r="D5706" t="s">
        <v>809</v>
      </c>
      <c r="E5706" t="s">
        <v>37</v>
      </c>
      <c r="F5706">
        <v>133</v>
      </c>
      <c r="G5706" s="8">
        <v>109243478</v>
      </c>
      <c r="H5706" s="8">
        <v>26000000</v>
      </c>
    </row>
    <row r="5707" spans="1:8" x14ac:dyDescent="0.3">
      <c r="A5707">
        <v>7.1</v>
      </c>
      <c r="B5707" t="s">
        <v>23656</v>
      </c>
      <c r="C5707" t="s">
        <v>1407</v>
      </c>
      <c r="D5707" t="s">
        <v>17497</v>
      </c>
      <c r="E5707" t="s">
        <v>37</v>
      </c>
      <c r="F5707">
        <v>133</v>
      </c>
      <c r="G5707" s="8">
        <v>109243478</v>
      </c>
      <c r="H5707" s="8">
        <v>26000000</v>
      </c>
    </row>
    <row r="5708" spans="1:8" x14ac:dyDescent="0.3">
      <c r="A5708">
        <v>7.2</v>
      </c>
      <c r="B5708" t="s">
        <v>23657</v>
      </c>
      <c r="C5708" t="s">
        <v>2323</v>
      </c>
      <c r="D5708" t="s">
        <v>809</v>
      </c>
      <c r="E5708" t="s">
        <v>37</v>
      </c>
      <c r="F5708">
        <v>123</v>
      </c>
      <c r="G5708" s="8">
        <v>100241322</v>
      </c>
      <c r="H5708" s="8">
        <v>25000000</v>
      </c>
    </row>
    <row r="5709" spans="1:8" x14ac:dyDescent="0.3">
      <c r="A5709">
        <v>7.2</v>
      </c>
      <c r="B5709" t="s">
        <v>23657</v>
      </c>
      <c r="C5709" t="s">
        <v>2323</v>
      </c>
      <c r="D5709" t="s">
        <v>1473</v>
      </c>
      <c r="E5709" t="s">
        <v>37</v>
      </c>
      <c r="F5709">
        <v>123</v>
      </c>
      <c r="G5709" s="8">
        <v>100241322</v>
      </c>
      <c r="H5709" s="8">
        <v>25000000</v>
      </c>
    </row>
    <row r="5710" spans="1:8" x14ac:dyDescent="0.3">
      <c r="A5710">
        <v>7.2</v>
      </c>
      <c r="B5710" t="s">
        <v>23657</v>
      </c>
      <c r="C5710" t="s">
        <v>2323</v>
      </c>
      <c r="D5710" t="s">
        <v>17497</v>
      </c>
      <c r="E5710" t="s">
        <v>37</v>
      </c>
      <c r="F5710">
        <v>123</v>
      </c>
      <c r="G5710" s="8">
        <v>100241322</v>
      </c>
      <c r="H5710" s="8">
        <v>25000000</v>
      </c>
    </row>
    <row r="5711" spans="1:8" x14ac:dyDescent="0.3">
      <c r="A5711">
        <v>6.5</v>
      </c>
      <c r="B5711" t="s">
        <v>23658</v>
      </c>
      <c r="C5711" t="s">
        <v>7016</v>
      </c>
      <c r="D5711" t="s">
        <v>21950</v>
      </c>
      <c r="E5711" t="s">
        <v>37</v>
      </c>
      <c r="F5711">
        <v>114</v>
      </c>
      <c r="G5711" s="8">
        <v>25977365</v>
      </c>
      <c r="H5711" s="8">
        <v>28000000</v>
      </c>
    </row>
    <row r="5712" spans="1:8" x14ac:dyDescent="0.3">
      <c r="A5712">
        <v>6.5</v>
      </c>
      <c r="B5712" t="s">
        <v>23658</v>
      </c>
      <c r="C5712" t="s">
        <v>7016</v>
      </c>
      <c r="D5712" t="s">
        <v>1473</v>
      </c>
      <c r="E5712" t="s">
        <v>37</v>
      </c>
      <c r="F5712">
        <v>114</v>
      </c>
      <c r="G5712" s="8">
        <v>25977365</v>
      </c>
      <c r="H5712" s="8">
        <v>28000000</v>
      </c>
    </row>
    <row r="5713" spans="1:8" x14ac:dyDescent="0.3">
      <c r="A5713">
        <v>6.5</v>
      </c>
      <c r="B5713" t="s">
        <v>23658</v>
      </c>
      <c r="C5713" t="s">
        <v>7016</v>
      </c>
      <c r="D5713" t="s">
        <v>21948</v>
      </c>
      <c r="E5713" t="s">
        <v>37</v>
      </c>
      <c r="F5713">
        <v>114</v>
      </c>
      <c r="G5713" s="8">
        <v>25977365</v>
      </c>
      <c r="H5713" s="8">
        <v>28000000</v>
      </c>
    </row>
    <row r="5714" spans="1:8" x14ac:dyDescent="0.3">
      <c r="A5714">
        <v>6.5</v>
      </c>
      <c r="B5714" t="s">
        <v>23658</v>
      </c>
      <c r="C5714" t="s">
        <v>7016</v>
      </c>
      <c r="D5714" t="s">
        <v>8199</v>
      </c>
      <c r="E5714" t="s">
        <v>37</v>
      </c>
      <c r="F5714">
        <v>114</v>
      </c>
      <c r="G5714" s="8">
        <v>25977365</v>
      </c>
      <c r="H5714" s="8">
        <v>28000000</v>
      </c>
    </row>
    <row r="5715" spans="1:8" x14ac:dyDescent="0.3">
      <c r="A5715">
        <v>6</v>
      </c>
      <c r="B5715" t="s">
        <v>23659</v>
      </c>
      <c r="C5715" t="s">
        <v>1239</v>
      </c>
      <c r="D5715" t="s">
        <v>675</v>
      </c>
      <c r="E5715" t="s">
        <v>37</v>
      </c>
      <c r="F5715">
        <v>111</v>
      </c>
      <c r="G5715" s="8">
        <v>91457688</v>
      </c>
      <c r="H5715" s="8">
        <v>26000000</v>
      </c>
    </row>
    <row r="5716" spans="1:8" x14ac:dyDescent="0.3">
      <c r="A5716">
        <v>6</v>
      </c>
      <c r="B5716" t="s">
        <v>23659</v>
      </c>
      <c r="C5716" t="s">
        <v>1239</v>
      </c>
      <c r="D5716" t="s">
        <v>809</v>
      </c>
      <c r="E5716" t="s">
        <v>37</v>
      </c>
      <c r="F5716">
        <v>111</v>
      </c>
      <c r="G5716" s="8">
        <v>91457688</v>
      </c>
      <c r="H5716" s="8">
        <v>26000000</v>
      </c>
    </row>
    <row r="5717" spans="1:8" x14ac:dyDescent="0.3">
      <c r="A5717">
        <v>6</v>
      </c>
      <c r="B5717" t="s">
        <v>23659</v>
      </c>
      <c r="C5717" t="s">
        <v>1239</v>
      </c>
      <c r="D5717" t="s">
        <v>21950</v>
      </c>
      <c r="E5717" t="s">
        <v>37</v>
      </c>
      <c r="F5717">
        <v>111</v>
      </c>
      <c r="G5717" s="8">
        <v>91457688</v>
      </c>
      <c r="H5717" s="8">
        <v>26000000</v>
      </c>
    </row>
    <row r="5718" spans="1:8" x14ac:dyDescent="0.3">
      <c r="A5718">
        <v>7</v>
      </c>
      <c r="B5718" t="s">
        <v>23660</v>
      </c>
      <c r="C5718" t="s">
        <v>3204</v>
      </c>
      <c r="D5718" t="s">
        <v>675</v>
      </c>
      <c r="E5718" t="s">
        <v>37</v>
      </c>
      <c r="F5718">
        <v>117</v>
      </c>
      <c r="G5718" s="8">
        <v>87341380</v>
      </c>
      <c r="H5718" s="8">
        <v>27000000</v>
      </c>
    </row>
    <row r="5719" spans="1:8" x14ac:dyDescent="0.3">
      <c r="A5719">
        <v>7</v>
      </c>
      <c r="B5719" t="s">
        <v>23660</v>
      </c>
      <c r="C5719" t="s">
        <v>3204</v>
      </c>
      <c r="D5719" t="s">
        <v>809</v>
      </c>
      <c r="E5719" t="s">
        <v>37</v>
      </c>
      <c r="F5719">
        <v>117</v>
      </c>
      <c r="G5719" s="8">
        <v>87341380</v>
      </c>
      <c r="H5719" s="8">
        <v>27000000</v>
      </c>
    </row>
    <row r="5720" spans="1:8" x14ac:dyDescent="0.3">
      <c r="A5720">
        <v>7</v>
      </c>
      <c r="B5720" t="s">
        <v>23660</v>
      </c>
      <c r="C5720" t="s">
        <v>3204</v>
      </c>
      <c r="D5720" t="s">
        <v>21950</v>
      </c>
      <c r="E5720" t="s">
        <v>37</v>
      </c>
      <c r="F5720">
        <v>117</v>
      </c>
      <c r="G5720" s="8">
        <v>87341380</v>
      </c>
      <c r="H5720" s="8">
        <v>27000000</v>
      </c>
    </row>
    <row r="5721" spans="1:8" x14ac:dyDescent="0.3">
      <c r="A5721">
        <v>7</v>
      </c>
      <c r="B5721" t="s">
        <v>23661</v>
      </c>
      <c r="C5721" t="s">
        <v>1378</v>
      </c>
      <c r="D5721" t="s">
        <v>809</v>
      </c>
      <c r="E5721" t="s">
        <v>37</v>
      </c>
      <c r="F5721">
        <v>121</v>
      </c>
      <c r="G5721" s="8">
        <v>65703412</v>
      </c>
      <c r="H5721" s="8">
        <v>26000000</v>
      </c>
    </row>
    <row r="5722" spans="1:8" x14ac:dyDescent="0.3">
      <c r="A5722">
        <v>7</v>
      </c>
      <c r="B5722" t="s">
        <v>23661</v>
      </c>
      <c r="C5722" t="s">
        <v>1378</v>
      </c>
      <c r="D5722" t="s">
        <v>1473</v>
      </c>
      <c r="E5722" t="s">
        <v>37</v>
      </c>
      <c r="F5722">
        <v>121</v>
      </c>
      <c r="G5722" s="8">
        <v>65703412</v>
      </c>
      <c r="H5722" s="8">
        <v>26000000</v>
      </c>
    </row>
    <row r="5723" spans="1:8" x14ac:dyDescent="0.3">
      <c r="A5723">
        <v>7</v>
      </c>
      <c r="B5723" t="s">
        <v>23661</v>
      </c>
      <c r="C5723" t="s">
        <v>1378</v>
      </c>
      <c r="D5723" t="s">
        <v>17497</v>
      </c>
      <c r="E5723" t="s">
        <v>37</v>
      </c>
      <c r="F5723">
        <v>121</v>
      </c>
      <c r="G5723" s="8">
        <v>65703412</v>
      </c>
      <c r="H5723" s="8">
        <v>26000000</v>
      </c>
    </row>
    <row r="5724" spans="1:8" x14ac:dyDescent="0.3">
      <c r="A5724">
        <v>7.5</v>
      </c>
      <c r="B5724" t="s">
        <v>23662</v>
      </c>
      <c r="C5724" t="s">
        <v>1289</v>
      </c>
      <c r="D5724" t="s">
        <v>1473</v>
      </c>
      <c r="E5724" t="s">
        <v>37</v>
      </c>
      <c r="F5724">
        <v>139</v>
      </c>
      <c r="G5724" s="8">
        <v>58328680</v>
      </c>
      <c r="H5724" s="8">
        <v>22000000</v>
      </c>
    </row>
    <row r="5725" spans="1:8" x14ac:dyDescent="0.3">
      <c r="A5725">
        <v>7.5</v>
      </c>
      <c r="B5725" t="s">
        <v>23662</v>
      </c>
      <c r="C5725" t="s">
        <v>1289</v>
      </c>
      <c r="D5725" t="s">
        <v>17497</v>
      </c>
      <c r="E5725" t="s">
        <v>37</v>
      </c>
      <c r="F5725">
        <v>139</v>
      </c>
      <c r="G5725" s="8">
        <v>58328680</v>
      </c>
      <c r="H5725" s="8">
        <v>22000000</v>
      </c>
    </row>
    <row r="5726" spans="1:8" x14ac:dyDescent="0.3">
      <c r="A5726">
        <v>7.5</v>
      </c>
      <c r="B5726" t="s">
        <v>23662</v>
      </c>
      <c r="C5726" t="s">
        <v>1289</v>
      </c>
      <c r="D5726" t="s">
        <v>12797</v>
      </c>
      <c r="E5726" t="s">
        <v>37</v>
      </c>
      <c r="F5726">
        <v>139</v>
      </c>
      <c r="G5726" s="8">
        <v>58328680</v>
      </c>
      <c r="H5726" s="8">
        <v>22000000</v>
      </c>
    </row>
    <row r="5727" spans="1:8" x14ac:dyDescent="0.3">
      <c r="A5727">
        <v>6.6</v>
      </c>
      <c r="B5727" t="s">
        <v>23663</v>
      </c>
      <c r="C5727" t="s">
        <v>674</v>
      </c>
      <c r="D5727" t="s">
        <v>1473</v>
      </c>
      <c r="E5727" t="s">
        <v>37</v>
      </c>
      <c r="F5727">
        <v>115</v>
      </c>
      <c r="G5727" s="8">
        <v>61490000</v>
      </c>
      <c r="H5727" s="8">
        <v>26000000</v>
      </c>
    </row>
    <row r="5728" spans="1:8" x14ac:dyDescent="0.3">
      <c r="A5728">
        <v>6.6</v>
      </c>
      <c r="B5728" t="s">
        <v>23663</v>
      </c>
      <c r="C5728" t="s">
        <v>674</v>
      </c>
      <c r="D5728" t="s">
        <v>4189</v>
      </c>
      <c r="E5728" t="s">
        <v>37</v>
      </c>
      <c r="F5728">
        <v>115</v>
      </c>
      <c r="G5728" s="8">
        <v>61490000</v>
      </c>
      <c r="H5728" s="8">
        <v>26000000</v>
      </c>
    </row>
    <row r="5729" spans="1:8" x14ac:dyDescent="0.3">
      <c r="A5729">
        <v>6.6</v>
      </c>
      <c r="B5729" t="s">
        <v>23663</v>
      </c>
      <c r="C5729" t="s">
        <v>674</v>
      </c>
      <c r="D5729" t="s">
        <v>10118</v>
      </c>
      <c r="E5729" t="s">
        <v>37</v>
      </c>
      <c r="F5729">
        <v>115</v>
      </c>
      <c r="G5729" s="8">
        <v>61490000</v>
      </c>
      <c r="H5729" s="8">
        <v>26000000</v>
      </c>
    </row>
    <row r="5730" spans="1:8" x14ac:dyDescent="0.3">
      <c r="A5730">
        <v>6.6</v>
      </c>
      <c r="B5730" t="s">
        <v>23663</v>
      </c>
      <c r="C5730" t="s">
        <v>674</v>
      </c>
      <c r="D5730" t="s">
        <v>8199</v>
      </c>
      <c r="E5730" t="s">
        <v>37</v>
      </c>
      <c r="F5730">
        <v>115</v>
      </c>
      <c r="G5730" s="8">
        <v>61490000</v>
      </c>
      <c r="H5730" s="8">
        <v>26000000</v>
      </c>
    </row>
    <row r="5731" spans="1:8" x14ac:dyDescent="0.3">
      <c r="A5731">
        <v>7.4</v>
      </c>
      <c r="B5731" t="s">
        <v>23664</v>
      </c>
      <c r="C5731" t="s">
        <v>6593</v>
      </c>
      <c r="D5731" t="s">
        <v>1473</v>
      </c>
      <c r="E5731" t="s">
        <v>37</v>
      </c>
      <c r="F5731">
        <v>175</v>
      </c>
      <c r="G5731" s="8">
        <v>50800000</v>
      </c>
      <c r="H5731" s="8">
        <v>26000000</v>
      </c>
    </row>
    <row r="5732" spans="1:8" x14ac:dyDescent="0.3">
      <c r="A5732">
        <v>7.4</v>
      </c>
      <c r="B5732" t="s">
        <v>23664</v>
      </c>
      <c r="C5732" t="s">
        <v>6593</v>
      </c>
      <c r="D5732" t="s">
        <v>20490</v>
      </c>
      <c r="E5732" t="s">
        <v>37</v>
      </c>
      <c r="F5732">
        <v>175</v>
      </c>
      <c r="G5732" s="8">
        <v>50800000</v>
      </c>
      <c r="H5732" s="8">
        <v>26000000</v>
      </c>
    </row>
    <row r="5733" spans="1:8" x14ac:dyDescent="0.3">
      <c r="A5733">
        <v>7.4</v>
      </c>
      <c r="B5733" t="s">
        <v>23664</v>
      </c>
      <c r="C5733" t="s">
        <v>6593</v>
      </c>
      <c r="D5733" t="s">
        <v>21951</v>
      </c>
      <c r="E5733" t="s">
        <v>37</v>
      </c>
      <c r="F5733">
        <v>175</v>
      </c>
      <c r="G5733" s="8">
        <v>50800000</v>
      </c>
      <c r="H5733" s="8">
        <v>26000000</v>
      </c>
    </row>
    <row r="5734" spans="1:8" x14ac:dyDescent="0.3">
      <c r="A5734">
        <v>6.5</v>
      </c>
      <c r="B5734" t="s">
        <v>23665</v>
      </c>
      <c r="C5734" t="s">
        <v>4094</v>
      </c>
      <c r="D5734" t="s">
        <v>21948</v>
      </c>
      <c r="E5734" t="s">
        <v>37</v>
      </c>
      <c r="F5734">
        <v>85</v>
      </c>
      <c r="G5734" s="8">
        <v>57859105</v>
      </c>
      <c r="H5734" s="8">
        <v>26000000</v>
      </c>
    </row>
    <row r="5735" spans="1:8" x14ac:dyDescent="0.3">
      <c r="A5735">
        <v>6.5</v>
      </c>
      <c r="B5735" t="s">
        <v>23665</v>
      </c>
      <c r="C5735" t="s">
        <v>4094</v>
      </c>
      <c r="D5735" t="s">
        <v>8199</v>
      </c>
      <c r="E5735" t="s">
        <v>37</v>
      </c>
      <c r="F5735">
        <v>85</v>
      </c>
      <c r="G5735" s="8">
        <v>57859105</v>
      </c>
      <c r="H5735" s="8">
        <v>26000000</v>
      </c>
    </row>
    <row r="5736" spans="1:8" x14ac:dyDescent="0.3">
      <c r="A5736">
        <v>6.2</v>
      </c>
      <c r="B5736" t="s">
        <v>23666</v>
      </c>
      <c r="C5736" t="s">
        <v>3647</v>
      </c>
      <c r="D5736" t="s">
        <v>4189</v>
      </c>
      <c r="E5736" t="s">
        <v>37</v>
      </c>
      <c r="F5736">
        <v>90</v>
      </c>
      <c r="G5736" s="8">
        <v>46455802</v>
      </c>
      <c r="H5736" s="8">
        <v>26000000</v>
      </c>
    </row>
    <row r="5737" spans="1:8" x14ac:dyDescent="0.3">
      <c r="A5737">
        <v>6.2</v>
      </c>
      <c r="B5737" t="s">
        <v>23666</v>
      </c>
      <c r="C5737" t="s">
        <v>3647</v>
      </c>
      <c r="D5737" t="s">
        <v>8199</v>
      </c>
      <c r="E5737" t="s">
        <v>37</v>
      </c>
      <c r="F5737">
        <v>90</v>
      </c>
      <c r="G5737" s="8">
        <v>46455802</v>
      </c>
      <c r="H5737" s="8">
        <v>26000000</v>
      </c>
    </row>
    <row r="5738" spans="1:8" x14ac:dyDescent="0.3">
      <c r="A5738">
        <v>7.8</v>
      </c>
      <c r="B5738" t="s">
        <v>23667</v>
      </c>
      <c r="C5738" t="s">
        <v>2046</v>
      </c>
      <c r="D5738" t="s">
        <v>515</v>
      </c>
      <c r="E5738" t="s">
        <v>37</v>
      </c>
      <c r="F5738">
        <v>107</v>
      </c>
      <c r="G5738" s="8">
        <v>45506619</v>
      </c>
      <c r="H5738" s="8">
        <v>26000000</v>
      </c>
    </row>
    <row r="5739" spans="1:8" x14ac:dyDescent="0.3">
      <c r="A5739">
        <v>7.8</v>
      </c>
      <c r="B5739" t="s">
        <v>23667</v>
      </c>
      <c r="C5739" t="s">
        <v>2046</v>
      </c>
      <c r="D5739" t="s">
        <v>809</v>
      </c>
      <c r="E5739" t="s">
        <v>37</v>
      </c>
      <c r="F5739">
        <v>107</v>
      </c>
      <c r="G5739" s="8">
        <v>45506619</v>
      </c>
      <c r="H5739" s="8">
        <v>26000000</v>
      </c>
    </row>
    <row r="5740" spans="1:8" x14ac:dyDescent="0.3">
      <c r="A5740">
        <v>7.8</v>
      </c>
      <c r="B5740" t="s">
        <v>23667</v>
      </c>
      <c r="C5740" t="s">
        <v>2046</v>
      </c>
      <c r="D5740" t="s">
        <v>21950</v>
      </c>
      <c r="E5740" t="s">
        <v>37</v>
      </c>
      <c r="F5740">
        <v>107</v>
      </c>
      <c r="G5740" s="8">
        <v>45506619</v>
      </c>
      <c r="H5740" s="8">
        <v>26000000</v>
      </c>
    </row>
    <row r="5741" spans="1:8" x14ac:dyDescent="0.3">
      <c r="A5741">
        <v>7.8</v>
      </c>
      <c r="B5741" t="s">
        <v>23667</v>
      </c>
      <c r="C5741" t="s">
        <v>2046</v>
      </c>
      <c r="D5741" t="s">
        <v>9824</v>
      </c>
      <c r="E5741" t="s">
        <v>37</v>
      </c>
      <c r="F5741">
        <v>107</v>
      </c>
      <c r="G5741" s="8">
        <v>45506619</v>
      </c>
      <c r="H5741" s="8">
        <v>26000000</v>
      </c>
    </row>
    <row r="5742" spans="1:8" x14ac:dyDescent="0.3">
      <c r="A5742">
        <v>5.2</v>
      </c>
      <c r="B5742" t="s">
        <v>23668</v>
      </c>
      <c r="C5742" t="s">
        <v>2103</v>
      </c>
      <c r="D5742" t="s">
        <v>675</v>
      </c>
      <c r="E5742" t="s">
        <v>37</v>
      </c>
      <c r="F5742">
        <v>100</v>
      </c>
      <c r="G5742" s="8">
        <v>40168080</v>
      </c>
      <c r="H5742" s="8">
        <v>26000000</v>
      </c>
    </row>
    <row r="5743" spans="1:8" x14ac:dyDescent="0.3">
      <c r="A5743">
        <v>5.2</v>
      </c>
      <c r="B5743" t="s">
        <v>23668</v>
      </c>
      <c r="C5743" t="s">
        <v>2103</v>
      </c>
      <c r="D5743" t="s">
        <v>651</v>
      </c>
      <c r="E5743" t="s">
        <v>37</v>
      </c>
      <c r="F5743">
        <v>100</v>
      </c>
      <c r="G5743" s="8">
        <v>40168080</v>
      </c>
      <c r="H5743" s="8">
        <v>26000000</v>
      </c>
    </row>
    <row r="5744" spans="1:8" x14ac:dyDescent="0.3">
      <c r="A5744">
        <v>5.2</v>
      </c>
      <c r="B5744" t="s">
        <v>23668</v>
      </c>
      <c r="C5744" t="s">
        <v>2103</v>
      </c>
      <c r="D5744" t="s">
        <v>4189</v>
      </c>
      <c r="E5744" t="s">
        <v>37</v>
      </c>
      <c r="F5744">
        <v>100</v>
      </c>
      <c r="G5744" s="8">
        <v>40168080</v>
      </c>
      <c r="H5744" s="8">
        <v>26000000</v>
      </c>
    </row>
    <row r="5745" spans="1:8" x14ac:dyDescent="0.3">
      <c r="A5745">
        <v>6.5</v>
      </c>
      <c r="B5745" t="s">
        <v>23669</v>
      </c>
      <c r="C5745" t="s">
        <v>189</v>
      </c>
      <c r="D5745" t="s">
        <v>809</v>
      </c>
      <c r="E5745" t="s">
        <v>37</v>
      </c>
      <c r="F5745">
        <v>129</v>
      </c>
      <c r="G5745" s="8">
        <v>49874933</v>
      </c>
      <c r="H5745" s="8">
        <v>26000000</v>
      </c>
    </row>
    <row r="5746" spans="1:8" x14ac:dyDescent="0.3">
      <c r="A5746">
        <v>6.5</v>
      </c>
      <c r="B5746" t="s">
        <v>23669</v>
      </c>
      <c r="C5746" t="s">
        <v>189</v>
      </c>
      <c r="D5746" t="s">
        <v>21950</v>
      </c>
      <c r="E5746" t="s">
        <v>37</v>
      </c>
      <c r="F5746">
        <v>129</v>
      </c>
      <c r="G5746" s="8">
        <v>49874933</v>
      </c>
      <c r="H5746" s="8">
        <v>26000000</v>
      </c>
    </row>
    <row r="5747" spans="1:8" x14ac:dyDescent="0.3">
      <c r="A5747">
        <v>6.5</v>
      </c>
      <c r="B5747" t="s">
        <v>23669</v>
      </c>
      <c r="C5747" t="s">
        <v>189</v>
      </c>
      <c r="D5747" t="s">
        <v>1473</v>
      </c>
      <c r="E5747" t="s">
        <v>37</v>
      </c>
      <c r="F5747">
        <v>129</v>
      </c>
      <c r="G5747" s="8">
        <v>49874933</v>
      </c>
      <c r="H5747" s="8">
        <v>26000000</v>
      </c>
    </row>
    <row r="5748" spans="1:8" x14ac:dyDescent="0.3">
      <c r="A5748">
        <v>6.5</v>
      </c>
      <c r="B5748" t="s">
        <v>23670</v>
      </c>
      <c r="C5748" t="s">
        <v>848</v>
      </c>
      <c r="D5748" t="s">
        <v>809</v>
      </c>
      <c r="E5748" t="s">
        <v>37</v>
      </c>
      <c r="F5748">
        <v>109</v>
      </c>
      <c r="G5748" s="8">
        <v>45489752</v>
      </c>
      <c r="H5748" s="8">
        <v>26000000</v>
      </c>
    </row>
    <row r="5749" spans="1:8" x14ac:dyDescent="0.3">
      <c r="A5749">
        <v>6.5</v>
      </c>
      <c r="B5749" t="s">
        <v>23670</v>
      </c>
      <c r="C5749" t="s">
        <v>848</v>
      </c>
      <c r="D5749" t="s">
        <v>1473</v>
      </c>
      <c r="E5749" t="s">
        <v>37</v>
      </c>
      <c r="F5749">
        <v>109</v>
      </c>
      <c r="G5749" s="8">
        <v>45489752</v>
      </c>
      <c r="H5749" s="8">
        <v>26000000</v>
      </c>
    </row>
    <row r="5750" spans="1:8" x14ac:dyDescent="0.3">
      <c r="A5750">
        <v>6.5</v>
      </c>
      <c r="B5750" t="s">
        <v>23670</v>
      </c>
      <c r="C5750" t="s">
        <v>848</v>
      </c>
      <c r="D5750" t="s">
        <v>17497</v>
      </c>
      <c r="E5750" t="s">
        <v>37</v>
      </c>
      <c r="F5750">
        <v>109</v>
      </c>
      <c r="G5750" s="8">
        <v>45489752</v>
      </c>
      <c r="H5750" s="8">
        <v>26000000</v>
      </c>
    </row>
    <row r="5751" spans="1:8" x14ac:dyDescent="0.3">
      <c r="A5751">
        <v>5.2</v>
      </c>
      <c r="B5751" t="s">
        <v>23671</v>
      </c>
      <c r="C5751" t="s">
        <v>1462</v>
      </c>
      <c r="D5751" t="s">
        <v>675</v>
      </c>
      <c r="E5751" t="s">
        <v>37</v>
      </c>
      <c r="F5751">
        <v>94</v>
      </c>
      <c r="G5751" s="8">
        <v>36985501</v>
      </c>
      <c r="H5751" s="8">
        <v>26000000</v>
      </c>
    </row>
    <row r="5752" spans="1:8" x14ac:dyDescent="0.3">
      <c r="A5752">
        <v>5.2</v>
      </c>
      <c r="B5752" t="s">
        <v>23671</v>
      </c>
      <c r="C5752" t="s">
        <v>1462</v>
      </c>
      <c r="D5752" t="s">
        <v>515</v>
      </c>
      <c r="E5752" t="s">
        <v>37</v>
      </c>
      <c r="F5752">
        <v>94</v>
      </c>
      <c r="G5752" s="8">
        <v>36985501</v>
      </c>
      <c r="H5752" s="8">
        <v>26000000</v>
      </c>
    </row>
    <row r="5753" spans="1:8" x14ac:dyDescent="0.3">
      <c r="A5753">
        <v>5.2</v>
      </c>
      <c r="B5753" t="s">
        <v>23671</v>
      </c>
      <c r="C5753" t="s">
        <v>1462</v>
      </c>
      <c r="D5753" t="s">
        <v>809</v>
      </c>
      <c r="E5753" t="s">
        <v>37</v>
      </c>
      <c r="F5753">
        <v>94</v>
      </c>
      <c r="G5753" s="8">
        <v>36985501</v>
      </c>
      <c r="H5753" s="8">
        <v>26000000</v>
      </c>
    </row>
    <row r="5754" spans="1:8" x14ac:dyDescent="0.3">
      <c r="A5754">
        <v>5.2</v>
      </c>
      <c r="B5754" t="s">
        <v>23671</v>
      </c>
      <c r="C5754" t="s">
        <v>1462</v>
      </c>
      <c r="D5754" t="s">
        <v>10118</v>
      </c>
      <c r="E5754" t="s">
        <v>37</v>
      </c>
      <c r="F5754">
        <v>94</v>
      </c>
      <c r="G5754" s="8">
        <v>36985501</v>
      </c>
      <c r="H5754" s="8">
        <v>26000000</v>
      </c>
    </row>
    <row r="5755" spans="1:8" x14ac:dyDescent="0.3">
      <c r="A5755">
        <v>5.2</v>
      </c>
      <c r="B5755" t="s">
        <v>23671</v>
      </c>
      <c r="C5755" t="s">
        <v>1462</v>
      </c>
      <c r="D5755" t="s">
        <v>8199</v>
      </c>
      <c r="E5755" t="s">
        <v>37</v>
      </c>
      <c r="F5755">
        <v>94</v>
      </c>
      <c r="G5755" s="8">
        <v>36985501</v>
      </c>
      <c r="H5755" s="8">
        <v>26000000</v>
      </c>
    </row>
    <row r="5756" spans="1:8" x14ac:dyDescent="0.3">
      <c r="A5756">
        <v>7.2</v>
      </c>
      <c r="B5756" t="s">
        <v>23672</v>
      </c>
      <c r="C5756" t="s">
        <v>1554</v>
      </c>
      <c r="D5756" t="s">
        <v>675</v>
      </c>
      <c r="E5756" t="s">
        <v>37</v>
      </c>
      <c r="F5756">
        <v>133</v>
      </c>
      <c r="G5756" s="8">
        <v>33200000</v>
      </c>
      <c r="H5756" s="8">
        <v>26000000</v>
      </c>
    </row>
    <row r="5757" spans="1:8" x14ac:dyDescent="0.3">
      <c r="A5757">
        <v>7.2</v>
      </c>
      <c r="B5757" t="s">
        <v>23672</v>
      </c>
      <c r="C5757" t="s">
        <v>1554</v>
      </c>
      <c r="D5757" t="s">
        <v>21950</v>
      </c>
      <c r="E5757" t="s">
        <v>37</v>
      </c>
      <c r="F5757">
        <v>133</v>
      </c>
      <c r="G5757" s="8">
        <v>33200000</v>
      </c>
      <c r="H5757" s="8">
        <v>26000000</v>
      </c>
    </row>
    <row r="5758" spans="1:8" x14ac:dyDescent="0.3">
      <c r="A5758">
        <v>7.2</v>
      </c>
      <c r="B5758" t="s">
        <v>23672</v>
      </c>
      <c r="C5758" t="s">
        <v>1554</v>
      </c>
      <c r="D5758" t="s">
        <v>1473</v>
      </c>
      <c r="E5758" t="s">
        <v>37</v>
      </c>
      <c r="F5758">
        <v>133</v>
      </c>
      <c r="G5758" s="8">
        <v>33200000</v>
      </c>
      <c r="H5758" s="8">
        <v>26000000</v>
      </c>
    </row>
    <row r="5759" spans="1:8" x14ac:dyDescent="0.3">
      <c r="A5759">
        <v>7.2</v>
      </c>
      <c r="B5759" t="s">
        <v>23672</v>
      </c>
      <c r="C5759" t="s">
        <v>1554</v>
      </c>
      <c r="D5759" t="s">
        <v>12797</v>
      </c>
      <c r="E5759" t="s">
        <v>37</v>
      </c>
      <c r="F5759">
        <v>133</v>
      </c>
      <c r="G5759" s="8">
        <v>33200000</v>
      </c>
      <c r="H5759" s="8">
        <v>26000000</v>
      </c>
    </row>
    <row r="5760" spans="1:8" x14ac:dyDescent="0.3">
      <c r="A5760">
        <v>7.1</v>
      </c>
      <c r="B5760" t="s">
        <v>23673</v>
      </c>
      <c r="C5760" t="s">
        <v>3209</v>
      </c>
      <c r="D5760" t="s">
        <v>1473</v>
      </c>
      <c r="E5760" t="s">
        <v>37</v>
      </c>
      <c r="F5760">
        <v>105</v>
      </c>
      <c r="G5760" s="8">
        <v>28501651</v>
      </c>
      <c r="H5760" s="8">
        <v>26000000</v>
      </c>
    </row>
    <row r="5761" spans="1:8" x14ac:dyDescent="0.3">
      <c r="A5761">
        <v>7.1</v>
      </c>
      <c r="B5761" t="s">
        <v>23673</v>
      </c>
      <c r="C5761" t="s">
        <v>3209</v>
      </c>
      <c r="D5761" t="s">
        <v>8199</v>
      </c>
      <c r="E5761" t="s">
        <v>37</v>
      </c>
      <c r="F5761">
        <v>105</v>
      </c>
      <c r="G5761" s="8">
        <v>28501651</v>
      </c>
      <c r="H5761" s="8">
        <v>26000000</v>
      </c>
    </row>
    <row r="5762" spans="1:8" x14ac:dyDescent="0.3">
      <c r="A5762">
        <v>4.5</v>
      </c>
      <c r="B5762" t="s">
        <v>23674</v>
      </c>
      <c r="C5762" t="s">
        <v>7091</v>
      </c>
      <c r="D5762" t="s">
        <v>675</v>
      </c>
      <c r="E5762" t="s">
        <v>37</v>
      </c>
      <c r="F5762">
        <v>100</v>
      </c>
      <c r="G5762" s="8">
        <v>23222861</v>
      </c>
      <c r="H5762" s="8">
        <v>26000000</v>
      </c>
    </row>
    <row r="5763" spans="1:8" x14ac:dyDescent="0.3">
      <c r="A5763">
        <v>4.5</v>
      </c>
      <c r="B5763" t="s">
        <v>23674</v>
      </c>
      <c r="C5763" t="s">
        <v>7091</v>
      </c>
      <c r="D5763" t="s">
        <v>515</v>
      </c>
      <c r="E5763" t="s">
        <v>37</v>
      </c>
      <c r="F5763">
        <v>100</v>
      </c>
      <c r="G5763" s="8">
        <v>23222861</v>
      </c>
      <c r="H5763" s="8">
        <v>26000000</v>
      </c>
    </row>
    <row r="5764" spans="1:8" x14ac:dyDescent="0.3">
      <c r="A5764">
        <v>4.5</v>
      </c>
      <c r="B5764" t="s">
        <v>23674</v>
      </c>
      <c r="C5764" t="s">
        <v>7091</v>
      </c>
      <c r="D5764" t="s">
        <v>809</v>
      </c>
      <c r="E5764" t="s">
        <v>37</v>
      </c>
      <c r="F5764">
        <v>100</v>
      </c>
      <c r="G5764" s="8">
        <v>23222861</v>
      </c>
      <c r="H5764" s="8">
        <v>26000000</v>
      </c>
    </row>
    <row r="5765" spans="1:8" x14ac:dyDescent="0.3">
      <c r="A5765">
        <v>4.5</v>
      </c>
      <c r="B5765" t="s">
        <v>23674</v>
      </c>
      <c r="C5765" t="s">
        <v>7091</v>
      </c>
      <c r="D5765" t="s">
        <v>15875</v>
      </c>
      <c r="E5765" t="s">
        <v>37</v>
      </c>
      <c r="F5765">
        <v>100</v>
      </c>
      <c r="G5765" s="8">
        <v>23222861</v>
      </c>
      <c r="H5765" s="8">
        <v>26000000</v>
      </c>
    </row>
    <row r="5766" spans="1:8" x14ac:dyDescent="0.3">
      <c r="A5766">
        <v>4.5</v>
      </c>
      <c r="B5766" t="s">
        <v>23674</v>
      </c>
      <c r="C5766" t="s">
        <v>7091</v>
      </c>
      <c r="D5766" t="s">
        <v>17497</v>
      </c>
      <c r="E5766" t="s">
        <v>37</v>
      </c>
      <c r="F5766">
        <v>100</v>
      </c>
      <c r="G5766" s="8">
        <v>23222861</v>
      </c>
      <c r="H5766" s="8">
        <v>26000000</v>
      </c>
    </row>
    <row r="5767" spans="1:8" x14ac:dyDescent="0.3">
      <c r="A5767">
        <v>4.5</v>
      </c>
      <c r="B5767" t="s">
        <v>23674</v>
      </c>
      <c r="C5767" t="s">
        <v>7091</v>
      </c>
      <c r="D5767" t="s">
        <v>10118</v>
      </c>
      <c r="E5767" t="s">
        <v>37</v>
      </c>
      <c r="F5767">
        <v>100</v>
      </c>
      <c r="G5767" s="8">
        <v>23222861</v>
      </c>
      <c r="H5767" s="8">
        <v>26000000</v>
      </c>
    </row>
    <row r="5768" spans="1:8" x14ac:dyDescent="0.3">
      <c r="A5768">
        <v>5.7</v>
      </c>
      <c r="B5768" t="s">
        <v>23675</v>
      </c>
      <c r="C5768" t="s">
        <v>1439</v>
      </c>
      <c r="D5768" t="s">
        <v>809</v>
      </c>
      <c r="E5768" t="s">
        <v>37</v>
      </c>
      <c r="F5768">
        <v>113</v>
      </c>
      <c r="G5768" s="8">
        <v>54540525</v>
      </c>
      <c r="H5768" s="8">
        <v>56000000</v>
      </c>
    </row>
    <row r="5769" spans="1:8" x14ac:dyDescent="0.3">
      <c r="A5769">
        <v>5.7</v>
      </c>
      <c r="B5769" t="s">
        <v>23675</v>
      </c>
      <c r="C5769" t="s">
        <v>1439</v>
      </c>
      <c r="D5769" t="s">
        <v>17497</v>
      </c>
      <c r="E5769" t="s">
        <v>37</v>
      </c>
      <c r="F5769">
        <v>113</v>
      </c>
      <c r="G5769" s="8">
        <v>54540525</v>
      </c>
      <c r="H5769" s="8">
        <v>56000000</v>
      </c>
    </row>
    <row r="5770" spans="1:8" x14ac:dyDescent="0.3">
      <c r="A5770">
        <v>6</v>
      </c>
      <c r="B5770" t="s">
        <v>23676</v>
      </c>
      <c r="C5770" t="s">
        <v>7100</v>
      </c>
      <c r="D5770" t="s">
        <v>1473</v>
      </c>
      <c r="E5770" t="s">
        <v>37</v>
      </c>
      <c r="F5770">
        <v>118</v>
      </c>
      <c r="G5770" s="8">
        <v>16252765</v>
      </c>
      <c r="H5770" s="8">
        <v>42000000</v>
      </c>
    </row>
    <row r="5771" spans="1:8" x14ac:dyDescent="0.3">
      <c r="A5771">
        <v>6</v>
      </c>
      <c r="B5771" t="s">
        <v>23676</v>
      </c>
      <c r="C5771" t="s">
        <v>7100</v>
      </c>
      <c r="D5771" t="s">
        <v>21948</v>
      </c>
      <c r="E5771" t="s">
        <v>37</v>
      </c>
      <c r="F5771">
        <v>118</v>
      </c>
      <c r="G5771" s="8">
        <v>16252765</v>
      </c>
      <c r="H5771" s="8">
        <v>42000000</v>
      </c>
    </row>
    <row r="5772" spans="1:8" x14ac:dyDescent="0.3">
      <c r="A5772">
        <v>6</v>
      </c>
      <c r="B5772" t="s">
        <v>23676</v>
      </c>
      <c r="C5772" t="s">
        <v>7100</v>
      </c>
      <c r="D5772" t="s">
        <v>17497</v>
      </c>
      <c r="E5772" t="s">
        <v>37</v>
      </c>
      <c r="F5772">
        <v>118</v>
      </c>
      <c r="G5772" s="8">
        <v>16252765</v>
      </c>
      <c r="H5772" s="8">
        <v>42000000</v>
      </c>
    </row>
    <row r="5773" spans="1:8" x14ac:dyDescent="0.3">
      <c r="A5773">
        <v>6</v>
      </c>
      <c r="B5773" t="s">
        <v>23676</v>
      </c>
      <c r="C5773" t="s">
        <v>7100</v>
      </c>
      <c r="D5773" t="s">
        <v>8199</v>
      </c>
      <c r="E5773" t="s">
        <v>37</v>
      </c>
      <c r="F5773">
        <v>118</v>
      </c>
      <c r="G5773" s="8">
        <v>16252765</v>
      </c>
      <c r="H5773" s="8">
        <v>42000000</v>
      </c>
    </row>
    <row r="5774" spans="1:8" x14ac:dyDescent="0.3">
      <c r="A5774">
        <v>6.4</v>
      </c>
      <c r="B5774" t="s">
        <v>23677</v>
      </c>
      <c r="C5774" t="s">
        <v>2925</v>
      </c>
      <c r="D5774" t="s">
        <v>21950</v>
      </c>
      <c r="E5774" t="s">
        <v>37</v>
      </c>
      <c r="F5774">
        <v>110</v>
      </c>
      <c r="G5774" s="8">
        <v>16005978</v>
      </c>
      <c r="H5774" s="8">
        <v>26000000</v>
      </c>
    </row>
    <row r="5775" spans="1:8" x14ac:dyDescent="0.3">
      <c r="A5775">
        <v>6.4</v>
      </c>
      <c r="B5775" t="s">
        <v>23677</v>
      </c>
      <c r="C5775" t="s">
        <v>2925</v>
      </c>
      <c r="D5775" t="s">
        <v>21948</v>
      </c>
      <c r="E5775" t="s">
        <v>37</v>
      </c>
      <c r="F5775">
        <v>110</v>
      </c>
      <c r="G5775" s="8">
        <v>16005978</v>
      </c>
      <c r="H5775" s="8">
        <v>26000000</v>
      </c>
    </row>
    <row r="5776" spans="1:8" x14ac:dyDescent="0.3">
      <c r="A5776">
        <v>6.4</v>
      </c>
      <c r="B5776" t="s">
        <v>23677</v>
      </c>
      <c r="C5776" t="s">
        <v>2925</v>
      </c>
      <c r="D5776" t="s">
        <v>8199</v>
      </c>
      <c r="E5776" t="s">
        <v>37</v>
      </c>
      <c r="F5776">
        <v>110</v>
      </c>
      <c r="G5776" s="8">
        <v>16005978</v>
      </c>
      <c r="H5776" s="8">
        <v>26000000</v>
      </c>
    </row>
    <row r="5777" spans="1:8" x14ac:dyDescent="0.3">
      <c r="A5777">
        <v>5.2</v>
      </c>
      <c r="B5777" t="s">
        <v>23678</v>
      </c>
      <c r="C5777" t="s">
        <v>2025</v>
      </c>
      <c r="D5777" t="s">
        <v>809</v>
      </c>
      <c r="E5777" t="s">
        <v>37</v>
      </c>
      <c r="F5777">
        <v>110</v>
      </c>
      <c r="G5777" s="8">
        <v>14469428</v>
      </c>
      <c r="H5777" s="8">
        <v>26000000</v>
      </c>
    </row>
    <row r="5778" spans="1:8" x14ac:dyDescent="0.3">
      <c r="A5778">
        <v>5.2</v>
      </c>
      <c r="B5778" t="s">
        <v>23678</v>
      </c>
      <c r="C5778" t="s">
        <v>2025</v>
      </c>
      <c r="D5778" t="s">
        <v>17497</v>
      </c>
      <c r="E5778" t="s">
        <v>37</v>
      </c>
      <c r="F5778">
        <v>110</v>
      </c>
      <c r="G5778" s="8">
        <v>14469428</v>
      </c>
      <c r="H5778" s="8">
        <v>26000000</v>
      </c>
    </row>
    <row r="5779" spans="1:8" x14ac:dyDescent="0.3">
      <c r="A5779">
        <v>4.3</v>
      </c>
      <c r="B5779" t="s">
        <v>23679</v>
      </c>
      <c r="C5779" t="s">
        <v>7113</v>
      </c>
      <c r="D5779" t="s">
        <v>675</v>
      </c>
      <c r="E5779" t="s">
        <v>37</v>
      </c>
      <c r="F5779">
        <v>99</v>
      </c>
      <c r="G5779" s="8">
        <v>13829734</v>
      </c>
      <c r="H5779" s="8">
        <v>26000000</v>
      </c>
    </row>
    <row r="5780" spans="1:8" x14ac:dyDescent="0.3">
      <c r="A5780">
        <v>4.3</v>
      </c>
      <c r="B5780" t="s">
        <v>23679</v>
      </c>
      <c r="C5780" t="s">
        <v>7113</v>
      </c>
      <c r="D5780" t="s">
        <v>651</v>
      </c>
      <c r="E5780" t="s">
        <v>37</v>
      </c>
      <c r="F5780">
        <v>99</v>
      </c>
      <c r="G5780" s="8">
        <v>13829734</v>
      </c>
      <c r="H5780" s="8">
        <v>26000000</v>
      </c>
    </row>
    <row r="5781" spans="1:8" x14ac:dyDescent="0.3">
      <c r="A5781">
        <v>4.3</v>
      </c>
      <c r="B5781" t="s">
        <v>23679</v>
      </c>
      <c r="C5781" t="s">
        <v>7113</v>
      </c>
      <c r="D5781" t="s">
        <v>17497</v>
      </c>
      <c r="E5781" t="s">
        <v>37</v>
      </c>
      <c r="F5781">
        <v>99</v>
      </c>
      <c r="G5781" s="8">
        <v>13829734</v>
      </c>
      <c r="H5781" s="8">
        <v>26000000</v>
      </c>
    </row>
    <row r="5782" spans="1:8" x14ac:dyDescent="0.3">
      <c r="A5782">
        <v>4.3</v>
      </c>
      <c r="B5782" t="s">
        <v>23679</v>
      </c>
      <c r="C5782" t="s">
        <v>7113</v>
      </c>
      <c r="D5782" t="s">
        <v>10118</v>
      </c>
      <c r="E5782" t="s">
        <v>37</v>
      </c>
      <c r="F5782">
        <v>99</v>
      </c>
      <c r="G5782" s="8">
        <v>13829734</v>
      </c>
      <c r="H5782" s="8">
        <v>26000000</v>
      </c>
    </row>
    <row r="5783" spans="1:8" x14ac:dyDescent="0.3">
      <c r="A5783">
        <v>6.1</v>
      </c>
      <c r="B5783" t="s">
        <v>23680</v>
      </c>
      <c r="C5783" t="s">
        <v>7119</v>
      </c>
      <c r="D5783" t="s">
        <v>21950</v>
      </c>
      <c r="E5783" t="s">
        <v>37</v>
      </c>
      <c r="F5783">
        <v>101</v>
      </c>
      <c r="G5783" s="8">
        <v>1075288</v>
      </c>
      <c r="H5783" s="8">
        <v>22000000</v>
      </c>
    </row>
    <row r="5784" spans="1:8" x14ac:dyDescent="0.3">
      <c r="A5784">
        <v>6.1</v>
      </c>
      <c r="B5784" t="s">
        <v>23680</v>
      </c>
      <c r="C5784" t="s">
        <v>7119</v>
      </c>
      <c r="D5784" t="s">
        <v>1473</v>
      </c>
      <c r="E5784" t="s">
        <v>37</v>
      </c>
      <c r="F5784">
        <v>101</v>
      </c>
      <c r="G5784" s="8">
        <v>1075288</v>
      </c>
      <c r="H5784" s="8">
        <v>22000000</v>
      </c>
    </row>
    <row r="5785" spans="1:8" x14ac:dyDescent="0.3">
      <c r="A5785">
        <v>6.1</v>
      </c>
      <c r="B5785" t="s">
        <v>23680</v>
      </c>
      <c r="C5785" t="s">
        <v>7119</v>
      </c>
      <c r="D5785" t="s">
        <v>8199</v>
      </c>
      <c r="E5785" t="s">
        <v>37</v>
      </c>
      <c r="F5785">
        <v>101</v>
      </c>
      <c r="G5785" s="8">
        <v>1075288</v>
      </c>
      <c r="H5785" s="8">
        <v>22000000</v>
      </c>
    </row>
    <row r="5786" spans="1:8" x14ac:dyDescent="0.3">
      <c r="A5786">
        <v>6.8</v>
      </c>
      <c r="B5786" t="s">
        <v>23681</v>
      </c>
      <c r="C5786" t="s">
        <v>1789</v>
      </c>
      <c r="D5786" t="s">
        <v>809</v>
      </c>
      <c r="E5786" t="s">
        <v>37</v>
      </c>
      <c r="F5786">
        <v>103</v>
      </c>
      <c r="G5786" s="8">
        <v>7496522</v>
      </c>
      <c r="H5786" s="8">
        <v>26000000</v>
      </c>
    </row>
    <row r="5787" spans="1:8" x14ac:dyDescent="0.3">
      <c r="A5787">
        <v>6.8</v>
      </c>
      <c r="B5787" t="s">
        <v>23681</v>
      </c>
      <c r="C5787" t="s">
        <v>1789</v>
      </c>
      <c r="D5787" t="s">
        <v>21950</v>
      </c>
      <c r="E5787" t="s">
        <v>37</v>
      </c>
      <c r="F5787">
        <v>103</v>
      </c>
      <c r="G5787" s="8">
        <v>7496522</v>
      </c>
      <c r="H5787" s="8">
        <v>26000000</v>
      </c>
    </row>
    <row r="5788" spans="1:8" x14ac:dyDescent="0.3">
      <c r="A5788">
        <v>6.8</v>
      </c>
      <c r="B5788" t="s">
        <v>23681</v>
      </c>
      <c r="C5788" t="s">
        <v>1789</v>
      </c>
      <c r="D5788" t="s">
        <v>21948</v>
      </c>
      <c r="E5788" t="s">
        <v>37</v>
      </c>
      <c r="F5788">
        <v>103</v>
      </c>
      <c r="G5788" s="8">
        <v>7496522</v>
      </c>
      <c r="H5788" s="8">
        <v>26000000</v>
      </c>
    </row>
    <row r="5789" spans="1:8" x14ac:dyDescent="0.3">
      <c r="A5789">
        <v>6.8</v>
      </c>
      <c r="B5789" t="s">
        <v>23681</v>
      </c>
      <c r="C5789" t="s">
        <v>1789</v>
      </c>
      <c r="D5789" t="s">
        <v>17497</v>
      </c>
      <c r="E5789" t="s">
        <v>37</v>
      </c>
      <c r="F5789">
        <v>103</v>
      </c>
      <c r="G5789" s="8">
        <v>7496522</v>
      </c>
      <c r="H5789" s="8">
        <v>26000000</v>
      </c>
    </row>
    <row r="5790" spans="1:8" x14ac:dyDescent="0.3">
      <c r="A5790">
        <v>5.2</v>
      </c>
      <c r="B5790" t="s">
        <v>23682</v>
      </c>
      <c r="C5790" t="s">
        <v>7137</v>
      </c>
      <c r="D5790" t="s">
        <v>515</v>
      </c>
      <c r="E5790" t="s">
        <v>37</v>
      </c>
      <c r="F5790">
        <v>95</v>
      </c>
      <c r="G5790" s="8">
        <v>20047715</v>
      </c>
      <c r="H5790" s="8">
        <v>25530000</v>
      </c>
    </row>
    <row r="5791" spans="1:8" x14ac:dyDescent="0.3">
      <c r="A5791">
        <v>5.2</v>
      </c>
      <c r="B5791" t="s">
        <v>23682</v>
      </c>
      <c r="C5791" t="s">
        <v>7137</v>
      </c>
      <c r="D5791" t="s">
        <v>15875</v>
      </c>
      <c r="E5791" t="s">
        <v>37</v>
      </c>
      <c r="F5791">
        <v>95</v>
      </c>
      <c r="G5791" s="8">
        <v>20047715</v>
      </c>
      <c r="H5791" s="8">
        <v>25530000</v>
      </c>
    </row>
    <row r="5792" spans="1:8" x14ac:dyDescent="0.3">
      <c r="A5792">
        <v>6.5</v>
      </c>
      <c r="B5792" t="s">
        <v>23683</v>
      </c>
      <c r="C5792" t="s">
        <v>1146</v>
      </c>
      <c r="D5792" t="s">
        <v>675</v>
      </c>
      <c r="E5792" t="s">
        <v>37</v>
      </c>
      <c r="F5792">
        <v>117</v>
      </c>
      <c r="G5792" s="8">
        <v>12276810</v>
      </c>
      <c r="H5792" s="8">
        <v>26000000</v>
      </c>
    </row>
    <row r="5793" spans="1:8" x14ac:dyDescent="0.3">
      <c r="A5793">
        <v>6.5</v>
      </c>
      <c r="B5793" t="s">
        <v>23683</v>
      </c>
      <c r="C5793" t="s">
        <v>1146</v>
      </c>
      <c r="D5793" t="s">
        <v>21948</v>
      </c>
      <c r="E5793" t="s">
        <v>37</v>
      </c>
      <c r="F5793">
        <v>117</v>
      </c>
      <c r="G5793" s="8">
        <v>12276810</v>
      </c>
      <c r="H5793" s="8">
        <v>26000000</v>
      </c>
    </row>
    <row r="5794" spans="1:8" x14ac:dyDescent="0.3">
      <c r="A5794">
        <v>6.5</v>
      </c>
      <c r="B5794" t="s">
        <v>23683</v>
      </c>
      <c r="C5794" t="s">
        <v>1146</v>
      </c>
      <c r="D5794" t="s">
        <v>10118</v>
      </c>
      <c r="E5794" t="s">
        <v>37</v>
      </c>
      <c r="F5794">
        <v>117</v>
      </c>
      <c r="G5794" s="8">
        <v>12276810</v>
      </c>
      <c r="H5794" s="8">
        <v>26000000</v>
      </c>
    </row>
    <row r="5795" spans="1:8" x14ac:dyDescent="0.3">
      <c r="A5795">
        <v>6.5</v>
      </c>
      <c r="B5795" t="s">
        <v>23683</v>
      </c>
      <c r="C5795" t="s">
        <v>1146</v>
      </c>
      <c r="D5795" t="s">
        <v>8199</v>
      </c>
      <c r="E5795" t="s">
        <v>37</v>
      </c>
      <c r="F5795">
        <v>117</v>
      </c>
      <c r="G5795" s="8">
        <v>12276810</v>
      </c>
      <c r="H5795" s="8">
        <v>26000000</v>
      </c>
    </row>
    <row r="5796" spans="1:8" x14ac:dyDescent="0.3">
      <c r="A5796">
        <v>7.5</v>
      </c>
      <c r="B5796" t="s">
        <v>23684</v>
      </c>
      <c r="C5796" t="s">
        <v>7148</v>
      </c>
      <c r="D5796" t="s">
        <v>1473</v>
      </c>
      <c r="E5796" t="s">
        <v>37</v>
      </c>
      <c r="F5796">
        <v>129</v>
      </c>
      <c r="G5796" s="8">
        <v>33565375</v>
      </c>
      <c r="H5796" s="8">
        <v>15000000</v>
      </c>
    </row>
    <row r="5797" spans="1:8" x14ac:dyDescent="0.3">
      <c r="A5797">
        <v>7.5</v>
      </c>
      <c r="B5797" t="s">
        <v>23684</v>
      </c>
      <c r="C5797" t="s">
        <v>7148</v>
      </c>
      <c r="D5797" t="s">
        <v>21948</v>
      </c>
      <c r="E5797" t="s">
        <v>37</v>
      </c>
      <c r="F5797">
        <v>129</v>
      </c>
      <c r="G5797" s="8">
        <v>33565375</v>
      </c>
      <c r="H5797" s="8">
        <v>15000000</v>
      </c>
    </row>
    <row r="5798" spans="1:8" x14ac:dyDescent="0.3">
      <c r="A5798">
        <v>7.5</v>
      </c>
      <c r="B5798" t="s">
        <v>23684</v>
      </c>
      <c r="C5798" t="s">
        <v>7148</v>
      </c>
      <c r="D5798" t="s">
        <v>17497</v>
      </c>
      <c r="E5798" t="s">
        <v>37</v>
      </c>
      <c r="F5798">
        <v>129</v>
      </c>
      <c r="G5798" s="8">
        <v>33565375</v>
      </c>
      <c r="H5798" s="8">
        <v>15000000</v>
      </c>
    </row>
    <row r="5799" spans="1:8" x14ac:dyDescent="0.3">
      <c r="A5799">
        <v>7.5</v>
      </c>
      <c r="B5799" t="s">
        <v>23684</v>
      </c>
      <c r="C5799" t="s">
        <v>7148</v>
      </c>
      <c r="D5799" t="s">
        <v>8199</v>
      </c>
      <c r="E5799" t="s">
        <v>37</v>
      </c>
      <c r="F5799">
        <v>129</v>
      </c>
      <c r="G5799" s="8">
        <v>33565375</v>
      </c>
      <c r="H5799" s="8">
        <v>15000000</v>
      </c>
    </row>
    <row r="5800" spans="1:8" x14ac:dyDescent="0.3">
      <c r="A5800">
        <v>7.1</v>
      </c>
      <c r="B5800" t="s">
        <v>23685</v>
      </c>
      <c r="C5800" t="s">
        <v>1416</v>
      </c>
      <c r="D5800" t="s">
        <v>1473</v>
      </c>
      <c r="E5800" t="s">
        <v>7159</v>
      </c>
      <c r="F5800">
        <v>120</v>
      </c>
      <c r="G5800" s="8">
        <v>499263</v>
      </c>
      <c r="H5800" s="8">
        <v>30000000</v>
      </c>
    </row>
    <row r="5801" spans="1:8" x14ac:dyDescent="0.3">
      <c r="A5801">
        <v>6.9</v>
      </c>
      <c r="B5801" t="s">
        <v>23686</v>
      </c>
      <c r="C5801" t="s">
        <v>646</v>
      </c>
      <c r="D5801" t="s">
        <v>809</v>
      </c>
      <c r="E5801" t="s">
        <v>37</v>
      </c>
      <c r="F5801">
        <v>125</v>
      </c>
      <c r="G5801" s="8">
        <v>219200000</v>
      </c>
      <c r="H5801" s="8">
        <v>25000000</v>
      </c>
    </row>
    <row r="5802" spans="1:8" x14ac:dyDescent="0.3">
      <c r="A5802">
        <v>6.9</v>
      </c>
      <c r="B5802" t="s">
        <v>23686</v>
      </c>
      <c r="C5802" t="s">
        <v>646</v>
      </c>
      <c r="D5802" t="s">
        <v>1473</v>
      </c>
      <c r="E5802" t="s">
        <v>37</v>
      </c>
      <c r="F5802">
        <v>125</v>
      </c>
      <c r="G5802" s="8">
        <v>219200000</v>
      </c>
      <c r="H5802" s="8">
        <v>25000000</v>
      </c>
    </row>
    <row r="5803" spans="1:8" x14ac:dyDescent="0.3">
      <c r="A5803">
        <v>6.9</v>
      </c>
      <c r="B5803" t="s">
        <v>23686</v>
      </c>
      <c r="C5803" t="s">
        <v>646</v>
      </c>
      <c r="D5803" t="s">
        <v>15875</v>
      </c>
      <c r="E5803" t="s">
        <v>37</v>
      </c>
      <c r="F5803">
        <v>125</v>
      </c>
      <c r="G5803" s="8">
        <v>219200000</v>
      </c>
      <c r="H5803" s="8">
        <v>25000000</v>
      </c>
    </row>
    <row r="5804" spans="1:8" x14ac:dyDescent="0.3">
      <c r="A5804">
        <v>6.9</v>
      </c>
      <c r="B5804" t="s">
        <v>23686</v>
      </c>
      <c r="C5804" t="s">
        <v>646</v>
      </c>
      <c r="D5804" t="s">
        <v>17497</v>
      </c>
      <c r="E5804" t="s">
        <v>37</v>
      </c>
      <c r="F5804">
        <v>125</v>
      </c>
      <c r="G5804" s="8">
        <v>219200000</v>
      </c>
      <c r="H5804" s="8">
        <v>25000000</v>
      </c>
    </row>
    <row r="5805" spans="1:8" x14ac:dyDescent="0.3">
      <c r="A5805">
        <v>8</v>
      </c>
      <c r="B5805" t="s">
        <v>23687</v>
      </c>
      <c r="C5805" t="s">
        <v>1371</v>
      </c>
      <c r="D5805" t="s">
        <v>1473</v>
      </c>
      <c r="E5805" t="s">
        <v>37</v>
      </c>
      <c r="F5805">
        <v>133</v>
      </c>
      <c r="G5805" s="8">
        <v>172825435</v>
      </c>
      <c r="H5805" s="8">
        <v>25000000</v>
      </c>
    </row>
    <row r="5806" spans="1:8" x14ac:dyDescent="0.3">
      <c r="A5806">
        <v>8.1999999999999993</v>
      </c>
      <c r="B5806" t="s">
        <v>23688</v>
      </c>
      <c r="C5806" t="s">
        <v>1574</v>
      </c>
      <c r="D5806" t="s">
        <v>1473</v>
      </c>
      <c r="E5806" t="s">
        <v>37</v>
      </c>
      <c r="F5806">
        <v>116</v>
      </c>
      <c r="G5806" s="8">
        <v>148085755</v>
      </c>
      <c r="H5806" s="8">
        <v>33000000</v>
      </c>
    </row>
    <row r="5807" spans="1:8" x14ac:dyDescent="0.3">
      <c r="A5807">
        <v>6.4</v>
      </c>
      <c r="B5807" t="s">
        <v>23689</v>
      </c>
      <c r="C5807" t="s">
        <v>431</v>
      </c>
      <c r="D5807" t="s">
        <v>11093</v>
      </c>
      <c r="E5807" t="s">
        <v>37</v>
      </c>
      <c r="F5807">
        <v>129</v>
      </c>
      <c r="G5807" s="8">
        <v>25517500</v>
      </c>
      <c r="H5807" s="8">
        <v>25100000</v>
      </c>
    </row>
    <row r="5808" spans="1:8" x14ac:dyDescent="0.3">
      <c r="A5808">
        <v>6.4</v>
      </c>
      <c r="B5808" t="s">
        <v>23689</v>
      </c>
      <c r="C5808" t="s">
        <v>431</v>
      </c>
      <c r="D5808" t="s">
        <v>1473</v>
      </c>
      <c r="E5808" t="s">
        <v>37</v>
      </c>
      <c r="F5808">
        <v>129</v>
      </c>
      <c r="G5808" s="8">
        <v>25517500</v>
      </c>
      <c r="H5808" s="8">
        <v>25100000</v>
      </c>
    </row>
    <row r="5809" spans="1:8" x14ac:dyDescent="0.3">
      <c r="A5809">
        <v>6.4</v>
      </c>
      <c r="B5809" t="s">
        <v>23689</v>
      </c>
      <c r="C5809" t="s">
        <v>431</v>
      </c>
      <c r="D5809" t="s">
        <v>20490</v>
      </c>
      <c r="E5809" t="s">
        <v>37</v>
      </c>
      <c r="F5809">
        <v>129</v>
      </c>
      <c r="G5809" s="8">
        <v>25517500</v>
      </c>
      <c r="H5809" s="8">
        <v>25100000</v>
      </c>
    </row>
    <row r="5810" spans="1:8" x14ac:dyDescent="0.3">
      <c r="A5810">
        <v>7.9</v>
      </c>
      <c r="B5810" t="s">
        <v>23690</v>
      </c>
      <c r="C5810" t="s">
        <v>2751</v>
      </c>
      <c r="D5810" t="s">
        <v>675</v>
      </c>
      <c r="E5810" t="s">
        <v>37</v>
      </c>
      <c r="F5810">
        <v>93</v>
      </c>
      <c r="G5810" s="8">
        <v>145000989</v>
      </c>
      <c r="H5810" s="8">
        <v>25000000</v>
      </c>
    </row>
    <row r="5811" spans="1:8" x14ac:dyDescent="0.3">
      <c r="A5811">
        <v>7.9</v>
      </c>
      <c r="B5811" t="s">
        <v>23690</v>
      </c>
      <c r="C5811" t="s">
        <v>2751</v>
      </c>
      <c r="D5811" t="s">
        <v>8199</v>
      </c>
      <c r="E5811" t="s">
        <v>37</v>
      </c>
      <c r="F5811">
        <v>93</v>
      </c>
      <c r="G5811" s="8">
        <v>145000989</v>
      </c>
      <c r="H5811" s="8">
        <v>25000000</v>
      </c>
    </row>
    <row r="5812" spans="1:8" x14ac:dyDescent="0.3">
      <c r="A5812">
        <v>6.7</v>
      </c>
      <c r="B5812" t="s">
        <v>23691</v>
      </c>
      <c r="C5812" t="s">
        <v>7178</v>
      </c>
      <c r="D5812" t="s">
        <v>1473</v>
      </c>
      <c r="E5812" t="s">
        <v>37</v>
      </c>
      <c r="F5812">
        <v>118</v>
      </c>
      <c r="G5812" s="8">
        <v>26761283</v>
      </c>
      <c r="H5812" s="8">
        <v>26000000</v>
      </c>
    </row>
    <row r="5813" spans="1:8" x14ac:dyDescent="0.3">
      <c r="A5813">
        <v>6.7</v>
      </c>
      <c r="B5813" t="s">
        <v>23691</v>
      </c>
      <c r="C5813" t="s">
        <v>7178</v>
      </c>
      <c r="D5813" t="s">
        <v>17497</v>
      </c>
      <c r="E5813" t="s">
        <v>37</v>
      </c>
      <c r="F5813">
        <v>118</v>
      </c>
      <c r="G5813" s="8">
        <v>26761283</v>
      </c>
      <c r="H5813" s="8">
        <v>26000000</v>
      </c>
    </row>
    <row r="5814" spans="1:8" x14ac:dyDescent="0.3">
      <c r="A5814">
        <v>6.1</v>
      </c>
      <c r="B5814" t="s">
        <v>23692</v>
      </c>
      <c r="C5814" t="s">
        <v>1074</v>
      </c>
      <c r="D5814" t="s">
        <v>675</v>
      </c>
      <c r="E5814" t="s">
        <v>37</v>
      </c>
      <c r="F5814">
        <v>129</v>
      </c>
      <c r="G5814" s="8">
        <v>121945720</v>
      </c>
      <c r="H5814" s="8">
        <v>25000000</v>
      </c>
    </row>
    <row r="5815" spans="1:8" x14ac:dyDescent="0.3">
      <c r="A5815">
        <v>6.1</v>
      </c>
      <c r="B5815" t="s">
        <v>23692</v>
      </c>
      <c r="C5815" t="s">
        <v>1074</v>
      </c>
      <c r="D5815" t="s">
        <v>1473</v>
      </c>
      <c r="E5815" t="s">
        <v>37</v>
      </c>
      <c r="F5815">
        <v>129</v>
      </c>
      <c r="G5815" s="8">
        <v>121945720</v>
      </c>
      <c r="H5815" s="8">
        <v>25000000</v>
      </c>
    </row>
    <row r="5816" spans="1:8" x14ac:dyDescent="0.3">
      <c r="A5816">
        <v>6.1</v>
      </c>
      <c r="B5816" t="s">
        <v>23692</v>
      </c>
      <c r="C5816" t="s">
        <v>1074</v>
      </c>
      <c r="D5816" t="s">
        <v>9824</v>
      </c>
      <c r="E5816" t="s">
        <v>37</v>
      </c>
      <c r="F5816">
        <v>129</v>
      </c>
      <c r="G5816" s="8">
        <v>121945720</v>
      </c>
      <c r="H5816" s="8">
        <v>25000000</v>
      </c>
    </row>
    <row r="5817" spans="1:8" x14ac:dyDescent="0.3">
      <c r="A5817">
        <v>6.1</v>
      </c>
      <c r="B5817" t="s">
        <v>23692</v>
      </c>
      <c r="C5817" t="s">
        <v>1074</v>
      </c>
      <c r="D5817" t="s">
        <v>17497</v>
      </c>
      <c r="E5817" t="s">
        <v>37</v>
      </c>
      <c r="F5817">
        <v>129</v>
      </c>
      <c r="G5817" s="8">
        <v>121945720</v>
      </c>
      <c r="H5817" s="8">
        <v>25000000</v>
      </c>
    </row>
    <row r="5818" spans="1:8" x14ac:dyDescent="0.3">
      <c r="A5818">
        <v>8.9</v>
      </c>
      <c r="B5818" t="s">
        <v>23693</v>
      </c>
      <c r="C5818" t="s">
        <v>251</v>
      </c>
      <c r="D5818" t="s">
        <v>11093</v>
      </c>
      <c r="E5818" t="s">
        <v>37</v>
      </c>
      <c r="F5818">
        <v>185</v>
      </c>
      <c r="G5818" s="8">
        <v>96067179</v>
      </c>
      <c r="H5818" s="8">
        <v>22000000</v>
      </c>
    </row>
    <row r="5819" spans="1:8" x14ac:dyDescent="0.3">
      <c r="A5819">
        <v>8.9</v>
      </c>
      <c r="B5819" t="s">
        <v>23693</v>
      </c>
      <c r="C5819" t="s">
        <v>251</v>
      </c>
      <c r="D5819" t="s">
        <v>1473</v>
      </c>
      <c r="E5819" t="s">
        <v>37</v>
      </c>
      <c r="F5819">
        <v>185</v>
      </c>
      <c r="G5819" s="8">
        <v>96067179</v>
      </c>
      <c r="H5819" s="8">
        <v>22000000</v>
      </c>
    </row>
    <row r="5820" spans="1:8" x14ac:dyDescent="0.3">
      <c r="A5820">
        <v>8.9</v>
      </c>
      <c r="B5820" t="s">
        <v>23693</v>
      </c>
      <c r="C5820" t="s">
        <v>251</v>
      </c>
      <c r="D5820" t="s">
        <v>20490</v>
      </c>
      <c r="E5820" t="s">
        <v>37</v>
      </c>
      <c r="F5820">
        <v>185</v>
      </c>
      <c r="G5820" s="8">
        <v>96067179</v>
      </c>
      <c r="H5820" s="8">
        <v>22000000</v>
      </c>
    </row>
    <row r="5821" spans="1:8" x14ac:dyDescent="0.3">
      <c r="A5821">
        <v>8.1</v>
      </c>
      <c r="B5821" t="s">
        <v>23694</v>
      </c>
      <c r="C5821" t="s">
        <v>1488</v>
      </c>
      <c r="D5821" t="s">
        <v>1473</v>
      </c>
      <c r="E5821" t="s">
        <v>37</v>
      </c>
      <c r="F5821">
        <v>146</v>
      </c>
      <c r="G5821" s="8">
        <v>169705587</v>
      </c>
      <c r="H5821" s="8">
        <v>25000000</v>
      </c>
    </row>
    <row r="5822" spans="1:8" x14ac:dyDescent="0.3">
      <c r="A5822">
        <v>6.2</v>
      </c>
      <c r="B5822" t="s">
        <v>23695</v>
      </c>
      <c r="C5822" t="s">
        <v>581</v>
      </c>
      <c r="D5822" t="s">
        <v>11093</v>
      </c>
      <c r="E5822" t="s">
        <v>37</v>
      </c>
      <c r="F5822">
        <v>128</v>
      </c>
      <c r="G5822" s="8">
        <v>3254172</v>
      </c>
      <c r="H5822" s="8">
        <v>28000000</v>
      </c>
    </row>
    <row r="5823" spans="1:8" x14ac:dyDescent="0.3">
      <c r="A5823">
        <v>6.2</v>
      </c>
      <c r="B5823" t="s">
        <v>23695</v>
      </c>
      <c r="C5823" t="s">
        <v>581</v>
      </c>
      <c r="D5823" t="s">
        <v>1473</v>
      </c>
      <c r="E5823" t="s">
        <v>37</v>
      </c>
      <c r="F5823">
        <v>128</v>
      </c>
      <c r="G5823" s="8">
        <v>3254172</v>
      </c>
      <c r="H5823" s="8">
        <v>28000000</v>
      </c>
    </row>
    <row r="5824" spans="1:8" x14ac:dyDescent="0.3">
      <c r="A5824">
        <v>6.2</v>
      </c>
      <c r="B5824" t="s">
        <v>23695</v>
      </c>
      <c r="C5824" t="s">
        <v>581</v>
      </c>
      <c r="D5824" t="s">
        <v>8199</v>
      </c>
      <c r="E5824" t="s">
        <v>37</v>
      </c>
      <c r="F5824">
        <v>128</v>
      </c>
      <c r="G5824" s="8">
        <v>3254172</v>
      </c>
      <c r="H5824" s="8">
        <v>28000000</v>
      </c>
    </row>
    <row r="5825" spans="1:8" x14ac:dyDescent="0.3">
      <c r="A5825">
        <v>4.9000000000000004</v>
      </c>
      <c r="B5825" t="s">
        <v>23696</v>
      </c>
      <c r="C5825" t="s">
        <v>771</v>
      </c>
      <c r="D5825" t="s">
        <v>515</v>
      </c>
      <c r="E5825" t="s">
        <v>37</v>
      </c>
      <c r="F5825">
        <v>93</v>
      </c>
      <c r="G5825" s="8">
        <v>84185387</v>
      </c>
      <c r="H5825" s="8">
        <v>80000000</v>
      </c>
    </row>
    <row r="5826" spans="1:8" x14ac:dyDescent="0.3">
      <c r="A5826">
        <v>4.9000000000000004</v>
      </c>
      <c r="B5826" t="s">
        <v>23696</v>
      </c>
      <c r="C5826" t="s">
        <v>771</v>
      </c>
      <c r="D5826" t="s">
        <v>809</v>
      </c>
      <c r="E5826" t="s">
        <v>37</v>
      </c>
      <c r="F5826">
        <v>93</v>
      </c>
      <c r="G5826" s="8">
        <v>84185387</v>
      </c>
      <c r="H5826" s="8">
        <v>80000000</v>
      </c>
    </row>
    <row r="5827" spans="1:8" x14ac:dyDescent="0.3">
      <c r="A5827">
        <v>4.9000000000000004</v>
      </c>
      <c r="B5827" t="s">
        <v>23696</v>
      </c>
      <c r="C5827" t="s">
        <v>771</v>
      </c>
      <c r="D5827" t="s">
        <v>15875</v>
      </c>
      <c r="E5827" t="s">
        <v>37</v>
      </c>
      <c r="F5827">
        <v>93</v>
      </c>
      <c r="G5827" s="8">
        <v>84185387</v>
      </c>
      <c r="H5827" s="8">
        <v>80000000</v>
      </c>
    </row>
    <row r="5828" spans="1:8" x14ac:dyDescent="0.3">
      <c r="A5828">
        <v>4.9000000000000004</v>
      </c>
      <c r="B5828" t="s">
        <v>23696</v>
      </c>
      <c r="C5828" t="s">
        <v>771</v>
      </c>
      <c r="D5828" t="s">
        <v>651</v>
      </c>
      <c r="E5828" t="s">
        <v>37</v>
      </c>
      <c r="F5828">
        <v>93</v>
      </c>
      <c r="G5828" s="8">
        <v>84185387</v>
      </c>
      <c r="H5828" s="8">
        <v>80000000</v>
      </c>
    </row>
    <row r="5829" spans="1:8" x14ac:dyDescent="0.3">
      <c r="A5829">
        <v>4.9000000000000004</v>
      </c>
      <c r="B5829" t="s">
        <v>23696</v>
      </c>
      <c r="C5829" t="s">
        <v>771</v>
      </c>
      <c r="D5829" t="s">
        <v>4189</v>
      </c>
      <c r="E5829" t="s">
        <v>37</v>
      </c>
      <c r="F5829">
        <v>93</v>
      </c>
      <c r="G5829" s="8">
        <v>84185387</v>
      </c>
      <c r="H5829" s="8">
        <v>80000000</v>
      </c>
    </row>
    <row r="5830" spans="1:8" x14ac:dyDescent="0.3">
      <c r="A5830">
        <v>4.9000000000000004</v>
      </c>
      <c r="B5830" t="s">
        <v>23696</v>
      </c>
      <c r="C5830" t="s">
        <v>771</v>
      </c>
      <c r="D5830" t="s">
        <v>21948</v>
      </c>
      <c r="E5830" t="s">
        <v>37</v>
      </c>
      <c r="F5830">
        <v>93</v>
      </c>
      <c r="G5830" s="8">
        <v>84185387</v>
      </c>
      <c r="H5830" s="8">
        <v>80000000</v>
      </c>
    </row>
    <row r="5831" spans="1:8" x14ac:dyDescent="0.3">
      <c r="A5831">
        <v>5.8</v>
      </c>
      <c r="B5831" t="s">
        <v>23697</v>
      </c>
      <c r="C5831" t="s">
        <v>5473</v>
      </c>
      <c r="D5831" t="s">
        <v>675</v>
      </c>
      <c r="E5831" t="s">
        <v>37</v>
      </c>
      <c r="F5831">
        <v>97</v>
      </c>
      <c r="G5831" s="8">
        <v>82163317</v>
      </c>
      <c r="H5831" s="8">
        <v>30000000</v>
      </c>
    </row>
    <row r="5832" spans="1:8" x14ac:dyDescent="0.3">
      <c r="A5832">
        <v>5.8</v>
      </c>
      <c r="B5832" t="s">
        <v>23697</v>
      </c>
      <c r="C5832" t="s">
        <v>5473</v>
      </c>
      <c r="D5832" t="s">
        <v>4189</v>
      </c>
      <c r="E5832" t="s">
        <v>37</v>
      </c>
      <c r="F5832">
        <v>97</v>
      </c>
      <c r="G5832" s="8">
        <v>82163317</v>
      </c>
      <c r="H5832" s="8">
        <v>30000000</v>
      </c>
    </row>
    <row r="5833" spans="1:8" x14ac:dyDescent="0.3">
      <c r="A5833">
        <v>5.8</v>
      </c>
      <c r="B5833" t="s">
        <v>23697</v>
      </c>
      <c r="C5833" t="s">
        <v>5473</v>
      </c>
      <c r="D5833" t="s">
        <v>8199</v>
      </c>
      <c r="E5833" t="s">
        <v>37</v>
      </c>
      <c r="F5833">
        <v>97</v>
      </c>
      <c r="G5833" s="8">
        <v>82163317</v>
      </c>
      <c r="H5833" s="8">
        <v>30000000</v>
      </c>
    </row>
    <row r="5834" spans="1:8" x14ac:dyDescent="0.3">
      <c r="A5834">
        <v>6</v>
      </c>
      <c r="B5834" t="s">
        <v>23698</v>
      </c>
      <c r="C5834" t="s">
        <v>3659</v>
      </c>
      <c r="D5834" t="s">
        <v>675</v>
      </c>
      <c r="E5834" t="s">
        <v>37</v>
      </c>
      <c r="F5834">
        <v>82</v>
      </c>
      <c r="G5834" s="8">
        <v>80920948</v>
      </c>
      <c r="H5834" s="8">
        <v>30000000</v>
      </c>
    </row>
    <row r="5835" spans="1:8" x14ac:dyDescent="0.3">
      <c r="A5835">
        <v>6</v>
      </c>
      <c r="B5835" t="s">
        <v>23698</v>
      </c>
      <c r="C5835" t="s">
        <v>3659</v>
      </c>
      <c r="D5835" t="s">
        <v>515</v>
      </c>
      <c r="E5835" t="s">
        <v>37</v>
      </c>
      <c r="F5835">
        <v>82</v>
      </c>
      <c r="G5835" s="8">
        <v>80920948</v>
      </c>
      <c r="H5835" s="8">
        <v>30000000</v>
      </c>
    </row>
    <row r="5836" spans="1:8" x14ac:dyDescent="0.3">
      <c r="A5836">
        <v>6</v>
      </c>
      <c r="B5836" t="s">
        <v>23698</v>
      </c>
      <c r="C5836" t="s">
        <v>3659</v>
      </c>
      <c r="D5836" t="s">
        <v>9312</v>
      </c>
      <c r="E5836" t="s">
        <v>37</v>
      </c>
      <c r="F5836">
        <v>82</v>
      </c>
      <c r="G5836" s="8">
        <v>80920948</v>
      </c>
      <c r="H5836" s="8">
        <v>30000000</v>
      </c>
    </row>
    <row r="5837" spans="1:8" x14ac:dyDescent="0.3">
      <c r="A5837">
        <v>6</v>
      </c>
      <c r="B5837" t="s">
        <v>23698</v>
      </c>
      <c r="C5837" t="s">
        <v>3659</v>
      </c>
      <c r="D5837" t="s">
        <v>809</v>
      </c>
      <c r="E5837" t="s">
        <v>37</v>
      </c>
      <c r="F5837">
        <v>82</v>
      </c>
      <c r="G5837" s="8">
        <v>80920948</v>
      </c>
      <c r="H5837" s="8">
        <v>30000000</v>
      </c>
    </row>
    <row r="5838" spans="1:8" x14ac:dyDescent="0.3">
      <c r="A5838">
        <v>6</v>
      </c>
      <c r="B5838" t="s">
        <v>23698</v>
      </c>
      <c r="C5838" t="s">
        <v>3659</v>
      </c>
      <c r="D5838" t="s">
        <v>15875</v>
      </c>
      <c r="E5838" t="s">
        <v>37</v>
      </c>
      <c r="F5838">
        <v>82</v>
      </c>
      <c r="G5838" s="8">
        <v>80920948</v>
      </c>
      <c r="H5838" s="8">
        <v>30000000</v>
      </c>
    </row>
    <row r="5839" spans="1:8" x14ac:dyDescent="0.3">
      <c r="A5839">
        <v>6</v>
      </c>
      <c r="B5839" t="s">
        <v>23698</v>
      </c>
      <c r="C5839" t="s">
        <v>3659</v>
      </c>
      <c r="D5839" t="s">
        <v>10118</v>
      </c>
      <c r="E5839" t="s">
        <v>37</v>
      </c>
      <c r="F5839">
        <v>82</v>
      </c>
      <c r="G5839" s="8">
        <v>80920948</v>
      </c>
      <c r="H5839" s="8">
        <v>30000000</v>
      </c>
    </row>
    <row r="5840" spans="1:8" x14ac:dyDescent="0.3">
      <c r="A5840">
        <v>7</v>
      </c>
      <c r="B5840" t="s">
        <v>23699</v>
      </c>
      <c r="C5840" t="s">
        <v>338</v>
      </c>
      <c r="D5840" t="s">
        <v>675</v>
      </c>
      <c r="E5840" t="s">
        <v>37</v>
      </c>
      <c r="F5840">
        <v>85</v>
      </c>
      <c r="G5840" s="8">
        <v>80034302</v>
      </c>
      <c r="H5840" s="8">
        <v>25000000</v>
      </c>
    </row>
    <row r="5841" spans="1:8" x14ac:dyDescent="0.3">
      <c r="A5841">
        <v>7</v>
      </c>
      <c r="B5841" t="s">
        <v>23699</v>
      </c>
      <c r="C5841" t="s">
        <v>338</v>
      </c>
      <c r="D5841" t="s">
        <v>515</v>
      </c>
      <c r="E5841" t="s">
        <v>37</v>
      </c>
      <c r="F5841">
        <v>85</v>
      </c>
      <c r="G5841" s="8">
        <v>80034302</v>
      </c>
      <c r="H5841" s="8">
        <v>25000000</v>
      </c>
    </row>
    <row r="5842" spans="1:8" x14ac:dyDescent="0.3">
      <c r="A5842">
        <v>7</v>
      </c>
      <c r="B5842" t="s">
        <v>23699</v>
      </c>
      <c r="C5842" t="s">
        <v>338</v>
      </c>
      <c r="D5842" t="s">
        <v>4189</v>
      </c>
      <c r="E5842" t="s">
        <v>37</v>
      </c>
      <c r="F5842">
        <v>85</v>
      </c>
      <c r="G5842" s="8">
        <v>80034302</v>
      </c>
      <c r="H5842" s="8">
        <v>25000000</v>
      </c>
    </row>
    <row r="5843" spans="1:8" x14ac:dyDescent="0.3">
      <c r="A5843">
        <v>7</v>
      </c>
      <c r="B5843" t="s">
        <v>23699</v>
      </c>
      <c r="C5843" t="s">
        <v>338</v>
      </c>
      <c r="D5843" t="s">
        <v>10118</v>
      </c>
      <c r="E5843" t="s">
        <v>37</v>
      </c>
      <c r="F5843">
        <v>85</v>
      </c>
      <c r="G5843" s="8">
        <v>80034302</v>
      </c>
      <c r="H5843" s="8">
        <v>25000000</v>
      </c>
    </row>
    <row r="5844" spans="1:8" x14ac:dyDescent="0.3">
      <c r="A5844">
        <v>6</v>
      </c>
      <c r="B5844" t="s">
        <v>23700</v>
      </c>
      <c r="C5844" t="s">
        <v>7229</v>
      </c>
      <c r="D5844" t="s">
        <v>675</v>
      </c>
      <c r="E5844" t="s">
        <v>37</v>
      </c>
      <c r="F5844">
        <v>88</v>
      </c>
      <c r="G5844" s="8">
        <v>78656813</v>
      </c>
      <c r="H5844" s="8">
        <v>25000000</v>
      </c>
    </row>
    <row r="5845" spans="1:8" x14ac:dyDescent="0.3">
      <c r="A5845">
        <v>6</v>
      </c>
      <c r="B5845" t="s">
        <v>23700</v>
      </c>
      <c r="C5845" t="s">
        <v>7229</v>
      </c>
      <c r="D5845" t="s">
        <v>515</v>
      </c>
      <c r="E5845" t="s">
        <v>37</v>
      </c>
      <c r="F5845">
        <v>88</v>
      </c>
      <c r="G5845" s="8">
        <v>78656813</v>
      </c>
      <c r="H5845" s="8">
        <v>25000000</v>
      </c>
    </row>
    <row r="5846" spans="1:8" x14ac:dyDescent="0.3">
      <c r="A5846">
        <v>6</v>
      </c>
      <c r="B5846" t="s">
        <v>23700</v>
      </c>
      <c r="C5846" t="s">
        <v>7229</v>
      </c>
      <c r="D5846" t="s">
        <v>809</v>
      </c>
      <c r="E5846" t="s">
        <v>37</v>
      </c>
      <c r="F5846">
        <v>88</v>
      </c>
      <c r="G5846" s="8">
        <v>78656813</v>
      </c>
      <c r="H5846" s="8">
        <v>25000000</v>
      </c>
    </row>
    <row r="5847" spans="1:8" x14ac:dyDescent="0.3">
      <c r="A5847">
        <v>6</v>
      </c>
      <c r="B5847" t="s">
        <v>23700</v>
      </c>
      <c r="C5847" t="s">
        <v>7229</v>
      </c>
      <c r="D5847" t="s">
        <v>15875</v>
      </c>
      <c r="E5847" t="s">
        <v>37</v>
      </c>
      <c r="F5847">
        <v>88</v>
      </c>
      <c r="G5847" s="8">
        <v>78656813</v>
      </c>
      <c r="H5847" s="8">
        <v>25000000</v>
      </c>
    </row>
    <row r="5848" spans="1:8" x14ac:dyDescent="0.3">
      <c r="A5848">
        <v>6</v>
      </c>
      <c r="B5848" t="s">
        <v>23700</v>
      </c>
      <c r="C5848" t="s">
        <v>7229</v>
      </c>
      <c r="D5848" t="s">
        <v>10118</v>
      </c>
      <c r="E5848" t="s">
        <v>37</v>
      </c>
      <c r="F5848">
        <v>88</v>
      </c>
      <c r="G5848" s="8">
        <v>78656813</v>
      </c>
      <c r="H5848" s="8">
        <v>25000000</v>
      </c>
    </row>
    <row r="5849" spans="1:8" x14ac:dyDescent="0.3">
      <c r="A5849">
        <v>7.9</v>
      </c>
      <c r="B5849" t="s">
        <v>23701</v>
      </c>
      <c r="C5849" t="s">
        <v>1071</v>
      </c>
      <c r="D5849" t="s">
        <v>21950</v>
      </c>
      <c r="E5849" t="s">
        <v>37</v>
      </c>
      <c r="F5849">
        <v>119</v>
      </c>
      <c r="G5849" s="8">
        <v>76270454</v>
      </c>
      <c r="H5849" s="8">
        <v>25000000</v>
      </c>
    </row>
    <row r="5850" spans="1:8" x14ac:dyDescent="0.3">
      <c r="A5850">
        <v>7.9</v>
      </c>
      <c r="B5850" t="s">
        <v>23701</v>
      </c>
      <c r="C5850" t="s">
        <v>1071</v>
      </c>
      <c r="D5850" t="s">
        <v>1473</v>
      </c>
      <c r="E5850" t="s">
        <v>37</v>
      </c>
      <c r="F5850">
        <v>119</v>
      </c>
      <c r="G5850" s="8">
        <v>76270454</v>
      </c>
      <c r="H5850" s="8">
        <v>25000000</v>
      </c>
    </row>
    <row r="5851" spans="1:8" x14ac:dyDescent="0.3">
      <c r="A5851">
        <v>7.9</v>
      </c>
      <c r="B5851" t="s">
        <v>23701</v>
      </c>
      <c r="C5851" t="s">
        <v>1071</v>
      </c>
      <c r="D5851" t="s">
        <v>8199</v>
      </c>
      <c r="E5851" t="s">
        <v>37</v>
      </c>
      <c r="F5851">
        <v>119</v>
      </c>
      <c r="G5851" s="8">
        <v>76270454</v>
      </c>
      <c r="H5851" s="8">
        <v>25000000</v>
      </c>
    </row>
    <row r="5852" spans="1:8" x14ac:dyDescent="0.3">
      <c r="A5852">
        <v>8.1</v>
      </c>
      <c r="B5852" t="s">
        <v>23702</v>
      </c>
      <c r="C5852" t="s">
        <v>4899</v>
      </c>
      <c r="D5852" t="s">
        <v>21950</v>
      </c>
      <c r="E5852" t="s">
        <v>37</v>
      </c>
      <c r="F5852">
        <v>122</v>
      </c>
      <c r="G5852" s="8">
        <v>74273505</v>
      </c>
      <c r="H5852" s="8">
        <v>25000000</v>
      </c>
    </row>
    <row r="5853" spans="1:8" x14ac:dyDescent="0.3">
      <c r="A5853">
        <v>8.1</v>
      </c>
      <c r="B5853" t="s">
        <v>23702</v>
      </c>
      <c r="C5853" t="s">
        <v>4899</v>
      </c>
      <c r="D5853" t="s">
        <v>1473</v>
      </c>
      <c r="E5853" t="s">
        <v>37</v>
      </c>
      <c r="F5853">
        <v>122</v>
      </c>
      <c r="G5853" s="8">
        <v>74273505</v>
      </c>
      <c r="H5853" s="8">
        <v>25000000</v>
      </c>
    </row>
    <row r="5854" spans="1:8" x14ac:dyDescent="0.3">
      <c r="A5854">
        <v>8.1</v>
      </c>
      <c r="B5854" t="s">
        <v>23702</v>
      </c>
      <c r="C5854" t="s">
        <v>4899</v>
      </c>
      <c r="D5854" t="s">
        <v>8199</v>
      </c>
      <c r="E5854" t="s">
        <v>37</v>
      </c>
      <c r="F5854">
        <v>122</v>
      </c>
      <c r="G5854" s="8">
        <v>74273505</v>
      </c>
      <c r="H5854" s="8">
        <v>25000000</v>
      </c>
    </row>
    <row r="5855" spans="1:8" x14ac:dyDescent="0.3">
      <c r="A5855">
        <v>6.2</v>
      </c>
      <c r="B5855" t="s">
        <v>23703</v>
      </c>
      <c r="C5855" t="s">
        <v>685</v>
      </c>
      <c r="D5855" t="s">
        <v>675</v>
      </c>
      <c r="E5855" t="s">
        <v>37</v>
      </c>
      <c r="F5855">
        <v>99</v>
      </c>
      <c r="G5855" s="8">
        <v>134141530</v>
      </c>
      <c r="H5855" s="8">
        <v>25000000</v>
      </c>
    </row>
    <row r="5856" spans="1:8" x14ac:dyDescent="0.3">
      <c r="A5856">
        <v>6.2</v>
      </c>
      <c r="B5856" t="s">
        <v>23703</v>
      </c>
      <c r="C5856" t="s">
        <v>685</v>
      </c>
      <c r="D5856" t="s">
        <v>809</v>
      </c>
      <c r="E5856" t="s">
        <v>37</v>
      </c>
      <c r="F5856">
        <v>99</v>
      </c>
      <c r="G5856" s="8">
        <v>134141530</v>
      </c>
      <c r="H5856" s="8">
        <v>25000000</v>
      </c>
    </row>
    <row r="5857" spans="1:8" x14ac:dyDescent="0.3">
      <c r="A5857">
        <v>6.2</v>
      </c>
      <c r="B5857" t="s">
        <v>23703</v>
      </c>
      <c r="C5857" t="s">
        <v>685</v>
      </c>
      <c r="D5857" t="s">
        <v>21950</v>
      </c>
      <c r="E5857" t="s">
        <v>37</v>
      </c>
      <c r="F5857">
        <v>99</v>
      </c>
      <c r="G5857" s="8">
        <v>134141530</v>
      </c>
      <c r="H5857" s="8">
        <v>25000000</v>
      </c>
    </row>
    <row r="5858" spans="1:8" x14ac:dyDescent="0.3">
      <c r="A5858">
        <v>6.2</v>
      </c>
      <c r="B5858" t="s">
        <v>23703</v>
      </c>
      <c r="C5858" t="s">
        <v>685</v>
      </c>
      <c r="D5858" t="s">
        <v>17497</v>
      </c>
      <c r="E5858" t="s">
        <v>37</v>
      </c>
      <c r="F5858">
        <v>99</v>
      </c>
      <c r="G5858" s="8">
        <v>134141530</v>
      </c>
      <c r="H5858" s="8">
        <v>25000000</v>
      </c>
    </row>
    <row r="5859" spans="1:8" x14ac:dyDescent="0.3">
      <c r="A5859">
        <v>6.7</v>
      </c>
      <c r="B5859" t="s">
        <v>23704</v>
      </c>
      <c r="C5859" t="s">
        <v>7247</v>
      </c>
      <c r="D5859" t="s">
        <v>809</v>
      </c>
      <c r="E5859" t="s">
        <v>37</v>
      </c>
      <c r="F5859">
        <v>97</v>
      </c>
      <c r="G5859" s="8">
        <v>71500556</v>
      </c>
      <c r="H5859" s="8">
        <v>26000000</v>
      </c>
    </row>
    <row r="5860" spans="1:8" x14ac:dyDescent="0.3">
      <c r="A5860">
        <v>6.7</v>
      </c>
      <c r="B5860" t="s">
        <v>23704</v>
      </c>
      <c r="C5860" t="s">
        <v>7247</v>
      </c>
      <c r="D5860" t="s">
        <v>1473</v>
      </c>
      <c r="E5860" t="s">
        <v>37</v>
      </c>
      <c r="F5860">
        <v>97</v>
      </c>
      <c r="G5860" s="8">
        <v>71500556</v>
      </c>
      <c r="H5860" s="8">
        <v>26000000</v>
      </c>
    </row>
    <row r="5861" spans="1:8" x14ac:dyDescent="0.3">
      <c r="A5861">
        <v>6.7</v>
      </c>
      <c r="B5861" t="s">
        <v>23704</v>
      </c>
      <c r="C5861" t="s">
        <v>7247</v>
      </c>
      <c r="D5861" t="s">
        <v>17497</v>
      </c>
      <c r="E5861" t="s">
        <v>37</v>
      </c>
      <c r="F5861">
        <v>97</v>
      </c>
      <c r="G5861" s="8">
        <v>71500556</v>
      </c>
      <c r="H5861" s="8">
        <v>26000000</v>
      </c>
    </row>
    <row r="5862" spans="1:8" x14ac:dyDescent="0.3">
      <c r="A5862">
        <v>7.3</v>
      </c>
      <c r="B5862" t="s">
        <v>23705</v>
      </c>
      <c r="C5862" t="s">
        <v>5421</v>
      </c>
      <c r="D5862" t="s">
        <v>1473</v>
      </c>
      <c r="E5862" t="s">
        <v>37</v>
      </c>
      <c r="F5862">
        <v>121</v>
      </c>
      <c r="G5862" s="8">
        <v>71309760</v>
      </c>
      <c r="H5862" s="8">
        <v>25000000</v>
      </c>
    </row>
    <row r="5863" spans="1:8" x14ac:dyDescent="0.3">
      <c r="A5863">
        <v>7.3</v>
      </c>
      <c r="B5863" t="s">
        <v>23705</v>
      </c>
      <c r="C5863" t="s">
        <v>5421</v>
      </c>
      <c r="D5863" t="s">
        <v>17497</v>
      </c>
      <c r="E5863" t="s">
        <v>37</v>
      </c>
      <c r="F5863">
        <v>121</v>
      </c>
      <c r="G5863" s="8">
        <v>71309760</v>
      </c>
      <c r="H5863" s="8">
        <v>25000000</v>
      </c>
    </row>
    <row r="5864" spans="1:8" x14ac:dyDescent="0.3">
      <c r="A5864">
        <v>4.5999999999999996</v>
      </c>
      <c r="B5864" t="s">
        <v>23706</v>
      </c>
      <c r="C5864" t="s">
        <v>7256</v>
      </c>
      <c r="D5864" t="s">
        <v>809</v>
      </c>
      <c r="E5864" t="s">
        <v>37</v>
      </c>
      <c r="F5864">
        <v>95</v>
      </c>
      <c r="G5864" s="8">
        <v>89808372</v>
      </c>
      <c r="H5864" s="8">
        <v>45000000</v>
      </c>
    </row>
    <row r="5865" spans="1:8" x14ac:dyDescent="0.3">
      <c r="A5865">
        <v>6.1</v>
      </c>
      <c r="B5865" t="s">
        <v>23707</v>
      </c>
      <c r="C5865" t="s">
        <v>2919</v>
      </c>
      <c r="D5865" t="s">
        <v>809</v>
      </c>
      <c r="E5865" t="s">
        <v>37</v>
      </c>
      <c r="F5865">
        <v>105</v>
      </c>
      <c r="G5865" s="8">
        <v>77264926</v>
      </c>
      <c r="H5865" s="8">
        <v>25000000</v>
      </c>
    </row>
    <row r="5866" spans="1:8" x14ac:dyDescent="0.3">
      <c r="A5866">
        <v>6.1</v>
      </c>
      <c r="B5866" t="s">
        <v>23707</v>
      </c>
      <c r="C5866" t="s">
        <v>2919</v>
      </c>
      <c r="D5866" t="s">
        <v>15875</v>
      </c>
      <c r="E5866" t="s">
        <v>37</v>
      </c>
      <c r="F5866">
        <v>105</v>
      </c>
      <c r="G5866" s="8">
        <v>77264926</v>
      </c>
      <c r="H5866" s="8">
        <v>25000000</v>
      </c>
    </row>
    <row r="5867" spans="1:8" x14ac:dyDescent="0.3">
      <c r="A5867">
        <v>6.2</v>
      </c>
      <c r="B5867" t="s">
        <v>23708</v>
      </c>
      <c r="C5867" t="s">
        <v>1239</v>
      </c>
      <c r="D5867" t="s">
        <v>809</v>
      </c>
      <c r="E5867" t="s">
        <v>37</v>
      </c>
      <c r="F5867">
        <v>108</v>
      </c>
      <c r="G5867" s="8">
        <v>70625986</v>
      </c>
      <c r="H5867" s="8">
        <v>25000000</v>
      </c>
    </row>
    <row r="5868" spans="1:8" x14ac:dyDescent="0.3">
      <c r="A5868">
        <v>6.2</v>
      </c>
      <c r="B5868" t="s">
        <v>23708</v>
      </c>
      <c r="C5868" t="s">
        <v>1239</v>
      </c>
      <c r="D5868" t="s">
        <v>17497</v>
      </c>
      <c r="E5868" t="s">
        <v>37</v>
      </c>
      <c r="F5868">
        <v>108</v>
      </c>
      <c r="G5868" s="8">
        <v>70625986</v>
      </c>
      <c r="H5868" s="8">
        <v>25000000</v>
      </c>
    </row>
    <row r="5869" spans="1:8" x14ac:dyDescent="0.3">
      <c r="A5869">
        <v>7.8</v>
      </c>
      <c r="B5869" t="s">
        <v>23709</v>
      </c>
      <c r="C5869" t="s">
        <v>3771</v>
      </c>
      <c r="D5869" t="s">
        <v>675</v>
      </c>
      <c r="E5869" t="s">
        <v>37</v>
      </c>
      <c r="F5869">
        <v>134</v>
      </c>
      <c r="G5869" s="8">
        <v>56505065</v>
      </c>
      <c r="H5869" s="8">
        <v>25000000</v>
      </c>
    </row>
    <row r="5870" spans="1:8" x14ac:dyDescent="0.3">
      <c r="A5870">
        <v>7.8</v>
      </c>
      <c r="B5870" t="s">
        <v>23709</v>
      </c>
      <c r="C5870" t="s">
        <v>3771</v>
      </c>
      <c r="D5870" t="s">
        <v>11093</v>
      </c>
      <c r="E5870" t="s">
        <v>37</v>
      </c>
      <c r="F5870">
        <v>134</v>
      </c>
      <c r="G5870" s="8">
        <v>56505065</v>
      </c>
      <c r="H5870" s="8">
        <v>25000000</v>
      </c>
    </row>
    <row r="5871" spans="1:8" x14ac:dyDescent="0.3">
      <c r="A5871">
        <v>7.8</v>
      </c>
      <c r="B5871" t="s">
        <v>23709</v>
      </c>
      <c r="C5871" t="s">
        <v>3771</v>
      </c>
      <c r="D5871" t="s">
        <v>1473</v>
      </c>
      <c r="E5871" t="s">
        <v>37</v>
      </c>
      <c r="F5871">
        <v>134</v>
      </c>
      <c r="G5871" s="8">
        <v>56505065</v>
      </c>
      <c r="H5871" s="8">
        <v>25000000</v>
      </c>
    </row>
    <row r="5872" spans="1:8" x14ac:dyDescent="0.3">
      <c r="A5872">
        <v>7.8</v>
      </c>
      <c r="B5872" t="s">
        <v>23709</v>
      </c>
      <c r="C5872" t="s">
        <v>3771</v>
      </c>
      <c r="D5872" t="s">
        <v>20490</v>
      </c>
      <c r="E5872" t="s">
        <v>37</v>
      </c>
      <c r="F5872">
        <v>134</v>
      </c>
      <c r="G5872" s="8">
        <v>56505065</v>
      </c>
      <c r="H5872" s="8">
        <v>25000000</v>
      </c>
    </row>
    <row r="5873" spans="1:8" x14ac:dyDescent="0.3">
      <c r="A5873">
        <v>7.8</v>
      </c>
      <c r="B5873" t="s">
        <v>23709</v>
      </c>
      <c r="C5873" t="s">
        <v>3771</v>
      </c>
      <c r="D5873" t="s">
        <v>17497</v>
      </c>
      <c r="E5873" t="s">
        <v>37</v>
      </c>
      <c r="F5873">
        <v>134</v>
      </c>
      <c r="G5873" s="8">
        <v>56505065</v>
      </c>
      <c r="H5873" s="8">
        <v>25000000</v>
      </c>
    </row>
    <row r="5874" spans="1:8" x14ac:dyDescent="0.3">
      <c r="A5874">
        <v>7.8</v>
      </c>
      <c r="B5874" t="s">
        <v>23709</v>
      </c>
      <c r="C5874" t="s">
        <v>3771</v>
      </c>
      <c r="D5874" t="s">
        <v>12797</v>
      </c>
      <c r="E5874" t="s">
        <v>37</v>
      </c>
      <c r="F5874">
        <v>134</v>
      </c>
      <c r="G5874" s="8">
        <v>56505065</v>
      </c>
      <c r="H5874" s="8">
        <v>25000000</v>
      </c>
    </row>
    <row r="5875" spans="1:8" x14ac:dyDescent="0.3">
      <c r="A5875">
        <v>6.1</v>
      </c>
      <c r="B5875" t="s">
        <v>23710</v>
      </c>
      <c r="C5875" t="s">
        <v>1485</v>
      </c>
      <c r="D5875" t="s">
        <v>675</v>
      </c>
      <c r="E5875" t="s">
        <v>37</v>
      </c>
      <c r="F5875">
        <v>115</v>
      </c>
      <c r="G5875" s="8">
        <v>55973336</v>
      </c>
      <c r="H5875" s="8">
        <v>25000000</v>
      </c>
    </row>
    <row r="5876" spans="1:8" x14ac:dyDescent="0.3">
      <c r="A5876">
        <v>6.1</v>
      </c>
      <c r="B5876" t="s">
        <v>23710</v>
      </c>
      <c r="C5876" t="s">
        <v>1485</v>
      </c>
      <c r="D5876" t="s">
        <v>21950</v>
      </c>
      <c r="E5876" t="s">
        <v>37</v>
      </c>
      <c r="F5876">
        <v>115</v>
      </c>
      <c r="G5876" s="8">
        <v>55973336</v>
      </c>
      <c r="H5876" s="8">
        <v>25000000</v>
      </c>
    </row>
    <row r="5877" spans="1:8" x14ac:dyDescent="0.3">
      <c r="A5877">
        <v>6.1</v>
      </c>
      <c r="B5877" t="s">
        <v>23710</v>
      </c>
      <c r="C5877" t="s">
        <v>1485</v>
      </c>
      <c r="D5877" t="s">
        <v>8199</v>
      </c>
      <c r="E5877" t="s">
        <v>37</v>
      </c>
      <c r="F5877">
        <v>115</v>
      </c>
      <c r="G5877" s="8">
        <v>55973336</v>
      </c>
      <c r="H5877" s="8">
        <v>25000000</v>
      </c>
    </row>
    <row r="5878" spans="1:8" x14ac:dyDescent="0.3">
      <c r="A5878">
        <v>5.8</v>
      </c>
      <c r="B5878" t="s">
        <v>23711</v>
      </c>
      <c r="C5878" t="s">
        <v>3281</v>
      </c>
      <c r="D5878" t="s">
        <v>4189</v>
      </c>
      <c r="E5878" t="s">
        <v>37</v>
      </c>
      <c r="F5878">
        <v>86</v>
      </c>
      <c r="G5878" s="8">
        <v>54098051</v>
      </c>
      <c r="H5878" s="8">
        <v>25000000</v>
      </c>
    </row>
    <row r="5879" spans="1:8" x14ac:dyDescent="0.3">
      <c r="A5879">
        <v>6.5</v>
      </c>
      <c r="B5879" t="s">
        <v>23712</v>
      </c>
      <c r="C5879" t="s">
        <v>4990</v>
      </c>
      <c r="D5879" t="s">
        <v>1473</v>
      </c>
      <c r="E5879" t="s">
        <v>37</v>
      </c>
      <c r="F5879">
        <v>101</v>
      </c>
      <c r="G5879" s="8">
        <v>60443237</v>
      </c>
      <c r="H5879" s="8">
        <v>25000000</v>
      </c>
    </row>
    <row r="5880" spans="1:8" x14ac:dyDescent="0.3">
      <c r="A5880">
        <v>6.5</v>
      </c>
      <c r="B5880" t="s">
        <v>23712</v>
      </c>
      <c r="C5880" t="s">
        <v>4990</v>
      </c>
      <c r="D5880" t="s">
        <v>17497</v>
      </c>
      <c r="E5880" t="s">
        <v>37</v>
      </c>
      <c r="F5880">
        <v>101</v>
      </c>
      <c r="G5880" s="8">
        <v>60443237</v>
      </c>
      <c r="H5880" s="8">
        <v>25000000</v>
      </c>
    </row>
    <row r="5881" spans="1:8" x14ac:dyDescent="0.3">
      <c r="A5881">
        <v>7.2</v>
      </c>
      <c r="B5881" t="s">
        <v>23713</v>
      </c>
      <c r="C5881" t="s">
        <v>7294</v>
      </c>
      <c r="D5881" t="s">
        <v>515</v>
      </c>
      <c r="E5881" t="s">
        <v>37</v>
      </c>
      <c r="F5881">
        <v>96</v>
      </c>
      <c r="G5881" s="8">
        <v>82234139</v>
      </c>
      <c r="H5881" s="8">
        <v>17000000</v>
      </c>
    </row>
    <row r="5882" spans="1:8" x14ac:dyDescent="0.3">
      <c r="A5882">
        <v>7.2</v>
      </c>
      <c r="B5882" t="s">
        <v>23713</v>
      </c>
      <c r="C5882" t="s">
        <v>7294</v>
      </c>
      <c r="D5882" t="s">
        <v>1473</v>
      </c>
      <c r="E5882" t="s">
        <v>37</v>
      </c>
      <c r="F5882">
        <v>96</v>
      </c>
      <c r="G5882" s="8">
        <v>82234139</v>
      </c>
      <c r="H5882" s="8">
        <v>17000000</v>
      </c>
    </row>
    <row r="5883" spans="1:8" x14ac:dyDescent="0.3">
      <c r="A5883">
        <v>7.2</v>
      </c>
      <c r="B5883" t="s">
        <v>23713</v>
      </c>
      <c r="C5883" t="s">
        <v>7294</v>
      </c>
      <c r="D5883" t="s">
        <v>15875</v>
      </c>
      <c r="E5883" t="s">
        <v>37</v>
      </c>
      <c r="F5883">
        <v>96</v>
      </c>
      <c r="G5883" s="8">
        <v>82234139</v>
      </c>
      <c r="H5883" s="8">
        <v>17000000</v>
      </c>
    </row>
    <row r="5884" spans="1:8" x14ac:dyDescent="0.3">
      <c r="A5884">
        <v>7.2</v>
      </c>
      <c r="B5884" t="s">
        <v>23713</v>
      </c>
      <c r="C5884" t="s">
        <v>7294</v>
      </c>
      <c r="D5884" t="s">
        <v>651</v>
      </c>
      <c r="E5884" t="s">
        <v>37</v>
      </c>
      <c r="F5884">
        <v>96</v>
      </c>
      <c r="G5884" s="8">
        <v>82234139</v>
      </c>
      <c r="H5884" s="8">
        <v>17000000</v>
      </c>
    </row>
    <row r="5885" spans="1:8" x14ac:dyDescent="0.3">
      <c r="A5885">
        <v>7.8</v>
      </c>
      <c r="B5885" t="s">
        <v>23714</v>
      </c>
      <c r="C5885" t="s">
        <v>101</v>
      </c>
      <c r="D5885" t="s">
        <v>11093</v>
      </c>
      <c r="E5885" t="s">
        <v>37</v>
      </c>
      <c r="F5885">
        <v>101</v>
      </c>
      <c r="G5885" s="8">
        <v>51676606</v>
      </c>
      <c r="H5885" s="8">
        <v>25000000</v>
      </c>
    </row>
    <row r="5886" spans="1:8" x14ac:dyDescent="0.3">
      <c r="A5886">
        <v>7.8</v>
      </c>
      <c r="B5886" t="s">
        <v>23714</v>
      </c>
      <c r="C5886" t="s">
        <v>101</v>
      </c>
      <c r="D5886" t="s">
        <v>1473</v>
      </c>
      <c r="E5886" t="s">
        <v>37</v>
      </c>
      <c r="F5886">
        <v>101</v>
      </c>
      <c r="G5886" s="8">
        <v>51676606</v>
      </c>
      <c r="H5886" s="8">
        <v>25000000</v>
      </c>
    </row>
    <row r="5887" spans="1:8" x14ac:dyDescent="0.3">
      <c r="A5887">
        <v>7.8</v>
      </c>
      <c r="B5887" t="s">
        <v>23714</v>
      </c>
      <c r="C5887" t="s">
        <v>101</v>
      </c>
      <c r="D5887" t="s">
        <v>15875</v>
      </c>
      <c r="E5887" t="s">
        <v>37</v>
      </c>
      <c r="F5887">
        <v>101</v>
      </c>
      <c r="G5887" s="8">
        <v>51676606</v>
      </c>
      <c r="H5887" s="8">
        <v>25000000</v>
      </c>
    </row>
    <row r="5888" spans="1:8" x14ac:dyDescent="0.3">
      <c r="A5888">
        <v>4.7</v>
      </c>
      <c r="B5888" t="s">
        <v>23715</v>
      </c>
      <c r="C5888" t="s">
        <v>7302</v>
      </c>
      <c r="D5888" t="s">
        <v>809</v>
      </c>
      <c r="E5888" t="s">
        <v>37</v>
      </c>
      <c r="F5888">
        <v>100</v>
      </c>
      <c r="G5888" s="8">
        <v>52528330</v>
      </c>
      <c r="H5888" s="8">
        <v>25000000</v>
      </c>
    </row>
    <row r="5889" spans="1:8" x14ac:dyDescent="0.3">
      <c r="A5889">
        <v>4.7</v>
      </c>
      <c r="B5889" t="s">
        <v>23715</v>
      </c>
      <c r="C5889" t="s">
        <v>7302</v>
      </c>
      <c r="D5889" t="s">
        <v>1473</v>
      </c>
      <c r="E5889" t="s">
        <v>37</v>
      </c>
      <c r="F5889">
        <v>100</v>
      </c>
      <c r="G5889" s="8">
        <v>52528330</v>
      </c>
      <c r="H5889" s="8">
        <v>25000000</v>
      </c>
    </row>
    <row r="5890" spans="1:8" x14ac:dyDescent="0.3">
      <c r="A5890">
        <v>6.8</v>
      </c>
      <c r="B5890" t="s">
        <v>23716</v>
      </c>
      <c r="C5890" t="s">
        <v>7307</v>
      </c>
      <c r="D5890" t="s">
        <v>675</v>
      </c>
      <c r="E5890" t="s">
        <v>37</v>
      </c>
      <c r="F5890">
        <v>117</v>
      </c>
      <c r="G5890" s="8">
        <v>51533608</v>
      </c>
      <c r="H5890" s="8">
        <v>25000000</v>
      </c>
    </row>
    <row r="5891" spans="1:8" x14ac:dyDescent="0.3">
      <c r="A5891">
        <v>6.8</v>
      </c>
      <c r="B5891" t="s">
        <v>23716</v>
      </c>
      <c r="C5891" t="s">
        <v>7307</v>
      </c>
      <c r="D5891" t="s">
        <v>515</v>
      </c>
      <c r="E5891" t="s">
        <v>37</v>
      </c>
      <c r="F5891">
        <v>117</v>
      </c>
      <c r="G5891" s="8">
        <v>51533608</v>
      </c>
      <c r="H5891" s="8">
        <v>25000000</v>
      </c>
    </row>
    <row r="5892" spans="1:8" x14ac:dyDescent="0.3">
      <c r="A5892">
        <v>6.8</v>
      </c>
      <c r="B5892" t="s">
        <v>23716</v>
      </c>
      <c r="C5892" t="s">
        <v>7307</v>
      </c>
      <c r="D5892" t="s">
        <v>1473</v>
      </c>
      <c r="E5892" t="s">
        <v>37</v>
      </c>
      <c r="F5892">
        <v>117</v>
      </c>
      <c r="G5892" s="8">
        <v>51533608</v>
      </c>
      <c r="H5892" s="8">
        <v>25000000</v>
      </c>
    </row>
    <row r="5893" spans="1:8" x14ac:dyDescent="0.3">
      <c r="A5893">
        <v>6.8</v>
      </c>
      <c r="B5893" t="s">
        <v>23716</v>
      </c>
      <c r="C5893" t="s">
        <v>7307</v>
      </c>
      <c r="D5893" t="s">
        <v>8199</v>
      </c>
      <c r="E5893" t="s">
        <v>37</v>
      </c>
      <c r="F5893">
        <v>117</v>
      </c>
      <c r="G5893" s="8">
        <v>51533608</v>
      </c>
      <c r="H5893" s="8">
        <v>25000000</v>
      </c>
    </row>
    <row r="5894" spans="1:8" x14ac:dyDescent="0.3">
      <c r="A5894">
        <v>5.9</v>
      </c>
      <c r="B5894" t="s">
        <v>23717</v>
      </c>
      <c r="C5894" t="s">
        <v>7311</v>
      </c>
      <c r="D5894" t="s">
        <v>1473</v>
      </c>
      <c r="E5894" t="s">
        <v>37</v>
      </c>
      <c r="F5894">
        <v>101</v>
      </c>
      <c r="G5894" s="8">
        <v>51097664</v>
      </c>
      <c r="H5894" s="8">
        <v>30000000</v>
      </c>
    </row>
    <row r="5895" spans="1:8" x14ac:dyDescent="0.3">
      <c r="A5895">
        <v>5.9</v>
      </c>
      <c r="B5895" t="s">
        <v>23717</v>
      </c>
      <c r="C5895" t="s">
        <v>7311</v>
      </c>
      <c r="D5895" t="s">
        <v>4189</v>
      </c>
      <c r="E5895" t="s">
        <v>37</v>
      </c>
      <c r="F5895">
        <v>101</v>
      </c>
      <c r="G5895" s="8">
        <v>51097664</v>
      </c>
      <c r="H5895" s="8">
        <v>30000000</v>
      </c>
    </row>
    <row r="5896" spans="1:8" x14ac:dyDescent="0.3">
      <c r="A5896">
        <v>5.9</v>
      </c>
      <c r="B5896" t="s">
        <v>23717</v>
      </c>
      <c r="C5896" t="s">
        <v>7311</v>
      </c>
      <c r="D5896" t="s">
        <v>21948</v>
      </c>
      <c r="E5896" t="s">
        <v>37</v>
      </c>
      <c r="F5896">
        <v>101</v>
      </c>
      <c r="G5896" s="8">
        <v>51097664</v>
      </c>
      <c r="H5896" s="8">
        <v>30000000</v>
      </c>
    </row>
    <row r="5897" spans="1:8" x14ac:dyDescent="0.3">
      <c r="A5897">
        <v>5.9</v>
      </c>
      <c r="B5897" t="s">
        <v>23717</v>
      </c>
      <c r="C5897" t="s">
        <v>7311</v>
      </c>
      <c r="D5897" t="s">
        <v>8199</v>
      </c>
      <c r="E5897" t="s">
        <v>37</v>
      </c>
      <c r="F5897">
        <v>101</v>
      </c>
      <c r="G5897" s="8">
        <v>51097664</v>
      </c>
      <c r="H5897" s="8">
        <v>30000000</v>
      </c>
    </row>
    <row r="5898" spans="1:8" x14ac:dyDescent="0.3">
      <c r="A5898">
        <v>7.2</v>
      </c>
      <c r="B5898" t="s">
        <v>23718</v>
      </c>
      <c r="C5898" t="s">
        <v>852</v>
      </c>
      <c r="D5898" t="s">
        <v>809</v>
      </c>
      <c r="E5898" t="s">
        <v>37</v>
      </c>
      <c r="F5898">
        <v>98</v>
      </c>
      <c r="G5898" s="8">
        <v>84136909</v>
      </c>
      <c r="H5898" s="8">
        <v>26000000</v>
      </c>
    </row>
    <row r="5899" spans="1:8" x14ac:dyDescent="0.3">
      <c r="A5899">
        <v>8.6999999999999993</v>
      </c>
      <c r="B5899" t="s">
        <v>23719</v>
      </c>
      <c r="C5899" t="s">
        <v>293</v>
      </c>
      <c r="D5899" t="s">
        <v>11093</v>
      </c>
      <c r="E5899" t="s">
        <v>37</v>
      </c>
      <c r="F5899">
        <v>146</v>
      </c>
      <c r="G5899" s="8">
        <v>46836394</v>
      </c>
      <c r="H5899" s="8">
        <v>25000000</v>
      </c>
    </row>
    <row r="5900" spans="1:8" x14ac:dyDescent="0.3">
      <c r="A5900">
        <v>8.6999999999999993</v>
      </c>
      <c r="B5900" t="s">
        <v>23719</v>
      </c>
      <c r="C5900" t="s">
        <v>293</v>
      </c>
      <c r="D5900" t="s">
        <v>21950</v>
      </c>
      <c r="E5900" t="s">
        <v>37</v>
      </c>
      <c r="F5900">
        <v>146</v>
      </c>
      <c r="G5900" s="8">
        <v>46836394</v>
      </c>
      <c r="H5900" s="8">
        <v>25000000</v>
      </c>
    </row>
    <row r="5901" spans="1:8" x14ac:dyDescent="0.3">
      <c r="A5901">
        <v>8.6999999999999993</v>
      </c>
      <c r="B5901" t="s">
        <v>23719</v>
      </c>
      <c r="C5901" t="s">
        <v>293</v>
      </c>
      <c r="D5901" t="s">
        <v>1473</v>
      </c>
      <c r="E5901" t="s">
        <v>37</v>
      </c>
      <c r="F5901">
        <v>146</v>
      </c>
      <c r="G5901" s="8">
        <v>46836394</v>
      </c>
      <c r="H5901" s="8">
        <v>25000000</v>
      </c>
    </row>
    <row r="5902" spans="1:8" x14ac:dyDescent="0.3">
      <c r="A5902">
        <v>5</v>
      </c>
      <c r="B5902" t="s">
        <v>23720</v>
      </c>
      <c r="C5902" t="s">
        <v>2156</v>
      </c>
      <c r="D5902" t="s">
        <v>675</v>
      </c>
      <c r="E5902" t="s">
        <v>37</v>
      </c>
      <c r="F5902">
        <v>102</v>
      </c>
      <c r="G5902" s="8">
        <v>47285499</v>
      </c>
      <c r="H5902" s="8">
        <v>26000000</v>
      </c>
    </row>
    <row r="5903" spans="1:8" x14ac:dyDescent="0.3">
      <c r="A5903">
        <v>5</v>
      </c>
      <c r="B5903" t="s">
        <v>23720</v>
      </c>
      <c r="C5903" t="s">
        <v>2156</v>
      </c>
      <c r="D5903" t="s">
        <v>515</v>
      </c>
      <c r="E5903" t="s">
        <v>37</v>
      </c>
      <c r="F5903">
        <v>102</v>
      </c>
      <c r="G5903" s="8">
        <v>47285499</v>
      </c>
      <c r="H5903" s="8">
        <v>26000000</v>
      </c>
    </row>
    <row r="5904" spans="1:8" x14ac:dyDescent="0.3">
      <c r="A5904">
        <v>5</v>
      </c>
      <c r="B5904" t="s">
        <v>23720</v>
      </c>
      <c r="C5904" t="s">
        <v>2156</v>
      </c>
      <c r="D5904" t="s">
        <v>809</v>
      </c>
      <c r="E5904" t="s">
        <v>37</v>
      </c>
      <c r="F5904">
        <v>102</v>
      </c>
      <c r="G5904" s="8">
        <v>47285499</v>
      </c>
      <c r="H5904" s="8">
        <v>26000000</v>
      </c>
    </row>
    <row r="5905" spans="1:8" x14ac:dyDescent="0.3">
      <c r="A5905">
        <v>5</v>
      </c>
      <c r="B5905" t="s">
        <v>23720</v>
      </c>
      <c r="C5905" t="s">
        <v>2156</v>
      </c>
      <c r="D5905" t="s">
        <v>21950</v>
      </c>
      <c r="E5905" t="s">
        <v>37</v>
      </c>
      <c r="F5905">
        <v>102</v>
      </c>
      <c r="G5905" s="8">
        <v>47285499</v>
      </c>
      <c r="H5905" s="8">
        <v>26000000</v>
      </c>
    </row>
    <row r="5906" spans="1:8" x14ac:dyDescent="0.3">
      <c r="A5906">
        <v>5</v>
      </c>
      <c r="B5906" t="s">
        <v>23720</v>
      </c>
      <c r="C5906" t="s">
        <v>2156</v>
      </c>
      <c r="D5906" t="s">
        <v>15875</v>
      </c>
      <c r="E5906" t="s">
        <v>37</v>
      </c>
      <c r="F5906">
        <v>102</v>
      </c>
      <c r="G5906" s="8">
        <v>47285499</v>
      </c>
      <c r="H5906" s="8">
        <v>26000000</v>
      </c>
    </row>
    <row r="5907" spans="1:8" x14ac:dyDescent="0.3">
      <c r="A5907">
        <v>5</v>
      </c>
      <c r="B5907" t="s">
        <v>23720</v>
      </c>
      <c r="C5907" t="s">
        <v>2156</v>
      </c>
      <c r="D5907" t="s">
        <v>17497</v>
      </c>
      <c r="E5907" t="s">
        <v>37</v>
      </c>
      <c r="F5907">
        <v>102</v>
      </c>
      <c r="G5907" s="8">
        <v>47285499</v>
      </c>
      <c r="H5907" s="8">
        <v>26000000</v>
      </c>
    </row>
    <row r="5908" spans="1:8" x14ac:dyDescent="0.3">
      <c r="A5908">
        <v>5</v>
      </c>
      <c r="B5908" t="s">
        <v>23720</v>
      </c>
      <c r="C5908" t="s">
        <v>2156</v>
      </c>
      <c r="D5908" t="s">
        <v>8199</v>
      </c>
      <c r="E5908" t="s">
        <v>37</v>
      </c>
      <c r="F5908">
        <v>102</v>
      </c>
      <c r="G5908" s="8">
        <v>47285499</v>
      </c>
      <c r="H5908" s="8">
        <v>26000000</v>
      </c>
    </row>
    <row r="5909" spans="1:8" x14ac:dyDescent="0.3">
      <c r="A5909">
        <v>6.6</v>
      </c>
      <c r="B5909" t="s">
        <v>23721</v>
      </c>
      <c r="C5909" t="s">
        <v>4895</v>
      </c>
      <c r="D5909" t="s">
        <v>809</v>
      </c>
      <c r="E5909" t="s">
        <v>37</v>
      </c>
      <c r="F5909">
        <v>97</v>
      </c>
      <c r="G5909" s="8">
        <v>47124400</v>
      </c>
      <c r="H5909" s="8">
        <v>25000000</v>
      </c>
    </row>
    <row r="5910" spans="1:8" x14ac:dyDescent="0.3">
      <c r="A5910">
        <v>6.6</v>
      </c>
      <c r="B5910" t="s">
        <v>23721</v>
      </c>
      <c r="C5910" t="s">
        <v>4895</v>
      </c>
      <c r="D5910" t="s">
        <v>15875</v>
      </c>
      <c r="E5910" t="s">
        <v>37</v>
      </c>
      <c r="F5910">
        <v>97</v>
      </c>
      <c r="G5910" s="8">
        <v>47124400</v>
      </c>
      <c r="H5910" s="8">
        <v>25000000</v>
      </c>
    </row>
    <row r="5911" spans="1:8" x14ac:dyDescent="0.3">
      <c r="A5911">
        <v>6.6</v>
      </c>
      <c r="B5911" t="s">
        <v>23721</v>
      </c>
      <c r="C5911" t="s">
        <v>4895</v>
      </c>
      <c r="D5911" t="s">
        <v>651</v>
      </c>
      <c r="E5911" t="s">
        <v>37</v>
      </c>
      <c r="F5911">
        <v>97</v>
      </c>
      <c r="G5911" s="8">
        <v>47124400</v>
      </c>
      <c r="H5911" s="8">
        <v>25000000</v>
      </c>
    </row>
    <row r="5912" spans="1:8" x14ac:dyDescent="0.3">
      <c r="A5912">
        <v>8.3000000000000007</v>
      </c>
      <c r="B5912" t="s">
        <v>23722</v>
      </c>
      <c r="C5912" t="s">
        <v>1071</v>
      </c>
      <c r="D5912" t="s">
        <v>21950</v>
      </c>
      <c r="E5912" t="s">
        <v>37</v>
      </c>
      <c r="F5912">
        <v>142</v>
      </c>
      <c r="G5912" s="8">
        <v>44700000</v>
      </c>
      <c r="H5912" s="8">
        <v>25000000</v>
      </c>
    </row>
    <row r="5913" spans="1:8" x14ac:dyDescent="0.3">
      <c r="A5913">
        <v>8.3000000000000007</v>
      </c>
      <c r="B5913" t="s">
        <v>23722</v>
      </c>
      <c r="C5913" t="s">
        <v>1071</v>
      </c>
      <c r="D5913" t="s">
        <v>1473</v>
      </c>
      <c r="E5913" t="s">
        <v>37</v>
      </c>
      <c r="F5913">
        <v>142</v>
      </c>
      <c r="G5913" s="8">
        <v>44700000</v>
      </c>
      <c r="H5913" s="8">
        <v>25000000</v>
      </c>
    </row>
    <row r="5914" spans="1:8" x14ac:dyDescent="0.3">
      <c r="A5914">
        <v>6.7</v>
      </c>
      <c r="B5914" t="s">
        <v>23723</v>
      </c>
      <c r="C5914" t="s">
        <v>2768</v>
      </c>
      <c r="D5914" t="s">
        <v>675</v>
      </c>
      <c r="E5914" t="s">
        <v>37</v>
      </c>
      <c r="F5914">
        <v>98</v>
      </c>
      <c r="G5914" s="8">
        <v>44455658</v>
      </c>
      <c r="H5914" s="8">
        <v>25000000</v>
      </c>
    </row>
    <row r="5915" spans="1:8" x14ac:dyDescent="0.3">
      <c r="A5915">
        <v>6.7</v>
      </c>
      <c r="B5915" t="s">
        <v>23723</v>
      </c>
      <c r="C5915" t="s">
        <v>2768</v>
      </c>
      <c r="D5915" t="s">
        <v>515</v>
      </c>
      <c r="E5915" t="s">
        <v>37</v>
      </c>
      <c r="F5915">
        <v>98</v>
      </c>
      <c r="G5915" s="8">
        <v>44455658</v>
      </c>
      <c r="H5915" s="8">
        <v>25000000</v>
      </c>
    </row>
    <row r="5916" spans="1:8" x14ac:dyDescent="0.3">
      <c r="A5916">
        <v>6.7</v>
      </c>
      <c r="B5916" t="s">
        <v>23723</v>
      </c>
      <c r="C5916" t="s">
        <v>2768</v>
      </c>
      <c r="D5916" t="s">
        <v>809</v>
      </c>
      <c r="E5916" t="s">
        <v>37</v>
      </c>
      <c r="F5916">
        <v>98</v>
      </c>
      <c r="G5916" s="8">
        <v>44455658</v>
      </c>
      <c r="H5916" s="8">
        <v>25000000</v>
      </c>
    </row>
    <row r="5917" spans="1:8" x14ac:dyDescent="0.3">
      <c r="A5917">
        <v>6.7</v>
      </c>
      <c r="B5917" t="s">
        <v>23723</v>
      </c>
      <c r="C5917" t="s">
        <v>2768</v>
      </c>
      <c r="D5917" t="s">
        <v>21950</v>
      </c>
      <c r="E5917" t="s">
        <v>37</v>
      </c>
      <c r="F5917">
        <v>98</v>
      </c>
      <c r="G5917" s="8">
        <v>44455658</v>
      </c>
      <c r="H5917" s="8">
        <v>25000000</v>
      </c>
    </row>
    <row r="5918" spans="1:8" x14ac:dyDescent="0.3">
      <c r="A5918">
        <v>7.8</v>
      </c>
      <c r="B5918" t="s">
        <v>23724</v>
      </c>
      <c r="C5918" t="s">
        <v>7337</v>
      </c>
      <c r="D5918" t="s">
        <v>11093</v>
      </c>
      <c r="E5918" t="s">
        <v>37</v>
      </c>
      <c r="F5918">
        <v>219</v>
      </c>
      <c r="G5918" s="8">
        <v>43984230</v>
      </c>
      <c r="H5918" s="8">
        <v>23000000</v>
      </c>
    </row>
    <row r="5919" spans="1:8" x14ac:dyDescent="0.3">
      <c r="A5919">
        <v>7.8</v>
      </c>
      <c r="B5919" t="s">
        <v>23724</v>
      </c>
      <c r="C5919" t="s">
        <v>7337</v>
      </c>
      <c r="D5919" t="s">
        <v>1473</v>
      </c>
      <c r="E5919" t="s">
        <v>37</v>
      </c>
      <c r="F5919">
        <v>219</v>
      </c>
      <c r="G5919" s="8">
        <v>43984230</v>
      </c>
      <c r="H5919" s="8">
        <v>23000000</v>
      </c>
    </row>
    <row r="5920" spans="1:8" x14ac:dyDescent="0.3">
      <c r="A5920">
        <v>7.8</v>
      </c>
      <c r="B5920" t="s">
        <v>23724</v>
      </c>
      <c r="C5920" t="s">
        <v>7337</v>
      </c>
      <c r="D5920" t="s">
        <v>20490</v>
      </c>
      <c r="E5920" t="s">
        <v>37</v>
      </c>
      <c r="F5920">
        <v>219</v>
      </c>
      <c r="G5920" s="8">
        <v>43984230</v>
      </c>
      <c r="H5920" s="8">
        <v>23000000</v>
      </c>
    </row>
    <row r="5921" spans="1:8" x14ac:dyDescent="0.3">
      <c r="A5921">
        <v>6.5</v>
      </c>
      <c r="B5921" t="s">
        <v>23725</v>
      </c>
      <c r="C5921" t="s">
        <v>1622</v>
      </c>
      <c r="D5921" t="s">
        <v>675</v>
      </c>
      <c r="E5921" t="s">
        <v>37</v>
      </c>
      <c r="F5921">
        <v>109</v>
      </c>
      <c r="G5921" s="8">
        <v>66489425</v>
      </c>
      <c r="H5921" s="8">
        <v>25000000</v>
      </c>
    </row>
    <row r="5922" spans="1:8" x14ac:dyDescent="0.3">
      <c r="A5922">
        <v>6.5</v>
      </c>
      <c r="B5922" t="s">
        <v>23725</v>
      </c>
      <c r="C5922" t="s">
        <v>1622</v>
      </c>
      <c r="D5922" t="s">
        <v>21950</v>
      </c>
      <c r="E5922" t="s">
        <v>37</v>
      </c>
      <c r="F5922">
        <v>109</v>
      </c>
      <c r="G5922" s="8">
        <v>66489425</v>
      </c>
      <c r="H5922" s="8">
        <v>25000000</v>
      </c>
    </row>
    <row r="5923" spans="1:8" x14ac:dyDescent="0.3">
      <c r="A5923">
        <v>6.5</v>
      </c>
      <c r="B5923" t="s">
        <v>23725</v>
      </c>
      <c r="C5923" t="s">
        <v>1622</v>
      </c>
      <c r="D5923" t="s">
        <v>1473</v>
      </c>
      <c r="E5923" t="s">
        <v>37</v>
      </c>
      <c r="F5923">
        <v>109</v>
      </c>
      <c r="G5923" s="8">
        <v>66489425</v>
      </c>
      <c r="H5923" s="8">
        <v>25000000</v>
      </c>
    </row>
    <row r="5924" spans="1:8" x14ac:dyDescent="0.3">
      <c r="A5924">
        <v>6.5</v>
      </c>
      <c r="B5924" t="s">
        <v>23725</v>
      </c>
      <c r="C5924" t="s">
        <v>1622</v>
      </c>
      <c r="D5924" t="s">
        <v>8199</v>
      </c>
      <c r="E5924" t="s">
        <v>37</v>
      </c>
      <c r="F5924">
        <v>109</v>
      </c>
      <c r="G5924" s="8">
        <v>66489425</v>
      </c>
      <c r="H5924" s="8">
        <v>25000000</v>
      </c>
    </row>
    <row r="5925" spans="1:8" x14ac:dyDescent="0.3">
      <c r="A5925">
        <v>6.1</v>
      </c>
      <c r="B5925" t="s">
        <v>23726</v>
      </c>
      <c r="C5925" t="s">
        <v>178</v>
      </c>
      <c r="D5925" t="s">
        <v>675</v>
      </c>
      <c r="E5925" t="s">
        <v>37</v>
      </c>
      <c r="F5925">
        <v>97</v>
      </c>
      <c r="G5925" s="8">
        <v>41067398</v>
      </c>
      <c r="H5925" s="8">
        <v>25000000</v>
      </c>
    </row>
    <row r="5926" spans="1:8" x14ac:dyDescent="0.3">
      <c r="A5926">
        <v>6.1</v>
      </c>
      <c r="B5926" t="s">
        <v>23726</v>
      </c>
      <c r="C5926" t="s">
        <v>178</v>
      </c>
      <c r="D5926" t="s">
        <v>809</v>
      </c>
      <c r="E5926" t="s">
        <v>37</v>
      </c>
      <c r="F5926">
        <v>97</v>
      </c>
      <c r="G5926" s="8">
        <v>41067398</v>
      </c>
      <c r="H5926" s="8">
        <v>25000000</v>
      </c>
    </row>
    <row r="5927" spans="1:8" x14ac:dyDescent="0.3">
      <c r="A5927">
        <v>6.1</v>
      </c>
      <c r="B5927" t="s">
        <v>23726</v>
      </c>
      <c r="C5927" t="s">
        <v>178</v>
      </c>
      <c r="D5927" t="s">
        <v>21950</v>
      </c>
      <c r="E5927" t="s">
        <v>37</v>
      </c>
      <c r="F5927">
        <v>97</v>
      </c>
      <c r="G5927" s="8">
        <v>41067398</v>
      </c>
      <c r="H5927" s="8">
        <v>25000000</v>
      </c>
    </row>
    <row r="5928" spans="1:8" x14ac:dyDescent="0.3">
      <c r="A5928">
        <v>6.1</v>
      </c>
      <c r="B5928" t="s">
        <v>23726</v>
      </c>
      <c r="C5928" t="s">
        <v>178</v>
      </c>
      <c r="D5928" t="s">
        <v>8199</v>
      </c>
      <c r="E5928" t="s">
        <v>37</v>
      </c>
      <c r="F5928">
        <v>97</v>
      </c>
      <c r="G5928" s="8">
        <v>41067398</v>
      </c>
      <c r="H5928" s="8">
        <v>25000000</v>
      </c>
    </row>
    <row r="5929" spans="1:8" x14ac:dyDescent="0.3">
      <c r="A5929">
        <v>8.1</v>
      </c>
      <c r="B5929" t="s">
        <v>23727</v>
      </c>
      <c r="C5929" t="s">
        <v>4862</v>
      </c>
      <c r="D5929" t="s">
        <v>1473</v>
      </c>
      <c r="E5929" t="s">
        <v>37</v>
      </c>
      <c r="F5929">
        <v>158</v>
      </c>
      <c r="G5929" s="8">
        <v>40218903</v>
      </c>
      <c r="H5929" s="8">
        <v>25000000</v>
      </c>
    </row>
    <row r="5930" spans="1:8" x14ac:dyDescent="0.3">
      <c r="A5930">
        <v>5.2</v>
      </c>
      <c r="B5930" t="s">
        <v>23728</v>
      </c>
      <c r="C5930" t="s">
        <v>7353</v>
      </c>
      <c r="D5930" t="s">
        <v>515</v>
      </c>
      <c r="E5930" t="s">
        <v>37</v>
      </c>
      <c r="F5930">
        <v>85</v>
      </c>
      <c r="G5930" s="8">
        <v>39880476</v>
      </c>
      <c r="H5930" s="8">
        <v>25000000</v>
      </c>
    </row>
    <row r="5931" spans="1:8" x14ac:dyDescent="0.3">
      <c r="A5931">
        <v>5.2</v>
      </c>
      <c r="B5931" t="s">
        <v>23728</v>
      </c>
      <c r="C5931" t="s">
        <v>7353</v>
      </c>
      <c r="D5931" t="s">
        <v>9312</v>
      </c>
      <c r="E5931" t="s">
        <v>37</v>
      </c>
      <c r="F5931">
        <v>85</v>
      </c>
      <c r="G5931" s="8">
        <v>39880476</v>
      </c>
      <c r="H5931" s="8">
        <v>25000000</v>
      </c>
    </row>
    <row r="5932" spans="1:8" x14ac:dyDescent="0.3">
      <c r="A5932">
        <v>5.2</v>
      </c>
      <c r="B5932" t="s">
        <v>23728</v>
      </c>
      <c r="C5932" t="s">
        <v>7353</v>
      </c>
      <c r="D5932" t="s">
        <v>809</v>
      </c>
      <c r="E5932" t="s">
        <v>37</v>
      </c>
      <c r="F5932">
        <v>85</v>
      </c>
      <c r="G5932" s="8">
        <v>39880476</v>
      </c>
      <c r="H5932" s="8">
        <v>25000000</v>
      </c>
    </row>
    <row r="5933" spans="1:8" x14ac:dyDescent="0.3">
      <c r="A5933">
        <v>5.2</v>
      </c>
      <c r="B5933" t="s">
        <v>23728</v>
      </c>
      <c r="C5933" t="s">
        <v>7353</v>
      </c>
      <c r="D5933" t="s">
        <v>15875</v>
      </c>
      <c r="E5933" t="s">
        <v>37</v>
      </c>
      <c r="F5933">
        <v>85</v>
      </c>
      <c r="G5933" s="8">
        <v>39880476</v>
      </c>
      <c r="H5933" s="8">
        <v>25000000</v>
      </c>
    </row>
    <row r="5934" spans="1:8" x14ac:dyDescent="0.3">
      <c r="A5934">
        <v>5.2</v>
      </c>
      <c r="B5934" t="s">
        <v>23728</v>
      </c>
      <c r="C5934" t="s">
        <v>7353</v>
      </c>
      <c r="D5934" t="s">
        <v>651</v>
      </c>
      <c r="E5934" t="s">
        <v>37</v>
      </c>
      <c r="F5934">
        <v>85</v>
      </c>
      <c r="G5934" s="8">
        <v>39880476</v>
      </c>
      <c r="H5934" s="8">
        <v>25000000</v>
      </c>
    </row>
    <row r="5935" spans="1:8" x14ac:dyDescent="0.3">
      <c r="A5935">
        <v>5.6</v>
      </c>
      <c r="B5935" t="s">
        <v>23729</v>
      </c>
      <c r="C5935" t="s">
        <v>7358</v>
      </c>
      <c r="D5935" t="s">
        <v>515</v>
      </c>
      <c r="E5935" t="s">
        <v>37</v>
      </c>
      <c r="F5935">
        <v>80</v>
      </c>
      <c r="G5935" s="8">
        <v>39399750</v>
      </c>
      <c r="H5935" s="8">
        <v>25000000</v>
      </c>
    </row>
    <row r="5936" spans="1:8" x14ac:dyDescent="0.3">
      <c r="A5936">
        <v>5.6</v>
      </c>
      <c r="B5936" t="s">
        <v>23729</v>
      </c>
      <c r="C5936" t="s">
        <v>7358</v>
      </c>
      <c r="D5936" t="s">
        <v>9312</v>
      </c>
      <c r="E5936" t="s">
        <v>37</v>
      </c>
      <c r="F5936">
        <v>80</v>
      </c>
      <c r="G5936" s="8">
        <v>39399750</v>
      </c>
      <c r="H5936" s="8">
        <v>25000000</v>
      </c>
    </row>
    <row r="5937" spans="1:8" x14ac:dyDescent="0.3">
      <c r="A5937">
        <v>5.6</v>
      </c>
      <c r="B5937" t="s">
        <v>23729</v>
      </c>
      <c r="C5937" t="s">
        <v>7358</v>
      </c>
      <c r="D5937" t="s">
        <v>809</v>
      </c>
      <c r="E5937" t="s">
        <v>37</v>
      </c>
      <c r="F5937">
        <v>80</v>
      </c>
      <c r="G5937" s="8">
        <v>39399750</v>
      </c>
      <c r="H5937" s="8">
        <v>25000000</v>
      </c>
    </row>
    <row r="5938" spans="1:8" x14ac:dyDescent="0.3">
      <c r="A5938">
        <v>5.6</v>
      </c>
      <c r="B5938" t="s">
        <v>23729</v>
      </c>
      <c r="C5938" t="s">
        <v>7358</v>
      </c>
      <c r="D5938" t="s">
        <v>15875</v>
      </c>
      <c r="E5938" t="s">
        <v>37</v>
      </c>
      <c r="F5938">
        <v>80</v>
      </c>
      <c r="G5938" s="8">
        <v>39399750</v>
      </c>
      <c r="H5938" s="8">
        <v>25000000</v>
      </c>
    </row>
    <row r="5939" spans="1:8" x14ac:dyDescent="0.3">
      <c r="A5939">
        <v>5.6</v>
      </c>
      <c r="B5939" t="s">
        <v>23729</v>
      </c>
      <c r="C5939" t="s">
        <v>7358</v>
      </c>
      <c r="D5939" t="s">
        <v>651</v>
      </c>
      <c r="E5939" t="s">
        <v>37</v>
      </c>
      <c r="F5939">
        <v>80</v>
      </c>
      <c r="G5939" s="8">
        <v>39399750</v>
      </c>
      <c r="H5939" s="8">
        <v>25000000</v>
      </c>
    </row>
    <row r="5940" spans="1:8" x14ac:dyDescent="0.3">
      <c r="A5940">
        <v>5.6</v>
      </c>
      <c r="B5940" t="s">
        <v>23729</v>
      </c>
      <c r="C5940" t="s">
        <v>7358</v>
      </c>
      <c r="D5940" t="s">
        <v>15164</v>
      </c>
      <c r="E5940" t="s">
        <v>37</v>
      </c>
      <c r="F5940">
        <v>80</v>
      </c>
      <c r="G5940" s="8">
        <v>39399750</v>
      </c>
      <c r="H5940" s="8">
        <v>25000000</v>
      </c>
    </row>
    <row r="5941" spans="1:8" x14ac:dyDescent="0.3">
      <c r="A5941">
        <v>5.8</v>
      </c>
      <c r="B5941" t="s">
        <v>23730</v>
      </c>
      <c r="C5941" t="s">
        <v>4586</v>
      </c>
      <c r="D5941" t="s">
        <v>675</v>
      </c>
      <c r="E5941" t="s">
        <v>37</v>
      </c>
      <c r="F5941">
        <v>86</v>
      </c>
      <c r="G5941" s="8">
        <v>38230435</v>
      </c>
      <c r="H5941" s="8">
        <v>25000000</v>
      </c>
    </row>
    <row r="5942" spans="1:8" x14ac:dyDescent="0.3">
      <c r="A5942">
        <v>5.8</v>
      </c>
      <c r="B5942" t="s">
        <v>23730</v>
      </c>
      <c r="C5942" t="s">
        <v>4586</v>
      </c>
      <c r="D5942" t="s">
        <v>809</v>
      </c>
      <c r="E5942" t="s">
        <v>37</v>
      </c>
      <c r="F5942">
        <v>86</v>
      </c>
      <c r="G5942" s="8">
        <v>38230435</v>
      </c>
      <c r="H5942" s="8">
        <v>25000000</v>
      </c>
    </row>
    <row r="5943" spans="1:8" x14ac:dyDescent="0.3">
      <c r="A5943">
        <v>6.6</v>
      </c>
      <c r="B5943" t="s">
        <v>23731</v>
      </c>
      <c r="C5943" t="s">
        <v>4083</v>
      </c>
      <c r="D5943" t="s">
        <v>809</v>
      </c>
      <c r="E5943" t="s">
        <v>37</v>
      </c>
      <c r="F5943">
        <v>119</v>
      </c>
      <c r="G5943" s="8">
        <v>39008741</v>
      </c>
      <c r="H5943" s="8">
        <v>25000000</v>
      </c>
    </row>
    <row r="5944" spans="1:8" x14ac:dyDescent="0.3">
      <c r="A5944">
        <v>6.6</v>
      </c>
      <c r="B5944" t="s">
        <v>23731</v>
      </c>
      <c r="C5944" t="s">
        <v>4083</v>
      </c>
      <c r="D5944" t="s">
        <v>1473</v>
      </c>
      <c r="E5944" t="s">
        <v>37</v>
      </c>
      <c r="F5944">
        <v>119</v>
      </c>
      <c r="G5944" s="8">
        <v>39008741</v>
      </c>
      <c r="H5944" s="8">
        <v>25000000</v>
      </c>
    </row>
    <row r="5945" spans="1:8" x14ac:dyDescent="0.3">
      <c r="A5945">
        <v>6.6</v>
      </c>
      <c r="B5945" t="s">
        <v>23731</v>
      </c>
      <c r="C5945" t="s">
        <v>4083</v>
      </c>
      <c r="D5945" t="s">
        <v>15875</v>
      </c>
      <c r="E5945" t="s">
        <v>37</v>
      </c>
      <c r="F5945">
        <v>119</v>
      </c>
      <c r="G5945" s="8">
        <v>39008741</v>
      </c>
      <c r="H5945" s="8">
        <v>25000000</v>
      </c>
    </row>
    <row r="5946" spans="1:8" x14ac:dyDescent="0.3">
      <c r="A5946">
        <v>6.6</v>
      </c>
      <c r="B5946" t="s">
        <v>23731</v>
      </c>
      <c r="C5946" t="s">
        <v>4083</v>
      </c>
      <c r="D5946" t="s">
        <v>17497</v>
      </c>
      <c r="E5946" t="s">
        <v>37</v>
      </c>
      <c r="F5946">
        <v>119</v>
      </c>
      <c r="G5946" s="8">
        <v>39008741</v>
      </c>
      <c r="H5946" s="8">
        <v>25000000</v>
      </c>
    </row>
    <row r="5947" spans="1:8" x14ac:dyDescent="0.3">
      <c r="A5947">
        <v>6.6</v>
      </c>
      <c r="B5947" t="s">
        <v>23732</v>
      </c>
      <c r="C5947" t="s">
        <v>7370</v>
      </c>
      <c r="D5947" t="s">
        <v>675</v>
      </c>
      <c r="E5947" t="s">
        <v>37</v>
      </c>
      <c r="F5947">
        <v>98</v>
      </c>
      <c r="G5947" s="8">
        <v>36833473</v>
      </c>
      <c r="H5947" s="8">
        <v>25000000</v>
      </c>
    </row>
    <row r="5948" spans="1:8" x14ac:dyDescent="0.3">
      <c r="A5948">
        <v>6.6</v>
      </c>
      <c r="B5948" t="s">
        <v>23732</v>
      </c>
      <c r="C5948" t="s">
        <v>7370</v>
      </c>
      <c r="D5948" t="s">
        <v>21950</v>
      </c>
      <c r="E5948" t="s">
        <v>37</v>
      </c>
      <c r="F5948">
        <v>98</v>
      </c>
      <c r="G5948" s="8">
        <v>36833473</v>
      </c>
      <c r="H5948" s="8">
        <v>25000000</v>
      </c>
    </row>
    <row r="5949" spans="1:8" x14ac:dyDescent="0.3">
      <c r="A5949">
        <v>6.6</v>
      </c>
      <c r="B5949" t="s">
        <v>23732</v>
      </c>
      <c r="C5949" t="s">
        <v>7370</v>
      </c>
      <c r="D5949" t="s">
        <v>1473</v>
      </c>
      <c r="E5949" t="s">
        <v>37</v>
      </c>
      <c r="F5949">
        <v>98</v>
      </c>
      <c r="G5949" s="8">
        <v>36833473</v>
      </c>
      <c r="H5949" s="8">
        <v>25000000</v>
      </c>
    </row>
    <row r="5950" spans="1:8" x14ac:dyDescent="0.3">
      <c r="A5950">
        <v>6.6</v>
      </c>
      <c r="B5950" t="s">
        <v>23732</v>
      </c>
      <c r="C5950" t="s">
        <v>7370</v>
      </c>
      <c r="D5950" t="s">
        <v>8199</v>
      </c>
      <c r="E5950" t="s">
        <v>37</v>
      </c>
      <c r="F5950">
        <v>98</v>
      </c>
      <c r="G5950" s="8">
        <v>36833473</v>
      </c>
      <c r="H5950" s="8">
        <v>25000000</v>
      </c>
    </row>
    <row r="5951" spans="1:8" x14ac:dyDescent="0.3">
      <c r="A5951">
        <v>5.5</v>
      </c>
      <c r="B5951" t="s">
        <v>23733</v>
      </c>
      <c r="C5951" t="s">
        <v>7374</v>
      </c>
      <c r="D5951" t="s">
        <v>809</v>
      </c>
      <c r="E5951" t="s">
        <v>37</v>
      </c>
      <c r="F5951">
        <v>97</v>
      </c>
      <c r="G5951" s="8">
        <v>48237389</v>
      </c>
      <c r="H5951" s="8">
        <v>25000000</v>
      </c>
    </row>
    <row r="5952" spans="1:8" x14ac:dyDescent="0.3">
      <c r="A5952">
        <v>5.5</v>
      </c>
      <c r="B5952" t="s">
        <v>23733</v>
      </c>
      <c r="C5952" t="s">
        <v>7374</v>
      </c>
      <c r="D5952" t="s">
        <v>17497</v>
      </c>
      <c r="E5952" t="s">
        <v>37</v>
      </c>
      <c r="F5952">
        <v>97</v>
      </c>
      <c r="G5952" s="8">
        <v>48237389</v>
      </c>
      <c r="H5952" s="8">
        <v>25000000</v>
      </c>
    </row>
    <row r="5953" spans="1:8" x14ac:dyDescent="0.3">
      <c r="A5953">
        <v>7</v>
      </c>
      <c r="B5953" t="s">
        <v>23734</v>
      </c>
      <c r="C5953" t="s">
        <v>1538</v>
      </c>
      <c r="D5953" t="s">
        <v>11093</v>
      </c>
      <c r="E5953" t="s">
        <v>37</v>
      </c>
      <c r="F5953">
        <v>124</v>
      </c>
      <c r="G5953" s="8">
        <v>36447959</v>
      </c>
      <c r="H5953" s="8">
        <v>25000000</v>
      </c>
    </row>
    <row r="5954" spans="1:8" x14ac:dyDescent="0.3">
      <c r="A5954">
        <v>7</v>
      </c>
      <c r="B5954" t="s">
        <v>23734</v>
      </c>
      <c r="C5954" t="s">
        <v>1538</v>
      </c>
      <c r="D5954" t="s">
        <v>1473</v>
      </c>
      <c r="E5954" t="s">
        <v>37</v>
      </c>
      <c r="F5954">
        <v>124</v>
      </c>
      <c r="G5954" s="8">
        <v>36447959</v>
      </c>
      <c r="H5954" s="8">
        <v>25000000</v>
      </c>
    </row>
    <row r="5955" spans="1:8" x14ac:dyDescent="0.3">
      <c r="A5955">
        <v>7</v>
      </c>
      <c r="B5955" t="s">
        <v>23734</v>
      </c>
      <c r="C5955" t="s">
        <v>1538</v>
      </c>
      <c r="D5955" t="s">
        <v>21949</v>
      </c>
      <c r="E5955" t="s">
        <v>37</v>
      </c>
      <c r="F5955">
        <v>124</v>
      </c>
      <c r="G5955" s="8">
        <v>36447959</v>
      </c>
      <c r="H5955" s="8">
        <v>25000000</v>
      </c>
    </row>
    <row r="5956" spans="1:8" x14ac:dyDescent="0.3">
      <c r="A5956">
        <v>6.5</v>
      </c>
      <c r="B5956" t="s">
        <v>23735</v>
      </c>
      <c r="C5956" t="s">
        <v>624</v>
      </c>
      <c r="D5956" t="s">
        <v>1473</v>
      </c>
      <c r="E5956" t="s">
        <v>37</v>
      </c>
      <c r="F5956">
        <v>97</v>
      </c>
      <c r="G5956" s="8">
        <v>45089048</v>
      </c>
      <c r="H5956" s="8">
        <v>25000000</v>
      </c>
    </row>
    <row r="5957" spans="1:8" x14ac:dyDescent="0.3">
      <c r="A5957">
        <v>6.5</v>
      </c>
      <c r="B5957" t="s">
        <v>23735</v>
      </c>
      <c r="C5957" t="s">
        <v>624</v>
      </c>
      <c r="D5957" t="s">
        <v>17497</v>
      </c>
      <c r="E5957" t="s">
        <v>37</v>
      </c>
      <c r="F5957">
        <v>97</v>
      </c>
      <c r="G5957" s="8">
        <v>45089048</v>
      </c>
      <c r="H5957" s="8">
        <v>25000000</v>
      </c>
    </row>
    <row r="5958" spans="1:8" x14ac:dyDescent="0.3">
      <c r="A5958">
        <v>6.5</v>
      </c>
      <c r="B5958" t="s">
        <v>23735</v>
      </c>
      <c r="C5958" t="s">
        <v>624</v>
      </c>
      <c r="D5958" t="s">
        <v>10118</v>
      </c>
      <c r="E5958" t="s">
        <v>37</v>
      </c>
      <c r="F5958">
        <v>97</v>
      </c>
      <c r="G5958" s="8">
        <v>45089048</v>
      </c>
      <c r="H5958" s="8">
        <v>25000000</v>
      </c>
    </row>
    <row r="5959" spans="1:8" x14ac:dyDescent="0.3">
      <c r="A5959">
        <v>5.8</v>
      </c>
      <c r="B5959" t="s">
        <v>23736</v>
      </c>
      <c r="C5959" t="s">
        <v>4553</v>
      </c>
      <c r="D5959" t="s">
        <v>809</v>
      </c>
      <c r="E5959" t="s">
        <v>37</v>
      </c>
      <c r="F5959">
        <v>105</v>
      </c>
      <c r="G5959" s="8">
        <v>35990505</v>
      </c>
      <c r="H5959" s="8">
        <v>20000000</v>
      </c>
    </row>
    <row r="5960" spans="1:8" x14ac:dyDescent="0.3">
      <c r="A5960">
        <v>5.8</v>
      </c>
      <c r="B5960" t="s">
        <v>23736</v>
      </c>
      <c r="C5960" t="s">
        <v>4553</v>
      </c>
      <c r="D5960" t="s">
        <v>1473</v>
      </c>
      <c r="E5960" t="s">
        <v>37</v>
      </c>
      <c r="F5960">
        <v>105</v>
      </c>
      <c r="G5960" s="8">
        <v>35990505</v>
      </c>
      <c r="H5960" s="8">
        <v>20000000</v>
      </c>
    </row>
    <row r="5961" spans="1:8" x14ac:dyDescent="0.3">
      <c r="A5961">
        <v>5.8</v>
      </c>
      <c r="B5961" t="s">
        <v>23736</v>
      </c>
      <c r="C5961" t="s">
        <v>4553</v>
      </c>
      <c r="D5961" t="s">
        <v>15875</v>
      </c>
      <c r="E5961" t="s">
        <v>37</v>
      </c>
      <c r="F5961">
        <v>105</v>
      </c>
      <c r="G5961" s="8">
        <v>35990505</v>
      </c>
      <c r="H5961" s="8">
        <v>20000000</v>
      </c>
    </row>
    <row r="5962" spans="1:8" x14ac:dyDescent="0.3">
      <c r="A5962">
        <v>5.8</v>
      </c>
      <c r="B5962" t="s">
        <v>23736</v>
      </c>
      <c r="C5962" t="s">
        <v>4553</v>
      </c>
      <c r="D5962" t="s">
        <v>17497</v>
      </c>
      <c r="E5962" t="s">
        <v>37</v>
      </c>
      <c r="F5962">
        <v>105</v>
      </c>
      <c r="G5962" s="8">
        <v>35990505</v>
      </c>
      <c r="H5962" s="8">
        <v>20000000</v>
      </c>
    </row>
    <row r="5963" spans="1:8" x14ac:dyDescent="0.3">
      <c r="A5963">
        <v>5.6</v>
      </c>
      <c r="B5963" t="s">
        <v>23737</v>
      </c>
      <c r="C5963" t="s">
        <v>7396</v>
      </c>
      <c r="D5963" t="s">
        <v>4189</v>
      </c>
      <c r="E5963" t="s">
        <v>37</v>
      </c>
      <c r="F5963">
        <v>104</v>
      </c>
      <c r="G5963" s="8">
        <v>35143332</v>
      </c>
      <c r="H5963" s="8">
        <v>17000000</v>
      </c>
    </row>
    <row r="5964" spans="1:8" x14ac:dyDescent="0.3">
      <c r="A5964">
        <v>5.6</v>
      </c>
      <c r="B5964" t="s">
        <v>23738</v>
      </c>
      <c r="C5964" t="s">
        <v>7402</v>
      </c>
      <c r="D5964" t="s">
        <v>809</v>
      </c>
      <c r="E5964" t="s">
        <v>37</v>
      </c>
      <c r="F5964">
        <v>101</v>
      </c>
      <c r="G5964" s="8">
        <v>35000629</v>
      </c>
      <c r="H5964" s="8">
        <v>25000000</v>
      </c>
    </row>
    <row r="5965" spans="1:8" x14ac:dyDescent="0.3">
      <c r="A5965">
        <v>5.6</v>
      </c>
      <c r="B5965" t="s">
        <v>23738</v>
      </c>
      <c r="C5965" t="s">
        <v>7402</v>
      </c>
      <c r="D5965" t="s">
        <v>17497</v>
      </c>
      <c r="E5965" t="s">
        <v>37</v>
      </c>
      <c r="F5965">
        <v>101</v>
      </c>
      <c r="G5965" s="8">
        <v>35000629</v>
      </c>
      <c r="H5965" s="8">
        <v>25000000</v>
      </c>
    </row>
    <row r="5966" spans="1:8" x14ac:dyDescent="0.3">
      <c r="A5966">
        <v>5.8</v>
      </c>
      <c r="B5966" t="s">
        <v>23739</v>
      </c>
      <c r="C5966" t="s">
        <v>1485</v>
      </c>
      <c r="D5966" t="s">
        <v>675</v>
      </c>
      <c r="E5966" t="s">
        <v>37</v>
      </c>
      <c r="F5966">
        <v>101</v>
      </c>
      <c r="G5966" s="8">
        <v>34604054</v>
      </c>
      <c r="H5966" s="8">
        <v>30000000</v>
      </c>
    </row>
    <row r="5967" spans="1:8" x14ac:dyDescent="0.3">
      <c r="A5967">
        <v>5.8</v>
      </c>
      <c r="B5967" t="s">
        <v>23739</v>
      </c>
      <c r="C5967" t="s">
        <v>1485</v>
      </c>
      <c r="D5967" t="s">
        <v>21950</v>
      </c>
      <c r="E5967" t="s">
        <v>37</v>
      </c>
      <c r="F5967">
        <v>101</v>
      </c>
      <c r="G5967" s="8">
        <v>34604054</v>
      </c>
      <c r="H5967" s="8">
        <v>30000000</v>
      </c>
    </row>
    <row r="5968" spans="1:8" x14ac:dyDescent="0.3">
      <c r="A5968">
        <v>5.8</v>
      </c>
      <c r="B5968" t="s">
        <v>23739</v>
      </c>
      <c r="C5968" t="s">
        <v>1485</v>
      </c>
      <c r="D5968" t="s">
        <v>1473</v>
      </c>
      <c r="E5968" t="s">
        <v>37</v>
      </c>
      <c r="F5968">
        <v>101</v>
      </c>
      <c r="G5968" s="8">
        <v>34604054</v>
      </c>
      <c r="H5968" s="8">
        <v>30000000</v>
      </c>
    </row>
    <row r="5969" spans="1:8" x14ac:dyDescent="0.3">
      <c r="A5969">
        <v>5.8</v>
      </c>
      <c r="B5969" t="s">
        <v>23739</v>
      </c>
      <c r="C5969" t="s">
        <v>1485</v>
      </c>
      <c r="D5969" t="s">
        <v>8199</v>
      </c>
      <c r="E5969" t="s">
        <v>37</v>
      </c>
      <c r="F5969">
        <v>101</v>
      </c>
      <c r="G5969" s="8">
        <v>34604054</v>
      </c>
      <c r="H5969" s="8">
        <v>30000000</v>
      </c>
    </row>
    <row r="5970" spans="1:8" x14ac:dyDescent="0.3">
      <c r="A5970">
        <v>7.6</v>
      </c>
      <c r="B5970" t="s">
        <v>23740</v>
      </c>
      <c r="C5970" t="s">
        <v>4406</v>
      </c>
      <c r="D5970" t="s">
        <v>1473</v>
      </c>
      <c r="E5970" t="s">
        <v>37</v>
      </c>
      <c r="F5970">
        <v>114</v>
      </c>
      <c r="G5970" s="8">
        <v>41597830</v>
      </c>
      <c r="H5970" s="8">
        <v>25000000</v>
      </c>
    </row>
    <row r="5971" spans="1:8" x14ac:dyDescent="0.3">
      <c r="A5971">
        <v>7.6</v>
      </c>
      <c r="B5971" t="s">
        <v>23740</v>
      </c>
      <c r="C5971" t="s">
        <v>4406</v>
      </c>
      <c r="D5971" t="s">
        <v>17497</v>
      </c>
      <c r="E5971" t="s">
        <v>37</v>
      </c>
      <c r="F5971">
        <v>114</v>
      </c>
      <c r="G5971" s="8">
        <v>41597830</v>
      </c>
      <c r="H5971" s="8">
        <v>25000000</v>
      </c>
    </row>
    <row r="5972" spans="1:8" x14ac:dyDescent="0.3">
      <c r="A5972">
        <v>6.4</v>
      </c>
      <c r="B5972" t="s">
        <v>23741</v>
      </c>
      <c r="C5972" t="s">
        <v>2919</v>
      </c>
      <c r="D5972" t="s">
        <v>809</v>
      </c>
      <c r="E5972" t="s">
        <v>37</v>
      </c>
      <c r="F5972">
        <v>105</v>
      </c>
      <c r="G5972" s="8">
        <v>33687630</v>
      </c>
      <c r="H5972" s="8">
        <v>20000000</v>
      </c>
    </row>
    <row r="5973" spans="1:8" x14ac:dyDescent="0.3">
      <c r="A5973">
        <v>6.4</v>
      </c>
      <c r="B5973" t="s">
        <v>23741</v>
      </c>
      <c r="C5973" t="s">
        <v>2919</v>
      </c>
      <c r="D5973" t="s">
        <v>17497</v>
      </c>
      <c r="E5973" t="s">
        <v>37</v>
      </c>
      <c r="F5973">
        <v>105</v>
      </c>
      <c r="G5973" s="8">
        <v>33687630</v>
      </c>
      <c r="H5973" s="8">
        <v>20000000</v>
      </c>
    </row>
    <row r="5974" spans="1:8" x14ac:dyDescent="0.3">
      <c r="A5974">
        <v>6.3</v>
      </c>
      <c r="B5974" t="s">
        <v>23742</v>
      </c>
      <c r="C5974" t="s">
        <v>7418</v>
      </c>
      <c r="D5974" t="s">
        <v>809</v>
      </c>
      <c r="E5974" t="s">
        <v>37</v>
      </c>
      <c r="F5974">
        <v>90</v>
      </c>
      <c r="G5974" s="8">
        <v>32553210</v>
      </c>
      <c r="H5974" s="8">
        <v>25000000</v>
      </c>
    </row>
    <row r="5975" spans="1:8" x14ac:dyDescent="0.3">
      <c r="A5975">
        <v>6.3</v>
      </c>
      <c r="B5975" t="s">
        <v>23742</v>
      </c>
      <c r="C5975" t="s">
        <v>7418</v>
      </c>
      <c r="D5975" t="s">
        <v>15875</v>
      </c>
      <c r="E5975" t="s">
        <v>37</v>
      </c>
      <c r="F5975">
        <v>90</v>
      </c>
      <c r="G5975" s="8">
        <v>32553210</v>
      </c>
      <c r="H5975" s="8">
        <v>25000000</v>
      </c>
    </row>
    <row r="5976" spans="1:8" x14ac:dyDescent="0.3">
      <c r="A5976">
        <v>4.5999999999999996</v>
      </c>
      <c r="B5976" t="s">
        <v>23743</v>
      </c>
      <c r="C5976" t="s">
        <v>7425</v>
      </c>
      <c r="D5976" t="s">
        <v>675</v>
      </c>
      <c r="E5976" t="s">
        <v>37</v>
      </c>
      <c r="F5976">
        <v>97</v>
      </c>
      <c r="G5976" s="8">
        <v>31526393</v>
      </c>
      <c r="H5976" s="8">
        <v>25000000</v>
      </c>
    </row>
    <row r="5977" spans="1:8" x14ac:dyDescent="0.3">
      <c r="A5977">
        <v>4.5999999999999996</v>
      </c>
      <c r="B5977" t="s">
        <v>23743</v>
      </c>
      <c r="C5977" t="s">
        <v>7425</v>
      </c>
      <c r="D5977" t="s">
        <v>515</v>
      </c>
      <c r="E5977" t="s">
        <v>37</v>
      </c>
      <c r="F5977">
        <v>97</v>
      </c>
      <c r="G5977" s="8">
        <v>31526393</v>
      </c>
      <c r="H5977" s="8">
        <v>25000000</v>
      </c>
    </row>
    <row r="5978" spans="1:8" x14ac:dyDescent="0.3">
      <c r="A5978">
        <v>4.5999999999999996</v>
      </c>
      <c r="B5978" t="s">
        <v>23743</v>
      </c>
      <c r="C5978" t="s">
        <v>7425</v>
      </c>
      <c r="D5978" t="s">
        <v>4189</v>
      </c>
      <c r="E5978" t="s">
        <v>37</v>
      </c>
      <c r="F5978">
        <v>97</v>
      </c>
      <c r="G5978" s="8">
        <v>31526393</v>
      </c>
      <c r="H5978" s="8">
        <v>25000000</v>
      </c>
    </row>
    <row r="5979" spans="1:8" x14ac:dyDescent="0.3">
      <c r="A5979">
        <v>4.5999999999999996</v>
      </c>
      <c r="B5979" t="s">
        <v>23743</v>
      </c>
      <c r="C5979" t="s">
        <v>7425</v>
      </c>
      <c r="D5979" t="s">
        <v>8199</v>
      </c>
      <c r="E5979" t="s">
        <v>37</v>
      </c>
      <c r="F5979">
        <v>97</v>
      </c>
      <c r="G5979" s="8">
        <v>31526393</v>
      </c>
      <c r="H5979" s="8">
        <v>25000000</v>
      </c>
    </row>
    <row r="5980" spans="1:8" x14ac:dyDescent="0.3">
      <c r="A5980">
        <v>6.5</v>
      </c>
      <c r="B5980" t="s">
        <v>23744</v>
      </c>
      <c r="C5980" t="s">
        <v>7432</v>
      </c>
      <c r="D5980" t="s">
        <v>21950</v>
      </c>
      <c r="E5980" t="s">
        <v>37</v>
      </c>
      <c r="F5980">
        <v>144</v>
      </c>
      <c r="G5980" s="8">
        <v>41229</v>
      </c>
      <c r="H5980" s="8">
        <v>25500000</v>
      </c>
    </row>
    <row r="5981" spans="1:8" x14ac:dyDescent="0.3">
      <c r="A5981">
        <v>6.5</v>
      </c>
      <c r="B5981" t="s">
        <v>23744</v>
      </c>
      <c r="C5981" t="s">
        <v>7432</v>
      </c>
      <c r="D5981" t="s">
        <v>1473</v>
      </c>
      <c r="E5981" t="s">
        <v>37</v>
      </c>
      <c r="F5981">
        <v>144</v>
      </c>
      <c r="G5981" s="8">
        <v>41229</v>
      </c>
      <c r="H5981" s="8">
        <v>25500000</v>
      </c>
    </row>
    <row r="5982" spans="1:8" x14ac:dyDescent="0.3">
      <c r="A5982">
        <v>6.5</v>
      </c>
      <c r="B5982" t="s">
        <v>23744</v>
      </c>
      <c r="C5982" t="s">
        <v>7432</v>
      </c>
      <c r="D5982" t="s">
        <v>8199</v>
      </c>
      <c r="E5982" t="s">
        <v>37</v>
      </c>
      <c r="F5982">
        <v>144</v>
      </c>
      <c r="G5982" s="8">
        <v>41229</v>
      </c>
      <c r="H5982" s="8">
        <v>25500000</v>
      </c>
    </row>
    <row r="5983" spans="1:8" x14ac:dyDescent="0.3">
      <c r="A5983">
        <v>7.5</v>
      </c>
      <c r="B5983" t="s">
        <v>23745</v>
      </c>
      <c r="C5983" t="s">
        <v>7436</v>
      </c>
      <c r="D5983" t="s">
        <v>1473</v>
      </c>
      <c r="E5983" t="s">
        <v>37</v>
      </c>
      <c r="F5983">
        <v>114</v>
      </c>
      <c r="G5983" s="8">
        <v>31655091</v>
      </c>
      <c r="H5983" s="8">
        <v>30000000</v>
      </c>
    </row>
    <row r="5984" spans="1:8" x14ac:dyDescent="0.3">
      <c r="A5984">
        <v>7.5</v>
      </c>
      <c r="B5984" t="s">
        <v>23745</v>
      </c>
      <c r="C5984" t="s">
        <v>7436</v>
      </c>
      <c r="D5984" t="s">
        <v>9824</v>
      </c>
      <c r="E5984" t="s">
        <v>37</v>
      </c>
      <c r="F5984">
        <v>114</v>
      </c>
      <c r="G5984" s="8">
        <v>31655091</v>
      </c>
      <c r="H5984" s="8">
        <v>30000000</v>
      </c>
    </row>
    <row r="5985" spans="1:8" x14ac:dyDescent="0.3">
      <c r="A5985">
        <v>7.5</v>
      </c>
      <c r="B5985" t="s">
        <v>23746</v>
      </c>
      <c r="C5985" t="s">
        <v>2559</v>
      </c>
      <c r="D5985" t="s">
        <v>11093</v>
      </c>
      <c r="E5985" t="s">
        <v>37</v>
      </c>
      <c r="F5985">
        <v>124</v>
      </c>
      <c r="G5985" s="8">
        <v>30012990</v>
      </c>
      <c r="H5985" s="8">
        <v>25000000</v>
      </c>
    </row>
    <row r="5986" spans="1:8" x14ac:dyDescent="0.3">
      <c r="A5986">
        <v>7.5</v>
      </c>
      <c r="B5986" t="s">
        <v>23746</v>
      </c>
      <c r="C5986" t="s">
        <v>2559</v>
      </c>
      <c r="D5986" t="s">
        <v>1473</v>
      </c>
      <c r="E5986" t="s">
        <v>37</v>
      </c>
      <c r="F5986">
        <v>124</v>
      </c>
      <c r="G5986" s="8">
        <v>30012990</v>
      </c>
      <c r="H5986" s="8">
        <v>25000000</v>
      </c>
    </row>
    <row r="5987" spans="1:8" x14ac:dyDescent="0.3">
      <c r="A5987">
        <v>7.5</v>
      </c>
      <c r="B5987" t="s">
        <v>23746</v>
      </c>
      <c r="C5987" t="s">
        <v>2559</v>
      </c>
      <c r="D5987" t="s">
        <v>20490</v>
      </c>
      <c r="E5987" t="s">
        <v>37</v>
      </c>
      <c r="F5987">
        <v>124</v>
      </c>
      <c r="G5987" s="8">
        <v>30012990</v>
      </c>
      <c r="H5987" s="8">
        <v>25000000</v>
      </c>
    </row>
    <row r="5988" spans="1:8" x14ac:dyDescent="0.3">
      <c r="A5988">
        <v>5.3</v>
      </c>
      <c r="B5988" t="s">
        <v>23747</v>
      </c>
      <c r="C5988" t="s">
        <v>5473</v>
      </c>
      <c r="D5988" t="s">
        <v>809</v>
      </c>
      <c r="E5988" t="s">
        <v>37</v>
      </c>
      <c r="F5988">
        <v>89</v>
      </c>
      <c r="G5988" s="8">
        <v>32368960</v>
      </c>
      <c r="H5988" s="8">
        <v>25000000</v>
      </c>
    </row>
    <row r="5989" spans="1:8" x14ac:dyDescent="0.3">
      <c r="A5989">
        <v>5.3</v>
      </c>
      <c r="B5989" t="s">
        <v>23747</v>
      </c>
      <c r="C5989" t="s">
        <v>5473</v>
      </c>
      <c r="D5989" t="s">
        <v>651</v>
      </c>
      <c r="E5989" t="s">
        <v>37</v>
      </c>
      <c r="F5989">
        <v>89</v>
      </c>
      <c r="G5989" s="8">
        <v>32368960</v>
      </c>
      <c r="H5989" s="8">
        <v>25000000</v>
      </c>
    </row>
    <row r="5990" spans="1:8" x14ac:dyDescent="0.3">
      <c r="A5990">
        <v>5.3</v>
      </c>
      <c r="B5990" t="s">
        <v>23747</v>
      </c>
      <c r="C5990" t="s">
        <v>5473</v>
      </c>
      <c r="D5990" t="s">
        <v>4189</v>
      </c>
      <c r="E5990" t="s">
        <v>37</v>
      </c>
      <c r="F5990">
        <v>89</v>
      </c>
      <c r="G5990" s="8">
        <v>32368960</v>
      </c>
      <c r="H5990" s="8">
        <v>25000000</v>
      </c>
    </row>
    <row r="5991" spans="1:8" x14ac:dyDescent="0.3">
      <c r="A5991">
        <v>5.3</v>
      </c>
      <c r="B5991" t="s">
        <v>23747</v>
      </c>
      <c r="C5991" t="s">
        <v>5473</v>
      </c>
      <c r="D5991" t="s">
        <v>17497</v>
      </c>
      <c r="E5991" t="s">
        <v>37</v>
      </c>
      <c r="F5991">
        <v>89</v>
      </c>
      <c r="G5991" s="8">
        <v>32368960</v>
      </c>
      <c r="H5991" s="8">
        <v>25000000</v>
      </c>
    </row>
    <row r="5992" spans="1:8" x14ac:dyDescent="0.3">
      <c r="A5992">
        <v>7.5</v>
      </c>
      <c r="B5992" t="s">
        <v>23748</v>
      </c>
      <c r="C5992" t="s">
        <v>7453</v>
      </c>
      <c r="D5992" t="s">
        <v>675</v>
      </c>
      <c r="E5992" t="s">
        <v>37</v>
      </c>
      <c r="F5992">
        <v>160</v>
      </c>
      <c r="G5992" s="8">
        <v>14500000</v>
      </c>
      <c r="H5992" s="8">
        <v>25000000</v>
      </c>
    </row>
    <row r="5993" spans="1:8" x14ac:dyDescent="0.3">
      <c r="A5993">
        <v>7.5</v>
      </c>
      <c r="B5993" t="s">
        <v>23748</v>
      </c>
      <c r="C5993" t="s">
        <v>7453</v>
      </c>
      <c r="D5993" t="s">
        <v>1473</v>
      </c>
      <c r="E5993" t="s">
        <v>37</v>
      </c>
      <c r="F5993">
        <v>160</v>
      </c>
      <c r="G5993" s="8">
        <v>14500000</v>
      </c>
      <c r="H5993" s="8">
        <v>25000000</v>
      </c>
    </row>
    <row r="5994" spans="1:8" x14ac:dyDescent="0.3">
      <c r="A5994">
        <v>7.5</v>
      </c>
      <c r="B5994" t="s">
        <v>23748</v>
      </c>
      <c r="C5994" t="s">
        <v>7453</v>
      </c>
      <c r="D5994" t="s">
        <v>20490</v>
      </c>
      <c r="E5994" t="s">
        <v>37</v>
      </c>
      <c r="F5994">
        <v>160</v>
      </c>
      <c r="G5994" s="8">
        <v>14500000</v>
      </c>
      <c r="H5994" s="8">
        <v>25000000</v>
      </c>
    </row>
    <row r="5995" spans="1:8" x14ac:dyDescent="0.3">
      <c r="A5995">
        <v>7.5</v>
      </c>
      <c r="B5995" t="s">
        <v>23748</v>
      </c>
      <c r="C5995" t="s">
        <v>7453</v>
      </c>
      <c r="D5995" t="s">
        <v>21951</v>
      </c>
      <c r="E5995" t="s">
        <v>37</v>
      </c>
      <c r="F5995">
        <v>160</v>
      </c>
      <c r="G5995" s="8">
        <v>14500000</v>
      </c>
      <c r="H5995" s="8">
        <v>25000000</v>
      </c>
    </row>
    <row r="5996" spans="1:8" x14ac:dyDescent="0.3">
      <c r="A5996">
        <v>3.3</v>
      </c>
      <c r="B5996" t="s">
        <v>23749</v>
      </c>
      <c r="C5996" t="s">
        <v>7460</v>
      </c>
      <c r="D5996" t="s">
        <v>809</v>
      </c>
      <c r="E5996" t="s">
        <v>37</v>
      </c>
      <c r="F5996">
        <v>93</v>
      </c>
      <c r="G5996" s="8">
        <v>29247405</v>
      </c>
      <c r="H5996" s="8">
        <v>25000000</v>
      </c>
    </row>
    <row r="5997" spans="1:8" x14ac:dyDescent="0.3">
      <c r="A5997">
        <v>3.3</v>
      </c>
      <c r="B5997" t="s">
        <v>23749</v>
      </c>
      <c r="C5997" t="s">
        <v>7460</v>
      </c>
      <c r="D5997" t="s">
        <v>15875</v>
      </c>
      <c r="E5997" t="s">
        <v>37</v>
      </c>
      <c r="F5997">
        <v>93</v>
      </c>
      <c r="G5997" s="8">
        <v>29247405</v>
      </c>
      <c r="H5997" s="8">
        <v>25000000</v>
      </c>
    </row>
    <row r="5998" spans="1:8" x14ac:dyDescent="0.3">
      <c r="A5998">
        <v>3.3</v>
      </c>
      <c r="B5998" t="s">
        <v>23749</v>
      </c>
      <c r="C5998" t="s">
        <v>7460</v>
      </c>
      <c r="D5998" t="s">
        <v>9824</v>
      </c>
      <c r="E5998" t="s">
        <v>37</v>
      </c>
      <c r="F5998">
        <v>93</v>
      </c>
      <c r="G5998" s="8">
        <v>29247405</v>
      </c>
      <c r="H5998" s="8">
        <v>25000000</v>
      </c>
    </row>
    <row r="5999" spans="1:8" x14ac:dyDescent="0.3">
      <c r="A5999">
        <v>3.5</v>
      </c>
      <c r="B5999" t="s">
        <v>23750</v>
      </c>
      <c r="C5999" t="s">
        <v>7473</v>
      </c>
      <c r="D5999" t="s">
        <v>675</v>
      </c>
      <c r="E5999" t="s">
        <v>37</v>
      </c>
      <c r="F5999">
        <v>88</v>
      </c>
      <c r="G5999" s="8">
        <v>25615792</v>
      </c>
      <c r="H5999" s="8">
        <v>25000000</v>
      </c>
    </row>
    <row r="6000" spans="1:8" x14ac:dyDescent="0.3">
      <c r="A6000">
        <v>3.5</v>
      </c>
      <c r="B6000" t="s">
        <v>23750</v>
      </c>
      <c r="C6000" t="s">
        <v>7473</v>
      </c>
      <c r="D6000" t="s">
        <v>809</v>
      </c>
      <c r="E6000" t="s">
        <v>37</v>
      </c>
      <c r="F6000">
        <v>88</v>
      </c>
      <c r="G6000" s="8">
        <v>25615792</v>
      </c>
      <c r="H6000" s="8">
        <v>25000000</v>
      </c>
    </row>
    <row r="6001" spans="1:8" x14ac:dyDescent="0.3">
      <c r="A6001">
        <v>3.5</v>
      </c>
      <c r="B6001" t="s">
        <v>23750</v>
      </c>
      <c r="C6001" t="s">
        <v>7473</v>
      </c>
      <c r="D6001" t="s">
        <v>9824</v>
      </c>
      <c r="E6001" t="s">
        <v>37</v>
      </c>
      <c r="F6001">
        <v>88</v>
      </c>
      <c r="G6001" s="8">
        <v>25615792</v>
      </c>
      <c r="H6001" s="8">
        <v>25000000</v>
      </c>
    </row>
    <row r="6002" spans="1:8" x14ac:dyDescent="0.3">
      <c r="A6002">
        <v>9.3000000000000007</v>
      </c>
      <c r="B6002" t="s">
        <v>23751</v>
      </c>
      <c r="C6002" t="s">
        <v>1424</v>
      </c>
      <c r="D6002" t="s">
        <v>21950</v>
      </c>
      <c r="E6002" t="s">
        <v>37</v>
      </c>
      <c r="F6002">
        <v>142</v>
      </c>
      <c r="G6002" s="8">
        <v>28341469</v>
      </c>
      <c r="H6002" s="8">
        <v>25000000</v>
      </c>
    </row>
    <row r="6003" spans="1:8" x14ac:dyDescent="0.3">
      <c r="A6003">
        <v>9.3000000000000007</v>
      </c>
      <c r="B6003" t="s">
        <v>23751</v>
      </c>
      <c r="C6003" t="s">
        <v>1424</v>
      </c>
      <c r="D6003" t="s">
        <v>1473</v>
      </c>
      <c r="E6003" t="s">
        <v>37</v>
      </c>
      <c r="F6003">
        <v>142</v>
      </c>
      <c r="G6003" s="8">
        <v>28341469</v>
      </c>
      <c r="H6003" s="8">
        <v>25000000</v>
      </c>
    </row>
    <row r="6004" spans="1:8" x14ac:dyDescent="0.3">
      <c r="A6004">
        <v>4.8</v>
      </c>
      <c r="B6004" t="s">
        <v>23752</v>
      </c>
      <c r="C6004" t="s">
        <v>3716</v>
      </c>
      <c r="D6004" t="s">
        <v>515</v>
      </c>
      <c r="E6004" t="s">
        <v>37</v>
      </c>
      <c r="F6004">
        <v>92</v>
      </c>
      <c r="G6004" s="8">
        <v>25590119</v>
      </c>
      <c r="H6004" s="8">
        <v>21150000</v>
      </c>
    </row>
    <row r="6005" spans="1:8" x14ac:dyDescent="0.3">
      <c r="A6005">
        <v>4.8</v>
      </c>
      <c r="B6005" t="s">
        <v>23752</v>
      </c>
      <c r="C6005" t="s">
        <v>3716</v>
      </c>
      <c r="D6005" t="s">
        <v>809</v>
      </c>
      <c r="E6005" t="s">
        <v>37</v>
      </c>
      <c r="F6005">
        <v>92</v>
      </c>
      <c r="G6005" s="8">
        <v>25590119</v>
      </c>
      <c r="H6005" s="8">
        <v>21150000</v>
      </c>
    </row>
    <row r="6006" spans="1:8" x14ac:dyDescent="0.3">
      <c r="A6006">
        <v>4.8</v>
      </c>
      <c r="B6006" t="s">
        <v>23752</v>
      </c>
      <c r="C6006" t="s">
        <v>3716</v>
      </c>
      <c r="D6006" t="s">
        <v>21950</v>
      </c>
      <c r="E6006" t="s">
        <v>37</v>
      </c>
      <c r="F6006">
        <v>92</v>
      </c>
      <c r="G6006" s="8">
        <v>25590119</v>
      </c>
      <c r="H6006" s="8">
        <v>21150000</v>
      </c>
    </row>
    <row r="6007" spans="1:8" x14ac:dyDescent="0.3">
      <c r="A6007">
        <v>6.9</v>
      </c>
      <c r="B6007" t="s">
        <v>23753</v>
      </c>
      <c r="C6007" t="s">
        <v>1503</v>
      </c>
      <c r="D6007" t="s">
        <v>809</v>
      </c>
      <c r="E6007" t="s">
        <v>37</v>
      </c>
      <c r="F6007">
        <v>117</v>
      </c>
      <c r="G6007" s="8">
        <v>24944213</v>
      </c>
      <c r="H6007" s="8">
        <v>27000000</v>
      </c>
    </row>
    <row r="6008" spans="1:8" x14ac:dyDescent="0.3">
      <c r="A6008">
        <v>6.9</v>
      </c>
      <c r="B6008" t="s">
        <v>23753</v>
      </c>
      <c r="C6008" t="s">
        <v>1503</v>
      </c>
      <c r="D6008" t="s">
        <v>21949</v>
      </c>
      <c r="E6008" t="s">
        <v>37</v>
      </c>
      <c r="F6008">
        <v>117</v>
      </c>
      <c r="G6008" s="8">
        <v>24944213</v>
      </c>
      <c r="H6008" s="8">
        <v>27000000</v>
      </c>
    </row>
    <row r="6009" spans="1:8" x14ac:dyDescent="0.3">
      <c r="A6009">
        <v>6</v>
      </c>
      <c r="B6009" t="s">
        <v>23754</v>
      </c>
      <c r="C6009" t="s">
        <v>982</v>
      </c>
      <c r="D6009" t="s">
        <v>21950</v>
      </c>
      <c r="E6009" t="s">
        <v>37</v>
      </c>
      <c r="F6009">
        <v>111</v>
      </c>
      <c r="G6009" s="8">
        <v>33631221</v>
      </c>
      <c r="H6009" s="8">
        <v>25000000</v>
      </c>
    </row>
    <row r="6010" spans="1:8" x14ac:dyDescent="0.3">
      <c r="A6010">
        <v>6</v>
      </c>
      <c r="B6010" t="s">
        <v>23754</v>
      </c>
      <c r="C6010" t="s">
        <v>982</v>
      </c>
      <c r="D6010" t="s">
        <v>1473</v>
      </c>
      <c r="E6010" t="s">
        <v>37</v>
      </c>
      <c r="F6010">
        <v>111</v>
      </c>
      <c r="G6010" s="8">
        <v>33631221</v>
      </c>
      <c r="H6010" s="8">
        <v>25000000</v>
      </c>
    </row>
    <row r="6011" spans="1:8" x14ac:dyDescent="0.3">
      <c r="A6011">
        <v>6</v>
      </c>
      <c r="B6011" t="s">
        <v>23754</v>
      </c>
      <c r="C6011" t="s">
        <v>982</v>
      </c>
      <c r="D6011" t="s">
        <v>8199</v>
      </c>
      <c r="E6011" t="s">
        <v>37</v>
      </c>
      <c r="F6011">
        <v>111</v>
      </c>
      <c r="G6011" s="8">
        <v>33631221</v>
      </c>
      <c r="H6011" s="8">
        <v>25000000</v>
      </c>
    </row>
    <row r="6012" spans="1:8" x14ac:dyDescent="0.3">
      <c r="A6012">
        <v>7.3</v>
      </c>
      <c r="B6012" t="s">
        <v>23755</v>
      </c>
      <c r="C6012" t="s">
        <v>7496</v>
      </c>
      <c r="D6012" t="s">
        <v>1473</v>
      </c>
      <c r="E6012" t="s">
        <v>37</v>
      </c>
      <c r="F6012">
        <v>121</v>
      </c>
      <c r="G6012" s="8">
        <v>37738400</v>
      </c>
      <c r="H6012" s="8">
        <v>25000000</v>
      </c>
    </row>
    <row r="6013" spans="1:8" x14ac:dyDescent="0.3">
      <c r="A6013">
        <v>6.6</v>
      </c>
      <c r="B6013" t="s">
        <v>23756</v>
      </c>
      <c r="C6013" t="s">
        <v>7507</v>
      </c>
      <c r="D6013" t="s">
        <v>809</v>
      </c>
      <c r="E6013" t="s">
        <v>37</v>
      </c>
      <c r="F6013">
        <v>107</v>
      </c>
      <c r="G6013" s="8">
        <v>21835784</v>
      </c>
      <c r="H6013" s="8">
        <v>30000000</v>
      </c>
    </row>
    <row r="6014" spans="1:8" x14ac:dyDescent="0.3">
      <c r="A6014">
        <v>6.6</v>
      </c>
      <c r="B6014" t="s">
        <v>23756</v>
      </c>
      <c r="C6014" t="s">
        <v>7507</v>
      </c>
      <c r="D6014" t="s">
        <v>1473</v>
      </c>
      <c r="E6014" t="s">
        <v>37</v>
      </c>
      <c r="F6014">
        <v>107</v>
      </c>
      <c r="G6014" s="8">
        <v>21835784</v>
      </c>
      <c r="H6014" s="8">
        <v>30000000</v>
      </c>
    </row>
    <row r="6015" spans="1:8" x14ac:dyDescent="0.3">
      <c r="A6015">
        <v>6.6</v>
      </c>
      <c r="B6015" t="s">
        <v>23756</v>
      </c>
      <c r="C6015" t="s">
        <v>7507</v>
      </c>
      <c r="D6015" t="s">
        <v>17497</v>
      </c>
      <c r="E6015" t="s">
        <v>37</v>
      </c>
      <c r="F6015">
        <v>107</v>
      </c>
      <c r="G6015" s="8">
        <v>21835784</v>
      </c>
      <c r="H6015" s="8">
        <v>30000000</v>
      </c>
    </row>
    <row r="6016" spans="1:8" x14ac:dyDescent="0.3">
      <c r="A6016">
        <v>7.5</v>
      </c>
      <c r="B6016" t="s">
        <v>23757</v>
      </c>
      <c r="C6016" t="s">
        <v>1487</v>
      </c>
      <c r="D6016" t="s">
        <v>11093</v>
      </c>
      <c r="E6016" t="s">
        <v>37</v>
      </c>
      <c r="F6016">
        <v>106</v>
      </c>
      <c r="G6016" s="8">
        <v>15785632</v>
      </c>
      <c r="H6016" s="8">
        <v>23000000</v>
      </c>
    </row>
    <row r="6017" spans="1:8" x14ac:dyDescent="0.3">
      <c r="A6017">
        <v>7.5</v>
      </c>
      <c r="B6017" t="s">
        <v>23757</v>
      </c>
      <c r="C6017" t="s">
        <v>1487</v>
      </c>
      <c r="D6017" t="s">
        <v>809</v>
      </c>
      <c r="E6017" t="s">
        <v>37</v>
      </c>
      <c r="F6017">
        <v>106</v>
      </c>
      <c r="G6017" s="8">
        <v>15785632</v>
      </c>
      <c r="H6017" s="8">
        <v>23000000</v>
      </c>
    </row>
    <row r="6018" spans="1:8" x14ac:dyDescent="0.3">
      <c r="A6018">
        <v>7.5</v>
      </c>
      <c r="B6018" t="s">
        <v>23757</v>
      </c>
      <c r="C6018" t="s">
        <v>1487</v>
      </c>
      <c r="D6018" t="s">
        <v>1473</v>
      </c>
      <c r="E6018" t="s">
        <v>37</v>
      </c>
      <c r="F6018">
        <v>106</v>
      </c>
      <c r="G6018" s="8">
        <v>15785632</v>
      </c>
      <c r="H6018" s="8">
        <v>23000000</v>
      </c>
    </row>
    <row r="6019" spans="1:8" x14ac:dyDescent="0.3">
      <c r="A6019">
        <v>7.5</v>
      </c>
      <c r="B6019" t="s">
        <v>23757</v>
      </c>
      <c r="C6019" t="s">
        <v>1487</v>
      </c>
      <c r="D6019" t="s">
        <v>21949</v>
      </c>
      <c r="E6019" t="s">
        <v>37</v>
      </c>
      <c r="F6019">
        <v>106</v>
      </c>
      <c r="G6019" s="8">
        <v>15785632</v>
      </c>
      <c r="H6019" s="8">
        <v>23000000</v>
      </c>
    </row>
    <row r="6020" spans="1:8" x14ac:dyDescent="0.3">
      <c r="A6020">
        <v>6.9</v>
      </c>
      <c r="B6020" t="s">
        <v>23758</v>
      </c>
      <c r="C6020" t="s">
        <v>2862</v>
      </c>
      <c r="D6020" t="s">
        <v>1473</v>
      </c>
      <c r="E6020" t="s">
        <v>37</v>
      </c>
      <c r="F6020">
        <v>136</v>
      </c>
      <c r="G6020" s="8">
        <v>21554585</v>
      </c>
      <c r="H6020" s="8">
        <v>25000000</v>
      </c>
    </row>
    <row r="6021" spans="1:8" x14ac:dyDescent="0.3">
      <c r="A6021">
        <v>6.9</v>
      </c>
      <c r="B6021" t="s">
        <v>23758</v>
      </c>
      <c r="C6021" t="s">
        <v>2862</v>
      </c>
      <c r="D6021" t="s">
        <v>21949</v>
      </c>
      <c r="E6021" t="s">
        <v>37</v>
      </c>
      <c r="F6021">
        <v>136</v>
      </c>
      <c r="G6021" s="8">
        <v>21554585</v>
      </c>
      <c r="H6021" s="8">
        <v>25000000</v>
      </c>
    </row>
    <row r="6022" spans="1:8" x14ac:dyDescent="0.3">
      <c r="A6022">
        <v>6.8</v>
      </c>
      <c r="B6022" t="s">
        <v>23759</v>
      </c>
      <c r="C6022" t="s">
        <v>7521</v>
      </c>
      <c r="D6022" t="s">
        <v>809</v>
      </c>
      <c r="E6022" t="s">
        <v>37</v>
      </c>
      <c r="F6022">
        <v>97</v>
      </c>
      <c r="G6022" s="8">
        <v>22200000</v>
      </c>
      <c r="H6022" s="8">
        <v>25000000</v>
      </c>
    </row>
    <row r="6023" spans="1:8" x14ac:dyDescent="0.3">
      <c r="A6023">
        <v>6.8</v>
      </c>
      <c r="B6023" t="s">
        <v>23759</v>
      </c>
      <c r="C6023" t="s">
        <v>7521</v>
      </c>
      <c r="D6023" t="s">
        <v>1473</v>
      </c>
      <c r="E6023" t="s">
        <v>37</v>
      </c>
      <c r="F6023">
        <v>97</v>
      </c>
      <c r="G6023" s="8">
        <v>22200000</v>
      </c>
      <c r="H6023" s="8">
        <v>25000000</v>
      </c>
    </row>
    <row r="6024" spans="1:8" x14ac:dyDescent="0.3">
      <c r="A6024">
        <v>6.8</v>
      </c>
      <c r="B6024" t="s">
        <v>23759</v>
      </c>
      <c r="C6024" t="s">
        <v>7521</v>
      </c>
      <c r="D6024" t="s">
        <v>17497</v>
      </c>
      <c r="E6024" t="s">
        <v>37</v>
      </c>
      <c r="F6024">
        <v>97</v>
      </c>
      <c r="G6024" s="8">
        <v>22200000</v>
      </c>
      <c r="H6024" s="8">
        <v>25000000</v>
      </c>
    </row>
    <row r="6025" spans="1:8" x14ac:dyDescent="0.3">
      <c r="A6025">
        <v>6.3</v>
      </c>
      <c r="B6025" t="s">
        <v>23760</v>
      </c>
      <c r="C6025" t="s">
        <v>5421</v>
      </c>
      <c r="D6025" t="s">
        <v>1473</v>
      </c>
      <c r="E6025" t="s">
        <v>37</v>
      </c>
      <c r="F6025">
        <v>108</v>
      </c>
      <c r="G6025" s="8">
        <v>80014842</v>
      </c>
      <c r="H6025" s="8">
        <v>25000000</v>
      </c>
    </row>
    <row r="6026" spans="1:8" x14ac:dyDescent="0.3">
      <c r="A6026">
        <v>6.3</v>
      </c>
      <c r="B6026" t="s">
        <v>23760</v>
      </c>
      <c r="C6026" t="s">
        <v>5421</v>
      </c>
      <c r="D6026" t="s">
        <v>17497</v>
      </c>
      <c r="E6026" t="s">
        <v>37</v>
      </c>
      <c r="F6026">
        <v>108</v>
      </c>
      <c r="G6026" s="8">
        <v>80014842</v>
      </c>
      <c r="H6026" s="8">
        <v>25000000</v>
      </c>
    </row>
    <row r="6027" spans="1:8" x14ac:dyDescent="0.3">
      <c r="A6027">
        <v>6.3</v>
      </c>
      <c r="B6027" t="s">
        <v>23760</v>
      </c>
      <c r="C6027" t="s">
        <v>5421</v>
      </c>
      <c r="D6027" t="s">
        <v>21951</v>
      </c>
      <c r="E6027" t="s">
        <v>37</v>
      </c>
      <c r="F6027">
        <v>108</v>
      </c>
      <c r="G6027" s="8">
        <v>80014842</v>
      </c>
      <c r="H6027" s="8">
        <v>25000000</v>
      </c>
    </row>
    <row r="6028" spans="1:8" x14ac:dyDescent="0.3">
      <c r="A6028">
        <v>6.4</v>
      </c>
      <c r="B6028" t="s">
        <v>23761</v>
      </c>
      <c r="C6028" t="s">
        <v>7534</v>
      </c>
      <c r="D6028" t="s">
        <v>675</v>
      </c>
      <c r="E6028" t="s">
        <v>37</v>
      </c>
      <c r="F6028">
        <v>97</v>
      </c>
      <c r="G6028" s="8">
        <v>23527955</v>
      </c>
      <c r="H6028" s="8">
        <v>25000000</v>
      </c>
    </row>
    <row r="6029" spans="1:8" x14ac:dyDescent="0.3">
      <c r="A6029">
        <v>6.4</v>
      </c>
      <c r="B6029" t="s">
        <v>23761</v>
      </c>
      <c r="C6029" t="s">
        <v>7534</v>
      </c>
      <c r="D6029" t="s">
        <v>21950</v>
      </c>
      <c r="E6029" t="s">
        <v>37</v>
      </c>
      <c r="F6029">
        <v>97</v>
      </c>
      <c r="G6029" s="8">
        <v>23527955</v>
      </c>
      <c r="H6029" s="8">
        <v>25000000</v>
      </c>
    </row>
    <row r="6030" spans="1:8" x14ac:dyDescent="0.3">
      <c r="A6030">
        <v>6.4</v>
      </c>
      <c r="B6030" t="s">
        <v>23761</v>
      </c>
      <c r="C6030" t="s">
        <v>7534</v>
      </c>
      <c r="D6030" t="s">
        <v>1473</v>
      </c>
      <c r="E6030" t="s">
        <v>37</v>
      </c>
      <c r="F6030">
        <v>97</v>
      </c>
      <c r="G6030" s="8">
        <v>23527955</v>
      </c>
      <c r="H6030" s="8">
        <v>25000000</v>
      </c>
    </row>
    <row r="6031" spans="1:8" x14ac:dyDescent="0.3">
      <c r="A6031">
        <v>6.4</v>
      </c>
      <c r="B6031" t="s">
        <v>23761</v>
      </c>
      <c r="C6031" t="s">
        <v>7534</v>
      </c>
      <c r="D6031" t="s">
        <v>21948</v>
      </c>
      <c r="E6031" t="s">
        <v>37</v>
      </c>
      <c r="F6031">
        <v>97</v>
      </c>
      <c r="G6031" s="8">
        <v>23527955</v>
      </c>
      <c r="H6031" s="8">
        <v>25000000</v>
      </c>
    </row>
    <row r="6032" spans="1:8" x14ac:dyDescent="0.3">
      <c r="A6032">
        <v>6.4</v>
      </c>
      <c r="B6032" t="s">
        <v>23761</v>
      </c>
      <c r="C6032" t="s">
        <v>7534</v>
      </c>
      <c r="D6032" t="s">
        <v>8199</v>
      </c>
      <c r="E6032" t="s">
        <v>37</v>
      </c>
      <c r="F6032">
        <v>97</v>
      </c>
      <c r="G6032" s="8">
        <v>23527955</v>
      </c>
      <c r="H6032" s="8">
        <v>25000000</v>
      </c>
    </row>
    <row r="6033" spans="1:8" x14ac:dyDescent="0.3">
      <c r="A6033">
        <v>5.6</v>
      </c>
      <c r="B6033" t="s">
        <v>23762</v>
      </c>
      <c r="C6033" t="s">
        <v>7539</v>
      </c>
      <c r="D6033" t="s">
        <v>651</v>
      </c>
      <c r="E6033" t="s">
        <v>37</v>
      </c>
      <c r="F6033">
        <v>99</v>
      </c>
      <c r="G6033" s="8">
        <v>24042490</v>
      </c>
      <c r="H6033" s="8">
        <v>25000000</v>
      </c>
    </row>
    <row r="6034" spans="1:8" x14ac:dyDescent="0.3">
      <c r="A6034">
        <v>5.6</v>
      </c>
      <c r="B6034" t="s">
        <v>23762</v>
      </c>
      <c r="C6034" t="s">
        <v>7539</v>
      </c>
      <c r="D6034" t="s">
        <v>4189</v>
      </c>
      <c r="E6034" t="s">
        <v>37</v>
      </c>
      <c r="F6034">
        <v>99</v>
      </c>
      <c r="G6034" s="8">
        <v>24042490</v>
      </c>
      <c r="H6034" s="8">
        <v>25000000</v>
      </c>
    </row>
    <row r="6035" spans="1:8" x14ac:dyDescent="0.3">
      <c r="A6035">
        <v>5.6</v>
      </c>
      <c r="B6035" t="s">
        <v>23762</v>
      </c>
      <c r="C6035" t="s">
        <v>7539</v>
      </c>
      <c r="D6035" t="s">
        <v>8199</v>
      </c>
      <c r="E6035" t="s">
        <v>37</v>
      </c>
      <c r="F6035">
        <v>99</v>
      </c>
      <c r="G6035" s="8">
        <v>24042490</v>
      </c>
      <c r="H6035" s="8">
        <v>25000000</v>
      </c>
    </row>
    <row r="6036" spans="1:8" x14ac:dyDescent="0.3">
      <c r="A6036">
        <v>6.3</v>
      </c>
      <c r="B6036" t="s">
        <v>21951</v>
      </c>
      <c r="C6036" t="s">
        <v>7544</v>
      </c>
      <c r="D6036" t="s">
        <v>675</v>
      </c>
      <c r="E6036" t="s">
        <v>37</v>
      </c>
      <c r="F6036">
        <v>103</v>
      </c>
      <c r="G6036" s="8">
        <v>22466994</v>
      </c>
      <c r="H6036" s="8">
        <v>25000000</v>
      </c>
    </row>
    <row r="6037" spans="1:8" x14ac:dyDescent="0.3">
      <c r="A6037">
        <v>6.3</v>
      </c>
      <c r="B6037" t="s">
        <v>21951</v>
      </c>
      <c r="C6037" t="s">
        <v>7544</v>
      </c>
      <c r="D6037" t="s">
        <v>21950</v>
      </c>
      <c r="E6037" t="s">
        <v>37</v>
      </c>
      <c r="F6037">
        <v>103</v>
      </c>
      <c r="G6037" s="8">
        <v>22466994</v>
      </c>
      <c r="H6037" s="8">
        <v>25000000</v>
      </c>
    </row>
    <row r="6038" spans="1:8" x14ac:dyDescent="0.3">
      <c r="A6038">
        <v>6.3</v>
      </c>
      <c r="B6038" t="s">
        <v>21951</v>
      </c>
      <c r="C6038" t="s">
        <v>7544</v>
      </c>
      <c r="D6038" t="s">
        <v>8199</v>
      </c>
      <c r="E6038" t="s">
        <v>37</v>
      </c>
      <c r="F6038">
        <v>103</v>
      </c>
      <c r="G6038" s="8">
        <v>22466994</v>
      </c>
      <c r="H6038" s="8">
        <v>25000000</v>
      </c>
    </row>
    <row r="6039" spans="1:8" x14ac:dyDescent="0.3">
      <c r="A6039">
        <v>7.3</v>
      </c>
      <c r="B6039" t="s">
        <v>23763</v>
      </c>
      <c r="C6039" t="s">
        <v>4862</v>
      </c>
      <c r="D6039" t="s">
        <v>809</v>
      </c>
      <c r="E6039" t="s">
        <v>37</v>
      </c>
      <c r="F6039">
        <v>95</v>
      </c>
      <c r="G6039" s="8">
        <v>17791031</v>
      </c>
      <c r="H6039" s="8">
        <v>25000000</v>
      </c>
    </row>
    <row r="6040" spans="1:8" x14ac:dyDescent="0.3">
      <c r="A6040">
        <v>7.3</v>
      </c>
      <c r="B6040" t="s">
        <v>23763</v>
      </c>
      <c r="C6040" t="s">
        <v>4862</v>
      </c>
      <c r="D6040" t="s">
        <v>1473</v>
      </c>
      <c r="E6040" t="s">
        <v>37</v>
      </c>
      <c r="F6040">
        <v>95</v>
      </c>
      <c r="G6040" s="8">
        <v>17791031</v>
      </c>
      <c r="H6040" s="8">
        <v>25000000</v>
      </c>
    </row>
    <row r="6041" spans="1:8" x14ac:dyDescent="0.3">
      <c r="A6041">
        <v>7.3</v>
      </c>
      <c r="B6041" t="s">
        <v>23763</v>
      </c>
      <c r="C6041" t="s">
        <v>4862</v>
      </c>
      <c r="D6041" t="s">
        <v>17497</v>
      </c>
      <c r="E6041" t="s">
        <v>37</v>
      </c>
      <c r="F6041">
        <v>95</v>
      </c>
      <c r="G6041" s="8">
        <v>17791031</v>
      </c>
      <c r="H6041" s="8">
        <v>25000000</v>
      </c>
    </row>
    <row r="6042" spans="1:8" x14ac:dyDescent="0.3">
      <c r="A6042">
        <v>7.3</v>
      </c>
      <c r="B6042" t="s">
        <v>23763</v>
      </c>
      <c r="C6042" t="s">
        <v>4862</v>
      </c>
      <c r="D6042" t="s">
        <v>8199</v>
      </c>
      <c r="E6042" t="s">
        <v>37</v>
      </c>
      <c r="F6042">
        <v>95</v>
      </c>
      <c r="G6042" s="8">
        <v>17791031</v>
      </c>
      <c r="H6042" s="8">
        <v>25000000</v>
      </c>
    </row>
    <row r="6043" spans="1:8" x14ac:dyDescent="0.3">
      <c r="A6043">
        <v>6.6</v>
      </c>
      <c r="B6043" t="s">
        <v>23764</v>
      </c>
      <c r="C6043" t="s">
        <v>7553</v>
      </c>
      <c r="D6043" t="s">
        <v>809</v>
      </c>
      <c r="E6043" t="s">
        <v>37</v>
      </c>
      <c r="F6043">
        <v>93</v>
      </c>
      <c r="G6043" s="8">
        <v>17718223</v>
      </c>
      <c r="H6043" s="8">
        <v>25000000</v>
      </c>
    </row>
    <row r="6044" spans="1:8" x14ac:dyDescent="0.3">
      <c r="A6044">
        <v>4.5999999999999996</v>
      </c>
      <c r="B6044" t="s">
        <v>23765</v>
      </c>
      <c r="C6044" t="s">
        <v>7559</v>
      </c>
      <c r="D6044" t="s">
        <v>675</v>
      </c>
      <c r="E6044" t="s">
        <v>37</v>
      </c>
      <c r="F6044">
        <v>98</v>
      </c>
      <c r="G6044" s="8">
        <v>15361537</v>
      </c>
      <c r="H6044" s="8">
        <v>13000000</v>
      </c>
    </row>
    <row r="6045" spans="1:8" x14ac:dyDescent="0.3">
      <c r="A6045">
        <v>4.5999999999999996</v>
      </c>
      <c r="B6045" t="s">
        <v>23765</v>
      </c>
      <c r="C6045" t="s">
        <v>7559</v>
      </c>
      <c r="D6045" t="s">
        <v>21950</v>
      </c>
      <c r="E6045" t="s">
        <v>37</v>
      </c>
      <c r="F6045">
        <v>98</v>
      </c>
      <c r="G6045" s="8">
        <v>15361537</v>
      </c>
      <c r="H6045" s="8">
        <v>13000000</v>
      </c>
    </row>
    <row r="6046" spans="1:8" x14ac:dyDescent="0.3">
      <c r="A6046">
        <v>4.5999999999999996</v>
      </c>
      <c r="B6046" t="s">
        <v>23765</v>
      </c>
      <c r="C6046" t="s">
        <v>7559</v>
      </c>
      <c r="D6046" t="s">
        <v>8199</v>
      </c>
      <c r="E6046" t="s">
        <v>37</v>
      </c>
      <c r="F6046">
        <v>98</v>
      </c>
      <c r="G6046" s="8">
        <v>15361537</v>
      </c>
      <c r="H6046" s="8">
        <v>13000000</v>
      </c>
    </row>
    <row r="6047" spans="1:8" x14ac:dyDescent="0.3">
      <c r="A6047">
        <v>5.0999999999999996</v>
      </c>
      <c r="B6047" t="s">
        <v>23766</v>
      </c>
      <c r="C6047" t="s">
        <v>522</v>
      </c>
      <c r="D6047" t="s">
        <v>515</v>
      </c>
      <c r="E6047" t="s">
        <v>37</v>
      </c>
      <c r="F6047">
        <v>90</v>
      </c>
      <c r="G6047" s="8">
        <v>16647384</v>
      </c>
      <c r="H6047" s="8">
        <v>26000000</v>
      </c>
    </row>
    <row r="6048" spans="1:8" x14ac:dyDescent="0.3">
      <c r="A6048">
        <v>5.0999999999999996</v>
      </c>
      <c r="B6048" t="s">
        <v>23766</v>
      </c>
      <c r="C6048" t="s">
        <v>522</v>
      </c>
      <c r="D6048" t="s">
        <v>809</v>
      </c>
      <c r="E6048" t="s">
        <v>37</v>
      </c>
      <c r="F6048">
        <v>90</v>
      </c>
      <c r="G6048" s="8">
        <v>16647384</v>
      </c>
      <c r="H6048" s="8">
        <v>26000000</v>
      </c>
    </row>
    <row r="6049" spans="1:8" x14ac:dyDescent="0.3">
      <c r="A6049">
        <v>5.0999999999999996</v>
      </c>
      <c r="B6049" t="s">
        <v>23766</v>
      </c>
      <c r="C6049" t="s">
        <v>522</v>
      </c>
      <c r="D6049" t="s">
        <v>15875</v>
      </c>
      <c r="E6049" t="s">
        <v>37</v>
      </c>
      <c r="F6049">
        <v>90</v>
      </c>
      <c r="G6049" s="8">
        <v>16647384</v>
      </c>
      <c r="H6049" s="8">
        <v>26000000</v>
      </c>
    </row>
    <row r="6050" spans="1:8" x14ac:dyDescent="0.3">
      <c r="A6050">
        <v>5.0999999999999996</v>
      </c>
      <c r="B6050" t="s">
        <v>23766</v>
      </c>
      <c r="C6050" t="s">
        <v>522</v>
      </c>
      <c r="D6050" t="s">
        <v>17497</v>
      </c>
      <c r="E6050" t="s">
        <v>37</v>
      </c>
      <c r="F6050">
        <v>90</v>
      </c>
      <c r="G6050" s="8">
        <v>16647384</v>
      </c>
      <c r="H6050" s="8">
        <v>26000000</v>
      </c>
    </row>
    <row r="6051" spans="1:8" x14ac:dyDescent="0.3">
      <c r="A6051">
        <v>5.6</v>
      </c>
      <c r="B6051" t="s">
        <v>23767</v>
      </c>
      <c r="C6051" t="s">
        <v>7571</v>
      </c>
      <c r="D6051" t="s">
        <v>1473</v>
      </c>
      <c r="E6051" t="s">
        <v>37</v>
      </c>
      <c r="F6051">
        <v>107</v>
      </c>
      <c r="G6051" s="8">
        <v>16118077</v>
      </c>
      <c r="H6051" s="8">
        <v>25000000</v>
      </c>
    </row>
    <row r="6052" spans="1:8" x14ac:dyDescent="0.3">
      <c r="A6052">
        <v>5.3</v>
      </c>
      <c r="B6052" t="s">
        <v>23768</v>
      </c>
      <c r="C6052" t="s">
        <v>7575</v>
      </c>
      <c r="D6052" t="s">
        <v>515</v>
      </c>
      <c r="E6052" t="s">
        <v>7581</v>
      </c>
      <c r="F6052">
        <v>90</v>
      </c>
      <c r="G6052" s="8">
        <v>15091542</v>
      </c>
      <c r="H6052" s="8">
        <v>25000000</v>
      </c>
    </row>
    <row r="6053" spans="1:8" x14ac:dyDescent="0.3">
      <c r="A6053">
        <v>5.3</v>
      </c>
      <c r="B6053" t="s">
        <v>23768</v>
      </c>
      <c r="C6053" t="s">
        <v>7575</v>
      </c>
      <c r="D6053" t="s">
        <v>15875</v>
      </c>
      <c r="E6053" t="s">
        <v>7581</v>
      </c>
      <c r="F6053">
        <v>90</v>
      </c>
      <c r="G6053" s="8">
        <v>15091542</v>
      </c>
      <c r="H6053" s="8">
        <v>25000000</v>
      </c>
    </row>
    <row r="6054" spans="1:8" x14ac:dyDescent="0.3">
      <c r="A6054">
        <v>5.3</v>
      </c>
      <c r="B6054" t="s">
        <v>23768</v>
      </c>
      <c r="C6054" t="s">
        <v>7575</v>
      </c>
      <c r="D6054" t="s">
        <v>651</v>
      </c>
      <c r="E6054" t="s">
        <v>7581</v>
      </c>
      <c r="F6054">
        <v>90</v>
      </c>
      <c r="G6054" s="8">
        <v>15091542</v>
      </c>
      <c r="H6054" s="8">
        <v>25000000</v>
      </c>
    </row>
    <row r="6055" spans="1:8" x14ac:dyDescent="0.3">
      <c r="A6055">
        <v>5.3</v>
      </c>
      <c r="B6055" t="s">
        <v>23768</v>
      </c>
      <c r="C6055" t="s">
        <v>7575</v>
      </c>
      <c r="D6055" t="s">
        <v>15164</v>
      </c>
      <c r="E6055" t="s">
        <v>7581</v>
      </c>
      <c r="F6055">
        <v>90</v>
      </c>
      <c r="G6055" s="8">
        <v>15091542</v>
      </c>
      <c r="H6055" s="8">
        <v>25000000</v>
      </c>
    </row>
    <row r="6056" spans="1:8" x14ac:dyDescent="0.3">
      <c r="A6056">
        <v>5.6</v>
      </c>
      <c r="B6056" t="s">
        <v>23769</v>
      </c>
      <c r="C6056" t="s">
        <v>7588</v>
      </c>
      <c r="D6056" t="s">
        <v>1473</v>
      </c>
      <c r="E6056" t="s">
        <v>37</v>
      </c>
      <c r="F6056">
        <v>115</v>
      </c>
      <c r="G6056" s="8">
        <v>15045676</v>
      </c>
      <c r="H6056" s="8">
        <v>16000000</v>
      </c>
    </row>
    <row r="6057" spans="1:8" x14ac:dyDescent="0.3">
      <c r="A6057">
        <v>5.6</v>
      </c>
      <c r="B6057" t="s">
        <v>23769</v>
      </c>
      <c r="C6057" t="s">
        <v>7588</v>
      </c>
      <c r="D6057" t="s">
        <v>651</v>
      </c>
      <c r="E6057" t="s">
        <v>37</v>
      </c>
      <c r="F6057">
        <v>115</v>
      </c>
      <c r="G6057" s="8">
        <v>15045676</v>
      </c>
      <c r="H6057" s="8">
        <v>16000000</v>
      </c>
    </row>
    <row r="6058" spans="1:8" x14ac:dyDescent="0.3">
      <c r="A6058">
        <v>5.6</v>
      </c>
      <c r="B6058" t="s">
        <v>23769</v>
      </c>
      <c r="C6058" t="s">
        <v>7588</v>
      </c>
      <c r="D6058" t="s">
        <v>21948</v>
      </c>
      <c r="E6058" t="s">
        <v>37</v>
      </c>
      <c r="F6058">
        <v>115</v>
      </c>
      <c r="G6058" s="8">
        <v>15045676</v>
      </c>
      <c r="H6058" s="8">
        <v>16000000</v>
      </c>
    </row>
    <row r="6059" spans="1:8" x14ac:dyDescent="0.3">
      <c r="A6059">
        <v>5.6</v>
      </c>
      <c r="B6059" t="s">
        <v>23769</v>
      </c>
      <c r="C6059" t="s">
        <v>7588</v>
      </c>
      <c r="D6059" t="s">
        <v>8199</v>
      </c>
      <c r="E6059" t="s">
        <v>37</v>
      </c>
      <c r="F6059">
        <v>115</v>
      </c>
      <c r="G6059" s="8">
        <v>15045676</v>
      </c>
      <c r="H6059" s="8">
        <v>16000000</v>
      </c>
    </row>
    <row r="6060" spans="1:8" x14ac:dyDescent="0.3">
      <c r="A6060">
        <v>5.9</v>
      </c>
      <c r="B6060" t="s">
        <v>23770</v>
      </c>
      <c r="C6060" t="s">
        <v>7593</v>
      </c>
      <c r="D6060" t="s">
        <v>4189</v>
      </c>
      <c r="E6060" t="s">
        <v>37</v>
      </c>
      <c r="F6060">
        <v>93</v>
      </c>
      <c r="G6060" s="8">
        <v>17427926</v>
      </c>
      <c r="H6060" s="8">
        <v>8000000</v>
      </c>
    </row>
    <row r="6061" spans="1:8" x14ac:dyDescent="0.3">
      <c r="A6061">
        <v>4.7</v>
      </c>
      <c r="B6061" t="s">
        <v>23771</v>
      </c>
      <c r="C6061" t="s">
        <v>7599</v>
      </c>
      <c r="D6061" t="s">
        <v>809</v>
      </c>
      <c r="E6061" t="s">
        <v>37</v>
      </c>
      <c r="F6061">
        <v>99</v>
      </c>
      <c r="G6061" s="8">
        <v>14983572</v>
      </c>
      <c r="H6061" s="8">
        <v>25000000</v>
      </c>
    </row>
    <row r="6062" spans="1:8" x14ac:dyDescent="0.3">
      <c r="A6062">
        <v>4.7</v>
      </c>
      <c r="B6062" t="s">
        <v>23771</v>
      </c>
      <c r="C6062" t="s">
        <v>7599</v>
      </c>
      <c r="D6062" t="s">
        <v>1473</v>
      </c>
      <c r="E6062" t="s">
        <v>37</v>
      </c>
      <c r="F6062">
        <v>99</v>
      </c>
      <c r="G6062" s="8">
        <v>14983572</v>
      </c>
      <c r="H6062" s="8">
        <v>25000000</v>
      </c>
    </row>
    <row r="6063" spans="1:8" x14ac:dyDescent="0.3">
      <c r="A6063">
        <v>4.7</v>
      </c>
      <c r="B6063" t="s">
        <v>23771</v>
      </c>
      <c r="C6063" t="s">
        <v>7599</v>
      </c>
      <c r="D6063" t="s">
        <v>17497</v>
      </c>
      <c r="E6063" t="s">
        <v>37</v>
      </c>
      <c r="F6063">
        <v>99</v>
      </c>
      <c r="G6063" s="8">
        <v>14983572</v>
      </c>
      <c r="H6063" s="8">
        <v>25000000</v>
      </c>
    </row>
    <row r="6064" spans="1:8" x14ac:dyDescent="0.3">
      <c r="A6064">
        <v>4.8</v>
      </c>
      <c r="B6064" t="s">
        <v>23772</v>
      </c>
      <c r="C6064" t="s">
        <v>4094</v>
      </c>
      <c r="D6064" t="s">
        <v>4189</v>
      </c>
      <c r="E6064" t="s">
        <v>37</v>
      </c>
      <c r="F6064">
        <v>107</v>
      </c>
      <c r="G6064" s="8">
        <v>14637490</v>
      </c>
      <c r="H6064" s="8">
        <v>25000000</v>
      </c>
    </row>
    <row r="6065" spans="1:8" x14ac:dyDescent="0.3">
      <c r="A6065">
        <v>4.8</v>
      </c>
      <c r="B6065" t="s">
        <v>23772</v>
      </c>
      <c r="C6065" t="s">
        <v>4094</v>
      </c>
      <c r="D6065" t="s">
        <v>21948</v>
      </c>
      <c r="E6065" t="s">
        <v>37</v>
      </c>
      <c r="F6065">
        <v>107</v>
      </c>
      <c r="G6065" s="8">
        <v>14637490</v>
      </c>
      <c r="H6065" s="8">
        <v>25000000</v>
      </c>
    </row>
    <row r="6066" spans="1:8" x14ac:dyDescent="0.3">
      <c r="A6066">
        <v>4.8</v>
      </c>
      <c r="B6066" t="s">
        <v>23772</v>
      </c>
      <c r="C6066" t="s">
        <v>4094</v>
      </c>
      <c r="D6066" t="s">
        <v>8199</v>
      </c>
      <c r="E6066" t="s">
        <v>37</v>
      </c>
      <c r="F6066">
        <v>107</v>
      </c>
      <c r="G6066" s="8">
        <v>14637490</v>
      </c>
      <c r="H6066" s="8">
        <v>25000000</v>
      </c>
    </row>
    <row r="6067" spans="1:8" x14ac:dyDescent="0.3">
      <c r="A6067">
        <v>6.8</v>
      </c>
      <c r="B6067" t="s">
        <v>23773</v>
      </c>
      <c r="C6067" t="s">
        <v>5213</v>
      </c>
      <c r="D6067" t="s">
        <v>809</v>
      </c>
      <c r="E6067" t="s">
        <v>37</v>
      </c>
      <c r="F6067">
        <v>110</v>
      </c>
      <c r="G6067" s="8">
        <v>14589444</v>
      </c>
      <c r="H6067" s="8">
        <v>25000000</v>
      </c>
    </row>
    <row r="6068" spans="1:8" x14ac:dyDescent="0.3">
      <c r="A6068">
        <v>6.8</v>
      </c>
      <c r="B6068" t="s">
        <v>23773</v>
      </c>
      <c r="C6068" t="s">
        <v>5213</v>
      </c>
      <c r="D6068" t="s">
        <v>1473</v>
      </c>
      <c r="E6068" t="s">
        <v>37</v>
      </c>
      <c r="F6068">
        <v>110</v>
      </c>
      <c r="G6068" s="8">
        <v>14589444</v>
      </c>
      <c r="H6068" s="8">
        <v>25000000</v>
      </c>
    </row>
    <row r="6069" spans="1:8" x14ac:dyDescent="0.3">
      <c r="A6069">
        <v>6.8</v>
      </c>
      <c r="B6069" t="s">
        <v>23773</v>
      </c>
      <c r="C6069" t="s">
        <v>5213</v>
      </c>
      <c r="D6069" t="s">
        <v>17497</v>
      </c>
      <c r="E6069" t="s">
        <v>37</v>
      </c>
      <c r="F6069">
        <v>110</v>
      </c>
      <c r="G6069" s="8">
        <v>14589444</v>
      </c>
      <c r="H6069" s="8">
        <v>25000000</v>
      </c>
    </row>
    <row r="6070" spans="1:8" x14ac:dyDescent="0.3">
      <c r="A6070">
        <v>5.4</v>
      </c>
      <c r="B6070" t="s">
        <v>23774</v>
      </c>
      <c r="C6070" t="s">
        <v>7614</v>
      </c>
      <c r="D6070" t="s">
        <v>675</v>
      </c>
      <c r="E6070" t="s">
        <v>37</v>
      </c>
      <c r="F6070">
        <v>101</v>
      </c>
      <c r="G6070" s="8">
        <v>14095303</v>
      </c>
      <c r="H6070" s="8">
        <v>25000000</v>
      </c>
    </row>
    <row r="6071" spans="1:8" x14ac:dyDescent="0.3">
      <c r="A6071">
        <v>5.4</v>
      </c>
      <c r="B6071" t="s">
        <v>23774</v>
      </c>
      <c r="C6071" t="s">
        <v>7614</v>
      </c>
      <c r="D6071" t="s">
        <v>21950</v>
      </c>
      <c r="E6071" t="s">
        <v>37</v>
      </c>
      <c r="F6071">
        <v>101</v>
      </c>
      <c r="G6071" s="8">
        <v>14095303</v>
      </c>
      <c r="H6071" s="8">
        <v>25000000</v>
      </c>
    </row>
    <row r="6072" spans="1:8" x14ac:dyDescent="0.3">
      <c r="A6072">
        <v>5.4</v>
      </c>
      <c r="B6072" t="s">
        <v>23774</v>
      </c>
      <c r="C6072" t="s">
        <v>7614</v>
      </c>
      <c r="D6072" t="s">
        <v>21948</v>
      </c>
      <c r="E6072" t="s">
        <v>37</v>
      </c>
      <c r="F6072">
        <v>101</v>
      </c>
      <c r="G6072" s="8">
        <v>14095303</v>
      </c>
      <c r="H6072" s="8">
        <v>25000000</v>
      </c>
    </row>
    <row r="6073" spans="1:8" x14ac:dyDescent="0.3">
      <c r="A6073">
        <v>5.4</v>
      </c>
      <c r="B6073" t="s">
        <v>23774</v>
      </c>
      <c r="C6073" t="s">
        <v>7614</v>
      </c>
      <c r="D6073" t="s">
        <v>17497</v>
      </c>
      <c r="E6073" t="s">
        <v>37</v>
      </c>
      <c r="F6073">
        <v>101</v>
      </c>
      <c r="G6073" s="8">
        <v>14095303</v>
      </c>
      <c r="H6073" s="8">
        <v>25000000</v>
      </c>
    </row>
    <row r="6074" spans="1:8" x14ac:dyDescent="0.3">
      <c r="A6074">
        <v>5.4</v>
      </c>
      <c r="B6074" t="s">
        <v>23774</v>
      </c>
      <c r="C6074" t="s">
        <v>7614</v>
      </c>
      <c r="D6074" t="s">
        <v>8199</v>
      </c>
      <c r="E6074" t="s">
        <v>37</v>
      </c>
      <c r="F6074">
        <v>101</v>
      </c>
      <c r="G6074" s="8">
        <v>14095303</v>
      </c>
      <c r="H6074" s="8">
        <v>25000000</v>
      </c>
    </row>
    <row r="6075" spans="1:8" x14ac:dyDescent="0.3">
      <c r="A6075">
        <v>5.0999999999999996</v>
      </c>
      <c r="B6075" t="s">
        <v>23775</v>
      </c>
      <c r="C6075" t="s">
        <v>7620</v>
      </c>
      <c r="D6075" t="s">
        <v>809</v>
      </c>
      <c r="E6075" t="s">
        <v>37</v>
      </c>
      <c r="F6075">
        <v>85</v>
      </c>
      <c r="G6075" s="8">
        <v>13973532</v>
      </c>
      <c r="H6075" s="8">
        <v>25000000</v>
      </c>
    </row>
    <row r="6076" spans="1:8" x14ac:dyDescent="0.3">
      <c r="A6076">
        <v>5.0999999999999996</v>
      </c>
      <c r="B6076" t="s">
        <v>23775</v>
      </c>
      <c r="C6076" t="s">
        <v>7620</v>
      </c>
      <c r="D6076" t="s">
        <v>21950</v>
      </c>
      <c r="E6076" t="s">
        <v>37</v>
      </c>
      <c r="F6076">
        <v>85</v>
      </c>
      <c r="G6076" s="8">
        <v>13973532</v>
      </c>
      <c r="H6076" s="8">
        <v>25000000</v>
      </c>
    </row>
    <row r="6077" spans="1:8" x14ac:dyDescent="0.3">
      <c r="A6077">
        <v>7</v>
      </c>
      <c r="B6077" t="s">
        <v>23776</v>
      </c>
      <c r="C6077" t="s">
        <v>2867</v>
      </c>
      <c r="D6077" t="s">
        <v>11093</v>
      </c>
      <c r="E6077" t="s">
        <v>37</v>
      </c>
      <c r="F6077">
        <v>132</v>
      </c>
      <c r="G6077" s="8">
        <v>1865774</v>
      </c>
      <c r="H6077" s="8">
        <v>30000000</v>
      </c>
    </row>
    <row r="6078" spans="1:8" x14ac:dyDescent="0.3">
      <c r="A6078">
        <v>7</v>
      </c>
      <c r="B6078" t="s">
        <v>23776</v>
      </c>
      <c r="C6078" t="s">
        <v>2867</v>
      </c>
      <c r="D6078" t="s">
        <v>21950</v>
      </c>
      <c r="E6078" t="s">
        <v>37</v>
      </c>
      <c r="F6078">
        <v>132</v>
      </c>
      <c r="G6078" s="8">
        <v>1865774</v>
      </c>
      <c r="H6078" s="8">
        <v>30000000</v>
      </c>
    </row>
    <row r="6079" spans="1:8" x14ac:dyDescent="0.3">
      <c r="A6079">
        <v>7</v>
      </c>
      <c r="B6079" t="s">
        <v>23776</v>
      </c>
      <c r="C6079" t="s">
        <v>2867</v>
      </c>
      <c r="D6079" t="s">
        <v>1473</v>
      </c>
      <c r="E6079" t="s">
        <v>37</v>
      </c>
      <c r="F6079">
        <v>132</v>
      </c>
      <c r="G6079" s="8">
        <v>1865774</v>
      </c>
      <c r="H6079" s="8">
        <v>30000000</v>
      </c>
    </row>
    <row r="6080" spans="1:8" x14ac:dyDescent="0.3">
      <c r="A6080">
        <v>7</v>
      </c>
      <c r="B6080" t="s">
        <v>23776</v>
      </c>
      <c r="C6080" t="s">
        <v>2867</v>
      </c>
      <c r="D6080" t="s">
        <v>20490</v>
      </c>
      <c r="E6080" t="s">
        <v>37</v>
      </c>
      <c r="F6080">
        <v>132</v>
      </c>
      <c r="G6080" s="8">
        <v>1865774</v>
      </c>
      <c r="H6080" s="8">
        <v>30000000</v>
      </c>
    </row>
    <row r="6081" spans="1:8" x14ac:dyDescent="0.3">
      <c r="A6081">
        <v>7</v>
      </c>
      <c r="B6081" t="s">
        <v>23776</v>
      </c>
      <c r="C6081" t="s">
        <v>2867</v>
      </c>
      <c r="D6081" t="s">
        <v>8199</v>
      </c>
      <c r="E6081" t="s">
        <v>37</v>
      </c>
      <c r="F6081">
        <v>132</v>
      </c>
      <c r="G6081" s="8">
        <v>1865774</v>
      </c>
      <c r="H6081" s="8">
        <v>30000000</v>
      </c>
    </row>
    <row r="6082" spans="1:8" x14ac:dyDescent="0.3">
      <c r="A6082">
        <v>4</v>
      </c>
      <c r="B6082" t="s">
        <v>23777</v>
      </c>
      <c r="C6082" t="s">
        <v>3647</v>
      </c>
      <c r="D6082" t="s">
        <v>4189</v>
      </c>
      <c r="E6082" t="s">
        <v>37</v>
      </c>
      <c r="F6082">
        <v>90</v>
      </c>
      <c r="G6082" s="8">
        <v>18860403</v>
      </c>
      <c r="H6082" s="8">
        <v>25000000</v>
      </c>
    </row>
    <row r="6083" spans="1:8" x14ac:dyDescent="0.3">
      <c r="A6083">
        <v>4</v>
      </c>
      <c r="B6083" t="s">
        <v>23777</v>
      </c>
      <c r="C6083" t="s">
        <v>3647</v>
      </c>
      <c r="D6083" t="s">
        <v>8199</v>
      </c>
      <c r="E6083" t="s">
        <v>37</v>
      </c>
      <c r="F6083">
        <v>90</v>
      </c>
      <c r="G6083" s="8">
        <v>18860403</v>
      </c>
      <c r="H6083" s="8">
        <v>25000000</v>
      </c>
    </row>
    <row r="6084" spans="1:8" x14ac:dyDescent="0.3">
      <c r="A6084">
        <v>7.3</v>
      </c>
      <c r="B6084" t="s">
        <v>23778</v>
      </c>
      <c r="C6084" t="s">
        <v>2490</v>
      </c>
      <c r="D6084" t="s">
        <v>1473</v>
      </c>
      <c r="E6084" t="s">
        <v>37</v>
      </c>
      <c r="F6084">
        <v>145</v>
      </c>
      <c r="G6084" s="8">
        <v>13038660</v>
      </c>
      <c r="H6084" s="8">
        <v>25000000</v>
      </c>
    </row>
    <row r="6085" spans="1:8" x14ac:dyDescent="0.3">
      <c r="A6085">
        <v>6.8</v>
      </c>
      <c r="B6085" t="s">
        <v>23779</v>
      </c>
      <c r="C6085" t="s">
        <v>1239</v>
      </c>
      <c r="D6085" t="s">
        <v>1473</v>
      </c>
      <c r="E6085" t="s">
        <v>37</v>
      </c>
      <c r="F6085">
        <v>110</v>
      </c>
      <c r="G6085" s="8">
        <v>28831145</v>
      </c>
      <c r="H6085" s="8">
        <v>25000000</v>
      </c>
    </row>
    <row r="6086" spans="1:8" x14ac:dyDescent="0.3">
      <c r="A6086">
        <v>6.8</v>
      </c>
      <c r="B6086" t="s">
        <v>23779</v>
      </c>
      <c r="C6086" t="s">
        <v>1239</v>
      </c>
      <c r="D6086" t="s">
        <v>21949</v>
      </c>
      <c r="E6086" t="s">
        <v>37</v>
      </c>
      <c r="F6086">
        <v>110</v>
      </c>
      <c r="G6086" s="8">
        <v>28831145</v>
      </c>
      <c r="H6086" s="8">
        <v>25000000</v>
      </c>
    </row>
    <row r="6087" spans="1:8" x14ac:dyDescent="0.3">
      <c r="A6087">
        <v>7</v>
      </c>
      <c r="B6087" t="s">
        <v>23780</v>
      </c>
      <c r="C6087" t="s">
        <v>1827</v>
      </c>
      <c r="D6087" t="s">
        <v>21950</v>
      </c>
      <c r="E6087" t="s">
        <v>37</v>
      </c>
      <c r="F6087">
        <v>122</v>
      </c>
      <c r="G6087" s="8">
        <v>11538204</v>
      </c>
      <c r="H6087" s="8">
        <v>25000000</v>
      </c>
    </row>
    <row r="6088" spans="1:8" x14ac:dyDescent="0.3">
      <c r="A6088">
        <v>7</v>
      </c>
      <c r="B6088" t="s">
        <v>23780</v>
      </c>
      <c r="C6088" t="s">
        <v>1827</v>
      </c>
      <c r="D6088" t="s">
        <v>1473</v>
      </c>
      <c r="E6088" t="s">
        <v>37</v>
      </c>
      <c r="F6088">
        <v>122</v>
      </c>
      <c r="G6088" s="8">
        <v>11538204</v>
      </c>
      <c r="H6088" s="8">
        <v>25000000</v>
      </c>
    </row>
    <row r="6089" spans="1:8" x14ac:dyDescent="0.3">
      <c r="A6089">
        <v>7</v>
      </c>
      <c r="B6089" t="s">
        <v>23780</v>
      </c>
      <c r="C6089" t="s">
        <v>1827</v>
      </c>
      <c r="D6089" t="s">
        <v>20490</v>
      </c>
      <c r="E6089" t="s">
        <v>37</v>
      </c>
      <c r="F6089">
        <v>122</v>
      </c>
      <c r="G6089" s="8">
        <v>11538204</v>
      </c>
      <c r="H6089" s="8">
        <v>25000000</v>
      </c>
    </row>
    <row r="6090" spans="1:8" x14ac:dyDescent="0.3">
      <c r="A6090">
        <v>7.1</v>
      </c>
      <c r="B6090" t="s">
        <v>23781</v>
      </c>
      <c r="C6090" t="s">
        <v>3934</v>
      </c>
      <c r="D6090" t="s">
        <v>11093</v>
      </c>
      <c r="E6090" t="s">
        <v>37</v>
      </c>
      <c r="F6090">
        <v>107</v>
      </c>
      <c r="G6090" s="8">
        <v>11008432</v>
      </c>
      <c r="H6090" s="8">
        <v>25000000</v>
      </c>
    </row>
    <row r="6091" spans="1:8" x14ac:dyDescent="0.3">
      <c r="A6091">
        <v>7.1</v>
      </c>
      <c r="B6091" t="s">
        <v>23781</v>
      </c>
      <c r="C6091" t="s">
        <v>3934</v>
      </c>
      <c r="D6091" t="s">
        <v>1473</v>
      </c>
      <c r="E6091" t="s">
        <v>37</v>
      </c>
      <c r="F6091">
        <v>107</v>
      </c>
      <c r="G6091" s="8">
        <v>11008432</v>
      </c>
      <c r="H6091" s="8">
        <v>25000000</v>
      </c>
    </row>
    <row r="6092" spans="1:8" x14ac:dyDescent="0.3">
      <c r="A6092">
        <v>7.1</v>
      </c>
      <c r="B6092" t="s">
        <v>23781</v>
      </c>
      <c r="C6092" t="s">
        <v>3934</v>
      </c>
      <c r="D6092" t="s">
        <v>21949</v>
      </c>
      <c r="E6092" t="s">
        <v>37</v>
      </c>
      <c r="F6092">
        <v>107</v>
      </c>
      <c r="G6092" s="8">
        <v>11008432</v>
      </c>
      <c r="H6092" s="8">
        <v>25000000</v>
      </c>
    </row>
    <row r="6093" spans="1:8" x14ac:dyDescent="0.3">
      <c r="A6093">
        <v>6.9</v>
      </c>
      <c r="B6093" t="s">
        <v>23782</v>
      </c>
      <c r="C6093" t="s">
        <v>7664</v>
      </c>
      <c r="D6093" t="s">
        <v>11093</v>
      </c>
      <c r="E6093" t="s">
        <v>37</v>
      </c>
      <c r="F6093">
        <v>127</v>
      </c>
      <c r="G6093" s="8">
        <v>12188642</v>
      </c>
      <c r="H6093" s="8">
        <v>26000000</v>
      </c>
    </row>
    <row r="6094" spans="1:8" x14ac:dyDescent="0.3">
      <c r="A6094">
        <v>6.9</v>
      </c>
      <c r="B6094" t="s">
        <v>23782</v>
      </c>
      <c r="C6094" t="s">
        <v>7664</v>
      </c>
      <c r="D6094" t="s">
        <v>1473</v>
      </c>
      <c r="E6094" t="s">
        <v>37</v>
      </c>
      <c r="F6094">
        <v>127</v>
      </c>
      <c r="G6094" s="8">
        <v>12188642</v>
      </c>
      <c r="H6094" s="8">
        <v>26000000</v>
      </c>
    </row>
    <row r="6095" spans="1:8" x14ac:dyDescent="0.3">
      <c r="A6095">
        <v>6.9</v>
      </c>
      <c r="B6095" t="s">
        <v>23782</v>
      </c>
      <c r="C6095" t="s">
        <v>7664</v>
      </c>
      <c r="D6095" t="s">
        <v>20490</v>
      </c>
      <c r="E6095" t="s">
        <v>37</v>
      </c>
      <c r="F6095">
        <v>127</v>
      </c>
      <c r="G6095" s="8">
        <v>12188642</v>
      </c>
      <c r="H6095" s="8">
        <v>26000000</v>
      </c>
    </row>
    <row r="6096" spans="1:8" x14ac:dyDescent="0.3">
      <c r="A6096">
        <v>7.3</v>
      </c>
      <c r="B6096" t="s">
        <v>23783</v>
      </c>
      <c r="C6096" t="s">
        <v>3153</v>
      </c>
      <c r="D6096" t="s">
        <v>675</v>
      </c>
      <c r="E6096" t="s">
        <v>37</v>
      </c>
      <c r="F6096">
        <v>99</v>
      </c>
      <c r="G6096" s="8">
        <v>11100000</v>
      </c>
      <c r="H6096" s="8">
        <v>25000000</v>
      </c>
    </row>
    <row r="6097" spans="1:8" x14ac:dyDescent="0.3">
      <c r="A6097">
        <v>7.3</v>
      </c>
      <c r="B6097" t="s">
        <v>23783</v>
      </c>
      <c r="C6097" t="s">
        <v>3153</v>
      </c>
      <c r="D6097" t="s">
        <v>515</v>
      </c>
      <c r="E6097" t="s">
        <v>37</v>
      </c>
      <c r="F6097">
        <v>99</v>
      </c>
      <c r="G6097" s="8">
        <v>11100000</v>
      </c>
      <c r="H6097" s="8">
        <v>25000000</v>
      </c>
    </row>
    <row r="6098" spans="1:8" x14ac:dyDescent="0.3">
      <c r="A6098">
        <v>7.3</v>
      </c>
      <c r="B6098" t="s">
        <v>23783</v>
      </c>
      <c r="C6098" t="s">
        <v>3153</v>
      </c>
      <c r="D6098" t="s">
        <v>809</v>
      </c>
      <c r="E6098" t="s">
        <v>37</v>
      </c>
      <c r="F6098">
        <v>99</v>
      </c>
      <c r="G6098" s="8">
        <v>11100000</v>
      </c>
      <c r="H6098" s="8">
        <v>25000000</v>
      </c>
    </row>
    <row r="6099" spans="1:8" x14ac:dyDescent="0.3">
      <c r="A6099">
        <v>7.3</v>
      </c>
      <c r="B6099" t="s">
        <v>23783</v>
      </c>
      <c r="C6099" t="s">
        <v>3153</v>
      </c>
      <c r="D6099" t="s">
        <v>651</v>
      </c>
      <c r="E6099" t="s">
        <v>37</v>
      </c>
      <c r="F6099">
        <v>99</v>
      </c>
      <c r="G6099" s="8">
        <v>11100000</v>
      </c>
      <c r="H6099" s="8">
        <v>25000000</v>
      </c>
    </row>
    <row r="6100" spans="1:8" x14ac:dyDescent="0.3">
      <c r="A6100">
        <v>8.1999999999999993</v>
      </c>
      <c r="B6100" t="s">
        <v>23784</v>
      </c>
      <c r="C6100" t="s">
        <v>6351</v>
      </c>
      <c r="D6100" t="s">
        <v>1473</v>
      </c>
      <c r="E6100" t="s">
        <v>37</v>
      </c>
      <c r="F6100">
        <v>140</v>
      </c>
      <c r="G6100" s="8">
        <v>13651662</v>
      </c>
      <c r="H6100" s="8">
        <v>25000000</v>
      </c>
    </row>
    <row r="6101" spans="1:8" x14ac:dyDescent="0.3">
      <c r="A6101">
        <v>8.1999999999999993</v>
      </c>
      <c r="B6101" t="s">
        <v>23784</v>
      </c>
      <c r="C6101" t="s">
        <v>6351</v>
      </c>
      <c r="D6101" t="s">
        <v>21949</v>
      </c>
      <c r="E6101" t="s">
        <v>37</v>
      </c>
      <c r="F6101">
        <v>140</v>
      </c>
      <c r="G6101" s="8">
        <v>13651662</v>
      </c>
      <c r="H6101" s="8">
        <v>25000000</v>
      </c>
    </row>
    <row r="6102" spans="1:8" x14ac:dyDescent="0.3">
      <c r="A6102">
        <v>7.1</v>
      </c>
      <c r="B6102" t="s">
        <v>23785</v>
      </c>
      <c r="C6102" t="s">
        <v>2836</v>
      </c>
      <c r="D6102" t="s">
        <v>11093</v>
      </c>
      <c r="E6102" t="s">
        <v>37</v>
      </c>
      <c r="F6102">
        <v>133</v>
      </c>
      <c r="G6102" s="8">
        <v>11030963</v>
      </c>
      <c r="H6102" s="8">
        <v>28000000</v>
      </c>
    </row>
    <row r="6103" spans="1:8" x14ac:dyDescent="0.3">
      <c r="A6103">
        <v>7.1</v>
      </c>
      <c r="B6103" t="s">
        <v>23785</v>
      </c>
      <c r="C6103" t="s">
        <v>2836</v>
      </c>
      <c r="D6103" t="s">
        <v>1473</v>
      </c>
      <c r="E6103" t="s">
        <v>37</v>
      </c>
      <c r="F6103">
        <v>133</v>
      </c>
      <c r="G6103" s="8">
        <v>11030963</v>
      </c>
      <c r="H6103" s="8">
        <v>28000000</v>
      </c>
    </row>
    <row r="6104" spans="1:8" x14ac:dyDescent="0.3">
      <c r="A6104">
        <v>7.1</v>
      </c>
      <c r="B6104" t="s">
        <v>23785</v>
      </c>
      <c r="C6104" t="s">
        <v>2836</v>
      </c>
      <c r="D6104" t="s">
        <v>8199</v>
      </c>
      <c r="E6104" t="s">
        <v>37</v>
      </c>
      <c r="F6104">
        <v>133</v>
      </c>
      <c r="G6104" s="8">
        <v>11030963</v>
      </c>
      <c r="H6104" s="8">
        <v>28000000</v>
      </c>
    </row>
    <row r="6105" spans="1:8" x14ac:dyDescent="0.3">
      <c r="A6105">
        <v>7.1</v>
      </c>
      <c r="B6105" t="s">
        <v>23785</v>
      </c>
      <c r="C6105" t="s">
        <v>2836</v>
      </c>
      <c r="D6105" t="s">
        <v>21951</v>
      </c>
      <c r="E6105" t="s">
        <v>37</v>
      </c>
      <c r="F6105">
        <v>133</v>
      </c>
      <c r="G6105" s="8">
        <v>11030963</v>
      </c>
      <c r="H6105" s="8">
        <v>28000000</v>
      </c>
    </row>
    <row r="6106" spans="1:8" x14ac:dyDescent="0.3">
      <c r="A6106">
        <v>7.7</v>
      </c>
      <c r="B6106" t="s">
        <v>23786</v>
      </c>
      <c r="C6106" t="s">
        <v>2568</v>
      </c>
      <c r="D6106" t="s">
        <v>1473</v>
      </c>
      <c r="E6106" t="s">
        <v>37</v>
      </c>
      <c r="F6106">
        <v>271</v>
      </c>
      <c r="G6106" s="8">
        <v>10769960</v>
      </c>
      <c r="H6106" s="8">
        <v>25000000</v>
      </c>
    </row>
    <row r="6107" spans="1:8" x14ac:dyDescent="0.3">
      <c r="A6107">
        <v>7.7</v>
      </c>
      <c r="B6107" t="s">
        <v>23786</v>
      </c>
      <c r="C6107" t="s">
        <v>2568</v>
      </c>
      <c r="D6107" t="s">
        <v>20490</v>
      </c>
      <c r="E6107" t="s">
        <v>37</v>
      </c>
      <c r="F6107">
        <v>271</v>
      </c>
      <c r="G6107" s="8">
        <v>10769960</v>
      </c>
      <c r="H6107" s="8">
        <v>25000000</v>
      </c>
    </row>
    <row r="6108" spans="1:8" x14ac:dyDescent="0.3">
      <c r="A6108">
        <v>7.7</v>
      </c>
      <c r="B6108" t="s">
        <v>23786</v>
      </c>
      <c r="C6108" t="s">
        <v>2568</v>
      </c>
      <c r="D6108" t="s">
        <v>21951</v>
      </c>
      <c r="E6108" t="s">
        <v>37</v>
      </c>
      <c r="F6108">
        <v>271</v>
      </c>
      <c r="G6108" s="8">
        <v>10769960</v>
      </c>
      <c r="H6108" s="8">
        <v>25000000</v>
      </c>
    </row>
    <row r="6109" spans="1:8" x14ac:dyDescent="0.3">
      <c r="A6109">
        <v>6.5</v>
      </c>
      <c r="B6109" t="s">
        <v>23787</v>
      </c>
      <c r="C6109" t="s">
        <v>6203</v>
      </c>
      <c r="D6109" t="s">
        <v>1473</v>
      </c>
      <c r="E6109" t="s">
        <v>37</v>
      </c>
      <c r="F6109">
        <v>112</v>
      </c>
      <c r="G6109" s="8">
        <v>10911750</v>
      </c>
      <c r="H6109" s="8">
        <v>25000000</v>
      </c>
    </row>
    <row r="6110" spans="1:8" x14ac:dyDescent="0.3">
      <c r="A6110">
        <v>6.5</v>
      </c>
      <c r="B6110" t="s">
        <v>23787</v>
      </c>
      <c r="C6110" t="s">
        <v>6203</v>
      </c>
      <c r="D6110" t="s">
        <v>21951</v>
      </c>
      <c r="E6110" t="s">
        <v>37</v>
      </c>
      <c r="F6110">
        <v>112</v>
      </c>
      <c r="G6110" s="8">
        <v>10911750</v>
      </c>
      <c r="H6110" s="8">
        <v>25000000</v>
      </c>
    </row>
    <row r="6111" spans="1:8" x14ac:dyDescent="0.3">
      <c r="A6111">
        <v>4.9000000000000004</v>
      </c>
      <c r="B6111" t="s">
        <v>23788</v>
      </c>
      <c r="C6111" t="s">
        <v>2974</v>
      </c>
      <c r="D6111" t="s">
        <v>1473</v>
      </c>
      <c r="E6111" t="s">
        <v>37</v>
      </c>
      <c r="F6111">
        <v>99</v>
      </c>
      <c r="G6111" s="8">
        <v>10719367</v>
      </c>
      <c r="H6111" s="8">
        <v>25000000</v>
      </c>
    </row>
    <row r="6112" spans="1:8" x14ac:dyDescent="0.3">
      <c r="A6112">
        <v>4.9000000000000004</v>
      </c>
      <c r="B6112" t="s">
        <v>23788</v>
      </c>
      <c r="C6112" t="s">
        <v>2974</v>
      </c>
      <c r="D6112" t="s">
        <v>9824</v>
      </c>
      <c r="E6112" t="s">
        <v>37</v>
      </c>
      <c r="F6112">
        <v>99</v>
      </c>
      <c r="G6112" s="8">
        <v>10719367</v>
      </c>
      <c r="H6112" s="8">
        <v>25000000</v>
      </c>
    </row>
    <row r="6113" spans="1:8" x14ac:dyDescent="0.3">
      <c r="A6113">
        <v>4.9000000000000004</v>
      </c>
      <c r="B6113" t="s">
        <v>23788</v>
      </c>
      <c r="C6113" t="s">
        <v>2974</v>
      </c>
      <c r="D6113" t="s">
        <v>21948</v>
      </c>
      <c r="E6113" t="s">
        <v>37</v>
      </c>
      <c r="F6113">
        <v>99</v>
      </c>
      <c r="G6113" s="8">
        <v>10719367</v>
      </c>
      <c r="H6113" s="8">
        <v>25000000</v>
      </c>
    </row>
    <row r="6114" spans="1:8" x14ac:dyDescent="0.3">
      <c r="A6114">
        <v>4.9000000000000004</v>
      </c>
      <c r="B6114" t="s">
        <v>23788</v>
      </c>
      <c r="C6114" t="s">
        <v>2974</v>
      </c>
      <c r="D6114" t="s">
        <v>17497</v>
      </c>
      <c r="E6114" t="s">
        <v>37</v>
      </c>
      <c r="F6114">
        <v>99</v>
      </c>
      <c r="G6114" s="8">
        <v>10719367</v>
      </c>
      <c r="H6114" s="8">
        <v>25000000</v>
      </c>
    </row>
    <row r="6115" spans="1:8" x14ac:dyDescent="0.3">
      <c r="A6115">
        <v>4.9000000000000004</v>
      </c>
      <c r="B6115" t="s">
        <v>23788</v>
      </c>
      <c r="C6115" t="s">
        <v>2974</v>
      </c>
      <c r="D6115" t="s">
        <v>8199</v>
      </c>
      <c r="E6115" t="s">
        <v>37</v>
      </c>
      <c r="F6115">
        <v>99</v>
      </c>
      <c r="G6115" s="8">
        <v>10719367</v>
      </c>
      <c r="H6115" s="8">
        <v>25000000</v>
      </c>
    </row>
    <row r="6116" spans="1:8" x14ac:dyDescent="0.3">
      <c r="A6116">
        <v>6.4</v>
      </c>
      <c r="B6116" t="s">
        <v>23789</v>
      </c>
      <c r="C6116" t="s">
        <v>7700</v>
      </c>
      <c r="D6116" t="s">
        <v>1473</v>
      </c>
      <c r="E6116" t="s">
        <v>37</v>
      </c>
      <c r="F6116">
        <v>100</v>
      </c>
      <c r="G6116" s="8">
        <v>10114315</v>
      </c>
      <c r="H6116" s="8">
        <v>25000000</v>
      </c>
    </row>
    <row r="6117" spans="1:8" x14ac:dyDescent="0.3">
      <c r="A6117">
        <v>6.4</v>
      </c>
      <c r="B6117" t="s">
        <v>23789</v>
      </c>
      <c r="C6117" t="s">
        <v>7700</v>
      </c>
      <c r="D6117" t="s">
        <v>21948</v>
      </c>
      <c r="E6117" t="s">
        <v>37</v>
      </c>
      <c r="F6117">
        <v>100</v>
      </c>
      <c r="G6117" s="8">
        <v>10114315</v>
      </c>
      <c r="H6117" s="8">
        <v>25000000</v>
      </c>
    </row>
    <row r="6118" spans="1:8" x14ac:dyDescent="0.3">
      <c r="A6118">
        <v>6.4</v>
      </c>
      <c r="B6118" t="s">
        <v>23789</v>
      </c>
      <c r="C6118" t="s">
        <v>7700</v>
      </c>
      <c r="D6118" t="s">
        <v>8199</v>
      </c>
      <c r="E6118" t="s">
        <v>37</v>
      </c>
      <c r="F6118">
        <v>100</v>
      </c>
      <c r="G6118" s="8">
        <v>10114315</v>
      </c>
      <c r="H6118" s="8">
        <v>25000000</v>
      </c>
    </row>
    <row r="6119" spans="1:8" x14ac:dyDescent="0.3">
      <c r="A6119">
        <v>5.9</v>
      </c>
      <c r="B6119" t="s">
        <v>23790</v>
      </c>
      <c r="C6119" t="s">
        <v>7707</v>
      </c>
      <c r="D6119" t="s">
        <v>4189</v>
      </c>
      <c r="E6119" t="s">
        <v>37</v>
      </c>
      <c r="F6119">
        <v>92</v>
      </c>
      <c r="G6119" s="8">
        <v>49122319</v>
      </c>
      <c r="H6119" s="8">
        <v>14000000</v>
      </c>
    </row>
    <row r="6120" spans="1:8" x14ac:dyDescent="0.3">
      <c r="A6120">
        <v>5.9</v>
      </c>
      <c r="B6120" t="s">
        <v>23790</v>
      </c>
      <c r="C6120" t="s">
        <v>7707</v>
      </c>
      <c r="D6120" t="s">
        <v>8199</v>
      </c>
      <c r="E6120" t="s">
        <v>37</v>
      </c>
      <c r="F6120">
        <v>92</v>
      </c>
      <c r="G6120" s="8">
        <v>49122319</v>
      </c>
      <c r="H6120" s="8">
        <v>14000000</v>
      </c>
    </row>
    <row r="6121" spans="1:8" x14ac:dyDescent="0.3">
      <c r="A6121">
        <v>6.2</v>
      </c>
      <c r="B6121" t="s">
        <v>23791</v>
      </c>
      <c r="C6121" t="s">
        <v>7713</v>
      </c>
      <c r="D6121" t="s">
        <v>809</v>
      </c>
      <c r="E6121" t="s">
        <v>37</v>
      </c>
      <c r="F6121">
        <v>105</v>
      </c>
      <c r="G6121" s="8">
        <v>10070000</v>
      </c>
      <c r="H6121" s="8">
        <v>25000000</v>
      </c>
    </row>
    <row r="6122" spans="1:8" x14ac:dyDescent="0.3">
      <c r="A6122">
        <v>6.2</v>
      </c>
      <c r="B6122" t="s">
        <v>23791</v>
      </c>
      <c r="C6122" t="s">
        <v>7713</v>
      </c>
      <c r="D6122" t="s">
        <v>1473</v>
      </c>
      <c r="E6122" t="s">
        <v>37</v>
      </c>
      <c r="F6122">
        <v>105</v>
      </c>
      <c r="G6122" s="8">
        <v>10070000</v>
      </c>
      <c r="H6122" s="8">
        <v>25000000</v>
      </c>
    </row>
    <row r="6123" spans="1:8" x14ac:dyDescent="0.3">
      <c r="A6123">
        <v>6.2</v>
      </c>
      <c r="B6123" t="s">
        <v>23791</v>
      </c>
      <c r="C6123" t="s">
        <v>7713</v>
      </c>
      <c r="D6123" t="s">
        <v>17497</v>
      </c>
      <c r="E6123" t="s">
        <v>37</v>
      </c>
      <c r="F6123">
        <v>105</v>
      </c>
      <c r="G6123" s="8">
        <v>10070000</v>
      </c>
      <c r="H6123" s="8">
        <v>25000000</v>
      </c>
    </row>
    <row r="6124" spans="1:8" x14ac:dyDescent="0.3">
      <c r="A6124">
        <v>5.8</v>
      </c>
      <c r="B6124" t="s">
        <v>23792</v>
      </c>
      <c r="C6124" t="s">
        <v>2137</v>
      </c>
      <c r="D6124" t="s">
        <v>675</v>
      </c>
      <c r="E6124" t="s">
        <v>37</v>
      </c>
      <c r="F6124">
        <v>110</v>
      </c>
      <c r="G6124" s="8">
        <v>10324441</v>
      </c>
      <c r="H6124" s="8">
        <v>25000000</v>
      </c>
    </row>
    <row r="6125" spans="1:8" x14ac:dyDescent="0.3">
      <c r="A6125">
        <v>5.8</v>
      </c>
      <c r="B6125" t="s">
        <v>23792</v>
      </c>
      <c r="C6125" t="s">
        <v>2137</v>
      </c>
      <c r="D6125" t="s">
        <v>1473</v>
      </c>
      <c r="E6125" t="s">
        <v>37</v>
      </c>
      <c r="F6125">
        <v>110</v>
      </c>
      <c r="G6125" s="8">
        <v>10324441</v>
      </c>
      <c r="H6125" s="8">
        <v>25000000</v>
      </c>
    </row>
    <row r="6126" spans="1:8" x14ac:dyDescent="0.3">
      <c r="A6126">
        <v>5.8</v>
      </c>
      <c r="B6126" t="s">
        <v>23792</v>
      </c>
      <c r="C6126" t="s">
        <v>2137</v>
      </c>
      <c r="D6126" t="s">
        <v>8199</v>
      </c>
      <c r="E6126" t="s">
        <v>37</v>
      </c>
      <c r="F6126">
        <v>110</v>
      </c>
      <c r="G6126" s="8">
        <v>10324441</v>
      </c>
      <c r="H6126" s="8">
        <v>25000000</v>
      </c>
    </row>
    <row r="6127" spans="1:8" x14ac:dyDescent="0.3">
      <c r="A6127">
        <v>6.7</v>
      </c>
      <c r="B6127" t="s">
        <v>23793</v>
      </c>
      <c r="C6127" t="s">
        <v>5421</v>
      </c>
      <c r="D6127" t="s">
        <v>809</v>
      </c>
      <c r="E6127" t="s">
        <v>37</v>
      </c>
      <c r="F6127">
        <v>116</v>
      </c>
      <c r="G6127" s="8">
        <v>7156933</v>
      </c>
      <c r="H6127" s="8">
        <v>25000000</v>
      </c>
    </row>
    <row r="6128" spans="1:8" x14ac:dyDescent="0.3">
      <c r="A6128">
        <v>6.7</v>
      </c>
      <c r="B6128" t="s">
        <v>23793</v>
      </c>
      <c r="C6128" t="s">
        <v>5421</v>
      </c>
      <c r="D6128" t="s">
        <v>1473</v>
      </c>
      <c r="E6128" t="s">
        <v>37</v>
      </c>
      <c r="F6128">
        <v>116</v>
      </c>
      <c r="G6128" s="8">
        <v>7156933</v>
      </c>
      <c r="H6128" s="8">
        <v>25000000</v>
      </c>
    </row>
    <row r="6129" spans="1:8" x14ac:dyDescent="0.3">
      <c r="A6129">
        <v>5.9</v>
      </c>
      <c r="B6129" t="s">
        <v>23794</v>
      </c>
      <c r="C6129" t="s">
        <v>7726</v>
      </c>
      <c r="D6129" t="s">
        <v>675</v>
      </c>
      <c r="E6129" t="s">
        <v>37</v>
      </c>
      <c r="F6129">
        <v>88</v>
      </c>
      <c r="G6129" s="8">
        <v>9286314</v>
      </c>
      <c r="H6129" s="8">
        <v>17000000</v>
      </c>
    </row>
    <row r="6130" spans="1:8" x14ac:dyDescent="0.3">
      <c r="A6130">
        <v>5.9</v>
      </c>
      <c r="B6130" t="s">
        <v>23794</v>
      </c>
      <c r="C6130" t="s">
        <v>7726</v>
      </c>
      <c r="D6130" t="s">
        <v>21950</v>
      </c>
      <c r="E6130" t="s">
        <v>37</v>
      </c>
      <c r="F6130">
        <v>88</v>
      </c>
      <c r="G6130" s="8">
        <v>9286314</v>
      </c>
      <c r="H6130" s="8">
        <v>17000000</v>
      </c>
    </row>
    <row r="6131" spans="1:8" x14ac:dyDescent="0.3">
      <c r="A6131">
        <v>5.9</v>
      </c>
      <c r="B6131" t="s">
        <v>23794</v>
      </c>
      <c r="C6131" t="s">
        <v>7726</v>
      </c>
      <c r="D6131" t="s">
        <v>1473</v>
      </c>
      <c r="E6131" t="s">
        <v>37</v>
      </c>
      <c r="F6131">
        <v>88</v>
      </c>
      <c r="G6131" s="8">
        <v>9286314</v>
      </c>
      <c r="H6131" s="8">
        <v>17000000</v>
      </c>
    </row>
    <row r="6132" spans="1:8" x14ac:dyDescent="0.3">
      <c r="A6132">
        <v>5.9</v>
      </c>
      <c r="B6132" t="s">
        <v>23794</v>
      </c>
      <c r="C6132" t="s">
        <v>7726</v>
      </c>
      <c r="D6132" t="s">
        <v>8199</v>
      </c>
      <c r="E6132" t="s">
        <v>37</v>
      </c>
      <c r="F6132">
        <v>88</v>
      </c>
      <c r="G6132" s="8">
        <v>9286314</v>
      </c>
      <c r="H6132" s="8">
        <v>17000000</v>
      </c>
    </row>
    <row r="6133" spans="1:8" x14ac:dyDescent="0.3">
      <c r="A6133">
        <v>7.3</v>
      </c>
      <c r="B6133" t="s">
        <v>23795</v>
      </c>
      <c r="C6133" t="s">
        <v>7733</v>
      </c>
      <c r="D6133" t="s">
        <v>515</v>
      </c>
      <c r="E6133" t="s">
        <v>37</v>
      </c>
      <c r="F6133">
        <v>111</v>
      </c>
      <c r="G6133" s="8">
        <v>56692</v>
      </c>
      <c r="H6133" s="8">
        <v>25000000</v>
      </c>
    </row>
    <row r="6134" spans="1:8" x14ac:dyDescent="0.3">
      <c r="A6134">
        <v>7.3</v>
      </c>
      <c r="B6134" t="s">
        <v>23795</v>
      </c>
      <c r="C6134" t="s">
        <v>7733</v>
      </c>
      <c r="D6134" t="s">
        <v>1473</v>
      </c>
      <c r="E6134" t="s">
        <v>37</v>
      </c>
      <c r="F6134">
        <v>111</v>
      </c>
      <c r="G6134" s="8">
        <v>56692</v>
      </c>
      <c r="H6134" s="8">
        <v>25000000</v>
      </c>
    </row>
    <row r="6135" spans="1:8" x14ac:dyDescent="0.3">
      <c r="A6135">
        <v>4.0999999999999996</v>
      </c>
      <c r="B6135" t="s">
        <v>23796</v>
      </c>
      <c r="C6135" t="s">
        <v>7743</v>
      </c>
      <c r="D6135" t="s">
        <v>675</v>
      </c>
      <c r="E6135" t="s">
        <v>37</v>
      </c>
      <c r="F6135">
        <v>95</v>
      </c>
      <c r="G6135" s="8">
        <v>5654777</v>
      </c>
      <c r="H6135" s="8">
        <v>25000000</v>
      </c>
    </row>
    <row r="6136" spans="1:8" x14ac:dyDescent="0.3">
      <c r="A6136">
        <v>4.0999999999999996</v>
      </c>
      <c r="B6136" t="s">
        <v>23796</v>
      </c>
      <c r="C6136" t="s">
        <v>7743</v>
      </c>
      <c r="D6136" t="s">
        <v>809</v>
      </c>
      <c r="E6136" t="s">
        <v>37</v>
      </c>
      <c r="F6136">
        <v>95</v>
      </c>
      <c r="G6136" s="8">
        <v>5654777</v>
      </c>
      <c r="H6136" s="8">
        <v>25000000</v>
      </c>
    </row>
    <row r="6137" spans="1:8" x14ac:dyDescent="0.3">
      <c r="A6137">
        <v>4.0999999999999996</v>
      </c>
      <c r="B6137" t="s">
        <v>23796</v>
      </c>
      <c r="C6137" t="s">
        <v>7743</v>
      </c>
      <c r="D6137" t="s">
        <v>21950</v>
      </c>
      <c r="E6137" t="s">
        <v>37</v>
      </c>
      <c r="F6137">
        <v>95</v>
      </c>
      <c r="G6137" s="8">
        <v>5654777</v>
      </c>
      <c r="H6137" s="8">
        <v>25000000</v>
      </c>
    </row>
    <row r="6138" spans="1:8" x14ac:dyDescent="0.3">
      <c r="A6138">
        <v>4.0999999999999996</v>
      </c>
      <c r="B6138" t="s">
        <v>23796</v>
      </c>
      <c r="C6138" t="s">
        <v>7743</v>
      </c>
      <c r="D6138" t="s">
        <v>1473</v>
      </c>
      <c r="E6138" t="s">
        <v>37</v>
      </c>
      <c r="F6138">
        <v>95</v>
      </c>
      <c r="G6138" s="8">
        <v>5654777</v>
      </c>
      <c r="H6138" s="8">
        <v>25000000</v>
      </c>
    </row>
    <row r="6139" spans="1:8" x14ac:dyDescent="0.3">
      <c r="A6139">
        <v>4.0999999999999996</v>
      </c>
      <c r="B6139" t="s">
        <v>23796</v>
      </c>
      <c r="C6139" t="s">
        <v>7743</v>
      </c>
      <c r="D6139" t="s">
        <v>8199</v>
      </c>
      <c r="E6139" t="s">
        <v>37</v>
      </c>
      <c r="F6139">
        <v>95</v>
      </c>
      <c r="G6139" s="8">
        <v>5654777</v>
      </c>
      <c r="H6139" s="8">
        <v>25000000</v>
      </c>
    </row>
    <row r="6140" spans="1:8" x14ac:dyDescent="0.3">
      <c r="A6140">
        <v>4.9000000000000004</v>
      </c>
      <c r="B6140" t="s">
        <v>23797</v>
      </c>
      <c r="C6140" t="s">
        <v>5878</v>
      </c>
      <c r="D6140" t="s">
        <v>809</v>
      </c>
      <c r="E6140" t="s">
        <v>37</v>
      </c>
      <c r="F6140">
        <v>95</v>
      </c>
      <c r="G6140" s="8">
        <v>5516708</v>
      </c>
      <c r="H6140" s="8">
        <v>25000000</v>
      </c>
    </row>
    <row r="6141" spans="1:8" x14ac:dyDescent="0.3">
      <c r="A6141">
        <v>4.9000000000000004</v>
      </c>
      <c r="B6141" t="s">
        <v>23797</v>
      </c>
      <c r="C6141" t="s">
        <v>5878</v>
      </c>
      <c r="D6141" t="s">
        <v>17497</v>
      </c>
      <c r="E6141" t="s">
        <v>37</v>
      </c>
      <c r="F6141">
        <v>95</v>
      </c>
      <c r="G6141" s="8">
        <v>5516708</v>
      </c>
      <c r="H6141" s="8">
        <v>25000000</v>
      </c>
    </row>
    <row r="6142" spans="1:8" x14ac:dyDescent="0.3">
      <c r="A6142">
        <v>7.9</v>
      </c>
      <c r="B6142" t="s">
        <v>23798</v>
      </c>
      <c r="C6142" t="s">
        <v>739</v>
      </c>
      <c r="D6142" t="s">
        <v>11093</v>
      </c>
      <c r="E6142" t="s">
        <v>37</v>
      </c>
      <c r="F6142">
        <v>127</v>
      </c>
      <c r="G6142" s="8">
        <v>5128124</v>
      </c>
      <c r="H6142" s="8">
        <v>25000000</v>
      </c>
    </row>
    <row r="6143" spans="1:8" x14ac:dyDescent="0.3">
      <c r="A6143">
        <v>7.9</v>
      </c>
      <c r="B6143" t="s">
        <v>23798</v>
      </c>
      <c r="C6143" t="s">
        <v>739</v>
      </c>
      <c r="D6143" t="s">
        <v>1473</v>
      </c>
      <c r="E6143" t="s">
        <v>37</v>
      </c>
      <c r="F6143">
        <v>127</v>
      </c>
      <c r="G6143" s="8">
        <v>5128124</v>
      </c>
      <c r="H6143" s="8">
        <v>25000000</v>
      </c>
    </row>
    <row r="6144" spans="1:8" x14ac:dyDescent="0.3">
      <c r="A6144">
        <v>7.9</v>
      </c>
      <c r="B6144" t="s">
        <v>23798</v>
      </c>
      <c r="C6144" t="s">
        <v>739</v>
      </c>
      <c r="D6144" t="s">
        <v>21949</v>
      </c>
      <c r="E6144" t="s">
        <v>37</v>
      </c>
      <c r="F6144">
        <v>127</v>
      </c>
      <c r="G6144" s="8">
        <v>5128124</v>
      </c>
      <c r="H6144" s="8">
        <v>25000000</v>
      </c>
    </row>
    <row r="6145" spans="1:8" x14ac:dyDescent="0.3">
      <c r="A6145">
        <v>5.2</v>
      </c>
      <c r="B6145" t="s">
        <v>23799</v>
      </c>
      <c r="C6145" t="s">
        <v>7756</v>
      </c>
      <c r="D6145" t="s">
        <v>675</v>
      </c>
      <c r="E6145" t="s">
        <v>37</v>
      </c>
      <c r="F6145">
        <v>104</v>
      </c>
      <c r="G6145" s="8">
        <v>4064333</v>
      </c>
      <c r="H6145" s="8">
        <v>25000000</v>
      </c>
    </row>
    <row r="6146" spans="1:8" x14ac:dyDescent="0.3">
      <c r="A6146">
        <v>5.2</v>
      </c>
      <c r="B6146" t="s">
        <v>23799</v>
      </c>
      <c r="C6146" t="s">
        <v>7756</v>
      </c>
      <c r="D6146" t="s">
        <v>809</v>
      </c>
      <c r="E6146" t="s">
        <v>37</v>
      </c>
      <c r="F6146">
        <v>104</v>
      </c>
      <c r="G6146" s="8">
        <v>4064333</v>
      </c>
      <c r="H6146" s="8">
        <v>25000000</v>
      </c>
    </row>
    <row r="6147" spans="1:8" x14ac:dyDescent="0.3">
      <c r="A6147">
        <v>5.2</v>
      </c>
      <c r="B6147" t="s">
        <v>23799</v>
      </c>
      <c r="C6147" t="s">
        <v>7756</v>
      </c>
      <c r="D6147" t="s">
        <v>10118</v>
      </c>
      <c r="E6147" t="s">
        <v>37</v>
      </c>
      <c r="F6147">
        <v>104</v>
      </c>
      <c r="G6147" s="8">
        <v>4064333</v>
      </c>
      <c r="H6147" s="8">
        <v>25000000</v>
      </c>
    </row>
    <row r="6148" spans="1:8" x14ac:dyDescent="0.3">
      <c r="A6148">
        <v>4.0999999999999996</v>
      </c>
      <c r="B6148" t="s">
        <v>23800</v>
      </c>
      <c r="C6148" t="s">
        <v>7760</v>
      </c>
      <c r="D6148" t="s">
        <v>809</v>
      </c>
      <c r="E6148" t="s">
        <v>37</v>
      </c>
      <c r="F6148">
        <v>95</v>
      </c>
      <c r="G6148" s="8">
        <v>4006906</v>
      </c>
      <c r="H6148" s="8">
        <v>15000000</v>
      </c>
    </row>
    <row r="6149" spans="1:8" x14ac:dyDescent="0.3">
      <c r="A6149">
        <v>4.0999999999999996</v>
      </c>
      <c r="B6149" t="s">
        <v>23800</v>
      </c>
      <c r="C6149" t="s">
        <v>7760</v>
      </c>
      <c r="D6149" t="s">
        <v>21950</v>
      </c>
      <c r="E6149" t="s">
        <v>37</v>
      </c>
      <c r="F6149">
        <v>95</v>
      </c>
      <c r="G6149" s="8">
        <v>4006906</v>
      </c>
      <c r="H6149" s="8">
        <v>15000000</v>
      </c>
    </row>
    <row r="6150" spans="1:8" x14ac:dyDescent="0.3">
      <c r="A6150">
        <v>6.6</v>
      </c>
      <c r="B6150" t="s">
        <v>23801</v>
      </c>
      <c r="C6150" t="s">
        <v>7148</v>
      </c>
      <c r="D6150" t="s">
        <v>1473</v>
      </c>
      <c r="E6150" t="s">
        <v>37</v>
      </c>
      <c r="F6150">
        <v>121</v>
      </c>
      <c r="G6150" s="8">
        <v>3073392</v>
      </c>
      <c r="H6150" s="8">
        <v>25000000</v>
      </c>
    </row>
    <row r="6151" spans="1:8" x14ac:dyDescent="0.3">
      <c r="A6151">
        <v>6.6</v>
      </c>
      <c r="B6151" t="s">
        <v>23801</v>
      </c>
      <c r="C6151" t="s">
        <v>7148</v>
      </c>
      <c r="D6151" t="s">
        <v>21948</v>
      </c>
      <c r="E6151" t="s">
        <v>37</v>
      </c>
      <c r="F6151">
        <v>121</v>
      </c>
      <c r="G6151" s="8">
        <v>3073392</v>
      </c>
      <c r="H6151" s="8">
        <v>25000000</v>
      </c>
    </row>
    <row r="6152" spans="1:8" x14ac:dyDescent="0.3">
      <c r="A6152">
        <v>6.6</v>
      </c>
      <c r="B6152" t="s">
        <v>23801</v>
      </c>
      <c r="C6152" t="s">
        <v>7148</v>
      </c>
      <c r="D6152" t="s">
        <v>10118</v>
      </c>
      <c r="E6152" t="s">
        <v>37</v>
      </c>
      <c r="F6152">
        <v>121</v>
      </c>
      <c r="G6152" s="8">
        <v>3073392</v>
      </c>
      <c r="H6152" s="8">
        <v>25000000</v>
      </c>
    </row>
    <row r="6153" spans="1:8" x14ac:dyDescent="0.3">
      <c r="A6153">
        <v>6.6</v>
      </c>
      <c r="B6153" t="s">
        <v>23801</v>
      </c>
      <c r="C6153" t="s">
        <v>7148</v>
      </c>
      <c r="D6153" t="s">
        <v>8199</v>
      </c>
      <c r="E6153" t="s">
        <v>37</v>
      </c>
      <c r="F6153">
        <v>121</v>
      </c>
      <c r="G6153" s="8">
        <v>3073392</v>
      </c>
      <c r="H6153" s="8">
        <v>25000000</v>
      </c>
    </row>
    <row r="6154" spans="1:8" x14ac:dyDescent="0.3">
      <c r="A6154">
        <v>2.9</v>
      </c>
      <c r="B6154" t="s">
        <v>23802</v>
      </c>
      <c r="C6154" t="s">
        <v>2194</v>
      </c>
      <c r="D6154" t="s">
        <v>675</v>
      </c>
      <c r="E6154" t="s">
        <v>37</v>
      </c>
      <c r="F6154">
        <v>92</v>
      </c>
      <c r="G6154" s="8">
        <v>1550000</v>
      </c>
      <c r="H6154" s="8">
        <v>25000000</v>
      </c>
    </row>
    <row r="6155" spans="1:8" x14ac:dyDescent="0.3">
      <c r="A6155">
        <v>2.9</v>
      </c>
      <c r="B6155" t="s">
        <v>23802</v>
      </c>
      <c r="C6155" t="s">
        <v>2194</v>
      </c>
      <c r="D6155" t="s">
        <v>515</v>
      </c>
      <c r="E6155" t="s">
        <v>37</v>
      </c>
      <c r="F6155">
        <v>92</v>
      </c>
      <c r="G6155" s="8">
        <v>1550000</v>
      </c>
      <c r="H6155" s="8">
        <v>25000000</v>
      </c>
    </row>
    <row r="6156" spans="1:8" x14ac:dyDescent="0.3">
      <c r="A6156">
        <v>2.9</v>
      </c>
      <c r="B6156" t="s">
        <v>23802</v>
      </c>
      <c r="C6156" t="s">
        <v>2194</v>
      </c>
      <c r="D6156" t="s">
        <v>651</v>
      </c>
      <c r="E6156" t="s">
        <v>37</v>
      </c>
      <c r="F6156">
        <v>92</v>
      </c>
      <c r="G6156" s="8">
        <v>1550000</v>
      </c>
      <c r="H6156" s="8">
        <v>25000000</v>
      </c>
    </row>
    <row r="6157" spans="1:8" x14ac:dyDescent="0.3">
      <c r="A6157">
        <v>2.9</v>
      </c>
      <c r="B6157" t="s">
        <v>23802</v>
      </c>
      <c r="C6157" t="s">
        <v>2194</v>
      </c>
      <c r="D6157" t="s">
        <v>4189</v>
      </c>
      <c r="E6157" t="s">
        <v>37</v>
      </c>
      <c r="F6157">
        <v>92</v>
      </c>
      <c r="G6157" s="8">
        <v>1550000</v>
      </c>
      <c r="H6157" s="8">
        <v>25000000</v>
      </c>
    </row>
    <row r="6158" spans="1:8" x14ac:dyDescent="0.3">
      <c r="A6158">
        <v>6.5</v>
      </c>
      <c r="B6158" t="s">
        <v>23803</v>
      </c>
      <c r="C6158" t="s">
        <v>6424</v>
      </c>
      <c r="D6158" t="s">
        <v>21950</v>
      </c>
      <c r="E6158" t="s">
        <v>37</v>
      </c>
      <c r="F6158">
        <v>107</v>
      </c>
      <c r="G6158" s="8">
        <v>871527</v>
      </c>
      <c r="H6158" s="8">
        <v>25000000</v>
      </c>
    </row>
    <row r="6159" spans="1:8" x14ac:dyDescent="0.3">
      <c r="A6159">
        <v>6.5</v>
      </c>
      <c r="B6159" t="s">
        <v>23803</v>
      </c>
      <c r="C6159" t="s">
        <v>6424</v>
      </c>
      <c r="D6159" t="s">
        <v>1473</v>
      </c>
      <c r="E6159" t="s">
        <v>37</v>
      </c>
      <c r="F6159">
        <v>107</v>
      </c>
      <c r="G6159" s="8">
        <v>871527</v>
      </c>
      <c r="H6159" s="8">
        <v>25000000</v>
      </c>
    </row>
    <row r="6160" spans="1:8" x14ac:dyDescent="0.3">
      <c r="A6160">
        <v>6.5</v>
      </c>
      <c r="B6160" t="s">
        <v>23803</v>
      </c>
      <c r="C6160" t="s">
        <v>6424</v>
      </c>
      <c r="D6160" t="s">
        <v>21948</v>
      </c>
      <c r="E6160" t="s">
        <v>37</v>
      </c>
      <c r="F6160">
        <v>107</v>
      </c>
      <c r="G6160" s="8">
        <v>871527</v>
      </c>
      <c r="H6160" s="8">
        <v>25000000</v>
      </c>
    </row>
    <row r="6161" spans="1:8" x14ac:dyDescent="0.3">
      <c r="A6161">
        <v>6.5</v>
      </c>
      <c r="B6161" t="s">
        <v>23803</v>
      </c>
      <c r="C6161" t="s">
        <v>6424</v>
      </c>
      <c r="D6161" t="s">
        <v>8199</v>
      </c>
      <c r="E6161" t="s">
        <v>37</v>
      </c>
      <c r="F6161">
        <v>107</v>
      </c>
      <c r="G6161" s="8">
        <v>871527</v>
      </c>
      <c r="H6161" s="8">
        <v>25000000</v>
      </c>
    </row>
    <row r="6162" spans="1:8" x14ac:dyDescent="0.3">
      <c r="A6162">
        <v>7.2</v>
      </c>
      <c r="B6162" t="s">
        <v>23804</v>
      </c>
      <c r="C6162" t="s">
        <v>7788</v>
      </c>
      <c r="D6162" t="s">
        <v>11093</v>
      </c>
      <c r="E6162" t="s">
        <v>37</v>
      </c>
      <c r="F6162">
        <v>117</v>
      </c>
      <c r="G6162" s="8">
        <v>777423</v>
      </c>
      <c r="H6162" s="8">
        <v>25000000</v>
      </c>
    </row>
    <row r="6163" spans="1:8" x14ac:dyDescent="0.3">
      <c r="A6163">
        <v>7.2</v>
      </c>
      <c r="B6163" t="s">
        <v>23804</v>
      </c>
      <c r="C6163" t="s">
        <v>7788</v>
      </c>
      <c r="D6163" t="s">
        <v>1473</v>
      </c>
      <c r="E6163" t="s">
        <v>37</v>
      </c>
      <c r="F6163">
        <v>117</v>
      </c>
      <c r="G6163" s="8">
        <v>777423</v>
      </c>
      <c r="H6163" s="8">
        <v>25000000</v>
      </c>
    </row>
    <row r="6164" spans="1:8" x14ac:dyDescent="0.3">
      <c r="A6164">
        <v>7.2</v>
      </c>
      <c r="B6164" t="s">
        <v>23804</v>
      </c>
      <c r="C6164" t="s">
        <v>7788</v>
      </c>
      <c r="D6164" t="s">
        <v>21949</v>
      </c>
      <c r="E6164" t="s">
        <v>37</v>
      </c>
      <c r="F6164">
        <v>117</v>
      </c>
      <c r="G6164" s="8">
        <v>777423</v>
      </c>
      <c r="H6164" s="8">
        <v>25000000</v>
      </c>
    </row>
    <row r="6165" spans="1:8" x14ac:dyDescent="0.3">
      <c r="A6165">
        <v>6.8</v>
      </c>
      <c r="B6165" t="s">
        <v>23805</v>
      </c>
      <c r="C6165" t="s">
        <v>6948</v>
      </c>
      <c r="D6165" t="s">
        <v>1473</v>
      </c>
      <c r="E6165" t="s">
        <v>37</v>
      </c>
      <c r="F6165">
        <v>107</v>
      </c>
      <c r="G6165" s="8">
        <v>1186957</v>
      </c>
      <c r="H6165" s="8">
        <v>25000000</v>
      </c>
    </row>
    <row r="6166" spans="1:8" x14ac:dyDescent="0.3">
      <c r="A6166">
        <v>7.8</v>
      </c>
      <c r="B6166" t="s">
        <v>23806</v>
      </c>
      <c r="C6166" t="s">
        <v>7797</v>
      </c>
      <c r="D6166" t="s">
        <v>21950</v>
      </c>
      <c r="E6166" t="s">
        <v>37</v>
      </c>
      <c r="F6166">
        <v>131</v>
      </c>
      <c r="G6166" s="8">
        <v>85433</v>
      </c>
      <c r="H6166" s="8">
        <v>13500000</v>
      </c>
    </row>
    <row r="6167" spans="1:8" x14ac:dyDescent="0.3">
      <c r="A6167">
        <v>7.8</v>
      </c>
      <c r="B6167" t="s">
        <v>23806</v>
      </c>
      <c r="C6167" t="s">
        <v>7797</v>
      </c>
      <c r="D6167" t="s">
        <v>1473</v>
      </c>
      <c r="E6167" t="s">
        <v>37</v>
      </c>
      <c r="F6167">
        <v>131</v>
      </c>
      <c r="G6167" s="8">
        <v>85433</v>
      </c>
      <c r="H6167" s="8">
        <v>13500000</v>
      </c>
    </row>
    <row r="6168" spans="1:8" x14ac:dyDescent="0.3">
      <c r="A6168">
        <v>7.8</v>
      </c>
      <c r="B6168" t="s">
        <v>23806</v>
      </c>
      <c r="C6168" t="s">
        <v>7797</v>
      </c>
      <c r="D6168" t="s">
        <v>21948</v>
      </c>
      <c r="E6168" t="s">
        <v>37</v>
      </c>
      <c r="F6168">
        <v>131</v>
      </c>
      <c r="G6168" s="8">
        <v>85433</v>
      </c>
      <c r="H6168" s="8">
        <v>13500000</v>
      </c>
    </row>
    <row r="6169" spans="1:8" x14ac:dyDescent="0.3">
      <c r="A6169">
        <v>7.8</v>
      </c>
      <c r="B6169" t="s">
        <v>23806</v>
      </c>
      <c r="C6169" t="s">
        <v>7797</v>
      </c>
      <c r="D6169" t="s">
        <v>17497</v>
      </c>
      <c r="E6169" t="s">
        <v>37</v>
      </c>
      <c r="F6169">
        <v>131</v>
      </c>
      <c r="G6169" s="8">
        <v>85433</v>
      </c>
      <c r="H6169" s="8">
        <v>13500000</v>
      </c>
    </row>
    <row r="6170" spans="1:8" x14ac:dyDescent="0.3">
      <c r="A6170">
        <v>6.7</v>
      </c>
      <c r="B6170" t="s">
        <v>23807</v>
      </c>
      <c r="C6170" t="s">
        <v>7804</v>
      </c>
      <c r="D6170" t="s">
        <v>21950</v>
      </c>
      <c r="E6170" t="s">
        <v>37</v>
      </c>
      <c r="F6170">
        <v>122</v>
      </c>
      <c r="G6170" s="8">
        <v>1697956</v>
      </c>
      <c r="H6170" s="8">
        <v>20000000</v>
      </c>
    </row>
    <row r="6171" spans="1:8" x14ac:dyDescent="0.3">
      <c r="A6171">
        <v>6.7</v>
      </c>
      <c r="B6171" t="s">
        <v>23807</v>
      </c>
      <c r="C6171" t="s">
        <v>7804</v>
      </c>
      <c r="D6171" t="s">
        <v>1473</v>
      </c>
      <c r="E6171" t="s">
        <v>37</v>
      </c>
      <c r="F6171">
        <v>122</v>
      </c>
      <c r="G6171" s="8">
        <v>1697956</v>
      </c>
      <c r="H6171" s="8">
        <v>20000000</v>
      </c>
    </row>
    <row r="6172" spans="1:8" x14ac:dyDescent="0.3">
      <c r="A6172">
        <v>7.1</v>
      </c>
      <c r="B6172" t="s">
        <v>23808</v>
      </c>
      <c r="C6172" t="s">
        <v>7432</v>
      </c>
      <c r="D6172" t="s">
        <v>809</v>
      </c>
      <c r="E6172" t="s">
        <v>726</v>
      </c>
      <c r="F6172">
        <v>134</v>
      </c>
      <c r="G6172" s="8">
        <v>183662</v>
      </c>
      <c r="H6172" s="8">
        <v>25000000</v>
      </c>
    </row>
    <row r="6173" spans="1:8" x14ac:dyDescent="0.3">
      <c r="A6173">
        <v>7.1</v>
      </c>
      <c r="B6173" t="s">
        <v>23808</v>
      </c>
      <c r="C6173" t="s">
        <v>7432</v>
      </c>
      <c r="D6173" t="s">
        <v>1473</v>
      </c>
      <c r="E6173" t="s">
        <v>726</v>
      </c>
      <c r="F6173">
        <v>134</v>
      </c>
      <c r="G6173" s="8">
        <v>183662</v>
      </c>
      <c r="H6173" s="8">
        <v>25000000</v>
      </c>
    </row>
    <row r="6174" spans="1:8" x14ac:dyDescent="0.3">
      <c r="A6174">
        <v>5.7</v>
      </c>
      <c r="B6174" t="s">
        <v>23809</v>
      </c>
      <c r="C6174" t="s">
        <v>1601</v>
      </c>
      <c r="D6174" t="s">
        <v>809</v>
      </c>
      <c r="E6174" t="s">
        <v>37</v>
      </c>
      <c r="F6174">
        <v>117</v>
      </c>
      <c r="G6174" s="8">
        <v>134904</v>
      </c>
      <c r="H6174" s="8">
        <v>25000000</v>
      </c>
    </row>
    <row r="6175" spans="1:8" x14ac:dyDescent="0.3">
      <c r="A6175">
        <v>5.7</v>
      </c>
      <c r="B6175" t="s">
        <v>23809</v>
      </c>
      <c r="C6175" t="s">
        <v>1601</v>
      </c>
      <c r="D6175" t="s">
        <v>1473</v>
      </c>
      <c r="E6175" t="s">
        <v>37</v>
      </c>
      <c r="F6175">
        <v>117</v>
      </c>
      <c r="G6175" s="8">
        <v>134904</v>
      </c>
      <c r="H6175" s="8">
        <v>25000000</v>
      </c>
    </row>
    <row r="6176" spans="1:8" x14ac:dyDescent="0.3">
      <c r="A6176">
        <v>5.7</v>
      </c>
      <c r="B6176" t="s">
        <v>23809</v>
      </c>
      <c r="C6176" t="s">
        <v>1601</v>
      </c>
      <c r="D6176" t="s">
        <v>17497</v>
      </c>
      <c r="E6176" t="s">
        <v>37</v>
      </c>
      <c r="F6176">
        <v>117</v>
      </c>
      <c r="G6176" s="8">
        <v>134904</v>
      </c>
      <c r="H6176" s="8">
        <v>25000000</v>
      </c>
    </row>
    <row r="6177" spans="1:8" x14ac:dyDescent="0.3">
      <c r="A6177">
        <v>5.7</v>
      </c>
      <c r="B6177" t="s">
        <v>23809</v>
      </c>
      <c r="C6177" t="s">
        <v>1601</v>
      </c>
      <c r="D6177" t="s">
        <v>21949</v>
      </c>
      <c r="E6177" t="s">
        <v>37</v>
      </c>
      <c r="F6177">
        <v>117</v>
      </c>
      <c r="G6177" s="8">
        <v>134904</v>
      </c>
      <c r="H6177" s="8">
        <v>25000000</v>
      </c>
    </row>
    <row r="6178" spans="1:8" x14ac:dyDescent="0.3">
      <c r="A6178">
        <v>5.3</v>
      </c>
      <c r="B6178" t="s">
        <v>23810</v>
      </c>
      <c r="C6178" t="s">
        <v>133</v>
      </c>
      <c r="D6178" t="s">
        <v>21950</v>
      </c>
      <c r="E6178" t="s">
        <v>37</v>
      </c>
      <c r="F6178">
        <v>138</v>
      </c>
      <c r="G6178" s="8">
        <v>16969390</v>
      </c>
      <c r="H6178" s="8">
        <v>25000000</v>
      </c>
    </row>
    <row r="6179" spans="1:8" x14ac:dyDescent="0.3">
      <c r="A6179">
        <v>5.3</v>
      </c>
      <c r="B6179" t="s">
        <v>23810</v>
      </c>
      <c r="C6179" t="s">
        <v>133</v>
      </c>
      <c r="D6179" t="s">
        <v>1473</v>
      </c>
      <c r="E6179" t="s">
        <v>37</v>
      </c>
      <c r="F6179">
        <v>138</v>
      </c>
      <c r="G6179" s="8">
        <v>16969390</v>
      </c>
      <c r="H6179" s="8">
        <v>25000000</v>
      </c>
    </row>
    <row r="6180" spans="1:8" x14ac:dyDescent="0.3">
      <c r="A6180">
        <v>5.3</v>
      </c>
      <c r="B6180" t="s">
        <v>23810</v>
      </c>
      <c r="C6180" t="s">
        <v>133</v>
      </c>
      <c r="D6180" t="s">
        <v>8199</v>
      </c>
      <c r="E6180" t="s">
        <v>37</v>
      </c>
      <c r="F6180">
        <v>138</v>
      </c>
      <c r="G6180" s="8">
        <v>16969390</v>
      </c>
      <c r="H6180" s="8">
        <v>25000000</v>
      </c>
    </row>
    <row r="6181" spans="1:8" x14ac:dyDescent="0.3">
      <c r="A6181">
        <v>6.5</v>
      </c>
      <c r="B6181" t="s">
        <v>23811</v>
      </c>
      <c r="C6181" t="s">
        <v>7849</v>
      </c>
      <c r="D6181" t="s">
        <v>675</v>
      </c>
      <c r="E6181" t="s">
        <v>5027</v>
      </c>
      <c r="F6181">
        <v>100</v>
      </c>
      <c r="G6181" s="8">
        <v>129115</v>
      </c>
      <c r="H6181" s="8">
        <v>25000000</v>
      </c>
    </row>
    <row r="6182" spans="1:8" x14ac:dyDescent="0.3">
      <c r="A6182">
        <v>6.5</v>
      </c>
      <c r="B6182" t="s">
        <v>23811</v>
      </c>
      <c r="C6182" t="s">
        <v>7849</v>
      </c>
      <c r="D6182" t="s">
        <v>1473</v>
      </c>
      <c r="E6182" t="s">
        <v>5027</v>
      </c>
      <c r="F6182">
        <v>100</v>
      </c>
      <c r="G6182" s="8">
        <v>129115</v>
      </c>
      <c r="H6182" s="8">
        <v>25000000</v>
      </c>
    </row>
    <row r="6183" spans="1:8" x14ac:dyDescent="0.3">
      <c r="A6183">
        <v>7.7</v>
      </c>
      <c r="B6183" t="s">
        <v>23812</v>
      </c>
      <c r="C6183" t="s">
        <v>3433</v>
      </c>
      <c r="D6183" t="s">
        <v>1473</v>
      </c>
      <c r="E6183" t="s">
        <v>37</v>
      </c>
      <c r="F6183">
        <v>119</v>
      </c>
      <c r="G6183" s="8">
        <v>34700000</v>
      </c>
      <c r="H6183" s="8">
        <v>14000000</v>
      </c>
    </row>
    <row r="6184" spans="1:8" x14ac:dyDescent="0.3">
      <c r="A6184">
        <v>7.7</v>
      </c>
      <c r="B6184" t="s">
        <v>23812</v>
      </c>
      <c r="C6184" t="s">
        <v>3433</v>
      </c>
      <c r="D6184" t="s">
        <v>17497</v>
      </c>
      <c r="E6184" t="s">
        <v>37</v>
      </c>
      <c r="F6184">
        <v>119</v>
      </c>
      <c r="G6184" s="8">
        <v>34700000</v>
      </c>
      <c r="H6184" s="8">
        <v>14000000</v>
      </c>
    </row>
    <row r="6185" spans="1:8" x14ac:dyDescent="0.3">
      <c r="A6185">
        <v>6.1</v>
      </c>
      <c r="B6185" t="s">
        <v>23813</v>
      </c>
      <c r="C6185" t="s">
        <v>2168</v>
      </c>
      <c r="D6185" t="s">
        <v>515</v>
      </c>
      <c r="E6185" t="s">
        <v>37</v>
      </c>
      <c r="F6185">
        <v>137</v>
      </c>
      <c r="G6185" s="8">
        <v>717753</v>
      </c>
      <c r="H6185" s="8">
        <v>25000000</v>
      </c>
    </row>
    <row r="6186" spans="1:8" x14ac:dyDescent="0.3">
      <c r="A6186">
        <v>6.1</v>
      </c>
      <c r="B6186" t="s">
        <v>23813</v>
      </c>
      <c r="C6186" t="s">
        <v>2168</v>
      </c>
      <c r="D6186" t="s">
        <v>1473</v>
      </c>
      <c r="E6186" t="s">
        <v>37</v>
      </c>
      <c r="F6186">
        <v>137</v>
      </c>
      <c r="G6186" s="8">
        <v>717753</v>
      </c>
      <c r="H6186" s="8">
        <v>25000000</v>
      </c>
    </row>
    <row r="6187" spans="1:8" x14ac:dyDescent="0.3">
      <c r="A6187">
        <v>7.3</v>
      </c>
      <c r="B6187" t="s">
        <v>23814</v>
      </c>
      <c r="C6187" t="s">
        <v>554</v>
      </c>
      <c r="D6187" t="s">
        <v>515</v>
      </c>
      <c r="E6187" t="s">
        <v>37</v>
      </c>
      <c r="F6187">
        <v>119</v>
      </c>
      <c r="G6187" s="8">
        <v>109713132</v>
      </c>
      <c r="H6187" s="8">
        <v>25000000</v>
      </c>
    </row>
    <row r="6188" spans="1:8" x14ac:dyDescent="0.3">
      <c r="A6188">
        <v>7.3</v>
      </c>
      <c r="B6188" t="s">
        <v>23814</v>
      </c>
      <c r="C6188" t="s">
        <v>554</v>
      </c>
      <c r="D6188" t="s">
        <v>809</v>
      </c>
      <c r="E6188" t="s">
        <v>37</v>
      </c>
      <c r="F6188">
        <v>119</v>
      </c>
      <c r="G6188" s="8">
        <v>109713132</v>
      </c>
      <c r="H6188" s="8">
        <v>25000000</v>
      </c>
    </row>
    <row r="6189" spans="1:8" x14ac:dyDescent="0.3">
      <c r="A6189">
        <v>7.3</v>
      </c>
      <c r="B6189" t="s">
        <v>23814</v>
      </c>
      <c r="C6189" t="s">
        <v>554</v>
      </c>
      <c r="D6189" t="s">
        <v>10118</v>
      </c>
      <c r="E6189" t="s">
        <v>37</v>
      </c>
      <c r="F6189">
        <v>119</v>
      </c>
      <c r="G6189" s="8">
        <v>109713132</v>
      </c>
      <c r="H6189" s="8">
        <v>25000000</v>
      </c>
    </row>
    <row r="6190" spans="1:8" x14ac:dyDescent="0.3">
      <c r="A6190">
        <v>7.2</v>
      </c>
      <c r="B6190" t="s">
        <v>23815</v>
      </c>
      <c r="C6190" t="s">
        <v>869</v>
      </c>
      <c r="D6190" t="s">
        <v>1473</v>
      </c>
      <c r="E6190" t="s">
        <v>37</v>
      </c>
      <c r="F6190">
        <v>139</v>
      </c>
      <c r="G6190" s="8">
        <v>70269171</v>
      </c>
      <c r="H6190" s="8">
        <v>24000000</v>
      </c>
    </row>
    <row r="6191" spans="1:8" x14ac:dyDescent="0.3">
      <c r="A6191">
        <v>7.2</v>
      </c>
      <c r="B6191" t="s">
        <v>23815</v>
      </c>
      <c r="C6191" t="s">
        <v>869</v>
      </c>
      <c r="D6191" t="s">
        <v>21949</v>
      </c>
      <c r="E6191" t="s">
        <v>37</v>
      </c>
      <c r="F6191">
        <v>139</v>
      </c>
      <c r="G6191" s="8">
        <v>70269171</v>
      </c>
      <c r="H6191" s="8">
        <v>24000000</v>
      </c>
    </row>
    <row r="6192" spans="1:8" x14ac:dyDescent="0.3">
      <c r="A6192">
        <v>6.1</v>
      </c>
      <c r="B6192" t="s">
        <v>23816</v>
      </c>
      <c r="C6192" t="s">
        <v>4094</v>
      </c>
      <c r="D6192" t="s">
        <v>4189</v>
      </c>
      <c r="E6192" t="s">
        <v>37</v>
      </c>
      <c r="F6192">
        <v>120</v>
      </c>
      <c r="G6192" s="8">
        <v>101334374</v>
      </c>
      <c r="H6192" s="8">
        <v>24000000</v>
      </c>
    </row>
    <row r="6193" spans="1:8" x14ac:dyDescent="0.3">
      <c r="A6193">
        <v>6.1</v>
      </c>
      <c r="B6193" t="s">
        <v>23816</v>
      </c>
      <c r="C6193" t="s">
        <v>4094</v>
      </c>
      <c r="D6193" t="s">
        <v>21948</v>
      </c>
      <c r="E6193" t="s">
        <v>37</v>
      </c>
      <c r="F6193">
        <v>120</v>
      </c>
      <c r="G6193" s="8">
        <v>101334374</v>
      </c>
      <c r="H6193" s="8">
        <v>24000000</v>
      </c>
    </row>
    <row r="6194" spans="1:8" x14ac:dyDescent="0.3">
      <c r="A6194">
        <v>5.8</v>
      </c>
      <c r="B6194" t="s">
        <v>23817</v>
      </c>
      <c r="C6194" t="s">
        <v>6351</v>
      </c>
      <c r="D6194" t="s">
        <v>675</v>
      </c>
      <c r="E6194" t="s">
        <v>37</v>
      </c>
      <c r="F6194">
        <v>98</v>
      </c>
      <c r="G6194" s="8">
        <v>1512815</v>
      </c>
      <c r="H6194" s="8">
        <v>25000000</v>
      </c>
    </row>
    <row r="6195" spans="1:8" x14ac:dyDescent="0.3">
      <c r="A6195">
        <v>5.8</v>
      </c>
      <c r="B6195" t="s">
        <v>23817</v>
      </c>
      <c r="C6195" t="s">
        <v>6351</v>
      </c>
      <c r="D6195" t="s">
        <v>1473</v>
      </c>
      <c r="E6195" t="s">
        <v>37</v>
      </c>
      <c r="F6195">
        <v>98</v>
      </c>
      <c r="G6195" s="8">
        <v>1512815</v>
      </c>
      <c r="H6195" s="8">
        <v>25000000</v>
      </c>
    </row>
    <row r="6196" spans="1:8" x14ac:dyDescent="0.3">
      <c r="A6196">
        <v>5.8</v>
      </c>
      <c r="B6196" t="s">
        <v>23817</v>
      </c>
      <c r="C6196" t="s">
        <v>6351</v>
      </c>
      <c r="D6196" t="s">
        <v>12797</v>
      </c>
      <c r="E6196" t="s">
        <v>37</v>
      </c>
      <c r="F6196">
        <v>98</v>
      </c>
      <c r="G6196" s="8">
        <v>1512815</v>
      </c>
      <c r="H6196" s="8">
        <v>25000000</v>
      </c>
    </row>
    <row r="6197" spans="1:8" x14ac:dyDescent="0.3">
      <c r="A6197">
        <v>5.7</v>
      </c>
      <c r="B6197" t="s">
        <v>23818</v>
      </c>
      <c r="C6197" t="s">
        <v>685</v>
      </c>
      <c r="D6197" t="s">
        <v>809</v>
      </c>
      <c r="E6197" t="s">
        <v>37</v>
      </c>
      <c r="F6197">
        <v>106</v>
      </c>
      <c r="G6197" s="8">
        <v>65182182</v>
      </c>
      <c r="H6197" s="8">
        <v>24000000</v>
      </c>
    </row>
    <row r="6198" spans="1:8" x14ac:dyDescent="0.3">
      <c r="A6198">
        <v>5.7</v>
      </c>
      <c r="B6198" t="s">
        <v>23818</v>
      </c>
      <c r="C6198" t="s">
        <v>685</v>
      </c>
      <c r="D6198" t="s">
        <v>17497</v>
      </c>
      <c r="E6198" t="s">
        <v>37</v>
      </c>
      <c r="F6198">
        <v>106</v>
      </c>
      <c r="G6198" s="8">
        <v>65182182</v>
      </c>
      <c r="H6198" s="8">
        <v>24000000</v>
      </c>
    </row>
    <row r="6199" spans="1:8" x14ac:dyDescent="0.3">
      <c r="A6199">
        <v>6.7</v>
      </c>
      <c r="B6199" t="s">
        <v>23819</v>
      </c>
      <c r="C6199" t="s">
        <v>4749</v>
      </c>
      <c r="D6199" t="s">
        <v>809</v>
      </c>
      <c r="E6199" t="s">
        <v>37</v>
      </c>
      <c r="F6199">
        <v>98</v>
      </c>
      <c r="G6199" s="8">
        <v>57262492</v>
      </c>
      <c r="H6199" s="8">
        <v>24000000</v>
      </c>
    </row>
    <row r="6200" spans="1:8" x14ac:dyDescent="0.3">
      <c r="A6200">
        <v>6.7</v>
      </c>
      <c r="B6200" t="s">
        <v>23819</v>
      </c>
      <c r="C6200" t="s">
        <v>4749</v>
      </c>
      <c r="D6200" t="s">
        <v>21950</v>
      </c>
      <c r="E6200" t="s">
        <v>37</v>
      </c>
      <c r="F6200">
        <v>98</v>
      </c>
      <c r="G6200" s="8">
        <v>57262492</v>
      </c>
      <c r="H6200" s="8">
        <v>24000000</v>
      </c>
    </row>
    <row r="6201" spans="1:8" x14ac:dyDescent="0.3">
      <c r="A6201">
        <v>6.5</v>
      </c>
      <c r="B6201" t="s">
        <v>23820</v>
      </c>
      <c r="C6201" t="s">
        <v>7884</v>
      </c>
      <c r="D6201" t="s">
        <v>1473</v>
      </c>
      <c r="E6201" t="s">
        <v>37</v>
      </c>
      <c r="F6201">
        <v>107</v>
      </c>
      <c r="G6201" s="8">
        <v>80000000</v>
      </c>
      <c r="H6201" s="8">
        <v>8200000</v>
      </c>
    </row>
    <row r="6202" spans="1:8" x14ac:dyDescent="0.3">
      <c r="A6202">
        <v>6.5</v>
      </c>
      <c r="B6202" t="s">
        <v>23820</v>
      </c>
      <c r="C6202" t="s">
        <v>7884</v>
      </c>
      <c r="D6202" t="s">
        <v>9824</v>
      </c>
      <c r="E6202" t="s">
        <v>37</v>
      </c>
      <c r="F6202">
        <v>107</v>
      </c>
      <c r="G6202" s="8">
        <v>80000000</v>
      </c>
      <c r="H6202" s="8">
        <v>8200000</v>
      </c>
    </row>
    <row r="6203" spans="1:8" x14ac:dyDescent="0.3">
      <c r="A6203">
        <v>6.5</v>
      </c>
      <c r="B6203" t="s">
        <v>23820</v>
      </c>
      <c r="C6203" t="s">
        <v>7884</v>
      </c>
      <c r="D6203" t="s">
        <v>17497</v>
      </c>
      <c r="E6203" t="s">
        <v>37</v>
      </c>
      <c r="F6203">
        <v>107</v>
      </c>
      <c r="G6203" s="8">
        <v>80000000</v>
      </c>
      <c r="H6203" s="8">
        <v>8200000</v>
      </c>
    </row>
    <row r="6204" spans="1:8" x14ac:dyDescent="0.3">
      <c r="A6204">
        <v>7.2</v>
      </c>
      <c r="B6204" t="s">
        <v>23821</v>
      </c>
      <c r="C6204" t="s">
        <v>1191</v>
      </c>
      <c r="D6204" t="s">
        <v>809</v>
      </c>
      <c r="E6204" t="s">
        <v>37</v>
      </c>
      <c r="F6204">
        <v>88</v>
      </c>
      <c r="G6204" s="8">
        <v>74608545</v>
      </c>
      <c r="H6204" s="8">
        <v>24000000</v>
      </c>
    </row>
    <row r="6205" spans="1:8" x14ac:dyDescent="0.3">
      <c r="A6205">
        <v>7.6</v>
      </c>
      <c r="B6205" t="s">
        <v>23822</v>
      </c>
      <c r="C6205" t="s">
        <v>1271</v>
      </c>
      <c r="D6205" t="s">
        <v>809</v>
      </c>
      <c r="E6205" t="s">
        <v>37</v>
      </c>
      <c r="F6205">
        <v>137</v>
      </c>
      <c r="G6205" s="8">
        <v>41895491</v>
      </c>
      <c r="H6205" s="8">
        <v>24000000</v>
      </c>
    </row>
    <row r="6206" spans="1:8" x14ac:dyDescent="0.3">
      <c r="A6206">
        <v>7.6</v>
      </c>
      <c r="B6206" t="s">
        <v>23822</v>
      </c>
      <c r="C6206" t="s">
        <v>1271</v>
      </c>
      <c r="D6206" t="s">
        <v>1473</v>
      </c>
      <c r="E6206" t="s">
        <v>37</v>
      </c>
      <c r="F6206">
        <v>137</v>
      </c>
      <c r="G6206" s="8">
        <v>41895491</v>
      </c>
      <c r="H6206" s="8">
        <v>24000000</v>
      </c>
    </row>
    <row r="6207" spans="1:8" x14ac:dyDescent="0.3">
      <c r="A6207">
        <v>7.6</v>
      </c>
      <c r="B6207" t="s">
        <v>23822</v>
      </c>
      <c r="C6207" t="s">
        <v>1271</v>
      </c>
      <c r="D6207" t="s">
        <v>651</v>
      </c>
      <c r="E6207" t="s">
        <v>37</v>
      </c>
      <c r="F6207">
        <v>137</v>
      </c>
      <c r="G6207" s="8">
        <v>41895491</v>
      </c>
      <c r="H6207" s="8">
        <v>24000000</v>
      </c>
    </row>
    <row r="6208" spans="1:8" x14ac:dyDescent="0.3">
      <c r="A6208">
        <v>4.5999999999999996</v>
      </c>
      <c r="B6208" t="s">
        <v>23823</v>
      </c>
      <c r="C6208" t="s">
        <v>5644</v>
      </c>
      <c r="D6208" t="s">
        <v>4189</v>
      </c>
      <c r="E6208" t="s">
        <v>37</v>
      </c>
      <c r="F6208">
        <v>100</v>
      </c>
      <c r="G6208" s="8">
        <v>39989008</v>
      </c>
      <c r="H6208" s="8">
        <v>24000000</v>
      </c>
    </row>
    <row r="6209" spans="1:8" x14ac:dyDescent="0.3">
      <c r="A6209">
        <v>4.5999999999999996</v>
      </c>
      <c r="B6209" t="s">
        <v>23823</v>
      </c>
      <c r="C6209" t="s">
        <v>5644</v>
      </c>
      <c r="D6209" t="s">
        <v>21948</v>
      </c>
      <c r="E6209" t="s">
        <v>37</v>
      </c>
      <c r="F6209">
        <v>100</v>
      </c>
      <c r="G6209" s="8">
        <v>39989008</v>
      </c>
      <c r="H6209" s="8">
        <v>24000000</v>
      </c>
    </row>
    <row r="6210" spans="1:8" x14ac:dyDescent="0.3">
      <c r="A6210">
        <v>6.9</v>
      </c>
      <c r="B6210" t="s">
        <v>23824</v>
      </c>
      <c r="C6210" t="s">
        <v>2797</v>
      </c>
      <c r="D6210" t="s">
        <v>809</v>
      </c>
      <c r="E6210" t="s">
        <v>37</v>
      </c>
      <c r="F6210">
        <v>115</v>
      </c>
      <c r="G6210" s="8">
        <v>32662299</v>
      </c>
      <c r="H6210" s="8">
        <v>24000000</v>
      </c>
    </row>
    <row r="6211" spans="1:8" x14ac:dyDescent="0.3">
      <c r="A6211">
        <v>6.9</v>
      </c>
      <c r="B6211" t="s">
        <v>23824</v>
      </c>
      <c r="C6211" t="s">
        <v>2797</v>
      </c>
      <c r="D6211" t="s">
        <v>1473</v>
      </c>
      <c r="E6211" t="s">
        <v>37</v>
      </c>
      <c r="F6211">
        <v>115</v>
      </c>
      <c r="G6211" s="8">
        <v>32662299</v>
      </c>
      <c r="H6211" s="8">
        <v>24000000</v>
      </c>
    </row>
    <row r="6212" spans="1:8" x14ac:dyDescent="0.3">
      <c r="A6212">
        <v>6.9</v>
      </c>
      <c r="B6212" t="s">
        <v>23824</v>
      </c>
      <c r="C6212" t="s">
        <v>2797</v>
      </c>
      <c r="D6212" t="s">
        <v>17497</v>
      </c>
      <c r="E6212" t="s">
        <v>37</v>
      </c>
      <c r="F6212">
        <v>115</v>
      </c>
      <c r="G6212" s="8">
        <v>32662299</v>
      </c>
      <c r="H6212" s="8">
        <v>24000000</v>
      </c>
    </row>
    <row r="6213" spans="1:8" x14ac:dyDescent="0.3">
      <c r="A6213">
        <v>6.6</v>
      </c>
      <c r="B6213" t="s">
        <v>23825</v>
      </c>
      <c r="C6213" t="s">
        <v>4920</v>
      </c>
      <c r="D6213" t="s">
        <v>809</v>
      </c>
      <c r="E6213" t="s">
        <v>37</v>
      </c>
      <c r="F6213">
        <v>101</v>
      </c>
      <c r="G6213" s="8">
        <v>31452765</v>
      </c>
      <c r="H6213" s="8">
        <v>24000000</v>
      </c>
    </row>
    <row r="6214" spans="1:8" x14ac:dyDescent="0.3">
      <c r="A6214">
        <v>6.6</v>
      </c>
      <c r="B6214" t="s">
        <v>23825</v>
      </c>
      <c r="C6214" t="s">
        <v>4920</v>
      </c>
      <c r="D6214" t="s">
        <v>17497</v>
      </c>
      <c r="E6214" t="s">
        <v>37</v>
      </c>
      <c r="F6214">
        <v>101</v>
      </c>
      <c r="G6214" s="8">
        <v>31452765</v>
      </c>
      <c r="H6214" s="8">
        <v>24000000</v>
      </c>
    </row>
    <row r="6215" spans="1:8" x14ac:dyDescent="0.3">
      <c r="A6215">
        <v>6.3</v>
      </c>
      <c r="B6215" t="s">
        <v>23826</v>
      </c>
      <c r="C6215" t="s">
        <v>7908</v>
      </c>
      <c r="D6215" t="s">
        <v>809</v>
      </c>
      <c r="E6215" t="s">
        <v>37</v>
      </c>
      <c r="F6215">
        <v>110</v>
      </c>
      <c r="G6215" s="8">
        <v>25167270</v>
      </c>
      <c r="H6215" s="8">
        <v>24000000</v>
      </c>
    </row>
    <row r="6216" spans="1:8" x14ac:dyDescent="0.3">
      <c r="A6216">
        <v>6.3</v>
      </c>
      <c r="B6216" t="s">
        <v>23826</v>
      </c>
      <c r="C6216" t="s">
        <v>7908</v>
      </c>
      <c r="D6216" t="s">
        <v>21950</v>
      </c>
      <c r="E6216" t="s">
        <v>37</v>
      </c>
      <c r="F6216">
        <v>110</v>
      </c>
      <c r="G6216" s="8">
        <v>25167270</v>
      </c>
      <c r="H6216" s="8">
        <v>24000000</v>
      </c>
    </row>
    <row r="6217" spans="1:8" x14ac:dyDescent="0.3">
      <c r="A6217">
        <v>6.3</v>
      </c>
      <c r="B6217" t="s">
        <v>23826</v>
      </c>
      <c r="C6217" t="s">
        <v>7908</v>
      </c>
      <c r="D6217" t="s">
        <v>1473</v>
      </c>
      <c r="E6217" t="s">
        <v>37</v>
      </c>
      <c r="F6217">
        <v>110</v>
      </c>
      <c r="G6217" s="8">
        <v>25167270</v>
      </c>
      <c r="H6217" s="8">
        <v>24000000</v>
      </c>
    </row>
    <row r="6218" spans="1:8" x14ac:dyDescent="0.3">
      <c r="A6218">
        <v>6.2</v>
      </c>
      <c r="B6218" t="s">
        <v>23827</v>
      </c>
      <c r="C6218" t="s">
        <v>740</v>
      </c>
      <c r="D6218" t="s">
        <v>809</v>
      </c>
      <c r="E6218" t="s">
        <v>37</v>
      </c>
      <c r="F6218">
        <v>94</v>
      </c>
      <c r="G6218" s="8">
        <v>32416109</v>
      </c>
      <c r="H6218" s="8">
        <v>25000000</v>
      </c>
    </row>
    <row r="6219" spans="1:8" x14ac:dyDescent="0.3">
      <c r="A6219">
        <v>6.2</v>
      </c>
      <c r="B6219" t="s">
        <v>23827</v>
      </c>
      <c r="C6219" t="s">
        <v>740</v>
      </c>
      <c r="D6219" t="s">
        <v>21951</v>
      </c>
      <c r="E6219" t="s">
        <v>37</v>
      </c>
      <c r="F6219">
        <v>94</v>
      </c>
      <c r="G6219" s="8">
        <v>32416109</v>
      </c>
      <c r="H6219" s="8">
        <v>25000000</v>
      </c>
    </row>
    <row r="6220" spans="1:8" x14ac:dyDescent="0.3">
      <c r="A6220">
        <v>5.3</v>
      </c>
      <c r="B6220" t="s">
        <v>23828</v>
      </c>
      <c r="C6220" t="s">
        <v>7916</v>
      </c>
      <c r="D6220" t="s">
        <v>675</v>
      </c>
      <c r="E6220" t="s">
        <v>37</v>
      </c>
      <c r="F6220">
        <v>88</v>
      </c>
      <c r="G6220" s="8">
        <v>20218</v>
      </c>
      <c r="H6220" s="8">
        <v>24000000</v>
      </c>
    </row>
    <row r="6221" spans="1:8" x14ac:dyDescent="0.3">
      <c r="A6221">
        <v>5.3</v>
      </c>
      <c r="B6221" t="s">
        <v>23828</v>
      </c>
      <c r="C6221" t="s">
        <v>7916</v>
      </c>
      <c r="D6221" t="s">
        <v>809</v>
      </c>
      <c r="E6221" t="s">
        <v>37</v>
      </c>
      <c r="F6221">
        <v>88</v>
      </c>
      <c r="G6221" s="8">
        <v>20218</v>
      </c>
      <c r="H6221" s="8">
        <v>24000000</v>
      </c>
    </row>
    <row r="6222" spans="1:8" x14ac:dyDescent="0.3">
      <c r="A6222">
        <v>5.3</v>
      </c>
      <c r="B6222" t="s">
        <v>23828</v>
      </c>
      <c r="C6222" t="s">
        <v>7916</v>
      </c>
      <c r="D6222" t="s">
        <v>21950</v>
      </c>
      <c r="E6222" t="s">
        <v>37</v>
      </c>
      <c r="F6222">
        <v>88</v>
      </c>
      <c r="G6222" s="8">
        <v>20218</v>
      </c>
      <c r="H6222" s="8">
        <v>24000000</v>
      </c>
    </row>
    <row r="6223" spans="1:8" x14ac:dyDescent="0.3">
      <c r="A6223">
        <v>5.3</v>
      </c>
      <c r="B6223" t="s">
        <v>23828</v>
      </c>
      <c r="C6223" t="s">
        <v>7916</v>
      </c>
      <c r="D6223" t="s">
        <v>8199</v>
      </c>
      <c r="E6223" t="s">
        <v>37</v>
      </c>
      <c r="F6223">
        <v>88</v>
      </c>
      <c r="G6223" s="8">
        <v>20218</v>
      </c>
      <c r="H6223" s="8">
        <v>24000000</v>
      </c>
    </row>
    <row r="6224" spans="1:8" x14ac:dyDescent="0.3">
      <c r="A6224">
        <v>7.3</v>
      </c>
      <c r="B6224" t="s">
        <v>23829</v>
      </c>
      <c r="C6224" t="s">
        <v>716</v>
      </c>
      <c r="D6224" t="s">
        <v>11093</v>
      </c>
      <c r="E6224" t="s">
        <v>37</v>
      </c>
      <c r="F6224">
        <v>127</v>
      </c>
      <c r="G6224" s="8">
        <v>28871190</v>
      </c>
      <c r="H6224" s="8">
        <v>24000000</v>
      </c>
    </row>
    <row r="6225" spans="1:8" x14ac:dyDescent="0.3">
      <c r="A6225">
        <v>7.3</v>
      </c>
      <c r="B6225" t="s">
        <v>23829</v>
      </c>
      <c r="C6225" t="s">
        <v>716</v>
      </c>
      <c r="D6225" t="s">
        <v>1473</v>
      </c>
      <c r="E6225" t="s">
        <v>37</v>
      </c>
      <c r="F6225">
        <v>127</v>
      </c>
      <c r="G6225" s="8">
        <v>28871190</v>
      </c>
      <c r="H6225" s="8">
        <v>24000000</v>
      </c>
    </row>
    <row r="6226" spans="1:8" x14ac:dyDescent="0.3">
      <c r="A6226">
        <v>5.6</v>
      </c>
      <c r="B6226" t="s">
        <v>23830</v>
      </c>
      <c r="C6226" t="s">
        <v>1364</v>
      </c>
      <c r="D6226" t="s">
        <v>809</v>
      </c>
      <c r="E6226" t="s">
        <v>37</v>
      </c>
      <c r="F6226">
        <v>95</v>
      </c>
      <c r="G6226" s="8">
        <v>16964743</v>
      </c>
      <c r="H6226" s="8">
        <v>24000000</v>
      </c>
    </row>
    <row r="6227" spans="1:8" x14ac:dyDescent="0.3">
      <c r="A6227">
        <v>5.6</v>
      </c>
      <c r="B6227" t="s">
        <v>23830</v>
      </c>
      <c r="C6227" t="s">
        <v>1364</v>
      </c>
      <c r="D6227" t="s">
        <v>17497</v>
      </c>
      <c r="E6227" t="s">
        <v>37</v>
      </c>
      <c r="F6227">
        <v>95</v>
      </c>
      <c r="G6227" s="8">
        <v>16964743</v>
      </c>
      <c r="H6227" s="8">
        <v>24000000</v>
      </c>
    </row>
    <row r="6228" spans="1:8" x14ac:dyDescent="0.3">
      <c r="A6228">
        <v>6.2</v>
      </c>
      <c r="B6228" t="s">
        <v>23831</v>
      </c>
      <c r="C6228" t="s">
        <v>1703</v>
      </c>
      <c r="D6228" t="s">
        <v>515</v>
      </c>
      <c r="E6228" t="s">
        <v>37</v>
      </c>
      <c r="F6228">
        <v>87</v>
      </c>
      <c r="G6228" s="8">
        <v>16290976</v>
      </c>
      <c r="H6228" s="8">
        <v>24000000</v>
      </c>
    </row>
    <row r="6229" spans="1:8" x14ac:dyDescent="0.3">
      <c r="A6229">
        <v>6.2</v>
      </c>
      <c r="B6229" t="s">
        <v>23831</v>
      </c>
      <c r="C6229" t="s">
        <v>1703</v>
      </c>
      <c r="D6229" t="s">
        <v>809</v>
      </c>
      <c r="E6229" t="s">
        <v>37</v>
      </c>
      <c r="F6229">
        <v>87</v>
      </c>
      <c r="G6229" s="8">
        <v>16290976</v>
      </c>
      <c r="H6229" s="8">
        <v>24000000</v>
      </c>
    </row>
    <row r="6230" spans="1:8" x14ac:dyDescent="0.3">
      <c r="A6230">
        <v>6.2</v>
      </c>
      <c r="B6230" t="s">
        <v>23831</v>
      </c>
      <c r="C6230" t="s">
        <v>1703</v>
      </c>
      <c r="D6230" t="s">
        <v>15875</v>
      </c>
      <c r="E6230" t="s">
        <v>37</v>
      </c>
      <c r="F6230">
        <v>87</v>
      </c>
      <c r="G6230" s="8">
        <v>16290976</v>
      </c>
      <c r="H6230" s="8">
        <v>24000000</v>
      </c>
    </row>
    <row r="6231" spans="1:8" x14ac:dyDescent="0.3">
      <c r="A6231">
        <v>6.2</v>
      </c>
      <c r="B6231" t="s">
        <v>23831</v>
      </c>
      <c r="C6231" t="s">
        <v>1703</v>
      </c>
      <c r="D6231" t="s">
        <v>651</v>
      </c>
      <c r="E6231" t="s">
        <v>37</v>
      </c>
      <c r="F6231">
        <v>87</v>
      </c>
      <c r="G6231" s="8">
        <v>16290976</v>
      </c>
      <c r="H6231" s="8">
        <v>24000000</v>
      </c>
    </row>
    <row r="6232" spans="1:8" x14ac:dyDescent="0.3">
      <c r="A6232">
        <v>6.2</v>
      </c>
      <c r="B6232" t="s">
        <v>23831</v>
      </c>
      <c r="C6232" t="s">
        <v>1703</v>
      </c>
      <c r="D6232" t="s">
        <v>9824</v>
      </c>
      <c r="E6232" t="s">
        <v>37</v>
      </c>
      <c r="F6232">
        <v>87</v>
      </c>
      <c r="G6232" s="8">
        <v>16290976</v>
      </c>
      <c r="H6232" s="8">
        <v>24000000</v>
      </c>
    </row>
    <row r="6233" spans="1:8" x14ac:dyDescent="0.3">
      <c r="A6233">
        <v>6.2</v>
      </c>
      <c r="B6233" t="s">
        <v>23831</v>
      </c>
      <c r="C6233" t="s">
        <v>1703</v>
      </c>
      <c r="D6233" t="s">
        <v>10118</v>
      </c>
      <c r="E6233" t="s">
        <v>37</v>
      </c>
      <c r="F6233">
        <v>87</v>
      </c>
      <c r="G6233" s="8">
        <v>16290976</v>
      </c>
      <c r="H6233" s="8">
        <v>24000000</v>
      </c>
    </row>
    <row r="6234" spans="1:8" x14ac:dyDescent="0.3">
      <c r="A6234">
        <v>5.2</v>
      </c>
      <c r="B6234" t="s">
        <v>23832</v>
      </c>
      <c r="C6234" t="s">
        <v>7931</v>
      </c>
      <c r="D6234" t="s">
        <v>515</v>
      </c>
      <c r="E6234" t="s">
        <v>37</v>
      </c>
      <c r="F6234">
        <v>118</v>
      </c>
      <c r="G6234" s="8">
        <v>13000000</v>
      </c>
      <c r="H6234" s="8">
        <v>24000000</v>
      </c>
    </row>
    <row r="6235" spans="1:8" x14ac:dyDescent="0.3">
      <c r="A6235">
        <v>5.2</v>
      </c>
      <c r="B6235" t="s">
        <v>23832</v>
      </c>
      <c r="C6235" t="s">
        <v>7931</v>
      </c>
      <c r="D6235" t="s">
        <v>15875</v>
      </c>
      <c r="E6235" t="s">
        <v>37</v>
      </c>
      <c r="F6235">
        <v>118</v>
      </c>
      <c r="G6235" s="8">
        <v>13000000</v>
      </c>
      <c r="H6235" s="8">
        <v>24000000</v>
      </c>
    </row>
    <row r="6236" spans="1:8" x14ac:dyDescent="0.3">
      <c r="A6236">
        <v>5.2</v>
      </c>
      <c r="B6236" t="s">
        <v>23832</v>
      </c>
      <c r="C6236" t="s">
        <v>7931</v>
      </c>
      <c r="D6236" t="s">
        <v>651</v>
      </c>
      <c r="E6236" t="s">
        <v>37</v>
      </c>
      <c r="F6236">
        <v>118</v>
      </c>
      <c r="G6236" s="8">
        <v>13000000</v>
      </c>
      <c r="H6236" s="8">
        <v>24000000</v>
      </c>
    </row>
    <row r="6237" spans="1:8" x14ac:dyDescent="0.3">
      <c r="A6237">
        <v>5.2</v>
      </c>
      <c r="B6237" t="s">
        <v>23832</v>
      </c>
      <c r="C6237" t="s">
        <v>7931</v>
      </c>
      <c r="D6237" t="s">
        <v>9824</v>
      </c>
      <c r="E6237" t="s">
        <v>37</v>
      </c>
      <c r="F6237">
        <v>118</v>
      </c>
      <c r="G6237" s="8">
        <v>13000000</v>
      </c>
      <c r="H6237" s="8">
        <v>24000000</v>
      </c>
    </row>
    <row r="6238" spans="1:8" x14ac:dyDescent="0.3">
      <c r="A6238">
        <v>5.2</v>
      </c>
      <c r="B6238" t="s">
        <v>23832</v>
      </c>
      <c r="C6238" t="s">
        <v>7931</v>
      </c>
      <c r="D6238" t="s">
        <v>15164</v>
      </c>
      <c r="E6238" t="s">
        <v>37</v>
      </c>
      <c r="F6238">
        <v>118</v>
      </c>
      <c r="G6238" s="8">
        <v>13000000</v>
      </c>
      <c r="H6238" s="8">
        <v>24000000</v>
      </c>
    </row>
    <row r="6239" spans="1:8" x14ac:dyDescent="0.3">
      <c r="A6239">
        <v>5.3</v>
      </c>
      <c r="B6239" t="s">
        <v>23833</v>
      </c>
      <c r="C6239" t="s">
        <v>1885</v>
      </c>
      <c r="D6239" t="s">
        <v>809</v>
      </c>
      <c r="E6239" t="s">
        <v>37</v>
      </c>
      <c r="F6239">
        <v>107</v>
      </c>
      <c r="G6239" s="8">
        <v>12372410</v>
      </c>
      <c r="H6239" s="8">
        <v>24000000</v>
      </c>
    </row>
    <row r="6240" spans="1:8" x14ac:dyDescent="0.3">
      <c r="A6240">
        <v>5.3</v>
      </c>
      <c r="B6240" t="s">
        <v>23833</v>
      </c>
      <c r="C6240" t="s">
        <v>1885</v>
      </c>
      <c r="D6240" t="s">
        <v>21949</v>
      </c>
      <c r="E6240" t="s">
        <v>37</v>
      </c>
      <c r="F6240">
        <v>107</v>
      </c>
      <c r="G6240" s="8">
        <v>12372410</v>
      </c>
      <c r="H6240" s="8">
        <v>24000000</v>
      </c>
    </row>
    <row r="6241" spans="1:8" x14ac:dyDescent="0.3">
      <c r="A6241">
        <v>5.4</v>
      </c>
      <c r="B6241" t="s">
        <v>23834</v>
      </c>
      <c r="C6241" t="s">
        <v>1386</v>
      </c>
      <c r="D6241" t="s">
        <v>809</v>
      </c>
      <c r="E6241" t="s">
        <v>37</v>
      </c>
      <c r="F6241">
        <v>124</v>
      </c>
      <c r="G6241" s="8">
        <v>8427204</v>
      </c>
      <c r="H6241" s="8">
        <v>24000000</v>
      </c>
    </row>
    <row r="6242" spans="1:8" x14ac:dyDescent="0.3">
      <c r="A6242">
        <v>5.4</v>
      </c>
      <c r="B6242" t="s">
        <v>23834</v>
      </c>
      <c r="C6242" t="s">
        <v>1386</v>
      </c>
      <c r="D6242" t="s">
        <v>1473</v>
      </c>
      <c r="E6242" t="s">
        <v>37</v>
      </c>
      <c r="F6242">
        <v>124</v>
      </c>
      <c r="G6242" s="8">
        <v>8427204</v>
      </c>
      <c r="H6242" s="8">
        <v>24000000</v>
      </c>
    </row>
    <row r="6243" spans="1:8" x14ac:dyDescent="0.3">
      <c r="A6243">
        <v>5.4</v>
      </c>
      <c r="B6243" t="s">
        <v>23834</v>
      </c>
      <c r="C6243" t="s">
        <v>1386</v>
      </c>
      <c r="D6243" t="s">
        <v>21949</v>
      </c>
      <c r="E6243" t="s">
        <v>37</v>
      </c>
      <c r="F6243">
        <v>124</v>
      </c>
      <c r="G6243" s="8">
        <v>8427204</v>
      </c>
      <c r="H6243" s="8">
        <v>24000000</v>
      </c>
    </row>
    <row r="6244" spans="1:8" x14ac:dyDescent="0.3">
      <c r="A6244">
        <v>4.9000000000000004</v>
      </c>
      <c r="B6244" t="s">
        <v>23835</v>
      </c>
      <c r="C6244" t="s">
        <v>7947</v>
      </c>
      <c r="D6244" t="s">
        <v>809</v>
      </c>
      <c r="E6244" t="s">
        <v>37</v>
      </c>
      <c r="F6244">
        <v>89</v>
      </c>
      <c r="G6244" s="8">
        <v>9639242</v>
      </c>
      <c r="H6244" s="8">
        <v>24000000</v>
      </c>
    </row>
    <row r="6245" spans="1:8" x14ac:dyDescent="0.3">
      <c r="A6245">
        <v>4.9000000000000004</v>
      </c>
      <c r="B6245" t="s">
        <v>23835</v>
      </c>
      <c r="C6245" t="s">
        <v>7947</v>
      </c>
      <c r="D6245" t="s">
        <v>17497</v>
      </c>
      <c r="E6245" t="s">
        <v>37</v>
      </c>
      <c r="F6245">
        <v>89</v>
      </c>
      <c r="G6245" s="8">
        <v>9639242</v>
      </c>
      <c r="H6245" s="8">
        <v>24000000</v>
      </c>
    </row>
    <row r="6246" spans="1:8" x14ac:dyDescent="0.3">
      <c r="A6246">
        <v>5.5</v>
      </c>
      <c r="B6246" t="s">
        <v>23836</v>
      </c>
      <c r="C6246" t="s">
        <v>5266</v>
      </c>
      <c r="D6246" t="s">
        <v>809</v>
      </c>
      <c r="E6246" t="s">
        <v>37</v>
      </c>
      <c r="F6246">
        <v>88</v>
      </c>
      <c r="G6246" s="8">
        <v>25003072</v>
      </c>
      <c r="H6246" s="8">
        <v>24000000</v>
      </c>
    </row>
    <row r="6247" spans="1:8" x14ac:dyDescent="0.3">
      <c r="A6247">
        <v>5.5</v>
      </c>
      <c r="B6247" t="s">
        <v>23836</v>
      </c>
      <c r="C6247" t="s">
        <v>5266</v>
      </c>
      <c r="D6247" t="s">
        <v>4189</v>
      </c>
      <c r="E6247" t="s">
        <v>37</v>
      </c>
      <c r="F6247">
        <v>88</v>
      </c>
      <c r="G6247" s="8">
        <v>25003072</v>
      </c>
      <c r="H6247" s="8">
        <v>24000000</v>
      </c>
    </row>
    <row r="6248" spans="1:8" x14ac:dyDescent="0.3">
      <c r="A6248">
        <v>6.7</v>
      </c>
      <c r="B6248" t="s">
        <v>23837</v>
      </c>
      <c r="C6248" t="s">
        <v>99</v>
      </c>
      <c r="D6248" t="s">
        <v>11093</v>
      </c>
      <c r="E6248" t="s">
        <v>37</v>
      </c>
      <c r="F6248">
        <v>118</v>
      </c>
      <c r="G6248" s="8">
        <v>6144806</v>
      </c>
      <c r="H6248" s="8">
        <v>23000000</v>
      </c>
    </row>
    <row r="6249" spans="1:8" x14ac:dyDescent="0.3">
      <c r="A6249">
        <v>6.7</v>
      </c>
      <c r="B6249" t="s">
        <v>23837</v>
      </c>
      <c r="C6249" t="s">
        <v>99</v>
      </c>
      <c r="D6249" t="s">
        <v>1473</v>
      </c>
      <c r="E6249" t="s">
        <v>37</v>
      </c>
      <c r="F6249">
        <v>118</v>
      </c>
      <c r="G6249" s="8">
        <v>6144806</v>
      </c>
      <c r="H6249" s="8">
        <v>23000000</v>
      </c>
    </row>
    <row r="6250" spans="1:8" x14ac:dyDescent="0.3">
      <c r="A6250">
        <v>6.7</v>
      </c>
      <c r="B6250" t="s">
        <v>23837</v>
      </c>
      <c r="C6250" t="s">
        <v>99</v>
      </c>
      <c r="D6250" t="s">
        <v>9824</v>
      </c>
      <c r="E6250" t="s">
        <v>37</v>
      </c>
      <c r="F6250">
        <v>118</v>
      </c>
      <c r="G6250" s="8">
        <v>6144806</v>
      </c>
      <c r="H6250" s="8">
        <v>23000000</v>
      </c>
    </row>
    <row r="6251" spans="1:8" x14ac:dyDescent="0.3">
      <c r="A6251">
        <v>6.7</v>
      </c>
      <c r="B6251" t="s">
        <v>23837</v>
      </c>
      <c r="C6251" t="s">
        <v>99</v>
      </c>
      <c r="D6251" t="s">
        <v>15164</v>
      </c>
      <c r="E6251" t="s">
        <v>37</v>
      </c>
      <c r="F6251">
        <v>118</v>
      </c>
      <c r="G6251" s="8">
        <v>6144806</v>
      </c>
      <c r="H6251" s="8">
        <v>23000000</v>
      </c>
    </row>
    <row r="6252" spans="1:8" x14ac:dyDescent="0.3">
      <c r="A6252">
        <v>3.9</v>
      </c>
      <c r="B6252" t="s">
        <v>23838</v>
      </c>
      <c r="C6252" t="s">
        <v>6466</v>
      </c>
      <c r="D6252" t="s">
        <v>809</v>
      </c>
      <c r="E6252" t="s">
        <v>37</v>
      </c>
      <c r="F6252">
        <v>93</v>
      </c>
      <c r="G6252" s="8">
        <v>4308981</v>
      </c>
      <c r="H6252" s="8">
        <v>24000000</v>
      </c>
    </row>
    <row r="6253" spans="1:8" x14ac:dyDescent="0.3">
      <c r="A6253">
        <v>3.9</v>
      </c>
      <c r="B6253" t="s">
        <v>23838</v>
      </c>
      <c r="C6253" t="s">
        <v>6466</v>
      </c>
      <c r="D6253" t="s">
        <v>15875</v>
      </c>
      <c r="E6253" t="s">
        <v>37</v>
      </c>
      <c r="F6253">
        <v>93</v>
      </c>
      <c r="G6253" s="8">
        <v>4308981</v>
      </c>
      <c r="H6253" s="8">
        <v>24000000</v>
      </c>
    </row>
    <row r="6254" spans="1:8" x14ac:dyDescent="0.3">
      <c r="A6254">
        <v>7.2</v>
      </c>
      <c r="B6254" t="s">
        <v>23839</v>
      </c>
      <c r="C6254" t="s">
        <v>7962</v>
      </c>
      <c r="D6254" t="s">
        <v>675</v>
      </c>
      <c r="E6254" t="s">
        <v>37</v>
      </c>
      <c r="F6254">
        <v>80</v>
      </c>
      <c r="G6254" s="8">
        <v>669276</v>
      </c>
      <c r="H6254" s="8">
        <v>28000000</v>
      </c>
    </row>
    <row r="6255" spans="1:8" x14ac:dyDescent="0.3">
      <c r="A6255">
        <v>7.2</v>
      </c>
      <c r="B6255" t="s">
        <v>23839</v>
      </c>
      <c r="C6255" t="s">
        <v>7962</v>
      </c>
      <c r="D6255" t="s">
        <v>515</v>
      </c>
      <c r="E6255" t="s">
        <v>37</v>
      </c>
      <c r="F6255">
        <v>80</v>
      </c>
      <c r="G6255" s="8">
        <v>669276</v>
      </c>
      <c r="H6255" s="8">
        <v>28000000</v>
      </c>
    </row>
    <row r="6256" spans="1:8" x14ac:dyDescent="0.3">
      <c r="A6256">
        <v>7.2</v>
      </c>
      <c r="B6256" t="s">
        <v>23839</v>
      </c>
      <c r="C6256" t="s">
        <v>7962</v>
      </c>
      <c r="D6256" t="s">
        <v>9312</v>
      </c>
      <c r="E6256" t="s">
        <v>37</v>
      </c>
      <c r="F6256">
        <v>80</v>
      </c>
      <c r="G6256" s="8">
        <v>669276</v>
      </c>
      <c r="H6256" s="8">
        <v>28000000</v>
      </c>
    </row>
    <row r="6257" spans="1:8" x14ac:dyDescent="0.3">
      <c r="A6257">
        <v>7.2</v>
      </c>
      <c r="B6257" t="s">
        <v>23839</v>
      </c>
      <c r="C6257" t="s">
        <v>7962</v>
      </c>
      <c r="D6257" t="s">
        <v>809</v>
      </c>
      <c r="E6257" t="s">
        <v>37</v>
      </c>
      <c r="F6257">
        <v>80</v>
      </c>
      <c r="G6257" s="8">
        <v>669276</v>
      </c>
      <c r="H6257" s="8">
        <v>28000000</v>
      </c>
    </row>
    <row r="6258" spans="1:8" x14ac:dyDescent="0.3">
      <c r="A6258">
        <v>7.2</v>
      </c>
      <c r="B6258" t="s">
        <v>23839</v>
      </c>
      <c r="C6258" t="s">
        <v>7962</v>
      </c>
      <c r="D6258" t="s">
        <v>651</v>
      </c>
      <c r="E6258" t="s">
        <v>37</v>
      </c>
      <c r="F6258">
        <v>80</v>
      </c>
      <c r="G6258" s="8">
        <v>669276</v>
      </c>
      <c r="H6258" s="8">
        <v>28000000</v>
      </c>
    </row>
    <row r="6259" spans="1:8" x14ac:dyDescent="0.3">
      <c r="A6259">
        <v>5.0999999999999996</v>
      </c>
      <c r="B6259" t="s">
        <v>23840</v>
      </c>
      <c r="C6259" t="s">
        <v>7970</v>
      </c>
      <c r="D6259" t="s">
        <v>1473</v>
      </c>
      <c r="E6259" t="s">
        <v>37</v>
      </c>
      <c r="F6259">
        <v>120</v>
      </c>
      <c r="G6259" s="8">
        <v>42880</v>
      </c>
      <c r="H6259" s="8">
        <v>24000000</v>
      </c>
    </row>
    <row r="6260" spans="1:8" x14ac:dyDescent="0.3">
      <c r="A6260">
        <v>5.0999999999999996</v>
      </c>
      <c r="B6260" t="s">
        <v>23840</v>
      </c>
      <c r="C6260" t="s">
        <v>7970</v>
      </c>
      <c r="D6260" t="s">
        <v>17497</v>
      </c>
      <c r="E6260" t="s">
        <v>37</v>
      </c>
      <c r="F6260">
        <v>120</v>
      </c>
      <c r="G6260" s="8">
        <v>42880</v>
      </c>
      <c r="H6260" s="8">
        <v>24000000</v>
      </c>
    </row>
    <row r="6261" spans="1:8" x14ac:dyDescent="0.3">
      <c r="A6261">
        <v>6.5</v>
      </c>
      <c r="B6261" t="s">
        <v>23841</v>
      </c>
      <c r="C6261" t="s">
        <v>5571</v>
      </c>
      <c r="D6261" t="s">
        <v>675</v>
      </c>
      <c r="E6261" t="s">
        <v>37</v>
      </c>
      <c r="F6261">
        <v>98</v>
      </c>
      <c r="G6261" s="8">
        <v>23225911</v>
      </c>
      <c r="H6261" s="8">
        <v>24000000</v>
      </c>
    </row>
    <row r="6262" spans="1:8" x14ac:dyDescent="0.3">
      <c r="A6262">
        <v>6.5</v>
      </c>
      <c r="B6262" t="s">
        <v>23841</v>
      </c>
      <c r="C6262" t="s">
        <v>5571</v>
      </c>
      <c r="D6262" t="s">
        <v>21950</v>
      </c>
      <c r="E6262" t="s">
        <v>37</v>
      </c>
      <c r="F6262">
        <v>98</v>
      </c>
      <c r="G6262" s="8">
        <v>23225911</v>
      </c>
      <c r="H6262" s="8">
        <v>24000000</v>
      </c>
    </row>
    <row r="6263" spans="1:8" x14ac:dyDescent="0.3">
      <c r="A6263">
        <v>6.5</v>
      </c>
      <c r="B6263" t="s">
        <v>23841</v>
      </c>
      <c r="C6263" t="s">
        <v>5571</v>
      </c>
      <c r="D6263" t="s">
        <v>1473</v>
      </c>
      <c r="E6263" t="s">
        <v>37</v>
      </c>
      <c r="F6263">
        <v>98</v>
      </c>
      <c r="G6263" s="8">
        <v>23225911</v>
      </c>
      <c r="H6263" s="8">
        <v>24000000</v>
      </c>
    </row>
    <row r="6264" spans="1:8" x14ac:dyDescent="0.3">
      <c r="A6264">
        <v>6.5</v>
      </c>
      <c r="B6264" t="s">
        <v>23841</v>
      </c>
      <c r="C6264" t="s">
        <v>5571</v>
      </c>
      <c r="D6264" t="s">
        <v>8199</v>
      </c>
      <c r="E6264" t="s">
        <v>37</v>
      </c>
      <c r="F6264">
        <v>98</v>
      </c>
      <c r="G6264" s="8">
        <v>23225911</v>
      </c>
      <c r="H6264" s="8">
        <v>24000000</v>
      </c>
    </row>
    <row r="6265" spans="1:8" x14ac:dyDescent="0.3">
      <c r="A6265">
        <v>8.1999999999999993</v>
      </c>
      <c r="B6265" t="s">
        <v>23842</v>
      </c>
      <c r="C6265" t="s">
        <v>5564</v>
      </c>
      <c r="D6265" t="s">
        <v>515</v>
      </c>
      <c r="E6265" t="s">
        <v>388</v>
      </c>
      <c r="F6265">
        <v>119</v>
      </c>
      <c r="G6265" s="8">
        <v>4710455</v>
      </c>
      <c r="H6265" s="8">
        <v>24000000</v>
      </c>
    </row>
    <row r="6266" spans="1:8" x14ac:dyDescent="0.3">
      <c r="A6266">
        <v>8.1999999999999993</v>
      </c>
      <c r="B6266" t="s">
        <v>23842</v>
      </c>
      <c r="C6266" t="s">
        <v>5564</v>
      </c>
      <c r="D6266" t="s">
        <v>9312</v>
      </c>
      <c r="E6266" t="s">
        <v>388</v>
      </c>
      <c r="F6266">
        <v>119</v>
      </c>
      <c r="G6266" s="8">
        <v>4710455</v>
      </c>
      <c r="H6266" s="8">
        <v>24000000</v>
      </c>
    </row>
    <row r="6267" spans="1:8" x14ac:dyDescent="0.3">
      <c r="A6267">
        <v>8.1999999999999993</v>
      </c>
      <c r="B6267" t="s">
        <v>23842</v>
      </c>
      <c r="C6267" t="s">
        <v>5564</v>
      </c>
      <c r="D6267" t="s">
        <v>15875</v>
      </c>
      <c r="E6267" t="s">
        <v>388</v>
      </c>
      <c r="F6267">
        <v>119</v>
      </c>
      <c r="G6267" s="8">
        <v>4710455</v>
      </c>
      <c r="H6267" s="8">
        <v>24000000</v>
      </c>
    </row>
    <row r="6268" spans="1:8" x14ac:dyDescent="0.3">
      <c r="A6268">
        <v>8.1999999999999993</v>
      </c>
      <c r="B6268" t="s">
        <v>23842</v>
      </c>
      <c r="C6268" t="s">
        <v>5564</v>
      </c>
      <c r="D6268" t="s">
        <v>651</v>
      </c>
      <c r="E6268" t="s">
        <v>388</v>
      </c>
      <c r="F6268">
        <v>119</v>
      </c>
      <c r="G6268" s="8">
        <v>4710455</v>
      </c>
      <c r="H6268" s="8">
        <v>24000000</v>
      </c>
    </row>
    <row r="6269" spans="1:8" x14ac:dyDescent="0.3">
      <c r="A6269">
        <v>7.7</v>
      </c>
      <c r="B6269" t="s">
        <v>23843</v>
      </c>
      <c r="C6269" t="s">
        <v>1998</v>
      </c>
      <c r="D6269" t="s">
        <v>515</v>
      </c>
      <c r="E6269" t="s">
        <v>37</v>
      </c>
      <c r="F6269">
        <v>88</v>
      </c>
      <c r="G6269" s="8">
        <v>75590286</v>
      </c>
      <c r="H6269" s="8">
        <v>23600000</v>
      </c>
    </row>
    <row r="6270" spans="1:8" x14ac:dyDescent="0.3">
      <c r="A6270">
        <v>7.7</v>
      </c>
      <c r="B6270" t="s">
        <v>23843</v>
      </c>
      <c r="C6270" t="s">
        <v>1998</v>
      </c>
      <c r="D6270" t="s">
        <v>809</v>
      </c>
      <c r="E6270" t="s">
        <v>37</v>
      </c>
      <c r="F6270">
        <v>88</v>
      </c>
      <c r="G6270" s="8">
        <v>75590286</v>
      </c>
      <c r="H6270" s="8">
        <v>23600000</v>
      </c>
    </row>
    <row r="6271" spans="1:8" x14ac:dyDescent="0.3">
      <c r="A6271">
        <v>7.7</v>
      </c>
      <c r="B6271" t="s">
        <v>23843</v>
      </c>
      <c r="C6271" t="s">
        <v>1998</v>
      </c>
      <c r="D6271" t="s">
        <v>4189</v>
      </c>
      <c r="E6271" t="s">
        <v>37</v>
      </c>
      <c r="F6271">
        <v>88</v>
      </c>
      <c r="G6271" s="8">
        <v>75590286</v>
      </c>
      <c r="H6271" s="8">
        <v>23600000</v>
      </c>
    </row>
    <row r="6272" spans="1:8" x14ac:dyDescent="0.3">
      <c r="A6272">
        <v>7.7</v>
      </c>
      <c r="B6272" t="s">
        <v>23843</v>
      </c>
      <c r="C6272" t="s">
        <v>1998</v>
      </c>
      <c r="D6272" t="s">
        <v>10118</v>
      </c>
      <c r="E6272" t="s">
        <v>37</v>
      </c>
      <c r="F6272">
        <v>88</v>
      </c>
      <c r="G6272" s="8">
        <v>75590286</v>
      </c>
      <c r="H6272" s="8">
        <v>23600000</v>
      </c>
    </row>
    <row r="6273" spans="1:8" x14ac:dyDescent="0.3">
      <c r="A6273">
        <v>6.1</v>
      </c>
      <c r="B6273" t="s">
        <v>23844</v>
      </c>
      <c r="C6273" t="s">
        <v>788</v>
      </c>
      <c r="D6273" t="s">
        <v>809</v>
      </c>
      <c r="E6273" t="s">
        <v>37</v>
      </c>
      <c r="F6273">
        <v>90</v>
      </c>
      <c r="G6273" s="8">
        <v>161487252</v>
      </c>
      <c r="H6273" s="8">
        <v>20000000</v>
      </c>
    </row>
    <row r="6274" spans="1:8" x14ac:dyDescent="0.3">
      <c r="A6274">
        <v>6.1</v>
      </c>
      <c r="B6274" t="s">
        <v>23844</v>
      </c>
      <c r="C6274" t="s">
        <v>788</v>
      </c>
      <c r="D6274" t="s">
        <v>21949</v>
      </c>
      <c r="E6274" t="s">
        <v>37</v>
      </c>
      <c r="F6274">
        <v>90</v>
      </c>
      <c r="G6274" s="8">
        <v>161487252</v>
      </c>
      <c r="H6274" s="8">
        <v>20000000</v>
      </c>
    </row>
    <row r="6275" spans="1:8" x14ac:dyDescent="0.3">
      <c r="A6275">
        <v>8.8000000000000007</v>
      </c>
      <c r="B6275" t="s">
        <v>23845</v>
      </c>
      <c r="C6275" t="s">
        <v>4960</v>
      </c>
      <c r="D6275" t="s">
        <v>675</v>
      </c>
      <c r="E6275" t="s">
        <v>37</v>
      </c>
      <c r="F6275">
        <v>127</v>
      </c>
      <c r="G6275" s="8">
        <v>290158751</v>
      </c>
      <c r="H6275" s="8">
        <v>18000000</v>
      </c>
    </row>
    <row r="6276" spans="1:8" x14ac:dyDescent="0.3">
      <c r="A6276">
        <v>8.8000000000000007</v>
      </c>
      <c r="B6276" t="s">
        <v>23845</v>
      </c>
      <c r="C6276" t="s">
        <v>4960</v>
      </c>
      <c r="D6276" t="s">
        <v>515</v>
      </c>
      <c r="E6276" t="s">
        <v>37</v>
      </c>
      <c r="F6276">
        <v>127</v>
      </c>
      <c r="G6276" s="8">
        <v>290158751</v>
      </c>
      <c r="H6276" s="8">
        <v>18000000</v>
      </c>
    </row>
    <row r="6277" spans="1:8" x14ac:dyDescent="0.3">
      <c r="A6277">
        <v>8.8000000000000007</v>
      </c>
      <c r="B6277" t="s">
        <v>23845</v>
      </c>
      <c r="C6277" t="s">
        <v>4960</v>
      </c>
      <c r="D6277" t="s">
        <v>651</v>
      </c>
      <c r="E6277" t="s">
        <v>37</v>
      </c>
      <c r="F6277">
        <v>127</v>
      </c>
      <c r="G6277" s="8">
        <v>290158751</v>
      </c>
      <c r="H6277" s="8">
        <v>18000000</v>
      </c>
    </row>
    <row r="6278" spans="1:8" x14ac:dyDescent="0.3">
      <c r="A6278">
        <v>8.8000000000000007</v>
      </c>
      <c r="B6278" t="s">
        <v>23845</v>
      </c>
      <c r="C6278" t="s">
        <v>4960</v>
      </c>
      <c r="D6278" t="s">
        <v>10118</v>
      </c>
      <c r="E6278" t="s">
        <v>37</v>
      </c>
      <c r="F6278">
        <v>127</v>
      </c>
      <c r="G6278" s="8">
        <v>290158751</v>
      </c>
      <c r="H6278" s="8">
        <v>18000000</v>
      </c>
    </row>
    <row r="6279" spans="1:8" x14ac:dyDescent="0.3">
      <c r="A6279">
        <v>6.8</v>
      </c>
      <c r="B6279" t="s">
        <v>23846</v>
      </c>
      <c r="C6279" t="s">
        <v>189</v>
      </c>
      <c r="D6279" t="s">
        <v>675</v>
      </c>
      <c r="E6279" t="s">
        <v>37</v>
      </c>
      <c r="F6279">
        <v>119</v>
      </c>
      <c r="G6279" s="8">
        <v>65807024</v>
      </c>
      <c r="H6279" s="8">
        <v>19000000</v>
      </c>
    </row>
    <row r="6280" spans="1:8" x14ac:dyDescent="0.3">
      <c r="A6280">
        <v>6.8</v>
      </c>
      <c r="B6280" t="s">
        <v>23846</v>
      </c>
      <c r="C6280" t="s">
        <v>189</v>
      </c>
      <c r="D6280" t="s">
        <v>809</v>
      </c>
      <c r="E6280" t="s">
        <v>37</v>
      </c>
      <c r="F6280">
        <v>119</v>
      </c>
      <c r="G6280" s="8">
        <v>65807024</v>
      </c>
      <c r="H6280" s="8">
        <v>19000000</v>
      </c>
    </row>
    <row r="6281" spans="1:8" x14ac:dyDescent="0.3">
      <c r="A6281">
        <v>6.8</v>
      </c>
      <c r="B6281" t="s">
        <v>23846</v>
      </c>
      <c r="C6281" t="s">
        <v>189</v>
      </c>
      <c r="D6281" t="s">
        <v>21950</v>
      </c>
      <c r="E6281" t="s">
        <v>37</v>
      </c>
      <c r="F6281">
        <v>119</v>
      </c>
      <c r="G6281" s="8">
        <v>65807024</v>
      </c>
      <c r="H6281" s="8">
        <v>19000000</v>
      </c>
    </row>
    <row r="6282" spans="1:8" x14ac:dyDescent="0.3">
      <c r="A6282">
        <v>6.8</v>
      </c>
      <c r="B6282" t="s">
        <v>23846</v>
      </c>
      <c r="C6282" t="s">
        <v>189</v>
      </c>
      <c r="D6282" t="s">
        <v>1473</v>
      </c>
      <c r="E6282" t="s">
        <v>37</v>
      </c>
      <c r="F6282">
        <v>119</v>
      </c>
      <c r="G6282" s="8">
        <v>65807024</v>
      </c>
      <c r="H6282" s="8">
        <v>19000000</v>
      </c>
    </row>
    <row r="6283" spans="1:8" x14ac:dyDescent="0.3">
      <c r="A6283">
        <v>6.8</v>
      </c>
      <c r="B6283" t="s">
        <v>23846</v>
      </c>
      <c r="C6283" t="s">
        <v>189</v>
      </c>
      <c r="D6283" t="s">
        <v>8199</v>
      </c>
      <c r="E6283" t="s">
        <v>37</v>
      </c>
      <c r="F6283">
        <v>119</v>
      </c>
      <c r="G6283" s="8">
        <v>65807024</v>
      </c>
      <c r="H6283" s="8">
        <v>19000000</v>
      </c>
    </row>
    <row r="6284" spans="1:8" x14ac:dyDescent="0.3">
      <c r="A6284">
        <v>6.8</v>
      </c>
      <c r="B6284" t="s">
        <v>23847</v>
      </c>
      <c r="C6284" t="s">
        <v>3488</v>
      </c>
      <c r="D6284" t="s">
        <v>809</v>
      </c>
      <c r="E6284" t="s">
        <v>37</v>
      </c>
      <c r="F6284">
        <v>85</v>
      </c>
      <c r="G6284" s="8">
        <v>86930411</v>
      </c>
      <c r="H6284" s="8">
        <v>23000000</v>
      </c>
    </row>
    <row r="6285" spans="1:8" x14ac:dyDescent="0.3">
      <c r="A6285">
        <v>6.8</v>
      </c>
      <c r="B6285" t="s">
        <v>23847</v>
      </c>
      <c r="C6285" t="s">
        <v>3488</v>
      </c>
      <c r="D6285" t="s">
        <v>21950</v>
      </c>
      <c r="E6285" t="s">
        <v>37</v>
      </c>
      <c r="F6285">
        <v>85</v>
      </c>
      <c r="G6285" s="8">
        <v>86930411</v>
      </c>
      <c r="H6285" s="8">
        <v>23000000</v>
      </c>
    </row>
    <row r="6286" spans="1:8" x14ac:dyDescent="0.3">
      <c r="A6286">
        <v>6.7</v>
      </c>
      <c r="B6286" t="s">
        <v>23848</v>
      </c>
      <c r="C6286" t="s">
        <v>3281</v>
      </c>
      <c r="D6286" t="s">
        <v>4189</v>
      </c>
      <c r="E6286" t="s">
        <v>37</v>
      </c>
      <c r="F6286">
        <v>98</v>
      </c>
      <c r="G6286" s="8">
        <v>53302314</v>
      </c>
      <c r="H6286" s="8">
        <v>23000000</v>
      </c>
    </row>
    <row r="6287" spans="1:8" x14ac:dyDescent="0.3">
      <c r="A6287">
        <v>6.7</v>
      </c>
      <c r="B6287" t="s">
        <v>23848</v>
      </c>
      <c r="C6287" t="s">
        <v>3281</v>
      </c>
      <c r="D6287" t="s">
        <v>8199</v>
      </c>
      <c r="E6287" t="s">
        <v>37</v>
      </c>
      <c r="F6287">
        <v>98</v>
      </c>
      <c r="G6287" s="8">
        <v>53302314</v>
      </c>
      <c r="H6287" s="8">
        <v>23000000</v>
      </c>
    </row>
    <row r="6288" spans="1:8" x14ac:dyDescent="0.3">
      <c r="A6288">
        <v>7.1</v>
      </c>
      <c r="B6288" t="s">
        <v>23849</v>
      </c>
      <c r="C6288" t="s">
        <v>1471</v>
      </c>
      <c r="D6288" t="s">
        <v>1473</v>
      </c>
      <c r="E6288" t="s">
        <v>37</v>
      </c>
      <c r="F6288">
        <v>101</v>
      </c>
      <c r="G6288" s="8">
        <v>40962534</v>
      </c>
      <c r="H6288" s="8">
        <v>12500000</v>
      </c>
    </row>
    <row r="6289" spans="1:8" x14ac:dyDescent="0.3">
      <c r="A6289">
        <v>7.1</v>
      </c>
      <c r="B6289" t="s">
        <v>23850</v>
      </c>
      <c r="C6289" t="s">
        <v>704</v>
      </c>
      <c r="D6289" t="s">
        <v>4189</v>
      </c>
      <c r="E6289" t="s">
        <v>37</v>
      </c>
      <c r="F6289">
        <v>112</v>
      </c>
      <c r="G6289" s="8">
        <v>39235088</v>
      </c>
      <c r="H6289" s="8">
        <v>23000000</v>
      </c>
    </row>
    <row r="6290" spans="1:8" x14ac:dyDescent="0.3">
      <c r="A6290">
        <v>7.1</v>
      </c>
      <c r="B6290" t="s">
        <v>23850</v>
      </c>
      <c r="C6290" t="s">
        <v>704</v>
      </c>
      <c r="D6290" t="s">
        <v>10118</v>
      </c>
      <c r="E6290" t="s">
        <v>37</v>
      </c>
      <c r="F6290">
        <v>112</v>
      </c>
      <c r="G6290" s="8">
        <v>39235088</v>
      </c>
      <c r="H6290" s="8">
        <v>23000000</v>
      </c>
    </row>
    <row r="6291" spans="1:8" x14ac:dyDescent="0.3">
      <c r="A6291">
        <v>6.1</v>
      </c>
      <c r="B6291" t="s">
        <v>23851</v>
      </c>
      <c r="C6291" t="s">
        <v>545</v>
      </c>
      <c r="D6291" t="s">
        <v>809</v>
      </c>
      <c r="E6291" t="s">
        <v>37</v>
      </c>
      <c r="F6291">
        <v>97</v>
      </c>
      <c r="G6291" s="8">
        <v>27338033</v>
      </c>
      <c r="H6291" s="8">
        <v>23000000</v>
      </c>
    </row>
    <row r="6292" spans="1:8" x14ac:dyDescent="0.3">
      <c r="A6292">
        <v>6.1</v>
      </c>
      <c r="B6292" t="s">
        <v>23851</v>
      </c>
      <c r="C6292" t="s">
        <v>545</v>
      </c>
      <c r="D6292" t="s">
        <v>17497</v>
      </c>
      <c r="E6292" t="s">
        <v>37</v>
      </c>
      <c r="F6292">
        <v>97</v>
      </c>
      <c r="G6292" s="8">
        <v>27338033</v>
      </c>
      <c r="H6292" s="8">
        <v>23000000</v>
      </c>
    </row>
    <row r="6293" spans="1:8" x14ac:dyDescent="0.3">
      <c r="A6293">
        <v>8</v>
      </c>
      <c r="B6293" t="s">
        <v>23852</v>
      </c>
      <c r="C6293" t="s">
        <v>876</v>
      </c>
      <c r="D6293" t="s">
        <v>1473</v>
      </c>
      <c r="E6293" t="s">
        <v>37</v>
      </c>
      <c r="F6293">
        <v>126</v>
      </c>
      <c r="G6293" s="8">
        <v>25556065</v>
      </c>
      <c r="H6293" s="8">
        <v>23000000</v>
      </c>
    </row>
    <row r="6294" spans="1:8" x14ac:dyDescent="0.3">
      <c r="A6294">
        <v>8</v>
      </c>
      <c r="B6294" t="s">
        <v>23852</v>
      </c>
      <c r="C6294" t="s">
        <v>876</v>
      </c>
      <c r="D6294" t="s">
        <v>17497</v>
      </c>
      <c r="E6294" t="s">
        <v>37</v>
      </c>
      <c r="F6294">
        <v>126</v>
      </c>
      <c r="G6294" s="8">
        <v>25556065</v>
      </c>
      <c r="H6294" s="8">
        <v>23000000</v>
      </c>
    </row>
    <row r="6295" spans="1:8" x14ac:dyDescent="0.3">
      <c r="A6295">
        <v>8</v>
      </c>
      <c r="B6295" t="s">
        <v>23852</v>
      </c>
      <c r="C6295" t="s">
        <v>876</v>
      </c>
      <c r="D6295" t="s">
        <v>10118</v>
      </c>
      <c r="E6295" t="s">
        <v>37</v>
      </c>
      <c r="F6295">
        <v>126</v>
      </c>
      <c r="G6295" s="8">
        <v>25556065</v>
      </c>
      <c r="H6295" s="8">
        <v>23000000</v>
      </c>
    </row>
    <row r="6296" spans="1:8" x14ac:dyDescent="0.3">
      <c r="A6296">
        <v>6.6</v>
      </c>
      <c r="B6296" t="s">
        <v>23853</v>
      </c>
      <c r="C6296" t="s">
        <v>2209</v>
      </c>
      <c r="D6296" t="s">
        <v>21948</v>
      </c>
      <c r="E6296" t="s">
        <v>37</v>
      </c>
      <c r="F6296">
        <v>97</v>
      </c>
      <c r="G6296" s="8">
        <v>21973182</v>
      </c>
      <c r="H6296" s="8">
        <v>23000000</v>
      </c>
    </row>
    <row r="6297" spans="1:8" x14ac:dyDescent="0.3">
      <c r="A6297">
        <v>6.6</v>
      </c>
      <c r="B6297" t="s">
        <v>23853</v>
      </c>
      <c r="C6297" t="s">
        <v>2209</v>
      </c>
      <c r="D6297" t="s">
        <v>8199</v>
      </c>
      <c r="E6297" t="s">
        <v>37</v>
      </c>
      <c r="F6297">
        <v>97</v>
      </c>
      <c r="G6297" s="8">
        <v>21973182</v>
      </c>
      <c r="H6297" s="8">
        <v>23000000</v>
      </c>
    </row>
    <row r="6298" spans="1:8" x14ac:dyDescent="0.3">
      <c r="A6298">
        <v>5.4</v>
      </c>
      <c r="B6298" t="s">
        <v>23854</v>
      </c>
      <c r="C6298" t="s">
        <v>8026</v>
      </c>
      <c r="D6298" t="s">
        <v>515</v>
      </c>
      <c r="E6298" t="s">
        <v>37</v>
      </c>
      <c r="F6298">
        <v>100</v>
      </c>
      <c r="G6298" s="8">
        <v>4756</v>
      </c>
      <c r="H6298" s="8">
        <v>25000000</v>
      </c>
    </row>
    <row r="6299" spans="1:8" x14ac:dyDescent="0.3">
      <c r="A6299">
        <v>5.4</v>
      </c>
      <c r="B6299" t="s">
        <v>23854</v>
      </c>
      <c r="C6299" t="s">
        <v>8026</v>
      </c>
      <c r="D6299" t="s">
        <v>15875</v>
      </c>
      <c r="E6299" t="s">
        <v>37</v>
      </c>
      <c r="F6299">
        <v>100</v>
      </c>
      <c r="G6299" s="8">
        <v>4756</v>
      </c>
      <c r="H6299" s="8">
        <v>25000000</v>
      </c>
    </row>
    <row r="6300" spans="1:8" x14ac:dyDescent="0.3">
      <c r="A6300">
        <v>5.4</v>
      </c>
      <c r="B6300" t="s">
        <v>23854</v>
      </c>
      <c r="C6300" t="s">
        <v>8026</v>
      </c>
      <c r="D6300" t="s">
        <v>651</v>
      </c>
      <c r="E6300" t="s">
        <v>37</v>
      </c>
      <c r="F6300">
        <v>100</v>
      </c>
      <c r="G6300" s="8">
        <v>4756</v>
      </c>
      <c r="H6300" s="8">
        <v>25000000</v>
      </c>
    </row>
    <row r="6301" spans="1:8" x14ac:dyDescent="0.3">
      <c r="A6301">
        <v>6.1</v>
      </c>
      <c r="B6301" t="s">
        <v>23855</v>
      </c>
      <c r="C6301" t="s">
        <v>2405</v>
      </c>
      <c r="D6301" t="s">
        <v>809</v>
      </c>
      <c r="E6301" t="s">
        <v>37</v>
      </c>
      <c r="F6301">
        <v>114</v>
      </c>
      <c r="G6301" s="8">
        <v>18653615</v>
      </c>
      <c r="H6301" s="8">
        <v>23000000</v>
      </c>
    </row>
    <row r="6302" spans="1:8" x14ac:dyDescent="0.3">
      <c r="A6302">
        <v>6.1</v>
      </c>
      <c r="B6302" t="s">
        <v>23855</v>
      </c>
      <c r="C6302" t="s">
        <v>2405</v>
      </c>
      <c r="D6302" t="s">
        <v>1473</v>
      </c>
      <c r="E6302" t="s">
        <v>37</v>
      </c>
      <c r="F6302">
        <v>114</v>
      </c>
      <c r="G6302" s="8">
        <v>18653615</v>
      </c>
      <c r="H6302" s="8">
        <v>23000000</v>
      </c>
    </row>
    <row r="6303" spans="1:8" x14ac:dyDescent="0.3">
      <c r="A6303">
        <v>5.6</v>
      </c>
      <c r="B6303" t="s">
        <v>23856</v>
      </c>
      <c r="C6303" t="s">
        <v>8036</v>
      </c>
      <c r="D6303" t="s">
        <v>809</v>
      </c>
      <c r="E6303" t="s">
        <v>37</v>
      </c>
      <c r="F6303">
        <v>88</v>
      </c>
      <c r="G6303" s="8">
        <v>13019253</v>
      </c>
      <c r="H6303" s="8">
        <v>23000000</v>
      </c>
    </row>
    <row r="6304" spans="1:8" x14ac:dyDescent="0.3">
      <c r="A6304">
        <v>5.6</v>
      </c>
      <c r="B6304" t="s">
        <v>23856</v>
      </c>
      <c r="C6304" t="s">
        <v>8036</v>
      </c>
      <c r="D6304" t="s">
        <v>21950</v>
      </c>
      <c r="E6304" t="s">
        <v>37</v>
      </c>
      <c r="F6304">
        <v>88</v>
      </c>
      <c r="G6304" s="8">
        <v>13019253</v>
      </c>
      <c r="H6304" s="8">
        <v>23000000</v>
      </c>
    </row>
    <row r="6305" spans="1:8" x14ac:dyDescent="0.3">
      <c r="A6305">
        <v>5.8</v>
      </c>
      <c r="B6305" t="s">
        <v>23857</v>
      </c>
      <c r="C6305" t="s">
        <v>753</v>
      </c>
      <c r="D6305" t="s">
        <v>675</v>
      </c>
      <c r="E6305" t="s">
        <v>37</v>
      </c>
      <c r="F6305">
        <v>93</v>
      </c>
      <c r="G6305" s="8">
        <v>18934858</v>
      </c>
      <c r="H6305" s="8">
        <v>23000000</v>
      </c>
    </row>
    <row r="6306" spans="1:8" x14ac:dyDescent="0.3">
      <c r="A6306">
        <v>5.8</v>
      </c>
      <c r="B6306" t="s">
        <v>23857</v>
      </c>
      <c r="C6306" t="s">
        <v>753</v>
      </c>
      <c r="D6306" t="s">
        <v>8199</v>
      </c>
      <c r="E6306" t="s">
        <v>37</v>
      </c>
      <c r="F6306">
        <v>93</v>
      </c>
      <c r="G6306" s="8">
        <v>18934858</v>
      </c>
      <c r="H6306" s="8">
        <v>23000000</v>
      </c>
    </row>
    <row r="6307" spans="1:8" x14ac:dyDescent="0.3">
      <c r="A6307">
        <v>2.8</v>
      </c>
      <c r="B6307" t="s">
        <v>23858</v>
      </c>
      <c r="C6307" t="s">
        <v>8045</v>
      </c>
      <c r="D6307" t="s">
        <v>515</v>
      </c>
      <c r="E6307" t="s">
        <v>37</v>
      </c>
      <c r="F6307">
        <v>92</v>
      </c>
      <c r="G6307" s="8">
        <v>20763013</v>
      </c>
      <c r="H6307" s="8">
        <v>23000000</v>
      </c>
    </row>
    <row r="6308" spans="1:8" x14ac:dyDescent="0.3">
      <c r="A6308">
        <v>2.8</v>
      </c>
      <c r="B6308" t="s">
        <v>23858</v>
      </c>
      <c r="C6308" t="s">
        <v>8045</v>
      </c>
      <c r="D6308" t="s">
        <v>4189</v>
      </c>
      <c r="E6308" t="s">
        <v>37</v>
      </c>
      <c r="F6308">
        <v>92</v>
      </c>
      <c r="G6308" s="8">
        <v>20763013</v>
      </c>
      <c r="H6308" s="8">
        <v>23000000</v>
      </c>
    </row>
    <row r="6309" spans="1:8" x14ac:dyDescent="0.3">
      <c r="A6309">
        <v>2.8</v>
      </c>
      <c r="B6309" t="s">
        <v>23858</v>
      </c>
      <c r="C6309" t="s">
        <v>8045</v>
      </c>
      <c r="D6309" t="s">
        <v>8199</v>
      </c>
      <c r="E6309" t="s">
        <v>37</v>
      </c>
      <c r="F6309">
        <v>92</v>
      </c>
      <c r="G6309" s="8">
        <v>20763013</v>
      </c>
      <c r="H6309" s="8">
        <v>23000000</v>
      </c>
    </row>
    <row r="6310" spans="1:8" x14ac:dyDescent="0.3">
      <c r="A6310">
        <v>6.7</v>
      </c>
      <c r="B6310" t="s">
        <v>23859</v>
      </c>
      <c r="C6310" t="s">
        <v>8051</v>
      </c>
      <c r="D6310" t="s">
        <v>1473</v>
      </c>
      <c r="E6310" t="s">
        <v>37</v>
      </c>
      <c r="F6310">
        <v>98</v>
      </c>
      <c r="G6310" s="8">
        <v>12782508</v>
      </c>
      <c r="H6310" s="8">
        <v>23000000</v>
      </c>
    </row>
    <row r="6311" spans="1:8" x14ac:dyDescent="0.3">
      <c r="A6311">
        <v>5.0999999999999996</v>
      </c>
      <c r="B6311" t="s">
        <v>23860</v>
      </c>
      <c r="C6311" t="s">
        <v>8055</v>
      </c>
      <c r="D6311" t="s">
        <v>11093</v>
      </c>
      <c r="E6311" t="s">
        <v>37</v>
      </c>
      <c r="F6311">
        <v>94</v>
      </c>
      <c r="G6311" s="8">
        <v>11508423</v>
      </c>
      <c r="H6311" s="8">
        <v>23000000</v>
      </c>
    </row>
    <row r="6312" spans="1:8" x14ac:dyDescent="0.3">
      <c r="A6312">
        <v>5.0999999999999996</v>
      </c>
      <c r="B6312" t="s">
        <v>23860</v>
      </c>
      <c r="C6312" t="s">
        <v>8055</v>
      </c>
      <c r="D6312" t="s">
        <v>809</v>
      </c>
      <c r="E6312" t="s">
        <v>37</v>
      </c>
      <c r="F6312">
        <v>94</v>
      </c>
      <c r="G6312" s="8">
        <v>11508423</v>
      </c>
      <c r="H6312" s="8">
        <v>23000000</v>
      </c>
    </row>
    <row r="6313" spans="1:8" x14ac:dyDescent="0.3">
      <c r="A6313">
        <v>5.0999999999999996</v>
      </c>
      <c r="B6313" t="s">
        <v>23860</v>
      </c>
      <c r="C6313" t="s">
        <v>8055</v>
      </c>
      <c r="D6313" t="s">
        <v>1473</v>
      </c>
      <c r="E6313" t="s">
        <v>37</v>
      </c>
      <c r="F6313">
        <v>94</v>
      </c>
      <c r="G6313" s="8">
        <v>11508423</v>
      </c>
      <c r="H6313" s="8">
        <v>23000000</v>
      </c>
    </row>
    <row r="6314" spans="1:8" x14ac:dyDescent="0.3">
      <c r="A6314">
        <v>5.0999999999999996</v>
      </c>
      <c r="B6314" t="s">
        <v>23860</v>
      </c>
      <c r="C6314" t="s">
        <v>8055</v>
      </c>
      <c r="D6314" t="s">
        <v>15875</v>
      </c>
      <c r="E6314" t="s">
        <v>37</v>
      </c>
      <c r="F6314">
        <v>94</v>
      </c>
      <c r="G6314" s="8">
        <v>11508423</v>
      </c>
      <c r="H6314" s="8">
        <v>23000000</v>
      </c>
    </row>
    <row r="6315" spans="1:8" x14ac:dyDescent="0.3">
      <c r="A6315">
        <v>5.0999999999999996</v>
      </c>
      <c r="B6315" t="s">
        <v>23860</v>
      </c>
      <c r="C6315" t="s">
        <v>8055</v>
      </c>
      <c r="D6315" t="s">
        <v>21949</v>
      </c>
      <c r="E6315" t="s">
        <v>37</v>
      </c>
      <c r="F6315">
        <v>94</v>
      </c>
      <c r="G6315" s="8">
        <v>11508423</v>
      </c>
      <c r="H6315" s="8">
        <v>23000000</v>
      </c>
    </row>
    <row r="6316" spans="1:8" x14ac:dyDescent="0.3">
      <c r="A6316">
        <v>7.2</v>
      </c>
      <c r="B6316" t="s">
        <v>23861</v>
      </c>
      <c r="C6316" t="s">
        <v>2836</v>
      </c>
      <c r="D6316" t="s">
        <v>1473</v>
      </c>
      <c r="E6316" t="s">
        <v>37</v>
      </c>
      <c r="F6316">
        <v>102</v>
      </c>
      <c r="G6316" s="8">
        <v>10660147</v>
      </c>
      <c r="H6316" s="8">
        <v>23000000</v>
      </c>
    </row>
    <row r="6317" spans="1:8" x14ac:dyDescent="0.3">
      <c r="A6317">
        <v>7.2</v>
      </c>
      <c r="B6317" t="s">
        <v>23861</v>
      </c>
      <c r="C6317" t="s">
        <v>2836</v>
      </c>
      <c r="D6317" t="s">
        <v>17497</v>
      </c>
      <c r="E6317" t="s">
        <v>37</v>
      </c>
      <c r="F6317">
        <v>102</v>
      </c>
      <c r="G6317" s="8">
        <v>10660147</v>
      </c>
      <c r="H6317" s="8">
        <v>23000000</v>
      </c>
    </row>
    <row r="6318" spans="1:8" x14ac:dyDescent="0.3">
      <c r="A6318">
        <v>6</v>
      </c>
      <c r="B6318" t="s">
        <v>23862</v>
      </c>
      <c r="C6318" t="s">
        <v>3716</v>
      </c>
      <c r="D6318" t="s">
        <v>675</v>
      </c>
      <c r="E6318" t="s">
        <v>37</v>
      </c>
      <c r="F6318">
        <v>98</v>
      </c>
      <c r="G6318" s="8">
        <v>7434726</v>
      </c>
      <c r="H6318" s="8">
        <v>23000000</v>
      </c>
    </row>
    <row r="6319" spans="1:8" x14ac:dyDescent="0.3">
      <c r="A6319">
        <v>6</v>
      </c>
      <c r="B6319" t="s">
        <v>23862</v>
      </c>
      <c r="C6319" t="s">
        <v>3716</v>
      </c>
      <c r="D6319" t="s">
        <v>21950</v>
      </c>
      <c r="E6319" t="s">
        <v>37</v>
      </c>
      <c r="F6319">
        <v>98</v>
      </c>
      <c r="G6319" s="8">
        <v>7434726</v>
      </c>
      <c r="H6319" s="8">
        <v>23000000</v>
      </c>
    </row>
    <row r="6320" spans="1:8" x14ac:dyDescent="0.3">
      <c r="A6320">
        <v>6</v>
      </c>
      <c r="B6320" t="s">
        <v>23862</v>
      </c>
      <c r="C6320" t="s">
        <v>3716</v>
      </c>
      <c r="D6320" t="s">
        <v>1473</v>
      </c>
      <c r="E6320" t="s">
        <v>37</v>
      </c>
      <c r="F6320">
        <v>98</v>
      </c>
      <c r="G6320" s="8">
        <v>7434726</v>
      </c>
      <c r="H6320" s="8">
        <v>23000000</v>
      </c>
    </row>
    <row r="6321" spans="1:8" x14ac:dyDescent="0.3">
      <c r="A6321">
        <v>6</v>
      </c>
      <c r="B6321" t="s">
        <v>23862</v>
      </c>
      <c r="C6321" t="s">
        <v>3716</v>
      </c>
      <c r="D6321" t="s">
        <v>8199</v>
      </c>
      <c r="E6321" t="s">
        <v>37</v>
      </c>
      <c r="F6321">
        <v>98</v>
      </c>
      <c r="G6321" s="8">
        <v>7434726</v>
      </c>
      <c r="H6321" s="8">
        <v>23000000</v>
      </c>
    </row>
    <row r="6322" spans="1:8" x14ac:dyDescent="0.3">
      <c r="A6322">
        <v>6</v>
      </c>
      <c r="B6322" t="s">
        <v>23862</v>
      </c>
      <c r="C6322" t="s">
        <v>3716</v>
      </c>
      <c r="D6322" t="s">
        <v>12797</v>
      </c>
      <c r="E6322" t="s">
        <v>37</v>
      </c>
      <c r="F6322">
        <v>98</v>
      </c>
      <c r="G6322" s="8">
        <v>7434726</v>
      </c>
      <c r="H6322" s="8">
        <v>23000000</v>
      </c>
    </row>
    <row r="6323" spans="1:8" x14ac:dyDescent="0.3">
      <c r="A6323">
        <v>6.7</v>
      </c>
      <c r="B6323" t="s">
        <v>23863</v>
      </c>
      <c r="C6323" t="s">
        <v>8073</v>
      </c>
      <c r="D6323" t="s">
        <v>11093</v>
      </c>
      <c r="E6323" t="s">
        <v>726</v>
      </c>
      <c r="F6323">
        <v>111</v>
      </c>
      <c r="G6323" s="8">
        <v>6109075</v>
      </c>
      <c r="H6323" s="8">
        <v>19430000</v>
      </c>
    </row>
    <row r="6324" spans="1:8" x14ac:dyDescent="0.3">
      <c r="A6324">
        <v>6.7</v>
      </c>
      <c r="B6324" t="s">
        <v>23863</v>
      </c>
      <c r="C6324" t="s">
        <v>8073</v>
      </c>
      <c r="D6324" t="s">
        <v>1473</v>
      </c>
      <c r="E6324" t="s">
        <v>726</v>
      </c>
      <c r="F6324">
        <v>111</v>
      </c>
      <c r="G6324" s="8">
        <v>6109075</v>
      </c>
      <c r="H6324" s="8">
        <v>19430000</v>
      </c>
    </row>
    <row r="6325" spans="1:8" x14ac:dyDescent="0.3">
      <c r="A6325">
        <v>6.2</v>
      </c>
      <c r="B6325" t="s">
        <v>23864</v>
      </c>
      <c r="C6325" t="s">
        <v>3433</v>
      </c>
      <c r="D6325" t="s">
        <v>809</v>
      </c>
      <c r="E6325" t="s">
        <v>37</v>
      </c>
      <c r="F6325">
        <v>100</v>
      </c>
      <c r="G6325" s="8">
        <v>2708188</v>
      </c>
      <c r="H6325" s="8">
        <v>23000000</v>
      </c>
    </row>
    <row r="6326" spans="1:8" x14ac:dyDescent="0.3">
      <c r="A6326">
        <v>6.2</v>
      </c>
      <c r="B6326" t="s">
        <v>23864</v>
      </c>
      <c r="C6326" t="s">
        <v>3433</v>
      </c>
      <c r="D6326" t="s">
        <v>1473</v>
      </c>
      <c r="E6326" t="s">
        <v>37</v>
      </c>
      <c r="F6326">
        <v>100</v>
      </c>
      <c r="G6326" s="8">
        <v>2708188</v>
      </c>
      <c r="H6326" s="8">
        <v>23000000</v>
      </c>
    </row>
    <row r="6327" spans="1:8" x14ac:dyDescent="0.3">
      <c r="A6327">
        <v>6.2</v>
      </c>
      <c r="B6327" t="s">
        <v>23864</v>
      </c>
      <c r="C6327" t="s">
        <v>3433</v>
      </c>
      <c r="D6327" t="s">
        <v>17497</v>
      </c>
      <c r="E6327" t="s">
        <v>37</v>
      </c>
      <c r="F6327">
        <v>100</v>
      </c>
      <c r="G6327" s="8">
        <v>2708188</v>
      </c>
      <c r="H6327" s="8">
        <v>23000000</v>
      </c>
    </row>
    <row r="6328" spans="1:8" x14ac:dyDescent="0.3">
      <c r="A6328">
        <v>6.2</v>
      </c>
      <c r="B6328" t="s">
        <v>23865</v>
      </c>
      <c r="C6328" t="s">
        <v>8092</v>
      </c>
      <c r="D6328" t="s">
        <v>1473</v>
      </c>
      <c r="E6328" t="s">
        <v>37</v>
      </c>
      <c r="F6328">
        <v>141</v>
      </c>
      <c r="G6328" s="8">
        <v>16123851</v>
      </c>
      <c r="H6328" s="8">
        <v>23000000</v>
      </c>
    </row>
    <row r="6329" spans="1:8" x14ac:dyDescent="0.3">
      <c r="A6329">
        <v>6.8</v>
      </c>
      <c r="B6329">
        <v>1408</v>
      </c>
      <c r="C6329" t="s">
        <v>1516</v>
      </c>
      <c r="D6329" t="s">
        <v>651</v>
      </c>
      <c r="E6329" t="s">
        <v>37</v>
      </c>
      <c r="F6329">
        <v>114</v>
      </c>
      <c r="G6329" s="8">
        <v>71975611</v>
      </c>
      <c r="H6329" s="8">
        <v>25000000</v>
      </c>
    </row>
    <row r="6330" spans="1:8" x14ac:dyDescent="0.3">
      <c r="A6330">
        <v>6.8</v>
      </c>
      <c r="B6330">
        <v>1408</v>
      </c>
      <c r="C6330" t="s">
        <v>1516</v>
      </c>
      <c r="D6330" t="s">
        <v>4189</v>
      </c>
      <c r="E6330" t="s">
        <v>37</v>
      </c>
      <c r="F6330">
        <v>114</v>
      </c>
      <c r="G6330" s="8">
        <v>71975611</v>
      </c>
      <c r="H6330" s="8">
        <v>25000000</v>
      </c>
    </row>
    <row r="6331" spans="1:8" x14ac:dyDescent="0.3">
      <c r="A6331">
        <v>7.1</v>
      </c>
      <c r="B6331" t="s">
        <v>23866</v>
      </c>
      <c r="C6331" t="s">
        <v>8111</v>
      </c>
      <c r="D6331" t="s">
        <v>515</v>
      </c>
      <c r="E6331" t="s">
        <v>37</v>
      </c>
      <c r="F6331">
        <v>96</v>
      </c>
      <c r="G6331" s="8">
        <v>38119483</v>
      </c>
      <c r="H6331" s="8">
        <v>22700000</v>
      </c>
    </row>
    <row r="6332" spans="1:8" x14ac:dyDescent="0.3">
      <c r="A6332">
        <v>7.1</v>
      </c>
      <c r="B6332" t="s">
        <v>23866</v>
      </c>
      <c r="C6332" t="s">
        <v>8111</v>
      </c>
      <c r="D6332" t="s">
        <v>809</v>
      </c>
      <c r="E6332" t="s">
        <v>37</v>
      </c>
      <c r="F6332">
        <v>96</v>
      </c>
      <c r="G6332" s="8">
        <v>38119483</v>
      </c>
      <c r="H6332" s="8">
        <v>22700000</v>
      </c>
    </row>
    <row r="6333" spans="1:8" x14ac:dyDescent="0.3">
      <c r="A6333">
        <v>7.1</v>
      </c>
      <c r="B6333" t="s">
        <v>23866</v>
      </c>
      <c r="C6333" t="s">
        <v>8111</v>
      </c>
      <c r="D6333" t="s">
        <v>10118</v>
      </c>
      <c r="E6333" t="s">
        <v>37</v>
      </c>
      <c r="F6333">
        <v>96</v>
      </c>
      <c r="G6333" s="8">
        <v>38119483</v>
      </c>
      <c r="H6333" s="8">
        <v>22700000</v>
      </c>
    </row>
    <row r="6334" spans="1:8" x14ac:dyDescent="0.3">
      <c r="A6334">
        <v>7.1</v>
      </c>
      <c r="B6334" t="s">
        <v>23867</v>
      </c>
      <c r="C6334" t="s">
        <v>8118</v>
      </c>
      <c r="D6334" t="s">
        <v>1473</v>
      </c>
      <c r="E6334" t="s">
        <v>37</v>
      </c>
      <c r="F6334">
        <v>111</v>
      </c>
      <c r="G6334" s="8">
        <v>4190530</v>
      </c>
      <c r="H6334" s="8">
        <v>22500000</v>
      </c>
    </row>
    <row r="6335" spans="1:8" x14ac:dyDescent="0.3">
      <c r="A6335">
        <v>7.1</v>
      </c>
      <c r="B6335" t="s">
        <v>23867</v>
      </c>
      <c r="C6335" t="s">
        <v>8118</v>
      </c>
      <c r="D6335" t="s">
        <v>21951</v>
      </c>
      <c r="E6335" t="s">
        <v>37</v>
      </c>
      <c r="F6335">
        <v>111</v>
      </c>
      <c r="G6335" s="8">
        <v>4190530</v>
      </c>
      <c r="H6335" s="8">
        <v>22500000</v>
      </c>
    </row>
    <row r="6336" spans="1:8" x14ac:dyDescent="0.3">
      <c r="A6336">
        <v>7</v>
      </c>
      <c r="B6336" t="s">
        <v>23868</v>
      </c>
      <c r="C6336" t="s">
        <v>1374</v>
      </c>
      <c r="D6336" t="s">
        <v>1473</v>
      </c>
      <c r="E6336" t="s">
        <v>37</v>
      </c>
      <c r="F6336">
        <v>127</v>
      </c>
      <c r="G6336" s="8">
        <v>217631306</v>
      </c>
      <c r="H6336" s="8">
        <v>22000000</v>
      </c>
    </row>
    <row r="6337" spans="1:8" x14ac:dyDescent="0.3">
      <c r="A6337">
        <v>7</v>
      </c>
      <c r="B6337" t="s">
        <v>23868</v>
      </c>
      <c r="C6337" t="s">
        <v>1374</v>
      </c>
      <c r="D6337" t="s">
        <v>651</v>
      </c>
      <c r="E6337" t="s">
        <v>37</v>
      </c>
      <c r="F6337">
        <v>127</v>
      </c>
      <c r="G6337" s="8">
        <v>217631306</v>
      </c>
      <c r="H6337" s="8">
        <v>22000000</v>
      </c>
    </row>
    <row r="6338" spans="1:8" x14ac:dyDescent="0.3">
      <c r="A6338">
        <v>7</v>
      </c>
      <c r="B6338" t="s">
        <v>23868</v>
      </c>
      <c r="C6338" t="s">
        <v>1374</v>
      </c>
      <c r="D6338" t="s">
        <v>17497</v>
      </c>
      <c r="E6338" t="s">
        <v>37</v>
      </c>
      <c r="F6338">
        <v>127</v>
      </c>
      <c r="G6338" s="8">
        <v>217631306</v>
      </c>
      <c r="H6338" s="8">
        <v>22000000</v>
      </c>
    </row>
    <row r="6339" spans="1:8" x14ac:dyDescent="0.3">
      <c r="A6339">
        <v>7</v>
      </c>
      <c r="B6339" t="s">
        <v>23868</v>
      </c>
      <c r="C6339" t="s">
        <v>1374</v>
      </c>
      <c r="D6339" t="s">
        <v>8199</v>
      </c>
      <c r="E6339" t="s">
        <v>37</v>
      </c>
      <c r="F6339">
        <v>127</v>
      </c>
      <c r="G6339" s="8">
        <v>217631306</v>
      </c>
      <c r="H6339" s="8">
        <v>22000000</v>
      </c>
    </row>
    <row r="6340" spans="1:8" x14ac:dyDescent="0.3">
      <c r="A6340">
        <v>7.1</v>
      </c>
      <c r="B6340" t="s">
        <v>23869</v>
      </c>
      <c r="C6340" t="s">
        <v>1503</v>
      </c>
      <c r="D6340" t="s">
        <v>809</v>
      </c>
      <c r="E6340" t="s">
        <v>37</v>
      </c>
      <c r="F6340">
        <v>107</v>
      </c>
      <c r="G6340" s="8">
        <v>176483808</v>
      </c>
      <c r="H6340" s="8">
        <v>23000000</v>
      </c>
    </row>
    <row r="6341" spans="1:8" x14ac:dyDescent="0.3">
      <c r="A6341">
        <v>7.1</v>
      </c>
      <c r="B6341" t="s">
        <v>23869</v>
      </c>
      <c r="C6341" t="s">
        <v>1503</v>
      </c>
      <c r="D6341" t="s">
        <v>17497</v>
      </c>
      <c r="E6341" t="s">
        <v>37</v>
      </c>
      <c r="F6341">
        <v>107</v>
      </c>
      <c r="G6341" s="8">
        <v>176483808</v>
      </c>
      <c r="H6341" s="8">
        <v>23000000</v>
      </c>
    </row>
    <row r="6342" spans="1:8" x14ac:dyDescent="0.3">
      <c r="A6342">
        <v>6.4</v>
      </c>
      <c r="B6342" t="s">
        <v>23870</v>
      </c>
      <c r="C6342" t="s">
        <v>1989</v>
      </c>
      <c r="D6342" t="s">
        <v>809</v>
      </c>
      <c r="E6342" t="s">
        <v>37</v>
      </c>
      <c r="F6342">
        <v>97</v>
      </c>
      <c r="G6342" s="8">
        <v>144833357</v>
      </c>
      <c r="H6342" s="8">
        <v>22000000</v>
      </c>
    </row>
    <row r="6343" spans="1:8" x14ac:dyDescent="0.3">
      <c r="A6343">
        <v>6.4</v>
      </c>
      <c r="B6343" t="s">
        <v>23870</v>
      </c>
      <c r="C6343" t="s">
        <v>1989</v>
      </c>
      <c r="D6343" t="s">
        <v>1473</v>
      </c>
      <c r="E6343" t="s">
        <v>37</v>
      </c>
      <c r="F6343">
        <v>97</v>
      </c>
      <c r="G6343" s="8">
        <v>144833357</v>
      </c>
      <c r="H6343" s="8">
        <v>22000000</v>
      </c>
    </row>
    <row r="6344" spans="1:8" x14ac:dyDescent="0.3">
      <c r="A6344">
        <v>6.4</v>
      </c>
      <c r="B6344" t="s">
        <v>23870</v>
      </c>
      <c r="C6344" t="s">
        <v>1989</v>
      </c>
      <c r="D6344" t="s">
        <v>15875</v>
      </c>
      <c r="E6344" t="s">
        <v>37</v>
      </c>
      <c r="F6344">
        <v>97</v>
      </c>
      <c r="G6344" s="8">
        <v>144833357</v>
      </c>
      <c r="H6344" s="8">
        <v>22000000</v>
      </c>
    </row>
    <row r="6345" spans="1:8" x14ac:dyDescent="0.3">
      <c r="A6345">
        <v>6.4</v>
      </c>
      <c r="B6345" t="s">
        <v>23870</v>
      </c>
      <c r="C6345" t="s">
        <v>1989</v>
      </c>
      <c r="D6345" t="s">
        <v>651</v>
      </c>
      <c r="E6345" t="s">
        <v>37</v>
      </c>
      <c r="F6345">
        <v>97</v>
      </c>
      <c r="G6345" s="8">
        <v>144833357</v>
      </c>
      <c r="H6345" s="8">
        <v>22000000</v>
      </c>
    </row>
    <row r="6346" spans="1:8" x14ac:dyDescent="0.3">
      <c r="A6346">
        <v>7</v>
      </c>
      <c r="B6346" t="s">
        <v>23871</v>
      </c>
      <c r="C6346" t="s">
        <v>989</v>
      </c>
      <c r="D6346" t="s">
        <v>1473</v>
      </c>
      <c r="E6346" t="s">
        <v>37</v>
      </c>
      <c r="F6346">
        <v>127</v>
      </c>
      <c r="G6346" s="8">
        <v>75597042</v>
      </c>
      <c r="H6346" s="8">
        <v>20000000</v>
      </c>
    </row>
    <row r="6347" spans="1:8" x14ac:dyDescent="0.3">
      <c r="A6347">
        <v>7</v>
      </c>
      <c r="B6347" t="s">
        <v>23871</v>
      </c>
      <c r="C6347" t="s">
        <v>989</v>
      </c>
      <c r="D6347" t="s">
        <v>15875</v>
      </c>
      <c r="E6347" t="s">
        <v>37</v>
      </c>
      <c r="F6347">
        <v>127</v>
      </c>
      <c r="G6347" s="8">
        <v>75597042</v>
      </c>
      <c r="H6347" s="8">
        <v>20000000</v>
      </c>
    </row>
    <row r="6348" spans="1:8" x14ac:dyDescent="0.3">
      <c r="A6348">
        <v>7</v>
      </c>
      <c r="B6348" t="s">
        <v>23871</v>
      </c>
      <c r="C6348" t="s">
        <v>989</v>
      </c>
      <c r="D6348" t="s">
        <v>21949</v>
      </c>
      <c r="E6348" t="s">
        <v>37</v>
      </c>
      <c r="F6348">
        <v>127</v>
      </c>
      <c r="G6348" s="8">
        <v>75597042</v>
      </c>
      <c r="H6348" s="8">
        <v>20000000</v>
      </c>
    </row>
    <row r="6349" spans="1:8" x14ac:dyDescent="0.3">
      <c r="A6349">
        <v>6.2</v>
      </c>
      <c r="B6349" t="s">
        <v>23872</v>
      </c>
      <c r="C6349" t="s">
        <v>2919</v>
      </c>
      <c r="D6349" t="s">
        <v>809</v>
      </c>
      <c r="E6349" t="s">
        <v>37</v>
      </c>
      <c r="F6349">
        <v>110</v>
      </c>
      <c r="G6349" s="8">
        <v>90636983</v>
      </c>
      <c r="H6349" s="8">
        <v>22000000</v>
      </c>
    </row>
    <row r="6350" spans="1:8" x14ac:dyDescent="0.3">
      <c r="A6350">
        <v>6.2</v>
      </c>
      <c r="B6350" t="s">
        <v>23872</v>
      </c>
      <c r="C6350" t="s">
        <v>2919</v>
      </c>
      <c r="D6350" t="s">
        <v>15875</v>
      </c>
      <c r="E6350" t="s">
        <v>37</v>
      </c>
      <c r="F6350">
        <v>110</v>
      </c>
      <c r="G6350" s="8">
        <v>90636983</v>
      </c>
      <c r="H6350" s="8">
        <v>22000000</v>
      </c>
    </row>
    <row r="6351" spans="1:8" x14ac:dyDescent="0.3">
      <c r="A6351">
        <v>6.2</v>
      </c>
      <c r="B6351" t="s">
        <v>23872</v>
      </c>
      <c r="C6351" t="s">
        <v>2919</v>
      </c>
      <c r="D6351" t="s">
        <v>21949</v>
      </c>
      <c r="E6351" t="s">
        <v>37</v>
      </c>
      <c r="F6351">
        <v>110</v>
      </c>
      <c r="G6351" s="8">
        <v>90636983</v>
      </c>
      <c r="H6351" s="8">
        <v>22000000</v>
      </c>
    </row>
    <row r="6352" spans="1:8" x14ac:dyDescent="0.3">
      <c r="A6352">
        <v>7.5</v>
      </c>
      <c r="B6352" t="s">
        <v>23873</v>
      </c>
      <c r="C6352" t="s">
        <v>1574</v>
      </c>
      <c r="D6352" t="s">
        <v>1473</v>
      </c>
      <c r="E6352" t="s">
        <v>37</v>
      </c>
      <c r="F6352">
        <v>135</v>
      </c>
      <c r="G6352" s="8">
        <v>70960517</v>
      </c>
      <c r="H6352" s="8">
        <v>35000000</v>
      </c>
    </row>
    <row r="6353" spans="1:8" x14ac:dyDescent="0.3">
      <c r="A6353">
        <v>7.5</v>
      </c>
      <c r="B6353" t="s">
        <v>23873</v>
      </c>
      <c r="C6353" t="s">
        <v>1574</v>
      </c>
      <c r="D6353" t="s">
        <v>17497</v>
      </c>
      <c r="E6353" t="s">
        <v>37</v>
      </c>
      <c r="F6353">
        <v>135</v>
      </c>
      <c r="G6353" s="8">
        <v>70960517</v>
      </c>
      <c r="H6353" s="8">
        <v>35000000</v>
      </c>
    </row>
    <row r="6354" spans="1:8" x14ac:dyDescent="0.3">
      <c r="A6354">
        <v>4.8</v>
      </c>
      <c r="B6354" t="s">
        <v>23874</v>
      </c>
      <c r="C6354" t="s">
        <v>5213</v>
      </c>
      <c r="D6354" t="s">
        <v>809</v>
      </c>
      <c r="E6354" t="s">
        <v>37</v>
      </c>
      <c r="F6354">
        <v>84</v>
      </c>
      <c r="G6354" s="8">
        <v>55762229</v>
      </c>
      <c r="H6354" s="8">
        <v>22000000</v>
      </c>
    </row>
    <row r="6355" spans="1:8" x14ac:dyDescent="0.3">
      <c r="A6355">
        <v>4.8</v>
      </c>
      <c r="B6355" t="s">
        <v>23874</v>
      </c>
      <c r="C6355" t="s">
        <v>5213</v>
      </c>
      <c r="D6355" t="s">
        <v>10118</v>
      </c>
      <c r="E6355" t="s">
        <v>37</v>
      </c>
      <c r="F6355">
        <v>84</v>
      </c>
      <c r="G6355" s="8">
        <v>55762229</v>
      </c>
      <c r="H6355" s="8">
        <v>22000000</v>
      </c>
    </row>
    <row r="6356" spans="1:8" x14ac:dyDescent="0.3">
      <c r="A6356">
        <v>7.3</v>
      </c>
      <c r="B6356" t="s">
        <v>23875</v>
      </c>
      <c r="C6356" t="s">
        <v>5421</v>
      </c>
      <c r="D6356" t="s">
        <v>809</v>
      </c>
      <c r="E6356" t="s">
        <v>37</v>
      </c>
      <c r="F6356">
        <v>122</v>
      </c>
      <c r="G6356" s="8">
        <v>54235441</v>
      </c>
      <c r="H6356" s="8">
        <v>22000000</v>
      </c>
    </row>
    <row r="6357" spans="1:8" x14ac:dyDescent="0.3">
      <c r="A6357">
        <v>7.3</v>
      </c>
      <c r="B6357" t="s">
        <v>23875</v>
      </c>
      <c r="C6357" t="s">
        <v>5421</v>
      </c>
      <c r="D6357" t="s">
        <v>1473</v>
      </c>
      <c r="E6357" t="s">
        <v>37</v>
      </c>
      <c r="F6357">
        <v>122</v>
      </c>
      <c r="G6357" s="8">
        <v>54235441</v>
      </c>
      <c r="H6357" s="8">
        <v>22000000</v>
      </c>
    </row>
    <row r="6358" spans="1:8" x14ac:dyDescent="0.3">
      <c r="A6358">
        <v>5.8</v>
      </c>
      <c r="B6358" t="s">
        <v>23876</v>
      </c>
      <c r="C6358" t="s">
        <v>4490</v>
      </c>
      <c r="D6358" t="s">
        <v>675</v>
      </c>
      <c r="E6358" t="s">
        <v>37</v>
      </c>
      <c r="F6358">
        <v>114</v>
      </c>
      <c r="G6358" s="8">
        <v>50728000</v>
      </c>
      <c r="H6358" s="8">
        <v>22000000</v>
      </c>
    </row>
    <row r="6359" spans="1:8" x14ac:dyDescent="0.3">
      <c r="A6359">
        <v>5.8</v>
      </c>
      <c r="B6359" t="s">
        <v>23876</v>
      </c>
      <c r="C6359" t="s">
        <v>4490</v>
      </c>
      <c r="D6359" t="s">
        <v>21950</v>
      </c>
      <c r="E6359" t="s">
        <v>37</v>
      </c>
      <c r="F6359">
        <v>114</v>
      </c>
      <c r="G6359" s="8">
        <v>50728000</v>
      </c>
      <c r="H6359" s="8">
        <v>22000000</v>
      </c>
    </row>
    <row r="6360" spans="1:8" x14ac:dyDescent="0.3">
      <c r="A6360">
        <v>5.8</v>
      </c>
      <c r="B6360" t="s">
        <v>23876</v>
      </c>
      <c r="C6360" t="s">
        <v>4490</v>
      </c>
      <c r="D6360" t="s">
        <v>1473</v>
      </c>
      <c r="E6360" t="s">
        <v>37</v>
      </c>
      <c r="F6360">
        <v>114</v>
      </c>
      <c r="G6360" s="8">
        <v>50728000</v>
      </c>
      <c r="H6360" s="8">
        <v>22000000</v>
      </c>
    </row>
    <row r="6361" spans="1:8" x14ac:dyDescent="0.3">
      <c r="A6361">
        <v>5.8</v>
      </c>
      <c r="B6361" t="s">
        <v>23876</v>
      </c>
      <c r="C6361" t="s">
        <v>4490</v>
      </c>
      <c r="D6361" t="s">
        <v>21948</v>
      </c>
      <c r="E6361" t="s">
        <v>37</v>
      </c>
      <c r="F6361">
        <v>114</v>
      </c>
      <c r="G6361" s="8">
        <v>50728000</v>
      </c>
      <c r="H6361" s="8">
        <v>22000000</v>
      </c>
    </row>
    <row r="6362" spans="1:8" x14ac:dyDescent="0.3">
      <c r="A6362">
        <v>5.8</v>
      </c>
      <c r="B6362" t="s">
        <v>23876</v>
      </c>
      <c r="C6362" t="s">
        <v>4490</v>
      </c>
      <c r="D6362" t="s">
        <v>8199</v>
      </c>
      <c r="E6362" t="s">
        <v>37</v>
      </c>
      <c r="F6362">
        <v>114</v>
      </c>
      <c r="G6362" s="8">
        <v>50728000</v>
      </c>
      <c r="H6362" s="8">
        <v>22000000</v>
      </c>
    </row>
    <row r="6363" spans="1:8" x14ac:dyDescent="0.3">
      <c r="A6363">
        <v>7.6</v>
      </c>
      <c r="B6363" t="s">
        <v>23877</v>
      </c>
      <c r="C6363" t="s">
        <v>8163</v>
      </c>
      <c r="D6363" t="s">
        <v>1473</v>
      </c>
      <c r="E6363" t="s">
        <v>37</v>
      </c>
      <c r="F6363">
        <v>132</v>
      </c>
      <c r="G6363" s="8">
        <v>40270895</v>
      </c>
      <c r="H6363" s="8">
        <v>22000000</v>
      </c>
    </row>
    <row r="6364" spans="1:8" x14ac:dyDescent="0.3">
      <c r="A6364">
        <v>5.6</v>
      </c>
      <c r="B6364" t="s">
        <v>23878</v>
      </c>
      <c r="C6364" t="s">
        <v>8167</v>
      </c>
      <c r="D6364" t="s">
        <v>11093</v>
      </c>
      <c r="E6364" t="s">
        <v>37</v>
      </c>
      <c r="F6364">
        <v>170</v>
      </c>
      <c r="G6364" s="8">
        <v>59696176</v>
      </c>
      <c r="H6364" s="8">
        <v>22000000</v>
      </c>
    </row>
    <row r="6365" spans="1:8" x14ac:dyDescent="0.3">
      <c r="A6365">
        <v>5.6</v>
      </c>
      <c r="B6365" t="s">
        <v>23878</v>
      </c>
      <c r="C6365" t="s">
        <v>8167</v>
      </c>
      <c r="D6365" t="s">
        <v>1473</v>
      </c>
      <c r="E6365" t="s">
        <v>37</v>
      </c>
      <c r="F6365">
        <v>170</v>
      </c>
      <c r="G6365" s="8">
        <v>59696176</v>
      </c>
      <c r="H6365" s="8">
        <v>22000000</v>
      </c>
    </row>
    <row r="6366" spans="1:8" x14ac:dyDescent="0.3">
      <c r="A6366">
        <v>5.6</v>
      </c>
      <c r="B6366" t="s">
        <v>23878</v>
      </c>
      <c r="C6366" t="s">
        <v>8167</v>
      </c>
      <c r="D6366" t="s">
        <v>20490</v>
      </c>
      <c r="E6366" t="s">
        <v>37</v>
      </c>
      <c r="F6366">
        <v>170</v>
      </c>
      <c r="G6366" s="8">
        <v>59696176</v>
      </c>
      <c r="H6366" s="8">
        <v>22000000</v>
      </c>
    </row>
    <row r="6367" spans="1:8" x14ac:dyDescent="0.3">
      <c r="A6367">
        <v>7</v>
      </c>
      <c r="B6367" t="s">
        <v>23879</v>
      </c>
      <c r="C6367" t="s">
        <v>784</v>
      </c>
      <c r="D6367" t="s">
        <v>675</v>
      </c>
      <c r="E6367" t="s">
        <v>37</v>
      </c>
      <c r="F6367">
        <v>133</v>
      </c>
      <c r="G6367" s="8">
        <v>51483949</v>
      </c>
      <c r="H6367" s="8">
        <v>22000000</v>
      </c>
    </row>
    <row r="6368" spans="1:8" x14ac:dyDescent="0.3">
      <c r="A6368">
        <v>7</v>
      </c>
      <c r="B6368" t="s">
        <v>23879</v>
      </c>
      <c r="C6368" t="s">
        <v>784</v>
      </c>
      <c r="D6368" t="s">
        <v>651</v>
      </c>
      <c r="E6368" t="s">
        <v>37</v>
      </c>
      <c r="F6368">
        <v>133</v>
      </c>
      <c r="G6368" s="8">
        <v>51483949</v>
      </c>
      <c r="H6368" s="8">
        <v>22000000</v>
      </c>
    </row>
    <row r="6369" spans="1:8" x14ac:dyDescent="0.3">
      <c r="A6369">
        <v>7</v>
      </c>
      <c r="B6369" t="s">
        <v>23879</v>
      </c>
      <c r="C6369" t="s">
        <v>784</v>
      </c>
      <c r="D6369" t="s">
        <v>8199</v>
      </c>
      <c r="E6369" t="s">
        <v>37</v>
      </c>
      <c r="F6369">
        <v>133</v>
      </c>
      <c r="G6369" s="8">
        <v>51483949</v>
      </c>
      <c r="H6369" s="8">
        <v>22000000</v>
      </c>
    </row>
    <row r="6370" spans="1:8" x14ac:dyDescent="0.3">
      <c r="A6370">
        <v>6.6</v>
      </c>
      <c r="B6370" t="s">
        <v>23880</v>
      </c>
      <c r="C6370" t="s">
        <v>1516</v>
      </c>
      <c r="D6370" t="s">
        <v>1473</v>
      </c>
      <c r="E6370" t="s">
        <v>37</v>
      </c>
      <c r="F6370">
        <v>112</v>
      </c>
      <c r="G6370" s="8">
        <v>36020063</v>
      </c>
      <c r="H6370" s="8">
        <v>22000000</v>
      </c>
    </row>
    <row r="6371" spans="1:8" x14ac:dyDescent="0.3">
      <c r="A6371">
        <v>6.6</v>
      </c>
      <c r="B6371" t="s">
        <v>23880</v>
      </c>
      <c r="C6371" t="s">
        <v>1516</v>
      </c>
      <c r="D6371" t="s">
        <v>8199</v>
      </c>
      <c r="E6371" t="s">
        <v>37</v>
      </c>
      <c r="F6371">
        <v>112</v>
      </c>
      <c r="G6371" s="8">
        <v>36020063</v>
      </c>
      <c r="H6371" s="8">
        <v>22000000</v>
      </c>
    </row>
    <row r="6372" spans="1:8" x14ac:dyDescent="0.3">
      <c r="A6372">
        <v>6.5</v>
      </c>
      <c r="B6372" t="s">
        <v>23881</v>
      </c>
      <c r="C6372" t="s">
        <v>753</v>
      </c>
      <c r="D6372" t="s">
        <v>809</v>
      </c>
      <c r="E6372" t="s">
        <v>37</v>
      </c>
      <c r="F6372">
        <v>108</v>
      </c>
      <c r="G6372" s="8">
        <v>33313582</v>
      </c>
      <c r="H6372" s="8">
        <v>21000000</v>
      </c>
    </row>
    <row r="6373" spans="1:8" x14ac:dyDescent="0.3">
      <c r="A6373">
        <v>6.5</v>
      </c>
      <c r="B6373" t="s">
        <v>23881</v>
      </c>
      <c r="C6373" t="s">
        <v>753</v>
      </c>
      <c r="D6373" t="s">
        <v>21950</v>
      </c>
      <c r="E6373" t="s">
        <v>37</v>
      </c>
      <c r="F6373">
        <v>108</v>
      </c>
      <c r="G6373" s="8">
        <v>33313582</v>
      </c>
      <c r="H6373" s="8">
        <v>21000000</v>
      </c>
    </row>
    <row r="6374" spans="1:8" x14ac:dyDescent="0.3">
      <c r="A6374">
        <v>6.5</v>
      </c>
      <c r="B6374" t="s">
        <v>23881</v>
      </c>
      <c r="C6374" t="s">
        <v>753</v>
      </c>
      <c r="D6374" t="s">
        <v>1473</v>
      </c>
      <c r="E6374" t="s">
        <v>37</v>
      </c>
      <c r="F6374">
        <v>108</v>
      </c>
      <c r="G6374" s="8">
        <v>33313582</v>
      </c>
      <c r="H6374" s="8">
        <v>21000000</v>
      </c>
    </row>
    <row r="6375" spans="1:8" x14ac:dyDescent="0.3">
      <c r="A6375">
        <v>6.5</v>
      </c>
      <c r="B6375" t="s">
        <v>23881</v>
      </c>
      <c r="C6375" t="s">
        <v>753</v>
      </c>
      <c r="D6375" t="s">
        <v>8199</v>
      </c>
      <c r="E6375" t="s">
        <v>37</v>
      </c>
      <c r="F6375">
        <v>108</v>
      </c>
      <c r="G6375" s="8">
        <v>33313582</v>
      </c>
      <c r="H6375" s="8">
        <v>21000000</v>
      </c>
    </row>
    <row r="6376" spans="1:8" x14ac:dyDescent="0.3">
      <c r="A6376">
        <v>7.4</v>
      </c>
      <c r="B6376" t="s">
        <v>23882</v>
      </c>
      <c r="C6376" t="s">
        <v>6593</v>
      </c>
      <c r="D6376" t="s">
        <v>11093</v>
      </c>
      <c r="E6376" t="s">
        <v>37</v>
      </c>
      <c r="F6376">
        <v>115</v>
      </c>
      <c r="G6376" s="8">
        <v>25842000</v>
      </c>
      <c r="H6376" s="8">
        <v>22000000</v>
      </c>
    </row>
    <row r="6377" spans="1:8" x14ac:dyDescent="0.3">
      <c r="A6377">
        <v>7.4</v>
      </c>
      <c r="B6377" t="s">
        <v>23882</v>
      </c>
      <c r="C6377" t="s">
        <v>6593</v>
      </c>
      <c r="D6377" t="s">
        <v>1473</v>
      </c>
      <c r="E6377" t="s">
        <v>37</v>
      </c>
      <c r="F6377">
        <v>115</v>
      </c>
      <c r="G6377" s="8">
        <v>25842000</v>
      </c>
      <c r="H6377" s="8">
        <v>22000000</v>
      </c>
    </row>
    <row r="6378" spans="1:8" x14ac:dyDescent="0.3">
      <c r="A6378">
        <v>7.4</v>
      </c>
      <c r="B6378" t="s">
        <v>23882</v>
      </c>
      <c r="C6378" t="s">
        <v>6593</v>
      </c>
      <c r="D6378" t="s">
        <v>17497</v>
      </c>
      <c r="E6378" t="s">
        <v>37</v>
      </c>
      <c r="F6378">
        <v>115</v>
      </c>
      <c r="G6378" s="8">
        <v>25842000</v>
      </c>
      <c r="H6378" s="8">
        <v>22000000</v>
      </c>
    </row>
    <row r="6379" spans="1:8" x14ac:dyDescent="0.3">
      <c r="A6379">
        <v>4.5999999999999996</v>
      </c>
      <c r="B6379" t="s">
        <v>23883</v>
      </c>
      <c r="C6379" t="s">
        <v>8187</v>
      </c>
      <c r="D6379" t="s">
        <v>809</v>
      </c>
      <c r="E6379" t="s">
        <v>37</v>
      </c>
      <c r="F6379">
        <v>83</v>
      </c>
      <c r="G6379" s="8">
        <v>22264487</v>
      </c>
      <c r="H6379" s="8">
        <v>22000000</v>
      </c>
    </row>
    <row r="6380" spans="1:8" x14ac:dyDescent="0.3">
      <c r="A6380">
        <v>6.4</v>
      </c>
      <c r="B6380" t="s">
        <v>23884</v>
      </c>
      <c r="C6380" t="s">
        <v>5540</v>
      </c>
      <c r="D6380" t="s">
        <v>809</v>
      </c>
      <c r="E6380" t="s">
        <v>37</v>
      </c>
      <c r="F6380">
        <v>105</v>
      </c>
      <c r="G6380" s="8">
        <v>30659817</v>
      </c>
      <c r="H6380" s="8">
        <v>26000000</v>
      </c>
    </row>
    <row r="6381" spans="1:8" x14ac:dyDescent="0.3">
      <c r="A6381">
        <v>6.4</v>
      </c>
      <c r="B6381" t="s">
        <v>23884</v>
      </c>
      <c r="C6381" t="s">
        <v>5540</v>
      </c>
      <c r="D6381" t="s">
        <v>1473</v>
      </c>
      <c r="E6381" t="s">
        <v>37</v>
      </c>
      <c r="F6381">
        <v>105</v>
      </c>
      <c r="G6381" s="8">
        <v>30659817</v>
      </c>
      <c r="H6381" s="8">
        <v>26000000</v>
      </c>
    </row>
    <row r="6382" spans="1:8" x14ac:dyDescent="0.3">
      <c r="A6382">
        <v>5.9</v>
      </c>
      <c r="B6382" t="s">
        <v>23885</v>
      </c>
      <c r="C6382" t="s">
        <v>1043</v>
      </c>
      <c r="D6382" t="s">
        <v>809</v>
      </c>
      <c r="E6382" t="s">
        <v>37</v>
      </c>
      <c r="F6382">
        <v>96</v>
      </c>
      <c r="G6382" s="8">
        <v>19351569</v>
      </c>
      <c r="H6382" s="8">
        <v>22000000</v>
      </c>
    </row>
    <row r="6383" spans="1:8" x14ac:dyDescent="0.3">
      <c r="A6383">
        <v>5.9</v>
      </c>
      <c r="B6383" t="s">
        <v>23885</v>
      </c>
      <c r="C6383" t="s">
        <v>1043</v>
      </c>
      <c r="D6383" t="s">
        <v>21950</v>
      </c>
      <c r="E6383" t="s">
        <v>37</v>
      </c>
      <c r="F6383">
        <v>96</v>
      </c>
      <c r="G6383" s="8">
        <v>19351569</v>
      </c>
      <c r="H6383" s="8">
        <v>22000000</v>
      </c>
    </row>
    <row r="6384" spans="1:8" x14ac:dyDescent="0.3">
      <c r="A6384">
        <v>5.9</v>
      </c>
      <c r="B6384" t="s">
        <v>23885</v>
      </c>
      <c r="C6384" t="s">
        <v>1043</v>
      </c>
      <c r="D6384" t="s">
        <v>17497</v>
      </c>
      <c r="E6384" t="s">
        <v>37</v>
      </c>
      <c r="F6384">
        <v>96</v>
      </c>
      <c r="G6384" s="8">
        <v>19351569</v>
      </c>
      <c r="H6384" s="8">
        <v>22000000</v>
      </c>
    </row>
    <row r="6385" spans="1:8" x14ac:dyDescent="0.3">
      <c r="A6385">
        <v>6.4</v>
      </c>
      <c r="B6385" t="s">
        <v>23886</v>
      </c>
      <c r="C6385" t="s">
        <v>504</v>
      </c>
      <c r="D6385" t="s">
        <v>809</v>
      </c>
      <c r="E6385" t="s">
        <v>37</v>
      </c>
      <c r="F6385">
        <v>94</v>
      </c>
      <c r="G6385" s="8">
        <v>49002815</v>
      </c>
      <c r="H6385" s="8">
        <v>22000000</v>
      </c>
    </row>
    <row r="6386" spans="1:8" x14ac:dyDescent="0.3">
      <c r="A6386">
        <v>6.4</v>
      </c>
      <c r="B6386" t="s">
        <v>23886</v>
      </c>
      <c r="C6386" t="s">
        <v>504</v>
      </c>
      <c r="D6386" t="s">
        <v>15875</v>
      </c>
      <c r="E6386" t="s">
        <v>37</v>
      </c>
      <c r="F6386">
        <v>94</v>
      </c>
      <c r="G6386" s="8">
        <v>49002815</v>
      </c>
      <c r="H6386" s="8">
        <v>22000000</v>
      </c>
    </row>
    <row r="6387" spans="1:8" x14ac:dyDescent="0.3">
      <c r="A6387">
        <v>6.6</v>
      </c>
      <c r="B6387" t="s">
        <v>23887</v>
      </c>
      <c r="C6387" t="s">
        <v>2862</v>
      </c>
      <c r="D6387" t="s">
        <v>21950</v>
      </c>
      <c r="E6387" t="s">
        <v>37</v>
      </c>
      <c r="F6387">
        <v>142</v>
      </c>
      <c r="G6387" s="8">
        <v>19283782</v>
      </c>
      <c r="H6387" s="8">
        <v>22000000</v>
      </c>
    </row>
    <row r="6388" spans="1:8" x14ac:dyDescent="0.3">
      <c r="A6388">
        <v>6.6</v>
      </c>
      <c r="B6388" t="s">
        <v>23887</v>
      </c>
      <c r="C6388" t="s">
        <v>2862</v>
      </c>
      <c r="D6388" t="s">
        <v>1473</v>
      </c>
      <c r="E6388" t="s">
        <v>37</v>
      </c>
      <c r="F6388">
        <v>142</v>
      </c>
      <c r="G6388" s="8">
        <v>19283782</v>
      </c>
      <c r="H6388" s="8">
        <v>22000000</v>
      </c>
    </row>
    <row r="6389" spans="1:8" x14ac:dyDescent="0.3">
      <c r="A6389">
        <v>6.6</v>
      </c>
      <c r="B6389" t="s">
        <v>23887</v>
      </c>
      <c r="C6389" t="s">
        <v>2862</v>
      </c>
      <c r="D6389" t="s">
        <v>17497</v>
      </c>
      <c r="E6389" t="s">
        <v>37</v>
      </c>
      <c r="F6389">
        <v>142</v>
      </c>
      <c r="G6389" s="8">
        <v>19283782</v>
      </c>
      <c r="H6389" s="8">
        <v>22000000</v>
      </c>
    </row>
    <row r="6390" spans="1:8" x14ac:dyDescent="0.3">
      <c r="A6390">
        <v>6.6</v>
      </c>
      <c r="B6390" t="s">
        <v>23887</v>
      </c>
      <c r="C6390" t="s">
        <v>2862</v>
      </c>
      <c r="D6390" t="s">
        <v>8199</v>
      </c>
      <c r="E6390" t="s">
        <v>37</v>
      </c>
      <c r="F6390">
        <v>142</v>
      </c>
      <c r="G6390" s="8">
        <v>19283782</v>
      </c>
      <c r="H6390" s="8">
        <v>22000000</v>
      </c>
    </row>
    <row r="6391" spans="1:8" x14ac:dyDescent="0.3">
      <c r="A6391">
        <v>6.9</v>
      </c>
      <c r="B6391" t="s">
        <v>23888</v>
      </c>
      <c r="C6391" t="s">
        <v>4920</v>
      </c>
      <c r="D6391" t="s">
        <v>809</v>
      </c>
      <c r="E6391" t="s">
        <v>37</v>
      </c>
      <c r="F6391">
        <v>104</v>
      </c>
      <c r="G6391" s="8">
        <v>30059386</v>
      </c>
      <c r="H6391" s="8">
        <v>22000000</v>
      </c>
    </row>
    <row r="6392" spans="1:8" x14ac:dyDescent="0.3">
      <c r="A6392">
        <v>5.8</v>
      </c>
      <c r="B6392" t="s">
        <v>23889</v>
      </c>
      <c r="C6392" t="s">
        <v>8221</v>
      </c>
      <c r="D6392" t="s">
        <v>21950</v>
      </c>
      <c r="E6392" t="s">
        <v>37</v>
      </c>
      <c r="F6392">
        <v>106</v>
      </c>
      <c r="G6392" s="8">
        <v>17951431</v>
      </c>
      <c r="H6392" s="8">
        <v>30000000</v>
      </c>
    </row>
    <row r="6393" spans="1:8" x14ac:dyDescent="0.3">
      <c r="A6393">
        <v>5.8</v>
      </c>
      <c r="B6393" t="s">
        <v>23889</v>
      </c>
      <c r="C6393" t="s">
        <v>8221</v>
      </c>
      <c r="D6393" t="s">
        <v>1473</v>
      </c>
      <c r="E6393" t="s">
        <v>37</v>
      </c>
      <c r="F6393">
        <v>106</v>
      </c>
      <c r="G6393" s="8">
        <v>17951431</v>
      </c>
      <c r="H6393" s="8">
        <v>30000000</v>
      </c>
    </row>
    <row r="6394" spans="1:8" x14ac:dyDescent="0.3">
      <c r="A6394">
        <v>5.8</v>
      </c>
      <c r="B6394" t="s">
        <v>23889</v>
      </c>
      <c r="C6394" t="s">
        <v>8221</v>
      </c>
      <c r="D6394" t="s">
        <v>21948</v>
      </c>
      <c r="E6394" t="s">
        <v>37</v>
      </c>
      <c r="F6394">
        <v>106</v>
      </c>
      <c r="G6394" s="8">
        <v>17951431</v>
      </c>
      <c r="H6394" s="8">
        <v>30000000</v>
      </c>
    </row>
    <row r="6395" spans="1:8" x14ac:dyDescent="0.3">
      <c r="A6395">
        <v>5.8</v>
      </c>
      <c r="B6395" t="s">
        <v>23889</v>
      </c>
      <c r="C6395" t="s">
        <v>8221</v>
      </c>
      <c r="D6395" t="s">
        <v>8199</v>
      </c>
      <c r="E6395" t="s">
        <v>37</v>
      </c>
      <c r="F6395">
        <v>106</v>
      </c>
      <c r="G6395" s="8">
        <v>17951431</v>
      </c>
      <c r="H6395" s="8">
        <v>30000000</v>
      </c>
    </row>
    <row r="6396" spans="1:8" x14ac:dyDescent="0.3">
      <c r="A6396">
        <v>6.4</v>
      </c>
      <c r="B6396" t="s">
        <v>23890</v>
      </c>
      <c r="C6396" t="s">
        <v>4899</v>
      </c>
      <c r="D6396" t="s">
        <v>809</v>
      </c>
      <c r="E6396" t="s">
        <v>37</v>
      </c>
      <c r="F6396">
        <v>106</v>
      </c>
      <c r="G6396" s="8">
        <v>29997095</v>
      </c>
      <c r="H6396" s="8">
        <v>22000000</v>
      </c>
    </row>
    <row r="6397" spans="1:8" x14ac:dyDescent="0.3">
      <c r="A6397">
        <v>6.4</v>
      </c>
      <c r="B6397" t="s">
        <v>23890</v>
      </c>
      <c r="C6397" t="s">
        <v>4899</v>
      </c>
      <c r="D6397" t="s">
        <v>21948</v>
      </c>
      <c r="E6397" t="s">
        <v>37</v>
      </c>
      <c r="F6397">
        <v>106</v>
      </c>
      <c r="G6397" s="8">
        <v>29997095</v>
      </c>
      <c r="H6397" s="8">
        <v>22000000</v>
      </c>
    </row>
    <row r="6398" spans="1:8" x14ac:dyDescent="0.3">
      <c r="A6398">
        <v>5.3</v>
      </c>
      <c r="B6398" t="s">
        <v>23891</v>
      </c>
      <c r="C6398" t="s">
        <v>8230</v>
      </c>
      <c r="D6398" t="s">
        <v>809</v>
      </c>
      <c r="E6398" t="s">
        <v>37</v>
      </c>
      <c r="F6398">
        <v>98</v>
      </c>
      <c r="G6398" s="8">
        <v>14252830</v>
      </c>
      <c r="H6398" s="8">
        <v>22000000</v>
      </c>
    </row>
    <row r="6399" spans="1:8" x14ac:dyDescent="0.3">
      <c r="A6399">
        <v>5.3</v>
      </c>
      <c r="B6399" t="s">
        <v>23891</v>
      </c>
      <c r="C6399" t="s">
        <v>8230</v>
      </c>
      <c r="D6399" t="s">
        <v>9824</v>
      </c>
      <c r="E6399" t="s">
        <v>37</v>
      </c>
      <c r="F6399">
        <v>98</v>
      </c>
      <c r="G6399" s="8">
        <v>14252830</v>
      </c>
      <c r="H6399" s="8">
        <v>22000000</v>
      </c>
    </row>
    <row r="6400" spans="1:8" x14ac:dyDescent="0.3">
      <c r="A6400">
        <v>6.5</v>
      </c>
      <c r="B6400" t="s">
        <v>23892</v>
      </c>
      <c r="C6400" t="s">
        <v>2950</v>
      </c>
      <c r="D6400" t="s">
        <v>675</v>
      </c>
      <c r="E6400" t="s">
        <v>37</v>
      </c>
      <c r="F6400">
        <v>100</v>
      </c>
      <c r="G6400" s="8">
        <v>19783777</v>
      </c>
      <c r="H6400" s="8">
        <v>22000000</v>
      </c>
    </row>
    <row r="6401" spans="1:8" x14ac:dyDescent="0.3">
      <c r="A6401">
        <v>6.5</v>
      </c>
      <c r="B6401" t="s">
        <v>23892</v>
      </c>
      <c r="C6401" t="s">
        <v>2950</v>
      </c>
      <c r="D6401" t="s">
        <v>21950</v>
      </c>
      <c r="E6401" t="s">
        <v>37</v>
      </c>
      <c r="F6401">
        <v>100</v>
      </c>
      <c r="G6401" s="8">
        <v>19783777</v>
      </c>
      <c r="H6401" s="8">
        <v>22000000</v>
      </c>
    </row>
    <row r="6402" spans="1:8" x14ac:dyDescent="0.3">
      <c r="A6402">
        <v>6.5</v>
      </c>
      <c r="B6402" t="s">
        <v>23892</v>
      </c>
      <c r="C6402" t="s">
        <v>2950</v>
      </c>
      <c r="D6402" t="s">
        <v>1473</v>
      </c>
      <c r="E6402" t="s">
        <v>37</v>
      </c>
      <c r="F6402">
        <v>100</v>
      </c>
      <c r="G6402" s="8">
        <v>19783777</v>
      </c>
      <c r="H6402" s="8">
        <v>22000000</v>
      </c>
    </row>
    <row r="6403" spans="1:8" x14ac:dyDescent="0.3">
      <c r="A6403">
        <v>6.5</v>
      </c>
      <c r="B6403" t="s">
        <v>23892</v>
      </c>
      <c r="C6403" t="s">
        <v>2950</v>
      </c>
      <c r="D6403" t="s">
        <v>8199</v>
      </c>
      <c r="E6403" t="s">
        <v>37</v>
      </c>
      <c r="F6403">
        <v>100</v>
      </c>
      <c r="G6403" s="8">
        <v>19783777</v>
      </c>
      <c r="H6403" s="8">
        <v>22000000</v>
      </c>
    </row>
    <row r="6404" spans="1:8" x14ac:dyDescent="0.3">
      <c r="A6404">
        <v>5.7</v>
      </c>
      <c r="B6404" t="s">
        <v>23893</v>
      </c>
      <c r="C6404" t="s">
        <v>8239</v>
      </c>
      <c r="D6404" t="s">
        <v>515</v>
      </c>
      <c r="E6404" t="s">
        <v>37</v>
      </c>
      <c r="F6404">
        <v>95</v>
      </c>
      <c r="G6404" s="8">
        <v>13555988</v>
      </c>
      <c r="H6404" s="8">
        <v>22000000</v>
      </c>
    </row>
    <row r="6405" spans="1:8" x14ac:dyDescent="0.3">
      <c r="A6405">
        <v>5.7</v>
      </c>
      <c r="B6405" t="s">
        <v>23893</v>
      </c>
      <c r="C6405" t="s">
        <v>8239</v>
      </c>
      <c r="D6405" t="s">
        <v>809</v>
      </c>
      <c r="E6405" t="s">
        <v>37</v>
      </c>
      <c r="F6405">
        <v>95</v>
      </c>
      <c r="G6405" s="8">
        <v>13555988</v>
      </c>
      <c r="H6405" s="8">
        <v>22000000</v>
      </c>
    </row>
    <row r="6406" spans="1:8" x14ac:dyDescent="0.3">
      <c r="A6406">
        <v>5.7</v>
      </c>
      <c r="B6406" t="s">
        <v>23893</v>
      </c>
      <c r="C6406" t="s">
        <v>8239</v>
      </c>
      <c r="D6406" t="s">
        <v>15875</v>
      </c>
      <c r="E6406" t="s">
        <v>37</v>
      </c>
      <c r="F6406">
        <v>95</v>
      </c>
      <c r="G6406" s="8">
        <v>13555988</v>
      </c>
      <c r="H6406" s="8">
        <v>22000000</v>
      </c>
    </row>
    <row r="6407" spans="1:8" x14ac:dyDescent="0.3">
      <c r="A6407">
        <v>5.7</v>
      </c>
      <c r="B6407" t="s">
        <v>23893</v>
      </c>
      <c r="C6407" t="s">
        <v>8239</v>
      </c>
      <c r="D6407" t="s">
        <v>651</v>
      </c>
      <c r="E6407" t="s">
        <v>37</v>
      </c>
      <c r="F6407">
        <v>95</v>
      </c>
      <c r="G6407" s="8">
        <v>13555988</v>
      </c>
      <c r="H6407" s="8">
        <v>22000000</v>
      </c>
    </row>
    <row r="6408" spans="1:8" x14ac:dyDescent="0.3">
      <c r="A6408">
        <v>6.7</v>
      </c>
      <c r="B6408" t="s">
        <v>23894</v>
      </c>
      <c r="C6408" t="s">
        <v>1952</v>
      </c>
      <c r="D6408" t="s">
        <v>809</v>
      </c>
      <c r="E6408" t="s">
        <v>37</v>
      </c>
      <c r="F6408">
        <v>107</v>
      </c>
      <c r="G6408" s="8">
        <v>12784713</v>
      </c>
      <c r="H6408" s="8">
        <v>22000000</v>
      </c>
    </row>
    <row r="6409" spans="1:8" x14ac:dyDescent="0.3">
      <c r="A6409">
        <v>3.9</v>
      </c>
      <c r="B6409" t="s">
        <v>23895</v>
      </c>
      <c r="C6409" t="s">
        <v>8246</v>
      </c>
      <c r="D6409" t="s">
        <v>675</v>
      </c>
      <c r="E6409" t="s">
        <v>37</v>
      </c>
      <c r="F6409">
        <v>104</v>
      </c>
      <c r="G6409" s="8">
        <v>10696210</v>
      </c>
      <c r="H6409" s="8">
        <v>23500000</v>
      </c>
    </row>
    <row r="6410" spans="1:8" x14ac:dyDescent="0.3">
      <c r="A6410">
        <v>3.9</v>
      </c>
      <c r="B6410" t="s">
        <v>23895</v>
      </c>
      <c r="C6410" t="s">
        <v>8246</v>
      </c>
      <c r="D6410" t="s">
        <v>21950</v>
      </c>
      <c r="E6410" t="s">
        <v>37</v>
      </c>
      <c r="F6410">
        <v>104</v>
      </c>
      <c r="G6410" s="8">
        <v>10696210</v>
      </c>
      <c r="H6410" s="8">
        <v>23500000</v>
      </c>
    </row>
    <row r="6411" spans="1:8" x14ac:dyDescent="0.3">
      <c r="A6411">
        <v>3.9</v>
      </c>
      <c r="B6411" t="s">
        <v>23895</v>
      </c>
      <c r="C6411" t="s">
        <v>8246</v>
      </c>
      <c r="D6411" t="s">
        <v>10118</v>
      </c>
      <c r="E6411" t="s">
        <v>37</v>
      </c>
      <c r="F6411">
        <v>104</v>
      </c>
      <c r="G6411" s="8">
        <v>10696210</v>
      </c>
      <c r="H6411" s="8">
        <v>23500000</v>
      </c>
    </row>
    <row r="6412" spans="1:8" x14ac:dyDescent="0.3">
      <c r="A6412">
        <v>3.9</v>
      </c>
      <c r="B6412" t="s">
        <v>23895</v>
      </c>
      <c r="C6412" t="s">
        <v>8246</v>
      </c>
      <c r="D6412" t="s">
        <v>8199</v>
      </c>
      <c r="E6412" t="s">
        <v>37</v>
      </c>
      <c r="F6412">
        <v>104</v>
      </c>
      <c r="G6412" s="8">
        <v>10696210</v>
      </c>
      <c r="H6412" s="8">
        <v>23500000</v>
      </c>
    </row>
    <row r="6413" spans="1:8" x14ac:dyDescent="0.3">
      <c r="A6413">
        <v>4.0999999999999996</v>
      </c>
      <c r="B6413" t="s">
        <v>23896</v>
      </c>
      <c r="C6413" t="s">
        <v>8250</v>
      </c>
      <c r="D6413" t="s">
        <v>675</v>
      </c>
      <c r="E6413" t="s">
        <v>37</v>
      </c>
      <c r="F6413">
        <v>104</v>
      </c>
      <c r="G6413" s="8">
        <v>5974653</v>
      </c>
      <c r="H6413" s="8">
        <v>22000000</v>
      </c>
    </row>
    <row r="6414" spans="1:8" x14ac:dyDescent="0.3">
      <c r="A6414">
        <v>4.0999999999999996</v>
      </c>
      <c r="B6414" t="s">
        <v>23896</v>
      </c>
      <c r="C6414" t="s">
        <v>8250</v>
      </c>
      <c r="D6414" t="s">
        <v>515</v>
      </c>
      <c r="E6414" t="s">
        <v>37</v>
      </c>
      <c r="F6414">
        <v>104</v>
      </c>
      <c r="G6414" s="8">
        <v>5974653</v>
      </c>
      <c r="H6414" s="8">
        <v>22000000</v>
      </c>
    </row>
    <row r="6415" spans="1:8" x14ac:dyDescent="0.3">
      <c r="A6415">
        <v>4.0999999999999996</v>
      </c>
      <c r="B6415" t="s">
        <v>23896</v>
      </c>
      <c r="C6415" t="s">
        <v>8250</v>
      </c>
      <c r="D6415" t="s">
        <v>651</v>
      </c>
      <c r="E6415" t="s">
        <v>37</v>
      </c>
      <c r="F6415">
        <v>104</v>
      </c>
      <c r="G6415" s="8">
        <v>5974653</v>
      </c>
      <c r="H6415" s="8">
        <v>22000000</v>
      </c>
    </row>
    <row r="6416" spans="1:8" x14ac:dyDescent="0.3">
      <c r="A6416">
        <v>4.0999999999999996</v>
      </c>
      <c r="B6416" t="s">
        <v>23896</v>
      </c>
      <c r="C6416" t="s">
        <v>8250</v>
      </c>
      <c r="D6416" t="s">
        <v>10118</v>
      </c>
      <c r="E6416" t="s">
        <v>37</v>
      </c>
      <c r="F6416">
        <v>104</v>
      </c>
      <c r="G6416" s="8">
        <v>5974653</v>
      </c>
      <c r="H6416" s="8">
        <v>22000000</v>
      </c>
    </row>
    <row r="6417" spans="1:8" x14ac:dyDescent="0.3">
      <c r="A6417">
        <v>4.0999999999999996</v>
      </c>
      <c r="B6417" t="s">
        <v>23896</v>
      </c>
      <c r="C6417" t="s">
        <v>8250</v>
      </c>
      <c r="D6417" t="s">
        <v>8199</v>
      </c>
      <c r="E6417" t="s">
        <v>37</v>
      </c>
      <c r="F6417">
        <v>104</v>
      </c>
      <c r="G6417" s="8">
        <v>5974653</v>
      </c>
      <c r="H6417" s="8">
        <v>22000000</v>
      </c>
    </row>
    <row r="6418" spans="1:8" x14ac:dyDescent="0.3">
      <c r="A6418">
        <v>6.2</v>
      </c>
      <c r="B6418" t="s">
        <v>23897</v>
      </c>
      <c r="C6418" t="s">
        <v>8254</v>
      </c>
      <c r="D6418" t="s">
        <v>809</v>
      </c>
      <c r="E6418" t="s">
        <v>37</v>
      </c>
      <c r="F6418">
        <v>143</v>
      </c>
      <c r="G6418" s="8">
        <v>5000000</v>
      </c>
      <c r="H6418" s="8">
        <v>25000000</v>
      </c>
    </row>
    <row r="6419" spans="1:8" x14ac:dyDescent="0.3">
      <c r="A6419">
        <v>6.2</v>
      </c>
      <c r="B6419" t="s">
        <v>23897</v>
      </c>
      <c r="C6419" t="s">
        <v>8254</v>
      </c>
      <c r="D6419" t="s">
        <v>1473</v>
      </c>
      <c r="E6419" t="s">
        <v>37</v>
      </c>
      <c r="F6419">
        <v>143</v>
      </c>
      <c r="G6419" s="8">
        <v>5000000</v>
      </c>
      <c r="H6419" s="8">
        <v>25000000</v>
      </c>
    </row>
    <row r="6420" spans="1:8" x14ac:dyDescent="0.3">
      <c r="A6420">
        <v>6.2</v>
      </c>
      <c r="B6420" t="s">
        <v>23897</v>
      </c>
      <c r="C6420" t="s">
        <v>8254</v>
      </c>
      <c r="D6420" t="s">
        <v>15164</v>
      </c>
      <c r="E6420" t="s">
        <v>37</v>
      </c>
      <c r="F6420">
        <v>143</v>
      </c>
      <c r="G6420" s="8">
        <v>5000000</v>
      </c>
      <c r="H6420" s="8">
        <v>25000000</v>
      </c>
    </row>
    <row r="6421" spans="1:8" x14ac:dyDescent="0.3">
      <c r="A6421">
        <v>6.2</v>
      </c>
      <c r="B6421" t="s">
        <v>23897</v>
      </c>
      <c r="C6421" t="s">
        <v>8254</v>
      </c>
      <c r="D6421" t="s">
        <v>17497</v>
      </c>
      <c r="E6421" t="s">
        <v>37</v>
      </c>
      <c r="F6421">
        <v>143</v>
      </c>
      <c r="G6421" s="8">
        <v>5000000</v>
      </c>
      <c r="H6421" s="8">
        <v>25000000</v>
      </c>
    </row>
    <row r="6422" spans="1:8" x14ac:dyDescent="0.3">
      <c r="A6422">
        <v>6.2</v>
      </c>
      <c r="B6422" t="s">
        <v>23897</v>
      </c>
      <c r="C6422" t="s">
        <v>8254</v>
      </c>
      <c r="D6422" t="s">
        <v>21951</v>
      </c>
      <c r="E6422" t="s">
        <v>37</v>
      </c>
      <c r="F6422">
        <v>143</v>
      </c>
      <c r="G6422" s="8">
        <v>5000000</v>
      </c>
      <c r="H6422" s="8">
        <v>25000000</v>
      </c>
    </row>
    <row r="6423" spans="1:8" x14ac:dyDescent="0.3">
      <c r="A6423">
        <v>3.8</v>
      </c>
      <c r="B6423" t="s">
        <v>23898</v>
      </c>
      <c r="C6423" t="s">
        <v>5284</v>
      </c>
      <c r="D6423" t="s">
        <v>809</v>
      </c>
      <c r="E6423" t="s">
        <v>37</v>
      </c>
      <c r="F6423">
        <v>77</v>
      </c>
      <c r="G6423" s="8">
        <v>9694105</v>
      </c>
      <c r="H6423" s="8">
        <v>22000000</v>
      </c>
    </row>
    <row r="6424" spans="1:8" x14ac:dyDescent="0.3">
      <c r="A6424">
        <v>3.8</v>
      </c>
      <c r="B6424" t="s">
        <v>23898</v>
      </c>
      <c r="C6424" t="s">
        <v>5284</v>
      </c>
      <c r="D6424" t="s">
        <v>15875</v>
      </c>
      <c r="E6424" t="s">
        <v>37</v>
      </c>
      <c r="F6424">
        <v>77</v>
      </c>
      <c r="G6424" s="8">
        <v>9694105</v>
      </c>
      <c r="H6424" s="8">
        <v>22000000</v>
      </c>
    </row>
    <row r="6425" spans="1:8" x14ac:dyDescent="0.3">
      <c r="A6425">
        <v>3.8</v>
      </c>
      <c r="B6425" t="s">
        <v>23898</v>
      </c>
      <c r="C6425" t="s">
        <v>5284</v>
      </c>
      <c r="D6425" t="s">
        <v>17497</v>
      </c>
      <c r="E6425" t="s">
        <v>37</v>
      </c>
      <c r="F6425">
        <v>77</v>
      </c>
      <c r="G6425" s="8">
        <v>9694105</v>
      </c>
      <c r="H6425" s="8">
        <v>22000000</v>
      </c>
    </row>
    <row r="6426" spans="1:8" x14ac:dyDescent="0.3">
      <c r="A6426">
        <v>5.0999999999999996</v>
      </c>
      <c r="B6426" t="s">
        <v>23899</v>
      </c>
      <c r="C6426" t="s">
        <v>6829</v>
      </c>
      <c r="D6426" t="s">
        <v>675</v>
      </c>
      <c r="E6426" t="s">
        <v>37</v>
      </c>
      <c r="F6426">
        <v>96</v>
      </c>
      <c r="G6426" s="8">
        <v>16027866</v>
      </c>
      <c r="H6426" s="8">
        <v>25000000</v>
      </c>
    </row>
    <row r="6427" spans="1:8" x14ac:dyDescent="0.3">
      <c r="A6427">
        <v>5.0999999999999996</v>
      </c>
      <c r="B6427" t="s">
        <v>23899</v>
      </c>
      <c r="C6427" t="s">
        <v>6829</v>
      </c>
      <c r="D6427" t="s">
        <v>21950</v>
      </c>
      <c r="E6427" t="s">
        <v>37</v>
      </c>
      <c r="F6427">
        <v>96</v>
      </c>
      <c r="G6427" s="8">
        <v>16027866</v>
      </c>
      <c r="H6427" s="8">
        <v>25000000</v>
      </c>
    </row>
    <row r="6428" spans="1:8" x14ac:dyDescent="0.3">
      <c r="A6428">
        <v>5.0999999999999996</v>
      </c>
      <c r="B6428" t="s">
        <v>23899</v>
      </c>
      <c r="C6428" t="s">
        <v>6829</v>
      </c>
      <c r="D6428" t="s">
        <v>8199</v>
      </c>
      <c r="E6428" t="s">
        <v>37</v>
      </c>
      <c r="F6428">
        <v>96</v>
      </c>
      <c r="G6428" s="8">
        <v>16027866</v>
      </c>
      <c r="H6428" s="8">
        <v>25000000</v>
      </c>
    </row>
    <row r="6429" spans="1:8" x14ac:dyDescent="0.3">
      <c r="A6429">
        <v>7.8</v>
      </c>
      <c r="B6429" t="s">
        <v>23900</v>
      </c>
      <c r="C6429" t="s">
        <v>665</v>
      </c>
      <c r="D6429" t="s">
        <v>1473</v>
      </c>
      <c r="E6429" t="s">
        <v>8276</v>
      </c>
      <c r="F6429">
        <v>145</v>
      </c>
      <c r="G6429" s="8">
        <v>4398392</v>
      </c>
      <c r="H6429" s="8">
        <v>21000000</v>
      </c>
    </row>
    <row r="6430" spans="1:8" x14ac:dyDescent="0.3">
      <c r="A6430">
        <v>7.8</v>
      </c>
      <c r="B6430" t="s">
        <v>23900</v>
      </c>
      <c r="C6430" t="s">
        <v>665</v>
      </c>
      <c r="D6430" t="s">
        <v>8199</v>
      </c>
      <c r="E6430" t="s">
        <v>8276</v>
      </c>
      <c r="F6430">
        <v>145</v>
      </c>
      <c r="G6430" s="8">
        <v>4398392</v>
      </c>
      <c r="H6430" s="8">
        <v>21000000</v>
      </c>
    </row>
    <row r="6431" spans="1:8" x14ac:dyDescent="0.3">
      <c r="A6431">
        <v>7.8</v>
      </c>
      <c r="B6431" t="s">
        <v>23900</v>
      </c>
      <c r="C6431" t="s">
        <v>665</v>
      </c>
      <c r="D6431" t="s">
        <v>21951</v>
      </c>
      <c r="E6431" t="s">
        <v>8276</v>
      </c>
      <c r="F6431">
        <v>145</v>
      </c>
      <c r="G6431" s="8">
        <v>4398392</v>
      </c>
      <c r="H6431" s="8">
        <v>21000000</v>
      </c>
    </row>
    <row r="6432" spans="1:8" x14ac:dyDescent="0.3">
      <c r="A6432">
        <v>7.8</v>
      </c>
      <c r="B6432" t="s">
        <v>23901</v>
      </c>
      <c r="C6432" t="s">
        <v>8278</v>
      </c>
      <c r="D6432" t="s">
        <v>1473</v>
      </c>
      <c r="E6432" t="s">
        <v>726</v>
      </c>
      <c r="F6432">
        <v>116</v>
      </c>
      <c r="G6432" s="8">
        <v>1050445</v>
      </c>
      <c r="H6432" s="8">
        <v>22000000</v>
      </c>
    </row>
    <row r="6433" spans="1:8" x14ac:dyDescent="0.3">
      <c r="A6433">
        <v>7.8</v>
      </c>
      <c r="B6433" t="s">
        <v>23901</v>
      </c>
      <c r="C6433" t="s">
        <v>8278</v>
      </c>
      <c r="D6433" t="s">
        <v>20490</v>
      </c>
      <c r="E6433" t="s">
        <v>726</v>
      </c>
      <c r="F6433">
        <v>116</v>
      </c>
      <c r="G6433" s="8">
        <v>1050445</v>
      </c>
      <c r="H6433" s="8">
        <v>22000000</v>
      </c>
    </row>
    <row r="6434" spans="1:8" x14ac:dyDescent="0.3">
      <c r="A6434">
        <v>7.8</v>
      </c>
      <c r="B6434" t="s">
        <v>23901</v>
      </c>
      <c r="C6434" t="s">
        <v>8278</v>
      </c>
      <c r="D6434" t="s">
        <v>9824</v>
      </c>
      <c r="E6434" t="s">
        <v>726</v>
      </c>
      <c r="F6434">
        <v>116</v>
      </c>
      <c r="G6434" s="8">
        <v>1050445</v>
      </c>
      <c r="H6434" s="8">
        <v>22000000</v>
      </c>
    </row>
    <row r="6435" spans="1:8" x14ac:dyDescent="0.3">
      <c r="A6435">
        <v>7.8</v>
      </c>
      <c r="B6435" t="s">
        <v>23901</v>
      </c>
      <c r="C6435" t="s">
        <v>8278</v>
      </c>
      <c r="D6435" t="s">
        <v>17497</v>
      </c>
      <c r="E6435" t="s">
        <v>726</v>
      </c>
      <c r="F6435">
        <v>116</v>
      </c>
      <c r="G6435" s="8">
        <v>1050445</v>
      </c>
      <c r="H6435" s="8">
        <v>22000000</v>
      </c>
    </row>
    <row r="6436" spans="1:8" x14ac:dyDescent="0.3">
      <c r="A6436">
        <v>7.8</v>
      </c>
      <c r="B6436" t="s">
        <v>23901</v>
      </c>
      <c r="C6436" t="s">
        <v>8278</v>
      </c>
      <c r="D6436" t="s">
        <v>21951</v>
      </c>
      <c r="E6436" t="s">
        <v>726</v>
      </c>
      <c r="F6436">
        <v>116</v>
      </c>
      <c r="G6436" s="8">
        <v>1050445</v>
      </c>
      <c r="H6436" s="8">
        <v>22000000</v>
      </c>
    </row>
    <row r="6437" spans="1:8" x14ac:dyDescent="0.3">
      <c r="A6437">
        <v>6.1</v>
      </c>
      <c r="B6437" t="s">
        <v>23902</v>
      </c>
      <c r="C6437" t="s">
        <v>8283</v>
      </c>
      <c r="D6437" t="s">
        <v>675</v>
      </c>
      <c r="E6437" t="s">
        <v>37</v>
      </c>
      <c r="F6437">
        <v>100</v>
      </c>
      <c r="G6437" s="8">
        <v>13746550</v>
      </c>
      <c r="H6437" s="8">
        <v>2000000</v>
      </c>
    </row>
    <row r="6438" spans="1:8" x14ac:dyDescent="0.3">
      <c r="A6438">
        <v>6.1</v>
      </c>
      <c r="B6438" t="s">
        <v>23902</v>
      </c>
      <c r="C6438" t="s">
        <v>8283</v>
      </c>
      <c r="D6438" t="s">
        <v>809</v>
      </c>
      <c r="E6438" t="s">
        <v>37</v>
      </c>
      <c r="F6438">
        <v>100</v>
      </c>
      <c r="G6438" s="8">
        <v>13746550</v>
      </c>
      <c r="H6438" s="8">
        <v>2000000</v>
      </c>
    </row>
    <row r="6439" spans="1:8" x14ac:dyDescent="0.3">
      <c r="A6439">
        <v>6.1</v>
      </c>
      <c r="B6439" t="s">
        <v>23902</v>
      </c>
      <c r="C6439" t="s">
        <v>8283</v>
      </c>
      <c r="D6439" t="s">
        <v>17497</v>
      </c>
      <c r="E6439" t="s">
        <v>37</v>
      </c>
      <c r="F6439">
        <v>100</v>
      </c>
      <c r="G6439" s="8">
        <v>13746550</v>
      </c>
      <c r="H6439" s="8">
        <v>2000000</v>
      </c>
    </row>
    <row r="6440" spans="1:8" x14ac:dyDescent="0.3">
      <c r="A6440">
        <v>5.8</v>
      </c>
      <c r="B6440" t="s">
        <v>23903</v>
      </c>
      <c r="C6440" t="s">
        <v>6875</v>
      </c>
      <c r="D6440" t="s">
        <v>809</v>
      </c>
      <c r="E6440" t="s">
        <v>37</v>
      </c>
      <c r="F6440">
        <v>104</v>
      </c>
      <c r="G6440" s="8">
        <v>20668843</v>
      </c>
      <c r="H6440" s="8">
        <v>22000000</v>
      </c>
    </row>
    <row r="6441" spans="1:8" x14ac:dyDescent="0.3">
      <c r="A6441">
        <v>5.8</v>
      </c>
      <c r="B6441" t="s">
        <v>23903</v>
      </c>
      <c r="C6441" t="s">
        <v>6875</v>
      </c>
      <c r="D6441" t="s">
        <v>21950</v>
      </c>
      <c r="E6441" t="s">
        <v>37</v>
      </c>
      <c r="F6441">
        <v>104</v>
      </c>
      <c r="G6441" s="8">
        <v>20668843</v>
      </c>
      <c r="H6441" s="8">
        <v>22000000</v>
      </c>
    </row>
    <row r="6442" spans="1:8" x14ac:dyDescent="0.3">
      <c r="A6442">
        <v>5.8</v>
      </c>
      <c r="B6442" t="s">
        <v>23903</v>
      </c>
      <c r="C6442" t="s">
        <v>6875</v>
      </c>
      <c r="D6442" t="s">
        <v>8199</v>
      </c>
      <c r="E6442" t="s">
        <v>37</v>
      </c>
      <c r="F6442">
        <v>104</v>
      </c>
      <c r="G6442" s="8">
        <v>20668843</v>
      </c>
      <c r="H6442" s="8">
        <v>22000000</v>
      </c>
    </row>
    <row r="6443" spans="1:8" x14ac:dyDescent="0.3">
      <c r="A6443">
        <v>6.3</v>
      </c>
      <c r="B6443" t="s">
        <v>23904</v>
      </c>
      <c r="C6443" t="s">
        <v>8291</v>
      </c>
      <c r="D6443" t="s">
        <v>1473</v>
      </c>
      <c r="E6443" t="s">
        <v>37</v>
      </c>
      <c r="F6443">
        <v>92</v>
      </c>
      <c r="G6443" s="8">
        <v>2963012</v>
      </c>
      <c r="H6443" s="8">
        <v>22000000</v>
      </c>
    </row>
    <row r="6444" spans="1:8" x14ac:dyDescent="0.3">
      <c r="A6444">
        <v>6.3</v>
      </c>
      <c r="B6444" t="s">
        <v>23904</v>
      </c>
      <c r="C6444" t="s">
        <v>8291</v>
      </c>
      <c r="D6444" t="s">
        <v>21948</v>
      </c>
      <c r="E6444" t="s">
        <v>37</v>
      </c>
      <c r="F6444">
        <v>92</v>
      </c>
      <c r="G6444" s="8">
        <v>2963012</v>
      </c>
      <c r="H6444" s="8">
        <v>22000000</v>
      </c>
    </row>
    <row r="6445" spans="1:8" x14ac:dyDescent="0.3">
      <c r="A6445">
        <v>6.3</v>
      </c>
      <c r="B6445" t="s">
        <v>23904</v>
      </c>
      <c r="C6445" t="s">
        <v>8291</v>
      </c>
      <c r="D6445" t="s">
        <v>8199</v>
      </c>
      <c r="E6445" t="s">
        <v>37</v>
      </c>
      <c r="F6445">
        <v>92</v>
      </c>
      <c r="G6445" s="8">
        <v>2963012</v>
      </c>
      <c r="H6445" s="8">
        <v>22000000</v>
      </c>
    </row>
    <row r="6446" spans="1:8" x14ac:dyDescent="0.3">
      <c r="A6446">
        <v>5.4</v>
      </c>
      <c r="B6446" t="s">
        <v>23905</v>
      </c>
      <c r="C6446" t="s">
        <v>8302</v>
      </c>
      <c r="D6446" t="s">
        <v>1473</v>
      </c>
      <c r="E6446" t="s">
        <v>37</v>
      </c>
      <c r="F6446">
        <v>105</v>
      </c>
      <c r="G6446" s="8">
        <v>1796024</v>
      </c>
      <c r="H6446" s="8">
        <v>22000000</v>
      </c>
    </row>
    <row r="6447" spans="1:8" x14ac:dyDescent="0.3">
      <c r="A6447">
        <v>5.4</v>
      </c>
      <c r="B6447" t="s">
        <v>23905</v>
      </c>
      <c r="C6447" t="s">
        <v>8302</v>
      </c>
      <c r="D6447" t="s">
        <v>8199</v>
      </c>
      <c r="E6447" t="s">
        <v>37</v>
      </c>
      <c r="F6447">
        <v>105</v>
      </c>
      <c r="G6447" s="8">
        <v>1796024</v>
      </c>
      <c r="H6447" s="8">
        <v>22000000</v>
      </c>
    </row>
    <row r="6448" spans="1:8" x14ac:dyDescent="0.3">
      <c r="A6448">
        <v>7.3</v>
      </c>
      <c r="B6448" t="s">
        <v>23906</v>
      </c>
      <c r="C6448" t="s">
        <v>6498</v>
      </c>
      <c r="D6448" t="s">
        <v>809</v>
      </c>
      <c r="E6448" t="s">
        <v>726</v>
      </c>
      <c r="F6448">
        <v>120</v>
      </c>
      <c r="G6448" s="8">
        <v>634277</v>
      </c>
      <c r="H6448" s="8">
        <v>16000000</v>
      </c>
    </row>
    <row r="6449" spans="1:8" x14ac:dyDescent="0.3">
      <c r="A6449">
        <v>7.3</v>
      </c>
      <c r="B6449" t="s">
        <v>23906</v>
      </c>
      <c r="C6449" t="s">
        <v>6498</v>
      </c>
      <c r="D6449" t="s">
        <v>20490</v>
      </c>
      <c r="E6449" t="s">
        <v>726</v>
      </c>
      <c r="F6449">
        <v>120</v>
      </c>
      <c r="G6449" s="8">
        <v>634277</v>
      </c>
      <c r="H6449" s="8">
        <v>16000000</v>
      </c>
    </row>
    <row r="6450" spans="1:8" x14ac:dyDescent="0.3">
      <c r="A6450">
        <v>6.8</v>
      </c>
      <c r="B6450" t="s">
        <v>23907</v>
      </c>
      <c r="C6450" t="s">
        <v>2679</v>
      </c>
      <c r="D6450" t="s">
        <v>21950</v>
      </c>
      <c r="E6450" t="s">
        <v>37</v>
      </c>
      <c r="F6450">
        <v>116</v>
      </c>
      <c r="G6450" s="8">
        <v>11326836</v>
      </c>
      <c r="H6450" s="8">
        <v>22000000</v>
      </c>
    </row>
    <row r="6451" spans="1:8" x14ac:dyDescent="0.3">
      <c r="A6451">
        <v>6.8</v>
      </c>
      <c r="B6451" t="s">
        <v>23907</v>
      </c>
      <c r="C6451" t="s">
        <v>2679</v>
      </c>
      <c r="D6451" t="s">
        <v>1473</v>
      </c>
      <c r="E6451" t="s">
        <v>37</v>
      </c>
      <c r="F6451">
        <v>116</v>
      </c>
      <c r="G6451" s="8">
        <v>11326836</v>
      </c>
      <c r="H6451" s="8">
        <v>22000000</v>
      </c>
    </row>
    <row r="6452" spans="1:8" x14ac:dyDescent="0.3">
      <c r="A6452">
        <v>6.8</v>
      </c>
      <c r="B6452" t="s">
        <v>23907</v>
      </c>
      <c r="C6452" t="s">
        <v>2679</v>
      </c>
      <c r="D6452" t="s">
        <v>8199</v>
      </c>
      <c r="E6452" t="s">
        <v>37</v>
      </c>
      <c r="F6452">
        <v>116</v>
      </c>
      <c r="G6452" s="8">
        <v>11326836</v>
      </c>
      <c r="H6452" s="8">
        <v>22000000</v>
      </c>
    </row>
    <row r="6453" spans="1:8" x14ac:dyDescent="0.3">
      <c r="A6453">
        <v>7.3</v>
      </c>
      <c r="B6453" t="s">
        <v>23908</v>
      </c>
      <c r="C6453" t="s">
        <v>671</v>
      </c>
      <c r="D6453" t="s">
        <v>21950</v>
      </c>
      <c r="E6453" t="s">
        <v>37</v>
      </c>
      <c r="F6453">
        <v>119</v>
      </c>
      <c r="G6453" s="8">
        <v>49024969</v>
      </c>
      <c r="H6453" s="8">
        <v>25000000</v>
      </c>
    </row>
    <row r="6454" spans="1:8" x14ac:dyDescent="0.3">
      <c r="A6454">
        <v>7.3</v>
      </c>
      <c r="B6454" t="s">
        <v>23908</v>
      </c>
      <c r="C6454" t="s">
        <v>671</v>
      </c>
      <c r="D6454" t="s">
        <v>1473</v>
      </c>
      <c r="E6454" t="s">
        <v>37</v>
      </c>
      <c r="F6454">
        <v>119</v>
      </c>
      <c r="G6454" s="8">
        <v>49024969</v>
      </c>
      <c r="H6454" s="8">
        <v>25000000</v>
      </c>
    </row>
    <row r="6455" spans="1:8" x14ac:dyDescent="0.3">
      <c r="A6455">
        <v>7.3</v>
      </c>
      <c r="B6455" t="s">
        <v>23908</v>
      </c>
      <c r="C6455" t="s">
        <v>671</v>
      </c>
      <c r="D6455" t="s">
        <v>21948</v>
      </c>
      <c r="E6455" t="s">
        <v>37</v>
      </c>
      <c r="F6455">
        <v>119</v>
      </c>
      <c r="G6455" s="8">
        <v>49024969</v>
      </c>
      <c r="H6455" s="8">
        <v>25000000</v>
      </c>
    </row>
    <row r="6456" spans="1:8" x14ac:dyDescent="0.3">
      <c r="A6456">
        <v>7.3</v>
      </c>
      <c r="B6456" t="s">
        <v>23908</v>
      </c>
      <c r="C6456" t="s">
        <v>671</v>
      </c>
      <c r="D6456" t="s">
        <v>8199</v>
      </c>
      <c r="E6456" t="s">
        <v>37</v>
      </c>
      <c r="F6456">
        <v>119</v>
      </c>
      <c r="G6456" s="8">
        <v>49024969</v>
      </c>
      <c r="H6456" s="8">
        <v>25000000</v>
      </c>
    </row>
    <row r="6457" spans="1:8" x14ac:dyDescent="0.3">
      <c r="A6457">
        <v>6.5</v>
      </c>
      <c r="B6457" t="s">
        <v>23909</v>
      </c>
      <c r="C6457" t="s">
        <v>1154</v>
      </c>
      <c r="D6457" t="s">
        <v>515</v>
      </c>
      <c r="E6457" t="s">
        <v>37</v>
      </c>
      <c r="F6457">
        <v>101</v>
      </c>
      <c r="G6457" s="8">
        <v>22294341</v>
      </c>
      <c r="H6457" s="8">
        <v>21500000</v>
      </c>
    </row>
    <row r="6458" spans="1:8" x14ac:dyDescent="0.3">
      <c r="A6458">
        <v>6.5</v>
      </c>
      <c r="B6458" t="s">
        <v>23909</v>
      </c>
      <c r="C6458" t="s">
        <v>1154</v>
      </c>
      <c r="D6458" t="s">
        <v>809</v>
      </c>
      <c r="E6458" t="s">
        <v>37</v>
      </c>
      <c r="F6458">
        <v>101</v>
      </c>
      <c r="G6458" s="8">
        <v>22294341</v>
      </c>
      <c r="H6458" s="8">
        <v>21500000</v>
      </c>
    </row>
    <row r="6459" spans="1:8" x14ac:dyDescent="0.3">
      <c r="A6459">
        <v>7.2</v>
      </c>
      <c r="B6459" t="s">
        <v>23910</v>
      </c>
      <c r="C6459" t="s">
        <v>3917</v>
      </c>
      <c r="D6459" t="s">
        <v>21950</v>
      </c>
      <c r="E6459" t="s">
        <v>37</v>
      </c>
      <c r="F6459">
        <v>117</v>
      </c>
      <c r="G6459" s="8">
        <v>24362501</v>
      </c>
      <c r="H6459" s="8">
        <v>21500000</v>
      </c>
    </row>
    <row r="6460" spans="1:8" x14ac:dyDescent="0.3">
      <c r="A6460">
        <v>7.2</v>
      </c>
      <c r="B6460" t="s">
        <v>23910</v>
      </c>
      <c r="C6460" t="s">
        <v>3917</v>
      </c>
      <c r="D6460" t="s">
        <v>1473</v>
      </c>
      <c r="E6460" t="s">
        <v>37</v>
      </c>
      <c r="F6460">
        <v>117</v>
      </c>
      <c r="G6460" s="8">
        <v>24362501</v>
      </c>
      <c r="H6460" s="8">
        <v>21500000</v>
      </c>
    </row>
    <row r="6461" spans="1:8" x14ac:dyDescent="0.3">
      <c r="A6461">
        <v>7.2</v>
      </c>
      <c r="B6461" t="s">
        <v>23910</v>
      </c>
      <c r="C6461" t="s">
        <v>3917</v>
      </c>
      <c r="D6461" t="s">
        <v>8199</v>
      </c>
      <c r="E6461" t="s">
        <v>37</v>
      </c>
      <c r="F6461">
        <v>117</v>
      </c>
      <c r="G6461" s="8">
        <v>24362501</v>
      </c>
      <c r="H6461" s="8">
        <v>21500000</v>
      </c>
    </row>
    <row r="6462" spans="1:8" x14ac:dyDescent="0.3">
      <c r="A6462">
        <v>6.3</v>
      </c>
      <c r="B6462" t="s">
        <v>23911</v>
      </c>
      <c r="C6462" t="s">
        <v>1789</v>
      </c>
      <c r="D6462" t="s">
        <v>809</v>
      </c>
      <c r="E6462" t="s">
        <v>37</v>
      </c>
      <c r="F6462">
        <v>112</v>
      </c>
      <c r="G6462" s="8">
        <v>16684352</v>
      </c>
      <c r="H6462" s="8">
        <v>17000000</v>
      </c>
    </row>
    <row r="6463" spans="1:8" x14ac:dyDescent="0.3">
      <c r="A6463">
        <v>6.3</v>
      </c>
      <c r="B6463" t="s">
        <v>23911</v>
      </c>
      <c r="C6463" t="s">
        <v>1789</v>
      </c>
      <c r="D6463" t="s">
        <v>17497</v>
      </c>
      <c r="E6463" t="s">
        <v>37</v>
      </c>
      <c r="F6463">
        <v>112</v>
      </c>
      <c r="G6463" s="8">
        <v>16684352</v>
      </c>
      <c r="H6463" s="8">
        <v>17000000</v>
      </c>
    </row>
    <row r="6464" spans="1:8" x14ac:dyDescent="0.3">
      <c r="A6464">
        <v>5.9</v>
      </c>
      <c r="B6464" t="s">
        <v>23912</v>
      </c>
      <c r="C6464" t="s">
        <v>1574</v>
      </c>
      <c r="D6464" t="s">
        <v>675</v>
      </c>
      <c r="E6464" t="s">
        <v>37</v>
      </c>
      <c r="F6464">
        <v>136</v>
      </c>
      <c r="G6464" s="8">
        <v>46700000</v>
      </c>
      <c r="H6464" s="8">
        <v>21000000</v>
      </c>
    </row>
    <row r="6465" spans="1:8" x14ac:dyDescent="0.3">
      <c r="A6465">
        <v>5.9</v>
      </c>
      <c r="B6465" t="s">
        <v>23912</v>
      </c>
      <c r="C6465" t="s">
        <v>1574</v>
      </c>
      <c r="D6465" t="s">
        <v>515</v>
      </c>
      <c r="E6465" t="s">
        <v>37</v>
      </c>
      <c r="F6465">
        <v>136</v>
      </c>
      <c r="G6465" s="8">
        <v>46700000</v>
      </c>
      <c r="H6465" s="8">
        <v>21000000</v>
      </c>
    </row>
    <row r="6466" spans="1:8" x14ac:dyDescent="0.3">
      <c r="A6466">
        <v>5.9</v>
      </c>
      <c r="B6466" t="s">
        <v>23912</v>
      </c>
      <c r="C6466" t="s">
        <v>1574</v>
      </c>
      <c r="D6466" t="s">
        <v>8199</v>
      </c>
      <c r="E6466" t="s">
        <v>37</v>
      </c>
      <c r="F6466">
        <v>136</v>
      </c>
      <c r="G6466" s="8">
        <v>46700000</v>
      </c>
      <c r="H6466" s="8">
        <v>21000000</v>
      </c>
    </row>
    <row r="6467" spans="1:8" x14ac:dyDescent="0.3">
      <c r="A6467">
        <v>7.8</v>
      </c>
      <c r="B6467" t="s">
        <v>23913</v>
      </c>
      <c r="C6467" t="s">
        <v>8344</v>
      </c>
      <c r="D6467" t="s">
        <v>9312</v>
      </c>
      <c r="E6467" t="s">
        <v>37</v>
      </c>
      <c r="F6467">
        <v>81</v>
      </c>
      <c r="G6467" s="8">
        <v>52008288</v>
      </c>
      <c r="H6467" s="8">
        <v>21000000</v>
      </c>
    </row>
    <row r="6468" spans="1:8" x14ac:dyDescent="0.3">
      <c r="A6468">
        <v>7.8</v>
      </c>
      <c r="B6468" t="s">
        <v>23913</v>
      </c>
      <c r="C6468" t="s">
        <v>8344</v>
      </c>
      <c r="D6468" t="s">
        <v>809</v>
      </c>
      <c r="E6468" t="s">
        <v>37</v>
      </c>
      <c r="F6468">
        <v>81</v>
      </c>
      <c r="G6468" s="8">
        <v>52008288</v>
      </c>
      <c r="H6468" s="8">
        <v>21000000</v>
      </c>
    </row>
    <row r="6469" spans="1:8" x14ac:dyDescent="0.3">
      <c r="A6469">
        <v>7.8</v>
      </c>
      <c r="B6469" t="s">
        <v>23913</v>
      </c>
      <c r="C6469" t="s">
        <v>8344</v>
      </c>
      <c r="D6469" t="s">
        <v>651</v>
      </c>
      <c r="E6469" t="s">
        <v>37</v>
      </c>
      <c r="F6469">
        <v>81</v>
      </c>
      <c r="G6469" s="8">
        <v>52008288</v>
      </c>
      <c r="H6469" s="8">
        <v>21000000</v>
      </c>
    </row>
    <row r="6470" spans="1:8" x14ac:dyDescent="0.3">
      <c r="A6470">
        <v>7.8</v>
      </c>
      <c r="B6470" t="s">
        <v>23913</v>
      </c>
      <c r="C6470" t="s">
        <v>8344</v>
      </c>
      <c r="D6470" t="s">
        <v>15164</v>
      </c>
      <c r="E6470" t="s">
        <v>37</v>
      </c>
      <c r="F6470">
        <v>81</v>
      </c>
      <c r="G6470" s="8">
        <v>52008288</v>
      </c>
      <c r="H6470" s="8">
        <v>21000000</v>
      </c>
    </row>
    <row r="6471" spans="1:8" x14ac:dyDescent="0.3">
      <c r="A6471">
        <v>7.4</v>
      </c>
      <c r="B6471" t="s">
        <v>23914</v>
      </c>
      <c r="C6471" t="s">
        <v>945</v>
      </c>
      <c r="D6471" t="s">
        <v>809</v>
      </c>
      <c r="E6471" t="s">
        <v>37</v>
      </c>
      <c r="F6471">
        <v>87</v>
      </c>
      <c r="G6471" s="8">
        <v>8579684</v>
      </c>
      <c r="H6471" s="8">
        <v>9000000</v>
      </c>
    </row>
    <row r="6472" spans="1:8" x14ac:dyDescent="0.3">
      <c r="A6472">
        <v>4.8</v>
      </c>
      <c r="B6472" t="s">
        <v>23915</v>
      </c>
      <c r="C6472" t="s">
        <v>8352</v>
      </c>
      <c r="D6472" t="s">
        <v>675</v>
      </c>
      <c r="E6472" t="s">
        <v>37</v>
      </c>
      <c r="F6472">
        <v>96</v>
      </c>
      <c r="G6472" s="8">
        <v>42660000</v>
      </c>
      <c r="H6472" s="8">
        <v>17000000</v>
      </c>
    </row>
    <row r="6473" spans="1:8" x14ac:dyDescent="0.3">
      <c r="A6473">
        <v>4.8</v>
      </c>
      <c r="B6473" t="s">
        <v>23915</v>
      </c>
      <c r="C6473" t="s">
        <v>8352</v>
      </c>
      <c r="D6473" t="s">
        <v>515</v>
      </c>
      <c r="E6473" t="s">
        <v>37</v>
      </c>
      <c r="F6473">
        <v>96</v>
      </c>
      <c r="G6473" s="8">
        <v>42660000</v>
      </c>
      <c r="H6473" s="8">
        <v>17000000</v>
      </c>
    </row>
    <row r="6474" spans="1:8" x14ac:dyDescent="0.3">
      <c r="A6474">
        <v>4.8</v>
      </c>
      <c r="B6474" t="s">
        <v>23915</v>
      </c>
      <c r="C6474" t="s">
        <v>8352</v>
      </c>
      <c r="D6474" t="s">
        <v>809</v>
      </c>
      <c r="E6474" t="s">
        <v>37</v>
      </c>
      <c r="F6474">
        <v>96</v>
      </c>
      <c r="G6474" s="8">
        <v>42660000</v>
      </c>
      <c r="H6474" s="8">
        <v>17000000</v>
      </c>
    </row>
    <row r="6475" spans="1:8" x14ac:dyDescent="0.3">
      <c r="A6475">
        <v>4.8</v>
      </c>
      <c r="B6475" t="s">
        <v>23915</v>
      </c>
      <c r="C6475" t="s">
        <v>8352</v>
      </c>
      <c r="D6475" t="s">
        <v>15875</v>
      </c>
      <c r="E6475" t="s">
        <v>37</v>
      </c>
      <c r="F6475">
        <v>96</v>
      </c>
      <c r="G6475" s="8">
        <v>42660000</v>
      </c>
      <c r="H6475" s="8">
        <v>17000000</v>
      </c>
    </row>
    <row r="6476" spans="1:8" x14ac:dyDescent="0.3">
      <c r="A6476">
        <v>4.8</v>
      </c>
      <c r="B6476" t="s">
        <v>23915</v>
      </c>
      <c r="C6476" t="s">
        <v>8352</v>
      </c>
      <c r="D6476" t="s">
        <v>651</v>
      </c>
      <c r="E6476" t="s">
        <v>37</v>
      </c>
      <c r="F6476">
        <v>96</v>
      </c>
      <c r="G6476" s="8">
        <v>42660000</v>
      </c>
      <c r="H6476" s="8">
        <v>17000000</v>
      </c>
    </row>
    <row r="6477" spans="1:8" x14ac:dyDescent="0.3">
      <c r="A6477">
        <v>4.8</v>
      </c>
      <c r="B6477" t="s">
        <v>23915</v>
      </c>
      <c r="C6477" t="s">
        <v>8352</v>
      </c>
      <c r="D6477" t="s">
        <v>10118</v>
      </c>
      <c r="E6477" t="s">
        <v>37</v>
      </c>
      <c r="F6477">
        <v>96</v>
      </c>
      <c r="G6477" s="8">
        <v>42660000</v>
      </c>
      <c r="H6477" s="8">
        <v>17000000</v>
      </c>
    </row>
    <row r="6478" spans="1:8" x14ac:dyDescent="0.3">
      <c r="A6478">
        <v>6.3</v>
      </c>
      <c r="B6478" t="s">
        <v>23916</v>
      </c>
      <c r="C6478" t="s">
        <v>1885</v>
      </c>
      <c r="D6478" t="s">
        <v>1473</v>
      </c>
      <c r="E6478" t="s">
        <v>37</v>
      </c>
      <c r="F6478">
        <v>106</v>
      </c>
      <c r="G6478" s="8">
        <v>40219708</v>
      </c>
      <c r="H6478" s="8">
        <v>21000000</v>
      </c>
    </row>
    <row r="6479" spans="1:8" x14ac:dyDescent="0.3">
      <c r="A6479">
        <v>6.3</v>
      </c>
      <c r="B6479" t="s">
        <v>23916</v>
      </c>
      <c r="C6479" t="s">
        <v>1885</v>
      </c>
      <c r="D6479" t="s">
        <v>21949</v>
      </c>
      <c r="E6479" t="s">
        <v>37</v>
      </c>
      <c r="F6479">
        <v>106</v>
      </c>
      <c r="G6479" s="8">
        <v>40219708</v>
      </c>
      <c r="H6479" s="8">
        <v>21000000</v>
      </c>
    </row>
    <row r="6480" spans="1:8" x14ac:dyDescent="0.3">
      <c r="A6480">
        <v>7.8</v>
      </c>
      <c r="B6480" t="s">
        <v>23917</v>
      </c>
      <c r="C6480" t="s">
        <v>1952</v>
      </c>
      <c r="D6480" t="s">
        <v>809</v>
      </c>
      <c r="E6480" t="s">
        <v>37</v>
      </c>
      <c r="F6480">
        <v>122</v>
      </c>
      <c r="G6480" s="8">
        <v>132088910</v>
      </c>
      <c r="H6480" s="8">
        <v>21000000</v>
      </c>
    </row>
    <row r="6481" spans="1:8" x14ac:dyDescent="0.3">
      <c r="A6481">
        <v>7.8</v>
      </c>
      <c r="B6481" t="s">
        <v>23917</v>
      </c>
      <c r="C6481" t="s">
        <v>1952</v>
      </c>
      <c r="D6481" t="s">
        <v>1473</v>
      </c>
      <c r="E6481" t="s">
        <v>37</v>
      </c>
      <c r="F6481">
        <v>122</v>
      </c>
      <c r="G6481" s="8">
        <v>132088910</v>
      </c>
      <c r="H6481" s="8">
        <v>21000000</v>
      </c>
    </row>
    <row r="6482" spans="1:8" x14ac:dyDescent="0.3">
      <c r="A6482">
        <v>7.8</v>
      </c>
      <c r="B6482" t="s">
        <v>23917</v>
      </c>
      <c r="C6482" t="s">
        <v>1952</v>
      </c>
      <c r="D6482" t="s">
        <v>17497</v>
      </c>
      <c r="E6482" t="s">
        <v>37</v>
      </c>
      <c r="F6482">
        <v>122</v>
      </c>
      <c r="G6482" s="8">
        <v>132088910</v>
      </c>
      <c r="H6482" s="8">
        <v>21000000</v>
      </c>
    </row>
    <row r="6483" spans="1:8" x14ac:dyDescent="0.3">
      <c r="A6483">
        <v>7.5</v>
      </c>
      <c r="B6483" t="s">
        <v>23918</v>
      </c>
      <c r="C6483" t="s">
        <v>3248</v>
      </c>
      <c r="D6483" t="s">
        <v>11093</v>
      </c>
      <c r="E6483" t="s">
        <v>37</v>
      </c>
      <c r="F6483">
        <v>123</v>
      </c>
      <c r="G6483" s="8">
        <v>36581633</v>
      </c>
      <c r="H6483" s="8">
        <v>21000000</v>
      </c>
    </row>
    <row r="6484" spans="1:8" x14ac:dyDescent="0.3">
      <c r="A6484">
        <v>7.5</v>
      </c>
      <c r="B6484" t="s">
        <v>23918</v>
      </c>
      <c r="C6484" t="s">
        <v>3248</v>
      </c>
      <c r="D6484" t="s">
        <v>21950</v>
      </c>
      <c r="E6484" t="s">
        <v>37</v>
      </c>
      <c r="F6484">
        <v>123</v>
      </c>
      <c r="G6484" s="8">
        <v>36581633</v>
      </c>
      <c r="H6484" s="8">
        <v>21000000</v>
      </c>
    </row>
    <row r="6485" spans="1:8" x14ac:dyDescent="0.3">
      <c r="A6485">
        <v>7.5</v>
      </c>
      <c r="B6485" t="s">
        <v>23918</v>
      </c>
      <c r="C6485" t="s">
        <v>3248</v>
      </c>
      <c r="D6485" t="s">
        <v>1473</v>
      </c>
      <c r="E6485" t="s">
        <v>37</v>
      </c>
      <c r="F6485">
        <v>123</v>
      </c>
      <c r="G6485" s="8">
        <v>36581633</v>
      </c>
      <c r="H6485" s="8">
        <v>21000000</v>
      </c>
    </row>
    <row r="6486" spans="1:8" x14ac:dyDescent="0.3">
      <c r="A6486">
        <v>6.8</v>
      </c>
      <c r="B6486" t="s">
        <v>23919</v>
      </c>
      <c r="C6486" t="s">
        <v>585</v>
      </c>
      <c r="D6486" t="s">
        <v>675</v>
      </c>
      <c r="E6486" t="s">
        <v>37</v>
      </c>
      <c r="F6486">
        <v>92</v>
      </c>
      <c r="G6486" s="8">
        <v>25296447</v>
      </c>
      <c r="H6486" s="8">
        <v>21000000</v>
      </c>
    </row>
    <row r="6487" spans="1:8" x14ac:dyDescent="0.3">
      <c r="A6487">
        <v>6.8</v>
      </c>
      <c r="B6487" t="s">
        <v>23919</v>
      </c>
      <c r="C6487" t="s">
        <v>585</v>
      </c>
      <c r="D6487" t="s">
        <v>21950</v>
      </c>
      <c r="E6487" t="s">
        <v>37</v>
      </c>
      <c r="F6487">
        <v>92</v>
      </c>
      <c r="G6487" s="8">
        <v>25296447</v>
      </c>
      <c r="H6487" s="8">
        <v>21000000</v>
      </c>
    </row>
    <row r="6488" spans="1:8" x14ac:dyDescent="0.3">
      <c r="A6488">
        <v>6.8</v>
      </c>
      <c r="B6488" t="s">
        <v>23919</v>
      </c>
      <c r="C6488" t="s">
        <v>585</v>
      </c>
      <c r="D6488" t="s">
        <v>8199</v>
      </c>
      <c r="E6488" t="s">
        <v>37</v>
      </c>
      <c r="F6488">
        <v>92</v>
      </c>
      <c r="G6488" s="8">
        <v>25296447</v>
      </c>
      <c r="H6488" s="8">
        <v>21000000</v>
      </c>
    </row>
    <row r="6489" spans="1:8" x14ac:dyDescent="0.3">
      <c r="A6489">
        <v>6.6</v>
      </c>
      <c r="B6489" t="s">
        <v>23920</v>
      </c>
      <c r="C6489" t="s">
        <v>6817</v>
      </c>
      <c r="D6489" t="s">
        <v>675</v>
      </c>
      <c r="E6489" t="s">
        <v>37</v>
      </c>
      <c r="F6489">
        <v>110</v>
      </c>
      <c r="G6489" s="8">
        <v>24848292</v>
      </c>
      <c r="H6489" s="8">
        <v>20000000</v>
      </c>
    </row>
    <row r="6490" spans="1:8" x14ac:dyDescent="0.3">
      <c r="A6490">
        <v>6.6</v>
      </c>
      <c r="B6490" t="s">
        <v>23920</v>
      </c>
      <c r="C6490" t="s">
        <v>6817</v>
      </c>
      <c r="D6490" t="s">
        <v>1473</v>
      </c>
      <c r="E6490" t="s">
        <v>37</v>
      </c>
      <c r="F6490">
        <v>110</v>
      </c>
      <c r="G6490" s="8">
        <v>24848292</v>
      </c>
      <c r="H6490" s="8">
        <v>20000000</v>
      </c>
    </row>
    <row r="6491" spans="1:8" x14ac:dyDescent="0.3">
      <c r="A6491">
        <v>6.6</v>
      </c>
      <c r="B6491" t="s">
        <v>23920</v>
      </c>
      <c r="C6491" t="s">
        <v>6817</v>
      </c>
      <c r="D6491" t="s">
        <v>21949</v>
      </c>
      <c r="E6491" t="s">
        <v>37</v>
      </c>
      <c r="F6491">
        <v>110</v>
      </c>
      <c r="G6491" s="8">
        <v>24848292</v>
      </c>
      <c r="H6491" s="8">
        <v>20000000</v>
      </c>
    </row>
    <row r="6492" spans="1:8" x14ac:dyDescent="0.3">
      <c r="A6492">
        <v>4.5999999999999996</v>
      </c>
      <c r="B6492" t="s">
        <v>23921</v>
      </c>
      <c r="C6492" t="s">
        <v>8379</v>
      </c>
      <c r="D6492" t="s">
        <v>4189</v>
      </c>
      <c r="E6492" t="s">
        <v>37</v>
      </c>
      <c r="F6492">
        <v>104</v>
      </c>
      <c r="G6492" s="8">
        <v>17757087</v>
      </c>
      <c r="H6492" s="8">
        <v>21000000</v>
      </c>
    </row>
    <row r="6493" spans="1:8" x14ac:dyDescent="0.3">
      <c r="A6493">
        <v>4.5999999999999996</v>
      </c>
      <c r="B6493" t="s">
        <v>23921</v>
      </c>
      <c r="C6493" t="s">
        <v>8379</v>
      </c>
      <c r="D6493" t="s">
        <v>10118</v>
      </c>
      <c r="E6493" t="s">
        <v>37</v>
      </c>
      <c r="F6493">
        <v>104</v>
      </c>
      <c r="G6493" s="8">
        <v>17757087</v>
      </c>
      <c r="H6493" s="8">
        <v>21000000</v>
      </c>
    </row>
    <row r="6494" spans="1:8" x14ac:dyDescent="0.3">
      <c r="A6494">
        <v>4.5999999999999996</v>
      </c>
      <c r="B6494" t="s">
        <v>23921</v>
      </c>
      <c r="C6494" t="s">
        <v>8379</v>
      </c>
      <c r="D6494" t="s">
        <v>8199</v>
      </c>
      <c r="E6494" t="s">
        <v>37</v>
      </c>
      <c r="F6494">
        <v>104</v>
      </c>
      <c r="G6494" s="8">
        <v>17757087</v>
      </c>
      <c r="H6494" s="8">
        <v>21000000</v>
      </c>
    </row>
    <row r="6495" spans="1:8" x14ac:dyDescent="0.3">
      <c r="A6495">
        <v>7.1</v>
      </c>
      <c r="B6495" t="s">
        <v>23922</v>
      </c>
      <c r="C6495" t="s">
        <v>48</v>
      </c>
      <c r="D6495" t="s">
        <v>809</v>
      </c>
      <c r="E6495" t="s">
        <v>37</v>
      </c>
      <c r="F6495">
        <v>98</v>
      </c>
      <c r="G6495" s="8">
        <v>9430988</v>
      </c>
      <c r="H6495" s="8">
        <v>17000000</v>
      </c>
    </row>
    <row r="6496" spans="1:8" x14ac:dyDescent="0.3">
      <c r="A6496">
        <v>7.1</v>
      </c>
      <c r="B6496" t="s">
        <v>23922</v>
      </c>
      <c r="C6496" t="s">
        <v>48</v>
      </c>
      <c r="D6496" t="s">
        <v>1473</v>
      </c>
      <c r="E6496" t="s">
        <v>37</v>
      </c>
      <c r="F6496">
        <v>98</v>
      </c>
      <c r="G6496" s="8">
        <v>9430988</v>
      </c>
      <c r="H6496" s="8">
        <v>17000000</v>
      </c>
    </row>
    <row r="6497" spans="1:8" x14ac:dyDescent="0.3">
      <c r="A6497">
        <v>7.1</v>
      </c>
      <c r="B6497" t="s">
        <v>23922</v>
      </c>
      <c r="C6497" t="s">
        <v>48</v>
      </c>
      <c r="D6497" t="s">
        <v>17497</v>
      </c>
      <c r="E6497" t="s">
        <v>37</v>
      </c>
      <c r="F6497">
        <v>98</v>
      </c>
      <c r="G6497" s="8">
        <v>9430988</v>
      </c>
      <c r="H6497" s="8">
        <v>17000000</v>
      </c>
    </row>
    <row r="6498" spans="1:8" x14ac:dyDescent="0.3">
      <c r="A6498">
        <v>6.1</v>
      </c>
      <c r="B6498" t="s">
        <v>23923</v>
      </c>
      <c r="C6498" t="s">
        <v>8393</v>
      </c>
      <c r="D6498" t="s">
        <v>809</v>
      </c>
      <c r="E6498" t="s">
        <v>37</v>
      </c>
      <c r="F6498">
        <v>120</v>
      </c>
      <c r="G6498" s="8">
        <v>16284360</v>
      </c>
      <c r="H6498" s="8">
        <v>21000000</v>
      </c>
    </row>
    <row r="6499" spans="1:8" x14ac:dyDescent="0.3">
      <c r="A6499">
        <v>6.1</v>
      </c>
      <c r="B6499" t="s">
        <v>23923</v>
      </c>
      <c r="C6499" t="s">
        <v>8393</v>
      </c>
      <c r="D6499" t="s">
        <v>1473</v>
      </c>
      <c r="E6499" t="s">
        <v>37</v>
      </c>
      <c r="F6499">
        <v>120</v>
      </c>
      <c r="G6499" s="8">
        <v>16284360</v>
      </c>
      <c r="H6499" s="8">
        <v>21000000</v>
      </c>
    </row>
    <row r="6500" spans="1:8" x14ac:dyDescent="0.3">
      <c r="A6500">
        <v>6.7</v>
      </c>
      <c r="B6500" t="s">
        <v>23924</v>
      </c>
      <c r="C6500" t="s">
        <v>910</v>
      </c>
      <c r="D6500" t="s">
        <v>1473</v>
      </c>
      <c r="E6500" t="s">
        <v>37</v>
      </c>
      <c r="F6500">
        <v>112</v>
      </c>
      <c r="G6500" s="8">
        <v>6830957</v>
      </c>
      <c r="H6500" s="8">
        <v>21000000</v>
      </c>
    </row>
    <row r="6501" spans="1:8" x14ac:dyDescent="0.3">
      <c r="A6501">
        <v>6.7</v>
      </c>
      <c r="B6501" t="s">
        <v>23924</v>
      </c>
      <c r="C6501" t="s">
        <v>910</v>
      </c>
      <c r="D6501" t="s">
        <v>17497</v>
      </c>
      <c r="E6501" t="s">
        <v>37</v>
      </c>
      <c r="F6501">
        <v>112</v>
      </c>
      <c r="G6501" s="8">
        <v>6830957</v>
      </c>
      <c r="H6501" s="8">
        <v>21000000</v>
      </c>
    </row>
    <row r="6502" spans="1:8" x14ac:dyDescent="0.3">
      <c r="A6502">
        <v>7.1</v>
      </c>
      <c r="B6502" t="s">
        <v>23925</v>
      </c>
      <c r="C6502" t="s">
        <v>8400</v>
      </c>
      <c r="D6502" t="s">
        <v>1473</v>
      </c>
      <c r="E6502" t="s">
        <v>37</v>
      </c>
      <c r="F6502">
        <v>127</v>
      </c>
      <c r="G6502" s="8">
        <v>24104113</v>
      </c>
      <c r="H6502" s="8">
        <v>20000000</v>
      </c>
    </row>
    <row r="6503" spans="1:8" x14ac:dyDescent="0.3">
      <c r="A6503">
        <v>7.1</v>
      </c>
      <c r="B6503" t="s">
        <v>23925</v>
      </c>
      <c r="C6503" t="s">
        <v>8400</v>
      </c>
      <c r="D6503" t="s">
        <v>21948</v>
      </c>
      <c r="E6503" t="s">
        <v>37</v>
      </c>
      <c r="F6503">
        <v>127</v>
      </c>
      <c r="G6503" s="8">
        <v>24104113</v>
      </c>
      <c r="H6503" s="8">
        <v>20000000</v>
      </c>
    </row>
    <row r="6504" spans="1:8" x14ac:dyDescent="0.3">
      <c r="A6504">
        <v>7.1</v>
      </c>
      <c r="B6504" t="s">
        <v>23925</v>
      </c>
      <c r="C6504" t="s">
        <v>8400</v>
      </c>
      <c r="D6504" t="s">
        <v>8199</v>
      </c>
      <c r="E6504" t="s">
        <v>37</v>
      </c>
      <c r="F6504">
        <v>127</v>
      </c>
      <c r="G6504" s="8">
        <v>24104113</v>
      </c>
      <c r="H6504" s="8">
        <v>20000000</v>
      </c>
    </row>
    <row r="6505" spans="1:8" x14ac:dyDescent="0.3">
      <c r="A6505">
        <v>5.8</v>
      </c>
      <c r="B6505" t="s">
        <v>23926</v>
      </c>
      <c r="C6505" t="s">
        <v>8404</v>
      </c>
      <c r="D6505" t="s">
        <v>809</v>
      </c>
      <c r="E6505" t="s">
        <v>37</v>
      </c>
      <c r="F6505">
        <v>102</v>
      </c>
      <c r="G6505" s="8">
        <v>15593</v>
      </c>
      <c r="H6505" s="8">
        <v>21000000</v>
      </c>
    </row>
    <row r="6506" spans="1:8" x14ac:dyDescent="0.3">
      <c r="A6506">
        <v>5.8</v>
      </c>
      <c r="B6506" t="s">
        <v>23926</v>
      </c>
      <c r="C6506" t="s">
        <v>8404</v>
      </c>
      <c r="D6506" t="s">
        <v>1473</v>
      </c>
      <c r="E6506" t="s">
        <v>37</v>
      </c>
      <c r="F6506">
        <v>102</v>
      </c>
      <c r="G6506" s="8">
        <v>15593</v>
      </c>
      <c r="H6506" s="8">
        <v>21000000</v>
      </c>
    </row>
    <row r="6507" spans="1:8" x14ac:dyDescent="0.3">
      <c r="A6507">
        <v>5.8</v>
      </c>
      <c r="B6507" t="s">
        <v>23926</v>
      </c>
      <c r="C6507" t="s">
        <v>8404</v>
      </c>
      <c r="D6507" t="s">
        <v>17497</v>
      </c>
      <c r="E6507" t="s">
        <v>37</v>
      </c>
      <c r="F6507">
        <v>102</v>
      </c>
      <c r="G6507" s="8">
        <v>15593</v>
      </c>
      <c r="H6507" s="8">
        <v>21000000</v>
      </c>
    </row>
    <row r="6508" spans="1:8" x14ac:dyDescent="0.3">
      <c r="A6508">
        <v>6.7</v>
      </c>
      <c r="B6508" t="s">
        <v>23927</v>
      </c>
      <c r="C6508" t="s">
        <v>6970</v>
      </c>
      <c r="D6508" t="s">
        <v>1473</v>
      </c>
      <c r="E6508" t="s">
        <v>37</v>
      </c>
      <c r="F6508">
        <v>91</v>
      </c>
      <c r="G6508" s="8">
        <v>958319</v>
      </c>
      <c r="H6508" s="8">
        <v>21000000</v>
      </c>
    </row>
    <row r="6509" spans="1:8" x14ac:dyDescent="0.3">
      <c r="A6509">
        <v>5.8</v>
      </c>
      <c r="B6509" t="s">
        <v>23928</v>
      </c>
      <c r="C6509" t="s">
        <v>8413</v>
      </c>
      <c r="D6509" t="s">
        <v>809</v>
      </c>
      <c r="E6509" t="s">
        <v>37</v>
      </c>
      <c r="F6509">
        <v>114</v>
      </c>
      <c r="G6509" s="8">
        <v>69700000</v>
      </c>
      <c r="H6509" s="8">
        <v>35000000</v>
      </c>
    </row>
    <row r="6510" spans="1:8" x14ac:dyDescent="0.3">
      <c r="A6510">
        <v>5.8</v>
      </c>
      <c r="B6510" t="s">
        <v>23928</v>
      </c>
      <c r="C6510" t="s">
        <v>8413</v>
      </c>
      <c r="D6510" t="s">
        <v>15164</v>
      </c>
      <c r="E6510" t="s">
        <v>37</v>
      </c>
      <c r="F6510">
        <v>114</v>
      </c>
      <c r="G6510" s="8">
        <v>69700000</v>
      </c>
      <c r="H6510" s="8">
        <v>35000000</v>
      </c>
    </row>
    <row r="6511" spans="1:8" x14ac:dyDescent="0.3">
      <c r="A6511">
        <v>6.8</v>
      </c>
      <c r="B6511" t="s">
        <v>23929</v>
      </c>
      <c r="C6511" t="s">
        <v>3189</v>
      </c>
      <c r="D6511" t="s">
        <v>4189</v>
      </c>
      <c r="E6511" t="s">
        <v>37</v>
      </c>
      <c r="F6511">
        <v>115</v>
      </c>
      <c r="G6511" s="8">
        <v>2840417</v>
      </c>
      <c r="H6511" s="8">
        <v>31000000</v>
      </c>
    </row>
    <row r="6512" spans="1:8" x14ac:dyDescent="0.3">
      <c r="A6512">
        <v>6.8</v>
      </c>
      <c r="B6512" t="s">
        <v>23929</v>
      </c>
      <c r="C6512" t="s">
        <v>3189</v>
      </c>
      <c r="D6512" t="s">
        <v>10118</v>
      </c>
      <c r="E6512" t="s">
        <v>37</v>
      </c>
      <c r="F6512">
        <v>115</v>
      </c>
      <c r="G6512" s="8">
        <v>2840417</v>
      </c>
      <c r="H6512" s="8">
        <v>31000000</v>
      </c>
    </row>
    <row r="6513" spans="1:8" x14ac:dyDescent="0.3">
      <c r="A6513">
        <v>6.8</v>
      </c>
      <c r="B6513" t="s">
        <v>23929</v>
      </c>
      <c r="C6513" t="s">
        <v>3189</v>
      </c>
      <c r="D6513" t="s">
        <v>8199</v>
      </c>
      <c r="E6513" t="s">
        <v>37</v>
      </c>
      <c r="F6513">
        <v>115</v>
      </c>
      <c r="G6513" s="8">
        <v>2840417</v>
      </c>
      <c r="H6513" s="8">
        <v>31000000</v>
      </c>
    </row>
    <row r="6514" spans="1:8" x14ac:dyDescent="0.3">
      <c r="A6514">
        <v>8.5</v>
      </c>
      <c r="B6514" t="s">
        <v>23930</v>
      </c>
      <c r="C6514" t="s">
        <v>251</v>
      </c>
      <c r="D6514" t="s">
        <v>675</v>
      </c>
      <c r="E6514" t="s">
        <v>37</v>
      </c>
      <c r="F6514">
        <v>115</v>
      </c>
      <c r="G6514" s="8">
        <v>242374454</v>
      </c>
      <c r="H6514" s="8">
        <v>18000000</v>
      </c>
    </row>
    <row r="6515" spans="1:8" x14ac:dyDescent="0.3">
      <c r="A6515">
        <v>8.5</v>
      </c>
      <c r="B6515" t="s">
        <v>23930</v>
      </c>
      <c r="C6515" t="s">
        <v>251</v>
      </c>
      <c r="D6515" t="s">
        <v>515</v>
      </c>
      <c r="E6515" t="s">
        <v>37</v>
      </c>
      <c r="F6515">
        <v>115</v>
      </c>
      <c r="G6515" s="8">
        <v>242374454</v>
      </c>
      <c r="H6515" s="8">
        <v>18000000</v>
      </c>
    </row>
    <row r="6516" spans="1:8" x14ac:dyDescent="0.3">
      <c r="A6516">
        <v>6.6</v>
      </c>
      <c r="B6516" t="s">
        <v>23931</v>
      </c>
      <c r="C6516" t="s">
        <v>646</v>
      </c>
      <c r="D6516" t="s">
        <v>515</v>
      </c>
      <c r="E6516" t="s">
        <v>37</v>
      </c>
      <c r="F6516">
        <v>120</v>
      </c>
      <c r="G6516" s="8">
        <v>173585516</v>
      </c>
      <c r="H6516" s="8">
        <v>18000000</v>
      </c>
    </row>
    <row r="6517" spans="1:8" x14ac:dyDescent="0.3">
      <c r="A6517">
        <v>6.6</v>
      </c>
      <c r="B6517" t="s">
        <v>23931</v>
      </c>
      <c r="C6517" t="s">
        <v>646</v>
      </c>
      <c r="D6517" t="s">
        <v>809</v>
      </c>
      <c r="E6517" t="s">
        <v>37</v>
      </c>
      <c r="F6517">
        <v>120</v>
      </c>
      <c r="G6517" s="8">
        <v>173585516</v>
      </c>
      <c r="H6517" s="8">
        <v>18000000</v>
      </c>
    </row>
    <row r="6518" spans="1:8" x14ac:dyDescent="0.3">
      <c r="A6518">
        <v>6.6</v>
      </c>
      <c r="B6518" t="s">
        <v>23931</v>
      </c>
      <c r="C6518" t="s">
        <v>646</v>
      </c>
      <c r="D6518" t="s">
        <v>15875</v>
      </c>
      <c r="E6518" t="s">
        <v>37</v>
      </c>
      <c r="F6518">
        <v>120</v>
      </c>
      <c r="G6518" s="8">
        <v>173585516</v>
      </c>
      <c r="H6518" s="8">
        <v>18000000</v>
      </c>
    </row>
    <row r="6519" spans="1:8" x14ac:dyDescent="0.3">
      <c r="A6519">
        <v>7.7</v>
      </c>
      <c r="B6519" t="s">
        <v>23932</v>
      </c>
      <c r="C6519" t="s">
        <v>251</v>
      </c>
      <c r="D6519" t="s">
        <v>1473</v>
      </c>
      <c r="E6519" t="s">
        <v>37</v>
      </c>
      <c r="F6519">
        <v>135</v>
      </c>
      <c r="G6519" s="8">
        <v>128300000</v>
      </c>
      <c r="H6519" s="8">
        <v>19400870</v>
      </c>
    </row>
    <row r="6520" spans="1:8" x14ac:dyDescent="0.3">
      <c r="A6520">
        <v>7.7</v>
      </c>
      <c r="B6520" t="s">
        <v>23932</v>
      </c>
      <c r="C6520" t="s">
        <v>251</v>
      </c>
      <c r="D6520" t="s">
        <v>10118</v>
      </c>
      <c r="E6520" t="s">
        <v>37</v>
      </c>
      <c r="F6520">
        <v>135</v>
      </c>
      <c r="G6520" s="8">
        <v>128300000</v>
      </c>
      <c r="H6520" s="8">
        <v>19400870</v>
      </c>
    </row>
    <row r="6521" spans="1:8" x14ac:dyDescent="0.3">
      <c r="A6521">
        <v>4.7</v>
      </c>
      <c r="B6521" t="s">
        <v>23933</v>
      </c>
      <c r="C6521" t="s">
        <v>8431</v>
      </c>
      <c r="D6521" t="s">
        <v>1473</v>
      </c>
      <c r="E6521" t="s">
        <v>37</v>
      </c>
      <c r="F6521">
        <v>90</v>
      </c>
      <c r="G6521" s="8">
        <v>20259297</v>
      </c>
      <c r="H6521" s="8">
        <v>20000000</v>
      </c>
    </row>
    <row r="6522" spans="1:8" x14ac:dyDescent="0.3">
      <c r="A6522">
        <v>4.7</v>
      </c>
      <c r="B6522" t="s">
        <v>23933</v>
      </c>
      <c r="C6522" t="s">
        <v>8431</v>
      </c>
      <c r="D6522" t="s">
        <v>4189</v>
      </c>
      <c r="E6522" t="s">
        <v>37</v>
      </c>
      <c r="F6522">
        <v>90</v>
      </c>
      <c r="G6522" s="8">
        <v>20259297</v>
      </c>
      <c r="H6522" s="8">
        <v>20000000</v>
      </c>
    </row>
    <row r="6523" spans="1:8" x14ac:dyDescent="0.3">
      <c r="A6523">
        <v>4.7</v>
      </c>
      <c r="B6523" t="s">
        <v>23933</v>
      </c>
      <c r="C6523" t="s">
        <v>8431</v>
      </c>
      <c r="D6523" t="s">
        <v>10118</v>
      </c>
      <c r="E6523" t="s">
        <v>37</v>
      </c>
      <c r="F6523">
        <v>90</v>
      </c>
      <c r="G6523" s="8">
        <v>20259297</v>
      </c>
      <c r="H6523" s="8">
        <v>20000000</v>
      </c>
    </row>
    <row r="6524" spans="1:8" x14ac:dyDescent="0.3">
      <c r="A6524">
        <v>4.7</v>
      </c>
      <c r="B6524" t="s">
        <v>23933</v>
      </c>
      <c r="C6524" t="s">
        <v>8431</v>
      </c>
      <c r="D6524" t="s">
        <v>8199</v>
      </c>
      <c r="E6524" t="s">
        <v>37</v>
      </c>
      <c r="F6524">
        <v>90</v>
      </c>
      <c r="G6524" s="8">
        <v>20259297</v>
      </c>
      <c r="H6524" s="8">
        <v>20000000</v>
      </c>
    </row>
    <row r="6525" spans="1:8" x14ac:dyDescent="0.3">
      <c r="A6525">
        <v>6.4</v>
      </c>
      <c r="B6525" t="s">
        <v>23934</v>
      </c>
      <c r="C6525" t="s">
        <v>846</v>
      </c>
      <c r="D6525" t="s">
        <v>675</v>
      </c>
      <c r="E6525" t="s">
        <v>37</v>
      </c>
      <c r="F6525">
        <v>100</v>
      </c>
      <c r="G6525" s="8">
        <v>153665036</v>
      </c>
      <c r="H6525" s="8">
        <v>28000000</v>
      </c>
    </row>
    <row r="6526" spans="1:8" x14ac:dyDescent="0.3">
      <c r="A6526">
        <v>6.4</v>
      </c>
      <c r="B6526" t="s">
        <v>23934</v>
      </c>
      <c r="C6526" t="s">
        <v>846</v>
      </c>
      <c r="D6526" t="s">
        <v>809</v>
      </c>
      <c r="E6526" t="s">
        <v>37</v>
      </c>
      <c r="F6526">
        <v>100</v>
      </c>
      <c r="G6526" s="8">
        <v>153665036</v>
      </c>
      <c r="H6526" s="8">
        <v>28000000</v>
      </c>
    </row>
    <row r="6527" spans="1:8" x14ac:dyDescent="0.3">
      <c r="A6527">
        <v>6.4</v>
      </c>
      <c r="B6527" t="s">
        <v>23934</v>
      </c>
      <c r="C6527" t="s">
        <v>846</v>
      </c>
      <c r="D6527" t="s">
        <v>21950</v>
      </c>
      <c r="E6527" t="s">
        <v>37</v>
      </c>
      <c r="F6527">
        <v>100</v>
      </c>
      <c r="G6527" s="8">
        <v>153665036</v>
      </c>
      <c r="H6527" s="8">
        <v>28000000</v>
      </c>
    </row>
    <row r="6528" spans="1:8" x14ac:dyDescent="0.3">
      <c r="A6528">
        <v>6.4</v>
      </c>
      <c r="B6528" t="s">
        <v>23934</v>
      </c>
      <c r="C6528" t="s">
        <v>846</v>
      </c>
      <c r="D6528" t="s">
        <v>8199</v>
      </c>
      <c r="E6528" t="s">
        <v>37</v>
      </c>
      <c r="F6528">
        <v>100</v>
      </c>
      <c r="G6528" s="8">
        <v>153665036</v>
      </c>
      <c r="H6528" s="8">
        <v>28000000</v>
      </c>
    </row>
    <row r="6529" spans="1:8" x14ac:dyDescent="0.3">
      <c r="A6529">
        <v>5.5</v>
      </c>
      <c r="B6529" t="s">
        <v>23935</v>
      </c>
      <c r="C6529" t="s">
        <v>1205</v>
      </c>
      <c r="D6529" t="s">
        <v>809</v>
      </c>
      <c r="E6529" t="s">
        <v>37</v>
      </c>
      <c r="F6529">
        <v>105</v>
      </c>
      <c r="G6529" s="8">
        <v>132541238</v>
      </c>
      <c r="H6529" s="8">
        <v>33000000</v>
      </c>
    </row>
    <row r="6530" spans="1:8" x14ac:dyDescent="0.3">
      <c r="A6530">
        <v>8.6</v>
      </c>
      <c r="B6530" t="s">
        <v>23936</v>
      </c>
      <c r="C6530" t="s">
        <v>1252</v>
      </c>
      <c r="D6530" t="s">
        <v>21950</v>
      </c>
      <c r="E6530" t="s">
        <v>37</v>
      </c>
      <c r="F6530">
        <v>138</v>
      </c>
      <c r="G6530" s="8">
        <v>130727000</v>
      </c>
      <c r="H6530" s="8">
        <v>19000000</v>
      </c>
    </row>
    <row r="6531" spans="1:8" x14ac:dyDescent="0.3">
      <c r="A6531">
        <v>8.6</v>
      </c>
      <c r="B6531" t="s">
        <v>23936</v>
      </c>
      <c r="C6531" t="s">
        <v>1252</v>
      </c>
      <c r="D6531" t="s">
        <v>1473</v>
      </c>
      <c r="E6531" t="s">
        <v>37</v>
      </c>
      <c r="F6531">
        <v>138</v>
      </c>
      <c r="G6531" s="8">
        <v>130727000</v>
      </c>
      <c r="H6531" s="8">
        <v>19000000</v>
      </c>
    </row>
    <row r="6532" spans="1:8" x14ac:dyDescent="0.3">
      <c r="A6532">
        <v>8.6</v>
      </c>
      <c r="B6532" t="s">
        <v>23936</v>
      </c>
      <c r="C6532" t="s">
        <v>1252</v>
      </c>
      <c r="D6532" t="s">
        <v>4189</v>
      </c>
      <c r="E6532" t="s">
        <v>37</v>
      </c>
      <c r="F6532">
        <v>138</v>
      </c>
      <c r="G6532" s="8">
        <v>130727000</v>
      </c>
      <c r="H6532" s="8">
        <v>19000000</v>
      </c>
    </row>
    <row r="6533" spans="1:8" x14ac:dyDescent="0.3">
      <c r="A6533">
        <v>8.6</v>
      </c>
      <c r="B6533" t="s">
        <v>23936</v>
      </c>
      <c r="C6533" t="s">
        <v>1252</v>
      </c>
      <c r="D6533" t="s">
        <v>8199</v>
      </c>
      <c r="E6533" t="s">
        <v>37</v>
      </c>
      <c r="F6533">
        <v>138</v>
      </c>
      <c r="G6533" s="8">
        <v>130727000</v>
      </c>
      <c r="H6533" s="8">
        <v>19000000</v>
      </c>
    </row>
    <row r="6534" spans="1:8" x14ac:dyDescent="0.3">
      <c r="A6534">
        <v>7</v>
      </c>
      <c r="B6534" t="s">
        <v>23937</v>
      </c>
      <c r="C6534" t="s">
        <v>8447</v>
      </c>
      <c r="D6534" t="s">
        <v>809</v>
      </c>
      <c r="E6534" t="s">
        <v>37</v>
      </c>
      <c r="F6534">
        <v>94</v>
      </c>
      <c r="G6534" s="8">
        <v>121697350</v>
      </c>
      <c r="H6534" s="8">
        <v>20000000</v>
      </c>
    </row>
    <row r="6535" spans="1:8" x14ac:dyDescent="0.3">
      <c r="A6535">
        <v>7</v>
      </c>
      <c r="B6535" t="s">
        <v>23937</v>
      </c>
      <c r="C6535" t="s">
        <v>8447</v>
      </c>
      <c r="D6535" t="s">
        <v>9824</v>
      </c>
      <c r="E6535" t="s">
        <v>37</v>
      </c>
      <c r="F6535">
        <v>94</v>
      </c>
      <c r="G6535" s="8">
        <v>121697350</v>
      </c>
      <c r="H6535" s="8">
        <v>20000000</v>
      </c>
    </row>
    <row r="6536" spans="1:8" x14ac:dyDescent="0.3">
      <c r="A6536">
        <v>7.1</v>
      </c>
      <c r="B6536" t="s">
        <v>23938</v>
      </c>
      <c r="C6536" t="s">
        <v>8451</v>
      </c>
      <c r="D6536" t="s">
        <v>675</v>
      </c>
      <c r="E6536" t="s">
        <v>37</v>
      </c>
      <c r="F6536">
        <v>101</v>
      </c>
      <c r="G6536" s="8">
        <v>117224271</v>
      </c>
      <c r="H6536" s="8">
        <v>20000000</v>
      </c>
    </row>
    <row r="6537" spans="1:8" x14ac:dyDescent="0.3">
      <c r="A6537">
        <v>7.1</v>
      </c>
      <c r="B6537" t="s">
        <v>23938</v>
      </c>
      <c r="C6537" t="s">
        <v>8451</v>
      </c>
      <c r="D6537" t="s">
        <v>809</v>
      </c>
      <c r="E6537" t="s">
        <v>37</v>
      </c>
      <c r="F6537">
        <v>101</v>
      </c>
      <c r="G6537" s="8">
        <v>117224271</v>
      </c>
      <c r="H6537" s="8">
        <v>20000000</v>
      </c>
    </row>
    <row r="6538" spans="1:8" x14ac:dyDescent="0.3">
      <c r="A6538">
        <v>7.1</v>
      </c>
      <c r="B6538" t="s">
        <v>23938</v>
      </c>
      <c r="C6538" t="s">
        <v>8451</v>
      </c>
      <c r="D6538" t="s">
        <v>65</v>
      </c>
      <c r="E6538" t="s">
        <v>37</v>
      </c>
      <c r="F6538">
        <v>101</v>
      </c>
      <c r="G6538" s="8">
        <v>117224271</v>
      </c>
      <c r="H6538" s="8">
        <v>20000000</v>
      </c>
    </row>
    <row r="6539" spans="1:8" x14ac:dyDescent="0.3">
      <c r="A6539">
        <v>5.7</v>
      </c>
      <c r="B6539" t="s">
        <v>23939</v>
      </c>
      <c r="C6539" t="s">
        <v>8459</v>
      </c>
      <c r="D6539" t="s">
        <v>515</v>
      </c>
      <c r="E6539" t="s">
        <v>37</v>
      </c>
      <c r="F6539">
        <v>131</v>
      </c>
      <c r="G6539" s="8">
        <v>102922376</v>
      </c>
      <c r="H6539" s="8">
        <v>20000000</v>
      </c>
    </row>
    <row r="6540" spans="1:8" x14ac:dyDescent="0.3">
      <c r="A6540">
        <v>5.7</v>
      </c>
      <c r="B6540" t="s">
        <v>23939</v>
      </c>
      <c r="C6540" t="s">
        <v>8459</v>
      </c>
      <c r="D6540" t="s">
        <v>4189</v>
      </c>
      <c r="E6540" t="s">
        <v>37</v>
      </c>
      <c r="F6540">
        <v>131</v>
      </c>
      <c r="G6540" s="8">
        <v>102922376</v>
      </c>
      <c r="H6540" s="8">
        <v>20000000</v>
      </c>
    </row>
    <row r="6541" spans="1:8" x14ac:dyDescent="0.3">
      <c r="A6541">
        <v>5.7</v>
      </c>
      <c r="B6541" t="s">
        <v>23939</v>
      </c>
      <c r="C6541" t="s">
        <v>8459</v>
      </c>
      <c r="D6541" t="s">
        <v>8199</v>
      </c>
      <c r="E6541" t="s">
        <v>37</v>
      </c>
      <c r="F6541">
        <v>131</v>
      </c>
      <c r="G6541" s="8">
        <v>102922376</v>
      </c>
      <c r="H6541" s="8">
        <v>20000000</v>
      </c>
    </row>
    <row r="6542" spans="1:8" x14ac:dyDescent="0.3">
      <c r="A6542">
        <v>3.7</v>
      </c>
      <c r="B6542" t="s">
        <v>23940</v>
      </c>
      <c r="C6542" t="s">
        <v>771</v>
      </c>
      <c r="D6542" t="s">
        <v>515</v>
      </c>
      <c r="E6542" t="s">
        <v>37</v>
      </c>
      <c r="F6542">
        <v>91</v>
      </c>
      <c r="G6542" s="8">
        <v>94497271</v>
      </c>
      <c r="H6542" s="8">
        <v>20000000</v>
      </c>
    </row>
    <row r="6543" spans="1:8" x14ac:dyDescent="0.3">
      <c r="A6543">
        <v>3.7</v>
      </c>
      <c r="B6543" t="s">
        <v>23940</v>
      </c>
      <c r="C6543" t="s">
        <v>771</v>
      </c>
      <c r="D6543" t="s">
        <v>809</v>
      </c>
      <c r="E6543" t="s">
        <v>37</v>
      </c>
      <c r="F6543">
        <v>91</v>
      </c>
      <c r="G6543" s="8">
        <v>94497271</v>
      </c>
      <c r="H6543" s="8">
        <v>20000000</v>
      </c>
    </row>
    <row r="6544" spans="1:8" x14ac:dyDescent="0.3">
      <c r="A6544">
        <v>3.7</v>
      </c>
      <c r="B6544" t="s">
        <v>23940</v>
      </c>
      <c r="C6544" t="s">
        <v>771</v>
      </c>
      <c r="D6544" t="s">
        <v>1473</v>
      </c>
      <c r="E6544" t="s">
        <v>37</v>
      </c>
      <c r="F6544">
        <v>91</v>
      </c>
      <c r="G6544" s="8">
        <v>94497271</v>
      </c>
      <c r="H6544" s="8">
        <v>20000000</v>
      </c>
    </row>
    <row r="6545" spans="1:8" x14ac:dyDescent="0.3">
      <c r="A6545">
        <v>3.7</v>
      </c>
      <c r="B6545" t="s">
        <v>23940</v>
      </c>
      <c r="C6545" t="s">
        <v>771</v>
      </c>
      <c r="D6545" t="s">
        <v>15875</v>
      </c>
      <c r="E6545" t="s">
        <v>37</v>
      </c>
      <c r="F6545">
        <v>91</v>
      </c>
      <c r="G6545" s="8">
        <v>94497271</v>
      </c>
      <c r="H6545" s="8">
        <v>20000000</v>
      </c>
    </row>
    <row r="6546" spans="1:8" x14ac:dyDescent="0.3">
      <c r="A6546">
        <v>3.7</v>
      </c>
      <c r="B6546" t="s">
        <v>23940</v>
      </c>
      <c r="C6546" t="s">
        <v>771</v>
      </c>
      <c r="D6546" t="s">
        <v>17497</v>
      </c>
      <c r="E6546" t="s">
        <v>37</v>
      </c>
      <c r="F6546">
        <v>91</v>
      </c>
      <c r="G6546" s="8">
        <v>94497271</v>
      </c>
      <c r="H6546" s="8">
        <v>20000000</v>
      </c>
    </row>
    <row r="6547" spans="1:8" x14ac:dyDescent="0.3">
      <c r="A6547">
        <v>7.5</v>
      </c>
      <c r="B6547" t="s">
        <v>23941</v>
      </c>
      <c r="C6547" t="s">
        <v>221</v>
      </c>
      <c r="D6547" t="s">
        <v>4189</v>
      </c>
      <c r="E6547" t="s">
        <v>37</v>
      </c>
      <c r="F6547">
        <v>112</v>
      </c>
      <c r="G6547" s="8">
        <v>137387272</v>
      </c>
      <c r="H6547" s="8">
        <v>20000000</v>
      </c>
    </row>
    <row r="6548" spans="1:8" x14ac:dyDescent="0.3">
      <c r="A6548">
        <v>7.5</v>
      </c>
      <c r="B6548" t="s">
        <v>23941</v>
      </c>
      <c r="C6548" t="s">
        <v>221</v>
      </c>
      <c r="D6548" t="s">
        <v>21948</v>
      </c>
      <c r="E6548" t="s">
        <v>37</v>
      </c>
      <c r="F6548">
        <v>112</v>
      </c>
      <c r="G6548" s="8">
        <v>137387272</v>
      </c>
      <c r="H6548" s="8">
        <v>20000000</v>
      </c>
    </row>
    <row r="6549" spans="1:8" x14ac:dyDescent="0.3">
      <c r="A6549">
        <v>7.5</v>
      </c>
      <c r="B6549" t="s">
        <v>23941</v>
      </c>
      <c r="C6549" t="s">
        <v>221</v>
      </c>
      <c r="D6549" t="s">
        <v>8199</v>
      </c>
      <c r="E6549" t="s">
        <v>37</v>
      </c>
      <c r="F6549">
        <v>112</v>
      </c>
      <c r="G6549" s="8">
        <v>137387272</v>
      </c>
      <c r="H6549" s="8">
        <v>20000000</v>
      </c>
    </row>
    <row r="6550" spans="1:8" x14ac:dyDescent="0.3">
      <c r="A6550">
        <v>4.5999999999999996</v>
      </c>
      <c r="B6550" t="s">
        <v>23942</v>
      </c>
      <c r="C6550" t="s">
        <v>1893</v>
      </c>
      <c r="D6550" t="s">
        <v>515</v>
      </c>
      <c r="E6550" t="s">
        <v>37</v>
      </c>
      <c r="F6550">
        <v>95</v>
      </c>
      <c r="G6550" s="8">
        <v>82301521</v>
      </c>
      <c r="H6550" s="8">
        <v>32000000</v>
      </c>
    </row>
    <row r="6551" spans="1:8" x14ac:dyDescent="0.3">
      <c r="A6551">
        <v>4.5999999999999996</v>
      </c>
      <c r="B6551" t="s">
        <v>23942</v>
      </c>
      <c r="C6551" t="s">
        <v>1893</v>
      </c>
      <c r="D6551" t="s">
        <v>809</v>
      </c>
      <c r="E6551" t="s">
        <v>37</v>
      </c>
      <c r="F6551">
        <v>95</v>
      </c>
      <c r="G6551" s="8">
        <v>82301521</v>
      </c>
      <c r="H6551" s="8">
        <v>32000000</v>
      </c>
    </row>
    <row r="6552" spans="1:8" x14ac:dyDescent="0.3">
      <c r="A6552">
        <v>4.5999999999999996</v>
      </c>
      <c r="B6552" t="s">
        <v>23942</v>
      </c>
      <c r="C6552" t="s">
        <v>1893</v>
      </c>
      <c r="D6552" t="s">
        <v>15875</v>
      </c>
      <c r="E6552" t="s">
        <v>37</v>
      </c>
      <c r="F6552">
        <v>95</v>
      </c>
      <c r="G6552" s="8">
        <v>82301521</v>
      </c>
      <c r="H6552" s="8">
        <v>32000000</v>
      </c>
    </row>
    <row r="6553" spans="1:8" x14ac:dyDescent="0.3">
      <c r="A6553">
        <v>4.5999999999999996</v>
      </c>
      <c r="B6553" t="s">
        <v>23942</v>
      </c>
      <c r="C6553" t="s">
        <v>1893</v>
      </c>
      <c r="D6553" t="s">
        <v>17497</v>
      </c>
      <c r="E6553" t="s">
        <v>37</v>
      </c>
      <c r="F6553">
        <v>95</v>
      </c>
      <c r="G6553" s="8">
        <v>82301521</v>
      </c>
      <c r="H6553" s="8">
        <v>32000000</v>
      </c>
    </row>
    <row r="6554" spans="1:8" x14ac:dyDescent="0.3">
      <c r="A6554">
        <v>4.9000000000000004</v>
      </c>
      <c r="B6554" t="s">
        <v>23943</v>
      </c>
      <c r="C6554" t="s">
        <v>2095</v>
      </c>
      <c r="D6554" t="s">
        <v>809</v>
      </c>
      <c r="E6554" t="s">
        <v>37</v>
      </c>
      <c r="F6554">
        <v>100</v>
      </c>
      <c r="G6554" s="8">
        <v>84518155</v>
      </c>
      <c r="H6554" s="8">
        <v>20000000</v>
      </c>
    </row>
    <row r="6555" spans="1:8" x14ac:dyDescent="0.3">
      <c r="A6555">
        <v>7.1</v>
      </c>
      <c r="B6555" t="s">
        <v>23944</v>
      </c>
      <c r="C6555" t="s">
        <v>6948</v>
      </c>
      <c r="D6555" t="s">
        <v>809</v>
      </c>
      <c r="E6555" t="s">
        <v>37</v>
      </c>
      <c r="F6555">
        <v>108</v>
      </c>
      <c r="G6555" s="8">
        <v>81257845</v>
      </c>
      <c r="H6555" s="8">
        <v>35000000</v>
      </c>
    </row>
    <row r="6556" spans="1:8" x14ac:dyDescent="0.3">
      <c r="A6556">
        <v>7.1</v>
      </c>
      <c r="B6556" t="s">
        <v>23944</v>
      </c>
      <c r="C6556" t="s">
        <v>6948</v>
      </c>
      <c r="D6556" t="s">
        <v>9824</v>
      </c>
      <c r="E6556" t="s">
        <v>37</v>
      </c>
      <c r="F6556">
        <v>108</v>
      </c>
      <c r="G6556" s="8">
        <v>81257845</v>
      </c>
      <c r="H6556" s="8">
        <v>35000000</v>
      </c>
    </row>
    <row r="6557" spans="1:8" x14ac:dyDescent="0.3">
      <c r="A6557">
        <v>5.8</v>
      </c>
      <c r="B6557" t="s">
        <v>23945</v>
      </c>
      <c r="C6557" t="s">
        <v>1108</v>
      </c>
      <c r="D6557" t="s">
        <v>675</v>
      </c>
      <c r="E6557" t="s">
        <v>37</v>
      </c>
      <c r="F6557">
        <v>101</v>
      </c>
      <c r="G6557" s="8">
        <v>70360285</v>
      </c>
      <c r="H6557" s="8">
        <v>18000000</v>
      </c>
    </row>
    <row r="6558" spans="1:8" x14ac:dyDescent="0.3">
      <c r="A6558">
        <v>5.8</v>
      </c>
      <c r="B6558" t="s">
        <v>23945</v>
      </c>
      <c r="C6558" t="s">
        <v>1108</v>
      </c>
      <c r="D6558" t="s">
        <v>515</v>
      </c>
      <c r="E6558" t="s">
        <v>37</v>
      </c>
      <c r="F6558">
        <v>101</v>
      </c>
      <c r="G6558" s="8">
        <v>70360285</v>
      </c>
      <c r="H6558" s="8">
        <v>18000000</v>
      </c>
    </row>
    <row r="6559" spans="1:8" x14ac:dyDescent="0.3">
      <c r="A6559">
        <v>5.8</v>
      </c>
      <c r="B6559" t="s">
        <v>23945</v>
      </c>
      <c r="C6559" t="s">
        <v>1108</v>
      </c>
      <c r="D6559" t="s">
        <v>651</v>
      </c>
      <c r="E6559" t="s">
        <v>37</v>
      </c>
      <c r="F6559">
        <v>101</v>
      </c>
      <c r="G6559" s="8">
        <v>70360285</v>
      </c>
      <c r="H6559" s="8">
        <v>18000000</v>
      </c>
    </row>
    <row r="6560" spans="1:8" x14ac:dyDescent="0.3">
      <c r="A6560">
        <v>5.8</v>
      </c>
      <c r="B6560" t="s">
        <v>23945</v>
      </c>
      <c r="C6560" t="s">
        <v>1108</v>
      </c>
      <c r="D6560" t="s">
        <v>10118</v>
      </c>
      <c r="E6560" t="s">
        <v>37</v>
      </c>
      <c r="F6560">
        <v>101</v>
      </c>
      <c r="G6560" s="8">
        <v>70360285</v>
      </c>
      <c r="H6560" s="8">
        <v>18000000</v>
      </c>
    </row>
    <row r="6561" spans="1:8" x14ac:dyDescent="0.3">
      <c r="A6561">
        <v>5.8</v>
      </c>
      <c r="B6561" t="s">
        <v>23945</v>
      </c>
      <c r="C6561" t="s">
        <v>1108</v>
      </c>
      <c r="D6561" t="s">
        <v>8199</v>
      </c>
      <c r="E6561" t="s">
        <v>37</v>
      </c>
      <c r="F6561">
        <v>101</v>
      </c>
      <c r="G6561" s="8">
        <v>70360285</v>
      </c>
      <c r="H6561" s="8">
        <v>18000000</v>
      </c>
    </row>
    <row r="6562" spans="1:8" x14ac:dyDescent="0.3">
      <c r="A6562">
        <v>5.4</v>
      </c>
      <c r="B6562" t="s">
        <v>23946</v>
      </c>
      <c r="C6562" t="s">
        <v>1666</v>
      </c>
      <c r="D6562" t="s">
        <v>809</v>
      </c>
      <c r="E6562" t="s">
        <v>37</v>
      </c>
      <c r="F6562">
        <v>109</v>
      </c>
      <c r="G6562" s="8">
        <v>69148997</v>
      </c>
      <c r="H6562" s="8">
        <v>37000000</v>
      </c>
    </row>
    <row r="6563" spans="1:8" x14ac:dyDescent="0.3">
      <c r="A6563">
        <v>5.4</v>
      </c>
      <c r="B6563" t="s">
        <v>23946</v>
      </c>
      <c r="C6563" t="s">
        <v>1666</v>
      </c>
      <c r="D6563" t="s">
        <v>21950</v>
      </c>
      <c r="E6563" t="s">
        <v>37</v>
      </c>
      <c r="F6563">
        <v>109</v>
      </c>
      <c r="G6563" s="8">
        <v>69148997</v>
      </c>
      <c r="H6563" s="8">
        <v>37000000</v>
      </c>
    </row>
    <row r="6564" spans="1:8" x14ac:dyDescent="0.3">
      <c r="A6564">
        <v>7.3</v>
      </c>
      <c r="B6564" t="s">
        <v>23947</v>
      </c>
      <c r="C6564" t="s">
        <v>5977</v>
      </c>
      <c r="D6564" t="s">
        <v>809</v>
      </c>
      <c r="E6564" t="s">
        <v>37</v>
      </c>
      <c r="F6564">
        <v>115</v>
      </c>
      <c r="G6564" s="8">
        <v>82624961</v>
      </c>
      <c r="H6564" s="8">
        <v>20000000</v>
      </c>
    </row>
    <row r="6565" spans="1:8" x14ac:dyDescent="0.3">
      <c r="A6565">
        <v>7.3</v>
      </c>
      <c r="B6565" t="s">
        <v>23947</v>
      </c>
      <c r="C6565" t="s">
        <v>5977</v>
      </c>
      <c r="D6565" t="s">
        <v>1473</v>
      </c>
      <c r="E6565" t="s">
        <v>37</v>
      </c>
      <c r="F6565">
        <v>115</v>
      </c>
      <c r="G6565" s="8">
        <v>82624961</v>
      </c>
      <c r="H6565" s="8">
        <v>20000000</v>
      </c>
    </row>
    <row r="6566" spans="1:8" x14ac:dyDescent="0.3">
      <c r="A6566">
        <v>7.1</v>
      </c>
      <c r="B6566" t="s">
        <v>23948</v>
      </c>
      <c r="C6566" t="s">
        <v>1140</v>
      </c>
      <c r="D6566" t="s">
        <v>515</v>
      </c>
      <c r="E6566" t="s">
        <v>37</v>
      </c>
      <c r="F6566">
        <v>117</v>
      </c>
      <c r="G6566" s="8">
        <v>67325559</v>
      </c>
      <c r="H6566" s="8">
        <v>20000000</v>
      </c>
    </row>
    <row r="6567" spans="1:8" x14ac:dyDescent="0.3">
      <c r="A6567">
        <v>7.1</v>
      </c>
      <c r="B6567" t="s">
        <v>23948</v>
      </c>
      <c r="C6567" t="s">
        <v>1140</v>
      </c>
      <c r="D6567" t="s">
        <v>809</v>
      </c>
      <c r="E6567" t="s">
        <v>37</v>
      </c>
      <c r="F6567">
        <v>117</v>
      </c>
      <c r="G6567" s="8">
        <v>67325559</v>
      </c>
      <c r="H6567" s="8">
        <v>20000000</v>
      </c>
    </row>
    <row r="6568" spans="1:8" x14ac:dyDescent="0.3">
      <c r="A6568">
        <v>7.1</v>
      </c>
      <c r="B6568" t="s">
        <v>23948</v>
      </c>
      <c r="C6568" t="s">
        <v>1140</v>
      </c>
      <c r="D6568" t="s">
        <v>1473</v>
      </c>
      <c r="E6568" t="s">
        <v>37</v>
      </c>
      <c r="F6568">
        <v>117</v>
      </c>
      <c r="G6568" s="8">
        <v>67325559</v>
      </c>
      <c r="H6568" s="8">
        <v>20000000</v>
      </c>
    </row>
    <row r="6569" spans="1:8" x14ac:dyDescent="0.3">
      <c r="A6569">
        <v>7.1</v>
      </c>
      <c r="B6569" t="s">
        <v>23948</v>
      </c>
      <c r="C6569" t="s">
        <v>1140</v>
      </c>
      <c r="D6569" t="s">
        <v>15875</v>
      </c>
      <c r="E6569" t="s">
        <v>37</v>
      </c>
      <c r="F6569">
        <v>117</v>
      </c>
      <c r="G6569" s="8">
        <v>67325559</v>
      </c>
      <c r="H6569" s="8">
        <v>20000000</v>
      </c>
    </row>
    <row r="6570" spans="1:8" x14ac:dyDescent="0.3">
      <c r="A6570">
        <v>7.1</v>
      </c>
      <c r="B6570" t="s">
        <v>23948</v>
      </c>
      <c r="C6570" t="s">
        <v>1140</v>
      </c>
      <c r="D6570" t="s">
        <v>21948</v>
      </c>
      <c r="E6570" t="s">
        <v>37</v>
      </c>
      <c r="F6570">
        <v>117</v>
      </c>
      <c r="G6570" s="8">
        <v>67325559</v>
      </c>
      <c r="H6570" s="8">
        <v>20000000</v>
      </c>
    </row>
    <row r="6571" spans="1:8" x14ac:dyDescent="0.3">
      <c r="A6571">
        <v>5.8</v>
      </c>
      <c r="B6571" t="s">
        <v>23949</v>
      </c>
      <c r="C6571" t="s">
        <v>3957</v>
      </c>
      <c r="D6571" t="s">
        <v>1473</v>
      </c>
      <c r="E6571" t="s">
        <v>37</v>
      </c>
      <c r="F6571">
        <v>107</v>
      </c>
      <c r="G6571" s="8">
        <v>62933793</v>
      </c>
      <c r="H6571" s="8">
        <v>20000000</v>
      </c>
    </row>
    <row r="6572" spans="1:8" x14ac:dyDescent="0.3">
      <c r="A6572">
        <v>5.8</v>
      </c>
      <c r="B6572" t="s">
        <v>23949</v>
      </c>
      <c r="C6572" t="s">
        <v>3957</v>
      </c>
      <c r="D6572" t="s">
        <v>15875</v>
      </c>
      <c r="E6572" t="s">
        <v>37</v>
      </c>
      <c r="F6572">
        <v>107</v>
      </c>
      <c r="G6572" s="8">
        <v>62933793</v>
      </c>
      <c r="H6572" s="8">
        <v>20000000</v>
      </c>
    </row>
    <row r="6573" spans="1:8" x14ac:dyDescent="0.3">
      <c r="A6573">
        <v>5.8</v>
      </c>
      <c r="B6573" t="s">
        <v>23949</v>
      </c>
      <c r="C6573" t="s">
        <v>3957</v>
      </c>
      <c r="D6573" t="s">
        <v>9824</v>
      </c>
      <c r="E6573" t="s">
        <v>37</v>
      </c>
      <c r="F6573">
        <v>107</v>
      </c>
      <c r="G6573" s="8">
        <v>62933793</v>
      </c>
      <c r="H6573" s="8">
        <v>20000000</v>
      </c>
    </row>
    <row r="6574" spans="1:8" x14ac:dyDescent="0.3">
      <c r="A6574">
        <v>5.8</v>
      </c>
      <c r="B6574" t="s">
        <v>23949</v>
      </c>
      <c r="C6574" t="s">
        <v>3957</v>
      </c>
      <c r="D6574" t="s">
        <v>17497</v>
      </c>
      <c r="E6574" t="s">
        <v>37</v>
      </c>
      <c r="F6574">
        <v>107</v>
      </c>
      <c r="G6574" s="8">
        <v>62933793</v>
      </c>
      <c r="H6574" s="8">
        <v>20000000</v>
      </c>
    </row>
    <row r="6575" spans="1:8" x14ac:dyDescent="0.3">
      <c r="A6575">
        <v>8.1</v>
      </c>
      <c r="B6575" t="s">
        <v>23950</v>
      </c>
      <c r="C6575" t="s">
        <v>8508</v>
      </c>
      <c r="D6575" t="s">
        <v>11093</v>
      </c>
      <c r="E6575" t="s">
        <v>37</v>
      </c>
      <c r="F6575">
        <v>134</v>
      </c>
      <c r="G6575" s="8">
        <v>56667870</v>
      </c>
      <c r="H6575" s="8">
        <v>20000000</v>
      </c>
    </row>
    <row r="6576" spans="1:8" x14ac:dyDescent="0.3">
      <c r="A6576">
        <v>8.1</v>
      </c>
      <c r="B6576" t="s">
        <v>23950</v>
      </c>
      <c r="C6576" t="s">
        <v>8508</v>
      </c>
      <c r="D6576" t="s">
        <v>1473</v>
      </c>
      <c r="E6576" t="s">
        <v>37</v>
      </c>
      <c r="F6576">
        <v>134</v>
      </c>
      <c r="G6576" s="8">
        <v>56667870</v>
      </c>
      <c r="H6576" s="8">
        <v>20000000</v>
      </c>
    </row>
    <row r="6577" spans="1:8" x14ac:dyDescent="0.3">
      <c r="A6577">
        <v>8.1</v>
      </c>
      <c r="B6577" t="s">
        <v>23950</v>
      </c>
      <c r="C6577" t="s">
        <v>8508</v>
      </c>
      <c r="D6577" t="s">
        <v>20490</v>
      </c>
      <c r="E6577" t="s">
        <v>37</v>
      </c>
      <c r="F6577">
        <v>134</v>
      </c>
      <c r="G6577" s="8">
        <v>56667870</v>
      </c>
      <c r="H6577" s="8">
        <v>20000000</v>
      </c>
    </row>
    <row r="6578" spans="1:8" x14ac:dyDescent="0.3">
      <c r="A6578">
        <v>5.7</v>
      </c>
      <c r="B6578" t="s">
        <v>23951</v>
      </c>
      <c r="C6578" t="s">
        <v>6290</v>
      </c>
      <c r="D6578" t="s">
        <v>809</v>
      </c>
      <c r="E6578" t="s">
        <v>37</v>
      </c>
      <c r="F6578">
        <v>118</v>
      </c>
      <c r="G6578" s="8">
        <v>56398162</v>
      </c>
      <c r="H6578" s="8">
        <v>20000000</v>
      </c>
    </row>
    <row r="6579" spans="1:8" x14ac:dyDescent="0.3">
      <c r="A6579">
        <v>5.7</v>
      </c>
      <c r="B6579" t="s">
        <v>23951</v>
      </c>
      <c r="C6579" t="s">
        <v>6290</v>
      </c>
      <c r="D6579" t="s">
        <v>1473</v>
      </c>
      <c r="E6579" t="s">
        <v>37</v>
      </c>
      <c r="F6579">
        <v>118</v>
      </c>
      <c r="G6579" s="8">
        <v>56398162</v>
      </c>
      <c r="H6579" s="8">
        <v>20000000</v>
      </c>
    </row>
    <row r="6580" spans="1:8" x14ac:dyDescent="0.3">
      <c r="A6580">
        <v>5.7</v>
      </c>
      <c r="B6580" t="s">
        <v>23951</v>
      </c>
      <c r="C6580" t="s">
        <v>6290</v>
      </c>
      <c r="D6580" t="s">
        <v>9824</v>
      </c>
      <c r="E6580" t="s">
        <v>37</v>
      </c>
      <c r="F6580">
        <v>118</v>
      </c>
      <c r="G6580" s="8">
        <v>56398162</v>
      </c>
      <c r="H6580" s="8">
        <v>20000000</v>
      </c>
    </row>
    <row r="6581" spans="1:8" x14ac:dyDescent="0.3">
      <c r="A6581">
        <v>5.7</v>
      </c>
      <c r="B6581" t="s">
        <v>23951</v>
      </c>
      <c r="C6581" t="s">
        <v>6290</v>
      </c>
      <c r="D6581" t="s">
        <v>17497</v>
      </c>
      <c r="E6581" t="s">
        <v>37</v>
      </c>
      <c r="F6581">
        <v>118</v>
      </c>
      <c r="G6581" s="8">
        <v>56398162</v>
      </c>
      <c r="H6581" s="8">
        <v>20000000</v>
      </c>
    </row>
    <row r="6582" spans="1:8" x14ac:dyDescent="0.3">
      <c r="A6582">
        <v>4.4000000000000004</v>
      </c>
      <c r="B6582" t="s">
        <v>23952</v>
      </c>
      <c r="C6582" t="s">
        <v>7302</v>
      </c>
      <c r="D6582" t="s">
        <v>809</v>
      </c>
      <c r="E6582" t="s">
        <v>37</v>
      </c>
      <c r="F6582">
        <v>121</v>
      </c>
      <c r="G6582" s="8">
        <v>60072596</v>
      </c>
      <c r="H6582" s="8">
        <v>20000000</v>
      </c>
    </row>
    <row r="6583" spans="1:8" x14ac:dyDescent="0.3">
      <c r="A6583">
        <v>4.4000000000000004</v>
      </c>
      <c r="B6583" t="s">
        <v>23952</v>
      </c>
      <c r="C6583" t="s">
        <v>7302</v>
      </c>
      <c r="D6583" t="s">
        <v>1473</v>
      </c>
      <c r="E6583" t="s">
        <v>37</v>
      </c>
      <c r="F6583">
        <v>121</v>
      </c>
      <c r="G6583" s="8">
        <v>60072596</v>
      </c>
      <c r="H6583" s="8">
        <v>20000000</v>
      </c>
    </row>
    <row r="6584" spans="1:8" x14ac:dyDescent="0.3">
      <c r="A6584">
        <v>4.4000000000000004</v>
      </c>
      <c r="B6584" t="s">
        <v>23952</v>
      </c>
      <c r="C6584" t="s">
        <v>7302</v>
      </c>
      <c r="D6584" t="s">
        <v>17497</v>
      </c>
      <c r="E6584" t="s">
        <v>37</v>
      </c>
      <c r="F6584">
        <v>121</v>
      </c>
      <c r="G6584" s="8">
        <v>60072596</v>
      </c>
      <c r="H6584" s="8">
        <v>20000000</v>
      </c>
    </row>
    <row r="6585" spans="1:8" x14ac:dyDescent="0.3">
      <c r="A6585">
        <v>7.9</v>
      </c>
      <c r="B6585" t="s">
        <v>23953</v>
      </c>
      <c r="C6585" t="s">
        <v>173</v>
      </c>
      <c r="D6585" t="s">
        <v>651</v>
      </c>
      <c r="E6585" t="s">
        <v>37</v>
      </c>
      <c r="F6585">
        <v>105</v>
      </c>
      <c r="G6585" s="8">
        <v>56362352</v>
      </c>
      <c r="H6585" s="8">
        <v>20000000</v>
      </c>
    </row>
    <row r="6586" spans="1:8" x14ac:dyDescent="0.3">
      <c r="A6586">
        <v>7.9</v>
      </c>
      <c r="B6586" t="s">
        <v>23953</v>
      </c>
      <c r="C6586" t="s">
        <v>173</v>
      </c>
      <c r="D6586" t="s">
        <v>17497</v>
      </c>
      <c r="E6586" t="s">
        <v>37</v>
      </c>
      <c r="F6586">
        <v>105</v>
      </c>
      <c r="G6586" s="8">
        <v>56362352</v>
      </c>
      <c r="H6586" s="8">
        <v>20000000</v>
      </c>
    </row>
    <row r="6587" spans="1:8" x14ac:dyDescent="0.3">
      <c r="A6587">
        <v>7.6</v>
      </c>
      <c r="B6587" t="s">
        <v>23954</v>
      </c>
      <c r="C6587" t="s">
        <v>8524</v>
      </c>
      <c r="D6587" t="s">
        <v>1473</v>
      </c>
      <c r="E6587" t="s">
        <v>37</v>
      </c>
      <c r="F6587">
        <v>110</v>
      </c>
      <c r="G6587" s="8">
        <v>56154094</v>
      </c>
      <c r="H6587" s="8">
        <v>20000000</v>
      </c>
    </row>
    <row r="6588" spans="1:8" x14ac:dyDescent="0.3">
      <c r="A6588">
        <v>7.6</v>
      </c>
      <c r="B6588" t="s">
        <v>23954</v>
      </c>
      <c r="C6588" t="s">
        <v>8524</v>
      </c>
      <c r="D6588" t="s">
        <v>17497</v>
      </c>
      <c r="E6588" t="s">
        <v>37</v>
      </c>
      <c r="F6588">
        <v>110</v>
      </c>
      <c r="G6588" s="8">
        <v>56154094</v>
      </c>
      <c r="H6588" s="8">
        <v>20000000</v>
      </c>
    </row>
    <row r="6589" spans="1:8" x14ac:dyDescent="0.3">
      <c r="A6589">
        <v>4.8</v>
      </c>
      <c r="B6589" t="s">
        <v>23955</v>
      </c>
      <c r="C6589" t="s">
        <v>7302</v>
      </c>
      <c r="D6589" t="s">
        <v>809</v>
      </c>
      <c r="E6589" t="s">
        <v>37</v>
      </c>
      <c r="F6589">
        <v>114</v>
      </c>
      <c r="G6589" s="8">
        <v>65623128</v>
      </c>
      <c r="H6589" s="8">
        <v>20000000</v>
      </c>
    </row>
    <row r="6590" spans="1:8" x14ac:dyDescent="0.3">
      <c r="A6590">
        <v>4.8</v>
      </c>
      <c r="B6590" t="s">
        <v>23955</v>
      </c>
      <c r="C6590" t="s">
        <v>7302</v>
      </c>
      <c r="D6590" t="s">
        <v>21950</v>
      </c>
      <c r="E6590" t="s">
        <v>37</v>
      </c>
      <c r="F6590">
        <v>114</v>
      </c>
      <c r="G6590" s="8">
        <v>65623128</v>
      </c>
      <c r="H6590" s="8">
        <v>20000000</v>
      </c>
    </row>
    <row r="6591" spans="1:8" x14ac:dyDescent="0.3">
      <c r="A6591">
        <v>4.8</v>
      </c>
      <c r="B6591" t="s">
        <v>23955</v>
      </c>
      <c r="C6591" t="s">
        <v>7302</v>
      </c>
      <c r="D6591" t="s">
        <v>1473</v>
      </c>
      <c r="E6591" t="s">
        <v>37</v>
      </c>
      <c r="F6591">
        <v>114</v>
      </c>
      <c r="G6591" s="8">
        <v>65623128</v>
      </c>
      <c r="H6591" s="8">
        <v>20000000</v>
      </c>
    </row>
    <row r="6592" spans="1:8" x14ac:dyDescent="0.3">
      <c r="A6592">
        <v>6.7</v>
      </c>
      <c r="B6592" t="s">
        <v>23956</v>
      </c>
      <c r="C6592" t="s">
        <v>8538</v>
      </c>
      <c r="D6592" t="s">
        <v>809</v>
      </c>
      <c r="E6592" t="s">
        <v>37</v>
      </c>
      <c r="F6592">
        <v>100</v>
      </c>
      <c r="G6592" s="8">
        <v>55461307</v>
      </c>
      <c r="H6592" s="8">
        <v>20000000</v>
      </c>
    </row>
    <row r="6593" spans="1:8" x14ac:dyDescent="0.3">
      <c r="A6593">
        <v>2.7</v>
      </c>
      <c r="B6593" t="s">
        <v>23957</v>
      </c>
      <c r="C6593" t="s">
        <v>8542</v>
      </c>
      <c r="D6593" t="s">
        <v>809</v>
      </c>
      <c r="E6593" t="s">
        <v>37</v>
      </c>
      <c r="F6593">
        <v>85</v>
      </c>
      <c r="G6593" s="8">
        <v>48546578</v>
      </c>
      <c r="H6593" s="8">
        <v>20000000</v>
      </c>
    </row>
    <row r="6594" spans="1:8" x14ac:dyDescent="0.3">
      <c r="A6594">
        <v>2.7</v>
      </c>
      <c r="B6594" t="s">
        <v>23957</v>
      </c>
      <c r="C6594" t="s">
        <v>8542</v>
      </c>
      <c r="D6594" t="s">
        <v>17497</v>
      </c>
      <c r="E6594" t="s">
        <v>37</v>
      </c>
      <c r="F6594">
        <v>85</v>
      </c>
      <c r="G6594" s="8">
        <v>48546578</v>
      </c>
      <c r="H6594" s="8">
        <v>20000000</v>
      </c>
    </row>
    <row r="6595" spans="1:8" x14ac:dyDescent="0.3">
      <c r="A6595">
        <v>5.8</v>
      </c>
      <c r="B6595" t="s">
        <v>23958</v>
      </c>
      <c r="C6595" t="s">
        <v>8546</v>
      </c>
      <c r="D6595" t="s">
        <v>515</v>
      </c>
      <c r="E6595" t="s">
        <v>37</v>
      </c>
      <c r="F6595">
        <v>72</v>
      </c>
      <c r="G6595" s="8">
        <v>48423368</v>
      </c>
      <c r="H6595" s="8">
        <v>20000000</v>
      </c>
    </row>
    <row r="6596" spans="1:8" x14ac:dyDescent="0.3">
      <c r="A6596">
        <v>5.8</v>
      </c>
      <c r="B6596" t="s">
        <v>23958</v>
      </c>
      <c r="C6596" t="s">
        <v>8546</v>
      </c>
      <c r="D6596" t="s">
        <v>9312</v>
      </c>
      <c r="E6596" t="s">
        <v>37</v>
      </c>
      <c r="F6596">
        <v>72</v>
      </c>
      <c r="G6596" s="8">
        <v>48423368</v>
      </c>
      <c r="H6596" s="8">
        <v>20000000</v>
      </c>
    </row>
    <row r="6597" spans="1:8" x14ac:dyDescent="0.3">
      <c r="A6597">
        <v>5.8</v>
      </c>
      <c r="B6597" t="s">
        <v>23958</v>
      </c>
      <c r="C6597" t="s">
        <v>8546</v>
      </c>
      <c r="D6597" t="s">
        <v>15875</v>
      </c>
      <c r="E6597" t="s">
        <v>37</v>
      </c>
      <c r="F6597">
        <v>72</v>
      </c>
      <c r="G6597" s="8">
        <v>48423368</v>
      </c>
      <c r="H6597" s="8">
        <v>20000000</v>
      </c>
    </row>
    <row r="6598" spans="1:8" x14ac:dyDescent="0.3">
      <c r="A6598">
        <v>5.8</v>
      </c>
      <c r="B6598" t="s">
        <v>23958</v>
      </c>
      <c r="C6598" t="s">
        <v>8546</v>
      </c>
      <c r="D6598" t="s">
        <v>651</v>
      </c>
      <c r="E6598" t="s">
        <v>37</v>
      </c>
      <c r="F6598">
        <v>72</v>
      </c>
      <c r="G6598" s="8">
        <v>48423368</v>
      </c>
      <c r="H6598" s="8">
        <v>20000000</v>
      </c>
    </row>
    <row r="6599" spans="1:8" x14ac:dyDescent="0.3">
      <c r="A6599">
        <v>7.5</v>
      </c>
      <c r="B6599" t="s">
        <v>23959</v>
      </c>
      <c r="C6599" t="s">
        <v>8550</v>
      </c>
      <c r="D6599" t="s">
        <v>11093</v>
      </c>
      <c r="E6599" t="s">
        <v>37</v>
      </c>
      <c r="F6599">
        <v>128</v>
      </c>
      <c r="G6599" s="8">
        <v>52066000</v>
      </c>
      <c r="H6599" s="8">
        <v>20000000</v>
      </c>
    </row>
    <row r="6600" spans="1:8" x14ac:dyDescent="0.3">
      <c r="A6600">
        <v>7.5</v>
      </c>
      <c r="B6600" t="s">
        <v>23959</v>
      </c>
      <c r="C6600" t="s">
        <v>8550</v>
      </c>
      <c r="D6600" t="s">
        <v>1473</v>
      </c>
      <c r="E6600" t="s">
        <v>37</v>
      </c>
      <c r="F6600">
        <v>128</v>
      </c>
      <c r="G6600" s="8">
        <v>52066000</v>
      </c>
      <c r="H6600" s="8">
        <v>20000000</v>
      </c>
    </row>
    <row r="6601" spans="1:8" x14ac:dyDescent="0.3">
      <c r="A6601">
        <v>7.5</v>
      </c>
      <c r="B6601" t="s">
        <v>23959</v>
      </c>
      <c r="C6601" t="s">
        <v>8550</v>
      </c>
      <c r="D6601" t="s">
        <v>20490</v>
      </c>
      <c r="E6601" t="s">
        <v>37</v>
      </c>
      <c r="F6601">
        <v>128</v>
      </c>
      <c r="G6601" s="8">
        <v>52066000</v>
      </c>
      <c r="H6601" s="8">
        <v>20000000</v>
      </c>
    </row>
    <row r="6602" spans="1:8" x14ac:dyDescent="0.3">
      <c r="A6602">
        <v>5.4</v>
      </c>
      <c r="B6602" t="s">
        <v>23960</v>
      </c>
      <c r="C6602" t="s">
        <v>8554</v>
      </c>
      <c r="D6602" t="s">
        <v>515</v>
      </c>
      <c r="E6602" t="s">
        <v>37</v>
      </c>
      <c r="F6602">
        <v>72</v>
      </c>
      <c r="G6602" s="8">
        <v>47887943</v>
      </c>
      <c r="H6602" s="8">
        <v>20000000</v>
      </c>
    </row>
    <row r="6603" spans="1:8" x14ac:dyDescent="0.3">
      <c r="A6603">
        <v>5.4</v>
      </c>
      <c r="B6603" t="s">
        <v>23960</v>
      </c>
      <c r="C6603" t="s">
        <v>8554</v>
      </c>
      <c r="D6603" t="s">
        <v>9312</v>
      </c>
      <c r="E6603" t="s">
        <v>37</v>
      </c>
      <c r="F6603">
        <v>72</v>
      </c>
      <c r="G6603" s="8">
        <v>47887943</v>
      </c>
      <c r="H6603" s="8">
        <v>20000000</v>
      </c>
    </row>
    <row r="6604" spans="1:8" x14ac:dyDescent="0.3">
      <c r="A6604">
        <v>5.4</v>
      </c>
      <c r="B6604" t="s">
        <v>23960</v>
      </c>
      <c r="C6604" t="s">
        <v>8554</v>
      </c>
      <c r="D6604" t="s">
        <v>15875</v>
      </c>
      <c r="E6604" t="s">
        <v>37</v>
      </c>
      <c r="F6604">
        <v>72</v>
      </c>
      <c r="G6604" s="8">
        <v>47887943</v>
      </c>
      <c r="H6604" s="8">
        <v>20000000</v>
      </c>
    </row>
    <row r="6605" spans="1:8" x14ac:dyDescent="0.3">
      <c r="A6605">
        <v>5.4</v>
      </c>
      <c r="B6605" t="s">
        <v>23960</v>
      </c>
      <c r="C6605" t="s">
        <v>8554</v>
      </c>
      <c r="D6605" t="s">
        <v>15164</v>
      </c>
      <c r="E6605" t="s">
        <v>37</v>
      </c>
      <c r="F6605">
        <v>72</v>
      </c>
      <c r="G6605" s="8">
        <v>47887943</v>
      </c>
      <c r="H6605" s="8">
        <v>20000000</v>
      </c>
    </row>
    <row r="6606" spans="1:8" x14ac:dyDescent="0.3">
      <c r="A6606">
        <v>4.0999999999999996</v>
      </c>
      <c r="B6606" t="s">
        <v>23961</v>
      </c>
      <c r="C6606" t="s">
        <v>4517</v>
      </c>
      <c r="D6606" t="s">
        <v>1473</v>
      </c>
      <c r="E6606" t="s">
        <v>37</v>
      </c>
      <c r="F6606">
        <v>89</v>
      </c>
      <c r="G6606" s="8">
        <v>46363118</v>
      </c>
      <c r="H6606" s="8">
        <v>20000000</v>
      </c>
    </row>
    <row r="6607" spans="1:8" x14ac:dyDescent="0.3">
      <c r="A6607">
        <v>4.0999999999999996</v>
      </c>
      <c r="B6607" t="s">
        <v>23961</v>
      </c>
      <c r="C6607" t="s">
        <v>4517</v>
      </c>
      <c r="D6607" t="s">
        <v>4189</v>
      </c>
      <c r="E6607" t="s">
        <v>37</v>
      </c>
      <c r="F6607">
        <v>89</v>
      </c>
      <c r="G6607" s="8">
        <v>46363118</v>
      </c>
      <c r="H6607" s="8">
        <v>20000000</v>
      </c>
    </row>
    <row r="6608" spans="1:8" x14ac:dyDescent="0.3">
      <c r="A6608">
        <v>4.0999999999999996</v>
      </c>
      <c r="B6608" t="s">
        <v>23961</v>
      </c>
      <c r="C6608" t="s">
        <v>4517</v>
      </c>
      <c r="D6608" t="s">
        <v>21948</v>
      </c>
      <c r="E6608" t="s">
        <v>37</v>
      </c>
      <c r="F6608">
        <v>89</v>
      </c>
      <c r="G6608" s="8">
        <v>46363118</v>
      </c>
      <c r="H6608" s="8">
        <v>20000000</v>
      </c>
    </row>
    <row r="6609" spans="1:8" x14ac:dyDescent="0.3">
      <c r="A6609">
        <v>4.0999999999999996</v>
      </c>
      <c r="B6609" t="s">
        <v>23961</v>
      </c>
      <c r="C6609" t="s">
        <v>4517</v>
      </c>
      <c r="D6609" t="s">
        <v>8199</v>
      </c>
      <c r="E6609" t="s">
        <v>37</v>
      </c>
      <c r="F6609">
        <v>89</v>
      </c>
      <c r="G6609" s="8">
        <v>46363118</v>
      </c>
      <c r="H6609" s="8">
        <v>20000000</v>
      </c>
    </row>
    <row r="6610" spans="1:8" x14ac:dyDescent="0.3">
      <c r="A6610">
        <v>5.9</v>
      </c>
      <c r="B6610" t="s">
        <v>23962</v>
      </c>
      <c r="C6610" t="s">
        <v>8567</v>
      </c>
      <c r="D6610" t="s">
        <v>1473</v>
      </c>
      <c r="E6610" t="s">
        <v>37</v>
      </c>
      <c r="F6610">
        <v>96</v>
      </c>
      <c r="G6610" s="8">
        <v>47852604</v>
      </c>
      <c r="H6610" s="8">
        <v>20000000</v>
      </c>
    </row>
    <row r="6611" spans="1:8" x14ac:dyDescent="0.3">
      <c r="A6611">
        <v>5.9</v>
      </c>
      <c r="B6611" t="s">
        <v>23962</v>
      </c>
      <c r="C6611" t="s">
        <v>8567</v>
      </c>
      <c r="D6611" t="s">
        <v>21948</v>
      </c>
      <c r="E6611" t="s">
        <v>37</v>
      </c>
      <c r="F6611">
        <v>96</v>
      </c>
      <c r="G6611" s="8">
        <v>47852604</v>
      </c>
      <c r="H6611" s="8">
        <v>20000000</v>
      </c>
    </row>
    <row r="6612" spans="1:8" x14ac:dyDescent="0.3">
      <c r="A6612">
        <v>5.9</v>
      </c>
      <c r="B6612" t="s">
        <v>23962</v>
      </c>
      <c r="C6612" t="s">
        <v>8567</v>
      </c>
      <c r="D6612" t="s">
        <v>8199</v>
      </c>
      <c r="E6612" t="s">
        <v>37</v>
      </c>
      <c r="F6612">
        <v>96</v>
      </c>
      <c r="G6612" s="8">
        <v>47852604</v>
      </c>
      <c r="H6612" s="8">
        <v>20000000</v>
      </c>
    </row>
    <row r="6613" spans="1:8" x14ac:dyDescent="0.3">
      <c r="A6613">
        <v>6.3</v>
      </c>
      <c r="B6613" t="s">
        <v>23963</v>
      </c>
      <c r="C6613" t="s">
        <v>8572</v>
      </c>
      <c r="D6613" t="s">
        <v>9312</v>
      </c>
      <c r="E6613" t="s">
        <v>37</v>
      </c>
      <c r="F6613">
        <v>77</v>
      </c>
      <c r="G6613" s="8">
        <v>45542421</v>
      </c>
      <c r="H6613" s="8">
        <v>30000000</v>
      </c>
    </row>
    <row r="6614" spans="1:8" x14ac:dyDescent="0.3">
      <c r="A6614">
        <v>6.3</v>
      </c>
      <c r="B6614" t="s">
        <v>23963</v>
      </c>
      <c r="C6614" t="s">
        <v>8572</v>
      </c>
      <c r="D6614" t="s">
        <v>809</v>
      </c>
      <c r="E6614" t="s">
        <v>37</v>
      </c>
      <c r="F6614">
        <v>77</v>
      </c>
      <c r="G6614" s="8">
        <v>45542421</v>
      </c>
      <c r="H6614" s="8">
        <v>30000000</v>
      </c>
    </row>
    <row r="6615" spans="1:8" x14ac:dyDescent="0.3">
      <c r="A6615">
        <v>6.3</v>
      </c>
      <c r="B6615" t="s">
        <v>23963</v>
      </c>
      <c r="C6615" t="s">
        <v>8572</v>
      </c>
      <c r="D6615" t="s">
        <v>1473</v>
      </c>
      <c r="E6615" t="s">
        <v>37</v>
      </c>
      <c r="F6615">
        <v>77</v>
      </c>
      <c r="G6615" s="8">
        <v>45542421</v>
      </c>
      <c r="H6615" s="8">
        <v>30000000</v>
      </c>
    </row>
    <row r="6616" spans="1:8" x14ac:dyDescent="0.3">
      <c r="A6616">
        <v>6.3</v>
      </c>
      <c r="B6616" t="s">
        <v>23963</v>
      </c>
      <c r="C6616" t="s">
        <v>8572</v>
      </c>
      <c r="D6616" t="s">
        <v>15875</v>
      </c>
      <c r="E6616" t="s">
        <v>37</v>
      </c>
      <c r="F6616">
        <v>77</v>
      </c>
      <c r="G6616" s="8">
        <v>45542421</v>
      </c>
      <c r="H6616" s="8">
        <v>30000000</v>
      </c>
    </row>
    <row r="6617" spans="1:8" x14ac:dyDescent="0.3">
      <c r="A6617">
        <v>6.3</v>
      </c>
      <c r="B6617" t="s">
        <v>23963</v>
      </c>
      <c r="C6617" t="s">
        <v>8572</v>
      </c>
      <c r="D6617" t="s">
        <v>15164</v>
      </c>
      <c r="E6617" t="s">
        <v>37</v>
      </c>
      <c r="F6617">
        <v>77</v>
      </c>
      <c r="G6617" s="8">
        <v>45542421</v>
      </c>
      <c r="H6617" s="8">
        <v>30000000</v>
      </c>
    </row>
    <row r="6618" spans="1:8" x14ac:dyDescent="0.3">
      <c r="A6618">
        <v>6.8</v>
      </c>
      <c r="B6618" t="s">
        <v>23964</v>
      </c>
      <c r="C6618" t="s">
        <v>5648</v>
      </c>
      <c r="D6618" t="s">
        <v>515</v>
      </c>
      <c r="E6618" t="s">
        <v>37</v>
      </c>
      <c r="F6618">
        <v>111</v>
      </c>
      <c r="G6618" s="8">
        <v>42652003</v>
      </c>
      <c r="H6618" s="8">
        <v>20000000</v>
      </c>
    </row>
    <row r="6619" spans="1:8" x14ac:dyDescent="0.3">
      <c r="A6619">
        <v>6.8</v>
      </c>
      <c r="B6619" t="s">
        <v>23964</v>
      </c>
      <c r="C6619" t="s">
        <v>5648</v>
      </c>
      <c r="D6619" t="s">
        <v>15875</v>
      </c>
      <c r="E6619" t="s">
        <v>37</v>
      </c>
      <c r="F6619">
        <v>111</v>
      </c>
      <c r="G6619" s="8">
        <v>42652003</v>
      </c>
      <c r="H6619" s="8">
        <v>20000000</v>
      </c>
    </row>
    <row r="6620" spans="1:8" x14ac:dyDescent="0.3">
      <c r="A6620">
        <v>2.2999999999999998</v>
      </c>
      <c r="B6620" t="s">
        <v>23965</v>
      </c>
      <c r="C6620" t="s">
        <v>6168</v>
      </c>
      <c r="D6620" t="s">
        <v>515</v>
      </c>
      <c r="E6620" t="s">
        <v>37</v>
      </c>
      <c r="F6620">
        <v>93</v>
      </c>
      <c r="G6620" s="8">
        <v>39737645</v>
      </c>
      <c r="H6620" s="8">
        <v>20000000</v>
      </c>
    </row>
    <row r="6621" spans="1:8" x14ac:dyDescent="0.3">
      <c r="A6621">
        <v>2.2999999999999998</v>
      </c>
      <c r="B6621" t="s">
        <v>23965</v>
      </c>
      <c r="C6621" t="s">
        <v>6168</v>
      </c>
      <c r="D6621" t="s">
        <v>809</v>
      </c>
      <c r="E6621" t="s">
        <v>37</v>
      </c>
      <c r="F6621">
        <v>93</v>
      </c>
      <c r="G6621" s="8">
        <v>39737645</v>
      </c>
      <c r="H6621" s="8">
        <v>20000000</v>
      </c>
    </row>
    <row r="6622" spans="1:8" x14ac:dyDescent="0.3">
      <c r="A6622">
        <v>8.1</v>
      </c>
      <c r="B6622" t="s">
        <v>23966</v>
      </c>
      <c r="C6622" t="s">
        <v>270</v>
      </c>
      <c r="D6622" t="s">
        <v>11093</v>
      </c>
      <c r="E6622" t="s">
        <v>37</v>
      </c>
      <c r="F6622">
        <v>128</v>
      </c>
      <c r="G6622" s="8">
        <v>44988180</v>
      </c>
      <c r="H6622" s="8">
        <v>20000000</v>
      </c>
    </row>
    <row r="6623" spans="1:8" x14ac:dyDescent="0.3">
      <c r="A6623">
        <v>8.1</v>
      </c>
      <c r="B6623" t="s">
        <v>23966</v>
      </c>
      <c r="C6623" t="s">
        <v>270</v>
      </c>
      <c r="D6623" t="s">
        <v>21950</v>
      </c>
      <c r="E6623" t="s">
        <v>37</v>
      </c>
      <c r="F6623">
        <v>128</v>
      </c>
      <c r="G6623" s="8">
        <v>44988180</v>
      </c>
      <c r="H6623" s="8">
        <v>20000000</v>
      </c>
    </row>
    <row r="6624" spans="1:8" x14ac:dyDescent="0.3">
      <c r="A6624">
        <v>8.1</v>
      </c>
      <c r="B6624" t="s">
        <v>23966</v>
      </c>
      <c r="C6624" t="s">
        <v>270</v>
      </c>
      <c r="D6624" t="s">
        <v>1473</v>
      </c>
      <c r="E6624" t="s">
        <v>37</v>
      </c>
      <c r="F6624">
        <v>128</v>
      </c>
      <c r="G6624" s="8">
        <v>44988180</v>
      </c>
      <c r="H6624" s="8">
        <v>20000000</v>
      </c>
    </row>
    <row r="6625" spans="1:8" x14ac:dyDescent="0.3">
      <c r="A6625">
        <v>8.1</v>
      </c>
      <c r="B6625" t="s">
        <v>23966</v>
      </c>
      <c r="C6625" t="s">
        <v>270</v>
      </c>
      <c r="D6625" t="s">
        <v>20490</v>
      </c>
      <c r="E6625" t="s">
        <v>37</v>
      </c>
      <c r="F6625">
        <v>128</v>
      </c>
      <c r="G6625" s="8">
        <v>44988180</v>
      </c>
      <c r="H6625" s="8">
        <v>20000000</v>
      </c>
    </row>
    <row r="6626" spans="1:8" x14ac:dyDescent="0.3">
      <c r="A6626">
        <v>6.1</v>
      </c>
      <c r="B6626" t="s">
        <v>23967</v>
      </c>
      <c r="C6626" t="s">
        <v>7908</v>
      </c>
      <c r="D6626" t="s">
        <v>21950</v>
      </c>
      <c r="E6626" t="s">
        <v>37</v>
      </c>
      <c r="F6626">
        <v>110</v>
      </c>
      <c r="G6626" s="8">
        <v>39263506</v>
      </c>
      <c r="H6626" s="8">
        <v>22000000</v>
      </c>
    </row>
    <row r="6627" spans="1:8" x14ac:dyDescent="0.3">
      <c r="A6627">
        <v>6.1</v>
      </c>
      <c r="B6627" t="s">
        <v>23967</v>
      </c>
      <c r="C6627" t="s">
        <v>7908</v>
      </c>
      <c r="D6627" t="s">
        <v>1473</v>
      </c>
      <c r="E6627" t="s">
        <v>37</v>
      </c>
      <c r="F6627">
        <v>110</v>
      </c>
      <c r="G6627" s="8">
        <v>39263506</v>
      </c>
      <c r="H6627" s="8">
        <v>22000000</v>
      </c>
    </row>
    <row r="6628" spans="1:8" x14ac:dyDescent="0.3">
      <c r="A6628">
        <v>6.1</v>
      </c>
      <c r="B6628" t="s">
        <v>23967</v>
      </c>
      <c r="C6628" t="s">
        <v>7908</v>
      </c>
      <c r="D6628" t="s">
        <v>8199</v>
      </c>
      <c r="E6628" t="s">
        <v>37</v>
      </c>
      <c r="F6628">
        <v>110</v>
      </c>
      <c r="G6628" s="8">
        <v>39263506</v>
      </c>
      <c r="H6628" s="8">
        <v>22000000</v>
      </c>
    </row>
    <row r="6629" spans="1:8" x14ac:dyDescent="0.3">
      <c r="A6629">
        <v>5</v>
      </c>
      <c r="B6629" t="s">
        <v>23968</v>
      </c>
      <c r="C6629" t="s">
        <v>8605</v>
      </c>
      <c r="D6629" t="s">
        <v>4189</v>
      </c>
      <c r="E6629" t="s">
        <v>37</v>
      </c>
      <c r="F6629">
        <v>137</v>
      </c>
      <c r="G6629" s="8">
        <v>39143839</v>
      </c>
      <c r="H6629" s="8">
        <v>20000000</v>
      </c>
    </row>
    <row r="6630" spans="1:8" x14ac:dyDescent="0.3">
      <c r="A6630">
        <v>5</v>
      </c>
      <c r="B6630" t="s">
        <v>23968</v>
      </c>
      <c r="C6630" t="s">
        <v>8605</v>
      </c>
      <c r="D6630" t="s">
        <v>8199</v>
      </c>
      <c r="E6630" t="s">
        <v>37</v>
      </c>
      <c r="F6630">
        <v>137</v>
      </c>
      <c r="G6630" s="8">
        <v>39143839</v>
      </c>
      <c r="H6630" s="8">
        <v>20000000</v>
      </c>
    </row>
    <row r="6631" spans="1:8" x14ac:dyDescent="0.3">
      <c r="A6631">
        <v>5.5</v>
      </c>
      <c r="B6631" t="s">
        <v>23969</v>
      </c>
      <c r="C6631" t="s">
        <v>5088</v>
      </c>
      <c r="D6631" t="s">
        <v>809</v>
      </c>
      <c r="E6631" t="s">
        <v>37</v>
      </c>
      <c r="F6631">
        <v>124</v>
      </c>
      <c r="G6631" s="8">
        <v>37672350</v>
      </c>
      <c r="H6631" s="8">
        <v>20000000</v>
      </c>
    </row>
    <row r="6632" spans="1:8" x14ac:dyDescent="0.3">
      <c r="A6632">
        <v>5.5</v>
      </c>
      <c r="B6632" t="s">
        <v>23969</v>
      </c>
      <c r="C6632" t="s">
        <v>5088</v>
      </c>
      <c r="D6632" t="s">
        <v>1473</v>
      </c>
      <c r="E6632" t="s">
        <v>37</v>
      </c>
      <c r="F6632">
        <v>124</v>
      </c>
      <c r="G6632" s="8">
        <v>37672350</v>
      </c>
      <c r="H6632" s="8">
        <v>20000000</v>
      </c>
    </row>
    <row r="6633" spans="1:8" x14ac:dyDescent="0.3">
      <c r="A6633">
        <v>5.5</v>
      </c>
      <c r="B6633" t="s">
        <v>23969</v>
      </c>
      <c r="C6633" t="s">
        <v>5088</v>
      </c>
      <c r="D6633" t="s">
        <v>17497</v>
      </c>
      <c r="E6633" t="s">
        <v>37</v>
      </c>
      <c r="F6633">
        <v>124</v>
      </c>
      <c r="G6633" s="8">
        <v>37672350</v>
      </c>
      <c r="H6633" s="8">
        <v>20000000</v>
      </c>
    </row>
    <row r="6634" spans="1:8" x14ac:dyDescent="0.3">
      <c r="A6634">
        <v>6.2</v>
      </c>
      <c r="B6634" t="s">
        <v>23970</v>
      </c>
      <c r="C6634" t="s">
        <v>2897</v>
      </c>
      <c r="D6634" t="s">
        <v>515</v>
      </c>
      <c r="E6634" t="s">
        <v>37</v>
      </c>
      <c r="F6634">
        <v>93</v>
      </c>
      <c r="G6634" s="8">
        <v>38037513</v>
      </c>
      <c r="H6634" s="8">
        <v>20000000</v>
      </c>
    </row>
    <row r="6635" spans="1:8" x14ac:dyDescent="0.3">
      <c r="A6635">
        <v>6.2</v>
      </c>
      <c r="B6635" t="s">
        <v>23970</v>
      </c>
      <c r="C6635" t="s">
        <v>2897</v>
      </c>
      <c r="D6635" t="s">
        <v>809</v>
      </c>
      <c r="E6635" t="s">
        <v>37</v>
      </c>
      <c r="F6635">
        <v>93</v>
      </c>
      <c r="G6635" s="8">
        <v>38037513</v>
      </c>
      <c r="H6635" s="8">
        <v>20000000</v>
      </c>
    </row>
    <row r="6636" spans="1:8" x14ac:dyDescent="0.3">
      <c r="A6636">
        <v>6.2</v>
      </c>
      <c r="B6636" t="s">
        <v>23970</v>
      </c>
      <c r="C6636" t="s">
        <v>2897</v>
      </c>
      <c r="D6636" t="s">
        <v>651</v>
      </c>
      <c r="E6636" t="s">
        <v>37</v>
      </c>
      <c r="F6636">
        <v>93</v>
      </c>
      <c r="G6636" s="8">
        <v>38037513</v>
      </c>
      <c r="H6636" s="8">
        <v>20000000</v>
      </c>
    </row>
    <row r="6637" spans="1:8" x14ac:dyDescent="0.3">
      <c r="A6637">
        <v>6.2</v>
      </c>
      <c r="B6637" t="s">
        <v>23970</v>
      </c>
      <c r="C6637" t="s">
        <v>2897</v>
      </c>
      <c r="D6637" t="s">
        <v>9824</v>
      </c>
      <c r="E6637" t="s">
        <v>37</v>
      </c>
      <c r="F6637">
        <v>93</v>
      </c>
      <c r="G6637" s="8">
        <v>38037513</v>
      </c>
      <c r="H6637" s="8">
        <v>20000000</v>
      </c>
    </row>
    <row r="6638" spans="1:8" x14ac:dyDescent="0.3">
      <c r="A6638">
        <v>6.2</v>
      </c>
      <c r="B6638" t="s">
        <v>23970</v>
      </c>
      <c r="C6638" t="s">
        <v>2897</v>
      </c>
      <c r="D6638" t="s">
        <v>10118</v>
      </c>
      <c r="E6638" t="s">
        <v>37</v>
      </c>
      <c r="F6638">
        <v>93</v>
      </c>
      <c r="G6638" s="8">
        <v>38037513</v>
      </c>
      <c r="H6638" s="8">
        <v>20000000</v>
      </c>
    </row>
    <row r="6639" spans="1:8" x14ac:dyDescent="0.3">
      <c r="A6639">
        <v>6.2</v>
      </c>
      <c r="B6639" t="s">
        <v>23971</v>
      </c>
      <c r="C6639" t="s">
        <v>1371</v>
      </c>
      <c r="D6639" t="s">
        <v>809</v>
      </c>
      <c r="E6639" t="s">
        <v>37</v>
      </c>
      <c r="F6639">
        <v>115</v>
      </c>
      <c r="G6639" s="8">
        <v>37442180</v>
      </c>
      <c r="H6639" s="8">
        <v>20000000</v>
      </c>
    </row>
    <row r="6640" spans="1:8" x14ac:dyDescent="0.3">
      <c r="A6640">
        <v>6.2</v>
      </c>
      <c r="B6640" t="s">
        <v>23971</v>
      </c>
      <c r="C6640" t="s">
        <v>1371</v>
      </c>
      <c r="D6640" t="s">
        <v>1473</v>
      </c>
      <c r="E6640" t="s">
        <v>37</v>
      </c>
      <c r="F6640">
        <v>115</v>
      </c>
      <c r="G6640" s="8">
        <v>37442180</v>
      </c>
      <c r="H6640" s="8">
        <v>20000000</v>
      </c>
    </row>
    <row r="6641" spans="1:8" x14ac:dyDescent="0.3">
      <c r="A6641">
        <v>6.2</v>
      </c>
      <c r="B6641" t="s">
        <v>23971</v>
      </c>
      <c r="C6641" t="s">
        <v>1371</v>
      </c>
      <c r="D6641" t="s">
        <v>17497</v>
      </c>
      <c r="E6641" t="s">
        <v>37</v>
      </c>
      <c r="F6641">
        <v>115</v>
      </c>
      <c r="G6641" s="8">
        <v>37442180</v>
      </c>
      <c r="H6641" s="8">
        <v>20000000</v>
      </c>
    </row>
    <row r="6642" spans="1:8" x14ac:dyDescent="0.3">
      <c r="A6642">
        <v>6.2</v>
      </c>
      <c r="B6642" t="s">
        <v>23971</v>
      </c>
      <c r="C6642" t="s">
        <v>1371</v>
      </c>
      <c r="D6642" t="s">
        <v>8199</v>
      </c>
      <c r="E6642" t="s">
        <v>37</v>
      </c>
      <c r="F6642">
        <v>115</v>
      </c>
      <c r="G6642" s="8">
        <v>37442180</v>
      </c>
      <c r="H6642" s="8">
        <v>20000000</v>
      </c>
    </row>
    <row r="6643" spans="1:8" x14ac:dyDescent="0.3">
      <c r="A6643">
        <v>6.3</v>
      </c>
      <c r="B6643" t="s">
        <v>23972</v>
      </c>
      <c r="C6643" t="s">
        <v>8627</v>
      </c>
      <c r="D6643" t="s">
        <v>21950</v>
      </c>
      <c r="E6643" t="s">
        <v>37</v>
      </c>
      <c r="F6643">
        <v>105</v>
      </c>
      <c r="G6643" s="8">
        <v>35596227</v>
      </c>
      <c r="H6643" s="8">
        <v>20000000</v>
      </c>
    </row>
    <row r="6644" spans="1:8" x14ac:dyDescent="0.3">
      <c r="A6644">
        <v>6.3</v>
      </c>
      <c r="B6644" t="s">
        <v>23972</v>
      </c>
      <c r="C6644" t="s">
        <v>8627</v>
      </c>
      <c r="D6644" t="s">
        <v>1473</v>
      </c>
      <c r="E6644" t="s">
        <v>37</v>
      </c>
      <c r="F6644">
        <v>105</v>
      </c>
      <c r="G6644" s="8">
        <v>35596227</v>
      </c>
      <c r="H6644" s="8">
        <v>20000000</v>
      </c>
    </row>
    <row r="6645" spans="1:8" x14ac:dyDescent="0.3">
      <c r="A6645">
        <v>6.3</v>
      </c>
      <c r="B6645" t="s">
        <v>23972</v>
      </c>
      <c r="C6645" t="s">
        <v>8627</v>
      </c>
      <c r="D6645" t="s">
        <v>8199</v>
      </c>
      <c r="E6645" t="s">
        <v>37</v>
      </c>
      <c r="F6645">
        <v>105</v>
      </c>
      <c r="G6645" s="8">
        <v>35596227</v>
      </c>
      <c r="H6645" s="8">
        <v>20000000</v>
      </c>
    </row>
    <row r="6646" spans="1:8" x14ac:dyDescent="0.3">
      <c r="A6646">
        <v>6.7</v>
      </c>
      <c r="B6646" t="s">
        <v>23973</v>
      </c>
      <c r="C6646" t="s">
        <v>8634</v>
      </c>
      <c r="D6646" t="s">
        <v>11093</v>
      </c>
      <c r="E6646" t="s">
        <v>37</v>
      </c>
      <c r="F6646">
        <v>127</v>
      </c>
      <c r="G6646" s="8">
        <v>35422828</v>
      </c>
      <c r="H6646" s="8">
        <v>20000000</v>
      </c>
    </row>
    <row r="6647" spans="1:8" x14ac:dyDescent="0.3">
      <c r="A6647">
        <v>6.7</v>
      </c>
      <c r="B6647" t="s">
        <v>23973</v>
      </c>
      <c r="C6647" t="s">
        <v>8634</v>
      </c>
      <c r="D6647" t="s">
        <v>1473</v>
      </c>
      <c r="E6647" t="s">
        <v>37</v>
      </c>
      <c r="F6647">
        <v>127</v>
      </c>
      <c r="G6647" s="8">
        <v>35422828</v>
      </c>
      <c r="H6647" s="8">
        <v>20000000</v>
      </c>
    </row>
    <row r="6648" spans="1:8" x14ac:dyDescent="0.3">
      <c r="A6648">
        <v>6.7</v>
      </c>
      <c r="B6648" t="s">
        <v>23973</v>
      </c>
      <c r="C6648" t="s">
        <v>8634</v>
      </c>
      <c r="D6648" t="s">
        <v>9824</v>
      </c>
      <c r="E6648" t="s">
        <v>37</v>
      </c>
      <c r="F6648">
        <v>127</v>
      </c>
      <c r="G6648" s="8">
        <v>35422828</v>
      </c>
      <c r="H6648" s="8">
        <v>20000000</v>
      </c>
    </row>
    <row r="6649" spans="1:8" x14ac:dyDescent="0.3">
      <c r="A6649">
        <v>3.5</v>
      </c>
      <c r="B6649" t="s">
        <v>23974</v>
      </c>
      <c r="C6649" t="s">
        <v>6168</v>
      </c>
      <c r="D6649" t="s">
        <v>809</v>
      </c>
      <c r="E6649" t="s">
        <v>37</v>
      </c>
      <c r="F6649">
        <v>82</v>
      </c>
      <c r="G6649" s="8">
        <v>36658108</v>
      </c>
      <c r="H6649" s="8">
        <v>20000000</v>
      </c>
    </row>
    <row r="6650" spans="1:8" x14ac:dyDescent="0.3">
      <c r="A6650">
        <v>7.5</v>
      </c>
      <c r="B6650" t="s">
        <v>23975</v>
      </c>
      <c r="C6650" t="s">
        <v>593</v>
      </c>
      <c r="D6650" t="s">
        <v>1473</v>
      </c>
      <c r="E6650" t="s">
        <v>37</v>
      </c>
      <c r="F6650">
        <v>143</v>
      </c>
      <c r="G6650" s="8">
        <v>34300771</v>
      </c>
      <c r="H6650" s="8">
        <v>25000000</v>
      </c>
    </row>
    <row r="6651" spans="1:8" x14ac:dyDescent="0.3">
      <c r="A6651">
        <v>6.6</v>
      </c>
      <c r="B6651" t="s">
        <v>23976</v>
      </c>
      <c r="C6651" t="s">
        <v>453</v>
      </c>
      <c r="D6651" t="s">
        <v>809</v>
      </c>
      <c r="E6651" t="s">
        <v>37</v>
      </c>
      <c r="F6651">
        <v>103</v>
      </c>
      <c r="G6651" s="8">
        <v>34290142</v>
      </c>
      <c r="H6651" s="8">
        <v>19800000</v>
      </c>
    </row>
    <row r="6652" spans="1:8" x14ac:dyDescent="0.3">
      <c r="A6652">
        <v>6.6</v>
      </c>
      <c r="B6652" t="s">
        <v>23976</v>
      </c>
      <c r="C6652" t="s">
        <v>453</v>
      </c>
      <c r="D6652" t="s">
        <v>1473</v>
      </c>
      <c r="E6652" t="s">
        <v>37</v>
      </c>
      <c r="F6652">
        <v>103</v>
      </c>
      <c r="G6652" s="8">
        <v>34290142</v>
      </c>
      <c r="H6652" s="8">
        <v>19800000</v>
      </c>
    </row>
    <row r="6653" spans="1:8" x14ac:dyDescent="0.3">
      <c r="A6653">
        <v>7.5</v>
      </c>
      <c r="B6653" t="s">
        <v>23977</v>
      </c>
      <c r="C6653" t="s">
        <v>8651</v>
      </c>
      <c r="D6653" t="s">
        <v>1473</v>
      </c>
      <c r="E6653" t="s">
        <v>37</v>
      </c>
      <c r="F6653">
        <v>104</v>
      </c>
      <c r="G6653" s="8">
        <v>33422556</v>
      </c>
      <c r="H6653" s="8">
        <v>20000000</v>
      </c>
    </row>
    <row r="6654" spans="1:8" x14ac:dyDescent="0.3">
      <c r="A6654">
        <v>7.5</v>
      </c>
      <c r="B6654" t="s">
        <v>23977</v>
      </c>
      <c r="C6654" t="s">
        <v>8651</v>
      </c>
      <c r="D6654" t="s">
        <v>21948</v>
      </c>
      <c r="E6654" t="s">
        <v>37</v>
      </c>
      <c r="F6654">
        <v>104</v>
      </c>
      <c r="G6654" s="8">
        <v>33422556</v>
      </c>
      <c r="H6654" s="8">
        <v>20000000</v>
      </c>
    </row>
    <row r="6655" spans="1:8" x14ac:dyDescent="0.3">
      <c r="A6655">
        <v>7.2</v>
      </c>
      <c r="B6655" t="s">
        <v>23978</v>
      </c>
      <c r="C6655" t="s">
        <v>8344</v>
      </c>
      <c r="D6655" t="s">
        <v>675</v>
      </c>
      <c r="E6655" t="s">
        <v>37</v>
      </c>
      <c r="F6655">
        <v>98</v>
      </c>
      <c r="G6655" s="8">
        <v>32774834</v>
      </c>
      <c r="H6655" s="8">
        <v>30000000</v>
      </c>
    </row>
    <row r="6656" spans="1:8" x14ac:dyDescent="0.3">
      <c r="A6656">
        <v>7.2</v>
      </c>
      <c r="B6656" t="s">
        <v>23978</v>
      </c>
      <c r="C6656" t="s">
        <v>8344</v>
      </c>
      <c r="D6656" t="s">
        <v>809</v>
      </c>
      <c r="E6656" t="s">
        <v>37</v>
      </c>
      <c r="F6656">
        <v>98</v>
      </c>
      <c r="G6656" s="8">
        <v>32774834</v>
      </c>
      <c r="H6656" s="8">
        <v>30000000</v>
      </c>
    </row>
    <row r="6657" spans="1:8" x14ac:dyDescent="0.3">
      <c r="A6657">
        <v>4.8</v>
      </c>
      <c r="B6657" t="s">
        <v>23979</v>
      </c>
      <c r="C6657" t="s">
        <v>5712</v>
      </c>
      <c r="D6657" t="s">
        <v>4189</v>
      </c>
      <c r="E6657" t="s">
        <v>37</v>
      </c>
      <c r="F6657">
        <v>92</v>
      </c>
      <c r="G6657" s="8">
        <v>34334256</v>
      </c>
      <c r="H6657" s="8">
        <v>11000000</v>
      </c>
    </row>
    <row r="6658" spans="1:8" x14ac:dyDescent="0.3">
      <c r="A6658">
        <v>4.8</v>
      </c>
      <c r="B6658" t="s">
        <v>23979</v>
      </c>
      <c r="C6658" t="s">
        <v>5712</v>
      </c>
      <c r="D6658" t="s">
        <v>8199</v>
      </c>
      <c r="E6658" t="s">
        <v>37</v>
      </c>
      <c r="F6658">
        <v>92</v>
      </c>
      <c r="G6658" s="8">
        <v>34334256</v>
      </c>
      <c r="H6658" s="8">
        <v>11000000</v>
      </c>
    </row>
    <row r="6659" spans="1:8" x14ac:dyDescent="0.3">
      <c r="A6659">
        <v>6.6</v>
      </c>
      <c r="B6659" t="s">
        <v>23980</v>
      </c>
      <c r="C6659" t="s">
        <v>1152</v>
      </c>
      <c r="D6659" t="s">
        <v>21950</v>
      </c>
      <c r="E6659" t="s">
        <v>37</v>
      </c>
      <c r="F6659">
        <v>123</v>
      </c>
      <c r="G6659" s="8">
        <v>32051917</v>
      </c>
      <c r="H6659" s="8">
        <v>20000000</v>
      </c>
    </row>
    <row r="6660" spans="1:8" x14ac:dyDescent="0.3">
      <c r="A6660">
        <v>6.6</v>
      </c>
      <c r="B6660" t="s">
        <v>23980</v>
      </c>
      <c r="C6660" t="s">
        <v>1152</v>
      </c>
      <c r="D6660" t="s">
        <v>1473</v>
      </c>
      <c r="E6660" t="s">
        <v>37</v>
      </c>
      <c r="F6660">
        <v>123</v>
      </c>
      <c r="G6660" s="8">
        <v>32051917</v>
      </c>
      <c r="H6660" s="8">
        <v>20000000</v>
      </c>
    </row>
    <row r="6661" spans="1:8" x14ac:dyDescent="0.3">
      <c r="A6661">
        <v>6.6</v>
      </c>
      <c r="B6661" t="s">
        <v>23980</v>
      </c>
      <c r="C6661" t="s">
        <v>1152</v>
      </c>
      <c r="D6661" t="s">
        <v>21948</v>
      </c>
      <c r="E6661" t="s">
        <v>37</v>
      </c>
      <c r="F6661">
        <v>123</v>
      </c>
      <c r="G6661" s="8">
        <v>32051917</v>
      </c>
      <c r="H6661" s="8">
        <v>20000000</v>
      </c>
    </row>
    <row r="6662" spans="1:8" x14ac:dyDescent="0.3">
      <c r="A6662">
        <v>6.6</v>
      </c>
      <c r="B6662" t="s">
        <v>23980</v>
      </c>
      <c r="C6662" t="s">
        <v>1152</v>
      </c>
      <c r="D6662" t="s">
        <v>8199</v>
      </c>
      <c r="E6662" t="s">
        <v>37</v>
      </c>
      <c r="F6662">
        <v>123</v>
      </c>
      <c r="G6662" s="8">
        <v>32051917</v>
      </c>
      <c r="H6662" s="8">
        <v>20000000</v>
      </c>
    </row>
    <row r="6663" spans="1:8" x14ac:dyDescent="0.3">
      <c r="A6663">
        <v>3.5</v>
      </c>
      <c r="B6663" t="s">
        <v>23981</v>
      </c>
      <c r="C6663" t="s">
        <v>4586</v>
      </c>
      <c r="D6663" t="s">
        <v>809</v>
      </c>
      <c r="E6663" t="s">
        <v>37</v>
      </c>
      <c r="F6663">
        <v>88</v>
      </c>
      <c r="G6663" s="8">
        <v>32014289</v>
      </c>
      <c r="H6663" s="8">
        <v>20000000</v>
      </c>
    </row>
    <row r="6664" spans="1:8" x14ac:dyDescent="0.3">
      <c r="A6664">
        <v>7.6</v>
      </c>
      <c r="B6664" t="s">
        <v>23982</v>
      </c>
      <c r="C6664" t="s">
        <v>3837</v>
      </c>
      <c r="D6664" t="s">
        <v>11093</v>
      </c>
      <c r="E6664" t="s">
        <v>37</v>
      </c>
      <c r="F6664">
        <v>128</v>
      </c>
      <c r="G6664" s="8">
        <v>31838002</v>
      </c>
      <c r="H6664" s="8">
        <v>20000000</v>
      </c>
    </row>
    <row r="6665" spans="1:8" x14ac:dyDescent="0.3">
      <c r="A6665">
        <v>7.6</v>
      </c>
      <c r="B6665" t="s">
        <v>23982</v>
      </c>
      <c r="C6665" t="s">
        <v>3837</v>
      </c>
      <c r="D6665" t="s">
        <v>1473</v>
      </c>
      <c r="E6665" t="s">
        <v>37</v>
      </c>
      <c r="F6665">
        <v>128</v>
      </c>
      <c r="G6665" s="8">
        <v>31838002</v>
      </c>
      <c r="H6665" s="8">
        <v>20000000</v>
      </c>
    </row>
    <row r="6666" spans="1:8" x14ac:dyDescent="0.3">
      <c r="A6666">
        <v>7.6</v>
      </c>
      <c r="B6666" t="s">
        <v>23982</v>
      </c>
      <c r="C6666" t="s">
        <v>3837</v>
      </c>
      <c r="D6666" t="s">
        <v>20490</v>
      </c>
      <c r="E6666" t="s">
        <v>37</v>
      </c>
      <c r="F6666">
        <v>128</v>
      </c>
      <c r="G6666" s="8">
        <v>31838002</v>
      </c>
      <c r="H6666" s="8">
        <v>20000000</v>
      </c>
    </row>
    <row r="6667" spans="1:8" x14ac:dyDescent="0.3">
      <c r="A6667">
        <v>6.3</v>
      </c>
      <c r="B6667" t="s">
        <v>23983</v>
      </c>
      <c r="C6667" t="s">
        <v>315</v>
      </c>
      <c r="D6667" t="s">
        <v>675</v>
      </c>
      <c r="E6667" t="s">
        <v>37</v>
      </c>
      <c r="F6667">
        <v>107</v>
      </c>
      <c r="G6667" s="8">
        <v>36874745</v>
      </c>
      <c r="H6667" s="8">
        <v>20000000</v>
      </c>
    </row>
    <row r="6668" spans="1:8" x14ac:dyDescent="0.3">
      <c r="A6668">
        <v>6.3</v>
      </c>
      <c r="B6668" t="s">
        <v>23983</v>
      </c>
      <c r="C6668" t="s">
        <v>315</v>
      </c>
      <c r="D6668" t="s">
        <v>515</v>
      </c>
      <c r="E6668" t="s">
        <v>37</v>
      </c>
      <c r="F6668">
        <v>107</v>
      </c>
      <c r="G6668" s="8">
        <v>36874745</v>
      </c>
      <c r="H6668" s="8">
        <v>20000000</v>
      </c>
    </row>
    <row r="6669" spans="1:8" x14ac:dyDescent="0.3">
      <c r="A6669">
        <v>6.3</v>
      </c>
      <c r="B6669" t="s">
        <v>23983</v>
      </c>
      <c r="C6669" t="s">
        <v>315</v>
      </c>
      <c r="D6669" t="s">
        <v>1473</v>
      </c>
      <c r="E6669" t="s">
        <v>37</v>
      </c>
      <c r="F6669">
        <v>107</v>
      </c>
      <c r="G6669" s="8">
        <v>36874745</v>
      </c>
      <c r="H6669" s="8">
        <v>20000000</v>
      </c>
    </row>
    <row r="6670" spans="1:8" x14ac:dyDescent="0.3">
      <c r="A6670">
        <v>6.3</v>
      </c>
      <c r="B6670" t="s">
        <v>23983</v>
      </c>
      <c r="C6670" t="s">
        <v>315</v>
      </c>
      <c r="D6670" t="s">
        <v>21948</v>
      </c>
      <c r="E6670" t="s">
        <v>37</v>
      </c>
      <c r="F6670">
        <v>107</v>
      </c>
      <c r="G6670" s="8">
        <v>36874745</v>
      </c>
      <c r="H6670" s="8">
        <v>20000000</v>
      </c>
    </row>
    <row r="6671" spans="1:8" x14ac:dyDescent="0.3">
      <c r="A6671">
        <v>5.5</v>
      </c>
      <c r="B6671" t="s">
        <v>23984</v>
      </c>
      <c r="C6671" t="s">
        <v>8689</v>
      </c>
      <c r="D6671" t="s">
        <v>4189</v>
      </c>
      <c r="E6671" t="s">
        <v>37</v>
      </c>
      <c r="F6671">
        <v>91</v>
      </c>
      <c r="G6671" s="8">
        <v>30079316</v>
      </c>
      <c r="H6671" s="8">
        <v>35000000</v>
      </c>
    </row>
    <row r="6672" spans="1:8" x14ac:dyDescent="0.3">
      <c r="A6672">
        <v>6.3</v>
      </c>
      <c r="B6672" t="s">
        <v>23985</v>
      </c>
      <c r="C6672" t="s">
        <v>8695</v>
      </c>
      <c r="D6672" t="s">
        <v>515</v>
      </c>
      <c r="E6672" t="s">
        <v>37</v>
      </c>
      <c r="F6672">
        <v>90</v>
      </c>
      <c r="G6672" s="8">
        <v>35033759</v>
      </c>
      <c r="H6672" s="8">
        <v>19000000</v>
      </c>
    </row>
    <row r="6673" spans="1:8" x14ac:dyDescent="0.3">
      <c r="A6673">
        <v>6.3</v>
      </c>
      <c r="B6673" t="s">
        <v>23985</v>
      </c>
      <c r="C6673" t="s">
        <v>8695</v>
      </c>
      <c r="D6673" t="s">
        <v>809</v>
      </c>
      <c r="E6673" t="s">
        <v>37</v>
      </c>
      <c r="F6673">
        <v>90</v>
      </c>
      <c r="G6673" s="8">
        <v>35033759</v>
      </c>
      <c r="H6673" s="8">
        <v>19000000</v>
      </c>
    </row>
    <row r="6674" spans="1:8" x14ac:dyDescent="0.3">
      <c r="A6674">
        <v>6.5</v>
      </c>
      <c r="B6674" t="s">
        <v>23986</v>
      </c>
      <c r="C6674" t="s">
        <v>8699</v>
      </c>
      <c r="D6674" t="s">
        <v>21950</v>
      </c>
      <c r="E6674" t="s">
        <v>37</v>
      </c>
      <c r="F6674">
        <v>115</v>
      </c>
      <c r="G6674" s="8">
        <v>29753944</v>
      </c>
      <c r="H6674" s="8">
        <v>20000000</v>
      </c>
    </row>
    <row r="6675" spans="1:8" x14ac:dyDescent="0.3">
      <c r="A6675">
        <v>6.5</v>
      </c>
      <c r="B6675" t="s">
        <v>23986</v>
      </c>
      <c r="C6675" t="s">
        <v>8699</v>
      </c>
      <c r="D6675" t="s">
        <v>1473</v>
      </c>
      <c r="E6675" t="s">
        <v>37</v>
      </c>
      <c r="F6675">
        <v>115</v>
      </c>
      <c r="G6675" s="8">
        <v>29753944</v>
      </c>
      <c r="H6675" s="8">
        <v>20000000</v>
      </c>
    </row>
    <row r="6676" spans="1:8" x14ac:dyDescent="0.3">
      <c r="A6676">
        <v>6.5</v>
      </c>
      <c r="B6676" t="s">
        <v>23986</v>
      </c>
      <c r="C6676" t="s">
        <v>8699</v>
      </c>
      <c r="D6676" t="s">
        <v>21948</v>
      </c>
      <c r="E6676" t="s">
        <v>37</v>
      </c>
      <c r="F6676">
        <v>115</v>
      </c>
      <c r="G6676" s="8">
        <v>29753944</v>
      </c>
      <c r="H6676" s="8">
        <v>20000000</v>
      </c>
    </row>
    <row r="6677" spans="1:8" x14ac:dyDescent="0.3">
      <c r="A6677">
        <v>6.5</v>
      </c>
      <c r="B6677" t="s">
        <v>23986</v>
      </c>
      <c r="C6677" t="s">
        <v>8699</v>
      </c>
      <c r="D6677" t="s">
        <v>8199</v>
      </c>
      <c r="E6677" t="s">
        <v>37</v>
      </c>
      <c r="F6677">
        <v>115</v>
      </c>
      <c r="G6677" s="8">
        <v>29753944</v>
      </c>
      <c r="H6677" s="8">
        <v>20000000</v>
      </c>
    </row>
    <row r="6678" spans="1:8" x14ac:dyDescent="0.3">
      <c r="A6678">
        <v>6.9</v>
      </c>
      <c r="B6678" t="s">
        <v>23987</v>
      </c>
      <c r="C6678" t="s">
        <v>2323</v>
      </c>
      <c r="D6678" t="s">
        <v>1473</v>
      </c>
      <c r="E6678" t="s">
        <v>37</v>
      </c>
      <c r="F6678">
        <v>113</v>
      </c>
      <c r="G6678" s="8">
        <v>31146570</v>
      </c>
      <c r="H6678" s="8">
        <v>20000000</v>
      </c>
    </row>
    <row r="6679" spans="1:8" x14ac:dyDescent="0.3">
      <c r="A6679">
        <v>6.9</v>
      </c>
      <c r="B6679" t="s">
        <v>23987</v>
      </c>
      <c r="C6679" t="s">
        <v>2323</v>
      </c>
      <c r="D6679" t="s">
        <v>8199</v>
      </c>
      <c r="E6679" t="s">
        <v>37</v>
      </c>
      <c r="F6679">
        <v>113</v>
      </c>
      <c r="G6679" s="8">
        <v>31146570</v>
      </c>
      <c r="H6679" s="8">
        <v>20000000</v>
      </c>
    </row>
    <row r="6680" spans="1:8" x14ac:dyDescent="0.3">
      <c r="A6680">
        <v>7.6</v>
      </c>
      <c r="B6680" t="s">
        <v>23988</v>
      </c>
      <c r="C6680" t="s">
        <v>3433</v>
      </c>
      <c r="D6680" t="s">
        <v>809</v>
      </c>
      <c r="E6680" t="s">
        <v>37</v>
      </c>
      <c r="F6680">
        <v>113</v>
      </c>
      <c r="G6680" s="8">
        <v>27277055</v>
      </c>
      <c r="H6680" s="8">
        <v>20000000</v>
      </c>
    </row>
    <row r="6681" spans="1:8" x14ac:dyDescent="0.3">
      <c r="A6681">
        <v>7.6</v>
      </c>
      <c r="B6681" t="s">
        <v>23988</v>
      </c>
      <c r="C6681" t="s">
        <v>3433</v>
      </c>
      <c r="D6681" t="s">
        <v>1473</v>
      </c>
      <c r="E6681" t="s">
        <v>37</v>
      </c>
      <c r="F6681">
        <v>113</v>
      </c>
      <c r="G6681" s="8">
        <v>27277055</v>
      </c>
      <c r="H6681" s="8">
        <v>20000000</v>
      </c>
    </row>
    <row r="6682" spans="1:8" x14ac:dyDescent="0.3">
      <c r="A6682">
        <v>7.6</v>
      </c>
      <c r="B6682" t="s">
        <v>23988</v>
      </c>
      <c r="C6682" t="s">
        <v>3433</v>
      </c>
      <c r="D6682" t="s">
        <v>9824</v>
      </c>
      <c r="E6682" t="s">
        <v>37</v>
      </c>
      <c r="F6682">
        <v>113</v>
      </c>
      <c r="G6682" s="8">
        <v>27277055</v>
      </c>
      <c r="H6682" s="8">
        <v>20000000</v>
      </c>
    </row>
    <row r="6683" spans="1:8" x14ac:dyDescent="0.3">
      <c r="A6683">
        <v>7.6</v>
      </c>
      <c r="B6683" t="s">
        <v>23988</v>
      </c>
      <c r="C6683" t="s">
        <v>3433</v>
      </c>
      <c r="D6683" t="s">
        <v>17497</v>
      </c>
      <c r="E6683" t="s">
        <v>37</v>
      </c>
      <c r="F6683">
        <v>113</v>
      </c>
      <c r="G6683" s="8">
        <v>27277055</v>
      </c>
      <c r="H6683" s="8">
        <v>20000000</v>
      </c>
    </row>
    <row r="6684" spans="1:8" x14ac:dyDescent="0.3">
      <c r="A6684">
        <v>3.9</v>
      </c>
      <c r="B6684" t="s">
        <v>23989</v>
      </c>
      <c r="C6684" t="s">
        <v>8717</v>
      </c>
      <c r="D6684" t="s">
        <v>4189</v>
      </c>
      <c r="E6684" t="s">
        <v>37</v>
      </c>
      <c r="F6684">
        <v>87</v>
      </c>
      <c r="G6684" s="8">
        <v>26876529</v>
      </c>
      <c r="H6684" s="8">
        <v>27000000</v>
      </c>
    </row>
    <row r="6685" spans="1:8" x14ac:dyDescent="0.3">
      <c r="A6685">
        <v>3.9</v>
      </c>
      <c r="B6685" t="s">
        <v>23989</v>
      </c>
      <c r="C6685" t="s">
        <v>8717</v>
      </c>
      <c r="D6685" t="s">
        <v>21948</v>
      </c>
      <c r="E6685" t="s">
        <v>37</v>
      </c>
      <c r="F6685">
        <v>87</v>
      </c>
      <c r="G6685" s="8">
        <v>26876529</v>
      </c>
      <c r="H6685" s="8">
        <v>27000000</v>
      </c>
    </row>
    <row r="6686" spans="1:8" x14ac:dyDescent="0.3">
      <c r="A6686">
        <v>6.1</v>
      </c>
      <c r="B6686" t="s">
        <v>23990</v>
      </c>
      <c r="C6686" t="s">
        <v>7599</v>
      </c>
      <c r="D6686" t="s">
        <v>21950</v>
      </c>
      <c r="E6686" t="s">
        <v>37</v>
      </c>
      <c r="F6686">
        <v>101</v>
      </c>
      <c r="G6686" s="8">
        <v>53146000</v>
      </c>
      <c r="H6686" s="8">
        <v>20000000</v>
      </c>
    </row>
    <row r="6687" spans="1:8" x14ac:dyDescent="0.3">
      <c r="A6687">
        <v>6.1</v>
      </c>
      <c r="B6687" t="s">
        <v>23990</v>
      </c>
      <c r="C6687" t="s">
        <v>7599</v>
      </c>
      <c r="D6687" t="s">
        <v>1473</v>
      </c>
      <c r="E6687" t="s">
        <v>37</v>
      </c>
      <c r="F6687">
        <v>101</v>
      </c>
      <c r="G6687" s="8">
        <v>53146000</v>
      </c>
      <c r="H6687" s="8">
        <v>20000000</v>
      </c>
    </row>
    <row r="6688" spans="1:8" x14ac:dyDescent="0.3">
      <c r="A6688">
        <v>6.1</v>
      </c>
      <c r="B6688" t="s">
        <v>23990</v>
      </c>
      <c r="C6688" t="s">
        <v>7599</v>
      </c>
      <c r="D6688" t="s">
        <v>8199</v>
      </c>
      <c r="E6688" t="s">
        <v>37</v>
      </c>
      <c r="F6688">
        <v>101</v>
      </c>
      <c r="G6688" s="8">
        <v>53146000</v>
      </c>
      <c r="H6688" s="8">
        <v>20000000</v>
      </c>
    </row>
    <row r="6689" spans="1:8" x14ac:dyDescent="0.3">
      <c r="A6689">
        <v>7.3</v>
      </c>
      <c r="B6689" t="s">
        <v>23991</v>
      </c>
      <c r="C6689" t="s">
        <v>739</v>
      </c>
      <c r="D6689" t="s">
        <v>21950</v>
      </c>
      <c r="E6689" t="s">
        <v>37</v>
      </c>
      <c r="F6689">
        <v>111</v>
      </c>
      <c r="G6689" s="8">
        <v>30028592</v>
      </c>
      <c r="H6689" s="8">
        <v>20000000</v>
      </c>
    </row>
    <row r="6690" spans="1:8" x14ac:dyDescent="0.3">
      <c r="A6690">
        <v>7.3</v>
      </c>
      <c r="B6690" t="s">
        <v>23991</v>
      </c>
      <c r="C6690" t="s">
        <v>739</v>
      </c>
      <c r="D6690" t="s">
        <v>1473</v>
      </c>
      <c r="E6690" t="s">
        <v>37</v>
      </c>
      <c r="F6690">
        <v>111</v>
      </c>
      <c r="G6690" s="8">
        <v>30028592</v>
      </c>
      <c r="H6690" s="8">
        <v>20000000</v>
      </c>
    </row>
    <row r="6691" spans="1:8" x14ac:dyDescent="0.3">
      <c r="A6691">
        <v>7.3</v>
      </c>
      <c r="B6691" t="s">
        <v>23991</v>
      </c>
      <c r="C6691" t="s">
        <v>739</v>
      </c>
      <c r="D6691" t="s">
        <v>17497</v>
      </c>
      <c r="E6691" t="s">
        <v>37</v>
      </c>
      <c r="F6691">
        <v>111</v>
      </c>
      <c r="G6691" s="8">
        <v>30028592</v>
      </c>
      <c r="H6691" s="8">
        <v>20000000</v>
      </c>
    </row>
    <row r="6692" spans="1:8" x14ac:dyDescent="0.3">
      <c r="A6692">
        <v>7.3</v>
      </c>
      <c r="B6692" t="s">
        <v>23991</v>
      </c>
      <c r="C6692" t="s">
        <v>739</v>
      </c>
      <c r="D6692" t="s">
        <v>8199</v>
      </c>
      <c r="E6692" t="s">
        <v>37</v>
      </c>
      <c r="F6692">
        <v>111</v>
      </c>
      <c r="G6692" s="8">
        <v>30028592</v>
      </c>
      <c r="H6692" s="8">
        <v>20000000</v>
      </c>
    </row>
    <row r="6693" spans="1:8" x14ac:dyDescent="0.3">
      <c r="A6693">
        <v>8.3000000000000007</v>
      </c>
      <c r="B6693" t="s">
        <v>23992</v>
      </c>
      <c r="C6693" t="s">
        <v>764</v>
      </c>
      <c r="D6693" t="s">
        <v>1473</v>
      </c>
      <c r="E6693" t="s">
        <v>37</v>
      </c>
      <c r="F6693">
        <v>108</v>
      </c>
      <c r="G6693" s="8">
        <v>34126138</v>
      </c>
      <c r="H6693" s="8">
        <v>20000000</v>
      </c>
    </row>
    <row r="6694" spans="1:8" x14ac:dyDescent="0.3">
      <c r="A6694">
        <v>8.3000000000000007</v>
      </c>
      <c r="B6694" t="s">
        <v>23992</v>
      </c>
      <c r="C6694" t="s">
        <v>764</v>
      </c>
      <c r="D6694" t="s">
        <v>651</v>
      </c>
      <c r="E6694" t="s">
        <v>37</v>
      </c>
      <c r="F6694">
        <v>108</v>
      </c>
      <c r="G6694" s="8">
        <v>34126138</v>
      </c>
      <c r="H6694" s="8">
        <v>20000000</v>
      </c>
    </row>
    <row r="6695" spans="1:8" x14ac:dyDescent="0.3">
      <c r="A6695">
        <v>8.3000000000000007</v>
      </c>
      <c r="B6695" t="s">
        <v>23992</v>
      </c>
      <c r="C6695" t="s">
        <v>764</v>
      </c>
      <c r="D6695" t="s">
        <v>17497</v>
      </c>
      <c r="E6695" t="s">
        <v>37</v>
      </c>
      <c r="F6695">
        <v>108</v>
      </c>
      <c r="G6695" s="8">
        <v>34126138</v>
      </c>
      <c r="H6695" s="8">
        <v>20000000</v>
      </c>
    </row>
    <row r="6696" spans="1:8" x14ac:dyDescent="0.3">
      <c r="A6696">
        <v>8.3000000000000007</v>
      </c>
      <c r="B6696" t="s">
        <v>23992</v>
      </c>
      <c r="C6696" t="s">
        <v>764</v>
      </c>
      <c r="D6696" t="s">
        <v>10118</v>
      </c>
      <c r="E6696" t="s">
        <v>37</v>
      </c>
      <c r="F6696">
        <v>108</v>
      </c>
      <c r="G6696" s="8">
        <v>34126138</v>
      </c>
      <c r="H6696" s="8">
        <v>20000000</v>
      </c>
    </row>
    <row r="6697" spans="1:8" x14ac:dyDescent="0.3">
      <c r="A6697">
        <v>5.8</v>
      </c>
      <c r="B6697" t="s">
        <v>23993</v>
      </c>
      <c r="C6697" t="s">
        <v>2919</v>
      </c>
      <c r="D6697" t="s">
        <v>809</v>
      </c>
      <c r="E6697" t="s">
        <v>37</v>
      </c>
      <c r="F6697">
        <v>105</v>
      </c>
      <c r="G6697" s="8">
        <v>25677801</v>
      </c>
      <c r="H6697" s="8">
        <v>20000000</v>
      </c>
    </row>
    <row r="6698" spans="1:8" x14ac:dyDescent="0.3">
      <c r="A6698">
        <v>5.8</v>
      </c>
      <c r="B6698" t="s">
        <v>23993</v>
      </c>
      <c r="C6698" t="s">
        <v>2919</v>
      </c>
      <c r="D6698" t="s">
        <v>15875</v>
      </c>
      <c r="E6698" t="s">
        <v>37</v>
      </c>
      <c r="F6698">
        <v>105</v>
      </c>
      <c r="G6698" s="8">
        <v>25677801</v>
      </c>
      <c r="H6698" s="8">
        <v>20000000</v>
      </c>
    </row>
    <row r="6699" spans="1:8" x14ac:dyDescent="0.3">
      <c r="A6699">
        <v>5.8</v>
      </c>
      <c r="B6699" t="s">
        <v>23993</v>
      </c>
      <c r="C6699" t="s">
        <v>2919</v>
      </c>
      <c r="D6699" t="s">
        <v>17497</v>
      </c>
      <c r="E6699" t="s">
        <v>37</v>
      </c>
      <c r="F6699">
        <v>105</v>
      </c>
      <c r="G6699" s="8">
        <v>25677801</v>
      </c>
      <c r="H6699" s="8">
        <v>20000000</v>
      </c>
    </row>
    <row r="6700" spans="1:8" x14ac:dyDescent="0.3">
      <c r="A6700">
        <v>6.8</v>
      </c>
      <c r="B6700" t="s">
        <v>23994</v>
      </c>
      <c r="C6700" t="s">
        <v>304</v>
      </c>
      <c r="D6700" t="s">
        <v>675</v>
      </c>
      <c r="E6700" t="s">
        <v>37</v>
      </c>
      <c r="F6700">
        <v>109</v>
      </c>
      <c r="G6700" s="8">
        <v>26415649</v>
      </c>
      <c r="H6700" s="8">
        <v>20000000</v>
      </c>
    </row>
    <row r="6701" spans="1:8" x14ac:dyDescent="0.3">
      <c r="A6701">
        <v>6.8</v>
      </c>
      <c r="B6701" t="s">
        <v>23994</v>
      </c>
      <c r="C6701" t="s">
        <v>304</v>
      </c>
      <c r="D6701" t="s">
        <v>21950</v>
      </c>
      <c r="E6701" t="s">
        <v>37</v>
      </c>
      <c r="F6701">
        <v>109</v>
      </c>
      <c r="G6701" s="8">
        <v>26415649</v>
      </c>
      <c r="H6701" s="8">
        <v>20000000</v>
      </c>
    </row>
    <row r="6702" spans="1:8" x14ac:dyDescent="0.3">
      <c r="A6702">
        <v>6.8</v>
      </c>
      <c r="B6702" t="s">
        <v>23994</v>
      </c>
      <c r="C6702" t="s">
        <v>304</v>
      </c>
      <c r="D6702" t="s">
        <v>1473</v>
      </c>
      <c r="E6702" t="s">
        <v>37</v>
      </c>
      <c r="F6702">
        <v>109</v>
      </c>
      <c r="G6702" s="8">
        <v>26415649</v>
      </c>
      <c r="H6702" s="8">
        <v>20000000</v>
      </c>
    </row>
    <row r="6703" spans="1:8" x14ac:dyDescent="0.3">
      <c r="A6703">
        <v>6.8</v>
      </c>
      <c r="B6703" t="s">
        <v>23994</v>
      </c>
      <c r="C6703" t="s">
        <v>304</v>
      </c>
      <c r="D6703" t="s">
        <v>8199</v>
      </c>
      <c r="E6703" t="s">
        <v>37</v>
      </c>
      <c r="F6703">
        <v>109</v>
      </c>
      <c r="G6703" s="8">
        <v>26415649</v>
      </c>
      <c r="H6703" s="8">
        <v>20000000</v>
      </c>
    </row>
    <row r="6704" spans="1:8" x14ac:dyDescent="0.3">
      <c r="A6704">
        <v>7</v>
      </c>
      <c r="B6704" t="s">
        <v>23995</v>
      </c>
      <c r="C6704" t="s">
        <v>1148</v>
      </c>
      <c r="D6704" t="s">
        <v>675</v>
      </c>
      <c r="E6704" t="s">
        <v>37</v>
      </c>
      <c r="F6704">
        <v>109</v>
      </c>
      <c r="G6704" s="8">
        <v>26003149</v>
      </c>
      <c r="H6704" s="8">
        <v>20000000</v>
      </c>
    </row>
    <row r="6705" spans="1:8" x14ac:dyDescent="0.3">
      <c r="A6705">
        <v>7</v>
      </c>
      <c r="B6705" t="s">
        <v>23995</v>
      </c>
      <c r="C6705" t="s">
        <v>1148</v>
      </c>
      <c r="D6705" t="s">
        <v>809</v>
      </c>
      <c r="E6705" t="s">
        <v>37</v>
      </c>
      <c r="F6705">
        <v>109</v>
      </c>
      <c r="G6705" s="8">
        <v>26003149</v>
      </c>
      <c r="H6705" s="8">
        <v>20000000</v>
      </c>
    </row>
    <row r="6706" spans="1:8" x14ac:dyDescent="0.3">
      <c r="A6706">
        <v>7</v>
      </c>
      <c r="B6706" t="s">
        <v>23995</v>
      </c>
      <c r="C6706" t="s">
        <v>1148</v>
      </c>
      <c r="D6706" t="s">
        <v>10118</v>
      </c>
      <c r="E6706" t="s">
        <v>37</v>
      </c>
      <c r="F6706">
        <v>109</v>
      </c>
      <c r="G6706" s="8">
        <v>26003149</v>
      </c>
      <c r="H6706" s="8">
        <v>20000000</v>
      </c>
    </row>
    <row r="6707" spans="1:8" x14ac:dyDescent="0.3">
      <c r="A6707">
        <v>5.9</v>
      </c>
      <c r="B6707" t="s">
        <v>23996</v>
      </c>
      <c r="C6707" t="s">
        <v>8745</v>
      </c>
      <c r="D6707" t="s">
        <v>809</v>
      </c>
      <c r="E6707" t="s">
        <v>37</v>
      </c>
      <c r="F6707">
        <v>99</v>
      </c>
      <c r="G6707" s="8">
        <v>25584685</v>
      </c>
      <c r="H6707" s="8">
        <v>20000000</v>
      </c>
    </row>
    <row r="6708" spans="1:8" x14ac:dyDescent="0.3">
      <c r="A6708">
        <v>5.9</v>
      </c>
      <c r="B6708" t="s">
        <v>23996</v>
      </c>
      <c r="C6708" t="s">
        <v>8745</v>
      </c>
      <c r="D6708" t="s">
        <v>21950</v>
      </c>
      <c r="E6708" t="s">
        <v>37</v>
      </c>
      <c r="F6708">
        <v>99</v>
      </c>
      <c r="G6708" s="8">
        <v>25584685</v>
      </c>
      <c r="H6708" s="8">
        <v>20000000</v>
      </c>
    </row>
    <row r="6709" spans="1:8" x14ac:dyDescent="0.3">
      <c r="A6709">
        <v>5.9</v>
      </c>
      <c r="B6709" t="s">
        <v>23996</v>
      </c>
      <c r="C6709" t="s">
        <v>8745</v>
      </c>
      <c r="D6709" t="s">
        <v>15875</v>
      </c>
      <c r="E6709" t="s">
        <v>37</v>
      </c>
      <c r="F6709">
        <v>99</v>
      </c>
      <c r="G6709" s="8">
        <v>25584685</v>
      </c>
      <c r="H6709" s="8">
        <v>20000000</v>
      </c>
    </row>
    <row r="6710" spans="1:8" x14ac:dyDescent="0.3">
      <c r="A6710">
        <v>5.9</v>
      </c>
      <c r="B6710" t="s">
        <v>23996</v>
      </c>
      <c r="C6710" t="s">
        <v>8745</v>
      </c>
      <c r="D6710" t="s">
        <v>21948</v>
      </c>
      <c r="E6710" t="s">
        <v>37</v>
      </c>
      <c r="F6710">
        <v>99</v>
      </c>
      <c r="G6710" s="8">
        <v>25584685</v>
      </c>
      <c r="H6710" s="8">
        <v>20000000</v>
      </c>
    </row>
    <row r="6711" spans="1:8" x14ac:dyDescent="0.3">
      <c r="A6711">
        <v>5.9</v>
      </c>
      <c r="B6711" t="s">
        <v>23996</v>
      </c>
      <c r="C6711" t="s">
        <v>8745</v>
      </c>
      <c r="D6711" t="s">
        <v>17497</v>
      </c>
      <c r="E6711" t="s">
        <v>37</v>
      </c>
      <c r="F6711">
        <v>99</v>
      </c>
      <c r="G6711" s="8">
        <v>25584685</v>
      </c>
      <c r="H6711" s="8">
        <v>20000000</v>
      </c>
    </row>
    <row r="6712" spans="1:8" x14ac:dyDescent="0.3">
      <c r="A6712">
        <v>5.9</v>
      </c>
      <c r="B6712" t="s">
        <v>23996</v>
      </c>
      <c r="C6712" t="s">
        <v>8745</v>
      </c>
      <c r="D6712" t="s">
        <v>8199</v>
      </c>
      <c r="E6712" t="s">
        <v>37</v>
      </c>
      <c r="F6712">
        <v>99</v>
      </c>
      <c r="G6712" s="8">
        <v>25584685</v>
      </c>
      <c r="H6712" s="8">
        <v>20000000</v>
      </c>
    </row>
    <row r="6713" spans="1:8" x14ac:dyDescent="0.3">
      <c r="A6713">
        <v>6.5</v>
      </c>
      <c r="B6713" t="s">
        <v>23997</v>
      </c>
      <c r="C6713" t="s">
        <v>8751</v>
      </c>
      <c r="D6713" t="s">
        <v>675</v>
      </c>
      <c r="E6713" t="s">
        <v>37</v>
      </c>
      <c r="F6713">
        <v>98</v>
      </c>
      <c r="G6713" s="8">
        <v>29975979</v>
      </c>
      <c r="H6713" s="8">
        <v>20000000</v>
      </c>
    </row>
    <row r="6714" spans="1:8" x14ac:dyDescent="0.3">
      <c r="A6714">
        <v>6.5</v>
      </c>
      <c r="B6714" t="s">
        <v>23997</v>
      </c>
      <c r="C6714" t="s">
        <v>8751</v>
      </c>
      <c r="D6714" t="s">
        <v>4189</v>
      </c>
      <c r="E6714" t="s">
        <v>37</v>
      </c>
      <c r="F6714">
        <v>98</v>
      </c>
      <c r="G6714" s="8">
        <v>29975979</v>
      </c>
      <c r="H6714" s="8">
        <v>20000000</v>
      </c>
    </row>
    <row r="6715" spans="1:8" x14ac:dyDescent="0.3">
      <c r="A6715">
        <v>6.5</v>
      </c>
      <c r="B6715" t="s">
        <v>23997</v>
      </c>
      <c r="C6715" t="s">
        <v>8751</v>
      </c>
      <c r="D6715" t="s">
        <v>10118</v>
      </c>
      <c r="E6715" t="s">
        <v>37</v>
      </c>
      <c r="F6715">
        <v>98</v>
      </c>
      <c r="G6715" s="8">
        <v>29975979</v>
      </c>
      <c r="H6715" s="8">
        <v>20000000</v>
      </c>
    </row>
    <row r="6716" spans="1:8" x14ac:dyDescent="0.3">
      <c r="A6716">
        <v>6.5</v>
      </c>
      <c r="B6716" t="s">
        <v>23997</v>
      </c>
      <c r="C6716" t="s">
        <v>8751</v>
      </c>
      <c r="D6716" t="s">
        <v>8199</v>
      </c>
      <c r="E6716" t="s">
        <v>37</v>
      </c>
      <c r="F6716">
        <v>98</v>
      </c>
      <c r="G6716" s="8">
        <v>29975979</v>
      </c>
      <c r="H6716" s="8">
        <v>20000000</v>
      </c>
    </row>
    <row r="6717" spans="1:8" x14ac:dyDescent="0.3">
      <c r="A6717">
        <v>6.4</v>
      </c>
      <c r="B6717" t="s">
        <v>23998</v>
      </c>
      <c r="C6717" t="s">
        <v>8758</v>
      </c>
      <c r="D6717" t="s">
        <v>809</v>
      </c>
      <c r="E6717" t="s">
        <v>37</v>
      </c>
      <c r="F6717">
        <v>104</v>
      </c>
      <c r="G6717" s="8">
        <v>31584722</v>
      </c>
      <c r="H6717" s="8">
        <v>20000000</v>
      </c>
    </row>
    <row r="6718" spans="1:8" x14ac:dyDescent="0.3">
      <c r="A6718">
        <v>6.4</v>
      </c>
      <c r="B6718" t="s">
        <v>23998</v>
      </c>
      <c r="C6718" t="s">
        <v>8758</v>
      </c>
      <c r="D6718" t="s">
        <v>17497</v>
      </c>
      <c r="E6718" t="s">
        <v>37</v>
      </c>
      <c r="F6718">
        <v>104</v>
      </c>
      <c r="G6718" s="8">
        <v>31584722</v>
      </c>
      <c r="H6718" s="8">
        <v>20000000</v>
      </c>
    </row>
    <row r="6719" spans="1:8" x14ac:dyDescent="0.3">
      <c r="A6719">
        <v>5.8</v>
      </c>
      <c r="B6719" t="s">
        <v>23999</v>
      </c>
      <c r="C6719" t="s">
        <v>8763</v>
      </c>
      <c r="D6719" t="s">
        <v>515</v>
      </c>
      <c r="E6719" t="s">
        <v>37</v>
      </c>
      <c r="F6719">
        <v>109</v>
      </c>
      <c r="G6719" s="8">
        <v>23179303</v>
      </c>
      <c r="H6719" s="8">
        <v>20000000</v>
      </c>
    </row>
    <row r="6720" spans="1:8" x14ac:dyDescent="0.3">
      <c r="A6720">
        <v>5.8</v>
      </c>
      <c r="B6720" t="s">
        <v>23999</v>
      </c>
      <c r="C6720" t="s">
        <v>8763</v>
      </c>
      <c r="D6720" t="s">
        <v>809</v>
      </c>
      <c r="E6720" t="s">
        <v>37</v>
      </c>
      <c r="F6720">
        <v>109</v>
      </c>
      <c r="G6720" s="8">
        <v>23179303</v>
      </c>
      <c r="H6720" s="8">
        <v>20000000</v>
      </c>
    </row>
    <row r="6721" spans="1:8" x14ac:dyDescent="0.3">
      <c r="A6721">
        <v>5.8</v>
      </c>
      <c r="B6721" t="s">
        <v>23999</v>
      </c>
      <c r="C6721" t="s">
        <v>8763</v>
      </c>
      <c r="D6721" t="s">
        <v>15875</v>
      </c>
      <c r="E6721" t="s">
        <v>37</v>
      </c>
      <c r="F6721">
        <v>109</v>
      </c>
      <c r="G6721" s="8">
        <v>23179303</v>
      </c>
      <c r="H6721" s="8">
        <v>20000000</v>
      </c>
    </row>
    <row r="6722" spans="1:8" x14ac:dyDescent="0.3">
      <c r="A6722">
        <v>5.8</v>
      </c>
      <c r="B6722" t="s">
        <v>23999</v>
      </c>
      <c r="C6722" t="s">
        <v>8763</v>
      </c>
      <c r="D6722" t="s">
        <v>17497</v>
      </c>
      <c r="E6722" t="s">
        <v>37</v>
      </c>
      <c r="F6722">
        <v>109</v>
      </c>
      <c r="G6722" s="8">
        <v>23179303</v>
      </c>
      <c r="H6722" s="8">
        <v>20000000</v>
      </c>
    </row>
    <row r="6723" spans="1:8" x14ac:dyDescent="0.3">
      <c r="A6723">
        <v>5.0999999999999996</v>
      </c>
      <c r="B6723" t="s">
        <v>24000</v>
      </c>
      <c r="C6723" t="s">
        <v>8769</v>
      </c>
      <c r="D6723" t="s">
        <v>4189</v>
      </c>
      <c r="E6723" t="s">
        <v>37</v>
      </c>
      <c r="F6723">
        <v>75</v>
      </c>
      <c r="G6723" s="8">
        <v>23078294</v>
      </c>
      <c r="H6723" s="8">
        <v>9000000</v>
      </c>
    </row>
    <row r="6724" spans="1:8" x14ac:dyDescent="0.3">
      <c r="A6724">
        <v>5.0999999999999996</v>
      </c>
      <c r="B6724" t="s">
        <v>24000</v>
      </c>
      <c r="C6724" t="s">
        <v>8769</v>
      </c>
      <c r="D6724" t="s">
        <v>8199</v>
      </c>
      <c r="E6724" t="s">
        <v>37</v>
      </c>
      <c r="F6724">
        <v>75</v>
      </c>
      <c r="G6724" s="8">
        <v>23078294</v>
      </c>
      <c r="H6724" s="8">
        <v>9000000</v>
      </c>
    </row>
    <row r="6725" spans="1:8" x14ac:dyDescent="0.3">
      <c r="A6725">
        <v>6.8</v>
      </c>
      <c r="B6725" t="s">
        <v>24001</v>
      </c>
      <c r="C6725" t="s">
        <v>3716</v>
      </c>
      <c r="D6725" t="s">
        <v>675</v>
      </c>
      <c r="E6725" t="s">
        <v>37</v>
      </c>
      <c r="F6725">
        <v>119</v>
      </c>
      <c r="G6725" s="8">
        <v>21413105</v>
      </c>
      <c r="H6725" s="8">
        <v>20000000</v>
      </c>
    </row>
    <row r="6726" spans="1:8" x14ac:dyDescent="0.3">
      <c r="A6726">
        <v>6.8</v>
      </c>
      <c r="B6726" t="s">
        <v>24001</v>
      </c>
      <c r="C6726" t="s">
        <v>3716</v>
      </c>
      <c r="D6726" t="s">
        <v>515</v>
      </c>
      <c r="E6726" t="s">
        <v>37</v>
      </c>
      <c r="F6726">
        <v>119</v>
      </c>
      <c r="G6726" s="8">
        <v>21413105</v>
      </c>
      <c r="H6726" s="8">
        <v>20000000</v>
      </c>
    </row>
    <row r="6727" spans="1:8" x14ac:dyDescent="0.3">
      <c r="A6727">
        <v>6.8</v>
      </c>
      <c r="B6727" t="s">
        <v>24001</v>
      </c>
      <c r="C6727" t="s">
        <v>3716</v>
      </c>
      <c r="D6727" t="s">
        <v>1473</v>
      </c>
      <c r="E6727" t="s">
        <v>37</v>
      </c>
      <c r="F6727">
        <v>119</v>
      </c>
      <c r="G6727" s="8">
        <v>21413105</v>
      </c>
      <c r="H6727" s="8">
        <v>20000000</v>
      </c>
    </row>
    <row r="6728" spans="1:8" x14ac:dyDescent="0.3">
      <c r="A6728">
        <v>6.8</v>
      </c>
      <c r="B6728" t="s">
        <v>24001</v>
      </c>
      <c r="C6728" t="s">
        <v>3716</v>
      </c>
      <c r="D6728" t="s">
        <v>17497</v>
      </c>
      <c r="E6728" t="s">
        <v>37</v>
      </c>
      <c r="F6728">
        <v>119</v>
      </c>
      <c r="G6728" s="8">
        <v>21413105</v>
      </c>
      <c r="H6728" s="8">
        <v>20000000</v>
      </c>
    </row>
    <row r="6729" spans="1:8" x14ac:dyDescent="0.3">
      <c r="A6729">
        <v>6.8</v>
      </c>
      <c r="B6729" t="s">
        <v>24001</v>
      </c>
      <c r="C6729" t="s">
        <v>3716</v>
      </c>
      <c r="D6729" t="s">
        <v>12797</v>
      </c>
      <c r="E6729" t="s">
        <v>37</v>
      </c>
      <c r="F6729">
        <v>119</v>
      </c>
      <c r="G6729" s="8">
        <v>21413105</v>
      </c>
      <c r="H6729" s="8">
        <v>20000000</v>
      </c>
    </row>
    <row r="6730" spans="1:8" x14ac:dyDescent="0.3">
      <c r="A6730">
        <v>5.3</v>
      </c>
      <c r="B6730" t="s">
        <v>24002</v>
      </c>
      <c r="C6730" t="s">
        <v>8777</v>
      </c>
      <c r="D6730" t="s">
        <v>515</v>
      </c>
      <c r="E6730" t="s">
        <v>37</v>
      </c>
      <c r="F6730">
        <v>90</v>
      </c>
      <c r="G6730" s="8">
        <v>25077977</v>
      </c>
      <c r="H6730" s="8">
        <v>20000000</v>
      </c>
    </row>
    <row r="6731" spans="1:8" x14ac:dyDescent="0.3">
      <c r="A6731">
        <v>5.3</v>
      </c>
      <c r="B6731" t="s">
        <v>24002</v>
      </c>
      <c r="C6731" t="s">
        <v>8777</v>
      </c>
      <c r="D6731" t="s">
        <v>9312</v>
      </c>
      <c r="E6731" t="s">
        <v>37</v>
      </c>
      <c r="F6731">
        <v>90</v>
      </c>
      <c r="G6731" s="8">
        <v>25077977</v>
      </c>
      <c r="H6731" s="8">
        <v>20000000</v>
      </c>
    </row>
    <row r="6732" spans="1:8" x14ac:dyDescent="0.3">
      <c r="A6732">
        <v>5.3</v>
      </c>
      <c r="B6732" t="s">
        <v>24002</v>
      </c>
      <c r="C6732" t="s">
        <v>8777</v>
      </c>
      <c r="D6732" t="s">
        <v>809</v>
      </c>
      <c r="E6732" t="s">
        <v>37</v>
      </c>
      <c r="F6732">
        <v>90</v>
      </c>
      <c r="G6732" s="8">
        <v>25077977</v>
      </c>
      <c r="H6732" s="8">
        <v>20000000</v>
      </c>
    </row>
    <row r="6733" spans="1:8" x14ac:dyDescent="0.3">
      <c r="A6733">
        <v>5.3</v>
      </c>
      <c r="B6733" t="s">
        <v>24002</v>
      </c>
      <c r="C6733" t="s">
        <v>8777</v>
      </c>
      <c r="D6733" t="s">
        <v>15875</v>
      </c>
      <c r="E6733" t="s">
        <v>37</v>
      </c>
      <c r="F6733">
        <v>90</v>
      </c>
      <c r="G6733" s="8">
        <v>25077977</v>
      </c>
      <c r="H6733" s="8">
        <v>20000000</v>
      </c>
    </row>
    <row r="6734" spans="1:8" x14ac:dyDescent="0.3">
      <c r="A6734">
        <v>5.3</v>
      </c>
      <c r="B6734" t="s">
        <v>24002</v>
      </c>
      <c r="C6734" t="s">
        <v>8777</v>
      </c>
      <c r="D6734" t="s">
        <v>17497</v>
      </c>
      <c r="E6734" t="s">
        <v>37</v>
      </c>
      <c r="F6734">
        <v>90</v>
      </c>
      <c r="G6734" s="8">
        <v>25077977</v>
      </c>
      <c r="H6734" s="8">
        <v>20000000</v>
      </c>
    </row>
    <row r="6735" spans="1:8" x14ac:dyDescent="0.3">
      <c r="A6735">
        <v>5.3</v>
      </c>
      <c r="B6735" t="s">
        <v>24003</v>
      </c>
      <c r="C6735" t="s">
        <v>997</v>
      </c>
      <c r="D6735" t="s">
        <v>675</v>
      </c>
      <c r="E6735" t="s">
        <v>37</v>
      </c>
      <c r="F6735">
        <v>97</v>
      </c>
      <c r="G6735" s="8">
        <v>23292105</v>
      </c>
      <c r="H6735" s="8">
        <v>20000000</v>
      </c>
    </row>
    <row r="6736" spans="1:8" x14ac:dyDescent="0.3">
      <c r="A6736">
        <v>5.3</v>
      </c>
      <c r="B6736" t="s">
        <v>24003</v>
      </c>
      <c r="C6736" t="s">
        <v>997</v>
      </c>
      <c r="D6736" t="s">
        <v>651</v>
      </c>
      <c r="E6736" t="s">
        <v>37</v>
      </c>
      <c r="F6736">
        <v>97</v>
      </c>
      <c r="G6736" s="8">
        <v>23292105</v>
      </c>
      <c r="H6736" s="8">
        <v>20000000</v>
      </c>
    </row>
    <row r="6737" spans="1:8" x14ac:dyDescent="0.3">
      <c r="A6737">
        <v>5.3</v>
      </c>
      <c r="B6737" t="s">
        <v>24003</v>
      </c>
      <c r="C6737" t="s">
        <v>997</v>
      </c>
      <c r="D6737" t="s">
        <v>4189</v>
      </c>
      <c r="E6737" t="s">
        <v>37</v>
      </c>
      <c r="F6737">
        <v>97</v>
      </c>
      <c r="G6737" s="8">
        <v>23292105</v>
      </c>
      <c r="H6737" s="8">
        <v>20000000</v>
      </c>
    </row>
    <row r="6738" spans="1:8" x14ac:dyDescent="0.3">
      <c r="A6738">
        <v>5.3</v>
      </c>
      <c r="B6738" t="s">
        <v>24003</v>
      </c>
      <c r="C6738" t="s">
        <v>997</v>
      </c>
      <c r="D6738" t="s">
        <v>8199</v>
      </c>
      <c r="E6738" t="s">
        <v>37</v>
      </c>
      <c r="F6738">
        <v>97</v>
      </c>
      <c r="G6738" s="8">
        <v>23292105</v>
      </c>
      <c r="H6738" s="8">
        <v>20000000</v>
      </c>
    </row>
    <row r="6739" spans="1:8" x14ac:dyDescent="0.3">
      <c r="A6739">
        <v>4.9000000000000004</v>
      </c>
      <c r="B6739" t="s">
        <v>24004</v>
      </c>
      <c r="C6739" t="s">
        <v>2689</v>
      </c>
      <c r="D6739" t="s">
        <v>809</v>
      </c>
      <c r="E6739" t="s">
        <v>37</v>
      </c>
      <c r="F6739">
        <v>89</v>
      </c>
      <c r="G6739" s="8">
        <v>20916309</v>
      </c>
      <c r="H6739" s="8">
        <v>40000000</v>
      </c>
    </row>
    <row r="6740" spans="1:8" x14ac:dyDescent="0.3">
      <c r="A6740">
        <v>4.9000000000000004</v>
      </c>
      <c r="B6740" t="s">
        <v>24004</v>
      </c>
      <c r="C6740" t="s">
        <v>2689</v>
      </c>
      <c r="D6740" t="s">
        <v>15875</v>
      </c>
      <c r="E6740" t="s">
        <v>37</v>
      </c>
      <c r="F6740">
        <v>89</v>
      </c>
      <c r="G6740" s="8">
        <v>20916309</v>
      </c>
      <c r="H6740" s="8">
        <v>40000000</v>
      </c>
    </row>
    <row r="6741" spans="1:8" x14ac:dyDescent="0.3">
      <c r="A6741">
        <v>4.9000000000000004</v>
      </c>
      <c r="B6741" t="s">
        <v>24004</v>
      </c>
      <c r="C6741" t="s">
        <v>2689</v>
      </c>
      <c r="D6741" t="s">
        <v>651</v>
      </c>
      <c r="E6741" t="s">
        <v>37</v>
      </c>
      <c r="F6741">
        <v>89</v>
      </c>
      <c r="G6741" s="8">
        <v>20916309</v>
      </c>
      <c r="H6741" s="8">
        <v>40000000</v>
      </c>
    </row>
    <row r="6742" spans="1:8" x14ac:dyDescent="0.3">
      <c r="A6742">
        <v>6.8</v>
      </c>
      <c r="B6742" t="s">
        <v>24005</v>
      </c>
      <c r="C6742" t="s">
        <v>3837</v>
      </c>
      <c r="D6742" t="s">
        <v>809</v>
      </c>
      <c r="E6742" t="s">
        <v>37</v>
      </c>
      <c r="F6742">
        <v>106</v>
      </c>
      <c r="G6742" s="8">
        <v>21200000</v>
      </c>
      <c r="H6742" s="8">
        <v>20000000</v>
      </c>
    </row>
    <row r="6743" spans="1:8" x14ac:dyDescent="0.3">
      <c r="A6743">
        <v>6.8</v>
      </c>
      <c r="B6743" t="s">
        <v>24005</v>
      </c>
      <c r="C6743" t="s">
        <v>3837</v>
      </c>
      <c r="D6743" t="s">
        <v>21950</v>
      </c>
      <c r="E6743" t="s">
        <v>37</v>
      </c>
      <c r="F6743">
        <v>106</v>
      </c>
      <c r="G6743" s="8">
        <v>21200000</v>
      </c>
      <c r="H6743" s="8">
        <v>20000000</v>
      </c>
    </row>
    <row r="6744" spans="1:8" x14ac:dyDescent="0.3">
      <c r="A6744">
        <v>6.8</v>
      </c>
      <c r="B6744" t="s">
        <v>24005</v>
      </c>
      <c r="C6744" t="s">
        <v>3837</v>
      </c>
      <c r="D6744" t="s">
        <v>1473</v>
      </c>
      <c r="E6744" t="s">
        <v>37</v>
      </c>
      <c r="F6744">
        <v>106</v>
      </c>
      <c r="G6744" s="8">
        <v>21200000</v>
      </c>
      <c r="H6744" s="8">
        <v>20000000</v>
      </c>
    </row>
    <row r="6745" spans="1:8" x14ac:dyDescent="0.3">
      <c r="A6745">
        <v>7.1</v>
      </c>
      <c r="B6745" t="s">
        <v>24006</v>
      </c>
      <c r="C6745" t="s">
        <v>8798</v>
      </c>
      <c r="D6745" t="s">
        <v>515</v>
      </c>
      <c r="E6745" t="s">
        <v>37</v>
      </c>
      <c r="F6745">
        <v>96</v>
      </c>
      <c r="G6745" s="8">
        <v>28876924</v>
      </c>
      <c r="H6745" s="8">
        <v>20000000</v>
      </c>
    </row>
    <row r="6746" spans="1:8" x14ac:dyDescent="0.3">
      <c r="A6746">
        <v>7.1</v>
      </c>
      <c r="B6746" t="s">
        <v>24006</v>
      </c>
      <c r="C6746" t="s">
        <v>8798</v>
      </c>
      <c r="D6746" t="s">
        <v>21950</v>
      </c>
      <c r="E6746" t="s">
        <v>37</v>
      </c>
      <c r="F6746">
        <v>96</v>
      </c>
      <c r="G6746" s="8">
        <v>28876924</v>
      </c>
      <c r="H6746" s="8">
        <v>20000000</v>
      </c>
    </row>
    <row r="6747" spans="1:8" x14ac:dyDescent="0.3">
      <c r="A6747">
        <v>7.1</v>
      </c>
      <c r="B6747" t="s">
        <v>24006</v>
      </c>
      <c r="C6747" t="s">
        <v>8798</v>
      </c>
      <c r="D6747" t="s">
        <v>21948</v>
      </c>
      <c r="E6747" t="s">
        <v>37</v>
      </c>
      <c r="F6747">
        <v>96</v>
      </c>
      <c r="G6747" s="8">
        <v>28876924</v>
      </c>
      <c r="H6747" s="8">
        <v>20000000</v>
      </c>
    </row>
    <row r="6748" spans="1:8" x14ac:dyDescent="0.3">
      <c r="A6748">
        <v>7.1</v>
      </c>
      <c r="B6748" t="s">
        <v>24006</v>
      </c>
      <c r="C6748" t="s">
        <v>8798</v>
      </c>
      <c r="D6748" t="s">
        <v>10118</v>
      </c>
      <c r="E6748" t="s">
        <v>37</v>
      </c>
      <c r="F6748">
        <v>96</v>
      </c>
      <c r="G6748" s="8">
        <v>28876924</v>
      </c>
      <c r="H6748" s="8">
        <v>20000000</v>
      </c>
    </row>
    <row r="6749" spans="1:8" x14ac:dyDescent="0.3">
      <c r="A6749">
        <v>7.1</v>
      </c>
      <c r="B6749" t="s">
        <v>24006</v>
      </c>
      <c r="C6749" t="s">
        <v>8798</v>
      </c>
      <c r="D6749" t="s">
        <v>8199</v>
      </c>
      <c r="E6749" t="s">
        <v>37</v>
      </c>
      <c r="F6749">
        <v>96</v>
      </c>
      <c r="G6749" s="8">
        <v>28876924</v>
      </c>
      <c r="H6749" s="8">
        <v>20000000</v>
      </c>
    </row>
    <row r="6750" spans="1:8" x14ac:dyDescent="0.3">
      <c r="A6750">
        <v>6.1</v>
      </c>
      <c r="B6750" t="s">
        <v>24007</v>
      </c>
      <c r="C6750" t="s">
        <v>3153</v>
      </c>
      <c r="D6750" t="s">
        <v>675</v>
      </c>
      <c r="E6750" t="s">
        <v>37</v>
      </c>
      <c r="F6750">
        <v>104</v>
      </c>
      <c r="G6750" s="8">
        <v>20241395</v>
      </c>
      <c r="H6750" s="8">
        <v>20000000</v>
      </c>
    </row>
    <row r="6751" spans="1:8" x14ac:dyDescent="0.3">
      <c r="A6751">
        <v>6.1</v>
      </c>
      <c r="B6751" t="s">
        <v>24007</v>
      </c>
      <c r="C6751" t="s">
        <v>3153</v>
      </c>
      <c r="D6751" t="s">
        <v>4189</v>
      </c>
      <c r="E6751" t="s">
        <v>37</v>
      </c>
      <c r="F6751">
        <v>104</v>
      </c>
      <c r="G6751" s="8">
        <v>20241395</v>
      </c>
      <c r="H6751" s="8">
        <v>20000000</v>
      </c>
    </row>
    <row r="6752" spans="1:8" x14ac:dyDescent="0.3">
      <c r="A6752">
        <v>6.1</v>
      </c>
      <c r="B6752" t="s">
        <v>24007</v>
      </c>
      <c r="C6752" t="s">
        <v>3153</v>
      </c>
      <c r="D6752" t="s">
        <v>8199</v>
      </c>
      <c r="E6752" t="s">
        <v>37</v>
      </c>
      <c r="F6752">
        <v>104</v>
      </c>
      <c r="G6752" s="8">
        <v>20241395</v>
      </c>
      <c r="H6752" s="8">
        <v>20000000</v>
      </c>
    </row>
    <row r="6753" spans="1:8" x14ac:dyDescent="0.3">
      <c r="A6753">
        <v>8.5</v>
      </c>
      <c r="B6753" t="s">
        <v>24008</v>
      </c>
      <c r="C6753" t="s">
        <v>8818</v>
      </c>
      <c r="D6753" t="s">
        <v>4189</v>
      </c>
      <c r="E6753" t="s">
        <v>37</v>
      </c>
      <c r="F6753">
        <v>108</v>
      </c>
      <c r="G6753" s="8">
        <v>32000000</v>
      </c>
      <c r="H6753" s="8">
        <v>806947</v>
      </c>
    </row>
    <row r="6754" spans="1:8" x14ac:dyDescent="0.3">
      <c r="A6754">
        <v>8.5</v>
      </c>
      <c r="B6754" t="s">
        <v>24008</v>
      </c>
      <c r="C6754" t="s">
        <v>8818</v>
      </c>
      <c r="D6754" t="s">
        <v>21948</v>
      </c>
      <c r="E6754" t="s">
        <v>37</v>
      </c>
      <c r="F6754">
        <v>108</v>
      </c>
      <c r="G6754" s="8">
        <v>32000000</v>
      </c>
      <c r="H6754" s="8">
        <v>806947</v>
      </c>
    </row>
    <row r="6755" spans="1:8" x14ac:dyDescent="0.3">
      <c r="A6755">
        <v>8.5</v>
      </c>
      <c r="B6755" t="s">
        <v>24008</v>
      </c>
      <c r="C6755" t="s">
        <v>8818</v>
      </c>
      <c r="D6755" t="s">
        <v>8199</v>
      </c>
      <c r="E6755" t="s">
        <v>37</v>
      </c>
      <c r="F6755">
        <v>108</v>
      </c>
      <c r="G6755" s="8">
        <v>32000000</v>
      </c>
      <c r="H6755" s="8">
        <v>806947</v>
      </c>
    </row>
    <row r="6756" spans="1:8" x14ac:dyDescent="0.3">
      <c r="A6756">
        <v>5.9</v>
      </c>
      <c r="B6756" t="s">
        <v>24009</v>
      </c>
      <c r="C6756" t="s">
        <v>3011</v>
      </c>
      <c r="D6756" t="s">
        <v>809</v>
      </c>
      <c r="E6756" t="s">
        <v>37</v>
      </c>
      <c r="F6756">
        <v>112</v>
      </c>
      <c r="G6756" s="8">
        <v>19151864</v>
      </c>
      <c r="H6756" s="8">
        <v>40000000</v>
      </c>
    </row>
    <row r="6757" spans="1:8" x14ac:dyDescent="0.3">
      <c r="A6757">
        <v>5.9</v>
      </c>
      <c r="B6757" t="s">
        <v>24009</v>
      </c>
      <c r="C6757" t="s">
        <v>3011</v>
      </c>
      <c r="D6757" t="s">
        <v>17497</v>
      </c>
      <c r="E6757" t="s">
        <v>37</v>
      </c>
      <c r="F6757">
        <v>112</v>
      </c>
      <c r="G6757" s="8">
        <v>19151864</v>
      </c>
      <c r="H6757" s="8">
        <v>40000000</v>
      </c>
    </row>
    <row r="6758" spans="1:8" x14ac:dyDescent="0.3">
      <c r="A6758">
        <v>6.3</v>
      </c>
      <c r="B6758" t="s">
        <v>24010</v>
      </c>
      <c r="C6758" t="s">
        <v>8829</v>
      </c>
      <c r="D6758" t="s">
        <v>1473</v>
      </c>
      <c r="E6758" t="s">
        <v>37</v>
      </c>
      <c r="F6758">
        <v>104</v>
      </c>
      <c r="G6758" s="8">
        <v>23393765</v>
      </c>
      <c r="H6758" s="8">
        <v>20000000</v>
      </c>
    </row>
    <row r="6759" spans="1:8" x14ac:dyDescent="0.3">
      <c r="A6759">
        <v>6.3</v>
      </c>
      <c r="B6759" t="s">
        <v>24010</v>
      </c>
      <c r="C6759" t="s">
        <v>8829</v>
      </c>
      <c r="D6759" t="s">
        <v>17497</v>
      </c>
      <c r="E6759" t="s">
        <v>37</v>
      </c>
      <c r="F6759">
        <v>104</v>
      </c>
      <c r="G6759" s="8">
        <v>23393765</v>
      </c>
      <c r="H6759" s="8">
        <v>20000000</v>
      </c>
    </row>
    <row r="6760" spans="1:8" x14ac:dyDescent="0.3">
      <c r="A6760">
        <v>5.9</v>
      </c>
      <c r="B6760" t="s">
        <v>24011</v>
      </c>
      <c r="C6760" t="s">
        <v>1439</v>
      </c>
      <c r="D6760" t="s">
        <v>809</v>
      </c>
      <c r="E6760" t="s">
        <v>37</v>
      </c>
      <c r="F6760">
        <v>113</v>
      </c>
      <c r="G6760" s="8">
        <v>18882880</v>
      </c>
      <c r="H6760" s="8">
        <v>20000000</v>
      </c>
    </row>
    <row r="6761" spans="1:8" x14ac:dyDescent="0.3">
      <c r="A6761">
        <v>5.9</v>
      </c>
      <c r="B6761" t="s">
        <v>24011</v>
      </c>
      <c r="C6761" t="s">
        <v>1439</v>
      </c>
      <c r="D6761" t="s">
        <v>1473</v>
      </c>
      <c r="E6761" t="s">
        <v>37</v>
      </c>
      <c r="F6761">
        <v>113</v>
      </c>
      <c r="G6761" s="8">
        <v>18882880</v>
      </c>
      <c r="H6761" s="8">
        <v>20000000</v>
      </c>
    </row>
    <row r="6762" spans="1:8" x14ac:dyDescent="0.3">
      <c r="A6762">
        <v>5.4</v>
      </c>
      <c r="B6762" t="s">
        <v>24012</v>
      </c>
      <c r="C6762" t="s">
        <v>8836</v>
      </c>
      <c r="D6762" t="s">
        <v>809</v>
      </c>
      <c r="E6762" t="s">
        <v>37</v>
      </c>
      <c r="F6762">
        <v>98</v>
      </c>
      <c r="G6762" s="8">
        <v>8500000</v>
      </c>
      <c r="H6762" s="8">
        <v>20000000</v>
      </c>
    </row>
    <row r="6763" spans="1:8" x14ac:dyDescent="0.3">
      <c r="A6763">
        <v>6.9</v>
      </c>
      <c r="B6763" t="s">
        <v>24013</v>
      </c>
      <c r="C6763" t="s">
        <v>690</v>
      </c>
      <c r="D6763" t="s">
        <v>809</v>
      </c>
      <c r="E6763" t="s">
        <v>37</v>
      </c>
      <c r="F6763">
        <v>114</v>
      </c>
      <c r="G6763" s="8">
        <v>18252684</v>
      </c>
      <c r="H6763" s="8">
        <v>30000000</v>
      </c>
    </row>
    <row r="6764" spans="1:8" x14ac:dyDescent="0.3">
      <c r="A6764">
        <v>6.9</v>
      </c>
      <c r="B6764" t="s">
        <v>24013</v>
      </c>
      <c r="C6764" t="s">
        <v>690</v>
      </c>
      <c r="D6764" t="s">
        <v>1473</v>
      </c>
      <c r="E6764" t="s">
        <v>37</v>
      </c>
      <c r="F6764">
        <v>114</v>
      </c>
      <c r="G6764" s="8">
        <v>18252684</v>
      </c>
      <c r="H6764" s="8">
        <v>30000000</v>
      </c>
    </row>
    <row r="6765" spans="1:8" x14ac:dyDescent="0.3">
      <c r="A6765">
        <v>6.9</v>
      </c>
      <c r="B6765" t="s">
        <v>24013</v>
      </c>
      <c r="C6765" t="s">
        <v>690</v>
      </c>
      <c r="D6765" t="s">
        <v>15875</v>
      </c>
      <c r="E6765" t="s">
        <v>37</v>
      </c>
      <c r="F6765">
        <v>114</v>
      </c>
      <c r="G6765" s="8">
        <v>18252684</v>
      </c>
      <c r="H6765" s="8">
        <v>30000000</v>
      </c>
    </row>
    <row r="6766" spans="1:8" x14ac:dyDescent="0.3">
      <c r="A6766">
        <v>7.5</v>
      </c>
      <c r="B6766" t="s">
        <v>24014</v>
      </c>
      <c r="C6766" t="s">
        <v>8851</v>
      </c>
      <c r="D6766" t="s">
        <v>1473</v>
      </c>
      <c r="E6766" t="s">
        <v>37</v>
      </c>
      <c r="F6766">
        <v>124</v>
      </c>
      <c r="G6766" s="8">
        <v>19661987</v>
      </c>
      <c r="H6766" s="8">
        <v>20000000</v>
      </c>
    </row>
    <row r="6767" spans="1:8" x14ac:dyDescent="0.3">
      <c r="A6767">
        <v>8.1999999999999993</v>
      </c>
      <c r="B6767" t="s">
        <v>24015</v>
      </c>
      <c r="C6767" t="s">
        <v>3704</v>
      </c>
      <c r="D6767" t="s">
        <v>515</v>
      </c>
      <c r="E6767" t="s">
        <v>37</v>
      </c>
      <c r="F6767">
        <v>148</v>
      </c>
      <c r="G6767" s="8">
        <v>18352454</v>
      </c>
      <c r="H6767" s="8">
        <v>15000000</v>
      </c>
    </row>
    <row r="6768" spans="1:8" x14ac:dyDescent="0.3">
      <c r="A6768">
        <v>8.1999999999999993</v>
      </c>
      <c r="B6768" t="s">
        <v>24015</v>
      </c>
      <c r="C6768" t="s">
        <v>3704</v>
      </c>
      <c r="D6768" t="s">
        <v>11093</v>
      </c>
      <c r="E6768" t="s">
        <v>37</v>
      </c>
      <c r="F6768">
        <v>148</v>
      </c>
      <c r="G6768" s="8">
        <v>18352454</v>
      </c>
      <c r="H6768" s="8">
        <v>15000000</v>
      </c>
    </row>
    <row r="6769" spans="1:8" x14ac:dyDescent="0.3">
      <c r="A6769">
        <v>8.1999999999999993</v>
      </c>
      <c r="B6769" t="s">
        <v>24015</v>
      </c>
      <c r="C6769" t="s">
        <v>3704</v>
      </c>
      <c r="D6769" t="s">
        <v>1473</v>
      </c>
      <c r="E6769" t="s">
        <v>37</v>
      </c>
      <c r="F6769">
        <v>148</v>
      </c>
      <c r="G6769" s="8">
        <v>18352454</v>
      </c>
      <c r="H6769" s="8">
        <v>15000000</v>
      </c>
    </row>
    <row r="6770" spans="1:8" x14ac:dyDescent="0.3">
      <c r="A6770">
        <v>5.9</v>
      </c>
      <c r="B6770" t="s">
        <v>24016</v>
      </c>
      <c r="C6770" t="s">
        <v>1191</v>
      </c>
      <c r="D6770" t="s">
        <v>809</v>
      </c>
      <c r="E6770" t="s">
        <v>37</v>
      </c>
      <c r="F6770">
        <v>108</v>
      </c>
      <c r="G6770" s="8">
        <v>17803796</v>
      </c>
      <c r="H6770" s="8">
        <v>20000000</v>
      </c>
    </row>
    <row r="6771" spans="1:8" x14ac:dyDescent="0.3">
      <c r="A6771">
        <v>5</v>
      </c>
      <c r="B6771" t="s">
        <v>24017</v>
      </c>
      <c r="C6771" t="s">
        <v>8862</v>
      </c>
      <c r="D6771" t="s">
        <v>515</v>
      </c>
      <c r="E6771" t="s">
        <v>37</v>
      </c>
      <c r="F6771">
        <v>95</v>
      </c>
      <c r="G6771" s="8">
        <v>17529157</v>
      </c>
      <c r="H6771" s="8">
        <v>20000000</v>
      </c>
    </row>
    <row r="6772" spans="1:8" x14ac:dyDescent="0.3">
      <c r="A6772">
        <v>5</v>
      </c>
      <c r="B6772" t="s">
        <v>24017</v>
      </c>
      <c r="C6772" t="s">
        <v>8862</v>
      </c>
      <c r="D6772" t="s">
        <v>1473</v>
      </c>
      <c r="E6772" t="s">
        <v>37</v>
      </c>
      <c r="F6772">
        <v>95</v>
      </c>
      <c r="G6772" s="8">
        <v>17529157</v>
      </c>
      <c r="H6772" s="8">
        <v>20000000</v>
      </c>
    </row>
    <row r="6773" spans="1:8" x14ac:dyDescent="0.3">
      <c r="A6773">
        <v>5</v>
      </c>
      <c r="B6773" t="s">
        <v>24017</v>
      </c>
      <c r="C6773" t="s">
        <v>8862</v>
      </c>
      <c r="D6773" t="s">
        <v>4189</v>
      </c>
      <c r="E6773" t="s">
        <v>37</v>
      </c>
      <c r="F6773">
        <v>95</v>
      </c>
      <c r="G6773" s="8">
        <v>17529157</v>
      </c>
      <c r="H6773" s="8">
        <v>20000000</v>
      </c>
    </row>
    <row r="6774" spans="1:8" x14ac:dyDescent="0.3">
      <c r="A6774">
        <v>5</v>
      </c>
      <c r="B6774" t="s">
        <v>24017</v>
      </c>
      <c r="C6774" t="s">
        <v>8862</v>
      </c>
      <c r="D6774" t="s">
        <v>21948</v>
      </c>
      <c r="E6774" t="s">
        <v>37</v>
      </c>
      <c r="F6774">
        <v>95</v>
      </c>
      <c r="G6774" s="8">
        <v>17529157</v>
      </c>
      <c r="H6774" s="8">
        <v>20000000</v>
      </c>
    </row>
    <row r="6775" spans="1:8" x14ac:dyDescent="0.3">
      <c r="A6775">
        <v>5</v>
      </c>
      <c r="B6775" t="s">
        <v>24017</v>
      </c>
      <c r="C6775" t="s">
        <v>8862</v>
      </c>
      <c r="D6775" t="s">
        <v>8199</v>
      </c>
      <c r="E6775" t="s">
        <v>37</v>
      </c>
      <c r="F6775">
        <v>95</v>
      </c>
      <c r="G6775" s="8">
        <v>17529157</v>
      </c>
      <c r="H6775" s="8">
        <v>20000000</v>
      </c>
    </row>
    <row r="6776" spans="1:8" x14ac:dyDescent="0.3">
      <c r="A6776">
        <v>7.3</v>
      </c>
      <c r="B6776" t="s">
        <v>24018</v>
      </c>
      <c r="C6776" t="s">
        <v>2689</v>
      </c>
      <c r="D6776" t="s">
        <v>21950</v>
      </c>
      <c r="E6776" t="s">
        <v>37</v>
      </c>
      <c r="F6776">
        <v>108</v>
      </c>
      <c r="G6776" s="8">
        <v>25753840</v>
      </c>
      <c r="H6776" s="8">
        <v>19000000</v>
      </c>
    </row>
    <row r="6777" spans="1:8" x14ac:dyDescent="0.3">
      <c r="A6777">
        <v>7.3</v>
      </c>
      <c r="B6777" t="s">
        <v>24018</v>
      </c>
      <c r="C6777" t="s">
        <v>2689</v>
      </c>
      <c r="D6777" t="s">
        <v>651</v>
      </c>
      <c r="E6777" t="s">
        <v>37</v>
      </c>
      <c r="F6777">
        <v>108</v>
      </c>
      <c r="G6777" s="8">
        <v>25753840</v>
      </c>
      <c r="H6777" s="8">
        <v>19000000</v>
      </c>
    </row>
    <row r="6778" spans="1:8" x14ac:dyDescent="0.3">
      <c r="A6778">
        <v>7.3</v>
      </c>
      <c r="B6778" t="s">
        <v>24018</v>
      </c>
      <c r="C6778" t="s">
        <v>2689</v>
      </c>
      <c r="D6778" t="s">
        <v>4189</v>
      </c>
      <c r="E6778" t="s">
        <v>37</v>
      </c>
      <c r="F6778">
        <v>108</v>
      </c>
      <c r="G6778" s="8">
        <v>25753840</v>
      </c>
      <c r="H6778" s="8">
        <v>19000000</v>
      </c>
    </row>
    <row r="6779" spans="1:8" x14ac:dyDescent="0.3">
      <c r="A6779">
        <v>6.4</v>
      </c>
      <c r="B6779" t="s">
        <v>24019</v>
      </c>
      <c r="C6779" t="s">
        <v>8871</v>
      </c>
      <c r="D6779" t="s">
        <v>9312</v>
      </c>
      <c r="E6779" t="s">
        <v>37</v>
      </c>
      <c r="F6779">
        <v>68</v>
      </c>
      <c r="G6779" s="8">
        <v>18081626</v>
      </c>
      <c r="H6779" s="8">
        <v>20000000</v>
      </c>
    </row>
    <row r="6780" spans="1:8" x14ac:dyDescent="0.3">
      <c r="A6780">
        <v>6.4</v>
      </c>
      <c r="B6780" t="s">
        <v>24019</v>
      </c>
      <c r="C6780" t="s">
        <v>8871</v>
      </c>
      <c r="D6780" t="s">
        <v>15875</v>
      </c>
      <c r="E6780" t="s">
        <v>37</v>
      </c>
      <c r="F6780">
        <v>68</v>
      </c>
      <c r="G6780" s="8">
        <v>18081626</v>
      </c>
      <c r="H6780" s="8">
        <v>20000000</v>
      </c>
    </row>
    <row r="6781" spans="1:8" x14ac:dyDescent="0.3">
      <c r="A6781">
        <v>6.4</v>
      </c>
      <c r="B6781" t="s">
        <v>24019</v>
      </c>
      <c r="C6781" t="s">
        <v>8871</v>
      </c>
      <c r="D6781" t="s">
        <v>651</v>
      </c>
      <c r="E6781" t="s">
        <v>37</v>
      </c>
      <c r="F6781">
        <v>68</v>
      </c>
      <c r="G6781" s="8">
        <v>18081626</v>
      </c>
      <c r="H6781" s="8">
        <v>20000000</v>
      </c>
    </row>
    <row r="6782" spans="1:8" x14ac:dyDescent="0.3">
      <c r="A6782">
        <v>6.4</v>
      </c>
      <c r="B6782" t="s">
        <v>24019</v>
      </c>
      <c r="C6782" t="s">
        <v>8871</v>
      </c>
      <c r="D6782" t="s">
        <v>21948</v>
      </c>
      <c r="E6782" t="s">
        <v>37</v>
      </c>
      <c r="F6782">
        <v>68</v>
      </c>
      <c r="G6782" s="8">
        <v>18081626</v>
      </c>
      <c r="H6782" s="8">
        <v>20000000</v>
      </c>
    </row>
    <row r="6783" spans="1:8" x14ac:dyDescent="0.3">
      <c r="A6783">
        <v>6.6</v>
      </c>
      <c r="B6783" t="s">
        <v>24020</v>
      </c>
      <c r="C6783" t="s">
        <v>6970</v>
      </c>
      <c r="D6783" t="s">
        <v>809</v>
      </c>
      <c r="E6783" t="s">
        <v>37</v>
      </c>
      <c r="F6783">
        <v>103</v>
      </c>
      <c r="G6783" s="8">
        <v>17518220</v>
      </c>
      <c r="H6783" s="8">
        <v>20000000</v>
      </c>
    </row>
    <row r="6784" spans="1:8" x14ac:dyDescent="0.3">
      <c r="A6784">
        <v>6.6</v>
      </c>
      <c r="B6784" t="s">
        <v>24020</v>
      </c>
      <c r="C6784" t="s">
        <v>6970</v>
      </c>
      <c r="D6784" t="s">
        <v>1473</v>
      </c>
      <c r="E6784" t="s">
        <v>37</v>
      </c>
      <c r="F6784">
        <v>103</v>
      </c>
      <c r="G6784" s="8">
        <v>17518220</v>
      </c>
      <c r="H6784" s="8">
        <v>20000000</v>
      </c>
    </row>
    <row r="6785" spans="1:8" x14ac:dyDescent="0.3">
      <c r="A6785">
        <v>6.6</v>
      </c>
      <c r="B6785" t="s">
        <v>24020</v>
      </c>
      <c r="C6785" t="s">
        <v>6970</v>
      </c>
      <c r="D6785" t="s">
        <v>17497</v>
      </c>
      <c r="E6785" t="s">
        <v>37</v>
      </c>
      <c r="F6785">
        <v>103</v>
      </c>
      <c r="G6785" s="8">
        <v>17518220</v>
      </c>
      <c r="H6785" s="8">
        <v>20000000</v>
      </c>
    </row>
    <row r="6786" spans="1:8" x14ac:dyDescent="0.3">
      <c r="A6786">
        <v>7.8</v>
      </c>
      <c r="B6786" t="s">
        <v>24021</v>
      </c>
      <c r="C6786" t="s">
        <v>8880</v>
      </c>
      <c r="D6786" t="s">
        <v>675</v>
      </c>
      <c r="E6786" t="s">
        <v>5027</v>
      </c>
      <c r="F6786">
        <v>99</v>
      </c>
      <c r="G6786" s="8">
        <v>17104669</v>
      </c>
      <c r="H6786" s="8">
        <v>20000000</v>
      </c>
    </row>
    <row r="6787" spans="1:8" x14ac:dyDescent="0.3">
      <c r="A6787">
        <v>7.8</v>
      </c>
      <c r="B6787" t="s">
        <v>24021</v>
      </c>
      <c r="C6787" t="s">
        <v>8880</v>
      </c>
      <c r="D6787" t="s">
        <v>809</v>
      </c>
      <c r="E6787" t="s">
        <v>5027</v>
      </c>
      <c r="F6787">
        <v>99</v>
      </c>
      <c r="G6787" s="8">
        <v>17104669</v>
      </c>
      <c r="H6787" s="8">
        <v>20000000</v>
      </c>
    </row>
    <row r="6788" spans="1:8" x14ac:dyDescent="0.3">
      <c r="A6788">
        <v>7.8</v>
      </c>
      <c r="B6788" t="s">
        <v>24021</v>
      </c>
      <c r="C6788" t="s">
        <v>8880</v>
      </c>
      <c r="D6788" t="s">
        <v>21950</v>
      </c>
      <c r="E6788" t="s">
        <v>5027</v>
      </c>
      <c r="F6788">
        <v>99</v>
      </c>
      <c r="G6788" s="8">
        <v>17104669</v>
      </c>
      <c r="H6788" s="8">
        <v>20000000</v>
      </c>
    </row>
    <row r="6789" spans="1:8" x14ac:dyDescent="0.3">
      <c r="A6789">
        <v>7.8</v>
      </c>
      <c r="B6789" t="s">
        <v>24021</v>
      </c>
      <c r="C6789" t="s">
        <v>8880</v>
      </c>
      <c r="D6789" t="s">
        <v>651</v>
      </c>
      <c r="E6789" t="s">
        <v>5027</v>
      </c>
      <c r="F6789">
        <v>99</v>
      </c>
      <c r="G6789" s="8">
        <v>17104669</v>
      </c>
      <c r="H6789" s="8">
        <v>20000000</v>
      </c>
    </row>
    <row r="6790" spans="1:8" x14ac:dyDescent="0.3">
      <c r="A6790">
        <v>4</v>
      </c>
      <c r="B6790" t="s">
        <v>24022</v>
      </c>
      <c r="C6790" t="s">
        <v>8893</v>
      </c>
      <c r="D6790" t="s">
        <v>809</v>
      </c>
      <c r="E6790" t="s">
        <v>37</v>
      </c>
      <c r="F6790">
        <v>88</v>
      </c>
      <c r="G6790" s="8">
        <v>16988996</v>
      </c>
      <c r="H6790" s="8">
        <v>35000000</v>
      </c>
    </row>
    <row r="6791" spans="1:8" x14ac:dyDescent="0.3">
      <c r="A6791">
        <v>4</v>
      </c>
      <c r="B6791" t="s">
        <v>24022</v>
      </c>
      <c r="C6791" t="s">
        <v>8893</v>
      </c>
      <c r="D6791" t="s">
        <v>15875</v>
      </c>
      <c r="E6791" t="s">
        <v>37</v>
      </c>
      <c r="F6791">
        <v>88</v>
      </c>
      <c r="G6791" s="8">
        <v>16988996</v>
      </c>
      <c r="H6791" s="8">
        <v>35000000</v>
      </c>
    </row>
    <row r="6792" spans="1:8" x14ac:dyDescent="0.3">
      <c r="A6792">
        <v>4</v>
      </c>
      <c r="B6792" t="s">
        <v>24022</v>
      </c>
      <c r="C6792" t="s">
        <v>8893</v>
      </c>
      <c r="D6792" t="s">
        <v>9824</v>
      </c>
      <c r="E6792" t="s">
        <v>37</v>
      </c>
      <c r="F6792">
        <v>88</v>
      </c>
      <c r="G6792" s="8">
        <v>16988996</v>
      </c>
      <c r="H6792" s="8">
        <v>35000000</v>
      </c>
    </row>
    <row r="6793" spans="1:8" x14ac:dyDescent="0.3">
      <c r="A6793">
        <v>4</v>
      </c>
      <c r="B6793" t="s">
        <v>24022</v>
      </c>
      <c r="C6793" t="s">
        <v>8893</v>
      </c>
      <c r="D6793" t="s">
        <v>15164</v>
      </c>
      <c r="E6793" t="s">
        <v>37</v>
      </c>
      <c r="F6793">
        <v>88</v>
      </c>
      <c r="G6793" s="8">
        <v>16988996</v>
      </c>
      <c r="H6793" s="8">
        <v>35000000</v>
      </c>
    </row>
    <row r="6794" spans="1:8" x14ac:dyDescent="0.3">
      <c r="A6794">
        <v>7.6</v>
      </c>
      <c r="B6794" t="s">
        <v>24023</v>
      </c>
      <c r="C6794" t="s">
        <v>101</v>
      </c>
      <c r="D6794" t="s">
        <v>1473</v>
      </c>
      <c r="E6794" t="s">
        <v>8903</v>
      </c>
      <c r="F6794">
        <v>128</v>
      </c>
      <c r="G6794" s="8">
        <v>15797907</v>
      </c>
      <c r="H6794" s="8">
        <v>20000000</v>
      </c>
    </row>
    <row r="6795" spans="1:8" x14ac:dyDescent="0.3">
      <c r="A6795">
        <v>7.7</v>
      </c>
      <c r="B6795" t="s">
        <v>24024</v>
      </c>
      <c r="C6795" t="s">
        <v>593</v>
      </c>
      <c r="D6795" t="s">
        <v>1473</v>
      </c>
      <c r="E6795" t="s">
        <v>37</v>
      </c>
      <c r="F6795">
        <v>124</v>
      </c>
      <c r="G6795" s="8">
        <v>16248701</v>
      </c>
      <c r="H6795" s="8">
        <v>20000000</v>
      </c>
    </row>
    <row r="6796" spans="1:8" x14ac:dyDescent="0.3">
      <c r="A6796">
        <v>5.8</v>
      </c>
      <c r="B6796" t="s">
        <v>24025</v>
      </c>
      <c r="C6796" t="s">
        <v>8907</v>
      </c>
      <c r="D6796" t="s">
        <v>675</v>
      </c>
      <c r="E6796" t="s">
        <v>37</v>
      </c>
      <c r="F6796">
        <v>84</v>
      </c>
      <c r="G6796" s="8">
        <v>15712072</v>
      </c>
      <c r="H6796" s="8">
        <v>20000000</v>
      </c>
    </row>
    <row r="6797" spans="1:8" x14ac:dyDescent="0.3">
      <c r="A6797">
        <v>5.8</v>
      </c>
      <c r="B6797" t="s">
        <v>24025</v>
      </c>
      <c r="C6797" t="s">
        <v>8907</v>
      </c>
      <c r="D6797" t="s">
        <v>21950</v>
      </c>
      <c r="E6797" t="s">
        <v>37</v>
      </c>
      <c r="F6797">
        <v>84</v>
      </c>
      <c r="G6797" s="8">
        <v>15712072</v>
      </c>
      <c r="H6797" s="8">
        <v>20000000</v>
      </c>
    </row>
    <row r="6798" spans="1:8" x14ac:dyDescent="0.3">
      <c r="A6798">
        <v>5.8</v>
      </c>
      <c r="B6798" t="s">
        <v>24025</v>
      </c>
      <c r="C6798" t="s">
        <v>8907</v>
      </c>
      <c r="D6798" t="s">
        <v>1473</v>
      </c>
      <c r="E6798" t="s">
        <v>37</v>
      </c>
      <c r="F6798">
        <v>84</v>
      </c>
      <c r="G6798" s="8">
        <v>15712072</v>
      </c>
      <c r="H6798" s="8">
        <v>20000000</v>
      </c>
    </row>
    <row r="6799" spans="1:8" x14ac:dyDescent="0.3">
      <c r="A6799">
        <v>5.8</v>
      </c>
      <c r="B6799" t="s">
        <v>24025</v>
      </c>
      <c r="C6799" t="s">
        <v>8907</v>
      </c>
      <c r="D6799" t="s">
        <v>8199</v>
      </c>
      <c r="E6799" t="s">
        <v>37</v>
      </c>
      <c r="F6799">
        <v>84</v>
      </c>
      <c r="G6799" s="8">
        <v>15712072</v>
      </c>
      <c r="H6799" s="8">
        <v>20000000</v>
      </c>
    </row>
    <row r="6800" spans="1:8" x14ac:dyDescent="0.3">
      <c r="A6800">
        <v>5.6</v>
      </c>
      <c r="B6800" t="s">
        <v>24026</v>
      </c>
      <c r="C6800" t="s">
        <v>8913</v>
      </c>
      <c r="D6800" t="s">
        <v>809</v>
      </c>
      <c r="E6800" t="s">
        <v>37</v>
      </c>
      <c r="F6800">
        <v>101</v>
      </c>
      <c r="G6800" s="8">
        <v>15408822</v>
      </c>
      <c r="H6800" s="8">
        <v>20000000</v>
      </c>
    </row>
    <row r="6801" spans="1:8" x14ac:dyDescent="0.3">
      <c r="A6801">
        <v>5.6</v>
      </c>
      <c r="B6801" t="s">
        <v>24026</v>
      </c>
      <c r="C6801" t="s">
        <v>8913</v>
      </c>
      <c r="D6801" t="s">
        <v>17497</v>
      </c>
      <c r="E6801" t="s">
        <v>37</v>
      </c>
      <c r="F6801">
        <v>101</v>
      </c>
      <c r="G6801" s="8">
        <v>15408822</v>
      </c>
      <c r="H6801" s="8">
        <v>20000000</v>
      </c>
    </row>
    <row r="6802" spans="1:8" x14ac:dyDescent="0.3">
      <c r="A6802">
        <v>5.3</v>
      </c>
      <c r="B6802" t="s">
        <v>24027</v>
      </c>
      <c r="C6802" t="s">
        <v>8917</v>
      </c>
      <c r="D6802" t="s">
        <v>809</v>
      </c>
      <c r="E6802" t="s">
        <v>37</v>
      </c>
      <c r="F6802">
        <v>98</v>
      </c>
      <c r="G6802" s="8">
        <v>15464026</v>
      </c>
      <c r="H6802" s="8">
        <v>20000000</v>
      </c>
    </row>
    <row r="6803" spans="1:8" x14ac:dyDescent="0.3">
      <c r="A6803">
        <v>5.3</v>
      </c>
      <c r="B6803" t="s">
        <v>24027</v>
      </c>
      <c r="C6803" t="s">
        <v>8917</v>
      </c>
      <c r="D6803" t="s">
        <v>17497</v>
      </c>
      <c r="E6803" t="s">
        <v>37</v>
      </c>
      <c r="F6803">
        <v>98</v>
      </c>
      <c r="G6803" s="8">
        <v>15464026</v>
      </c>
      <c r="H6803" s="8">
        <v>20000000</v>
      </c>
    </row>
    <row r="6804" spans="1:8" x14ac:dyDescent="0.3">
      <c r="A6804">
        <v>6.6</v>
      </c>
      <c r="B6804" t="s">
        <v>24028</v>
      </c>
      <c r="C6804" t="s">
        <v>8929</v>
      </c>
      <c r="D6804" t="s">
        <v>11093</v>
      </c>
      <c r="E6804" t="s">
        <v>37</v>
      </c>
      <c r="F6804">
        <v>225</v>
      </c>
      <c r="G6804" s="8">
        <v>8000000</v>
      </c>
      <c r="H6804" s="8">
        <v>20000000</v>
      </c>
    </row>
    <row r="6805" spans="1:8" x14ac:dyDescent="0.3">
      <c r="A6805">
        <v>6.6</v>
      </c>
      <c r="B6805" t="s">
        <v>24028</v>
      </c>
      <c r="C6805" t="s">
        <v>8929</v>
      </c>
      <c r="D6805" t="s">
        <v>1473</v>
      </c>
      <c r="E6805" t="s">
        <v>37</v>
      </c>
      <c r="F6805">
        <v>225</v>
      </c>
      <c r="G6805" s="8">
        <v>8000000</v>
      </c>
      <c r="H6805" s="8">
        <v>20000000</v>
      </c>
    </row>
    <row r="6806" spans="1:8" x14ac:dyDescent="0.3">
      <c r="A6806">
        <v>6.6</v>
      </c>
      <c r="B6806" t="s">
        <v>24028</v>
      </c>
      <c r="C6806" t="s">
        <v>8929</v>
      </c>
      <c r="D6806" t="s">
        <v>20490</v>
      </c>
      <c r="E6806" t="s">
        <v>37</v>
      </c>
      <c r="F6806">
        <v>225</v>
      </c>
      <c r="G6806" s="8">
        <v>8000000</v>
      </c>
      <c r="H6806" s="8">
        <v>20000000</v>
      </c>
    </row>
    <row r="6807" spans="1:8" x14ac:dyDescent="0.3">
      <c r="A6807">
        <v>1.9</v>
      </c>
      <c r="B6807" t="s">
        <v>24029</v>
      </c>
      <c r="C6807" t="s">
        <v>6168</v>
      </c>
      <c r="D6807" t="s">
        <v>809</v>
      </c>
      <c r="E6807" t="s">
        <v>37</v>
      </c>
      <c r="F6807">
        <v>88</v>
      </c>
      <c r="G6807" s="8">
        <v>14174654</v>
      </c>
      <c r="H6807" s="8">
        <v>25000000</v>
      </c>
    </row>
    <row r="6808" spans="1:8" x14ac:dyDescent="0.3">
      <c r="A6808">
        <v>5.7</v>
      </c>
      <c r="B6808" t="s">
        <v>24030</v>
      </c>
      <c r="C6808" t="s">
        <v>4258</v>
      </c>
      <c r="D6808" t="s">
        <v>675</v>
      </c>
      <c r="E6808" t="s">
        <v>37</v>
      </c>
      <c r="F6808">
        <v>88</v>
      </c>
      <c r="G6808" s="8">
        <v>15988876</v>
      </c>
      <c r="H6808" s="8">
        <v>27000000</v>
      </c>
    </row>
    <row r="6809" spans="1:8" x14ac:dyDescent="0.3">
      <c r="A6809">
        <v>5.7</v>
      </c>
      <c r="B6809" t="s">
        <v>24030</v>
      </c>
      <c r="C6809" t="s">
        <v>4258</v>
      </c>
      <c r="D6809" t="s">
        <v>21950</v>
      </c>
      <c r="E6809" t="s">
        <v>37</v>
      </c>
      <c r="F6809">
        <v>88</v>
      </c>
      <c r="G6809" s="8">
        <v>15988876</v>
      </c>
      <c r="H6809" s="8">
        <v>27000000</v>
      </c>
    </row>
    <row r="6810" spans="1:8" x14ac:dyDescent="0.3">
      <c r="A6810">
        <v>5.7</v>
      </c>
      <c r="B6810" t="s">
        <v>24030</v>
      </c>
      <c r="C6810" t="s">
        <v>4258</v>
      </c>
      <c r="D6810" t="s">
        <v>8199</v>
      </c>
      <c r="E6810" t="s">
        <v>37</v>
      </c>
      <c r="F6810">
        <v>88</v>
      </c>
      <c r="G6810" s="8">
        <v>15988876</v>
      </c>
      <c r="H6810" s="8">
        <v>27000000</v>
      </c>
    </row>
    <row r="6811" spans="1:8" x14ac:dyDescent="0.3">
      <c r="A6811">
        <v>6.6</v>
      </c>
      <c r="B6811" t="s">
        <v>24031</v>
      </c>
      <c r="C6811" t="s">
        <v>1152</v>
      </c>
      <c r="D6811" t="s">
        <v>675</v>
      </c>
      <c r="E6811" t="s">
        <v>37</v>
      </c>
      <c r="F6811">
        <v>94</v>
      </c>
      <c r="G6811" s="8">
        <v>13801755</v>
      </c>
      <c r="H6811" s="8">
        <v>20000000</v>
      </c>
    </row>
    <row r="6812" spans="1:8" x14ac:dyDescent="0.3">
      <c r="A6812">
        <v>6.6</v>
      </c>
      <c r="B6812" t="s">
        <v>24031</v>
      </c>
      <c r="C6812" t="s">
        <v>1152</v>
      </c>
      <c r="D6812" t="s">
        <v>809</v>
      </c>
      <c r="E6812" t="s">
        <v>37</v>
      </c>
      <c r="F6812">
        <v>94</v>
      </c>
      <c r="G6812" s="8">
        <v>13801755</v>
      </c>
      <c r="H6812" s="8">
        <v>20000000</v>
      </c>
    </row>
    <row r="6813" spans="1:8" x14ac:dyDescent="0.3">
      <c r="A6813">
        <v>6.6</v>
      </c>
      <c r="B6813" t="s">
        <v>24031</v>
      </c>
      <c r="C6813" t="s">
        <v>1152</v>
      </c>
      <c r="D6813" t="s">
        <v>21950</v>
      </c>
      <c r="E6813" t="s">
        <v>37</v>
      </c>
      <c r="F6813">
        <v>94</v>
      </c>
      <c r="G6813" s="8">
        <v>13801755</v>
      </c>
      <c r="H6813" s="8">
        <v>20000000</v>
      </c>
    </row>
    <row r="6814" spans="1:8" x14ac:dyDescent="0.3">
      <c r="A6814">
        <v>6.6</v>
      </c>
      <c r="B6814" t="s">
        <v>24031</v>
      </c>
      <c r="C6814" t="s">
        <v>1152</v>
      </c>
      <c r="D6814" t="s">
        <v>8199</v>
      </c>
      <c r="E6814" t="s">
        <v>37</v>
      </c>
      <c r="F6814">
        <v>94</v>
      </c>
      <c r="G6814" s="8">
        <v>13801755</v>
      </c>
      <c r="H6814" s="8">
        <v>20000000</v>
      </c>
    </row>
    <row r="6815" spans="1:8" x14ac:dyDescent="0.3">
      <c r="A6815">
        <v>6</v>
      </c>
      <c r="B6815" t="s">
        <v>24032</v>
      </c>
      <c r="C6815" t="s">
        <v>8950</v>
      </c>
      <c r="D6815" t="s">
        <v>809</v>
      </c>
      <c r="E6815" t="s">
        <v>37</v>
      </c>
      <c r="F6815">
        <v>117</v>
      </c>
      <c r="G6815" s="8">
        <v>13987482</v>
      </c>
      <c r="H6815" s="8">
        <v>20000000</v>
      </c>
    </row>
    <row r="6816" spans="1:8" x14ac:dyDescent="0.3">
      <c r="A6816">
        <v>6</v>
      </c>
      <c r="B6816" t="s">
        <v>24032</v>
      </c>
      <c r="C6816" t="s">
        <v>8950</v>
      </c>
      <c r="D6816" t="s">
        <v>17497</v>
      </c>
      <c r="E6816" t="s">
        <v>37</v>
      </c>
      <c r="F6816">
        <v>117</v>
      </c>
      <c r="G6816" s="8">
        <v>13987482</v>
      </c>
      <c r="H6816" s="8">
        <v>20000000</v>
      </c>
    </row>
    <row r="6817" spans="1:8" x14ac:dyDescent="0.3">
      <c r="A6817">
        <v>6.1</v>
      </c>
      <c r="B6817" t="s">
        <v>24033</v>
      </c>
      <c r="C6817" t="s">
        <v>8954</v>
      </c>
      <c r="D6817" t="s">
        <v>675</v>
      </c>
      <c r="E6817" t="s">
        <v>37</v>
      </c>
      <c r="F6817">
        <v>95</v>
      </c>
      <c r="G6817" s="8">
        <v>14291570</v>
      </c>
      <c r="H6817" s="8">
        <v>20000000</v>
      </c>
    </row>
    <row r="6818" spans="1:8" x14ac:dyDescent="0.3">
      <c r="A6818">
        <v>6.1</v>
      </c>
      <c r="B6818" t="s">
        <v>24033</v>
      </c>
      <c r="C6818" t="s">
        <v>8954</v>
      </c>
      <c r="D6818" t="s">
        <v>515</v>
      </c>
      <c r="E6818" t="s">
        <v>37</v>
      </c>
      <c r="F6818">
        <v>95</v>
      </c>
      <c r="G6818" s="8">
        <v>14291570</v>
      </c>
      <c r="H6818" s="8">
        <v>20000000</v>
      </c>
    </row>
    <row r="6819" spans="1:8" x14ac:dyDescent="0.3">
      <c r="A6819">
        <v>6.1</v>
      </c>
      <c r="B6819" t="s">
        <v>24033</v>
      </c>
      <c r="C6819" t="s">
        <v>8954</v>
      </c>
      <c r="D6819" t="s">
        <v>10118</v>
      </c>
      <c r="E6819" t="s">
        <v>37</v>
      </c>
      <c r="F6819">
        <v>95</v>
      </c>
      <c r="G6819" s="8">
        <v>14291570</v>
      </c>
      <c r="H6819" s="8">
        <v>20000000</v>
      </c>
    </row>
    <row r="6820" spans="1:8" x14ac:dyDescent="0.3">
      <c r="A6820">
        <v>6.1</v>
      </c>
      <c r="B6820" t="s">
        <v>24033</v>
      </c>
      <c r="C6820" t="s">
        <v>8954</v>
      </c>
      <c r="D6820" t="s">
        <v>8199</v>
      </c>
      <c r="E6820" t="s">
        <v>37</v>
      </c>
      <c r="F6820">
        <v>95</v>
      </c>
      <c r="G6820" s="8">
        <v>14291570</v>
      </c>
      <c r="H6820" s="8">
        <v>20000000</v>
      </c>
    </row>
    <row r="6821" spans="1:8" x14ac:dyDescent="0.3">
      <c r="A6821">
        <v>4.8</v>
      </c>
      <c r="B6821" t="s">
        <v>24034</v>
      </c>
      <c r="C6821" t="s">
        <v>1371</v>
      </c>
      <c r="D6821" t="s">
        <v>809</v>
      </c>
      <c r="E6821" t="s">
        <v>37</v>
      </c>
      <c r="F6821">
        <v>99</v>
      </c>
      <c r="G6821" s="8">
        <v>12181484</v>
      </c>
      <c r="H6821" s="8">
        <v>40000000</v>
      </c>
    </row>
    <row r="6822" spans="1:8" x14ac:dyDescent="0.3">
      <c r="A6822">
        <v>6.2</v>
      </c>
      <c r="B6822" t="s">
        <v>24035</v>
      </c>
      <c r="C6822" t="s">
        <v>2317</v>
      </c>
      <c r="D6822" t="s">
        <v>675</v>
      </c>
      <c r="E6822" t="s">
        <v>37</v>
      </c>
      <c r="F6822">
        <v>96</v>
      </c>
      <c r="G6822" s="8">
        <v>13630226</v>
      </c>
      <c r="H6822" s="8">
        <v>20000000</v>
      </c>
    </row>
    <row r="6823" spans="1:8" x14ac:dyDescent="0.3">
      <c r="A6823">
        <v>6.2</v>
      </c>
      <c r="B6823" t="s">
        <v>24035</v>
      </c>
      <c r="C6823" t="s">
        <v>2317</v>
      </c>
      <c r="D6823" t="s">
        <v>21950</v>
      </c>
      <c r="E6823" t="s">
        <v>37</v>
      </c>
      <c r="F6823">
        <v>96</v>
      </c>
      <c r="G6823" s="8">
        <v>13630226</v>
      </c>
      <c r="H6823" s="8">
        <v>20000000</v>
      </c>
    </row>
    <row r="6824" spans="1:8" x14ac:dyDescent="0.3">
      <c r="A6824">
        <v>6.2</v>
      </c>
      <c r="B6824" t="s">
        <v>24035</v>
      </c>
      <c r="C6824" t="s">
        <v>2317</v>
      </c>
      <c r="D6824" t="s">
        <v>10118</v>
      </c>
      <c r="E6824" t="s">
        <v>37</v>
      </c>
      <c r="F6824">
        <v>96</v>
      </c>
      <c r="G6824" s="8">
        <v>13630226</v>
      </c>
      <c r="H6824" s="8">
        <v>20000000</v>
      </c>
    </row>
    <row r="6825" spans="1:8" x14ac:dyDescent="0.3">
      <c r="A6825">
        <v>6.2</v>
      </c>
      <c r="B6825" t="s">
        <v>24035</v>
      </c>
      <c r="C6825" t="s">
        <v>2317</v>
      </c>
      <c r="D6825" t="s">
        <v>8199</v>
      </c>
      <c r="E6825" t="s">
        <v>37</v>
      </c>
      <c r="F6825">
        <v>96</v>
      </c>
      <c r="G6825" s="8">
        <v>13630226</v>
      </c>
      <c r="H6825" s="8">
        <v>20000000</v>
      </c>
    </row>
    <row r="6826" spans="1:8" x14ac:dyDescent="0.3">
      <c r="A6826">
        <v>7.5</v>
      </c>
      <c r="B6826" t="s">
        <v>24036</v>
      </c>
      <c r="C6826" t="s">
        <v>1789</v>
      </c>
      <c r="D6826" t="s">
        <v>809</v>
      </c>
      <c r="E6826" t="s">
        <v>37</v>
      </c>
      <c r="F6826">
        <v>98</v>
      </c>
      <c r="G6826" s="8">
        <v>13383737</v>
      </c>
      <c r="H6826" s="8">
        <v>20000000</v>
      </c>
    </row>
    <row r="6827" spans="1:8" x14ac:dyDescent="0.3">
      <c r="A6827">
        <v>7.5</v>
      </c>
      <c r="B6827" t="s">
        <v>24036</v>
      </c>
      <c r="C6827" t="s">
        <v>1789</v>
      </c>
      <c r="D6827" t="s">
        <v>21950</v>
      </c>
      <c r="E6827" t="s">
        <v>37</v>
      </c>
      <c r="F6827">
        <v>98</v>
      </c>
      <c r="G6827" s="8">
        <v>13383737</v>
      </c>
      <c r="H6827" s="8">
        <v>20000000</v>
      </c>
    </row>
    <row r="6828" spans="1:8" x14ac:dyDescent="0.3">
      <c r="A6828">
        <v>6.3</v>
      </c>
      <c r="B6828" t="s">
        <v>24037</v>
      </c>
      <c r="C6828" t="s">
        <v>8969</v>
      </c>
      <c r="D6828" t="s">
        <v>11093</v>
      </c>
      <c r="E6828" t="s">
        <v>37</v>
      </c>
      <c r="F6828">
        <v>123</v>
      </c>
      <c r="G6828" s="8">
        <v>13391174</v>
      </c>
      <c r="H6828" s="8">
        <v>20000000</v>
      </c>
    </row>
    <row r="6829" spans="1:8" x14ac:dyDescent="0.3">
      <c r="A6829">
        <v>6.3</v>
      </c>
      <c r="B6829" t="s">
        <v>24037</v>
      </c>
      <c r="C6829" t="s">
        <v>8969</v>
      </c>
      <c r="D6829" t="s">
        <v>1473</v>
      </c>
      <c r="E6829" t="s">
        <v>37</v>
      </c>
      <c r="F6829">
        <v>123</v>
      </c>
      <c r="G6829" s="8">
        <v>13391174</v>
      </c>
      <c r="H6829" s="8">
        <v>20000000</v>
      </c>
    </row>
    <row r="6830" spans="1:8" x14ac:dyDescent="0.3">
      <c r="A6830">
        <v>6.3</v>
      </c>
      <c r="B6830" t="s">
        <v>24037</v>
      </c>
      <c r="C6830" t="s">
        <v>8969</v>
      </c>
      <c r="D6830" t="s">
        <v>20490</v>
      </c>
      <c r="E6830" t="s">
        <v>37</v>
      </c>
      <c r="F6830">
        <v>123</v>
      </c>
      <c r="G6830" s="8">
        <v>13391174</v>
      </c>
      <c r="H6830" s="8">
        <v>20000000</v>
      </c>
    </row>
    <row r="6831" spans="1:8" x14ac:dyDescent="0.3">
      <c r="A6831">
        <v>7.1</v>
      </c>
      <c r="B6831" t="s">
        <v>24038</v>
      </c>
      <c r="C6831" t="s">
        <v>624</v>
      </c>
      <c r="D6831" t="s">
        <v>1473</v>
      </c>
      <c r="E6831" t="s">
        <v>37</v>
      </c>
      <c r="F6831">
        <v>101</v>
      </c>
      <c r="G6831" s="8">
        <v>12987647</v>
      </c>
      <c r="H6831" s="8">
        <v>30000000</v>
      </c>
    </row>
    <row r="6832" spans="1:8" x14ac:dyDescent="0.3">
      <c r="A6832">
        <v>7.1</v>
      </c>
      <c r="B6832" t="s">
        <v>24038</v>
      </c>
      <c r="C6832" t="s">
        <v>624</v>
      </c>
      <c r="D6832" t="s">
        <v>21948</v>
      </c>
      <c r="E6832" t="s">
        <v>37</v>
      </c>
      <c r="F6832">
        <v>101</v>
      </c>
      <c r="G6832" s="8">
        <v>12987647</v>
      </c>
      <c r="H6832" s="8">
        <v>30000000</v>
      </c>
    </row>
    <row r="6833" spans="1:8" x14ac:dyDescent="0.3">
      <c r="A6833">
        <v>7.1</v>
      </c>
      <c r="B6833" t="s">
        <v>24038</v>
      </c>
      <c r="C6833" t="s">
        <v>624</v>
      </c>
      <c r="D6833" t="s">
        <v>17497</v>
      </c>
      <c r="E6833" t="s">
        <v>37</v>
      </c>
      <c r="F6833">
        <v>101</v>
      </c>
      <c r="G6833" s="8">
        <v>12987647</v>
      </c>
      <c r="H6833" s="8">
        <v>30000000</v>
      </c>
    </row>
    <row r="6834" spans="1:8" x14ac:dyDescent="0.3">
      <c r="A6834">
        <v>7.1</v>
      </c>
      <c r="B6834" t="s">
        <v>24038</v>
      </c>
      <c r="C6834" t="s">
        <v>624</v>
      </c>
      <c r="D6834" t="s">
        <v>8199</v>
      </c>
      <c r="E6834" t="s">
        <v>37</v>
      </c>
      <c r="F6834">
        <v>101</v>
      </c>
      <c r="G6834" s="8">
        <v>12987647</v>
      </c>
      <c r="H6834" s="8">
        <v>30000000</v>
      </c>
    </row>
    <row r="6835" spans="1:8" x14ac:dyDescent="0.3">
      <c r="A6835">
        <v>7.1</v>
      </c>
      <c r="B6835" t="s">
        <v>24038</v>
      </c>
      <c r="C6835" t="s">
        <v>624</v>
      </c>
      <c r="D6835" t="s">
        <v>21951</v>
      </c>
      <c r="E6835" t="s">
        <v>37</v>
      </c>
      <c r="F6835">
        <v>101</v>
      </c>
      <c r="G6835" s="8">
        <v>12987647</v>
      </c>
      <c r="H6835" s="8">
        <v>30000000</v>
      </c>
    </row>
    <row r="6836" spans="1:8" x14ac:dyDescent="0.3">
      <c r="A6836">
        <v>6.6</v>
      </c>
      <c r="B6836" t="s">
        <v>24039</v>
      </c>
      <c r="C6836" t="s">
        <v>40</v>
      </c>
      <c r="D6836" t="s">
        <v>809</v>
      </c>
      <c r="E6836" t="s">
        <v>37</v>
      </c>
      <c r="F6836">
        <v>102</v>
      </c>
      <c r="G6836" s="8">
        <v>12469811</v>
      </c>
      <c r="H6836" s="8">
        <v>22000000</v>
      </c>
    </row>
    <row r="6837" spans="1:8" x14ac:dyDescent="0.3">
      <c r="A6837">
        <v>6.6</v>
      </c>
      <c r="B6837" t="s">
        <v>24039</v>
      </c>
      <c r="C6837" t="s">
        <v>40</v>
      </c>
      <c r="D6837" t="s">
        <v>1473</v>
      </c>
      <c r="E6837" t="s">
        <v>37</v>
      </c>
      <c r="F6837">
        <v>102</v>
      </c>
      <c r="G6837" s="8">
        <v>12469811</v>
      </c>
      <c r="H6837" s="8">
        <v>22000000</v>
      </c>
    </row>
    <row r="6838" spans="1:8" x14ac:dyDescent="0.3">
      <c r="A6838">
        <v>6.1</v>
      </c>
      <c r="B6838" t="s">
        <v>24040</v>
      </c>
      <c r="C6838" t="s">
        <v>2142</v>
      </c>
      <c r="D6838" t="s">
        <v>675</v>
      </c>
      <c r="E6838" t="s">
        <v>37</v>
      </c>
      <c r="F6838">
        <v>94</v>
      </c>
      <c r="G6838" s="8">
        <v>12398628</v>
      </c>
      <c r="H6838" s="8">
        <v>20000000</v>
      </c>
    </row>
    <row r="6839" spans="1:8" x14ac:dyDescent="0.3">
      <c r="A6839">
        <v>6.1</v>
      </c>
      <c r="B6839" t="s">
        <v>24040</v>
      </c>
      <c r="C6839" t="s">
        <v>2142</v>
      </c>
      <c r="D6839" t="s">
        <v>21950</v>
      </c>
      <c r="E6839" t="s">
        <v>37</v>
      </c>
      <c r="F6839">
        <v>94</v>
      </c>
      <c r="G6839" s="8">
        <v>12398628</v>
      </c>
      <c r="H6839" s="8">
        <v>20000000</v>
      </c>
    </row>
    <row r="6840" spans="1:8" x14ac:dyDescent="0.3">
      <c r="A6840">
        <v>6.1</v>
      </c>
      <c r="B6840" t="s">
        <v>24040</v>
      </c>
      <c r="C6840" t="s">
        <v>2142</v>
      </c>
      <c r="D6840" t="s">
        <v>1473</v>
      </c>
      <c r="E6840" t="s">
        <v>37</v>
      </c>
      <c r="F6840">
        <v>94</v>
      </c>
      <c r="G6840" s="8">
        <v>12398628</v>
      </c>
      <c r="H6840" s="8">
        <v>20000000</v>
      </c>
    </row>
    <row r="6841" spans="1:8" x14ac:dyDescent="0.3">
      <c r="A6841">
        <v>6.1</v>
      </c>
      <c r="B6841" t="s">
        <v>24040</v>
      </c>
      <c r="C6841" t="s">
        <v>2142</v>
      </c>
      <c r="D6841" t="s">
        <v>21949</v>
      </c>
      <c r="E6841" t="s">
        <v>37</v>
      </c>
      <c r="F6841">
        <v>94</v>
      </c>
      <c r="G6841" s="8">
        <v>12398628</v>
      </c>
      <c r="H6841" s="8">
        <v>20000000</v>
      </c>
    </row>
    <row r="6842" spans="1:8" x14ac:dyDescent="0.3">
      <c r="A6842">
        <v>6.7</v>
      </c>
      <c r="B6842" t="s">
        <v>24041</v>
      </c>
      <c r="C6842" t="s">
        <v>2187</v>
      </c>
      <c r="D6842" t="s">
        <v>809</v>
      </c>
      <c r="E6842" t="s">
        <v>37</v>
      </c>
      <c r="F6842">
        <v>102</v>
      </c>
      <c r="G6842" s="8">
        <v>13214030</v>
      </c>
      <c r="H6842" s="8">
        <v>20000000</v>
      </c>
    </row>
    <row r="6843" spans="1:8" x14ac:dyDescent="0.3">
      <c r="A6843">
        <v>6.7</v>
      </c>
      <c r="B6843" t="s">
        <v>24041</v>
      </c>
      <c r="C6843" t="s">
        <v>2187</v>
      </c>
      <c r="D6843" t="s">
        <v>1473</v>
      </c>
      <c r="E6843" t="s">
        <v>37</v>
      </c>
      <c r="F6843">
        <v>102</v>
      </c>
      <c r="G6843" s="8">
        <v>13214030</v>
      </c>
      <c r="H6843" s="8">
        <v>20000000</v>
      </c>
    </row>
    <row r="6844" spans="1:8" x14ac:dyDescent="0.3">
      <c r="A6844">
        <v>6.7</v>
      </c>
      <c r="B6844" t="s">
        <v>24041</v>
      </c>
      <c r="C6844" t="s">
        <v>2187</v>
      </c>
      <c r="D6844" t="s">
        <v>651</v>
      </c>
      <c r="E6844" t="s">
        <v>37</v>
      </c>
      <c r="F6844">
        <v>102</v>
      </c>
      <c r="G6844" s="8">
        <v>13214030</v>
      </c>
      <c r="H6844" s="8">
        <v>20000000</v>
      </c>
    </row>
    <row r="6845" spans="1:8" x14ac:dyDescent="0.3">
      <c r="A6845">
        <v>6.7</v>
      </c>
      <c r="B6845" t="s">
        <v>24041</v>
      </c>
      <c r="C6845" t="s">
        <v>2187</v>
      </c>
      <c r="D6845" t="s">
        <v>17497</v>
      </c>
      <c r="E6845" t="s">
        <v>37</v>
      </c>
      <c r="F6845">
        <v>102</v>
      </c>
      <c r="G6845" s="8">
        <v>13214030</v>
      </c>
      <c r="H6845" s="8">
        <v>20000000</v>
      </c>
    </row>
    <row r="6846" spans="1:8" x14ac:dyDescent="0.3">
      <c r="A6846">
        <v>5.6</v>
      </c>
      <c r="B6846" t="s">
        <v>24042</v>
      </c>
      <c r="C6846" t="s">
        <v>997</v>
      </c>
      <c r="D6846" t="s">
        <v>675</v>
      </c>
      <c r="E6846" t="s">
        <v>37</v>
      </c>
      <c r="F6846">
        <v>108</v>
      </c>
      <c r="G6846" s="8">
        <v>12232937</v>
      </c>
      <c r="H6846" s="8">
        <v>22000000</v>
      </c>
    </row>
    <row r="6847" spans="1:8" x14ac:dyDescent="0.3">
      <c r="A6847">
        <v>5.6</v>
      </c>
      <c r="B6847" t="s">
        <v>24042</v>
      </c>
      <c r="C6847" t="s">
        <v>997</v>
      </c>
      <c r="D6847" t="s">
        <v>21950</v>
      </c>
      <c r="E6847" t="s">
        <v>37</v>
      </c>
      <c r="F6847">
        <v>108</v>
      </c>
      <c r="G6847" s="8">
        <v>12232937</v>
      </c>
      <c r="H6847" s="8">
        <v>22000000</v>
      </c>
    </row>
    <row r="6848" spans="1:8" x14ac:dyDescent="0.3">
      <c r="A6848">
        <v>5.6</v>
      </c>
      <c r="B6848" t="s">
        <v>24042</v>
      </c>
      <c r="C6848" t="s">
        <v>997</v>
      </c>
      <c r="D6848" t="s">
        <v>8199</v>
      </c>
      <c r="E6848" t="s">
        <v>37</v>
      </c>
      <c r="F6848">
        <v>108</v>
      </c>
      <c r="G6848" s="8">
        <v>12232937</v>
      </c>
      <c r="H6848" s="8">
        <v>22000000</v>
      </c>
    </row>
    <row r="6849" spans="1:8" x14ac:dyDescent="0.3">
      <c r="A6849">
        <v>7.2</v>
      </c>
      <c r="B6849" t="s">
        <v>24043</v>
      </c>
      <c r="C6849" t="s">
        <v>338</v>
      </c>
      <c r="D6849" t="s">
        <v>1473</v>
      </c>
      <c r="E6849" t="s">
        <v>37</v>
      </c>
      <c r="F6849">
        <v>116</v>
      </c>
      <c r="G6849" s="8">
        <v>12134420</v>
      </c>
      <c r="H6849" s="8">
        <v>20000000</v>
      </c>
    </row>
    <row r="6850" spans="1:8" x14ac:dyDescent="0.3">
      <c r="A6850">
        <v>7.2</v>
      </c>
      <c r="B6850" t="s">
        <v>24043</v>
      </c>
      <c r="C6850" t="s">
        <v>338</v>
      </c>
      <c r="D6850" t="s">
        <v>651</v>
      </c>
      <c r="E6850" t="s">
        <v>37</v>
      </c>
      <c r="F6850">
        <v>116</v>
      </c>
      <c r="G6850" s="8">
        <v>12134420</v>
      </c>
      <c r="H6850" s="8">
        <v>20000000</v>
      </c>
    </row>
    <row r="6851" spans="1:8" x14ac:dyDescent="0.3">
      <c r="A6851">
        <v>7.2</v>
      </c>
      <c r="B6851" t="s">
        <v>24043</v>
      </c>
      <c r="C6851" t="s">
        <v>338</v>
      </c>
      <c r="D6851" t="s">
        <v>4189</v>
      </c>
      <c r="E6851" t="s">
        <v>37</v>
      </c>
      <c r="F6851">
        <v>116</v>
      </c>
      <c r="G6851" s="8">
        <v>12134420</v>
      </c>
      <c r="H6851" s="8">
        <v>20000000</v>
      </c>
    </row>
    <row r="6852" spans="1:8" x14ac:dyDescent="0.3">
      <c r="A6852">
        <v>7.2</v>
      </c>
      <c r="B6852" t="s">
        <v>24043</v>
      </c>
      <c r="C6852" t="s">
        <v>338</v>
      </c>
      <c r="D6852" t="s">
        <v>21948</v>
      </c>
      <c r="E6852" t="s">
        <v>37</v>
      </c>
      <c r="F6852">
        <v>116</v>
      </c>
      <c r="G6852" s="8">
        <v>12134420</v>
      </c>
      <c r="H6852" s="8">
        <v>20000000</v>
      </c>
    </row>
    <row r="6853" spans="1:8" x14ac:dyDescent="0.3">
      <c r="A6853">
        <v>4.3</v>
      </c>
      <c r="B6853" t="s">
        <v>24044</v>
      </c>
      <c r="C6853" t="s">
        <v>9000</v>
      </c>
      <c r="D6853" t="s">
        <v>675</v>
      </c>
      <c r="E6853" t="s">
        <v>37</v>
      </c>
      <c r="F6853">
        <v>93</v>
      </c>
      <c r="G6853" s="8">
        <v>11784000</v>
      </c>
      <c r="H6853" s="8">
        <v>20000000</v>
      </c>
    </row>
    <row r="6854" spans="1:8" x14ac:dyDescent="0.3">
      <c r="A6854">
        <v>4.3</v>
      </c>
      <c r="B6854" t="s">
        <v>24044</v>
      </c>
      <c r="C6854" t="s">
        <v>9000</v>
      </c>
      <c r="D6854" t="s">
        <v>809</v>
      </c>
      <c r="E6854" t="s">
        <v>37</v>
      </c>
      <c r="F6854">
        <v>93</v>
      </c>
      <c r="G6854" s="8">
        <v>11784000</v>
      </c>
      <c r="H6854" s="8">
        <v>20000000</v>
      </c>
    </row>
    <row r="6855" spans="1:8" x14ac:dyDescent="0.3">
      <c r="A6855">
        <v>4.3</v>
      </c>
      <c r="B6855" t="s">
        <v>24044</v>
      </c>
      <c r="C6855" t="s">
        <v>9000</v>
      </c>
      <c r="D6855" t="s">
        <v>15875</v>
      </c>
      <c r="E6855" t="s">
        <v>37</v>
      </c>
      <c r="F6855">
        <v>93</v>
      </c>
      <c r="G6855" s="8">
        <v>11784000</v>
      </c>
      <c r="H6855" s="8">
        <v>20000000</v>
      </c>
    </row>
    <row r="6856" spans="1:8" x14ac:dyDescent="0.3">
      <c r="A6856">
        <v>6.4</v>
      </c>
      <c r="B6856" t="s">
        <v>24045</v>
      </c>
      <c r="C6856" t="s">
        <v>764</v>
      </c>
      <c r="D6856" t="s">
        <v>809</v>
      </c>
      <c r="E6856" t="s">
        <v>37</v>
      </c>
      <c r="F6856">
        <v>102</v>
      </c>
      <c r="G6856" s="8">
        <v>11169531</v>
      </c>
      <c r="H6856" s="8">
        <v>20000000</v>
      </c>
    </row>
    <row r="6857" spans="1:8" x14ac:dyDescent="0.3">
      <c r="A6857">
        <v>7.1</v>
      </c>
      <c r="B6857" t="s">
        <v>24046</v>
      </c>
      <c r="C6857" t="s">
        <v>3433</v>
      </c>
      <c r="D6857" t="s">
        <v>809</v>
      </c>
      <c r="E6857" t="s">
        <v>37</v>
      </c>
      <c r="F6857">
        <v>103</v>
      </c>
      <c r="G6857" s="8">
        <v>11034436</v>
      </c>
      <c r="H6857" s="8">
        <v>20000000</v>
      </c>
    </row>
    <row r="6858" spans="1:8" x14ac:dyDescent="0.3">
      <c r="A6858">
        <v>7.1</v>
      </c>
      <c r="B6858" t="s">
        <v>24046</v>
      </c>
      <c r="C6858" t="s">
        <v>3433</v>
      </c>
      <c r="D6858" t="s">
        <v>1473</v>
      </c>
      <c r="E6858" t="s">
        <v>37</v>
      </c>
      <c r="F6858">
        <v>103</v>
      </c>
      <c r="G6858" s="8">
        <v>11034436</v>
      </c>
      <c r="H6858" s="8">
        <v>20000000</v>
      </c>
    </row>
    <row r="6859" spans="1:8" x14ac:dyDescent="0.3">
      <c r="A6859">
        <v>7.1</v>
      </c>
      <c r="B6859" t="s">
        <v>24046</v>
      </c>
      <c r="C6859" t="s">
        <v>3433</v>
      </c>
      <c r="D6859" t="s">
        <v>9824</v>
      </c>
      <c r="E6859" t="s">
        <v>37</v>
      </c>
      <c r="F6859">
        <v>103</v>
      </c>
      <c r="G6859" s="8">
        <v>11034436</v>
      </c>
      <c r="H6859" s="8">
        <v>20000000</v>
      </c>
    </row>
    <row r="6860" spans="1:8" x14ac:dyDescent="0.3">
      <c r="A6860">
        <v>7.1</v>
      </c>
      <c r="B6860" t="s">
        <v>24046</v>
      </c>
      <c r="C6860" t="s">
        <v>3433</v>
      </c>
      <c r="D6860" t="s">
        <v>21951</v>
      </c>
      <c r="E6860" t="s">
        <v>37</v>
      </c>
      <c r="F6860">
        <v>103</v>
      </c>
      <c r="G6860" s="8">
        <v>11034436</v>
      </c>
      <c r="H6860" s="8">
        <v>20000000</v>
      </c>
    </row>
    <row r="6861" spans="1:8" x14ac:dyDescent="0.3">
      <c r="A6861">
        <v>6.3</v>
      </c>
      <c r="B6861" t="s">
        <v>24047</v>
      </c>
      <c r="C6861" t="s">
        <v>7733</v>
      </c>
      <c r="D6861" t="s">
        <v>675</v>
      </c>
      <c r="E6861" t="s">
        <v>37</v>
      </c>
      <c r="F6861">
        <v>115</v>
      </c>
      <c r="G6861" s="8">
        <v>12626905</v>
      </c>
      <c r="H6861" s="8">
        <v>20000000</v>
      </c>
    </row>
    <row r="6862" spans="1:8" x14ac:dyDescent="0.3">
      <c r="A6862">
        <v>6.3</v>
      </c>
      <c r="B6862" t="s">
        <v>24047</v>
      </c>
      <c r="C6862" t="s">
        <v>7733</v>
      </c>
      <c r="D6862" t="s">
        <v>21950</v>
      </c>
      <c r="E6862" t="s">
        <v>37</v>
      </c>
      <c r="F6862">
        <v>115</v>
      </c>
      <c r="G6862" s="8">
        <v>12626905</v>
      </c>
      <c r="H6862" s="8">
        <v>20000000</v>
      </c>
    </row>
    <row r="6863" spans="1:8" x14ac:dyDescent="0.3">
      <c r="A6863">
        <v>6.3</v>
      </c>
      <c r="B6863" t="s">
        <v>24047</v>
      </c>
      <c r="C6863" t="s">
        <v>7733</v>
      </c>
      <c r="D6863" t="s">
        <v>1473</v>
      </c>
      <c r="E6863" t="s">
        <v>37</v>
      </c>
      <c r="F6863">
        <v>115</v>
      </c>
      <c r="G6863" s="8">
        <v>12626905</v>
      </c>
      <c r="H6863" s="8">
        <v>20000000</v>
      </c>
    </row>
    <row r="6864" spans="1:8" x14ac:dyDescent="0.3">
      <c r="A6864">
        <v>6.3</v>
      </c>
      <c r="B6864" t="s">
        <v>24047</v>
      </c>
      <c r="C6864" t="s">
        <v>7733</v>
      </c>
      <c r="D6864" t="s">
        <v>8199</v>
      </c>
      <c r="E6864" t="s">
        <v>37</v>
      </c>
      <c r="F6864">
        <v>115</v>
      </c>
      <c r="G6864" s="8">
        <v>12626905</v>
      </c>
      <c r="H6864" s="8">
        <v>20000000</v>
      </c>
    </row>
    <row r="6865" spans="1:8" x14ac:dyDescent="0.3">
      <c r="A6865">
        <v>7.4</v>
      </c>
      <c r="B6865" t="s">
        <v>24048</v>
      </c>
      <c r="C6865" t="s">
        <v>1789</v>
      </c>
      <c r="D6865" t="s">
        <v>809</v>
      </c>
      <c r="E6865" t="s">
        <v>37</v>
      </c>
      <c r="F6865">
        <v>96</v>
      </c>
      <c r="G6865" s="8">
        <v>10569071</v>
      </c>
      <c r="H6865" s="8">
        <v>20000000</v>
      </c>
    </row>
    <row r="6866" spans="1:8" x14ac:dyDescent="0.3">
      <c r="A6866">
        <v>6.1</v>
      </c>
      <c r="B6866" t="s">
        <v>24049</v>
      </c>
      <c r="C6866" t="s">
        <v>9023</v>
      </c>
      <c r="D6866" t="s">
        <v>809</v>
      </c>
      <c r="E6866" t="s">
        <v>37</v>
      </c>
      <c r="F6866">
        <v>98</v>
      </c>
      <c r="G6866" s="8">
        <v>10544143</v>
      </c>
      <c r="H6866" s="8">
        <v>20000000</v>
      </c>
    </row>
    <row r="6867" spans="1:8" x14ac:dyDescent="0.3">
      <c r="A6867">
        <v>6.1</v>
      </c>
      <c r="B6867" t="s">
        <v>24049</v>
      </c>
      <c r="C6867" t="s">
        <v>9023</v>
      </c>
      <c r="D6867" t="s">
        <v>17497</v>
      </c>
      <c r="E6867" t="s">
        <v>37</v>
      </c>
      <c r="F6867">
        <v>98</v>
      </c>
      <c r="G6867" s="8">
        <v>10544143</v>
      </c>
      <c r="H6867" s="8">
        <v>20000000</v>
      </c>
    </row>
    <row r="6868" spans="1:8" x14ac:dyDescent="0.3">
      <c r="A6868">
        <v>6.6</v>
      </c>
      <c r="B6868" t="s">
        <v>24050</v>
      </c>
      <c r="C6868" t="s">
        <v>7496</v>
      </c>
      <c r="D6868" t="s">
        <v>809</v>
      </c>
      <c r="E6868" t="s">
        <v>37</v>
      </c>
      <c r="F6868">
        <v>101</v>
      </c>
      <c r="G6868" s="8">
        <v>13650738</v>
      </c>
      <c r="H6868" s="8">
        <v>20000000</v>
      </c>
    </row>
    <row r="6869" spans="1:8" x14ac:dyDescent="0.3">
      <c r="A6869">
        <v>6.6</v>
      </c>
      <c r="B6869" t="s">
        <v>24050</v>
      </c>
      <c r="C6869" t="s">
        <v>7496</v>
      </c>
      <c r="D6869" t="s">
        <v>1473</v>
      </c>
      <c r="E6869" t="s">
        <v>37</v>
      </c>
      <c r="F6869">
        <v>101</v>
      </c>
      <c r="G6869" s="8">
        <v>13650738</v>
      </c>
      <c r="H6869" s="8">
        <v>20000000</v>
      </c>
    </row>
    <row r="6870" spans="1:8" x14ac:dyDescent="0.3">
      <c r="A6870">
        <v>6</v>
      </c>
      <c r="B6870" t="s">
        <v>24051</v>
      </c>
      <c r="C6870" t="s">
        <v>2836</v>
      </c>
      <c r="D6870" t="s">
        <v>809</v>
      </c>
      <c r="E6870" t="s">
        <v>37</v>
      </c>
      <c r="F6870">
        <v>106</v>
      </c>
      <c r="G6870" s="8">
        <v>10555348</v>
      </c>
      <c r="H6870" s="8">
        <v>20000000</v>
      </c>
    </row>
    <row r="6871" spans="1:8" x14ac:dyDescent="0.3">
      <c r="A6871">
        <v>6</v>
      </c>
      <c r="B6871" t="s">
        <v>24051</v>
      </c>
      <c r="C6871" t="s">
        <v>2836</v>
      </c>
      <c r="D6871" t="s">
        <v>21950</v>
      </c>
      <c r="E6871" t="s">
        <v>37</v>
      </c>
      <c r="F6871">
        <v>106</v>
      </c>
      <c r="G6871" s="8">
        <v>10555348</v>
      </c>
      <c r="H6871" s="8">
        <v>20000000</v>
      </c>
    </row>
    <row r="6872" spans="1:8" x14ac:dyDescent="0.3">
      <c r="A6872">
        <v>6.8</v>
      </c>
      <c r="B6872" t="s">
        <v>24052</v>
      </c>
      <c r="C6872" t="s">
        <v>1789</v>
      </c>
      <c r="D6872" t="s">
        <v>809</v>
      </c>
      <c r="E6872" t="s">
        <v>37</v>
      </c>
      <c r="F6872">
        <v>101</v>
      </c>
      <c r="G6872" s="8">
        <v>9714482</v>
      </c>
      <c r="H6872" s="8">
        <v>20000000</v>
      </c>
    </row>
    <row r="6873" spans="1:8" x14ac:dyDescent="0.3">
      <c r="A6873">
        <v>6.8</v>
      </c>
      <c r="B6873" t="s">
        <v>24052</v>
      </c>
      <c r="C6873" t="s">
        <v>1789</v>
      </c>
      <c r="D6873" t="s">
        <v>15164</v>
      </c>
      <c r="E6873" t="s">
        <v>37</v>
      </c>
      <c r="F6873">
        <v>101</v>
      </c>
      <c r="G6873" s="8">
        <v>9714482</v>
      </c>
      <c r="H6873" s="8">
        <v>20000000</v>
      </c>
    </row>
    <row r="6874" spans="1:8" x14ac:dyDescent="0.3">
      <c r="A6874">
        <v>6.8</v>
      </c>
      <c r="B6874" t="s">
        <v>24052</v>
      </c>
      <c r="C6874" t="s">
        <v>1789</v>
      </c>
      <c r="D6874" t="s">
        <v>17497</v>
      </c>
      <c r="E6874" t="s">
        <v>37</v>
      </c>
      <c r="F6874">
        <v>101</v>
      </c>
      <c r="G6874" s="8">
        <v>9714482</v>
      </c>
      <c r="H6874" s="8">
        <v>20000000</v>
      </c>
    </row>
    <row r="6875" spans="1:8" x14ac:dyDescent="0.3">
      <c r="A6875">
        <v>6.8</v>
      </c>
      <c r="B6875" t="s">
        <v>24053</v>
      </c>
      <c r="C6875" t="s">
        <v>221</v>
      </c>
      <c r="D6875" t="s">
        <v>675</v>
      </c>
      <c r="E6875" t="s">
        <v>37</v>
      </c>
      <c r="F6875">
        <v>111</v>
      </c>
      <c r="G6875" s="8">
        <v>9525276</v>
      </c>
      <c r="H6875" s="8">
        <v>20000000</v>
      </c>
    </row>
    <row r="6876" spans="1:8" x14ac:dyDescent="0.3">
      <c r="A6876">
        <v>6.8</v>
      </c>
      <c r="B6876" t="s">
        <v>24053</v>
      </c>
      <c r="C6876" t="s">
        <v>221</v>
      </c>
      <c r="D6876" t="s">
        <v>21950</v>
      </c>
      <c r="E6876" t="s">
        <v>37</v>
      </c>
      <c r="F6876">
        <v>111</v>
      </c>
      <c r="G6876" s="8">
        <v>9525276</v>
      </c>
      <c r="H6876" s="8">
        <v>20000000</v>
      </c>
    </row>
    <row r="6877" spans="1:8" x14ac:dyDescent="0.3">
      <c r="A6877">
        <v>6.8</v>
      </c>
      <c r="B6877" t="s">
        <v>24053</v>
      </c>
      <c r="C6877" t="s">
        <v>221</v>
      </c>
      <c r="D6877" t="s">
        <v>8199</v>
      </c>
      <c r="E6877" t="s">
        <v>37</v>
      </c>
      <c r="F6877">
        <v>111</v>
      </c>
      <c r="G6877" s="8">
        <v>9525276</v>
      </c>
      <c r="H6877" s="8">
        <v>20000000</v>
      </c>
    </row>
    <row r="6878" spans="1:8" x14ac:dyDescent="0.3">
      <c r="A6878">
        <v>7.2</v>
      </c>
      <c r="B6878" t="s">
        <v>24054</v>
      </c>
      <c r="C6878" t="s">
        <v>4895</v>
      </c>
      <c r="D6878" t="s">
        <v>515</v>
      </c>
      <c r="E6878" t="s">
        <v>37</v>
      </c>
      <c r="F6878">
        <v>99</v>
      </c>
      <c r="G6878" s="8">
        <v>8855646</v>
      </c>
      <c r="H6878" s="8">
        <v>21000000</v>
      </c>
    </row>
    <row r="6879" spans="1:8" x14ac:dyDescent="0.3">
      <c r="A6879">
        <v>7.2</v>
      </c>
      <c r="B6879" t="s">
        <v>24054</v>
      </c>
      <c r="C6879" t="s">
        <v>4895</v>
      </c>
      <c r="D6879" t="s">
        <v>1473</v>
      </c>
      <c r="E6879" t="s">
        <v>37</v>
      </c>
      <c r="F6879">
        <v>99</v>
      </c>
      <c r="G6879" s="8">
        <v>8855646</v>
      </c>
      <c r="H6879" s="8">
        <v>21000000</v>
      </c>
    </row>
    <row r="6880" spans="1:8" x14ac:dyDescent="0.3">
      <c r="A6880">
        <v>1.9</v>
      </c>
      <c r="B6880" t="s">
        <v>24055</v>
      </c>
      <c r="C6880" t="s">
        <v>9049</v>
      </c>
      <c r="D6880" t="s">
        <v>809</v>
      </c>
      <c r="E6880" t="s">
        <v>37</v>
      </c>
      <c r="F6880">
        <v>88</v>
      </c>
      <c r="G6880" s="8">
        <v>9109322</v>
      </c>
      <c r="H6880" s="8">
        <v>20000000</v>
      </c>
    </row>
    <row r="6881" spans="1:8" x14ac:dyDescent="0.3">
      <c r="A6881">
        <v>1.9</v>
      </c>
      <c r="B6881" t="s">
        <v>24055</v>
      </c>
      <c r="C6881" t="s">
        <v>9049</v>
      </c>
      <c r="D6881" t="s">
        <v>15875</v>
      </c>
      <c r="E6881" t="s">
        <v>37</v>
      </c>
      <c r="F6881">
        <v>88</v>
      </c>
      <c r="G6881" s="8">
        <v>9109322</v>
      </c>
      <c r="H6881" s="8">
        <v>20000000</v>
      </c>
    </row>
    <row r="6882" spans="1:8" x14ac:dyDescent="0.3">
      <c r="A6882">
        <v>1.9</v>
      </c>
      <c r="B6882" t="s">
        <v>24055</v>
      </c>
      <c r="C6882" t="s">
        <v>9049</v>
      </c>
      <c r="D6882" t="s">
        <v>10118</v>
      </c>
      <c r="E6882" t="s">
        <v>37</v>
      </c>
      <c r="F6882">
        <v>88</v>
      </c>
      <c r="G6882" s="8">
        <v>9109322</v>
      </c>
      <c r="H6882" s="8">
        <v>20000000</v>
      </c>
    </row>
    <row r="6883" spans="1:8" x14ac:dyDescent="0.3">
      <c r="A6883">
        <v>5.5</v>
      </c>
      <c r="B6883" t="s">
        <v>24056</v>
      </c>
      <c r="C6883" t="s">
        <v>1221</v>
      </c>
      <c r="D6883" t="s">
        <v>675</v>
      </c>
      <c r="E6883" t="s">
        <v>37</v>
      </c>
      <c r="F6883">
        <v>83</v>
      </c>
      <c r="G6883" s="8">
        <v>8326035</v>
      </c>
      <c r="H6883" s="8">
        <v>33000000</v>
      </c>
    </row>
    <row r="6884" spans="1:8" x14ac:dyDescent="0.3">
      <c r="A6884">
        <v>5.5</v>
      </c>
      <c r="B6884" t="s">
        <v>24056</v>
      </c>
      <c r="C6884" t="s">
        <v>1221</v>
      </c>
      <c r="D6884" t="s">
        <v>809</v>
      </c>
      <c r="E6884" t="s">
        <v>37</v>
      </c>
      <c r="F6884">
        <v>83</v>
      </c>
      <c r="G6884" s="8">
        <v>8326035</v>
      </c>
      <c r="H6884" s="8">
        <v>33000000</v>
      </c>
    </row>
    <row r="6885" spans="1:8" x14ac:dyDescent="0.3">
      <c r="A6885">
        <v>5.5</v>
      </c>
      <c r="B6885" t="s">
        <v>24056</v>
      </c>
      <c r="C6885" t="s">
        <v>1221</v>
      </c>
      <c r="D6885" t="s">
        <v>21950</v>
      </c>
      <c r="E6885" t="s">
        <v>37</v>
      </c>
      <c r="F6885">
        <v>83</v>
      </c>
      <c r="G6885" s="8">
        <v>8326035</v>
      </c>
      <c r="H6885" s="8">
        <v>33000000</v>
      </c>
    </row>
    <row r="6886" spans="1:8" x14ac:dyDescent="0.3">
      <c r="A6886">
        <v>4.5</v>
      </c>
      <c r="B6886" t="s">
        <v>24057</v>
      </c>
      <c r="C6886" t="s">
        <v>1221</v>
      </c>
      <c r="D6886" t="s">
        <v>675</v>
      </c>
      <c r="E6886" t="s">
        <v>37</v>
      </c>
      <c r="F6886">
        <v>91</v>
      </c>
      <c r="G6886" s="8">
        <v>8104069</v>
      </c>
      <c r="H6886" s="8">
        <v>20000000</v>
      </c>
    </row>
    <row r="6887" spans="1:8" x14ac:dyDescent="0.3">
      <c r="A6887">
        <v>4.5</v>
      </c>
      <c r="B6887" t="s">
        <v>24057</v>
      </c>
      <c r="C6887" t="s">
        <v>1221</v>
      </c>
      <c r="D6887" t="s">
        <v>809</v>
      </c>
      <c r="E6887" t="s">
        <v>37</v>
      </c>
      <c r="F6887">
        <v>91</v>
      </c>
      <c r="G6887" s="8">
        <v>8104069</v>
      </c>
      <c r="H6887" s="8">
        <v>20000000</v>
      </c>
    </row>
    <row r="6888" spans="1:8" x14ac:dyDescent="0.3">
      <c r="A6888">
        <v>4.5</v>
      </c>
      <c r="B6888" t="s">
        <v>24057</v>
      </c>
      <c r="C6888" t="s">
        <v>1221</v>
      </c>
      <c r="D6888" t="s">
        <v>21950</v>
      </c>
      <c r="E6888" t="s">
        <v>37</v>
      </c>
      <c r="F6888">
        <v>91</v>
      </c>
      <c r="G6888" s="8">
        <v>8104069</v>
      </c>
      <c r="H6888" s="8">
        <v>20000000</v>
      </c>
    </row>
    <row r="6889" spans="1:8" x14ac:dyDescent="0.3">
      <c r="A6889">
        <v>6.3</v>
      </c>
      <c r="B6889" t="s">
        <v>24058</v>
      </c>
      <c r="C6889" t="s">
        <v>1558</v>
      </c>
      <c r="D6889" t="s">
        <v>809</v>
      </c>
      <c r="E6889" t="s">
        <v>37</v>
      </c>
      <c r="F6889">
        <v>108</v>
      </c>
      <c r="G6889" s="8">
        <v>8054280</v>
      </c>
      <c r="H6889" s="8">
        <v>20000000</v>
      </c>
    </row>
    <row r="6890" spans="1:8" x14ac:dyDescent="0.3">
      <c r="A6890">
        <v>6.3</v>
      </c>
      <c r="B6890" t="s">
        <v>24058</v>
      </c>
      <c r="C6890" t="s">
        <v>1558</v>
      </c>
      <c r="D6890" t="s">
        <v>21950</v>
      </c>
      <c r="E6890" t="s">
        <v>37</v>
      </c>
      <c r="F6890">
        <v>108</v>
      </c>
      <c r="G6890" s="8">
        <v>8054280</v>
      </c>
      <c r="H6890" s="8">
        <v>20000000</v>
      </c>
    </row>
    <row r="6891" spans="1:8" x14ac:dyDescent="0.3">
      <c r="A6891">
        <v>6.3</v>
      </c>
      <c r="B6891" t="s">
        <v>24058</v>
      </c>
      <c r="C6891" t="s">
        <v>1558</v>
      </c>
      <c r="D6891" t="s">
        <v>9824</v>
      </c>
      <c r="E6891" t="s">
        <v>37</v>
      </c>
      <c r="F6891">
        <v>108</v>
      </c>
      <c r="G6891" s="8">
        <v>8054280</v>
      </c>
      <c r="H6891" s="8">
        <v>20000000</v>
      </c>
    </row>
    <row r="6892" spans="1:8" x14ac:dyDescent="0.3">
      <c r="A6892">
        <v>6.7</v>
      </c>
      <c r="B6892" t="s">
        <v>24059</v>
      </c>
      <c r="C6892" t="s">
        <v>4862</v>
      </c>
      <c r="D6892" t="s">
        <v>809</v>
      </c>
      <c r="E6892" t="s">
        <v>37</v>
      </c>
      <c r="F6892">
        <v>148</v>
      </c>
      <c r="G6892" s="8">
        <v>8093318</v>
      </c>
      <c r="H6892" s="8">
        <v>20000000</v>
      </c>
    </row>
    <row r="6893" spans="1:8" x14ac:dyDescent="0.3">
      <c r="A6893">
        <v>6.7</v>
      </c>
      <c r="B6893" t="s">
        <v>24059</v>
      </c>
      <c r="C6893" t="s">
        <v>4862</v>
      </c>
      <c r="D6893" t="s">
        <v>21950</v>
      </c>
      <c r="E6893" t="s">
        <v>37</v>
      </c>
      <c r="F6893">
        <v>148</v>
      </c>
      <c r="G6893" s="8">
        <v>8093318</v>
      </c>
      <c r="H6893" s="8">
        <v>20000000</v>
      </c>
    </row>
    <row r="6894" spans="1:8" x14ac:dyDescent="0.3">
      <c r="A6894">
        <v>6.7</v>
      </c>
      <c r="B6894" t="s">
        <v>24059</v>
      </c>
      <c r="C6894" t="s">
        <v>4862</v>
      </c>
      <c r="D6894" t="s">
        <v>1473</v>
      </c>
      <c r="E6894" t="s">
        <v>37</v>
      </c>
      <c r="F6894">
        <v>148</v>
      </c>
      <c r="G6894" s="8">
        <v>8093318</v>
      </c>
      <c r="H6894" s="8">
        <v>20000000</v>
      </c>
    </row>
    <row r="6895" spans="1:8" x14ac:dyDescent="0.3">
      <c r="A6895">
        <v>6.7</v>
      </c>
      <c r="B6895" t="s">
        <v>24059</v>
      </c>
      <c r="C6895" t="s">
        <v>4862</v>
      </c>
      <c r="D6895" t="s">
        <v>21948</v>
      </c>
      <c r="E6895" t="s">
        <v>37</v>
      </c>
      <c r="F6895">
        <v>148</v>
      </c>
      <c r="G6895" s="8">
        <v>8093318</v>
      </c>
      <c r="H6895" s="8">
        <v>20000000</v>
      </c>
    </row>
    <row r="6896" spans="1:8" x14ac:dyDescent="0.3">
      <c r="A6896">
        <v>6.7</v>
      </c>
      <c r="B6896" t="s">
        <v>24059</v>
      </c>
      <c r="C6896" t="s">
        <v>4862</v>
      </c>
      <c r="D6896" t="s">
        <v>17497</v>
      </c>
      <c r="E6896" t="s">
        <v>37</v>
      </c>
      <c r="F6896">
        <v>148</v>
      </c>
      <c r="G6896" s="8">
        <v>8093318</v>
      </c>
      <c r="H6896" s="8">
        <v>20000000</v>
      </c>
    </row>
    <row r="6897" spans="1:8" x14ac:dyDescent="0.3">
      <c r="A6897">
        <v>2.8</v>
      </c>
      <c r="B6897" t="s">
        <v>24060</v>
      </c>
      <c r="C6897" t="s">
        <v>9081</v>
      </c>
      <c r="D6897" t="s">
        <v>515</v>
      </c>
      <c r="E6897" t="s">
        <v>37</v>
      </c>
      <c r="F6897">
        <v>77</v>
      </c>
      <c r="G6897" s="8">
        <v>7382993</v>
      </c>
      <c r="H6897" s="8">
        <v>20000000</v>
      </c>
    </row>
    <row r="6898" spans="1:8" x14ac:dyDescent="0.3">
      <c r="A6898">
        <v>2.8</v>
      </c>
      <c r="B6898" t="s">
        <v>24060</v>
      </c>
      <c r="C6898" t="s">
        <v>9081</v>
      </c>
      <c r="D6898" t="s">
        <v>9312</v>
      </c>
      <c r="E6898" t="s">
        <v>37</v>
      </c>
      <c r="F6898">
        <v>77</v>
      </c>
      <c r="G6898" s="8">
        <v>7382993</v>
      </c>
      <c r="H6898" s="8">
        <v>20000000</v>
      </c>
    </row>
    <row r="6899" spans="1:8" x14ac:dyDescent="0.3">
      <c r="A6899">
        <v>2.8</v>
      </c>
      <c r="B6899" t="s">
        <v>24060</v>
      </c>
      <c r="C6899" t="s">
        <v>9081</v>
      </c>
      <c r="D6899" t="s">
        <v>809</v>
      </c>
      <c r="E6899" t="s">
        <v>37</v>
      </c>
      <c r="F6899">
        <v>77</v>
      </c>
      <c r="G6899" s="8">
        <v>7382993</v>
      </c>
      <c r="H6899" s="8">
        <v>20000000</v>
      </c>
    </row>
    <row r="6900" spans="1:8" x14ac:dyDescent="0.3">
      <c r="A6900">
        <v>2.8</v>
      </c>
      <c r="B6900" t="s">
        <v>24060</v>
      </c>
      <c r="C6900" t="s">
        <v>9081</v>
      </c>
      <c r="D6900" t="s">
        <v>15875</v>
      </c>
      <c r="E6900" t="s">
        <v>37</v>
      </c>
      <c r="F6900">
        <v>77</v>
      </c>
      <c r="G6900" s="8">
        <v>7382993</v>
      </c>
      <c r="H6900" s="8">
        <v>20000000</v>
      </c>
    </row>
    <row r="6901" spans="1:8" x14ac:dyDescent="0.3">
      <c r="A6901">
        <v>2.8</v>
      </c>
      <c r="B6901" t="s">
        <v>24060</v>
      </c>
      <c r="C6901" t="s">
        <v>9081</v>
      </c>
      <c r="D6901" t="s">
        <v>651</v>
      </c>
      <c r="E6901" t="s">
        <v>37</v>
      </c>
      <c r="F6901">
        <v>77</v>
      </c>
      <c r="G6901" s="8">
        <v>7382993</v>
      </c>
      <c r="H6901" s="8">
        <v>20000000</v>
      </c>
    </row>
    <row r="6902" spans="1:8" x14ac:dyDescent="0.3">
      <c r="A6902">
        <v>5</v>
      </c>
      <c r="B6902" t="s">
        <v>24061</v>
      </c>
      <c r="C6902" t="s">
        <v>9085</v>
      </c>
      <c r="D6902" t="s">
        <v>1473</v>
      </c>
      <c r="E6902" t="s">
        <v>37</v>
      </c>
      <c r="F6902">
        <v>110</v>
      </c>
      <c r="G6902" s="8">
        <v>8888355</v>
      </c>
      <c r="H6902" s="8">
        <v>20000000</v>
      </c>
    </row>
    <row r="6903" spans="1:8" x14ac:dyDescent="0.3">
      <c r="A6903">
        <v>5</v>
      </c>
      <c r="B6903" t="s">
        <v>24061</v>
      </c>
      <c r="C6903" t="s">
        <v>9085</v>
      </c>
      <c r="D6903" t="s">
        <v>9824</v>
      </c>
      <c r="E6903" t="s">
        <v>37</v>
      </c>
      <c r="F6903">
        <v>110</v>
      </c>
      <c r="G6903" s="8">
        <v>8888355</v>
      </c>
      <c r="H6903" s="8">
        <v>20000000</v>
      </c>
    </row>
    <row r="6904" spans="1:8" x14ac:dyDescent="0.3">
      <c r="A6904">
        <v>4.3</v>
      </c>
      <c r="B6904" t="s">
        <v>24062</v>
      </c>
      <c r="C6904" t="s">
        <v>3488</v>
      </c>
      <c r="D6904" t="s">
        <v>809</v>
      </c>
      <c r="E6904" t="s">
        <v>37</v>
      </c>
      <c r="F6904">
        <v>83</v>
      </c>
      <c r="G6904" s="8">
        <v>7001720</v>
      </c>
      <c r="H6904" s="8">
        <v>12000000</v>
      </c>
    </row>
    <row r="6905" spans="1:8" x14ac:dyDescent="0.3">
      <c r="A6905">
        <v>4.3</v>
      </c>
      <c r="B6905" t="s">
        <v>24062</v>
      </c>
      <c r="C6905" t="s">
        <v>3488</v>
      </c>
      <c r="D6905" t="s">
        <v>651</v>
      </c>
      <c r="E6905" t="s">
        <v>37</v>
      </c>
      <c r="F6905">
        <v>83</v>
      </c>
      <c r="G6905" s="8">
        <v>7001720</v>
      </c>
      <c r="H6905" s="8">
        <v>12000000</v>
      </c>
    </row>
    <row r="6906" spans="1:8" x14ac:dyDescent="0.3">
      <c r="A6906">
        <v>5.6</v>
      </c>
      <c r="B6906" t="s">
        <v>24063</v>
      </c>
      <c r="C6906" t="s">
        <v>2689</v>
      </c>
      <c r="D6906" t="s">
        <v>675</v>
      </c>
      <c r="E6906" t="s">
        <v>37</v>
      </c>
      <c r="F6906">
        <v>107</v>
      </c>
      <c r="G6906" s="8">
        <v>7268659</v>
      </c>
      <c r="H6906" s="8">
        <v>20000000</v>
      </c>
    </row>
    <row r="6907" spans="1:8" x14ac:dyDescent="0.3">
      <c r="A6907">
        <v>5.6</v>
      </c>
      <c r="B6907" t="s">
        <v>24063</v>
      </c>
      <c r="C6907" t="s">
        <v>2689</v>
      </c>
      <c r="D6907" t="s">
        <v>809</v>
      </c>
      <c r="E6907" t="s">
        <v>37</v>
      </c>
      <c r="F6907">
        <v>107</v>
      </c>
      <c r="G6907" s="8">
        <v>7268659</v>
      </c>
      <c r="H6907" s="8">
        <v>20000000</v>
      </c>
    </row>
    <row r="6908" spans="1:8" x14ac:dyDescent="0.3">
      <c r="A6908">
        <v>5.6</v>
      </c>
      <c r="B6908" t="s">
        <v>24063</v>
      </c>
      <c r="C6908" t="s">
        <v>2689</v>
      </c>
      <c r="D6908" t="s">
        <v>21950</v>
      </c>
      <c r="E6908" t="s">
        <v>37</v>
      </c>
      <c r="F6908">
        <v>107</v>
      </c>
      <c r="G6908" s="8">
        <v>7268659</v>
      </c>
      <c r="H6908" s="8">
        <v>20000000</v>
      </c>
    </row>
    <row r="6909" spans="1:8" x14ac:dyDescent="0.3">
      <c r="A6909">
        <v>5.6</v>
      </c>
      <c r="B6909" t="s">
        <v>24063</v>
      </c>
      <c r="C6909" t="s">
        <v>2689</v>
      </c>
      <c r="D6909" t="s">
        <v>8199</v>
      </c>
      <c r="E6909" t="s">
        <v>37</v>
      </c>
      <c r="F6909">
        <v>107</v>
      </c>
      <c r="G6909" s="8">
        <v>7268659</v>
      </c>
      <c r="H6909" s="8">
        <v>20000000</v>
      </c>
    </row>
    <row r="6910" spans="1:8" x14ac:dyDescent="0.3">
      <c r="A6910">
        <v>6.2</v>
      </c>
      <c r="B6910" t="s">
        <v>24064</v>
      </c>
      <c r="C6910" t="s">
        <v>9104</v>
      </c>
      <c r="D6910" t="s">
        <v>1473</v>
      </c>
      <c r="E6910" t="s">
        <v>37</v>
      </c>
      <c r="F6910">
        <v>100</v>
      </c>
      <c r="G6910" s="8">
        <v>6852144</v>
      </c>
      <c r="H6910" s="8">
        <v>22000000</v>
      </c>
    </row>
    <row r="6911" spans="1:8" x14ac:dyDescent="0.3">
      <c r="A6911">
        <v>6.2</v>
      </c>
      <c r="B6911" t="s">
        <v>24064</v>
      </c>
      <c r="C6911" t="s">
        <v>9104</v>
      </c>
      <c r="D6911" t="s">
        <v>4189</v>
      </c>
      <c r="E6911" t="s">
        <v>37</v>
      </c>
      <c r="F6911">
        <v>100</v>
      </c>
      <c r="G6911" s="8">
        <v>6852144</v>
      </c>
      <c r="H6911" s="8">
        <v>22000000</v>
      </c>
    </row>
    <row r="6912" spans="1:8" x14ac:dyDescent="0.3">
      <c r="A6912">
        <v>6.2</v>
      </c>
      <c r="B6912" t="s">
        <v>24064</v>
      </c>
      <c r="C6912" t="s">
        <v>9104</v>
      </c>
      <c r="D6912" t="s">
        <v>10118</v>
      </c>
      <c r="E6912" t="s">
        <v>37</v>
      </c>
      <c r="F6912">
        <v>100</v>
      </c>
      <c r="G6912" s="8">
        <v>6852144</v>
      </c>
      <c r="H6912" s="8">
        <v>22000000</v>
      </c>
    </row>
    <row r="6913" spans="1:8" x14ac:dyDescent="0.3">
      <c r="A6913">
        <v>6.2</v>
      </c>
      <c r="B6913" t="s">
        <v>24064</v>
      </c>
      <c r="C6913" t="s">
        <v>9104</v>
      </c>
      <c r="D6913" t="s">
        <v>8199</v>
      </c>
      <c r="E6913" t="s">
        <v>37</v>
      </c>
      <c r="F6913">
        <v>100</v>
      </c>
      <c r="G6913" s="8">
        <v>6852144</v>
      </c>
      <c r="H6913" s="8">
        <v>22000000</v>
      </c>
    </row>
    <row r="6914" spans="1:8" x14ac:dyDescent="0.3">
      <c r="A6914">
        <v>5.3</v>
      </c>
      <c r="B6914" t="s">
        <v>24065</v>
      </c>
      <c r="C6914" t="s">
        <v>7374</v>
      </c>
      <c r="D6914" t="s">
        <v>515</v>
      </c>
      <c r="E6914" t="s">
        <v>37</v>
      </c>
      <c r="F6914">
        <v>87</v>
      </c>
      <c r="G6914" s="8">
        <v>6563357</v>
      </c>
      <c r="H6914" s="8">
        <v>20000000</v>
      </c>
    </row>
    <row r="6915" spans="1:8" x14ac:dyDescent="0.3">
      <c r="A6915">
        <v>5.3</v>
      </c>
      <c r="B6915" t="s">
        <v>24065</v>
      </c>
      <c r="C6915" t="s">
        <v>7374</v>
      </c>
      <c r="D6915" t="s">
        <v>809</v>
      </c>
      <c r="E6915" t="s">
        <v>37</v>
      </c>
      <c r="F6915">
        <v>87</v>
      </c>
      <c r="G6915" s="8">
        <v>6563357</v>
      </c>
      <c r="H6915" s="8">
        <v>20000000</v>
      </c>
    </row>
    <row r="6916" spans="1:8" x14ac:dyDescent="0.3">
      <c r="A6916">
        <v>7.4</v>
      </c>
      <c r="B6916" t="s">
        <v>24066</v>
      </c>
      <c r="C6916" t="s">
        <v>9113</v>
      </c>
      <c r="D6916" t="s">
        <v>11093</v>
      </c>
      <c r="E6916" t="s">
        <v>37</v>
      </c>
      <c r="F6916">
        <v>154</v>
      </c>
      <c r="G6916" s="8">
        <v>6201757</v>
      </c>
      <c r="H6916" s="8">
        <v>10000000</v>
      </c>
    </row>
    <row r="6917" spans="1:8" x14ac:dyDescent="0.3">
      <c r="A6917">
        <v>7.4</v>
      </c>
      <c r="B6917" t="s">
        <v>24066</v>
      </c>
      <c r="C6917" t="s">
        <v>9113</v>
      </c>
      <c r="D6917" t="s">
        <v>809</v>
      </c>
      <c r="E6917" t="s">
        <v>37</v>
      </c>
      <c r="F6917">
        <v>154</v>
      </c>
      <c r="G6917" s="8">
        <v>6201757</v>
      </c>
      <c r="H6917" s="8">
        <v>10000000</v>
      </c>
    </row>
    <row r="6918" spans="1:8" x14ac:dyDescent="0.3">
      <c r="A6918">
        <v>7.4</v>
      </c>
      <c r="B6918" t="s">
        <v>24066</v>
      </c>
      <c r="C6918" t="s">
        <v>9113</v>
      </c>
      <c r="D6918" t="s">
        <v>1473</v>
      </c>
      <c r="E6918" t="s">
        <v>37</v>
      </c>
      <c r="F6918">
        <v>154</v>
      </c>
      <c r="G6918" s="8">
        <v>6201757</v>
      </c>
      <c r="H6918" s="8">
        <v>10000000</v>
      </c>
    </row>
    <row r="6919" spans="1:8" x14ac:dyDescent="0.3">
      <c r="A6919">
        <v>7.4</v>
      </c>
      <c r="B6919" t="s">
        <v>24066</v>
      </c>
      <c r="C6919" t="s">
        <v>9113</v>
      </c>
      <c r="D6919" t="s">
        <v>20490</v>
      </c>
      <c r="E6919" t="s">
        <v>37</v>
      </c>
      <c r="F6919">
        <v>154</v>
      </c>
      <c r="G6919" s="8">
        <v>6201757</v>
      </c>
      <c r="H6919" s="8">
        <v>10000000</v>
      </c>
    </row>
    <row r="6920" spans="1:8" x14ac:dyDescent="0.3">
      <c r="A6920">
        <v>7.4</v>
      </c>
      <c r="B6920" t="s">
        <v>24066</v>
      </c>
      <c r="C6920" t="s">
        <v>9113</v>
      </c>
      <c r="D6920" t="s">
        <v>9824</v>
      </c>
      <c r="E6920" t="s">
        <v>37</v>
      </c>
      <c r="F6920">
        <v>154</v>
      </c>
      <c r="G6920" s="8">
        <v>6201757</v>
      </c>
      <c r="H6920" s="8">
        <v>10000000</v>
      </c>
    </row>
    <row r="6921" spans="1:8" x14ac:dyDescent="0.3">
      <c r="A6921">
        <v>7.4</v>
      </c>
      <c r="B6921" t="s">
        <v>24066</v>
      </c>
      <c r="C6921" t="s">
        <v>9113</v>
      </c>
      <c r="D6921" t="s">
        <v>15164</v>
      </c>
      <c r="E6921" t="s">
        <v>37</v>
      </c>
      <c r="F6921">
        <v>154</v>
      </c>
      <c r="G6921" s="8">
        <v>6201757</v>
      </c>
      <c r="H6921" s="8">
        <v>10000000</v>
      </c>
    </row>
    <row r="6922" spans="1:8" x14ac:dyDescent="0.3">
      <c r="A6922">
        <v>7.4</v>
      </c>
      <c r="B6922" t="s">
        <v>24067</v>
      </c>
      <c r="C6922" t="s">
        <v>9119</v>
      </c>
      <c r="D6922" t="s">
        <v>1473</v>
      </c>
      <c r="E6922" t="s">
        <v>37</v>
      </c>
      <c r="F6922">
        <v>106</v>
      </c>
      <c r="G6922" s="8">
        <v>6420319</v>
      </c>
      <c r="H6922" s="8">
        <v>20000000</v>
      </c>
    </row>
    <row r="6923" spans="1:8" x14ac:dyDescent="0.3">
      <c r="A6923">
        <v>7.4</v>
      </c>
      <c r="B6923" t="s">
        <v>24067</v>
      </c>
      <c r="C6923" t="s">
        <v>9119</v>
      </c>
      <c r="D6923" t="s">
        <v>21951</v>
      </c>
      <c r="E6923" t="s">
        <v>37</v>
      </c>
      <c r="F6923">
        <v>106</v>
      </c>
      <c r="G6923" s="8">
        <v>6420319</v>
      </c>
      <c r="H6923" s="8">
        <v>20000000</v>
      </c>
    </row>
    <row r="6924" spans="1:8" x14ac:dyDescent="0.3">
      <c r="A6924">
        <v>6.5</v>
      </c>
      <c r="B6924" t="s">
        <v>24068</v>
      </c>
      <c r="C6924" t="s">
        <v>3189</v>
      </c>
      <c r="D6924" t="s">
        <v>11093</v>
      </c>
      <c r="E6924" t="s">
        <v>37</v>
      </c>
      <c r="F6924">
        <v>99</v>
      </c>
      <c r="G6924" s="8">
        <v>5702083</v>
      </c>
      <c r="H6924" s="8">
        <v>15000000</v>
      </c>
    </row>
    <row r="6925" spans="1:8" x14ac:dyDescent="0.3">
      <c r="A6925">
        <v>6.5</v>
      </c>
      <c r="B6925" t="s">
        <v>24068</v>
      </c>
      <c r="C6925" t="s">
        <v>3189</v>
      </c>
      <c r="D6925" t="s">
        <v>1473</v>
      </c>
      <c r="E6925" t="s">
        <v>37</v>
      </c>
      <c r="F6925">
        <v>99</v>
      </c>
      <c r="G6925" s="8">
        <v>5702083</v>
      </c>
      <c r="H6925" s="8">
        <v>15000000</v>
      </c>
    </row>
    <row r="6926" spans="1:8" x14ac:dyDescent="0.3">
      <c r="A6926">
        <v>6.5</v>
      </c>
      <c r="B6926" t="s">
        <v>24068</v>
      </c>
      <c r="C6926" t="s">
        <v>3189</v>
      </c>
      <c r="D6926" t="s">
        <v>8199</v>
      </c>
      <c r="E6926" t="s">
        <v>37</v>
      </c>
      <c r="F6926">
        <v>99</v>
      </c>
      <c r="G6926" s="8">
        <v>5702083</v>
      </c>
      <c r="H6926" s="8">
        <v>15000000</v>
      </c>
    </row>
    <row r="6927" spans="1:8" x14ac:dyDescent="0.3">
      <c r="A6927">
        <v>7.1</v>
      </c>
      <c r="B6927" t="s">
        <v>24069</v>
      </c>
      <c r="C6927" t="s">
        <v>6948</v>
      </c>
      <c r="D6927" t="s">
        <v>9312</v>
      </c>
      <c r="E6927" t="s">
        <v>37</v>
      </c>
      <c r="F6927">
        <v>100</v>
      </c>
      <c r="G6927" s="8">
        <v>5480996</v>
      </c>
      <c r="H6927" s="8">
        <v>8700000</v>
      </c>
    </row>
    <row r="6928" spans="1:8" x14ac:dyDescent="0.3">
      <c r="A6928">
        <v>7.1</v>
      </c>
      <c r="B6928" t="s">
        <v>24069</v>
      </c>
      <c r="C6928" t="s">
        <v>6948</v>
      </c>
      <c r="D6928" t="s">
        <v>1473</v>
      </c>
      <c r="E6928" t="s">
        <v>37</v>
      </c>
      <c r="F6928">
        <v>100</v>
      </c>
      <c r="G6928" s="8">
        <v>5480996</v>
      </c>
      <c r="H6928" s="8">
        <v>8700000</v>
      </c>
    </row>
    <row r="6929" spans="1:8" x14ac:dyDescent="0.3">
      <c r="A6929">
        <v>7.1</v>
      </c>
      <c r="B6929" t="s">
        <v>24069</v>
      </c>
      <c r="C6929" t="s">
        <v>6948</v>
      </c>
      <c r="D6929" t="s">
        <v>21948</v>
      </c>
      <c r="E6929" t="s">
        <v>37</v>
      </c>
      <c r="F6929">
        <v>100</v>
      </c>
      <c r="G6929" s="8">
        <v>5480996</v>
      </c>
      <c r="H6929" s="8">
        <v>8700000</v>
      </c>
    </row>
    <row r="6930" spans="1:8" x14ac:dyDescent="0.3">
      <c r="A6930">
        <v>7.1</v>
      </c>
      <c r="B6930" t="s">
        <v>24069</v>
      </c>
      <c r="C6930" t="s">
        <v>6948</v>
      </c>
      <c r="D6930" t="s">
        <v>10118</v>
      </c>
      <c r="E6930" t="s">
        <v>37</v>
      </c>
      <c r="F6930">
        <v>100</v>
      </c>
      <c r="G6930" s="8">
        <v>5480996</v>
      </c>
      <c r="H6930" s="8">
        <v>8700000</v>
      </c>
    </row>
    <row r="6931" spans="1:8" x14ac:dyDescent="0.3">
      <c r="A6931">
        <v>7.1</v>
      </c>
      <c r="B6931" t="s">
        <v>24069</v>
      </c>
      <c r="C6931" t="s">
        <v>6948</v>
      </c>
      <c r="D6931" t="s">
        <v>8199</v>
      </c>
      <c r="E6931" t="s">
        <v>37</v>
      </c>
      <c r="F6931">
        <v>100</v>
      </c>
      <c r="G6931" s="8">
        <v>5480996</v>
      </c>
      <c r="H6931" s="8">
        <v>8700000</v>
      </c>
    </row>
    <row r="6932" spans="1:8" x14ac:dyDescent="0.3">
      <c r="A6932">
        <v>7.2</v>
      </c>
      <c r="B6932" t="s">
        <v>24070</v>
      </c>
      <c r="C6932" t="s">
        <v>422</v>
      </c>
      <c r="D6932" t="s">
        <v>11093</v>
      </c>
      <c r="E6932" t="s">
        <v>37</v>
      </c>
      <c r="F6932">
        <v>116</v>
      </c>
      <c r="G6932" s="8">
        <v>6002756</v>
      </c>
      <c r="H6932" s="8">
        <v>20000000</v>
      </c>
    </row>
    <row r="6933" spans="1:8" x14ac:dyDescent="0.3">
      <c r="A6933">
        <v>7.2</v>
      </c>
      <c r="B6933" t="s">
        <v>24070</v>
      </c>
      <c r="C6933" t="s">
        <v>422</v>
      </c>
      <c r="D6933" t="s">
        <v>1473</v>
      </c>
      <c r="E6933" t="s">
        <v>37</v>
      </c>
      <c r="F6933">
        <v>116</v>
      </c>
      <c r="G6933" s="8">
        <v>6002756</v>
      </c>
      <c r="H6933" s="8">
        <v>20000000</v>
      </c>
    </row>
    <row r="6934" spans="1:8" x14ac:dyDescent="0.3">
      <c r="A6934">
        <v>7.2</v>
      </c>
      <c r="B6934" t="s">
        <v>24070</v>
      </c>
      <c r="C6934" t="s">
        <v>422</v>
      </c>
      <c r="D6934" t="s">
        <v>21949</v>
      </c>
      <c r="E6934" t="s">
        <v>37</v>
      </c>
      <c r="F6934">
        <v>116</v>
      </c>
      <c r="G6934" s="8">
        <v>6002756</v>
      </c>
      <c r="H6934" s="8">
        <v>20000000</v>
      </c>
    </row>
    <row r="6935" spans="1:8" x14ac:dyDescent="0.3">
      <c r="A6935">
        <v>2.2999999999999998</v>
      </c>
      <c r="B6935" t="s">
        <v>24071</v>
      </c>
      <c r="C6935" t="s">
        <v>2194</v>
      </c>
      <c r="D6935" t="s">
        <v>4189</v>
      </c>
      <c r="E6935" t="s">
        <v>37</v>
      </c>
      <c r="F6935">
        <v>94</v>
      </c>
      <c r="G6935" s="8">
        <v>5132655</v>
      </c>
      <c r="H6935" s="8">
        <v>20000000</v>
      </c>
    </row>
    <row r="6936" spans="1:8" x14ac:dyDescent="0.3">
      <c r="A6936">
        <v>2.2999999999999998</v>
      </c>
      <c r="B6936" t="s">
        <v>24071</v>
      </c>
      <c r="C6936" t="s">
        <v>2194</v>
      </c>
      <c r="D6936" t="s">
        <v>10118</v>
      </c>
      <c r="E6936" t="s">
        <v>37</v>
      </c>
      <c r="F6936">
        <v>94</v>
      </c>
      <c r="G6936" s="8">
        <v>5132655</v>
      </c>
      <c r="H6936" s="8">
        <v>20000000</v>
      </c>
    </row>
    <row r="6937" spans="1:8" x14ac:dyDescent="0.3">
      <c r="A6937">
        <v>6.4</v>
      </c>
      <c r="B6937" t="s">
        <v>24072</v>
      </c>
      <c r="C6937" t="s">
        <v>1472</v>
      </c>
      <c r="D6937" t="s">
        <v>809</v>
      </c>
      <c r="E6937" t="s">
        <v>37</v>
      </c>
      <c r="F6937">
        <v>111</v>
      </c>
      <c r="G6937" s="8">
        <v>5205343</v>
      </c>
      <c r="H6937" s="8">
        <v>20000000</v>
      </c>
    </row>
    <row r="6938" spans="1:8" x14ac:dyDescent="0.3">
      <c r="A6938">
        <v>6.4</v>
      </c>
      <c r="B6938" t="s">
        <v>24072</v>
      </c>
      <c r="C6938" t="s">
        <v>1472</v>
      </c>
      <c r="D6938" t="s">
        <v>1473</v>
      </c>
      <c r="E6938" t="s">
        <v>37</v>
      </c>
      <c r="F6938">
        <v>111</v>
      </c>
      <c r="G6938" s="8">
        <v>5205343</v>
      </c>
      <c r="H6938" s="8">
        <v>20000000</v>
      </c>
    </row>
    <row r="6939" spans="1:8" x14ac:dyDescent="0.3">
      <c r="A6939">
        <v>6.4</v>
      </c>
      <c r="B6939" t="s">
        <v>24072</v>
      </c>
      <c r="C6939" t="s">
        <v>1472</v>
      </c>
      <c r="D6939" t="s">
        <v>15875</v>
      </c>
      <c r="E6939" t="s">
        <v>37</v>
      </c>
      <c r="F6939">
        <v>111</v>
      </c>
      <c r="G6939" s="8">
        <v>5205343</v>
      </c>
      <c r="H6939" s="8">
        <v>20000000</v>
      </c>
    </row>
    <row r="6940" spans="1:8" x14ac:dyDescent="0.3">
      <c r="A6940">
        <v>6.4</v>
      </c>
      <c r="B6940" t="s">
        <v>24072</v>
      </c>
      <c r="C6940" t="s">
        <v>1472</v>
      </c>
      <c r="D6940" t="s">
        <v>9824</v>
      </c>
      <c r="E6940" t="s">
        <v>37</v>
      </c>
      <c r="F6940">
        <v>111</v>
      </c>
      <c r="G6940" s="8">
        <v>5205343</v>
      </c>
      <c r="H6940" s="8">
        <v>20000000</v>
      </c>
    </row>
    <row r="6941" spans="1:8" x14ac:dyDescent="0.3">
      <c r="A6941">
        <v>6.4</v>
      </c>
      <c r="B6941" t="s">
        <v>24072</v>
      </c>
      <c r="C6941" t="s">
        <v>1472</v>
      </c>
      <c r="D6941" t="s">
        <v>17497</v>
      </c>
      <c r="E6941" t="s">
        <v>37</v>
      </c>
      <c r="F6941">
        <v>111</v>
      </c>
      <c r="G6941" s="8">
        <v>5205343</v>
      </c>
      <c r="H6941" s="8">
        <v>20000000</v>
      </c>
    </row>
    <row r="6942" spans="1:8" x14ac:dyDescent="0.3">
      <c r="A6942">
        <v>6.1</v>
      </c>
      <c r="B6942" t="s">
        <v>24073</v>
      </c>
      <c r="C6942" t="s">
        <v>9143</v>
      </c>
      <c r="D6942" t="s">
        <v>1473</v>
      </c>
      <c r="E6942" t="s">
        <v>37</v>
      </c>
      <c r="F6942">
        <v>100</v>
      </c>
      <c r="G6942" s="8">
        <v>5005883</v>
      </c>
      <c r="H6942" s="8">
        <v>20000000</v>
      </c>
    </row>
    <row r="6943" spans="1:8" x14ac:dyDescent="0.3">
      <c r="A6943">
        <v>6.1</v>
      </c>
      <c r="B6943" t="s">
        <v>24073</v>
      </c>
      <c r="C6943" t="s">
        <v>9143</v>
      </c>
      <c r="D6943" t="s">
        <v>21948</v>
      </c>
      <c r="E6943" t="s">
        <v>37</v>
      </c>
      <c r="F6943">
        <v>100</v>
      </c>
      <c r="G6943" s="8">
        <v>5005883</v>
      </c>
      <c r="H6943" s="8">
        <v>20000000</v>
      </c>
    </row>
    <row r="6944" spans="1:8" x14ac:dyDescent="0.3">
      <c r="A6944">
        <v>6.1</v>
      </c>
      <c r="B6944" t="s">
        <v>24073</v>
      </c>
      <c r="C6944" t="s">
        <v>9143</v>
      </c>
      <c r="D6944" t="s">
        <v>17497</v>
      </c>
      <c r="E6944" t="s">
        <v>37</v>
      </c>
      <c r="F6944">
        <v>100</v>
      </c>
      <c r="G6944" s="8">
        <v>5005883</v>
      </c>
      <c r="H6944" s="8">
        <v>20000000</v>
      </c>
    </row>
    <row r="6945" spans="1:8" x14ac:dyDescent="0.3">
      <c r="A6945">
        <v>6.1</v>
      </c>
      <c r="B6945" t="s">
        <v>24073</v>
      </c>
      <c r="C6945" t="s">
        <v>9143</v>
      </c>
      <c r="D6945" t="s">
        <v>8199</v>
      </c>
      <c r="E6945" t="s">
        <v>37</v>
      </c>
      <c r="F6945">
        <v>100</v>
      </c>
      <c r="G6945" s="8">
        <v>5005883</v>
      </c>
      <c r="H6945" s="8">
        <v>20000000</v>
      </c>
    </row>
    <row r="6946" spans="1:8" x14ac:dyDescent="0.3">
      <c r="A6946">
        <v>7</v>
      </c>
      <c r="B6946" t="s">
        <v>24074</v>
      </c>
      <c r="C6946" t="s">
        <v>9147</v>
      </c>
      <c r="D6946" t="s">
        <v>675</v>
      </c>
      <c r="E6946" t="s">
        <v>37</v>
      </c>
      <c r="F6946">
        <v>125</v>
      </c>
      <c r="G6946" s="8">
        <v>5749134</v>
      </c>
      <c r="H6946" s="8">
        <v>20000000</v>
      </c>
    </row>
    <row r="6947" spans="1:8" x14ac:dyDescent="0.3">
      <c r="A6947">
        <v>7</v>
      </c>
      <c r="B6947" t="s">
        <v>24074</v>
      </c>
      <c r="C6947" t="s">
        <v>9147</v>
      </c>
      <c r="D6947" t="s">
        <v>21950</v>
      </c>
      <c r="E6947" t="s">
        <v>37</v>
      </c>
      <c r="F6947">
        <v>125</v>
      </c>
      <c r="G6947" s="8">
        <v>5749134</v>
      </c>
      <c r="H6947" s="8">
        <v>20000000</v>
      </c>
    </row>
    <row r="6948" spans="1:8" x14ac:dyDescent="0.3">
      <c r="A6948">
        <v>7</v>
      </c>
      <c r="B6948" t="s">
        <v>24074</v>
      </c>
      <c r="C6948" t="s">
        <v>9147</v>
      </c>
      <c r="D6948" t="s">
        <v>1473</v>
      </c>
      <c r="E6948" t="s">
        <v>37</v>
      </c>
      <c r="F6948">
        <v>125</v>
      </c>
      <c r="G6948" s="8">
        <v>5749134</v>
      </c>
      <c r="H6948" s="8">
        <v>20000000</v>
      </c>
    </row>
    <row r="6949" spans="1:8" x14ac:dyDescent="0.3">
      <c r="A6949">
        <v>7</v>
      </c>
      <c r="B6949" t="s">
        <v>24074</v>
      </c>
      <c r="C6949" t="s">
        <v>9147</v>
      </c>
      <c r="D6949" t="s">
        <v>8199</v>
      </c>
      <c r="E6949" t="s">
        <v>37</v>
      </c>
      <c r="F6949">
        <v>125</v>
      </c>
      <c r="G6949" s="8">
        <v>5749134</v>
      </c>
      <c r="H6949" s="8">
        <v>20000000</v>
      </c>
    </row>
    <row r="6950" spans="1:8" x14ac:dyDescent="0.3">
      <c r="A6950">
        <v>7</v>
      </c>
      <c r="B6950" t="s">
        <v>24075</v>
      </c>
      <c r="C6950" t="s">
        <v>9154</v>
      </c>
      <c r="D6950" t="s">
        <v>11093</v>
      </c>
      <c r="E6950" t="s">
        <v>37</v>
      </c>
      <c r="F6950">
        <v>119</v>
      </c>
      <c r="G6950" s="8">
        <v>4234040</v>
      </c>
      <c r="H6950" s="8">
        <v>20000000</v>
      </c>
    </row>
    <row r="6951" spans="1:8" x14ac:dyDescent="0.3">
      <c r="A6951">
        <v>7</v>
      </c>
      <c r="B6951" t="s">
        <v>24075</v>
      </c>
      <c r="C6951" t="s">
        <v>9154</v>
      </c>
      <c r="D6951" t="s">
        <v>1473</v>
      </c>
      <c r="E6951" t="s">
        <v>37</v>
      </c>
      <c r="F6951">
        <v>119</v>
      </c>
      <c r="G6951" s="8">
        <v>4234040</v>
      </c>
      <c r="H6951" s="8">
        <v>20000000</v>
      </c>
    </row>
    <row r="6952" spans="1:8" x14ac:dyDescent="0.3">
      <c r="A6952">
        <v>7</v>
      </c>
      <c r="B6952" t="s">
        <v>24076</v>
      </c>
      <c r="C6952" t="s">
        <v>9161</v>
      </c>
      <c r="D6952" t="s">
        <v>11093</v>
      </c>
      <c r="E6952" t="s">
        <v>37</v>
      </c>
      <c r="F6952">
        <v>135</v>
      </c>
      <c r="G6952" s="8">
        <v>4001121</v>
      </c>
      <c r="H6952" s="8">
        <v>20000000</v>
      </c>
    </row>
    <row r="6953" spans="1:8" x14ac:dyDescent="0.3">
      <c r="A6953">
        <v>7</v>
      </c>
      <c r="B6953" t="s">
        <v>24076</v>
      </c>
      <c r="C6953" t="s">
        <v>9161</v>
      </c>
      <c r="D6953" t="s">
        <v>1473</v>
      </c>
      <c r="E6953" t="s">
        <v>37</v>
      </c>
      <c r="F6953">
        <v>135</v>
      </c>
      <c r="G6953" s="8">
        <v>4001121</v>
      </c>
      <c r="H6953" s="8">
        <v>20000000</v>
      </c>
    </row>
    <row r="6954" spans="1:8" x14ac:dyDescent="0.3">
      <c r="A6954">
        <v>7</v>
      </c>
      <c r="B6954" t="s">
        <v>24076</v>
      </c>
      <c r="C6954" t="s">
        <v>9161</v>
      </c>
      <c r="D6954" t="s">
        <v>9824</v>
      </c>
      <c r="E6954" t="s">
        <v>37</v>
      </c>
      <c r="F6954">
        <v>135</v>
      </c>
      <c r="G6954" s="8">
        <v>4001121</v>
      </c>
      <c r="H6954" s="8">
        <v>20000000</v>
      </c>
    </row>
    <row r="6955" spans="1:8" x14ac:dyDescent="0.3">
      <c r="A6955">
        <v>4.9000000000000004</v>
      </c>
      <c r="B6955" t="s">
        <v>24077</v>
      </c>
      <c r="C6955" t="s">
        <v>9166</v>
      </c>
      <c r="D6955" t="s">
        <v>675</v>
      </c>
      <c r="E6955" t="s">
        <v>37</v>
      </c>
      <c r="F6955">
        <v>93</v>
      </c>
      <c r="G6955" s="8">
        <v>3749061</v>
      </c>
      <c r="H6955" s="8">
        <v>20000000</v>
      </c>
    </row>
    <row r="6956" spans="1:8" x14ac:dyDescent="0.3">
      <c r="A6956">
        <v>4.9000000000000004</v>
      </c>
      <c r="B6956" t="s">
        <v>24077</v>
      </c>
      <c r="C6956" t="s">
        <v>9166</v>
      </c>
      <c r="D6956" t="s">
        <v>8199</v>
      </c>
      <c r="E6956" t="s">
        <v>37</v>
      </c>
      <c r="F6956">
        <v>93</v>
      </c>
      <c r="G6956" s="8">
        <v>3749061</v>
      </c>
      <c r="H6956" s="8">
        <v>20000000</v>
      </c>
    </row>
    <row r="6957" spans="1:8" x14ac:dyDescent="0.3">
      <c r="A6957">
        <v>6.9</v>
      </c>
      <c r="B6957" t="s">
        <v>24078</v>
      </c>
      <c r="C6957" t="s">
        <v>5991</v>
      </c>
      <c r="D6957" t="s">
        <v>515</v>
      </c>
      <c r="E6957" t="s">
        <v>37</v>
      </c>
      <c r="F6957">
        <v>114</v>
      </c>
      <c r="G6957" s="8">
        <v>3519627</v>
      </c>
      <c r="H6957" s="8">
        <v>20000000</v>
      </c>
    </row>
    <row r="6958" spans="1:8" x14ac:dyDescent="0.3">
      <c r="A6958">
        <v>6.9</v>
      </c>
      <c r="B6958" t="s">
        <v>24078</v>
      </c>
      <c r="C6958" t="s">
        <v>5991</v>
      </c>
      <c r="D6958" t="s">
        <v>809</v>
      </c>
      <c r="E6958" t="s">
        <v>37</v>
      </c>
      <c r="F6958">
        <v>114</v>
      </c>
      <c r="G6958" s="8">
        <v>3519627</v>
      </c>
      <c r="H6958" s="8">
        <v>20000000</v>
      </c>
    </row>
    <row r="6959" spans="1:8" x14ac:dyDescent="0.3">
      <c r="A6959">
        <v>6.9</v>
      </c>
      <c r="B6959" t="s">
        <v>24078</v>
      </c>
      <c r="C6959" t="s">
        <v>5991</v>
      </c>
      <c r="D6959" t="s">
        <v>1473</v>
      </c>
      <c r="E6959" t="s">
        <v>37</v>
      </c>
      <c r="F6959">
        <v>114</v>
      </c>
      <c r="G6959" s="8">
        <v>3519627</v>
      </c>
      <c r="H6959" s="8">
        <v>20000000</v>
      </c>
    </row>
    <row r="6960" spans="1:8" x14ac:dyDescent="0.3">
      <c r="A6960">
        <v>6.9</v>
      </c>
      <c r="B6960" t="s">
        <v>24078</v>
      </c>
      <c r="C6960" t="s">
        <v>5991</v>
      </c>
      <c r="D6960" t="s">
        <v>17497</v>
      </c>
      <c r="E6960" t="s">
        <v>37</v>
      </c>
      <c r="F6960">
        <v>114</v>
      </c>
      <c r="G6960" s="8">
        <v>3519627</v>
      </c>
      <c r="H6960" s="8">
        <v>20000000</v>
      </c>
    </row>
    <row r="6961" spans="1:8" x14ac:dyDescent="0.3">
      <c r="A6961">
        <v>7.5</v>
      </c>
      <c r="B6961" t="s">
        <v>24079</v>
      </c>
      <c r="C6961" t="s">
        <v>9175</v>
      </c>
      <c r="D6961" t="s">
        <v>809</v>
      </c>
      <c r="E6961" t="s">
        <v>37</v>
      </c>
      <c r="F6961">
        <v>124</v>
      </c>
      <c r="G6961" s="8">
        <v>3081925</v>
      </c>
      <c r="H6961" s="8">
        <v>21000000</v>
      </c>
    </row>
    <row r="6962" spans="1:8" x14ac:dyDescent="0.3">
      <c r="A6962">
        <v>7.5</v>
      </c>
      <c r="B6962" t="s">
        <v>24079</v>
      </c>
      <c r="C6962" t="s">
        <v>9175</v>
      </c>
      <c r="D6962" t="s">
        <v>1473</v>
      </c>
      <c r="E6962" t="s">
        <v>37</v>
      </c>
      <c r="F6962">
        <v>124</v>
      </c>
      <c r="G6962" s="8">
        <v>3081925</v>
      </c>
      <c r="H6962" s="8">
        <v>21000000</v>
      </c>
    </row>
    <row r="6963" spans="1:8" x14ac:dyDescent="0.3">
      <c r="A6963">
        <v>7.5</v>
      </c>
      <c r="B6963" t="s">
        <v>24079</v>
      </c>
      <c r="C6963" t="s">
        <v>9175</v>
      </c>
      <c r="D6963" t="s">
        <v>17497</v>
      </c>
      <c r="E6963" t="s">
        <v>37</v>
      </c>
      <c r="F6963">
        <v>124</v>
      </c>
      <c r="G6963" s="8">
        <v>3081925</v>
      </c>
      <c r="H6963" s="8">
        <v>21000000</v>
      </c>
    </row>
    <row r="6964" spans="1:8" x14ac:dyDescent="0.3">
      <c r="A6964">
        <v>8.4</v>
      </c>
      <c r="B6964" t="s">
        <v>24080</v>
      </c>
      <c r="C6964" t="s">
        <v>5564</v>
      </c>
      <c r="D6964" t="s">
        <v>515</v>
      </c>
      <c r="E6964" t="s">
        <v>388</v>
      </c>
      <c r="F6964">
        <v>134</v>
      </c>
      <c r="G6964" s="8">
        <v>2298191</v>
      </c>
      <c r="H6964" s="8">
        <v>2400000000</v>
      </c>
    </row>
    <row r="6965" spans="1:8" x14ac:dyDescent="0.3">
      <c r="A6965">
        <v>8.4</v>
      </c>
      <c r="B6965" t="s">
        <v>24080</v>
      </c>
      <c r="C6965" t="s">
        <v>5564</v>
      </c>
      <c r="D6965" t="s">
        <v>9312</v>
      </c>
      <c r="E6965" t="s">
        <v>388</v>
      </c>
      <c r="F6965">
        <v>134</v>
      </c>
      <c r="G6965" s="8">
        <v>2298191</v>
      </c>
      <c r="H6965" s="8">
        <v>2400000000</v>
      </c>
    </row>
    <row r="6966" spans="1:8" x14ac:dyDescent="0.3">
      <c r="A6966">
        <v>8.4</v>
      </c>
      <c r="B6966" t="s">
        <v>24080</v>
      </c>
      <c r="C6966" t="s">
        <v>5564</v>
      </c>
      <c r="D6966" t="s">
        <v>651</v>
      </c>
      <c r="E6966" t="s">
        <v>388</v>
      </c>
      <c r="F6966">
        <v>134</v>
      </c>
      <c r="G6966" s="8">
        <v>2298191</v>
      </c>
      <c r="H6966" s="8">
        <v>2400000000</v>
      </c>
    </row>
    <row r="6967" spans="1:8" x14ac:dyDescent="0.3">
      <c r="A6967">
        <v>6.9</v>
      </c>
      <c r="B6967" t="s">
        <v>24081</v>
      </c>
      <c r="C6967" t="s">
        <v>5507</v>
      </c>
      <c r="D6967" t="s">
        <v>809</v>
      </c>
      <c r="E6967" t="s">
        <v>726</v>
      </c>
      <c r="F6967">
        <v>114</v>
      </c>
      <c r="G6967" s="8">
        <v>2353728</v>
      </c>
      <c r="H6967" s="8">
        <v>20000000</v>
      </c>
    </row>
    <row r="6968" spans="1:8" x14ac:dyDescent="0.3">
      <c r="A6968">
        <v>6.9</v>
      </c>
      <c r="B6968" t="s">
        <v>24081</v>
      </c>
      <c r="C6968" t="s">
        <v>5507</v>
      </c>
      <c r="D6968" t="s">
        <v>1473</v>
      </c>
      <c r="E6968" t="s">
        <v>726</v>
      </c>
      <c r="F6968">
        <v>114</v>
      </c>
      <c r="G6968" s="8">
        <v>2353728</v>
      </c>
      <c r="H6968" s="8">
        <v>20000000</v>
      </c>
    </row>
    <row r="6969" spans="1:8" x14ac:dyDescent="0.3">
      <c r="A6969">
        <v>6.9</v>
      </c>
      <c r="B6969" t="s">
        <v>24081</v>
      </c>
      <c r="C6969" t="s">
        <v>5507</v>
      </c>
      <c r="D6969" t="s">
        <v>21948</v>
      </c>
      <c r="E6969" t="s">
        <v>726</v>
      </c>
      <c r="F6969">
        <v>114</v>
      </c>
      <c r="G6969" s="8">
        <v>2353728</v>
      </c>
      <c r="H6969" s="8">
        <v>20000000</v>
      </c>
    </row>
    <row r="6970" spans="1:8" x14ac:dyDescent="0.3">
      <c r="A6970">
        <v>6.9</v>
      </c>
      <c r="B6970" t="s">
        <v>24081</v>
      </c>
      <c r="C6970" t="s">
        <v>5507</v>
      </c>
      <c r="D6970" t="s">
        <v>17497</v>
      </c>
      <c r="E6970" t="s">
        <v>726</v>
      </c>
      <c r="F6970">
        <v>114</v>
      </c>
      <c r="G6970" s="8">
        <v>2353728</v>
      </c>
      <c r="H6970" s="8">
        <v>20000000</v>
      </c>
    </row>
    <row r="6971" spans="1:8" x14ac:dyDescent="0.3">
      <c r="A6971">
        <v>6.9</v>
      </c>
      <c r="B6971" t="s">
        <v>24081</v>
      </c>
      <c r="C6971" t="s">
        <v>5507</v>
      </c>
      <c r="D6971" t="s">
        <v>8199</v>
      </c>
      <c r="E6971" t="s">
        <v>726</v>
      </c>
      <c r="F6971">
        <v>114</v>
      </c>
      <c r="G6971" s="8">
        <v>2353728</v>
      </c>
      <c r="H6971" s="8">
        <v>20000000</v>
      </c>
    </row>
    <row r="6972" spans="1:8" x14ac:dyDescent="0.3">
      <c r="A6972">
        <v>6.9</v>
      </c>
      <c r="B6972" t="s">
        <v>24081</v>
      </c>
      <c r="C6972" t="s">
        <v>5507</v>
      </c>
      <c r="D6972" t="s">
        <v>21951</v>
      </c>
      <c r="E6972" t="s">
        <v>726</v>
      </c>
      <c r="F6972">
        <v>114</v>
      </c>
      <c r="G6972" s="8">
        <v>2353728</v>
      </c>
      <c r="H6972" s="8">
        <v>20000000</v>
      </c>
    </row>
    <row r="6973" spans="1:8" x14ac:dyDescent="0.3">
      <c r="A6973">
        <v>4.5</v>
      </c>
      <c r="B6973" t="s">
        <v>24082</v>
      </c>
      <c r="C6973" t="s">
        <v>9186</v>
      </c>
      <c r="D6973" t="s">
        <v>11093</v>
      </c>
      <c r="E6973" t="s">
        <v>37</v>
      </c>
      <c r="F6973">
        <v>124</v>
      </c>
      <c r="G6973" s="8">
        <v>2000000</v>
      </c>
      <c r="H6973" s="8">
        <v>20000000</v>
      </c>
    </row>
    <row r="6974" spans="1:8" x14ac:dyDescent="0.3">
      <c r="A6974">
        <v>4.5</v>
      </c>
      <c r="B6974" t="s">
        <v>24082</v>
      </c>
      <c r="C6974" t="s">
        <v>9186</v>
      </c>
      <c r="D6974" t="s">
        <v>809</v>
      </c>
      <c r="E6974" t="s">
        <v>37</v>
      </c>
      <c r="F6974">
        <v>124</v>
      </c>
      <c r="G6974" s="8">
        <v>2000000</v>
      </c>
      <c r="H6974" s="8">
        <v>20000000</v>
      </c>
    </row>
    <row r="6975" spans="1:8" x14ac:dyDescent="0.3">
      <c r="A6975">
        <v>4.5</v>
      </c>
      <c r="B6975" t="s">
        <v>24082</v>
      </c>
      <c r="C6975" t="s">
        <v>9186</v>
      </c>
      <c r="D6975" t="s">
        <v>15164</v>
      </c>
      <c r="E6975" t="s">
        <v>37</v>
      </c>
      <c r="F6975">
        <v>124</v>
      </c>
      <c r="G6975" s="8">
        <v>2000000</v>
      </c>
      <c r="H6975" s="8">
        <v>20000000</v>
      </c>
    </row>
    <row r="6976" spans="1:8" x14ac:dyDescent="0.3">
      <c r="A6976">
        <v>7.4</v>
      </c>
      <c r="B6976" t="s">
        <v>24083</v>
      </c>
      <c r="C6976" t="s">
        <v>7733</v>
      </c>
      <c r="D6976" t="s">
        <v>21950</v>
      </c>
      <c r="E6976" t="s">
        <v>37</v>
      </c>
      <c r="F6976">
        <v>104</v>
      </c>
      <c r="G6976" s="8">
        <v>1900725</v>
      </c>
      <c r="H6976" s="8">
        <v>2000000</v>
      </c>
    </row>
    <row r="6977" spans="1:8" x14ac:dyDescent="0.3">
      <c r="A6977">
        <v>7.4</v>
      </c>
      <c r="B6977" t="s">
        <v>24083</v>
      </c>
      <c r="C6977" t="s">
        <v>7733</v>
      </c>
      <c r="D6977" t="s">
        <v>1473</v>
      </c>
      <c r="E6977" t="s">
        <v>37</v>
      </c>
      <c r="F6977">
        <v>104</v>
      </c>
      <c r="G6977" s="8">
        <v>1900725</v>
      </c>
      <c r="H6977" s="8">
        <v>2000000</v>
      </c>
    </row>
    <row r="6978" spans="1:8" x14ac:dyDescent="0.3">
      <c r="A6978">
        <v>7.4</v>
      </c>
      <c r="B6978" t="s">
        <v>24083</v>
      </c>
      <c r="C6978" t="s">
        <v>7733</v>
      </c>
      <c r="D6978" t="s">
        <v>12797</v>
      </c>
      <c r="E6978" t="s">
        <v>37</v>
      </c>
      <c r="F6978">
        <v>104</v>
      </c>
      <c r="G6978" s="8">
        <v>1900725</v>
      </c>
      <c r="H6978" s="8">
        <v>2000000</v>
      </c>
    </row>
    <row r="6979" spans="1:8" x14ac:dyDescent="0.3">
      <c r="A6979">
        <v>7</v>
      </c>
      <c r="B6979" t="s">
        <v>24084</v>
      </c>
      <c r="C6979" t="s">
        <v>9196</v>
      </c>
      <c r="D6979" t="s">
        <v>11093</v>
      </c>
      <c r="E6979" t="s">
        <v>37</v>
      </c>
      <c r="F6979">
        <v>118</v>
      </c>
      <c r="G6979" s="8">
        <v>2246000</v>
      </c>
      <c r="H6979" s="8">
        <v>20000000</v>
      </c>
    </row>
    <row r="6980" spans="1:8" x14ac:dyDescent="0.3">
      <c r="A6980">
        <v>7</v>
      </c>
      <c r="B6980" t="s">
        <v>24084</v>
      </c>
      <c r="C6980" t="s">
        <v>9196</v>
      </c>
      <c r="D6980" t="s">
        <v>1473</v>
      </c>
      <c r="E6980" t="s">
        <v>37</v>
      </c>
      <c r="F6980">
        <v>118</v>
      </c>
      <c r="G6980" s="8">
        <v>2246000</v>
      </c>
      <c r="H6980" s="8">
        <v>20000000</v>
      </c>
    </row>
    <row r="6981" spans="1:8" x14ac:dyDescent="0.3">
      <c r="A6981">
        <v>7</v>
      </c>
      <c r="B6981" t="s">
        <v>24084</v>
      </c>
      <c r="C6981" t="s">
        <v>9196</v>
      </c>
      <c r="D6981" t="s">
        <v>21949</v>
      </c>
      <c r="E6981" t="s">
        <v>37</v>
      </c>
      <c r="F6981">
        <v>118</v>
      </c>
      <c r="G6981" s="8">
        <v>2246000</v>
      </c>
      <c r="H6981" s="8">
        <v>20000000</v>
      </c>
    </row>
    <row r="6982" spans="1:8" x14ac:dyDescent="0.3">
      <c r="A6982">
        <v>2.8</v>
      </c>
      <c r="B6982" t="s">
        <v>24085</v>
      </c>
      <c r="C6982" t="s">
        <v>7713</v>
      </c>
      <c r="D6982" t="s">
        <v>809</v>
      </c>
      <c r="E6982" t="s">
        <v>37</v>
      </c>
      <c r="F6982">
        <v>80</v>
      </c>
      <c r="G6982" s="8">
        <v>1646664</v>
      </c>
      <c r="H6982" s="8">
        <v>20000000</v>
      </c>
    </row>
    <row r="6983" spans="1:8" x14ac:dyDescent="0.3">
      <c r="A6983">
        <v>2.8</v>
      </c>
      <c r="B6983" t="s">
        <v>24085</v>
      </c>
      <c r="C6983" t="s">
        <v>7713</v>
      </c>
      <c r="D6983" t="s">
        <v>9824</v>
      </c>
      <c r="E6983" t="s">
        <v>37</v>
      </c>
      <c r="F6983">
        <v>80</v>
      </c>
      <c r="G6983" s="8">
        <v>1646664</v>
      </c>
      <c r="H6983" s="8">
        <v>20000000</v>
      </c>
    </row>
    <row r="6984" spans="1:8" x14ac:dyDescent="0.3">
      <c r="A6984">
        <v>7.5</v>
      </c>
      <c r="B6984" t="s">
        <v>24086</v>
      </c>
      <c r="C6984" t="s">
        <v>6300</v>
      </c>
      <c r="D6984" t="s">
        <v>675</v>
      </c>
      <c r="E6984" t="s">
        <v>37</v>
      </c>
      <c r="F6984">
        <v>107</v>
      </c>
      <c r="G6984" s="8">
        <v>1190018</v>
      </c>
      <c r="H6984" s="8">
        <v>20000000</v>
      </c>
    </row>
    <row r="6985" spans="1:8" x14ac:dyDescent="0.3">
      <c r="A6985">
        <v>7.5</v>
      </c>
      <c r="B6985" t="s">
        <v>24086</v>
      </c>
      <c r="C6985" t="s">
        <v>6300</v>
      </c>
      <c r="D6985" t="s">
        <v>1473</v>
      </c>
      <c r="E6985" t="s">
        <v>37</v>
      </c>
      <c r="F6985">
        <v>107</v>
      </c>
      <c r="G6985" s="8">
        <v>1190018</v>
      </c>
      <c r="H6985" s="8">
        <v>20000000</v>
      </c>
    </row>
    <row r="6986" spans="1:8" x14ac:dyDescent="0.3">
      <c r="A6986">
        <v>7.5</v>
      </c>
      <c r="B6986" t="s">
        <v>24086</v>
      </c>
      <c r="C6986" t="s">
        <v>6300</v>
      </c>
      <c r="D6986" t="s">
        <v>10118</v>
      </c>
      <c r="E6986" t="s">
        <v>37</v>
      </c>
      <c r="F6986">
        <v>107</v>
      </c>
      <c r="G6986" s="8">
        <v>1190018</v>
      </c>
      <c r="H6986" s="8">
        <v>20000000</v>
      </c>
    </row>
    <row r="6987" spans="1:8" x14ac:dyDescent="0.3">
      <c r="A6987">
        <v>7.5</v>
      </c>
      <c r="B6987" t="s">
        <v>24086</v>
      </c>
      <c r="C6987" t="s">
        <v>6300</v>
      </c>
      <c r="D6987" t="s">
        <v>8199</v>
      </c>
      <c r="E6987" t="s">
        <v>37</v>
      </c>
      <c r="F6987">
        <v>107</v>
      </c>
      <c r="G6987" s="8">
        <v>1190018</v>
      </c>
      <c r="H6987" s="8">
        <v>20000000</v>
      </c>
    </row>
    <row r="6988" spans="1:8" x14ac:dyDescent="0.3">
      <c r="A6988">
        <v>7.1</v>
      </c>
      <c r="B6988" t="s">
        <v>24087</v>
      </c>
      <c r="C6988" t="s">
        <v>749</v>
      </c>
      <c r="D6988" t="s">
        <v>1473</v>
      </c>
      <c r="E6988" t="s">
        <v>37</v>
      </c>
      <c r="F6988">
        <v>125</v>
      </c>
      <c r="G6988" s="8">
        <v>1027749</v>
      </c>
      <c r="H6988" s="8">
        <v>40000000</v>
      </c>
    </row>
    <row r="6989" spans="1:8" x14ac:dyDescent="0.3">
      <c r="A6989">
        <v>7.1</v>
      </c>
      <c r="B6989" t="s">
        <v>24087</v>
      </c>
      <c r="C6989" t="s">
        <v>749</v>
      </c>
      <c r="D6989" t="s">
        <v>21951</v>
      </c>
      <c r="E6989" t="s">
        <v>37</v>
      </c>
      <c r="F6989">
        <v>125</v>
      </c>
      <c r="G6989" s="8">
        <v>1027749</v>
      </c>
      <c r="H6989" s="8">
        <v>40000000</v>
      </c>
    </row>
    <row r="6990" spans="1:8" x14ac:dyDescent="0.3">
      <c r="A6990">
        <v>6.4</v>
      </c>
      <c r="B6990" t="s">
        <v>24088</v>
      </c>
      <c r="C6990" t="s">
        <v>6758</v>
      </c>
      <c r="D6990" t="s">
        <v>21950</v>
      </c>
      <c r="E6990" t="s">
        <v>37</v>
      </c>
      <c r="F6990">
        <v>115</v>
      </c>
      <c r="G6990" s="8">
        <v>882710</v>
      </c>
      <c r="H6990" s="8">
        <v>24000000</v>
      </c>
    </row>
    <row r="6991" spans="1:8" x14ac:dyDescent="0.3">
      <c r="A6991">
        <v>6.4</v>
      </c>
      <c r="B6991" t="s">
        <v>24088</v>
      </c>
      <c r="C6991" t="s">
        <v>6758</v>
      </c>
      <c r="D6991" t="s">
        <v>1473</v>
      </c>
      <c r="E6991" t="s">
        <v>37</v>
      </c>
      <c r="F6991">
        <v>115</v>
      </c>
      <c r="G6991" s="8">
        <v>882710</v>
      </c>
      <c r="H6991" s="8">
        <v>24000000</v>
      </c>
    </row>
    <row r="6992" spans="1:8" x14ac:dyDescent="0.3">
      <c r="A6992">
        <v>6.4</v>
      </c>
      <c r="B6992" t="s">
        <v>24088</v>
      </c>
      <c r="C6992" t="s">
        <v>6758</v>
      </c>
      <c r="D6992" t="s">
        <v>17497</v>
      </c>
      <c r="E6992" t="s">
        <v>37</v>
      </c>
      <c r="F6992">
        <v>115</v>
      </c>
      <c r="G6992" s="8">
        <v>882710</v>
      </c>
      <c r="H6992" s="8">
        <v>24000000</v>
      </c>
    </row>
    <row r="6993" spans="1:8" x14ac:dyDescent="0.3">
      <c r="A6993">
        <v>6.4</v>
      </c>
      <c r="B6993" t="s">
        <v>24088</v>
      </c>
      <c r="C6993" t="s">
        <v>6758</v>
      </c>
      <c r="D6993" t="s">
        <v>8199</v>
      </c>
      <c r="E6993" t="s">
        <v>37</v>
      </c>
      <c r="F6993">
        <v>115</v>
      </c>
      <c r="G6993" s="8">
        <v>882710</v>
      </c>
      <c r="H6993" s="8">
        <v>24000000</v>
      </c>
    </row>
    <row r="6994" spans="1:8" x14ac:dyDescent="0.3">
      <c r="A6994">
        <v>6.7</v>
      </c>
      <c r="B6994" t="s">
        <v>24089</v>
      </c>
      <c r="C6994" t="s">
        <v>9217</v>
      </c>
      <c r="D6994" t="s">
        <v>515</v>
      </c>
      <c r="E6994" t="s">
        <v>37</v>
      </c>
      <c r="F6994">
        <v>88</v>
      </c>
      <c r="G6994" s="8">
        <v>1064277</v>
      </c>
      <c r="H6994" s="8">
        <v>20000000</v>
      </c>
    </row>
    <row r="6995" spans="1:8" x14ac:dyDescent="0.3">
      <c r="A6995">
        <v>6.7</v>
      </c>
      <c r="B6995" t="s">
        <v>24089</v>
      </c>
      <c r="C6995" t="s">
        <v>9217</v>
      </c>
      <c r="D6995" t="s">
        <v>15875</v>
      </c>
      <c r="E6995" t="s">
        <v>37</v>
      </c>
      <c r="F6995">
        <v>88</v>
      </c>
      <c r="G6995" s="8">
        <v>1064277</v>
      </c>
      <c r="H6995" s="8">
        <v>20000000</v>
      </c>
    </row>
    <row r="6996" spans="1:8" x14ac:dyDescent="0.3">
      <c r="A6996">
        <v>6.7</v>
      </c>
      <c r="B6996" t="s">
        <v>24089</v>
      </c>
      <c r="C6996" t="s">
        <v>9217</v>
      </c>
      <c r="D6996" t="s">
        <v>651</v>
      </c>
      <c r="E6996" t="s">
        <v>37</v>
      </c>
      <c r="F6996">
        <v>88</v>
      </c>
      <c r="G6996" s="8">
        <v>1064277</v>
      </c>
      <c r="H6996" s="8">
        <v>20000000</v>
      </c>
    </row>
    <row r="6997" spans="1:8" x14ac:dyDescent="0.3">
      <c r="A6997">
        <v>6.7</v>
      </c>
      <c r="B6997" t="s">
        <v>24089</v>
      </c>
      <c r="C6997" t="s">
        <v>9217</v>
      </c>
      <c r="D6997" t="s">
        <v>15164</v>
      </c>
      <c r="E6997" t="s">
        <v>37</v>
      </c>
      <c r="F6997">
        <v>88</v>
      </c>
      <c r="G6997" s="8">
        <v>1064277</v>
      </c>
      <c r="H6997" s="8">
        <v>20000000</v>
      </c>
    </row>
    <row r="6998" spans="1:8" x14ac:dyDescent="0.3">
      <c r="A6998">
        <v>5.3</v>
      </c>
      <c r="B6998" t="s">
        <v>24090</v>
      </c>
      <c r="C6998" t="s">
        <v>336</v>
      </c>
      <c r="D6998" t="s">
        <v>1473</v>
      </c>
      <c r="E6998" t="s">
        <v>37</v>
      </c>
      <c r="F6998">
        <v>122</v>
      </c>
      <c r="G6998" s="8">
        <v>531009</v>
      </c>
      <c r="H6998" s="8">
        <v>10000000</v>
      </c>
    </row>
    <row r="6999" spans="1:8" x14ac:dyDescent="0.3">
      <c r="A6999">
        <v>5.3</v>
      </c>
      <c r="B6999" t="s">
        <v>24090</v>
      </c>
      <c r="C6999" t="s">
        <v>336</v>
      </c>
      <c r="D6999" t="s">
        <v>17497</v>
      </c>
      <c r="E6999" t="s">
        <v>37</v>
      </c>
      <c r="F6999">
        <v>122</v>
      </c>
      <c r="G6999" s="8">
        <v>531009</v>
      </c>
      <c r="H6999" s="8">
        <v>10000000</v>
      </c>
    </row>
    <row r="7000" spans="1:8" x14ac:dyDescent="0.3">
      <c r="A7000">
        <v>6.9</v>
      </c>
      <c r="B7000" t="s">
        <v>24091</v>
      </c>
      <c r="C7000" t="s">
        <v>9227</v>
      </c>
      <c r="D7000" t="s">
        <v>675</v>
      </c>
      <c r="E7000" t="s">
        <v>388</v>
      </c>
      <c r="F7000">
        <v>103</v>
      </c>
      <c r="G7000" s="8">
        <v>410388</v>
      </c>
      <c r="H7000" s="8">
        <v>2127519898</v>
      </c>
    </row>
    <row r="7001" spans="1:8" x14ac:dyDescent="0.3">
      <c r="A7001">
        <v>6.9</v>
      </c>
      <c r="B7001" t="s">
        <v>24091</v>
      </c>
      <c r="C7001" t="s">
        <v>9227</v>
      </c>
      <c r="D7001" t="s">
        <v>515</v>
      </c>
      <c r="E7001" t="s">
        <v>388</v>
      </c>
      <c r="F7001">
        <v>103</v>
      </c>
      <c r="G7001" s="8">
        <v>410388</v>
      </c>
      <c r="H7001" s="8">
        <v>2127519898</v>
      </c>
    </row>
    <row r="7002" spans="1:8" x14ac:dyDescent="0.3">
      <c r="A7002">
        <v>6.9</v>
      </c>
      <c r="B7002" t="s">
        <v>24091</v>
      </c>
      <c r="C7002" t="s">
        <v>9227</v>
      </c>
      <c r="D7002" t="s">
        <v>9312</v>
      </c>
      <c r="E7002" t="s">
        <v>388</v>
      </c>
      <c r="F7002">
        <v>103</v>
      </c>
      <c r="G7002" s="8">
        <v>410388</v>
      </c>
      <c r="H7002" s="8">
        <v>2127519898</v>
      </c>
    </row>
    <row r="7003" spans="1:8" x14ac:dyDescent="0.3">
      <c r="A7003">
        <v>6.9</v>
      </c>
      <c r="B7003" t="s">
        <v>24091</v>
      </c>
      <c r="C7003" t="s">
        <v>9227</v>
      </c>
      <c r="D7003" t="s">
        <v>15875</v>
      </c>
      <c r="E7003" t="s">
        <v>388</v>
      </c>
      <c r="F7003">
        <v>103</v>
      </c>
      <c r="G7003" s="8">
        <v>410388</v>
      </c>
      <c r="H7003" s="8">
        <v>2127519898</v>
      </c>
    </row>
    <row r="7004" spans="1:8" x14ac:dyDescent="0.3">
      <c r="A7004">
        <v>6.9</v>
      </c>
      <c r="B7004" t="s">
        <v>24091</v>
      </c>
      <c r="C7004" t="s">
        <v>9227</v>
      </c>
      <c r="D7004" t="s">
        <v>10118</v>
      </c>
      <c r="E7004" t="s">
        <v>388</v>
      </c>
      <c r="F7004">
        <v>103</v>
      </c>
      <c r="G7004" s="8">
        <v>410388</v>
      </c>
      <c r="H7004" s="8">
        <v>2127519898</v>
      </c>
    </row>
    <row r="7005" spans="1:8" x14ac:dyDescent="0.3">
      <c r="A7005">
        <v>6.9</v>
      </c>
      <c r="B7005" t="s">
        <v>24091</v>
      </c>
      <c r="C7005" t="s">
        <v>9227</v>
      </c>
      <c r="D7005" t="s">
        <v>8199</v>
      </c>
      <c r="E7005" t="s">
        <v>388</v>
      </c>
      <c r="F7005">
        <v>103</v>
      </c>
      <c r="G7005" s="8">
        <v>410388</v>
      </c>
      <c r="H7005" s="8">
        <v>2127519898</v>
      </c>
    </row>
    <row r="7006" spans="1:8" x14ac:dyDescent="0.3">
      <c r="A7006">
        <v>6.2</v>
      </c>
      <c r="B7006" t="s">
        <v>24092</v>
      </c>
      <c r="C7006" t="s">
        <v>9233</v>
      </c>
      <c r="D7006" t="s">
        <v>1473</v>
      </c>
      <c r="E7006" t="s">
        <v>37</v>
      </c>
      <c r="F7006">
        <v>101</v>
      </c>
      <c r="G7006" s="8">
        <v>375474</v>
      </c>
      <c r="H7006" s="8">
        <v>20000000</v>
      </c>
    </row>
    <row r="7007" spans="1:8" x14ac:dyDescent="0.3">
      <c r="A7007">
        <v>6.2</v>
      </c>
      <c r="B7007" t="s">
        <v>24092</v>
      </c>
      <c r="C7007" t="s">
        <v>9233</v>
      </c>
      <c r="D7007" t="s">
        <v>20490</v>
      </c>
      <c r="E7007" t="s">
        <v>37</v>
      </c>
      <c r="F7007">
        <v>101</v>
      </c>
      <c r="G7007" s="8">
        <v>375474</v>
      </c>
      <c r="H7007" s="8">
        <v>20000000</v>
      </c>
    </row>
    <row r="7008" spans="1:8" x14ac:dyDescent="0.3">
      <c r="A7008">
        <v>6.2</v>
      </c>
      <c r="B7008" t="s">
        <v>24092</v>
      </c>
      <c r="C7008" t="s">
        <v>9233</v>
      </c>
      <c r="D7008" t="s">
        <v>21949</v>
      </c>
      <c r="E7008" t="s">
        <v>37</v>
      </c>
      <c r="F7008">
        <v>101</v>
      </c>
      <c r="G7008" s="8">
        <v>375474</v>
      </c>
      <c r="H7008" s="8">
        <v>20000000</v>
      </c>
    </row>
    <row r="7009" spans="1:8" x14ac:dyDescent="0.3">
      <c r="A7009">
        <v>6.4</v>
      </c>
      <c r="B7009" t="s">
        <v>24093</v>
      </c>
      <c r="C7009" t="s">
        <v>315</v>
      </c>
      <c r="D7009" t="s">
        <v>675</v>
      </c>
      <c r="E7009" t="s">
        <v>37</v>
      </c>
      <c r="F7009">
        <v>107</v>
      </c>
      <c r="G7009" s="8">
        <v>305070</v>
      </c>
      <c r="H7009" s="8">
        <v>20000000</v>
      </c>
    </row>
    <row r="7010" spans="1:8" x14ac:dyDescent="0.3">
      <c r="A7010">
        <v>6.4</v>
      </c>
      <c r="B7010" t="s">
        <v>24093</v>
      </c>
      <c r="C7010" t="s">
        <v>315</v>
      </c>
      <c r="D7010" t="s">
        <v>515</v>
      </c>
      <c r="E7010" t="s">
        <v>37</v>
      </c>
      <c r="F7010">
        <v>107</v>
      </c>
      <c r="G7010" s="8">
        <v>305070</v>
      </c>
      <c r="H7010" s="8">
        <v>20000000</v>
      </c>
    </row>
    <row r="7011" spans="1:8" x14ac:dyDescent="0.3">
      <c r="A7011">
        <v>6.4</v>
      </c>
      <c r="B7011" t="s">
        <v>24093</v>
      </c>
      <c r="C7011" t="s">
        <v>315</v>
      </c>
      <c r="D7011" t="s">
        <v>1473</v>
      </c>
      <c r="E7011" t="s">
        <v>37</v>
      </c>
      <c r="F7011">
        <v>107</v>
      </c>
      <c r="G7011" s="8">
        <v>305070</v>
      </c>
      <c r="H7011" s="8">
        <v>20000000</v>
      </c>
    </row>
    <row r="7012" spans="1:8" x14ac:dyDescent="0.3">
      <c r="A7012">
        <v>6.4</v>
      </c>
      <c r="B7012" t="s">
        <v>24093</v>
      </c>
      <c r="C7012" t="s">
        <v>315</v>
      </c>
      <c r="D7012" t="s">
        <v>20490</v>
      </c>
      <c r="E7012" t="s">
        <v>37</v>
      </c>
      <c r="F7012">
        <v>107</v>
      </c>
      <c r="G7012" s="8">
        <v>305070</v>
      </c>
      <c r="H7012" s="8">
        <v>20000000</v>
      </c>
    </row>
    <row r="7013" spans="1:8" x14ac:dyDescent="0.3">
      <c r="A7013">
        <v>6.4</v>
      </c>
      <c r="B7013" t="s">
        <v>24093</v>
      </c>
      <c r="C7013" t="s">
        <v>315</v>
      </c>
      <c r="D7013" t="s">
        <v>17497</v>
      </c>
      <c r="E7013" t="s">
        <v>37</v>
      </c>
      <c r="F7013">
        <v>107</v>
      </c>
      <c r="G7013" s="8">
        <v>305070</v>
      </c>
      <c r="H7013" s="8">
        <v>20000000</v>
      </c>
    </row>
    <row r="7014" spans="1:8" x14ac:dyDescent="0.3">
      <c r="A7014">
        <v>6</v>
      </c>
      <c r="B7014" t="s">
        <v>24094</v>
      </c>
      <c r="C7014" t="s">
        <v>4613</v>
      </c>
      <c r="D7014" t="s">
        <v>809</v>
      </c>
      <c r="E7014" t="s">
        <v>726</v>
      </c>
      <c r="F7014">
        <v>118</v>
      </c>
      <c r="G7014" s="8">
        <v>146072</v>
      </c>
      <c r="H7014" s="8">
        <v>140000000</v>
      </c>
    </row>
    <row r="7015" spans="1:8" x14ac:dyDescent="0.3">
      <c r="A7015">
        <v>6</v>
      </c>
      <c r="B7015" t="s">
        <v>24094</v>
      </c>
      <c r="C7015" t="s">
        <v>4613</v>
      </c>
      <c r="D7015" t="s">
        <v>15875</v>
      </c>
      <c r="E7015" t="s">
        <v>726</v>
      </c>
      <c r="F7015">
        <v>118</v>
      </c>
      <c r="G7015" s="8">
        <v>146072</v>
      </c>
      <c r="H7015" s="8">
        <v>140000000</v>
      </c>
    </row>
    <row r="7016" spans="1:8" x14ac:dyDescent="0.3">
      <c r="A7016">
        <v>6</v>
      </c>
      <c r="B7016" t="s">
        <v>24094</v>
      </c>
      <c r="C7016" t="s">
        <v>4613</v>
      </c>
      <c r="D7016" t="s">
        <v>651</v>
      </c>
      <c r="E7016" t="s">
        <v>726</v>
      </c>
      <c r="F7016">
        <v>118</v>
      </c>
      <c r="G7016" s="8">
        <v>146072</v>
      </c>
      <c r="H7016" s="8">
        <v>140000000</v>
      </c>
    </row>
    <row r="7017" spans="1:8" x14ac:dyDescent="0.3">
      <c r="A7017">
        <v>6</v>
      </c>
      <c r="B7017" t="s">
        <v>24094</v>
      </c>
      <c r="C7017" t="s">
        <v>4613</v>
      </c>
      <c r="D7017" t="s">
        <v>10118</v>
      </c>
      <c r="E7017" t="s">
        <v>726</v>
      </c>
      <c r="F7017">
        <v>118</v>
      </c>
      <c r="G7017" s="8">
        <v>146072</v>
      </c>
      <c r="H7017" s="8">
        <v>140000000</v>
      </c>
    </row>
    <row r="7018" spans="1:8" x14ac:dyDescent="0.3">
      <c r="A7018">
        <v>5.0999999999999996</v>
      </c>
      <c r="B7018" t="s">
        <v>24095</v>
      </c>
      <c r="C7018" t="s">
        <v>5134</v>
      </c>
      <c r="D7018" t="s">
        <v>675</v>
      </c>
      <c r="E7018" t="s">
        <v>37</v>
      </c>
      <c r="F7018">
        <v>107</v>
      </c>
      <c r="G7018" s="8">
        <v>1183354</v>
      </c>
      <c r="H7018" s="8">
        <v>20000000</v>
      </c>
    </row>
    <row r="7019" spans="1:8" x14ac:dyDescent="0.3">
      <c r="A7019">
        <v>5.0999999999999996</v>
      </c>
      <c r="B7019" t="s">
        <v>24095</v>
      </c>
      <c r="C7019" t="s">
        <v>5134</v>
      </c>
      <c r="D7019" t="s">
        <v>809</v>
      </c>
      <c r="E7019" t="s">
        <v>37</v>
      </c>
      <c r="F7019">
        <v>107</v>
      </c>
      <c r="G7019" s="8">
        <v>1183354</v>
      </c>
      <c r="H7019" s="8">
        <v>20000000</v>
      </c>
    </row>
    <row r="7020" spans="1:8" x14ac:dyDescent="0.3">
      <c r="A7020">
        <v>5.0999999999999996</v>
      </c>
      <c r="B7020" t="s">
        <v>24095</v>
      </c>
      <c r="C7020" t="s">
        <v>5134</v>
      </c>
      <c r="D7020" t="s">
        <v>21950</v>
      </c>
      <c r="E7020" t="s">
        <v>37</v>
      </c>
      <c r="F7020">
        <v>107</v>
      </c>
      <c r="G7020" s="8">
        <v>1183354</v>
      </c>
      <c r="H7020" s="8">
        <v>20000000</v>
      </c>
    </row>
    <row r="7021" spans="1:8" x14ac:dyDescent="0.3">
      <c r="A7021">
        <v>5.0999999999999996</v>
      </c>
      <c r="B7021" t="s">
        <v>24095</v>
      </c>
      <c r="C7021" t="s">
        <v>5134</v>
      </c>
      <c r="D7021" t="s">
        <v>651</v>
      </c>
      <c r="E7021" t="s">
        <v>37</v>
      </c>
      <c r="F7021">
        <v>107</v>
      </c>
      <c r="G7021" s="8">
        <v>1183354</v>
      </c>
      <c r="H7021" s="8">
        <v>20000000</v>
      </c>
    </row>
    <row r="7022" spans="1:8" x14ac:dyDescent="0.3">
      <c r="A7022">
        <v>5.0999999999999996</v>
      </c>
      <c r="B7022" t="s">
        <v>24095</v>
      </c>
      <c r="C7022" t="s">
        <v>5134</v>
      </c>
      <c r="D7022" t="s">
        <v>4189</v>
      </c>
      <c r="E7022" t="s">
        <v>37</v>
      </c>
      <c r="F7022">
        <v>107</v>
      </c>
      <c r="G7022" s="8">
        <v>1183354</v>
      </c>
      <c r="H7022" s="8">
        <v>20000000</v>
      </c>
    </row>
    <row r="7023" spans="1:8" x14ac:dyDescent="0.3">
      <c r="A7023">
        <v>5.0999999999999996</v>
      </c>
      <c r="B7023" t="s">
        <v>24095</v>
      </c>
      <c r="C7023" t="s">
        <v>5134</v>
      </c>
      <c r="D7023" t="s">
        <v>21948</v>
      </c>
      <c r="E7023" t="s">
        <v>37</v>
      </c>
      <c r="F7023">
        <v>107</v>
      </c>
      <c r="G7023" s="8">
        <v>1183354</v>
      </c>
      <c r="H7023" s="8">
        <v>20000000</v>
      </c>
    </row>
    <row r="7024" spans="1:8" x14ac:dyDescent="0.3">
      <c r="A7024">
        <v>5.0999999999999996</v>
      </c>
      <c r="B7024" t="s">
        <v>24095</v>
      </c>
      <c r="C7024" t="s">
        <v>5134</v>
      </c>
      <c r="D7024" t="s">
        <v>10118</v>
      </c>
      <c r="E7024" t="s">
        <v>37</v>
      </c>
      <c r="F7024">
        <v>107</v>
      </c>
      <c r="G7024" s="8">
        <v>1183354</v>
      </c>
      <c r="H7024" s="8">
        <v>20000000</v>
      </c>
    </row>
    <row r="7025" spans="1:8" x14ac:dyDescent="0.3">
      <c r="A7025">
        <v>5.0999999999999996</v>
      </c>
      <c r="B7025" t="s">
        <v>24095</v>
      </c>
      <c r="C7025" t="s">
        <v>5134</v>
      </c>
      <c r="D7025" t="s">
        <v>8199</v>
      </c>
      <c r="E7025" t="s">
        <v>37</v>
      </c>
      <c r="F7025">
        <v>107</v>
      </c>
      <c r="G7025" s="8">
        <v>1183354</v>
      </c>
      <c r="H7025" s="8">
        <v>20000000</v>
      </c>
    </row>
    <row r="7026" spans="1:8" x14ac:dyDescent="0.3">
      <c r="A7026">
        <v>5.5</v>
      </c>
      <c r="B7026" t="s">
        <v>24096</v>
      </c>
      <c r="C7026" t="s">
        <v>9264</v>
      </c>
      <c r="D7026" t="s">
        <v>21950</v>
      </c>
      <c r="E7026" t="s">
        <v>37</v>
      </c>
      <c r="F7026">
        <v>100</v>
      </c>
      <c r="G7026" s="8">
        <v>121972</v>
      </c>
      <c r="H7026" s="8">
        <v>22000000</v>
      </c>
    </row>
    <row r="7027" spans="1:8" x14ac:dyDescent="0.3">
      <c r="A7027">
        <v>5.5</v>
      </c>
      <c r="B7027" t="s">
        <v>24096</v>
      </c>
      <c r="C7027" t="s">
        <v>9264</v>
      </c>
      <c r="D7027" t="s">
        <v>1473</v>
      </c>
      <c r="E7027" t="s">
        <v>37</v>
      </c>
      <c r="F7027">
        <v>100</v>
      </c>
      <c r="G7027" s="8">
        <v>121972</v>
      </c>
      <c r="H7027" s="8">
        <v>22000000</v>
      </c>
    </row>
    <row r="7028" spans="1:8" x14ac:dyDescent="0.3">
      <c r="A7028">
        <v>5.5</v>
      </c>
      <c r="B7028" t="s">
        <v>24096</v>
      </c>
      <c r="C7028" t="s">
        <v>9264</v>
      </c>
      <c r="D7028" t="s">
        <v>21948</v>
      </c>
      <c r="E7028" t="s">
        <v>37</v>
      </c>
      <c r="F7028">
        <v>100</v>
      </c>
      <c r="G7028" s="8">
        <v>121972</v>
      </c>
      <c r="H7028" s="8">
        <v>22000000</v>
      </c>
    </row>
    <row r="7029" spans="1:8" x14ac:dyDescent="0.3">
      <c r="A7029">
        <v>5.4</v>
      </c>
      <c r="B7029" t="s">
        <v>24097</v>
      </c>
      <c r="C7029" t="s">
        <v>3668</v>
      </c>
      <c r="D7029" t="s">
        <v>809</v>
      </c>
      <c r="E7029" t="s">
        <v>37</v>
      </c>
      <c r="F7029">
        <v>110</v>
      </c>
      <c r="G7029" s="8">
        <v>263365</v>
      </c>
      <c r="H7029" s="8">
        <v>20000000</v>
      </c>
    </row>
    <row r="7030" spans="1:8" x14ac:dyDescent="0.3">
      <c r="A7030">
        <v>5.4</v>
      </c>
      <c r="B7030" t="s">
        <v>24097</v>
      </c>
      <c r="C7030" t="s">
        <v>3668</v>
      </c>
      <c r="D7030" t="s">
        <v>1473</v>
      </c>
      <c r="E7030" t="s">
        <v>37</v>
      </c>
      <c r="F7030">
        <v>110</v>
      </c>
      <c r="G7030" s="8">
        <v>263365</v>
      </c>
      <c r="H7030" s="8">
        <v>20000000</v>
      </c>
    </row>
    <row r="7031" spans="1:8" x14ac:dyDescent="0.3">
      <c r="A7031">
        <v>5.4</v>
      </c>
      <c r="B7031" t="s">
        <v>24097</v>
      </c>
      <c r="C7031" t="s">
        <v>3668</v>
      </c>
      <c r="D7031" t="s">
        <v>651</v>
      </c>
      <c r="E7031" t="s">
        <v>37</v>
      </c>
      <c r="F7031">
        <v>110</v>
      </c>
      <c r="G7031" s="8">
        <v>263365</v>
      </c>
      <c r="H7031" s="8">
        <v>20000000</v>
      </c>
    </row>
    <row r="7032" spans="1:8" x14ac:dyDescent="0.3">
      <c r="A7032">
        <v>5.4</v>
      </c>
      <c r="B7032" t="s">
        <v>24097</v>
      </c>
      <c r="C7032" t="s">
        <v>3668</v>
      </c>
      <c r="D7032" t="s">
        <v>17497</v>
      </c>
      <c r="E7032" t="s">
        <v>37</v>
      </c>
      <c r="F7032">
        <v>110</v>
      </c>
      <c r="G7032" s="8">
        <v>263365</v>
      </c>
      <c r="H7032" s="8">
        <v>20000000</v>
      </c>
    </row>
    <row r="7033" spans="1:8" x14ac:dyDescent="0.3">
      <c r="A7033">
        <v>7.5</v>
      </c>
      <c r="B7033" t="s">
        <v>24098</v>
      </c>
      <c r="C7033" t="s">
        <v>8302</v>
      </c>
      <c r="D7033" t="s">
        <v>1473</v>
      </c>
      <c r="E7033" t="s">
        <v>940</v>
      </c>
      <c r="F7033">
        <v>125</v>
      </c>
      <c r="G7033" s="8">
        <v>8047690</v>
      </c>
      <c r="H7033" s="8">
        <v>19400000</v>
      </c>
    </row>
    <row r="7034" spans="1:8" x14ac:dyDescent="0.3">
      <c r="A7034">
        <v>7.5</v>
      </c>
      <c r="B7034" t="s">
        <v>24098</v>
      </c>
      <c r="C7034" t="s">
        <v>8302</v>
      </c>
      <c r="D7034" t="s">
        <v>17497</v>
      </c>
      <c r="E7034" t="s">
        <v>940</v>
      </c>
      <c r="F7034">
        <v>125</v>
      </c>
      <c r="G7034" s="8">
        <v>8047690</v>
      </c>
      <c r="H7034" s="8">
        <v>19400000</v>
      </c>
    </row>
    <row r="7035" spans="1:8" x14ac:dyDescent="0.3">
      <c r="A7035">
        <v>7.4</v>
      </c>
      <c r="B7035" t="s">
        <v>24099</v>
      </c>
      <c r="C7035" t="s">
        <v>8239</v>
      </c>
      <c r="D7035" t="s">
        <v>675</v>
      </c>
      <c r="E7035" t="s">
        <v>6517</v>
      </c>
      <c r="F7035">
        <v>184</v>
      </c>
      <c r="G7035" s="8">
        <v>476270</v>
      </c>
      <c r="H7035" s="8">
        <v>20000000</v>
      </c>
    </row>
    <row r="7036" spans="1:8" x14ac:dyDescent="0.3">
      <c r="A7036">
        <v>7.4</v>
      </c>
      <c r="B7036" t="s">
        <v>24099</v>
      </c>
      <c r="C7036" t="s">
        <v>8239</v>
      </c>
      <c r="D7036" t="s">
        <v>11093</v>
      </c>
      <c r="E7036" t="s">
        <v>6517</v>
      </c>
      <c r="F7036">
        <v>184</v>
      </c>
      <c r="G7036" s="8">
        <v>476270</v>
      </c>
      <c r="H7036" s="8">
        <v>20000000</v>
      </c>
    </row>
    <row r="7037" spans="1:8" x14ac:dyDescent="0.3">
      <c r="A7037">
        <v>7.4</v>
      </c>
      <c r="B7037" t="s">
        <v>24099</v>
      </c>
      <c r="C7037" t="s">
        <v>8239</v>
      </c>
      <c r="D7037" t="s">
        <v>21950</v>
      </c>
      <c r="E7037" t="s">
        <v>6517</v>
      </c>
      <c r="F7037">
        <v>184</v>
      </c>
      <c r="G7037" s="8">
        <v>476270</v>
      </c>
      <c r="H7037" s="8">
        <v>20000000</v>
      </c>
    </row>
    <row r="7038" spans="1:8" x14ac:dyDescent="0.3">
      <c r="A7038">
        <v>7.4</v>
      </c>
      <c r="B7038" t="s">
        <v>24099</v>
      </c>
      <c r="C7038" t="s">
        <v>8239</v>
      </c>
      <c r="D7038" t="s">
        <v>1473</v>
      </c>
      <c r="E7038" t="s">
        <v>6517</v>
      </c>
      <c r="F7038">
        <v>184</v>
      </c>
      <c r="G7038" s="8">
        <v>476270</v>
      </c>
      <c r="H7038" s="8">
        <v>20000000</v>
      </c>
    </row>
    <row r="7039" spans="1:8" x14ac:dyDescent="0.3">
      <c r="A7039">
        <v>8</v>
      </c>
      <c r="B7039" t="s">
        <v>24100</v>
      </c>
      <c r="C7039" t="s">
        <v>1289</v>
      </c>
      <c r="D7039" t="s">
        <v>515</v>
      </c>
      <c r="E7039" t="s">
        <v>37</v>
      </c>
      <c r="F7039">
        <v>236</v>
      </c>
      <c r="G7039" s="8">
        <v>184208848</v>
      </c>
      <c r="H7039" s="8">
        <v>22000000</v>
      </c>
    </row>
    <row r="7040" spans="1:8" x14ac:dyDescent="0.3">
      <c r="A7040">
        <v>8</v>
      </c>
      <c r="B7040" t="s">
        <v>24100</v>
      </c>
      <c r="C7040" t="s">
        <v>1289</v>
      </c>
      <c r="D7040" t="s">
        <v>1473</v>
      </c>
      <c r="E7040" t="s">
        <v>37</v>
      </c>
      <c r="F7040">
        <v>236</v>
      </c>
      <c r="G7040" s="8">
        <v>184208848</v>
      </c>
      <c r="H7040" s="8">
        <v>22000000</v>
      </c>
    </row>
    <row r="7041" spans="1:8" x14ac:dyDescent="0.3">
      <c r="A7041">
        <v>8</v>
      </c>
      <c r="B7041" t="s">
        <v>24100</v>
      </c>
      <c r="C7041" t="s">
        <v>1289</v>
      </c>
      <c r="D7041" t="s">
        <v>12797</v>
      </c>
      <c r="E7041" t="s">
        <v>37</v>
      </c>
      <c r="F7041">
        <v>236</v>
      </c>
      <c r="G7041" s="8">
        <v>184208848</v>
      </c>
      <c r="H7041" s="8">
        <v>22000000</v>
      </c>
    </row>
    <row r="7042" spans="1:8" x14ac:dyDescent="0.3">
      <c r="A7042">
        <v>5.7</v>
      </c>
      <c r="B7042" t="s">
        <v>24101</v>
      </c>
      <c r="C7042" t="s">
        <v>4359</v>
      </c>
      <c r="D7042" t="s">
        <v>809</v>
      </c>
      <c r="E7042" t="s">
        <v>37</v>
      </c>
      <c r="F7042">
        <v>97</v>
      </c>
      <c r="G7042" s="8">
        <v>100292856</v>
      </c>
      <c r="H7042" s="8">
        <v>20000000</v>
      </c>
    </row>
    <row r="7043" spans="1:8" x14ac:dyDescent="0.3">
      <c r="A7043">
        <v>6.8</v>
      </c>
      <c r="B7043" t="s">
        <v>24102</v>
      </c>
      <c r="C7043" t="s">
        <v>2077</v>
      </c>
      <c r="D7043" t="s">
        <v>21950</v>
      </c>
      <c r="E7043" t="s">
        <v>37</v>
      </c>
      <c r="F7043">
        <v>113</v>
      </c>
      <c r="G7043" s="8">
        <v>58571513</v>
      </c>
      <c r="H7043" s="8">
        <v>19000000</v>
      </c>
    </row>
    <row r="7044" spans="1:8" x14ac:dyDescent="0.3">
      <c r="A7044">
        <v>6.8</v>
      </c>
      <c r="B7044" t="s">
        <v>24102</v>
      </c>
      <c r="C7044" t="s">
        <v>2077</v>
      </c>
      <c r="D7044" t="s">
        <v>1473</v>
      </c>
      <c r="E7044" t="s">
        <v>37</v>
      </c>
      <c r="F7044">
        <v>113</v>
      </c>
      <c r="G7044" s="8">
        <v>58571513</v>
      </c>
      <c r="H7044" s="8">
        <v>19000000</v>
      </c>
    </row>
    <row r="7045" spans="1:8" x14ac:dyDescent="0.3">
      <c r="A7045">
        <v>6.8</v>
      </c>
      <c r="B7045" t="s">
        <v>24102</v>
      </c>
      <c r="C7045" t="s">
        <v>2077</v>
      </c>
      <c r="D7045" t="s">
        <v>21948</v>
      </c>
      <c r="E7045" t="s">
        <v>37</v>
      </c>
      <c r="F7045">
        <v>113</v>
      </c>
      <c r="G7045" s="8">
        <v>58571513</v>
      </c>
      <c r="H7045" s="8">
        <v>19000000</v>
      </c>
    </row>
    <row r="7046" spans="1:8" x14ac:dyDescent="0.3">
      <c r="A7046">
        <v>6.8</v>
      </c>
      <c r="B7046" t="s">
        <v>24102</v>
      </c>
      <c r="C7046" t="s">
        <v>2077</v>
      </c>
      <c r="D7046" t="s">
        <v>8199</v>
      </c>
      <c r="E7046" t="s">
        <v>37</v>
      </c>
      <c r="F7046">
        <v>113</v>
      </c>
      <c r="G7046" s="8">
        <v>58571513</v>
      </c>
      <c r="H7046" s="8">
        <v>19000000</v>
      </c>
    </row>
    <row r="7047" spans="1:8" x14ac:dyDescent="0.3">
      <c r="A7047">
        <v>5.9</v>
      </c>
      <c r="B7047" t="s">
        <v>24103</v>
      </c>
      <c r="C7047" t="s">
        <v>9348</v>
      </c>
      <c r="D7047" t="s">
        <v>809</v>
      </c>
      <c r="E7047" t="s">
        <v>37</v>
      </c>
      <c r="F7047">
        <v>95</v>
      </c>
      <c r="G7047" s="8">
        <v>51431160</v>
      </c>
      <c r="H7047" s="8">
        <v>20000000</v>
      </c>
    </row>
    <row r="7048" spans="1:8" x14ac:dyDescent="0.3">
      <c r="A7048">
        <v>5.9</v>
      </c>
      <c r="B7048" t="s">
        <v>24103</v>
      </c>
      <c r="C7048" t="s">
        <v>9348</v>
      </c>
      <c r="D7048" t="s">
        <v>15875</v>
      </c>
      <c r="E7048" t="s">
        <v>37</v>
      </c>
      <c r="F7048">
        <v>95</v>
      </c>
      <c r="G7048" s="8">
        <v>51431160</v>
      </c>
      <c r="H7048" s="8">
        <v>20000000</v>
      </c>
    </row>
    <row r="7049" spans="1:8" x14ac:dyDescent="0.3">
      <c r="A7049">
        <v>5.9</v>
      </c>
      <c r="B7049" t="s">
        <v>24103</v>
      </c>
      <c r="C7049" t="s">
        <v>9348</v>
      </c>
      <c r="D7049" t="s">
        <v>17497</v>
      </c>
      <c r="E7049" t="s">
        <v>37</v>
      </c>
      <c r="F7049">
        <v>95</v>
      </c>
      <c r="G7049" s="8">
        <v>51431160</v>
      </c>
      <c r="H7049" s="8">
        <v>20000000</v>
      </c>
    </row>
    <row r="7050" spans="1:8" x14ac:dyDescent="0.3">
      <c r="A7050">
        <v>7.2</v>
      </c>
      <c r="B7050" t="s">
        <v>24104</v>
      </c>
      <c r="C7050" t="s">
        <v>4094</v>
      </c>
      <c r="D7050" t="s">
        <v>4189</v>
      </c>
      <c r="E7050" t="s">
        <v>37</v>
      </c>
      <c r="F7050">
        <v>103</v>
      </c>
      <c r="G7050" s="8">
        <v>103001286</v>
      </c>
      <c r="H7050" s="8">
        <v>15000000</v>
      </c>
    </row>
    <row r="7051" spans="1:8" x14ac:dyDescent="0.3">
      <c r="A7051">
        <v>7.2</v>
      </c>
      <c r="B7051" t="s">
        <v>24104</v>
      </c>
      <c r="C7051" t="s">
        <v>4094</v>
      </c>
      <c r="D7051" t="s">
        <v>21948</v>
      </c>
      <c r="E7051" t="s">
        <v>37</v>
      </c>
      <c r="F7051">
        <v>103</v>
      </c>
      <c r="G7051" s="8">
        <v>103001286</v>
      </c>
      <c r="H7051" s="8">
        <v>15000000</v>
      </c>
    </row>
    <row r="7052" spans="1:8" x14ac:dyDescent="0.3">
      <c r="A7052">
        <v>5.5</v>
      </c>
      <c r="B7052" t="s">
        <v>24105</v>
      </c>
      <c r="C7052" t="s">
        <v>8689</v>
      </c>
      <c r="D7052" t="s">
        <v>4189</v>
      </c>
      <c r="E7052" t="s">
        <v>37</v>
      </c>
      <c r="F7052">
        <v>91</v>
      </c>
      <c r="G7052" s="8">
        <v>41867960</v>
      </c>
      <c r="H7052" s="8">
        <v>20000000</v>
      </c>
    </row>
    <row r="7053" spans="1:8" x14ac:dyDescent="0.3">
      <c r="A7053">
        <v>8.5</v>
      </c>
      <c r="B7053" t="s">
        <v>24106</v>
      </c>
      <c r="C7053" t="s">
        <v>271</v>
      </c>
      <c r="D7053" t="s">
        <v>515</v>
      </c>
      <c r="E7053" t="s">
        <v>37</v>
      </c>
      <c r="F7053">
        <v>116</v>
      </c>
      <c r="G7053" s="8">
        <v>210609762</v>
      </c>
      <c r="H7053" s="8">
        <v>19000000</v>
      </c>
    </row>
    <row r="7054" spans="1:8" x14ac:dyDescent="0.3">
      <c r="A7054">
        <v>8.5</v>
      </c>
      <c r="B7054" t="s">
        <v>24106</v>
      </c>
      <c r="C7054" t="s">
        <v>271</v>
      </c>
      <c r="D7054" t="s">
        <v>809</v>
      </c>
      <c r="E7054" t="s">
        <v>37</v>
      </c>
      <c r="F7054">
        <v>116</v>
      </c>
      <c r="G7054" s="8">
        <v>210609762</v>
      </c>
      <c r="H7054" s="8">
        <v>19000000</v>
      </c>
    </row>
    <row r="7055" spans="1:8" x14ac:dyDescent="0.3">
      <c r="A7055">
        <v>8.5</v>
      </c>
      <c r="B7055" t="s">
        <v>24106</v>
      </c>
      <c r="C7055" t="s">
        <v>271</v>
      </c>
      <c r="D7055" t="s">
        <v>10118</v>
      </c>
      <c r="E7055" t="s">
        <v>37</v>
      </c>
      <c r="F7055">
        <v>116</v>
      </c>
      <c r="G7055" s="8">
        <v>210609762</v>
      </c>
      <c r="H7055" s="8">
        <v>19000000</v>
      </c>
    </row>
    <row r="7056" spans="1:8" x14ac:dyDescent="0.3">
      <c r="A7056">
        <v>5.6</v>
      </c>
      <c r="B7056" t="s">
        <v>24107</v>
      </c>
      <c r="C7056" t="s">
        <v>4574</v>
      </c>
      <c r="D7056" t="s">
        <v>4189</v>
      </c>
      <c r="E7056" t="s">
        <v>37</v>
      </c>
      <c r="F7056">
        <v>93</v>
      </c>
      <c r="G7056" s="8">
        <v>40846082</v>
      </c>
      <c r="H7056" s="8">
        <v>19000000</v>
      </c>
    </row>
    <row r="7057" spans="1:8" x14ac:dyDescent="0.3">
      <c r="A7057">
        <v>5.6</v>
      </c>
      <c r="B7057" t="s">
        <v>24107</v>
      </c>
      <c r="C7057" t="s">
        <v>4574</v>
      </c>
      <c r="D7057" t="s">
        <v>21948</v>
      </c>
      <c r="E7057" t="s">
        <v>37</v>
      </c>
      <c r="F7057">
        <v>93</v>
      </c>
      <c r="G7057" s="8">
        <v>40846082</v>
      </c>
      <c r="H7057" s="8">
        <v>19000000</v>
      </c>
    </row>
    <row r="7058" spans="1:8" x14ac:dyDescent="0.3">
      <c r="A7058">
        <v>5.6</v>
      </c>
      <c r="B7058" t="s">
        <v>24107</v>
      </c>
      <c r="C7058" t="s">
        <v>4574</v>
      </c>
      <c r="D7058" t="s">
        <v>8199</v>
      </c>
      <c r="E7058" t="s">
        <v>37</v>
      </c>
      <c r="F7058">
        <v>93</v>
      </c>
      <c r="G7058" s="8">
        <v>40846082</v>
      </c>
      <c r="H7058" s="8">
        <v>19000000</v>
      </c>
    </row>
    <row r="7059" spans="1:8" x14ac:dyDescent="0.3">
      <c r="A7059">
        <v>4.0999999999999996</v>
      </c>
      <c r="B7059" t="s">
        <v>24108</v>
      </c>
      <c r="C7059" t="s">
        <v>7302</v>
      </c>
      <c r="D7059" t="s">
        <v>809</v>
      </c>
      <c r="E7059" t="s">
        <v>37</v>
      </c>
      <c r="F7059">
        <v>113</v>
      </c>
      <c r="G7059" s="8">
        <v>51697449</v>
      </c>
      <c r="H7059" s="8">
        <v>13000000</v>
      </c>
    </row>
    <row r="7060" spans="1:8" x14ac:dyDescent="0.3">
      <c r="A7060">
        <v>4.0999999999999996</v>
      </c>
      <c r="B7060" t="s">
        <v>24108</v>
      </c>
      <c r="C7060" t="s">
        <v>7302</v>
      </c>
      <c r="D7060" t="s">
        <v>1473</v>
      </c>
      <c r="E7060" t="s">
        <v>37</v>
      </c>
      <c r="F7060">
        <v>113</v>
      </c>
      <c r="G7060" s="8">
        <v>51697449</v>
      </c>
      <c r="H7060" s="8">
        <v>13000000</v>
      </c>
    </row>
    <row r="7061" spans="1:8" x14ac:dyDescent="0.3">
      <c r="A7061">
        <v>6.1</v>
      </c>
      <c r="B7061" t="s">
        <v>24109</v>
      </c>
      <c r="C7061" t="s">
        <v>1698</v>
      </c>
      <c r="D7061" t="s">
        <v>809</v>
      </c>
      <c r="E7061" t="s">
        <v>37</v>
      </c>
      <c r="F7061">
        <v>101</v>
      </c>
      <c r="G7061" s="8">
        <v>27758465</v>
      </c>
      <c r="H7061" s="8">
        <v>19000000</v>
      </c>
    </row>
    <row r="7062" spans="1:8" x14ac:dyDescent="0.3">
      <c r="A7062">
        <v>6.1</v>
      </c>
      <c r="B7062" t="s">
        <v>24109</v>
      </c>
      <c r="C7062" t="s">
        <v>1698</v>
      </c>
      <c r="D7062" t="s">
        <v>1473</v>
      </c>
      <c r="E7062" t="s">
        <v>37</v>
      </c>
      <c r="F7062">
        <v>101</v>
      </c>
      <c r="G7062" s="8">
        <v>27758465</v>
      </c>
      <c r="H7062" s="8">
        <v>19000000</v>
      </c>
    </row>
    <row r="7063" spans="1:8" x14ac:dyDescent="0.3">
      <c r="A7063">
        <v>6.1</v>
      </c>
      <c r="B7063" t="s">
        <v>24109</v>
      </c>
      <c r="C7063" t="s">
        <v>1698</v>
      </c>
      <c r="D7063" t="s">
        <v>17497</v>
      </c>
      <c r="E7063" t="s">
        <v>37</v>
      </c>
      <c r="F7063">
        <v>101</v>
      </c>
      <c r="G7063" s="8">
        <v>27758465</v>
      </c>
      <c r="H7063" s="8">
        <v>19000000</v>
      </c>
    </row>
    <row r="7064" spans="1:8" x14ac:dyDescent="0.3">
      <c r="A7064">
        <v>5.4</v>
      </c>
      <c r="B7064" t="s">
        <v>24110</v>
      </c>
      <c r="C7064" t="s">
        <v>453</v>
      </c>
      <c r="D7064" t="s">
        <v>809</v>
      </c>
      <c r="E7064" t="s">
        <v>37</v>
      </c>
      <c r="F7064">
        <v>95</v>
      </c>
      <c r="G7064" s="8">
        <v>56127162</v>
      </c>
      <c r="H7064" s="8">
        <v>18000000</v>
      </c>
    </row>
    <row r="7065" spans="1:8" x14ac:dyDescent="0.3">
      <c r="A7065">
        <v>5.4</v>
      </c>
      <c r="B7065" t="s">
        <v>24110</v>
      </c>
      <c r="C7065" t="s">
        <v>453</v>
      </c>
      <c r="D7065" t="s">
        <v>17497</v>
      </c>
      <c r="E7065" t="s">
        <v>37</v>
      </c>
      <c r="F7065">
        <v>95</v>
      </c>
      <c r="G7065" s="8">
        <v>56127162</v>
      </c>
      <c r="H7065" s="8">
        <v>18000000</v>
      </c>
    </row>
    <row r="7066" spans="1:8" x14ac:dyDescent="0.3">
      <c r="A7066">
        <v>7.1</v>
      </c>
      <c r="B7066" t="s">
        <v>24111</v>
      </c>
      <c r="C7066" t="s">
        <v>518</v>
      </c>
      <c r="D7066" t="s">
        <v>11093</v>
      </c>
      <c r="E7066" t="s">
        <v>37</v>
      </c>
      <c r="F7066">
        <v>109</v>
      </c>
      <c r="G7066" s="8">
        <v>1357042</v>
      </c>
      <c r="H7066" s="8">
        <v>15000000</v>
      </c>
    </row>
    <row r="7067" spans="1:8" x14ac:dyDescent="0.3">
      <c r="A7067">
        <v>7.1</v>
      </c>
      <c r="B7067" t="s">
        <v>24111</v>
      </c>
      <c r="C7067" t="s">
        <v>518</v>
      </c>
      <c r="D7067" t="s">
        <v>1473</v>
      </c>
      <c r="E7067" t="s">
        <v>37</v>
      </c>
      <c r="F7067">
        <v>109</v>
      </c>
      <c r="G7067" s="8">
        <v>1357042</v>
      </c>
      <c r="H7067" s="8">
        <v>15000000</v>
      </c>
    </row>
    <row r="7068" spans="1:8" x14ac:dyDescent="0.3">
      <c r="A7068">
        <v>7.1</v>
      </c>
      <c r="B7068" t="s">
        <v>24111</v>
      </c>
      <c r="C7068" t="s">
        <v>518</v>
      </c>
      <c r="D7068" t="s">
        <v>8199</v>
      </c>
      <c r="E7068" t="s">
        <v>37</v>
      </c>
      <c r="F7068">
        <v>109</v>
      </c>
      <c r="G7068" s="8">
        <v>1357042</v>
      </c>
      <c r="H7068" s="8">
        <v>15000000</v>
      </c>
    </row>
    <row r="7069" spans="1:8" x14ac:dyDescent="0.3">
      <c r="A7069">
        <v>3.6</v>
      </c>
      <c r="B7069" t="s">
        <v>24112</v>
      </c>
      <c r="C7069" t="s">
        <v>9406</v>
      </c>
      <c r="D7069" t="s">
        <v>515</v>
      </c>
      <c r="E7069" t="s">
        <v>37</v>
      </c>
      <c r="F7069">
        <v>85</v>
      </c>
      <c r="G7069" s="8">
        <v>15911333</v>
      </c>
      <c r="H7069" s="8">
        <v>19000000</v>
      </c>
    </row>
    <row r="7070" spans="1:8" x14ac:dyDescent="0.3">
      <c r="A7070">
        <v>3.6</v>
      </c>
      <c r="B7070" t="s">
        <v>24112</v>
      </c>
      <c r="C7070" t="s">
        <v>9406</v>
      </c>
      <c r="D7070" t="s">
        <v>809</v>
      </c>
      <c r="E7070" t="s">
        <v>37</v>
      </c>
      <c r="F7070">
        <v>85</v>
      </c>
      <c r="G7070" s="8">
        <v>15911333</v>
      </c>
      <c r="H7070" s="8">
        <v>19000000</v>
      </c>
    </row>
    <row r="7071" spans="1:8" x14ac:dyDescent="0.3">
      <c r="A7071">
        <v>3.6</v>
      </c>
      <c r="B7071" t="s">
        <v>24112</v>
      </c>
      <c r="C7071" t="s">
        <v>9406</v>
      </c>
      <c r="D7071" t="s">
        <v>1473</v>
      </c>
      <c r="E7071" t="s">
        <v>37</v>
      </c>
      <c r="F7071">
        <v>85</v>
      </c>
      <c r="G7071" s="8">
        <v>15911333</v>
      </c>
      <c r="H7071" s="8">
        <v>19000000</v>
      </c>
    </row>
    <row r="7072" spans="1:8" x14ac:dyDescent="0.3">
      <c r="A7072">
        <v>3.6</v>
      </c>
      <c r="B7072" t="s">
        <v>24112</v>
      </c>
      <c r="C7072" t="s">
        <v>9406</v>
      </c>
      <c r="D7072" t="s">
        <v>15875</v>
      </c>
      <c r="E7072" t="s">
        <v>37</v>
      </c>
      <c r="F7072">
        <v>85</v>
      </c>
      <c r="G7072" s="8">
        <v>15911333</v>
      </c>
      <c r="H7072" s="8">
        <v>19000000</v>
      </c>
    </row>
    <row r="7073" spans="1:8" x14ac:dyDescent="0.3">
      <c r="A7073">
        <v>3.6</v>
      </c>
      <c r="B7073" t="s">
        <v>24112</v>
      </c>
      <c r="C7073" t="s">
        <v>9406</v>
      </c>
      <c r="D7073" t="s">
        <v>651</v>
      </c>
      <c r="E7073" t="s">
        <v>37</v>
      </c>
      <c r="F7073">
        <v>85</v>
      </c>
      <c r="G7073" s="8">
        <v>15911333</v>
      </c>
      <c r="H7073" s="8">
        <v>19000000</v>
      </c>
    </row>
    <row r="7074" spans="1:8" x14ac:dyDescent="0.3">
      <c r="A7074">
        <v>6.5</v>
      </c>
      <c r="B7074" t="s">
        <v>24113</v>
      </c>
      <c r="C7074" t="s">
        <v>571</v>
      </c>
      <c r="D7074" t="s">
        <v>4189</v>
      </c>
      <c r="E7074" t="s">
        <v>37</v>
      </c>
      <c r="F7074">
        <v>101</v>
      </c>
      <c r="G7074" s="8">
        <v>39103378</v>
      </c>
      <c r="H7074" s="8">
        <v>20000000</v>
      </c>
    </row>
    <row r="7075" spans="1:8" x14ac:dyDescent="0.3">
      <c r="A7075">
        <v>6.5</v>
      </c>
      <c r="B7075" t="s">
        <v>24113</v>
      </c>
      <c r="C7075" t="s">
        <v>571</v>
      </c>
      <c r="D7075" t="s">
        <v>8199</v>
      </c>
      <c r="E7075" t="s">
        <v>37</v>
      </c>
      <c r="F7075">
        <v>101</v>
      </c>
      <c r="G7075" s="8">
        <v>39103378</v>
      </c>
      <c r="H7075" s="8">
        <v>20000000</v>
      </c>
    </row>
    <row r="7076" spans="1:8" x14ac:dyDescent="0.3">
      <c r="A7076">
        <v>8.6</v>
      </c>
      <c r="B7076" t="s">
        <v>24114</v>
      </c>
      <c r="C7076" t="s">
        <v>5564</v>
      </c>
      <c r="D7076" t="s">
        <v>515</v>
      </c>
      <c r="E7076" t="s">
        <v>388</v>
      </c>
      <c r="F7076">
        <v>125</v>
      </c>
      <c r="G7076" s="8">
        <v>10049886</v>
      </c>
      <c r="H7076" s="8">
        <v>19000000</v>
      </c>
    </row>
    <row r="7077" spans="1:8" x14ac:dyDescent="0.3">
      <c r="A7077">
        <v>8.6</v>
      </c>
      <c r="B7077" t="s">
        <v>24114</v>
      </c>
      <c r="C7077" t="s">
        <v>5564</v>
      </c>
      <c r="D7077" t="s">
        <v>9312</v>
      </c>
      <c r="E7077" t="s">
        <v>388</v>
      </c>
      <c r="F7077">
        <v>125</v>
      </c>
      <c r="G7077" s="8">
        <v>10049886</v>
      </c>
      <c r="H7077" s="8">
        <v>19000000</v>
      </c>
    </row>
    <row r="7078" spans="1:8" x14ac:dyDescent="0.3">
      <c r="A7078">
        <v>8.6</v>
      </c>
      <c r="B7078" t="s">
        <v>24114</v>
      </c>
      <c r="C7078" t="s">
        <v>5564</v>
      </c>
      <c r="D7078" t="s">
        <v>15875</v>
      </c>
      <c r="E7078" t="s">
        <v>388</v>
      </c>
      <c r="F7078">
        <v>125</v>
      </c>
      <c r="G7078" s="8">
        <v>10049886</v>
      </c>
      <c r="H7078" s="8">
        <v>19000000</v>
      </c>
    </row>
    <row r="7079" spans="1:8" x14ac:dyDescent="0.3">
      <c r="A7079">
        <v>8.6</v>
      </c>
      <c r="B7079" t="s">
        <v>24114</v>
      </c>
      <c r="C7079" t="s">
        <v>5564</v>
      </c>
      <c r="D7079" t="s">
        <v>651</v>
      </c>
      <c r="E7079" t="s">
        <v>388</v>
      </c>
      <c r="F7079">
        <v>125</v>
      </c>
      <c r="G7079" s="8">
        <v>10049886</v>
      </c>
      <c r="H7079" s="8">
        <v>19000000</v>
      </c>
    </row>
    <row r="7080" spans="1:8" x14ac:dyDescent="0.3">
      <c r="A7080">
        <v>7</v>
      </c>
      <c r="B7080" t="s">
        <v>24115</v>
      </c>
      <c r="C7080" t="s">
        <v>739</v>
      </c>
      <c r="D7080" t="s">
        <v>675</v>
      </c>
      <c r="E7080" t="s">
        <v>37</v>
      </c>
      <c r="F7080">
        <v>132</v>
      </c>
      <c r="G7080" s="8">
        <v>8600000</v>
      </c>
      <c r="H7080" s="8">
        <v>25000000</v>
      </c>
    </row>
    <row r="7081" spans="1:8" x14ac:dyDescent="0.3">
      <c r="A7081">
        <v>7</v>
      </c>
      <c r="B7081" t="s">
        <v>24115</v>
      </c>
      <c r="C7081" t="s">
        <v>739</v>
      </c>
      <c r="D7081" t="s">
        <v>515</v>
      </c>
      <c r="E7081" t="s">
        <v>37</v>
      </c>
      <c r="F7081">
        <v>132</v>
      </c>
      <c r="G7081" s="8">
        <v>8600000</v>
      </c>
      <c r="H7081" s="8">
        <v>25000000</v>
      </c>
    </row>
    <row r="7082" spans="1:8" x14ac:dyDescent="0.3">
      <c r="A7082">
        <v>7</v>
      </c>
      <c r="B7082" t="s">
        <v>24115</v>
      </c>
      <c r="C7082" t="s">
        <v>739</v>
      </c>
      <c r="D7082" t="s">
        <v>1473</v>
      </c>
      <c r="E7082" t="s">
        <v>37</v>
      </c>
      <c r="F7082">
        <v>132</v>
      </c>
      <c r="G7082" s="8">
        <v>8600000</v>
      </c>
      <c r="H7082" s="8">
        <v>25000000</v>
      </c>
    </row>
    <row r="7083" spans="1:8" x14ac:dyDescent="0.3">
      <c r="A7083">
        <v>7</v>
      </c>
      <c r="B7083" t="s">
        <v>24115</v>
      </c>
      <c r="C7083" t="s">
        <v>739</v>
      </c>
      <c r="D7083" t="s">
        <v>20490</v>
      </c>
      <c r="E7083" t="s">
        <v>37</v>
      </c>
      <c r="F7083">
        <v>132</v>
      </c>
      <c r="G7083" s="8">
        <v>8600000</v>
      </c>
      <c r="H7083" s="8">
        <v>25000000</v>
      </c>
    </row>
    <row r="7084" spans="1:8" x14ac:dyDescent="0.3">
      <c r="A7084">
        <v>7</v>
      </c>
      <c r="B7084" t="s">
        <v>24115</v>
      </c>
      <c r="C7084" t="s">
        <v>739</v>
      </c>
      <c r="D7084" t="s">
        <v>17497</v>
      </c>
      <c r="E7084" t="s">
        <v>37</v>
      </c>
      <c r="F7084">
        <v>132</v>
      </c>
      <c r="G7084" s="8">
        <v>8600000</v>
      </c>
      <c r="H7084" s="8">
        <v>25000000</v>
      </c>
    </row>
    <row r="7085" spans="1:8" x14ac:dyDescent="0.3">
      <c r="A7085">
        <v>7.6</v>
      </c>
      <c r="B7085" t="s">
        <v>24116</v>
      </c>
      <c r="C7085" t="s">
        <v>9428</v>
      </c>
      <c r="D7085" t="s">
        <v>1473</v>
      </c>
      <c r="E7085" t="s">
        <v>37</v>
      </c>
      <c r="F7085">
        <v>131</v>
      </c>
      <c r="G7085" s="8">
        <v>21483154</v>
      </c>
      <c r="H7085" s="8">
        <v>19000000</v>
      </c>
    </row>
    <row r="7086" spans="1:8" x14ac:dyDescent="0.3">
      <c r="A7086">
        <v>7.6</v>
      </c>
      <c r="B7086" t="s">
        <v>24116</v>
      </c>
      <c r="C7086" t="s">
        <v>9428</v>
      </c>
      <c r="D7086" t="s">
        <v>21951</v>
      </c>
      <c r="E7086" t="s">
        <v>37</v>
      </c>
      <c r="F7086">
        <v>131</v>
      </c>
      <c r="G7086" s="8">
        <v>21483154</v>
      </c>
      <c r="H7086" s="8">
        <v>19000000</v>
      </c>
    </row>
    <row r="7087" spans="1:8" x14ac:dyDescent="0.3">
      <c r="A7087">
        <v>6.5</v>
      </c>
      <c r="B7087" t="s">
        <v>24117</v>
      </c>
      <c r="C7087" t="s">
        <v>2302</v>
      </c>
      <c r="D7087" t="s">
        <v>515</v>
      </c>
      <c r="E7087" t="s">
        <v>37</v>
      </c>
      <c r="F7087">
        <v>129</v>
      </c>
      <c r="G7087" s="8">
        <v>8396942</v>
      </c>
      <c r="H7087" s="8">
        <v>19000000</v>
      </c>
    </row>
    <row r="7088" spans="1:8" x14ac:dyDescent="0.3">
      <c r="A7088">
        <v>6.5</v>
      </c>
      <c r="B7088" t="s">
        <v>24117</v>
      </c>
      <c r="C7088" t="s">
        <v>2302</v>
      </c>
      <c r="D7088" t="s">
        <v>809</v>
      </c>
      <c r="E7088" t="s">
        <v>37</v>
      </c>
      <c r="F7088">
        <v>129</v>
      </c>
      <c r="G7088" s="8">
        <v>8396942</v>
      </c>
      <c r="H7088" s="8">
        <v>19000000</v>
      </c>
    </row>
    <row r="7089" spans="1:8" x14ac:dyDescent="0.3">
      <c r="A7089">
        <v>6.5</v>
      </c>
      <c r="B7089" t="s">
        <v>24117</v>
      </c>
      <c r="C7089" t="s">
        <v>2302</v>
      </c>
      <c r="D7089" t="s">
        <v>17497</v>
      </c>
      <c r="E7089" t="s">
        <v>37</v>
      </c>
      <c r="F7089">
        <v>129</v>
      </c>
      <c r="G7089" s="8">
        <v>8396942</v>
      </c>
      <c r="H7089" s="8">
        <v>19000000</v>
      </c>
    </row>
    <row r="7090" spans="1:8" x14ac:dyDescent="0.3">
      <c r="A7090">
        <v>6.4</v>
      </c>
      <c r="B7090" t="s">
        <v>24118</v>
      </c>
      <c r="C7090" t="s">
        <v>9439</v>
      </c>
      <c r="D7090" t="s">
        <v>809</v>
      </c>
      <c r="E7090" t="s">
        <v>37</v>
      </c>
      <c r="F7090">
        <v>100</v>
      </c>
      <c r="G7090" s="8">
        <v>12561</v>
      </c>
      <c r="H7090" s="8">
        <v>19000000</v>
      </c>
    </row>
    <row r="7091" spans="1:8" x14ac:dyDescent="0.3">
      <c r="A7091">
        <v>6.4</v>
      </c>
      <c r="B7091" t="s">
        <v>24118</v>
      </c>
      <c r="C7091" t="s">
        <v>9439</v>
      </c>
      <c r="D7091" t="s">
        <v>17497</v>
      </c>
      <c r="E7091" t="s">
        <v>37</v>
      </c>
      <c r="F7091">
        <v>100</v>
      </c>
      <c r="G7091" s="8">
        <v>12561</v>
      </c>
      <c r="H7091" s="8">
        <v>19000000</v>
      </c>
    </row>
    <row r="7092" spans="1:8" x14ac:dyDescent="0.3">
      <c r="A7092">
        <v>6.3</v>
      </c>
      <c r="B7092" t="s">
        <v>24119</v>
      </c>
      <c r="C7092" t="s">
        <v>9450</v>
      </c>
      <c r="D7092" t="s">
        <v>809</v>
      </c>
      <c r="E7092" t="s">
        <v>37</v>
      </c>
      <c r="F7092">
        <v>97</v>
      </c>
      <c r="G7092" s="8">
        <v>6923891</v>
      </c>
      <c r="H7092" s="8">
        <v>23000000</v>
      </c>
    </row>
    <row r="7093" spans="1:8" x14ac:dyDescent="0.3">
      <c r="A7093">
        <v>6.3</v>
      </c>
      <c r="B7093" t="s">
        <v>24119</v>
      </c>
      <c r="C7093" t="s">
        <v>9450</v>
      </c>
      <c r="D7093" t="s">
        <v>1473</v>
      </c>
      <c r="E7093" t="s">
        <v>37</v>
      </c>
      <c r="F7093">
        <v>97</v>
      </c>
      <c r="G7093" s="8">
        <v>6923891</v>
      </c>
      <c r="H7093" s="8">
        <v>23000000</v>
      </c>
    </row>
    <row r="7094" spans="1:8" x14ac:dyDescent="0.3">
      <c r="A7094">
        <v>6.3</v>
      </c>
      <c r="B7094" t="s">
        <v>24119</v>
      </c>
      <c r="C7094" t="s">
        <v>9450</v>
      </c>
      <c r="D7094" t="s">
        <v>17497</v>
      </c>
      <c r="E7094" t="s">
        <v>37</v>
      </c>
      <c r="F7094">
        <v>97</v>
      </c>
      <c r="G7094" s="8">
        <v>6923891</v>
      </c>
      <c r="H7094" s="8">
        <v>23000000</v>
      </c>
    </row>
    <row r="7095" spans="1:8" x14ac:dyDescent="0.3">
      <c r="A7095">
        <v>5.7</v>
      </c>
      <c r="B7095" t="s">
        <v>24120</v>
      </c>
      <c r="C7095" t="s">
        <v>9459</v>
      </c>
      <c r="D7095" t="s">
        <v>15875</v>
      </c>
      <c r="E7095" t="s">
        <v>37</v>
      </c>
      <c r="F7095">
        <v>92</v>
      </c>
      <c r="G7095" s="8">
        <v>2119994</v>
      </c>
      <c r="H7095" s="8">
        <v>19000000</v>
      </c>
    </row>
    <row r="7096" spans="1:8" x14ac:dyDescent="0.3">
      <c r="A7096">
        <v>5.7</v>
      </c>
      <c r="B7096" t="s">
        <v>24120</v>
      </c>
      <c r="C7096" t="s">
        <v>9459</v>
      </c>
      <c r="D7096" t="s">
        <v>651</v>
      </c>
      <c r="E7096" t="s">
        <v>37</v>
      </c>
      <c r="F7096">
        <v>92</v>
      </c>
      <c r="G7096" s="8">
        <v>2119994</v>
      </c>
      <c r="H7096" s="8">
        <v>19000000</v>
      </c>
    </row>
    <row r="7097" spans="1:8" x14ac:dyDescent="0.3">
      <c r="A7097">
        <v>5.7</v>
      </c>
      <c r="B7097" t="s">
        <v>24120</v>
      </c>
      <c r="C7097" t="s">
        <v>9459</v>
      </c>
      <c r="D7097" t="s">
        <v>9824</v>
      </c>
      <c r="E7097" t="s">
        <v>37</v>
      </c>
      <c r="F7097">
        <v>92</v>
      </c>
      <c r="G7097" s="8">
        <v>2119994</v>
      </c>
      <c r="H7097" s="8">
        <v>19000000</v>
      </c>
    </row>
    <row r="7098" spans="1:8" x14ac:dyDescent="0.3">
      <c r="A7098">
        <v>6.3</v>
      </c>
      <c r="B7098" t="s">
        <v>24121</v>
      </c>
      <c r="C7098" t="s">
        <v>9467</v>
      </c>
      <c r="D7098" t="s">
        <v>21950</v>
      </c>
      <c r="E7098" t="s">
        <v>37</v>
      </c>
      <c r="F7098">
        <v>116</v>
      </c>
      <c r="G7098" s="8">
        <v>1292527</v>
      </c>
      <c r="H7098" s="8">
        <v>19000000</v>
      </c>
    </row>
    <row r="7099" spans="1:8" x14ac:dyDescent="0.3">
      <c r="A7099">
        <v>6.3</v>
      </c>
      <c r="B7099" t="s">
        <v>24121</v>
      </c>
      <c r="C7099" t="s">
        <v>9467</v>
      </c>
      <c r="D7099" t="s">
        <v>1473</v>
      </c>
      <c r="E7099" t="s">
        <v>37</v>
      </c>
      <c r="F7099">
        <v>116</v>
      </c>
      <c r="G7099" s="8">
        <v>1292527</v>
      </c>
      <c r="H7099" s="8">
        <v>19000000</v>
      </c>
    </row>
    <row r="7100" spans="1:8" x14ac:dyDescent="0.3">
      <c r="A7100">
        <v>6.3</v>
      </c>
      <c r="B7100" t="s">
        <v>24121</v>
      </c>
      <c r="C7100" t="s">
        <v>9467</v>
      </c>
      <c r="D7100" t="s">
        <v>9824</v>
      </c>
      <c r="E7100" t="s">
        <v>37</v>
      </c>
      <c r="F7100">
        <v>116</v>
      </c>
      <c r="G7100" s="8">
        <v>1292527</v>
      </c>
      <c r="H7100" s="8">
        <v>19000000</v>
      </c>
    </row>
    <row r="7101" spans="1:8" x14ac:dyDescent="0.3">
      <c r="A7101">
        <v>6.3</v>
      </c>
      <c r="B7101" t="s">
        <v>24121</v>
      </c>
      <c r="C7101" t="s">
        <v>9467</v>
      </c>
      <c r="D7101" t="s">
        <v>8199</v>
      </c>
      <c r="E7101" t="s">
        <v>37</v>
      </c>
      <c r="F7101">
        <v>116</v>
      </c>
      <c r="G7101" s="8">
        <v>1292527</v>
      </c>
      <c r="H7101" s="8">
        <v>19000000</v>
      </c>
    </row>
    <row r="7102" spans="1:8" x14ac:dyDescent="0.3">
      <c r="A7102">
        <v>6</v>
      </c>
      <c r="B7102" t="s">
        <v>24122</v>
      </c>
      <c r="C7102" t="s">
        <v>9477</v>
      </c>
      <c r="D7102" t="s">
        <v>1473</v>
      </c>
      <c r="E7102" t="s">
        <v>37</v>
      </c>
      <c r="F7102">
        <v>90</v>
      </c>
      <c r="G7102" s="8">
        <v>64255243</v>
      </c>
      <c r="H7102" s="8">
        <v>19000000</v>
      </c>
    </row>
    <row r="7103" spans="1:8" x14ac:dyDescent="0.3">
      <c r="A7103">
        <v>6</v>
      </c>
      <c r="B7103" t="s">
        <v>24122</v>
      </c>
      <c r="C7103" t="s">
        <v>9477</v>
      </c>
      <c r="D7103" t="s">
        <v>4189</v>
      </c>
      <c r="E7103" t="s">
        <v>37</v>
      </c>
      <c r="F7103">
        <v>90</v>
      </c>
      <c r="G7103" s="8">
        <v>64255243</v>
      </c>
      <c r="H7103" s="8">
        <v>19000000</v>
      </c>
    </row>
    <row r="7104" spans="1:8" x14ac:dyDescent="0.3">
      <c r="A7104">
        <v>6</v>
      </c>
      <c r="B7104" t="s">
        <v>24122</v>
      </c>
      <c r="C7104" t="s">
        <v>9477</v>
      </c>
      <c r="D7104" t="s">
        <v>21948</v>
      </c>
      <c r="E7104" t="s">
        <v>37</v>
      </c>
      <c r="F7104">
        <v>90</v>
      </c>
      <c r="G7104" s="8">
        <v>64255243</v>
      </c>
      <c r="H7104" s="8">
        <v>19000000</v>
      </c>
    </row>
    <row r="7105" spans="1:8" x14ac:dyDescent="0.3">
      <c r="A7105">
        <v>6</v>
      </c>
      <c r="B7105" t="s">
        <v>24122</v>
      </c>
      <c r="C7105" t="s">
        <v>9477</v>
      </c>
      <c r="D7105" t="s">
        <v>8199</v>
      </c>
      <c r="E7105" t="s">
        <v>37</v>
      </c>
      <c r="F7105">
        <v>90</v>
      </c>
      <c r="G7105" s="8">
        <v>64255243</v>
      </c>
      <c r="H7105" s="8">
        <v>19000000</v>
      </c>
    </row>
    <row r="7106" spans="1:8" x14ac:dyDescent="0.3">
      <c r="A7106">
        <v>7.7</v>
      </c>
      <c r="B7106" t="s">
        <v>24123</v>
      </c>
      <c r="C7106" t="s">
        <v>876</v>
      </c>
      <c r="D7106" t="s">
        <v>809</v>
      </c>
      <c r="E7106" t="s">
        <v>37</v>
      </c>
      <c r="F7106">
        <v>81</v>
      </c>
      <c r="G7106" s="8">
        <v>22245861</v>
      </c>
      <c r="H7106" s="8">
        <v>19000000</v>
      </c>
    </row>
    <row r="7107" spans="1:8" x14ac:dyDescent="0.3">
      <c r="A7107">
        <v>7.7</v>
      </c>
      <c r="B7107" t="s">
        <v>24123</v>
      </c>
      <c r="C7107" t="s">
        <v>876</v>
      </c>
      <c r="D7107" t="s">
        <v>1473</v>
      </c>
      <c r="E7107" t="s">
        <v>37</v>
      </c>
      <c r="F7107">
        <v>81</v>
      </c>
      <c r="G7107" s="8">
        <v>22245861</v>
      </c>
      <c r="H7107" s="8">
        <v>19000000</v>
      </c>
    </row>
    <row r="7108" spans="1:8" x14ac:dyDescent="0.3">
      <c r="A7108">
        <v>6.2</v>
      </c>
      <c r="B7108" t="s">
        <v>24124</v>
      </c>
      <c r="C7108" t="s">
        <v>1172</v>
      </c>
      <c r="D7108" t="s">
        <v>4189</v>
      </c>
      <c r="E7108" t="s">
        <v>37</v>
      </c>
      <c r="F7108">
        <v>97</v>
      </c>
      <c r="G7108" s="8">
        <v>20433940</v>
      </c>
      <c r="H7108" s="8">
        <v>15000000</v>
      </c>
    </row>
    <row r="7109" spans="1:8" x14ac:dyDescent="0.3">
      <c r="A7109">
        <v>7.7</v>
      </c>
      <c r="B7109" t="s">
        <v>24125</v>
      </c>
      <c r="C7109" t="s">
        <v>1271</v>
      </c>
      <c r="D7109" t="s">
        <v>515</v>
      </c>
      <c r="E7109" t="s">
        <v>37</v>
      </c>
      <c r="F7109">
        <v>118</v>
      </c>
      <c r="G7109" s="8">
        <v>10562387</v>
      </c>
      <c r="H7109" s="8">
        <v>18500000</v>
      </c>
    </row>
    <row r="7110" spans="1:8" x14ac:dyDescent="0.3">
      <c r="A7110">
        <v>7.7</v>
      </c>
      <c r="B7110" t="s">
        <v>24125</v>
      </c>
      <c r="C7110" t="s">
        <v>1271</v>
      </c>
      <c r="D7110" t="s">
        <v>809</v>
      </c>
      <c r="E7110" t="s">
        <v>37</v>
      </c>
      <c r="F7110">
        <v>118</v>
      </c>
      <c r="G7110" s="8">
        <v>10562387</v>
      </c>
      <c r="H7110" s="8">
        <v>18500000</v>
      </c>
    </row>
    <row r="7111" spans="1:8" x14ac:dyDescent="0.3">
      <c r="A7111">
        <v>7.7</v>
      </c>
      <c r="B7111" t="s">
        <v>24125</v>
      </c>
      <c r="C7111" t="s">
        <v>1271</v>
      </c>
      <c r="D7111" t="s">
        <v>1473</v>
      </c>
      <c r="E7111" t="s">
        <v>37</v>
      </c>
      <c r="F7111">
        <v>118</v>
      </c>
      <c r="G7111" s="8">
        <v>10562387</v>
      </c>
      <c r="H7111" s="8">
        <v>18500000</v>
      </c>
    </row>
    <row r="7112" spans="1:8" x14ac:dyDescent="0.3">
      <c r="A7112">
        <v>6.4</v>
      </c>
      <c r="B7112" t="s">
        <v>24126</v>
      </c>
      <c r="C7112" t="s">
        <v>9497</v>
      </c>
      <c r="D7112" t="s">
        <v>809</v>
      </c>
      <c r="E7112" t="s">
        <v>37</v>
      </c>
      <c r="F7112">
        <v>100</v>
      </c>
      <c r="G7112" s="8">
        <v>18439082</v>
      </c>
      <c r="H7112" s="8">
        <v>18500000</v>
      </c>
    </row>
    <row r="7113" spans="1:8" x14ac:dyDescent="0.3">
      <c r="A7113">
        <v>6.4</v>
      </c>
      <c r="B7113" t="s">
        <v>24126</v>
      </c>
      <c r="C7113" t="s">
        <v>9497</v>
      </c>
      <c r="D7113" t="s">
        <v>651</v>
      </c>
      <c r="E7113" t="s">
        <v>37</v>
      </c>
      <c r="F7113">
        <v>100</v>
      </c>
      <c r="G7113" s="8">
        <v>18439082</v>
      </c>
      <c r="H7113" s="8">
        <v>18500000</v>
      </c>
    </row>
    <row r="7114" spans="1:8" x14ac:dyDescent="0.3">
      <c r="A7114">
        <v>6.4</v>
      </c>
      <c r="B7114" t="s">
        <v>24126</v>
      </c>
      <c r="C7114" t="s">
        <v>9497</v>
      </c>
      <c r="D7114" t="s">
        <v>17497</v>
      </c>
      <c r="E7114" t="s">
        <v>37</v>
      </c>
      <c r="F7114">
        <v>100</v>
      </c>
      <c r="G7114" s="8">
        <v>18439082</v>
      </c>
      <c r="H7114" s="8">
        <v>18500000</v>
      </c>
    </row>
    <row r="7115" spans="1:8" x14ac:dyDescent="0.3">
      <c r="A7115">
        <v>6.4</v>
      </c>
      <c r="B7115" t="s">
        <v>24127</v>
      </c>
      <c r="C7115" t="s">
        <v>4203</v>
      </c>
      <c r="D7115" t="s">
        <v>809</v>
      </c>
      <c r="E7115" t="s">
        <v>37</v>
      </c>
      <c r="F7115">
        <v>97</v>
      </c>
      <c r="G7115" s="8">
        <v>150056505</v>
      </c>
      <c r="H7115" s="8">
        <v>18000000</v>
      </c>
    </row>
    <row r="7116" spans="1:8" x14ac:dyDescent="0.3">
      <c r="A7116">
        <v>6.9</v>
      </c>
      <c r="B7116" t="s">
        <v>24128</v>
      </c>
      <c r="C7116" t="s">
        <v>854</v>
      </c>
      <c r="D7116" t="s">
        <v>675</v>
      </c>
      <c r="E7116" t="s">
        <v>37</v>
      </c>
      <c r="F7116">
        <v>114</v>
      </c>
      <c r="G7116" s="8">
        <v>119938730</v>
      </c>
      <c r="H7116" s="8">
        <v>18000000</v>
      </c>
    </row>
    <row r="7117" spans="1:8" x14ac:dyDescent="0.3">
      <c r="A7117">
        <v>6.9</v>
      </c>
      <c r="B7117" t="s">
        <v>24128</v>
      </c>
      <c r="C7117" t="s">
        <v>854</v>
      </c>
      <c r="D7117" t="s">
        <v>809</v>
      </c>
      <c r="E7117" t="s">
        <v>37</v>
      </c>
      <c r="F7117">
        <v>114</v>
      </c>
      <c r="G7117" s="8">
        <v>119938730</v>
      </c>
      <c r="H7117" s="8">
        <v>18000000</v>
      </c>
    </row>
    <row r="7118" spans="1:8" x14ac:dyDescent="0.3">
      <c r="A7118">
        <v>6.9</v>
      </c>
      <c r="B7118" t="s">
        <v>24128</v>
      </c>
      <c r="C7118" t="s">
        <v>854</v>
      </c>
      <c r="D7118" t="s">
        <v>21950</v>
      </c>
      <c r="E7118" t="s">
        <v>37</v>
      </c>
      <c r="F7118">
        <v>114</v>
      </c>
      <c r="G7118" s="8">
        <v>119938730</v>
      </c>
      <c r="H7118" s="8">
        <v>18000000</v>
      </c>
    </row>
    <row r="7119" spans="1:8" x14ac:dyDescent="0.3">
      <c r="A7119">
        <v>6.9</v>
      </c>
      <c r="B7119" t="s">
        <v>24128</v>
      </c>
      <c r="C7119" t="s">
        <v>854</v>
      </c>
      <c r="D7119" t="s">
        <v>651</v>
      </c>
      <c r="E7119" t="s">
        <v>37</v>
      </c>
      <c r="F7119">
        <v>114</v>
      </c>
      <c r="G7119" s="8">
        <v>119938730</v>
      </c>
      <c r="H7119" s="8">
        <v>18000000</v>
      </c>
    </row>
    <row r="7120" spans="1:8" x14ac:dyDescent="0.3">
      <c r="A7120">
        <v>7.3</v>
      </c>
      <c r="B7120" t="s">
        <v>24129</v>
      </c>
      <c r="C7120" t="s">
        <v>3410</v>
      </c>
      <c r="D7120" t="s">
        <v>809</v>
      </c>
      <c r="E7120" t="s">
        <v>37</v>
      </c>
      <c r="F7120">
        <v>130</v>
      </c>
      <c r="G7120" s="8">
        <v>114968774</v>
      </c>
      <c r="H7120" s="8">
        <v>18000000</v>
      </c>
    </row>
    <row r="7121" spans="1:8" x14ac:dyDescent="0.3">
      <c r="A7121">
        <v>7.3</v>
      </c>
      <c r="B7121" t="s">
        <v>24129</v>
      </c>
      <c r="C7121" t="s">
        <v>3410</v>
      </c>
      <c r="D7121" t="s">
        <v>1473</v>
      </c>
      <c r="E7121" t="s">
        <v>37</v>
      </c>
      <c r="F7121">
        <v>130</v>
      </c>
      <c r="G7121" s="8">
        <v>114968774</v>
      </c>
      <c r="H7121" s="8">
        <v>18000000</v>
      </c>
    </row>
    <row r="7122" spans="1:8" x14ac:dyDescent="0.3">
      <c r="A7122">
        <v>7.3</v>
      </c>
      <c r="B7122" t="s">
        <v>24129</v>
      </c>
      <c r="C7122" t="s">
        <v>3410</v>
      </c>
      <c r="D7122" t="s">
        <v>15875</v>
      </c>
      <c r="E7122" t="s">
        <v>37</v>
      </c>
      <c r="F7122">
        <v>130</v>
      </c>
      <c r="G7122" s="8">
        <v>114968774</v>
      </c>
      <c r="H7122" s="8">
        <v>18000000</v>
      </c>
    </row>
    <row r="7123" spans="1:8" x14ac:dyDescent="0.3">
      <c r="A7123">
        <v>7.3</v>
      </c>
      <c r="B7123" t="s">
        <v>24129</v>
      </c>
      <c r="C7123" t="s">
        <v>3410</v>
      </c>
      <c r="D7123" t="s">
        <v>651</v>
      </c>
      <c r="E7123" t="s">
        <v>37</v>
      </c>
      <c r="F7123">
        <v>130</v>
      </c>
      <c r="G7123" s="8">
        <v>114968774</v>
      </c>
      <c r="H7123" s="8">
        <v>18000000</v>
      </c>
    </row>
    <row r="7124" spans="1:8" x14ac:dyDescent="0.3">
      <c r="A7124">
        <v>7.3</v>
      </c>
      <c r="B7124" t="s">
        <v>24129</v>
      </c>
      <c r="C7124" t="s">
        <v>3410</v>
      </c>
      <c r="D7124" t="s">
        <v>17497</v>
      </c>
      <c r="E7124" t="s">
        <v>37</v>
      </c>
      <c r="F7124">
        <v>130</v>
      </c>
      <c r="G7124" s="8">
        <v>114968774</v>
      </c>
      <c r="H7124" s="8">
        <v>18000000</v>
      </c>
    </row>
    <row r="7125" spans="1:8" x14ac:dyDescent="0.3">
      <c r="A7125">
        <v>7.3</v>
      </c>
      <c r="B7125" t="s">
        <v>24130</v>
      </c>
      <c r="C7125" t="s">
        <v>1583</v>
      </c>
      <c r="D7125" t="s">
        <v>809</v>
      </c>
      <c r="E7125" t="s">
        <v>37</v>
      </c>
      <c r="F7125">
        <v>82</v>
      </c>
      <c r="G7125" s="8">
        <v>128505958</v>
      </c>
      <c r="H7125" s="8">
        <v>18000000</v>
      </c>
    </row>
    <row r="7126" spans="1:8" x14ac:dyDescent="0.3">
      <c r="A7126">
        <v>6.2</v>
      </c>
      <c r="B7126" t="s">
        <v>24131</v>
      </c>
      <c r="C7126" t="s">
        <v>1364</v>
      </c>
      <c r="D7126" t="s">
        <v>809</v>
      </c>
      <c r="E7126" t="s">
        <v>37</v>
      </c>
      <c r="F7126">
        <v>96</v>
      </c>
      <c r="G7126" s="8">
        <v>95001351</v>
      </c>
      <c r="H7126" s="8">
        <v>18000000</v>
      </c>
    </row>
    <row r="7127" spans="1:8" x14ac:dyDescent="0.3">
      <c r="A7127">
        <v>6.2</v>
      </c>
      <c r="B7127" t="s">
        <v>24131</v>
      </c>
      <c r="C7127" t="s">
        <v>1364</v>
      </c>
      <c r="D7127" t="s">
        <v>17497</v>
      </c>
      <c r="E7127" t="s">
        <v>37</v>
      </c>
      <c r="F7127">
        <v>96</v>
      </c>
      <c r="G7127" s="8">
        <v>95001351</v>
      </c>
      <c r="H7127" s="8">
        <v>18000000</v>
      </c>
    </row>
    <row r="7128" spans="1:8" x14ac:dyDescent="0.3">
      <c r="A7128">
        <v>6.6</v>
      </c>
      <c r="B7128" t="s">
        <v>24132</v>
      </c>
      <c r="C7128" t="s">
        <v>554</v>
      </c>
      <c r="D7128" t="s">
        <v>675</v>
      </c>
      <c r="E7128" t="s">
        <v>37</v>
      </c>
      <c r="F7128">
        <v>105</v>
      </c>
      <c r="G7128" s="8">
        <v>76400000</v>
      </c>
      <c r="H7128" s="8">
        <v>17000000</v>
      </c>
    </row>
    <row r="7129" spans="1:8" x14ac:dyDescent="0.3">
      <c r="A7129">
        <v>6.6</v>
      </c>
      <c r="B7129" t="s">
        <v>24132</v>
      </c>
      <c r="C7129" t="s">
        <v>554</v>
      </c>
      <c r="D7129" t="s">
        <v>515</v>
      </c>
      <c r="E7129" t="s">
        <v>37</v>
      </c>
      <c r="F7129">
        <v>105</v>
      </c>
      <c r="G7129" s="8">
        <v>76400000</v>
      </c>
      <c r="H7129" s="8">
        <v>17000000</v>
      </c>
    </row>
    <row r="7130" spans="1:8" x14ac:dyDescent="0.3">
      <c r="A7130">
        <v>6.6</v>
      </c>
      <c r="B7130" t="s">
        <v>24132</v>
      </c>
      <c r="C7130" t="s">
        <v>554</v>
      </c>
      <c r="D7130" t="s">
        <v>10118</v>
      </c>
      <c r="E7130" t="s">
        <v>37</v>
      </c>
      <c r="F7130">
        <v>105</v>
      </c>
      <c r="G7130" s="8">
        <v>76400000</v>
      </c>
      <c r="H7130" s="8">
        <v>17000000</v>
      </c>
    </row>
    <row r="7131" spans="1:8" x14ac:dyDescent="0.3">
      <c r="A7131">
        <v>6.7</v>
      </c>
      <c r="B7131" t="s">
        <v>24133</v>
      </c>
      <c r="C7131" t="s">
        <v>1232</v>
      </c>
      <c r="D7131" t="s">
        <v>1473</v>
      </c>
      <c r="E7131" t="s">
        <v>37</v>
      </c>
      <c r="F7131">
        <v>122</v>
      </c>
      <c r="G7131" s="8">
        <v>75072454</v>
      </c>
      <c r="H7131" s="8">
        <v>20000000</v>
      </c>
    </row>
    <row r="7132" spans="1:8" x14ac:dyDescent="0.3">
      <c r="A7132">
        <v>6.7</v>
      </c>
      <c r="B7132" t="s">
        <v>24133</v>
      </c>
      <c r="C7132" t="s">
        <v>1232</v>
      </c>
      <c r="D7132" t="s">
        <v>4189</v>
      </c>
      <c r="E7132" t="s">
        <v>37</v>
      </c>
      <c r="F7132">
        <v>122</v>
      </c>
      <c r="G7132" s="8">
        <v>75072454</v>
      </c>
      <c r="H7132" s="8">
        <v>20000000</v>
      </c>
    </row>
    <row r="7133" spans="1:8" x14ac:dyDescent="0.3">
      <c r="A7133">
        <v>6.7</v>
      </c>
      <c r="B7133" t="s">
        <v>24133</v>
      </c>
      <c r="C7133" t="s">
        <v>1232</v>
      </c>
      <c r="D7133" t="s">
        <v>8199</v>
      </c>
      <c r="E7133" t="s">
        <v>37</v>
      </c>
      <c r="F7133">
        <v>122</v>
      </c>
      <c r="G7133" s="8">
        <v>75072454</v>
      </c>
      <c r="H7133" s="8">
        <v>20000000</v>
      </c>
    </row>
    <row r="7134" spans="1:8" x14ac:dyDescent="0.3">
      <c r="A7134">
        <v>5.7</v>
      </c>
      <c r="B7134" t="s">
        <v>24134</v>
      </c>
      <c r="C7134" t="s">
        <v>355</v>
      </c>
      <c r="D7134" t="s">
        <v>809</v>
      </c>
      <c r="E7134" t="s">
        <v>37</v>
      </c>
      <c r="F7134">
        <v>88</v>
      </c>
      <c r="G7134" s="8">
        <v>65535067</v>
      </c>
      <c r="H7134" s="8">
        <v>17000000</v>
      </c>
    </row>
    <row r="7135" spans="1:8" x14ac:dyDescent="0.3">
      <c r="A7135">
        <v>5.7</v>
      </c>
      <c r="B7135" t="s">
        <v>24134</v>
      </c>
      <c r="C7135" t="s">
        <v>355</v>
      </c>
      <c r="D7135" t="s">
        <v>17497</v>
      </c>
      <c r="E7135" t="s">
        <v>37</v>
      </c>
      <c r="F7135">
        <v>88</v>
      </c>
      <c r="G7135" s="8">
        <v>65535067</v>
      </c>
      <c r="H7135" s="8">
        <v>17000000</v>
      </c>
    </row>
    <row r="7136" spans="1:8" x14ac:dyDescent="0.3">
      <c r="A7136">
        <v>3.1</v>
      </c>
      <c r="B7136" t="s">
        <v>24135</v>
      </c>
      <c r="C7136" t="s">
        <v>9534</v>
      </c>
      <c r="D7136" t="s">
        <v>675</v>
      </c>
      <c r="E7136" t="s">
        <v>37</v>
      </c>
      <c r="F7136">
        <v>110</v>
      </c>
      <c r="G7136" s="8">
        <v>13998282</v>
      </c>
      <c r="H7136" s="8">
        <v>16000000</v>
      </c>
    </row>
    <row r="7137" spans="1:8" x14ac:dyDescent="0.3">
      <c r="A7137">
        <v>3.1</v>
      </c>
      <c r="B7137" t="s">
        <v>24135</v>
      </c>
      <c r="C7137" t="s">
        <v>9534</v>
      </c>
      <c r="D7137" t="s">
        <v>1473</v>
      </c>
      <c r="E7137" t="s">
        <v>37</v>
      </c>
      <c r="F7137">
        <v>110</v>
      </c>
      <c r="G7137" s="8">
        <v>13998282</v>
      </c>
      <c r="H7137" s="8">
        <v>16000000</v>
      </c>
    </row>
    <row r="7138" spans="1:8" x14ac:dyDescent="0.3">
      <c r="A7138">
        <v>3.1</v>
      </c>
      <c r="B7138" t="s">
        <v>24135</v>
      </c>
      <c r="C7138" t="s">
        <v>9534</v>
      </c>
      <c r="D7138" t="s">
        <v>651</v>
      </c>
      <c r="E7138" t="s">
        <v>37</v>
      </c>
      <c r="F7138">
        <v>110</v>
      </c>
      <c r="G7138" s="8">
        <v>13998282</v>
      </c>
      <c r="H7138" s="8">
        <v>16000000</v>
      </c>
    </row>
    <row r="7139" spans="1:8" x14ac:dyDescent="0.3">
      <c r="A7139">
        <v>3.1</v>
      </c>
      <c r="B7139" t="s">
        <v>24135</v>
      </c>
      <c r="C7139" t="s">
        <v>9534</v>
      </c>
      <c r="D7139" t="s">
        <v>21948</v>
      </c>
      <c r="E7139" t="s">
        <v>37</v>
      </c>
      <c r="F7139">
        <v>110</v>
      </c>
      <c r="G7139" s="8">
        <v>13998282</v>
      </c>
      <c r="H7139" s="8">
        <v>16000000</v>
      </c>
    </row>
    <row r="7140" spans="1:8" x14ac:dyDescent="0.3">
      <c r="A7140">
        <v>3.1</v>
      </c>
      <c r="B7140" t="s">
        <v>24135</v>
      </c>
      <c r="C7140" t="s">
        <v>9534</v>
      </c>
      <c r="D7140" t="s">
        <v>8199</v>
      </c>
      <c r="E7140" t="s">
        <v>37</v>
      </c>
      <c r="F7140">
        <v>110</v>
      </c>
      <c r="G7140" s="8">
        <v>13998282</v>
      </c>
      <c r="H7140" s="8">
        <v>16000000</v>
      </c>
    </row>
    <row r="7141" spans="1:8" x14ac:dyDescent="0.3">
      <c r="A7141">
        <v>6.3</v>
      </c>
      <c r="B7141" t="s">
        <v>24136</v>
      </c>
      <c r="C7141" t="s">
        <v>8763</v>
      </c>
      <c r="D7141" t="s">
        <v>809</v>
      </c>
      <c r="E7141" t="s">
        <v>37</v>
      </c>
      <c r="F7141">
        <v>103</v>
      </c>
      <c r="G7141" s="8">
        <v>6061759</v>
      </c>
      <c r="H7141" s="8">
        <v>17000000</v>
      </c>
    </row>
    <row r="7142" spans="1:8" x14ac:dyDescent="0.3">
      <c r="A7142">
        <v>6.3</v>
      </c>
      <c r="B7142" t="s">
        <v>24136</v>
      </c>
      <c r="C7142" t="s">
        <v>8763</v>
      </c>
      <c r="D7142" t="s">
        <v>1473</v>
      </c>
      <c r="E7142" t="s">
        <v>37</v>
      </c>
      <c r="F7142">
        <v>103</v>
      </c>
      <c r="G7142" s="8">
        <v>6061759</v>
      </c>
      <c r="H7142" s="8">
        <v>17000000</v>
      </c>
    </row>
    <row r="7143" spans="1:8" x14ac:dyDescent="0.3">
      <c r="A7143">
        <v>6.3</v>
      </c>
      <c r="B7143" t="s">
        <v>24136</v>
      </c>
      <c r="C7143" t="s">
        <v>8763</v>
      </c>
      <c r="D7143" t="s">
        <v>17497</v>
      </c>
      <c r="E7143" t="s">
        <v>37</v>
      </c>
      <c r="F7143">
        <v>103</v>
      </c>
      <c r="G7143" s="8">
        <v>6061759</v>
      </c>
      <c r="H7143" s="8">
        <v>17000000</v>
      </c>
    </row>
    <row r="7144" spans="1:8" x14ac:dyDescent="0.3">
      <c r="A7144">
        <v>5.7</v>
      </c>
      <c r="B7144" t="s">
        <v>24137</v>
      </c>
      <c r="C7144" t="s">
        <v>5088</v>
      </c>
      <c r="D7144" t="s">
        <v>809</v>
      </c>
      <c r="E7144" t="s">
        <v>37</v>
      </c>
      <c r="F7144">
        <v>106</v>
      </c>
      <c r="G7144" s="8">
        <v>64955956</v>
      </c>
      <c r="H7144" s="8">
        <v>18000000</v>
      </c>
    </row>
    <row r="7145" spans="1:8" x14ac:dyDescent="0.3">
      <c r="A7145">
        <v>5.7</v>
      </c>
      <c r="B7145" t="s">
        <v>24137</v>
      </c>
      <c r="C7145" t="s">
        <v>5088</v>
      </c>
      <c r="D7145" t="s">
        <v>1473</v>
      </c>
      <c r="E7145" t="s">
        <v>37</v>
      </c>
      <c r="F7145">
        <v>106</v>
      </c>
      <c r="G7145" s="8">
        <v>64955956</v>
      </c>
      <c r="H7145" s="8">
        <v>18000000</v>
      </c>
    </row>
    <row r="7146" spans="1:8" x14ac:dyDescent="0.3">
      <c r="A7146">
        <v>7.1</v>
      </c>
      <c r="B7146" t="s">
        <v>24138</v>
      </c>
      <c r="C7146" t="s">
        <v>9547</v>
      </c>
      <c r="D7146" t="s">
        <v>809</v>
      </c>
      <c r="E7146" t="s">
        <v>37</v>
      </c>
      <c r="F7146">
        <v>98</v>
      </c>
      <c r="G7146" s="8">
        <v>60057639</v>
      </c>
      <c r="H7146" s="8">
        <v>18000000</v>
      </c>
    </row>
    <row r="7147" spans="1:8" x14ac:dyDescent="0.3">
      <c r="A7147">
        <v>7.1</v>
      </c>
      <c r="B7147" t="s">
        <v>24138</v>
      </c>
      <c r="C7147" t="s">
        <v>9547</v>
      </c>
      <c r="D7147" t="s">
        <v>21950</v>
      </c>
      <c r="E7147" t="s">
        <v>37</v>
      </c>
      <c r="F7147">
        <v>98</v>
      </c>
      <c r="G7147" s="8">
        <v>60057639</v>
      </c>
      <c r="H7147" s="8">
        <v>18000000</v>
      </c>
    </row>
    <row r="7148" spans="1:8" x14ac:dyDescent="0.3">
      <c r="A7148">
        <v>7.1</v>
      </c>
      <c r="B7148" t="s">
        <v>24138</v>
      </c>
      <c r="C7148" t="s">
        <v>9547</v>
      </c>
      <c r="D7148" t="s">
        <v>1473</v>
      </c>
      <c r="E7148" t="s">
        <v>37</v>
      </c>
      <c r="F7148">
        <v>98</v>
      </c>
      <c r="G7148" s="8">
        <v>60057639</v>
      </c>
      <c r="H7148" s="8">
        <v>18000000</v>
      </c>
    </row>
    <row r="7149" spans="1:8" x14ac:dyDescent="0.3">
      <c r="A7149">
        <v>7</v>
      </c>
      <c r="B7149" t="s">
        <v>24139</v>
      </c>
      <c r="C7149" t="s">
        <v>949</v>
      </c>
      <c r="D7149" t="s">
        <v>809</v>
      </c>
      <c r="E7149" t="s">
        <v>37</v>
      </c>
      <c r="F7149">
        <v>68</v>
      </c>
      <c r="G7149" s="8">
        <v>53868030</v>
      </c>
      <c r="H7149" s="8">
        <v>17000000</v>
      </c>
    </row>
    <row r="7150" spans="1:8" x14ac:dyDescent="0.3">
      <c r="A7150">
        <v>7</v>
      </c>
      <c r="B7150" t="s">
        <v>24139</v>
      </c>
      <c r="C7150" t="s">
        <v>949</v>
      </c>
      <c r="D7150" t="s">
        <v>21950</v>
      </c>
      <c r="E7150" t="s">
        <v>37</v>
      </c>
      <c r="F7150">
        <v>68</v>
      </c>
      <c r="G7150" s="8">
        <v>53868030</v>
      </c>
      <c r="H7150" s="8">
        <v>17000000</v>
      </c>
    </row>
    <row r="7151" spans="1:8" x14ac:dyDescent="0.3">
      <c r="A7151">
        <v>6.1</v>
      </c>
      <c r="B7151" t="s">
        <v>24140</v>
      </c>
      <c r="C7151" t="s">
        <v>4895</v>
      </c>
      <c r="D7151" t="s">
        <v>809</v>
      </c>
      <c r="E7151" t="s">
        <v>37</v>
      </c>
      <c r="F7151">
        <v>94</v>
      </c>
      <c r="G7151" s="8">
        <v>59573085</v>
      </c>
      <c r="H7151" s="8">
        <v>18000000</v>
      </c>
    </row>
    <row r="7152" spans="1:8" x14ac:dyDescent="0.3">
      <c r="A7152">
        <v>6.1</v>
      </c>
      <c r="B7152" t="s">
        <v>24140</v>
      </c>
      <c r="C7152" t="s">
        <v>4895</v>
      </c>
      <c r="D7152" t="s">
        <v>15875</v>
      </c>
      <c r="E7152" t="s">
        <v>37</v>
      </c>
      <c r="F7152">
        <v>94</v>
      </c>
      <c r="G7152" s="8">
        <v>59573085</v>
      </c>
      <c r="H7152" s="8">
        <v>18000000</v>
      </c>
    </row>
    <row r="7153" spans="1:8" x14ac:dyDescent="0.3">
      <c r="A7153">
        <v>6.1</v>
      </c>
      <c r="B7153" t="s">
        <v>24140</v>
      </c>
      <c r="C7153" t="s">
        <v>4895</v>
      </c>
      <c r="D7153" t="s">
        <v>17497</v>
      </c>
      <c r="E7153" t="s">
        <v>37</v>
      </c>
      <c r="F7153">
        <v>94</v>
      </c>
      <c r="G7153" s="8">
        <v>59573085</v>
      </c>
      <c r="H7153" s="8">
        <v>18000000</v>
      </c>
    </row>
    <row r="7154" spans="1:8" x14ac:dyDescent="0.3">
      <c r="A7154">
        <v>6.6</v>
      </c>
      <c r="B7154" t="s">
        <v>24141</v>
      </c>
      <c r="C7154" t="s">
        <v>504</v>
      </c>
      <c r="D7154" t="s">
        <v>809</v>
      </c>
      <c r="E7154" t="s">
        <v>37</v>
      </c>
      <c r="F7154">
        <v>99</v>
      </c>
      <c r="G7154" s="8">
        <v>52691009</v>
      </c>
      <c r="H7154" s="8">
        <v>21000000</v>
      </c>
    </row>
    <row r="7155" spans="1:8" x14ac:dyDescent="0.3">
      <c r="A7155">
        <v>6.6</v>
      </c>
      <c r="B7155" t="s">
        <v>24141</v>
      </c>
      <c r="C7155" t="s">
        <v>504</v>
      </c>
      <c r="D7155" t="s">
        <v>15875</v>
      </c>
      <c r="E7155" t="s">
        <v>37</v>
      </c>
      <c r="F7155">
        <v>99</v>
      </c>
      <c r="G7155" s="8">
        <v>52691009</v>
      </c>
      <c r="H7155" s="8">
        <v>21000000</v>
      </c>
    </row>
    <row r="7156" spans="1:8" x14ac:dyDescent="0.3">
      <c r="A7156">
        <v>7.8</v>
      </c>
      <c r="B7156" t="s">
        <v>24142</v>
      </c>
      <c r="C7156" t="s">
        <v>668</v>
      </c>
      <c r="D7156" t="s">
        <v>675</v>
      </c>
      <c r="E7156" t="s">
        <v>37</v>
      </c>
      <c r="F7156">
        <v>107</v>
      </c>
      <c r="G7156" s="8">
        <v>59735548</v>
      </c>
      <c r="H7156" s="8">
        <v>15000000</v>
      </c>
    </row>
    <row r="7157" spans="1:8" x14ac:dyDescent="0.3">
      <c r="A7157">
        <v>7.8</v>
      </c>
      <c r="B7157" t="s">
        <v>24142</v>
      </c>
      <c r="C7157" t="s">
        <v>668</v>
      </c>
      <c r="D7157" t="s">
        <v>4189</v>
      </c>
      <c r="E7157" t="s">
        <v>37</v>
      </c>
      <c r="F7157">
        <v>107</v>
      </c>
      <c r="G7157" s="8">
        <v>59735548</v>
      </c>
      <c r="H7157" s="8">
        <v>15000000</v>
      </c>
    </row>
    <row r="7158" spans="1:8" x14ac:dyDescent="0.3">
      <c r="A7158">
        <v>7.8</v>
      </c>
      <c r="B7158" t="s">
        <v>24142</v>
      </c>
      <c r="C7158" t="s">
        <v>668</v>
      </c>
      <c r="D7158" t="s">
        <v>10118</v>
      </c>
      <c r="E7158" t="s">
        <v>37</v>
      </c>
      <c r="F7158">
        <v>107</v>
      </c>
      <c r="G7158" s="8">
        <v>59735548</v>
      </c>
      <c r="H7158" s="8">
        <v>15000000</v>
      </c>
    </row>
    <row r="7159" spans="1:8" x14ac:dyDescent="0.3">
      <c r="A7159">
        <v>8.3000000000000007</v>
      </c>
      <c r="B7159" t="s">
        <v>24143</v>
      </c>
      <c r="C7159" t="s">
        <v>2741</v>
      </c>
      <c r="D7159" t="s">
        <v>11093</v>
      </c>
      <c r="E7159" t="s">
        <v>37</v>
      </c>
      <c r="F7159">
        <v>180</v>
      </c>
      <c r="G7159" s="8">
        <v>51600000</v>
      </c>
      <c r="H7159" s="8">
        <v>18000000</v>
      </c>
    </row>
    <row r="7160" spans="1:8" x14ac:dyDescent="0.3">
      <c r="A7160">
        <v>8.3000000000000007</v>
      </c>
      <c r="B7160" t="s">
        <v>24143</v>
      </c>
      <c r="C7160" t="s">
        <v>2741</v>
      </c>
      <c r="D7160" t="s">
        <v>1473</v>
      </c>
      <c r="E7160" t="s">
        <v>37</v>
      </c>
      <c r="F7160">
        <v>180</v>
      </c>
      <c r="G7160" s="8">
        <v>51600000</v>
      </c>
      <c r="H7160" s="8">
        <v>18000000</v>
      </c>
    </row>
    <row r="7161" spans="1:8" x14ac:dyDescent="0.3">
      <c r="A7161">
        <v>8.3000000000000007</v>
      </c>
      <c r="B7161" t="s">
        <v>24143</v>
      </c>
      <c r="C7161" t="s">
        <v>2741</v>
      </c>
      <c r="D7161" t="s">
        <v>20490</v>
      </c>
      <c r="E7161" t="s">
        <v>37</v>
      </c>
      <c r="F7161">
        <v>180</v>
      </c>
      <c r="G7161" s="8">
        <v>51600000</v>
      </c>
      <c r="H7161" s="8">
        <v>18000000</v>
      </c>
    </row>
    <row r="7162" spans="1:8" x14ac:dyDescent="0.3">
      <c r="A7162">
        <v>8.3000000000000007</v>
      </c>
      <c r="B7162" t="s">
        <v>24143</v>
      </c>
      <c r="C7162" t="s">
        <v>2741</v>
      </c>
      <c r="D7162" t="s">
        <v>9824</v>
      </c>
      <c r="E7162" t="s">
        <v>37</v>
      </c>
      <c r="F7162">
        <v>180</v>
      </c>
      <c r="G7162" s="8">
        <v>51600000</v>
      </c>
      <c r="H7162" s="8">
        <v>18000000</v>
      </c>
    </row>
    <row r="7163" spans="1:8" x14ac:dyDescent="0.3">
      <c r="A7163">
        <v>3.9</v>
      </c>
      <c r="B7163" t="s">
        <v>24144</v>
      </c>
      <c r="C7163" t="s">
        <v>8704</v>
      </c>
      <c r="D7163" t="s">
        <v>4189</v>
      </c>
      <c r="E7163" t="s">
        <v>37</v>
      </c>
      <c r="F7163">
        <v>89</v>
      </c>
      <c r="G7163" s="8">
        <v>43818159</v>
      </c>
      <c r="H7163" s="8">
        <v>20000000</v>
      </c>
    </row>
    <row r="7164" spans="1:8" x14ac:dyDescent="0.3">
      <c r="A7164">
        <v>3.9</v>
      </c>
      <c r="B7164" t="s">
        <v>24144</v>
      </c>
      <c r="C7164" t="s">
        <v>8704</v>
      </c>
      <c r="D7164" t="s">
        <v>21948</v>
      </c>
      <c r="E7164" t="s">
        <v>37</v>
      </c>
      <c r="F7164">
        <v>89</v>
      </c>
      <c r="G7164" s="8">
        <v>43818159</v>
      </c>
      <c r="H7164" s="8">
        <v>20000000</v>
      </c>
    </row>
    <row r="7165" spans="1:8" x14ac:dyDescent="0.3">
      <c r="A7165">
        <v>7</v>
      </c>
      <c r="B7165" t="s">
        <v>24145</v>
      </c>
      <c r="C7165" t="s">
        <v>984</v>
      </c>
      <c r="D7165" t="s">
        <v>809</v>
      </c>
      <c r="E7165" t="s">
        <v>37</v>
      </c>
      <c r="F7165">
        <v>97</v>
      </c>
      <c r="G7165" s="8">
        <v>86049418</v>
      </c>
      <c r="H7165" s="8">
        <v>17000000</v>
      </c>
    </row>
    <row r="7166" spans="1:8" x14ac:dyDescent="0.3">
      <c r="A7166">
        <v>6.7</v>
      </c>
      <c r="B7166" t="s">
        <v>24146</v>
      </c>
      <c r="C7166" t="s">
        <v>9578</v>
      </c>
      <c r="D7166" t="s">
        <v>809</v>
      </c>
      <c r="E7166" t="s">
        <v>37</v>
      </c>
      <c r="F7166">
        <v>113</v>
      </c>
      <c r="G7166" s="8">
        <v>43601508</v>
      </c>
      <c r="H7166" s="8">
        <v>18000000</v>
      </c>
    </row>
    <row r="7167" spans="1:8" x14ac:dyDescent="0.3">
      <c r="A7167">
        <v>6.7</v>
      </c>
      <c r="B7167" t="s">
        <v>24146</v>
      </c>
      <c r="C7167" t="s">
        <v>9578</v>
      </c>
      <c r="D7167" t="s">
        <v>1473</v>
      </c>
      <c r="E7167" t="s">
        <v>37</v>
      </c>
      <c r="F7167">
        <v>113</v>
      </c>
      <c r="G7167" s="8">
        <v>43601508</v>
      </c>
      <c r="H7167" s="8">
        <v>18000000</v>
      </c>
    </row>
    <row r="7168" spans="1:8" x14ac:dyDescent="0.3">
      <c r="A7168">
        <v>6.7</v>
      </c>
      <c r="B7168" t="s">
        <v>24146</v>
      </c>
      <c r="C7168" t="s">
        <v>9578</v>
      </c>
      <c r="D7168" t="s">
        <v>17497</v>
      </c>
      <c r="E7168" t="s">
        <v>37</v>
      </c>
      <c r="F7168">
        <v>113</v>
      </c>
      <c r="G7168" s="8">
        <v>43601508</v>
      </c>
      <c r="H7168" s="8">
        <v>18000000</v>
      </c>
    </row>
    <row r="7169" spans="1:8" x14ac:dyDescent="0.3">
      <c r="A7169">
        <v>7.3</v>
      </c>
      <c r="B7169" t="s">
        <v>24147</v>
      </c>
      <c r="C7169" t="s">
        <v>9467</v>
      </c>
      <c r="D7169" t="s">
        <v>1473</v>
      </c>
      <c r="E7169" t="s">
        <v>37</v>
      </c>
      <c r="F7169">
        <v>131</v>
      </c>
      <c r="G7169" s="8">
        <v>41300105</v>
      </c>
      <c r="H7169" s="8">
        <v>19800000</v>
      </c>
    </row>
    <row r="7170" spans="1:8" x14ac:dyDescent="0.3">
      <c r="A7170">
        <v>7.3</v>
      </c>
      <c r="B7170" t="s">
        <v>24147</v>
      </c>
      <c r="C7170" t="s">
        <v>9467</v>
      </c>
      <c r="D7170" t="s">
        <v>21948</v>
      </c>
      <c r="E7170" t="s">
        <v>37</v>
      </c>
      <c r="F7170">
        <v>131</v>
      </c>
      <c r="G7170" s="8">
        <v>41300105</v>
      </c>
      <c r="H7170" s="8">
        <v>19800000</v>
      </c>
    </row>
    <row r="7171" spans="1:8" x14ac:dyDescent="0.3">
      <c r="A7171">
        <v>6.3</v>
      </c>
      <c r="B7171" t="s">
        <v>24148</v>
      </c>
      <c r="C7171" t="s">
        <v>2636</v>
      </c>
      <c r="D7171" t="s">
        <v>809</v>
      </c>
      <c r="E7171" t="s">
        <v>37</v>
      </c>
      <c r="F7171">
        <v>103</v>
      </c>
      <c r="G7171" s="8">
        <v>41382841</v>
      </c>
      <c r="H7171" s="8">
        <v>18000000</v>
      </c>
    </row>
    <row r="7172" spans="1:8" x14ac:dyDescent="0.3">
      <c r="A7172">
        <v>6.3</v>
      </c>
      <c r="B7172" t="s">
        <v>24148</v>
      </c>
      <c r="C7172" t="s">
        <v>2636</v>
      </c>
      <c r="D7172" t="s">
        <v>1473</v>
      </c>
      <c r="E7172" t="s">
        <v>37</v>
      </c>
      <c r="F7172">
        <v>103</v>
      </c>
      <c r="G7172" s="8">
        <v>41382841</v>
      </c>
      <c r="H7172" s="8">
        <v>18000000</v>
      </c>
    </row>
    <row r="7173" spans="1:8" x14ac:dyDescent="0.3">
      <c r="A7173">
        <v>6.3</v>
      </c>
      <c r="B7173" t="s">
        <v>24148</v>
      </c>
      <c r="C7173" t="s">
        <v>2636</v>
      </c>
      <c r="D7173" t="s">
        <v>651</v>
      </c>
      <c r="E7173" t="s">
        <v>37</v>
      </c>
      <c r="F7173">
        <v>103</v>
      </c>
      <c r="G7173" s="8">
        <v>41382841</v>
      </c>
      <c r="H7173" s="8">
        <v>18000000</v>
      </c>
    </row>
    <row r="7174" spans="1:8" x14ac:dyDescent="0.3">
      <c r="A7174">
        <v>6.3</v>
      </c>
      <c r="B7174" t="s">
        <v>24148</v>
      </c>
      <c r="C7174" t="s">
        <v>2636</v>
      </c>
      <c r="D7174" t="s">
        <v>17497</v>
      </c>
      <c r="E7174" t="s">
        <v>37</v>
      </c>
      <c r="F7174">
        <v>103</v>
      </c>
      <c r="G7174" s="8">
        <v>41382841</v>
      </c>
      <c r="H7174" s="8">
        <v>18000000</v>
      </c>
    </row>
    <row r="7175" spans="1:8" x14ac:dyDescent="0.3">
      <c r="A7175">
        <v>7.8</v>
      </c>
      <c r="B7175" t="s">
        <v>24149</v>
      </c>
      <c r="C7175" t="s">
        <v>593</v>
      </c>
      <c r="D7175" t="s">
        <v>809</v>
      </c>
      <c r="E7175" t="s">
        <v>37</v>
      </c>
      <c r="F7175">
        <v>119</v>
      </c>
      <c r="G7175" s="8">
        <v>42335698</v>
      </c>
      <c r="H7175" s="8">
        <v>18000000</v>
      </c>
    </row>
    <row r="7176" spans="1:8" x14ac:dyDescent="0.3">
      <c r="A7176">
        <v>7.8</v>
      </c>
      <c r="B7176" t="s">
        <v>24149</v>
      </c>
      <c r="C7176" t="s">
        <v>593</v>
      </c>
      <c r="D7176" t="s">
        <v>1473</v>
      </c>
      <c r="E7176" t="s">
        <v>37</v>
      </c>
      <c r="F7176">
        <v>119</v>
      </c>
      <c r="G7176" s="8">
        <v>42335698</v>
      </c>
      <c r="H7176" s="8">
        <v>18000000</v>
      </c>
    </row>
    <row r="7177" spans="1:8" x14ac:dyDescent="0.3">
      <c r="A7177">
        <v>7.8</v>
      </c>
      <c r="B7177" t="s">
        <v>24149</v>
      </c>
      <c r="C7177" t="s">
        <v>593</v>
      </c>
      <c r="D7177" t="s">
        <v>17497</v>
      </c>
      <c r="E7177" t="s">
        <v>37</v>
      </c>
      <c r="F7177">
        <v>119</v>
      </c>
      <c r="G7177" s="8">
        <v>42335698</v>
      </c>
      <c r="H7177" s="8">
        <v>18000000</v>
      </c>
    </row>
    <row r="7178" spans="1:8" x14ac:dyDescent="0.3">
      <c r="A7178">
        <v>7.3</v>
      </c>
      <c r="B7178" t="s">
        <v>24150</v>
      </c>
      <c r="C7178" t="s">
        <v>1789</v>
      </c>
      <c r="D7178" t="s">
        <v>1473</v>
      </c>
      <c r="E7178" t="s">
        <v>37</v>
      </c>
      <c r="F7178">
        <v>98</v>
      </c>
      <c r="G7178" s="8">
        <v>33404871</v>
      </c>
      <c r="H7178" s="8">
        <v>18000000</v>
      </c>
    </row>
    <row r="7179" spans="1:8" x14ac:dyDescent="0.3">
      <c r="A7179">
        <v>7.6</v>
      </c>
      <c r="B7179" t="s">
        <v>24151</v>
      </c>
      <c r="C7179" t="s">
        <v>602</v>
      </c>
      <c r="D7179" t="s">
        <v>1473</v>
      </c>
      <c r="E7179" t="s">
        <v>37</v>
      </c>
      <c r="F7179">
        <v>111</v>
      </c>
      <c r="G7179" s="8">
        <v>31471430</v>
      </c>
      <c r="H7179" s="8">
        <v>15000000</v>
      </c>
    </row>
    <row r="7180" spans="1:8" x14ac:dyDescent="0.3">
      <c r="A7180">
        <v>7.6</v>
      </c>
      <c r="B7180" t="s">
        <v>24151</v>
      </c>
      <c r="C7180" t="s">
        <v>602</v>
      </c>
      <c r="D7180" t="s">
        <v>20490</v>
      </c>
      <c r="E7180" t="s">
        <v>37</v>
      </c>
      <c r="F7180">
        <v>111</v>
      </c>
      <c r="G7180" s="8">
        <v>31471430</v>
      </c>
      <c r="H7180" s="8">
        <v>15000000</v>
      </c>
    </row>
    <row r="7181" spans="1:8" x14ac:dyDescent="0.3">
      <c r="A7181">
        <v>7.6</v>
      </c>
      <c r="B7181" t="s">
        <v>24151</v>
      </c>
      <c r="C7181" t="s">
        <v>602</v>
      </c>
      <c r="D7181" t="s">
        <v>8199</v>
      </c>
      <c r="E7181" t="s">
        <v>37</v>
      </c>
      <c r="F7181">
        <v>111</v>
      </c>
      <c r="G7181" s="8">
        <v>31471430</v>
      </c>
      <c r="H7181" s="8">
        <v>15000000</v>
      </c>
    </row>
    <row r="7182" spans="1:8" x14ac:dyDescent="0.3">
      <c r="A7182">
        <v>5.3</v>
      </c>
      <c r="B7182" t="s">
        <v>24152</v>
      </c>
      <c r="C7182" t="s">
        <v>7379</v>
      </c>
      <c r="D7182" t="s">
        <v>1473</v>
      </c>
      <c r="E7182" t="s">
        <v>37</v>
      </c>
      <c r="F7182">
        <v>94</v>
      </c>
      <c r="G7182" s="8">
        <v>30222640</v>
      </c>
      <c r="H7182" s="8">
        <v>25000000</v>
      </c>
    </row>
    <row r="7183" spans="1:8" x14ac:dyDescent="0.3">
      <c r="A7183">
        <v>5.3</v>
      </c>
      <c r="B7183" t="s">
        <v>24152</v>
      </c>
      <c r="C7183" t="s">
        <v>7379</v>
      </c>
      <c r="D7183" t="s">
        <v>9824</v>
      </c>
      <c r="E7183" t="s">
        <v>37</v>
      </c>
      <c r="F7183">
        <v>94</v>
      </c>
      <c r="G7183" s="8">
        <v>30222640</v>
      </c>
      <c r="H7183" s="8">
        <v>25000000</v>
      </c>
    </row>
    <row r="7184" spans="1:8" x14ac:dyDescent="0.3">
      <c r="A7184">
        <v>5.3</v>
      </c>
      <c r="B7184" t="s">
        <v>24152</v>
      </c>
      <c r="C7184" t="s">
        <v>7379</v>
      </c>
      <c r="D7184" t="s">
        <v>17497</v>
      </c>
      <c r="E7184" t="s">
        <v>37</v>
      </c>
      <c r="F7184">
        <v>94</v>
      </c>
      <c r="G7184" s="8">
        <v>30222640</v>
      </c>
      <c r="H7184" s="8">
        <v>25000000</v>
      </c>
    </row>
    <row r="7185" spans="1:8" x14ac:dyDescent="0.3">
      <c r="A7185">
        <v>5.3</v>
      </c>
      <c r="B7185" t="s">
        <v>24153</v>
      </c>
      <c r="C7185" t="s">
        <v>9611</v>
      </c>
      <c r="D7185" t="s">
        <v>675</v>
      </c>
      <c r="E7185" t="s">
        <v>37</v>
      </c>
      <c r="F7185">
        <v>81</v>
      </c>
      <c r="G7185" s="8">
        <v>26906039</v>
      </c>
      <c r="H7185" s="8">
        <v>18000000</v>
      </c>
    </row>
    <row r="7186" spans="1:8" x14ac:dyDescent="0.3">
      <c r="A7186">
        <v>5.3</v>
      </c>
      <c r="B7186" t="s">
        <v>24153</v>
      </c>
      <c r="C7186" t="s">
        <v>9611</v>
      </c>
      <c r="D7186" t="s">
        <v>809</v>
      </c>
      <c r="E7186" t="s">
        <v>37</v>
      </c>
      <c r="F7186">
        <v>81</v>
      </c>
      <c r="G7186" s="8">
        <v>26906039</v>
      </c>
      <c r="H7186" s="8">
        <v>18000000</v>
      </c>
    </row>
    <row r="7187" spans="1:8" x14ac:dyDescent="0.3">
      <c r="A7187">
        <v>6.8</v>
      </c>
      <c r="B7187" t="s">
        <v>24154</v>
      </c>
      <c r="C7187" t="s">
        <v>3153</v>
      </c>
      <c r="D7187" t="s">
        <v>651</v>
      </c>
      <c r="E7187" t="s">
        <v>37</v>
      </c>
      <c r="F7187">
        <v>89</v>
      </c>
      <c r="G7187" s="8">
        <v>21378000</v>
      </c>
      <c r="H7187" s="8">
        <v>1000000</v>
      </c>
    </row>
    <row r="7188" spans="1:8" x14ac:dyDescent="0.3">
      <c r="A7188">
        <v>6.8</v>
      </c>
      <c r="B7188" t="s">
        <v>24154</v>
      </c>
      <c r="C7188" t="s">
        <v>3153</v>
      </c>
      <c r="D7188" t="s">
        <v>4189</v>
      </c>
      <c r="E7188" t="s">
        <v>37</v>
      </c>
      <c r="F7188">
        <v>89</v>
      </c>
      <c r="G7188" s="8">
        <v>21378000</v>
      </c>
      <c r="H7188" s="8">
        <v>1000000</v>
      </c>
    </row>
    <row r="7189" spans="1:8" x14ac:dyDescent="0.3">
      <c r="A7189">
        <v>7.1</v>
      </c>
      <c r="B7189" t="s">
        <v>24155</v>
      </c>
      <c r="C7189" t="s">
        <v>9621</v>
      </c>
      <c r="D7189" t="s">
        <v>11093</v>
      </c>
      <c r="E7189" t="s">
        <v>37</v>
      </c>
      <c r="F7189">
        <v>106</v>
      </c>
      <c r="G7189" s="8">
        <v>43853424</v>
      </c>
      <c r="H7189" s="8">
        <v>18000000</v>
      </c>
    </row>
    <row r="7190" spans="1:8" x14ac:dyDescent="0.3">
      <c r="A7190">
        <v>7.1</v>
      </c>
      <c r="B7190" t="s">
        <v>24155</v>
      </c>
      <c r="C7190" t="s">
        <v>9621</v>
      </c>
      <c r="D7190" t="s">
        <v>1473</v>
      </c>
      <c r="E7190" t="s">
        <v>37</v>
      </c>
      <c r="F7190">
        <v>106</v>
      </c>
      <c r="G7190" s="8">
        <v>43853424</v>
      </c>
      <c r="H7190" s="8">
        <v>18000000</v>
      </c>
    </row>
    <row r="7191" spans="1:8" x14ac:dyDescent="0.3">
      <c r="A7191">
        <v>7.1</v>
      </c>
      <c r="B7191" t="s">
        <v>24155</v>
      </c>
      <c r="C7191" t="s">
        <v>9621</v>
      </c>
      <c r="D7191" t="s">
        <v>15875</v>
      </c>
      <c r="E7191" t="s">
        <v>37</v>
      </c>
      <c r="F7191">
        <v>106</v>
      </c>
      <c r="G7191" s="8">
        <v>43853424</v>
      </c>
      <c r="H7191" s="8">
        <v>18000000</v>
      </c>
    </row>
    <row r="7192" spans="1:8" x14ac:dyDescent="0.3">
      <c r="A7192">
        <v>7.1</v>
      </c>
      <c r="B7192" t="s">
        <v>24155</v>
      </c>
      <c r="C7192" t="s">
        <v>9621</v>
      </c>
      <c r="D7192" t="s">
        <v>21949</v>
      </c>
      <c r="E7192" t="s">
        <v>37</v>
      </c>
      <c r="F7192">
        <v>106</v>
      </c>
      <c r="G7192" s="8">
        <v>43853424</v>
      </c>
      <c r="H7192" s="8">
        <v>18000000</v>
      </c>
    </row>
    <row r="7193" spans="1:8" x14ac:dyDescent="0.3">
      <c r="A7193">
        <v>5.8</v>
      </c>
      <c r="B7193" t="s">
        <v>24156</v>
      </c>
      <c r="C7193" t="s">
        <v>9632</v>
      </c>
      <c r="D7193" t="s">
        <v>809</v>
      </c>
      <c r="E7193" t="s">
        <v>37</v>
      </c>
      <c r="F7193">
        <v>86</v>
      </c>
      <c r="G7193" s="8">
        <v>23993605</v>
      </c>
      <c r="H7193" s="8">
        <v>18000000</v>
      </c>
    </row>
    <row r="7194" spans="1:8" x14ac:dyDescent="0.3">
      <c r="A7194">
        <v>5.8</v>
      </c>
      <c r="B7194" t="s">
        <v>24156</v>
      </c>
      <c r="C7194" t="s">
        <v>9632</v>
      </c>
      <c r="D7194" t="s">
        <v>21950</v>
      </c>
      <c r="E7194" t="s">
        <v>37</v>
      </c>
      <c r="F7194">
        <v>86</v>
      </c>
      <c r="G7194" s="8">
        <v>23993605</v>
      </c>
      <c r="H7194" s="8">
        <v>18000000</v>
      </c>
    </row>
    <row r="7195" spans="1:8" x14ac:dyDescent="0.3">
      <c r="A7195">
        <v>5.8</v>
      </c>
      <c r="B7195" t="s">
        <v>24156</v>
      </c>
      <c r="C7195" t="s">
        <v>9632</v>
      </c>
      <c r="D7195" t="s">
        <v>1473</v>
      </c>
      <c r="E7195" t="s">
        <v>37</v>
      </c>
      <c r="F7195">
        <v>86</v>
      </c>
      <c r="G7195" s="8">
        <v>23993605</v>
      </c>
      <c r="H7195" s="8">
        <v>18000000</v>
      </c>
    </row>
    <row r="7196" spans="1:8" x14ac:dyDescent="0.3">
      <c r="A7196">
        <v>5.8</v>
      </c>
      <c r="B7196" t="s">
        <v>24157</v>
      </c>
      <c r="C7196" t="s">
        <v>7453</v>
      </c>
      <c r="D7196" t="s">
        <v>675</v>
      </c>
      <c r="E7196" t="s">
        <v>37</v>
      </c>
      <c r="F7196">
        <v>103</v>
      </c>
      <c r="G7196" s="8">
        <v>26400000</v>
      </c>
      <c r="H7196" s="8">
        <v>18000000</v>
      </c>
    </row>
    <row r="7197" spans="1:8" x14ac:dyDescent="0.3">
      <c r="A7197">
        <v>5.8</v>
      </c>
      <c r="B7197" t="s">
        <v>24157</v>
      </c>
      <c r="C7197" t="s">
        <v>7453</v>
      </c>
      <c r="D7197" t="s">
        <v>515</v>
      </c>
      <c r="E7197" t="s">
        <v>37</v>
      </c>
      <c r="F7197">
        <v>103</v>
      </c>
      <c r="G7197" s="8">
        <v>26400000</v>
      </c>
      <c r="H7197" s="8">
        <v>18000000</v>
      </c>
    </row>
    <row r="7198" spans="1:8" x14ac:dyDescent="0.3">
      <c r="A7198">
        <v>5.8</v>
      </c>
      <c r="B7198" t="s">
        <v>24157</v>
      </c>
      <c r="C7198" t="s">
        <v>7453</v>
      </c>
      <c r="D7198" t="s">
        <v>651</v>
      </c>
      <c r="E7198" t="s">
        <v>37</v>
      </c>
      <c r="F7198">
        <v>103</v>
      </c>
      <c r="G7198" s="8">
        <v>26400000</v>
      </c>
      <c r="H7198" s="8">
        <v>18000000</v>
      </c>
    </row>
    <row r="7199" spans="1:8" x14ac:dyDescent="0.3">
      <c r="A7199">
        <v>8.3000000000000007</v>
      </c>
      <c r="B7199" t="s">
        <v>24158</v>
      </c>
      <c r="C7199" t="s">
        <v>293</v>
      </c>
      <c r="D7199" t="s">
        <v>11093</v>
      </c>
      <c r="E7199" t="s">
        <v>37</v>
      </c>
      <c r="F7199">
        <v>121</v>
      </c>
      <c r="G7199" s="8">
        <v>45250</v>
      </c>
      <c r="H7199" s="8">
        <v>18000000</v>
      </c>
    </row>
    <row r="7200" spans="1:8" x14ac:dyDescent="0.3">
      <c r="A7200">
        <v>8.3000000000000007</v>
      </c>
      <c r="B7200" t="s">
        <v>24158</v>
      </c>
      <c r="C7200" t="s">
        <v>293</v>
      </c>
      <c r="D7200" t="s">
        <v>1473</v>
      </c>
      <c r="E7200" t="s">
        <v>37</v>
      </c>
      <c r="F7200">
        <v>121</v>
      </c>
      <c r="G7200" s="8">
        <v>45250</v>
      </c>
      <c r="H7200" s="8">
        <v>18000000</v>
      </c>
    </row>
    <row r="7201" spans="1:8" x14ac:dyDescent="0.3">
      <c r="A7201">
        <v>8.3000000000000007</v>
      </c>
      <c r="B7201" t="s">
        <v>24158</v>
      </c>
      <c r="C7201" t="s">
        <v>293</v>
      </c>
      <c r="D7201" t="s">
        <v>21949</v>
      </c>
      <c r="E7201" t="s">
        <v>37</v>
      </c>
      <c r="F7201">
        <v>121</v>
      </c>
      <c r="G7201" s="8">
        <v>45250</v>
      </c>
      <c r="H7201" s="8">
        <v>18000000</v>
      </c>
    </row>
    <row r="7202" spans="1:8" x14ac:dyDescent="0.3">
      <c r="A7202">
        <v>5.6</v>
      </c>
      <c r="B7202" t="s">
        <v>24159</v>
      </c>
      <c r="C7202" t="s">
        <v>9646</v>
      </c>
      <c r="D7202" t="s">
        <v>1473</v>
      </c>
      <c r="E7202" t="s">
        <v>37</v>
      </c>
      <c r="F7202">
        <v>109</v>
      </c>
      <c r="G7202" s="8">
        <v>22927390</v>
      </c>
      <c r="H7202" s="8">
        <v>18000000</v>
      </c>
    </row>
    <row r="7203" spans="1:8" x14ac:dyDescent="0.3">
      <c r="A7203">
        <v>5.6</v>
      </c>
      <c r="B7203" t="s">
        <v>24159</v>
      </c>
      <c r="C7203" t="s">
        <v>9646</v>
      </c>
      <c r="D7203" t="s">
        <v>17497</v>
      </c>
      <c r="E7203" t="s">
        <v>37</v>
      </c>
      <c r="F7203">
        <v>109</v>
      </c>
      <c r="G7203" s="8">
        <v>22927390</v>
      </c>
      <c r="H7203" s="8">
        <v>18000000</v>
      </c>
    </row>
    <row r="7204" spans="1:8" x14ac:dyDescent="0.3">
      <c r="A7204">
        <v>6.8</v>
      </c>
      <c r="B7204" t="s">
        <v>24160</v>
      </c>
      <c r="C7204" t="s">
        <v>1371</v>
      </c>
      <c r="D7204" t="s">
        <v>515</v>
      </c>
      <c r="E7204" t="s">
        <v>37</v>
      </c>
      <c r="F7204">
        <v>109</v>
      </c>
      <c r="G7204" s="8">
        <v>4250320</v>
      </c>
      <c r="H7204" s="8">
        <v>18000000</v>
      </c>
    </row>
    <row r="7205" spans="1:8" x14ac:dyDescent="0.3">
      <c r="A7205">
        <v>6.8</v>
      </c>
      <c r="B7205" t="s">
        <v>24160</v>
      </c>
      <c r="C7205" t="s">
        <v>1371</v>
      </c>
      <c r="D7205" t="s">
        <v>651</v>
      </c>
      <c r="E7205" t="s">
        <v>37</v>
      </c>
      <c r="F7205">
        <v>109</v>
      </c>
      <c r="G7205" s="8">
        <v>4250320</v>
      </c>
      <c r="H7205" s="8">
        <v>18000000</v>
      </c>
    </row>
    <row r="7206" spans="1:8" x14ac:dyDescent="0.3">
      <c r="A7206">
        <v>6.8</v>
      </c>
      <c r="B7206" t="s">
        <v>24160</v>
      </c>
      <c r="C7206" t="s">
        <v>1371</v>
      </c>
      <c r="D7206" t="s">
        <v>21948</v>
      </c>
      <c r="E7206" t="s">
        <v>37</v>
      </c>
      <c r="F7206">
        <v>109</v>
      </c>
      <c r="G7206" s="8">
        <v>4250320</v>
      </c>
      <c r="H7206" s="8">
        <v>18000000</v>
      </c>
    </row>
    <row r="7207" spans="1:8" x14ac:dyDescent="0.3">
      <c r="A7207">
        <v>6.8</v>
      </c>
      <c r="B7207" t="s">
        <v>24160</v>
      </c>
      <c r="C7207" t="s">
        <v>1371</v>
      </c>
      <c r="D7207" t="s">
        <v>8199</v>
      </c>
      <c r="E7207" t="s">
        <v>37</v>
      </c>
      <c r="F7207">
        <v>109</v>
      </c>
      <c r="G7207" s="8">
        <v>4250320</v>
      </c>
      <c r="H7207" s="8">
        <v>18000000</v>
      </c>
    </row>
    <row r="7208" spans="1:8" x14ac:dyDescent="0.3">
      <c r="A7208">
        <v>5</v>
      </c>
      <c r="B7208" t="s">
        <v>24161</v>
      </c>
      <c r="C7208" t="s">
        <v>9657</v>
      </c>
      <c r="D7208" t="s">
        <v>809</v>
      </c>
      <c r="E7208" t="s">
        <v>37</v>
      </c>
      <c r="F7208">
        <v>123</v>
      </c>
      <c r="G7208" s="8">
        <v>22452209</v>
      </c>
      <c r="H7208" s="8">
        <v>18000000</v>
      </c>
    </row>
    <row r="7209" spans="1:8" x14ac:dyDescent="0.3">
      <c r="A7209">
        <v>5</v>
      </c>
      <c r="B7209" t="s">
        <v>24161</v>
      </c>
      <c r="C7209" t="s">
        <v>9657</v>
      </c>
      <c r="D7209" t="s">
        <v>1473</v>
      </c>
      <c r="E7209" t="s">
        <v>37</v>
      </c>
      <c r="F7209">
        <v>123</v>
      </c>
      <c r="G7209" s="8">
        <v>22452209</v>
      </c>
      <c r="H7209" s="8">
        <v>18000000</v>
      </c>
    </row>
    <row r="7210" spans="1:8" x14ac:dyDescent="0.3">
      <c r="A7210">
        <v>5</v>
      </c>
      <c r="B7210" t="s">
        <v>24161</v>
      </c>
      <c r="C7210" t="s">
        <v>9657</v>
      </c>
      <c r="D7210" t="s">
        <v>15164</v>
      </c>
      <c r="E7210" t="s">
        <v>37</v>
      </c>
      <c r="F7210">
        <v>123</v>
      </c>
      <c r="G7210" s="8">
        <v>22452209</v>
      </c>
      <c r="H7210" s="8">
        <v>18000000</v>
      </c>
    </row>
    <row r="7211" spans="1:8" x14ac:dyDescent="0.3">
      <c r="A7211">
        <v>5</v>
      </c>
      <c r="B7211" t="s">
        <v>24161</v>
      </c>
      <c r="C7211" t="s">
        <v>9657</v>
      </c>
      <c r="D7211" t="s">
        <v>17497</v>
      </c>
      <c r="E7211" t="s">
        <v>37</v>
      </c>
      <c r="F7211">
        <v>123</v>
      </c>
      <c r="G7211" s="8">
        <v>22452209</v>
      </c>
      <c r="H7211" s="8">
        <v>18000000</v>
      </c>
    </row>
    <row r="7212" spans="1:8" x14ac:dyDescent="0.3">
      <c r="A7212">
        <v>7.6</v>
      </c>
      <c r="B7212" t="s">
        <v>24162</v>
      </c>
      <c r="C7212" t="s">
        <v>3075</v>
      </c>
      <c r="D7212" t="s">
        <v>515</v>
      </c>
      <c r="E7212" t="s">
        <v>37</v>
      </c>
      <c r="F7212">
        <v>94</v>
      </c>
      <c r="G7212" s="8">
        <v>18329466</v>
      </c>
      <c r="H7212" s="8">
        <v>18000000</v>
      </c>
    </row>
    <row r="7213" spans="1:8" x14ac:dyDescent="0.3">
      <c r="A7213">
        <v>7.6</v>
      </c>
      <c r="B7213" t="s">
        <v>24162</v>
      </c>
      <c r="C7213" t="s">
        <v>3075</v>
      </c>
      <c r="D7213" t="s">
        <v>11093</v>
      </c>
      <c r="E7213" t="s">
        <v>37</v>
      </c>
      <c r="F7213">
        <v>94</v>
      </c>
      <c r="G7213" s="8">
        <v>18329466</v>
      </c>
      <c r="H7213" s="8">
        <v>18000000</v>
      </c>
    </row>
    <row r="7214" spans="1:8" x14ac:dyDescent="0.3">
      <c r="A7214">
        <v>7.6</v>
      </c>
      <c r="B7214" t="s">
        <v>24162</v>
      </c>
      <c r="C7214" t="s">
        <v>3075</v>
      </c>
      <c r="D7214" t="s">
        <v>1473</v>
      </c>
      <c r="E7214" t="s">
        <v>37</v>
      </c>
      <c r="F7214">
        <v>94</v>
      </c>
      <c r="G7214" s="8">
        <v>18329466</v>
      </c>
      <c r="H7214" s="8">
        <v>18000000</v>
      </c>
    </row>
    <row r="7215" spans="1:8" x14ac:dyDescent="0.3">
      <c r="A7215">
        <v>7.6</v>
      </c>
      <c r="B7215" t="s">
        <v>24162</v>
      </c>
      <c r="C7215" t="s">
        <v>3075</v>
      </c>
      <c r="D7215" t="s">
        <v>8199</v>
      </c>
      <c r="E7215" t="s">
        <v>37</v>
      </c>
      <c r="F7215">
        <v>94</v>
      </c>
      <c r="G7215" s="8">
        <v>18329466</v>
      </c>
      <c r="H7215" s="8">
        <v>18000000</v>
      </c>
    </row>
    <row r="7216" spans="1:8" x14ac:dyDescent="0.3">
      <c r="A7216">
        <v>6.7</v>
      </c>
      <c r="B7216" t="s">
        <v>24163</v>
      </c>
      <c r="C7216" t="s">
        <v>1789</v>
      </c>
      <c r="D7216" t="s">
        <v>809</v>
      </c>
      <c r="E7216" t="s">
        <v>37</v>
      </c>
      <c r="F7216">
        <v>94</v>
      </c>
      <c r="G7216" s="8">
        <v>17071230</v>
      </c>
      <c r="H7216" s="8">
        <v>18000000</v>
      </c>
    </row>
    <row r="7217" spans="1:8" x14ac:dyDescent="0.3">
      <c r="A7217">
        <v>6.7</v>
      </c>
      <c r="B7217" t="s">
        <v>24163</v>
      </c>
      <c r="C7217" t="s">
        <v>1789</v>
      </c>
      <c r="D7217" t="s">
        <v>21950</v>
      </c>
      <c r="E7217" t="s">
        <v>37</v>
      </c>
      <c r="F7217">
        <v>94</v>
      </c>
      <c r="G7217" s="8">
        <v>17071230</v>
      </c>
      <c r="H7217" s="8">
        <v>18000000</v>
      </c>
    </row>
    <row r="7218" spans="1:8" x14ac:dyDescent="0.3">
      <c r="A7218">
        <v>6.7</v>
      </c>
      <c r="B7218" t="s">
        <v>24164</v>
      </c>
      <c r="C7218" t="s">
        <v>9667</v>
      </c>
      <c r="D7218" t="s">
        <v>1473</v>
      </c>
      <c r="E7218" t="s">
        <v>37</v>
      </c>
      <c r="F7218">
        <v>115</v>
      </c>
      <c r="G7218" s="8">
        <v>17174870</v>
      </c>
      <c r="H7218" s="8">
        <v>18000000</v>
      </c>
    </row>
    <row r="7219" spans="1:8" x14ac:dyDescent="0.3">
      <c r="A7219">
        <v>6.7</v>
      </c>
      <c r="B7219" t="s">
        <v>24164</v>
      </c>
      <c r="C7219" t="s">
        <v>9667</v>
      </c>
      <c r="D7219" t="s">
        <v>9824</v>
      </c>
      <c r="E7219" t="s">
        <v>37</v>
      </c>
      <c r="F7219">
        <v>115</v>
      </c>
      <c r="G7219" s="8">
        <v>17174870</v>
      </c>
      <c r="H7219" s="8">
        <v>18000000</v>
      </c>
    </row>
    <row r="7220" spans="1:8" x14ac:dyDescent="0.3">
      <c r="A7220">
        <v>6.7</v>
      </c>
      <c r="B7220" t="s">
        <v>24164</v>
      </c>
      <c r="C7220" t="s">
        <v>9667</v>
      </c>
      <c r="D7220" t="s">
        <v>17497</v>
      </c>
      <c r="E7220" t="s">
        <v>37</v>
      </c>
      <c r="F7220">
        <v>115</v>
      </c>
      <c r="G7220" s="8">
        <v>17174870</v>
      </c>
      <c r="H7220" s="8">
        <v>18000000</v>
      </c>
    </row>
    <row r="7221" spans="1:8" x14ac:dyDescent="0.3">
      <c r="A7221">
        <v>5.7</v>
      </c>
      <c r="B7221" t="s">
        <v>24165</v>
      </c>
      <c r="C7221" t="s">
        <v>8163</v>
      </c>
      <c r="D7221" t="s">
        <v>809</v>
      </c>
      <c r="E7221" t="s">
        <v>37</v>
      </c>
      <c r="F7221">
        <v>107</v>
      </c>
      <c r="G7221" s="8">
        <v>26284475</v>
      </c>
      <c r="H7221" s="8">
        <v>17000000</v>
      </c>
    </row>
    <row r="7222" spans="1:8" x14ac:dyDescent="0.3">
      <c r="A7222">
        <v>5.2</v>
      </c>
      <c r="B7222" t="s">
        <v>24166</v>
      </c>
      <c r="C7222" t="s">
        <v>9677</v>
      </c>
      <c r="D7222" t="s">
        <v>809</v>
      </c>
      <c r="E7222" t="s">
        <v>37</v>
      </c>
      <c r="F7222">
        <v>91</v>
      </c>
      <c r="G7222" s="8">
        <v>16702864</v>
      </c>
      <c r="H7222" s="8">
        <v>18000000</v>
      </c>
    </row>
    <row r="7223" spans="1:8" x14ac:dyDescent="0.3">
      <c r="A7223">
        <v>5.2</v>
      </c>
      <c r="B7223" t="s">
        <v>24166</v>
      </c>
      <c r="C7223" t="s">
        <v>9677</v>
      </c>
      <c r="D7223" t="s">
        <v>21950</v>
      </c>
      <c r="E7223" t="s">
        <v>37</v>
      </c>
      <c r="F7223">
        <v>91</v>
      </c>
      <c r="G7223" s="8">
        <v>16702864</v>
      </c>
      <c r="H7223" s="8">
        <v>18000000</v>
      </c>
    </row>
    <row r="7224" spans="1:8" x14ac:dyDescent="0.3">
      <c r="A7224">
        <v>7.5</v>
      </c>
      <c r="B7224" t="s">
        <v>24167</v>
      </c>
      <c r="C7224" t="s">
        <v>4490</v>
      </c>
      <c r="D7224" t="s">
        <v>1473</v>
      </c>
      <c r="E7224" t="s">
        <v>37</v>
      </c>
      <c r="F7224">
        <v>125</v>
      </c>
      <c r="G7224" s="8">
        <v>15561627</v>
      </c>
      <c r="H7224" s="8">
        <v>18000000</v>
      </c>
    </row>
    <row r="7225" spans="1:8" x14ac:dyDescent="0.3">
      <c r="A7225">
        <v>7.2</v>
      </c>
      <c r="B7225" t="s">
        <v>24168</v>
      </c>
      <c r="C7225" t="s">
        <v>3075</v>
      </c>
      <c r="D7225" t="s">
        <v>11093</v>
      </c>
      <c r="E7225" t="s">
        <v>37</v>
      </c>
      <c r="F7225">
        <v>122</v>
      </c>
      <c r="G7225" s="8">
        <v>17750583</v>
      </c>
      <c r="H7225" s="8">
        <v>30000000</v>
      </c>
    </row>
    <row r="7226" spans="1:8" x14ac:dyDescent="0.3">
      <c r="A7226">
        <v>7.2</v>
      </c>
      <c r="B7226" t="s">
        <v>24168</v>
      </c>
      <c r="C7226" t="s">
        <v>3075</v>
      </c>
      <c r="D7226" t="s">
        <v>1473</v>
      </c>
      <c r="E7226" t="s">
        <v>37</v>
      </c>
      <c r="F7226">
        <v>122</v>
      </c>
      <c r="G7226" s="8">
        <v>17750583</v>
      </c>
      <c r="H7226" s="8">
        <v>30000000</v>
      </c>
    </row>
    <row r="7227" spans="1:8" x14ac:dyDescent="0.3">
      <c r="A7227">
        <v>5.3</v>
      </c>
      <c r="B7227" t="s">
        <v>24169</v>
      </c>
      <c r="C7227" t="s">
        <v>646</v>
      </c>
      <c r="D7227" t="s">
        <v>809</v>
      </c>
      <c r="E7227" t="s">
        <v>37</v>
      </c>
      <c r="F7227">
        <v>102</v>
      </c>
      <c r="G7227" s="8">
        <v>14793904</v>
      </c>
      <c r="H7227" s="8">
        <v>18000000</v>
      </c>
    </row>
    <row r="7228" spans="1:8" x14ac:dyDescent="0.3">
      <c r="A7228">
        <v>5.3</v>
      </c>
      <c r="B7228" t="s">
        <v>24169</v>
      </c>
      <c r="C7228" t="s">
        <v>646</v>
      </c>
      <c r="D7228" t="s">
        <v>17497</v>
      </c>
      <c r="E7228" t="s">
        <v>37</v>
      </c>
      <c r="F7228">
        <v>102</v>
      </c>
      <c r="G7228" s="8">
        <v>14793904</v>
      </c>
      <c r="H7228" s="8">
        <v>18000000</v>
      </c>
    </row>
    <row r="7229" spans="1:8" x14ac:dyDescent="0.3">
      <c r="A7229">
        <v>6.5</v>
      </c>
      <c r="B7229" t="s">
        <v>24170</v>
      </c>
      <c r="C7229" t="s">
        <v>6736</v>
      </c>
      <c r="D7229" t="s">
        <v>809</v>
      </c>
      <c r="E7229" t="s">
        <v>37</v>
      </c>
      <c r="F7229">
        <v>90</v>
      </c>
      <c r="G7229" s="8">
        <v>15281286</v>
      </c>
      <c r="H7229" s="8">
        <v>18000000</v>
      </c>
    </row>
    <row r="7230" spans="1:8" x14ac:dyDescent="0.3">
      <c r="A7230">
        <v>6.5</v>
      </c>
      <c r="B7230" t="s">
        <v>24170</v>
      </c>
      <c r="C7230" t="s">
        <v>6736</v>
      </c>
      <c r="D7230" t="s">
        <v>1473</v>
      </c>
      <c r="E7230" t="s">
        <v>37</v>
      </c>
      <c r="F7230">
        <v>90</v>
      </c>
      <c r="G7230" s="8">
        <v>15281286</v>
      </c>
      <c r="H7230" s="8">
        <v>18000000</v>
      </c>
    </row>
    <row r="7231" spans="1:8" x14ac:dyDescent="0.3">
      <c r="A7231">
        <v>6.5</v>
      </c>
      <c r="B7231" t="s">
        <v>24170</v>
      </c>
      <c r="C7231" t="s">
        <v>6736</v>
      </c>
      <c r="D7231" t="s">
        <v>17497</v>
      </c>
      <c r="E7231" t="s">
        <v>37</v>
      </c>
      <c r="F7231">
        <v>90</v>
      </c>
      <c r="G7231" s="8">
        <v>15281286</v>
      </c>
      <c r="H7231" s="8">
        <v>18000000</v>
      </c>
    </row>
    <row r="7232" spans="1:8" x14ac:dyDescent="0.3">
      <c r="A7232">
        <v>5</v>
      </c>
      <c r="B7232" t="s">
        <v>24171</v>
      </c>
      <c r="C7232" t="s">
        <v>9696</v>
      </c>
      <c r="D7232" t="s">
        <v>675</v>
      </c>
      <c r="E7232" t="s">
        <v>37</v>
      </c>
      <c r="F7232">
        <v>98</v>
      </c>
      <c r="G7232" s="8">
        <v>8000000</v>
      </c>
      <c r="H7232" s="8">
        <v>18000000</v>
      </c>
    </row>
    <row r="7233" spans="1:8" x14ac:dyDescent="0.3">
      <c r="A7233">
        <v>5</v>
      </c>
      <c r="B7233" t="s">
        <v>24171</v>
      </c>
      <c r="C7233" t="s">
        <v>9696</v>
      </c>
      <c r="D7233" t="s">
        <v>515</v>
      </c>
      <c r="E7233" t="s">
        <v>37</v>
      </c>
      <c r="F7233">
        <v>98</v>
      </c>
      <c r="G7233" s="8">
        <v>8000000</v>
      </c>
      <c r="H7233" s="8">
        <v>18000000</v>
      </c>
    </row>
    <row r="7234" spans="1:8" x14ac:dyDescent="0.3">
      <c r="A7234">
        <v>5</v>
      </c>
      <c r="B7234" t="s">
        <v>24171</v>
      </c>
      <c r="C7234" t="s">
        <v>9696</v>
      </c>
      <c r="D7234" t="s">
        <v>12797</v>
      </c>
      <c r="E7234" t="s">
        <v>37</v>
      </c>
      <c r="F7234">
        <v>98</v>
      </c>
      <c r="G7234" s="8">
        <v>8000000</v>
      </c>
      <c r="H7234" s="8">
        <v>18000000</v>
      </c>
    </row>
    <row r="7235" spans="1:8" x14ac:dyDescent="0.3">
      <c r="A7235">
        <v>6.1</v>
      </c>
      <c r="B7235" t="s">
        <v>24172</v>
      </c>
      <c r="C7235" t="s">
        <v>9702</v>
      </c>
      <c r="D7235" t="s">
        <v>1473</v>
      </c>
      <c r="E7235" t="s">
        <v>37</v>
      </c>
      <c r="F7235">
        <v>109</v>
      </c>
      <c r="G7235" s="8">
        <v>13491653</v>
      </c>
      <c r="H7235" s="8">
        <v>18000000</v>
      </c>
    </row>
    <row r="7236" spans="1:8" x14ac:dyDescent="0.3">
      <c r="A7236">
        <v>6.1</v>
      </c>
      <c r="B7236" t="s">
        <v>24172</v>
      </c>
      <c r="C7236" t="s">
        <v>9702</v>
      </c>
      <c r="D7236" t="s">
        <v>8199</v>
      </c>
      <c r="E7236" t="s">
        <v>37</v>
      </c>
      <c r="F7236">
        <v>109</v>
      </c>
      <c r="G7236" s="8">
        <v>13491653</v>
      </c>
      <c r="H7236" s="8">
        <v>18000000</v>
      </c>
    </row>
    <row r="7237" spans="1:8" x14ac:dyDescent="0.3">
      <c r="A7237">
        <v>4.4000000000000004</v>
      </c>
      <c r="B7237" t="s">
        <v>24173</v>
      </c>
      <c r="C7237" t="s">
        <v>9712</v>
      </c>
      <c r="D7237" t="s">
        <v>675</v>
      </c>
      <c r="E7237" t="s">
        <v>37</v>
      </c>
      <c r="F7237">
        <v>90</v>
      </c>
      <c r="G7237" s="8">
        <v>10494494</v>
      </c>
      <c r="H7237" s="8">
        <v>18000000</v>
      </c>
    </row>
    <row r="7238" spans="1:8" x14ac:dyDescent="0.3">
      <c r="A7238">
        <v>4.4000000000000004</v>
      </c>
      <c r="B7238" t="s">
        <v>24173</v>
      </c>
      <c r="C7238" t="s">
        <v>9712</v>
      </c>
      <c r="D7238" t="s">
        <v>21950</v>
      </c>
      <c r="E7238" t="s">
        <v>37</v>
      </c>
      <c r="F7238">
        <v>90</v>
      </c>
      <c r="G7238" s="8">
        <v>10494494</v>
      </c>
      <c r="H7238" s="8">
        <v>18000000</v>
      </c>
    </row>
    <row r="7239" spans="1:8" x14ac:dyDescent="0.3">
      <c r="A7239">
        <v>4.4000000000000004</v>
      </c>
      <c r="B7239" t="s">
        <v>24173</v>
      </c>
      <c r="C7239" t="s">
        <v>9712</v>
      </c>
      <c r="D7239" t="s">
        <v>8199</v>
      </c>
      <c r="E7239" t="s">
        <v>37</v>
      </c>
      <c r="F7239">
        <v>90</v>
      </c>
      <c r="G7239" s="8">
        <v>10494494</v>
      </c>
      <c r="H7239" s="8">
        <v>18000000</v>
      </c>
    </row>
    <row r="7240" spans="1:8" x14ac:dyDescent="0.3">
      <c r="A7240">
        <v>7.5</v>
      </c>
      <c r="B7240" t="s">
        <v>24174</v>
      </c>
      <c r="C7240" t="s">
        <v>566</v>
      </c>
      <c r="D7240" t="s">
        <v>1473</v>
      </c>
      <c r="E7240" t="s">
        <v>37</v>
      </c>
      <c r="F7240">
        <v>112</v>
      </c>
      <c r="G7240" s="8">
        <v>7837632</v>
      </c>
      <c r="H7240" s="8">
        <v>18000000</v>
      </c>
    </row>
    <row r="7241" spans="1:8" x14ac:dyDescent="0.3">
      <c r="A7241">
        <v>5.7</v>
      </c>
      <c r="B7241" t="s">
        <v>24175</v>
      </c>
      <c r="C7241" t="s">
        <v>1677</v>
      </c>
      <c r="D7241" t="s">
        <v>809</v>
      </c>
      <c r="E7241" t="s">
        <v>37</v>
      </c>
      <c r="F7241">
        <v>94</v>
      </c>
      <c r="G7241" s="8">
        <v>15155772</v>
      </c>
      <c r="H7241" s="8">
        <v>18000000</v>
      </c>
    </row>
    <row r="7242" spans="1:8" x14ac:dyDescent="0.3">
      <c r="A7242">
        <v>5.7</v>
      </c>
      <c r="B7242" t="s">
        <v>24175</v>
      </c>
      <c r="C7242" t="s">
        <v>1677</v>
      </c>
      <c r="D7242" t="s">
        <v>1473</v>
      </c>
      <c r="E7242" t="s">
        <v>37</v>
      </c>
      <c r="F7242">
        <v>94</v>
      </c>
      <c r="G7242" s="8">
        <v>15155772</v>
      </c>
      <c r="H7242" s="8">
        <v>18000000</v>
      </c>
    </row>
    <row r="7243" spans="1:8" x14ac:dyDescent="0.3">
      <c r="A7243">
        <v>5.7</v>
      </c>
      <c r="B7243" t="s">
        <v>24175</v>
      </c>
      <c r="C7243" t="s">
        <v>1677</v>
      </c>
      <c r="D7243" t="s">
        <v>17497</v>
      </c>
      <c r="E7243" t="s">
        <v>37</v>
      </c>
      <c r="F7243">
        <v>94</v>
      </c>
      <c r="G7243" s="8">
        <v>15155772</v>
      </c>
      <c r="H7243" s="8">
        <v>18000000</v>
      </c>
    </row>
    <row r="7244" spans="1:8" x14ac:dyDescent="0.3">
      <c r="A7244">
        <v>5.5</v>
      </c>
      <c r="B7244" t="s">
        <v>24176</v>
      </c>
      <c r="C7244" t="s">
        <v>9726</v>
      </c>
      <c r="D7244" t="s">
        <v>515</v>
      </c>
      <c r="E7244" t="s">
        <v>37</v>
      </c>
      <c r="F7244">
        <v>105</v>
      </c>
      <c r="G7244" s="8">
        <v>8508843</v>
      </c>
      <c r="H7244" s="8">
        <v>18000000</v>
      </c>
    </row>
    <row r="7245" spans="1:8" x14ac:dyDescent="0.3">
      <c r="A7245">
        <v>5.5</v>
      </c>
      <c r="B7245" t="s">
        <v>24176</v>
      </c>
      <c r="C7245" t="s">
        <v>9726</v>
      </c>
      <c r="D7245" t="s">
        <v>809</v>
      </c>
      <c r="E7245" t="s">
        <v>37</v>
      </c>
      <c r="F7245">
        <v>105</v>
      </c>
      <c r="G7245" s="8">
        <v>8508843</v>
      </c>
      <c r="H7245" s="8">
        <v>18000000</v>
      </c>
    </row>
    <row r="7246" spans="1:8" x14ac:dyDescent="0.3">
      <c r="A7246">
        <v>7.1</v>
      </c>
      <c r="B7246" t="s">
        <v>24177</v>
      </c>
      <c r="C7246" t="s">
        <v>9732</v>
      </c>
      <c r="D7246" t="s">
        <v>809</v>
      </c>
      <c r="E7246" t="s">
        <v>37</v>
      </c>
      <c r="F7246">
        <v>104</v>
      </c>
      <c r="G7246" s="8">
        <v>7739049</v>
      </c>
      <c r="H7246" s="8">
        <v>18000000</v>
      </c>
    </row>
    <row r="7247" spans="1:8" x14ac:dyDescent="0.3">
      <c r="A7247">
        <v>7.1</v>
      </c>
      <c r="B7247" t="s">
        <v>24177</v>
      </c>
      <c r="C7247" t="s">
        <v>9732</v>
      </c>
      <c r="D7247" t="s">
        <v>1473</v>
      </c>
      <c r="E7247" t="s">
        <v>37</v>
      </c>
      <c r="F7247">
        <v>104</v>
      </c>
      <c r="G7247" s="8">
        <v>7739049</v>
      </c>
      <c r="H7247" s="8">
        <v>18000000</v>
      </c>
    </row>
    <row r="7248" spans="1:8" x14ac:dyDescent="0.3">
      <c r="A7248">
        <v>7.1</v>
      </c>
      <c r="B7248" t="s">
        <v>24177</v>
      </c>
      <c r="C7248" t="s">
        <v>9732</v>
      </c>
      <c r="D7248" t="s">
        <v>17497</v>
      </c>
      <c r="E7248" t="s">
        <v>37</v>
      </c>
      <c r="F7248">
        <v>104</v>
      </c>
      <c r="G7248" s="8">
        <v>7739049</v>
      </c>
      <c r="H7248" s="8">
        <v>18000000</v>
      </c>
    </row>
    <row r="7249" spans="1:8" x14ac:dyDescent="0.3">
      <c r="A7249">
        <v>5.9</v>
      </c>
      <c r="B7249" t="s">
        <v>24178</v>
      </c>
      <c r="C7249" t="s">
        <v>2961</v>
      </c>
      <c r="D7249" t="s">
        <v>1473</v>
      </c>
      <c r="E7249" t="s">
        <v>37</v>
      </c>
      <c r="F7249">
        <v>112</v>
      </c>
      <c r="G7249" s="8">
        <v>6734844</v>
      </c>
      <c r="H7249" s="8">
        <v>17000000</v>
      </c>
    </row>
    <row r="7250" spans="1:8" x14ac:dyDescent="0.3">
      <c r="A7250">
        <v>5.9</v>
      </c>
      <c r="B7250" t="s">
        <v>24178</v>
      </c>
      <c r="C7250" t="s">
        <v>2961</v>
      </c>
      <c r="D7250" t="s">
        <v>17497</v>
      </c>
      <c r="E7250" t="s">
        <v>37</v>
      </c>
      <c r="F7250">
        <v>112</v>
      </c>
      <c r="G7250" s="8">
        <v>6734844</v>
      </c>
      <c r="H7250" s="8">
        <v>17000000</v>
      </c>
    </row>
    <row r="7251" spans="1:8" x14ac:dyDescent="0.3">
      <c r="A7251">
        <v>6.7</v>
      </c>
      <c r="B7251" t="s">
        <v>24179</v>
      </c>
      <c r="C7251" t="s">
        <v>9744</v>
      </c>
      <c r="D7251" t="s">
        <v>675</v>
      </c>
      <c r="E7251" t="s">
        <v>37</v>
      </c>
      <c r="F7251">
        <v>108</v>
      </c>
      <c r="G7251" s="8">
        <v>6000000</v>
      </c>
      <c r="H7251" s="8">
        <v>18000000</v>
      </c>
    </row>
    <row r="7252" spans="1:8" x14ac:dyDescent="0.3">
      <c r="A7252">
        <v>6.7</v>
      </c>
      <c r="B7252" t="s">
        <v>24179</v>
      </c>
      <c r="C7252" t="s">
        <v>9744</v>
      </c>
      <c r="D7252" t="s">
        <v>515</v>
      </c>
      <c r="E7252" t="s">
        <v>37</v>
      </c>
      <c r="F7252">
        <v>108</v>
      </c>
      <c r="G7252" s="8">
        <v>6000000</v>
      </c>
      <c r="H7252" s="8">
        <v>18000000</v>
      </c>
    </row>
    <row r="7253" spans="1:8" x14ac:dyDescent="0.3">
      <c r="A7253">
        <v>6.7</v>
      </c>
      <c r="B7253" t="s">
        <v>24179</v>
      </c>
      <c r="C7253" t="s">
        <v>9744</v>
      </c>
      <c r="D7253" t="s">
        <v>651</v>
      </c>
      <c r="E7253" t="s">
        <v>37</v>
      </c>
      <c r="F7253">
        <v>108</v>
      </c>
      <c r="G7253" s="8">
        <v>6000000</v>
      </c>
      <c r="H7253" s="8">
        <v>18000000</v>
      </c>
    </row>
    <row r="7254" spans="1:8" x14ac:dyDescent="0.3">
      <c r="A7254">
        <v>7</v>
      </c>
      <c r="B7254" t="s">
        <v>24180</v>
      </c>
      <c r="C7254" t="s">
        <v>7178</v>
      </c>
      <c r="D7254" t="s">
        <v>11093</v>
      </c>
      <c r="E7254" t="s">
        <v>37</v>
      </c>
      <c r="F7254">
        <v>112</v>
      </c>
      <c r="G7254" s="8">
        <v>6615578</v>
      </c>
      <c r="H7254" s="8">
        <v>13000000</v>
      </c>
    </row>
    <row r="7255" spans="1:8" x14ac:dyDescent="0.3">
      <c r="A7255">
        <v>7</v>
      </c>
      <c r="B7255" t="s">
        <v>24180</v>
      </c>
      <c r="C7255" t="s">
        <v>7178</v>
      </c>
      <c r="D7255" t="s">
        <v>1473</v>
      </c>
      <c r="E7255" t="s">
        <v>37</v>
      </c>
      <c r="F7255">
        <v>112</v>
      </c>
      <c r="G7255" s="8">
        <v>6615578</v>
      </c>
      <c r="H7255" s="8">
        <v>13000000</v>
      </c>
    </row>
    <row r="7256" spans="1:8" x14ac:dyDescent="0.3">
      <c r="A7256">
        <v>7</v>
      </c>
      <c r="B7256" t="s">
        <v>24180</v>
      </c>
      <c r="C7256" t="s">
        <v>7178</v>
      </c>
      <c r="D7256" t="s">
        <v>17497</v>
      </c>
      <c r="E7256" t="s">
        <v>37</v>
      </c>
      <c r="F7256">
        <v>112</v>
      </c>
      <c r="G7256" s="8">
        <v>6615578</v>
      </c>
      <c r="H7256" s="8">
        <v>13000000</v>
      </c>
    </row>
    <row r="7257" spans="1:8" x14ac:dyDescent="0.3">
      <c r="A7257">
        <v>7.9</v>
      </c>
      <c r="B7257" t="s">
        <v>24181</v>
      </c>
      <c r="C7257" t="s">
        <v>173</v>
      </c>
      <c r="D7257" t="s">
        <v>11093</v>
      </c>
      <c r="E7257" t="s">
        <v>37</v>
      </c>
      <c r="F7257">
        <v>127</v>
      </c>
      <c r="G7257" s="8">
        <v>5887457</v>
      </c>
      <c r="H7257" s="8">
        <v>18000000</v>
      </c>
    </row>
    <row r="7258" spans="1:8" x14ac:dyDescent="0.3">
      <c r="A7258">
        <v>7.9</v>
      </c>
      <c r="B7258" t="s">
        <v>24181</v>
      </c>
      <c r="C7258" t="s">
        <v>173</v>
      </c>
      <c r="D7258" t="s">
        <v>809</v>
      </c>
      <c r="E7258" t="s">
        <v>37</v>
      </c>
      <c r="F7258">
        <v>127</v>
      </c>
      <c r="G7258" s="8">
        <v>5887457</v>
      </c>
      <c r="H7258" s="8">
        <v>18000000</v>
      </c>
    </row>
    <row r="7259" spans="1:8" x14ac:dyDescent="0.3">
      <c r="A7259">
        <v>7.9</v>
      </c>
      <c r="B7259" t="s">
        <v>24181</v>
      </c>
      <c r="C7259" t="s">
        <v>173</v>
      </c>
      <c r="D7259" t="s">
        <v>1473</v>
      </c>
      <c r="E7259" t="s">
        <v>37</v>
      </c>
      <c r="F7259">
        <v>127</v>
      </c>
      <c r="G7259" s="8">
        <v>5887457</v>
      </c>
      <c r="H7259" s="8">
        <v>18000000</v>
      </c>
    </row>
    <row r="7260" spans="1:8" x14ac:dyDescent="0.3">
      <c r="A7260">
        <v>6.9</v>
      </c>
      <c r="B7260" t="s">
        <v>24182</v>
      </c>
      <c r="C7260" t="s">
        <v>5972</v>
      </c>
      <c r="D7260" t="s">
        <v>1473</v>
      </c>
      <c r="E7260" t="s">
        <v>37</v>
      </c>
      <c r="F7260">
        <v>111</v>
      </c>
      <c r="G7260" s="8">
        <v>13362308</v>
      </c>
      <c r="H7260" s="8">
        <v>18000000</v>
      </c>
    </row>
    <row r="7261" spans="1:8" x14ac:dyDescent="0.3">
      <c r="A7261">
        <v>7.3</v>
      </c>
      <c r="B7261" t="s">
        <v>24183</v>
      </c>
      <c r="C7261" t="s">
        <v>975</v>
      </c>
      <c r="D7261" t="s">
        <v>515</v>
      </c>
      <c r="E7261" t="s">
        <v>9766</v>
      </c>
      <c r="F7261">
        <v>126</v>
      </c>
      <c r="G7261" s="8">
        <v>5701643</v>
      </c>
      <c r="H7261" s="8">
        <v>20000000</v>
      </c>
    </row>
    <row r="7262" spans="1:8" x14ac:dyDescent="0.3">
      <c r="A7262">
        <v>7.3</v>
      </c>
      <c r="B7262" t="s">
        <v>24183</v>
      </c>
      <c r="C7262" t="s">
        <v>975</v>
      </c>
      <c r="D7262" t="s">
        <v>11093</v>
      </c>
      <c r="E7262" t="s">
        <v>9766</v>
      </c>
      <c r="F7262">
        <v>126</v>
      </c>
      <c r="G7262" s="8">
        <v>5701643</v>
      </c>
      <c r="H7262" s="8">
        <v>20000000</v>
      </c>
    </row>
    <row r="7263" spans="1:8" x14ac:dyDescent="0.3">
      <c r="A7263">
        <v>7.3</v>
      </c>
      <c r="B7263" t="s">
        <v>24183</v>
      </c>
      <c r="C7263" t="s">
        <v>975</v>
      </c>
      <c r="D7263" t="s">
        <v>1473</v>
      </c>
      <c r="E7263" t="s">
        <v>9766</v>
      </c>
      <c r="F7263">
        <v>126</v>
      </c>
      <c r="G7263" s="8">
        <v>5701643</v>
      </c>
      <c r="H7263" s="8">
        <v>20000000</v>
      </c>
    </row>
    <row r="7264" spans="1:8" x14ac:dyDescent="0.3">
      <c r="A7264">
        <v>7.3</v>
      </c>
      <c r="B7264" t="s">
        <v>24183</v>
      </c>
      <c r="C7264" t="s">
        <v>975</v>
      </c>
      <c r="D7264" t="s">
        <v>20490</v>
      </c>
      <c r="E7264" t="s">
        <v>9766</v>
      </c>
      <c r="F7264">
        <v>126</v>
      </c>
      <c r="G7264" s="8">
        <v>5701643</v>
      </c>
      <c r="H7264" s="8">
        <v>20000000</v>
      </c>
    </row>
    <row r="7265" spans="1:8" x14ac:dyDescent="0.3">
      <c r="A7265">
        <v>7.3</v>
      </c>
      <c r="B7265" t="s">
        <v>24183</v>
      </c>
      <c r="C7265" t="s">
        <v>975</v>
      </c>
      <c r="D7265" t="s">
        <v>21951</v>
      </c>
      <c r="E7265" t="s">
        <v>9766</v>
      </c>
      <c r="F7265">
        <v>126</v>
      </c>
      <c r="G7265" s="8">
        <v>5701643</v>
      </c>
      <c r="H7265" s="8">
        <v>20000000</v>
      </c>
    </row>
    <row r="7266" spans="1:8" x14ac:dyDescent="0.3">
      <c r="A7266">
        <v>7.3</v>
      </c>
      <c r="B7266" t="s">
        <v>24184</v>
      </c>
      <c r="C7266" t="s">
        <v>658</v>
      </c>
      <c r="D7266" t="s">
        <v>675</v>
      </c>
      <c r="E7266" t="s">
        <v>37</v>
      </c>
      <c r="F7266">
        <v>114</v>
      </c>
      <c r="G7266" s="8">
        <v>5694401</v>
      </c>
      <c r="H7266" s="8">
        <v>18000000</v>
      </c>
    </row>
    <row r="7267" spans="1:8" x14ac:dyDescent="0.3">
      <c r="A7267">
        <v>7.3</v>
      </c>
      <c r="B7267" t="s">
        <v>24184</v>
      </c>
      <c r="C7267" t="s">
        <v>658</v>
      </c>
      <c r="D7267" t="s">
        <v>21950</v>
      </c>
      <c r="E7267" t="s">
        <v>37</v>
      </c>
      <c r="F7267">
        <v>114</v>
      </c>
      <c r="G7267" s="8">
        <v>5694401</v>
      </c>
      <c r="H7267" s="8">
        <v>18000000</v>
      </c>
    </row>
    <row r="7268" spans="1:8" x14ac:dyDescent="0.3">
      <c r="A7268">
        <v>7.3</v>
      </c>
      <c r="B7268" t="s">
        <v>24184</v>
      </c>
      <c r="C7268" t="s">
        <v>658</v>
      </c>
      <c r="D7268" t="s">
        <v>8199</v>
      </c>
      <c r="E7268" t="s">
        <v>37</v>
      </c>
      <c r="F7268">
        <v>114</v>
      </c>
      <c r="G7268" s="8">
        <v>5694401</v>
      </c>
      <c r="H7268" s="8">
        <v>18000000</v>
      </c>
    </row>
    <row r="7269" spans="1:8" x14ac:dyDescent="0.3">
      <c r="A7269">
        <v>3.5</v>
      </c>
      <c r="B7269" t="s">
        <v>24185</v>
      </c>
      <c r="C7269" t="s">
        <v>9770</v>
      </c>
      <c r="D7269" t="s">
        <v>675</v>
      </c>
      <c r="E7269" t="s">
        <v>37</v>
      </c>
      <c r="F7269">
        <v>99</v>
      </c>
      <c r="G7269" s="8">
        <v>5333658</v>
      </c>
      <c r="H7269" s="8">
        <v>20000000</v>
      </c>
    </row>
    <row r="7270" spans="1:8" x14ac:dyDescent="0.3">
      <c r="A7270">
        <v>3.5</v>
      </c>
      <c r="B7270" t="s">
        <v>24185</v>
      </c>
      <c r="C7270" t="s">
        <v>9770</v>
      </c>
      <c r="D7270" t="s">
        <v>10118</v>
      </c>
      <c r="E7270" t="s">
        <v>37</v>
      </c>
      <c r="F7270">
        <v>99</v>
      </c>
      <c r="G7270" s="8">
        <v>5333658</v>
      </c>
      <c r="H7270" s="8">
        <v>20000000</v>
      </c>
    </row>
    <row r="7271" spans="1:8" x14ac:dyDescent="0.3">
      <c r="A7271">
        <v>7.8</v>
      </c>
      <c r="B7271" t="s">
        <v>24186</v>
      </c>
      <c r="C7271" t="s">
        <v>471</v>
      </c>
      <c r="D7271" t="s">
        <v>1473</v>
      </c>
      <c r="E7271" t="s">
        <v>37</v>
      </c>
      <c r="F7271">
        <v>150</v>
      </c>
      <c r="G7271" s="8">
        <v>4414535</v>
      </c>
      <c r="H7271" s="8">
        <v>18000000</v>
      </c>
    </row>
    <row r="7272" spans="1:8" x14ac:dyDescent="0.3">
      <c r="A7272">
        <v>6.7</v>
      </c>
      <c r="B7272" t="s">
        <v>24187</v>
      </c>
      <c r="C7272" t="s">
        <v>9785</v>
      </c>
      <c r="D7272" t="s">
        <v>515</v>
      </c>
      <c r="E7272" t="s">
        <v>37</v>
      </c>
      <c r="F7272">
        <v>112</v>
      </c>
      <c r="G7272" s="8">
        <v>3707794</v>
      </c>
      <c r="H7272" s="8">
        <v>18000000</v>
      </c>
    </row>
    <row r="7273" spans="1:8" x14ac:dyDescent="0.3">
      <c r="A7273">
        <v>6.7</v>
      </c>
      <c r="B7273" t="s">
        <v>24187</v>
      </c>
      <c r="C7273" t="s">
        <v>9785</v>
      </c>
      <c r="D7273" t="s">
        <v>1473</v>
      </c>
      <c r="E7273" t="s">
        <v>37</v>
      </c>
      <c r="F7273">
        <v>112</v>
      </c>
      <c r="G7273" s="8">
        <v>3707794</v>
      </c>
      <c r="H7273" s="8">
        <v>18000000</v>
      </c>
    </row>
    <row r="7274" spans="1:8" x14ac:dyDescent="0.3">
      <c r="A7274">
        <v>6.7</v>
      </c>
      <c r="B7274" t="s">
        <v>24187</v>
      </c>
      <c r="C7274" t="s">
        <v>9785</v>
      </c>
      <c r="D7274" t="s">
        <v>10118</v>
      </c>
      <c r="E7274" t="s">
        <v>37</v>
      </c>
      <c r="F7274">
        <v>112</v>
      </c>
      <c r="G7274" s="8">
        <v>3707794</v>
      </c>
      <c r="H7274" s="8">
        <v>18000000</v>
      </c>
    </row>
    <row r="7275" spans="1:8" x14ac:dyDescent="0.3">
      <c r="A7275">
        <v>6.7</v>
      </c>
      <c r="B7275" t="s">
        <v>24187</v>
      </c>
      <c r="C7275" t="s">
        <v>9785</v>
      </c>
      <c r="D7275" t="s">
        <v>8199</v>
      </c>
      <c r="E7275" t="s">
        <v>37</v>
      </c>
      <c r="F7275">
        <v>112</v>
      </c>
      <c r="G7275" s="8">
        <v>3707794</v>
      </c>
      <c r="H7275" s="8">
        <v>18000000</v>
      </c>
    </row>
    <row r="7276" spans="1:8" x14ac:dyDescent="0.3">
      <c r="A7276">
        <v>6.4</v>
      </c>
      <c r="B7276" t="s">
        <v>24188</v>
      </c>
      <c r="C7276" t="s">
        <v>1789</v>
      </c>
      <c r="D7276" t="s">
        <v>809</v>
      </c>
      <c r="E7276" t="s">
        <v>37</v>
      </c>
      <c r="F7276">
        <v>108</v>
      </c>
      <c r="G7276" s="8">
        <v>3203044</v>
      </c>
      <c r="H7276" s="8">
        <v>18000000</v>
      </c>
    </row>
    <row r="7277" spans="1:8" x14ac:dyDescent="0.3">
      <c r="A7277">
        <v>6.4</v>
      </c>
      <c r="B7277" t="s">
        <v>24188</v>
      </c>
      <c r="C7277" t="s">
        <v>1789</v>
      </c>
      <c r="D7277" t="s">
        <v>17497</v>
      </c>
      <c r="E7277" t="s">
        <v>37</v>
      </c>
      <c r="F7277">
        <v>108</v>
      </c>
      <c r="G7277" s="8">
        <v>3203044</v>
      </c>
      <c r="H7277" s="8">
        <v>18000000</v>
      </c>
    </row>
    <row r="7278" spans="1:8" x14ac:dyDescent="0.3">
      <c r="A7278">
        <v>7.1</v>
      </c>
      <c r="B7278" t="s">
        <v>24189</v>
      </c>
      <c r="C7278" t="s">
        <v>9794</v>
      </c>
      <c r="D7278" t="s">
        <v>11093</v>
      </c>
      <c r="E7278" t="s">
        <v>37</v>
      </c>
      <c r="F7278">
        <v>116</v>
      </c>
      <c r="G7278" s="8">
        <v>4435083</v>
      </c>
      <c r="H7278" s="8">
        <v>18000000</v>
      </c>
    </row>
    <row r="7279" spans="1:8" x14ac:dyDescent="0.3">
      <c r="A7279">
        <v>7.1</v>
      </c>
      <c r="B7279" t="s">
        <v>24189</v>
      </c>
      <c r="C7279" t="s">
        <v>9794</v>
      </c>
      <c r="D7279" t="s">
        <v>1473</v>
      </c>
      <c r="E7279" t="s">
        <v>37</v>
      </c>
      <c r="F7279">
        <v>116</v>
      </c>
      <c r="G7279" s="8">
        <v>4435083</v>
      </c>
      <c r="H7279" s="8">
        <v>18000000</v>
      </c>
    </row>
    <row r="7280" spans="1:8" x14ac:dyDescent="0.3">
      <c r="A7280">
        <v>7.1</v>
      </c>
      <c r="B7280" t="s">
        <v>24189</v>
      </c>
      <c r="C7280" t="s">
        <v>9794</v>
      </c>
      <c r="D7280" t="s">
        <v>17497</v>
      </c>
      <c r="E7280" t="s">
        <v>37</v>
      </c>
      <c r="F7280">
        <v>116</v>
      </c>
      <c r="G7280" s="8">
        <v>4435083</v>
      </c>
      <c r="H7280" s="8">
        <v>18000000</v>
      </c>
    </row>
    <row r="7281" spans="1:8" x14ac:dyDescent="0.3">
      <c r="A7281">
        <v>7.1</v>
      </c>
      <c r="B7281" t="s">
        <v>24189</v>
      </c>
      <c r="C7281" t="s">
        <v>9794</v>
      </c>
      <c r="D7281" t="s">
        <v>21951</v>
      </c>
      <c r="E7281" t="s">
        <v>37</v>
      </c>
      <c r="F7281">
        <v>116</v>
      </c>
      <c r="G7281" s="8">
        <v>4435083</v>
      </c>
      <c r="H7281" s="8">
        <v>18000000</v>
      </c>
    </row>
    <row r="7282" spans="1:8" x14ac:dyDescent="0.3">
      <c r="A7282">
        <v>7.8</v>
      </c>
      <c r="B7282" t="s">
        <v>24190</v>
      </c>
      <c r="C7282" t="s">
        <v>9804</v>
      </c>
      <c r="D7282" t="s">
        <v>1473</v>
      </c>
      <c r="E7282" t="s">
        <v>6517</v>
      </c>
      <c r="F7282">
        <v>144</v>
      </c>
      <c r="G7282" s="8">
        <v>2222647</v>
      </c>
      <c r="H7282" s="8">
        <v>12000000</v>
      </c>
    </row>
    <row r="7283" spans="1:8" x14ac:dyDescent="0.3">
      <c r="A7283">
        <v>7.8</v>
      </c>
      <c r="B7283" t="s">
        <v>24190</v>
      </c>
      <c r="C7283" t="s">
        <v>9804</v>
      </c>
      <c r="D7283" t="s">
        <v>21948</v>
      </c>
      <c r="E7283" t="s">
        <v>6517</v>
      </c>
      <c r="F7283">
        <v>144</v>
      </c>
      <c r="G7283" s="8">
        <v>2222647</v>
      </c>
      <c r="H7283" s="8">
        <v>12000000</v>
      </c>
    </row>
    <row r="7284" spans="1:8" x14ac:dyDescent="0.3">
      <c r="A7284">
        <v>5.9</v>
      </c>
      <c r="B7284" t="s">
        <v>24191</v>
      </c>
      <c r="C7284" t="s">
        <v>9815</v>
      </c>
      <c r="D7284" t="s">
        <v>675</v>
      </c>
      <c r="E7284" t="s">
        <v>37</v>
      </c>
      <c r="F7284">
        <v>93</v>
      </c>
      <c r="G7284" s="8">
        <v>3500000</v>
      </c>
      <c r="H7284" s="8">
        <v>2700000</v>
      </c>
    </row>
    <row r="7285" spans="1:8" x14ac:dyDescent="0.3">
      <c r="A7285">
        <v>5.9</v>
      </c>
      <c r="B7285" t="s">
        <v>24191</v>
      </c>
      <c r="C7285" t="s">
        <v>9815</v>
      </c>
      <c r="D7285" t="s">
        <v>4189</v>
      </c>
      <c r="E7285" t="s">
        <v>37</v>
      </c>
      <c r="F7285">
        <v>93</v>
      </c>
      <c r="G7285" s="8">
        <v>3500000</v>
      </c>
      <c r="H7285" s="8">
        <v>2700000</v>
      </c>
    </row>
    <row r="7286" spans="1:8" x14ac:dyDescent="0.3">
      <c r="A7286">
        <v>5.9</v>
      </c>
      <c r="B7286" t="s">
        <v>24191</v>
      </c>
      <c r="C7286" t="s">
        <v>9815</v>
      </c>
      <c r="D7286" t="s">
        <v>17497</v>
      </c>
      <c r="E7286" t="s">
        <v>37</v>
      </c>
      <c r="F7286">
        <v>93</v>
      </c>
      <c r="G7286" s="8">
        <v>3500000</v>
      </c>
      <c r="H7286" s="8">
        <v>2700000</v>
      </c>
    </row>
    <row r="7287" spans="1:8" x14ac:dyDescent="0.3">
      <c r="A7287">
        <v>5.9</v>
      </c>
      <c r="B7287" t="s">
        <v>24191</v>
      </c>
      <c r="C7287" t="s">
        <v>9815</v>
      </c>
      <c r="D7287" t="s">
        <v>10118</v>
      </c>
      <c r="E7287" t="s">
        <v>37</v>
      </c>
      <c r="F7287">
        <v>93</v>
      </c>
      <c r="G7287" s="8">
        <v>3500000</v>
      </c>
      <c r="H7287" s="8">
        <v>2700000</v>
      </c>
    </row>
    <row r="7288" spans="1:8" x14ac:dyDescent="0.3">
      <c r="A7288">
        <v>5.9</v>
      </c>
      <c r="B7288" t="s">
        <v>24191</v>
      </c>
      <c r="C7288" t="s">
        <v>9815</v>
      </c>
      <c r="D7288" t="s">
        <v>8199</v>
      </c>
      <c r="E7288" t="s">
        <v>37</v>
      </c>
      <c r="F7288">
        <v>93</v>
      </c>
      <c r="G7288" s="8">
        <v>3500000</v>
      </c>
      <c r="H7288" s="8">
        <v>2700000</v>
      </c>
    </row>
    <row r="7289" spans="1:8" x14ac:dyDescent="0.3">
      <c r="A7289">
        <v>7.2</v>
      </c>
      <c r="B7289" t="s">
        <v>24192</v>
      </c>
      <c r="C7289" t="s">
        <v>1215</v>
      </c>
      <c r="D7289" t="s">
        <v>21950</v>
      </c>
      <c r="E7289" t="s">
        <v>37</v>
      </c>
      <c r="F7289">
        <v>103</v>
      </c>
      <c r="G7289" s="8">
        <v>676698</v>
      </c>
      <c r="H7289" s="8">
        <v>18000000</v>
      </c>
    </row>
    <row r="7290" spans="1:8" x14ac:dyDescent="0.3">
      <c r="A7290">
        <v>7.2</v>
      </c>
      <c r="B7290" t="s">
        <v>24192</v>
      </c>
      <c r="C7290" t="s">
        <v>1215</v>
      </c>
      <c r="D7290" t="s">
        <v>1473</v>
      </c>
      <c r="E7290" t="s">
        <v>37</v>
      </c>
      <c r="F7290">
        <v>103</v>
      </c>
      <c r="G7290" s="8">
        <v>676698</v>
      </c>
      <c r="H7290" s="8">
        <v>18000000</v>
      </c>
    </row>
    <row r="7291" spans="1:8" x14ac:dyDescent="0.3">
      <c r="A7291">
        <v>7.2</v>
      </c>
      <c r="B7291" t="s">
        <v>24192</v>
      </c>
      <c r="C7291" t="s">
        <v>1215</v>
      </c>
      <c r="D7291" t="s">
        <v>21948</v>
      </c>
      <c r="E7291" t="s">
        <v>37</v>
      </c>
      <c r="F7291">
        <v>103</v>
      </c>
      <c r="G7291" s="8">
        <v>676698</v>
      </c>
      <c r="H7291" s="8">
        <v>18000000</v>
      </c>
    </row>
    <row r="7292" spans="1:8" x14ac:dyDescent="0.3">
      <c r="A7292">
        <v>7.2</v>
      </c>
      <c r="B7292" t="s">
        <v>24192</v>
      </c>
      <c r="C7292" t="s">
        <v>1215</v>
      </c>
      <c r="D7292" t="s">
        <v>8199</v>
      </c>
      <c r="E7292" t="s">
        <v>37</v>
      </c>
      <c r="F7292">
        <v>103</v>
      </c>
      <c r="G7292" s="8">
        <v>676698</v>
      </c>
      <c r="H7292" s="8">
        <v>18000000</v>
      </c>
    </row>
    <row r="7293" spans="1:8" x14ac:dyDescent="0.3">
      <c r="A7293">
        <v>6.2</v>
      </c>
      <c r="B7293" t="s">
        <v>24193</v>
      </c>
      <c r="C7293" t="s">
        <v>9846</v>
      </c>
      <c r="D7293" t="s">
        <v>675</v>
      </c>
      <c r="E7293" t="s">
        <v>37</v>
      </c>
      <c r="F7293">
        <v>121</v>
      </c>
      <c r="G7293" s="8">
        <v>229311</v>
      </c>
      <c r="H7293" s="8">
        <v>11350000</v>
      </c>
    </row>
    <row r="7294" spans="1:8" x14ac:dyDescent="0.3">
      <c r="A7294">
        <v>6.2</v>
      </c>
      <c r="B7294" t="s">
        <v>24193</v>
      </c>
      <c r="C7294" t="s">
        <v>9846</v>
      </c>
      <c r="D7294" t="s">
        <v>1473</v>
      </c>
      <c r="E7294" t="s">
        <v>37</v>
      </c>
      <c r="F7294">
        <v>121</v>
      </c>
      <c r="G7294" s="8">
        <v>229311</v>
      </c>
      <c r="H7294" s="8">
        <v>11350000</v>
      </c>
    </row>
    <row r="7295" spans="1:8" x14ac:dyDescent="0.3">
      <c r="A7295">
        <v>6.2</v>
      </c>
      <c r="B7295" t="s">
        <v>24193</v>
      </c>
      <c r="C7295" t="s">
        <v>9846</v>
      </c>
      <c r="D7295" t="s">
        <v>20490</v>
      </c>
      <c r="E7295" t="s">
        <v>37</v>
      </c>
      <c r="F7295">
        <v>121</v>
      </c>
      <c r="G7295" s="8">
        <v>229311</v>
      </c>
      <c r="H7295" s="8">
        <v>11350000</v>
      </c>
    </row>
    <row r="7296" spans="1:8" x14ac:dyDescent="0.3">
      <c r="A7296">
        <v>6.2</v>
      </c>
      <c r="B7296" t="s">
        <v>24193</v>
      </c>
      <c r="C7296" t="s">
        <v>9846</v>
      </c>
      <c r="D7296" t="s">
        <v>17497</v>
      </c>
      <c r="E7296" t="s">
        <v>37</v>
      </c>
      <c r="F7296">
        <v>121</v>
      </c>
      <c r="G7296" s="8">
        <v>229311</v>
      </c>
      <c r="H7296" s="8">
        <v>11350000</v>
      </c>
    </row>
    <row r="7297" spans="1:8" x14ac:dyDescent="0.3">
      <c r="A7297">
        <v>6.2</v>
      </c>
      <c r="B7297" t="s">
        <v>24193</v>
      </c>
      <c r="C7297" t="s">
        <v>9846</v>
      </c>
      <c r="D7297" t="s">
        <v>21951</v>
      </c>
      <c r="E7297" t="s">
        <v>37</v>
      </c>
      <c r="F7297">
        <v>121</v>
      </c>
      <c r="G7297" s="8">
        <v>229311</v>
      </c>
      <c r="H7297" s="8">
        <v>11350000</v>
      </c>
    </row>
    <row r="7298" spans="1:8" x14ac:dyDescent="0.3">
      <c r="A7298">
        <v>6.2</v>
      </c>
      <c r="B7298" t="s">
        <v>24193</v>
      </c>
      <c r="C7298" t="s">
        <v>9846</v>
      </c>
      <c r="D7298" t="s">
        <v>12797</v>
      </c>
      <c r="E7298" t="s">
        <v>37</v>
      </c>
      <c r="F7298">
        <v>121</v>
      </c>
      <c r="G7298" s="8">
        <v>229311</v>
      </c>
      <c r="H7298" s="8">
        <v>11350000</v>
      </c>
    </row>
    <row r="7299" spans="1:8" x14ac:dyDescent="0.3">
      <c r="A7299">
        <v>6.7</v>
      </c>
      <c r="B7299" t="s">
        <v>24194</v>
      </c>
      <c r="C7299" t="s">
        <v>9861</v>
      </c>
      <c r="D7299" t="s">
        <v>675</v>
      </c>
      <c r="E7299" t="s">
        <v>37</v>
      </c>
      <c r="F7299">
        <v>105</v>
      </c>
      <c r="G7299" s="8">
        <v>63260</v>
      </c>
      <c r="H7299" s="8">
        <v>14000000</v>
      </c>
    </row>
    <row r="7300" spans="1:8" x14ac:dyDescent="0.3">
      <c r="A7300">
        <v>6.7</v>
      </c>
      <c r="B7300" t="s">
        <v>24194</v>
      </c>
      <c r="C7300" t="s">
        <v>9861</v>
      </c>
      <c r="D7300" t="s">
        <v>9312</v>
      </c>
      <c r="E7300" t="s">
        <v>37</v>
      </c>
      <c r="F7300">
        <v>105</v>
      </c>
      <c r="G7300" s="8">
        <v>63260</v>
      </c>
      <c r="H7300" s="8">
        <v>14000000</v>
      </c>
    </row>
    <row r="7301" spans="1:8" x14ac:dyDescent="0.3">
      <c r="A7301">
        <v>6.7</v>
      </c>
      <c r="B7301" t="s">
        <v>24194</v>
      </c>
      <c r="C7301" t="s">
        <v>9861</v>
      </c>
      <c r="D7301" t="s">
        <v>10118</v>
      </c>
      <c r="E7301" t="s">
        <v>37</v>
      </c>
      <c r="F7301">
        <v>105</v>
      </c>
      <c r="G7301" s="8">
        <v>63260</v>
      </c>
      <c r="H7301" s="8">
        <v>14000000</v>
      </c>
    </row>
    <row r="7302" spans="1:8" x14ac:dyDescent="0.3">
      <c r="A7302">
        <v>6.7</v>
      </c>
      <c r="B7302" t="s">
        <v>24194</v>
      </c>
      <c r="C7302" t="s">
        <v>9861</v>
      </c>
      <c r="D7302" t="s">
        <v>8199</v>
      </c>
      <c r="E7302" t="s">
        <v>37</v>
      </c>
      <c r="F7302">
        <v>105</v>
      </c>
      <c r="G7302" s="8">
        <v>63260</v>
      </c>
      <c r="H7302" s="8">
        <v>14000000</v>
      </c>
    </row>
    <row r="7303" spans="1:8" x14ac:dyDescent="0.3">
      <c r="A7303">
        <v>7.6</v>
      </c>
      <c r="B7303" t="s">
        <v>24195</v>
      </c>
      <c r="C7303" t="s">
        <v>4335</v>
      </c>
      <c r="D7303" t="s">
        <v>809</v>
      </c>
      <c r="E7303" t="s">
        <v>37</v>
      </c>
      <c r="F7303">
        <v>119</v>
      </c>
      <c r="G7303" s="8">
        <v>121463226</v>
      </c>
      <c r="H7303" s="8">
        <v>20000000</v>
      </c>
    </row>
    <row r="7304" spans="1:8" x14ac:dyDescent="0.3">
      <c r="A7304">
        <v>6.2</v>
      </c>
      <c r="B7304" t="s">
        <v>24196</v>
      </c>
      <c r="C7304" t="s">
        <v>569</v>
      </c>
      <c r="D7304" t="s">
        <v>1473</v>
      </c>
      <c r="E7304" t="s">
        <v>37</v>
      </c>
      <c r="F7304">
        <v>98</v>
      </c>
      <c r="G7304" s="8">
        <v>58006147</v>
      </c>
      <c r="H7304" s="8">
        <v>23000000</v>
      </c>
    </row>
    <row r="7305" spans="1:8" x14ac:dyDescent="0.3">
      <c r="A7305">
        <v>6.2</v>
      </c>
      <c r="B7305" t="s">
        <v>24196</v>
      </c>
      <c r="C7305" t="s">
        <v>569</v>
      </c>
      <c r="D7305" t="s">
        <v>9824</v>
      </c>
      <c r="E7305" t="s">
        <v>37</v>
      </c>
      <c r="F7305">
        <v>98</v>
      </c>
      <c r="G7305" s="8">
        <v>58006147</v>
      </c>
      <c r="H7305" s="8">
        <v>23000000</v>
      </c>
    </row>
    <row r="7306" spans="1:8" x14ac:dyDescent="0.3">
      <c r="A7306">
        <v>6.2</v>
      </c>
      <c r="B7306" t="s">
        <v>24196</v>
      </c>
      <c r="C7306" t="s">
        <v>569</v>
      </c>
      <c r="D7306" t="s">
        <v>15164</v>
      </c>
      <c r="E7306" t="s">
        <v>37</v>
      </c>
      <c r="F7306">
        <v>98</v>
      </c>
      <c r="G7306" s="8">
        <v>58006147</v>
      </c>
      <c r="H7306" s="8">
        <v>23000000</v>
      </c>
    </row>
    <row r="7307" spans="1:8" x14ac:dyDescent="0.3">
      <c r="A7307">
        <v>6.2</v>
      </c>
      <c r="B7307" t="s">
        <v>24196</v>
      </c>
      <c r="C7307" t="s">
        <v>569</v>
      </c>
      <c r="D7307" t="s">
        <v>17497</v>
      </c>
      <c r="E7307" t="s">
        <v>37</v>
      </c>
      <c r="F7307">
        <v>98</v>
      </c>
      <c r="G7307" s="8">
        <v>58006147</v>
      </c>
      <c r="H7307" s="8">
        <v>23000000</v>
      </c>
    </row>
    <row r="7308" spans="1:8" x14ac:dyDescent="0.3">
      <c r="A7308">
        <v>6.5</v>
      </c>
      <c r="B7308" t="s">
        <v>24197</v>
      </c>
      <c r="C7308" t="s">
        <v>9891</v>
      </c>
      <c r="D7308" t="s">
        <v>675</v>
      </c>
      <c r="E7308" t="s">
        <v>37</v>
      </c>
      <c r="F7308">
        <v>80</v>
      </c>
      <c r="G7308" s="8">
        <v>51053787</v>
      </c>
      <c r="H7308" s="8">
        <v>17500000</v>
      </c>
    </row>
    <row r="7309" spans="1:8" x14ac:dyDescent="0.3">
      <c r="A7309">
        <v>6.5</v>
      </c>
      <c r="B7309" t="s">
        <v>24197</v>
      </c>
      <c r="C7309" t="s">
        <v>9891</v>
      </c>
      <c r="D7309" t="s">
        <v>9312</v>
      </c>
      <c r="E7309" t="s">
        <v>37</v>
      </c>
      <c r="F7309">
        <v>80</v>
      </c>
      <c r="G7309" s="8">
        <v>51053787</v>
      </c>
      <c r="H7309" s="8">
        <v>17500000</v>
      </c>
    </row>
    <row r="7310" spans="1:8" x14ac:dyDescent="0.3">
      <c r="A7310">
        <v>6.5</v>
      </c>
      <c r="B7310" t="s">
        <v>24197</v>
      </c>
      <c r="C7310" t="s">
        <v>9891</v>
      </c>
      <c r="D7310" t="s">
        <v>809</v>
      </c>
      <c r="E7310" t="s">
        <v>37</v>
      </c>
      <c r="F7310">
        <v>80</v>
      </c>
      <c r="G7310" s="8">
        <v>51053787</v>
      </c>
      <c r="H7310" s="8">
        <v>17500000</v>
      </c>
    </row>
    <row r="7311" spans="1:8" x14ac:dyDescent="0.3">
      <c r="A7311">
        <v>6.5</v>
      </c>
      <c r="B7311" t="s">
        <v>24197</v>
      </c>
      <c r="C7311" t="s">
        <v>9891</v>
      </c>
      <c r="D7311" t="s">
        <v>21950</v>
      </c>
      <c r="E7311" t="s">
        <v>37</v>
      </c>
      <c r="F7311">
        <v>80</v>
      </c>
      <c r="G7311" s="8">
        <v>51053787</v>
      </c>
      <c r="H7311" s="8">
        <v>17500000</v>
      </c>
    </row>
    <row r="7312" spans="1:8" x14ac:dyDescent="0.3">
      <c r="A7312">
        <v>6.5</v>
      </c>
      <c r="B7312" t="s">
        <v>24197</v>
      </c>
      <c r="C7312" t="s">
        <v>9891</v>
      </c>
      <c r="D7312" t="s">
        <v>15875</v>
      </c>
      <c r="E7312" t="s">
        <v>37</v>
      </c>
      <c r="F7312">
        <v>80</v>
      </c>
      <c r="G7312" s="8">
        <v>51053787</v>
      </c>
      <c r="H7312" s="8">
        <v>17500000</v>
      </c>
    </row>
    <row r="7313" spans="1:8" x14ac:dyDescent="0.3">
      <c r="A7313">
        <v>8.1</v>
      </c>
      <c r="B7313" t="s">
        <v>24198</v>
      </c>
      <c r="C7313" t="s">
        <v>9896</v>
      </c>
      <c r="D7313" t="s">
        <v>1473</v>
      </c>
      <c r="E7313" t="s">
        <v>37</v>
      </c>
      <c r="F7313">
        <v>121</v>
      </c>
      <c r="G7313" s="8">
        <v>23472900</v>
      </c>
      <c r="H7313" s="8">
        <v>17500000</v>
      </c>
    </row>
    <row r="7314" spans="1:8" x14ac:dyDescent="0.3">
      <c r="A7314">
        <v>8.1</v>
      </c>
      <c r="B7314" t="s">
        <v>24198</v>
      </c>
      <c r="C7314" t="s">
        <v>9896</v>
      </c>
      <c r="D7314" t="s">
        <v>20490</v>
      </c>
      <c r="E7314" t="s">
        <v>37</v>
      </c>
      <c r="F7314">
        <v>121</v>
      </c>
      <c r="G7314" s="8">
        <v>23472900</v>
      </c>
      <c r="H7314" s="8">
        <v>17500000</v>
      </c>
    </row>
    <row r="7315" spans="1:8" x14ac:dyDescent="0.3">
      <c r="A7315">
        <v>8.1</v>
      </c>
      <c r="B7315" t="s">
        <v>24198</v>
      </c>
      <c r="C7315" t="s">
        <v>9896</v>
      </c>
      <c r="D7315" t="s">
        <v>21951</v>
      </c>
      <c r="E7315" t="s">
        <v>37</v>
      </c>
      <c r="F7315">
        <v>121</v>
      </c>
      <c r="G7315" s="8">
        <v>23472900</v>
      </c>
      <c r="H7315" s="8">
        <v>17500000</v>
      </c>
    </row>
    <row r="7316" spans="1:8" x14ac:dyDescent="0.3">
      <c r="A7316">
        <v>6.3</v>
      </c>
      <c r="B7316" t="s">
        <v>24199</v>
      </c>
      <c r="C7316" t="s">
        <v>9901</v>
      </c>
      <c r="D7316" t="s">
        <v>675</v>
      </c>
      <c r="E7316" t="s">
        <v>37</v>
      </c>
      <c r="F7316">
        <v>94</v>
      </c>
      <c r="G7316" s="8">
        <v>39687528</v>
      </c>
      <c r="H7316" s="8">
        <v>24000000</v>
      </c>
    </row>
    <row r="7317" spans="1:8" x14ac:dyDescent="0.3">
      <c r="A7317">
        <v>6.3</v>
      </c>
      <c r="B7317" t="s">
        <v>24199</v>
      </c>
      <c r="C7317" t="s">
        <v>9901</v>
      </c>
      <c r="D7317" t="s">
        <v>21950</v>
      </c>
      <c r="E7317" t="s">
        <v>37</v>
      </c>
      <c r="F7317">
        <v>94</v>
      </c>
      <c r="G7317" s="8">
        <v>39687528</v>
      </c>
      <c r="H7317" s="8">
        <v>24000000</v>
      </c>
    </row>
    <row r="7318" spans="1:8" x14ac:dyDescent="0.3">
      <c r="A7318">
        <v>6.3</v>
      </c>
      <c r="B7318" t="s">
        <v>24199</v>
      </c>
      <c r="C7318" t="s">
        <v>9901</v>
      </c>
      <c r="D7318" t="s">
        <v>1473</v>
      </c>
      <c r="E7318" t="s">
        <v>37</v>
      </c>
      <c r="F7318">
        <v>94</v>
      </c>
      <c r="G7318" s="8">
        <v>39687528</v>
      </c>
      <c r="H7318" s="8">
        <v>24000000</v>
      </c>
    </row>
    <row r="7319" spans="1:8" x14ac:dyDescent="0.3">
      <c r="A7319">
        <v>6.3</v>
      </c>
      <c r="B7319" t="s">
        <v>24199</v>
      </c>
      <c r="C7319" t="s">
        <v>9901</v>
      </c>
      <c r="D7319" t="s">
        <v>8199</v>
      </c>
      <c r="E7319" t="s">
        <v>37</v>
      </c>
      <c r="F7319">
        <v>94</v>
      </c>
      <c r="G7319" s="8">
        <v>39687528</v>
      </c>
      <c r="H7319" s="8">
        <v>24000000</v>
      </c>
    </row>
    <row r="7320" spans="1:8" x14ac:dyDescent="0.3">
      <c r="A7320">
        <v>4.4000000000000004</v>
      </c>
      <c r="B7320" t="s">
        <v>24200</v>
      </c>
      <c r="C7320" t="s">
        <v>9906</v>
      </c>
      <c r="D7320" t="s">
        <v>1473</v>
      </c>
      <c r="E7320" t="s">
        <v>37</v>
      </c>
      <c r="F7320">
        <v>93</v>
      </c>
      <c r="G7320" s="8">
        <v>7017178</v>
      </c>
      <c r="H7320" s="8">
        <v>17500000</v>
      </c>
    </row>
    <row r="7321" spans="1:8" x14ac:dyDescent="0.3">
      <c r="A7321">
        <v>4.4000000000000004</v>
      </c>
      <c r="B7321" t="s">
        <v>24200</v>
      </c>
      <c r="C7321" t="s">
        <v>9906</v>
      </c>
      <c r="D7321" t="s">
        <v>15875</v>
      </c>
      <c r="E7321" t="s">
        <v>37</v>
      </c>
      <c r="F7321">
        <v>93</v>
      </c>
      <c r="G7321" s="8">
        <v>7017178</v>
      </c>
      <c r="H7321" s="8">
        <v>17500000</v>
      </c>
    </row>
    <row r="7322" spans="1:8" x14ac:dyDescent="0.3">
      <c r="A7322">
        <v>4.4000000000000004</v>
      </c>
      <c r="B7322" t="s">
        <v>24200</v>
      </c>
      <c r="C7322" t="s">
        <v>9906</v>
      </c>
      <c r="D7322" t="s">
        <v>9824</v>
      </c>
      <c r="E7322" t="s">
        <v>37</v>
      </c>
      <c r="F7322">
        <v>93</v>
      </c>
      <c r="G7322" s="8">
        <v>7017178</v>
      </c>
      <c r="H7322" s="8">
        <v>17500000</v>
      </c>
    </row>
    <row r="7323" spans="1:8" x14ac:dyDescent="0.3">
      <c r="A7323">
        <v>4.4000000000000004</v>
      </c>
      <c r="B7323" t="s">
        <v>24200</v>
      </c>
      <c r="C7323" t="s">
        <v>9906</v>
      </c>
      <c r="D7323" t="s">
        <v>15164</v>
      </c>
      <c r="E7323" t="s">
        <v>37</v>
      </c>
      <c r="F7323">
        <v>93</v>
      </c>
      <c r="G7323" s="8">
        <v>7017178</v>
      </c>
      <c r="H7323" s="8">
        <v>17500000</v>
      </c>
    </row>
    <row r="7324" spans="1:8" x14ac:dyDescent="0.3">
      <c r="A7324">
        <v>6</v>
      </c>
      <c r="B7324" t="s">
        <v>24201</v>
      </c>
      <c r="C7324" t="s">
        <v>9917</v>
      </c>
      <c r="D7324" t="s">
        <v>21950</v>
      </c>
      <c r="E7324" t="s">
        <v>37</v>
      </c>
      <c r="F7324">
        <v>116</v>
      </c>
      <c r="G7324" s="8">
        <v>325491</v>
      </c>
      <c r="H7324" s="8">
        <v>17500000</v>
      </c>
    </row>
    <row r="7325" spans="1:8" x14ac:dyDescent="0.3">
      <c r="A7325">
        <v>6</v>
      </c>
      <c r="B7325" t="s">
        <v>24201</v>
      </c>
      <c r="C7325" t="s">
        <v>9917</v>
      </c>
      <c r="D7325" t="s">
        <v>1473</v>
      </c>
      <c r="E7325" t="s">
        <v>37</v>
      </c>
      <c r="F7325">
        <v>116</v>
      </c>
      <c r="G7325" s="8">
        <v>325491</v>
      </c>
      <c r="H7325" s="8">
        <v>17500000</v>
      </c>
    </row>
    <row r="7326" spans="1:8" x14ac:dyDescent="0.3">
      <c r="A7326">
        <v>6</v>
      </c>
      <c r="B7326" t="s">
        <v>24201</v>
      </c>
      <c r="C7326" t="s">
        <v>9917</v>
      </c>
      <c r="D7326" t="s">
        <v>8199</v>
      </c>
      <c r="E7326" t="s">
        <v>37</v>
      </c>
      <c r="F7326">
        <v>116</v>
      </c>
      <c r="G7326" s="8">
        <v>325491</v>
      </c>
      <c r="H7326" s="8">
        <v>17500000</v>
      </c>
    </row>
    <row r="7327" spans="1:8" x14ac:dyDescent="0.3">
      <c r="A7327">
        <v>7.6</v>
      </c>
      <c r="B7327" t="s">
        <v>24202</v>
      </c>
      <c r="C7327" t="s">
        <v>1529</v>
      </c>
      <c r="D7327" t="s">
        <v>651</v>
      </c>
      <c r="E7327" t="s">
        <v>37</v>
      </c>
      <c r="F7327">
        <v>101</v>
      </c>
      <c r="G7327" s="8">
        <v>96471845</v>
      </c>
      <c r="H7327" s="8">
        <v>17000000</v>
      </c>
    </row>
    <row r="7328" spans="1:8" x14ac:dyDescent="0.3">
      <c r="A7328">
        <v>7.6</v>
      </c>
      <c r="B7328" t="s">
        <v>24202</v>
      </c>
      <c r="C7328" t="s">
        <v>1529</v>
      </c>
      <c r="D7328" t="s">
        <v>4189</v>
      </c>
      <c r="E7328" t="s">
        <v>37</v>
      </c>
      <c r="F7328">
        <v>101</v>
      </c>
      <c r="G7328" s="8">
        <v>96471845</v>
      </c>
      <c r="H7328" s="8">
        <v>17000000</v>
      </c>
    </row>
    <row r="7329" spans="1:8" x14ac:dyDescent="0.3">
      <c r="A7329">
        <v>7.6</v>
      </c>
      <c r="B7329" t="s">
        <v>24202</v>
      </c>
      <c r="C7329" t="s">
        <v>1529</v>
      </c>
      <c r="D7329" t="s">
        <v>8199</v>
      </c>
      <c r="E7329" t="s">
        <v>37</v>
      </c>
      <c r="F7329">
        <v>101</v>
      </c>
      <c r="G7329" s="8">
        <v>96471845</v>
      </c>
      <c r="H7329" s="8">
        <v>17000000</v>
      </c>
    </row>
    <row r="7330" spans="1:8" x14ac:dyDescent="0.3">
      <c r="A7330">
        <v>8.4</v>
      </c>
      <c r="B7330" t="s">
        <v>24203</v>
      </c>
      <c r="C7330" t="s">
        <v>29</v>
      </c>
      <c r="D7330" t="s">
        <v>675</v>
      </c>
      <c r="E7330" t="s">
        <v>37</v>
      </c>
      <c r="F7330">
        <v>154</v>
      </c>
      <c r="G7330" s="8">
        <v>85200000</v>
      </c>
      <c r="H7330" s="8">
        <v>18500000</v>
      </c>
    </row>
    <row r="7331" spans="1:8" x14ac:dyDescent="0.3">
      <c r="A7331">
        <v>8.4</v>
      </c>
      <c r="B7331" t="s">
        <v>24203</v>
      </c>
      <c r="C7331" t="s">
        <v>29</v>
      </c>
      <c r="D7331" t="s">
        <v>515</v>
      </c>
      <c r="E7331" t="s">
        <v>37</v>
      </c>
      <c r="F7331">
        <v>154</v>
      </c>
      <c r="G7331" s="8">
        <v>85200000</v>
      </c>
      <c r="H7331" s="8">
        <v>18500000</v>
      </c>
    </row>
    <row r="7332" spans="1:8" x14ac:dyDescent="0.3">
      <c r="A7332">
        <v>8.4</v>
      </c>
      <c r="B7332" t="s">
        <v>24203</v>
      </c>
      <c r="C7332" t="s">
        <v>29</v>
      </c>
      <c r="D7332" t="s">
        <v>10118</v>
      </c>
      <c r="E7332" t="s">
        <v>37</v>
      </c>
      <c r="F7332">
        <v>154</v>
      </c>
      <c r="G7332" s="8">
        <v>85200000</v>
      </c>
      <c r="H7332" s="8">
        <v>18500000</v>
      </c>
    </row>
    <row r="7333" spans="1:8" x14ac:dyDescent="0.3">
      <c r="A7333">
        <v>7.9</v>
      </c>
      <c r="B7333" t="s">
        <v>24204</v>
      </c>
      <c r="C7333" t="s">
        <v>9933</v>
      </c>
      <c r="D7333" t="s">
        <v>1473</v>
      </c>
      <c r="E7333" t="s">
        <v>37</v>
      </c>
      <c r="F7333">
        <v>170</v>
      </c>
      <c r="G7333" s="8">
        <v>72000000</v>
      </c>
      <c r="H7333" s="8">
        <v>17000000</v>
      </c>
    </row>
    <row r="7334" spans="1:8" x14ac:dyDescent="0.3">
      <c r="A7334">
        <v>7.9</v>
      </c>
      <c r="B7334" t="s">
        <v>24204</v>
      </c>
      <c r="C7334" t="s">
        <v>9933</v>
      </c>
      <c r="D7334" t="s">
        <v>15875</v>
      </c>
      <c r="E7334" t="s">
        <v>37</v>
      </c>
      <c r="F7334">
        <v>170</v>
      </c>
      <c r="G7334" s="8">
        <v>72000000</v>
      </c>
      <c r="H7334" s="8">
        <v>17000000</v>
      </c>
    </row>
    <row r="7335" spans="1:8" x14ac:dyDescent="0.3">
      <c r="A7335">
        <v>7.9</v>
      </c>
      <c r="B7335" t="s">
        <v>24204</v>
      </c>
      <c r="C7335" t="s">
        <v>9933</v>
      </c>
      <c r="D7335" t="s">
        <v>15164</v>
      </c>
      <c r="E7335" t="s">
        <v>37</v>
      </c>
      <c r="F7335">
        <v>170</v>
      </c>
      <c r="G7335" s="8">
        <v>72000000</v>
      </c>
      <c r="H7335" s="8">
        <v>17000000</v>
      </c>
    </row>
    <row r="7336" spans="1:8" x14ac:dyDescent="0.3">
      <c r="A7336">
        <v>7.9</v>
      </c>
      <c r="B7336" t="s">
        <v>24204</v>
      </c>
      <c r="C7336" t="s">
        <v>9933</v>
      </c>
      <c r="D7336" t="s">
        <v>17497</v>
      </c>
      <c r="E7336" t="s">
        <v>37</v>
      </c>
      <c r="F7336">
        <v>170</v>
      </c>
      <c r="G7336" s="8">
        <v>72000000</v>
      </c>
      <c r="H7336" s="8">
        <v>17000000</v>
      </c>
    </row>
    <row r="7337" spans="1:8" x14ac:dyDescent="0.3">
      <c r="A7337">
        <v>5.6</v>
      </c>
      <c r="B7337" t="s">
        <v>24205</v>
      </c>
      <c r="C7337" t="s">
        <v>2617</v>
      </c>
      <c r="D7337" t="s">
        <v>4189</v>
      </c>
      <c r="E7337" t="s">
        <v>37</v>
      </c>
      <c r="F7337">
        <v>99</v>
      </c>
      <c r="G7337" s="8">
        <v>72219395</v>
      </c>
      <c r="H7337" s="8">
        <v>17000000</v>
      </c>
    </row>
    <row r="7338" spans="1:8" x14ac:dyDescent="0.3">
      <c r="A7338">
        <v>5.6</v>
      </c>
      <c r="B7338" t="s">
        <v>24205</v>
      </c>
      <c r="C7338" t="s">
        <v>2617</v>
      </c>
      <c r="D7338" t="s">
        <v>21948</v>
      </c>
      <c r="E7338" t="s">
        <v>37</v>
      </c>
      <c r="F7338">
        <v>99</v>
      </c>
      <c r="G7338" s="8">
        <v>72219395</v>
      </c>
      <c r="H7338" s="8">
        <v>17000000</v>
      </c>
    </row>
    <row r="7339" spans="1:8" x14ac:dyDescent="0.3">
      <c r="A7339">
        <v>5.6</v>
      </c>
      <c r="B7339" t="s">
        <v>24205</v>
      </c>
      <c r="C7339" t="s">
        <v>2617</v>
      </c>
      <c r="D7339" t="s">
        <v>8199</v>
      </c>
      <c r="E7339" t="s">
        <v>37</v>
      </c>
      <c r="F7339">
        <v>99</v>
      </c>
      <c r="G7339" s="8">
        <v>72219395</v>
      </c>
      <c r="H7339" s="8">
        <v>17000000</v>
      </c>
    </row>
    <row r="7340" spans="1:8" x14ac:dyDescent="0.3">
      <c r="A7340">
        <v>6.5</v>
      </c>
      <c r="B7340" t="s">
        <v>24206</v>
      </c>
      <c r="C7340" t="s">
        <v>5213</v>
      </c>
      <c r="D7340" t="s">
        <v>809</v>
      </c>
      <c r="E7340" t="s">
        <v>37</v>
      </c>
      <c r="F7340">
        <v>104</v>
      </c>
      <c r="G7340" s="8">
        <v>82389560</v>
      </c>
      <c r="H7340" s="8">
        <v>17000000</v>
      </c>
    </row>
    <row r="7341" spans="1:8" x14ac:dyDescent="0.3">
      <c r="A7341">
        <v>7.5</v>
      </c>
      <c r="B7341" t="s">
        <v>24207</v>
      </c>
      <c r="C7341" t="s">
        <v>5977</v>
      </c>
      <c r="D7341" t="s">
        <v>515</v>
      </c>
      <c r="E7341" t="s">
        <v>37</v>
      </c>
      <c r="F7341">
        <v>126</v>
      </c>
      <c r="G7341" s="8">
        <v>71502303</v>
      </c>
      <c r="H7341" s="8">
        <v>12000000</v>
      </c>
    </row>
    <row r="7342" spans="1:8" x14ac:dyDescent="0.3">
      <c r="A7342">
        <v>7.5</v>
      </c>
      <c r="B7342" t="s">
        <v>24207</v>
      </c>
      <c r="C7342" t="s">
        <v>5977</v>
      </c>
      <c r="D7342" t="s">
        <v>809</v>
      </c>
      <c r="E7342" t="s">
        <v>37</v>
      </c>
      <c r="F7342">
        <v>126</v>
      </c>
      <c r="G7342" s="8">
        <v>71502303</v>
      </c>
      <c r="H7342" s="8">
        <v>12000000</v>
      </c>
    </row>
    <row r="7343" spans="1:8" x14ac:dyDescent="0.3">
      <c r="A7343">
        <v>7.5</v>
      </c>
      <c r="B7343" t="s">
        <v>24207</v>
      </c>
      <c r="C7343" t="s">
        <v>5977</v>
      </c>
      <c r="D7343" t="s">
        <v>1473</v>
      </c>
      <c r="E7343" t="s">
        <v>37</v>
      </c>
      <c r="F7343">
        <v>126</v>
      </c>
      <c r="G7343" s="8">
        <v>71502303</v>
      </c>
      <c r="H7343" s="8">
        <v>12000000</v>
      </c>
    </row>
    <row r="7344" spans="1:8" x14ac:dyDescent="0.3">
      <c r="A7344">
        <v>7.5</v>
      </c>
      <c r="B7344" t="s">
        <v>24207</v>
      </c>
      <c r="C7344" t="s">
        <v>5977</v>
      </c>
      <c r="D7344" t="s">
        <v>17497</v>
      </c>
      <c r="E7344" t="s">
        <v>37</v>
      </c>
      <c r="F7344">
        <v>126</v>
      </c>
      <c r="G7344" s="8">
        <v>71502303</v>
      </c>
      <c r="H7344" s="8">
        <v>12000000</v>
      </c>
    </row>
    <row r="7345" spans="1:8" x14ac:dyDescent="0.3">
      <c r="A7345">
        <v>6.3</v>
      </c>
      <c r="B7345" t="s">
        <v>24208</v>
      </c>
      <c r="C7345" t="s">
        <v>2725</v>
      </c>
      <c r="D7345" t="s">
        <v>809</v>
      </c>
      <c r="E7345" t="s">
        <v>37</v>
      </c>
      <c r="F7345">
        <v>110</v>
      </c>
      <c r="G7345" s="8">
        <v>19179969</v>
      </c>
      <c r="H7345" s="8">
        <v>17500000</v>
      </c>
    </row>
    <row r="7346" spans="1:8" x14ac:dyDescent="0.3">
      <c r="A7346">
        <v>7.9</v>
      </c>
      <c r="B7346" t="s">
        <v>24209</v>
      </c>
      <c r="C7346" t="s">
        <v>3153</v>
      </c>
      <c r="D7346" t="s">
        <v>4189</v>
      </c>
      <c r="E7346" t="s">
        <v>37</v>
      </c>
      <c r="F7346">
        <v>101</v>
      </c>
      <c r="G7346" s="8">
        <v>47000000</v>
      </c>
      <c r="H7346" s="8">
        <v>300000</v>
      </c>
    </row>
    <row r="7347" spans="1:8" x14ac:dyDescent="0.3">
      <c r="A7347">
        <v>7.9</v>
      </c>
      <c r="B7347" t="s">
        <v>24209</v>
      </c>
      <c r="C7347" t="s">
        <v>3153</v>
      </c>
      <c r="D7347" t="s">
        <v>8199</v>
      </c>
      <c r="E7347" t="s">
        <v>37</v>
      </c>
      <c r="F7347">
        <v>101</v>
      </c>
      <c r="G7347" s="8">
        <v>47000000</v>
      </c>
      <c r="H7347" s="8">
        <v>300000</v>
      </c>
    </row>
    <row r="7348" spans="1:8" x14ac:dyDescent="0.3">
      <c r="A7348">
        <v>5.0999999999999996</v>
      </c>
      <c r="B7348" t="s">
        <v>24210</v>
      </c>
      <c r="C7348" t="s">
        <v>9959</v>
      </c>
      <c r="D7348" t="s">
        <v>809</v>
      </c>
      <c r="E7348" t="s">
        <v>37</v>
      </c>
      <c r="F7348">
        <v>87</v>
      </c>
      <c r="G7348" s="8">
        <v>37566230</v>
      </c>
      <c r="H7348" s="8">
        <v>17000000</v>
      </c>
    </row>
    <row r="7349" spans="1:8" x14ac:dyDescent="0.3">
      <c r="A7349">
        <v>5.0999999999999996</v>
      </c>
      <c r="B7349" t="s">
        <v>24210</v>
      </c>
      <c r="C7349" t="s">
        <v>9959</v>
      </c>
      <c r="D7349" t="s">
        <v>1473</v>
      </c>
      <c r="E7349" t="s">
        <v>37</v>
      </c>
      <c r="F7349">
        <v>87</v>
      </c>
      <c r="G7349" s="8">
        <v>37566230</v>
      </c>
      <c r="H7349" s="8">
        <v>17000000</v>
      </c>
    </row>
    <row r="7350" spans="1:8" x14ac:dyDescent="0.3">
      <c r="A7350">
        <v>5.0999999999999996</v>
      </c>
      <c r="B7350" t="s">
        <v>24210</v>
      </c>
      <c r="C7350" t="s">
        <v>9959</v>
      </c>
      <c r="D7350" t="s">
        <v>15875</v>
      </c>
      <c r="E7350" t="s">
        <v>37</v>
      </c>
      <c r="F7350">
        <v>87</v>
      </c>
      <c r="G7350" s="8">
        <v>37566230</v>
      </c>
      <c r="H7350" s="8">
        <v>17000000</v>
      </c>
    </row>
    <row r="7351" spans="1:8" x14ac:dyDescent="0.3">
      <c r="A7351">
        <v>5.0999999999999996</v>
      </c>
      <c r="B7351" t="s">
        <v>24210</v>
      </c>
      <c r="C7351" t="s">
        <v>9959</v>
      </c>
      <c r="D7351" t="s">
        <v>651</v>
      </c>
      <c r="E7351" t="s">
        <v>37</v>
      </c>
      <c r="F7351">
        <v>87</v>
      </c>
      <c r="G7351" s="8">
        <v>37566230</v>
      </c>
      <c r="H7351" s="8">
        <v>17000000</v>
      </c>
    </row>
    <row r="7352" spans="1:8" x14ac:dyDescent="0.3">
      <c r="A7352">
        <v>5.0999999999999996</v>
      </c>
      <c r="B7352" t="s">
        <v>24210</v>
      </c>
      <c r="C7352" t="s">
        <v>9959</v>
      </c>
      <c r="D7352" t="s">
        <v>10118</v>
      </c>
      <c r="E7352" t="s">
        <v>37</v>
      </c>
      <c r="F7352">
        <v>87</v>
      </c>
      <c r="G7352" s="8">
        <v>37566230</v>
      </c>
      <c r="H7352" s="8">
        <v>17000000</v>
      </c>
    </row>
    <row r="7353" spans="1:8" x14ac:dyDescent="0.3">
      <c r="A7353">
        <v>6.7</v>
      </c>
      <c r="B7353" t="s">
        <v>24211</v>
      </c>
      <c r="C7353" t="s">
        <v>4586</v>
      </c>
      <c r="D7353" t="s">
        <v>809</v>
      </c>
      <c r="E7353" t="s">
        <v>37</v>
      </c>
      <c r="F7353">
        <v>123</v>
      </c>
      <c r="G7353" s="8">
        <v>70492685</v>
      </c>
      <c r="H7353" s="8">
        <v>17000000</v>
      </c>
    </row>
    <row r="7354" spans="1:8" x14ac:dyDescent="0.3">
      <c r="A7354">
        <v>6.7</v>
      </c>
      <c r="B7354" t="s">
        <v>24211</v>
      </c>
      <c r="C7354" t="s">
        <v>4586</v>
      </c>
      <c r="D7354" t="s">
        <v>1473</v>
      </c>
      <c r="E7354" t="s">
        <v>37</v>
      </c>
      <c r="F7354">
        <v>123</v>
      </c>
      <c r="G7354" s="8">
        <v>70492685</v>
      </c>
      <c r="H7354" s="8">
        <v>17000000</v>
      </c>
    </row>
    <row r="7355" spans="1:8" x14ac:dyDescent="0.3">
      <c r="A7355">
        <v>6.7</v>
      </c>
      <c r="B7355" t="s">
        <v>24212</v>
      </c>
      <c r="C7355" t="s">
        <v>7307</v>
      </c>
      <c r="D7355" t="s">
        <v>675</v>
      </c>
      <c r="E7355" t="s">
        <v>37</v>
      </c>
      <c r="F7355">
        <v>109</v>
      </c>
      <c r="G7355" s="8">
        <v>35635046</v>
      </c>
      <c r="H7355" s="8">
        <v>17000000</v>
      </c>
    </row>
    <row r="7356" spans="1:8" x14ac:dyDescent="0.3">
      <c r="A7356">
        <v>6.7</v>
      </c>
      <c r="B7356" t="s">
        <v>24212</v>
      </c>
      <c r="C7356" t="s">
        <v>7307</v>
      </c>
      <c r="D7356" t="s">
        <v>21950</v>
      </c>
      <c r="E7356" t="s">
        <v>37</v>
      </c>
      <c r="F7356">
        <v>109</v>
      </c>
      <c r="G7356" s="8">
        <v>35635046</v>
      </c>
      <c r="H7356" s="8">
        <v>17000000</v>
      </c>
    </row>
    <row r="7357" spans="1:8" x14ac:dyDescent="0.3">
      <c r="A7357">
        <v>6.7</v>
      </c>
      <c r="B7357" t="s">
        <v>24212</v>
      </c>
      <c r="C7357" t="s">
        <v>7307</v>
      </c>
      <c r="D7357" t="s">
        <v>1473</v>
      </c>
      <c r="E7357" t="s">
        <v>37</v>
      </c>
      <c r="F7357">
        <v>109</v>
      </c>
      <c r="G7357" s="8">
        <v>35635046</v>
      </c>
      <c r="H7357" s="8">
        <v>17000000</v>
      </c>
    </row>
    <row r="7358" spans="1:8" x14ac:dyDescent="0.3">
      <c r="A7358">
        <v>6.7</v>
      </c>
      <c r="B7358" t="s">
        <v>24212</v>
      </c>
      <c r="C7358" t="s">
        <v>7307</v>
      </c>
      <c r="D7358" t="s">
        <v>8199</v>
      </c>
      <c r="E7358" t="s">
        <v>37</v>
      </c>
      <c r="F7358">
        <v>109</v>
      </c>
      <c r="G7358" s="8">
        <v>35635046</v>
      </c>
      <c r="H7358" s="8">
        <v>17000000</v>
      </c>
    </row>
    <row r="7359" spans="1:8" x14ac:dyDescent="0.3">
      <c r="A7359">
        <v>5.6</v>
      </c>
      <c r="B7359" t="s">
        <v>24213</v>
      </c>
      <c r="C7359" t="s">
        <v>9970</v>
      </c>
      <c r="D7359" t="s">
        <v>4189</v>
      </c>
      <c r="E7359" t="s">
        <v>37</v>
      </c>
      <c r="F7359">
        <v>90</v>
      </c>
      <c r="G7359" s="8">
        <v>45670855</v>
      </c>
      <c r="H7359" s="8">
        <v>20000000</v>
      </c>
    </row>
    <row r="7360" spans="1:8" x14ac:dyDescent="0.3">
      <c r="A7360">
        <v>5.6</v>
      </c>
      <c r="B7360" t="s">
        <v>24213</v>
      </c>
      <c r="C7360" t="s">
        <v>9970</v>
      </c>
      <c r="D7360" t="s">
        <v>21948</v>
      </c>
      <c r="E7360" t="s">
        <v>37</v>
      </c>
      <c r="F7360">
        <v>90</v>
      </c>
      <c r="G7360" s="8">
        <v>45670855</v>
      </c>
      <c r="H7360" s="8">
        <v>20000000</v>
      </c>
    </row>
    <row r="7361" spans="1:8" x14ac:dyDescent="0.3">
      <c r="A7361">
        <v>5.6</v>
      </c>
      <c r="B7361" t="s">
        <v>24214</v>
      </c>
      <c r="C7361" t="s">
        <v>1609</v>
      </c>
      <c r="D7361" t="s">
        <v>809</v>
      </c>
      <c r="E7361" t="s">
        <v>37</v>
      </c>
      <c r="F7361">
        <v>96</v>
      </c>
      <c r="G7361" s="8">
        <v>37939782</v>
      </c>
      <c r="H7361" s="8">
        <v>17000000</v>
      </c>
    </row>
    <row r="7362" spans="1:8" x14ac:dyDescent="0.3">
      <c r="A7362">
        <v>5.6</v>
      </c>
      <c r="B7362" t="s">
        <v>24214</v>
      </c>
      <c r="C7362" t="s">
        <v>1609</v>
      </c>
      <c r="D7362" t="s">
        <v>17497</v>
      </c>
      <c r="E7362" t="s">
        <v>37</v>
      </c>
      <c r="F7362">
        <v>96</v>
      </c>
      <c r="G7362" s="8">
        <v>37939782</v>
      </c>
      <c r="H7362" s="8">
        <v>17000000</v>
      </c>
    </row>
    <row r="7363" spans="1:8" x14ac:dyDescent="0.3">
      <c r="A7363">
        <v>6.2</v>
      </c>
      <c r="B7363" t="s">
        <v>24215</v>
      </c>
      <c r="C7363" t="s">
        <v>9978</v>
      </c>
      <c r="D7363" t="s">
        <v>809</v>
      </c>
      <c r="E7363" t="s">
        <v>37</v>
      </c>
      <c r="F7363">
        <v>82</v>
      </c>
      <c r="G7363" s="8">
        <v>30324946</v>
      </c>
      <c r="H7363" s="8">
        <v>17000000</v>
      </c>
    </row>
    <row r="7364" spans="1:8" x14ac:dyDescent="0.3">
      <c r="A7364">
        <v>6.2</v>
      </c>
      <c r="B7364" t="s">
        <v>24215</v>
      </c>
      <c r="C7364" t="s">
        <v>9978</v>
      </c>
      <c r="D7364" t="s">
        <v>9824</v>
      </c>
      <c r="E7364" t="s">
        <v>37</v>
      </c>
      <c r="F7364">
        <v>82</v>
      </c>
      <c r="G7364" s="8">
        <v>30324946</v>
      </c>
      <c r="H7364" s="8">
        <v>17000000</v>
      </c>
    </row>
    <row r="7365" spans="1:8" x14ac:dyDescent="0.3">
      <c r="A7365">
        <v>6.2</v>
      </c>
      <c r="B7365" t="s">
        <v>24215</v>
      </c>
      <c r="C7365" t="s">
        <v>9978</v>
      </c>
      <c r="D7365" t="s">
        <v>17497</v>
      </c>
      <c r="E7365" t="s">
        <v>37</v>
      </c>
      <c r="F7365">
        <v>82</v>
      </c>
      <c r="G7365" s="8">
        <v>30324946</v>
      </c>
      <c r="H7365" s="8">
        <v>17000000</v>
      </c>
    </row>
    <row r="7366" spans="1:8" x14ac:dyDescent="0.3">
      <c r="A7366">
        <v>5.6</v>
      </c>
      <c r="B7366" t="s">
        <v>24216</v>
      </c>
      <c r="C7366" t="s">
        <v>9454</v>
      </c>
      <c r="D7366" t="s">
        <v>1473</v>
      </c>
      <c r="E7366" t="s">
        <v>37</v>
      </c>
      <c r="F7366">
        <v>86</v>
      </c>
      <c r="G7366" s="8">
        <v>27854896</v>
      </c>
      <c r="H7366" s="8">
        <v>17000000</v>
      </c>
    </row>
    <row r="7367" spans="1:8" x14ac:dyDescent="0.3">
      <c r="A7367">
        <v>5.6</v>
      </c>
      <c r="B7367" t="s">
        <v>24216</v>
      </c>
      <c r="C7367" t="s">
        <v>9454</v>
      </c>
      <c r="D7367" t="s">
        <v>651</v>
      </c>
      <c r="E7367" t="s">
        <v>37</v>
      </c>
      <c r="F7367">
        <v>86</v>
      </c>
      <c r="G7367" s="8">
        <v>27854896</v>
      </c>
      <c r="H7367" s="8">
        <v>17000000</v>
      </c>
    </row>
    <row r="7368" spans="1:8" x14ac:dyDescent="0.3">
      <c r="A7368">
        <v>5.6</v>
      </c>
      <c r="B7368" t="s">
        <v>24216</v>
      </c>
      <c r="C7368" t="s">
        <v>9454</v>
      </c>
      <c r="D7368" t="s">
        <v>17497</v>
      </c>
      <c r="E7368" t="s">
        <v>37</v>
      </c>
      <c r="F7368">
        <v>86</v>
      </c>
      <c r="G7368" s="8">
        <v>27854896</v>
      </c>
      <c r="H7368" s="8">
        <v>17000000</v>
      </c>
    </row>
    <row r="7369" spans="1:8" x14ac:dyDescent="0.3">
      <c r="A7369">
        <v>6.4</v>
      </c>
      <c r="B7369" t="s">
        <v>24217</v>
      </c>
      <c r="C7369" t="s">
        <v>5266</v>
      </c>
      <c r="D7369" t="s">
        <v>4189</v>
      </c>
      <c r="E7369" t="s">
        <v>37</v>
      </c>
      <c r="F7369">
        <v>108</v>
      </c>
      <c r="G7369" s="8">
        <v>41777564</v>
      </c>
      <c r="H7369" s="8">
        <v>15000000</v>
      </c>
    </row>
    <row r="7370" spans="1:8" x14ac:dyDescent="0.3">
      <c r="A7370">
        <v>5.6</v>
      </c>
      <c r="B7370" t="s">
        <v>24218</v>
      </c>
      <c r="C7370" t="s">
        <v>2377</v>
      </c>
      <c r="D7370" t="s">
        <v>809</v>
      </c>
      <c r="E7370" t="s">
        <v>37</v>
      </c>
      <c r="F7370">
        <v>98</v>
      </c>
      <c r="G7370" s="8">
        <v>22734486</v>
      </c>
      <c r="H7370" s="8">
        <v>17000000</v>
      </c>
    </row>
    <row r="7371" spans="1:8" x14ac:dyDescent="0.3">
      <c r="A7371">
        <v>7.4</v>
      </c>
      <c r="B7371" t="s">
        <v>24219</v>
      </c>
      <c r="C7371" t="s">
        <v>6332</v>
      </c>
      <c r="D7371" t="s">
        <v>11093</v>
      </c>
      <c r="E7371" t="s">
        <v>37</v>
      </c>
      <c r="F7371">
        <v>129</v>
      </c>
      <c r="G7371" s="8">
        <v>44469602</v>
      </c>
      <c r="H7371" s="8">
        <v>17000000</v>
      </c>
    </row>
    <row r="7372" spans="1:8" x14ac:dyDescent="0.3">
      <c r="A7372">
        <v>7.4</v>
      </c>
      <c r="B7372" t="s">
        <v>24219</v>
      </c>
      <c r="C7372" t="s">
        <v>6332</v>
      </c>
      <c r="D7372" t="s">
        <v>1473</v>
      </c>
      <c r="E7372" t="s">
        <v>37</v>
      </c>
      <c r="F7372">
        <v>129</v>
      </c>
      <c r="G7372" s="8">
        <v>44469602</v>
      </c>
      <c r="H7372" s="8">
        <v>17000000</v>
      </c>
    </row>
    <row r="7373" spans="1:8" x14ac:dyDescent="0.3">
      <c r="A7373">
        <v>7.4</v>
      </c>
      <c r="B7373" t="s">
        <v>24219</v>
      </c>
      <c r="C7373" t="s">
        <v>6332</v>
      </c>
      <c r="D7373" t="s">
        <v>21949</v>
      </c>
      <c r="E7373" t="s">
        <v>37</v>
      </c>
      <c r="F7373">
        <v>129</v>
      </c>
      <c r="G7373" s="8">
        <v>44469602</v>
      </c>
      <c r="H7373" s="8">
        <v>17000000</v>
      </c>
    </row>
    <row r="7374" spans="1:8" x14ac:dyDescent="0.3">
      <c r="A7374">
        <v>7.2</v>
      </c>
      <c r="B7374" t="s">
        <v>24220</v>
      </c>
      <c r="C7374" t="s">
        <v>10011</v>
      </c>
      <c r="D7374" t="s">
        <v>809</v>
      </c>
      <c r="E7374" t="s">
        <v>37</v>
      </c>
      <c r="F7374">
        <v>112</v>
      </c>
      <c r="G7374" s="8">
        <v>64998368</v>
      </c>
      <c r="H7374" s="8">
        <v>17000000</v>
      </c>
    </row>
    <row r="7375" spans="1:8" x14ac:dyDescent="0.3">
      <c r="A7375">
        <v>7.2</v>
      </c>
      <c r="B7375" t="s">
        <v>24220</v>
      </c>
      <c r="C7375" t="s">
        <v>10011</v>
      </c>
      <c r="D7375" t="s">
        <v>9824</v>
      </c>
      <c r="E7375" t="s">
        <v>37</v>
      </c>
      <c r="F7375">
        <v>112</v>
      </c>
      <c r="G7375" s="8">
        <v>64998368</v>
      </c>
      <c r="H7375" s="8">
        <v>17000000</v>
      </c>
    </row>
    <row r="7376" spans="1:8" x14ac:dyDescent="0.3">
      <c r="A7376">
        <v>7.2</v>
      </c>
      <c r="B7376" t="s">
        <v>24220</v>
      </c>
      <c r="C7376" t="s">
        <v>10011</v>
      </c>
      <c r="D7376" t="s">
        <v>17497</v>
      </c>
      <c r="E7376" t="s">
        <v>37</v>
      </c>
      <c r="F7376">
        <v>112</v>
      </c>
      <c r="G7376" s="8">
        <v>64998368</v>
      </c>
      <c r="H7376" s="8">
        <v>17000000</v>
      </c>
    </row>
    <row r="7377" spans="1:8" x14ac:dyDescent="0.3">
      <c r="A7377">
        <v>4.9000000000000004</v>
      </c>
      <c r="B7377" t="s">
        <v>24221</v>
      </c>
      <c r="C7377" t="s">
        <v>5138</v>
      </c>
      <c r="D7377" t="s">
        <v>809</v>
      </c>
      <c r="E7377" t="s">
        <v>37</v>
      </c>
      <c r="F7377">
        <v>108</v>
      </c>
      <c r="G7377" s="8">
        <v>19693891</v>
      </c>
      <c r="H7377" s="8">
        <v>34000000</v>
      </c>
    </row>
    <row r="7378" spans="1:8" x14ac:dyDescent="0.3">
      <c r="A7378">
        <v>4.9000000000000004</v>
      </c>
      <c r="B7378" t="s">
        <v>24221</v>
      </c>
      <c r="C7378" t="s">
        <v>5138</v>
      </c>
      <c r="D7378" t="s">
        <v>1473</v>
      </c>
      <c r="E7378" t="s">
        <v>37</v>
      </c>
      <c r="F7378">
        <v>108</v>
      </c>
      <c r="G7378" s="8">
        <v>19693891</v>
      </c>
      <c r="H7378" s="8">
        <v>34000000</v>
      </c>
    </row>
    <row r="7379" spans="1:8" x14ac:dyDescent="0.3">
      <c r="A7379">
        <v>4.9000000000000004</v>
      </c>
      <c r="B7379" t="s">
        <v>24221</v>
      </c>
      <c r="C7379" t="s">
        <v>5138</v>
      </c>
      <c r="D7379" t="s">
        <v>17497</v>
      </c>
      <c r="E7379" t="s">
        <v>37</v>
      </c>
      <c r="F7379">
        <v>108</v>
      </c>
      <c r="G7379" s="8">
        <v>19693891</v>
      </c>
      <c r="H7379" s="8">
        <v>34000000</v>
      </c>
    </row>
    <row r="7380" spans="1:8" x14ac:dyDescent="0.3">
      <c r="A7380">
        <v>4.9000000000000004</v>
      </c>
      <c r="B7380" t="s">
        <v>24221</v>
      </c>
      <c r="C7380" t="s">
        <v>5138</v>
      </c>
      <c r="D7380" t="s">
        <v>21949</v>
      </c>
      <c r="E7380" t="s">
        <v>37</v>
      </c>
      <c r="F7380">
        <v>108</v>
      </c>
      <c r="G7380" s="8">
        <v>19693891</v>
      </c>
      <c r="H7380" s="8">
        <v>34000000</v>
      </c>
    </row>
    <row r="7381" spans="1:8" x14ac:dyDescent="0.3">
      <c r="A7381">
        <v>7.5</v>
      </c>
      <c r="B7381" t="s">
        <v>24222</v>
      </c>
      <c r="C7381" t="s">
        <v>71</v>
      </c>
      <c r="D7381" t="s">
        <v>21950</v>
      </c>
      <c r="E7381" t="s">
        <v>37</v>
      </c>
      <c r="F7381">
        <v>121</v>
      </c>
      <c r="G7381" s="8">
        <v>16311763</v>
      </c>
      <c r="H7381" s="8">
        <v>17000000</v>
      </c>
    </row>
    <row r="7382" spans="1:8" x14ac:dyDescent="0.3">
      <c r="A7382">
        <v>7.5</v>
      </c>
      <c r="B7382" t="s">
        <v>24222</v>
      </c>
      <c r="C7382" t="s">
        <v>71</v>
      </c>
      <c r="D7382" t="s">
        <v>1473</v>
      </c>
      <c r="E7382" t="s">
        <v>37</v>
      </c>
      <c r="F7382">
        <v>121</v>
      </c>
      <c r="G7382" s="8">
        <v>16311763</v>
      </c>
      <c r="H7382" s="8">
        <v>17000000</v>
      </c>
    </row>
    <row r="7383" spans="1:8" x14ac:dyDescent="0.3">
      <c r="A7383">
        <v>7.5</v>
      </c>
      <c r="B7383" t="s">
        <v>24222</v>
      </c>
      <c r="C7383" t="s">
        <v>71</v>
      </c>
      <c r="D7383" t="s">
        <v>8199</v>
      </c>
      <c r="E7383" t="s">
        <v>37</v>
      </c>
      <c r="F7383">
        <v>121</v>
      </c>
      <c r="G7383" s="8">
        <v>16311763</v>
      </c>
      <c r="H7383" s="8">
        <v>17000000</v>
      </c>
    </row>
    <row r="7384" spans="1:8" x14ac:dyDescent="0.3">
      <c r="A7384">
        <v>4.8</v>
      </c>
      <c r="B7384" t="s">
        <v>24223</v>
      </c>
      <c r="C7384" t="s">
        <v>10022</v>
      </c>
      <c r="D7384" t="s">
        <v>4189</v>
      </c>
      <c r="E7384" t="s">
        <v>37</v>
      </c>
      <c r="F7384">
        <v>89</v>
      </c>
      <c r="G7384" s="8">
        <v>12693621</v>
      </c>
      <c r="H7384" s="8">
        <v>17000000</v>
      </c>
    </row>
    <row r="7385" spans="1:8" x14ac:dyDescent="0.3">
      <c r="A7385">
        <v>4.8</v>
      </c>
      <c r="B7385" t="s">
        <v>24223</v>
      </c>
      <c r="C7385" t="s">
        <v>10022</v>
      </c>
      <c r="D7385" t="s">
        <v>21948</v>
      </c>
      <c r="E7385" t="s">
        <v>37</v>
      </c>
      <c r="F7385">
        <v>89</v>
      </c>
      <c r="G7385" s="8">
        <v>12693621</v>
      </c>
      <c r="H7385" s="8">
        <v>17000000</v>
      </c>
    </row>
    <row r="7386" spans="1:8" x14ac:dyDescent="0.3">
      <c r="A7386">
        <v>4.8</v>
      </c>
      <c r="B7386" t="s">
        <v>24223</v>
      </c>
      <c r="C7386" t="s">
        <v>10022</v>
      </c>
      <c r="D7386" t="s">
        <v>8199</v>
      </c>
      <c r="E7386" t="s">
        <v>37</v>
      </c>
      <c r="F7386">
        <v>89</v>
      </c>
      <c r="G7386" s="8">
        <v>12693621</v>
      </c>
      <c r="H7386" s="8">
        <v>17000000</v>
      </c>
    </row>
    <row r="7387" spans="1:8" x14ac:dyDescent="0.3">
      <c r="A7387">
        <v>3.1</v>
      </c>
      <c r="B7387" t="s">
        <v>24224</v>
      </c>
      <c r="C7387" t="s">
        <v>10026</v>
      </c>
      <c r="D7387" t="s">
        <v>809</v>
      </c>
      <c r="E7387" t="s">
        <v>37</v>
      </c>
      <c r="F7387">
        <v>89</v>
      </c>
      <c r="G7387" s="8">
        <v>15655665</v>
      </c>
      <c r="H7387" s="8">
        <v>4000000</v>
      </c>
    </row>
    <row r="7388" spans="1:8" x14ac:dyDescent="0.3">
      <c r="A7388">
        <v>3.1</v>
      </c>
      <c r="B7388" t="s">
        <v>24224</v>
      </c>
      <c r="C7388" t="s">
        <v>10026</v>
      </c>
      <c r="D7388" t="s">
        <v>17497</v>
      </c>
      <c r="E7388" t="s">
        <v>37</v>
      </c>
      <c r="F7388">
        <v>89</v>
      </c>
      <c r="G7388" s="8">
        <v>15655665</v>
      </c>
      <c r="H7388" s="8">
        <v>4000000</v>
      </c>
    </row>
    <row r="7389" spans="1:8" x14ac:dyDescent="0.3">
      <c r="A7389">
        <v>5.8</v>
      </c>
      <c r="B7389" t="s">
        <v>24225</v>
      </c>
      <c r="C7389" t="s">
        <v>10031</v>
      </c>
      <c r="D7389" t="s">
        <v>515</v>
      </c>
      <c r="E7389" t="s">
        <v>37</v>
      </c>
      <c r="F7389">
        <v>73</v>
      </c>
      <c r="G7389" s="8">
        <v>11634458</v>
      </c>
      <c r="H7389" s="8">
        <v>17000000</v>
      </c>
    </row>
    <row r="7390" spans="1:8" x14ac:dyDescent="0.3">
      <c r="A7390">
        <v>5.8</v>
      </c>
      <c r="B7390" t="s">
        <v>24225</v>
      </c>
      <c r="C7390" t="s">
        <v>10031</v>
      </c>
      <c r="D7390" t="s">
        <v>809</v>
      </c>
      <c r="E7390" t="s">
        <v>37</v>
      </c>
      <c r="F7390">
        <v>73</v>
      </c>
      <c r="G7390" s="8">
        <v>11634458</v>
      </c>
      <c r="H7390" s="8">
        <v>17000000</v>
      </c>
    </row>
    <row r="7391" spans="1:8" x14ac:dyDescent="0.3">
      <c r="A7391">
        <v>5.8</v>
      </c>
      <c r="B7391" t="s">
        <v>24225</v>
      </c>
      <c r="C7391" t="s">
        <v>10031</v>
      </c>
      <c r="D7391" t="s">
        <v>15875</v>
      </c>
      <c r="E7391" t="s">
        <v>37</v>
      </c>
      <c r="F7391">
        <v>73</v>
      </c>
      <c r="G7391" s="8">
        <v>11634458</v>
      </c>
      <c r="H7391" s="8">
        <v>17000000</v>
      </c>
    </row>
    <row r="7392" spans="1:8" x14ac:dyDescent="0.3">
      <c r="A7392">
        <v>5.8</v>
      </c>
      <c r="B7392" t="s">
        <v>24225</v>
      </c>
      <c r="C7392" t="s">
        <v>10031</v>
      </c>
      <c r="D7392" t="s">
        <v>651</v>
      </c>
      <c r="E7392" t="s">
        <v>37</v>
      </c>
      <c r="F7392">
        <v>73</v>
      </c>
      <c r="G7392" s="8">
        <v>11634458</v>
      </c>
      <c r="H7392" s="8">
        <v>17000000</v>
      </c>
    </row>
    <row r="7393" spans="1:8" x14ac:dyDescent="0.3">
      <c r="A7393">
        <v>5.8</v>
      </c>
      <c r="B7393" t="s">
        <v>24225</v>
      </c>
      <c r="C7393" t="s">
        <v>10031</v>
      </c>
      <c r="D7393" t="s">
        <v>15164</v>
      </c>
      <c r="E7393" t="s">
        <v>37</v>
      </c>
      <c r="F7393">
        <v>73</v>
      </c>
      <c r="G7393" s="8">
        <v>11634458</v>
      </c>
      <c r="H7393" s="8">
        <v>17000000</v>
      </c>
    </row>
    <row r="7394" spans="1:8" x14ac:dyDescent="0.3">
      <c r="A7394">
        <v>6.7</v>
      </c>
      <c r="B7394" t="s">
        <v>24226</v>
      </c>
      <c r="C7394" t="s">
        <v>1363</v>
      </c>
      <c r="D7394" t="s">
        <v>21950</v>
      </c>
      <c r="E7394" t="s">
        <v>37</v>
      </c>
      <c r="F7394">
        <v>132</v>
      </c>
      <c r="G7394" s="8">
        <v>27154426</v>
      </c>
      <c r="H7394" s="8">
        <v>17000000</v>
      </c>
    </row>
    <row r="7395" spans="1:8" x14ac:dyDescent="0.3">
      <c r="A7395">
        <v>6.7</v>
      </c>
      <c r="B7395" t="s">
        <v>24226</v>
      </c>
      <c r="C7395" t="s">
        <v>1363</v>
      </c>
      <c r="D7395" t="s">
        <v>1473</v>
      </c>
      <c r="E7395" t="s">
        <v>37</v>
      </c>
      <c r="F7395">
        <v>132</v>
      </c>
      <c r="G7395" s="8">
        <v>27154426</v>
      </c>
      <c r="H7395" s="8">
        <v>17000000</v>
      </c>
    </row>
    <row r="7396" spans="1:8" x14ac:dyDescent="0.3">
      <c r="A7396">
        <v>6.7</v>
      </c>
      <c r="B7396" t="s">
        <v>24226</v>
      </c>
      <c r="C7396" t="s">
        <v>1363</v>
      </c>
      <c r="D7396" t="s">
        <v>8199</v>
      </c>
      <c r="E7396" t="s">
        <v>37</v>
      </c>
      <c r="F7396">
        <v>132</v>
      </c>
      <c r="G7396" s="8">
        <v>27154426</v>
      </c>
      <c r="H7396" s="8">
        <v>17000000</v>
      </c>
    </row>
    <row r="7397" spans="1:8" x14ac:dyDescent="0.3">
      <c r="A7397">
        <v>6.5</v>
      </c>
      <c r="B7397" t="s">
        <v>24227</v>
      </c>
      <c r="C7397" t="s">
        <v>10048</v>
      </c>
      <c r="D7397" t="s">
        <v>4189</v>
      </c>
      <c r="E7397" t="s">
        <v>37</v>
      </c>
      <c r="F7397">
        <v>96</v>
      </c>
      <c r="G7397" s="8">
        <v>54239856</v>
      </c>
      <c r="H7397" s="8">
        <v>17000000</v>
      </c>
    </row>
    <row r="7398" spans="1:8" x14ac:dyDescent="0.3">
      <c r="A7398">
        <v>5.9</v>
      </c>
      <c r="B7398" t="s">
        <v>24228</v>
      </c>
      <c r="C7398" t="s">
        <v>2025</v>
      </c>
      <c r="D7398" t="s">
        <v>809</v>
      </c>
      <c r="E7398" t="s">
        <v>37</v>
      </c>
      <c r="F7398">
        <v>98</v>
      </c>
      <c r="G7398" s="8">
        <v>8662318</v>
      </c>
      <c r="H7398" s="8">
        <v>17000000</v>
      </c>
    </row>
    <row r="7399" spans="1:8" x14ac:dyDescent="0.3">
      <c r="A7399">
        <v>5.9</v>
      </c>
      <c r="B7399" t="s">
        <v>24228</v>
      </c>
      <c r="C7399" t="s">
        <v>2025</v>
      </c>
      <c r="D7399" t="s">
        <v>17497</v>
      </c>
      <c r="E7399" t="s">
        <v>37</v>
      </c>
      <c r="F7399">
        <v>98</v>
      </c>
      <c r="G7399" s="8">
        <v>8662318</v>
      </c>
      <c r="H7399" s="8">
        <v>17000000</v>
      </c>
    </row>
    <row r="7400" spans="1:8" x14ac:dyDescent="0.3">
      <c r="A7400">
        <v>5.5</v>
      </c>
      <c r="B7400" t="s">
        <v>24229</v>
      </c>
      <c r="C7400" t="s">
        <v>848</v>
      </c>
      <c r="D7400" t="s">
        <v>809</v>
      </c>
      <c r="E7400" t="s">
        <v>37</v>
      </c>
      <c r="F7400">
        <v>107</v>
      </c>
      <c r="G7400" s="8">
        <v>7156725</v>
      </c>
      <c r="H7400" s="8">
        <v>19000000</v>
      </c>
    </row>
    <row r="7401" spans="1:8" x14ac:dyDescent="0.3">
      <c r="A7401">
        <v>5.5</v>
      </c>
      <c r="B7401" t="s">
        <v>24229</v>
      </c>
      <c r="C7401" t="s">
        <v>848</v>
      </c>
      <c r="D7401" t="s">
        <v>9824</v>
      </c>
      <c r="E7401" t="s">
        <v>37</v>
      </c>
      <c r="F7401">
        <v>107</v>
      </c>
      <c r="G7401" s="8">
        <v>7156725</v>
      </c>
      <c r="H7401" s="8">
        <v>19000000</v>
      </c>
    </row>
    <row r="7402" spans="1:8" x14ac:dyDescent="0.3">
      <c r="A7402">
        <v>3.6</v>
      </c>
      <c r="B7402" t="s">
        <v>24230</v>
      </c>
      <c r="C7402" t="s">
        <v>10062</v>
      </c>
      <c r="D7402" t="s">
        <v>675</v>
      </c>
      <c r="E7402" t="s">
        <v>37</v>
      </c>
      <c r="F7402">
        <v>134</v>
      </c>
      <c r="G7402" s="8">
        <v>15681020</v>
      </c>
      <c r="H7402" s="8">
        <v>17000000</v>
      </c>
    </row>
    <row r="7403" spans="1:8" x14ac:dyDescent="0.3">
      <c r="A7403">
        <v>3.6</v>
      </c>
      <c r="B7403" t="s">
        <v>24230</v>
      </c>
      <c r="C7403" t="s">
        <v>10062</v>
      </c>
      <c r="D7403" t="s">
        <v>515</v>
      </c>
      <c r="E7403" t="s">
        <v>37</v>
      </c>
      <c r="F7403">
        <v>134</v>
      </c>
      <c r="G7403" s="8">
        <v>15681020</v>
      </c>
      <c r="H7403" s="8">
        <v>17000000</v>
      </c>
    </row>
    <row r="7404" spans="1:8" x14ac:dyDescent="0.3">
      <c r="A7404">
        <v>3.6</v>
      </c>
      <c r="B7404" t="s">
        <v>24230</v>
      </c>
      <c r="C7404" t="s">
        <v>10062</v>
      </c>
      <c r="D7404" t="s">
        <v>15875</v>
      </c>
      <c r="E7404" t="s">
        <v>37</v>
      </c>
      <c r="F7404">
        <v>134</v>
      </c>
      <c r="G7404" s="8">
        <v>15681020</v>
      </c>
      <c r="H7404" s="8">
        <v>17000000</v>
      </c>
    </row>
    <row r="7405" spans="1:8" x14ac:dyDescent="0.3">
      <c r="A7405">
        <v>3.6</v>
      </c>
      <c r="B7405" t="s">
        <v>24230</v>
      </c>
      <c r="C7405" t="s">
        <v>10062</v>
      </c>
      <c r="D7405" t="s">
        <v>10118</v>
      </c>
      <c r="E7405" t="s">
        <v>37</v>
      </c>
      <c r="F7405">
        <v>134</v>
      </c>
      <c r="G7405" s="8">
        <v>15681020</v>
      </c>
      <c r="H7405" s="8">
        <v>17000000</v>
      </c>
    </row>
    <row r="7406" spans="1:8" x14ac:dyDescent="0.3">
      <c r="A7406">
        <v>7.4</v>
      </c>
      <c r="B7406" t="s">
        <v>24231</v>
      </c>
      <c r="C7406" t="s">
        <v>10073</v>
      </c>
      <c r="D7406" t="s">
        <v>675</v>
      </c>
      <c r="E7406" t="s">
        <v>37</v>
      </c>
      <c r="F7406">
        <v>122</v>
      </c>
      <c r="G7406" s="8">
        <v>6855137</v>
      </c>
      <c r="H7406" s="8">
        <v>17000000</v>
      </c>
    </row>
    <row r="7407" spans="1:8" x14ac:dyDescent="0.3">
      <c r="A7407">
        <v>7.4</v>
      </c>
      <c r="B7407" t="s">
        <v>24231</v>
      </c>
      <c r="C7407" t="s">
        <v>10073</v>
      </c>
      <c r="D7407" t="s">
        <v>21950</v>
      </c>
      <c r="E7407" t="s">
        <v>37</v>
      </c>
      <c r="F7407">
        <v>122</v>
      </c>
      <c r="G7407" s="8">
        <v>6855137</v>
      </c>
      <c r="H7407" s="8">
        <v>17000000</v>
      </c>
    </row>
    <row r="7408" spans="1:8" x14ac:dyDescent="0.3">
      <c r="A7408">
        <v>7.4</v>
      </c>
      <c r="B7408" t="s">
        <v>24231</v>
      </c>
      <c r="C7408" t="s">
        <v>10073</v>
      </c>
      <c r="D7408" t="s">
        <v>1473</v>
      </c>
      <c r="E7408" t="s">
        <v>37</v>
      </c>
      <c r="F7408">
        <v>122</v>
      </c>
      <c r="G7408" s="8">
        <v>6855137</v>
      </c>
      <c r="H7408" s="8">
        <v>17000000</v>
      </c>
    </row>
    <row r="7409" spans="1:8" x14ac:dyDescent="0.3">
      <c r="A7409">
        <v>7.4</v>
      </c>
      <c r="B7409" t="s">
        <v>24231</v>
      </c>
      <c r="C7409" t="s">
        <v>10073</v>
      </c>
      <c r="D7409" t="s">
        <v>8199</v>
      </c>
      <c r="E7409" t="s">
        <v>37</v>
      </c>
      <c r="F7409">
        <v>122</v>
      </c>
      <c r="G7409" s="8">
        <v>6855137</v>
      </c>
      <c r="H7409" s="8">
        <v>17000000</v>
      </c>
    </row>
    <row r="7410" spans="1:8" x14ac:dyDescent="0.3">
      <c r="A7410">
        <v>3</v>
      </c>
      <c r="B7410" t="s">
        <v>24232</v>
      </c>
      <c r="C7410" t="s">
        <v>10081</v>
      </c>
      <c r="D7410" t="s">
        <v>515</v>
      </c>
      <c r="E7410" t="s">
        <v>37</v>
      </c>
      <c r="F7410">
        <v>97</v>
      </c>
      <c r="G7410" s="8">
        <v>2315683</v>
      </c>
      <c r="H7410" s="8">
        <v>17000000</v>
      </c>
    </row>
    <row r="7411" spans="1:8" x14ac:dyDescent="0.3">
      <c r="A7411">
        <v>3</v>
      </c>
      <c r="B7411" t="s">
        <v>24232</v>
      </c>
      <c r="C7411" t="s">
        <v>10081</v>
      </c>
      <c r="D7411" t="s">
        <v>21950</v>
      </c>
      <c r="E7411" t="s">
        <v>37</v>
      </c>
      <c r="F7411">
        <v>97</v>
      </c>
      <c r="G7411" s="8">
        <v>2315683</v>
      </c>
      <c r="H7411" s="8">
        <v>17000000</v>
      </c>
    </row>
    <row r="7412" spans="1:8" x14ac:dyDescent="0.3">
      <c r="A7412">
        <v>3</v>
      </c>
      <c r="B7412" t="s">
        <v>24232</v>
      </c>
      <c r="C7412" t="s">
        <v>10081</v>
      </c>
      <c r="D7412" t="s">
        <v>1473</v>
      </c>
      <c r="E7412" t="s">
        <v>37</v>
      </c>
      <c r="F7412">
        <v>97</v>
      </c>
      <c r="G7412" s="8">
        <v>2315683</v>
      </c>
      <c r="H7412" s="8">
        <v>17000000</v>
      </c>
    </row>
    <row r="7413" spans="1:8" x14ac:dyDescent="0.3">
      <c r="A7413">
        <v>3</v>
      </c>
      <c r="B7413" t="s">
        <v>24232</v>
      </c>
      <c r="C7413" t="s">
        <v>10081</v>
      </c>
      <c r="D7413" t="s">
        <v>17497</v>
      </c>
      <c r="E7413" t="s">
        <v>37</v>
      </c>
      <c r="F7413">
        <v>97</v>
      </c>
      <c r="G7413" s="8">
        <v>2315683</v>
      </c>
      <c r="H7413" s="8">
        <v>17000000</v>
      </c>
    </row>
    <row r="7414" spans="1:8" x14ac:dyDescent="0.3">
      <c r="A7414">
        <v>7.6</v>
      </c>
      <c r="B7414" t="s">
        <v>24233</v>
      </c>
      <c r="C7414" t="s">
        <v>1127</v>
      </c>
      <c r="D7414" t="s">
        <v>1473</v>
      </c>
      <c r="E7414" t="s">
        <v>37</v>
      </c>
      <c r="F7414">
        <v>110</v>
      </c>
      <c r="G7414" s="8">
        <v>39825798</v>
      </c>
      <c r="H7414" s="8">
        <v>16000000</v>
      </c>
    </row>
    <row r="7415" spans="1:8" x14ac:dyDescent="0.3">
      <c r="A7415">
        <v>7.6</v>
      </c>
      <c r="B7415" t="s">
        <v>24233</v>
      </c>
      <c r="C7415" t="s">
        <v>1127</v>
      </c>
      <c r="D7415" t="s">
        <v>21948</v>
      </c>
      <c r="E7415" t="s">
        <v>37</v>
      </c>
      <c r="F7415">
        <v>110</v>
      </c>
      <c r="G7415" s="8">
        <v>39825798</v>
      </c>
      <c r="H7415" s="8">
        <v>16000000</v>
      </c>
    </row>
    <row r="7416" spans="1:8" x14ac:dyDescent="0.3">
      <c r="A7416">
        <v>7.6</v>
      </c>
      <c r="B7416" t="s">
        <v>24233</v>
      </c>
      <c r="C7416" t="s">
        <v>1127</v>
      </c>
      <c r="D7416" t="s">
        <v>17497</v>
      </c>
      <c r="E7416" t="s">
        <v>37</v>
      </c>
      <c r="F7416">
        <v>110</v>
      </c>
      <c r="G7416" s="8">
        <v>39825798</v>
      </c>
      <c r="H7416" s="8">
        <v>16000000</v>
      </c>
    </row>
    <row r="7417" spans="1:8" x14ac:dyDescent="0.3">
      <c r="A7417">
        <v>7.6</v>
      </c>
      <c r="B7417" t="s">
        <v>24233</v>
      </c>
      <c r="C7417" t="s">
        <v>1127</v>
      </c>
      <c r="D7417" t="s">
        <v>8199</v>
      </c>
      <c r="E7417" t="s">
        <v>37</v>
      </c>
      <c r="F7417">
        <v>110</v>
      </c>
      <c r="G7417" s="8">
        <v>39825798</v>
      </c>
      <c r="H7417" s="8">
        <v>16000000</v>
      </c>
    </row>
    <row r="7418" spans="1:8" x14ac:dyDescent="0.3">
      <c r="A7418">
        <v>6.4</v>
      </c>
      <c r="B7418" t="s">
        <v>24234</v>
      </c>
      <c r="C7418" t="s">
        <v>10091</v>
      </c>
      <c r="D7418" t="s">
        <v>515</v>
      </c>
      <c r="E7418" t="s">
        <v>37</v>
      </c>
      <c r="F7418">
        <v>102</v>
      </c>
      <c r="G7418" s="8">
        <v>2000000</v>
      </c>
      <c r="H7418" s="8">
        <v>17000000</v>
      </c>
    </row>
    <row r="7419" spans="1:8" x14ac:dyDescent="0.3">
      <c r="A7419">
        <v>6.4</v>
      </c>
      <c r="B7419" t="s">
        <v>24234</v>
      </c>
      <c r="C7419" t="s">
        <v>10091</v>
      </c>
      <c r="D7419" t="s">
        <v>4189</v>
      </c>
      <c r="E7419" t="s">
        <v>37</v>
      </c>
      <c r="F7419">
        <v>102</v>
      </c>
      <c r="G7419" s="8">
        <v>2000000</v>
      </c>
      <c r="H7419" s="8">
        <v>17000000</v>
      </c>
    </row>
    <row r="7420" spans="1:8" x14ac:dyDescent="0.3">
      <c r="A7420">
        <v>6.4</v>
      </c>
      <c r="B7420" t="s">
        <v>24234</v>
      </c>
      <c r="C7420" t="s">
        <v>10091</v>
      </c>
      <c r="D7420" t="s">
        <v>8199</v>
      </c>
      <c r="E7420" t="s">
        <v>37</v>
      </c>
      <c r="F7420">
        <v>102</v>
      </c>
      <c r="G7420" s="8">
        <v>2000000</v>
      </c>
      <c r="H7420" s="8">
        <v>17000000</v>
      </c>
    </row>
    <row r="7421" spans="1:8" x14ac:dyDescent="0.3">
      <c r="A7421">
        <v>6.9</v>
      </c>
      <c r="B7421" t="s">
        <v>24235</v>
      </c>
      <c r="C7421" t="s">
        <v>674</v>
      </c>
      <c r="D7421" t="s">
        <v>11093</v>
      </c>
      <c r="E7421" t="s">
        <v>37</v>
      </c>
      <c r="F7421">
        <v>98</v>
      </c>
      <c r="G7421" s="8">
        <v>1569918</v>
      </c>
      <c r="H7421" s="8">
        <v>17000000</v>
      </c>
    </row>
    <row r="7422" spans="1:8" x14ac:dyDescent="0.3">
      <c r="A7422">
        <v>6.9</v>
      </c>
      <c r="B7422" t="s">
        <v>24235</v>
      </c>
      <c r="C7422" t="s">
        <v>674</v>
      </c>
      <c r="D7422" t="s">
        <v>21950</v>
      </c>
      <c r="E7422" t="s">
        <v>37</v>
      </c>
      <c r="F7422">
        <v>98</v>
      </c>
      <c r="G7422" s="8">
        <v>1569918</v>
      </c>
      <c r="H7422" s="8">
        <v>17000000</v>
      </c>
    </row>
    <row r="7423" spans="1:8" x14ac:dyDescent="0.3">
      <c r="A7423">
        <v>6.9</v>
      </c>
      <c r="B7423" t="s">
        <v>24235</v>
      </c>
      <c r="C7423" t="s">
        <v>674</v>
      </c>
      <c r="D7423" t="s">
        <v>1473</v>
      </c>
      <c r="E7423" t="s">
        <v>37</v>
      </c>
      <c r="F7423">
        <v>98</v>
      </c>
      <c r="G7423" s="8">
        <v>1569918</v>
      </c>
      <c r="H7423" s="8">
        <v>17000000</v>
      </c>
    </row>
    <row r="7424" spans="1:8" x14ac:dyDescent="0.3">
      <c r="A7424">
        <v>6.9</v>
      </c>
      <c r="B7424" t="s">
        <v>24235</v>
      </c>
      <c r="C7424" t="s">
        <v>674</v>
      </c>
      <c r="D7424" t="s">
        <v>8199</v>
      </c>
      <c r="E7424" t="s">
        <v>37</v>
      </c>
      <c r="F7424">
        <v>98</v>
      </c>
      <c r="G7424" s="8">
        <v>1569918</v>
      </c>
      <c r="H7424" s="8">
        <v>17000000</v>
      </c>
    </row>
    <row r="7425" spans="1:8" x14ac:dyDescent="0.3">
      <c r="A7425">
        <v>6.6</v>
      </c>
      <c r="B7425" t="s">
        <v>24236</v>
      </c>
      <c r="C7425" t="s">
        <v>1288</v>
      </c>
      <c r="D7425" t="s">
        <v>21950</v>
      </c>
      <c r="E7425" t="s">
        <v>37</v>
      </c>
      <c r="F7425">
        <v>120</v>
      </c>
      <c r="G7425" s="8">
        <v>106869</v>
      </c>
      <c r="H7425" s="8">
        <v>17000000</v>
      </c>
    </row>
    <row r="7426" spans="1:8" x14ac:dyDescent="0.3">
      <c r="A7426">
        <v>6.6</v>
      </c>
      <c r="B7426" t="s">
        <v>24236</v>
      </c>
      <c r="C7426" t="s">
        <v>1288</v>
      </c>
      <c r="D7426" t="s">
        <v>1473</v>
      </c>
      <c r="E7426" t="s">
        <v>37</v>
      </c>
      <c r="F7426">
        <v>120</v>
      </c>
      <c r="G7426" s="8">
        <v>106869</v>
      </c>
      <c r="H7426" s="8">
        <v>17000000</v>
      </c>
    </row>
    <row r="7427" spans="1:8" x14ac:dyDescent="0.3">
      <c r="A7427">
        <v>6.6</v>
      </c>
      <c r="B7427" t="s">
        <v>24236</v>
      </c>
      <c r="C7427" t="s">
        <v>1288</v>
      </c>
      <c r="D7427" t="s">
        <v>17497</v>
      </c>
      <c r="E7427" t="s">
        <v>37</v>
      </c>
      <c r="F7427">
        <v>120</v>
      </c>
      <c r="G7427" s="8">
        <v>106869</v>
      </c>
      <c r="H7427" s="8">
        <v>17000000</v>
      </c>
    </row>
    <row r="7428" spans="1:8" x14ac:dyDescent="0.3">
      <c r="A7428">
        <v>6.6</v>
      </c>
      <c r="B7428" t="s">
        <v>24236</v>
      </c>
      <c r="C7428" t="s">
        <v>1288</v>
      </c>
      <c r="D7428" t="s">
        <v>8199</v>
      </c>
      <c r="E7428" t="s">
        <v>37</v>
      </c>
      <c r="F7428">
        <v>120</v>
      </c>
      <c r="G7428" s="8">
        <v>106869</v>
      </c>
      <c r="H7428" s="8">
        <v>17000000</v>
      </c>
    </row>
    <row r="7429" spans="1:8" x14ac:dyDescent="0.3">
      <c r="A7429">
        <v>5.5</v>
      </c>
      <c r="B7429" t="s">
        <v>24237</v>
      </c>
      <c r="C7429" t="s">
        <v>7588</v>
      </c>
      <c r="D7429" t="s">
        <v>809</v>
      </c>
      <c r="E7429" t="s">
        <v>37</v>
      </c>
      <c r="F7429">
        <v>160</v>
      </c>
      <c r="G7429" s="8">
        <v>273420</v>
      </c>
      <c r="H7429" s="8">
        <v>17000000</v>
      </c>
    </row>
    <row r="7430" spans="1:8" x14ac:dyDescent="0.3">
      <c r="A7430">
        <v>5.5</v>
      </c>
      <c r="B7430" t="s">
        <v>24237</v>
      </c>
      <c r="C7430" t="s">
        <v>7588</v>
      </c>
      <c r="D7430" t="s">
        <v>21948</v>
      </c>
      <c r="E7430" t="s">
        <v>37</v>
      </c>
      <c r="F7430">
        <v>160</v>
      </c>
      <c r="G7430" s="8">
        <v>273420</v>
      </c>
      <c r="H7430" s="8">
        <v>17000000</v>
      </c>
    </row>
    <row r="7431" spans="1:8" x14ac:dyDescent="0.3">
      <c r="A7431">
        <v>5.5</v>
      </c>
      <c r="B7431" t="s">
        <v>24237</v>
      </c>
      <c r="C7431" t="s">
        <v>7588</v>
      </c>
      <c r="D7431" t="s">
        <v>10118</v>
      </c>
      <c r="E7431" t="s">
        <v>37</v>
      </c>
      <c r="F7431">
        <v>160</v>
      </c>
      <c r="G7431" s="8">
        <v>273420</v>
      </c>
      <c r="H7431" s="8">
        <v>17000000</v>
      </c>
    </row>
    <row r="7432" spans="1:8" x14ac:dyDescent="0.3">
      <c r="A7432">
        <v>5.5</v>
      </c>
      <c r="B7432" t="s">
        <v>24237</v>
      </c>
      <c r="C7432" t="s">
        <v>7588</v>
      </c>
      <c r="D7432" t="s">
        <v>8199</v>
      </c>
      <c r="E7432" t="s">
        <v>37</v>
      </c>
      <c r="F7432">
        <v>160</v>
      </c>
      <c r="G7432" s="8">
        <v>273420</v>
      </c>
      <c r="H7432" s="8">
        <v>17000000</v>
      </c>
    </row>
    <row r="7433" spans="1:8" x14ac:dyDescent="0.3">
      <c r="A7433">
        <v>4.0999999999999996</v>
      </c>
      <c r="B7433" t="s">
        <v>24238</v>
      </c>
      <c r="C7433" t="s">
        <v>10123</v>
      </c>
      <c r="D7433" t="s">
        <v>4189</v>
      </c>
      <c r="E7433" t="s">
        <v>37</v>
      </c>
      <c r="F7433">
        <v>83</v>
      </c>
      <c r="G7433" s="8">
        <v>4930798</v>
      </c>
      <c r="H7433" s="8">
        <v>17000000</v>
      </c>
    </row>
    <row r="7434" spans="1:8" x14ac:dyDescent="0.3">
      <c r="A7434">
        <v>4.0999999999999996</v>
      </c>
      <c r="B7434" t="s">
        <v>24238</v>
      </c>
      <c r="C7434" t="s">
        <v>10123</v>
      </c>
      <c r="D7434" t="s">
        <v>8199</v>
      </c>
      <c r="E7434" t="s">
        <v>37</v>
      </c>
      <c r="F7434">
        <v>83</v>
      </c>
      <c r="G7434" s="8">
        <v>4930798</v>
      </c>
      <c r="H7434" s="8">
        <v>17000000</v>
      </c>
    </row>
    <row r="7435" spans="1:8" x14ac:dyDescent="0.3">
      <c r="A7435">
        <v>6.8</v>
      </c>
      <c r="B7435" t="s">
        <v>24239</v>
      </c>
      <c r="C7435" t="s">
        <v>10130</v>
      </c>
      <c r="D7435" t="s">
        <v>809</v>
      </c>
      <c r="E7435" t="s">
        <v>37</v>
      </c>
      <c r="F7435">
        <v>102</v>
      </c>
      <c r="G7435" s="8">
        <v>59847242</v>
      </c>
      <c r="H7435" s="8">
        <v>16500000</v>
      </c>
    </row>
    <row r="7436" spans="1:8" x14ac:dyDescent="0.3">
      <c r="A7436">
        <v>6.8</v>
      </c>
      <c r="B7436" t="s">
        <v>24239</v>
      </c>
      <c r="C7436" t="s">
        <v>10130</v>
      </c>
      <c r="D7436" t="s">
        <v>1473</v>
      </c>
      <c r="E7436" t="s">
        <v>37</v>
      </c>
      <c r="F7436">
        <v>102</v>
      </c>
      <c r="G7436" s="8">
        <v>59847242</v>
      </c>
      <c r="H7436" s="8">
        <v>16500000</v>
      </c>
    </row>
    <row r="7437" spans="1:8" x14ac:dyDescent="0.3">
      <c r="A7437">
        <v>6.8</v>
      </c>
      <c r="B7437" t="s">
        <v>24239</v>
      </c>
      <c r="C7437" t="s">
        <v>10130</v>
      </c>
      <c r="D7437" t="s">
        <v>15875</v>
      </c>
      <c r="E7437" t="s">
        <v>37</v>
      </c>
      <c r="F7437">
        <v>102</v>
      </c>
      <c r="G7437" s="8">
        <v>59847242</v>
      </c>
      <c r="H7437" s="8">
        <v>16500000</v>
      </c>
    </row>
    <row r="7438" spans="1:8" x14ac:dyDescent="0.3">
      <c r="A7438">
        <v>6.8</v>
      </c>
      <c r="B7438" t="s">
        <v>24239</v>
      </c>
      <c r="C7438" t="s">
        <v>10130</v>
      </c>
      <c r="D7438" t="s">
        <v>17497</v>
      </c>
      <c r="E7438" t="s">
        <v>37</v>
      </c>
      <c r="F7438">
        <v>102</v>
      </c>
      <c r="G7438" s="8">
        <v>59847242</v>
      </c>
      <c r="H7438" s="8">
        <v>16500000</v>
      </c>
    </row>
    <row r="7439" spans="1:8" x14ac:dyDescent="0.3">
      <c r="A7439">
        <v>6.5</v>
      </c>
      <c r="B7439" t="s">
        <v>24240</v>
      </c>
      <c r="C7439" t="s">
        <v>10134</v>
      </c>
      <c r="D7439" t="s">
        <v>11093</v>
      </c>
      <c r="E7439" t="s">
        <v>37</v>
      </c>
      <c r="F7439">
        <v>122</v>
      </c>
      <c r="G7439" s="8">
        <v>220914</v>
      </c>
      <c r="H7439" s="8">
        <v>16800000</v>
      </c>
    </row>
    <row r="7440" spans="1:8" x14ac:dyDescent="0.3">
      <c r="A7440">
        <v>6.5</v>
      </c>
      <c r="B7440" t="s">
        <v>24240</v>
      </c>
      <c r="C7440" t="s">
        <v>10134</v>
      </c>
      <c r="D7440" t="s">
        <v>1473</v>
      </c>
      <c r="E7440" t="s">
        <v>37</v>
      </c>
      <c r="F7440">
        <v>122</v>
      </c>
      <c r="G7440" s="8">
        <v>220914</v>
      </c>
      <c r="H7440" s="8">
        <v>16800000</v>
      </c>
    </row>
    <row r="7441" spans="1:8" x14ac:dyDescent="0.3">
      <c r="A7441">
        <v>6.5</v>
      </c>
      <c r="B7441" t="s">
        <v>24240</v>
      </c>
      <c r="C7441" t="s">
        <v>10134</v>
      </c>
      <c r="D7441" t="s">
        <v>17497</v>
      </c>
      <c r="E7441" t="s">
        <v>37</v>
      </c>
      <c r="F7441">
        <v>122</v>
      </c>
      <c r="G7441" s="8">
        <v>220914</v>
      </c>
      <c r="H7441" s="8">
        <v>16800000</v>
      </c>
    </row>
    <row r="7442" spans="1:8" x14ac:dyDescent="0.3">
      <c r="A7442">
        <v>7.4</v>
      </c>
      <c r="B7442" t="s">
        <v>24241</v>
      </c>
      <c r="C7442" t="s">
        <v>431</v>
      </c>
      <c r="D7442" t="s">
        <v>21950</v>
      </c>
      <c r="E7442" t="s">
        <v>37</v>
      </c>
      <c r="F7442">
        <v>126</v>
      </c>
      <c r="G7442" s="8">
        <v>43848100</v>
      </c>
      <c r="H7442" s="8">
        <v>15000000</v>
      </c>
    </row>
    <row r="7443" spans="1:8" x14ac:dyDescent="0.3">
      <c r="A7443">
        <v>7.4</v>
      </c>
      <c r="B7443" t="s">
        <v>24241</v>
      </c>
      <c r="C7443" t="s">
        <v>431</v>
      </c>
      <c r="D7443" t="s">
        <v>1473</v>
      </c>
      <c r="E7443" t="s">
        <v>37</v>
      </c>
      <c r="F7443">
        <v>126</v>
      </c>
      <c r="G7443" s="8">
        <v>43848100</v>
      </c>
      <c r="H7443" s="8">
        <v>15000000</v>
      </c>
    </row>
    <row r="7444" spans="1:8" x14ac:dyDescent="0.3">
      <c r="A7444">
        <v>7.7</v>
      </c>
      <c r="B7444" t="s">
        <v>24242</v>
      </c>
      <c r="C7444" t="s">
        <v>566</v>
      </c>
      <c r="D7444" t="s">
        <v>1473</v>
      </c>
      <c r="E7444" t="s">
        <v>37</v>
      </c>
      <c r="F7444">
        <v>136</v>
      </c>
      <c r="G7444" s="8">
        <v>42700000</v>
      </c>
      <c r="H7444" s="8">
        <v>16500000</v>
      </c>
    </row>
    <row r="7445" spans="1:8" x14ac:dyDescent="0.3">
      <c r="A7445">
        <v>7.7</v>
      </c>
      <c r="B7445" t="s">
        <v>24242</v>
      </c>
      <c r="C7445" t="s">
        <v>566</v>
      </c>
      <c r="D7445" t="s">
        <v>17497</v>
      </c>
      <c r="E7445" t="s">
        <v>37</v>
      </c>
      <c r="F7445">
        <v>136</v>
      </c>
      <c r="G7445" s="8">
        <v>42700000</v>
      </c>
      <c r="H7445" s="8">
        <v>16500000</v>
      </c>
    </row>
    <row r="7446" spans="1:8" x14ac:dyDescent="0.3">
      <c r="A7446">
        <v>7.1</v>
      </c>
      <c r="B7446" t="s">
        <v>24243</v>
      </c>
      <c r="C7446" t="s">
        <v>10146</v>
      </c>
      <c r="D7446" t="s">
        <v>11093</v>
      </c>
      <c r="E7446" t="s">
        <v>37</v>
      </c>
      <c r="F7446">
        <v>120</v>
      </c>
      <c r="G7446" s="8">
        <v>18663911</v>
      </c>
      <c r="H7446" s="8">
        <v>16500000</v>
      </c>
    </row>
    <row r="7447" spans="1:8" x14ac:dyDescent="0.3">
      <c r="A7447">
        <v>7.1</v>
      </c>
      <c r="B7447" t="s">
        <v>24243</v>
      </c>
      <c r="C7447" t="s">
        <v>10146</v>
      </c>
      <c r="D7447" t="s">
        <v>1473</v>
      </c>
      <c r="E7447" t="s">
        <v>37</v>
      </c>
      <c r="F7447">
        <v>120</v>
      </c>
      <c r="G7447" s="8">
        <v>18663911</v>
      </c>
      <c r="H7447" s="8">
        <v>16500000</v>
      </c>
    </row>
    <row r="7448" spans="1:8" x14ac:dyDescent="0.3">
      <c r="A7448">
        <v>7.1</v>
      </c>
      <c r="B7448" t="s">
        <v>24243</v>
      </c>
      <c r="C7448" t="s">
        <v>10146</v>
      </c>
      <c r="D7448" t="s">
        <v>17497</v>
      </c>
      <c r="E7448" t="s">
        <v>37</v>
      </c>
      <c r="F7448">
        <v>120</v>
      </c>
      <c r="G7448" s="8">
        <v>18663911</v>
      </c>
      <c r="H7448" s="8">
        <v>16500000</v>
      </c>
    </row>
    <row r="7449" spans="1:8" x14ac:dyDescent="0.3">
      <c r="A7449">
        <v>6.3</v>
      </c>
      <c r="B7449" t="s">
        <v>24244</v>
      </c>
      <c r="C7449" t="s">
        <v>10151</v>
      </c>
      <c r="D7449" t="s">
        <v>809</v>
      </c>
      <c r="E7449" t="s">
        <v>37</v>
      </c>
      <c r="F7449">
        <v>108</v>
      </c>
      <c r="G7449" s="8">
        <v>11702090</v>
      </c>
      <c r="H7449" s="8">
        <v>16500000</v>
      </c>
    </row>
    <row r="7450" spans="1:8" x14ac:dyDescent="0.3">
      <c r="A7450">
        <v>6.3</v>
      </c>
      <c r="B7450" t="s">
        <v>24244</v>
      </c>
      <c r="C7450" t="s">
        <v>10151</v>
      </c>
      <c r="D7450" t="s">
        <v>17497</v>
      </c>
      <c r="E7450" t="s">
        <v>37</v>
      </c>
      <c r="F7450">
        <v>108</v>
      </c>
      <c r="G7450" s="8">
        <v>11702090</v>
      </c>
      <c r="H7450" s="8">
        <v>16500000</v>
      </c>
    </row>
    <row r="7451" spans="1:8" x14ac:dyDescent="0.3">
      <c r="A7451">
        <v>7.6</v>
      </c>
      <c r="B7451" t="s">
        <v>24245</v>
      </c>
      <c r="C7451" t="s">
        <v>10157</v>
      </c>
      <c r="D7451" t="s">
        <v>1473</v>
      </c>
      <c r="E7451" t="s">
        <v>37</v>
      </c>
      <c r="F7451">
        <v>126</v>
      </c>
      <c r="G7451" s="8">
        <v>13005485</v>
      </c>
      <c r="H7451" s="8">
        <v>15000000</v>
      </c>
    </row>
    <row r="7452" spans="1:8" x14ac:dyDescent="0.3">
      <c r="A7452">
        <v>8</v>
      </c>
      <c r="B7452" t="s">
        <v>24246</v>
      </c>
      <c r="C7452" t="s">
        <v>578</v>
      </c>
      <c r="D7452" t="s">
        <v>809</v>
      </c>
      <c r="E7452" t="s">
        <v>37</v>
      </c>
      <c r="F7452">
        <v>128</v>
      </c>
      <c r="G7452" s="8">
        <v>95860116</v>
      </c>
      <c r="H7452" s="8">
        <v>16400000</v>
      </c>
    </row>
    <row r="7453" spans="1:8" x14ac:dyDescent="0.3">
      <c r="A7453">
        <v>8</v>
      </c>
      <c r="B7453" t="s">
        <v>24246</v>
      </c>
      <c r="C7453" t="s">
        <v>578</v>
      </c>
      <c r="D7453" t="s">
        <v>1473</v>
      </c>
      <c r="E7453" t="s">
        <v>37</v>
      </c>
      <c r="F7453">
        <v>128</v>
      </c>
      <c r="G7453" s="8">
        <v>95860116</v>
      </c>
      <c r="H7453" s="8">
        <v>16400000</v>
      </c>
    </row>
    <row r="7454" spans="1:8" x14ac:dyDescent="0.3">
      <c r="A7454">
        <v>7.3</v>
      </c>
      <c r="B7454" t="s">
        <v>24247</v>
      </c>
      <c r="C7454" t="s">
        <v>10164</v>
      </c>
      <c r="D7454" t="s">
        <v>809</v>
      </c>
      <c r="E7454" t="s">
        <v>37</v>
      </c>
      <c r="F7454">
        <v>113</v>
      </c>
      <c r="G7454" s="8">
        <v>127175354</v>
      </c>
      <c r="H7454" s="8">
        <v>16000000</v>
      </c>
    </row>
    <row r="7455" spans="1:8" x14ac:dyDescent="0.3">
      <c r="A7455">
        <v>7.6</v>
      </c>
      <c r="B7455" t="s">
        <v>24248</v>
      </c>
      <c r="C7455" t="s">
        <v>1677</v>
      </c>
      <c r="D7455" t="s">
        <v>809</v>
      </c>
      <c r="E7455" t="s">
        <v>37</v>
      </c>
      <c r="F7455">
        <v>89</v>
      </c>
      <c r="G7455" s="8">
        <v>92823600</v>
      </c>
      <c r="H7455" s="8">
        <v>16000000</v>
      </c>
    </row>
    <row r="7456" spans="1:8" x14ac:dyDescent="0.3">
      <c r="A7456">
        <v>7.6</v>
      </c>
      <c r="B7456" t="s">
        <v>24248</v>
      </c>
      <c r="C7456" t="s">
        <v>1677</v>
      </c>
      <c r="D7456" t="s">
        <v>1473</v>
      </c>
      <c r="E7456" t="s">
        <v>37</v>
      </c>
      <c r="F7456">
        <v>89</v>
      </c>
      <c r="G7456" s="8">
        <v>92823600</v>
      </c>
      <c r="H7456" s="8">
        <v>16000000</v>
      </c>
    </row>
    <row r="7457" spans="1:8" x14ac:dyDescent="0.3">
      <c r="A7457">
        <v>7.6</v>
      </c>
      <c r="B7457" t="s">
        <v>24248</v>
      </c>
      <c r="C7457" t="s">
        <v>1677</v>
      </c>
      <c r="D7457" t="s">
        <v>17497</v>
      </c>
      <c r="E7457" t="s">
        <v>37</v>
      </c>
      <c r="F7457">
        <v>89</v>
      </c>
      <c r="G7457" s="8">
        <v>92823600</v>
      </c>
      <c r="H7457" s="8">
        <v>16000000</v>
      </c>
    </row>
    <row r="7458" spans="1:8" x14ac:dyDescent="0.3">
      <c r="A7458">
        <v>7.8</v>
      </c>
      <c r="B7458" t="s">
        <v>24249</v>
      </c>
      <c r="C7458" t="s">
        <v>7931</v>
      </c>
      <c r="D7458" t="s">
        <v>1473</v>
      </c>
      <c r="E7458" t="s">
        <v>37</v>
      </c>
      <c r="F7458">
        <v>129</v>
      </c>
      <c r="G7458" s="8">
        <v>54000000</v>
      </c>
      <c r="H7458" s="8">
        <v>16000000</v>
      </c>
    </row>
    <row r="7459" spans="1:8" x14ac:dyDescent="0.3">
      <c r="A7459">
        <v>6.5</v>
      </c>
      <c r="B7459" t="s">
        <v>24250</v>
      </c>
      <c r="C7459" t="s">
        <v>1191</v>
      </c>
      <c r="D7459" t="s">
        <v>809</v>
      </c>
      <c r="E7459" t="s">
        <v>37</v>
      </c>
      <c r="F7459">
        <v>94</v>
      </c>
      <c r="G7459" s="8">
        <v>68525609</v>
      </c>
      <c r="H7459" s="8">
        <v>15600000</v>
      </c>
    </row>
    <row r="7460" spans="1:8" x14ac:dyDescent="0.3">
      <c r="A7460">
        <v>6.4</v>
      </c>
      <c r="B7460" t="s">
        <v>24251</v>
      </c>
      <c r="C7460" t="s">
        <v>1885</v>
      </c>
      <c r="D7460" t="s">
        <v>809</v>
      </c>
      <c r="E7460" t="s">
        <v>37</v>
      </c>
      <c r="F7460">
        <v>106</v>
      </c>
      <c r="G7460" s="8">
        <v>52885587</v>
      </c>
      <c r="H7460" s="8">
        <v>16000000</v>
      </c>
    </row>
    <row r="7461" spans="1:8" x14ac:dyDescent="0.3">
      <c r="A7461">
        <v>6.4</v>
      </c>
      <c r="B7461" t="s">
        <v>24251</v>
      </c>
      <c r="C7461" t="s">
        <v>1885</v>
      </c>
      <c r="D7461" t="s">
        <v>1473</v>
      </c>
      <c r="E7461" t="s">
        <v>37</v>
      </c>
      <c r="F7461">
        <v>106</v>
      </c>
      <c r="G7461" s="8">
        <v>52885587</v>
      </c>
      <c r="H7461" s="8">
        <v>16000000</v>
      </c>
    </row>
    <row r="7462" spans="1:8" x14ac:dyDescent="0.3">
      <c r="A7462">
        <v>6.4</v>
      </c>
      <c r="B7462" t="s">
        <v>24251</v>
      </c>
      <c r="C7462" t="s">
        <v>1885</v>
      </c>
      <c r="D7462" t="s">
        <v>17497</v>
      </c>
      <c r="E7462" t="s">
        <v>37</v>
      </c>
      <c r="F7462">
        <v>106</v>
      </c>
      <c r="G7462" s="8">
        <v>52885587</v>
      </c>
      <c r="H7462" s="8">
        <v>16000000</v>
      </c>
    </row>
    <row r="7463" spans="1:8" x14ac:dyDescent="0.3">
      <c r="A7463">
        <v>6.4</v>
      </c>
      <c r="B7463" t="s">
        <v>24251</v>
      </c>
      <c r="C7463" t="s">
        <v>1885</v>
      </c>
      <c r="D7463" t="s">
        <v>21949</v>
      </c>
      <c r="E7463" t="s">
        <v>37</v>
      </c>
      <c r="F7463">
        <v>106</v>
      </c>
      <c r="G7463" s="8">
        <v>52885587</v>
      </c>
      <c r="H7463" s="8">
        <v>16000000</v>
      </c>
    </row>
    <row r="7464" spans="1:8" x14ac:dyDescent="0.3">
      <c r="A7464">
        <v>8</v>
      </c>
      <c r="B7464" t="s">
        <v>24252</v>
      </c>
      <c r="C7464" t="s">
        <v>10186</v>
      </c>
      <c r="D7464" t="s">
        <v>809</v>
      </c>
      <c r="E7464" t="s">
        <v>37</v>
      </c>
      <c r="F7464">
        <v>100</v>
      </c>
      <c r="G7464" s="8">
        <v>44667095</v>
      </c>
      <c r="H7464" s="8">
        <v>15000000</v>
      </c>
    </row>
    <row r="7465" spans="1:8" x14ac:dyDescent="0.3">
      <c r="A7465">
        <v>8</v>
      </c>
      <c r="B7465" t="s">
        <v>24252</v>
      </c>
      <c r="C7465" t="s">
        <v>10186</v>
      </c>
      <c r="D7465" t="s">
        <v>1473</v>
      </c>
      <c r="E7465" t="s">
        <v>37</v>
      </c>
      <c r="F7465">
        <v>100</v>
      </c>
      <c r="G7465" s="8">
        <v>44667095</v>
      </c>
      <c r="H7465" s="8">
        <v>15000000</v>
      </c>
    </row>
    <row r="7466" spans="1:8" x14ac:dyDescent="0.3">
      <c r="A7466">
        <v>8</v>
      </c>
      <c r="B7466" t="s">
        <v>24252</v>
      </c>
      <c r="C7466" t="s">
        <v>10186</v>
      </c>
      <c r="D7466" t="s">
        <v>17497</v>
      </c>
      <c r="E7466" t="s">
        <v>37</v>
      </c>
      <c r="F7466">
        <v>100</v>
      </c>
      <c r="G7466" s="8">
        <v>44667095</v>
      </c>
      <c r="H7466" s="8">
        <v>15000000</v>
      </c>
    </row>
    <row r="7467" spans="1:8" x14ac:dyDescent="0.3">
      <c r="A7467">
        <v>4.8</v>
      </c>
      <c r="B7467" t="s">
        <v>24253</v>
      </c>
      <c r="C7467" t="s">
        <v>1594</v>
      </c>
      <c r="D7467" t="s">
        <v>1473</v>
      </c>
      <c r="E7467" t="s">
        <v>37</v>
      </c>
      <c r="F7467">
        <v>89</v>
      </c>
      <c r="G7467" s="8">
        <v>42638165</v>
      </c>
      <c r="H7467" s="8">
        <v>16000000</v>
      </c>
    </row>
    <row r="7468" spans="1:8" x14ac:dyDescent="0.3">
      <c r="A7468">
        <v>4.8</v>
      </c>
      <c r="B7468" t="s">
        <v>24253</v>
      </c>
      <c r="C7468" t="s">
        <v>1594</v>
      </c>
      <c r="D7468" t="s">
        <v>651</v>
      </c>
      <c r="E7468" t="s">
        <v>37</v>
      </c>
      <c r="F7468">
        <v>89</v>
      </c>
      <c r="G7468" s="8">
        <v>42638165</v>
      </c>
      <c r="H7468" s="8">
        <v>16000000</v>
      </c>
    </row>
    <row r="7469" spans="1:8" x14ac:dyDescent="0.3">
      <c r="A7469">
        <v>4.8</v>
      </c>
      <c r="B7469" t="s">
        <v>24253</v>
      </c>
      <c r="C7469" t="s">
        <v>1594</v>
      </c>
      <c r="D7469" t="s">
        <v>4189</v>
      </c>
      <c r="E7469" t="s">
        <v>37</v>
      </c>
      <c r="F7469">
        <v>89</v>
      </c>
      <c r="G7469" s="8">
        <v>42638165</v>
      </c>
      <c r="H7469" s="8">
        <v>16000000</v>
      </c>
    </row>
    <row r="7470" spans="1:8" x14ac:dyDescent="0.3">
      <c r="A7470">
        <v>4.8</v>
      </c>
      <c r="B7470" t="s">
        <v>24253</v>
      </c>
      <c r="C7470" t="s">
        <v>1594</v>
      </c>
      <c r="D7470" t="s">
        <v>21948</v>
      </c>
      <c r="E7470" t="s">
        <v>37</v>
      </c>
      <c r="F7470">
        <v>89</v>
      </c>
      <c r="G7470" s="8">
        <v>42638165</v>
      </c>
      <c r="H7470" s="8">
        <v>16000000</v>
      </c>
    </row>
    <row r="7471" spans="1:8" x14ac:dyDescent="0.3">
      <c r="A7471">
        <v>4.8</v>
      </c>
      <c r="B7471" t="s">
        <v>24253</v>
      </c>
      <c r="C7471" t="s">
        <v>1594</v>
      </c>
      <c r="D7471" t="s">
        <v>8199</v>
      </c>
      <c r="E7471" t="s">
        <v>37</v>
      </c>
      <c r="F7471">
        <v>89</v>
      </c>
      <c r="G7471" s="8">
        <v>42638165</v>
      </c>
      <c r="H7471" s="8">
        <v>16000000</v>
      </c>
    </row>
    <row r="7472" spans="1:8" x14ac:dyDescent="0.3">
      <c r="A7472">
        <v>7.8</v>
      </c>
      <c r="B7472" t="s">
        <v>24254</v>
      </c>
      <c r="C7472" t="s">
        <v>3168</v>
      </c>
      <c r="D7472" t="s">
        <v>515</v>
      </c>
      <c r="E7472" t="s">
        <v>37</v>
      </c>
      <c r="F7472">
        <v>94</v>
      </c>
      <c r="G7472" s="8">
        <v>45507053</v>
      </c>
      <c r="H7472" s="8">
        <v>16000000</v>
      </c>
    </row>
    <row r="7473" spans="1:8" x14ac:dyDescent="0.3">
      <c r="A7473">
        <v>7.8</v>
      </c>
      <c r="B7473" t="s">
        <v>24254</v>
      </c>
      <c r="C7473" t="s">
        <v>3168</v>
      </c>
      <c r="D7473" t="s">
        <v>809</v>
      </c>
      <c r="E7473" t="s">
        <v>37</v>
      </c>
      <c r="F7473">
        <v>94</v>
      </c>
      <c r="G7473" s="8">
        <v>45507053</v>
      </c>
      <c r="H7473" s="8">
        <v>16000000</v>
      </c>
    </row>
    <row r="7474" spans="1:8" x14ac:dyDescent="0.3">
      <c r="A7474">
        <v>7.8</v>
      </c>
      <c r="B7474" t="s">
        <v>24254</v>
      </c>
      <c r="C7474" t="s">
        <v>3168</v>
      </c>
      <c r="D7474" t="s">
        <v>1473</v>
      </c>
      <c r="E7474" t="s">
        <v>37</v>
      </c>
      <c r="F7474">
        <v>94</v>
      </c>
      <c r="G7474" s="8">
        <v>45507053</v>
      </c>
      <c r="H7474" s="8">
        <v>16000000</v>
      </c>
    </row>
    <row r="7475" spans="1:8" x14ac:dyDescent="0.3">
      <c r="A7475">
        <v>7.8</v>
      </c>
      <c r="B7475" t="s">
        <v>24254</v>
      </c>
      <c r="C7475" t="s">
        <v>3168</v>
      </c>
      <c r="D7475" t="s">
        <v>17497</v>
      </c>
      <c r="E7475" t="s">
        <v>37</v>
      </c>
      <c r="F7475">
        <v>94</v>
      </c>
      <c r="G7475" s="8">
        <v>45507053</v>
      </c>
      <c r="H7475" s="8">
        <v>16000000</v>
      </c>
    </row>
    <row r="7476" spans="1:8" x14ac:dyDescent="0.3">
      <c r="A7476">
        <v>5.9</v>
      </c>
      <c r="B7476" t="s">
        <v>24255</v>
      </c>
      <c r="C7476" t="s">
        <v>479</v>
      </c>
      <c r="D7476" t="s">
        <v>4189</v>
      </c>
      <c r="E7476" t="s">
        <v>37</v>
      </c>
      <c r="F7476">
        <v>83</v>
      </c>
      <c r="G7476" s="8">
        <v>39511038</v>
      </c>
      <c r="H7476" s="8">
        <v>16000000</v>
      </c>
    </row>
    <row r="7477" spans="1:8" x14ac:dyDescent="0.3">
      <c r="A7477">
        <v>5.4</v>
      </c>
      <c r="B7477" t="s">
        <v>24256</v>
      </c>
      <c r="C7477" t="s">
        <v>10200</v>
      </c>
      <c r="D7477" t="s">
        <v>1473</v>
      </c>
      <c r="E7477" t="s">
        <v>37</v>
      </c>
      <c r="F7477">
        <v>111</v>
      </c>
      <c r="G7477" s="8">
        <v>6462576</v>
      </c>
      <c r="H7477" s="8">
        <v>18500000</v>
      </c>
    </row>
    <row r="7478" spans="1:8" x14ac:dyDescent="0.3">
      <c r="A7478">
        <v>3.3</v>
      </c>
      <c r="B7478" t="s">
        <v>24257</v>
      </c>
      <c r="C7478" t="s">
        <v>10205</v>
      </c>
      <c r="D7478" t="s">
        <v>809</v>
      </c>
      <c r="E7478" t="s">
        <v>37</v>
      </c>
      <c r="F7478">
        <v>80</v>
      </c>
      <c r="G7478" s="8">
        <v>40363530</v>
      </c>
      <c r="H7478" s="8">
        <v>16000000</v>
      </c>
    </row>
    <row r="7479" spans="1:8" x14ac:dyDescent="0.3">
      <c r="A7479">
        <v>3.3</v>
      </c>
      <c r="B7479" t="s">
        <v>24257</v>
      </c>
      <c r="C7479" t="s">
        <v>10205</v>
      </c>
      <c r="D7479" t="s">
        <v>15875</v>
      </c>
      <c r="E7479" t="s">
        <v>37</v>
      </c>
      <c r="F7479">
        <v>80</v>
      </c>
      <c r="G7479" s="8">
        <v>40363530</v>
      </c>
      <c r="H7479" s="8">
        <v>16000000</v>
      </c>
    </row>
    <row r="7480" spans="1:8" x14ac:dyDescent="0.3">
      <c r="A7480">
        <v>8.1999999999999993</v>
      </c>
      <c r="B7480" t="s">
        <v>24258</v>
      </c>
      <c r="C7480" t="s">
        <v>248</v>
      </c>
      <c r="D7480" t="s">
        <v>1473</v>
      </c>
      <c r="E7480" t="s">
        <v>1265</v>
      </c>
      <c r="F7480">
        <v>112</v>
      </c>
      <c r="G7480" s="8">
        <v>37623143</v>
      </c>
      <c r="H7480" s="8">
        <v>13500000</v>
      </c>
    </row>
    <row r="7481" spans="1:8" x14ac:dyDescent="0.3">
      <c r="A7481">
        <v>8.1999999999999993</v>
      </c>
      <c r="B7481" t="s">
        <v>24258</v>
      </c>
      <c r="C7481" t="s">
        <v>248</v>
      </c>
      <c r="D7481" t="s">
        <v>651</v>
      </c>
      <c r="E7481" t="s">
        <v>1265</v>
      </c>
      <c r="F7481">
        <v>112</v>
      </c>
      <c r="G7481" s="8">
        <v>37623143</v>
      </c>
      <c r="H7481" s="8">
        <v>13500000</v>
      </c>
    </row>
    <row r="7482" spans="1:8" x14ac:dyDescent="0.3">
      <c r="A7482">
        <v>8.1999999999999993</v>
      </c>
      <c r="B7482" t="s">
        <v>24258</v>
      </c>
      <c r="C7482" t="s">
        <v>248</v>
      </c>
      <c r="D7482" t="s">
        <v>21951</v>
      </c>
      <c r="E7482" t="s">
        <v>1265</v>
      </c>
      <c r="F7482">
        <v>112</v>
      </c>
      <c r="G7482" s="8">
        <v>37623143</v>
      </c>
      <c r="H7482" s="8">
        <v>13500000</v>
      </c>
    </row>
    <row r="7483" spans="1:8" x14ac:dyDescent="0.3">
      <c r="A7483">
        <v>5.4</v>
      </c>
      <c r="B7483" t="s">
        <v>24259</v>
      </c>
      <c r="C7483" t="s">
        <v>2773</v>
      </c>
      <c r="D7483" t="s">
        <v>675</v>
      </c>
      <c r="E7483" t="s">
        <v>37</v>
      </c>
      <c r="F7483">
        <v>94</v>
      </c>
      <c r="G7483" s="8">
        <v>33357476</v>
      </c>
      <c r="H7483" s="8">
        <v>35000000</v>
      </c>
    </row>
    <row r="7484" spans="1:8" x14ac:dyDescent="0.3">
      <c r="A7484">
        <v>5.4</v>
      </c>
      <c r="B7484" t="s">
        <v>24259</v>
      </c>
      <c r="C7484" t="s">
        <v>2773</v>
      </c>
      <c r="D7484" t="s">
        <v>809</v>
      </c>
      <c r="E7484" t="s">
        <v>37</v>
      </c>
      <c r="F7484">
        <v>94</v>
      </c>
      <c r="G7484" s="8">
        <v>33357476</v>
      </c>
      <c r="H7484" s="8">
        <v>35000000</v>
      </c>
    </row>
    <row r="7485" spans="1:8" x14ac:dyDescent="0.3">
      <c r="A7485">
        <v>5.4</v>
      </c>
      <c r="B7485" t="s">
        <v>24259</v>
      </c>
      <c r="C7485" t="s">
        <v>2773</v>
      </c>
      <c r="D7485" t="s">
        <v>21950</v>
      </c>
      <c r="E7485" t="s">
        <v>37</v>
      </c>
      <c r="F7485">
        <v>94</v>
      </c>
      <c r="G7485" s="8">
        <v>33357476</v>
      </c>
      <c r="H7485" s="8">
        <v>35000000</v>
      </c>
    </row>
    <row r="7486" spans="1:8" x14ac:dyDescent="0.3">
      <c r="A7486">
        <v>5.4</v>
      </c>
      <c r="B7486" t="s">
        <v>24259</v>
      </c>
      <c r="C7486" t="s">
        <v>2773</v>
      </c>
      <c r="D7486" t="s">
        <v>15875</v>
      </c>
      <c r="E7486" t="s">
        <v>37</v>
      </c>
      <c r="F7486">
        <v>94</v>
      </c>
      <c r="G7486" s="8">
        <v>33357476</v>
      </c>
      <c r="H7486" s="8">
        <v>35000000</v>
      </c>
    </row>
    <row r="7487" spans="1:8" x14ac:dyDescent="0.3">
      <c r="A7487">
        <v>6.4</v>
      </c>
      <c r="B7487" t="s">
        <v>24260</v>
      </c>
      <c r="C7487" t="s">
        <v>1310</v>
      </c>
      <c r="D7487" t="s">
        <v>21950</v>
      </c>
      <c r="E7487" t="s">
        <v>37</v>
      </c>
      <c r="F7487">
        <v>130</v>
      </c>
      <c r="G7487" s="8">
        <v>28734552</v>
      </c>
      <c r="H7487" s="8">
        <v>16000000</v>
      </c>
    </row>
    <row r="7488" spans="1:8" x14ac:dyDescent="0.3">
      <c r="A7488">
        <v>6.4</v>
      </c>
      <c r="B7488" t="s">
        <v>24260</v>
      </c>
      <c r="C7488" t="s">
        <v>1310</v>
      </c>
      <c r="D7488" t="s">
        <v>1473</v>
      </c>
      <c r="E7488" t="s">
        <v>37</v>
      </c>
      <c r="F7488">
        <v>130</v>
      </c>
      <c r="G7488" s="8">
        <v>28734552</v>
      </c>
      <c r="H7488" s="8">
        <v>16000000</v>
      </c>
    </row>
    <row r="7489" spans="1:8" x14ac:dyDescent="0.3">
      <c r="A7489">
        <v>6.4</v>
      </c>
      <c r="B7489" t="s">
        <v>24260</v>
      </c>
      <c r="C7489" t="s">
        <v>1310</v>
      </c>
      <c r="D7489" t="s">
        <v>17497</v>
      </c>
      <c r="E7489" t="s">
        <v>37</v>
      </c>
      <c r="F7489">
        <v>130</v>
      </c>
      <c r="G7489" s="8">
        <v>28734552</v>
      </c>
      <c r="H7489" s="8">
        <v>16000000</v>
      </c>
    </row>
    <row r="7490" spans="1:8" x14ac:dyDescent="0.3">
      <c r="A7490">
        <v>6.4</v>
      </c>
      <c r="B7490" t="s">
        <v>24260</v>
      </c>
      <c r="C7490" t="s">
        <v>1310</v>
      </c>
      <c r="D7490" t="s">
        <v>8199</v>
      </c>
      <c r="E7490" t="s">
        <v>37</v>
      </c>
      <c r="F7490">
        <v>130</v>
      </c>
      <c r="G7490" s="8">
        <v>28734552</v>
      </c>
      <c r="H7490" s="8">
        <v>16000000</v>
      </c>
    </row>
    <row r="7491" spans="1:8" x14ac:dyDescent="0.3">
      <c r="A7491">
        <v>4.8</v>
      </c>
      <c r="B7491" t="s">
        <v>24261</v>
      </c>
      <c r="C7491" t="s">
        <v>10227</v>
      </c>
      <c r="D7491" t="s">
        <v>1473</v>
      </c>
      <c r="E7491" t="s">
        <v>37</v>
      </c>
      <c r="F7491">
        <v>91</v>
      </c>
      <c r="G7491" s="8">
        <v>37300107</v>
      </c>
      <c r="H7491" s="8">
        <v>16000000</v>
      </c>
    </row>
    <row r="7492" spans="1:8" x14ac:dyDescent="0.3">
      <c r="A7492">
        <v>4.8</v>
      </c>
      <c r="B7492" t="s">
        <v>24261</v>
      </c>
      <c r="C7492" t="s">
        <v>10227</v>
      </c>
      <c r="D7492" t="s">
        <v>4189</v>
      </c>
      <c r="E7492" t="s">
        <v>37</v>
      </c>
      <c r="F7492">
        <v>91</v>
      </c>
      <c r="G7492" s="8">
        <v>37300107</v>
      </c>
      <c r="H7492" s="8">
        <v>16000000</v>
      </c>
    </row>
    <row r="7493" spans="1:8" x14ac:dyDescent="0.3">
      <c r="A7493">
        <v>4.8</v>
      </c>
      <c r="B7493" t="s">
        <v>24261</v>
      </c>
      <c r="C7493" t="s">
        <v>10227</v>
      </c>
      <c r="D7493" t="s">
        <v>8199</v>
      </c>
      <c r="E7493" t="s">
        <v>37</v>
      </c>
      <c r="F7493">
        <v>91</v>
      </c>
      <c r="G7493" s="8">
        <v>37300107</v>
      </c>
      <c r="H7493" s="8">
        <v>16000000</v>
      </c>
    </row>
    <row r="7494" spans="1:8" x14ac:dyDescent="0.3">
      <c r="A7494">
        <v>5.9</v>
      </c>
      <c r="B7494" t="s">
        <v>24262</v>
      </c>
      <c r="C7494" t="s">
        <v>4553</v>
      </c>
      <c r="D7494" t="s">
        <v>515</v>
      </c>
      <c r="E7494" t="s">
        <v>37</v>
      </c>
      <c r="F7494">
        <v>91</v>
      </c>
      <c r="G7494" s="8">
        <v>27087695</v>
      </c>
      <c r="H7494" s="8">
        <v>17700000</v>
      </c>
    </row>
    <row r="7495" spans="1:8" x14ac:dyDescent="0.3">
      <c r="A7495">
        <v>5.9</v>
      </c>
      <c r="B7495" t="s">
        <v>24262</v>
      </c>
      <c r="C7495" t="s">
        <v>4553</v>
      </c>
      <c r="D7495" t="s">
        <v>809</v>
      </c>
      <c r="E7495" t="s">
        <v>37</v>
      </c>
      <c r="F7495">
        <v>91</v>
      </c>
      <c r="G7495" s="8">
        <v>27087695</v>
      </c>
      <c r="H7495" s="8">
        <v>17700000</v>
      </c>
    </row>
    <row r="7496" spans="1:8" x14ac:dyDescent="0.3">
      <c r="A7496">
        <v>5.9</v>
      </c>
      <c r="B7496" t="s">
        <v>24262</v>
      </c>
      <c r="C7496" t="s">
        <v>4553</v>
      </c>
      <c r="D7496" t="s">
        <v>1473</v>
      </c>
      <c r="E7496" t="s">
        <v>37</v>
      </c>
      <c r="F7496">
        <v>91</v>
      </c>
      <c r="G7496" s="8">
        <v>27087695</v>
      </c>
      <c r="H7496" s="8">
        <v>17700000</v>
      </c>
    </row>
    <row r="7497" spans="1:8" x14ac:dyDescent="0.3">
      <c r="A7497">
        <v>5.5</v>
      </c>
      <c r="B7497" t="s">
        <v>24263</v>
      </c>
      <c r="C7497" t="s">
        <v>10234</v>
      </c>
      <c r="D7497" t="s">
        <v>675</v>
      </c>
      <c r="E7497" t="s">
        <v>37</v>
      </c>
      <c r="F7497">
        <v>110</v>
      </c>
      <c r="G7497" s="8">
        <v>30102717</v>
      </c>
      <c r="H7497" s="8">
        <v>15000000</v>
      </c>
    </row>
    <row r="7498" spans="1:8" x14ac:dyDescent="0.3">
      <c r="A7498">
        <v>5.5</v>
      </c>
      <c r="B7498" t="s">
        <v>24263</v>
      </c>
      <c r="C7498" t="s">
        <v>10234</v>
      </c>
      <c r="D7498" t="s">
        <v>21950</v>
      </c>
      <c r="E7498" t="s">
        <v>37</v>
      </c>
      <c r="F7498">
        <v>110</v>
      </c>
      <c r="G7498" s="8">
        <v>30102717</v>
      </c>
      <c r="H7498" s="8">
        <v>15000000</v>
      </c>
    </row>
    <row r="7499" spans="1:8" x14ac:dyDescent="0.3">
      <c r="A7499">
        <v>7.9</v>
      </c>
      <c r="B7499" t="s">
        <v>24264</v>
      </c>
      <c r="C7499" t="s">
        <v>1148</v>
      </c>
      <c r="D7499" t="s">
        <v>675</v>
      </c>
      <c r="E7499" t="s">
        <v>37</v>
      </c>
      <c r="F7499">
        <v>121</v>
      </c>
      <c r="G7499" s="8">
        <v>23618786</v>
      </c>
      <c r="H7499" s="8">
        <v>8000000</v>
      </c>
    </row>
    <row r="7500" spans="1:8" x14ac:dyDescent="0.3">
      <c r="A7500">
        <v>7.9</v>
      </c>
      <c r="B7500" t="s">
        <v>24264</v>
      </c>
      <c r="C7500" t="s">
        <v>1148</v>
      </c>
      <c r="D7500" t="s">
        <v>809</v>
      </c>
      <c r="E7500" t="s">
        <v>37</v>
      </c>
      <c r="F7500">
        <v>121</v>
      </c>
      <c r="G7500" s="8">
        <v>23618786</v>
      </c>
      <c r="H7500" s="8">
        <v>8000000</v>
      </c>
    </row>
    <row r="7501" spans="1:8" x14ac:dyDescent="0.3">
      <c r="A7501">
        <v>7.9</v>
      </c>
      <c r="B7501" t="s">
        <v>24264</v>
      </c>
      <c r="C7501" t="s">
        <v>1148</v>
      </c>
      <c r="D7501" t="s">
        <v>21948</v>
      </c>
      <c r="E7501" t="s">
        <v>37</v>
      </c>
      <c r="F7501">
        <v>121</v>
      </c>
      <c r="G7501" s="8">
        <v>23618786</v>
      </c>
      <c r="H7501" s="8">
        <v>8000000</v>
      </c>
    </row>
    <row r="7502" spans="1:8" x14ac:dyDescent="0.3">
      <c r="A7502">
        <v>4.9000000000000004</v>
      </c>
      <c r="B7502" t="s">
        <v>24265</v>
      </c>
      <c r="C7502" t="s">
        <v>10246</v>
      </c>
      <c r="D7502" t="s">
        <v>809</v>
      </c>
      <c r="E7502" t="s">
        <v>37</v>
      </c>
      <c r="F7502">
        <v>114</v>
      </c>
      <c r="G7502" s="8">
        <v>26896744</v>
      </c>
      <c r="H7502" s="8">
        <v>16500000</v>
      </c>
    </row>
    <row r="7503" spans="1:8" x14ac:dyDescent="0.3">
      <c r="A7503">
        <v>4.9000000000000004</v>
      </c>
      <c r="B7503" t="s">
        <v>24265</v>
      </c>
      <c r="C7503" t="s">
        <v>10246</v>
      </c>
      <c r="D7503" t="s">
        <v>1473</v>
      </c>
      <c r="E7503" t="s">
        <v>37</v>
      </c>
      <c r="F7503">
        <v>114</v>
      </c>
      <c r="G7503" s="8">
        <v>26896744</v>
      </c>
      <c r="H7503" s="8">
        <v>16500000</v>
      </c>
    </row>
    <row r="7504" spans="1:8" x14ac:dyDescent="0.3">
      <c r="A7504">
        <v>7.2</v>
      </c>
      <c r="B7504" t="s">
        <v>24266</v>
      </c>
      <c r="C7504" t="s">
        <v>1789</v>
      </c>
      <c r="D7504" t="s">
        <v>1473</v>
      </c>
      <c r="E7504" t="s">
        <v>37</v>
      </c>
      <c r="F7504">
        <v>96</v>
      </c>
      <c r="G7504" s="8">
        <v>23213577</v>
      </c>
      <c r="H7504" s="8">
        <v>15500000</v>
      </c>
    </row>
    <row r="7505" spans="1:8" x14ac:dyDescent="0.3">
      <c r="A7505">
        <v>7.2</v>
      </c>
      <c r="B7505" t="s">
        <v>24266</v>
      </c>
      <c r="C7505" t="s">
        <v>1789</v>
      </c>
      <c r="D7505" t="s">
        <v>17497</v>
      </c>
      <c r="E7505" t="s">
        <v>37</v>
      </c>
      <c r="F7505">
        <v>96</v>
      </c>
      <c r="G7505" s="8">
        <v>23213577</v>
      </c>
      <c r="H7505" s="8">
        <v>15500000</v>
      </c>
    </row>
    <row r="7506" spans="1:8" x14ac:dyDescent="0.3">
      <c r="A7506">
        <v>5.3</v>
      </c>
      <c r="B7506" t="s">
        <v>24267</v>
      </c>
      <c r="C7506" t="s">
        <v>10260</v>
      </c>
      <c r="D7506" t="s">
        <v>809</v>
      </c>
      <c r="E7506" t="s">
        <v>37</v>
      </c>
      <c r="F7506">
        <v>94</v>
      </c>
      <c r="G7506" s="8">
        <v>20627372</v>
      </c>
      <c r="H7506" s="8">
        <v>16000000</v>
      </c>
    </row>
    <row r="7507" spans="1:8" x14ac:dyDescent="0.3">
      <c r="A7507">
        <v>5.3</v>
      </c>
      <c r="B7507" t="s">
        <v>24267</v>
      </c>
      <c r="C7507" t="s">
        <v>10260</v>
      </c>
      <c r="D7507" t="s">
        <v>1473</v>
      </c>
      <c r="E7507" t="s">
        <v>37</v>
      </c>
      <c r="F7507">
        <v>94</v>
      </c>
      <c r="G7507" s="8">
        <v>20627372</v>
      </c>
      <c r="H7507" s="8">
        <v>16000000</v>
      </c>
    </row>
    <row r="7508" spans="1:8" x14ac:dyDescent="0.3">
      <c r="A7508">
        <v>5.3</v>
      </c>
      <c r="B7508" t="s">
        <v>24267</v>
      </c>
      <c r="C7508" t="s">
        <v>10260</v>
      </c>
      <c r="D7508" t="s">
        <v>17497</v>
      </c>
      <c r="E7508" t="s">
        <v>37</v>
      </c>
      <c r="F7508">
        <v>94</v>
      </c>
      <c r="G7508" s="8">
        <v>20627372</v>
      </c>
      <c r="H7508" s="8">
        <v>16000000</v>
      </c>
    </row>
    <row r="7509" spans="1:8" x14ac:dyDescent="0.3">
      <c r="A7509">
        <v>7.2</v>
      </c>
      <c r="B7509" t="s">
        <v>24268</v>
      </c>
      <c r="C7509" t="s">
        <v>10265</v>
      </c>
      <c r="D7509" t="s">
        <v>1473</v>
      </c>
      <c r="E7509" t="s">
        <v>37</v>
      </c>
      <c r="F7509">
        <v>109</v>
      </c>
      <c r="G7509" s="8">
        <v>16346122</v>
      </c>
      <c r="H7509" s="8">
        <v>16000000</v>
      </c>
    </row>
    <row r="7510" spans="1:8" x14ac:dyDescent="0.3">
      <c r="A7510">
        <v>5.0999999999999996</v>
      </c>
      <c r="B7510" t="s">
        <v>24269</v>
      </c>
      <c r="C7510" t="s">
        <v>2563</v>
      </c>
      <c r="D7510" t="s">
        <v>809</v>
      </c>
      <c r="E7510" t="s">
        <v>37</v>
      </c>
      <c r="F7510">
        <v>107</v>
      </c>
      <c r="G7510" s="8">
        <v>16204793</v>
      </c>
      <c r="H7510" s="8">
        <v>16000000</v>
      </c>
    </row>
    <row r="7511" spans="1:8" x14ac:dyDescent="0.3">
      <c r="A7511">
        <v>5.0999999999999996</v>
      </c>
      <c r="B7511" t="s">
        <v>24269</v>
      </c>
      <c r="C7511" t="s">
        <v>2563</v>
      </c>
      <c r="D7511" t="s">
        <v>651</v>
      </c>
      <c r="E7511" t="s">
        <v>37</v>
      </c>
      <c r="F7511">
        <v>107</v>
      </c>
      <c r="G7511" s="8">
        <v>16204793</v>
      </c>
      <c r="H7511" s="8">
        <v>16000000</v>
      </c>
    </row>
    <row r="7512" spans="1:8" x14ac:dyDescent="0.3">
      <c r="A7512">
        <v>5.0999999999999996</v>
      </c>
      <c r="B7512" t="s">
        <v>24269</v>
      </c>
      <c r="C7512" t="s">
        <v>2563</v>
      </c>
      <c r="D7512" t="s">
        <v>4189</v>
      </c>
      <c r="E7512" t="s">
        <v>37</v>
      </c>
      <c r="F7512">
        <v>107</v>
      </c>
      <c r="G7512" s="8">
        <v>16204793</v>
      </c>
      <c r="H7512" s="8">
        <v>16000000</v>
      </c>
    </row>
    <row r="7513" spans="1:8" x14ac:dyDescent="0.3">
      <c r="A7513">
        <v>5.6</v>
      </c>
      <c r="B7513" t="s">
        <v>24270</v>
      </c>
      <c r="C7513" t="s">
        <v>8994</v>
      </c>
      <c r="D7513" t="s">
        <v>809</v>
      </c>
      <c r="E7513" t="s">
        <v>37</v>
      </c>
      <c r="F7513">
        <v>96</v>
      </c>
      <c r="G7513" s="8">
        <v>15427192</v>
      </c>
      <c r="H7513" s="8">
        <v>16000000</v>
      </c>
    </row>
    <row r="7514" spans="1:8" x14ac:dyDescent="0.3">
      <c r="A7514">
        <v>5.6</v>
      </c>
      <c r="B7514" t="s">
        <v>24270</v>
      </c>
      <c r="C7514" t="s">
        <v>8994</v>
      </c>
      <c r="D7514" t="s">
        <v>21950</v>
      </c>
      <c r="E7514" t="s">
        <v>37</v>
      </c>
      <c r="F7514">
        <v>96</v>
      </c>
      <c r="G7514" s="8">
        <v>15427192</v>
      </c>
      <c r="H7514" s="8">
        <v>16000000</v>
      </c>
    </row>
    <row r="7515" spans="1:8" x14ac:dyDescent="0.3">
      <c r="A7515">
        <v>5.6</v>
      </c>
      <c r="B7515" t="s">
        <v>24270</v>
      </c>
      <c r="C7515" t="s">
        <v>8994</v>
      </c>
      <c r="D7515" t="s">
        <v>21948</v>
      </c>
      <c r="E7515" t="s">
        <v>37</v>
      </c>
      <c r="F7515">
        <v>96</v>
      </c>
      <c r="G7515" s="8">
        <v>15427192</v>
      </c>
      <c r="H7515" s="8">
        <v>16000000</v>
      </c>
    </row>
    <row r="7516" spans="1:8" x14ac:dyDescent="0.3">
      <c r="A7516">
        <v>7.6</v>
      </c>
      <c r="B7516" t="s">
        <v>24271</v>
      </c>
      <c r="C7516" t="s">
        <v>1789</v>
      </c>
      <c r="D7516" t="s">
        <v>809</v>
      </c>
      <c r="E7516" t="s">
        <v>37</v>
      </c>
      <c r="F7516">
        <v>88</v>
      </c>
      <c r="G7516" s="8">
        <v>14792779</v>
      </c>
      <c r="H7516" s="8">
        <v>16000000</v>
      </c>
    </row>
    <row r="7517" spans="1:8" x14ac:dyDescent="0.3">
      <c r="A7517">
        <v>7.2</v>
      </c>
      <c r="B7517" t="s">
        <v>24272</v>
      </c>
      <c r="C7517" t="s">
        <v>10283</v>
      </c>
      <c r="D7517" t="s">
        <v>1473</v>
      </c>
      <c r="E7517" t="s">
        <v>37</v>
      </c>
      <c r="F7517">
        <v>113</v>
      </c>
      <c r="G7517" s="8">
        <v>19057024</v>
      </c>
      <c r="H7517" s="8">
        <v>16000000</v>
      </c>
    </row>
    <row r="7518" spans="1:8" x14ac:dyDescent="0.3">
      <c r="A7518">
        <v>7.2</v>
      </c>
      <c r="B7518" t="s">
        <v>24272</v>
      </c>
      <c r="C7518" t="s">
        <v>10283</v>
      </c>
      <c r="D7518" t="s">
        <v>17497</v>
      </c>
      <c r="E7518" t="s">
        <v>37</v>
      </c>
      <c r="F7518">
        <v>113</v>
      </c>
      <c r="G7518" s="8">
        <v>19057024</v>
      </c>
      <c r="H7518" s="8">
        <v>16000000</v>
      </c>
    </row>
    <row r="7519" spans="1:8" x14ac:dyDescent="0.3">
      <c r="A7519">
        <v>5.7</v>
      </c>
      <c r="B7519" t="s">
        <v>24273</v>
      </c>
      <c r="C7519" t="s">
        <v>10288</v>
      </c>
      <c r="D7519" t="s">
        <v>809</v>
      </c>
      <c r="E7519" t="s">
        <v>37</v>
      </c>
      <c r="F7519">
        <v>101</v>
      </c>
      <c r="G7519" s="8">
        <v>14108518</v>
      </c>
      <c r="H7519" s="8">
        <v>16000000</v>
      </c>
    </row>
    <row r="7520" spans="1:8" x14ac:dyDescent="0.3">
      <c r="A7520">
        <v>5.7</v>
      </c>
      <c r="B7520" t="s">
        <v>24273</v>
      </c>
      <c r="C7520" t="s">
        <v>10288</v>
      </c>
      <c r="D7520" t="s">
        <v>1473</v>
      </c>
      <c r="E7520" t="s">
        <v>37</v>
      </c>
      <c r="F7520">
        <v>101</v>
      </c>
      <c r="G7520" s="8">
        <v>14108518</v>
      </c>
      <c r="H7520" s="8">
        <v>16000000</v>
      </c>
    </row>
    <row r="7521" spans="1:8" x14ac:dyDescent="0.3">
      <c r="A7521">
        <v>5.7</v>
      </c>
      <c r="B7521" t="s">
        <v>24273</v>
      </c>
      <c r="C7521" t="s">
        <v>10288</v>
      </c>
      <c r="D7521" t="s">
        <v>17497</v>
      </c>
      <c r="E7521" t="s">
        <v>37</v>
      </c>
      <c r="F7521">
        <v>101</v>
      </c>
      <c r="G7521" s="8">
        <v>14108518</v>
      </c>
      <c r="H7521" s="8">
        <v>16000000</v>
      </c>
    </row>
    <row r="7522" spans="1:8" x14ac:dyDescent="0.3">
      <c r="A7522">
        <v>5.2</v>
      </c>
      <c r="B7522" t="s">
        <v>24274</v>
      </c>
      <c r="C7522" t="s">
        <v>7713</v>
      </c>
      <c r="D7522" t="s">
        <v>809</v>
      </c>
      <c r="E7522" t="s">
        <v>37</v>
      </c>
      <c r="F7522">
        <v>105</v>
      </c>
      <c r="G7522" s="8">
        <v>13854000</v>
      </c>
      <c r="H7522" s="8">
        <v>20000000</v>
      </c>
    </row>
    <row r="7523" spans="1:8" x14ac:dyDescent="0.3">
      <c r="A7523">
        <v>5.2</v>
      </c>
      <c r="B7523" t="s">
        <v>24274</v>
      </c>
      <c r="C7523" t="s">
        <v>7713</v>
      </c>
      <c r="D7523" t="s">
        <v>17497</v>
      </c>
      <c r="E7523" t="s">
        <v>37</v>
      </c>
      <c r="F7523">
        <v>105</v>
      </c>
      <c r="G7523" s="8">
        <v>13854000</v>
      </c>
      <c r="H7523" s="8">
        <v>20000000</v>
      </c>
    </row>
    <row r="7524" spans="1:8" x14ac:dyDescent="0.3">
      <c r="A7524">
        <v>5.2</v>
      </c>
      <c r="B7524" t="s">
        <v>24274</v>
      </c>
      <c r="C7524" t="s">
        <v>7713</v>
      </c>
      <c r="D7524" t="s">
        <v>10118</v>
      </c>
      <c r="E7524" t="s">
        <v>37</v>
      </c>
      <c r="F7524">
        <v>105</v>
      </c>
      <c r="G7524" s="8">
        <v>13854000</v>
      </c>
      <c r="H7524" s="8">
        <v>20000000</v>
      </c>
    </row>
    <row r="7525" spans="1:8" x14ac:dyDescent="0.3">
      <c r="A7525">
        <v>7.7</v>
      </c>
      <c r="B7525" t="s">
        <v>24275</v>
      </c>
      <c r="C7525" t="s">
        <v>1252</v>
      </c>
      <c r="D7525" t="s">
        <v>1473</v>
      </c>
      <c r="E7525" t="s">
        <v>37</v>
      </c>
      <c r="F7525">
        <v>125</v>
      </c>
      <c r="G7525" s="8">
        <v>77324422</v>
      </c>
      <c r="H7525" s="8">
        <v>26000000</v>
      </c>
    </row>
    <row r="7526" spans="1:8" x14ac:dyDescent="0.3">
      <c r="A7526">
        <v>7</v>
      </c>
      <c r="B7526" t="s">
        <v>24276</v>
      </c>
      <c r="C7526" t="s">
        <v>10300</v>
      </c>
      <c r="D7526" t="s">
        <v>21948</v>
      </c>
      <c r="E7526" t="s">
        <v>37</v>
      </c>
      <c r="F7526">
        <v>100</v>
      </c>
      <c r="G7526" s="8">
        <v>15500000</v>
      </c>
      <c r="H7526" s="8">
        <v>16000000</v>
      </c>
    </row>
    <row r="7527" spans="1:8" x14ac:dyDescent="0.3">
      <c r="A7527">
        <v>7</v>
      </c>
      <c r="B7527" t="s">
        <v>24276</v>
      </c>
      <c r="C7527" t="s">
        <v>10300</v>
      </c>
      <c r="D7527" t="s">
        <v>10118</v>
      </c>
      <c r="E7527" t="s">
        <v>37</v>
      </c>
      <c r="F7527">
        <v>100</v>
      </c>
      <c r="G7527" s="8">
        <v>15500000</v>
      </c>
      <c r="H7527" s="8">
        <v>16000000</v>
      </c>
    </row>
    <row r="7528" spans="1:8" x14ac:dyDescent="0.3">
      <c r="A7528">
        <v>7</v>
      </c>
      <c r="B7528" t="s">
        <v>24276</v>
      </c>
      <c r="C7528" t="s">
        <v>10300</v>
      </c>
      <c r="D7528" t="s">
        <v>8199</v>
      </c>
      <c r="E7528" t="s">
        <v>37</v>
      </c>
      <c r="F7528">
        <v>100</v>
      </c>
      <c r="G7528" s="8">
        <v>15500000</v>
      </c>
      <c r="H7528" s="8">
        <v>16000000</v>
      </c>
    </row>
    <row r="7529" spans="1:8" x14ac:dyDescent="0.3">
      <c r="A7529">
        <v>6</v>
      </c>
      <c r="B7529" t="s">
        <v>24277</v>
      </c>
      <c r="C7529" t="s">
        <v>10316</v>
      </c>
      <c r="D7529" t="s">
        <v>809</v>
      </c>
      <c r="E7529" t="s">
        <v>37</v>
      </c>
      <c r="F7529">
        <v>112</v>
      </c>
      <c r="G7529" s="8">
        <v>4734235</v>
      </c>
      <c r="H7529" s="8">
        <v>15000000</v>
      </c>
    </row>
    <row r="7530" spans="1:8" x14ac:dyDescent="0.3">
      <c r="A7530">
        <v>6</v>
      </c>
      <c r="B7530" t="s">
        <v>24277</v>
      </c>
      <c r="C7530" t="s">
        <v>10316</v>
      </c>
      <c r="D7530" t="s">
        <v>1473</v>
      </c>
      <c r="E7530" t="s">
        <v>37</v>
      </c>
      <c r="F7530">
        <v>112</v>
      </c>
      <c r="G7530" s="8">
        <v>4734235</v>
      </c>
      <c r="H7530" s="8">
        <v>15000000</v>
      </c>
    </row>
    <row r="7531" spans="1:8" x14ac:dyDescent="0.3">
      <c r="A7531">
        <v>6</v>
      </c>
      <c r="B7531" t="s">
        <v>24277</v>
      </c>
      <c r="C7531" t="s">
        <v>10316</v>
      </c>
      <c r="D7531" t="s">
        <v>9824</v>
      </c>
      <c r="E7531" t="s">
        <v>37</v>
      </c>
      <c r="F7531">
        <v>112</v>
      </c>
      <c r="G7531" s="8">
        <v>4734235</v>
      </c>
      <c r="H7531" s="8">
        <v>15000000</v>
      </c>
    </row>
    <row r="7532" spans="1:8" x14ac:dyDescent="0.3">
      <c r="A7532">
        <v>6.6</v>
      </c>
      <c r="B7532" t="s">
        <v>24278</v>
      </c>
      <c r="C7532" t="s">
        <v>1789</v>
      </c>
      <c r="D7532" t="s">
        <v>809</v>
      </c>
      <c r="E7532" t="s">
        <v>37</v>
      </c>
      <c r="F7532">
        <v>112</v>
      </c>
      <c r="G7532" s="8">
        <v>4839383</v>
      </c>
      <c r="H7532" s="8">
        <v>16000000</v>
      </c>
    </row>
    <row r="7533" spans="1:8" x14ac:dyDescent="0.3">
      <c r="A7533">
        <v>6.6</v>
      </c>
      <c r="B7533" t="s">
        <v>24278</v>
      </c>
      <c r="C7533" t="s">
        <v>1789</v>
      </c>
      <c r="D7533" t="s">
        <v>17497</v>
      </c>
      <c r="E7533" t="s">
        <v>37</v>
      </c>
      <c r="F7533">
        <v>112</v>
      </c>
      <c r="G7533" s="8">
        <v>4839383</v>
      </c>
      <c r="H7533" s="8">
        <v>16000000</v>
      </c>
    </row>
    <row r="7534" spans="1:8" x14ac:dyDescent="0.3">
      <c r="A7534">
        <v>6.8</v>
      </c>
      <c r="B7534" t="s">
        <v>24279</v>
      </c>
      <c r="C7534" t="s">
        <v>10323</v>
      </c>
      <c r="D7534" t="s">
        <v>809</v>
      </c>
      <c r="E7534" t="s">
        <v>37</v>
      </c>
      <c r="F7534">
        <v>95</v>
      </c>
      <c r="G7534" s="8">
        <v>4193025</v>
      </c>
      <c r="H7534" s="8">
        <v>15000000</v>
      </c>
    </row>
    <row r="7535" spans="1:8" x14ac:dyDescent="0.3">
      <c r="A7535">
        <v>6.8</v>
      </c>
      <c r="B7535" t="s">
        <v>24279</v>
      </c>
      <c r="C7535" t="s">
        <v>10323</v>
      </c>
      <c r="D7535" t="s">
        <v>9824</v>
      </c>
      <c r="E7535" t="s">
        <v>37</v>
      </c>
      <c r="F7535">
        <v>95</v>
      </c>
      <c r="G7535" s="8">
        <v>4193025</v>
      </c>
      <c r="H7535" s="8">
        <v>15000000</v>
      </c>
    </row>
    <row r="7536" spans="1:8" x14ac:dyDescent="0.3">
      <c r="A7536">
        <v>7.2</v>
      </c>
      <c r="B7536" t="s">
        <v>24280</v>
      </c>
      <c r="C7536" t="s">
        <v>3620</v>
      </c>
      <c r="D7536" t="s">
        <v>675</v>
      </c>
      <c r="E7536" t="s">
        <v>37</v>
      </c>
      <c r="F7536">
        <v>110</v>
      </c>
      <c r="G7536" s="8">
        <v>5900000</v>
      </c>
      <c r="H7536" s="8">
        <v>16000000</v>
      </c>
    </row>
    <row r="7537" spans="1:8" x14ac:dyDescent="0.3">
      <c r="A7537">
        <v>7.2</v>
      </c>
      <c r="B7537" t="s">
        <v>24280</v>
      </c>
      <c r="C7537" t="s">
        <v>3620</v>
      </c>
      <c r="D7537" t="s">
        <v>515</v>
      </c>
      <c r="E7537" t="s">
        <v>37</v>
      </c>
      <c r="F7537">
        <v>110</v>
      </c>
      <c r="G7537" s="8">
        <v>5900000</v>
      </c>
      <c r="H7537" s="8">
        <v>16000000</v>
      </c>
    </row>
    <row r="7538" spans="1:8" x14ac:dyDescent="0.3">
      <c r="A7538">
        <v>7.2</v>
      </c>
      <c r="B7538" t="s">
        <v>24280</v>
      </c>
      <c r="C7538" t="s">
        <v>3620</v>
      </c>
      <c r="D7538" t="s">
        <v>651</v>
      </c>
      <c r="E7538" t="s">
        <v>37</v>
      </c>
      <c r="F7538">
        <v>110</v>
      </c>
      <c r="G7538" s="8">
        <v>5900000</v>
      </c>
      <c r="H7538" s="8">
        <v>16000000</v>
      </c>
    </row>
    <row r="7539" spans="1:8" x14ac:dyDescent="0.3">
      <c r="A7539">
        <v>7.2</v>
      </c>
      <c r="B7539" t="s">
        <v>24281</v>
      </c>
      <c r="C7539" t="s">
        <v>10332</v>
      </c>
      <c r="D7539" t="s">
        <v>1473</v>
      </c>
      <c r="E7539" t="s">
        <v>37</v>
      </c>
      <c r="F7539">
        <v>118</v>
      </c>
      <c r="G7539" s="8">
        <v>2849142</v>
      </c>
      <c r="H7539" s="8">
        <v>16000000</v>
      </c>
    </row>
    <row r="7540" spans="1:8" x14ac:dyDescent="0.3">
      <c r="A7540">
        <v>2.8</v>
      </c>
      <c r="B7540" t="s">
        <v>24282</v>
      </c>
      <c r="C7540" t="s">
        <v>10337</v>
      </c>
      <c r="D7540" t="s">
        <v>675</v>
      </c>
      <c r="E7540" t="s">
        <v>37</v>
      </c>
      <c r="F7540">
        <v>97</v>
      </c>
      <c r="G7540" s="8">
        <v>1686429</v>
      </c>
      <c r="H7540" s="8">
        <v>16000000</v>
      </c>
    </row>
    <row r="7541" spans="1:8" x14ac:dyDescent="0.3">
      <c r="A7541">
        <v>2.8</v>
      </c>
      <c r="B7541" t="s">
        <v>24282</v>
      </c>
      <c r="C7541" t="s">
        <v>10337</v>
      </c>
      <c r="D7541" t="s">
        <v>21950</v>
      </c>
      <c r="E7541" t="s">
        <v>37</v>
      </c>
      <c r="F7541">
        <v>97</v>
      </c>
      <c r="G7541" s="8">
        <v>1686429</v>
      </c>
      <c r="H7541" s="8">
        <v>16000000</v>
      </c>
    </row>
    <row r="7542" spans="1:8" x14ac:dyDescent="0.3">
      <c r="A7542">
        <v>2.8</v>
      </c>
      <c r="B7542" t="s">
        <v>24282</v>
      </c>
      <c r="C7542" t="s">
        <v>10337</v>
      </c>
      <c r="D7542" t="s">
        <v>10118</v>
      </c>
      <c r="E7542" t="s">
        <v>37</v>
      </c>
      <c r="F7542">
        <v>97</v>
      </c>
      <c r="G7542" s="8">
        <v>1686429</v>
      </c>
      <c r="H7542" s="8">
        <v>16000000</v>
      </c>
    </row>
    <row r="7543" spans="1:8" x14ac:dyDescent="0.3">
      <c r="A7543">
        <v>6.6</v>
      </c>
      <c r="B7543" t="s">
        <v>24283</v>
      </c>
      <c r="C7543" t="s">
        <v>6758</v>
      </c>
      <c r="D7543" t="s">
        <v>1473</v>
      </c>
      <c r="E7543" t="s">
        <v>37</v>
      </c>
      <c r="F7543">
        <v>120</v>
      </c>
      <c r="G7543" s="8">
        <v>1984743</v>
      </c>
      <c r="H7543" s="8">
        <v>16000000</v>
      </c>
    </row>
    <row r="7544" spans="1:8" x14ac:dyDescent="0.3">
      <c r="A7544">
        <v>6.6</v>
      </c>
      <c r="B7544" t="s">
        <v>24283</v>
      </c>
      <c r="C7544" t="s">
        <v>6758</v>
      </c>
      <c r="D7544" t="s">
        <v>17497</v>
      </c>
      <c r="E7544" t="s">
        <v>37</v>
      </c>
      <c r="F7544">
        <v>120</v>
      </c>
      <c r="G7544" s="8">
        <v>1984743</v>
      </c>
      <c r="H7544" s="8">
        <v>16000000</v>
      </c>
    </row>
    <row r="7545" spans="1:8" x14ac:dyDescent="0.3">
      <c r="A7545">
        <v>6.7</v>
      </c>
      <c r="B7545" t="s">
        <v>24284</v>
      </c>
      <c r="C7545" t="s">
        <v>10346</v>
      </c>
      <c r="D7545" t="s">
        <v>1473</v>
      </c>
      <c r="E7545" t="s">
        <v>37</v>
      </c>
      <c r="F7545">
        <v>135</v>
      </c>
      <c r="G7545" s="8">
        <v>1666262</v>
      </c>
      <c r="H7545" s="8">
        <v>16000000</v>
      </c>
    </row>
    <row r="7546" spans="1:8" x14ac:dyDescent="0.3">
      <c r="A7546">
        <v>6.7</v>
      </c>
      <c r="B7546" t="s">
        <v>24284</v>
      </c>
      <c r="C7546" t="s">
        <v>10346</v>
      </c>
      <c r="D7546" t="s">
        <v>20490</v>
      </c>
      <c r="E7546" t="s">
        <v>37</v>
      </c>
      <c r="F7546">
        <v>135</v>
      </c>
      <c r="G7546" s="8">
        <v>1666262</v>
      </c>
      <c r="H7546" s="8">
        <v>16000000</v>
      </c>
    </row>
    <row r="7547" spans="1:8" x14ac:dyDescent="0.3">
      <c r="A7547">
        <v>6.7</v>
      </c>
      <c r="B7547" t="s">
        <v>24284</v>
      </c>
      <c r="C7547" t="s">
        <v>10346</v>
      </c>
      <c r="D7547" t="s">
        <v>17497</v>
      </c>
      <c r="E7547" t="s">
        <v>37</v>
      </c>
      <c r="F7547">
        <v>135</v>
      </c>
      <c r="G7547" s="8">
        <v>1666262</v>
      </c>
      <c r="H7547" s="8">
        <v>16000000</v>
      </c>
    </row>
    <row r="7548" spans="1:8" x14ac:dyDescent="0.3">
      <c r="A7548">
        <v>6.7</v>
      </c>
      <c r="B7548" t="s">
        <v>24284</v>
      </c>
      <c r="C7548" t="s">
        <v>10346</v>
      </c>
      <c r="D7548" t="s">
        <v>21951</v>
      </c>
      <c r="E7548" t="s">
        <v>37</v>
      </c>
      <c r="F7548">
        <v>135</v>
      </c>
      <c r="G7548" s="8">
        <v>1666262</v>
      </c>
      <c r="H7548" s="8">
        <v>16000000</v>
      </c>
    </row>
    <row r="7549" spans="1:8" x14ac:dyDescent="0.3">
      <c r="A7549">
        <v>7</v>
      </c>
      <c r="B7549" t="s">
        <v>24285</v>
      </c>
      <c r="C7549" t="s">
        <v>3075</v>
      </c>
      <c r="D7549" t="s">
        <v>21950</v>
      </c>
      <c r="E7549" t="s">
        <v>37</v>
      </c>
      <c r="F7549">
        <v>101</v>
      </c>
      <c r="G7549" s="8">
        <v>2319187</v>
      </c>
      <c r="H7549" s="8">
        <v>20000000</v>
      </c>
    </row>
    <row r="7550" spans="1:8" x14ac:dyDescent="0.3">
      <c r="A7550">
        <v>7</v>
      </c>
      <c r="B7550" t="s">
        <v>24285</v>
      </c>
      <c r="C7550" t="s">
        <v>3075</v>
      </c>
      <c r="D7550" t="s">
        <v>1473</v>
      </c>
      <c r="E7550" t="s">
        <v>37</v>
      </c>
      <c r="F7550">
        <v>101</v>
      </c>
      <c r="G7550" s="8">
        <v>2319187</v>
      </c>
      <c r="H7550" s="8">
        <v>20000000</v>
      </c>
    </row>
    <row r="7551" spans="1:8" x14ac:dyDescent="0.3">
      <c r="A7551">
        <v>7</v>
      </c>
      <c r="B7551" t="s">
        <v>24285</v>
      </c>
      <c r="C7551" t="s">
        <v>3075</v>
      </c>
      <c r="D7551" t="s">
        <v>21948</v>
      </c>
      <c r="E7551" t="s">
        <v>37</v>
      </c>
      <c r="F7551">
        <v>101</v>
      </c>
      <c r="G7551" s="8">
        <v>2319187</v>
      </c>
      <c r="H7551" s="8">
        <v>20000000</v>
      </c>
    </row>
    <row r="7552" spans="1:8" x14ac:dyDescent="0.3">
      <c r="A7552">
        <v>7</v>
      </c>
      <c r="B7552" t="s">
        <v>24285</v>
      </c>
      <c r="C7552" t="s">
        <v>3075</v>
      </c>
      <c r="D7552" t="s">
        <v>8199</v>
      </c>
      <c r="E7552" t="s">
        <v>37</v>
      </c>
      <c r="F7552">
        <v>101</v>
      </c>
      <c r="G7552" s="8">
        <v>2319187</v>
      </c>
      <c r="H7552" s="8">
        <v>20000000</v>
      </c>
    </row>
    <row r="7553" spans="1:8" x14ac:dyDescent="0.3">
      <c r="A7553">
        <v>4.4000000000000004</v>
      </c>
      <c r="B7553" t="s">
        <v>24286</v>
      </c>
      <c r="C7553" t="s">
        <v>10355</v>
      </c>
      <c r="D7553" t="s">
        <v>809</v>
      </c>
      <c r="E7553" t="s">
        <v>37</v>
      </c>
      <c r="F7553">
        <v>92</v>
      </c>
      <c r="G7553" s="8">
        <v>13922211</v>
      </c>
      <c r="H7553" s="8">
        <v>16000000</v>
      </c>
    </row>
    <row r="7554" spans="1:8" x14ac:dyDescent="0.3">
      <c r="A7554">
        <v>6.2</v>
      </c>
      <c r="B7554" t="s">
        <v>24287</v>
      </c>
      <c r="C7554" t="s">
        <v>10363</v>
      </c>
      <c r="D7554" t="s">
        <v>1473</v>
      </c>
      <c r="E7554" t="s">
        <v>37</v>
      </c>
      <c r="F7554">
        <v>92</v>
      </c>
      <c r="G7554" s="8">
        <v>23091</v>
      </c>
      <c r="H7554" s="8">
        <v>15000000</v>
      </c>
    </row>
    <row r="7555" spans="1:8" x14ac:dyDescent="0.3">
      <c r="A7555">
        <v>6.2</v>
      </c>
      <c r="B7555" t="s">
        <v>24287</v>
      </c>
      <c r="C7555" t="s">
        <v>10363</v>
      </c>
      <c r="D7555" t="s">
        <v>17497</v>
      </c>
      <c r="E7555" t="s">
        <v>37</v>
      </c>
      <c r="F7555">
        <v>92</v>
      </c>
      <c r="G7555" s="8">
        <v>23091</v>
      </c>
      <c r="H7555" s="8">
        <v>15000000</v>
      </c>
    </row>
    <row r="7556" spans="1:8" x14ac:dyDescent="0.3">
      <c r="A7556">
        <v>6.2</v>
      </c>
      <c r="B7556" t="s">
        <v>24287</v>
      </c>
      <c r="C7556" t="s">
        <v>10363</v>
      </c>
      <c r="D7556" t="s">
        <v>21951</v>
      </c>
      <c r="E7556" t="s">
        <v>37</v>
      </c>
      <c r="F7556">
        <v>92</v>
      </c>
      <c r="G7556" s="8">
        <v>23091</v>
      </c>
      <c r="H7556" s="8">
        <v>15000000</v>
      </c>
    </row>
    <row r="7557" spans="1:8" x14ac:dyDescent="0.3">
      <c r="A7557">
        <v>7.3</v>
      </c>
      <c r="B7557" t="s">
        <v>24288</v>
      </c>
      <c r="C7557" t="s">
        <v>10368</v>
      </c>
      <c r="D7557" t="s">
        <v>1473</v>
      </c>
      <c r="E7557" t="s">
        <v>37</v>
      </c>
      <c r="F7557">
        <v>161</v>
      </c>
      <c r="G7557" s="8">
        <v>336467</v>
      </c>
      <c r="H7557" s="8">
        <v>13000000</v>
      </c>
    </row>
    <row r="7558" spans="1:8" x14ac:dyDescent="0.3">
      <c r="A7558">
        <v>7.3</v>
      </c>
      <c r="B7558" t="s">
        <v>24288</v>
      </c>
      <c r="C7558" t="s">
        <v>10368</v>
      </c>
      <c r="D7558" t="s">
        <v>651</v>
      </c>
      <c r="E7558" t="s">
        <v>37</v>
      </c>
      <c r="F7558">
        <v>161</v>
      </c>
      <c r="G7558" s="8">
        <v>336467</v>
      </c>
      <c r="H7558" s="8">
        <v>13000000</v>
      </c>
    </row>
    <row r="7559" spans="1:8" x14ac:dyDescent="0.3">
      <c r="A7559">
        <v>5.0999999999999996</v>
      </c>
      <c r="B7559" t="s">
        <v>24289</v>
      </c>
      <c r="C7559" t="s">
        <v>8917</v>
      </c>
      <c r="D7559" t="s">
        <v>809</v>
      </c>
      <c r="E7559" t="s">
        <v>37</v>
      </c>
      <c r="F7559">
        <v>92</v>
      </c>
      <c r="G7559" s="8">
        <v>2964</v>
      </c>
      <c r="H7559" s="8">
        <v>16000000</v>
      </c>
    </row>
    <row r="7560" spans="1:8" x14ac:dyDescent="0.3">
      <c r="A7560">
        <v>5.0999999999999996</v>
      </c>
      <c r="B7560" t="s">
        <v>24289</v>
      </c>
      <c r="C7560" t="s">
        <v>8917</v>
      </c>
      <c r="D7560" t="s">
        <v>4189</v>
      </c>
      <c r="E7560" t="s">
        <v>37</v>
      </c>
      <c r="F7560">
        <v>92</v>
      </c>
      <c r="G7560" s="8">
        <v>2964</v>
      </c>
      <c r="H7560" s="8">
        <v>16000000</v>
      </c>
    </row>
    <row r="7561" spans="1:8" x14ac:dyDescent="0.3">
      <c r="A7561">
        <v>5.0999999999999996</v>
      </c>
      <c r="B7561" t="s">
        <v>24289</v>
      </c>
      <c r="C7561" t="s">
        <v>8917</v>
      </c>
      <c r="D7561" t="s">
        <v>17497</v>
      </c>
      <c r="E7561" t="s">
        <v>37</v>
      </c>
      <c r="F7561">
        <v>92</v>
      </c>
      <c r="G7561" s="8">
        <v>2964</v>
      </c>
      <c r="H7561" s="8">
        <v>16000000</v>
      </c>
    </row>
    <row r="7562" spans="1:8" x14ac:dyDescent="0.3">
      <c r="A7562">
        <v>6.6</v>
      </c>
      <c r="B7562" t="s">
        <v>24290</v>
      </c>
      <c r="C7562" t="s">
        <v>10388</v>
      </c>
      <c r="D7562" t="s">
        <v>1473</v>
      </c>
      <c r="E7562" t="s">
        <v>37</v>
      </c>
      <c r="F7562">
        <v>122</v>
      </c>
      <c r="G7562" s="8">
        <v>2428883</v>
      </c>
      <c r="H7562" s="8">
        <v>16000000</v>
      </c>
    </row>
    <row r="7563" spans="1:8" x14ac:dyDescent="0.3">
      <c r="A7563">
        <v>6.6</v>
      </c>
      <c r="B7563" t="s">
        <v>24290</v>
      </c>
      <c r="C7563" t="s">
        <v>10388</v>
      </c>
      <c r="D7563" t="s">
        <v>12797</v>
      </c>
      <c r="E7563" t="s">
        <v>37</v>
      </c>
      <c r="F7563">
        <v>122</v>
      </c>
      <c r="G7563" s="8">
        <v>2428883</v>
      </c>
      <c r="H7563" s="8">
        <v>16000000</v>
      </c>
    </row>
    <row r="7564" spans="1:8" x14ac:dyDescent="0.3">
      <c r="A7564">
        <v>4.5</v>
      </c>
      <c r="B7564" t="s">
        <v>24291</v>
      </c>
      <c r="C7564" t="s">
        <v>10392</v>
      </c>
      <c r="D7564" t="s">
        <v>809</v>
      </c>
      <c r="E7564" t="s">
        <v>37</v>
      </c>
      <c r="F7564">
        <v>91</v>
      </c>
      <c r="G7564" s="8">
        <v>13571817</v>
      </c>
      <c r="H7564" s="8">
        <v>15600000</v>
      </c>
    </row>
    <row r="7565" spans="1:8" x14ac:dyDescent="0.3">
      <c r="A7565">
        <v>4.5</v>
      </c>
      <c r="B7565" t="s">
        <v>24291</v>
      </c>
      <c r="C7565" t="s">
        <v>10392</v>
      </c>
      <c r="D7565" t="s">
        <v>1473</v>
      </c>
      <c r="E7565" t="s">
        <v>37</v>
      </c>
      <c r="F7565">
        <v>91</v>
      </c>
      <c r="G7565" s="8">
        <v>13571817</v>
      </c>
      <c r="H7565" s="8">
        <v>15600000</v>
      </c>
    </row>
    <row r="7566" spans="1:8" x14ac:dyDescent="0.3">
      <c r="A7566">
        <v>4.5</v>
      </c>
      <c r="B7566" t="s">
        <v>24291</v>
      </c>
      <c r="C7566" t="s">
        <v>10392</v>
      </c>
      <c r="D7566" t="s">
        <v>17497</v>
      </c>
      <c r="E7566" t="s">
        <v>37</v>
      </c>
      <c r="F7566">
        <v>91</v>
      </c>
      <c r="G7566" s="8">
        <v>13571817</v>
      </c>
      <c r="H7566" s="8">
        <v>15600000</v>
      </c>
    </row>
    <row r="7567" spans="1:8" x14ac:dyDescent="0.3">
      <c r="A7567">
        <v>4.5</v>
      </c>
      <c r="B7567" t="s">
        <v>24291</v>
      </c>
      <c r="C7567" t="s">
        <v>10392</v>
      </c>
      <c r="D7567" t="s">
        <v>21949</v>
      </c>
      <c r="E7567" t="s">
        <v>37</v>
      </c>
      <c r="F7567">
        <v>91</v>
      </c>
      <c r="G7567" s="8">
        <v>13571817</v>
      </c>
      <c r="H7567" s="8">
        <v>15600000</v>
      </c>
    </row>
    <row r="7568" spans="1:8" x14ac:dyDescent="0.3">
      <c r="A7568">
        <v>5.9</v>
      </c>
      <c r="B7568" t="s">
        <v>24292</v>
      </c>
      <c r="C7568" t="s">
        <v>10414</v>
      </c>
      <c r="D7568" t="s">
        <v>1473</v>
      </c>
      <c r="E7568" t="s">
        <v>37</v>
      </c>
      <c r="F7568">
        <v>93</v>
      </c>
      <c r="G7568" s="8">
        <v>1181197</v>
      </c>
      <c r="H7568" s="8">
        <v>15500000</v>
      </c>
    </row>
    <row r="7569" spans="1:8" x14ac:dyDescent="0.3">
      <c r="A7569">
        <v>5.9</v>
      </c>
      <c r="B7569" t="s">
        <v>24292</v>
      </c>
      <c r="C7569" t="s">
        <v>10414</v>
      </c>
      <c r="D7569" t="s">
        <v>21948</v>
      </c>
      <c r="E7569" t="s">
        <v>37</v>
      </c>
      <c r="F7569">
        <v>93</v>
      </c>
      <c r="G7569" s="8">
        <v>1181197</v>
      </c>
      <c r="H7569" s="8">
        <v>15500000</v>
      </c>
    </row>
    <row r="7570" spans="1:8" x14ac:dyDescent="0.3">
      <c r="A7570">
        <v>5.9</v>
      </c>
      <c r="B7570" t="s">
        <v>24292</v>
      </c>
      <c r="C7570" t="s">
        <v>10414</v>
      </c>
      <c r="D7570" t="s">
        <v>8199</v>
      </c>
      <c r="E7570" t="s">
        <v>37</v>
      </c>
      <c r="F7570">
        <v>93</v>
      </c>
      <c r="G7570" s="8">
        <v>1181197</v>
      </c>
      <c r="H7570" s="8">
        <v>15500000</v>
      </c>
    </row>
    <row r="7571" spans="1:8" x14ac:dyDescent="0.3">
      <c r="A7571">
        <v>6.6</v>
      </c>
      <c r="B7571" t="s">
        <v>24293</v>
      </c>
      <c r="C7571" t="s">
        <v>10418</v>
      </c>
      <c r="D7571" t="s">
        <v>675</v>
      </c>
      <c r="E7571" t="s">
        <v>726</v>
      </c>
      <c r="F7571">
        <v>94</v>
      </c>
      <c r="G7571" s="8">
        <v>81525</v>
      </c>
      <c r="H7571" s="8">
        <v>15300000</v>
      </c>
    </row>
    <row r="7572" spans="1:8" x14ac:dyDescent="0.3">
      <c r="A7572">
        <v>6.6</v>
      </c>
      <c r="B7572" t="s">
        <v>24293</v>
      </c>
      <c r="C7572" t="s">
        <v>10418</v>
      </c>
      <c r="D7572" t="s">
        <v>809</v>
      </c>
      <c r="E7572" t="s">
        <v>726</v>
      </c>
      <c r="F7572">
        <v>94</v>
      </c>
      <c r="G7572" s="8">
        <v>81525</v>
      </c>
      <c r="H7572" s="8">
        <v>15300000</v>
      </c>
    </row>
    <row r="7573" spans="1:8" x14ac:dyDescent="0.3">
      <c r="A7573">
        <v>6.6</v>
      </c>
      <c r="B7573" t="s">
        <v>24293</v>
      </c>
      <c r="C7573" t="s">
        <v>10418</v>
      </c>
      <c r="D7573" t="s">
        <v>21950</v>
      </c>
      <c r="E7573" t="s">
        <v>726</v>
      </c>
      <c r="F7573">
        <v>94</v>
      </c>
      <c r="G7573" s="8">
        <v>81525</v>
      </c>
      <c r="H7573" s="8">
        <v>15300000</v>
      </c>
    </row>
    <row r="7574" spans="1:8" x14ac:dyDescent="0.3">
      <c r="A7574">
        <v>6.6</v>
      </c>
      <c r="B7574" t="s">
        <v>24293</v>
      </c>
      <c r="C7574" t="s">
        <v>10418</v>
      </c>
      <c r="D7574" t="s">
        <v>1473</v>
      </c>
      <c r="E7574" t="s">
        <v>726</v>
      </c>
      <c r="F7574">
        <v>94</v>
      </c>
      <c r="G7574" s="8">
        <v>81525</v>
      </c>
      <c r="H7574" s="8">
        <v>15300000</v>
      </c>
    </row>
    <row r="7575" spans="1:8" x14ac:dyDescent="0.3">
      <c r="A7575">
        <v>6.6</v>
      </c>
      <c r="B7575" t="s">
        <v>24293</v>
      </c>
      <c r="C7575" t="s">
        <v>10418</v>
      </c>
      <c r="D7575" t="s">
        <v>8199</v>
      </c>
      <c r="E7575" t="s">
        <v>726</v>
      </c>
      <c r="F7575">
        <v>94</v>
      </c>
      <c r="G7575" s="8">
        <v>81525</v>
      </c>
      <c r="H7575" s="8">
        <v>15300000</v>
      </c>
    </row>
    <row r="7576" spans="1:8" x14ac:dyDescent="0.3">
      <c r="A7576">
        <v>6.5</v>
      </c>
      <c r="B7576" t="s">
        <v>24294</v>
      </c>
      <c r="C7576" t="s">
        <v>382</v>
      </c>
      <c r="D7576" t="s">
        <v>809</v>
      </c>
      <c r="E7576" t="s">
        <v>37</v>
      </c>
      <c r="F7576">
        <v>95</v>
      </c>
      <c r="G7576" s="8">
        <v>7774730</v>
      </c>
      <c r="H7576" s="8">
        <v>15500000</v>
      </c>
    </row>
    <row r="7577" spans="1:8" x14ac:dyDescent="0.3">
      <c r="A7577">
        <v>6.5</v>
      </c>
      <c r="B7577" t="s">
        <v>24294</v>
      </c>
      <c r="C7577" t="s">
        <v>382</v>
      </c>
      <c r="D7577" t="s">
        <v>4189</v>
      </c>
      <c r="E7577" t="s">
        <v>37</v>
      </c>
      <c r="F7577">
        <v>95</v>
      </c>
      <c r="G7577" s="8">
        <v>7774730</v>
      </c>
      <c r="H7577" s="8">
        <v>15500000</v>
      </c>
    </row>
    <row r="7578" spans="1:8" x14ac:dyDescent="0.3">
      <c r="A7578">
        <v>6.5</v>
      </c>
      <c r="B7578" t="s">
        <v>24294</v>
      </c>
      <c r="C7578" t="s">
        <v>382</v>
      </c>
      <c r="D7578" t="s">
        <v>10118</v>
      </c>
      <c r="E7578" t="s">
        <v>37</v>
      </c>
      <c r="F7578">
        <v>95</v>
      </c>
      <c r="G7578" s="8">
        <v>7774730</v>
      </c>
      <c r="H7578" s="8">
        <v>15500000</v>
      </c>
    </row>
    <row r="7579" spans="1:8" x14ac:dyDescent="0.3">
      <c r="A7579">
        <v>7.3</v>
      </c>
      <c r="B7579" t="s">
        <v>24295</v>
      </c>
      <c r="C7579" t="s">
        <v>1139</v>
      </c>
      <c r="D7579" t="s">
        <v>675</v>
      </c>
      <c r="E7579" t="s">
        <v>37</v>
      </c>
      <c r="F7579">
        <v>105</v>
      </c>
      <c r="G7579" s="8">
        <v>234760500</v>
      </c>
      <c r="H7579" s="8">
        <v>14000000</v>
      </c>
    </row>
    <row r="7580" spans="1:8" x14ac:dyDescent="0.3">
      <c r="A7580">
        <v>7.3</v>
      </c>
      <c r="B7580" t="s">
        <v>24295</v>
      </c>
      <c r="C7580" t="s">
        <v>1139</v>
      </c>
      <c r="D7580" t="s">
        <v>809</v>
      </c>
      <c r="E7580" t="s">
        <v>37</v>
      </c>
      <c r="F7580">
        <v>105</v>
      </c>
      <c r="G7580" s="8">
        <v>234760500</v>
      </c>
      <c r="H7580" s="8">
        <v>14000000</v>
      </c>
    </row>
    <row r="7581" spans="1:8" x14ac:dyDescent="0.3">
      <c r="A7581">
        <v>7.3</v>
      </c>
      <c r="B7581" t="s">
        <v>24295</v>
      </c>
      <c r="C7581" t="s">
        <v>1139</v>
      </c>
      <c r="D7581" t="s">
        <v>21950</v>
      </c>
      <c r="E7581" t="s">
        <v>37</v>
      </c>
      <c r="F7581">
        <v>105</v>
      </c>
      <c r="G7581" s="8">
        <v>234760500</v>
      </c>
      <c r="H7581" s="8">
        <v>14000000</v>
      </c>
    </row>
    <row r="7582" spans="1:8" x14ac:dyDescent="0.3">
      <c r="A7582">
        <v>7.5</v>
      </c>
      <c r="B7582" t="s">
        <v>24296</v>
      </c>
      <c r="C7582" t="s">
        <v>646</v>
      </c>
      <c r="D7582" t="s">
        <v>809</v>
      </c>
      <c r="E7582" t="s">
        <v>37</v>
      </c>
      <c r="F7582">
        <v>103</v>
      </c>
      <c r="G7582" s="8">
        <v>285761243</v>
      </c>
      <c r="H7582" s="8">
        <v>18000000</v>
      </c>
    </row>
    <row r="7583" spans="1:8" x14ac:dyDescent="0.3">
      <c r="A7583">
        <v>7.5</v>
      </c>
      <c r="B7583" t="s">
        <v>24296</v>
      </c>
      <c r="C7583" t="s">
        <v>646</v>
      </c>
      <c r="D7583" t="s">
        <v>15875</v>
      </c>
      <c r="E7583" t="s">
        <v>37</v>
      </c>
      <c r="F7583">
        <v>103</v>
      </c>
      <c r="G7583" s="8">
        <v>285761243</v>
      </c>
      <c r="H7583" s="8">
        <v>18000000</v>
      </c>
    </row>
    <row r="7584" spans="1:8" x14ac:dyDescent="0.3">
      <c r="A7584">
        <v>5.9</v>
      </c>
      <c r="B7584" t="s">
        <v>24297</v>
      </c>
      <c r="C7584" t="s">
        <v>554</v>
      </c>
      <c r="D7584" t="s">
        <v>809</v>
      </c>
      <c r="E7584" t="s">
        <v>37</v>
      </c>
      <c r="F7584">
        <v>102</v>
      </c>
      <c r="G7584" s="8">
        <v>167780960</v>
      </c>
      <c r="H7584" s="8">
        <v>11000000</v>
      </c>
    </row>
    <row r="7585" spans="1:8" x14ac:dyDescent="0.3">
      <c r="A7585">
        <v>5.9</v>
      </c>
      <c r="B7585" t="s">
        <v>24297</v>
      </c>
      <c r="C7585" t="s">
        <v>554</v>
      </c>
      <c r="D7585" t="s">
        <v>1473</v>
      </c>
      <c r="E7585" t="s">
        <v>37</v>
      </c>
      <c r="F7585">
        <v>102</v>
      </c>
      <c r="G7585" s="8">
        <v>167780960</v>
      </c>
      <c r="H7585" s="8">
        <v>11000000</v>
      </c>
    </row>
    <row r="7586" spans="1:8" x14ac:dyDescent="0.3">
      <c r="A7586">
        <v>5.9</v>
      </c>
      <c r="B7586" t="s">
        <v>24297</v>
      </c>
      <c r="C7586" t="s">
        <v>554</v>
      </c>
      <c r="D7586" t="s">
        <v>15875</v>
      </c>
      <c r="E7586" t="s">
        <v>37</v>
      </c>
      <c r="F7586">
        <v>102</v>
      </c>
      <c r="G7586" s="8">
        <v>167780960</v>
      </c>
      <c r="H7586" s="8">
        <v>11000000</v>
      </c>
    </row>
    <row r="7587" spans="1:8" x14ac:dyDescent="0.3">
      <c r="A7587">
        <v>7.4</v>
      </c>
      <c r="B7587" t="s">
        <v>24298</v>
      </c>
      <c r="C7587" t="s">
        <v>1059</v>
      </c>
      <c r="D7587" t="s">
        <v>809</v>
      </c>
      <c r="E7587" t="s">
        <v>37</v>
      </c>
      <c r="F7587">
        <v>116</v>
      </c>
      <c r="G7587" s="8">
        <v>177200000</v>
      </c>
      <c r="H7587" s="8">
        <v>22000000</v>
      </c>
    </row>
    <row r="7588" spans="1:8" x14ac:dyDescent="0.3">
      <c r="A7588">
        <v>7.4</v>
      </c>
      <c r="B7588" t="s">
        <v>24298</v>
      </c>
      <c r="C7588" t="s">
        <v>1059</v>
      </c>
      <c r="D7588" t="s">
        <v>1473</v>
      </c>
      <c r="E7588" t="s">
        <v>37</v>
      </c>
      <c r="F7588">
        <v>116</v>
      </c>
      <c r="G7588" s="8">
        <v>177200000</v>
      </c>
      <c r="H7588" s="8">
        <v>22000000</v>
      </c>
    </row>
    <row r="7589" spans="1:8" x14ac:dyDescent="0.3">
      <c r="A7589">
        <v>7.4</v>
      </c>
      <c r="B7589" t="s">
        <v>24298</v>
      </c>
      <c r="C7589" t="s">
        <v>1059</v>
      </c>
      <c r="D7589" t="s">
        <v>17497</v>
      </c>
      <c r="E7589" t="s">
        <v>37</v>
      </c>
      <c r="F7589">
        <v>116</v>
      </c>
      <c r="G7589" s="8">
        <v>177200000</v>
      </c>
      <c r="H7589" s="8">
        <v>22000000</v>
      </c>
    </row>
    <row r="7590" spans="1:8" x14ac:dyDescent="0.3">
      <c r="A7590">
        <v>6.9</v>
      </c>
      <c r="B7590" t="s">
        <v>24299</v>
      </c>
      <c r="C7590" t="s">
        <v>846</v>
      </c>
      <c r="D7590" t="s">
        <v>675</v>
      </c>
      <c r="E7590" t="s">
        <v>37</v>
      </c>
      <c r="F7590">
        <v>110</v>
      </c>
      <c r="G7590" s="8">
        <v>176781728</v>
      </c>
      <c r="H7590" s="8">
        <v>15000000</v>
      </c>
    </row>
    <row r="7591" spans="1:8" x14ac:dyDescent="0.3">
      <c r="A7591">
        <v>6.9</v>
      </c>
      <c r="B7591" t="s">
        <v>24299</v>
      </c>
      <c r="C7591" t="s">
        <v>846</v>
      </c>
      <c r="D7591" t="s">
        <v>1473</v>
      </c>
      <c r="E7591" t="s">
        <v>37</v>
      </c>
      <c r="F7591">
        <v>110</v>
      </c>
      <c r="G7591" s="8">
        <v>176781728</v>
      </c>
      <c r="H7591" s="8">
        <v>15000000</v>
      </c>
    </row>
    <row r="7592" spans="1:8" x14ac:dyDescent="0.3">
      <c r="A7592">
        <v>6.9</v>
      </c>
      <c r="B7592" t="s">
        <v>24299</v>
      </c>
      <c r="C7592" t="s">
        <v>846</v>
      </c>
      <c r="D7592" t="s">
        <v>17497</v>
      </c>
      <c r="E7592" t="s">
        <v>37</v>
      </c>
      <c r="F7592">
        <v>110</v>
      </c>
      <c r="G7592" s="8">
        <v>176781728</v>
      </c>
      <c r="H7592" s="8">
        <v>15000000</v>
      </c>
    </row>
    <row r="7593" spans="1:8" x14ac:dyDescent="0.3">
      <c r="A7593">
        <v>7.9</v>
      </c>
      <c r="B7593" t="s">
        <v>24300</v>
      </c>
      <c r="C7593" t="s">
        <v>566</v>
      </c>
      <c r="D7593" t="s">
        <v>675</v>
      </c>
      <c r="E7593" t="s">
        <v>940</v>
      </c>
      <c r="F7593">
        <v>120</v>
      </c>
      <c r="G7593" s="8">
        <v>128067808</v>
      </c>
      <c r="H7593" s="8">
        <v>15000000</v>
      </c>
    </row>
    <row r="7594" spans="1:8" x14ac:dyDescent="0.3">
      <c r="A7594">
        <v>7.9</v>
      </c>
      <c r="B7594" t="s">
        <v>24300</v>
      </c>
      <c r="C7594" t="s">
        <v>566</v>
      </c>
      <c r="D7594" t="s">
        <v>1473</v>
      </c>
      <c r="E7594" t="s">
        <v>940</v>
      </c>
      <c r="F7594">
        <v>120</v>
      </c>
      <c r="G7594" s="8">
        <v>128067808</v>
      </c>
      <c r="H7594" s="8">
        <v>15000000</v>
      </c>
    </row>
    <row r="7595" spans="1:8" x14ac:dyDescent="0.3">
      <c r="A7595">
        <v>7.9</v>
      </c>
      <c r="B7595" t="s">
        <v>24300</v>
      </c>
      <c r="C7595" t="s">
        <v>566</v>
      </c>
      <c r="D7595" t="s">
        <v>17497</v>
      </c>
      <c r="E7595" t="s">
        <v>940</v>
      </c>
      <c r="F7595">
        <v>120</v>
      </c>
      <c r="G7595" s="8">
        <v>128067808</v>
      </c>
      <c r="H7595" s="8">
        <v>15000000</v>
      </c>
    </row>
    <row r="7596" spans="1:8" x14ac:dyDescent="0.3">
      <c r="A7596">
        <v>8.4</v>
      </c>
      <c r="B7596" t="s">
        <v>24301</v>
      </c>
      <c r="C7596" t="s">
        <v>48</v>
      </c>
      <c r="D7596" t="s">
        <v>1473</v>
      </c>
      <c r="E7596" t="s">
        <v>37</v>
      </c>
      <c r="F7596">
        <v>122</v>
      </c>
      <c r="G7596" s="8">
        <v>130058047</v>
      </c>
      <c r="H7596" s="8">
        <v>15000000</v>
      </c>
    </row>
    <row r="7597" spans="1:8" x14ac:dyDescent="0.3">
      <c r="A7597">
        <v>8</v>
      </c>
      <c r="B7597" t="s">
        <v>24302</v>
      </c>
      <c r="C7597" t="s">
        <v>1562</v>
      </c>
      <c r="D7597" t="s">
        <v>11093</v>
      </c>
      <c r="E7597" t="s">
        <v>37</v>
      </c>
      <c r="F7597">
        <v>118</v>
      </c>
      <c r="G7597" s="8">
        <v>138795342</v>
      </c>
      <c r="H7597" s="8">
        <v>15000000</v>
      </c>
    </row>
    <row r="7598" spans="1:8" x14ac:dyDescent="0.3">
      <c r="A7598">
        <v>8</v>
      </c>
      <c r="B7598" t="s">
        <v>24302</v>
      </c>
      <c r="C7598" t="s">
        <v>1562</v>
      </c>
      <c r="D7598" t="s">
        <v>1473</v>
      </c>
      <c r="E7598" t="s">
        <v>37</v>
      </c>
      <c r="F7598">
        <v>118</v>
      </c>
      <c r="G7598" s="8">
        <v>138795342</v>
      </c>
      <c r="H7598" s="8">
        <v>15000000</v>
      </c>
    </row>
    <row r="7599" spans="1:8" x14ac:dyDescent="0.3">
      <c r="A7599">
        <v>8</v>
      </c>
      <c r="B7599" t="s">
        <v>24302</v>
      </c>
      <c r="C7599" t="s">
        <v>1562</v>
      </c>
      <c r="D7599" t="s">
        <v>20490</v>
      </c>
      <c r="E7599" t="s">
        <v>37</v>
      </c>
      <c r="F7599">
        <v>118</v>
      </c>
      <c r="G7599" s="8">
        <v>138795342</v>
      </c>
      <c r="H7599" s="8">
        <v>15000000</v>
      </c>
    </row>
    <row r="7600" spans="1:8" x14ac:dyDescent="0.3">
      <c r="A7600">
        <v>8</v>
      </c>
      <c r="B7600" t="s">
        <v>24302</v>
      </c>
      <c r="C7600" t="s">
        <v>1562</v>
      </c>
      <c r="D7600" t="s">
        <v>17497</v>
      </c>
      <c r="E7600" t="s">
        <v>37</v>
      </c>
      <c r="F7600">
        <v>118</v>
      </c>
      <c r="G7600" s="8">
        <v>138795342</v>
      </c>
      <c r="H7600" s="8">
        <v>15000000</v>
      </c>
    </row>
    <row r="7601" spans="1:8" x14ac:dyDescent="0.3">
      <c r="A7601">
        <v>6</v>
      </c>
      <c r="B7601" t="s">
        <v>24303</v>
      </c>
      <c r="C7601" t="s">
        <v>1239</v>
      </c>
      <c r="D7601" t="s">
        <v>809</v>
      </c>
      <c r="E7601" t="s">
        <v>37</v>
      </c>
      <c r="F7601">
        <v>107</v>
      </c>
      <c r="G7601" s="8">
        <v>111936400</v>
      </c>
      <c r="H7601" s="8">
        <v>15000000</v>
      </c>
    </row>
    <row r="7602" spans="1:8" x14ac:dyDescent="0.3">
      <c r="A7602">
        <v>6</v>
      </c>
      <c r="B7602" t="s">
        <v>24303</v>
      </c>
      <c r="C7602" t="s">
        <v>1239</v>
      </c>
      <c r="D7602" t="s">
        <v>21950</v>
      </c>
      <c r="E7602" t="s">
        <v>37</v>
      </c>
      <c r="F7602">
        <v>107</v>
      </c>
      <c r="G7602" s="8">
        <v>111936400</v>
      </c>
      <c r="H7602" s="8">
        <v>15000000</v>
      </c>
    </row>
    <row r="7603" spans="1:8" x14ac:dyDescent="0.3">
      <c r="A7603">
        <v>6.8</v>
      </c>
      <c r="B7603" t="s">
        <v>24304</v>
      </c>
      <c r="C7603" t="s">
        <v>10470</v>
      </c>
      <c r="D7603" t="s">
        <v>1473</v>
      </c>
      <c r="E7603" t="s">
        <v>37</v>
      </c>
      <c r="F7603">
        <v>102</v>
      </c>
      <c r="G7603" s="8">
        <v>317040</v>
      </c>
      <c r="H7603" s="8">
        <v>15500000</v>
      </c>
    </row>
    <row r="7604" spans="1:8" x14ac:dyDescent="0.3">
      <c r="A7604">
        <v>6.8</v>
      </c>
      <c r="B7604" t="s">
        <v>24304</v>
      </c>
      <c r="C7604" t="s">
        <v>10470</v>
      </c>
      <c r="D7604" t="s">
        <v>17497</v>
      </c>
      <c r="E7604" t="s">
        <v>37</v>
      </c>
      <c r="F7604">
        <v>102</v>
      </c>
      <c r="G7604" s="8">
        <v>317040</v>
      </c>
      <c r="H7604" s="8">
        <v>15500000</v>
      </c>
    </row>
    <row r="7605" spans="1:8" x14ac:dyDescent="0.3">
      <c r="A7605">
        <v>7.8</v>
      </c>
      <c r="B7605" t="s">
        <v>24305</v>
      </c>
      <c r="C7605" t="s">
        <v>251</v>
      </c>
      <c r="D7605" t="s">
        <v>1473</v>
      </c>
      <c r="E7605" t="s">
        <v>37</v>
      </c>
      <c r="F7605">
        <v>154</v>
      </c>
      <c r="G7605" s="8">
        <v>94175854</v>
      </c>
      <c r="H7605" s="8">
        <v>15000000</v>
      </c>
    </row>
    <row r="7606" spans="1:8" x14ac:dyDescent="0.3">
      <c r="A7606">
        <v>8.1</v>
      </c>
      <c r="B7606" t="s">
        <v>24306</v>
      </c>
      <c r="C7606" t="s">
        <v>10488</v>
      </c>
      <c r="D7606" t="s">
        <v>11093</v>
      </c>
      <c r="E7606" t="s">
        <v>37</v>
      </c>
      <c r="F7606">
        <v>114</v>
      </c>
      <c r="G7606" s="8">
        <v>91121452</v>
      </c>
      <c r="H7606" s="8">
        <v>14000000</v>
      </c>
    </row>
    <row r="7607" spans="1:8" x14ac:dyDescent="0.3">
      <c r="A7607">
        <v>8.1</v>
      </c>
      <c r="B7607" t="s">
        <v>24306</v>
      </c>
      <c r="C7607" t="s">
        <v>10488</v>
      </c>
      <c r="D7607" t="s">
        <v>1473</v>
      </c>
      <c r="E7607" t="s">
        <v>37</v>
      </c>
      <c r="F7607">
        <v>114</v>
      </c>
      <c r="G7607" s="8">
        <v>91121452</v>
      </c>
      <c r="H7607" s="8">
        <v>14000000</v>
      </c>
    </row>
    <row r="7608" spans="1:8" x14ac:dyDescent="0.3">
      <c r="A7608">
        <v>8.1</v>
      </c>
      <c r="B7608" t="s">
        <v>24306</v>
      </c>
      <c r="C7608" t="s">
        <v>10488</v>
      </c>
      <c r="D7608" t="s">
        <v>8199</v>
      </c>
      <c r="E7608" t="s">
        <v>37</v>
      </c>
      <c r="F7608">
        <v>114</v>
      </c>
      <c r="G7608" s="8">
        <v>91121452</v>
      </c>
      <c r="H7608" s="8">
        <v>14000000</v>
      </c>
    </row>
    <row r="7609" spans="1:8" x14ac:dyDescent="0.3">
      <c r="A7609">
        <v>8.1</v>
      </c>
      <c r="B7609" t="s">
        <v>24306</v>
      </c>
      <c r="C7609" t="s">
        <v>10488</v>
      </c>
      <c r="D7609" t="s">
        <v>21951</v>
      </c>
      <c r="E7609" t="s">
        <v>37</v>
      </c>
      <c r="F7609">
        <v>114</v>
      </c>
      <c r="G7609" s="8">
        <v>91121452</v>
      </c>
      <c r="H7609" s="8">
        <v>14000000</v>
      </c>
    </row>
    <row r="7610" spans="1:8" x14ac:dyDescent="0.3">
      <c r="A7610">
        <v>6.1</v>
      </c>
      <c r="B7610" t="s">
        <v>24307</v>
      </c>
      <c r="C7610" t="s">
        <v>10130</v>
      </c>
      <c r="D7610" t="s">
        <v>809</v>
      </c>
      <c r="E7610" t="s">
        <v>37</v>
      </c>
      <c r="F7610">
        <v>109</v>
      </c>
      <c r="G7610" s="8">
        <v>69800000</v>
      </c>
      <c r="H7610" s="8">
        <v>10000000</v>
      </c>
    </row>
    <row r="7611" spans="1:8" x14ac:dyDescent="0.3">
      <c r="A7611">
        <v>6.1</v>
      </c>
      <c r="B7611" t="s">
        <v>24307</v>
      </c>
      <c r="C7611" t="s">
        <v>10130</v>
      </c>
      <c r="D7611" t="s">
        <v>21951</v>
      </c>
      <c r="E7611" t="s">
        <v>37</v>
      </c>
      <c r="F7611">
        <v>109</v>
      </c>
      <c r="G7611" s="8">
        <v>69800000</v>
      </c>
      <c r="H7611" s="8">
        <v>10000000</v>
      </c>
    </row>
    <row r="7612" spans="1:8" x14ac:dyDescent="0.3">
      <c r="A7612">
        <v>6.2</v>
      </c>
      <c r="B7612" t="s">
        <v>24308</v>
      </c>
      <c r="C7612" t="s">
        <v>1064</v>
      </c>
      <c r="D7612" t="s">
        <v>809</v>
      </c>
      <c r="E7612" t="s">
        <v>37</v>
      </c>
      <c r="F7612">
        <v>94</v>
      </c>
      <c r="G7612" s="8">
        <v>64001297</v>
      </c>
      <c r="H7612" s="8">
        <v>15000000</v>
      </c>
    </row>
    <row r="7613" spans="1:8" x14ac:dyDescent="0.3">
      <c r="A7613">
        <v>6.2</v>
      </c>
      <c r="B7613" t="s">
        <v>24308</v>
      </c>
      <c r="C7613" t="s">
        <v>1064</v>
      </c>
      <c r="D7613" t="s">
        <v>15875</v>
      </c>
      <c r="E7613" t="s">
        <v>37</v>
      </c>
      <c r="F7613">
        <v>94</v>
      </c>
      <c r="G7613" s="8">
        <v>64001297</v>
      </c>
      <c r="H7613" s="8">
        <v>15000000</v>
      </c>
    </row>
    <row r="7614" spans="1:8" x14ac:dyDescent="0.3">
      <c r="A7614">
        <v>6.2</v>
      </c>
      <c r="B7614" t="s">
        <v>24309</v>
      </c>
      <c r="C7614" t="s">
        <v>10503</v>
      </c>
      <c r="D7614" t="s">
        <v>651</v>
      </c>
      <c r="E7614" t="s">
        <v>37</v>
      </c>
      <c r="F7614">
        <v>100</v>
      </c>
      <c r="G7614" s="8">
        <v>71588220</v>
      </c>
      <c r="H7614" s="8">
        <v>20000000</v>
      </c>
    </row>
    <row r="7615" spans="1:8" x14ac:dyDescent="0.3">
      <c r="A7615">
        <v>6.2</v>
      </c>
      <c r="B7615" t="s">
        <v>24309</v>
      </c>
      <c r="C7615" t="s">
        <v>10503</v>
      </c>
      <c r="D7615" t="s">
        <v>4189</v>
      </c>
      <c r="E7615" t="s">
        <v>37</v>
      </c>
      <c r="F7615">
        <v>100</v>
      </c>
      <c r="G7615" s="8">
        <v>71588220</v>
      </c>
      <c r="H7615" s="8">
        <v>20000000</v>
      </c>
    </row>
    <row r="7616" spans="1:8" x14ac:dyDescent="0.3">
      <c r="A7616">
        <v>7.4</v>
      </c>
      <c r="B7616" t="s">
        <v>24310</v>
      </c>
      <c r="C7616" t="s">
        <v>2004</v>
      </c>
      <c r="D7616" t="s">
        <v>515</v>
      </c>
      <c r="E7616" t="s">
        <v>37</v>
      </c>
      <c r="F7616">
        <v>98</v>
      </c>
      <c r="G7616" s="8">
        <v>61400000</v>
      </c>
      <c r="H7616" s="8">
        <v>15000000</v>
      </c>
    </row>
    <row r="7617" spans="1:8" x14ac:dyDescent="0.3">
      <c r="A7617">
        <v>7.4</v>
      </c>
      <c r="B7617" t="s">
        <v>24310</v>
      </c>
      <c r="C7617" t="s">
        <v>2004</v>
      </c>
      <c r="D7617" t="s">
        <v>809</v>
      </c>
      <c r="E7617" t="s">
        <v>37</v>
      </c>
      <c r="F7617">
        <v>98</v>
      </c>
      <c r="G7617" s="8">
        <v>61400000</v>
      </c>
      <c r="H7617" s="8">
        <v>15000000</v>
      </c>
    </row>
    <row r="7618" spans="1:8" x14ac:dyDescent="0.3">
      <c r="A7618">
        <v>6.6</v>
      </c>
      <c r="B7618" t="s">
        <v>24311</v>
      </c>
      <c r="C7618" t="s">
        <v>8451</v>
      </c>
      <c r="D7618" t="s">
        <v>809</v>
      </c>
      <c r="E7618" t="s">
        <v>37</v>
      </c>
      <c r="F7618">
        <v>102</v>
      </c>
      <c r="G7618" s="8">
        <v>101978840</v>
      </c>
      <c r="H7618" s="8">
        <v>15000000</v>
      </c>
    </row>
    <row r="7619" spans="1:8" x14ac:dyDescent="0.3">
      <c r="A7619">
        <v>7.3</v>
      </c>
      <c r="B7619" t="s">
        <v>24312</v>
      </c>
      <c r="C7619" t="s">
        <v>3433</v>
      </c>
      <c r="D7619" t="s">
        <v>11093</v>
      </c>
      <c r="E7619" t="s">
        <v>37</v>
      </c>
      <c r="F7619">
        <v>94</v>
      </c>
      <c r="G7619" s="8">
        <v>56437947</v>
      </c>
      <c r="H7619" s="8">
        <v>9800000</v>
      </c>
    </row>
    <row r="7620" spans="1:8" x14ac:dyDescent="0.3">
      <c r="A7620">
        <v>7.3</v>
      </c>
      <c r="B7620" t="s">
        <v>24312</v>
      </c>
      <c r="C7620" t="s">
        <v>3433</v>
      </c>
      <c r="D7620" t="s">
        <v>1473</v>
      </c>
      <c r="E7620" t="s">
        <v>37</v>
      </c>
      <c r="F7620">
        <v>94</v>
      </c>
      <c r="G7620" s="8">
        <v>56437947</v>
      </c>
      <c r="H7620" s="8">
        <v>9800000</v>
      </c>
    </row>
    <row r="7621" spans="1:8" x14ac:dyDescent="0.3">
      <c r="A7621">
        <v>7.5</v>
      </c>
      <c r="B7621" t="s">
        <v>24313</v>
      </c>
      <c r="C7621" t="s">
        <v>173</v>
      </c>
      <c r="D7621" t="s">
        <v>809</v>
      </c>
      <c r="E7621" t="s">
        <v>37</v>
      </c>
      <c r="F7621">
        <v>92</v>
      </c>
      <c r="G7621" s="8">
        <v>73326666</v>
      </c>
      <c r="H7621" s="8">
        <v>15000000</v>
      </c>
    </row>
    <row r="7622" spans="1:8" x14ac:dyDescent="0.3">
      <c r="A7622">
        <v>7.5</v>
      </c>
      <c r="B7622" t="s">
        <v>24313</v>
      </c>
      <c r="C7622" t="s">
        <v>173</v>
      </c>
      <c r="D7622" t="s">
        <v>651</v>
      </c>
      <c r="E7622" t="s">
        <v>37</v>
      </c>
      <c r="F7622">
        <v>92</v>
      </c>
      <c r="G7622" s="8">
        <v>73326666</v>
      </c>
      <c r="H7622" s="8">
        <v>15000000</v>
      </c>
    </row>
    <row r="7623" spans="1:8" x14ac:dyDescent="0.3">
      <c r="A7623">
        <v>5.6</v>
      </c>
      <c r="B7623" t="s">
        <v>24314</v>
      </c>
      <c r="C7623" t="s">
        <v>7302</v>
      </c>
      <c r="D7623" t="s">
        <v>809</v>
      </c>
      <c r="E7623" t="s">
        <v>37</v>
      </c>
      <c r="F7623">
        <v>113</v>
      </c>
      <c r="G7623" s="8">
        <v>55184721</v>
      </c>
      <c r="H7623" s="8">
        <v>15000000</v>
      </c>
    </row>
    <row r="7624" spans="1:8" x14ac:dyDescent="0.3">
      <c r="A7624">
        <v>5.6</v>
      </c>
      <c r="B7624" t="s">
        <v>24314</v>
      </c>
      <c r="C7624" t="s">
        <v>7302</v>
      </c>
      <c r="D7624" t="s">
        <v>1473</v>
      </c>
      <c r="E7624" t="s">
        <v>37</v>
      </c>
      <c r="F7624">
        <v>113</v>
      </c>
      <c r="G7624" s="8">
        <v>55184721</v>
      </c>
      <c r="H7624" s="8">
        <v>15000000</v>
      </c>
    </row>
    <row r="7625" spans="1:8" x14ac:dyDescent="0.3">
      <c r="A7625">
        <v>7.3</v>
      </c>
      <c r="B7625" t="s">
        <v>24315</v>
      </c>
      <c r="C7625" t="s">
        <v>10529</v>
      </c>
      <c r="D7625" t="s">
        <v>1473</v>
      </c>
      <c r="E7625" t="s">
        <v>37</v>
      </c>
      <c r="F7625">
        <v>115</v>
      </c>
      <c r="G7625" s="8">
        <v>50003300</v>
      </c>
      <c r="H7625" s="8">
        <v>15000000</v>
      </c>
    </row>
    <row r="7626" spans="1:8" x14ac:dyDescent="0.3">
      <c r="A7626">
        <v>7.3</v>
      </c>
      <c r="B7626" t="s">
        <v>24315</v>
      </c>
      <c r="C7626" t="s">
        <v>10529</v>
      </c>
      <c r="D7626" t="s">
        <v>15875</v>
      </c>
      <c r="E7626" t="s">
        <v>37</v>
      </c>
      <c r="F7626">
        <v>115</v>
      </c>
      <c r="G7626" s="8">
        <v>50003300</v>
      </c>
      <c r="H7626" s="8">
        <v>15000000</v>
      </c>
    </row>
    <row r="7627" spans="1:8" x14ac:dyDescent="0.3">
      <c r="A7627">
        <v>7.3</v>
      </c>
      <c r="B7627" t="s">
        <v>24315</v>
      </c>
      <c r="C7627" t="s">
        <v>10529</v>
      </c>
      <c r="D7627" t="s">
        <v>17497</v>
      </c>
      <c r="E7627" t="s">
        <v>37</v>
      </c>
      <c r="F7627">
        <v>115</v>
      </c>
      <c r="G7627" s="8">
        <v>50003300</v>
      </c>
      <c r="H7627" s="8">
        <v>15000000</v>
      </c>
    </row>
    <row r="7628" spans="1:8" x14ac:dyDescent="0.3">
      <c r="A7628">
        <v>6.4</v>
      </c>
      <c r="B7628" t="s">
        <v>24316</v>
      </c>
      <c r="C7628" t="s">
        <v>10534</v>
      </c>
      <c r="D7628" t="s">
        <v>1473</v>
      </c>
      <c r="E7628" t="s">
        <v>37</v>
      </c>
      <c r="F7628">
        <v>95</v>
      </c>
      <c r="G7628" s="8">
        <v>54322273</v>
      </c>
      <c r="H7628" s="8">
        <v>17000000</v>
      </c>
    </row>
    <row r="7629" spans="1:8" x14ac:dyDescent="0.3">
      <c r="A7629">
        <v>6.4</v>
      </c>
      <c r="B7629" t="s">
        <v>24316</v>
      </c>
      <c r="C7629" t="s">
        <v>10534</v>
      </c>
      <c r="D7629" t="s">
        <v>651</v>
      </c>
      <c r="E7629" t="s">
        <v>37</v>
      </c>
      <c r="F7629">
        <v>95</v>
      </c>
      <c r="G7629" s="8">
        <v>54322273</v>
      </c>
      <c r="H7629" s="8">
        <v>17000000</v>
      </c>
    </row>
    <row r="7630" spans="1:8" x14ac:dyDescent="0.3">
      <c r="A7630">
        <v>6.4</v>
      </c>
      <c r="B7630" t="s">
        <v>24316</v>
      </c>
      <c r="C7630" t="s">
        <v>10534</v>
      </c>
      <c r="D7630" t="s">
        <v>4189</v>
      </c>
      <c r="E7630" t="s">
        <v>37</v>
      </c>
      <c r="F7630">
        <v>95</v>
      </c>
      <c r="G7630" s="8">
        <v>54322273</v>
      </c>
      <c r="H7630" s="8">
        <v>17000000</v>
      </c>
    </row>
    <row r="7631" spans="1:8" x14ac:dyDescent="0.3">
      <c r="A7631">
        <v>6.4</v>
      </c>
      <c r="B7631" t="s">
        <v>24316</v>
      </c>
      <c r="C7631" t="s">
        <v>10534</v>
      </c>
      <c r="D7631" t="s">
        <v>8199</v>
      </c>
      <c r="E7631" t="s">
        <v>37</v>
      </c>
      <c r="F7631">
        <v>95</v>
      </c>
      <c r="G7631" s="8">
        <v>54322273</v>
      </c>
      <c r="H7631" s="8">
        <v>17000000</v>
      </c>
    </row>
    <row r="7632" spans="1:8" x14ac:dyDescent="0.3">
      <c r="A7632">
        <v>5</v>
      </c>
      <c r="B7632" t="s">
        <v>24317</v>
      </c>
      <c r="C7632" t="s">
        <v>868</v>
      </c>
      <c r="D7632" t="s">
        <v>4189</v>
      </c>
      <c r="E7632" t="s">
        <v>37</v>
      </c>
      <c r="F7632">
        <v>87</v>
      </c>
      <c r="G7632" s="8">
        <v>47860214</v>
      </c>
      <c r="H7632" s="8">
        <v>15000000</v>
      </c>
    </row>
    <row r="7633" spans="1:8" x14ac:dyDescent="0.3">
      <c r="A7633">
        <v>5</v>
      </c>
      <c r="B7633" t="s">
        <v>24317</v>
      </c>
      <c r="C7633" t="s">
        <v>868</v>
      </c>
      <c r="D7633" t="s">
        <v>8199</v>
      </c>
      <c r="E7633" t="s">
        <v>37</v>
      </c>
      <c r="F7633">
        <v>87</v>
      </c>
      <c r="G7633" s="8">
        <v>47860214</v>
      </c>
      <c r="H7633" s="8">
        <v>15000000</v>
      </c>
    </row>
    <row r="7634" spans="1:8" x14ac:dyDescent="0.3">
      <c r="A7634">
        <v>5.4</v>
      </c>
      <c r="B7634" t="s">
        <v>24318</v>
      </c>
      <c r="C7634" t="s">
        <v>453</v>
      </c>
      <c r="D7634" t="s">
        <v>515</v>
      </c>
      <c r="E7634" t="s">
        <v>37</v>
      </c>
      <c r="F7634">
        <v>88</v>
      </c>
      <c r="G7634" s="8">
        <v>47811275</v>
      </c>
      <c r="H7634" s="8">
        <v>15000000</v>
      </c>
    </row>
    <row r="7635" spans="1:8" x14ac:dyDescent="0.3">
      <c r="A7635">
        <v>5.4</v>
      </c>
      <c r="B7635" t="s">
        <v>24318</v>
      </c>
      <c r="C7635" t="s">
        <v>453</v>
      </c>
      <c r="D7635" t="s">
        <v>809</v>
      </c>
      <c r="E7635" t="s">
        <v>37</v>
      </c>
      <c r="F7635">
        <v>88</v>
      </c>
      <c r="G7635" s="8">
        <v>47811275</v>
      </c>
      <c r="H7635" s="8">
        <v>15000000</v>
      </c>
    </row>
    <row r="7636" spans="1:8" x14ac:dyDescent="0.3">
      <c r="A7636">
        <v>5.4</v>
      </c>
      <c r="B7636" t="s">
        <v>24318</v>
      </c>
      <c r="C7636" t="s">
        <v>453</v>
      </c>
      <c r="D7636" t="s">
        <v>15875</v>
      </c>
      <c r="E7636" t="s">
        <v>37</v>
      </c>
      <c r="F7636">
        <v>88</v>
      </c>
      <c r="G7636" s="8">
        <v>47811275</v>
      </c>
      <c r="H7636" s="8">
        <v>15000000</v>
      </c>
    </row>
    <row r="7637" spans="1:8" x14ac:dyDescent="0.3">
      <c r="A7637">
        <v>7.1</v>
      </c>
      <c r="B7637" t="s">
        <v>24319</v>
      </c>
      <c r="C7637" t="s">
        <v>1371</v>
      </c>
      <c r="D7637" t="s">
        <v>809</v>
      </c>
      <c r="E7637" t="s">
        <v>37</v>
      </c>
      <c r="F7637">
        <v>97</v>
      </c>
      <c r="G7637" s="8">
        <v>43022524</v>
      </c>
      <c r="H7637" s="8">
        <v>15000000</v>
      </c>
    </row>
    <row r="7638" spans="1:8" x14ac:dyDescent="0.3">
      <c r="A7638">
        <v>7.1</v>
      </c>
      <c r="B7638" t="s">
        <v>24319</v>
      </c>
      <c r="C7638" t="s">
        <v>1371</v>
      </c>
      <c r="D7638" t="s">
        <v>1473</v>
      </c>
      <c r="E7638" t="s">
        <v>37</v>
      </c>
      <c r="F7638">
        <v>97</v>
      </c>
      <c r="G7638" s="8">
        <v>43022524</v>
      </c>
      <c r="H7638" s="8">
        <v>15000000</v>
      </c>
    </row>
    <row r="7639" spans="1:8" x14ac:dyDescent="0.3">
      <c r="A7639">
        <v>5.3</v>
      </c>
      <c r="B7639" t="s">
        <v>24320</v>
      </c>
      <c r="C7639" t="s">
        <v>10553</v>
      </c>
      <c r="D7639" t="s">
        <v>515</v>
      </c>
      <c r="E7639" t="s">
        <v>37</v>
      </c>
      <c r="F7639">
        <v>94</v>
      </c>
      <c r="G7639" s="8">
        <v>42672630</v>
      </c>
      <c r="H7639" s="8">
        <v>17000000</v>
      </c>
    </row>
    <row r="7640" spans="1:8" x14ac:dyDescent="0.3">
      <c r="A7640">
        <v>5.3</v>
      </c>
      <c r="B7640" t="s">
        <v>24320</v>
      </c>
      <c r="C7640" t="s">
        <v>10553</v>
      </c>
      <c r="D7640" t="s">
        <v>809</v>
      </c>
      <c r="E7640" t="s">
        <v>37</v>
      </c>
      <c r="F7640">
        <v>94</v>
      </c>
      <c r="G7640" s="8">
        <v>42672630</v>
      </c>
      <c r="H7640" s="8">
        <v>17000000</v>
      </c>
    </row>
    <row r="7641" spans="1:8" x14ac:dyDescent="0.3">
      <c r="A7641">
        <v>5.3</v>
      </c>
      <c r="B7641" t="s">
        <v>24320</v>
      </c>
      <c r="C7641" t="s">
        <v>10553</v>
      </c>
      <c r="D7641" t="s">
        <v>15875</v>
      </c>
      <c r="E7641" t="s">
        <v>37</v>
      </c>
      <c r="F7641">
        <v>94</v>
      </c>
      <c r="G7641" s="8">
        <v>42672630</v>
      </c>
      <c r="H7641" s="8">
        <v>17000000</v>
      </c>
    </row>
    <row r="7642" spans="1:8" x14ac:dyDescent="0.3">
      <c r="A7642">
        <v>5.3</v>
      </c>
      <c r="B7642" t="s">
        <v>24320</v>
      </c>
      <c r="C7642" t="s">
        <v>10553</v>
      </c>
      <c r="D7642" t="s">
        <v>9824</v>
      </c>
      <c r="E7642" t="s">
        <v>37</v>
      </c>
      <c r="F7642">
        <v>94</v>
      </c>
      <c r="G7642" s="8">
        <v>42672630</v>
      </c>
      <c r="H7642" s="8">
        <v>17000000</v>
      </c>
    </row>
    <row r="7643" spans="1:8" x14ac:dyDescent="0.3">
      <c r="A7643">
        <v>5.3</v>
      </c>
      <c r="B7643" t="s">
        <v>24320</v>
      </c>
      <c r="C7643" t="s">
        <v>10553</v>
      </c>
      <c r="D7643" t="s">
        <v>17497</v>
      </c>
      <c r="E7643" t="s">
        <v>37</v>
      </c>
      <c r="F7643">
        <v>94</v>
      </c>
      <c r="G7643" s="8">
        <v>42672630</v>
      </c>
      <c r="H7643" s="8">
        <v>17000000</v>
      </c>
    </row>
    <row r="7644" spans="1:8" x14ac:dyDescent="0.3">
      <c r="A7644">
        <v>6.5</v>
      </c>
      <c r="B7644" t="s">
        <v>24321</v>
      </c>
      <c r="C7644" t="s">
        <v>10560</v>
      </c>
      <c r="D7644" t="s">
        <v>675</v>
      </c>
      <c r="E7644" t="s">
        <v>37</v>
      </c>
      <c r="F7644">
        <v>112</v>
      </c>
      <c r="G7644" s="8">
        <v>42919096</v>
      </c>
      <c r="H7644" s="8">
        <v>15000000</v>
      </c>
    </row>
    <row r="7645" spans="1:8" x14ac:dyDescent="0.3">
      <c r="A7645">
        <v>6.5</v>
      </c>
      <c r="B7645" t="s">
        <v>24321</v>
      </c>
      <c r="C7645" t="s">
        <v>10560</v>
      </c>
      <c r="D7645" t="s">
        <v>1473</v>
      </c>
      <c r="E7645" t="s">
        <v>37</v>
      </c>
      <c r="F7645">
        <v>112</v>
      </c>
      <c r="G7645" s="8">
        <v>42919096</v>
      </c>
      <c r="H7645" s="8">
        <v>15000000</v>
      </c>
    </row>
    <row r="7646" spans="1:8" x14ac:dyDescent="0.3">
      <c r="A7646">
        <v>6.5</v>
      </c>
      <c r="B7646" t="s">
        <v>24321</v>
      </c>
      <c r="C7646" t="s">
        <v>10560</v>
      </c>
      <c r="D7646" t="s">
        <v>8199</v>
      </c>
      <c r="E7646" t="s">
        <v>37</v>
      </c>
      <c r="F7646">
        <v>112</v>
      </c>
      <c r="G7646" s="8">
        <v>42919096</v>
      </c>
      <c r="H7646" s="8">
        <v>15000000</v>
      </c>
    </row>
    <row r="7647" spans="1:8" x14ac:dyDescent="0.3">
      <c r="A7647">
        <v>6.2</v>
      </c>
      <c r="B7647" t="s">
        <v>24322</v>
      </c>
      <c r="C7647" t="s">
        <v>10564</v>
      </c>
      <c r="D7647" t="s">
        <v>809</v>
      </c>
      <c r="E7647" t="s">
        <v>37</v>
      </c>
      <c r="F7647">
        <v>98</v>
      </c>
      <c r="G7647" s="8">
        <v>42592530</v>
      </c>
      <c r="H7647" s="8">
        <v>15000000</v>
      </c>
    </row>
    <row r="7648" spans="1:8" x14ac:dyDescent="0.3">
      <c r="A7648">
        <v>6.2</v>
      </c>
      <c r="B7648" t="s">
        <v>24322</v>
      </c>
      <c r="C7648" t="s">
        <v>10564</v>
      </c>
      <c r="D7648" t="s">
        <v>651</v>
      </c>
      <c r="E7648" t="s">
        <v>37</v>
      </c>
      <c r="F7648">
        <v>98</v>
      </c>
      <c r="G7648" s="8">
        <v>42592530</v>
      </c>
      <c r="H7648" s="8">
        <v>15000000</v>
      </c>
    </row>
    <row r="7649" spans="1:8" x14ac:dyDescent="0.3">
      <c r="A7649">
        <v>6.2</v>
      </c>
      <c r="B7649" t="s">
        <v>24322</v>
      </c>
      <c r="C7649" t="s">
        <v>10564</v>
      </c>
      <c r="D7649" t="s">
        <v>4189</v>
      </c>
      <c r="E7649" t="s">
        <v>37</v>
      </c>
      <c r="F7649">
        <v>98</v>
      </c>
      <c r="G7649" s="8">
        <v>42592530</v>
      </c>
      <c r="H7649" s="8">
        <v>15000000</v>
      </c>
    </row>
    <row r="7650" spans="1:8" x14ac:dyDescent="0.3">
      <c r="A7650">
        <v>6.4</v>
      </c>
      <c r="B7650" t="s">
        <v>24323</v>
      </c>
      <c r="C7650" t="s">
        <v>2689</v>
      </c>
      <c r="D7650" t="s">
        <v>4189</v>
      </c>
      <c r="E7650" t="s">
        <v>37</v>
      </c>
      <c r="F7650">
        <v>104</v>
      </c>
      <c r="G7650" s="8">
        <v>40064955</v>
      </c>
      <c r="H7650" s="8">
        <v>15000000</v>
      </c>
    </row>
    <row r="7651" spans="1:8" x14ac:dyDescent="0.3">
      <c r="A7651">
        <v>6.4</v>
      </c>
      <c r="B7651" t="s">
        <v>24323</v>
      </c>
      <c r="C7651" t="s">
        <v>2689</v>
      </c>
      <c r="D7651" t="s">
        <v>21948</v>
      </c>
      <c r="E7651" t="s">
        <v>37</v>
      </c>
      <c r="F7651">
        <v>104</v>
      </c>
      <c r="G7651" s="8">
        <v>40064955</v>
      </c>
      <c r="H7651" s="8">
        <v>15000000</v>
      </c>
    </row>
    <row r="7652" spans="1:8" x14ac:dyDescent="0.3">
      <c r="A7652">
        <v>6.4</v>
      </c>
      <c r="B7652" t="s">
        <v>24323</v>
      </c>
      <c r="C7652" t="s">
        <v>2689</v>
      </c>
      <c r="D7652" t="s">
        <v>10118</v>
      </c>
      <c r="E7652" t="s">
        <v>37</v>
      </c>
      <c r="F7652">
        <v>104</v>
      </c>
      <c r="G7652" s="8">
        <v>40064955</v>
      </c>
      <c r="H7652" s="8">
        <v>15000000</v>
      </c>
    </row>
    <row r="7653" spans="1:8" x14ac:dyDescent="0.3">
      <c r="A7653">
        <v>6.9</v>
      </c>
      <c r="B7653" t="s">
        <v>24324</v>
      </c>
      <c r="C7653" t="s">
        <v>716</v>
      </c>
      <c r="D7653" t="s">
        <v>21950</v>
      </c>
      <c r="E7653" t="s">
        <v>37</v>
      </c>
      <c r="F7653">
        <v>120</v>
      </c>
      <c r="G7653" s="8">
        <v>44886089</v>
      </c>
      <c r="H7653" s="8">
        <v>10000000</v>
      </c>
    </row>
    <row r="7654" spans="1:8" x14ac:dyDescent="0.3">
      <c r="A7654">
        <v>6.9</v>
      </c>
      <c r="B7654" t="s">
        <v>24324</v>
      </c>
      <c r="C7654" t="s">
        <v>716</v>
      </c>
      <c r="D7654" t="s">
        <v>1473</v>
      </c>
      <c r="E7654" t="s">
        <v>37</v>
      </c>
      <c r="F7654">
        <v>120</v>
      </c>
      <c r="G7654" s="8">
        <v>44886089</v>
      </c>
      <c r="H7654" s="8">
        <v>10000000</v>
      </c>
    </row>
    <row r="7655" spans="1:8" x14ac:dyDescent="0.3">
      <c r="A7655">
        <v>6.9</v>
      </c>
      <c r="B7655" t="s">
        <v>24324</v>
      </c>
      <c r="C7655" t="s">
        <v>716</v>
      </c>
      <c r="D7655" t="s">
        <v>8199</v>
      </c>
      <c r="E7655" t="s">
        <v>37</v>
      </c>
      <c r="F7655">
        <v>120</v>
      </c>
      <c r="G7655" s="8">
        <v>44886089</v>
      </c>
      <c r="H7655" s="8">
        <v>10000000</v>
      </c>
    </row>
    <row r="7656" spans="1:8" x14ac:dyDescent="0.3">
      <c r="A7656">
        <v>5.7</v>
      </c>
      <c r="B7656" t="s">
        <v>24325</v>
      </c>
      <c r="C7656" t="s">
        <v>10581</v>
      </c>
      <c r="D7656" t="s">
        <v>809</v>
      </c>
      <c r="E7656" t="s">
        <v>37</v>
      </c>
      <c r="F7656">
        <v>99</v>
      </c>
      <c r="G7656" s="8">
        <v>37882551</v>
      </c>
      <c r="H7656" s="8">
        <v>16000000</v>
      </c>
    </row>
    <row r="7657" spans="1:8" x14ac:dyDescent="0.3">
      <c r="A7657">
        <v>7.7</v>
      </c>
      <c r="B7657" t="s">
        <v>24326</v>
      </c>
      <c r="C7657" t="s">
        <v>304</v>
      </c>
      <c r="D7657" t="s">
        <v>21950</v>
      </c>
      <c r="E7657" t="s">
        <v>37</v>
      </c>
      <c r="F7657">
        <v>109</v>
      </c>
      <c r="G7657" s="8">
        <v>40983001</v>
      </c>
      <c r="H7657" s="8">
        <v>7000000</v>
      </c>
    </row>
    <row r="7658" spans="1:8" x14ac:dyDescent="0.3">
      <c r="A7658">
        <v>7.7</v>
      </c>
      <c r="B7658" t="s">
        <v>24326</v>
      </c>
      <c r="C7658" t="s">
        <v>304</v>
      </c>
      <c r="D7658" t="s">
        <v>1473</v>
      </c>
      <c r="E7658" t="s">
        <v>37</v>
      </c>
      <c r="F7658">
        <v>109</v>
      </c>
      <c r="G7658" s="8">
        <v>40983001</v>
      </c>
      <c r="H7658" s="8">
        <v>7000000</v>
      </c>
    </row>
    <row r="7659" spans="1:8" x14ac:dyDescent="0.3">
      <c r="A7659">
        <v>7.7</v>
      </c>
      <c r="B7659" t="s">
        <v>24326</v>
      </c>
      <c r="C7659" t="s">
        <v>304</v>
      </c>
      <c r="D7659" t="s">
        <v>8199</v>
      </c>
      <c r="E7659" t="s">
        <v>37</v>
      </c>
      <c r="F7659">
        <v>109</v>
      </c>
      <c r="G7659" s="8">
        <v>40983001</v>
      </c>
      <c r="H7659" s="8">
        <v>7000000</v>
      </c>
    </row>
    <row r="7660" spans="1:8" x14ac:dyDescent="0.3">
      <c r="A7660">
        <v>5.6</v>
      </c>
      <c r="B7660" t="s">
        <v>24327</v>
      </c>
      <c r="C7660" t="s">
        <v>299</v>
      </c>
      <c r="D7660" t="s">
        <v>675</v>
      </c>
      <c r="E7660" t="s">
        <v>37</v>
      </c>
      <c r="F7660">
        <v>106</v>
      </c>
      <c r="G7660" s="8">
        <v>35007180</v>
      </c>
      <c r="H7660" s="8">
        <v>15000000</v>
      </c>
    </row>
    <row r="7661" spans="1:8" x14ac:dyDescent="0.3">
      <c r="A7661">
        <v>5.6</v>
      </c>
      <c r="B7661" t="s">
        <v>24327</v>
      </c>
      <c r="C7661" t="s">
        <v>299</v>
      </c>
      <c r="D7661" t="s">
        <v>21950</v>
      </c>
      <c r="E7661" t="s">
        <v>37</v>
      </c>
      <c r="F7661">
        <v>106</v>
      </c>
      <c r="G7661" s="8">
        <v>35007180</v>
      </c>
      <c r="H7661" s="8">
        <v>15000000</v>
      </c>
    </row>
    <row r="7662" spans="1:8" x14ac:dyDescent="0.3">
      <c r="A7662">
        <v>5.6</v>
      </c>
      <c r="B7662" t="s">
        <v>24327</v>
      </c>
      <c r="C7662" t="s">
        <v>299</v>
      </c>
      <c r="D7662" t="s">
        <v>1473</v>
      </c>
      <c r="E7662" t="s">
        <v>37</v>
      </c>
      <c r="F7662">
        <v>106</v>
      </c>
      <c r="G7662" s="8">
        <v>35007180</v>
      </c>
      <c r="H7662" s="8">
        <v>15000000</v>
      </c>
    </row>
    <row r="7663" spans="1:8" x14ac:dyDescent="0.3">
      <c r="A7663">
        <v>5.6</v>
      </c>
      <c r="B7663" t="s">
        <v>24327</v>
      </c>
      <c r="C7663" t="s">
        <v>299</v>
      </c>
      <c r="D7663" t="s">
        <v>8199</v>
      </c>
      <c r="E7663" t="s">
        <v>37</v>
      </c>
      <c r="F7663">
        <v>106</v>
      </c>
      <c r="G7663" s="8">
        <v>35007180</v>
      </c>
      <c r="H7663" s="8">
        <v>15000000</v>
      </c>
    </row>
    <row r="7664" spans="1:8" x14ac:dyDescent="0.3">
      <c r="A7664">
        <v>7.7</v>
      </c>
      <c r="B7664" t="s">
        <v>24328</v>
      </c>
      <c r="C7664" t="s">
        <v>10593</v>
      </c>
      <c r="D7664" t="s">
        <v>11093</v>
      </c>
      <c r="E7664" t="s">
        <v>37</v>
      </c>
      <c r="F7664">
        <v>123</v>
      </c>
      <c r="G7664" s="8">
        <v>35887263</v>
      </c>
      <c r="H7664" s="8">
        <v>15000000</v>
      </c>
    </row>
    <row r="7665" spans="1:8" x14ac:dyDescent="0.3">
      <c r="A7665">
        <v>7.7</v>
      </c>
      <c r="B7665" t="s">
        <v>24328</v>
      </c>
      <c r="C7665" t="s">
        <v>10593</v>
      </c>
      <c r="D7665" t="s">
        <v>1473</v>
      </c>
      <c r="E7665" t="s">
        <v>37</v>
      </c>
      <c r="F7665">
        <v>123</v>
      </c>
      <c r="G7665" s="8">
        <v>35887263</v>
      </c>
      <c r="H7665" s="8">
        <v>15000000</v>
      </c>
    </row>
    <row r="7666" spans="1:8" x14ac:dyDescent="0.3">
      <c r="A7666">
        <v>7.7</v>
      </c>
      <c r="B7666" t="s">
        <v>24328</v>
      </c>
      <c r="C7666" t="s">
        <v>10593</v>
      </c>
      <c r="D7666" t="s">
        <v>17497</v>
      </c>
      <c r="E7666" t="s">
        <v>37</v>
      </c>
      <c r="F7666">
        <v>123</v>
      </c>
      <c r="G7666" s="8">
        <v>35887263</v>
      </c>
      <c r="H7666" s="8">
        <v>15000000</v>
      </c>
    </row>
    <row r="7667" spans="1:8" x14ac:dyDescent="0.3">
      <c r="A7667">
        <v>5.0999999999999996</v>
      </c>
      <c r="B7667" t="s">
        <v>24329</v>
      </c>
      <c r="C7667" t="s">
        <v>2773</v>
      </c>
      <c r="D7667" t="s">
        <v>809</v>
      </c>
      <c r="E7667" t="s">
        <v>37</v>
      </c>
      <c r="F7667">
        <v>86</v>
      </c>
      <c r="G7667" s="8">
        <v>34308901</v>
      </c>
      <c r="H7667" s="8">
        <v>16000000</v>
      </c>
    </row>
    <row r="7668" spans="1:8" x14ac:dyDescent="0.3">
      <c r="A7668">
        <v>5.0999999999999996</v>
      </c>
      <c r="B7668" t="s">
        <v>24329</v>
      </c>
      <c r="C7668" t="s">
        <v>2773</v>
      </c>
      <c r="D7668" t="s">
        <v>21950</v>
      </c>
      <c r="E7668" t="s">
        <v>37</v>
      </c>
      <c r="F7668">
        <v>86</v>
      </c>
      <c r="G7668" s="8">
        <v>34308901</v>
      </c>
      <c r="H7668" s="8">
        <v>16000000</v>
      </c>
    </row>
    <row r="7669" spans="1:8" x14ac:dyDescent="0.3">
      <c r="A7669">
        <v>6.8</v>
      </c>
      <c r="B7669" t="s">
        <v>24330</v>
      </c>
      <c r="C7669" t="s">
        <v>10600</v>
      </c>
      <c r="D7669" t="s">
        <v>809</v>
      </c>
      <c r="E7669" t="s">
        <v>37</v>
      </c>
      <c r="F7669">
        <v>120</v>
      </c>
      <c r="G7669" s="8">
        <v>33771174</v>
      </c>
      <c r="H7669" s="8">
        <v>15000000</v>
      </c>
    </row>
    <row r="7670" spans="1:8" x14ac:dyDescent="0.3">
      <c r="A7670">
        <v>6.8</v>
      </c>
      <c r="B7670" t="s">
        <v>24330</v>
      </c>
      <c r="C7670" t="s">
        <v>10600</v>
      </c>
      <c r="D7670" t="s">
        <v>1473</v>
      </c>
      <c r="E7670" t="s">
        <v>37</v>
      </c>
      <c r="F7670">
        <v>120</v>
      </c>
      <c r="G7670" s="8">
        <v>33771174</v>
      </c>
      <c r="H7670" s="8">
        <v>15000000</v>
      </c>
    </row>
    <row r="7671" spans="1:8" x14ac:dyDescent="0.3">
      <c r="A7671">
        <v>6.8</v>
      </c>
      <c r="B7671" t="s">
        <v>24330</v>
      </c>
      <c r="C7671" t="s">
        <v>10600</v>
      </c>
      <c r="D7671" t="s">
        <v>17497</v>
      </c>
      <c r="E7671" t="s">
        <v>37</v>
      </c>
      <c r="F7671">
        <v>120</v>
      </c>
      <c r="G7671" s="8">
        <v>33771174</v>
      </c>
      <c r="H7671" s="8">
        <v>15000000</v>
      </c>
    </row>
    <row r="7672" spans="1:8" x14ac:dyDescent="0.3">
      <c r="A7672">
        <v>8.4</v>
      </c>
      <c r="B7672" t="s">
        <v>24331</v>
      </c>
      <c r="C7672" t="s">
        <v>6851</v>
      </c>
      <c r="D7672" t="s">
        <v>515</v>
      </c>
      <c r="E7672" t="s">
        <v>37</v>
      </c>
      <c r="F7672">
        <v>227</v>
      </c>
      <c r="G7672" s="8">
        <v>6000000</v>
      </c>
      <c r="H7672" s="8">
        <v>15000000</v>
      </c>
    </row>
    <row r="7673" spans="1:8" x14ac:dyDescent="0.3">
      <c r="A7673">
        <v>8.4</v>
      </c>
      <c r="B7673" t="s">
        <v>24331</v>
      </c>
      <c r="C7673" t="s">
        <v>6851</v>
      </c>
      <c r="D7673" t="s">
        <v>11093</v>
      </c>
      <c r="E7673" t="s">
        <v>37</v>
      </c>
      <c r="F7673">
        <v>227</v>
      </c>
      <c r="G7673" s="8">
        <v>6000000</v>
      </c>
      <c r="H7673" s="8">
        <v>15000000</v>
      </c>
    </row>
    <row r="7674" spans="1:8" x14ac:dyDescent="0.3">
      <c r="A7674">
        <v>8.4</v>
      </c>
      <c r="B7674" t="s">
        <v>24331</v>
      </c>
      <c r="C7674" t="s">
        <v>6851</v>
      </c>
      <c r="D7674" t="s">
        <v>1473</v>
      </c>
      <c r="E7674" t="s">
        <v>37</v>
      </c>
      <c r="F7674">
        <v>227</v>
      </c>
      <c r="G7674" s="8">
        <v>6000000</v>
      </c>
      <c r="H7674" s="8">
        <v>15000000</v>
      </c>
    </row>
    <row r="7675" spans="1:8" x14ac:dyDescent="0.3">
      <c r="A7675">
        <v>8.4</v>
      </c>
      <c r="B7675" t="s">
        <v>24331</v>
      </c>
      <c r="C7675" t="s">
        <v>6851</v>
      </c>
      <c r="D7675" t="s">
        <v>20490</v>
      </c>
      <c r="E7675" t="s">
        <v>37</v>
      </c>
      <c r="F7675">
        <v>227</v>
      </c>
      <c r="G7675" s="8">
        <v>6000000</v>
      </c>
      <c r="H7675" s="8">
        <v>15000000</v>
      </c>
    </row>
    <row r="7676" spans="1:8" x14ac:dyDescent="0.3">
      <c r="A7676">
        <v>8.4</v>
      </c>
      <c r="B7676" t="s">
        <v>24331</v>
      </c>
      <c r="C7676" t="s">
        <v>6851</v>
      </c>
      <c r="D7676" t="s">
        <v>21951</v>
      </c>
      <c r="E7676" t="s">
        <v>37</v>
      </c>
      <c r="F7676">
        <v>227</v>
      </c>
      <c r="G7676" s="8">
        <v>6000000</v>
      </c>
      <c r="H7676" s="8">
        <v>15000000</v>
      </c>
    </row>
    <row r="7677" spans="1:8" x14ac:dyDescent="0.3">
      <c r="A7677">
        <v>4.9000000000000004</v>
      </c>
      <c r="B7677" t="s">
        <v>24332</v>
      </c>
      <c r="C7677" t="s">
        <v>10608</v>
      </c>
      <c r="D7677" t="s">
        <v>4189</v>
      </c>
      <c r="E7677" t="s">
        <v>37</v>
      </c>
      <c r="F7677">
        <v>119</v>
      </c>
      <c r="G7677" s="8">
        <v>33386128</v>
      </c>
      <c r="H7677" s="8">
        <v>15000000</v>
      </c>
    </row>
    <row r="7678" spans="1:8" x14ac:dyDescent="0.3">
      <c r="A7678">
        <v>7.1</v>
      </c>
      <c r="B7678" t="s">
        <v>24333</v>
      </c>
      <c r="C7678" t="s">
        <v>5430</v>
      </c>
      <c r="D7678" t="s">
        <v>515</v>
      </c>
      <c r="E7678" t="s">
        <v>37</v>
      </c>
      <c r="F7678">
        <v>115</v>
      </c>
      <c r="G7678" s="8">
        <v>37877959</v>
      </c>
      <c r="H7678" s="8">
        <v>15000000</v>
      </c>
    </row>
    <row r="7679" spans="1:8" x14ac:dyDescent="0.3">
      <c r="A7679">
        <v>7.1</v>
      </c>
      <c r="B7679" t="s">
        <v>24333</v>
      </c>
      <c r="C7679" t="s">
        <v>5430</v>
      </c>
      <c r="D7679" t="s">
        <v>11093</v>
      </c>
      <c r="E7679" t="s">
        <v>37</v>
      </c>
      <c r="F7679">
        <v>115</v>
      </c>
      <c r="G7679" s="8">
        <v>37877959</v>
      </c>
      <c r="H7679" s="8">
        <v>15000000</v>
      </c>
    </row>
    <row r="7680" spans="1:8" x14ac:dyDescent="0.3">
      <c r="A7680">
        <v>7.1</v>
      </c>
      <c r="B7680" t="s">
        <v>24333</v>
      </c>
      <c r="C7680" t="s">
        <v>5430</v>
      </c>
      <c r="D7680" t="s">
        <v>1473</v>
      </c>
      <c r="E7680" t="s">
        <v>37</v>
      </c>
      <c r="F7680">
        <v>115</v>
      </c>
      <c r="G7680" s="8">
        <v>37877959</v>
      </c>
      <c r="H7680" s="8">
        <v>15000000</v>
      </c>
    </row>
    <row r="7681" spans="1:8" x14ac:dyDescent="0.3">
      <c r="A7681">
        <v>6.6</v>
      </c>
      <c r="B7681" t="s">
        <v>24334</v>
      </c>
      <c r="C7681" t="s">
        <v>10615</v>
      </c>
      <c r="D7681" t="s">
        <v>21950</v>
      </c>
      <c r="E7681" t="s">
        <v>37</v>
      </c>
      <c r="F7681">
        <v>114</v>
      </c>
      <c r="G7681" s="8">
        <v>32721635</v>
      </c>
      <c r="H7681" s="8">
        <v>15000000</v>
      </c>
    </row>
    <row r="7682" spans="1:8" x14ac:dyDescent="0.3">
      <c r="A7682">
        <v>6.6</v>
      </c>
      <c r="B7682" t="s">
        <v>24334</v>
      </c>
      <c r="C7682" t="s">
        <v>10615</v>
      </c>
      <c r="D7682" t="s">
        <v>4189</v>
      </c>
      <c r="E7682" t="s">
        <v>37</v>
      </c>
      <c r="F7682">
        <v>114</v>
      </c>
      <c r="G7682" s="8">
        <v>32721635</v>
      </c>
      <c r="H7682" s="8">
        <v>15000000</v>
      </c>
    </row>
    <row r="7683" spans="1:8" x14ac:dyDescent="0.3">
      <c r="A7683">
        <v>6.6</v>
      </c>
      <c r="B7683" t="s">
        <v>24334</v>
      </c>
      <c r="C7683" t="s">
        <v>10615</v>
      </c>
      <c r="D7683" t="s">
        <v>8199</v>
      </c>
      <c r="E7683" t="s">
        <v>37</v>
      </c>
      <c r="F7683">
        <v>114</v>
      </c>
      <c r="G7683" s="8">
        <v>32721635</v>
      </c>
      <c r="H7683" s="8">
        <v>15000000</v>
      </c>
    </row>
    <row r="7684" spans="1:8" x14ac:dyDescent="0.3">
      <c r="A7684">
        <v>6.1</v>
      </c>
      <c r="B7684" t="s">
        <v>24335</v>
      </c>
      <c r="C7684" t="s">
        <v>10288</v>
      </c>
      <c r="D7684" t="s">
        <v>809</v>
      </c>
      <c r="E7684" t="s">
        <v>37</v>
      </c>
      <c r="F7684">
        <v>90</v>
      </c>
      <c r="G7684" s="8">
        <v>31585300</v>
      </c>
      <c r="H7684" s="8">
        <v>15000000</v>
      </c>
    </row>
    <row r="7685" spans="1:8" x14ac:dyDescent="0.3">
      <c r="A7685">
        <v>6.1</v>
      </c>
      <c r="B7685" t="s">
        <v>24335</v>
      </c>
      <c r="C7685" t="s">
        <v>10288</v>
      </c>
      <c r="D7685" t="s">
        <v>17497</v>
      </c>
      <c r="E7685" t="s">
        <v>37</v>
      </c>
      <c r="F7685">
        <v>90</v>
      </c>
      <c r="G7685" s="8">
        <v>31585300</v>
      </c>
      <c r="H7685" s="8">
        <v>15000000</v>
      </c>
    </row>
    <row r="7686" spans="1:8" x14ac:dyDescent="0.3">
      <c r="A7686">
        <v>4.0999999999999996</v>
      </c>
      <c r="B7686" t="s">
        <v>24336</v>
      </c>
      <c r="C7686" t="s">
        <v>10623</v>
      </c>
      <c r="D7686" t="s">
        <v>809</v>
      </c>
      <c r="E7686" t="s">
        <v>37</v>
      </c>
      <c r="F7686">
        <v>94</v>
      </c>
      <c r="G7686" s="8">
        <v>30259652</v>
      </c>
      <c r="H7686" s="8">
        <v>15000000</v>
      </c>
    </row>
    <row r="7687" spans="1:8" x14ac:dyDescent="0.3">
      <c r="A7687">
        <v>4.0999999999999996</v>
      </c>
      <c r="B7687" t="s">
        <v>24336</v>
      </c>
      <c r="C7687" t="s">
        <v>10623</v>
      </c>
      <c r="D7687" t="s">
        <v>4189</v>
      </c>
      <c r="E7687" t="s">
        <v>37</v>
      </c>
      <c r="F7687">
        <v>94</v>
      </c>
      <c r="G7687" s="8">
        <v>30259652</v>
      </c>
      <c r="H7687" s="8">
        <v>15000000</v>
      </c>
    </row>
    <row r="7688" spans="1:8" x14ac:dyDescent="0.3">
      <c r="A7688">
        <v>4.0999999999999996</v>
      </c>
      <c r="B7688" t="s">
        <v>24336</v>
      </c>
      <c r="C7688" t="s">
        <v>10623</v>
      </c>
      <c r="D7688" t="s">
        <v>8199</v>
      </c>
      <c r="E7688" t="s">
        <v>37</v>
      </c>
      <c r="F7688">
        <v>94</v>
      </c>
      <c r="G7688" s="8">
        <v>30259652</v>
      </c>
      <c r="H7688" s="8">
        <v>15000000</v>
      </c>
    </row>
    <row r="7689" spans="1:8" x14ac:dyDescent="0.3">
      <c r="A7689">
        <v>8.1</v>
      </c>
      <c r="B7689" t="s">
        <v>24337</v>
      </c>
      <c r="C7689" t="s">
        <v>1677</v>
      </c>
      <c r="D7689" t="s">
        <v>515</v>
      </c>
      <c r="E7689" t="s">
        <v>37</v>
      </c>
      <c r="F7689">
        <v>98</v>
      </c>
      <c r="G7689" s="8">
        <v>30857814</v>
      </c>
      <c r="H7689" s="8">
        <v>16000000</v>
      </c>
    </row>
    <row r="7690" spans="1:8" x14ac:dyDescent="0.3">
      <c r="A7690">
        <v>8.1</v>
      </c>
      <c r="B7690" t="s">
        <v>24337</v>
      </c>
      <c r="C7690" t="s">
        <v>1677</v>
      </c>
      <c r="D7690" t="s">
        <v>15875</v>
      </c>
      <c r="E7690" t="s">
        <v>37</v>
      </c>
      <c r="F7690">
        <v>98</v>
      </c>
      <c r="G7690" s="8">
        <v>30857814</v>
      </c>
      <c r="H7690" s="8">
        <v>16000000</v>
      </c>
    </row>
    <row r="7691" spans="1:8" x14ac:dyDescent="0.3">
      <c r="A7691">
        <v>8.1</v>
      </c>
      <c r="B7691" t="s">
        <v>24337</v>
      </c>
      <c r="C7691" t="s">
        <v>1677</v>
      </c>
      <c r="D7691" t="s">
        <v>651</v>
      </c>
      <c r="E7691" t="s">
        <v>37</v>
      </c>
      <c r="F7691">
        <v>98</v>
      </c>
      <c r="G7691" s="8">
        <v>30857814</v>
      </c>
      <c r="H7691" s="8">
        <v>16000000</v>
      </c>
    </row>
    <row r="7692" spans="1:8" x14ac:dyDescent="0.3">
      <c r="A7692">
        <v>8.1</v>
      </c>
      <c r="B7692" t="s">
        <v>24337</v>
      </c>
      <c r="C7692" t="s">
        <v>1677</v>
      </c>
      <c r="D7692" t="s">
        <v>17497</v>
      </c>
      <c r="E7692" t="s">
        <v>37</v>
      </c>
      <c r="F7692">
        <v>98</v>
      </c>
      <c r="G7692" s="8">
        <v>30857814</v>
      </c>
      <c r="H7692" s="8">
        <v>16000000</v>
      </c>
    </row>
    <row r="7693" spans="1:8" x14ac:dyDescent="0.3">
      <c r="A7693">
        <v>7.6</v>
      </c>
      <c r="B7693" t="s">
        <v>24338</v>
      </c>
      <c r="C7693" t="s">
        <v>840</v>
      </c>
      <c r="D7693" t="s">
        <v>11093</v>
      </c>
      <c r="E7693" t="s">
        <v>37</v>
      </c>
      <c r="F7693">
        <v>126</v>
      </c>
      <c r="G7693" s="8">
        <v>30226144</v>
      </c>
      <c r="H7693" s="8">
        <v>15000000</v>
      </c>
    </row>
    <row r="7694" spans="1:8" x14ac:dyDescent="0.3">
      <c r="A7694">
        <v>7.6</v>
      </c>
      <c r="B7694" t="s">
        <v>24338</v>
      </c>
      <c r="C7694" t="s">
        <v>840</v>
      </c>
      <c r="D7694" t="s">
        <v>1473</v>
      </c>
      <c r="E7694" t="s">
        <v>37</v>
      </c>
      <c r="F7694">
        <v>126</v>
      </c>
      <c r="G7694" s="8">
        <v>30226144</v>
      </c>
      <c r="H7694" s="8">
        <v>15000000</v>
      </c>
    </row>
    <row r="7695" spans="1:8" x14ac:dyDescent="0.3">
      <c r="A7695">
        <v>7.8</v>
      </c>
      <c r="B7695" t="s">
        <v>24339</v>
      </c>
      <c r="C7695" t="s">
        <v>10635</v>
      </c>
      <c r="D7695" t="s">
        <v>21950</v>
      </c>
      <c r="E7695" t="s">
        <v>37</v>
      </c>
      <c r="F7695">
        <v>100</v>
      </c>
      <c r="G7695" s="8">
        <v>35054909</v>
      </c>
      <c r="H7695" s="8">
        <v>15000000</v>
      </c>
    </row>
    <row r="7696" spans="1:8" x14ac:dyDescent="0.3">
      <c r="A7696">
        <v>7.8</v>
      </c>
      <c r="B7696" t="s">
        <v>24339</v>
      </c>
      <c r="C7696" t="s">
        <v>10635</v>
      </c>
      <c r="D7696" t="s">
        <v>1473</v>
      </c>
      <c r="E7696" t="s">
        <v>37</v>
      </c>
      <c r="F7696">
        <v>100</v>
      </c>
      <c r="G7696" s="8">
        <v>35054909</v>
      </c>
      <c r="H7696" s="8">
        <v>15000000</v>
      </c>
    </row>
    <row r="7697" spans="1:8" x14ac:dyDescent="0.3">
      <c r="A7697">
        <v>4.5999999999999996</v>
      </c>
      <c r="B7697" t="s">
        <v>24340</v>
      </c>
      <c r="C7697" t="s">
        <v>10640</v>
      </c>
      <c r="D7697" t="s">
        <v>809</v>
      </c>
      <c r="E7697" t="s">
        <v>37</v>
      </c>
      <c r="F7697">
        <v>89</v>
      </c>
      <c r="G7697" s="8">
        <v>29302097</v>
      </c>
      <c r="H7697" s="8">
        <v>15000000</v>
      </c>
    </row>
    <row r="7698" spans="1:8" x14ac:dyDescent="0.3">
      <c r="A7698">
        <v>4.5999999999999996</v>
      </c>
      <c r="B7698" t="s">
        <v>24340</v>
      </c>
      <c r="C7698" t="s">
        <v>10640</v>
      </c>
      <c r="D7698" t="s">
        <v>15875</v>
      </c>
      <c r="E7698" t="s">
        <v>37</v>
      </c>
      <c r="F7698">
        <v>89</v>
      </c>
      <c r="G7698" s="8">
        <v>29302097</v>
      </c>
      <c r="H7698" s="8">
        <v>15000000</v>
      </c>
    </row>
    <row r="7699" spans="1:8" x14ac:dyDescent="0.3">
      <c r="A7699">
        <v>4.5999999999999996</v>
      </c>
      <c r="B7699" t="s">
        <v>24340</v>
      </c>
      <c r="C7699" t="s">
        <v>10640</v>
      </c>
      <c r="D7699" t="s">
        <v>9824</v>
      </c>
      <c r="E7699" t="s">
        <v>37</v>
      </c>
      <c r="F7699">
        <v>89</v>
      </c>
      <c r="G7699" s="8">
        <v>29302097</v>
      </c>
      <c r="H7699" s="8">
        <v>15000000</v>
      </c>
    </row>
    <row r="7700" spans="1:8" x14ac:dyDescent="0.3">
      <c r="A7700">
        <v>4.5999999999999996</v>
      </c>
      <c r="B7700" t="s">
        <v>24340</v>
      </c>
      <c r="C7700" t="s">
        <v>10640</v>
      </c>
      <c r="D7700" t="s">
        <v>17497</v>
      </c>
      <c r="E7700" t="s">
        <v>37</v>
      </c>
      <c r="F7700">
        <v>89</v>
      </c>
      <c r="G7700" s="8">
        <v>29302097</v>
      </c>
      <c r="H7700" s="8">
        <v>15000000</v>
      </c>
    </row>
    <row r="7701" spans="1:8" x14ac:dyDescent="0.3">
      <c r="A7701">
        <v>6</v>
      </c>
      <c r="B7701" t="s">
        <v>24341</v>
      </c>
      <c r="C7701" t="s">
        <v>9667</v>
      </c>
      <c r="D7701" t="s">
        <v>809</v>
      </c>
      <c r="E7701" t="s">
        <v>37</v>
      </c>
      <c r="F7701">
        <v>111</v>
      </c>
      <c r="G7701" s="8">
        <v>29106737</v>
      </c>
      <c r="H7701" s="8">
        <v>15000000</v>
      </c>
    </row>
    <row r="7702" spans="1:8" x14ac:dyDescent="0.3">
      <c r="A7702">
        <v>6</v>
      </c>
      <c r="B7702" t="s">
        <v>24341</v>
      </c>
      <c r="C7702" t="s">
        <v>9667</v>
      </c>
      <c r="D7702" t="s">
        <v>1473</v>
      </c>
      <c r="E7702" t="s">
        <v>37</v>
      </c>
      <c r="F7702">
        <v>111</v>
      </c>
      <c r="G7702" s="8">
        <v>29106737</v>
      </c>
      <c r="H7702" s="8">
        <v>15000000</v>
      </c>
    </row>
    <row r="7703" spans="1:8" x14ac:dyDescent="0.3">
      <c r="A7703">
        <v>6</v>
      </c>
      <c r="B7703" t="s">
        <v>24341</v>
      </c>
      <c r="C7703" t="s">
        <v>9667</v>
      </c>
      <c r="D7703" t="s">
        <v>17497</v>
      </c>
      <c r="E7703" t="s">
        <v>37</v>
      </c>
      <c r="F7703">
        <v>111</v>
      </c>
      <c r="G7703" s="8">
        <v>29106737</v>
      </c>
      <c r="H7703" s="8">
        <v>15000000</v>
      </c>
    </row>
    <row r="7704" spans="1:8" x14ac:dyDescent="0.3">
      <c r="A7704">
        <v>7</v>
      </c>
      <c r="B7704" t="s">
        <v>24342</v>
      </c>
      <c r="C7704" t="s">
        <v>10649</v>
      </c>
      <c r="D7704" t="s">
        <v>1473</v>
      </c>
      <c r="E7704" t="s">
        <v>37</v>
      </c>
      <c r="F7704">
        <v>100</v>
      </c>
      <c r="G7704" s="8">
        <v>28637507</v>
      </c>
      <c r="H7704" s="8">
        <v>15000000</v>
      </c>
    </row>
    <row r="7705" spans="1:8" x14ac:dyDescent="0.3">
      <c r="A7705">
        <v>7</v>
      </c>
      <c r="B7705" t="s">
        <v>24342</v>
      </c>
      <c r="C7705" t="s">
        <v>10649</v>
      </c>
      <c r="D7705" t="s">
        <v>4189</v>
      </c>
      <c r="E7705" t="s">
        <v>37</v>
      </c>
      <c r="F7705">
        <v>100</v>
      </c>
      <c r="G7705" s="8">
        <v>28637507</v>
      </c>
      <c r="H7705" s="8">
        <v>15000000</v>
      </c>
    </row>
    <row r="7706" spans="1:8" x14ac:dyDescent="0.3">
      <c r="A7706">
        <v>7</v>
      </c>
      <c r="B7706" t="s">
        <v>24342</v>
      </c>
      <c r="C7706" t="s">
        <v>10649</v>
      </c>
      <c r="D7706" t="s">
        <v>10118</v>
      </c>
      <c r="E7706" t="s">
        <v>37</v>
      </c>
      <c r="F7706">
        <v>100</v>
      </c>
      <c r="G7706" s="8">
        <v>28637507</v>
      </c>
      <c r="H7706" s="8">
        <v>15000000</v>
      </c>
    </row>
    <row r="7707" spans="1:8" x14ac:dyDescent="0.3">
      <c r="A7707">
        <v>6.7</v>
      </c>
      <c r="B7707" t="s">
        <v>24343</v>
      </c>
      <c r="C7707" t="s">
        <v>3555</v>
      </c>
      <c r="D7707" t="s">
        <v>1473</v>
      </c>
      <c r="E7707" t="s">
        <v>37</v>
      </c>
      <c r="F7707">
        <v>115</v>
      </c>
      <c r="G7707" s="8">
        <v>30127963</v>
      </c>
      <c r="H7707" s="8">
        <v>15000000</v>
      </c>
    </row>
    <row r="7708" spans="1:8" x14ac:dyDescent="0.3">
      <c r="A7708">
        <v>6.7</v>
      </c>
      <c r="B7708" t="s">
        <v>24343</v>
      </c>
      <c r="C7708" t="s">
        <v>3555</v>
      </c>
      <c r="D7708" t="s">
        <v>15875</v>
      </c>
      <c r="E7708" t="s">
        <v>37</v>
      </c>
      <c r="F7708">
        <v>115</v>
      </c>
      <c r="G7708" s="8">
        <v>30127963</v>
      </c>
      <c r="H7708" s="8">
        <v>15000000</v>
      </c>
    </row>
    <row r="7709" spans="1:8" x14ac:dyDescent="0.3">
      <c r="A7709">
        <v>6.7</v>
      </c>
      <c r="B7709" t="s">
        <v>24343</v>
      </c>
      <c r="C7709" t="s">
        <v>3555</v>
      </c>
      <c r="D7709" t="s">
        <v>21949</v>
      </c>
      <c r="E7709" t="s">
        <v>37</v>
      </c>
      <c r="F7709">
        <v>115</v>
      </c>
      <c r="G7709" s="8">
        <v>30127963</v>
      </c>
      <c r="H7709" s="8">
        <v>15000000</v>
      </c>
    </row>
    <row r="7710" spans="1:8" x14ac:dyDescent="0.3">
      <c r="A7710">
        <v>6.4</v>
      </c>
      <c r="B7710" t="s">
        <v>24344</v>
      </c>
      <c r="C7710" t="s">
        <v>2405</v>
      </c>
      <c r="D7710" t="s">
        <v>809</v>
      </c>
      <c r="E7710" t="s">
        <v>37</v>
      </c>
      <c r="F7710">
        <v>106</v>
      </c>
      <c r="G7710" s="8">
        <v>32645546</v>
      </c>
      <c r="H7710" s="8">
        <v>14000000</v>
      </c>
    </row>
    <row r="7711" spans="1:8" x14ac:dyDescent="0.3">
      <c r="A7711">
        <v>6.4</v>
      </c>
      <c r="B7711" t="s">
        <v>24344</v>
      </c>
      <c r="C7711" t="s">
        <v>2405</v>
      </c>
      <c r="D7711" t="s">
        <v>1473</v>
      </c>
      <c r="E7711" t="s">
        <v>37</v>
      </c>
      <c r="F7711">
        <v>106</v>
      </c>
      <c r="G7711" s="8">
        <v>32645546</v>
      </c>
      <c r="H7711" s="8">
        <v>14000000</v>
      </c>
    </row>
    <row r="7712" spans="1:8" x14ac:dyDescent="0.3">
      <c r="A7712">
        <v>6.4</v>
      </c>
      <c r="B7712" t="s">
        <v>24344</v>
      </c>
      <c r="C7712" t="s">
        <v>2405</v>
      </c>
      <c r="D7712" t="s">
        <v>15875</v>
      </c>
      <c r="E7712" t="s">
        <v>37</v>
      </c>
      <c r="F7712">
        <v>106</v>
      </c>
      <c r="G7712" s="8">
        <v>32645546</v>
      </c>
      <c r="H7712" s="8">
        <v>14000000</v>
      </c>
    </row>
    <row r="7713" spans="1:8" x14ac:dyDescent="0.3">
      <c r="A7713">
        <v>7.2</v>
      </c>
      <c r="B7713" t="s">
        <v>24345</v>
      </c>
      <c r="C7713" t="s">
        <v>10662</v>
      </c>
      <c r="D7713" t="s">
        <v>1473</v>
      </c>
      <c r="E7713" t="s">
        <v>37</v>
      </c>
      <c r="F7713">
        <v>124</v>
      </c>
      <c r="G7713" s="8">
        <v>27441122</v>
      </c>
      <c r="H7713" s="8">
        <v>15000000</v>
      </c>
    </row>
    <row r="7714" spans="1:8" x14ac:dyDescent="0.3">
      <c r="A7714">
        <v>7.2</v>
      </c>
      <c r="B7714" t="s">
        <v>24345</v>
      </c>
      <c r="C7714" t="s">
        <v>10662</v>
      </c>
      <c r="D7714" t="s">
        <v>17497</v>
      </c>
      <c r="E7714" t="s">
        <v>37</v>
      </c>
      <c r="F7714">
        <v>124</v>
      </c>
      <c r="G7714" s="8">
        <v>27441122</v>
      </c>
      <c r="H7714" s="8">
        <v>15000000</v>
      </c>
    </row>
    <row r="7715" spans="1:8" x14ac:dyDescent="0.3">
      <c r="A7715">
        <v>7.2</v>
      </c>
      <c r="B7715" t="s">
        <v>24345</v>
      </c>
      <c r="C7715" t="s">
        <v>10662</v>
      </c>
      <c r="D7715" t="s">
        <v>21949</v>
      </c>
      <c r="E7715" t="s">
        <v>37</v>
      </c>
      <c r="F7715">
        <v>124</v>
      </c>
      <c r="G7715" s="8">
        <v>27441122</v>
      </c>
      <c r="H7715" s="8">
        <v>15000000</v>
      </c>
    </row>
    <row r="7716" spans="1:8" x14ac:dyDescent="0.3">
      <c r="A7716">
        <v>7.4</v>
      </c>
      <c r="B7716" t="s">
        <v>24346</v>
      </c>
      <c r="C7716" t="s">
        <v>3262</v>
      </c>
      <c r="D7716" t="s">
        <v>675</v>
      </c>
      <c r="E7716" t="s">
        <v>37</v>
      </c>
      <c r="F7716">
        <v>107</v>
      </c>
      <c r="G7716" s="8">
        <v>28014536</v>
      </c>
      <c r="H7716" s="8">
        <v>15000000</v>
      </c>
    </row>
    <row r="7717" spans="1:8" x14ac:dyDescent="0.3">
      <c r="A7717">
        <v>7.4</v>
      </c>
      <c r="B7717" t="s">
        <v>24346</v>
      </c>
      <c r="C7717" t="s">
        <v>3262</v>
      </c>
      <c r="D7717" t="s">
        <v>809</v>
      </c>
      <c r="E7717" t="s">
        <v>37</v>
      </c>
      <c r="F7717">
        <v>107</v>
      </c>
      <c r="G7717" s="8">
        <v>28014536</v>
      </c>
      <c r="H7717" s="8">
        <v>15000000</v>
      </c>
    </row>
    <row r="7718" spans="1:8" x14ac:dyDescent="0.3">
      <c r="A7718">
        <v>7.4</v>
      </c>
      <c r="B7718" t="s">
        <v>24346</v>
      </c>
      <c r="C7718" t="s">
        <v>3262</v>
      </c>
      <c r="D7718" t="s">
        <v>21950</v>
      </c>
      <c r="E7718" t="s">
        <v>37</v>
      </c>
      <c r="F7718">
        <v>107</v>
      </c>
      <c r="G7718" s="8">
        <v>28014536</v>
      </c>
      <c r="H7718" s="8">
        <v>15000000</v>
      </c>
    </row>
    <row r="7719" spans="1:8" x14ac:dyDescent="0.3">
      <c r="A7719">
        <v>7.4</v>
      </c>
      <c r="B7719" t="s">
        <v>24346</v>
      </c>
      <c r="C7719" t="s">
        <v>3262</v>
      </c>
      <c r="D7719" t="s">
        <v>17497</v>
      </c>
      <c r="E7719" t="s">
        <v>37</v>
      </c>
      <c r="F7719">
        <v>107</v>
      </c>
      <c r="G7719" s="8">
        <v>28014536</v>
      </c>
      <c r="H7719" s="8">
        <v>15000000</v>
      </c>
    </row>
    <row r="7720" spans="1:8" x14ac:dyDescent="0.3">
      <c r="A7720">
        <v>7.4</v>
      </c>
      <c r="B7720" t="s">
        <v>24346</v>
      </c>
      <c r="C7720" t="s">
        <v>3262</v>
      </c>
      <c r="D7720" t="s">
        <v>8199</v>
      </c>
      <c r="E7720" t="s">
        <v>37</v>
      </c>
      <c r="F7720">
        <v>107</v>
      </c>
      <c r="G7720" s="8">
        <v>28014536</v>
      </c>
      <c r="H7720" s="8">
        <v>15000000</v>
      </c>
    </row>
    <row r="7721" spans="1:8" x14ac:dyDescent="0.3">
      <c r="A7721">
        <v>4.8</v>
      </c>
      <c r="B7721" t="s">
        <v>24347</v>
      </c>
      <c r="C7721" t="s">
        <v>10670</v>
      </c>
      <c r="D7721" t="s">
        <v>809</v>
      </c>
      <c r="E7721" t="s">
        <v>37</v>
      </c>
      <c r="F7721">
        <v>99</v>
      </c>
      <c r="G7721" s="8">
        <v>33860010</v>
      </c>
      <c r="H7721" s="8">
        <v>15000000</v>
      </c>
    </row>
    <row r="7722" spans="1:8" x14ac:dyDescent="0.3">
      <c r="A7722">
        <v>4.8</v>
      </c>
      <c r="B7722" t="s">
        <v>24347</v>
      </c>
      <c r="C7722" t="s">
        <v>10670</v>
      </c>
      <c r="D7722" t="s">
        <v>17497</v>
      </c>
      <c r="E7722" t="s">
        <v>37</v>
      </c>
      <c r="F7722">
        <v>99</v>
      </c>
      <c r="G7722" s="8">
        <v>33860010</v>
      </c>
      <c r="H7722" s="8">
        <v>15000000</v>
      </c>
    </row>
    <row r="7723" spans="1:8" x14ac:dyDescent="0.3">
      <c r="A7723">
        <v>4</v>
      </c>
      <c r="B7723" t="s">
        <v>24348</v>
      </c>
      <c r="C7723" t="s">
        <v>10674</v>
      </c>
      <c r="D7723" t="s">
        <v>515</v>
      </c>
      <c r="E7723" t="s">
        <v>37</v>
      </c>
      <c r="F7723">
        <v>90</v>
      </c>
      <c r="G7723" s="8">
        <v>26421314</v>
      </c>
      <c r="H7723" s="8">
        <v>15000000</v>
      </c>
    </row>
    <row r="7724" spans="1:8" x14ac:dyDescent="0.3">
      <c r="A7724">
        <v>4</v>
      </c>
      <c r="B7724" t="s">
        <v>24348</v>
      </c>
      <c r="C7724" t="s">
        <v>10674</v>
      </c>
      <c r="D7724" t="s">
        <v>651</v>
      </c>
      <c r="E7724" t="s">
        <v>37</v>
      </c>
      <c r="F7724">
        <v>90</v>
      </c>
      <c r="G7724" s="8">
        <v>26421314</v>
      </c>
      <c r="H7724" s="8">
        <v>15000000</v>
      </c>
    </row>
    <row r="7725" spans="1:8" x14ac:dyDescent="0.3">
      <c r="A7725">
        <v>4</v>
      </c>
      <c r="B7725" t="s">
        <v>24348</v>
      </c>
      <c r="C7725" t="s">
        <v>10674</v>
      </c>
      <c r="D7725" t="s">
        <v>4189</v>
      </c>
      <c r="E7725" t="s">
        <v>37</v>
      </c>
      <c r="F7725">
        <v>90</v>
      </c>
      <c r="G7725" s="8">
        <v>26421314</v>
      </c>
      <c r="H7725" s="8">
        <v>15000000</v>
      </c>
    </row>
    <row r="7726" spans="1:8" x14ac:dyDescent="0.3">
      <c r="A7726">
        <v>4</v>
      </c>
      <c r="B7726" t="s">
        <v>24348</v>
      </c>
      <c r="C7726" t="s">
        <v>10674</v>
      </c>
      <c r="D7726" t="s">
        <v>21948</v>
      </c>
      <c r="E7726" t="s">
        <v>37</v>
      </c>
      <c r="F7726">
        <v>90</v>
      </c>
      <c r="G7726" s="8">
        <v>26421314</v>
      </c>
      <c r="H7726" s="8">
        <v>15000000</v>
      </c>
    </row>
    <row r="7727" spans="1:8" x14ac:dyDescent="0.3">
      <c r="A7727">
        <v>4</v>
      </c>
      <c r="B7727" t="s">
        <v>24348</v>
      </c>
      <c r="C7727" t="s">
        <v>10674</v>
      </c>
      <c r="D7727" t="s">
        <v>8199</v>
      </c>
      <c r="E7727" t="s">
        <v>37</v>
      </c>
      <c r="F7727">
        <v>90</v>
      </c>
      <c r="G7727" s="8">
        <v>26421314</v>
      </c>
      <c r="H7727" s="8">
        <v>15000000</v>
      </c>
    </row>
    <row r="7728" spans="1:8" x14ac:dyDescent="0.3">
      <c r="A7728">
        <v>6.2</v>
      </c>
      <c r="B7728" t="s">
        <v>24349</v>
      </c>
      <c r="C7728" t="s">
        <v>8745</v>
      </c>
      <c r="D7728" t="s">
        <v>1473</v>
      </c>
      <c r="E7728" t="s">
        <v>37</v>
      </c>
      <c r="F7728">
        <v>101</v>
      </c>
      <c r="G7728" s="8">
        <v>24881000</v>
      </c>
      <c r="H7728" s="8">
        <v>15000000</v>
      </c>
    </row>
    <row r="7729" spans="1:8" x14ac:dyDescent="0.3">
      <c r="A7729">
        <v>6.2</v>
      </c>
      <c r="B7729" t="s">
        <v>24349</v>
      </c>
      <c r="C7729" t="s">
        <v>8745</v>
      </c>
      <c r="D7729" t="s">
        <v>651</v>
      </c>
      <c r="E7729" t="s">
        <v>37</v>
      </c>
      <c r="F7729">
        <v>101</v>
      </c>
      <c r="G7729" s="8">
        <v>24881000</v>
      </c>
      <c r="H7729" s="8">
        <v>15000000</v>
      </c>
    </row>
    <row r="7730" spans="1:8" x14ac:dyDescent="0.3">
      <c r="A7730">
        <v>6.2</v>
      </c>
      <c r="B7730" t="s">
        <v>24349</v>
      </c>
      <c r="C7730" t="s">
        <v>8745</v>
      </c>
      <c r="D7730" t="s">
        <v>4189</v>
      </c>
      <c r="E7730" t="s">
        <v>37</v>
      </c>
      <c r="F7730">
        <v>101</v>
      </c>
      <c r="G7730" s="8">
        <v>24881000</v>
      </c>
      <c r="H7730" s="8">
        <v>15000000</v>
      </c>
    </row>
    <row r="7731" spans="1:8" x14ac:dyDescent="0.3">
      <c r="A7731">
        <v>6.2</v>
      </c>
      <c r="B7731" t="s">
        <v>24349</v>
      </c>
      <c r="C7731" t="s">
        <v>8745</v>
      </c>
      <c r="D7731" t="s">
        <v>8199</v>
      </c>
      <c r="E7731" t="s">
        <v>37</v>
      </c>
      <c r="F7731">
        <v>101</v>
      </c>
      <c r="G7731" s="8">
        <v>24881000</v>
      </c>
      <c r="H7731" s="8">
        <v>15000000</v>
      </c>
    </row>
    <row r="7732" spans="1:8" x14ac:dyDescent="0.3">
      <c r="A7732">
        <v>7.7</v>
      </c>
      <c r="B7732" t="s">
        <v>24350</v>
      </c>
      <c r="C7732" t="s">
        <v>1789</v>
      </c>
      <c r="D7732" t="s">
        <v>1473</v>
      </c>
      <c r="E7732" t="s">
        <v>37</v>
      </c>
      <c r="F7732">
        <v>119</v>
      </c>
      <c r="G7732" s="8">
        <v>23089926</v>
      </c>
      <c r="H7732" s="8">
        <v>15000000</v>
      </c>
    </row>
    <row r="7733" spans="1:8" x14ac:dyDescent="0.3">
      <c r="A7733">
        <v>7.7</v>
      </c>
      <c r="B7733" t="s">
        <v>24350</v>
      </c>
      <c r="C7733" t="s">
        <v>1789</v>
      </c>
      <c r="D7733" t="s">
        <v>17497</v>
      </c>
      <c r="E7733" t="s">
        <v>37</v>
      </c>
      <c r="F7733">
        <v>119</v>
      </c>
      <c r="G7733" s="8">
        <v>23089926</v>
      </c>
      <c r="H7733" s="8">
        <v>15000000</v>
      </c>
    </row>
    <row r="7734" spans="1:8" x14ac:dyDescent="0.3">
      <c r="A7734">
        <v>7.7</v>
      </c>
      <c r="B7734" t="s">
        <v>24350</v>
      </c>
      <c r="C7734" t="s">
        <v>1789</v>
      </c>
      <c r="D7734" t="s">
        <v>8199</v>
      </c>
      <c r="E7734" t="s">
        <v>37</v>
      </c>
      <c r="F7734">
        <v>119</v>
      </c>
      <c r="G7734" s="8">
        <v>23089926</v>
      </c>
      <c r="H7734" s="8">
        <v>15000000</v>
      </c>
    </row>
    <row r="7735" spans="1:8" x14ac:dyDescent="0.3">
      <c r="A7735">
        <v>6.7</v>
      </c>
      <c r="B7735" t="s">
        <v>24351</v>
      </c>
      <c r="C7735" t="s">
        <v>10690</v>
      </c>
      <c r="D7735" t="s">
        <v>515</v>
      </c>
      <c r="E7735" t="s">
        <v>37</v>
      </c>
      <c r="F7735">
        <v>103</v>
      </c>
      <c r="G7735" s="8">
        <v>26161406</v>
      </c>
      <c r="H7735" s="8">
        <v>15000000</v>
      </c>
    </row>
    <row r="7736" spans="1:8" x14ac:dyDescent="0.3">
      <c r="A7736">
        <v>6.7</v>
      </c>
      <c r="B7736" t="s">
        <v>24351</v>
      </c>
      <c r="C7736" t="s">
        <v>10690</v>
      </c>
      <c r="D7736" t="s">
        <v>809</v>
      </c>
      <c r="E7736" t="s">
        <v>37</v>
      </c>
      <c r="F7736">
        <v>103</v>
      </c>
      <c r="G7736" s="8">
        <v>26161406</v>
      </c>
      <c r="H7736" s="8">
        <v>15000000</v>
      </c>
    </row>
    <row r="7737" spans="1:8" x14ac:dyDescent="0.3">
      <c r="A7737">
        <v>6.7</v>
      </c>
      <c r="B7737" t="s">
        <v>24351</v>
      </c>
      <c r="C7737" t="s">
        <v>10690</v>
      </c>
      <c r="D7737" t="s">
        <v>15875</v>
      </c>
      <c r="E7737" t="s">
        <v>37</v>
      </c>
      <c r="F7737">
        <v>103</v>
      </c>
      <c r="G7737" s="8">
        <v>26161406</v>
      </c>
      <c r="H7737" s="8">
        <v>15000000</v>
      </c>
    </row>
    <row r="7738" spans="1:8" x14ac:dyDescent="0.3">
      <c r="A7738">
        <v>6.7</v>
      </c>
      <c r="B7738" t="s">
        <v>24351</v>
      </c>
      <c r="C7738" t="s">
        <v>10690</v>
      </c>
      <c r="D7738" t="s">
        <v>651</v>
      </c>
      <c r="E7738" t="s">
        <v>37</v>
      </c>
      <c r="F7738">
        <v>103</v>
      </c>
      <c r="G7738" s="8">
        <v>26161406</v>
      </c>
      <c r="H7738" s="8">
        <v>15000000</v>
      </c>
    </row>
    <row r="7739" spans="1:8" x14ac:dyDescent="0.3">
      <c r="A7739">
        <v>7.9</v>
      </c>
      <c r="B7739" t="s">
        <v>24352</v>
      </c>
      <c r="C7739" t="s">
        <v>10346</v>
      </c>
      <c r="D7739" t="s">
        <v>1473</v>
      </c>
      <c r="E7739" t="s">
        <v>37</v>
      </c>
      <c r="F7739">
        <v>134</v>
      </c>
      <c r="G7739" s="8">
        <v>22954968</v>
      </c>
      <c r="H7739" s="8">
        <v>11500000</v>
      </c>
    </row>
    <row r="7740" spans="1:8" x14ac:dyDescent="0.3">
      <c r="A7740">
        <v>7.9</v>
      </c>
      <c r="B7740" t="s">
        <v>24352</v>
      </c>
      <c r="C7740" t="s">
        <v>10346</v>
      </c>
      <c r="D7740" t="s">
        <v>17497</v>
      </c>
      <c r="E7740" t="s">
        <v>37</v>
      </c>
      <c r="F7740">
        <v>134</v>
      </c>
      <c r="G7740" s="8">
        <v>22954968</v>
      </c>
      <c r="H7740" s="8">
        <v>11500000</v>
      </c>
    </row>
    <row r="7741" spans="1:8" x14ac:dyDescent="0.3">
      <c r="A7741">
        <v>7.9</v>
      </c>
      <c r="B7741" t="s">
        <v>24353</v>
      </c>
      <c r="C7741" t="s">
        <v>4862</v>
      </c>
      <c r="D7741" t="s">
        <v>1473</v>
      </c>
      <c r="E7741" t="s">
        <v>37</v>
      </c>
      <c r="F7741">
        <v>155</v>
      </c>
      <c r="G7741" s="8">
        <v>26384919</v>
      </c>
      <c r="H7741" s="8">
        <v>15000000</v>
      </c>
    </row>
    <row r="7742" spans="1:8" x14ac:dyDescent="0.3">
      <c r="A7742">
        <v>5.5</v>
      </c>
      <c r="B7742" t="s">
        <v>24354</v>
      </c>
      <c r="C7742" t="s">
        <v>10022</v>
      </c>
      <c r="D7742" t="s">
        <v>675</v>
      </c>
      <c r="E7742" t="s">
        <v>37</v>
      </c>
      <c r="F7742">
        <v>94</v>
      </c>
      <c r="G7742" s="8">
        <v>22189039</v>
      </c>
      <c r="H7742" s="8">
        <v>15000000</v>
      </c>
    </row>
    <row r="7743" spans="1:8" x14ac:dyDescent="0.3">
      <c r="A7743">
        <v>5.5</v>
      </c>
      <c r="B7743" t="s">
        <v>24354</v>
      </c>
      <c r="C7743" t="s">
        <v>10022</v>
      </c>
      <c r="D7743" t="s">
        <v>21950</v>
      </c>
      <c r="E7743" t="s">
        <v>37</v>
      </c>
      <c r="F7743">
        <v>94</v>
      </c>
      <c r="G7743" s="8">
        <v>22189039</v>
      </c>
      <c r="H7743" s="8">
        <v>15000000</v>
      </c>
    </row>
    <row r="7744" spans="1:8" x14ac:dyDescent="0.3">
      <c r="A7744">
        <v>5.5</v>
      </c>
      <c r="B7744" t="s">
        <v>24354</v>
      </c>
      <c r="C7744" t="s">
        <v>10022</v>
      </c>
      <c r="D7744" t="s">
        <v>1473</v>
      </c>
      <c r="E7744" t="s">
        <v>37</v>
      </c>
      <c r="F7744">
        <v>94</v>
      </c>
      <c r="G7744" s="8">
        <v>22189039</v>
      </c>
      <c r="H7744" s="8">
        <v>15000000</v>
      </c>
    </row>
    <row r="7745" spans="1:8" x14ac:dyDescent="0.3">
      <c r="A7745">
        <v>5.5</v>
      </c>
      <c r="B7745" t="s">
        <v>24354</v>
      </c>
      <c r="C7745" t="s">
        <v>10022</v>
      </c>
      <c r="D7745" t="s">
        <v>17497</v>
      </c>
      <c r="E7745" t="s">
        <v>37</v>
      </c>
      <c r="F7745">
        <v>94</v>
      </c>
      <c r="G7745" s="8">
        <v>22189039</v>
      </c>
      <c r="H7745" s="8">
        <v>15000000</v>
      </c>
    </row>
    <row r="7746" spans="1:8" x14ac:dyDescent="0.3">
      <c r="A7746">
        <v>5.5</v>
      </c>
      <c r="B7746" t="s">
        <v>24354</v>
      </c>
      <c r="C7746" t="s">
        <v>10022</v>
      </c>
      <c r="D7746" t="s">
        <v>8199</v>
      </c>
      <c r="E7746" t="s">
        <v>37</v>
      </c>
      <c r="F7746">
        <v>94</v>
      </c>
      <c r="G7746" s="8">
        <v>22189039</v>
      </c>
      <c r="H7746" s="8">
        <v>15000000</v>
      </c>
    </row>
    <row r="7747" spans="1:8" x14ac:dyDescent="0.3">
      <c r="A7747">
        <v>6.2</v>
      </c>
      <c r="B7747" t="s">
        <v>24355</v>
      </c>
      <c r="C7747" t="s">
        <v>10709</v>
      </c>
      <c r="D7747" t="s">
        <v>515</v>
      </c>
      <c r="E7747" t="s">
        <v>37</v>
      </c>
      <c r="F7747">
        <v>95</v>
      </c>
      <c r="G7747" s="8">
        <v>20998709</v>
      </c>
      <c r="H7747" s="8">
        <v>15000000</v>
      </c>
    </row>
    <row r="7748" spans="1:8" x14ac:dyDescent="0.3">
      <c r="A7748">
        <v>6.2</v>
      </c>
      <c r="B7748" t="s">
        <v>24355</v>
      </c>
      <c r="C7748" t="s">
        <v>10709</v>
      </c>
      <c r="D7748" t="s">
        <v>1473</v>
      </c>
      <c r="E7748" t="s">
        <v>37</v>
      </c>
      <c r="F7748">
        <v>95</v>
      </c>
      <c r="G7748" s="8">
        <v>20998709</v>
      </c>
      <c r="H7748" s="8">
        <v>15000000</v>
      </c>
    </row>
    <row r="7749" spans="1:8" x14ac:dyDescent="0.3">
      <c r="A7749">
        <v>6.2</v>
      </c>
      <c r="B7749" t="s">
        <v>24355</v>
      </c>
      <c r="C7749" t="s">
        <v>10709</v>
      </c>
      <c r="D7749" t="s">
        <v>15875</v>
      </c>
      <c r="E7749" t="s">
        <v>37</v>
      </c>
      <c r="F7749">
        <v>95</v>
      </c>
      <c r="G7749" s="8">
        <v>20998709</v>
      </c>
      <c r="H7749" s="8">
        <v>15000000</v>
      </c>
    </row>
    <row r="7750" spans="1:8" x14ac:dyDescent="0.3">
      <c r="A7750">
        <v>5.0999999999999996</v>
      </c>
      <c r="B7750" t="s">
        <v>24356</v>
      </c>
      <c r="C7750" t="s">
        <v>10714</v>
      </c>
      <c r="D7750" t="s">
        <v>4189</v>
      </c>
      <c r="E7750" t="s">
        <v>37</v>
      </c>
      <c r="F7750">
        <v>89</v>
      </c>
      <c r="G7750" s="8">
        <v>20801344</v>
      </c>
      <c r="H7750" s="8">
        <v>15000000</v>
      </c>
    </row>
    <row r="7751" spans="1:8" x14ac:dyDescent="0.3">
      <c r="A7751">
        <v>4.0999999999999996</v>
      </c>
      <c r="B7751" t="s">
        <v>24357</v>
      </c>
      <c r="C7751" t="s">
        <v>10718</v>
      </c>
      <c r="D7751" t="s">
        <v>4189</v>
      </c>
      <c r="E7751" t="s">
        <v>37</v>
      </c>
      <c r="F7751">
        <v>97</v>
      </c>
      <c r="G7751" s="8">
        <v>21468807</v>
      </c>
      <c r="H7751" s="8">
        <v>14000000</v>
      </c>
    </row>
    <row r="7752" spans="1:8" x14ac:dyDescent="0.3">
      <c r="A7752">
        <v>4.0999999999999996</v>
      </c>
      <c r="B7752" t="s">
        <v>24357</v>
      </c>
      <c r="C7752" t="s">
        <v>10718</v>
      </c>
      <c r="D7752" t="s">
        <v>21948</v>
      </c>
      <c r="E7752" t="s">
        <v>37</v>
      </c>
      <c r="F7752">
        <v>97</v>
      </c>
      <c r="G7752" s="8">
        <v>21468807</v>
      </c>
      <c r="H7752" s="8">
        <v>14000000</v>
      </c>
    </row>
    <row r="7753" spans="1:8" x14ac:dyDescent="0.3">
      <c r="A7753">
        <v>4.0999999999999996</v>
      </c>
      <c r="B7753" t="s">
        <v>24357</v>
      </c>
      <c r="C7753" t="s">
        <v>10718</v>
      </c>
      <c r="D7753" t="s">
        <v>8199</v>
      </c>
      <c r="E7753" t="s">
        <v>37</v>
      </c>
      <c r="F7753">
        <v>97</v>
      </c>
      <c r="G7753" s="8">
        <v>21468807</v>
      </c>
      <c r="H7753" s="8">
        <v>14000000</v>
      </c>
    </row>
    <row r="7754" spans="1:8" x14ac:dyDescent="0.3">
      <c r="A7754">
        <v>6.7</v>
      </c>
      <c r="B7754" t="s">
        <v>24358</v>
      </c>
      <c r="C7754" t="s">
        <v>1839</v>
      </c>
      <c r="D7754" t="s">
        <v>1473</v>
      </c>
      <c r="E7754" t="s">
        <v>37</v>
      </c>
      <c r="F7754">
        <v>90</v>
      </c>
      <c r="G7754" s="8">
        <v>19158074</v>
      </c>
      <c r="H7754" s="8">
        <v>15000000</v>
      </c>
    </row>
    <row r="7755" spans="1:8" x14ac:dyDescent="0.3">
      <c r="A7755">
        <v>6.7</v>
      </c>
      <c r="B7755" t="s">
        <v>24358</v>
      </c>
      <c r="C7755" t="s">
        <v>1839</v>
      </c>
      <c r="D7755" t="s">
        <v>15875</v>
      </c>
      <c r="E7755" t="s">
        <v>37</v>
      </c>
      <c r="F7755">
        <v>90</v>
      </c>
      <c r="G7755" s="8">
        <v>19158074</v>
      </c>
      <c r="H7755" s="8">
        <v>15000000</v>
      </c>
    </row>
    <row r="7756" spans="1:8" x14ac:dyDescent="0.3">
      <c r="A7756">
        <v>6.7</v>
      </c>
      <c r="B7756" t="s">
        <v>24358</v>
      </c>
      <c r="C7756" t="s">
        <v>1839</v>
      </c>
      <c r="D7756" t="s">
        <v>651</v>
      </c>
      <c r="E7756" t="s">
        <v>37</v>
      </c>
      <c r="F7756">
        <v>90</v>
      </c>
      <c r="G7756" s="8">
        <v>19158074</v>
      </c>
      <c r="H7756" s="8">
        <v>15000000</v>
      </c>
    </row>
    <row r="7757" spans="1:8" x14ac:dyDescent="0.3">
      <c r="A7757">
        <v>6.7</v>
      </c>
      <c r="B7757" t="s">
        <v>24358</v>
      </c>
      <c r="C7757" t="s">
        <v>1839</v>
      </c>
      <c r="D7757" t="s">
        <v>17497</v>
      </c>
      <c r="E7757" t="s">
        <v>37</v>
      </c>
      <c r="F7757">
        <v>90</v>
      </c>
      <c r="G7757" s="8">
        <v>19158074</v>
      </c>
      <c r="H7757" s="8">
        <v>15000000</v>
      </c>
    </row>
    <row r="7758" spans="1:8" x14ac:dyDescent="0.3">
      <c r="A7758">
        <v>4.7</v>
      </c>
      <c r="B7758" t="s">
        <v>24359</v>
      </c>
      <c r="C7758" t="s">
        <v>10726</v>
      </c>
      <c r="D7758" t="s">
        <v>675</v>
      </c>
      <c r="E7758" t="s">
        <v>37</v>
      </c>
      <c r="F7758">
        <v>92</v>
      </c>
      <c r="G7758" s="8">
        <v>18843314</v>
      </c>
      <c r="H7758" s="8">
        <v>20000000</v>
      </c>
    </row>
    <row r="7759" spans="1:8" x14ac:dyDescent="0.3">
      <c r="A7759">
        <v>4.7</v>
      </c>
      <c r="B7759" t="s">
        <v>24359</v>
      </c>
      <c r="C7759" t="s">
        <v>10726</v>
      </c>
      <c r="D7759" t="s">
        <v>1473</v>
      </c>
      <c r="E7759" t="s">
        <v>37</v>
      </c>
      <c r="F7759">
        <v>92</v>
      </c>
      <c r="G7759" s="8">
        <v>18843314</v>
      </c>
      <c r="H7759" s="8">
        <v>20000000</v>
      </c>
    </row>
    <row r="7760" spans="1:8" x14ac:dyDescent="0.3">
      <c r="A7760">
        <v>4.7</v>
      </c>
      <c r="B7760" t="s">
        <v>24359</v>
      </c>
      <c r="C7760" t="s">
        <v>10726</v>
      </c>
      <c r="D7760" t="s">
        <v>8199</v>
      </c>
      <c r="E7760" t="s">
        <v>37</v>
      </c>
      <c r="F7760">
        <v>92</v>
      </c>
      <c r="G7760" s="8">
        <v>18843314</v>
      </c>
      <c r="H7760" s="8">
        <v>20000000</v>
      </c>
    </row>
    <row r="7761" spans="1:8" x14ac:dyDescent="0.3">
      <c r="A7761">
        <v>6.4</v>
      </c>
      <c r="B7761" t="s">
        <v>24360</v>
      </c>
      <c r="C7761" t="s">
        <v>10731</v>
      </c>
      <c r="D7761" t="s">
        <v>675</v>
      </c>
      <c r="E7761" t="s">
        <v>37</v>
      </c>
      <c r="F7761">
        <v>100</v>
      </c>
      <c r="G7761" s="8">
        <v>20566327</v>
      </c>
      <c r="H7761" s="8">
        <v>15000000</v>
      </c>
    </row>
    <row r="7762" spans="1:8" x14ac:dyDescent="0.3">
      <c r="A7762">
        <v>6.4</v>
      </c>
      <c r="B7762" t="s">
        <v>24360</v>
      </c>
      <c r="C7762" t="s">
        <v>10731</v>
      </c>
      <c r="D7762" t="s">
        <v>809</v>
      </c>
      <c r="E7762" t="s">
        <v>37</v>
      </c>
      <c r="F7762">
        <v>100</v>
      </c>
      <c r="G7762" s="8">
        <v>20566327</v>
      </c>
      <c r="H7762" s="8">
        <v>15000000</v>
      </c>
    </row>
    <row r="7763" spans="1:8" x14ac:dyDescent="0.3">
      <c r="A7763">
        <v>6.3</v>
      </c>
      <c r="B7763" t="s">
        <v>24361</v>
      </c>
      <c r="C7763" t="s">
        <v>8829</v>
      </c>
      <c r="D7763" t="s">
        <v>1473</v>
      </c>
      <c r="E7763" t="s">
        <v>37</v>
      </c>
      <c r="F7763">
        <v>117</v>
      </c>
      <c r="G7763" s="8">
        <v>20218921</v>
      </c>
      <c r="H7763" s="8">
        <v>15000000</v>
      </c>
    </row>
    <row r="7764" spans="1:8" x14ac:dyDescent="0.3">
      <c r="A7764">
        <v>6.3</v>
      </c>
      <c r="B7764" t="s">
        <v>24361</v>
      </c>
      <c r="C7764" t="s">
        <v>8829</v>
      </c>
      <c r="D7764" t="s">
        <v>9824</v>
      </c>
      <c r="E7764" t="s">
        <v>37</v>
      </c>
      <c r="F7764">
        <v>117</v>
      </c>
      <c r="G7764" s="8">
        <v>20218921</v>
      </c>
      <c r="H7764" s="8">
        <v>15000000</v>
      </c>
    </row>
    <row r="7765" spans="1:8" x14ac:dyDescent="0.3">
      <c r="A7765">
        <v>5.5</v>
      </c>
      <c r="B7765" t="s">
        <v>24362</v>
      </c>
      <c r="C7765" t="s">
        <v>10740</v>
      </c>
      <c r="D7765" t="s">
        <v>4189</v>
      </c>
      <c r="E7765" t="s">
        <v>37</v>
      </c>
      <c r="F7765">
        <v>84</v>
      </c>
      <c r="G7765" s="8">
        <v>17411331</v>
      </c>
      <c r="H7765" s="8">
        <v>15000000</v>
      </c>
    </row>
    <row r="7766" spans="1:8" x14ac:dyDescent="0.3">
      <c r="A7766">
        <v>5.5</v>
      </c>
      <c r="B7766" t="s">
        <v>24362</v>
      </c>
      <c r="C7766" t="s">
        <v>10740</v>
      </c>
      <c r="D7766" t="s">
        <v>21948</v>
      </c>
      <c r="E7766" t="s">
        <v>37</v>
      </c>
      <c r="F7766">
        <v>84</v>
      </c>
      <c r="G7766" s="8">
        <v>17411331</v>
      </c>
      <c r="H7766" s="8">
        <v>15000000</v>
      </c>
    </row>
    <row r="7767" spans="1:8" x14ac:dyDescent="0.3">
      <c r="A7767">
        <v>5.5</v>
      </c>
      <c r="B7767" t="s">
        <v>24362</v>
      </c>
      <c r="C7767" t="s">
        <v>10740</v>
      </c>
      <c r="D7767" t="s">
        <v>10118</v>
      </c>
      <c r="E7767" t="s">
        <v>37</v>
      </c>
      <c r="F7767">
        <v>84</v>
      </c>
      <c r="G7767" s="8">
        <v>17411331</v>
      </c>
      <c r="H7767" s="8">
        <v>15000000</v>
      </c>
    </row>
    <row r="7768" spans="1:8" x14ac:dyDescent="0.3">
      <c r="A7768">
        <v>5.5</v>
      </c>
      <c r="B7768" t="s">
        <v>24362</v>
      </c>
      <c r="C7768" t="s">
        <v>10740</v>
      </c>
      <c r="D7768" t="s">
        <v>8199</v>
      </c>
      <c r="E7768" t="s">
        <v>37</v>
      </c>
      <c r="F7768">
        <v>84</v>
      </c>
      <c r="G7768" s="8">
        <v>17411331</v>
      </c>
      <c r="H7768" s="8">
        <v>15000000</v>
      </c>
    </row>
    <row r="7769" spans="1:8" x14ac:dyDescent="0.3">
      <c r="A7769">
        <v>7.3</v>
      </c>
      <c r="B7769" t="s">
        <v>24363</v>
      </c>
      <c r="C7769" t="s">
        <v>10744</v>
      </c>
      <c r="D7769" t="s">
        <v>21950</v>
      </c>
      <c r="E7769" t="s">
        <v>37</v>
      </c>
      <c r="F7769">
        <v>140</v>
      </c>
      <c r="G7769" s="8">
        <v>21383298</v>
      </c>
      <c r="H7769" s="8">
        <v>15000000</v>
      </c>
    </row>
    <row r="7770" spans="1:8" x14ac:dyDescent="0.3">
      <c r="A7770">
        <v>7.3</v>
      </c>
      <c r="B7770" t="s">
        <v>24363</v>
      </c>
      <c r="C7770" t="s">
        <v>10744</v>
      </c>
      <c r="D7770" t="s">
        <v>1473</v>
      </c>
      <c r="E7770" t="s">
        <v>37</v>
      </c>
      <c r="F7770">
        <v>140</v>
      </c>
      <c r="G7770" s="8">
        <v>21383298</v>
      </c>
      <c r="H7770" s="8">
        <v>15000000</v>
      </c>
    </row>
    <row r="7771" spans="1:8" x14ac:dyDescent="0.3">
      <c r="A7771">
        <v>7.3</v>
      </c>
      <c r="B7771" t="s">
        <v>24363</v>
      </c>
      <c r="C7771" t="s">
        <v>10744</v>
      </c>
      <c r="D7771" t="s">
        <v>8199</v>
      </c>
      <c r="E7771" t="s">
        <v>37</v>
      </c>
      <c r="F7771">
        <v>140</v>
      </c>
      <c r="G7771" s="8">
        <v>21383298</v>
      </c>
      <c r="H7771" s="8">
        <v>15000000</v>
      </c>
    </row>
    <row r="7772" spans="1:8" x14ac:dyDescent="0.3">
      <c r="A7772">
        <v>6.3</v>
      </c>
      <c r="B7772" t="s">
        <v>24364</v>
      </c>
      <c r="C7772" t="s">
        <v>739</v>
      </c>
      <c r="D7772" t="s">
        <v>675</v>
      </c>
      <c r="E7772" t="s">
        <v>37</v>
      </c>
      <c r="F7772">
        <v>108</v>
      </c>
      <c r="G7772" s="8">
        <v>24984868</v>
      </c>
      <c r="H7772" s="8">
        <v>15000000</v>
      </c>
    </row>
    <row r="7773" spans="1:8" x14ac:dyDescent="0.3">
      <c r="A7773">
        <v>6.3</v>
      </c>
      <c r="B7773" t="s">
        <v>24364</v>
      </c>
      <c r="C7773" t="s">
        <v>739</v>
      </c>
      <c r="D7773" t="s">
        <v>21950</v>
      </c>
      <c r="E7773" t="s">
        <v>37</v>
      </c>
      <c r="F7773">
        <v>108</v>
      </c>
      <c r="G7773" s="8">
        <v>24984868</v>
      </c>
      <c r="H7773" s="8">
        <v>15000000</v>
      </c>
    </row>
    <row r="7774" spans="1:8" x14ac:dyDescent="0.3">
      <c r="A7774">
        <v>6.3</v>
      </c>
      <c r="B7774" t="s">
        <v>24364</v>
      </c>
      <c r="C7774" t="s">
        <v>739</v>
      </c>
      <c r="D7774" t="s">
        <v>8199</v>
      </c>
      <c r="E7774" t="s">
        <v>37</v>
      </c>
      <c r="F7774">
        <v>108</v>
      </c>
      <c r="G7774" s="8">
        <v>24984868</v>
      </c>
      <c r="H7774" s="8">
        <v>15000000</v>
      </c>
    </row>
    <row r="7775" spans="1:8" x14ac:dyDescent="0.3">
      <c r="A7775">
        <v>4.9000000000000004</v>
      </c>
      <c r="B7775" t="s">
        <v>24365</v>
      </c>
      <c r="C7775" t="s">
        <v>10753</v>
      </c>
      <c r="D7775" t="s">
        <v>1473</v>
      </c>
      <c r="E7775" t="s">
        <v>37</v>
      </c>
      <c r="F7775">
        <v>109</v>
      </c>
      <c r="G7775" s="8">
        <v>16459004</v>
      </c>
      <c r="H7775" s="8">
        <v>15000000</v>
      </c>
    </row>
    <row r="7776" spans="1:8" x14ac:dyDescent="0.3">
      <c r="A7776">
        <v>4.9000000000000004</v>
      </c>
      <c r="B7776" t="s">
        <v>24365</v>
      </c>
      <c r="C7776" t="s">
        <v>10753</v>
      </c>
      <c r="D7776" t="s">
        <v>21948</v>
      </c>
      <c r="E7776" t="s">
        <v>37</v>
      </c>
      <c r="F7776">
        <v>109</v>
      </c>
      <c r="G7776" s="8">
        <v>16459004</v>
      </c>
      <c r="H7776" s="8">
        <v>15000000</v>
      </c>
    </row>
    <row r="7777" spans="1:8" x14ac:dyDescent="0.3">
      <c r="A7777">
        <v>4.9000000000000004</v>
      </c>
      <c r="B7777" t="s">
        <v>24365</v>
      </c>
      <c r="C7777" t="s">
        <v>10753</v>
      </c>
      <c r="D7777" t="s">
        <v>8199</v>
      </c>
      <c r="E7777" t="s">
        <v>37</v>
      </c>
      <c r="F7777">
        <v>109</v>
      </c>
      <c r="G7777" s="8">
        <v>16459004</v>
      </c>
      <c r="H7777" s="8">
        <v>15000000</v>
      </c>
    </row>
    <row r="7778" spans="1:8" x14ac:dyDescent="0.3">
      <c r="A7778">
        <v>7.6</v>
      </c>
      <c r="B7778" t="s">
        <v>24366</v>
      </c>
      <c r="C7778" t="s">
        <v>1079</v>
      </c>
      <c r="D7778" t="s">
        <v>1473</v>
      </c>
      <c r="E7778" t="s">
        <v>37</v>
      </c>
      <c r="F7778">
        <v>131</v>
      </c>
      <c r="G7778" s="8">
        <v>15700000</v>
      </c>
      <c r="H7778" s="8">
        <v>15000000</v>
      </c>
    </row>
    <row r="7779" spans="1:8" x14ac:dyDescent="0.3">
      <c r="A7779">
        <v>7.6</v>
      </c>
      <c r="B7779" t="s">
        <v>24366</v>
      </c>
      <c r="C7779" t="s">
        <v>1079</v>
      </c>
      <c r="D7779" t="s">
        <v>20490</v>
      </c>
      <c r="E7779" t="s">
        <v>37</v>
      </c>
      <c r="F7779">
        <v>131</v>
      </c>
      <c r="G7779" s="8">
        <v>15700000</v>
      </c>
      <c r="H7779" s="8">
        <v>15000000</v>
      </c>
    </row>
    <row r="7780" spans="1:8" x14ac:dyDescent="0.3">
      <c r="A7780">
        <v>7.6</v>
      </c>
      <c r="B7780" t="s">
        <v>24366</v>
      </c>
      <c r="C7780" t="s">
        <v>1079</v>
      </c>
      <c r="D7780" t="s">
        <v>8199</v>
      </c>
      <c r="E7780" t="s">
        <v>37</v>
      </c>
      <c r="F7780">
        <v>131</v>
      </c>
      <c r="G7780" s="8">
        <v>15700000</v>
      </c>
      <c r="H7780" s="8">
        <v>15000000</v>
      </c>
    </row>
    <row r="7781" spans="1:8" x14ac:dyDescent="0.3">
      <c r="A7781">
        <v>7.6</v>
      </c>
      <c r="B7781" t="s">
        <v>24366</v>
      </c>
      <c r="C7781" t="s">
        <v>1079</v>
      </c>
      <c r="D7781" t="s">
        <v>21951</v>
      </c>
      <c r="E7781" t="s">
        <v>37</v>
      </c>
      <c r="F7781">
        <v>131</v>
      </c>
      <c r="G7781" s="8">
        <v>15700000</v>
      </c>
      <c r="H7781" s="8">
        <v>15000000</v>
      </c>
    </row>
    <row r="7782" spans="1:8" x14ac:dyDescent="0.3">
      <c r="A7782">
        <v>6</v>
      </c>
      <c r="B7782" t="s">
        <v>24367</v>
      </c>
      <c r="C7782" t="s">
        <v>10762</v>
      </c>
      <c r="D7782" t="s">
        <v>675</v>
      </c>
      <c r="E7782" t="s">
        <v>37</v>
      </c>
      <c r="F7782">
        <v>114</v>
      </c>
      <c r="G7782" s="8">
        <v>15100000</v>
      </c>
      <c r="H7782" s="8">
        <v>15000000</v>
      </c>
    </row>
    <row r="7783" spans="1:8" x14ac:dyDescent="0.3">
      <c r="A7783">
        <v>6</v>
      </c>
      <c r="B7783" t="s">
        <v>24367</v>
      </c>
      <c r="C7783" t="s">
        <v>10762</v>
      </c>
      <c r="D7783" t="s">
        <v>4189</v>
      </c>
      <c r="E7783" t="s">
        <v>37</v>
      </c>
      <c r="F7783">
        <v>114</v>
      </c>
      <c r="G7783" s="8">
        <v>15100000</v>
      </c>
      <c r="H7783" s="8">
        <v>15000000</v>
      </c>
    </row>
    <row r="7784" spans="1:8" x14ac:dyDescent="0.3">
      <c r="A7784">
        <v>6</v>
      </c>
      <c r="B7784" t="s">
        <v>24367</v>
      </c>
      <c r="C7784" t="s">
        <v>10762</v>
      </c>
      <c r="D7784" t="s">
        <v>10118</v>
      </c>
      <c r="E7784" t="s">
        <v>37</v>
      </c>
      <c r="F7784">
        <v>114</v>
      </c>
      <c r="G7784" s="8">
        <v>15100000</v>
      </c>
      <c r="H7784" s="8">
        <v>15000000</v>
      </c>
    </row>
    <row r="7785" spans="1:8" x14ac:dyDescent="0.3">
      <c r="A7785">
        <v>6</v>
      </c>
      <c r="B7785" t="s">
        <v>24367</v>
      </c>
      <c r="C7785" t="s">
        <v>10762</v>
      </c>
      <c r="D7785" t="s">
        <v>8199</v>
      </c>
      <c r="E7785" t="s">
        <v>37</v>
      </c>
      <c r="F7785">
        <v>114</v>
      </c>
      <c r="G7785" s="8">
        <v>15100000</v>
      </c>
      <c r="H7785" s="8">
        <v>15000000</v>
      </c>
    </row>
    <row r="7786" spans="1:8" x14ac:dyDescent="0.3">
      <c r="A7786">
        <v>6.2</v>
      </c>
      <c r="B7786" t="s">
        <v>24368</v>
      </c>
      <c r="C7786" t="s">
        <v>6488</v>
      </c>
      <c r="D7786" t="s">
        <v>21950</v>
      </c>
      <c r="E7786" t="s">
        <v>37</v>
      </c>
      <c r="F7786">
        <v>97</v>
      </c>
      <c r="G7786" s="8">
        <v>14938570</v>
      </c>
      <c r="H7786" s="8">
        <v>15000000</v>
      </c>
    </row>
    <row r="7787" spans="1:8" x14ac:dyDescent="0.3">
      <c r="A7787">
        <v>6.2</v>
      </c>
      <c r="B7787" t="s">
        <v>24368</v>
      </c>
      <c r="C7787" t="s">
        <v>6488</v>
      </c>
      <c r="D7787" t="s">
        <v>8199</v>
      </c>
      <c r="E7787" t="s">
        <v>37</v>
      </c>
      <c r="F7787">
        <v>97</v>
      </c>
      <c r="G7787" s="8">
        <v>14938570</v>
      </c>
      <c r="H7787" s="8">
        <v>15000000</v>
      </c>
    </row>
    <row r="7788" spans="1:8" x14ac:dyDescent="0.3">
      <c r="A7788">
        <v>6.8</v>
      </c>
      <c r="B7788" t="s">
        <v>24369</v>
      </c>
      <c r="C7788" t="s">
        <v>8627</v>
      </c>
      <c r="D7788" t="s">
        <v>21950</v>
      </c>
      <c r="E7788" t="s">
        <v>37</v>
      </c>
      <c r="F7788">
        <v>122</v>
      </c>
      <c r="G7788" s="8">
        <v>17237244</v>
      </c>
      <c r="H7788" s="8">
        <v>15000000</v>
      </c>
    </row>
    <row r="7789" spans="1:8" x14ac:dyDescent="0.3">
      <c r="A7789">
        <v>6.8</v>
      </c>
      <c r="B7789" t="s">
        <v>24369</v>
      </c>
      <c r="C7789" t="s">
        <v>8627</v>
      </c>
      <c r="D7789" t="s">
        <v>1473</v>
      </c>
      <c r="E7789" t="s">
        <v>37</v>
      </c>
      <c r="F7789">
        <v>122</v>
      </c>
      <c r="G7789" s="8">
        <v>17237244</v>
      </c>
      <c r="H7789" s="8">
        <v>15000000</v>
      </c>
    </row>
    <row r="7790" spans="1:8" x14ac:dyDescent="0.3">
      <c r="A7790">
        <v>6.8</v>
      </c>
      <c r="B7790" t="s">
        <v>24369</v>
      </c>
      <c r="C7790" t="s">
        <v>8627</v>
      </c>
      <c r="D7790" t="s">
        <v>8199</v>
      </c>
      <c r="E7790" t="s">
        <v>37</v>
      </c>
      <c r="F7790">
        <v>122</v>
      </c>
      <c r="G7790" s="8">
        <v>17237244</v>
      </c>
      <c r="H7790" s="8">
        <v>15000000</v>
      </c>
    </row>
    <row r="7791" spans="1:8" x14ac:dyDescent="0.3">
      <c r="A7791">
        <v>4.5</v>
      </c>
      <c r="B7791" t="s">
        <v>24370</v>
      </c>
      <c r="C7791" t="s">
        <v>10775</v>
      </c>
      <c r="D7791" t="s">
        <v>809</v>
      </c>
      <c r="E7791" t="s">
        <v>37</v>
      </c>
      <c r="F7791">
        <v>87</v>
      </c>
      <c r="G7791" s="8">
        <v>14249005</v>
      </c>
      <c r="H7791" s="8">
        <v>15000000</v>
      </c>
    </row>
    <row r="7792" spans="1:8" x14ac:dyDescent="0.3">
      <c r="A7792">
        <v>5.7</v>
      </c>
      <c r="B7792" t="s">
        <v>24371</v>
      </c>
      <c r="C7792" t="s">
        <v>10779</v>
      </c>
      <c r="D7792" t="s">
        <v>515</v>
      </c>
      <c r="E7792" t="s">
        <v>37</v>
      </c>
      <c r="F7792">
        <v>85</v>
      </c>
      <c r="G7792" s="8">
        <v>12701880</v>
      </c>
      <c r="H7792" s="8">
        <v>15000000</v>
      </c>
    </row>
    <row r="7793" spans="1:8" x14ac:dyDescent="0.3">
      <c r="A7793">
        <v>5.7</v>
      </c>
      <c r="B7793" t="s">
        <v>24371</v>
      </c>
      <c r="C7793" t="s">
        <v>10779</v>
      </c>
      <c r="D7793" t="s">
        <v>9312</v>
      </c>
      <c r="E7793" t="s">
        <v>37</v>
      </c>
      <c r="F7793">
        <v>85</v>
      </c>
      <c r="G7793" s="8">
        <v>12701880</v>
      </c>
      <c r="H7793" s="8">
        <v>15000000</v>
      </c>
    </row>
    <row r="7794" spans="1:8" x14ac:dyDescent="0.3">
      <c r="A7794">
        <v>5.7</v>
      </c>
      <c r="B7794" t="s">
        <v>24371</v>
      </c>
      <c r="C7794" t="s">
        <v>10779</v>
      </c>
      <c r="D7794" t="s">
        <v>809</v>
      </c>
      <c r="E7794" t="s">
        <v>37</v>
      </c>
      <c r="F7794">
        <v>85</v>
      </c>
      <c r="G7794" s="8">
        <v>12701880</v>
      </c>
      <c r="H7794" s="8">
        <v>15000000</v>
      </c>
    </row>
    <row r="7795" spans="1:8" x14ac:dyDescent="0.3">
      <c r="A7795">
        <v>5.7</v>
      </c>
      <c r="B7795" t="s">
        <v>24371</v>
      </c>
      <c r="C7795" t="s">
        <v>10779</v>
      </c>
      <c r="D7795" t="s">
        <v>15875</v>
      </c>
      <c r="E7795" t="s">
        <v>37</v>
      </c>
      <c r="F7795">
        <v>85</v>
      </c>
      <c r="G7795" s="8">
        <v>12701880</v>
      </c>
      <c r="H7795" s="8">
        <v>15000000</v>
      </c>
    </row>
    <row r="7796" spans="1:8" x14ac:dyDescent="0.3">
      <c r="A7796">
        <v>4.5999999999999996</v>
      </c>
      <c r="B7796" t="s">
        <v>24372</v>
      </c>
      <c r="C7796" t="s">
        <v>10792</v>
      </c>
      <c r="D7796" t="s">
        <v>675</v>
      </c>
      <c r="E7796" t="s">
        <v>37</v>
      </c>
      <c r="F7796">
        <v>101</v>
      </c>
      <c r="G7796" s="8">
        <v>12801190</v>
      </c>
      <c r="H7796" s="8">
        <v>15000000</v>
      </c>
    </row>
    <row r="7797" spans="1:8" x14ac:dyDescent="0.3">
      <c r="A7797">
        <v>4.5999999999999996</v>
      </c>
      <c r="B7797" t="s">
        <v>24372</v>
      </c>
      <c r="C7797" t="s">
        <v>10792</v>
      </c>
      <c r="D7797" t="s">
        <v>515</v>
      </c>
      <c r="E7797" t="s">
        <v>37</v>
      </c>
      <c r="F7797">
        <v>101</v>
      </c>
      <c r="G7797" s="8">
        <v>12801190</v>
      </c>
      <c r="H7797" s="8">
        <v>15000000</v>
      </c>
    </row>
    <row r="7798" spans="1:8" x14ac:dyDescent="0.3">
      <c r="A7798">
        <v>4.5999999999999996</v>
      </c>
      <c r="B7798" t="s">
        <v>24372</v>
      </c>
      <c r="C7798" t="s">
        <v>10792</v>
      </c>
      <c r="D7798" t="s">
        <v>651</v>
      </c>
      <c r="E7798" t="s">
        <v>37</v>
      </c>
      <c r="F7798">
        <v>101</v>
      </c>
      <c r="G7798" s="8">
        <v>12801190</v>
      </c>
      <c r="H7798" s="8">
        <v>15000000</v>
      </c>
    </row>
    <row r="7799" spans="1:8" x14ac:dyDescent="0.3">
      <c r="A7799">
        <v>4.5999999999999996</v>
      </c>
      <c r="B7799" t="s">
        <v>24372</v>
      </c>
      <c r="C7799" t="s">
        <v>10792</v>
      </c>
      <c r="D7799" t="s">
        <v>10118</v>
      </c>
      <c r="E7799" t="s">
        <v>37</v>
      </c>
      <c r="F7799">
        <v>101</v>
      </c>
      <c r="G7799" s="8">
        <v>12801190</v>
      </c>
      <c r="H7799" s="8">
        <v>15000000</v>
      </c>
    </row>
    <row r="7800" spans="1:8" x14ac:dyDescent="0.3">
      <c r="A7800">
        <v>6.2</v>
      </c>
      <c r="B7800" t="s">
        <v>24373</v>
      </c>
      <c r="C7800" t="s">
        <v>10798</v>
      </c>
      <c r="D7800" t="s">
        <v>21950</v>
      </c>
      <c r="E7800" t="s">
        <v>37</v>
      </c>
      <c r="F7800">
        <v>121</v>
      </c>
      <c r="G7800" s="8">
        <v>12549485</v>
      </c>
      <c r="H7800" s="8">
        <v>15000000</v>
      </c>
    </row>
    <row r="7801" spans="1:8" x14ac:dyDescent="0.3">
      <c r="A7801">
        <v>6.2</v>
      </c>
      <c r="B7801" t="s">
        <v>24373</v>
      </c>
      <c r="C7801" t="s">
        <v>10798</v>
      </c>
      <c r="D7801" t="s">
        <v>1473</v>
      </c>
      <c r="E7801" t="s">
        <v>37</v>
      </c>
      <c r="F7801">
        <v>121</v>
      </c>
      <c r="G7801" s="8">
        <v>12549485</v>
      </c>
      <c r="H7801" s="8">
        <v>15000000</v>
      </c>
    </row>
    <row r="7802" spans="1:8" x14ac:dyDescent="0.3">
      <c r="A7802">
        <v>6.2</v>
      </c>
      <c r="B7802" t="s">
        <v>24373</v>
      </c>
      <c r="C7802" t="s">
        <v>10798</v>
      </c>
      <c r="D7802" t="s">
        <v>15164</v>
      </c>
      <c r="E7802" t="s">
        <v>37</v>
      </c>
      <c r="F7802">
        <v>121</v>
      </c>
      <c r="G7802" s="8">
        <v>12549485</v>
      </c>
      <c r="H7802" s="8">
        <v>15000000</v>
      </c>
    </row>
    <row r="7803" spans="1:8" x14ac:dyDescent="0.3">
      <c r="A7803">
        <v>6.2</v>
      </c>
      <c r="B7803" t="s">
        <v>24373</v>
      </c>
      <c r="C7803" t="s">
        <v>10798</v>
      </c>
      <c r="D7803" t="s">
        <v>17497</v>
      </c>
      <c r="E7803" t="s">
        <v>37</v>
      </c>
      <c r="F7803">
        <v>121</v>
      </c>
      <c r="G7803" s="8">
        <v>12549485</v>
      </c>
      <c r="H7803" s="8">
        <v>15000000</v>
      </c>
    </row>
    <row r="7804" spans="1:8" x14ac:dyDescent="0.3">
      <c r="A7804">
        <v>7</v>
      </c>
      <c r="B7804" t="s">
        <v>24374</v>
      </c>
      <c r="C7804" t="s">
        <v>10803</v>
      </c>
      <c r="D7804" t="s">
        <v>1473</v>
      </c>
      <c r="E7804" t="s">
        <v>37</v>
      </c>
      <c r="F7804">
        <v>107</v>
      </c>
      <c r="G7804" s="8">
        <v>13766014</v>
      </c>
      <c r="H7804" s="8">
        <v>15000000</v>
      </c>
    </row>
    <row r="7805" spans="1:8" x14ac:dyDescent="0.3">
      <c r="A7805">
        <v>7</v>
      </c>
      <c r="B7805" t="s">
        <v>24374</v>
      </c>
      <c r="C7805" t="s">
        <v>10803</v>
      </c>
      <c r="D7805" t="s">
        <v>17497</v>
      </c>
      <c r="E7805" t="s">
        <v>37</v>
      </c>
      <c r="F7805">
        <v>107</v>
      </c>
      <c r="G7805" s="8">
        <v>13766014</v>
      </c>
      <c r="H7805" s="8">
        <v>15000000</v>
      </c>
    </row>
    <row r="7806" spans="1:8" x14ac:dyDescent="0.3">
      <c r="A7806">
        <v>6.9</v>
      </c>
      <c r="B7806" t="s">
        <v>24375</v>
      </c>
      <c r="C7806" t="s">
        <v>10807</v>
      </c>
      <c r="D7806" t="s">
        <v>1473</v>
      </c>
      <c r="E7806" t="s">
        <v>37</v>
      </c>
      <c r="F7806">
        <v>111</v>
      </c>
      <c r="G7806" s="8">
        <v>13034417</v>
      </c>
      <c r="H7806" s="8">
        <v>15000000</v>
      </c>
    </row>
    <row r="7807" spans="1:8" x14ac:dyDescent="0.3">
      <c r="A7807">
        <v>6.9</v>
      </c>
      <c r="B7807" t="s">
        <v>24375</v>
      </c>
      <c r="C7807" t="s">
        <v>10807</v>
      </c>
      <c r="D7807" t="s">
        <v>21949</v>
      </c>
      <c r="E7807" t="s">
        <v>37</v>
      </c>
      <c r="F7807">
        <v>111</v>
      </c>
      <c r="G7807" s="8">
        <v>13034417</v>
      </c>
      <c r="H7807" s="8">
        <v>15000000</v>
      </c>
    </row>
    <row r="7808" spans="1:8" x14ac:dyDescent="0.3">
      <c r="A7808">
        <v>6.7</v>
      </c>
      <c r="B7808" t="s">
        <v>24376</v>
      </c>
      <c r="C7808" t="s">
        <v>10816</v>
      </c>
      <c r="D7808" t="s">
        <v>21950</v>
      </c>
      <c r="E7808" t="s">
        <v>37</v>
      </c>
      <c r="F7808">
        <v>97</v>
      </c>
      <c r="G7808" s="8">
        <v>12212417</v>
      </c>
      <c r="H7808" s="8">
        <v>15000000</v>
      </c>
    </row>
    <row r="7809" spans="1:8" x14ac:dyDescent="0.3">
      <c r="A7809">
        <v>6.7</v>
      </c>
      <c r="B7809" t="s">
        <v>24376</v>
      </c>
      <c r="C7809" t="s">
        <v>10816</v>
      </c>
      <c r="D7809" t="s">
        <v>8199</v>
      </c>
      <c r="E7809" t="s">
        <v>37</v>
      </c>
      <c r="F7809">
        <v>97</v>
      </c>
      <c r="G7809" s="8">
        <v>12212417</v>
      </c>
      <c r="H7809" s="8">
        <v>15000000</v>
      </c>
    </row>
    <row r="7810" spans="1:8" x14ac:dyDescent="0.3">
      <c r="A7810">
        <v>5.6</v>
      </c>
      <c r="B7810" t="s">
        <v>24377</v>
      </c>
      <c r="C7810" t="s">
        <v>1321</v>
      </c>
      <c r="D7810" t="s">
        <v>809</v>
      </c>
      <c r="E7810" t="s">
        <v>37</v>
      </c>
      <c r="F7810">
        <v>97</v>
      </c>
      <c r="G7810" s="8">
        <v>11614236</v>
      </c>
      <c r="H7810" s="8">
        <v>15000000</v>
      </c>
    </row>
    <row r="7811" spans="1:8" x14ac:dyDescent="0.3">
      <c r="A7811">
        <v>6.6</v>
      </c>
      <c r="B7811" t="s">
        <v>24378</v>
      </c>
      <c r="C7811" t="s">
        <v>4490</v>
      </c>
      <c r="D7811" t="s">
        <v>11093</v>
      </c>
      <c r="E7811" t="s">
        <v>37</v>
      </c>
      <c r="F7811">
        <v>125</v>
      </c>
      <c r="G7811" s="8">
        <v>13337299</v>
      </c>
      <c r="H7811" s="8">
        <v>20000000</v>
      </c>
    </row>
    <row r="7812" spans="1:8" x14ac:dyDescent="0.3">
      <c r="A7812">
        <v>6.6</v>
      </c>
      <c r="B7812" t="s">
        <v>24378</v>
      </c>
      <c r="C7812" t="s">
        <v>4490</v>
      </c>
      <c r="D7812" t="s">
        <v>1473</v>
      </c>
      <c r="E7812" t="s">
        <v>37</v>
      </c>
      <c r="F7812">
        <v>125</v>
      </c>
      <c r="G7812" s="8">
        <v>13337299</v>
      </c>
      <c r="H7812" s="8">
        <v>20000000</v>
      </c>
    </row>
    <row r="7813" spans="1:8" x14ac:dyDescent="0.3">
      <c r="A7813">
        <v>6.6</v>
      </c>
      <c r="B7813" t="s">
        <v>24378</v>
      </c>
      <c r="C7813" t="s">
        <v>4490</v>
      </c>
      <c r="D7813" t="s">
        <v>9824</v>
      </c>
      <c r="E7813" t="s">
        <v>37</v>
      </c>
      <c r="F7813">
        <v>125</v>
      </c>
      <c r="G7813" s="8">
        <v>13337299</v>
      </c>
      <c r="H7813" s="8">
        <v>20000000</v>
      </c>
    </row>
    <row r="7814" spans="1:8" x14ac:dyDescent="0.3">
      <c r="A7814">
        <v>6.6</v>
      </c>
      <c r="B7814" t="s">
        <v>24378</v>
      </c>
      <c r="C7814" t="s">
        <v>4490</v>
      </c>
      <c r="D7814" t="s">
        <v>15164</v>
      </c>
      <c r="E7814" t="s">
        <v>37</v>
      </c>
      <c r="F7814">
        <v>125</v>
      </c>
      <c r="G7814" s="8">
        <v>13337299</v>
      </c>
      <c r="H7814" s="8">
        <v>20000000</v>
      </c>
    </row>
    <row r="7815" spans="1:8" x14ac:dyDescent="0.3">
      <c r="A7815">
        <v>6.4</v>
      </c>
      <c r="B7815" t="s">
        <v>24379</v>
      </c>
      <c r="C7815" t="s">
        <v>1789</v>
      </c>
      <c r="D7815" t="s">
        <v>809</v>
      </c>
      <c r="E7815" t="s">
        <v>37</v>
      </c>
      <c r="F7815">
        <v>124</v>
      </c>
      <c r="G7815" s="8">
        <v>10763469</v>
      </c>
      <c r="H7815" s="8">
        <v>15000000</v>
      </c>
    </row>
    <row r="7816" spans="1:8" x14ac:dyDescent="0.3">
      <c r="A7816">
        <v>6.4</v>
      </c>
      <c r="B7816" t="s">
        <v>24379</v>
      </c>
      <c r="C7816" t="s">
        <v>1789</v>
      </c>
      <c r="D7816" t="s">
        <v>1473</v>
      </c>
      <c r="E7816" t="s">
        <v>37</v>
      </c>
      <c r="F7816">
        <v>124</v>
      </c>
      <c r="G7816" s="8">
        <v>10763469</v>
      </c>
      <c r="H7816" s="8">
        <v>15000000</v>
      </c>
    </row>
    <row r="7817" spans="1:8" x14ac:dyDescent="0.3">
      <c r="A7817">
        <v>6.4</v>
      </c>
      <c r="B7817" t="s">
        <v>24379</v>
      </c>
      <c r="C7817" t="s">
        <v>1789</v>
      </c>
      <c r="D7817" t="s">
        <v>17497</v>
      </c>
      <c r="E7817" t="s">
        <v>37</v>
      </c>
      <c r="F7817">
        <v>124</v>
      </c>
      <c r="G7817" s="8">
        <v>10763469</v>
      </c>
      <c r="H7817" s="8">
        <v>15000000</v>
      </c>
    </row>
    <row r="7818" spans="1:8" x14ac:dyDescent="0.3">
      <c r="A7818">
        <v>2.8</v>
      </c>
      <c r="B7818" t="s">
        <v>24380</v>
      </c>
      <c r="C7818" t="s">
        <v>10831</v>
      </c>
      <c r="D7818" t="s">
        <v>515</v>
      </c>
      <c r="E7818" t="s">
        <v>37</v>
      </c>
      <c r="F7818">
        <v>76</v>
      </c>
      <c r="G7818" s="8">
        <v>11144518</v>
      </c>
      <c r="H7818" s="8">
        <v>15000000</v>
      </c>
    </row>
    <row r="7819" spans="1:8" x14ac:dyDescent="0.3">
      <c r="A7819">
        <v>2.8</v>
      </c>
      <c r="B7819" t="s">
        <v>24380</v>
      </c>
      <c r="C7819" t="s">
        <v>10831</v>
      </c>
      <c r="D7819" t="s">
        <v>15875</v>
      </c>
      <c r="E7819" t="s">
        <v>37</v>
      </c>
      <c r="F7819">
        <v>76</v>
      </c>
      <c r="G7819" s="8">
        <v>11144518</v>
      </c>
      <c r="H7819" s="8">
        <v>15000000</v>
      </c>
    </row>
    <row r="7820" spans="1:8" x14ac:dyDescent="0.3">
      <c r="A7820">
        <v>5.4</v>
      </c>
      <c r="B7820" t="s">
        <v>24381</v>
      </c>
      <c r="C7820" t="s">
        <v>841</v>
      </c>
      <c r="D7820" t="s">
        <v>675</v>
      </c>
      <c r="E7820" t="s">
        <v>37</v>
      </c>
      <c r="F7820">
        <v>107</v>
      </c>
      <c r="G7820" s="8">
        <v>15608545</v>
      </c>
      <c r="H7820" s="8">
        <v>15000000</v>
      </c>
    </row>
    <row r="7821" spans="1:8" x14ac:dyDescent="0.3">
      <c r="A7821">
        <v>5</v>
      </c>
      <c r="B7821" t="s">
        <v>24382</v>
      </c>
      <c r="C7821" t="s">
        <v>539</v>
      </c>
      <c r="D7821" t="s">
        <v>809</v>
      </c>
      <c r="E7821" t="s">
        <v>37</v>
      </c>
      <c r="F7821">
        <v>91</v>
      </c>
      <c r="G7821" s="8">
        <v>10443316</v>
      </c>
      <c r="H7821" s="8">
        <v>15000000</v>
      </c>
    </row>
    <row r="7822" spans="1:8" x14ac:dyDescent="0.3">
      <c r="A7822">
        <v>5</v>
      </c>
      <c r="B7822" t="s">
        <v>24382</v>
      </c>
      <c r="C7822" t="s">
        <v>539</v>
      </c>
      <c r="D7822" t="s">
        <v>1473</v>
      </c>
      <c r="E7822" t="s">
        <v>37</v>
      </c>
      <c r="F7822">
        <v>91</v>
      </c>
      <c r="G7822" s="8">
        <v>10443316</v>
      </c>
      <c r="H7822" s="8">
        <v>15000000</v>
      </c>
    </row>
    <row r="7823" spans="1:8" x14ac:dyDescent="0.3">
      <c r="A7823">
        <v>5</v>
      </c>
      <c r="B7823" t="s">
        <v>24382</v>
      </c>
      <c r="C7823" t="s">
        <v>539</v>
      </c>
      <c r="D7823" t="s">
        <v>17497</v>
      </c>
      <c r="E7823" t="s">
        <v>37</v>
      </c>
      <c r="F7823">
        <v>91</v>
      </c>
      <c r="G7823" s="8">
        <v>10443316</v>
      </c>
      <c r="H7823" s="8">
        <v>15000000</v>
      </c>
    </row>
    <row r="7824" spans="1:8" x14ac:dyDescent="0.3">
      <c r="A7824">
        <v>5.0999999999999996</v>
      </c>
      <c r="B7824" t="s">
        <v>24383</v>
      </c>
      <c r="C7824" t="s">
        <v>10844</v>
      </c>
      <c r="D7824" t="s">
        <v>1473</v>
      </c>
      <c r="E7824" t="s">
        <v>37</v>
      </c>
      <c r="F7824">
        <v>96</v>
      </c>
      <c r="G7824" s="8">
        <v>10494147</v>
      </c>
      <c r="H7824" s="8">
        <v>15000000</v>
      </c>
    </row>
    <row r="7825" spans="1:8" x14ac:dyDescent="0.3">
      <c r="A7825">
        <v>5.0999999999999996</v>
      </c>
      <c r="B7825" t="s">
        <v>24383</v>
      </c>
      <c r="C7825" t="s">
        <v>10844</v>
      </c>
      <c r="D7825" t="s">
        <v>17497</v>
      </c>
      <c r="E7825" t="s">
        <v>37</v>
      </c>
      <c r="F7825">
        <v>96</v>
      </c>
      <c r="G7825" s="8">
        <v>10494147</v>
      </c>
      <c r="H7825" s="8">
        <v>15000000</v>
      </c>
    </row>
    <row r="7826" spans="1:8" x14ac:dyDescent="0.3">
      <c r="A7826">
        <v>8</v>
      </c>
      <c r="B7826" t="s">
        <v>14627</v>
      </c>
      <c r="C7826" t="s">
        <v>1271</v>
      </c>
      <c r="D7826" t="s">
        <v>1473</v>
      </c>
      <c r="E7826" t="s">
        <v>37</v>
      </c>
      <c r="F7826">
        <v>142</v>
      </c>
      <c r="G7826" s="8">
        <v>9929000</v>
      </c>
      <c r="H7826" s="8">
        <v>15000000</v>
      </c>
    </row>
    <row r="7827" spans="1:8" x14ac:dyDescent="0.3">
      <c r="A7827">
        <v>8</v>
      </c>
      <c r="B7827" t="s">
        <v>14627</v>
      </c>
      <c r="C7827" t="s">
        <v>1271</v>
      </c>
      <c r="D7827" t="s">
        <v>10118</v>
      </c>
      <c r="E7827" t="s">
        <v>37</v>
      </c>
      <c r="F7827">
        <v>142</v>
      </c>
      <c r="G7827" s="8">
        <v>9929000</v>
      </c>
      <c r="H7827" s="8">
        <v>15000000</v>
      </c>
    </row>
    <row r="7828" spans="1:8" x14ac:dyDescent="0.3">
      <c r="A7828">
        <v>5.9</v>
      </c>
      <c r="B7828" t="s">
        <v>24384</v>
      </c>
      <c r="C7828" t="s">
        <v>9621</v>
      </c>
      <c r="D7828" t="s">
        <v>15875</v>
      </c>
      <c r="E7828" t="s">
        <v>37</v>
      </c>
      <c r="F7828">
        <v>103</v>
      </c>
      <c r="G7828" s="8">
        <v>10411980</v>
      </c>
      <c r="H7828" s="8">
        <v>15000000</v>
      </c>
    </row>
    <row r="7829" spans="1:8" x14ac:dyDescent="0.3">
      <c r="A7829">
        <v>5.9</v>
      </c>
      <c r="B7829" t="s">
        <v>24384</v>
      </c>
      <c r="C7829" t="s">
        <v>9621</v>
      </c>
      <c r="D7829" t="s">
        <v>9824</v>
      </c>
      <c r="E7829" t="s">
        <v>37</v>
      </c>
      <c r="F7829">
        <v>103</v>
      </c>
      <c r="G7829" s="8">
        <v>10411980</v>
      </c>
      <c r="H7829" s="8">
        <v>15000000</v>
      </c>
    </row>
    <row r="7830" spans="1:8" x14ac:dyDescent="0.3">
      <c r="A7830">
        <v>5.9</v>
      </c>
      <c r="B7830" t="s">
        <v>24384</v>
      </c>
      <c r="C7830" t="s">
        <v>9621</v>
      </c>
      <c r="D7830" t="s">
        <v>17497</v>
      </c>
      <c r="E7830" t="s">
        <v>37</v>
      </c>
      <c r="F7830">
        <v>103</v>
      </c>
      <c r="G7830" s="8">
        <v>10411980</v>
      </c>
      <c r="H7830" s="8">
        <v>15000000</v>
      </c>
    </row>
    <row r="7831" spans="1:8" x14ac:dyDescent="0.3">
      <c r="A7831">
        <v>8.1999999999999993</v>
      </c>
      <c r="B7831" t="s">
        <v>24385</v>
      </c>
      <c r="C7831" t="s">
        <v>2046</v>
      </c>
      <c r="D7831" t="s">
        <v>809</v>
      </c>
      <c r="E7831" t="s">
        <v>37</v>
      </c>
      <c r="F7831">
        <v>117</v>
      </c>
      <c r="G7831" s="8">
        <v>17439163</v>
      </c>
      <c r="H7831" s="8">
        <v>15000000</v>
      </c>
    </row>
    <row r="7832" spans="1:8" x14ac:dyDescent="0.3">
      <c r="A7832">
        <v>8.1999999999999993</v>
      </c>
      <c r="B7832" t="s">
        <v>24385</v>
      </c>
      <c r="C7832" t="s">
        <v>2046</v>
      </c>
      <c r="D7832" t="s">
        <v>21950</v>
      </c>
      <c r="E7832" t="s">
        <v>37</v>
      </c>
      <c r="F7832">
        <v>117</v>
      </c>
      <c r="G7832" s="8">
        <v>17439163</v>
      </c>
      <c r="H7832" s="8">
        <v>15000000</v>
      </c>
    </row>
    <row r="7833" spans="1:8" x14ac:dyDescent="0.3">
      <c r="A7833">
        <v>7</v>
      </c>
      <c r="B7833" t="s">
        <v>24386</v>
      </c>
      <c r="C7833" t="s">
        <v>10864</v>
      </c>
      <c r="D7833" t="s">
        <v>1473</v>
      </c>
      <c r="E7833" t="s">
        <v>37</v>
      </c>
      <c r="F7833">
        <v>116</v>
      </c>
      <c r="G7833" s="8">
        <v>9396487</v>
      </c>
      <c r="H7833" s="8">
        <v>15000000</v>
      </c>
    </row>
    <row r="7834" spans="1:8" x14ac:dyDescent="0.3">
      <c r="A7834">
        <v>7</v>
      </c>
      <c r="B7834" t="s">
        <v>24386</v>
      </c>
      <c r="C7834" t="s">
        <v>10864</v>
      </c>
      <c r="D7834" t="s">
        <v>9824</v>
      </c>
      <c r="E7834" t="s">
        <v>37</v>
      </c>
      <c r="F7834">
        <v>116</v>
      </c>
      <c r="G7834" s="8">
        <v>9396487</v>
      </c>
      <c r="H7834" s="8">
        <v>15000000</v>
      </c>
    </row>
    <row r="7835" spans="1:8" x14ac:dyDescent="0.3">
      <c r="A7835">
        <v>6.6</v>
      </c>
      <c r="B7835" t="s">
        <v>24387</v>
      </c>
      <c r="C7835" t="s">
        <v>1386</v>
      </c>
      <c r="D7835" t="s">
        <v>21950</v>
      </c>
      <c r="E7835" t="s">
        <v>37</v>
      </c>
      <c r="F7835">
        <v>118</v>
      </c>
      <c r="G7835" s="8">
        <v>9059588</v>
      </c>
      <c r="H7835" s="8">
        <v>15000000</v>
      </c>
    </row>
    <row r="7836" spans="1:8" x14ac:dyDescent="0.3">
      <c r="A7836">
        <v>6.6</v>
      </c>
      <c r="B7836" t="s">
        <v>24387</v>
      </c>
      <c r="C7836" t="s">
        <v>1386</v>
      </c>
      <c r="D7836" t="s">
        <v>1473</v>
      </c>
      <c r="E7836" t="s">
        <v>37</v>
      </c>
      <c r="F7836">
        <v>118</v>
      </c>
      <c r="G7836" s="8">
        <v>9059588</v>
      </c>
      <c r="H7836" s="8">
        <v>15000000</v>
      </c>
    </row>
    <row r="7837" spans="1:8" x14ac:dyDescent="0.3">
      <c r="A7837">
        <v>6.6</v>
      </c>
      <c r="B7837" t="s">
        <v>24387</v>
      </c>
      <c r="C7837" t="s">
        <v>1386</v>
      </c>
      <c r="D7837" t="s">
        <v>17497</v>
      </c>
      <c r="E7837" t="s">
        <v>37</v>
      </c>
      <c r="F7837">
        <v>118</v>
      </c>
      <c r="G7837" s="8">
        <v>9059588</v>
      </c>
      <c r="H7837" s="8">
        <v>15000000</v>
      </c>
    </row>
    <row r="7838" spans="1:8" x14ac:dyDescent="0.3">
      <c r="A7838">
        <v>6.6</v>
      </c>
      <c r="B7838" t="s">
        <v>24387</v>
      </c>
      <c r="C7838" t="s">
        <v>1386</v>
      </c>
      <c r="D7838" t="s">
        <v>8199</v>
      </c>
      <c r="E7838" t="s">
        <v>37</v>
      </c>
      <c r="F7838">
        <v>118</v>
      </c>
      <c r="G7838" s="8">
        <v>9059588</v>
      </c>
      <c r="H7838" s="8">
        <v>15000000</v>
      </c>
    </row>
    <row r="7839" spans="1:8" x14ac:dyDescent="0.3">
      <c r="A7839">
        <v>6.7</v>
      </c>
      <c r="B7839" t="s">
        <v>24388</v>
      </c>
      <c r="C7839" t="s">
        <v>7216</v>
      </c>
      <c r="D7839" t="s">
        <v>11093</v>
      </c>
      <c r="E7839" t="s">
        <v>37</v>
      </c>
      <c r="F7839">
        <v>108</v>
      </c>
      <c r="G7839" s="8">
        <v>9172810</v>
      </c>
      <c r="H7839" s="8">
        <v>16000000</v>
      </c>
    </row>
    <row r="7840" spans="1:8" x14ac:dyDescent="0.3">
      <c r="A7840">
        <v>6.7</v>
      </c>
      <c r="B7840" t="s">
        <v>24388</v>
      </c>
      <c r="C7840" t="s">
        <v>7216</v>
      </c>
      <c r="D7840" t="s">
        <v>1473</v>
      </c>
      <c r="E7840" t="s">
        <v>37</v>
      </c>
      <c r="F7840">
        <v>108</v>
      </c>
      <c r="G7840" s="8">
        <v>9172810</v>
      </c>
      <c r="H7840" s="8">
        <v>16000000</v>
      </c>
    </row>
    <row r="7841" spans="1:8" x14ac:dyDescent="0.3">
      <c r="A7841">
        <v>6.7</v>
      </c>
      <c r="B7841" t="s">
        <v>24388</v>
      </c>
      <c r="C7841" t="s">
        <v>7216</v>
      </c>
      <c r="D7841" t="s">
        <v>20490</v>
      </c>
      <c r="E7841" t="s">
        <v>37</v>
      </c>
      <c r="F7841">
        <v>108</v>
      </c>
      <c r="G7841" s="8">
        <v>9172810</v>
      </c>
      <c r="H7841" s="8">
        <v>16000000</v>
      </c>
    </row>
    <row r="7842" spans="1:8" x14ac:dyDescent="0.3">
      <c r="A7842">
        <v>6.7</v>
      </c>
      <c r="B7842" t="s">
        <v>24388</v>
      </c>
      <c r="C7842" t="s">
        <v>7216</v>
      </c>
      <c r="D7842" t="s">
        <v>8199</v>
      </c>
      <c r="E7842" t="s">
        <v>37</v>
      </c>
      <c r="F7842">
        <v>108</v>
      </c>
      <c r="G7842" s="8">
        <v>9172810</v>
      </c>
      <c r="H7842" s="8">
        <v>16000000</v>
      </c>
    </row>
    <row r="7843" spans="1:8" x14ac:dyDescent="0.3">
      <c r="A7843">
        <v>6.7</v>
      </c>
      <c r="B7843" t="s">
        <v>24388</v>
      </c>
      <c r="C7843" t="s">
        <v>7216</v>
      </c>
      <c r="D7843" t="s">
        <v>21951</v>
      </c>
      <c r="E7843" t="s">
        <v>37</v>
      </c>
      <c r="F7843">
        <v>108</v>
      </c>
      <c r="G7843" s="8">
        <v>9172810</v>
      </c>
      <c r="H7843" s="8">
        <v>16000000</v>
      </c>
    </row>
    <row r="7844" spans="1:8" x14ac:dyDescent="0.3">
      <c r="A7844">
        <v>5.5</v>
      </c>
      <c r="B7844" t="s">
        <v>24389</v>
      </c>
      <c r="C7844" t="s">
        <v>10878</v>
      </c>
      <c r="D7844" t="s">
        <v>809</v>
      </c>
      <c r="E7844" t="s">
        <v>37</v>
      </c>
      <c r="F7844">
        <v>94</v>
      </c>
      <c r="G7844" s="8">
        <v>8735529</v>
      </c>
      <c r="H7844" s="8">
        <v>15000000</v>
      </c>
    </row>
    <row r="7845" spans="1:8" x14ac:dyDescent="0.3">
      <c r="A7845">
        <v>5.5</v>
      </c>
      <c r="B7845" t="s">
        <v>24389</v>
      </c>
      <c r="C7845" t="s">
        <v>10878</v>
      </c>
      <c r="D7845" t="s">
        <v>1473</v>
      </c>
      <c r="E7845" t="s">
        <v>37</v>
      </c>
      <c r="F7845">
        <v>94</v>
      </c>
      <c r="G7845" s="8">
        <v>8735529</v>
      </c>
      <c r="H7845" s="8">
        <v>15000000</v>
      </c>
    </row>
    <row r="7846" spans="1:8" x14ac:dyDescent="0.3">
      <c r="A7846">
        <v>5.5</v>
      </c>
      <c r="B7846" t="s">
        <v>24389</v>
      </c>
      <c r="C7846" t="s">
        <v>10878</v>
      </c>
      <c r="D7846" t="s">
        <v>17497</v>
      </c>
      <c r="E7846" t="s">
        <v>37</v>
      </c>
      <c r="F7846">
        <v>94</v>
      </c>
      <c r="G7846" s="8">
        <v>8735529</v>
      </c>
      <c r="H7846" s="8">
        <v>15000000</v>
      </c>
    </row>
    <row r="7847" spans="1:8" x14ac:dyDescent="0.3">
      <c r="A7847">
        <v>4.9000000000000004</v>
      </c>
      <c r="B7847" t="s">
        <v>24390</v>
      </c>
      <c r="C7847" t="s">
        <v>10883</v>
      </c>
      <c r="D7847" t="s">
        <v>809</v>
      </c>
      <c r="E7847" t="s">
        <v>37</v>
      </c>
      <c r="F7847">
        <v>97</v>
      </c>
      <c r="G7847" s="8">
        <v>8586376</v>
      </c>
      <c r="H7847" s="8">
        <v>20000000</v>
      </c>
    </row>
    <row r="7848" spans="1:8" x14ac:dyDescent="0.3">
      <c r="A7848">
        <v>6.9</v>
      </c>
      <c r="B7848" t="s">
        <v>24391</v>
      </c>
      <c r="C7848" t="s">
        <v>3776</v>
      </c>
      <c r="D7848" t="s">
        <v>809</v>
      </c>
      <c r="E7848" t="s">
        <v>37</v>
      </c>
      <c r="F7848">
        <v>97</v>
      </c>
      <c r="G7848" s="8">
        <v>8378141</v>
      </c>
      <c r="H7848" s="8">
        <v>15000000</v>
      </c>
    </row>
    <row r="7849" spans="1:8" x14ac:dyDescent="0.3">
      <c r="A7849">
        <v>6.9</v>
      </c>
      <c r="B7849" t="s">
        <v>24391</v>
      </c>
      <c r="C7849" t="s">
        <v>3776</v>
      </c>
      <c r="D7849" t="s">
        <v>1473</v>
      </c>
      <c r="E7849" t="s">
        <v>37</v>
      </c>
      <c r="F7849">
        <v>97</v>
      </c>
      <c r="G7849" s="8">
        <v>8378141</v>
      </c>
      <c r="H7849" s="8">
        <v>15000000</v>
      </c>
    </row>
    <row r="7850" spans="1:8" x14ac:dyDescent="0.3">
      <c r="A7850">
        <v>6.9</v>
      </c>
      <c r="B7850" t="s">
        <v>24391</v>
      </c>
      <c r="C7850" t="s">
        <v>3776</v>
      </c>
      <c r="D7850" t="s">
        <v>17497</v>
      </c>
      <c r="E7850" t="s">
        <v>37</v>
      </c>
      <c r="F7850">
        <v>97</v>
      </c>
      <c r="G7850" s="8">
        <v>8378141</v>
      </c>
      <c r="H7850" s="8">
        <v>15000000</v>
      </c>
    </row>
    <row r="7851" spans="1:8" x14ac:dyDescent="0.3">
      <c r="A7851">
        <v>5.6</v>
      </c>
      <c r="B7851" t="s">
        <v>24392</v>
      </c>
      <c r="C7851" t="s">
        <v>10895</v>
      </c>
      <c r="D7851" t="s">
        <v>515</v>
      </c>
      <c r="E7851" t="s">
        <v>37</v>
      </c>
      <c r="F7851">
        <v>91</v>
      </c>
      <c r="G7851" s="8">
        <v>8080116</v>
      </c>
      <c r="H7851" s="8">
        <v>15000000</v>
      </c>
    </row>
    <row r="7852" spans="1:8" x14ac:dyDescent="0.3">
      <c r="A7852">
        <v>5.6</v>
      </c>
      <c r="B7852" t="s">
        <v>24392</v>
      </c>
      <c r="C7852" t="s">
        <v>10895</v>
      </c>
      <c r="D7852" t="s">
        <v>809</v>
      </c>
      <c r="E7852" t="s">
        <v>37</v>
      </c>
      <c r="F7852">
        <v>91</v>
      </c>
      <c r="G7852" s="8">
        <v>8080116</v>
      </c>
      <c r="H7852" s="8">
        <v>15000000</v>
      </c>
    </row>
    <row r="7853" spans="1:8" x14ac:dyDescent="0.3">
      <c r="A7853">
        <v>5.6</v>
      </c>
      <c r="B7853" t="s">
        <v>24392</v>
      </c>
      <c r="C7853" t="s">
        <v>10895</v>
      </c>
      <c r="D7853" t="s">
        <v>15875</v>
      </c>
      <c r="E7853" t="s">
        <v>37</v>
      </c>
      <c r="F7853">
        <v>91</v>
      </c>
      <c r="G7853" s="8">
        <v>8080116</v>
      </c>
      <c r="H7853" s="8">
        <v>15000000</v>
      </c>
    </row>
    <row r="7854" spans="1:8" x14ac:dyDescent="0.3">
      <c r="A7854">
        <v>8</v>
      </c>
      <c r="B7854" t="s">
        <v>24393</v>
      </c>
      <c r="C7854" t="s">
        <v>10899</v>
      </c>
      <c r="D7854" t="s">
        <v>809</v>
      </c>
      <c r="E7854" t="s">
        <v>37</v>
      </c>
      <c r="F7854">
        <v>107</v>
      </c>
      <c r="G7854" s="8">
        <v>7757130</v>
      </c>
      <c r="H7854" s="8">
        <v>15000000</v>
      </c>
    </row>
    <row r="7855" spans="1:8" x14ac:dyDescent="0.3">
      <c r="A7855">
        <v>8</v>
      </c>
      <c r="B7855" t="s">
        <v>24393</v>
      </c>
      <c r="C7855" t="s">
        <v>10899</v>
      </c>
      <c r="D7855" t="s">
        <v>21950</v>
      </c>
      <c r="E7855" t="s">
        <v>37</v>
      </c>
      <c r="F7855">
        <v>107</v>
      </c>
      <c r="G7855" s="8">
        <v>7757130</v>
      </c>
      <c r="H7855" s="8">
        <v>15000000</v>
      </c>
    </row>
    <row r="7856" spans="1:8" x14ac:dyDescent="0.3">
      <c r="A7856">
        <v>8</v>
      </c>
      <c r="B7856" t="s">
        <v>24393</v>
      </c>
      <c r="C7856" t="s">
        <v>10899</v>
      </c>
      <c r="D7856" t="s">
        <v>1473</v>
      </c>
      <c r="E7856" t="s">
        <v>37</v>
      </c>
      <c r="F7856">
        <v>107</v>
      </c>
      <c r="G7856" s="8">
        <v>7757130</v>
      </c>
      <c r="H7856" s="8">
        <v>15000000</v>
      </c>
    </row>
    <row r="7857" spans="1:8" x14ac:dyDescent="0.3">
      <c r="A7857">
        <v>5.3</v>
      </c>
      <c r="B7857" t="s">
        <v>24394</v>
      </c>
      <c r="C7857" t="s">
        <v>10906</v>
      </c>
      <c r="D7857" t="s">
        <v>809</v>
      </c>
      <c r="E7857" t="s">
        <v>37</v>
      </c>
      <c r="F7857">
        <v>95</v>
      </c>
      <c r="G7857" s="8">
        <v>9123834</v>
      </c>
      <c r="H7857" s="8">
        <v>15000000</v>
      </c>
    </row>
    <row r="7858" spans="1:8" x14ac:dyDescent="0.3">
      <c r="A7858">
        <v>5.3</v>
      </c>
      <c r="B7858" t="s">
        <v>24394</v>
      </c>
      <c r="C7858" t="s">
        <v>10906</v>
      </c>
      <c r="D7858" t="s">
        <v>17497</v>
      </c>
      <c r="E7858" t="s">
        <v>37</v>
      </c>
      <c r="F7858">
        <v>95</v>
      </c>
      <c r="G7858" s="8">
        <v>9123834</v>
      </c>
      <c r="H7858" s="8">
        <v>15000000</v>
      </c>
    </row>
    <row r="7859" spans="1:8" x14ac:dyDescent="0.3">
      <c r="A7859">
        <v>6.2</v>
      </c>
      <c r="B7859" t="s">
        <v>24395</v>
      </c>
      <c r="C7859" t="s">
        <v>10911</v>
      </c>
      <c r="D7859" t="s">
        <v>809</v>
      </c>
      <c r="E7859" t="s">
        <v>37</v>
      </c>
      <c r="F7859">
        <v>102</v>
      </c>
      <c r="G7859" s="8">
        <v>6409206</v>
      </c>
      <c r="H7859" s="8">
        <v>15000000</v>
      </c>
    </row>
    <row r="7860" spans="1:8" x14ac:dyDescent="0.3">
      <c r="A7860">
        <v>6.2</v>
      </c>
      <c r="B7860" t="s">
        <v>24395</v>
      </c>
      <c r="C7860" t="s">
        <v>10911</v>
      </c>
      <c r="D7860" t="s">
        <v>9824</v>
      </c>
      <c r="E7860" t="s">
        <v>37</v>
      </c>
      <c r="F7860">
        <v>102</v>
      </c>
      <c r="G7860" s="8">
        <v>6409206</v>
      </c>
      <c r="H7860" s="8">
        <v>15000000</v>
      </c>
    </row>
    <row r="7861" spans="1:8" x14ac:dyDescent="0.3">
      <c r="A7861">
        <v>5.3</v>
      </c>
      <c r="B7861" t="s">
        <v>24396</v>
      </c>
      <c r="C7861" t="s">
        <v>10915</v>
      </c>
      <c r="D7861" t="s">
        <v>809</v>
      </c>
      <c r="E7861" t="s">
        <v>37</v>
      </c>
      <c r="F7861">
        <v>88</v>
      </c>
      <c r="G7861" s="8">
        <v>6373693</v>
      </c>
      <c r="H7861" s="8">
        <v>15000000</v>
      </c>
    </row>
    <row r="7862" spans="1:8" x14ac:dyDescent="0.3">
      <c r="A7862">
        <v>5.3</v>
      </c>
      <c r="B7862" t="s">
        <v>24396</v>
      </c>
      <c r="C7862" t="s">
        <v>10915</v>
      </c>
      <c r="D7862" t="s">
        <v>17497</v>
      </c>
      <c r="E7862" t="s">
        <v>37</v>
      </c>
      <c r="F7862">
        <v>88</v>
      </c>
      <c r="G7862" s="8">
        <v>6373693</v>
      </c>
      <c r="H7862" s="8">
        <v>15000000</v>
      </c>
    </row>
    <row r="7863" spans="1:8" x14ac:dyDescent="0.3">
      <c r="A7863">
        <v>6.6</v>
      </c>
      <c r="B7863" t="s">
        <v>24397</v>
      </c>
      <c r="C7863" t="s">
        <v>3837</v>
      </c>
      <c r="D7863" t="s">
        <v>1473</v>
      </c>
      <c r="E7863" t="s">
        <v>37</v>
      </c>
      <c r="F7863">
        <v>106</v>
      </c>
      <c r="G7863" s="8">
        <v>7556708</v>
      </c>
      <c r="H7863" s="8">
        <v>15000000</v>
      </c>
    </row>
    <row r="7864" spans="1:8" x14ac:dyDescent="0.3">
      <c r="A7864">
        <v>7.2</v>
      </c>
      <c r="B7864" t="s">
        <v>24398</v>
      </c>
      <c r="C7864" t="s">
        <v>1789</v>
      </c>
      <c r="D7864" t="s">
        <v>809</v>
      </c>
      <c r="E7864" t="s">
        <v>37</v>
      </c>
      <c r="F7864">
        <v>92</v>
      </c>
      <c r="G7864" s="8">
        <v>5306447</v>
      </c>
      <c r="H7864" s="8">
        <v>15000000</v>
      </c>
    </row>
    <row r="7865" spans="1:8" x14ac:dyDescent="0.3">
      <c r="A7865">
        <v>7.2</v>
      </c>
      <c r="B7865" t="s">
        <v>24398</v>
      </c>
      <c r="C7865" t="s">
        <v>1789</v>
      </c>
      <c r="D7865" t="s">
        <v>17497</v>
      </c>
      <c r="E7865" t="s">
        <v>37</v>
      </c>
      <c r="F7865">
        <v>92</v>
      </c>
      <c r="G7865" s="8">
        <v>5306447</v>
      </c>
      <c r="H7865" s="8">
        <v>15000000</v>
      </c>
    </row>
    <row r="7866" spans="1:8" x14ac:dyDescent="0.3">
      <c r="A7866">
        <v>4.5999999999999996</v>
      </c>
      <c r="B7866" t="s">
        <v>24399</v>
      </c>
      <c r="C7866" t="s">
        <v>10926</v>
      </c>
      <c r="D7866" t="s">
        <v>1473</v>
      </c>
      <c r="E7866" t="s">
        <v>37</v>
      </c>
      <c r="F7866">
        <v>105</v>
      </c>
      <c r="G7866" s="8">
        <v>5217498</v>
      </c>
      <c r="H7866" s="8">
        <v>15000000</v>
      </c>
    </row>
    <row r="7867" spans="1:8" x14ac:dyDescent="0.3">
      <c r="A7867">
        <v>4.5999999999999996</v>
      </c>
      <c r="B7867" t="s">
        <v>24399</v>
      </c>
      <c r="C7867" t="s">
        <v>10926</v>
      </c>
      <c r="D7867" t="s">
        <v>21948</v>
      </c>
      <c r="E7867" t="s">
        <v>37</v>
      </c>
      <c r="F7867">
        <v>105</v>
      </c>
      <c r="G7867" s="8">
        <v>5217498</v>
      </c>
      <c r="H7867" s="8">
        <v>15000000</v>
      </c>
    </row>
    <row r="7868" spans="1:8" x14ac:dyDescent="0.3">
      <c r="A7868">
        <v>4.5999999999999996</v>
      </c>
      <c r="B7868" t="s">
        <v>24399</v>
      </c>
      <c r="C7868" t="s">
        <v>10926</v>
      </c>
      <c r="D7868" t="s">
        <v>8199</v>
      </c>
      <c r="E7868" t="s">
        <v>37</v>
      </c>
      <c r="F7868">
        <v>105</v>
      </c>
      <c r="G7868" s="8">
        <v>5217498</v>
      </c>
      <c r="H7868" s="8">
        <v>15000000</v>
      </c>
    </row>
    <row r="7869" spans="1:8" x14ac:dyDescent="0.3">
      <c r="A7869">
        <v>7.5</v>
      </c>
      <c r="B7869" t="s">
        <v>24400</v>
      </c>
      <c r="C7869" t="s">
        <v>10388</v>
      </c>
      <c r="D7869" t="s">
        <v>515</v>
      </c>
      <c r="E7869" t="s">
        <v>37</v>
      </c>
      <c r="F7869">
        <v>107</v>
      </c>
      <c r="G7869" s="8">
        <v>5023275</v>
      </c>
      <c r="H7869" s="8">
        <v>15000000</v>
      </c>
    </row>
    <row r="7870" spans="1:8" x14ac:dyDescent="0.3">
      <c r="A7870">
        <v>7.5</v>
      </c>
      <c r="B7870" t="s">
        <v>24400</v>
      </c>
      <c r="C7870" t="s">
        <v>10388</v>
      </c>
      <c r="D7870" t="s">
        <v>21950</v>
      </c>
      <c r="E7870" t="s">
        <v>37</v>
      </c>
      <c r="F7870">
        <v>107</v>
      </c>
      <c r="G7870" s="8">
        <v>5023275</v>
      </c>
      <c r="H7870" s="8">
        <v>15000000</v>
      </c>
    </row>
    <row r="7871" spans="1:8" x14ac:dyDescent="0.3">
      <c r="A7871">
        <v>7.5</v>
      </c>
      <c r="B7871" t="s">
        <v>24400</v>
      </c>
      <c r="C7871" t="s">
        <v>10388</v>
      </c>
      <c r="D7871" t="s">
        <v>1473</v>
      </c>
      <c r="E7871" t="s">
        <v>37</v>
      </c>
      <c r="F7871">
        <v>107</v>
      </c>
      <c r="G7871" s="8">
        <v>5023275</v>
      </c>
      <c r="H7871" s="8">
        <v>15000000</v>
      </c>
    </row>
    <row r="7872" spans="1:8" x14ac:dyDescent="0.3">
      <c r="A7872">
        <v>7.5</v>
      </c>
      <c r="B7872" t="s">
        <v>24400</v>
      </c>
      <c r="C7872" t="s">
        <v>10388</v>
      </c>
      <c r="D7872" t="s">
        <v>21948</v>
      </c>
      <c r="E7872" t="s">
        <v>37</v>
      </c>
      <c r="F7872">
        <v>107</v>
      </c>
      <c r="G7872" s="8">
        <v>5023275</v>
      </c>
      <c r="H7872" s="8">
        <v>15000000</v>
      </c>
    </row>
    <row r="7873" spans="1:8" x14ac:dyDescent="0.3">
      <c r="A7873">
        <v>7.5</v>
      </c>
      <c r="B7873" t="s">
        <v>24400</v>
      </c>
      <c r="C7873" t="s">
        <v>10388</v>
      </c>
      <c r="D7873" t="s">
        <v>12797</v>
      </c>
      <c r="E7873" t="s">
        <v>37</v>
      </c>
      <c r="F7873">
        <v>107</v>
      </c>
      <c r="G7873" s="8">
        <v>5023275</v>
      </c>
      <c r="H7873" s="8">
        <v>15000000</v>
      </c>
    </row>
    <row r="7874" spans="1:8" x14ac:dyDescent="0.3">
      <c r="A7874">
        <v>6.5</v>
      </c>
      <c r="B7874" t="s">
        <v>24401</v>
      </c>
      <c r="C7874" t="s">
        <v>10935</v>
      </c>
      <c r="D7874" t="s">
        <v>1473</v>
      </c>
      <c r="E7874" t="s">
        <v>37</v>
      </c>
      <c r="F7874">
        <v>120</v>
      </c>
      <c r="G7874" s="8">
        <v>4956401</v>
      </c>
      <c r="H7874" s="8">
        <v>15000000</v>
      </c>
    </row>
    <row r="7875" spans="1:8" x14ac:dyDescent="0.3">
      <c r="A7875">
        <v>6.5</v>
      </c>
      <c r="B7875" t="s">
        <v>24401</v>
      </c>
      <c r="C7875" t="s">
        <v>10935</v>
      </c>
      <c r="D7875" t="s">
        <v>21951</v>
      </c>
      <c r="E7875" t="s">
        <v>37</v>
      </c>
      <c r="F7875">
        <v>120</v>
      </c>
      <c r="G7875" s="8">
        <v>4956401</v>
      </c>
      <c r="H7875" s="8">
        <v>15000000</v>
      </c>
    </row>
    <row r="7876" spans="1:8" x14ac:dyDescent="0.3">
      <c r="A7876">
        <v>7.6</v>
      </c>
      <c r="B7876" t="s">
        <v>24402</v>
      </c>
      <c r="C7876" t="s">
        <v>170</v>
      </c>
      <c r="D7876" t="s">
        <v>809</v>
      </c>
      <c r="E7876" t="s">
        <v>37</v>
      </c>
      <c r="F7876">
        <v>103</v>
      </c>
      <c r="G7876" s="8">
        <v>4235837</v>
      </c>
      <c r="H7876" s="8">
        <v>15000000</v>
      </c>
    </row>
    <row r="7877" spans="1:8" x14ac:dyDescent="0.3">
      <c r="A7877">
        <v>7.6</v>
      </c>
      <c r="B7877" t="s">
        <v>24402</v>
      </c>
      <c r="C7877" t="s">
        <v>170</v>
      </c>
      <c r="D7877" t="s">
        <v>21950</v>
      </c>
      <c r="E7877" t="s">
        <v>37</v>
      </c>
      <c r="F7877">
        <v>103</v>
      </c>
      <c r="G7877" s="8">
        <v>4235837</v>
      </c>
      <c r="H7877" s="8">
        <v>15000000</v>
      </c>
    </row>
    <row r="7878" spans="1:8" x14ac:dyDescent="0.3">
      <c r="A7878">
        <v>7.6</v>
      </c>
      <c r="B7878" t="s">
        <v>24402</v>
      </c>
      <c r="C7878" t="s">
        <v>170</v>
      </c>
      <c r="D7878" t="s">
        <v>21948</v>
      </c>
      <c r="E7878" t="s">
        <v>37</v>
      </c>
      <c r="F7878">
        <v>103</v>
      </c>
      <c r="G7878" s="8">
        <v>4235837</v>
      </c>
      <c r="H7878" s="8">
        <v>15000000</v>
      </c>
    </row>
    <row r="7879" spans="1:8" x14ac:dyDescent="0.3">
      <c r="A7879">
        <v>6.2</v>
      </c>
      <c r="B7879" t="s">
        <v>24403</v>
      </c>
      <c r="C7879" t="s">
        <v>10943</v>
      </c>
      <c r="D7879" t="s">
        <v>809</v>
      </c>
      <c r="E7879" t="s">
        <v>37</v>
      </c>
      <c r="F7879">
        <v>92</v>
      </c>
      <c r="G7879" s="8">
        <v>4002955</v>
      </c>
      <c r="H7879" s="8">
        <v>20000000</v>
      </c>
    </row>
    <row r="7880" spans="1:8" x14ac:dyDescent="0.3">
      <c r="A7880">
        <v>6.2</v>
      </c>
      <c r="B7880" t="s">
        <v>24403</v>
      </c>
      <c r="C7880" t="s">
        <v>10943</v>
      </c>
      <c r="D7880" t="s">
        <v>651</v>
      </c>
      <c r="E7880" t="s">
        <v>37</v>
      </c>
      <c r="F7880">
        <v>92</v>
      </c>
      <c r="G7880" s="8">
        <v>4002955</v>
      </c>
      <c r="H7880" s="8">
        <v>20000000</v>
      </c>
    </row>
    <row r="7881" spans="1:8" x14ac:dyDescent="0.3">
      <c r="A7881">
        <v>6.2</v>
      </c>
      <c r="B7881" t="s">
        <v>24403</v>
      </c>
      <c r="C7881" t="s">
        <v>10943</v>
      </c>
      <c r="D7881" t="s">
        <v>4189</v>
      </c>
      <c r="E7881" t="s">
        <v>37</v>
      </c>
      <c r="F7881">
        <v>92</v>
      </c>
      <c r="G7881" s="8">
        <v>4002955</v>
      </c>
      <c r="H7881" s="8">
        <v>20000000</v>
      </c>
    </row>
    <row r="7882" spans="1:8" x14ac:dyDescent="0.3">
      <c r="A7882">
        <v>6.2</v>
      </c>
      <c r="B7882" t="s">
        <v>24403</v>
      </c>
      <c r="C7882" t="s">
        <v>10943</v>
      </c>
      <c r="D7882" t="s">
        <v>8199</v>
      </c>
      <c r="E7882" t="s">
        <v>37</v>
      </c>
      <c r="F7882">
        <v>92</v>
      </c>
      <c r="G7882" s="8">
        <v>4002955</v>
      </c>
      <c r="H7882" s="8">
        <v>20000000</v>
      </c>
    </row>
    <row r="7883" spans="1:8" x14ac:dyDescent="0.3">
      <c r="A7883">
        <v>8</v>
      </c>
      <c r="B7883" t="s">
        <v>24404</v>
      </c>
      <c r="C7883" t="s">
        <v>3663</v>
      </c>
      <c r="D7883" t="s">
        <v>1473</v>
      </c>
      <c r="E7883" t="s">
        <v>37</v>
      </c>
      <c r="F7883">
        <v>147</v>
      </c>
      <c r="G7883" s="8">
        <v>7219578</v>
      </c>
      <c r="H7883" s="8">
        <v>15000000</v>
      </c>
    </row>
    <row r="7884" spans="1:8" x14ac:dyDescent="0.3">
      <c r="A7884">
        <v>8</v>
      </c>
      <c r="B7884" t="s">
        <v>24404</v>
      </c>
      <c r="C7884" t="s">
        <v>3663</v>
      </c>
      <c r="D7884" t="s">
        <v>21948</v>
      </c>
      <c r="E7884" t="s">
        <v>37</v>
      </c>
      <c r="F7884">
        <v>147</v>
      </c>
      <c r="G7884" s="8">
        <v>7219578</v>
      </c>
      <c r="H7884" s="8">
        <v>15000000</v>
      </c>
    </row>
    <row r="7885" spans="1:8" x14ac:dyDescent="0.3">
      <c r="A7885">
        <v>8</v>
      </c>
      <c r="B7885" t="s">
        <v>24404</v>
      </c>
      <c r="C7885" t="s">
        <v>3663</v>
      </c>
      <c r="D7885" t="s">
        <v>8199</v>
      </c>
      <c r="E7885" t="s">
        <v>37</v>
      </c>
      <c r="F7885">
        <v>147</v>
      </c>
      <c r="G7885" s="8">
        <v>7219578</v>
      </c>
      <c r="H7885" s="8">
        <v>15000000</v>
      </c>
    </row>
    <row r="7886" spans="1:8" x14ac:dyDescent="0.3">
      <c r="A7886">
        <v>6.3</v>
      </c>
      <c r="B7886" t="s">
        <v>24405</v>
      </c>
      <c r="C7886" t="s">
        <v>1789</v>
      </c>
      <c r="D7886" t="s">
        <v>809</v>
      </c>
      <c r="E7886" t="s">
        <v>37</v>
      </c>
      <c r="F7886">
        <v>98</v>
      </c>
      <c r="G7886" s="8">
        <v>3247816</v>
      </c>
      <c r="H7886" s="8">
        <v>22000000</v>
      </c>
    </row>
    <row r="7887" spans="1:8" x14ac:dyDescent="0.3">
      <c r="A7887">
        <v>6.3</v>
      </c>
      <c r="B7887" t="s">
        <v>24405</v>
      </c>
      <c r="C7887" t="s">
        <v>1789</v>
      </c>
      <c r="D7887" t="s">
        <v>1473</v>
      </c>
      <c r="E7887" t="s">
        <v>37</v>
      </c>
      <c r="F7887">
        <v>98</v>
      </c>
      <c r="G7887" s="8">
        <v>3247816</v>
      </c>
      <c r="H7887" s="8">
        <v>22000000</v>
      </c>
    </row>
    <row r="7888" spans="1:8" x14ac:dyDescent="0.3">
      <c r="A7888">
        <v>6.3</v>
      </c>
      <c r="B7888" t="s">
        <v>24405</v>
      </c>
      <c r="C7888" t="s">
        <v>1789</v>
      </c>
      <c r="D7888" t="s">
        <v>17497</v>
      </c>
      <c r="E7888" t="s">
        <v>37</v>
      </c>
      <c r="F7888">
        <v>98</v>
      </c>
      <c r="G7888" s="8">
        <v>3247816</v>
      </c>
      <c r="H7888" s="8">
        <v>22000000</v>
      </c>
    </row>
    <row r="7889" spans="1:8" x14ac:dyDescent="0.3">
      <c r="A7889">
        <v>7.2</v>
      </c>
      <c r="B7889" t="s">
        <v>24406</v>
      </c>
      <c r="C7889" t="s">
        <v>10959</v>
      </c>
      <c r="D7889" t="s">
        <v>1473</v>
      </c>
      <c r="E7889" t="s">
        <v>37</v>
      </c>
      <c r="F7889">
        <v>103</v>
      </c>
      <c r="G7889" s="8">
        <v>2412045</v>
      </c>
      <c r="H7889" s="8">
        <v>15000000</v>
      </c>
    </row>
    <row r="7890" spans="1:8" x14ac:dyDescent="0.3">
      <c r="A7890">
        <v>7.2</v>
      </c>
      <c r="B7890" t="s">
        <v>24406</v>
      </c>
      <c r="C7890" t="s">
        <v>10959</v>
      </c>
      <c r="D7890" t="s">
        <v>17497</v>
      </c>
      <c r="E7890" t="s">
        <v>37</v>
      </c>
      <c r="F7890">
        <v>103</v>
      </c>
      <c r="G7890" s="8">
        <v>2412045</v>
      </c>
      <c r="H7890" s="8">
        <v>15000000</v>
      </c>
    </row>
    <row r="7891" spans="1:8" x14ac:dyDescent="0.3">
      <c r="A7891">
        <v>7.2</v>
      </c>
      <c r="B7891" t="s">
        <v>24406</v>
      </c>
      <c r="C7891" t="s">
        <v>10959</v>
      </c>
      <c r="D7891" t="s">
        <v>10118</v>
      </c>
      <c r="E7891" t="s">
        <v>37</v>
      </c>
      <c r="F7891">
        <v>103</v>
      </c>
      <c r="G7891" s="8">
        <v>2412045</v>
      </c>
      <c r="H7891" s="8">
        <v>15000000</v>
      </c>
    </row>
    <row r="7892" spans="1:8" x14ac:dyDescent="0.3">
      <c r="A7892">
        <v>6.7</v>
      </c>
      <c r="B7892" t="s">
        <v>24407</v>
      </c>
      <c r="C7892" t="s">
        <v>10967</v>
      </c>
      <c r="D7892" t="s">
        <v>21950</v>
      </c>
      <c r="E7892" t="s">
        <v>37</v>
      </c>
      <c r="F7892">
        <v>111</v>
      </c>
      <c r="G7892" s="8">
        <v>2203641</v>
      </c>
      <c r="H7892" s="8">
        <v>15000000</v>
      </c>
    </row>
    <row r="7893" spans="1:8" x14ac:dyDescent="0.3">
      <c r="A7893">
        <v>6.7</v>
      </c>
      <c r="B7893" t="s">
        <v>24407</v>
      </c>
      <c r="C7893" t="s">
        <v>10967</v>
      </c>
      <c r="D7893" t="s">
        <v>1473</v>
      </c>
      <c r="E7893" t="s">
        <v>37</v>
      </c>
      <c r="F7893">
        <v>111</v>
      </c>
      <c r="G7893" s="8">
        <v>2203641</v>
      </c>
      <c r="H7893" s="8">
        <v>15000000</v>
      </c>
    </row>
    <row r="7894" spans="1:8" x14ac:dyDescent="0.3">
      <c r="A7894">
        <v>6.7</v>
      </c>
      <c r="B7894" t="s">
        <v>24407</v>
      </c>
      <c r="C7894" t="s">
        <v>10967</v>
      </c>
      <c r="D7894" t="s">
        <v>21948</v>
      </c>
      <c r="E7894" t="s">
        <v>37</v>
      </c>
      <c r="F7894">
        <v>111</v>
      </c>
      <c r="G7894" s="8">
        <v>2203641</v>
      </c>
      <c r="H7894" s="8">
        <v>15000000</v>
      </c>
    </row>
    <row r="7895" spans="1:8" x14ac:dyDescent="0.3">
      <c r="A7895">
        <v>6.7</v>
      </c>
      <c r="B7895" t="s">
        <v>24407</v>
      </c>
      <c r="C7895" t="s">
        <v>10967</v>
      </c>
      <c r="D7895" t="s">
        <v>8199</v>
      </c>
      <c r="E7895" t="s">
        <v>37</v>
      </c>
      <c r="F7895">
        <v>111</v>
      </c>
      <c r="G7895" s="8">
        <v>2203641</v>
      </c>
      <c r="H7895" s="8">
        <v>15000000</v>
      </c>
    </row>
    <row r="7896" spans="1:8" x14ac:dyDescent="0.3">
      <c r="A7896">
        <v>5.3</v>
      </c>
      <c r="B7896" t="s">
        <v>24408</v>
      </c>
      <c r="C7896" t="s">
        <v>10972</v>
      </c>
      <c r="D7896" t="s">
        <v>515</v>
      </c>
      <c r="E7896" t="s">
        <v>37</v>
      </c>
      <c r="F7896">
        <v>98</v>
      </c>
      <c r="G7896" s="8">
        <v>1953732</v>
      </c>
      <c r="H7896" s="8">
        <v>15000000</v>
      </c>
    </row>
    <row r="7897" spans="1:8" x14ac:dyDescent="0.3">
      <c r="A7897">
        <v>5.3</v>
      </c>
      <c r="B7897" t="s">
        <v>24408</v>
      </c>
      <c r="C7897" t="s">
        <v>10972</v>
      </c>
      <c r="D7897" t="s">
        <v>1473</v>
      </c>
      <c r="E7897" t="s">
        <v>37</v>
      </c>
      <c r="F7897">
        <v>98</v>
      </c>
      <c r="G7897" s="8">
        <v>1953732</v>
      </c>
      <c r="H7897" s="8">
        <v>15000000</v>
      </c>
    </row>
    <row r="7898" spans="1:8" x14ac:dyDescent="0.3">
      <c r="A7898">
        <v>5.3</v>
      </c>
      <c r="B7898" t="s">
        <v>24408</v>
      </c>
      <c r="C7898" t="s">
        <v>10972</v>
      </c>
      <c r="D7898" t="s">
        <v>651</v>
      </c>
      <c r="E7898" t="s">
        <v>37</v>
      </c>
      <c r="F7898">
        <v>98</v>
      </c>
      <c r="G7898" s="8">
        <v>1953732</v>
      </c>
      <c r="H7898" s="8">
        <v>15000000</v>
      </c>
    </row>
    <row r="7899" spans="1:8" x14ac:dyDescent="0.3">
      <c r="A7899">
        <v>6.3</v>
      </c>
      <c r="B7899" t="s">
        <v>24409</v>
      </c>
      <c r="C7899" t="s">
        <v>10977</v>
      </c>
      <c r="D7899" t="s">
        <v>809</v>
      </c>
      <c r="E7899" t="s">
        <v>37</v>
      </c>
      <c r="F7899">
        <v>111</v>
      </c>
      <c r="G7899" s="8">
        <v>1954202</v>
      </c>
      <c r="H7899" s="8">
        <v>15000000</v>
      </c>
    </row>
    <row r="7900" spans="1:8" x14ac:dyDescent="0.3">
      <c r="A7900">
        <v>6.3</v>
      </c>
      <c r="B7900" t="s">
        <v>24409</v>
      </c>
      <c r="C7900" t="s">
        <v>10977</v>
      </c>
      <c r="D7900" t="s">
        <v>21950</v>
      </c>
      <c r="E7900" t="s">
        <v>37</v>
      </c>
      <c r="F7900">
        <v>111</v>
      </c>
      <c r="G7900" s="8">
        <v>1954202</v>
      </c>
      <c r="H7900" s="8">
        <v>15000000</v>
      </c>
    </row>
    <row r="7901" spans="1:8" x14ac:dyDescent="0.3">
      <c r="A7901">
        <v>6.3</v>
      </c>
      <c r="B7901" t="s">
        <v>24409</v>
      </c>
      <c r="C7901" t="s">
        <v>10977</v>
      </c>
      <c r="D7901" t="s">
        <v>1473</v>
      </c>
      <c r="E7901" t="s">
        <v>37</v>
      </c>
      <c r="F7901">
        <v>111</v>
      </c>
      <c r="G7901" s="8">
        <v>1954202</v>
      </c>
      <c r="H7901" s="8">
        <v>15000000</v>
      </c>
    </row>
    <row r="7902" spans="1:8" x14ac:dyDescent="0.3">
      <c r="A7902">
        <v>6.5</v>
      </c>
      <c r="B7902" t="s">
        <v>24410</v>
      </c>
      <c r="C7902" t="s">
        <v>9804</v>
      </c>
      <c r="D7902" t="s">
        <v>21950</v>
      </c>
      <c r="E7902" t="s">
        <v>37</v>
      </c>
      <c r="F7902">
        <v>111</v>
      </c>
      <c r="G7902" s="8">
        <v>1294640</v>
      </c>
      <c r="H7902" s="8">
        <v>15000000</v>
      </c>
    </row>
    <row r="7903" spans="1:8" x14ac:dyDescent="0.3">
      <c r="A7903">
        <v>6.5</v>
      </c>
      <c r="B7903" t="s">
        <v>24410</v>
      </c>
      <c r="C7903" t="s">
        <v>9804</v>
      </c>
      <c r="D7903" t="s">
        <v>1473</v>
      </c>
      <c r="E7903" t="s">
        <v>37</v>
      </c>
      <c r="F7903">
        <v>111</v>
      </c>
      <c r="G7903" s="8">
        <v>1294640</v>
      </c>
      <c r="H7903" s="8">
        <v>15000000</v>
      </c>
    </row>
    <row r="7904" spans="1:8" x14ac:dyDescent="0.3">
      <c r="A7904">
        <v>6.5</v>
      </c>
      <c r="B7904" t="s">
        <v>24410</v>
      </c>
      <c r="C7904" t="s">
        <v>9804</v>
      </c>
      <c r="D7904" t="s">
        <v>4189</v>
      </c>
      <c r="E7904" t="s">
        <v>37</v>
      </c>
      <c r="F7904">
        <v>111</v>
      </c>
      <c r="G7904" s="8">
        <v>1294640</v>
      </c>
      <c r="H7904" s="8">
        <v>15000000</v>
      </c>
    </row>
    <row r="7905" spans="1:8" x14ac:dyDescent="0.3">
      <c r="A7905">
        <v>6.5</v>
      </c>
      <c r="B7905" t="s">
        <v>24410</v>
      </c>
      <c r="C7905" t="s">
        <v>9804</v>
      </c>
      <c r="D7905" t="s">
        <v>8199</v>
      </c>
      <c r="E7905" t="s">
        <v>37</v>
      </c>
      <c r="F7905">
        <v>111</v>
      </c>
      <c r="G7905" s="8">
        <v>1294640</v>
      </c>
      <c r="H7905" s="8">
        <v>15000000</v>
      </c>
    </row>
    <row r="7906" spans="1:8" x14ac:dyDescent="0.3">
      <c r="A7906">
        <v>8.3000000000000007</v>
      </c>
      <c r="B7906" t="s">
        <v>24411</v>
      </c>
      <c r="C7906" t="s">
        <v>10995</v>
      </c>
      <c r="D7906" t="s">
        <v>1473</v>
      </c>
      <c r="E7906" t="s">
        <v>6517</v>
      </c>
      <c r="F7906">
        <v>145</v>
      </c>
      <c r="G7906" s="8">
        <v>26435</v>
      </c>
      <c r="H7906" s="8">
        <v>6000000</v>
      </c>
    </row>
    <row r="7907" spans="1:8" x14ac:dyDescent="0.3">
      <c r="A7907">
        <v>8.3000000000000007</v>
      </c>
      <c r="B7907" t="s">
        <v>24411</v>
      </c>
      <c r="C7907" t="s">
        <v>10995</v>
      </c>
      <c r="D7907" t="s">
        <v>10118</v>
      </c>
      <c r="E7907" t="s">
        <v>6517</v>
      </c>
      <c r="F7907">
        <v>145</v>
      </c>
      <c r="G7907" s="8">
        <v>26435</v>
      </c>
      <c r="H7907" s="8">
        <v>6000000</v>
      </c>
    </row>
    <row r="7908" spans="1:8" x14ac:dyDescent="0.3">
      <c r="A7908">
        <v>7.2</v>
      </c>
      <c r="B7908" t="s">
        <v>24412</v>
      </c>
      <c r="C7908" t="s">
        <v>2751</v>
      </c>
      <c r="D7908" t="s">
        <v>675</v>
      </c>
      <c r="E7908" t="s">
        <v>726</v>
      </c>
      <c r="F7908">
        <v>84</v>
      </c>
      <c r="G7908" s="8">
        <v>1197786</v>
      </c>
      <c r="H7908" s="8">
        <v>12000000</v>
      </c>
    </row>
    <row r="7909" spans="1:8" x14ac:dyDescent="0.3">
      <c r="A7909">
        <v>7.2</v>
      </c>
      <c r="B7909" t="s">
        <v>24412</v>
      </c>
      <c r="C7909" t="s">
        <v>2751</v>
      </c>
      <c r="D7909" t="s">
        <v>21950</v>
      </c>
      <c r="E7909" t="s">
        <v>726</v>
      </c>
      <c r="F7909">
        <v>84</v>
      </c>
      <c r="G7909" s="8">
        <v>1197786</v>
      </c>
      <c r="H7909" s="8">
        <v>12000000</v>
      </c>
    </row>
    <row r="7910" spans="1:8" x14ac:dyDescent="0.3">
      <c r="A7910">
        <v>7.2</v>
      </c>
      <c r="B7910" t="s">
        <v>24412</v>
      </c>
      <c r="C7910" t="s">
        <v>2751</v>
      </c>
      <c r="D7910" t="s">
        <v>8199</v>
      </c>
      <c r="E7910" t="s">
        <v>726</v>
      </c>
      <c r="F7910">
        <v>84</v>
      </c>
      <c r="G7910" s="8">
        <v>1197786</v>
      </c>
      <c r="H7910" s="8">
        <v>12000000</v>
      </c>
    </row>
    <row r="7911" spans="1:8" x14ac:dyDescent="0.3">
      <c r="A7911">
        <v>6.8</v>
      </c>
      <c r="B7911" t="s">
        <v>24413</v>
      </c>
      <c r="C7911" t="s">
        <v>2950</v>
      </c>
      <c r="D7911" t="s">
        <v>21950</v>
      </c>
      <c r="E7911" t="s">
        <v>37</v>
      </c>
      <c r="F7911">
        <v>115</v>
      </c>
      <c r="G7911" s="8">
        <v>529766</v>
      </c>
      <c r="H7911" s="8">
        <v>7000000</v>
      </c>
    </row>
    <row r="7912" spans="1:8" x14ac:dyDescent="0.3">
      <c r="A7912">
        <v>6.8</v>
      </c>
      <c r="B7912" t="s">
        <v>24413</v>
      </c>
      <c r="C7912" t="s">
        <v>2950</v>
      </c>
      <c r="D7912" t="s">
        <v>1473</v>
      </c>
      <c r="E7912" t="s">
        <v>37</v>
      </c>
      <c r="F7912">
        <v>115</v>
      </c>
      <c r="G7912" s="8">
        <v>529766</v>
      </c>
      <c r="H7912" s="8">
        <v>7000000</v>
      </c>
    </row>
    <row r="7913" spans="1:8" x14ac:dyDescent="0.3">
      <c r="A7913">
        <v>6.4</v>
      </c>
      <c r="B7913" t="s">
        <v>24414</v>
      </c>
      <c r="C7913" t="s">
        <v>11009</v>
      </c>
      <c r="D7913" t="s">
        <v>675</v>
      </c>
      <c r="E7913" t="s">
        <v>940</v>
      </c>
      <c r="F7913">
        <v>105</v>
      </c>
      <c r="G7913" s="8">
        <v>613556</v>
      </c>
      <c r="H7913" s="8">
        <v>15000000</v>
      </c>
    </row>
    <row r="7914" spans="1:8" x14ac:dyDescent="0.3">
      <c r="A7914">
        <v>6.4</v>
      </c>
      <c r="B7914" t="s">
        <v>24414</v>
      </c>
      <c r="C7914" t="s">
        <v>11009</v>
      </c>
      <c r="D7914" t="s">
        <v>1473</v>
      </c>
      <c r="E7914" t="s">
        <v>940</v>
      </c>
      <c r="F7914">
        <v>105</v>
      </c>
      <c r="G7914" s="8">
        <v>613556</v>
      </c>
      <c r="H7914" s="8">
        <v>15000000</v>
      </c>
    </row>
    <row r="7915" spans="1:8" x14ac:dyDescent="0.3">
      <c r="A7915">
        <v>6.9</v>
      </c>
      <c r="B7915" t="s">
        <v>24415</v>
      </c>
      <c r="C7915" t="s">
        <v>9830</v>
      </c>
      <c r="D7915" t="s">
        <v>809</v>
      </c>
      <c r="E7915" t="s">
        <v>37</v>
      </c>
      <c r="F7915">
        <v>98</v>
      </c>
      <c r="G7915" s="8">
        <v>353743</v>
      </c>
      <c r="H7915" s="8">
        <v>15000000</v>
      </c>
    </row>
    <row r="7916" spans="1:8" x14ac:dyDescent="0.3">
      <c r="A7916">
        <v>6.9</v>
      </c>
      <c r="B7916" t="s">
        <v>24415</v>
      </c>
      <c r="C7916" t="s">
        <v>9830</v>
      </c>
      <c r="D7916" t="s">
        <v>21950</v>
      </c>
      <c r="E7916" t="s">
        <v>37</v>
      </c>
      <c r="F7916">
        <v>98</v>
      </c>
      <c r="G7916" s="8">
        <v>353743</v>
      </c>
      <c r="H7916" s="8">
        <v>15000000</v>
      </c>
    </row>
    <row r="7917" spans="1:8" x14ac:dyDescent="0.3">
      <c r="A7917">
        <v>6.9</v>
      </c>
      <c r="B7917" t="s">
        <v>24415</v>
      </c>
      <c r="C7917" t="s">
        <v>9830</v>
      </c>
      <c r="D7917" t="s">
        <v>1473</v>
      </c>
      <c r="E7917" t="s">
        <v>37</v>
      </c>
      <c r="F7917">
        <v>98</v>
      </c>
      <c r="G7917" s="8">
        <v>353743</v>
      </c>
      <c r="H7917" s="8">
        <v>15000000</v>
      </c>
    </row>
    <row r="7918" spans="1:8" x14ac:dyDescent="0.3">
      <c r="A7918">
        <v>6.9</v>
      </c>
      <c r="B7918" t="s">
        <v>24415</v>
      </c>
      <c r="C7918" t="s">
        <v>9830</v>
      </c>
      <c r="D7918" t="s">
        <v>8199</v>
      </c>
      <c r="E7918" t="s">
        <v>37</v>
      </c>
      <c r="F7918">
        <v>98</v>
      </c>
      <c r="G7918" s="8">
        <v>353743</v>
      </c>
      <c r="H7918" s="8">
        <v>15000000</v>
      </c>
    </row>
    <row r="7919" spans="1:8" x14ac:dyDescent="0.3">
      <c r="A7919">
        <v>6.9</v>
      </c>
      <c r="B7919" t="s">
        <v>24415</v>
      </c>
      <c r="C7919" t="s">
        <v>9830</v>
      </c>
      <c r="D7919" t="s">
        <v>21951</v>
      </c>
      <c r="E7919" t="s">
        <v>37</v>
      </c>
      <c r="F7919">
        <v>98</v>
      </c>
      <c r="G7919" s="8">
        <v>353743</v>
      </c>
      <c r="H7919" s="8">
        <v>15000000</v>
      </c>
    </row>
    <row r="7920" spans="1:8" x14ac:dyDescent="0.3">
      <c r="A7920">
        <v>6.2</v>
      </c>
      <c r="B7920" t="s">
        <v>24416</v>
      </c>
      <c r="C7920" t="s">
        <v>11025</v>
      </c>
      <c r="D7920" t="s">
        <v>675</v>
      </c>
      <c r="E7920" t="s">
        <v>11032</v>
      </c>
      <c r="F7920">
        <v>110</v>
      </c>
      <c r="G7920" s="8">
        <v>102055</v>
      </c>
      <c r="H7920" s="8">
        <v>300000000</v>
      </c>
    </row>
    <row r="7921" spans="1:8" x14ac:dyDescent="0.3">
      <c r="A7921">
        <v>6.1</v>
      </c>
      <c r="B7921" t="s">
        <v>24417</v>
      </c>
      <c r="C7921" t="s">
        <v>11044</v>
      </c>
      <c r="D7921" t="s">
        <v>651</v>
      </c>
      <c r="E7921" t="s">
        <v>37</v>
      </c>
      <c r="F7921">
        <v>103</v>
      </c>
      <c r="G7921" s="8">
        <v>73548</v>
      </c>
      <c r="H7921" s="8">
        <v>15000000</v>
      </c>
    </row>
    <row r="7922" spans="1:8" x14ac:dyDescent="0.3">
      <c r="A7922">
        <v>6.1</v>
      </c>
      <c r="B7922" t="s">
        <v>24417</v>
      </c>
      <c r="C7922" t="s">
        <v>11044</v>
      </c>
      <c r="D7922" t="s">
        <v>4189</v>
      </c>
      <c r="E7922" t="s">
        <v>37</v>
      </c>
      <c r="F7922">
        <v>103</v>
      </c>
      <c r="G7922" s="8">
        <v>73548</v>
      </c>
      <c r="H7922" s="8">
        <v>15000000</v>
      </c>
    </row>
    <row r="7923" spans="1:8" x14ac:dyDescent="0.3">
      <c r="A7923">
        <v>6.1</v>
      </c>
      <c r="B7923" t="s">
        <v>24417</v>
      </c>
      <c r="C7923" t="s">
        <v>11044</v>
      </c>
      <c r="D7923" t="s">
        <v>21948</v>
      </c>
      <c r="E7923" t="s">
        <v>37</v>
      </c>
      <c r="F7923">
        <v>103</v>
      </c>
      <c r="G7923" s="8">
        <v>73548</v>
      </c>
      <c r="H7923" s="8">
        <v>15000000</v>
      </c>
    </row>
    <row r="7924" spans="1:8" x14ac:dyDescent="0.3">
      <c r="A7924">
        <v>5.0999999999999996</v>
      </c>
      <c r="B7924" t="s">
        <v>24418</v>
      </c>
      <c r="C7924" t="s">
        <v>11053</v>
      </c>
      <c r="D7924" t="s">
        <v>21950</v>
      </c>
      <c r="E7924" t="s">
        <v>37</v>
      </c>
      <c r="F7924">
        <v>90</v>
      </c>
      <c r="G7924" s="8">
        <v>28870</v>
      </c>
      <c r="H7924" s="8">
        <v>15000000</v>
      </c>
    </row>
    <row r="7925" spans="1:8" x14ac:dyDescent="0.3">
      <c r="A7925">
        <v>5.0999999999999996</v>
      </c>
      <c r="B7925" t="s">
        <v>24418</v>
      </c>
      <c r="C7925" t="s">
        <v>11053</v>
      </c>
      <c r="D7925" t="s">
        <v>1473</v>
      </c>
      <c r="E7925" t="s">
        <v>37</v>
      </c>
      <c r="F7925">
        <v>90</v>
      </c>
      <c r="G7925" s="8">
        <v>28870</v>
      </c>
      <c r="H7925" s="8">
        <v>15000000</v>
      </c>
    </row>
    <row r="7926" spans="1:8" x14ac:dyDescent="0.3">
      <c r="A7926">
        <v>5.0999999999999996</v>
      </c>
      <c r="B7926" t="s">
        <v>24418</v>
      </c>
      <c r="C7926" t="s">
        <v>11053</v>
      </c>
      <c r="D7926" t="s">
        <v>8199</v>
      </c>
      <c r="E7926" t="s">
        <v>37</v>
      </c>
      <c r="F7926">
        <v>90</v>
      </c>
      <c r="G7926" s="8">
        <v>28870</v>
      </c>
      <c r="H7926" s="8">
        <v>15000000</v>
      </c>
    </row>
    <row r="7927" spans="1:8" x14ac:dyDescent="0.3">
      <c r="A7927">
        <v>4.5</v>
      </c>
      <c r="B7927" t="s">
        <v>24419</v>
      </c>
      <c r="C7927" t="s">
        <v>11057</v>
      </c>
      <c r="D7927" t="s">
        <v>675</v>
      </c>
      <c r="E7927" t="s">
        <v>37</v>
      </c>
      <c r="F7927">
        <v>105</v>
      </c>
      <c r="G7927" s="8">
        <v>22723</v>
      </c>
      <c r="H7927" s="8">
        <v>25000000</v>
      </c>
    </row>
    <row r="7928" spans="1:8" x14ac:dyDescent="0.3">
      <c r="A7928">
        <v>4.5</v>
      </c>
      <c r="B7928" t="s">
        <v>24419</v>
      </c>
      <c r="C7928" t="s">
        <v>11057</v>
      </c>
      <c r="D7928" t="s">
        <v>809</v>
      </c>
      <c r="E7928" t="s">
        <v>37</v>
      </c>
      <c r="F7928">
        <v>105</v>
      </c>
      <c r="G7928" s="8">
        <v>22723</v>
      </c>
      <c r="H7928" s="8">
        <v>25000000</v>
      </c>
    </row>
    <row r="7929" spans="1:8" x14ac:dyDescent="0.3">
      <c r="A7929">
        <v>4.5</v>
      </c>
      <c r="B7929" t="s">
        <v>24419</v>
      </c>
      <c r="C7929" t="s">
        <v>11057</v>
      </c>
      <c r="D7929" t="s">
        <v>1473</v>
      </c>
      <c r="E7929" t="s">
        <v>37</v>
      </c>
      <c r="F7929">
        <v>105</v>
      </c>
      <c r="G7929" s="8">
        <v>22723</v>
      </c>
      <c r="H7929" s="8">
        <v>25000000</v>
      </c>
    </row>
    <row r="7930" spans="1:8" x14ac:dyDescent="0.3">
      <c r="A7930">
        <v>4.5</v>
      </c>
      <c r="B7930" t="s">
        <v>24419</v>
      </c>
      <c r="C7930" t="s">
        <v>11057</v>
      </c>
      <c r="D7930" t="s">
        <v>21951</v>
      </c>
      <c r="E7930" t="s">
        <v>37</v>
      </c>
      <c r="F7930">
        <v>105</v>
      </c>
      <c r="G7930" s="8">
        <v>22723</v>
      </c>
      <c r="H7930" s="8">
        <v>25000000</v>
      </c>
    </row>
    <row r="7931" spans="1:8" x14ac:dyDescent="0.3">
      <c r="A7931">
        <v>5.9</v>
      </c>
      <c r="B7931" t="s">
        <v>24420</v>
      </c>
      <c r="C7931" t="s">
        <v>11063</v>
      </c>
      <c r="D7931" t="s">
        <v>809</v>
      </c>
      <c r="E7931" t="s">
        <v>37</v>
      </c>
      <c r="F7931">
        <v>93</v>
      </c>
      <c r="G7931" s="8">
        <v>20380</v>
      </c>
      <c r="H7931" s="8">
        <v>15000000</v>
      </c>
    </row>
    <row r="7932" spans="1:8" x14ac:dyDescent="0.3">
      <c r="A7932">
        <v>5.9</v>
      </c>
      <c r="B7932" t="s">
        <v>24420</v>
      </c>
      <c r="C7932" t="s">
        <v>11063</v>
      </c>
      <c r="D7932" t="s">
        <v>1473</v>
      </c>
      <c r="E7932" t="s">
        <v>37</v>
      </c>
      <c r="F7932">
        <v>93</v>
      </c>
      <c r="G7932" s="8">
        <v>20380</v>
      </c>
      <c r="H7932" s="8">
        <v>15000000</v>
      </c>
    </row>
    <row r="7933" spans="1:8" x14ac:dyDescent="0.3">
      <c r="A7933">
        <v>5.9</v>
      </c>
      <c r="B7933" t="s">
        <v>24420</v>
      </c>
      <c r="C7933" t="s">
        <v>11063</v>
      </c>
      <c r="D7933" t="s">
        <v>651</v>
      </c>
      <c r="E7933" t="s">
        <v>37</v>
      </c>
      <c r="F7933">
        <v>93</v>
      </c>
      <c r="G7933" s="8">
        <v>20380</v>
      </c>
      <c r="H7933" s="8">
        <v>15000000</v>
      </c>
    </row>
    <row r="7934" spans="1:8" x14ac:dyDescent="0.3">
      <c r="A7934">
        <v>5.9</v>
      </c>
      <c r="B7934" t="s">
        <v>24420</v>
      </c>
      <c r="C7934" t="s">
        <v>11063</v>
      </c>
      <c r="D7934" t="s">
        <v>9824</v>
      </c>
      <c r="E7934" t="s">
        <v>37</v>
      </c>
      <c r="F7934">
        <v>93</v>
      </c>
      <c r="G7934" s="8">
        <v>20380</v>
      </c>
      <c r="H7934" s="8">
        <v>15000000</v>
      </c>
    </row>
    <row r="7935" spans="1:8" x14ac:dyDescent="0.3">
      <c r="A7935">
        <v>5.9</v>
      </c>
      <c r="B7935" t="s">
        <v>24420</v>
      </c>
      <c r="C7935" t="s">
        <v>11063</v>
      </c>
      <c r="D7935" t="s">
        <v>17497</v>
      </c>
      <c r="E7935" t="s">
        <v>37</v>
      </c>
      <c r="F7935">
        <v>93</v>
      </c>
      <c r="G7935" s="8">
        <v>20380</v>
      </c>
      <c r="H7935" s="8">
        <v>15000000</v>
      </c>
    </row>
    <row r="7936" spans="1:8" x14ac:dyDescent="0.3">
      <c r="A7936">
        <v>8.1</v>
      </c>
      <c r="B7936" t="s">
        <v>24421</v>
      </c>
      <c r="C7936" t="s">
        <v>2004</v>
      </c>
      <c r="D7936" t="s">
        <v>809</v>
      </c>
      <c r="E7936" t="s">
        <v>37</v>
      </c>
      <c r="F7936">
        <v>101</v>
      </c>
      <c r="G7936" s="8">
        <v>70906973</v>
      </c>
      <c r="H7936" s="8">
        <v>14600000</v>
      </c>
    </row>
    <row r="7937" spans="1:8" x14ac:dyDescent="0.3">
      <c r="A7937">
        <v>8.1</v>
      </c>
      <c r="B7937" t="s">
        <v>24421</v>
      </c>
      <c r="C7937" t="s">
        <v>2004</v>
      </c>
      <c r="D7937" t="s">
        <v>651</v>
      </c>
      <c r="E7937" t="s">
        <v>37</v>
      </c>
      <c r="F7937">
        <v>101</v>
      </c>
      <c r="G7937" s="8">
        <v>70906973</v>
      </c>
      <c r="H7937" s="8">
        <v>14600000</v>
      </c>
    </row>
    <row r="7938" spans="1:8" x14ac:dyDescent="0.3">
      <c r="A7938">
        <v>8.1</v>
      </c>
      <c r="B7938" t="s">
        <v>24421</v>
      </c>
      <c r="C7938" t="s">
        <v>2004</v>
      </c>
      <c r="D7938" t="s">
        <v>17497</v>
      </c>
      <c r="E7938" t="s">
        <v>37</v>
      </c>
      <c r="F7938">
        <v>101</v>
      </c>
      <c r="G7938" s="8">
        <v>70906973</v>
      </c>
      <c r="H7938" s="8">
        <v>14600000</v>
      </c>
    </row>
    <row r="7939" spans="1:8" x14ac:dyDescent="0.3">
      <c r="A7939">
        <v>5.7</v>
      </c>
      <c r="B7939" t="s">
        <v>24422</v>
      </c>
      <c r="C7939" t="s">
        <v>11111</v>
      </c>
      <c r="D7939" t="s">
        <v>809</v>
      </c>
      <c r="E7939" t="s">
        <v>37</v>
      </c>
      <c r="F7939">
        <v>115</v>
      </c>
      <c r="G7939" s="8">
        <v>66009973</v>
      </c>
      <c r="H7939" s="8">
        <v>14800000</v>
      </c>
    </row>
    <row r="7940" spans="1:8" x14ac:dyDescent="0.3">
      <c r="A7940">
        <v>5.7</v>
      </c>
      <c r="B7940" t="s">
        <v>24422</v>
      </c>
      <c r="C7940" t="s">
        <v>11111</v>
      </c>
      <c r="D7940" t="s">
        <v>1473</v>
      </c>
      <c r="E7940" t="s">
        <v>37</v>
      </c>
      <c r="F7940">
        <v>115</v>
      </c>
      <c r="G7940" s="8">
        <v>66009973</v>
      </c>
      <c r="H7940" s="8">
        <v>14800000</v>
      </c>
    </row>
    <row r="7941" spans="1:8" x14ac:dyDescent="0.3">
      <c r="A7941">
        <v>5.7</v>
      </c>
      <c r="B7941" t="s">
        <v>24422</v>
      </c>
      <c r="C7941" t="s">
        <v>11111</v>
      </c>
      <c r="D7941" t="s">
        <v>9824</v>
      </c>
      <c r="E7941" t="s">
        <v>37</v>
      </c>
      <c r="F7941">
        <v>115</v>
      </c>
      <c r="G7941" s="8">
        <v>66009973</v>
      </c>
      <c r="H7941" s="8">
        <v>14800000</v>
      </c>
    </row>
    <row r="7942" spans="1:8" x14ac:dyDescent="0.3">
      <c r="A7942">
        <v>6.8</v>
      </c>
      <c r="B7942" t="s">
        <v>24423</v>
      </c>
      <c r="C7942" t="s">
        <v>237</v>
      </c>
      <c r="D7942" t="s">
        <v>1473</v>
      </c>
      <c r="E7942" t="s">
        <v>37</v>
      </c>
      <c r="F7942">
        <v>120</v>
      </c>
      <c r="G7942" s="8">
        <v>46338728</v>
      </c>
      <c r="H7942" s="8">
        <v>14500000</v>
      </c>
    </row>
    <row r="7943" spans="1:8" x14ac:dyDescent="0.3">
      <c r="A7943">
        <v>6.8</v>
      </c>
      <c r="B7943" t="s">
        <v>24423</v>
      </c>
      <c r="C7943" t="s">
        <v>237</v>
      </c>
      <c r="D7943" t="s">
        <v>17497</v>
      </c>
      <c r="E7943" t="s">
        <v>37</v>
      </c>
      <c r="F7943">
        <v>120</v>
      </c>
      <c r="G7943" s="8">
        <v>46338728</v>
      </c>
      <c r="H7943" s="8">
        <v>14500000</v>
      </c>
    </row>
    <row r="7944" spans="1:8" x14ac:dyDescent="0.3">
      <c r="A7944">
        <v>7.5</v>
      </c>
      <c r="B7944" t="s">
        <v>24424</v>
      </c>
      <c r="C7944" t="s">
        <v>11118</v>
      </c>
      <c r="D7944" t="s">
        <v>1473</v>
      </c>
      <c r="E7944" t="s">
        <v>726</v>
      </c>
      <c r="F7944">
        <v>111</v>
      </c>
      <c r="G7944" s="8">
        <v>7691700</v>
      </c>
      <c r="H7944" s="8">
        <v>10000000</v>
      </c>
    </row>
    <row r="7945" spans="1:8" x14ac:dyDescent="0.3">
      <c r="A7945">
        <v>7.5</v>
      </c>
      <c r="B7945" t="s">
        <v>24424</v>
      </c>
      <c r="C7945" t="s">
        <v>11118</v>
      </c>
      <c r="D7945" t="s">
        <v>21951</v>
      </c>
      <c r="E7945" t="s">
        <v>726</v>
      </c>
      <c r="F7945">
        <v>111</v>
      </c>
      <c r="G7945" s="8">
        <v>7691700</v>
      </c>
      <c r="H7945" s="8">
        <v>10000000</v>
      </c>
    </row>
    <row r="7946" spans="1:8" x14ac:dyDescent="0.3">
      <c r="A7946">
        <v>8.3000000000000007</v>
      </c>
      <c r="B7946" t="s">
        <v>24425</v>
      </c>
      <c r="C7946" t="s">
        <v>1574</v>
      </c>
      <c r="D7946" t="s">
        <v>1473</v>
      </c>
      <c r="E7946" t="s">
        <v>37</v>
      </c>
      <c r="F7946">
        <v>131</v>
      </c>
      <c r="G7946" s="8">
        <v>101157447</v>
      </c>
      <c r="H7946" s="8">
        <v>14400000</v>
      </c>
    </row>
    <row r="7947" spans="1:8" x14ac:dyDescent="0.3">
      <c r="A7947">
        <v>8.3000000000000007</v>
      </c>
      <c r="B7947" t="s">
        <v>24425</v>
      </c>
      <c r="C7947" t="s">
        <v>1574</v>
      </c>
      <c r="D7947" t="s">
        <v>12797</v>
      </c>
      <c r="E7947" t="s">
        <v>37</v>
      </c>
      <c r="F7947">
        <v>131</v>
      </c>
      <c r="G7947" s="8">
        <v>101157447</v>
      </c>
      <c r="H7947" s="8">
        <v>14400000</v>
      </c>
    </row>
    <row r="7948" spans="1:8" x14ac:dyDescent="0.3">
      <c r="A7948">
        <v>7.4</v>
      </c>
      <c r="B7948" t="s">
        <v>24426</v>
      </c>
      <c r="C7948" t="s">
        <v>11133</v>
      </c>
      <c r="D7948" t="s">
        <v>1473</v>
      </c>
      <c r="E7948" t="s">
        <v>37</v>
      </c>
      <c r="F7948">
        <v>139</v>
      </c>
      <c r="G7948" s="8">
        <v>74205</v>
      </c>
      <c r="H7948" s="8">
        <v>14200000</v>
      </c>
    </row>
    <row r="7949" spans="1:8" x14ac:dyDescent="0.3">
      <c r="A7949">
        <v>8</v>
      </c>
      <c r="B7949" t="s">
        <v>24427</v>
      </c>
      <c r="C7949" t="s">
        <v>3075</v>
      </c>
      <c r="D7949" t="s">
        <v>1473</v>
      </c>
      <c r="E7949" t="s">
        <v>37</v>
      </c>
      <c r="F7949">
        <v>120</v>
      </c>
      <c r="G7949" s="8">
        <v>141319195</v>
      </c>
      <c r="H7949" s="8">
        <v>15000000</v>
      </c>
    </row>
    <row r="7950" spans="1:8" x14ac:dyDescent="0.3">
      <c r="A7950">
        <v>8</v>
      </c>
      <c r="B7950" t="s">
        <v>24427</v>
      </c>
      <c r="C7950" t="s">
        <v>3075</v>
      </c>
      <c r="D7950" t="s">
        <v>17497</v>
      </c>
      <c r="E7950" t="s">
        <v>37</v>
      </c>
      <c r="F7950">
        <v>120</v>
      </c>
      <c r="G7950" s="8">
        <v>141319195</v>
      </c>
      <c r="H7950" s="8">
        <v>15000000</v>
      </c>
    </row>
    <row r="7951" spans="1:8" x14ac:dyDescent="0.3">
      <c r="A7951">
        <v>6.9</v>
      </c>
      <c r="B7951" t="s">
        <v>24428</v>
      </c>
      <c r="C7951" t="s">
        <v>2961</v>
      </c>
      <c r="D7951" t="s">
        <v>1473</v>
      </c>
      <c r="E7951" t="s">
        <v>37</v>
      </c>
      <c r="F7951">
        <v>119</v>
      </c>
      <c r="G7951" s="8">
        <v>156645693</v>
      </c>
      <c r="H7951" s="8">
        <v>14000000</v>
      </c>
    </row>
    <row r="7952" spans="1:8" x14ac:dyDescent="0.3">
      <c r="A7952">
        <v>6.9</v>
      </c>
      <c r="B7952" t="s">
        <v>24428</v>
      </c>
      <c r="C7952" t="s">
        <v>2961</v>
      </c>
      <c r="D7952" t="s">
        <v>17497</v>
      </c>
      <c r="E7952" t="s">
        <v>37</v>
      </c>
      <c r="F7952">
        <v>119</v>
      </c>
      <c r="G7952" s="8">
        <v>156645693</v>
      </c>
      <c r="H7952" s="8">
        <v>14000000</v>
      </c>
    </row>
    <row r="7953" spans="1:8" x14ac:dyDescent="0.3">
      <c r="A7953">
        <v>6.9</v>
      </c>
      <c r="B7953" t="s">
        <v>24428</v>
      </c>
      <c r="C7953" t="s">
        <v>2961</v>
      </c>
      <c r="D7953" t="s">
        <v>8199</v>
      </c>
      <c r="E7953" t="s">
        <v>37</v>
      </c>
      <c r="F7953">
        <v>119</v>
      </c>
      <c r="G7953" s="8">
        <v>156645693</v>
      </c>
      <c r="H7953" s="8">
        <v>14000000</v>
      </c>
    </row>
    <row r="7954" spans="1:8" x14ac:dyDescent="0.3">
      <c r="A7954">
        <v>6.9</v>
      </c>
      <c r="B7954" t="s">
        <v>24429</v>
      </c>
      <c r="C7954" t="s">
        <v>1439</v>
      </c>
      <c r="D7954" t="s">
        <v>809</v>
      </c>
      <c r="E7954" t="s">
        <v>37</v>
      </c>
      <c r="F7954">
        <v>125</v>
      </c>
      <c r="G7954" s="8">
        <v>178406268</v>
      </c>
      <c r="H7954" s="8">
        <v>14000000</v>
      </c>
    </row>
    <row r="7955" spans="1:8" x14ac:dyDescent="0.3">
      <c r="A7955">
        <v>6.9</v>
      </c>
      <c r="B7955" t="s">
        <v>24429</v>
      </c>
      <c r="C7955" t="s">
        <v>1439</v>
      </c>
      <c r="D7955" t="s">
        <v>17497</v>
      </c>
      <c r="E7955" t="s">
        <v>37</v>
      </c>
      <c r="F7955">
        <v>125</v>
      </c>
      <c r="G7955" s="8">
        <v>178406268</v>
      </c>
      <c r="H7955" s="8">
        <v>14000000</v>
      </c>
    </row>
    <row r="7956" spans="1:8" x14ac:dyDescent="0.3">
      <c r="A7956">
        <v>5.5</v>
      </c>
      <c r="B7956" t="s">
        <v>24430</v>
      </c>
      <c r="C7956" t="s">
        <v>11156</v>
      </c>
      <c r="D7956" t="s">
        <v>675</v>
      </c>
      <c r="E7956" t="s">
        <v>37</v>
      </c>
      <c r="F7956">
        <v>108</v>
      </c>
      <c r="G7956" s="8">
        <v>109306210</v>
      </c>
      <c r="H7956" s="8">
        <v>15800000</v>
      </c>
    </row>
    <row r="7957" spans="1:8" x14ac:dyDescent="0.3">
      <c r="A7957">
        <v>5.5</v>
      </c>
      <c r="B7957" t="s">
        <v>24430</v>
      </c>
      <c r="C7957" t="s">
        <v>11156</v>
      </c>
      <c r="D7957" t="s">
        <v>515</v>
      </c>
      <c r="E7957" t="s">
        <v>37</v>
      </c>
      <c r="F7957">
        <v>108</v>
      </c>
      <c r="G7957" s="8">
        <v>109306210</v>
      </c>
      <c r="H7957" s="8">
        <v>15800000</v>
      </c>
    </row>
    <row r="7958" spans="1:8" x14ac:dyDescent="0.3">
      <c r="A7958">
        <v>5.5</v>
      </c>
      <c r="B7958" t="s">
        <v>24430</v>
      </c>
      <c r="C7958" t="s">
        <v>11156</v>
      </c>
      <c r="D7958" t="s">
        <v>809</v>
      </c>
      <c r="E7958" t="s">
        <v>37</v>
      </c>
      <c r="F7958">
        <v>108</v>
      </c>
      <c r="G7958" s="8">
        <v>109306210</v>
      </c>
      <c r="H7958" s="8">
        <v>15800000</v>
      </c>
    </row>
    <row r="7959" spans="1:8" x14ac:dyDescent="0.3">
      <c r="A7959">
        <v>7.2</v>
      </c>
      <c r="B7959" t="s">
        <v>24431</v>
      </c>
      <c r="C7959" t="s">
        <v>431</v>
      </c>
      <c r="D7959" t="s">
        <v>11093</v>
      </c>
      <c r="E7959" t="s">
        <v>37</v>
      </c>
      <c r="F7959">
        <v>145</v>
      </c>
      <c r="G7959" s="8">
        <v>70001698</v>
      </c>
      <c r="H7959" s="8">
        <v>14000000</v>
      </c>
    </row>
    <row r="7960" spans="1:8" x14ac:dyDescent="0.3">
      <c r="A7960">
        <v>7.2</v>
      </c>
      <c r="B7960" t="s">
        <v>24431</v>
      </c>
      <c r="C7960" t="s">
        <v>431</v>
      </c>
      <c r="D7960" t="s">
        <v>1473</v>
      </c>
      <c r="E7960" t="s">
        <v>37</v>
      </c>
      <c r="F7960">
        <v>145</v>
      </c>
      <c r="G7960" s="8">
        <v>70001698</v>
      </c>
      <c r="H7960" s="8">
        <v>14000000</v>
      </c>
    </row>
    <row r="7961" spans="1:8" x14ac:dyDescent="0.3">
      <c r="A7961">
        <v>7.2</v>
      </c>
      <c r="B7961" t="s">
        <v>24431</v>
      </c>
      <c r="C7961" t="s">
        <v>431</v>
      </c>
      <c r="D7961" t="s">
        <v>21951</v>
      </c>
      <c r="E7961" t="s">
        <v>37</v>
      </c>
      <c r="F7961">
        <v>145</v>
      </c>
      <c r="G7961" s="8">
        <v>70001698</v>
      </c>
      <c r="H7961" s="8">
        <v>14000000</v>
      </c>
    </row>
    <row r="7962" spans="1:8" x14ac:dyDescent="0.3">
      <c r="A7962">
        <v>6.9</v>
      </c>
      <c r="B7962" t="s">
        <v>24432</v>
      </c>
      <c r="C7962" t="s">
        <v>403</v>
      </c>
      <c r="D7962" t="s">
        <v>515</v>
      </c>
      <c r="E7962" t="s">
        <v>37</v>
      </c>
      <c r="F7962">
        <v>98</v>
      </c>
      <c r="G7962" s="8">
        <v>68856263</v>
      </c>
      <c r="H7962" s="8">
        <v>15000000</v>
      </c>
    </row>
    <row r="7963" spans="1:8" x14ac:dyDescent="0.3">
      <c r="A7963">
        <v>6.9</v>
      </c>
      <c r="B7963" t="s">
        <v>24432</v>
      </c>
      <c r="C7963" t="s">
        <v>403</v>
      </c>
      <c r="D7963" t="s">
        <v>809</v>
      </c>
      <c r="E7963" t="s">
        <v>37</v>
      </c>
      <c r="F7963">
        <v>98</v>
      </c>
      <c r="G7963" s="8">
        <v>68856263</v>
      </c>
      <c r="H7963" s="8">
        <v>15000000</v>
      </c>
    </row>
    <row r="7964" spans="1:8" x14ac:dyDescent="0.3">
      <c r="A7964">
        <v>6.9</v>
      </c>
      <c r="B7964" t="s">
        <v>24432</v>
      </c>
      <c r="C7964" t="s">
        <v>403</v>
      </c>
      <c r="D7964" t="s">
        <v>15875</v>
      </c>
      <c r="E7964" t="s">
        <v>37</v>
      </c>
      <c r="F7964">
        <v>98</v>
      </c>
      <c r="G7964" s="8">
        <v>68856263</v>
      </c>
      <c r="H7964" s="8">
        <v>15000000</v>
      </c>
    </row>
    <row r="7965" spans="1:8" x14ac:dyDescent="0.3">
      <c r="A7965">
        <v>6.9</v>
      </c>
      <c r="B7965" t="s">
        <v>24432</v>
      </c>
      <c r="C7965" t="s">
        <v>403</v>
      </c>
      <c r="D7965" t="s">
        <v>21949</v>
      </c>
      <c r="E7965" t="s">
        <v>37</v>
      </c>
      <c r="F7965">
        <v>98</v>
      </c>
      <c r="G7965" s="8">
        <v>68856263</v>
      </c>
      <c r="H7965" s="8">
        <v>15000000</v>
      </c>
    </row>
    <row r="7966" spans="1:8" x14ac:dyDescent="0.3">
      <c r="A7966">
        <v>5.5</v>
      </c>
      <c r="B7966" t="s">
        <v>24433</v>
      </c>
      <c r="C7966" t="s">
        <v>3272</v>
      </c>
      <c r="D7966" t="s">
        <v>4189</v>
      </c>
      <c r="E7966" t="s">
        <v>37</v>
      </c>
      <c r="F7966">
        <v>101</v>
      </c>
      <c r="G7966" s="8">
        <v>51527787</v>
      </c>
      <c r="H7966" s="8">
        <v>15000000</v>
      </c>
    </row>
    <row r="7967" spans="1:8" x14ac:dyDescent="0.3">
      <c r="A7967">
        <v>5.5</v>
      </c>
      <c r="B7967" t="s">
        <v>24433</v>
      </c>
      <c r="C7967" t="s">
        <v>3272</v>
      </c>
      <c r="D7967" t="s">
        <v>8199</v>
      </c>
      <c r="E7967" t="s">
        <v>37</v>
      </c>
      <c r="F7967">
        <v>101</v>
      </c>
      <c r="G7967" s="8">
        <v>51527787</v>
      </c>
      <c r="H7967" s="8">
        <v>15000000</v>
      </c>
    </row>
    <row r="7968" spans="1:8" x14ac:dyDescent="0.3">
      <c r="A7968">
        <v>5.2</v>
      </c>
      <c r="B7968" t="s">
        <v>24434</v>
      </c>
      <c r="C7968" t="s">
        <v>7534</v>
      </c>
      <c r="D7968" t="s">
        <v>1473</v>
      </c>
      <c r="E7968" t="s">
        <v>37</v>
      </c>
      <c r="F7968">
        <v>109</v>
      </c>
      <c r="G7968" s="8">
        <v>61356221</v>
      </c>
      <c r="H7968" s="8">
        <v>14000000</v>
      </c>
    </row>
    <row r="7969" spans="1:8" x14ac:dyDescent="0.3">
      <c r="A7969">
        <v>5.2</v>
      </c>
      <c r="B7969" t="s">
        <v>24434</v>
      </c>
      <c r="C7969" t="s">
        <v>7534</v>
      </c>
      <c r="D7969" t="s">
        <v>9824</v>
      </c>
      <c r="E7969" t="s">
        <v>37</v>
      </c>
      <c r="F7969">
        <v>109</v>
      </c>
      <c r="G7969" s="8">
        <v>61356221</v>
      </c>
      <c r="H7969" s="8">
        <v>14000000</v>
      </c>
    </row>
    <row r="7970" spans="1:8" x14ac:dyDescent="0.3">
      <c r="A7970">
        <v>5.2</v>
      </c>
      <c r="B7970" t="s">
        <v>24434</v>
      </c>
      <c r="C7970" t="s">
        <v>7534</v>
      </c>
      <c r="D7970" t="s">
        <v>17497</v>
      </c>
      <c r="E7970" t="s">
        <v>37</v>
      </c>
      <c r="F7970">
        <v>109</v>
      </c>
      <c r="G7970" s="8">
        <v>61356221</v>
      </c>
      <c r="H7970" s="8">
        <v>14000000</v>
      </c>
    </row>
    <row r="7971" spans="1:8" x14ac:dyDescent="0.3">
      <c r="A7971">
        <v>7.1</v>
      </c>
      <c r="B7971" t="s">
        <v>24435</v>
      </c>
      <c r="C7971" t="s">
        <v>5838</v>
      </c>
      <c r="D7971" t="s">
        <v>675</v>
      </c>
      <c r="E7971" t="s">
        <v>37</v>
      </c>
      <c r="F7971">
        <v>123</v>
      </c>
      <c r="G7971" s="8">
        <v>46800000</v>
      </c>
      <c r="H7971" s="8">
        <v>14000000</v>
      </c>
    </row>
    <row r="7972" spans="1:8" x14ac:dyDescent="0.3">
      <c r="A7972">
        <v>7.1</v>
      </c>
      <c r="B7972" t="s">
        <v>24435</v>
      </c>
      <c r="C7972" t="s">
        <v>5838</v>
      </c>
      <c r="D7972" t="s">
        <v>515</v>
      </c>
      <c r="E7972" t="s">
        <v>37</v>
      </c>
      <c r="F7972">
        <v>123</v>
      </c>
      <c r="G7972" s="8">
        <v>46800000</v>
      </c>
      <c r="H7972" s="8">
        <v>14000000</v>
      </c>
    </row>
    <row r="7973" spans="1:8" x14ac:dyDescent="0.3">
      <c r="A7973">
        <v>7.1</v>
      </c>
      <c r="B7973" t="s">
        <v>24435</v>
      </c>
      <c r="C7973" t="s">
        <v>5838</v>
      </c>
      <c r="D7973" t="s">
        <v>10118</v>
      </c>
      <c r="E7973" t="s">
        <v>37</v>
      </c>
      <c r="F7973">
        <v>123</v>
      </c>
      <c r="G7973" s="8">
        <v>46800000</v>
      </c>
      <c r="H7973" s="8">
        <v>14000000</v>
      </c>
    </row>
    <row r="7974" spans="1:8" x14ac:dyDescent="0.3">
      <c r="A7974">
        <v>7.1</v>
      </c>
      <c r="B7974" t="s">
        <v>24435</v>
      </c>
      <c r="C7974" t="s">
        <v>5838</v>
      </c>
      <c r="D7974" t="s">
        <v>8199</v>
      </c>
      <c r="E7974" t="s">
        <v>37</v>
      </c>
      <c r="F7974">
        <v>123</v>
      </c>
      <c r="G7974" s="8">
        <v>46800000</v>
      </c>
      <c r="H7974" s="8">
        <v>14000000</v>
      </c>
    </row>
    <row r="7975" spans="1:8" x14ac:dyDescent="0.3">
      <c r="A7975">
        <v>5.5</v>
      </c>
      <c r="B7975" t="s">
        <v>24436</v>
      </c>
      <c r="C7975" t="s">
        <v>11190</v>
      </c>
      <c r="D7975" t="s">
        <v>4189</v>
      </c>
      <c r="E7975" t="s">
        <v>37</v>
      </c>
      <c r="F7975">
        <v>99</v>
      </c>
      <c r="G7975" s="8">
        <v>38048637</v>
      </c>
      <c r="H7975" s="8">
        <v>14000000</v>
      </c>
    </row>
    <row r="7976" spans="1:8" x14ac:dyDescent="0.3">
      <c r="A7976">
        <v>5.5</v>
      </c>
      <c r="B7976" t="s">
        <v>24436</v>
      </c>
      <c r="C7976" t="s">
        <v>11190</v>
      </c>
      <c r="D7976" t="s">
        <v>21948</v>
      </c>
      <c r="E7976" t="s">
        <v>37</v>
      </c>
      <c r="F7976">
        <v>99</v>
      </c>
      <c r="G7976" s="8">
        <v>38048637</v>
      </c>
      <c r="H7976" s="8">
        <v>14000000</v>
      </c>
    </row>
    <row r="7977" spans="1:8" x14ac:dyDescent="0.3">
      <c r="A7977">
        <v>5.5</v>
      </c>
      <c r="B7977" t="s">
        <v>24436</v>
      </c>
      <c r="C7977" t="s">
        <v>11190</v>
      </c>
      <c r="D7977" t="s">
        <v>8199</v>
      </c>
      <c r="E7977" t="s">
        <v>37</v>
      </c>
      <c r="F7977">
        <v>99</v>
      </c>
      <c r="G7977" s="8">
        <v>38048637</v>
      </c>
      <c r="H7977" s="8">
        <v>14000000</v>
      </c>
    </row>
    <row r="7978" spans="1:8" x14ac:dyDescent="0.3">
      <c r="A7978">
        <v>6.7</v>
      </c>
      <c r="B7978" t="s">
        <v>24437</v>
      </c>
      <c r="C7978" t="s">
        <v>11197</v>
      </c>
      <c r="D7978" t="s">
        <v>515</v>
      </c>
      <c r="E7978" t="s">
        <v>37</v>
      </c>
      <c r="F7978">
        <v>107</v>
      </c>
      <c r="G7978" s="8">
        <v>34793160</v>
      </c>
      <c r="H7978" s="8">
        <v>14000000</v>
      </c>
    </row>
    <row r="7979" spans="1:8" x14ac:dyDescent="0.3">
      <c r="A7979">
        <v>6.7</v>
      </c>
      <c r="B7979" t="s">
        <v>24437</v>
      </c>
      <c r="C7979" t="s">
        <v>11197</v>
      </c>
      <c r="D7979" t="s">
        <v>1473</v>
      </c>
      <c r="E7979" t="s">
        <v>37</v>
      </c>
      <c r="F7979">
        <v>107</v>
      </c>
      <c r="G7979" s="8">
        <v>34793160</v>
      </c>
      <c r="H7979" s="8">
        <v>14000000</v>
      </c>
    </row>
    <row r="7980" spans="1:8" x14ac:dyDescent="0.3">
      <c r="A7980">
        <v>5</v>
      </c>
      <c r="B7980" t="s">
        <v>24438</v>
      </c>
      <c r="C7980" t="s">
        <v>7620</v>
      </c>
      <c r="D7980" t="s">
        <v>809</v>
      </c>
      <c r="E7980" t="s">
        <v>37</v>
      </c>
      <c r="F7980">
        <v>81</v>
      </c>
      <c r="G7980" s="8">
        <v>30628981</v>
      </c>
      <c r="H7980" s="8">
        <v>14000000</v>
      </c>
    </row>
    <row r="7981" spans="1:8" x14ac:dyDescent="0.3">
      <c r="A7981">
        <v>5</v>
      </c>
      <c r="B7981" t="s">
        <v>24438</v>
      </c>
      <c r="C7981" t="s">
        <v>7620</v>
      </c>
      <c r="D7981" t="s">
        <v>17497</v>
      </c>
      <c r="E7981" t="s">
        <v>37</v>
      </c>
      <c r="F7981">
        <v>81</v>
      </c>
      <c r="G7981" s="8">
        <v>30628981</v>
      </c>
      <c r="H7981" s="8">
        <v>14000000</v>
      </c>
    </row>
    <row r="7982" spans="1:8" x14ac:dyDescent="0.3">
      <c r="A7982">
        <v>6.4</v>
      </c>
      <c r="B7982" t="s">
        <v>24439</v>
      </c>
      <c r="C7982" t="s">
        <v>2717</v>
      </c>
      <c r="D7982" t="s">
        <v>11093</v>
      </c>
      <c r="E7982" t="s">
        <v>37</v>
      </c>
      <c r="F7982">
        <v>105</v>
      </c>
      <c r="G7982" s="8">
        <v>29959436</v>
      </c>
      <c r="H7982" s="8">
        <v>13000000</v>
      </c>
    </row>
    <row r="7983" spans="1:8" x14ac:dyDescent="0.3">
      <c r="A7983">
        <v>6.4</v>
      </c>
      <c r="B7983" t="s">
        <v>24439</v>
      </c>
      <c r="C7983" t="s">
        <v>2717</v>
      </c>
      <c r="D7983" t="s">
        <v>1473</v>
      </c>
      <c r="E7983" t="s">
        <v>37</v>
      </c>
      <c r="F7983">
        <v>105</v>
      </c>
      <c r="G7983" s="8">
        <v>29959436</v>
      </c>
      <c r="H7983" s="8">
        <v>13000000</v>
      </c>
    </row>
    <row r="7984" spans="1:8" x14ac:dyDescent="0.3">
      <c r="A7984">
        <v>6.4</v>
      </c>
      <c r="B7984" t="s">
        <v>24439</v>
      </c>
      <c r="C7984" t="s">
        <v>2717</v>
      </c>
      <c r="D7984" t="s">
        <v>20490</v>
      </c>
      <c r="E7984" t="s">
        <v>37</v>
      </c>
      <c r="F7984">
        <v>105</v>
      </c>
      <c r="G7984" s="8">
        <v>29959436</v>
      </c>
      <c r="H7984" s="8">
        <v>13000000</v>
      </c>
    </row>
    <row r="7985" spans="1:8" x14ac:dyDescent="0.3">
      <c r="A7985">
        <v>6.6</v>
      </c>
      <c r="B7985" t="s">
        <v>24440</v>
      </c>
      <c r="C7985" t="s">
        <v>10779</v>
      </c>
      <c r="D7985" t="s">
        <v>515</v>
      </c>
      <c r="E7985" t="s">
        <v>37</v>
      </c>
      <c r="F7985">
        <v>82</v>
      </c>
      <c r="G7985" s="8">
        <v>25571351</v>
      </c>
      <c r="H7985" s="8">
        <v>14000000</v>
      </c>
    </row>
    <row r="7986" spans="1:8" x14ac:dyDescent="0.3">
      <c r="A7986">
        <v>6.6</v>
      </c>
      <c r="B7986" t="s">
        <v>24440</v>
      </c>
      <c r="C7986" t="s">
        <v>10779</v>
      </c>
      <c r="D7986" t="s">
        <v>9312</v>
      </c>
      <c r="E7986" t="s">
        <v>37</v>
      </c>
      <c r="F7986">
        <v>82</v>
      </c>
      <c r="G7986" s="8">
        <v>25571351</v>
      </c>
      <c r="H7986" s="8">
        <v>14000000</v>
      </c>
    </row>
    <row r="7987" spans="1:8" x14ac:dyDescent="0.3">
      <c r="A7987">
        <v>6.6</v>
      </c>
      <c r="B7987" t="s">
        <v>24440</v>
      </c>
      <c r="C7987" t="s">
        <v>10779</v>
      </c>
      <c r="D7987" t="s">
        <v>809</v>
      </c>
      <c r="E7987" t="s">
        <v>37</v>
      </c>
      <c r="F7987">
        <v>82</v>
      </c>
      <c r="G7987" s="8">
        <v>25571351</v>
      </c>
      <c r="H7987" s="8">
        <v>14000000</v>
      </c>
    </row>
    <row r="7988" spans="1:8" x14ac:dyDescent="0.3">
      <c r="A7988">
        <v>6.6</v>
      </c>
      <c r="B7988" t="s">
        <v>24440</v>
      </c>
      <c r="C7988" t="s">
        <v>10779</v>
      </c>
      <c r="D7988" t="s">
        <v>1473</v>
      </c>
      <c r="E7988" t="s">
        <v>37</v>
      </c>
      <c r="F7988">
        <v>82</v>
      </c>
      <c r="G7988" s="8">
        <v>25571351</v>
      </c>
      <c r="H7988" s="8">
        <v>14000000</v>
      </c>
    </row>
    <row r="7989" spans="1:8" x14ac:dyDescent="0.3">
      <c r="A7989">
        <v>6.6</v>
      </c>
      <c r="B7989" t="s">
        <v>24440</v>
      </c>
      <c r="C7989" t="s">
        <v>10779</v>
      </c>
      <c r="D7989" t="s">
        <v>15875</v>
      </c>
      <c r="E7989" t="s">
        <v>37</v>
      </c>
      <c r="F7989">
        <v>82</v>
      </c>
      <c r="G7989" s="8">
        <v>25571351</v>
      </c>
      <c r="H7989" s="8">
        <v>14000000</v>
      </c>
    </row>
    <row r="7990" spans="1:8" x14ac:dyDescent="0.3">
      <c r="A7990">
        <v>6.6</v>
      </c>
      <c r="B7990" t="s">
        <v>24440</v>
      </c>
      <c r="C7990" t="s">
        <v>10779</v>
      </c>
      <c r="D7990" t="s">
        <v>15164</v>
      </c>
      <c r="E7990" t="s">
        <v>37</v>
      </c>
      <c r="F7990">
        <v>82</v>
      </c>
      <c r="G7990" s="8">
        <v>25571351</v>
      </c>
      <c r="H7990" s="8">
        <v>14000000</v>
      </c>
    </row>
    <row r="7991" spans="1:8" x14ac:dyDescent="0.3">
      <c r="A7991">
        <v>5.9</v>
      </c>
      <c r="B7991" t="s">
        <v>24441</v>
      </c>
      <c r="C7991" t="s">
        <v>1310</v>
      </c>
      <c r="D7991" t="s">
        <v>1473</v>
      </c>
      <c r="E7991" t="s">
        <v>37</v>
      </c>
      <c r="F7991">
        <v>109</v>
      </c>
      <c r="G7991" s="8">
        <v>27515786</v>
      </c>
      <c r="H7991" s="8">
        <v>14000000</v>
      </c>
    </row>
    <row r="7992" spans="1:8" x14ac:dyDescent="0.3">
      <c r="A7992">
        <v>5.9</v>
      </c>
      <c r="B7992" t="s">
        <v>24441</v>
      </c>
      <c r="C7992" t="s">
        <v>1310</v>
      </c>
      <c r="D7992" t="s">
        <v>17497</v>
      </c>
      <c r="E7992" t="s">
        <v>37</v>
      </c>
      <c r="F7992">
        <v>109</v>
      </c>
      <c r="G7992" s="8">
        <v>27515786</v>
      </c>
      <c r="H7992" s="8">
        <v>14000000</v>
      </c>
    </row>
    <row r="7993" spans="1:8" x14ac:dyDescent="0.3">
      <c r="A7993">
        <v>5.7</v>
      </c>
      <c r="B7993" t="s">
        <v>24442</v>
      </c>
      <c r="C7993" t="s">
        <v>2340</v>
      </c>
      <c r="D7993" t="s">
        <v>675</v>
      </c>
      <c r="E7993" t="s">
        <v>37</v>
      </c>
      <c r="F7993">
        <v>95</v>
      </c>
      <c r="G7993" s="8">
        <v>25482931</v>
      </c>
      <c r="H7993" s="8">
        <v>14000000</v>
      </c>
    </row>
    <row r="7994" spans="1:8" x14ac:dyDescent="0.3">
      <c r="A7994">
        <v>5.7</v>
      </c>
      <c r="B7994" t="s">
        <v>24442</v>
      </c>
      <c r="C7994" t="s">
        <v>2340</v>
      </c>
      <c r="D7994" t="s">
        <v>809</v>
      </c>
      <c r="E7994" t="s">
        <v>37</v>
      </c>
      <c r="F7994">
        <v>95</v>
      </c>
      <c r="G7994" s="8">
        <v>25482931</v>
      </c>
      <c r="H7994" s="8">
        <v>14000000</v>
      </c>
    </row>
    <row r="7995" spans="1:8" x14ac:dyDescent="0.3">
      <c r="A7995">
        <v>5.7</v>
      </c>
      <c r="B7995" t="s">
        <v>24442</v>
      </c>
      <c r="C7995" t="s">
        <v>2340</v>
      </c>
      <c r="D7995" t="s">
        <v>21950</v>
      </c>
      <c r="E7995" t="s">
        <v>37</v>
      </c>
      <c r="F7995">
        <v>95</v>
      </c>
      <c r="G7995" s="8">
        <v>25482931</v>
      </c>
      <c r="H7995" s="8">
        <v>14000000</v>
      </c>
    </row>
    <row r="7996" spans="1:8" x14ac:dyDescent="0.3">
      <c r="A7996">
        <v>5.7</v>
      </c>
      <c r="B7996" t="s">
        <v>24442</v>
      </c>
      <c r="C7996" t="s">
        <v>2340</v>
      </c>
      <c r="D7996" t="s">
        <v>8199</v>
      </c>
      <c r="E7996" t="s">
        <v>37</v>
      </c>
      <c r="F7996">
        <v>95</v>
      </c>
      <c r="G7996" s="8">
        <v>25482931</v>
      </c>
      <c r="H7996" s="8">
        <v>14000000</v>
      </c>
    </row>
    <row r="7997" spans="1:8" x14ac:dyDescent="0.3">
      <c r="A7997">
        <v>4.5</v>
      </c>
      <c r="B7997" t="s">
        <v>24443</v>
      </c>
      <c r="C7997" t="s">
        <v>4094</v>
      </c>
      <c r="D7997" t="s">
        <v>809</v>
      </c>
      <c r="E7997" t="s">
        <v>37</v>
      </c>
      <c r="F7997">
        <v>100</v>
      </c>
      <c r="G7997" s="8">
        <v>19900000</v>
      </c>
      <c r="H7997" s="8">
        <v>20000000</v>
      </c>
    </row>
    <row r="7998" spans="1:8" x14ac:dyDescent="0.3">
      <c r="A7998">
        <v>4.5</v>
      </c>
      <c r="B7998" t="s">
        <v>24443</v>
      </c>
      <c r="C7998" t="s">
        <v>4094</v>
      </c>
      <c r="D7998" t="s">
        <v>651</v>
      </c>
      <c r="E7998" t="s">
        <v>37</v>
      </c>
      <c r="F7998">
        <v>100</v>
      </c>
      <c r="G7998" s="8">
        <v>19900000</v>
      </c>
      <c r="H7998" s="8">
        <v>20000000</v>
      </c>
    </row>
    <row r="7999" spans="1:8" x14ac:dyDescent="0.3">
      <c r="A7999">
        <v>4.5</v>
      </c>
      <c r="B7999" t="s">
        <v>24443</v>
      </c>
      <c r="C7999" t="s">
        <v>4094</v>
      </c>
      <c r="D7999" t="s">
        <v>4189</v>
      </c>
      <c r="E7999" t="s">
        <v>37</v>
      </c>
      <c r="F7999">
        <v>100</v>
      </c>
      <c r="G7999" s="8">
        <v>19900000</v>
      </c>
      <c r="H7999" s="8">
        <v>20000000</v>
      </c>
    </row>
    <row r="8000" spans="1:8" x14ac:dyDescent="0.3">
      <c r="A8000">
        <v>4.5</v>
      </c>
      <c r="B8000" t="s">
        <v>24443</v>
      </c>
      <c r="C8000" t="s">
        <v>4094</v>
      </c>
      <c r="D8000" t="s">
        <v>17497</v>
      </c>
      <c r="E8000" t="s">
        <v>37</v>
      </c>
      <c r="F8000">
        <v>100</v>
      </c>
      <c r="G8000" s="8">
        <v>19900000</v>
      </c>
      <c r="H8000" s="8">
        <v>20000000</v>
      </c>
    </row>
    <row r="8001" spans="1:8" x14ac:dyDescent="0.3">
      <c r="A8001">
        <v>5</v>
      </c>
      <c r="B8001" t="s">
        <v>24444</v>
      </c>
      <c r="C8001" t="s">
        <v>9712</v>
      </c>
      <c r="D8001" t="s">
        <v>4189</v>
      </c>
      <c r="E8001" t="s">
        <v>37</v>
      </c>
      <c r="F8001">
        <v>91</v>
      </c>
      <c r="G8001" s="8">
        <v>16298046</v>
      </c>
      <c r="H8001" s="8">
        <v>14000000</v>
      </c>
    </row>
    <row r="8002" spans="1:8" x14ac:dyDescent="0.3">
      <c r="A8002">
        <v>5</v>
      </c>
      <c r="B8002" t="s">
        <v>24444</v>
      </c>
      <c r="C8002" t="s">
        <v>9712</v>
      </c>
      <c r="D8002" t="s">
        <v>21948</v>
      </c>
      <c r="E8002" t="s">
        <v>37</v>
      </c>
      <c r="F8002">
        <v>91</v>
      </c>
      <c r="G8002" s="8">
        <v>16298046</v>
      </c>
      <c r="H8002" s="8">
        <v>14000000</v>
      </c>
    </row>
    <row r="8003" spans="1:8" x14ac:dyDescent="0.3">
      <c r="A8003">
        <v>5</v>
      </c>
      <c r="B8003" t="s">
        <v>24444</v>
      </c>
      <c r="C8003" t="s">
        <v>9712</v>
      </c>
      <c r="D8003" t="s">
        <v>8199</v>
      </c>
      <c r="E8003" t="s">
        <v>37</v>
      </c>
      <c r="F8003">
        <v>91</v>
      </c>
      <c r="G8003" s="8">
        <v>16298046</v>
      </c>
      <c r="H8003" s="8">
        <v>14000000</v>
      </c>
    </row>
    <row r="8004" spans="1:8" x14ac:dyDescent="0.3">
      <c r="A8004">
        <v>4.5999999999999996</v>
      </c>
      <c r="B8004" t="s">
        <v>24445</v>
      </c>
      <c r="C8004" t="s">
        <v>3488</v>
      </c>
      <c r="D8004" t="s">
        <v>809</v>
      </c>
      <c r="E8004" t="s">
        <v>37</v>
      </c>
      <c r="F8004">
        <v>90</v>
      </c>
      <c r="G8004" s="8">
        <v>15549702</v>
      </c>
      <c r="H8004" s="8">
        <v>14000000</v>
      </c>
    </row>
    <row r="8005" spans="1:8" x14ac:dyDescent="0.3">
      <c r="A8005">
        <v>4.5999999999999996</v>
      </c>
      <c r="B8005" t="s">
        <v>24445</v>
      </c>
      <c r="C8005" t="s">
        <v>3488</v>
      </c>
      <c r="D8005" t="s">
        <v>17497</v>
      </c>
      <c r="E8005" t="s">
        <v>37</v>
      </c>
      <c r="F8005">
        <v>90</v>
      </c>
      <c r="G8005" s="8">
        <v>15549702</v>
      </c>
      <c r="H8005" s="8">
        <v>14000000</v>
      </c>
    </row>
    <row r="8006" spans="1:8" x14ac:dyDescent="0.3">
      <c r="A8006">
        <v>6.5</v>
      </c>
      <c r="B8006" t="s">
        <v>24446</v>
      </c>
      <c r="C8006" t="s">
        <v>704</v>
      </c>
      <c r="D8006" t="s">
        <v>515</v>
      </c>
      <c r="E8006" t="s">
        <v>37</v>
      </c>
      <c r="F8006">
        <v>108</v>
      </c>
      <c r="G8006" s="8">
        <v>15483540</v>
      </c>
      <c r="H8006" s="8">
        <v>14000000</v>
      </c>
    </row>
    <row r="8007" spans="1:8" x14ac:dyDescent="0.3">
      <c r="A8007">
        <v>6.5</v>
      </c>
      <c r="B8007" t="s">
        <v>24446</v>
      </c>
      <c r="C8007" t="s">
        <v>704</v>
      </c>
      <c r="D8007" t="s">
        <v>21948</v>
      </c>
      <c r="E8007" t="s">
        <v>37</v>
      </c>
      <c r="F8007">
        <v>108</v>
      </c>
      <c r="G8007" s="8">
        <v>15483540</v>
      </c>
      <c r="H8007" s="8">
        <v>14000000</v>
      </c>
    </row>
    <row r="8008" spans="1:8" x14ac:dyDescent="0.3">
      <c r="A8008">
        <v>6.5</v>
      </c>
      <c r="B8008" t="s">
        <v>24446</v>
      </c>
      <c r="C8008" t="s">
        <v>704</v>
      </c>
      <c r="D8008" t="s">
        <v>8199</v>
      </c>
      <c r="E8008" t="s">
        <v>37</v>
      </c>
      <c r="F8008">
        <v>108</v>
      </c>
      <c r="G8008" s="8">
        <v>15483540</v>
      </c>
      <c r="H8008" s="8">
        <v>14000000</v>
      </c>
    </row>
    <row r="8009" spans="1:8" x14ac:dyDescent="0.3">
      <c r="A8009">
        <v>4.9000000000000004</v>
      </c>
      <c r="B8009" t="s">
        <v>24447</v>
      </c>
      <c r="C8009" t="s">
        <v>11240</v>
      </c>
      <c r="D8009" t="s">
        <v>809</v>
      </c>
      <c r="E8009" t="s">
        <v>37</v>
      </c>
      <c r="F8009">
        <v>103</v>
      </c>
      <c r="G8009" s="8">
        <v>20246959</v>
      </c>
      <c r="H8009" s="8">
        <v>14000000</v>
      </c>
    </row>
    <row r="8010" spans="1:8" x14ac:dyDescent="0.3">
      <c r="A8010">
        <v>4.9000000000000004</v>
      </c>
      <c r="B8010" t="s">
        <v>24447</v>
      </c>
      <c r="C8010" t="s">
        <v>11240</v>
      </c>
      <c r="D8010" t="s">
        <v>17497</v>
      </c>
      <c r="E8010" t="s">
        <v>37</v>
      </c>
      <c r="F8010">
        <v>103</v>
      </c>
      <c r="G8010" s="8">
        <v>20246959</v>
      </c>
      <c r="H8010" s="8">
        <v>14000000</v>
      </c>
    </row>
    <row r="8011" spans="1:8" x14ac:dyDescent="0.3">
      <c r="A8011">
        <v>6</v>
      </c>
      <c r="B8011" t="s">
        <v>24448</v>
      </c>
      <c r="C8011" t="s">
        <v>11245</v>
      </c>
      <c r="D8011" t="s">
        <v>809</v>
      </c>
      <c r="E8011" t="s">
        <v>37</v>
      </c>
      <c r="F8011">
        <v>96</v>
      </c>
      <c r="G8011" s="8">
        <v>15062898</v>
      </c>
      <c r="H8011" s="8">
        <v>14000000</v>
      </c>
    </row>
    <row r="8012" spans="1:8" x14ac:dyDescent="0.3">
      <c r="A8012">
        <v>6.9</v>
      </c>
      <c r="B8012" t="s">
        <v>24449</v>
      </c>
      <c r="C8012" t="s">
        <v>11249</v>
      </c>
      <c r="D8012" t="s">
        <v>809</v>
      </c>
      <c r="E8012" t="s">
        <v>37</v>
      </c>
      <c r="F8012">
        <v>117</v>
      </c>
      <c r="G8012" s="8">
        <v>14348123</v>
      </c>
      <c r="H8012" s="8">
        <v>12000000</v>
      </c>
    </row>
    <row r="8013" spans="1:8" x14ac:dyDescent="0.3">
      <c r="A8013">
        <v>6.9</v>
      </c>
      <c r="B8013" t="s">
        <v>24449</v>
      </c>
      <c r="C8013" t="s">
        <v>11249</v>
      </c>
      <c r="D8013" t="s">
        <v>1473</v>
      </c>
      <c r="E8013" t="s">
        <v>37</v>
      </c>
      <c r="F8013">
        <v>117</v>
      </c>
      <c r="G8013" s="8">
        <v>14348123</v>
      </c>
      <c r="H8013" s="8">
        <v>12000000</v>
      </c>
    </row>
    <row r="8014" spans="1:8" x14ac:dyDescent="0.3">
      <c r="A8014">
        <v>6.9</v>
      </c>
      <c r="B8014" t="s">
        <v>24449</v>
      </c>
      <c r="C8014" t="s">
        <v>11249</v>
      </c>
      <c r="D8014" t="s">
        <v>21951</v>
      </c>
      <c r="E8014" t="s">
        <v>37</v>
      </c>
      <c r="F8014">
        <v>117</v>
      </c>
      <c r="G8014" s="8">
        <v>14348123</v>
      </c>
      <c r="H8014" s="8">
        <v>12000000</v>
      </c>
    </row>
    <row r="8015" spans="1:8" x14ac:dyDescent="0.3">
      <c r="A8015">
        <v>5.7</v>
      </c>
      <c r="B8015" t="s">
        <v>24450</v>
      </c>
      <c r="C8015" t="s">
        <v>11254</v>
      </c>
      <c r="D8015" t="s">
        <v>651</v>
      </c>
      <c r="E8015" t="s">
        <v>37</v>
      </c>
      <c r="F8015">
        <v>93</v>
      </c>
      <c r="G8015" s="8">
        <v>15171475</v>
      </c>
      <c r="H8015" s="8">
        <v>8500000</v>
      </c>
    </row>
    <row r="8016" spans="1:8" x14ac:dyDescent="0.3">
      <c r="A8016">
        <v>5.7</v>
      </c>
      <c r="B8016" t="s">
        <v>24450</v>
      </c>
      <c r="C8016" t="s">
        <v>11254</v>
      </c>
      <c r="D8016" t="s">
        <v>4189</v>
      </c>
      <c r="E8016" t="s">
        <v>37</v>
      </c>
      <c r="F8016">
        <v>93</v>
      </c>
      <c r="G8016" s="8">
        <v>15171475</v>
      </c>
      <c r="H8016" s="8">
        <v>8500000</v>
      </c>
    </row>
    <row r="8017" spans="1:8" x14ac:dyDescent="0.3">
      <c r="A8017">
        <v>6.9</v>
      </c>
      <c r="B8017" t="s">
        <v>24451</v>
      </c>
      <c r="C8017" t="s">
        <v>2862</v>
      </c>
      <c r="D8017" t="s">
        <v>809</v>
      </c>
      <c r="E8017" t="s">
        <v>37</v>
      </c>
      <c r="F8017">
        <v>115</v>
      </c>
      <c r="G8017" s="8">
        <v>13640000</v>
      </c>
      <c r="H8017" s="8">
        <v>14000000</v>
      </c>
    </row>
    <row r="8018" spans="1:8" x14ac:dyDescent="0.3">
      <c r="A8018">
        <v>6.9</v>
      </c>
      <c r="B8018" t="s">
        <v>24451</v>
      </c>
      <c r="C8018" t="s">
        <v>2862</v>
      </c>
      <c r="D8018" t="s">
        <v>1473</v>
      </c>
      <c r="E8018" t="s">
        <v>37</v>
      </c>
      <c r="F8018">
        <v>115</v>
      </c>
      <c r="G8018" s="8">
        <v>13640000</v>
      </c>
      <c r="H8018" s="8">
        <v>14000000</v>
      </c>
    </row>
    <row r="8019" spans="1:8" x14ac:dyDescent="0.3">
      <c r="A8019">
        <v>4.4000000000000004</v>
      </c>
      <c r="B8019" t="s">
        <v>24452</v>
      </c>
      <c r="C8019" t="s">
        <v>11269</v>
      </c>
      <c r="D8019" t="s">
        <v>675</v>
      </c>
      <c r="E8019" t="s">
        <v>37</v>
      </c>
      <c r="F8019">
        <v>85</v>
      </c>
      <c r="G8019" s="8">
        <v>12610731</v>
      </c>
      <c r="H8019" s="8">
        <v>11000000</v>
      </c>
    </row>
    <row r="8020" spans="1:8" x14ac:dyDescent="0.3">
      <c r="A8020">
        <v>4.4000000000000004</v>
      </c>
      <c r="B8020" t="s">
        <v>24452</v>
      </c>
      <c r="C8020" t="s">
        <v>11269</v>
      </c>
      <c r="D8020" t="s">
        <v>4189</v>
      </c>
      <c r="E8020" t="s">
        <v>37</v>
      </c>
      <c r="F8020">
        <v>85</v>
      </c>
      <c r="G8020" s="8">
        <v>12610731</v>
      </c>
      <c r="H8020" s="8">
        <v>11000000</v>
      </c>
    </row>
    <row r="8021" spans="1:8" x14ac:dyDescent="0.3">
      <c r="A8021">
        <v>4.4000000000000004</v>
      </c>
      <c r="B8021" t="s">
        <v>24452</v>
      </c>
      <c r="C8021" t="s">
        <v>11269</v>
      </c>
      <c r="D8021" t="s">
        <v>10118</v>
      </c>
      <c r="E8021" t="s">
        <v>37</v>
      </c>
      <c r="F8021">
        <v>85</v>
      </c>
      <c r="G8021" s="8">
        <v>12610731</v>
      </c>
      <c r="H8021" s="8">
        <v>11000000</v>
      </c>
    </row>
    <row r="8022" spans="1:8" x14ac:dyDescent="0.3">
      <c r="A8022">
        <v>4.4000000000000004</v>
      </c>
      <c r="B8022" t="s">
        <v>24452</v>
      </c>
      <c r="C8022" t="s">
        <v>11269</v>
      </c>
      <c r="D8022" t="s">
        <v>8199</v>
      </c>
      <c r="E8022" t="s">
        <v>37</v>
      </c>
      <c r="F8022">
        <v>85</v>
      </c>
      <c r="G8022" s="8">
        <v>12610731</v>
      </c>
      <c r="H8022" s="8">
        <v>11000000</v>
      </c>
    </row>
    <row r="8023" spans="1:8" x14ac:dyDescent="0.3">
      <c r="A8023">
        <v>7</v>
      </c>
      <c r="B8023" t="s">
        <v>24453</v>
      </c>
      <c r="C8023" t="s">
        <v>11275</v>
      </c>
      <c r="D8023" t="s">
        <v>1473</v>
      </c>
      <c r="E8023" t="s">
        <v>37</v>
      </c>
      <c r="F8023">
        <v>112</v>
      </c>
      <c r="G8023" s="8">
        <v>11204499</v>
      </c>
      <c r="H8023" s="8">
        <v>14000000</v>
      </c>
    </row>
    <row r="8024" spans="1:8" x14ac:dyDescent="0.3">
      <c r="A8024">
        <v>7</v>
      </c>
      <c r="B8024" t="s">
        <v>24453</v>
      </c>
      <c r="C8024" t="s">
        <v>11275</v>
      </c>
      <c r="D8024" t="s">
        <v>20490</v>
      </c>
      <c r="E8024" t="s">
        <v>37</v>
      </c>
      <c r="F8024">
        <v>112</v>
      </c>
      <c r="G8024" s="8">
        <v>11204499</v>
      </c>
      <c r="H8024" s="8">
        <v>14000000</v>
      </c>
    </row>
    <row r="8025" spans="1:8" x14ac:dyDescent="0.3">
      <c r="A8025">
        <v>5.4</v>
      </c>
      <c r="B8025" t="s">
        <v>24454</v>
      </c>
      <c r="C8025" t="s">
        <v>984</v>
      </c>
      <c r="D8025" t="s">
        <v>809</v>
      </c>
      <c r="E8025" t="s">
        <v>37</v>
      </c>
      <c r="F8025">
        <v>86</v>
      </c>
      <c r="G8025" s="8">
        <v>10397365</v>
      </c>
      <c r="H8025" s="8">
        <v>14000000</v>
      </c>
    </row>
    <row r="8026" spans="1:8" x14ac:dyDescent="0.3">
      <c r="A8026">
        <v>5.4</v>
      </c>
      <c r="B8026" t="s">
        <v>24454</v>
      </c>
      <c r="C8026" t="s">
        <v>984</v>
      </c>
      <c r="D8026" t="s">
        <v>21948</v>
      </c>
      <c r="E8026" t="s">
        <v>37</v>
      </c>
      <c r="F8026">
        <v>86</v>
      </c>
      <c r="G8026" s="8">
        <v>10397365</v>
      </c>
      <c r="H8026" s="8">
        <v>14000000</v>
      </c>
    </row>
    <row r="8027" spans="1:8" x14ac:dyDescent="0.3">
      <c r="A8027">
        <v>5.4</v>
      </c>
      <c r="B8027" t="s">
        <v>24454</v>
      </c>
      <c r="C8027" t="s">
        <v>984</v>
      </c>
      <c r="D8027" t="s">
        <v>17497</v>
      </c>
      <c r="E8027" t="s">
        <v>37</v>
      </c>
      <c r="F8027">
        <v>86</v>
      </c>
      <c r="G8027" s="8">
        <v>10397365</v>
      </c>
      <c r="H8027" s="8">
        <v>14000000</v>
      </c>
    </row>
    <row r="8028" spans="1:8" x14ac:dyDescent="0.3">
      <c r="A8028">
        <v>5.4</v>
      </c>
      <c r="B8028" t="s">
        <v>24455</v>
      </c>
      <c r="C8028" t="s">
        <v>11284</v>
      </c>
      <c r="D8028" t="s">
        <v>515</v>
      </c>
      <c r="E8028" t="s">
        <v>37</v>
      </c>
      <c r="F8028">
        <v>86</v>
      </c>
      <c r="G8028" s="8">
        <v>9402410</v>
      </c>
      <c r="H8028" s="8">
        <v>14000000</v>
      </c>
    </row>
    <row r="8029" spans="1:8" x14ac:dyDescent="0.3">
      <c r="A8029">
        <v>5.4</v>
      </c>
      <c r="B8029" t="s">
        <v>24455</v>
      </c>
      <c r="C8029" t="s">
        <v>11284</v>
      </c>
      <c r="D8029" t="s">
        <v>809</v>
      </c>
      <c r="E8029" t="s">
        <v>37</v>
      </c>
      <c r="F8029">
        <v>86</v>
      </c>
      <c r="G8029" s="8">
        <v>9402410</v>
      </c>
      <c r="H8029" s="8">
        <v>14000000</v>
      </c>
    </row>
    <row r="8030" spans="1:8" x14ac:dyDescent="0.3">
      <c r="A8030">
        <v>7.6</v>
      </c>
      <c r="B8030" t="s">
        <v>24456</v>
      </c>
      <c r="C8030" t="s">
        <v>11295</v>
      </c>
      <c r="D8030" t="s">
        <v>1473</v>
      </c>
      <c r="E8030" t="s">
        <v>37</v>
      </c>
      <c r="F8030">
        <v>137</v>
      </c>
      <c r="G8030" s="8">
        <v>5459824</v>
      </c>
      <c r="H8030" s="8">
        <v>26000000</v>
      </c>
    </row>
    <row r="8031" spans="1:8" x14ac:dyDescent="0.3">
      <c r="A8031">
        <v>7.6</v>
      </c>
      <c r="B8031" t="s">
        <v>24456</v>
      </c>
      <c r="C8031" t="s">
        <v>11295</v>
      </c>
      <c r="D8031" t="s">
        <v>17497</v>
      </c>
      <c r="E8031" t="s">
        <v>37</v>
      </c>
      <c r="F8031">
        <v>137</v>
      </c>
      <c r="G8031" s="8">
        <v>5459824</v>
      </c>
      <c r="H8031" s="8">
        <v>26000000</v>
      </c>
    </row>
    <row r="8032" spans="1:8" x14ac:dyDescent="0.3">
      <c r="A8032">
        <v>5.9</v>
      </c>
      <c r="B8032" t="s">
        <v>24457</v>
      </c>
      <c r="C8032" t="s">
        <v>11300</v>
      </c>
      <c r="D8032" t="s">
        <v>1473</v>
      </c>
      <c r="E8032" t="s">
        <v>37</v>
      </c>
      <c r="F8032">
        <v>90</v>
      </c>
      <c r="G8032" s="8">
        <v>5108820</v>
      </c>
      <c r="H8032" s="8">
        <v>24000000</v>
      </c>
    </row>
    <row r="8033" spans="1:8" x14ac:dyDescent="0.3">
      <c r="A8033">
        <v>5.9</v>
      </c>
      <c r="B8033" t="s">
        <v>24457</v>
      </c>
      <c r="C8033" t="s">
        <v>11300</v>
      </c>
      <c r="D8033" t="s">
        <v>21948</v>
      </c>
      <c r="E8033" t="s">
        <v>37</v>
      </c>
      <c r="F8033">
        <v>90</v>
      </c>
      <c r="G8033" s="8">
        <v>5108820</v>
      </c>
      <c r="H8033" s="8">
        <v>24000000</v>
      </c>
    </row>
    <row r="8034" spans="1:8" x14ac:dyDescent="0.3">
      <c r="A8034">
        <v>5.9</v>
      </c>
      <c r="B8034" t="s">
        <v>24457</v>
      </c>
      <c r="C8034" t="s">
        <v>11300</v>
      </c>
      <c r="D8034" t="s">
        <v>8199</v>
      </c>
      <c r="E8034" t="s">
        <v>37</v>
      </c>
      <c r="F8034">
        <v>90</v>
      </c>
      <c r="G8034" s="8">
        <v>5108820</v>
      </c>
      <c r="H8034" s="8">
        <v>24000000</v>
      </c>
    </row>
    <row r="8035" spans="1:8" x14ac:dyDescent="0.3">
      <c r="A8035">
        <v>6.6</v>
      </c>
      <c r="B8035" t="s">
        <v>24458</v>
      </c>
      <c r="C8035" t="s">
        <v>545</v>
      </c>
      <c r="D8035" t="s">
        <v>1473</v>
      </c>
      <c r="E8035" t="s">
        <v>37</v>
      </c>
      <c r="F8035">
        <v>107</v>
      </c>
      <c r="G8035" s="8">
        <v>4741987</v>
      </c>
      <c r="H8035" s="8">
        <v>14000000</v>
      </c>
    </row>
    <row r="8036" spans="1:8" x14ac:dyDescent="0.3">
      <c r="A8036">
        <v>6.7</v>
      </c>
      <c r="B8036" t="s">
        <v>24459</v>
      </c>
      <c r="C8036" t="s">
        <v>624</v>
      </c>
      <c r="D8036" t="s">
        <v>11093</v>
      </c>
      <c r="E8036" t="s">
        <v>37</v>
      </c>
      <c r="F8036">
        <v>98</v>
      </c>
      <c r="G8036" s="8">
        <v>4291965</v>
      </c>
      <c r="H8036" s="8">
        <v>14000000</v>
      </c>
    </row>
    <row r="8037" spans="1:8" x14ac:dyDescent="0.3">
      <c r="A8037">
        <v>6.7</v>
      </c>
      <c r="B8037" t="s">
        <v>24459</v>
      </c>
      <c r="C8037" t="s">
        <v>624</v>
      </c>
      <c r="D8037" t="s">
        <v>1473</v>
      </c>
      <c r="E8037" t="s">
        <v>37</v>
      </c>
      <c r="F8037">
        <v>98</v>
      </c>
      <c r="G8037" s="8">
        <v>4291965</v>
      </c>
      <c r="H8037" s="8">
        <v>14000000</v>
      </c>
    </row>
    <row r="8038" spans="1:8" x14ac:dyDescent="0.3">
      <c r="A8038">
        <v>6.7</v>
      </c>
      <c r="B8038" t="s">
        <v>24459</v>
      </c>
      <c r="C8038" t="s">
        <v>624</v>
      </c>
      <c r="D8038" t="s">
        <v>20490</v>
      </c>
      <c r="E8038" t="s">
        <v>37</v>
      </c>
      <c r="F8038">
        <v>98</v>
      </c>
      <c r="G8038" s="8">
        <v>4291965</v>
      </c>
      <c r="H8038" s="8">
        <v>14000000</v>
      </c>
    </row>
    <row r="8039" spans="1:8" x14ac:dyDescent="0.3">
      <c r="A8039">
        <v>3.9</v>
      </c>
      <c r="B8039" t="s">
        <v>24460</v>
      </c>
      <c r="C8039" t="s">
        <v>11313</v>
      </c>
      <c r="D8039" t="s">
        <v>1473</v>
      </c>
      <c r="E8039" t="s">
        <v>37</v>
      </c>
      <c r="F8039">
        <v>84</v>
      </c>
      <c r="G8039" s="8">
        <v>3100650</v>
      </c>
      <c r="H8039" s="8">
        <v>14000000</v>
      </c>
    </row>
    <row r="8040" spans="1:8" x14ac:dyDescent="0.3">
      <c r="A8040">
        <v>3.9</v>
      </c>
      <c r="B8040" t="s">
        <v>24460</v>
      </c>
      <c r="C8040" t="s">
        <v>11313</v>
      </c>
      <c r="D8040" t="s">
        <v>4189</v>
      </c>
      <c r="E8040" t="s">
        <v>37</v>
      </c>
      <c r="F8040">
        <v>84</v>
      </c>
      <c r="G8040" s="8">
        <v>3100650</v>
      </c>
      <c r="H8040" s="8">
        <v>14000000</v>
      </c>
    </row>
    <row r="8041" spans="1:8" x14ac:dyDescent="0.3">
      <c r="A8041">
        <v>3.9</v>
      </c>
      <c r="B8041" t="s">
        <v>24460</v>
      </c>
      <c r="C8041" t="s">
        <v>11313</v>
      </c>
      <c r="D8041" t="s">
        <v>21948</v>
      </c>
      <c r="E8041" t="s">
        <v>37</v>
      </c>
      <c r="F8041">
        <v>84</v>
      </c>
      <c r="G8041" s="8">
        <v>3100650</v>
      </c>
      <c r="H8041" s="8">
        <v>14000000</v>
      </c>
    </row>
    <row r="8042" spans="1:8" x14ac:dyDescent="0.3">
      <c r="A8042">
        <v>3.9</v>
      </c>
      <c r="B8042" t="s">
        <v>24460</v>
      </c>
      <c r="C8042" t="s">
        <v>11313</v>
      </c>
      <c r="D8042" t="s">
        <v>8199</v>
      </c>
      <c r="E8042" t="s">
        <v>37</v>
      </c>
      <c r="F8042">
        <v>84</v>
      </c>
      <c r="G8042" s="8">
        <v>3100650</v>
      </c>
      <c r="H8042" s="8">
        <v>14000000</v>
      </c>
    </row>
    <row r="8043" spans="1:8" x14ac:dyDescent="0.3">
      <c r="A8043">
        <v>5.7</v>
      </c>
      <c r="B8043" t="s">
        <v>24461</v>
      </c>
      <c r="C8043" t="s">
        <v>10346</v>
      </c>
      <c r="D8043" t="s">
        <v>11093</v>
      </c>
      <c r="E8043" t="s">
        <v>37</v>
      </c>
      <c r="F8043">
        <v>139</v>
      </c>
      <c r="G8043" s="8">
        <v>2474000</v>
      </c>
      <c r="H8043" s="8">
        <v>14000000</v>
      </c>
    </row>
    <row r="8044" spans="1:8" x14ac:dyDescent="0.3">
      <c r="A8044">
        <v>5.7</v>
      </c>
      <c r="B8044" t="s">
        <v>24461</v>
      </c>
      <c r="C8044" t="s">
        <v>10346</v>
      </c>
      <c r="D8044" t="s">
        <v>1473</v>
      </c>
      <c r="E8044" t="s">
        <v>37</v>
      </c>
      <c r="F8044">
        <v>139</v>
      </c>
      <c r="G8044" s="8">
        <v>2474000</v>
      </c>
      <c r="H8044" s="8">
        <v>14000000</v>
      </c>
    </row>
    <row r="8045" spans="1:8" x14ac:dyDescent="0.3">
      <c r="A8045">
        <v>5.7</v>
      </c>
      <c r="B8045" t="s">
        <v>24461</v>
      </c>
      <c r="C8045" t="s">
        <v>10346</v>
      </c>
      <c r="D8045" t="s">
        <v>20490</v>
      </c>
      <c r="E8045" t="s">
        <v>37</v>
      </c>
      <c r="F8045">
        <v>139</v>
      </c>
      <c r="G8045" s="8">
        <v>2474000</v>
      </c>
      <c r="H8045" s="8">
        <v>14000000</v>
      </c>
    </row>
    <row r="8046" spans="1:8" x14ac:dyDescent="0.3">
      <c r="A8046">
        <v>5.7</v>
      </c>
      <c r="B8046" t="s">
        <v>24461</v>
      </c>
      <c r="C8046" t="s">
        <v>10346</v>
      </c>
      <c r="D8046" t="s">
        <v>17497</v>
      </c>
      <c r="E8046" t="s">
        <v>37</v>
      </c>
      <c r="F8046">
        <v>139</v>
      </c>
      <c r="G8046" s="8">
        <v>2474000</v>
      </c>
      <c r="H8046" s="8">
        <v>14000000</v>
      </c>
    </row>
    <row r="8047" spans="1:8" x14ac:dyDescent="0.3">
      <c r="A8047">
        <v>6.5</v>
      </c>
      <c r="B8047" t="s">
        <v>24462</v>
      </c>
      <c r="C8047" t="s">
        <v>11328</v>
      </c>
      <c r="D8047" t="s">
        <v>675</v>
      </c>
      <c r="E8047" t="s">
        <v>37</v>
      </c>
      <c r="F8047">
        <v>127</v>
      </c>
      <c r="G8047" s="8">
        <v>1000000</v>
      </c>
      <c r="H8047" s="8">
        <v>14000000</v>
      </c>
    </row>
    <row r="8048" spans="1:8" x14ac:dyDescent="0.3">
      <c r="A8048">
        <v>6.5</v>
      </c>
      <c r="B8048" t="s">
        <v>24462</v>
      </c>
      <c r="C8048" t="s">
        <v>11328</v>
      </c>
      <c r="D8048" t="s">
        <v>515</v>
      </c>
      <c r="E8048" t="s">
        <v>37</v>
      </c>
      <c r="F8048">
        <v>127</v>
      </c>
      <c r="G8048" s="8">
        <v>1000000</v>
      </c>
      <c r="H8048" s="8">
        <v>14000000</v>
      </c>
    </row>
    <row r="8049" spans="1:8" x14ac:dyDescent="0.3">
      <c r="A8049">
        <v>6.5</v>
      </c>
      <c r="B8049" t="s">
        <v>24462</v>
      </c>
      <c r="C8049" t="s">
        <v>11328</v>
      </c>
      <c r="D8049" t="s">
        <v>20490</v>
      </c>
      <c r="E8049" t="s">
        <v>37</v>
      </c>
      <c r="F8049">
        <v>127</v>
      </c>
      <c r="G8049" s="8">
        <v>1000000</v>
      </c>
      <c r="H8049" s="8">
        <v>14000000</v>
      </c>
    </row>
    <row r="8050" spans="1:8" x14ac:dyDescent="0.3">
      <c r="A8050">
        <v>6.8</v>
      </c>
      <c r="B8050" t="s">
        <v>24463</v>
      </c>
      <c r="C8050" t="s">
        <v>9113</v>
      </c>
      <c r="D8050" t="s">
        <v>11093</v>
      </c>
      <c r="E8050" t="s">
        <v>37</v>
      </c>
      <c r="F8050">
        <v>150</v>
      </c>
      <c r="G8050" s="8">
        <v>3958500</v>
      </c>
      <c r="H8050" s="8">
        <v>8200000</v>
      </c>
    </row>
    <row r="8051" spans="1:8" x14ac:dyDescent="0.3">
      <c r="A8051">
        <v>6.8</v>
      </c>
      <c r="B8051" t="s">
        <v>24463</v>
      </c>
      <c r="C8051" t="s">
        <v>9113</v>
      </c>
      <c r="D8051" t="s">
        <v>1473</v>
      </c>
      <c r="E8051" t="s">
        <v>37</v>
      </c>
      <c r="F8051">
        <v>150</v>
      </c>
      <c r="G8051" s="8">
        <v>3958500</v>
      </c>
      <c r="H8051" s="8">
        <v>8200000</v>
      </c>
    </row>
    <row r="8052" spans="1:8" x14ac:dyDescent="0.3">
      <c r="A8052">
        <v>6.8</v>
      </c>
      <c r="B8052" t="s">
        <v>24463</v>
      </c>
      <c r="C8052" t="s">
        <v>9113</v>
      </c>
      <c r="D8052" t="s">
        <v>20490</v>
      </c>
      <c r="E8052" t="s">
        <v>37</v>
      </c>
      <c r="F8052">
        <v>150</v>
      </c>
      <c r="G8052" s="8">
        <v>3958500</v>
      </c>
      <c r="H8052" s="8">
        <v>8200000</v>
      </c>
    </row>
    <row r="8053" spans="1:8" x14ac:dyDescent="0.3">
      <c r="A8053">
        <v>7.3</v>
      </c>
      <c r="B8053" t="s">
        <v>24464</v>
      </c>
      <c r="C8053" t="s">
        <v>3214</v>
      </c>
      <c r="D8053" t="s">
        <v>11093</v>
      </c>
      <c r="E8053" t="s">
        <v>37</v>
      </c>
      <c r="F8053">
        <v>132</v>
      </c>
      <c r="G8053" s="8">
        <v>274299</v>
      </c>
      <c r="H8053" s="8">
        <v>103000000</v>
      </c>
    </row>
    <row r="8054" spans="1:8" x14ac:dyDescent="0.3">
      <c r="A8054">
        <v>7.3</v>
      </c>
      <c r="B8054" t="s">
        <v>24464</v>
      </c>
      <c r="C8054" t="s">
        <v>3214</v>
      </c>
      <c r="D8054" t="s">
        <v>21950</v>
      </c>
      <c r="E8054" t="s">
        <v>37</v>
      </c>
      <c r="F8054">
        <v>132</v>
      </c>
      <c r="G8054" s="8">
        <v>274299</v>
      </c>
      <c r="H8054" s="8">
        <v>103000000</v>
      </c>
    </row>
    <row r="8055" spans="1:8" x14ac:dyDescent="0.3">
      <c r="A8055">
        <v>7.3</v>
      </c>
      <c r="B8055" t="s">
        <v>24464</v>
      </c>
      <c r="C8055" t="s">
        <v>3214</v>
      </c>
      <c r="D8055" t="s">
        <v>1473</v>
      </c>
      <c r="E8055" t="s">
        <v>37</v>
      </c>
      <c r="F8055">
        <v>132</v>
      </c>
      <c r="G8055" s="8">
        <v>274299</v>
      </c>
      <c r="H8055" s="8">
        <v>103000000</v>
      </c>
    </row>
    <row r="8056" spans="1:8" x14ac:dyDescent="0.3">
      <c r="A8056">
        <v>7.3</v>
      </c>
      <c r="B8056" t="s">
        <v>24464</v>
      </c>
      <c r="C8056" t="s">
        <v>3214</v>
      </c>
      <c r="D8056" t="s">
        <v>21951</v>
      </c>
      <c r="E8056" t="s">
        <v>37</v>
      </c>
      <c r="F8056">
        <v>132</v>
      </c>
      <c r="G8056" s="8">
        <v>274299</v>
      </c>
      <c r="H8056" s="8">
        <v>103000000</v>
      </c>
    </row>
    <row r="8057" spans="1:8" x14ac:dyDescent="0.3">
      <c r="A8057">
        <v>7</v>
      </c>
      <c r="B8057" t="s">
        <v>24465</v>
      </c>
      <c r="C8057" t="s">
        <v>1127</v>
      </c>
      <c r="D8057" t="s">
        <v>809</v>
      </c>
      <c r="E8057" t="s">
        <v>37</v>
      </c>
      <c r="F8057">
        <v>115</v>
      </c>
      <c r="G8057" s="8">
        <v>183088</v>
      </c>
      <c r="H8057" s="8">
        <v>15000000</v>
      </c>
    </row>
    <row r="8058" spans="1:8" x14ac:dyDescent="0.3">
      <c r="A8058">
        <v>7</v>
      </c>
      <c r="B8058" t="s">
        <v>24465</v>
      </c>
      <c r="C8058" t="s">
        <v>1127</v>
      </c>
      <c r="D8058" t="s">
        <v>1473</v>
      </c>
      <c r="E8058" t="s">
        <v>37</v>
      </c>
      <c r="F8058">
        <v>115</v>
      </c>
      <c r="G8058" s="8">
        <v>183088</v>
      </c>
      <c r="H8058" s="8">
        <v>15000000</v>
      </c>
    </row>
    <row r="8059" spans="1:8" x14ac:dyDescent="0.3">
      <c r="A8059">
        <v>7</v>
      </c>
      <c r="B8059" t="s">
        <v>24465</v>
      </c>
      <c r="C8059" t="s">
        <v>1127</v>
      </c>
      <c r="D8059" t="s">
        <v>21951</v>
      </c>
      <c r="E8059" t="s">
        <v>37</v>
      </c>
      <c r="F8059">
        <v>115</v>
      </c>
      <c r="G8059" s="8">
        <v>183088</v>
      </c>
      <c r="H8059" s="8">
        <v>15000000</v>
      </c>
    </row>
    <row r="8060" spans="1:8" x14ac:dyDescent="0.3">
      <c r="A8060">
        <v>6.5</v>
      </c>
      <c r="B8060" t="s">
        <v>24466</v>
      </c>
      <c r="C8060" t="s">
        <v>11359</v>
      </c>
      <c r="D8060" t="s">
        <v>1473</v>
      </c>
      <c r="E8060" t="s">
        <v>37</v>
      </c>
      <c r="F8060">
        <v>186</v>
      </c>
      <c r="G8060" s="8">
        <v>46495</v>
      </c>
      <c r="H8060" s="8">
        <v>14000000</v>
      </c>
    </row>
    <row r="8061" spans="1:8" x14ac:dyDescent="0.3">
      <c r="A8061">
        <v>7.7</v>
      </c>
      <c r="B8061" t="s">
        <v>24467</v>
      </c>
      <c r="C8061" t="s">
        <v>1677</v>
      </c>
      <c r="D8061" t="s">
        <v>809</v>
      </c>
      <c r="E8061" t="s">
        <v>37</v>
      </c>
      <c r="F8061">
        <v>90</v>
      </c>
      <c r="G8061" s="8">
        <v>1752214</v>
      </c>
      <c r="H8061" s="8">
        <v>14000000</v>
      </c>
    </row>
    <row r="8062" spans="1:8" x14ac:dyDescent="0.3">
      <c r="A8062">
        <v>7.7</v>
      </c>
      <c r="B8062" t="s">
        <v>24467</v>
      </c>
      <c r="C8062" t="s">
        <v>1677</v>
      </c>
      <c r="D8062" t="s">
        <v>1473</v>
      </c>
      <c r="E8062" t="s">
        <v>37</v>
      </c>
      <c r="F8062">
        <v>90</v>
      </c>
      <c r="G8062" s="8">
        <v>1752214</v>
      </c>
      <c r="H8062" s="8">
        <v>14000000</v>
      </c>
    </row>
    <row r="8063" spans="1:8" x14ac:dyDescent="0.3">
      <c r="A8063">
        <v>7.7</v>
      </c>
      <c r="B8063" t="s">
        <v>24467</v>
      </c>
      <c r="C8063" t="s">
        <v>1677</v>
      </c>
      <c r="D8063" t="s">
        <v>17497</v>
      </c>
      <c r="E8063" t="s">
        <v>37</v>
      </c>
      <c r="F8063">
        <v>90</v>
      </c>
      <c r="G8063" s="8">
        <v>1752214</v>
      </c>
      <c r="H8063" s="8">
        <v>14000000</v>
      </c>
    </row>
    <row r="8064" spans="1:8" x14ac:dyDescent="0.3">
      <c r="A8064">
        <v>7.7</v>
      </c>
      <c r="B8064" t="s">
        <v>24468</v>
      </c>
      <c r="C8064" t="s">
        <v>566</v>
      </c>
      <c r="D8064" t="s">
        <v>1473</v>
      </c>
      <c r="E8064" t="s">
        <v>37</v>
      </c>
      <c r="F8064">
        <v>134</v>
      </c>
      <c r="G8064" s="8">
        <v>83025853</v>
      </c>
      <c r="H8064" s="8">
        <v>14000000</v>
      </c>
    </row>
    <row r="8065" spans="1:8" x14ac:dyDescent="0.3">
      <c r="A8065">
        <v>7.7</v>
      </c>
      <c r="B8065" t="s">
        <v>24468</v>
      </c>
      <c r="C8065" t="s">
        <v>566</v>
      </c>
      <c r="D8065" t="s">
        <v>17497</v>
      </c>
      <c r="E8065" t="s">
        <v>37</v>
      </c>
      <c r="F8065">
        <v>134</v>
      </c>
      <c r="G8065" s="8">
        <v>83025853</v>
      </c>
      <c r="H8065" s="8">
        <v>14000000</v>
      </c>
    </row>
    <row r="8066" spans="1:8" x14ac:dyDescent="0.3">
      <c r="A8066">
        <v>6.8</v>
      </c>
      <c r="B8066" t="s">
        <v>24469</v>
      </c>
      <c r="C8066" t="s">
        <v>8917</v>
      </c>
      <c r="D8066" t="s">
        <v>809</v>
      </c>
      <c r="E8066" t="s">
        <v>37</v>
      </c>
      <c r="F8066">
        <v>97</v>
      </c>
      <c r="G8066" s="8">
        <v>56631572</v>
      </c>
      <c r="H8066" s="8">
        <v>12000000</v>
      </c>
    </row>
    <row r="8067" spans="1:8" x14ac:dyDescent="0.3">
      <c r="A8067">
        <v>6.8</v>
      </c>
      <c r="B8067" t="s">
        <v>24469</v>
      </c>
      <c r="C8067" t="s">
        <v>8917</v>
      </c>
      <c r="D8067" t="s">
        <v>17497</v>
      </c>
      <c r="E8067" t="s">
        <v>37</v>
      </c>
      <c r="F8067">
        <v>97</v>
      </c>
      <c r="G8067" s="8">
        <v>56631572</v>
      </c>
      <c r="H8067" s="8">
        <v>12000000</v>
      </c>
    </row>
    <row r="8068" spans="1:8" x14ac:dyDescent="0.3">
      <c r="A8068">
        <v>7.4</v>
      </c>
      <c r="B8068" t="s">
        <v>24470</v>
      </c>
      <c r="C8068" t="s">
        <v>9161</v>
      </c>
      <c r="D8068" t="s">
        <v>1473</v>
      </c>
      <c r="E8068" t="s">
        <v>37</v>
      </c>
      <c r="F8068">
        <v>107</v>
      </c>
      <c r="G8068" s="8">
        <v>15854988</v>
      </c>
      <c r="H8068" s="8">
        <v>13500000</v>
      </c>
    </row>
    <row r="8069" spans="1:8" x14ac:dyDescent="0.3">
      <c r="A8069">
        <v>7.4</v>
      </c>
      <c r="B8069" t="s">
        <v>24470</v>
      </c>
      <c r="C8069" t="s">
        <v>9161</v>
      </c>
      <c r="D8069" t="s">
        <v>17497</v>
      </c>
      <c r="E8069" t="s">
        <v>37</v>
      </c>
      <c r="F8069">
        <v>107</v>
      </c>
      <c r="G8069" s="8">
        <v>15854988</v>
      </c>
      <c r="H8069" s="8">
        <v>13500000</v>
      </c>
    </row>
    <row r="8070" spans="1:8" x14ac:dyDescent="0.3">
      <c r="A8070">
        <v>5.0999999999999996</v>
      </c>
      <c r="B8070" t="s">
        <v>24471</v>
      </c>
      <c r="C8070" t="s">
        <v>4967</v>
      </c>
      <c r="D8070" t="s">
        <v>809</v>
      </c>
      <c r="E8070" t="s">
        <v>37</v>
      </c>
      <c r="F8070">
        <v>99</v>
      </c>
      <c r="G8070" s="8">
        <v>12282677</v>
      </c>
      <c r="H8070" s="8">
        <v>14000000</v>
      </c>
    </row>
    <row r="8071" spans="1:8" x14ac:dyDescent="0.3">
      <c r="A8071">
        <v>5.0999999999999996</v>
      </c>
      <c r="B8071" t="s">
        <v>24471</v>
      </c>
      <c r="C8071" t="s">
        <v>4967</v>
      </c>
      <c r="D8071" t="s">
        <v>10118</v>
      </c>
      <c r="E8071" t="s">
        <v>37</v>
      </c>
      <c r="F8071">
        <v>99</v>
      </c>
      <c r="G8071" s="8">
        <v>12282677</v>
      </c>
      <c r="H8071" s="8">
        <v>14000000</v>
      </c>
    </row>
    <row r="8072" spans="1:8" x14ac:dyDescent="0.3">
      <c r="A8072">
        <v>7.4</v>
      </c>
      <c r="B8072" t="s">
        <v>24472</v>
      </c>
      <c r="C8072" t="s">
        <v>6914</v>
      </c>
      <c r="D8072" t="s">
        <v>11093</v>
      </c>
      <c r="E8072" t="s">
        <v>37</v>
      </c>
      <c r="F8072">
        <v>124</v>
      </c>
      <c r="G8072" s="8">
        <v>7060876</v>
      </c>
      <c r="H8072" s="8">
        <v>13500000</v>
      </c>
    </row>
    <row r="8073" spans="1:8" x14ac:dyDescent="0.3">
      <c r="A8073">
        <v>7.4</v>
      </c>
      <c r="B8073" t="s">
        <v>24472</v>
      </c>
      <c r="C8073" t="s">
        <v>6914</v>
      </c>
      <c r="D8073" t="s">
        <v>1473</v>
      </c>
      <c r="E8073" t="s">
        <v>37</v>
      </c>
      <c r="F8073">
        <v>124</v>
      </c>
      <c r="G8073" s="8">
        <v>7060876</v>
      </c>
      <c r="H8073" s="8">
        <v>13500000</v>
      </c>
    </row>
    <row r="8074" spans="1:8" x14ac:dyDescent="0.3">
      <c r="A8074">
        <v>7.2</v>
      </c>
      <c r="B8074" t="s">
        <v>24473</v>
      </c>
      <c r="C8074" t="s">
        <v>10899</v>
      </c>
      <c r="D8074" t="s">
        <v>809</v>
      </c>
      <c r="E8074" t="s">
        <v>37</v>
      </c>
      <c r="F8074">
        <v>110</v>
      </c>
      <c r="G8074" s="8">
        <v>14989761</v>
      </c>
      <c r="H8074" s="8">
        <v>15000000</v>
      </c>
    </row>
    <row r="8075" spans="1:8" x14ac:dyDescent="0.3">
      <c r="A8075">
        <v>7.2</v>
      </c>
      <c r="B8075" t="s">
        <v>24473</v>
      </c>
      <c r="C8075" t="s">
        <v>10899</v>
      </c>
      <c r="D8075" t="s">
        <v>21950</v>
      </c>
      <c r="E8075" t="s">
        <v>37</v>
      </c>
      <c r="F8075">
        <v>110</v>
      </c>
      <c r="G8075" s="8">
        <v>14989761</v>
      </c>
      <c r="H8075" s="8">
        <v>15000000</v>
      </c>
    </row>
    <row r="8076" spans="1:8" x14ac:dyDescent="0.3">
      <c r="A8076">
        <v>8.3000000000000007</v>
      </c>
      <c r="B8076" t="s">
        <v>24474</v>
      </c>
      <c r="C8076" t="s">
        <v>1312</v>
      </c>
      <c r="D8076" t="s">
        <v>11093</v>
      </c>
      <c r="E8076" t="s">
        <v>6517</v>
      </c>
      <c r="F8076">
        <v>178</v>
      </c>
      <c r="G8076" s="8">
        <v>5501940</v>
      </c>
      <c r="H8076" s="8">
        <v>13500000</v>
      </c>
    </row>
    <row r="8077" spans="1:8" x14ac:dyDescent="0.3">
      <c r="A8077">
        <v>8.3000000000000007</v>
      </c>
      <c r="B8077" t="s">
        <v>24474</v>
      </c>
      <c r="C8077" t="s">
        <v>1312</v>
      </c>
      <c r="D8077" t="s">
        <v>1473</v>
      </c>
      <c r="E8077" t="s">
        <v>6517</v>
      </c>
      <c r="F8077">
        <v>178</v>
      </c>
      <c r="G8077" s="8">
        <v>5501940</v>
      </c>
      <c r="H8077" s="8">
        <v>13500000</v>
      </c>
    </row>
    <row r="8078" spans="1:8" x14ac:dyDescent="0.3">
      <c r="A8078">
        <v>8.3000000000000007</v>
      </c>
      <c r="B8078" t="s">
        <v>24474</v>
      </c>
      <c r="C8078" t="s">
        <v>1312</v>
      </c>
      <c r="D8078" t="s">
        <v>20490</v>
      </c>
      <c r="E8078" t="s">
        <v>6517</v>
      </c>
      <c r="F8078">
        <v>178</v>
      </c>
      <c r="G8078" s="8">
        <v>5501940</v>
      </c>
      <c r="H8078" s="8">
        <v>13500000</v>
      </c>
    </row>
    <row r="8079" spans="1:8" x14ac:dyDescent="0.3">
      <c r="A8079">
        <v>8.3000000000000007</v>
      </c>
      <c r="B8079" t="s">
        <v>24474</v>
      </c>
      <c r="C8079" t="s">
        <v>1312</v>
      </c>
      <c r="D8079" t="s">
        <v>21951</v>
      </c>
      <c r="E8079" t="s">
        <v>6517</v>
      </c>
      <c r="F8079">
        <v>178</v>
      </c>
      <c r="G8079" s="8">
        <v>5501940</v>
      </c>
      <c r="H8079" s="8">
        <v>13500000</v>
      </c>
    </row>
    <row r="8080" spans="1:8" x14ac:dyDescent="0.3">
      <c r="A8080">
        <v>8.1</v>
      </c>
      <c r="B8080" t="s">
        <v>24475</v>
      </c>
      <c r="C8080" t="s">
        <v>1529</v>
      </c>
      <c r="D8080" t="s">
        <v>11093</v>
      </c>
      <c r="E8080" t="s">
        <v>1265</v>
      </c>
      <c r="F8080">
        <v>125</v>
      </c>
      <c r="G8080" s="8">
        <v>2086345</v>
      </c>
      <c r="H8080" s="8">
        <v>10000000</v>
      </c>
    </row>
    <row r="8081" spans="1:8" x14ac:dyDescent="0.3">
      <c r="A8081">
        <v>8.1</v>
      </c>
      <c r="B8081" t="s">
        <v>24475</v>
      </c>
      <c r="C8081" t="s">
        <v>1529</v>
      </c>
      <c r="D8081" t="s">
        <v>1473</v>
      </c>
      <c r="E8081" t="s">
        <v>1265</v>
      </c>
      <c r="F8081">
        <v>125</v>
      </c>
      <c r="G8081" s="8">
        <v>2086345</v>
      </c>
      <c r="H8081" s="8">
        <v>10000000</v>
      </c>
    </row>
    <row r="8082" spans="1:8" x14ac:dyDescent="0.3">
      <c r="A8082">
        <v>8.1</v>
      </c>
      <c r="B8082" t="s">
        <v>24475</v>
      </c>
      <c r="C8082" t="s">
        <v>1529</v>
      </c>
      <c r="D8082" t="s">
        <v>17497</v>
      </c>
      <c r="E8082" t="s">
        <v>1265</v>
      </c>
      <c r="F8082">
        <v>125</v>
      </c>
      <c r="G8082" s="8">
        <v>2086345</v>
      </c>
      <c r="H8082" s="8">
        <v>10000000</v>
      </c>
    </row>
    <row r="8083" spans="1:8" x14ac:dyDescent="0.3">
      <c r="A8083">
        <v>7.3</v>
      </c>
      <c r="B8083" t="s">
        <v>24476</v>
      </c>
      <c r="C8083" t="s">
        <v>1371</v>
      </c>
      <c r="D8083" t="s">
        <v>11093</v>
      </c>
      <c r="E8083" t="s">
        <v>37</v>
      </c>
      <c r="F8083">
        <v>121</v>
      </c>
      <c r="G8083" s="8">
        <v>123922370</v>
      </c>
      <c r="H8083" s="8">
        <v>13000000</v>
      </c>
    </row>
    <row r="8084" spans="1:8" x14ac:dyDescent="0.3">
      <c r="A8084">
        <v>7.3</v>
      </c>
      <c r="B8084" t="s">
        <v>24476</v>
      </c>
      <c r="C8084" t="s">
        <v>1371</v>
      </c>
      <c r="D8084" t="s">
        <v>809</v>
      </c>
      <c r="E8084" t="s">
        <v>37</v>
      </c>
      <c r="F8084">
        <v>121</v>
      </c>
      <c r="G8084" s="8">
        <v>123922370</v>
      </c>
      <c r="H8084" s="8">
        <v>13000000</v>
      </c>
    </row>
    <row r="8085" spans="1:8" x14ac:dyDescent="0.3">
      <c r="A8085">
        <v>7.3</v>
      </c>
      <c r="B8085" t="s">
        <v>24476</v>
      </c>
      <c r="C8085" t="s">
        <v>1371</v>
      </c>
      <c r="D8085" t="s">
        <v>1473</v>
      </c>
      <c r="E8085" t="s">
        <v>37</v>
      </c>
      <c r="F8085">
        <v>121</v>
      </c>
      <c r="G8085" s="8">
        <v>123922370</v>
      </c>
      <c r="H8085" s="8">
        <v>13000000</v>
      </c>
    </row>
    <row r="8086" spans="1:8" x14ac:dyDescent="0.3">
      <c r="A8086">
        <v>7.3</v>
      </c>
      <c r="B8086" t="s">
        <v>24476</v>
      </c>
      <c r="C8086" t="s">
        <v>1371</v>
      </c>
      <c r="D8086" t="s">
        <v>21951</v>
      </c>
      <c r="E8086" t="s">
        <v>37</v>
      </c>
      <c r="F8086">
        <v>121</v>
      </c>
      <c r="G8086" s="8">
        <v>123922370</v>
      </c>
      <c r="H8086" s="8">
        <v>13000000</v>
      </c>
    </row>
    <row r="8087" spans="1:8" x14ac:dyDescent="0.3">
      <c r="A8087">
        <v>3.6</v>
      </c>
      <c r="B8087" t="s">
        <v>24477</v>
      </c>
      <c r="C8087" t="s">
        <v>5783</v>
      </c>
      <c r="D8087" t="s">
        <v>809</v>
      </c>
      <c r="E8087" t="s">
        <v>37</v>
      </c>
      <c r="F8087">
        <v>100</v>
      </c>
      <c r="G8087" s="8">
        <v>163591</v>
      </c>
      <c r="H8087" s="8">
        <v>13400000</v>
      </c>
    </row>
    <row r="8088" spans="1:8" x14ac:dyDescent="0.3">
      <c r="A8088">
        <v>1.6</v>
      </c>
      <c r="B8088" t="s">
        <v>24478</v>
      </c>
      <c r="C8088" t="s">
        <v>569</v>
      </c>
      <c r="D8088" t="s">
        <v>65</v>
      </c>
      <c r="E8088" t="s">
        <v>37</v>
      </c>
      <c r="F8088">
        <v>115</v>
      </c>
      <c r="G8088" s="8">
        <v>73000942</v>
      </c>
      <c r="H8088" s="8">
        <v>13000000</v>
      </c>
    </row>
    <row r="8089" spans="1:8" x14ac:dyDescent="0.3">
      <c r="A8089">
        <v>1.6</v>
      </c>
      <c r="B8089" t="s">
        <v>24478</v>
      </c>
      <c r="C8089" t="s">
        <v>569</v>
      </c>
      <c r="D8089" t="s">
        <v>9824</v>
      </c>
      <c r="E8089" t="s">
        <v>37</v>
      </c>
      <c r="F8089">
        <v>115</v>
      </c>
      <c r="G8089" s="8">
        <v>73000942</v>
      </c>
      <c r="H8089" s="8">
        <v>13000000</v>
      </c>
    </row>
    <row r="8090" spans="1:8" x14ac:dyDescent="0.3">
      <c r="A8090">
        <v>8</v>
      </c>
      <c r="B8090" t="s">
        <v>24479</v>
      </c>
      <c r="C8090" t="s">
        <v>626</v>
      </c>
      <c r="D8090" t="s">
        <v>1473</v>
      </c>
      <c r="E8090" t="s">
        <v>37</v>
      </c>
      <c r="F8090">
        <v>108</v>
      </c>
      <c r="G8090" s="8">
        <v>106952327</v>
      </c>
      <c r="H8090" s="8">
        <v>13000000</v>
      </c>
    </row>
    <row r="8091" spans="1:8" x14ac:dyDescent="0.3">
      <c r="A8091">
        <v>8</v>
      </c>
      <c r="B8091" t="s">
        <v>24479</v>
      </c>
      <c r="C8091" t="s">
        <v>626</v>
      </c>
      <c r="D8091" t="s">
        <v>8199</v>
      </c>
      <c r="E8091" t="s">
        <v>37</v>
      </c>
      <c r="F8091">
        <v>108</v>
      </c>
      <c r="G8091" s="8">
        <v>106952327</v>
      </c>
      <c r="H8091" s="8">
        <v>13000000</v>
      </c>
    </row>
    <row r="8092" spans="1:8" x14ac:dyDescent="0.3">
      <c r="A8092">
        <v>9</v>
      </c>
      <c r="B8092" t="s">
        <v>24480</v>
      </c>
      <c r="C8092" t="s">
        <v>2636</v>
      </c>
      <c r="D8092" t="s">
        <v>21950</v>
      </c>
      <c r="E8092" t="s">
        <v>37</v>
      </c>
      <c r="F8092">
        <v>220</v>
      </c>
      <c r="G8092" s="8">
        <v>57300000</v>
      </c>
      <c r="H8092" s="8">
        <v>13000000</v>
      </c>
    </row>
    <row r="8093" spans="1:8" x14ac:dyDescent="0.3">
      <c r="A8093">
        <v>9</v>
      </c>
      <c r="B8093" t="s">
        <v>24480</v>
      </c>
      <c r="C8093" t="s">
        <v>2636</v>
      </c>
      <c r="D8093" t="s">
        <v>1473</v>
      </c>
      <c r="E8093" t="s">
        <v>37</v>
      </c>
      <c r="F8093">
        <v>220</v>
      </c>
      <c r="G8093" s="8">
        <v>57300000</v>
      </c>
      <c r="H8093" s="8">
        <v>13000000</v>
      </c>
    </row>
    <row r="8094" spans="1:8" x14ac:dyDescent="0.3">
      <c r="A8094">
        <v>6.1</v>
      </c>
      <c r="B8094" t="s">
        <v>24481</v>
      </c>
      <c r="C8094" t="s">
        <v>3555</v>
      </c>
      <c r="D8094" t="s">
        <v>1473</v>
      </c>
      <c r="E8094" t="s">
        <v>37</v>
      </c>
      <c r="F8094">
        <v>112</v>
      </c>
      <c r="G8094" s="8">
        <v>91038276</v>
      </c>
      <c r="H8094" s="8">
        <v>13000000</v>
      </c>
    </row>
    <row r="8095" spans="1:8" x14ac:dyDescent="0.3">
      <c r="A8095">
        <v>6.1</v>
      </c>
      <c r="B8095" t="s">
        <v>24481</v>
      </c>
      <c r="C8095" t="s">
        <v>3555</v>
      </c>
      <c r="D8095" t="s">
        <v>9824</v>
      </c>
      <c r="E8095" t="s">
        <v>37</v>
      </c>
      <c r="F8095">
        <v>112</v>
      </c>
      <c r="G8095" s="8">
        <v>91038276</v>
      </c>
      <c r="H8095" s="8">
        <v>13000000</v>
      </c>
    </row>
    <row r="8096" spans="1:8" x14ac:dyDescent="0.3">
      <c r="A8096">
        <v>6.1</v>
      </c>
      <c r="B8096" t="s">
        <v>24481</v>
      </c>
      <c r="C8096" t="s">
        <v>3555</v>
      </c>
      <c r="D8096" t="s">
        <v>17497</v>
      </c>
      <c r="E8096" t="s">
        <v>37</v>
      </c>
      <c r="F8096">
        <v>112</v>
      </c>
      <c r="G8096" s="8">
        <v>91038276</v>
      </c>
      <c r="H8096" s="8">
        <v>13000000</v>
      </c>
    </row>
    <row r="8097" spans="1:8" x14ac:dyDescent="0.3">
      <c r="A8097">
        <v>5.7</v>
      </c>
      <c r="B8097" t="s">
        <v>24482</v>
      </c>
      <c r="C8097" t="s">
        <v>997</v>
      </c>
      <c r="D8097" t="s">
        <v>651</v>
      </c>
      <c r="E8097" t="s">
        <v>37</v>
      </c>
      <c r="F8097">
        <v>99</v>
      </c>
      <c r="G8097" s="8">
        <v>49369900</v>
      </c>
      <c r="H8097" s="8">
        <v>7000000</v>
      </c>
    </row>
    <row r="8098" spans="1:8" x14ac:dyDescent="0.3">
      <c r="A8098">
        <v>5.7</v>
      </c>
      <c r="B8098" t="s">
        <v>24482</v>
      </c>
      <c r="C8098" t="s">
        <v>997</v>
      </c>
      <c r="D8098" t="s">
        <v>4189</v>
      </c>
      <c r="E8098" t="s">
        <v>37</v>
      </c>
      <c r="F8098">
        <v>99</v>
      </c>
      <c r="G8098" s="8">
        <v>49369900</v>
      </c>
      <c r="H8098" s="8">
        <v>7000000</v>
      </c>
    </row>
    <row r="8099" spans="1:8" x14ac:dyDescent="0.3">
      <c r="A8099">
        <v>5.7</v>
      </c>
      <c r="B8099" t="s">
        <v>24482</v>
      </c>
      <c r="C8099" t="s">
        <v>997</v>
      </c>
      <c r="D8099" t="s">
        <v>8199</v>
      </c>
      <c r="E8099" t="s">
        <v>37</v>
      </c>
      <c r="F8099">
        <v>99</v>
      </c>
      <c r="G8099" s="8">
        <v>49369900</v>
      </c>
      <c r="H8099" s="8">
        <v>7000000</v>
      </c>
    </row>
    <row r="8100" spans="1:8" x14ac:dyDescent="0.3">
      <c r="A8100">
        <v>6.8</v>
      </c>
      <c r="B8100" t="s">
        <v>24483</v>
      </c>
      <c r="C8100" t="s">
        <v>7664</v>
      </c>
      <c r="D8100" t="s">
        <v>1473</v>
      </c>
      <c r="E8100" t="s">
        <v>37</v>
      </c>
      <c r="F8100">
        <v>109</v>
      </c>
      <c r="G8100" s="8">
        <v>61693523</v>
      </c>
      <c r="H8100" s="8">
        <v>13000000</v>
      </c>
    </row>
    <row r="8101" spans="1:8" x14ac:dyDescent="0.3">
      <c r="A8101">
        <v>5.5</v>
      </c>
      <c r="B8101" t="s">
        <v>24484</v>
      </c>
      <c r="C8101" t="s">
        <v>11458</v>
      </c>
      <c r="D8101" t="s">
        <v>809</v>
      </c>
      <c r="E8101" t="s">
        <v>37</v>
      </c>
      <c r="F8101">
        <v>83</v>
      </c>
      <c r="G8101" s="8">
        <v>46729374</v>
      </c>
      <c r="H8101" s="8">
        <v>13000000</v>
      </c>
    </row>
    <row r="8102" spans="1:8" x14ac:dyDescent="0.3">
      <c r="A8102">
        <v>5.5</v>
      </c>
      <c r="B8102" t="s">
        <v>24484</v>
      </c>
      <c r="C8102" t="s">
        <v>11458</v>
      </c>
      <c r="D8102" t="s">
        <v>21948</v>
      </c>
      <c r="E8102" t="s">
        <v>37</v>
      </c>
      <c r="F8102">
        <v>83</v>
      </c>
      <c r="G8102" s="8">
        <v>46729374</v>
      </c>
      <c r="H8102" s="8">
        <v>13000000</v>
      </c>
    </row>
    <row r="8103" spans="1:8" x14ac:dyDescent="0.3">
      <c r="A8103">
        <v>6.8</v>
      </c>
      <c r="B8103" t="s">
        <v>24485</v>
      </c>
      <c r="C8103" t="s">
        <v>11462</v>
      </c>
      <c r="D8103" t="s">
        <v>675</v>
      </c>
      <c r="E8103" t="s">
        <v>37</v>
      </c>
      <c r="F8103">
        <v>107</v>
      </c>
      <c r="G8103" s="8">
        <v>44726644</v>
      </c>
      <c r="H8103" s="8">
        <v>13000000</v>
      </c>
    </row>
    <row r="8104" spans="1:8" x14ac:dyDescent="0.3">
      <c r="A8104">
        <v>6.8</v>
      </c>
      <c r="B8104" t="s">
        <v>24485</v>
      </c>
      <c r="C8104" t="s">
        <v>11462</v>
      </c>
      <c r="D8104" t="s">
        <v>21950</v>
      </c>
      <c r="E8104" t="s">
        <v>37</v>
      </c>
      <c r="F8104">
        <v>107</v>
      </c>
      <c r="G8104" s="8">
        <v>44726644</v>
      </c>
      <c r="H8104" s="8">
        <v>13000000</v>
      </c>
    </row>
    <row r="8105" spans="1:8" x14ac:dyDescent="0.3">
      <c r="A8105">
        <v>6.8</v>
      </c>
      <c r="B8105" t="s">
        <v>24485</v>
      </c>
      <c r="C8105" t="s">
        <v>11462</v>
      </c>
      <c r="D8105" t="s">
        <v>1473</v>
      </c>
      <c r="E8105" t="s">
        <v>37</v>
      </c>
      <c r="F8105">
        <v>107</v>
      </c>
      <c r="G8105" s="8">
        <v>44726644</v>
      </c>
      <c r="H8105" s="8">
        <v>13000000</v>
      </c>
    </row>
    <row r="8106" spans="1:8" x14ac:dyDescent="0.3">
      <c r="A8106">
        <v>6.8</v>
      </c>
      <c r="B8106" t="s">
        <v>24485</v>
      </c>
      <c r="C8106" t="s">
        <v>11462</v>
      </c>
      <c r="D8106" t="s">
        <v>8199</v>
      </c>
      <c r="E8106" t="s">
        <v>37</v>
      </c>
      <c r="F8106">
        <v>107</v>
      </c>
      <c r="G8106" s="8">
        <v>44726644</v>
      </c>
      <c r="H8106" s="8">
        <v>13000000</v>
      </c>
    </row>
    <row r="8107" spans="1:8" x14ac:dyDescent="0.3">
      <c r="A8107">
        <v>6.8</v>
      </c>
      <c r="B8107" t="s">
        <v>24485</v>
      </c>
      <c r="C8107" t="s">
        <v>11462</v>
      </c>
      <c r="D8107" t="s">
        <v>12797</v>
      </c>
      <c r="E8107" t="s">
        <v>37</v>
      </c>
      <c r="F8107">
        <v>107</v>
      </c>
      <c r="G8107" s="8">
        <v>44726644</v>
      </c>
      <c r="H8107" s="8">
        <v>13000000</v>
      </c>
    </row>
    <row r="8108" spans="1:8" x14ac:dyDescent="0.3">
      <c r="A8108">
        <v>7.3</v>
      </c>
      <c r="B8108" t="s">
        <v>24486</v>
      </c>
      <c r="C8108" t="s">
        <v>11467</v>
      </c>
      <c r="D8108" t="s">
        <v>809</v>
      </c>
      <c r="E8108" t="s">
        <v>37</v>
      </c>
      <c r="F8108">
        <v>102</v>
      </c>
      <c r="G8108" s="8">
        <v>44134898</v>
      </c>
      <c r="H8108" s="8">
        <v>13000000</v>
      </c>
    </row>
    <row r="8109" spans="1:8" x14ac:dyDescent="0.3">
      <c r="A8109">
        <v>7.3</v>
      </c>
      <c r="B8109" t="s">
        <v>24486</v>
      </c>
      <c r="C8109" t="s">
        <v>11467</v>
      </c>
      <c r="D8109" t="s">
        <v>1473</v>
      </c>
      <c r="E8109" t="s">
        <v>37</v>
      </c>
      <c r="F8109">
        <v>102</v>
      </c>
      <c r="G8109" s="8">
        <v>44134898</v>
      </c>
      <c r="H8109" s="8">
        <v>13000000</v>
      </c>
    </row>
    <row r="8110" spans="1:8" x14ac:dyDescent="0.3">
      <c r="A8110">
        <v>6.1</v>
      </c>
      <c r="B8110" t="s">
        <v>24487</v>
      </c>
      <c r="C8110" t="s">
        <v>4967</v>
      </c>
      <c r="D8110" t="s">
        <v>809</v>
      </c>
      <c r="E8110" t="s">
        <v>37</v>
      </c>
      <c r="F8110">
        <v>100</v>
      </c>
      <c r="G8110" s="8">
        <v>48637684</v>
      </c>
      <c r="H8110" s="8">
        <v>12500000</v>
      </c>
    </row>
    <row r="8111" spans="1:8" x14ac:dyDescent="0.3">
      <c r="A8111">
        <v>6.1</v>
      </c>
      <c r="B8111" t="s">
        <v>24487</v>
      </c>
      <c r="C8111" t="s">
        <v>4967</v>
      </c>
      <c r="D8111" t="s">
        <v>17497</v>
      </c>
      <c r="E8111" t="s">
        <v>37</v>
      </c>
      <c r="F8111">
        <v>100</v>
      </c>
      <c r="G8111" s="8">
        <v>48637684</v>
      </c>
      <c r="H8111" s="8">
        <v>12500000</v>
      </c>
    </row>
    <row r="8112" spans="1:8" x14ac:dyDescent="0.3">
      <c r="A8112">
        <v>7.2</v>
      </c>
      <c r="B8112" t="s">
        <v>24488</v>
      </c>
      <c r="C8112" t="s">
        <v>5225</v>
      </c>
      <c r="D8112" t="s">
        <v>809</v>
      </c>
      <c r="E8112" t="s">
        <v>37</v>
      </c>
      <c r="F8112">
        <v>97</v>
      </c>
      <c r="G8112" s="8">
        <v>38176108</v>
      </c>
      <c r="H8112" s="8">
        <v>16000000</v>
      </c>
    </row>
    <row r="8113" spans="1:8" x14ac:dyDescent="0.3">
      <c r="A8113">
        <v>7.2</v>
      </c>
      <c r="B8113" t="s">
        <v>24488</v>
      </c>
      <c r="C8113" t="s">
        <v>5225</v>
      </c>
      <c r="D8113" t="s">
        <v>1473</v>
      </c>
      <c r="E8113" t="s">
        <v>37</v>
      </c>
      <c r="F8113">
        <v>97</v>
      </c>
      <c r="G8113" s="8">
        <v>38176108</v>
      </c>
      <c r="H8113" s="8">
        <v>16000000</v>
      </c>
    </row>
    <row r="8114" spans="1:8" x14ac:dyDescent="0.3">
      <c r="A8114">
        <v>7.2</v>
      </c>
      <c r="B8114" t="s">
        <v>24488</v>
      </c>
      <c r="C8114" t="s">
        <v>5225</v>
      </c>
      <c r="D8114" t="s">
        <v>17497</v>
      </c>
      <c r="E8114" t="s">
        <v>37</v>
      </c>
      <c r="F8114">
        <v>97</v>
      </c>
      <c r="G8114" s="8">
        <v>38176108</v>
      </c>
      <c r="H8114" s="8">
        <v>16000000</v>
      </c>
    </row>
    <row r="8115" spans="1:8" x14ac:dyDescent="0.3">
      <c r="A8115">
        <v>5.9</v>
      </c>
      <c r="B8115" t="s">
        <v>24489</v>
      </c>
      <c r="C8115" t="s">
        <v>11478</v>
      </c>
      <c r="D8115" t="s">
        <v>809</v>
      </c>
      <c r="E8115" t="s">
        <v>37</v>
      </c>
      <c r="F8115">
        <v>92</v>
      </c>
      <c r="G8115" s="8">
        <v>28972187</v>
      </c>
      <c r="H8115" s="8">
        <v>13000000</v>
      </c>
    </row>
    <row r="8116" spans="1:8" x14ac:dyDescent="0.3">
      <c r="A8116">
        <v>6.1</v>
      </c>
      <c r="B8116" t="s">
        <v>24490</v>
      </c>
      <c r="C8116" t="s">
        <v>11483</v>
      </c>
      <c r="D8116" t="s">
        <v>675</v>
      </c>
      <c r="E8116" t="s">
        <v>37</v>
      </c>
      <c r="F8116">
        <v>84</v>
      </c>
      <c r="G8116" s="8">
        <v>27979400</v>
      </c>
      <c r="H8116" s="8">
        <v>8200000</v>
      </c>
    </row>
    <row r="8117" spans="1:8" x14ac:dyDescent="0.3">
      <c r="A8117">
        <v>6.1</v>
      </c>
      <c r="B8117" t="s">
        <v>24490</v>
      </c>
      <c r="C8117" t="s">
        <v>11483</v>
      </c>
      <c r="D8117" t="s">
        <v>809</v>
      </c>
      <c r="E8117" t="s">
        <v>37</v>
      </c>
      <c r="F8117">
        <v>84</v>
      </c>
      <c r="G8117" s="8">
        <v>27979400</v>
      </c>
      <c r="H8117" s="8">
        <v>8200000</v>
      </c>
    </row>
    <row r="8118" spans="1:8" x14ac:dyDescent="0.3">
      <c r="A8118">
        <v>6.1</v>
      </c>
      <c r="B8118" t="s">
        <v>24490</v>
      </c>
      <c r="C8118" t="s">
        <v>11483</v>
      </c>
      <c r="D8118" t="s">
        <v>21950</v>
      </c>
      <c r="E8118" t="s">
        <v>37</v>
      </c>
      <c r="F8118">
        <v>84</v>
      </c>
      <c r="G8118" s="8">
        <v>27979400</v>
      </c>
      <c r="H8118" s="8">
        <v>8200000</v>
      </c>
    </row>
    <row r="8119" spans="1:8" x14ac:dyDescent="0.3">
      <c r="A8119">
        <v>6.8</v>
      </c>
      <c r="B8119" t="s">
        <v>24491</v>
      </c>
      <c r="C8119" t="s">
        <v>2914</v>
      </c>
      <c r="D8119" t="s">
        <v>1473</v>
      </c>
      <c r="E8119" t="s">
        <v>37</v>
      </c>
      <c r="F8119">
        <v>86</v>
      </c>
      <c r="G8119" s="8">
        <v>54257433</v>
      </c>
      <c r="H8119" s="8">
        <v>17000000</v>
      </c>
    </row>
    <row r="8120" spans="1:8" x14ac:dyDescent="0.3">
      <c r="A8120">
        <v>6.8</v>
      </c>
      <c r="B8120" t="s">
        <v>24491</v>
      </c>
      <c r="C8120" t="s">
        <v>2914</v>
      </c>
      <c r="D8120" t="s">
        <v>4189</v>
      </c>
      <c r="E8120" t="s">
        <v>37</v>
      </c>
      <c r="F8120">
        <v>86</v>
      </c>
      <c r="G8120" s="8">
        <v>54257433</v>
      </c>
      <c r="H8120" s="8">
        <v>17000000</v>
      </c>
    </row>
    <row r="8121" spans="1:8" x14ac:dyDescent="0.3">
      <c r="A8121">
        <v>6.8</v>
      </c>
      <c r="B8121" t="s">
        <v>24491</v>
      </c>
      <c r="C8121" t="s">
        <v>2914</v>
      </c>
      <c r="D8121" t="s">
        <v>8199</v>
      </c>
      <c r="E8121" t="s">
        <v>37</v>
      </c>
      <c r="F8121">
        <v>86</v>
      </c>
      <c r="G8121" s="8">
        <v>54257433</v>
      </c>
      <c r="H8121" s="8">
        <v>17000000</v>
      </c>
    </row>
    <row r="8122" spans="1:8" x14ac:dyDescent="0.3">
      <c r="A8122">
        <v>7.7</v>
      </c>
      <c r="B8122" t="s">
        <v>24492</v>
      </c>
      <c r="C8122" t="s">
        <v>11491</v>
      </c>
      <c r="D8122" t="s">
        <v>10118</v>
      </c>
      <c r="E8122" t="s">
        <v>37</v>
      </c>
      <c r="F8122">
        <v>120</v>
      </c>
      <c r="G8122" s="8">
        <v>23947</v>
      </c>
      <c r="H8122" s="8">
        <v>13000000</v>
      </c>
    </row>
    <row r="8123" spans="1:8" x14ac:dyDescent="0.3">
      <c r="A8123">
        <v>7.7</v>
      </c>
      <c r="B8123" t="s">
        <v>24492</v>
      </c>
      <c r="C8123" t="s">
        <v>11491</v>
      </c>
      <c r="D8123" t="s">
        <v>8199</v>
      </c>
      <c r="E8123" t="s">
        <v>37</v>
      </c>
      <c r="F8123">
        <v>120</v>
      </c>
      <c r="G8123" s="8">
        <v>23947</v>
      </c>
      <c r="H8123" s="8">
        <v>13000000</v>
      </c>
    </row>
    <row r="8124" spans="1:8" x14ac:dyDescent="0.3">
      <c r="A8124">
        <v>4.9000000000000004</v>
      </c>
      <c r="B8124" t="s">
        <v>24493</v>
      </c>
      <c r="C8124" t="s">
        <v>8913</v>
      </c>
      <c r="D8124" t="s">
        <v>515</v>
      </c>
      <c r="E8124" t="s">
        <v>37</v>
      </c>
      <c r="F8124">
        <v>89</v>
      </c>
      <c r="G8124" s="8">
        <v>60008303</v>
      </c>
      <c r="H8124" s="8">
        <v>13000000</v>
      </c>
    </row>
    <row r="8125" spans="1:8" x14ac:dyDescent="0.3">
      <c r="A8125">
        <v>4.9000000000000004</v>
      </c>
      <c r="B8125" t="s">
        <v>24493</v>
      </c>
      <c r="C8125" t="s">
        <v>8913</v>
      </c>
      <c r="D8125" t="s">
        <v>809</v>
      </c>
      <c r="E8125" t="s">
        <v>37</v>
      </c>
      <c r="F8125">
        <v>89</v>
      </c>
      <c r="G8125" s="8">
        <v>60008303</v>
      </c>
      <c r="H8125" s="8">
        <v>13000000</v>
      </c>
    </row>
    <row r="8126" spans="1:8" x14ac:dyDescent="0.3">
      <c r="A8126">
        <v>4.9000000000000004</v>
      </c>
      <c r="B8126" t="s">
        <v>24493</v>
      </c>
      <c r="C8126" t="s">
        <v>8913</v>
      </c>
      <c r="D8126" t="s">
        <v>15875</v>
      </c>
      <c r="E8126" t="s">
        <v>37</v>
      </c>
      <c r="F8126">
        <v>89</v>
      </c>
      <c r="G8126" s="8">
        <v>60008303</v>
      </c>
      <c r="H8126" s="8">
        <v>13000000</v>
      </c>
    </row>
    <row r="8127" spans="1:8" x14ac:dyDescent="0.3">
      <c r="A8127">
        <v>6.1</v>
      </c>
      <c r="B8127" t="s">
        <v>24494</v>
      </c>
      <c r="C8127" t="s">
        <v>11498</v>
      </c>
      <c r="D8127" t="s">
        <v>809</v>
      </c>
      <c r="E8127" t="s">
        <v>37</v>
      </c>
      <c r="F8127">
        <v>117</v>
      </c>
      <c r="G8127" s="8">
        <v>49121934</v>
      </c>
      <c r="H8127" s="8">
        <v>13000000</v>
      </c>
    </row>
    <row r="8128" spans="1:8" x14ac:dyDescent="0.3">
      <c r="A8128">
        <v>6.1</v>
      </c>
      <c r="B8128" t="s">
        <v>24494</v>
      </c>
      <c r="C8128" t="s">
        <v>11498</v>
      </c>
      <c r="D8128" t="s">
        <v>1473</v>
      </c>
      <c r="E8128" t="s">
        <v>37</v>
      </c>
      <c r="F8128">
        <v>117</v>
      </c>
      <c r="G8128" s="8">
        <v>49121934</v>
      </c>
      <c r="H8128" s="8">
        <v>13000000</v>
      </c>
    </row>
    <row r="8129" spans="1:8" x14ac:dyDescent="0.3">
      <c r="A8129">
        <v>6.1</v>
      </c>
      <c r="B8129" t="s">
        <v>24494</v>
      </c>
      <c r="C8129" t="s">
        <v>11498</v>
      </c>
      <c r="D8129" t="s">
        <v>17497</v>
      </c>
      <c r="E8129" t="s">
        <v>37</v>
      </c>
      <c r="F8129">
        <v>117</v>
      </c>
      <c r="G8129" s="8">
        <v>49121934</v>
      </c>
      <c r="H8129" s="8">
        <v>13000000</v>
      </c>
    </row>
    <row r="8130" spans="1:8" x14ac:dyDescent="0.3">
      <c r="A8130">
        <v>2.5</v>
      </c>
      <c r="B8130" t="s">
        <v>24495</v>
      </c>
      <c r="C8130" t="s">
        <v>9049</v>
      </c>
      <c r="D8130" t="s">
        <v>809</v>
      </c>
      <c r="E8130" t="s">
        <v>37</v>
      </c>
      <c r="F8130">
        <v>97</v>
      </c>
      <c r="G8130" s="8">
        <v>27141959</v>
      </c>
      <c r="H8130" s="8">
        <v>18000000</v>
      </c>
    </row>
    <row r="8131" spans="1:8" x14ac:dyDescent="0.3">
      <c r="A8131">
        <v>2.5</v>
      </c>
      <c r="B8131" t="s">
        <v>24495</v>
      </c>
      <c r="C8131" t="s">
        <v>9049</v>
      </c>
      <c r="D8131" t="s">
        <v>21950</v>
      </c>
      <c r="E8131" t="s">
        <v>37</v>
      </c>
      <c r="F8131">
        <v>97</v>
      </c>
      <c r="G8131" s="8">
        <v>27141959</v>
      </c>
      <c r="H8131" s="8">
        <v>18000000</v>
      </c>
    </row>
    <row r="8132" spans="1:8" x14ac:dyDescent="0.3">
      <c r="A8132">
        <v>2.5</v>
      </c>
      <c r="B8132" t="s">
        <v>24495</v>
      </c>
      <c r="C8132" t="s">
        <v>9049</v>
      </c>
      <c r="D8132" t="s">
        <v>15875</v>
      </c>
      <c r="E8132" t="s">
        <v>37</v>
      </c>
      <c r="F8132">
        <v>97</v>
      </c>
      <c r="G8132" s="8">
        <v>27141959</v>
      </c>
      <c r="H8132" s="8">
        <v>18000000</v>
      </c>
    </row>
    <row r="8133" spans="1:8" x14ac:dyDescent="0.3">
      <c r="A8133">
        <v>2.5</v>
      </c>
      <c r="B8133" t="s">
        <v>24495</v>
      </c>
      <c r="C8133" t="s">
        <v>9049</v>
      </c>
      <c r="D8133" t="s">
        <v>10118</v>
      </c>
      <c r="E8133" t="s">
        <v>37</v>
      </c>
      <c r="F8133">
        <v>97</v>
      </c>
      <c r="G8133" s="8">
        <v>27141959</v>
      </c>
      <c r="H8133" s="8">
        <v>18000000</v>
      </c>
    </row>
    <row r="8134" spans="1:8" x14ac:dyDescent="0.3">
      <c r="A8134">
        <v>6.1</v>
      </c>
      <c r="B8134" t="s">
        <v>24496</v>
      </c>
      <c r="C8134" t="s">
        <v>11506</v>
      </c>
      <c r="D8134" t="s">
        <v>675</v>
      </c>
      <c r="E8134" t="s">
        <v>37</v>
      </c>
      <c r="F8134">
        <v>91</v>
      </c>
      <c r="G8134" s="8">
        <v>27052167</v>
      </c>
      <c r="H8134" s="8">
        <v>13000000</v>
      </c>
    </row>
    <row r="8135" spans="1:8" x14ac:dyDescent="0.3">
      <c r="A8135">
        <v>6.1</v>
      </c>
      <c r="B8135" t="s">
        <v>24496</v>
      </c>
      <c r="C8135" t="s">
        <v>11506</v>
      </c>
      <c r="D8135" t="s">
        <v>809</v>
      </c>
      <c r="E8135" t="s">
        <v>37</v>
      </c>
      <c r="F8135">
        <v>91</v>
      </c>
      <c r="G8135" s="8">
        <v>27052167</v>
      </c>
      <c r="H8135" s="8">
        <v>13000000</v>
      </c>
    </row>
    <row r="8136" spans="1:8" x14ac:dyDescent="0.3">
      <c r="A8136">
        <v>6.1</v>
      </c>
      <c r="B8136" t="s">
        <v>24496</v>
      </c>
      <c r="C8136" t="s">
        <v>11506</v>
      </c>
      <c r="D8136" t="s">
        <v>21950</v>
      </c>
      <c r="E8136" t="s">
        <v>37</v>
      </c>
      <c r="F8136">
        <v>91</v>
      </c>
      <c r="G8136" s="8">
        <v>27052167</v>
      </c>
      <c r="H8136" s="8">
        <v>13000000</v>
      </c>
    </row>
    <row r="8137" spans="1:8" x14ac:dyDescent="0.3">
      <c r="A8137">
        <v>6.1</v>
      </c>
      <c r="B8137" t="s">
        <v>24496</v>
      </c>
      <c r="C8137" t="s">
        <v>11506</v>
      </c>
      <c r="D8137" t="s">
        <v>8199</v>
      </c>
      <c r="E8137" t="s">
        <v>37</v>
      </c>
      <c r="F8137">
        <v>91</v>
      </c>
      <c r="G8137" s="8">
        <v>27052167</v>
      </c>
      <c r="H8137" s="8">
        <v>13000000</v>
      </c>
    </row>
    <row r="8138" spans="1:8" x14ac:dyDescent="0.3">
      <c r="A8138">
        <v>5.9</v>
      </c>
      <c r="B8138" t="s">
        <v>24497</v>
      </c>
      <c r="C8138" t="s">
        <v>11511</v>
      </c>
      <c r="D8138" t="s">
        <v>809</v>
      </c>
      <c r="E8138" t="s">
        <v>37</v>
      </c>
      <c r="F8138">
        <v>100</v>
      </c>
      <c r="G8138" s="8">
        <v>26539321</v>
      </c>
      <c r="H8138" s="8">
        <v>13000000</v>
      </c>
    </row>
    <row r="8139" spans="1:8" x14ac:dyDescent="0.3">
      <c r="A8139">
        <v>5.9</v>
      </c>
      <c r="B8139" t="s">
        <v>24497</v>
      </c>
      <c r="C8139" t="s">
        <v>11511</v>
      </c>
      <c r="D8139" t="s">
        <v>1473</v>
      </c>
      <c r="E8139" t="s">
        <v>37</v>
      </c>
      <c r="F8139">
        <v>100</v>
      </c>
      <c r="G8139" s="8">
        <v>26539321</v>
      </c>
      <c r="H8139" s="8">
        <v>13000000</v>
      </c>
    </row>
    <row r="8140" spans="1:8" x14ac:dyDescent="0.3">
      <c r="A8140">
        <v>5.9</v>
      </c>
      <c r="B8140" t="s">
        <v>24497</v>
      </c>
      <c r="C8140" t="s">
        <v>11511</v>
      </c>
      <c r="D8140" t="s">
        <v>15875</v>
      </c>
      <c r="E8140" t="s">
        <v>37</v>
      </c>
      <c r="F8140">
        <v>100</v>
      </c>
      <c r="G8140" s="8">
        <v>26539321</v>
      </c>
      <c r="H8140" s="8">
        <v>13000000</v>
      </c>
    </row>
    <row r="8141" spans="1:8" x14ac:dyDescent="0.3">
      <c r="A8141">
        <v>5.7</v>
      </c>
      <c r="B8141" t="s">
        <v>24498</v>
      </c>
      <c r="C8141" t="s">
        <v>11516</v>
      </c>
      <c r="D8141" t="s">
        <v>651</v>
      </c>
      <c r="E8141" t="s">
        <v>37</v>
      </c>
      <c r="F8141">
        <v>72</v>
      </c>
      <c r="G8141" s="8">
        <v>28501605</v>
      </c>
      <c r="H8141" s="8">
        <v>13000000</v>
      </c>
    </row>
    <row r="8142" spans="1:8" x14ac:dyDescent="0.3">
      <c r="A8142">
        <v>5.7</v>
      </c>
      <c r="B8142" t="s">
        <v>24498</v>
      </c>
      <c r="C8142" t="s">
        <v>11516</v>
      </c>
      <c r="D8142" t="s">
        <v>4189</v>
      </c>
      <c r="E8142" t="s">
        <v>37</v>
      </c>
      <c r="F8142">
        <v>72</v>
      </c>
      <c r="G8142" s="8">
        <v>28501605</v>
      </c>
      <c r="H8142" s="8">
        <v>13000000</v>
      </c>
    </row>
    <row r="8143" spans="1:8" x14ac:dyDescent="0.3">
      <c r="A8143">
        <v>5.6</v>
      </c>
      <c r="B8143" t="s">
        <v>24499</v>
      </c>
      <c r="C8143" t="s">
        <v>11522</v>
      </c>
      <c r="D8143" t="s">
        <v>21950</v>
      </c>
      <c r="E8143" t="s">
        <v>37</v>
      </c>
      <c r="F8143">
        <v>84</v>
      </c>
      <c r="G8143" s="8">
        <v>52543632</v>
      </c>
      <c r="H8143" s="8">
        <v>13200000</v>
      </c>
    </row>
    <row r="8144" spans="1:8" x14ac:dyDescent="0.3">
      <c r="A8144">
        <v>5.6</v>
      </c>
      <c r="B8144" t="s">
        <v>24499</v>
      </c>
      <c r="C8144" t="s">
        <v>11522</v>
      </c>
      <c r="D8144" t="s">
        <v>8199</v>
      </c>
      <c r="E8144" t="s">
        <v>37</v>
      </c>
      <c r="F8144">
        <v>84</v>
      </c>
      <c r="G8144" s="8">
        <v>52543632</v>
      </c>
      <c r="H8144" s="8">
        <v>13200000</v>
      </c>
    </row>
    <row r="8145" spans="1:8" x14ac:dyDescent="0.3">
      <c r="A8145">
        <v>7.2</v>
      </c>
      <c r="B8145" t="s">
        <v>24500</v>
      </c>
      <c r="C8145" t="s">
        <v>1424</v>
      </c>
      <c r="D8145" t="s">
        <v>4189</v>
      </c>
      <c r="E8145" t="s">
        <v>37</v>
      </c>
      <c r="F8145">
        <v>126</v>
      </c>
      <c r="G8145" s="8">
        <v>25592632</v>
      </c>
      <c r="H8145" s="8">
        <v>18000000</v>
      </c>
    </row>
    <row r="8146" spans="1:8" x14ac:dyDescent="0.3">
      <c r="A8146">
        <v>7.7</v>
      </c>
      <c r="B8146" t="s">
        <v>24501</v>
      </c>
      <c r="C8146" t="s">
        <v>11531</v>
      </c>
      <c r="D8146" t="s">
        <v>1473</v>
      </c>
      <c r="E8146" t="s">
        <v>37</v>
      </c>
      <c r="F8146">
        <v>108</v>
      </c>
      <c r="G8146" s="8">
        <v>25440971</v>
      </c>
      <c r="H8146" s="8">
        <v>15000000</v>
      </c>
    </row>
    <row r="8147" spans="1:8" x14ac:dyDescent="0.3">
      <c r="A8147">
        <v>7.7</v>
      </c>
      <c r="B8147" t="s">
        <v>24501</v>
      </c>
      <c r="C8147" t="s">
        <v>11531</v>
      </c>
      <c r="D8147" t="s">
        <v>21948</v>
      </c>
      <c r="E8147" t="s">
        <v>37</v>
      </c>
      <c r="F8147">
        <v>108</v>
      </c>
      <c r="G8147" s="8">
        <v>25440971</v>
      </c>
      <c r="H8147" s="8">
        <v>15000000</v>
      </c>
    </row>
    <row r="8148" spans="1:8" x14ac:dyDescent="0.3">
      <c r="A8148">
        <v>7.7</v>
      </c>
      <c r="B8148" t="s">
        <v>24501</v>
      </c>
      <c r="C8148" t="s">
        <v>11531</v>
      </c>
      <c r="D8148" t="s">
        <v>10118</v>
      </c>
      <c r="E8148" t="s">
        <v>37</v>
      </c>
      <c r="F8148">
        <v>108</v>
      </c>
      <c r="G8148" s="8">
        <v>25440971</v>
      </c>
      <c r="H8148" s="8">
        <v>15000000</v>
      </c>
    </row>
    <row r="8149" spans="1:8" x14ac:dyDescent="0.3">
      <c r="A8149">
        <v>7.7</v>
      </c>
      <c r="B8149" t="s">
        <v>24501</v>
      </c>
      <c r="C8149" t="s">
        <v>11531</v>
      </c>
      <c r="D8149" t="s">
        <v>8199</v>
      </c>
      <c r="E8149" t="s">
        <v>37</v>
      </c>
      <c r="F8149">
        <v>108</v>
      </c>
      <c r="G8149" s="8">
        <v>25440971</v>
      </c>
      <c r="H8149" s="8">
        <v>15000000</v>
      </c>
    </row>
    <row r="8150" spans="1:8" x14ac:dyDescent="0.3">
      <c r="A8150">
        <v>7.8</v>
      </c>
      <c r="B8150" t="s">
        <v>24502</v>
      </c>
      <c r="C8150" t="s">
        <v>876</v>
      </c>
      <c r="D8150" t="s">
        <v>809</v>
      </c>
      <c r="E8150" t="s">
        <v>37</v>
      </c>
      <c r="F8150">
        <v>112</v>
      </c>
      <c r="G8150" s="8">
        <v>22858926</v>
      </c>
      <c r="H8150" s="8">
        <v>13000000</v>
      </c>
    </row>
    <row r="8151" spans="1:8" x14ac:dyDescent="0.3">
      <c r="A8151">
        <v>7.8</v>
      </c>
      <c r="B8151" t="s">
        <v>24502</v>
      </c>
      <c r="C8151" t="s">
        <v>876</v>
      </c>
      <c r="D8151" t="s">
        <v>1473</v>
      </c>
      <c r="E8151" t="s">
        <v>37</v>
      </c>
      <c r="F8151">
        <v>112</v>
      </c>
      <c r="G8151" s="8">
        <v>22858926</v>
      </c>
      <c r="H8151" s="8">
        <v>13000000</v>
      </c>
    </row>
    <row r="8152" spans="1:8" x14ac:dyDescent="0.3">
      <c r="A8152">
        <v>7.8</v>
      </c>
      <c r="B8152" t="s">
        <v>24502</v>
      </c>
      <c r="C8152" t="s">
        <v>876</v>
      </c>
      <c r="D8152" t="s">
        <v>651</v>
      </c>
      <c r="E8152" t="s">
        <v>37</v>
      </c>
      <c r="F8152">
        <v>112</v>
      </c>
      <c r="G8152" s="8">
        <v>22858926</v>
      </c>
      <c r="H8152" s="8">
        <v>13000000</v>
      </c>
    </row>
    <row r="8153" spans="1:8" x14ac:dyDescent="0.3">
      <c r="A8153">
        <v>6.1</v>
      </c>
      <c r="B8153" t="s">
        <v>24503</v>
      </c>
      <c r="C8153" t="s">
        <v>11542</v>
      </c>
      <c r="D8153" t="s">
        <v>809</v>
      </c>
      <c r="E8153" t="s">
        <v>37</v>
      </c>
      <c r="F8153">
        <v>90</v>
      </c>
      <c r="G8153" s="8">
        <v>22235901</v>
      </c>
      <c r="H8153" s="8">
        <v>6000000</v>
      </c>
    </row>
    <row r="8154" spans="1:8" x14ac:dyDescent="0.3">
      <c r="A8154">
        <v>6.1</v>
      </c>
      <c r="B8154" t="s">
        <v>24503</v>
      </c>
      <c r="C8154" t="s">
        <v>11542</v>
      </c>
      <c r="D8154" t="s">
        <v>17497</v>
      </c>
      <c r="E8154" t="s">
        <v>37</v>
      </c>
      <c r="F8154">
        <v>90</v>
      </c>
      <c r="G8154" s="8">
        <v>22235901</v>
      </c>
      <c r="H8154" s="8">
        <v>6000000</v>
      </c>
    </row>
    <row r="8155" spans="1:8" x14ac:dyDescent="0.3">
      <c r="A8155">
        <v>5.8</v>
      </c>
      <c r="B8155" t="s">
        <v>24504</v>
      </c>
      <c r="C8155" t="s">
        <v>741</v>
      </c>
      <c r="D8155" t="s">
        <v>515</v>
      </c>
      <c r="E8155" t="s">
        <v>37</v>
      </c>
      <c r="F8155">
        <v>91</v>
      </c>
      <c r="G8155" s="8">
        <v>38916903</v>
      </c>
      <c r="H8155" s="8">
        <v>13000000</v>
      </c>
    </row>
    <row r="8156" spans="1:8" x14ac:dyDescent="0.3">
      <c r="A8156">
        <v>5.8</v>
      </c>
      <c r="B8156" t="s">
        <v>24504</v>
      </c>
      <c r="C8156" t="s">
        <v>741</v>
      </c>
      <c r="D8156" t="s">
        <v>15875</v>
      </c>
      <c r="E8156" t="s">
        <v>37</v>
      </c>
      <c r="F8156">
        <v>91</v>
      </c>
      <c r="G8156" s="8">
        <v>38916903</v>
      </c>
      <c r="H8156" s="8">
        <v>13000000</v>
      </c>
    </row>
    <row r="8157" spans="1:8" x14ac:dyDescent="0.3">
      <c r="A8157">
        <v>5.8</v>
      </c>
      <c r="B8157" t="s">
        <v>24504</v>
      </c>
      <c r="C8157" t="s">
        <v>741</v>
      </c>
      <c r="D8157" t="s">
        <v>10118</v>
      </c>
      <c r="E8157" t="s">
        <v>37</v>
      </c>
      <c r="F8157">
        <v>91</v>
      </c>
      <c r="G8157" s="8">
        <v>38916903</v>
      </c>
      <c r="H8157" s="8">
        <v>13000000</v>
      </c>
    </row>
    <row r="8158" spans="1:8" x14ac:dyDescent="0.3">
      <c r="A8158">
        <v>6.5</v>
      </c>
      <c r="B8158" t="s">
        <v>24505</v>
      </c>
      <c r="C8158" t="s">
        <v>3194</v>
      </c>
      <c r="D8158" t="s">
        <v>1473</v>
      </c>
      <c r="E8158" t="s">
        <v>37</v>
      </c>
      <c r="F8158">
        <v>135</v>
      </c>
      <c r="G8158" s="8">
        <v>16929123</v>
      </c>
      <c r="H8158" s="8">
        <v>14000000</v>
      </c>
    </row>
    <row r="8159" spans="1:8" x14ac:dyDescent="0.3">
      <c r="A8159">
        <v>6.5</v>
      </c>
      <c r="B8159" t="s">
        <v>24505</v>
      </c>
      <c r="C8159" t="s">
        <v>3194</v>
      </c>
      <c r="D8159" t="s">
        <v>17497</v>
      </c>
      <c r="E8159" t="s">
        <v>37</v>
      </c>
      <c r="F8159">
        <v>135</v>
      </c>
      <c r="G8159" s="8">
        <v>16929123</v>
      </c>
      <c r="H8159" s="8">
        <v>14000000</v>
      </c>
    </row>
    <row r="8160" spans="1:8" x14ac:dyDescent="0.3">
      <c r="A8160">
        <v>7.9</v>
      </c>
      <c r="B8160" t="s">
        <v>24506</v>
      </c>
      <c r="C8160" t="s">
        <v>1574</v>
      </c>
      <c r="D8160" t="s">
        <v>1473</v>
      </c>
      <c r="E8160" t="s">
        <v>388</v>
      </c>
      <c r="F8160">
        <v>141</v>
      </c>
      <c r="G8160" s="8">
        <v>13753931</v>
      </c>
      <c r="H8160" s="8">
        <v>19000000</v>
      </c>
    </row>
    <row r="8161" spans="1:8" x14ac:dyDescent="0.3">
      <c r="A8161">
        <v>7.9</v>
      </c>
      <c r="B8161" t="s">
        <v>24506</v>
      </c>
      <c r="C8161" t="s">
        <v>1574</v>
      </c>
      <c r="D8161" t="s">
        <v>20490</v>
      </c>
      <c r="E8161" t="s">
        <v>388</v>
      </c>
      <c r="F8161">
        <v>141</v>
      </c>
      <c r="G8161" s="8">
        <v>13753931</v>
      </c>
      <c r="H8161" s="8">
        <v>19000000</v>
      </c>
    </row>
    <row r="8162" spans="1:8" x14ac:dyDescent="0.3">
      <c r="A8162">
        <v>7.9</v>
      </c>
      <c r="B8162" t="s">
        <v>24506</v>
      </c>
      <c r="C8162" t="s">
        <v>1574</v>
      </c>
      <c r="D8162" t="s">
        <v>21951</v>
      </c>
      <c r="E8162" t="s">
        <v>388</v>
      </c>
      <c r="F8162">
        <v>141</v>
      </c>
      <c r="G8162" s="8">
        <v>13753931</v>
      </c>
      <c r="H8162" s="8">
        <v>19000000</v>
      </c>
    </row>
    <row r="8163" spans="1:8" x14ac:dyDescent="0.3">
      <c r="A8163">
        <v>6.3</v>
      </c>
      <c r="B8163" t="s">
        <v>24507</v>
      </c>
      <c r="C8163" t="s">
        <v>11563</v>
      </c>
      <c r="D8163" t="s">
        <v>515</v>
      </c>
      <c r="E8163" t="s">
        <v>37</v>
      </c>
      <c r="F8163">
        <v>104</v>
      </c>
      <c r="G8163" s="8">
        <v>10996440</v>
      </c>
      <c r="H8163" s="8">
        <v>13000000</v>
      </c>
    </row>
    <row r="8164" spans="1:8" x14ac:dyDescent="0.3">
      <c r="A8164">
        <v>6.3</v>
      </c>
      <c r="B8164" t="s">
        <v>24507</v>
      </c>
      <c r="C8164" t="s">
        <v>11563</v>
      </c>
      <c r="D8164" t="s">
        <v>1473</v>
      </c>
      <c r="E8164" t="s">
        <v>37</v>
      </c>
      <c r="F8164">
        <v>104</v>
      </c>
      <c r="G8164" s="8">
        <v>10996440</v>
      </c>
      <c r="H8164" s="8">
        <v>13000000</v>
      </c>
    </row>
    <row r="8165" spans="1:8" x14ac:dyDescent="0.3">
      <c r="A8165">
        <v>6.3</v>
      </c>
      <c r="B8165" t="s">
        <v>24507</v>
      </c>
      <c r="C8165" t="s">
        <v>11563</v>
      </c>
      <c r="D8165" t="s">
        <v>10118</v>
      </c>
      <c r="E8165" t="s">
        <v>37</v>
      </c>
      <c r="F8165">
        <v>104</v>
      </c>
      <c r="G8165" s="8">
        <v>10996440</v>
      </c>
      <c r="H8165" s="8">
        <v>13000000</v>
      </c>
    </row>
    <row r="8166" spans="1:8" x14ac:dyDescent="0.3">
      <c r="A8166">
        <v>3.8</v>
      </c>
      <c r="B8166" t="s">
        <v>24508</v>
      </c>
      <c r="C8166" t="s">
        <v>11567</v>
      </c>
      <c r="D8166" t="s">
        <v>809</v>
      </c>
      <c r="E8166" t="s">
        <v>37</v>
      </c>
      <c r="F8166">
        <v>84</v>
      </c>
      <c r="G8166" s="8">
        <v>8026971</v>
      </c>
      <c r="H8166" s="8">
        <v>13000000</v>
      </c>
    </row>
    <row r="8167" spans="1:8" x14ac:dyDescent="0.3">
      <c r="A8167">
        <v>3.8</v>
      </c>
      <c r="B8167" t="s">
        <v>24508</v>
      </c>
      <c r="C8167" t="s">
        <v>11567</v>
      </c>
      <c r="D8167" t="s">
        <v>17497</v>
      </c>
      <c r="E8167" t="s">
        <v>37</v>
      </c>
      <c r="F8167">
        <v>84</v>
      </c>
      <c r="G8167" s="8">
        <v>8026971</v>
      </c>
      <c r="H8167" s="8">
        <v>13000000</v>
      </c>
    </row>
    <row r="8168" spans="1:8" x14ac:dyDescent="0.3">
      <c r="A8168">
        <v>8.3000000000000007</v>
      </c>
      <c r="B8168" t="s">
        <v>24509</v>
      </c>
      <c r="C8168" t="s">
        <v>11571</v>
      </c>
      <c r="D8168" t="s">
        <v>1473</v>
      </c>
      <c r="E8168" t="s">
        <v>37</v>
      </c>
      <c r="F8168">
        <v>118</v>
      </c>
      <c r="G8168" s="8">
        <v>14677654</v>
      </c>
      <c r="H8168" s="8">
        <v>13000000</v>
      </c>
    </row>
    <row r="8169" spans="1:8" x14ac:dyDescent="0.3">
      <c r="A8169">
        <v>6.4</v>
      </c>
      <c r="B8169" t="s">
        <v>24510</v>
      </c>
      <c r="C8169" t="s">
        <v>4554</v>
      </c>
      <c r="D8169" t="s">
        <v>809</v>
      </c>
      <c r="E8169" t="s">
        <v>37</v>
      </c>
      <c r="F8169">
        <v>82</v>
      </c>
      <c r="G8169" s="8">
        <v>9975684</v>
      </c>
      <c r="H8169" s="8">
        <v>13000000</v>
      </c>
    </row>
    <row r="8170" spans="1:8" x14ac:dyDescent="0.3">
      <c r="A8170">
        <v>6.7</v>
      </c>
      <c r="B8170" t="s">
        <v>24511</v>
      </c>
      <c r="C8170" t="s">
        <v>11578</v>
      </c>
      <c r="D8170" t="s">
        <v>809</v>
      </c>
      <c r="E8170" t="s">
        <v>37</v>
      </c>
      <c r="F8170">
        <v>95</v>
      </c>
      <c r="G8170" s="8">
        <v>7881335</v>
      </c>
      <c r="H8170" s="8">
        <v>13000000</v>
      </c>
    </row>
    <row r="8171" spans="1:8" x14ac:dyDescent="0.3">
      <c r="A8171">
        <v>6.7</v>
      </c>
      <c r="B8171" t="s">
        <v>24511</v>
      </c>
      <c r="C8171" t="s">
        <v>11578</v>
      </c>
      <c r="D8171" t="s">
        <v>21950</v>
      </c>
      <c r="E8171" t="s">
        <v>37</v>
      </c>
      <c r="F8171">
        <v>95</v>
      </c>
      <c r="G8171" s="8">
        <v>7881335</v>
      </c>
      <c r="H8171" s="8">
        <v>13000000</v>
      </c>
    </row>
    <row r="8172" spans="1:8" x14ac:dyDescent="0.3">
      <c r="A8172">
        <v>6.7</v>
      </c>
      <c r="B8172" t="s">
        <v>24511</v>
      </c>
      <c r="C8172" t="s">
        <v>11578</v>
      </c>
      <c r="D8172" t="s">
        <v>8199</v>
      </c>
      <c r="E8172" t="s">
        <v>37</v>
      </c>
      <c r="F8172">
        <v>95</v>
      </c>
      <c r="G8172" s="8">
        <v>7881335</v>
      </c>
      <c r="H8172" s="8">
        <v>13000000</v>
      </c>
    </row>
    <row r="8173" spans="1:8" x14ac:dyDescent="0.3">
      <c r="A8173">
        <v>6.1</v>
      </c>
      <c r="B8173" t="s">
        <v>24512</v>
      </c>
      <c r="C8173" t="s">
        <v>8745</v>
      </c>
      <c r="D8173" t="s">
        <v>809</v>
      </c>
      <c r="E8173" t="s">
        <v>37</v>
      </c>
      <c r="F8173">
        <v>94</v>
      </c>
      <c r="G8173" s="8">
        <v>6241697</v>
      </c>
      <c r="H8173" s="8">
        <v>13000000</v>
      </c>
    </row>
    <row r="8174" spans="1:8" x14ac:dyDescent="0.3">
      <c r="A8174">
        <v>6</v>
      </c>
      <c r="B8174" t="s">
        <v>24513</v>
      </c>
      <c r="C8174" t="s">
        <v>11589</v>
      </c>
      <c r="D8174" t="s">
        <v>1473</v>
      </c>
      <c r="E8174" t="s">
        <v>37</v>
      </c>
      <c r="F8174">
        <v>99</v>
      </c>
      <c r="G8174" s="8">
        <v>5871603</v>
      </c>
      <c r="H8174" s="8">
        <v>13000000</v>
      </c>
    </row>
    <row r="8175" spans="1:8" x14ac:dyDescent="0.3">
      <c r="A8175">
        <v>6</v>
      </c>
      <c r="B8175" t="s">
        <v>24513</v>
      </c>
      <c r="C8175" t="s">
        <v>11589</v>
      </c>
      <c r="D8175" t="s">
        <v>8199</v>
      </c>
      <c r="E8175" t="s">
        <v>37</v>
      </c>
      <c r="F8175">
        <v>99</v>
      </c>
      <c r="G8175" s="8">
        <v>5871603</v>
      </c>
      <c r="H8175" s="8">
        <v>13000000</v>
      </c>
    </row>
    <row r="8176" spans="1:8" x14ac:dyDescent="0.3">
      <c r="A8176">
        <v>5.8</v>
      </c>
      <c r="B8176">
        <v>54</v>
      </c>
      <c r="C8176" t="s">
        <v>11593</v>
      </c>
      <c r="D8176" t="s">
        <v>1473</v>
      </c>
      <c r="E8176" t="s">
        <v>37</v>
      </c>
      <c r="F8176">
        <v>121</v>
      </c>
      <c r="G8176" s="8">
        <v>16574731</v>
      </c>
      <c r="H8176" s="8">
        <v>13000000</v>
      </c>
    </row>
    <row r="8177" spans="1:8" x14ac:dyDescent="0.3">
      <c r="A8177">
        <v>5.8</v>
      </c>
      <c r="B8177">
        <v>54</v>
      </c>
      <c r="C8177" t="s">
        <v>11593</v>
      </c>
      <c r="D8177" t="s">
        <v>9824</v>
      </c>
      <c r="E8177" t="s">
        <v>37</v>
      </c>
      <c r="F8177">
        <v>121</v>
      </c>
      <c r="G8177" s="8">
        <v>16574731</v>
      </c>
      <c r="H8177" s="8">
        <v>13000000</v>
      </c>
    </row>
    <row r="8178" spans="1:8" x14ac:dyDescent="0.3">
      <c r="A8178">
        <v>5.6</v>
      </c>
      <c r="B8178" t="s">
        <v>24514</v>
      </c>
      <c r="C8178" t="s">
        <v>11597</v>
      </c>
      <c r="D8178" t="s">
        <v>515</v>
      </c>
      <c r="E8178" t="s">
        <v>37</v>
      </c>
      <c r="F8178">
        <v>84</v>
      </c>
      <c r="G8178" s="8">
        <v>5002310</v>
      </c>
      <c r="H8178" s="8">
        <v>13000000</v>
      </c>
    </row>
    <row r="8179" spans="1:8" x14ac:dyDescent="0.3">
      <c r="A8179">
        <v>5.6</v>
      </c>
      <c r="B8179" t="s">
        <v>24514</v>
      </c>
      <c r="C8179" t="s">
        <v>11597</v>
      </c>
      <c r="D8179" t="s">
        <v>809</v>
      </c>
      <c r="E8179" t="s">
        <v>37</v>
      </c>
      <c r="F8179">
        <v>84</v>
      </c>
      <c r="G8179" s="8">
        <v>5002310</v>
      </c>
      <c r="H8179" s="8">
        <v>13000000</v>
      </c>
    </row>
    <row r="8180" spans="1:8" x14ac:dyDescent="0.3">
      <c r="A8180">
        <v>5.6</v>
      </c>
      <c r="B8180" t="s">
        <v>24514</v>
      </c>
      <c r="C8180" t="s">
        <v>11597</v>
      </c>
      <c r="D8180" t="s">
        <v>17497</v>
      </c>
      <c r="E8180" t="s">
        <v>37</v>
      </c>
      <c r="F8180">
        <v>84</v>
      </c>
      <c r="G8180" s="8">
        <v>5002310</v>
      </c>
      <c r="H8180" s="8">
        <v>13000000</v>
      </c>
    </row>
    <row r="8181" spans="1:8" x14ac:dyDescent="0.3">
      <c r="A8181">
        <v>5.6</v>
      </c>
      <c r="B8181" t="s">
        <v>24514</v>
      </c>
      <c r="C8181" t="s">
        <v>11597</v>
      </c>
      <c r="D8181" t="s">
        <v>10118</v>
      </c>
      <c r="E8181" t="s">
        <v>37</v>
      </c>
      <c r="F8181">
        <v>84</v>
      </c>
      <c r="G8181" s="8">
        <v>5002310</v>
      </c>
      <c r="H8181" s="8">
        <v>13000000</v>
      </c>
    </row>
    <row r="8182" spans="1:8" x14ac:dyDescent="0.3">
      <c r="A8182">
        <v>6.1</v>
      </c>
      <c r="B8182" t="s">
        <v>24515</v>
      </c>
      <c r="C8182" t="s">
        <v>11602</v>
      </c>
      <c r="D8182" t="s">
        <v>809</v>
      </c>
      <c r="E8182" t="s">
        <v>37</v>
      </c>
      <c r="F8182">
        <v>93</v>
      </c>
      <c r="G8182" s="8">
        <v>4919896</v>
      </c>
      <c r="H8182" s="8">
        <v>13000000</v>
      </c>
    </row>
    <row r="8183" spans="1:8" x14ac:dyDescent="0.3">
      <c r="A8183">
        <v>6.1</v>
      </c>
      <c r="B8183" t="s">
        <v>24515</v>
      </c>
      <c r="C8183" t="s">
        <v>11602</v>
      </c>
      <c r="D8183" t="s">
        <v>21950</v>
      </c>
      <c r="E8183" t="s">
        <v>37</v>
      </c>
      <c r="F8183">
        <v>93</v>
      </c>
      <c r="G8183" s="8">
        <v>4919896</v>
      </c>
      <c r="H8183" s="8">
        <v>13000000</v>
      </c>
    </row>
    <row r="8184" spans="1:8" x14ac:dyDescent="0.3">
      <c r="A8184">
        <v>6.1</v>
      </c>
      <c r="B8184" t="s">
        <v>24515</v>
      </c>
      <c r="C8184" t="s">
        <v>11602</v>
      </c>
      <c r="D8184" t="s">
        <v>8199</v>
      </c>
      <c r="E8184" t="s">
        <v>37</v>
      </c>
      <c r="F8184">
        <v>93</v>
      </c>
      <c r="G8184" s="8">
        <v>4919896</v>
      </c>
      <c r="H8184" s="8">
        <v>13000000</v>
      </c>
    </row>
    <row r="8185" spans="1:8" x14ac:dyDescent="0.3">
      <c r="A8185">
        <v>5.9</v>
      </c>
      <c r="B8185" t="s">
        <v>24516</v>
      </c>
      <c r="C8185" t="s">
        <v>8538</v>
      </c>
      <c r="D8185" t="s">
        <v>809</v>
      </c>
      <c r="E8185" t="s">
        <v>37</v>
      </c>
      <c r="F8185">
        <v>93</v>
      </c>
      <c r="G8185" s="8">
        <v>25675765</v>
      </c>
      <c r="H8185" s="8">
        <v>13000000</v>
      </c>
    </row>
    <row r="8186" spans="1:8" x14ac:dyDescent="0.3">
      <c r="A8186">
        <v>7.3</v>
      </c>
      <c r="B8186" t="s">
        <v>24517</v>
      </c>
      <c r="C8186" t="s">
        <v>11612</v>
      </c>
      <c r="D8186" t="s">
        <v>809</v>
      </c>
      <c r="E8186" t="s">
        <v>726</v>
      </c>
      <c r="F8186">
        <v>120</v>
      </c>
      <c r="G8186" s="8">
        <v>4857376</v>
      </c>
      <c r="H8186" s="8">
        <v>13000000</v>
      </c>
    </row>
    <row r="8187" spans="1:8" x14ac:dyDescent="0.3">
      <c r="A8187">
        <v>7.3</v>
      </c>
      <c r="B8187" t="s">
        <v>24517</v>
      </c>
      <c r="C8187" t="s">
        <v>11612</v>
      </c>
      <c r="D8187" t="s">
        <v>1473</v>
      </c>
      <c r="E8187" t="s">
        <v>726</v>
      </c>
      <c r="F8187">
        <v>120</v>
      </c>
      <c r="G8187" s="8">
        <v>4857376</v>
      </c>
      <c r="H8187" s="8">
        <v>13000000</v>
      </c>
    </row>
    <row r="8188" spans="1:8" x14ac:dyDescent="0.3">
      <c r="A8188">
        <v>7.3</v>
      </c>
      <c r="B8188" t="s">
        <v>24517</v>
      </c>
      <c r="C8188" t="s">
        <v>11612</v>
      </c>
      <c r="D8188" t="s">
        <v>17497</v>
      </c>
      <c r="E8188" t="s">
        <v>726</v>
      </c>
      <c r="F8188">
        <v>120</v>
      </c>
      <c r="G8188" s="8">
        <v>4857376</v>
      </c>
      <c r="H8188" s="8">
        <v>13000000</v>
      </c>
    </row>
    <row r="8189" spans="1:8" x14ac:dyDescent="0.3">
      <c r="A8189">
        <v>6.8</v>
      </c>
      <c r="B8189" t="s">
        <v>24518</v>
      </c>
      <c r="C8189" t="s">
        <v>2137</v>
      </c>
      <c r="D8189" t="s">
        <v>1473</v>
      </c>
      <c r="E8189" t="s">
        <v>37</v>
      </c>
      <c r="F8189">
        <v>112</v>
      </c>
      <c r="G8189" s="8">
        <v>3169424</v>
      </c>
      <c r="H8189" s="8">
        <v>13000000</v>
      </c>
    </row>
    <row r="8190" spans="1:8" x14ac:dyDescent="0.3">
      <c r="A8190">
        <v>6.8</v>
      </c>
      <c r="B8190" t="s">
        <v>24518</v>
      </c>
      <c r="C8190" t="s">
        <v>2137</v>
      </c>
      <c r="D8190" t="s">
        <v>21949</v>
      </c>
      <c r="E8190" t="s">
        <v>37</v>
      </c>
      <c r="F8190">
        <v>112</v>
      </c>
      <c r="G8190" s="8">
        <v>3169424</v>
      </c>
      <c r="H8190" s="8">
        <v>13000000</v>
      </c>
    </row>
    <row r="8191" spans="1:8" x14ac:dyDescent="0.3">
      <c r="A8191">
        <v>5.7</v>
      </c>
      <c r="B8191" t="s">
        <v>24519</v>
      </c>
      <c r="C8191" t="s">
        <v>848</v>
      </c>
      <c r="D8191" t="s">
        <v>809</v>
      </c>
      <c r="E8191" t="s">
        <v>37</v>
      </c>
      <c r="F8191">
        <v>107</v>
      </c>
      <c r="G8191" s="8">
        <v>18004225</v>
      </c>
      <c r="H8191" s="8">
        <v>13000000</v>
      </c>
    </row>
    <row r="8192" spans="1:8" x14ac:dyDescent="0.3">
      <c r="A8192">
        <v>5.7</v>
      </c>
      <c r="B8192" t="s">
        <v>24519</v>
      </c>
      <c r="C8192" t="s">
        <v>848</v>
      </c>
      <c r="D8192" t="s">
        <v>1473</v>
      </c>
      <c r="E8192" t="s">
        <v>37</v>
      </c>
      <c r="F8192">
        <v>107</v>
      </c>
      <c r="G8192" s="8">
        <v>18004225</v>
      </c>
      <c r="H8192" s="8">
        <v>13000000</v>
      </c>
    </row>
    <row r="8193" spans="1:8" x14ac:dyDescent="0.3">
      <c r="A8193">
        <v>5.7</v>
      </c>
      <c r="B8193" t="s">
        <v>24519</v>
      </c>
      <c r="C8193" t="s">
        <v>848</v>
      </c>
      <c r="D8193" t="s">
        <v>17497</v>
      </c>
      <c r="E8193" t="s">
        <v>37</v>
      </c>
      <c r="F8193">
        <v>107</v>
      </c>
      <c r="G8193" s="8">
        <v>18004225</v>
      </c>
      <c r="H8193" s="8">
        <v>13000000</v>
      </c>
    </row>
    <row r="8194" spans="1:8" x14ac:dyDescent="0.3">
      <c r="A8194">
        <v>7.3</v>
      </c>
      <c r="B8194" t="s">
        <v>24520</v>
      </c>
      <c r="C8194" t="s">
        <v>11625</v>
      </c>
      <c r="D8194" t="s">
        <v>1473</v>
      </c>
      <c r="E8194" t="s">
        <v>726</v>
      </c>
      <c r="F8194">
        <v>112</v>
      </c>
      <c r="G8194" s="8">
        <v>3058380</v>
      </c>
      <c r="H8194" s="8">
        <v>100000000</v>
      </c>
    </row>
    <row r="8195" spans="1:8" x14ac:dyDescent="0.3">
      <c r="A8195">
        <v>7.3</v>
      </c>
      <c r="B8195" t="s">
        <v>24520</v>
      </c>
      <c r="C8195" t="s">
        <v>11625</v>
      </c>
      <c r="D8195" t="s">
        <v>17497</v>
      </c>
      <c r="E8195" t="s">
        <v>726</v>
      </c>
      <c r="F8195">
        <v>112</v>
      </c>
      <c r="G8195" s="8">
        <v>3058380</v>
      </c>
      <c r="H8195" s="8">
        <v>100000000</v>
      </c>
    </row>
    <row r="8196" spans="1:8" x14ac:dyDescent="0.3">
      <c r="A8196">
        <v>6.3</v>
      </c>
      <c r="B8196" t="s">
        <v>24521</v>
      </c>
      <c r="C8196" t="s">
        <v>6424</v>
      </c>
      <c r="D8196" t="s">
        <v>1473</v>
      </c>
      <c r="E8196" t="s">
        <v>37</v>
      </c>
      <c r="F8196">
        <v>96</v>
      </c>
      <c r="G8196" s="8">
        <v>3074838</v>
      </c>
      <c r="H8196" s="8">
        <v>11000000</v>
      </c>
    </row>
    <row r="8197" spans="1:8" x14ac:dyDescent="0.3">
      <c r="A8197">
        <v>6.3</v>
      </c>
      <c r="B8197" t="s">
        <v>24521</v>
      </c>
      <c r="C8197" t="s">
        <v>6424</v>
      </c>
      <c r="D8197" t="s">
        <v>21948</v>
      </c>
      <c r="E8197" t="s">
        <v>37</v>
      </c>
      <c r="F8197">
        <v>96</v>
      </c>
      <c r="G8197" s="8">
        <v>3074838</v>
      </c>
      <c r="H8197" s="8">
        <v>11000000</v>
      </c>
    </row>
    <row r="8198" spans="1:8" x14ac:dyDescent="0.3">
      <c r="A8198">
        <v>6.3</v>
      </c>
      <c r="B8198" t="s">
        <v>24521</v>
      </c>
      <c r="C8198" t="s">
        <v>6424</v>
      </c>
      <c r="D8198" t="s">
        <v>17497</v>
      </c>
      <c r="E8198" t="s">
        <v>37</v>
      </c>
      <c r="F8198">
        <v>96</v>
      </c>
      <c r="G8198" s="8">
        <v>3074838</v>
      </c>
      <c r="H8198" s="8">
        <v>11000000</v>
      </c>
    </row>
    <row r="8199" spans="1:8" x14ac:dyDescent="0.3">
      <c r="A8199">
        <v>6.3</v>
      </c>
      <c r="B8199" t="s">
        <v>24521</v>
      </c>
      <c r="C8199" t="s">
        <v>6424</v>
      </c>
      <c r="D8199" t="s">
        <v>8199</v>
      </c>
      <c r="E8199" t="s">
        <v>37</v>
      </c>
      <c r="F8199">
        <v>96</v>
      </c>
      <c r="G8199" s="8">
        <v>3074838</v>
      </c>
      <c r="H8199" s="8">
        <v>11000000</v>
      </c>
    </row>
    <row r="8200" spans="1:8" x14ac:dyDescent="0.3">
      <c r="A8200">
        <v>5.9</v>
      </c>
      <c r="B8200" t="s">
        <v>24522</v>
      </c>
      <c r="C8200" t="s">
        <v>11636</v>
      </c>
      <c r="D8200" t="s">
        <v>809</v>
      </c>
      <c r="E8200" t="s">
        <v>37</v>
      </c>
      <c r="F8200">
        <v>91</v>
      </c>
      <c r="G8200" s="8">
        <v>2104000</v>
      </c>
      <c r="H8200" s="8">
        <v>13000000</v>
      </c>
    </row>
    <row r="8201" spans="1:8" x14ac:dyDescent="0.3">
      <c r="A8201">
        <v>5.9</v>
      </c>
      <c r="B8201" t="s">
        <v>24522</v>
      </c>
      <c r="C8201" t="s">
        <v>11636</v>
      </c>
      <c r="D8201" t="s">
        <v>21950</v>
      </c>
      <c r="E8201" t="s">
        <v>37</v>
      </c>
      <c r="F8201">
        <v>91</v>
      </c>
      <c r="G8201" s="8">
        <v>2104000</v>
      </c>
      <c r="H8201" s="8">
        <v>13000000</v>
      </c>
    </row>
    <row r="8202" spans="1:8" x14ac:dyDescent="0.3">
      <c r="A8202">
        <v>5.9</v>
      </c>
      <c r="B8202" t="s">
        <v>24522</v>
      </c>
      <c r="C8202" t="s">
        <v>11636</v>
      </c>
      <c r="D8202" t="s">
        <v>1473</v>
      </c>
      <c r="E8202" t="s">
        <v>37</v>
      </c>
      <c r="F8202">
        <v>91</v>
      </c>
      <c r="G8202" s="8">
        <v>2104000</v>
      </c>
      <c r="H8202" s="8">
        <v>13000000</v>
      </c>
    </row>
    <row r="8203" spans="1:8" x14ac:dyDescent="0.3">
      <c r="A8203">
        <v>7.1</v>
      </c>
      <c r="B8203" t="s">
        <v>24523</v>
      </c>
      <c r="C8203" t="s">
        <v>7931</v>
      </c>
      <c r="D8203" t="s">
        <v>11093</v>
      </c>
      <c r="E8203" t="s">
        <v>37</v>
      </c>
      <c r="F8203">
        <v>125</v>
      </c>
      <c r="G8203" s="8">
        <v>1172769</v>
      </c>
      <c r="H8203" s="8">
        <v>13000000</v>
      </c>
    </row>
    <row r="8204" spans="1:8" x14ac:dyDescent="0.3">
      <c r="A8204">
        <v>7.1</v>
      </c>
      <c r="B8204" t="s">
        <v>24523</v>
      </c>
      <c r="C8204" t="s">
        <v>7931</v>
      </c>
      <c r="D8204" t="s">
        <v>809</v>
      </c>
      <c r="E8204" t="s">
        <v>37</v>
      </c>
      <c r="F8204">
        <v>125</v>
      </c>
      <c r="G8204" s="8">
        <v>1172769</v>
      </c>
      <c r="H8204" s="8">
        <v>13000000</v>
      </c>
    </row>
    <row r="8205" spans="1:8" x14ac:dyDescent="0.3">
      <c r="A8205">
        <v>7.1</v>
      </c>
      <c r="B8205" t="s">
        <v>24523</v>
      </c>
      <c r="C8205" t="s">
        <v>7931</v>
      </c>
      <c r="D8205" t="s">
        <v>21950</v>
      </c>
      <c r="E8205" t="s">
        <v>37</v>
      </c>
      <c r="F8205">
        <v>125</v>
      </c>
      <c r="G8205" s="8">
        <v>1172769</v>
      </c>
      <c r="H8205" s="8">
        <v>13000000</v>
      </c>
    </row>
    <row r="8206" spans="1:8" x14ac:dyDescent="0.3">
      <c r="A8206">
        <v>7.1</v>
      </c>
      <c r="B8206" t="s">
        <v>24523</v>
      </c>
      <c r="C8206" t="s">
        <v>7931</v>
      </c>
      <c r="D8206" t="s">
        <v>1473</v>
      </c>
      <c r="E8206" t="s">
        <v>37</v>
      </c>
      <c r="F8206">
        <v>125</v>
      </c>
      <c r="G8206" s="8">
        <v>1172769</v>
      </c>
      <c r="H8206" s="8">
        <v>13000000</v>
      </c>
    </row>
    <row r="8207" spans="1:8" x14ac:dyDescent="0.3">
      <c r="A8207">
        <v>8</v>
      </c>
      <c r="B8207" t="s">
        <v>24524</v>
      </c>
      <c r="C8207" t="s">
        <v>11643</v>
      </c>
      <c r="D8207" t="s">
        <v>1473</v>
      </c>
      <c r="E8207" t="s">
        <v>37</v>
      </c>
      <c r="F8207">
        <v>102</v>
      </c>
      <c r="G8207" s="8">
        <v>17738570</v>
      </c>
      <c r="H8207" s="8">
        <v>13000000</v>
      </c>
    </row>
    <row r="8208" spans="1:8" x14ac:dyDescent="0.3">
      <c r="A8208">
        <v>8</v>
      </c>
      <c r="B8208" t="s">
        <v>24524</v>
      </c>
      <c r="C8208" t="s">
        <v>11643</v>
      </c>
      <c r="D8208" t="s">
        <v>17497</v>
      </c>
      <c r="E8208" t="s">
        <v>37</v>
      </c>
      <c r="F8208">
        <v>102</v>
      </c>
      <c r="G8208" s="8">
        <v>17738570</v>
      </c>
      <c r="H8208" s="8">
        <v>13000000</v>
      </c>
    </row>
    <row r="8209" spans="1:8" x14ac:dyDescent="0.3">
      <c r="A8209">
        <v>5.0999999999999996</v>
      </c>
      <c r="B8209" t="s">
        <v>24525</v>
      </c>
      <c r="C8209" t="s">
        <v>11648</v>
      </c>
      <c r="D8209" t="s">
        <v>675</v>
      </c>
      <c r="E8209" t="s">
        <v>37</v>
      </c>
      <c r="F8209">
        <v>87</v>
      </c>
      <c r="G8209" s="8">
        <v>1200000</v>
      </c>
      <c r="H8209" s="8">
        <v>3000000</v>
      </c>
    </row>
    <row r="8210" spans="1:8" x14ac:dyDescent="0.3">
      <c r="A8210">
        <v>7.1</v>
      </c>
      <c r="B8210" t="s">
        <v>24526</v>
      </c>
      <c r="C8210" t="s">
        <v>7947</v>
      </c>
      <c r="D8210" t="s">
        <v>11093</v>
      </c>
      <c r="E8210" t="s">
        <v>37</v>
      </c>
      <c r="F8210">
        <v>118</v>
      </c>
      <c r="G8210" s="8">
        <v>1150403</v>
      </c>
      <c r="H8210" s="8">
        <v>13000000</v>
      </c>
    </row>
    <row r="8211" spans="1:8" x14ac:dyDescent="0.3">
      <c r="A8211">
        <v>7.1</v>
      </c>
      <c r="B8211" t="s">
        <v>24526</v>
      </c>
      <c r="C8211" t="s">
        <v>7947</v>
      </c>
      <c r="D8211" t="s">
        <v>21950</v>
      </c>
      <c r="E8211" t="s">
        <v>37</v>
      </c>
      <c r="F8211">
        <v>118</v>
      </c>
      <c r="G8211" s="8">
        <v>1150403</v>
      </c>
      <c r="H8211" s="8">
        <v>13000000</v>
      </c>
    </row>
    <row r="8212" spans="1:8" x14ac:dyDescent="0.3">
      <c r="A8212">
        <v>7.1</v>
      </c>
      <c r="B8212" t="s">
        <v>24526</v>
      </c>
      <c r="C8212" t="s">
        <v>7947</v>
      </c>
      <c r="D8212" t="s">
        <v>1473</v>
      </c>
      <c r="E8212" t="s">
        <v>37</v>
      </c>
      <c r="F8212">
        <v>118</v>
      </c>
      <c r="G8212" s="8">
        <v>1150403</v>
      </c>
      <c r="H8212" s="8">
        <v>13000000</v>
      </c>
    </row>
    <row r="8213" spans="1:8" x14ac:dyDescent="0.3">
      <c r="A8213">
        <v>6.5</v>
      </c>
      <c r="B8213" t="s">
        <v>24527</v>
      </c>
      <c r="C8213" t="s">
        <v>7216</v>
      </c>
      <c r="D8213" t="s">
        <v>1473</v>
      </c>
      <c r="E8213" t="s">
        <v>37</v>
      </c>
      <c r="F8213">
        <v>115</v>
      </c>
      <c r="G8213" s="8">
        <v>403932</v>
      </c>
      <c r="H8213" s="8">
        <v>20000000</v>
      </c>
    </row>
    <row r="8214" spans="1:8" x14ac:dyDescent="0.3">
      <c r="A8214">
        <v>6.5</v>
      </c>
      <c r="B8214" t="s">
        <v>24527</v>
      </c>
      <c r="C8214" t="s">
        <v>7216</v>
      </c>
      <c r="D8214" t="s">
        <v>17497</v>
      </c>
      <c r="E8214" t="s">
        <v>37</v>
      </c>
      <c r="F8214">
        <v>115</v>
      </c>
      <c r="G8214" s="8">
        <v>403932</v>
      </c>
      <c r="H8214" s="8">
        <v>20000000</v>
      </c>
    </row>
    <row r="8215" spans="1:8" x14ac:dyDescent="0.3">
      <c r="A8215">
        <v>6.5</v>
      </c>
      <c r="B8215" t="s">
        <v>24527</v>
      </c>
      <c r="C8215" t="s">
        <v>7216</v>
      </c>
      <c r="D8215" t="s">
        <v>12797</v>
      </c>
      <c r="E8215" t="s">
        <v>37</v>
      </c>
      <c r="F8215">
        <v>115</v>
      </c>
      <c r="G8215" s="8">
        <v>403932</v>
      </c>
      <c r="H8215" s="8">
        <v>20000000</v>
      </c>
    </row>
    <row r="8216" spans="1:8" x14ac:dyDescent="0.3">
      <c r="A8216">
        <v>4.5</v>
      </c>
      <c r="B8216" t="s">
        <v>24528</v>
      </c>
      <c r="C8216" t="s">
        <v>2317</v>
      </c>
      <c r="D8216" t="s">
        <v>4189</v>
      </c>
      <c r="E8216" t="s">
        <v>37</v>
      </c>
      <c r="F8216">
        <v>91</v>
      </c>
      <c r="G8216" s="8">
        <v>1712111</v>
      </c>
      <c r="H8216" s="8">
        <v>8495000</v>
      </c>
    </row>
    <row r="8217" spans="1:8" x14ac:dyDescent="0.3">
      <c r="A8217">
        <v>4.5</v>
      </c>
      <c r="B8217" t="s">
        <v>24528</v>
      </c>
      <c r="C8217" t="s">
        <v>2317</v>
      </c>
      <c r="D8217" t="s">
        <v>8199</v>
      </c>
      <c r="E8217" t="s">
        <v>37</v>
      </c>
      <c r="F8217">
        <v>91</v>
      </c>
      <c r="G8217" s="8">
        <v>1712111</v>
      </c>
      <c r="H8217" s="8">
        <v>8495000</v>
      </c>
    </row>
    <row r="8218" spans="1:8" x14ac:dyDescent="0.3">
      <c r="A8218">
        <v>6.6</v>
      </c>
      <c r="B8218" t="s">
        <v>24529</v>
      </c>
      <c r="C8218" t="s">
        <v>10241</v>
      </c>
      <c r="D8218" t="s">
        <v>675</v>
      </c>
      <c r="E8218" t="s">
        <v>37</v>
      </c>
      <c r="F8218">
        <v>88</v>
      </c>
      <c r="G8218" s="8">
        <v>1024175</v>
      </c>
      <c r="H8218" s="8">
        <v>13000000</v>
      </c>
    </row>
    <row r="8219" spans="1:8" x14ac:dyDescent="0.3">
      <c r="A8219">
        <v>6.6</v>
      </c>
      <c r="B8219" t="s">
        <v>24529</v>
      </c>
      <c r="C8219" t="s">
        <v>10241</v>
      </c>
      <c r="D8219" t="s">
        <v>809</v>
      </c>
      <c r="E8219" t="s">
        <v>37</v>
      </c>
      <c r="F8219">
        <v>88</v>
      </c>
      <c r="G8219" s="8">
        <v>1024175</v>
      </c>
      <c r="H8219" s="8">
        <v>13000000</v>
      </c>
    </row>
    <row r="8220" spans="1:8" x14ac:dyDescent="0.3">
      <c r="A8220">
        <v>6.6</v>
      </c>
      <c r="B8220" t="s">
        <v>24529</v>
      </c>
      <c r="C8220" t="s">
        <v>10241</v>
      </c>
      <c r="D8220" t="s">
        <v>10118</v>
      </c>
      <c r="E8220" t="s">
        <v>37</v>
      </c>
      <c r="F8220">
        <v>88</v>
      </c>
      <c r="G8220" s="8">
        <v>1024175</v>
      </c>
      <c r="H8220" s="8">
        <v>13000000</v>
      </c>
    </row>
    <row r="8221" spans="1:8" x14ac:dyDescent="0.3">
      <c r="A8221">
        <v>6.6</v>
      </c>
      <c r="B8221" t="s">
        <v>24529</v>
      </c>
      <c r="C8221" t="s">
        <v>10241</v>
      </c>
      <c r="D8221" t="s">
        <v>8199</v>
      </c>
      <c r="E8221" t="s">
        <v>37</v>
      </c>
      <c r="F8221">
        <v>88</v>
      </c>
      <c r="G8221" s="8">
        <v>1024175</v>
      </c>
      <c r="H8221" s="8">
        <v>13000000</v>
      </c>
    </row>
    <row r="8222" spans="1:8" x14ac:dyDescent="0.3">
      <c r="A8222">
        <v>4.3</v>
      </c>
      <c r="B8222" t="s">
        <v>24530</v>
      </c>
      <c r="C8222" t="s">
        <v>336</v>
      </c>
      <c r="D8222" t="s">
        <v>1473</v>
      </c>
      <c r="E8222" t="s">
        <v>11674</v>
      </c>
      <c r="F8222">
        <v>127</v>
      </c>
      <c r="G8222" s="8">
        <v>301305</v>
      </c>
      <c r="H8222" s="8">
        <v>13000000</v>
      </c>
    </row>
    <row r="8223" spans="1:8" x14ac:dyDescent="0.3">
      <c r="A8223">
        <v>4.3</v>
      </c>
      <c r="B8223" t="s">
        <v>24530</v>
      </c>
      <c r="C8223" t="s">
        <v>336</v>
      </c>
      <c r="D8223" t="s">
        <v>17497</v>
      </c>
      <c r="E8223" t="s">
        <v>11674</v>
      </c>
      <c r="F8223">
        <v>127</v>
      </c>
      <c r="G8223" s="8">
        <v>301305</v>
      </c>
      <c r="H8223" s="8">
        <v>13000000</v>
      </c>
    </row>
    <row r="8224" spans="1:8" x14ac:dyDescent="0.3">
      <c r="A8224">
        <v>4.3</v>
      </c>
      <c r="B8224" t="s">
        <v>24530</v>
      </c>
      <c r="C8224" t="s">
        <v>336</v>
      </c>
      <c r="D8224" t="s">
        <v>21951</v>
      </c>
      <c r="E8224" t="s">
        <v>11674</v>
      </c>
      <c r="F8224">
        <v>127</v>
      </c>
      <c r="G8224" s="8">
        <v>301305</v>
      </c>
      <c r="H8224" s="8">
        <v>13000000</v>
      </c>
    </row>
    <row r="8225" spans="1:8" x14ac:dyDescent="0.3">
      <c r="A8225">
        <v>6.7</v>
      </c>
      <c r="B8225" t="s">
        <v>24531</v>
      </c>
      <c r="C8225" t="s">
        <v>10967</v>
      </c>
      <c r="D8225" t="s">
        <v>21950</v>
      </c>
      <c r="E8225" t="s">
        <v>37</v>
      </c>
      <c r="F8225">
        <v>94</v>
      </c>
      <c r="G8225" s="8">
        <v>51872378</v>
      </c>
      <c r="H8225" s="8">
        <v>13000000</v>
      </c>
    </row>
    <row r="8226" spans="1:8" x14ac:dyDescent="0.3">
      <c r="A8226">
        <v>6.7</v>
      </c>
      <c r="B8226" t="s">
        <v>24531</v>
      </c>
      <c r="C8226" t="s">
        <v>10967</v>
      </c>
      <c r="D8226" t="s">
        <v>8199</v>
      </c>
      <c r="E8226" t="s">
        <v>37</v>
      </c>
      <c r="F8226">
        <v>94</v>
      </c>
      <c r="G8226" s="8">
        <v>51872378</v>
      </c>
      <c r="H8226" s="8">
        <v>13000000</v>
      </c>
    </row>
    <row r="8227" spans="1:8" x14ac:dyDescent="0.3">
      <c r="A8227">
        <v>6.8</v>
      </c>
      <c r="B8227" t="s">
        <v>24532</v>
      </c>
      <c r="C8227" t="s">
        <v>11679</v>
      </c>
      <c r="D8227" t="s">
        <v>675</v>
      </c>
      <c r="E8227" t="s">
        <v>37</v>
      </c>
      <c r="F8227">
        <v>115</v>
      </c>
      <c r="G8227" s="8">
        <v>31662</v>
      </c>
      <c r="H8227" s="8">
        <v>12620000</v>
      </c>
    </row>
    <row r="8228" spans="1:8" x14ac:dyDescent="0.3">
      <c r="A8228">
        <v>6.8</v>
      </c>
      <c r="B8228" t="s">
        <v>24532</v>
      </c>
      <c r="C8228" t="s">
        <v>11679</v>
      </c>
      <c r="D8228" t="s">
        <v>1473</v>
      </c>
      <c r="E8228" t="s">
        <v>37</v>
      </c>
      <c r="F8228">
        <v>115</v>
      </c>
      <c r="G8228" s="8">
        <v>31662</v>
      </c>
      <c r="H8228" s="8">
        <v>12620000</v>
      </c>
    </row>
    <row r="8229" spans="1:8" x14ac:dyDescent="0.3">
      <c r="A8229">
        <v>6.8</v>
      </c>
      <c r="B8229" t="s">
        <v>24532</v>
      </c>
      <c r="C8229" t="s">
        <v>11679</v>
      </c>
      <c r="D8229" t="s">
        <v>20490</v>
      </c>
      <c r="E8229" t="s">
        <v>37</v>
      </c>
      <c r="F8229">
        <v>115</v>
      </c>
      <c r="G8229" s="8">
        <v>31662</v>
      </c>
      <c r="H8229" s="8">
        <v>12620000</v>
      </c>
    </row>
    <row r="8230" spans="1:8" x14ac:dyDescent="0.3">
      <c r="A8230">
        <v>6.8</v>
      </c>
      <c r="B8230" t="s">
        <v>24532</v>
      </c>
      <c r="C8230" t="s">
        <v>11679</v>
      </c>
      <c r="D8230" t="s">
        <v>21951</v>
      </c>
      <c r="E8230" t="s">
        <v>37</v>
      </c>
      <c r="F8230">
        <v>115</v>
      </c>
      <c r="G8230" s="8">
        <v>31662</v>
      </c>
      <c r="H8230" s="8">
        <v>12620000</v>
      </c>
    </row>
    <row r="8231" spans="1:8" x14ac:dyDescent="0.3">
      <c r="A8231">
        <v>5.4</v>
      </c>
      <c r="B8231" t="s">
        <v>24533</v>
      </c>
      <c r="C8231" t="s">
        <v>11684</v>
      </c>
      <c r="D8231" t="s">
        <v>675</v>
      </c>
      <c r="E8231" t="s">
        <v>37</v>
      </c>
      <c r="F8231">
        <v>90</v>
      </c>
      <c r="G8231" s="8">
        <v>28399192</v>
      </c>
      <c r="H8231" s="8">
        <v>13000000</v>
      </c>
    </row>
    <row r="8232" spans="1:8" x14ac:dyDescent="0.3">
      <c r="A8232">
        <v>5.4</v>
      </c>
      <c r="B8232" t="s">
        <v>24533</v>
      </c>
      <c r="C8232" t="s">
        <v>11684</v>
      </c>
      <c r="D8232" t="s">
        <v>515</v>
      </c>
      <c r="E8232" t="s">
        <v>37</v>
      </c>
      <c r="F8232">
        <v>90</v>
      </c>
      <c r="G8232" s="8">
        <v>28399192</v>
      </c>
      <c r="H8232" s="8">
        <v>13000000</v>
      </c>
    </row>
    <row r="8233" spans="1:8" x14ac:dyDescent="0.3">
      <c r="A8233">
        <v>5.4</v>
      </c>
      <c r="B8233" t="s">
        <v>24533</v>
      </c>
      <c r="C8233" t="s">
        <v>11684</v>
      </c>
      <c r="D8233" t="s">
        <v>809</v>
      </c>
      <c r="E8233" t="s">
        <v>37</v>
      </c>
      <c r="F8233">
        <v>90</v>
      </c>
      <c r="G8233" s="8">
        <v>28399192</v>
      </c>
      <c r="H8233" s="8">
        <v>13000000</v>
      </c>
    </row>
    <row r="8234" spans="1:8" x14ac:dyDescent="0.3">
      <c r="A8234">
        <v>5.4</v>
      </c>
      <c r="B8234" t="s">
        <v>24533</v>
      </c>
      <c r="C8234" t="s">
        <v>11684</v>
      </c>
      <c r="D8234" t="s">
        <v>15875</v>
      </c>
      <c r="E8234" t="s">
        <v>37</v>
      </c>
      <c r="F8234">
        <v>90</v>
      </c>
      <c r="G8234" s="8">
        <v>28399192</v>
      </c>
      <c r="H8234" s="8">
        <v>13000000</v>
      </c>
    </row>
    <row r="8235" spans="1:8" x14ac:dyDescent="0.3">
      <c r="A8235">
        <v>6.6</v>
      </c>
      <c r="B8235" t="s">
        <v>24534</v>
      </c>
      <c r="C8235" t="s">
        <v>1590</v>
      </c>
      <c r="D8235" t="s">
        <v>11093</v>
      </c>
      <c r="E8235" t="s">
        <v>37</v>
      </c>
      <c r="F8235">
        <v>102</v>
      </c>
      <c r="G8235" s="8">
        <v>2035566</v>
      </c>
      <c r="H8235" s="8">
        <v>13000000</v>
      </c>
    </row>
    <row r="8236" spans="1:8" x14ac:dyDescent="0.3">
      <c r="A8236">
        <v>6.6</v>
      </c>
      <c r="B8236" t="s">
        <v>24534</v>
      </c>
      <c r="C8236" t="s">
        <v>1590</v>
      </c>
      <c r="D8236" t="s">
        <v>809</v>
      </c>
      <c r="E8236" t="s">
        <v>37</v>
      </c>
      <c r="F8236">
        <v>102</v>
      </c>
      <c r="G8236" s="8">
        <v>2035566</v>
      </c>
      <c r="H8236" s="8">
        <v>13000000</v>
      </c>
    </row>
    <row r="8237" spans="1:8" x14ac:dyDescent="0.3">
      <c r="A8237">
        <v>6.6</v>
      </c>
      <c r="B8237" t="s">
        <v>24534</v>
      </c>
      <c r="C8237" t="s">
        <v>1590</v>
      </c>
      <c r="D8237" t="s">
        <v>21950</v>
      </c>
      <c r="E8237" t="s">
        <v>37</v>
      </c>
      <c r="F8237">
        <v>102</v>
      </c>
      <c r="G8237" s="8">
        <v>2035566</v>
      </c>
      <c r="H8237" s="8">
        <v>13000000</v>
      </c>
    </row>
    <row r="8238" spans="1:8" x14ac:dyDescent="0.3">
      <c r="A8238">
        <v>6.6</v>
      </c>
      <c r="B8238" t="s">
        <v>24534</v>
      </c>
      <c r="C8238" t="s">
        <v>1590</v>
      </c>
      <c r="D8238" t="s">
        <v>1473</v>
      </c>
      <c r="E8238" t="s">
        <v>37</v>
      </c>
      <c r="F8238">
        <v>102</v>
      </c>
      <c r="G8238" s="8">
        <v>2035566</v>
      </c>
      <c r="H8238" s="8">
        <v>13000000</v>
      </c>
    </row>
    <row r="8239" spans="1:8" x14ac:dyDescent="0.3">
      <c r="A8239">
        <v>6.6</v>
      </c>
      <c r="B8239" t="s">
        <v>24534</v>
      </c>
      <c r="C8239" t="s">
        <v>1590</v>
      </c>
      <c r="D8239" t="s">
        <v>17497</v>
      </c>
      <c r="E8239" t="s">
        <v>37</v>
      </c>
      <c r="F8239">
        <v>102</v>
      </c>
      <c r="G8239" s="8">
        <v>2035566</v>
      </c>
      <c r="H8239" s="8">
        <v>13000000</v>
      </c>
    </row>
    <row r="8240" spans="1:8" x14ac:dyDescent="0.3">
      <c r="A8240">
        <v>7.3</v>
      </c>
      <c r="B8240" t="s">
        <v>24535</v>
      </c>
      <c r="C8240" t="s">
        <v>840</v>
      </c>
      <c r="D8240" t="s">
        <v>11093</v>
      </c>
      <c r="E8240" t="s">
        <v>37</v>
      </c>
      <c r="F8240">
        <v>117</v>
      </c>
      <c r="G8240" s="8">
        <v>21078145</v>
      </c>
      <c r="H8240" s="8">
        <v>12500000</v>
      </c>
    </row>
    <row r="8241" spans="1:8" x14ac:dyDescent="0.3">
      <c r="A8241">
        <v>7.3</v>
      </c>
      <c r="B8241" t="s">
        <v>24535</v>
      </c>
      <c r="C8241" t="s">
        <v>840</v>
      </c>
      <c r="D8241" t="s">
        <v>1473</v>
      </c>
      <c r="E8241" t="s">
        <v>37</v>
      </c>
      <c r="F8241">
        <v>117</v>
      </c>
      <c r="G8241" s="8">
        <v>21078145</v>
      </c>
      <c r="H8241" s="8">
        <v>12500000</v>
      </c>
    </row>
    <row r="8242" spans="1:8" x14ac:dyDescent="0.3">
      <c r="A8242">
        <v>6.9</v>
      </c>
      <c r="B8242" t="s">
        <v>24536</v>
      </c>
      <c r="C8242" t="s">
        <v>7178</v>
      </c>
      <c r="D8242" t="s">
        <v>1473</v>
      </c>
      <c r="E8242" t="s">
        <v>37</v>
      </c>
      <c r="F8242">
        <v>109</v>
      </c>
      <c r="G8242" s="8">
        <v>14060950</v>
      </c>
      <c r="H8242" s="8">
        <v>12500000</v>
      </c>
    </row>
    <row r="8243" spans="1:8" x14ac:dyDescent="0.3">
      <c r="A8243">
        <v>8</v>
      </c>
      <c r="B8243" t="s">
        <v>24537</v>
      </c>
      <c r="C8243" t="s">
        <v>846</v>
      </c>
      <c r="D8243" t="s">
        <v>675</v>
      </c>
      <c r="E8243" t="s">
        <v>37</v>
      </c>
      <c r="F8243">
        <v>121</v>
      </c>
      <c r="G8243" s="8">
        <v>12281500</v>
      </c>
      <c r="H8243" s="8">
        <v>13000000</v>
      </c>
    </row>
    <row r="8244" spans="1:8" x14ac:dyDescent="0.3">
      <c r="A8244">
        <v>8</v>
      </c>
      <c r="B8244" t="s">
        <v>24537</v>
      </c>
      <c r="C8244" t="s">
        <v>846</v>
      </c>
      <c r="D8244" t="s">
        <v>21950</v>
      </c>
      <c r="E8244" t="s">
        <v>37</v>
      </c>
      <c r="F8244">
        <v>121</v>
      </c>
      <c r="G8244" s="8">
        <v>12281500</v>
      </c>
      <c r="H8244" s="8">
        <v>13000000</v>
      </c>
    </row>
    <row r="8245" spans="1:8" x14ac:dyDescent="0.3">
      <c r="A8245">
        <v>8</v>
      </c>
      <c r="B8245" t="s">
        <v>24537</v>
      </c>
      <c r="C8245" t="s">
        <v>846</v>
      </c>
      <c r="D8245" t="s">
        <v>1473</v>
      </c>
      <c r="E8245" t="s">
        <v>37</v>
      </c>
      <c r="F8245">
        <v>121</v>
      </c>
      <c r="G8245" s="8">
        <v>12281500</v>
      </c>
      <c r="H8245" s="8">
        <v>13000000</v>
      </c>
    </row>
    <row r="8246" spans="1:8" x14ac:dyDescent="0.3">
      <c r="A8246">
        <v>8</v>
      </c>
      <c r="B8246" t="s">
        <v>24537</v>
      </c>
      <c r="C8246" t="s">
        <v>846</v>
      </c>
      <c r="D8246" t="s">
        <v>17497</v>
      </c>
      <c r="E8246" t="s">
        <v>37</v>
      </c>
      <c r="F8246">
        <v>121</v>
      </c>
      <c r="G8246" s="8">
        <v>12281500</v>
      </c>
      <c r="H8246" s="8">
        <v>13000000</v>
      </c>
    </row>
    <row r="8247" spans="1:8" x14ac:dyDescent="0.3">
      <c r="A8247">
        <v>8</v>
      </c>
      <c r="B8247" t="s">
        <v>24537</v>
      </c>
      <c r="C8247" t="s">
        <v>846</v>
      </c>
      <c r="D8247" t="s">
        <v>8199</v>
      </c>
      <c r="E8247" t="s">
        <v>37</v>
      </c>
      <c r="F8247">
        <v>121</v>
      </c>
      <c r="G8247" s="8">
        <v>12281500</v>
      </c>
      <c r="H8247" s="8">
        <v>13000000</v>
      </c>
    </row>
    <row r="8248" spans="1:8" x14ac:dyDescent="0.3">
      <c r="A8248">
        <v>7.8</v>
      </c>
      <c r="B8248" t="s">
        <v>24538</v>
      </c>
      <c r="C8248" t="s">
        <v>10816</v>
      </c>
      <c r="D8248" t="s">
        <v>21950</v>
      </c>
      <c r="E8248" t="s">
        <v>37</v>
      </c>
      <c r="F8248">
        <v>100</v>
      </c>
      <c r="G8248" s="8">
        <v>10725228</v>
      </c>
      <c r="H8248" s="8">
        <v>12500000</v>
      </c>
    </row>
    <row r="8249" spans="1:8" x14ac:dyDescent="0.3">
      <c r="A8249">
        <v>7.8</v>
      </c>
      <c r="B8249" t="s">
        <v>24538</v>
      </c>
      <c r="C8249" t="s">
        <v>10816</v>
      </c>
      <c r="D8249" t="s">
        <v>1473</v>
      </c>
      <c r="E8249" t="s">
        <v>37</v>
      </c>
      <c r="F8249">
        <v>100</v>
      </c>
      <c r="G8249" s="8">
        <v>10725228</v>
      </c>
      <c r="H8249" s="8">
        <v>12500000</v>
      </c>
    </row>
    <row r="8250" spans="1:8" x14ac:dyDescent="0.3">
      <c r="A8250">
        <v>7.8</v>
      </c>
      <c r="B8250" t="s">
        <v>24538</v>
      </c>
      <c r="C8250" t="s">
        <v>10816</v>
      </c>
      <c r="D8250" t="s">
        <v>21948</v>
      </c>
      <c r="E8250" t="s">
        <v>37</v>
      </c>
      <c r="F8250">
        <v>100</v>
      </c>
      <c r="G8250" s="8">
        <v>10725228</v>
      </c>
      <c r="H8250" s="8">
        <v>12500000</v>
      </c>
    </row>
    <row r="8251" spans="1:8" x14ac:dyDescent="0.3">
      <c r="A8251">
        <v>6.1</v>
      </c>
      <c r="B8251" t="s">
        <v>24539</v>
      </c>
      <c r="C8251" t="s">
        <v>7216</v>
      </c>
      <c r="D8251" t="s">
        <v>21950</v>
      </c>
      <c r="E8251" t="s">
        <v>37</v>
      </c>
      <c r="F8251">
        <v>109</v>
      </c>
      <c r="G8251" s="8">
        <v>214966</v>
      </c>
      <c r="H8251" s="8">
        <v>13000000</v>
      </c>
    </row>
    <row r="8252" spans="1:8" x14ac:dyDescent="0.3">
      <c r="A8252">
        <v>6.1</v>
      </c>
      <c r="B8252" t="s">
        <v>24539</v>
      </c>
      <c r="C8252" t="s">
        <v>7216</v>
      </c>
      <c r="D8252" t="s">
        <v>1473</v>
      </c>
      <c r="E8252" t="s">
        <v>37</v>
      </c>
      <c r="F8252">
        <v>109</v>
      </c>
      <c r="G8252" s="8">
        <v>214966</v>
      </c>
      <c r="H8252" s="8">
        <v>13000000</v>
      </c>
    </row>
    <row r="8253" spans="1:8" x14ac:dyDescent="0.3">
      <c r="A8253">
        <v>6.1</v>
      </c>
      <c r="B8253" t="s">
        <v>24539</v>
      </c>
      <c r="C8253" t="s">
        <v>7216</v>
      </c>
      <c r="D8253" t="s">
        <v>8199</v>
      </c>
      <c r="E8253" t="s">
        <v>37</v>
      </c>
      <c r="F8253">
        <v>109</v>
      </c>
      <c r="G8253" s="8">
        <v>214966</v>
      </c>
      <c r="H8253" s="8">
        <v>13000000</v>
      </c>
    </row>
    <row r="8254" spans="1:8" x14ac:dyDescent="0.3">
      <c r="A8254">
        <v>5.0999999999999996</v>
      </c>
      <c r="B8254" t="s">
        <v>24540</v>
      </c>
      <c r="C8254" t="s">
        <v>11730</v>
      </c>
      <c r="D8254" t="s">
        <v>4189</v>
      </c>
      <c r="E8254" t="s">
        <v>37</v>
      </c>
      <c r="F8254">
        <v>101</v>
      </c>
      <c r="G8254" s="8">
        <v>11956207</v>
      </c>
      <c r="H8254" s="8">
        <v>16000000</v>
      </c>
    </row>
    <row r="8255" spans="1:8" x14ac:dyDescent="0.3">
      <c r="A8255">
        <v>5.0999999999999996</v>
      </c>
      <c r="B8255" t="s">
        <v>24540</v>
      </c>
      <c r="C8255" t="s">
        <v>11730</v>
      </c>
      <c r="D8255" t="s">
        <v>21948</v>
      </c>
      <c r="E8255" t="s">
        <v>37</v>
      </c>
      <c r="F8255">
        <v>101</v>
      </c>
      <c r="G8255" s="8">
        <v>11956207</v>
      </c>
      <c r="H8255" s="8">
        <v>16000000</v>
      </c>
    </row>
    <row r="8256" spans="1:8" x14ac:dyDescent="0.3">
      <c r="A8256">
        <v>7.4</v>
      </c>
      <c r="B8256" t="s">
        <v>24541</v>
      </c>
      <c r="C8256" t="s">
        <v>1538</v>
      </c>
      <c r="D8256" t="s">
        <v>809</v>
      </c>
      <c r="E8256" t="s">
        <v>37</v>
      </c>
      <c r="F8256">
        <v>106</v>
      </c>
      <c r="G8256" s="8">
        <v>5949693</v>
      </c>
      <c r="H8256" s="8">
        <v>12000000</v>
      </c>
    </row>
    <row r="8257" spans="1:8" x14ac:dyDescent="0.3">
      <c r="A8257">
        <v>7.4</v>
      </c>
      <c r="B8257" t="s">
        <v>24541</v>
      </c>
      <c r="C8257" t="s">
        <v>1538</v>
      </c>
      <c r="D8257" t="s">
        <v>1473</v>
      </c>
      <c r="E8257" t="s">
        <v>37</v>
      </c>
      <c r="F8257">
        <v>106</v>
      </c>
      <c r="G8257" s="8">
        <v>5949693</v>
      </c>
      <c r="H8257" s="8">
        <v>12000000</v>
      </c>
    </row>
    <row r="8258" spans="1:8" x14ac:dyDescent="0.3">
      <c r="A8258">
        <v>7.4</v>
      </c>
      <c r="B8258" t="s">
        <v>24541</v>
      </c>
      <c r="C8258" t="s">
        <v>1538</v>
      </c>
      <c r="D8258" t="s">
        <v>17497</v>
      </c>
      <c r="E8258" t="s">
        <v>37</v>
      </c>
      <c r="F8258">
        <v>106</v>
      </c>
      <c r="G8258" s="8">
        <v>5949693</v>
      </c>
      <c r="H8258" s="8">
        <v>12000000</v>
      </c>
    </row>
    <row r="8259" spans="1:8" x14ac:dyDescent="0.3">
      <c r="A8259">
        <v>7.8</v>
      </c>
      <c r="B8259" t="s">
        <v>24542</v>
      </c>
      <c r="C8259" t="s">
        <v>11745</v>
      </c>
      <c r="D8259" t="s">
        <v>1473</v>
      </c>
      <c r="E8259" t="s">
        <v>37</v>
      </c>
      <c r="F8259">
        <v>94</v>
      </c>
      <c r="G8259" s="8">
        <v>9030581</v>
      </c>
      <c r="H8259" s="8">
        <v>12500000</v>
      </c>
    </row>
    <row r="8260" spans="1:8" x14ac:dyDescent="0.3">
      <c r="A8260">
        <v>7.8</v>
      </c>
      <c r="B8260" t="s">
        <v>24542</v>
      </c>
      <c r="C8260" t="s">
        <v>11745</v>
      </c>
      <c r="D8260" t="s">
        <v>21951</v>
      </c>
      <c r="E8260" t="s">
        <v>37</v>
      </c>
      <c r="F8260">
        <v>94</v>
      </c>
      <c r="G8260" s="8">
        <v>9030581</v>
      </c>
      <c r="H8260" s="8">
        <v>12500000</v>
      </c>
    </row>
    <row r="8261" spans="1:8" x14ac:dyDescent="0.3">
      <c r="A8261">
        <v>8</v>
      </c>
      <c r="B8261" t="s">
        <v>24543</v>
      </c>
      <c r="C8261" t="s">
        <v>11133</v>
      </c>
      <c r="D8261" t="s">
        <v>21950</v>
      </c>
      <c r="E8261" t="s">
        <v>37</v>
      </c>
      <c r="F8261">
        <v>140</v>
      </c>
      <c r="G8261" s="8">
        <v>4157491</v>
      </c>
      <c r="H8261" s="8">
        <v>12800000</v>
      </c>
    </row>
    <row r="8262" spans="1:8" x14ac:dyDescent="0.3">
      <c r="A8262">
        <v>8</v>
      </c>
      <c r="B8262" t="s">
        <v>24543</v>
      </c>
      <c r="C8262" t="s">
        <v>11133</v>
      </c>
      <c r="D8262" t="s">
        <v>1473</v>
      </c>
      <c r="E8262" t="s">
        <v>37</v>
      </c>
      <c r="F8262">
        <v>140</v>
      </c>
      <c r="G8262" s="8">
        <v>4157491</v>
      </c>
      <c r="H8262" s="8">
        <v>12800000</v>
      </c>
    </row>
    <row r="8263" spans="1:8" x14ac:dyDescent="0.3">
      <c r="A8263">
        <v>8</v>
      </c>
      <c r="B8263" t="s">
        <v>24543</v>
      </c>
      <c r="C8263" t="s">
        <v>11133</v>
      </c>
      <c r="D8263" t="s">
        <v>15164</v>
      </c>
      <c r="E8263" t="s">
        <v>37</v>
      </c>
      <c r="F8263">
        <v>140</v>
      </c>
      <c r="G8263" s="8">
        <v>4157491</v>
      </c>
      <c r="H8263" s="8">
        <v>12800000</v>
      </c>
    </row>
    <row r="8264" spans="1:8" x14ac:dyDescent="0.3">
      <c r="A8264">
        <v>6.7</v>
      </c>
      <c r="B8264" t="s">
        <v>24544</v>
      </c>
      <c r="C8264" t="s">
        <v>10529</v>
      </c>
      <c r="D8264" t="s">
        <v>1473</v>
      </c>
      <c r="E8264" t="s">
        <v>37</v>
      </c>
      <c r="F8264">
        <v>132</v>
      </c>
      <c r="G8264" s="8">
        <v>1508689</v>
      </c>
      <c r="H8264" s="8">
        <v>16000000</v>
      </c>
    </row>
    <row r="8265" spans="1:8" x14ac:dyDescent="0.3">
      <c r="A8265">
        <v>6.7</v>
      </c>
      <c r="B8265" t="s">
        <v>24544</v>
      </c>
      <c r="C8265" t="s">
        <v>10529</v>
      </c>
      <c r="D8265" t="s">
        <v>17497</v>
      </c>
      <c r="E8265" t="s">
        <v>37</v>
      </c>
      <c r="F8265">
        <v>132</v>
      </c>
      <c r="G8265" s="8">
        <v>1508689</v>
      </c>
      <c r="H8265" s="8">
        <v>16000000</v>
      </c>
    </row>
    <row r="8266" spans="1:8" x14ac:dyDescent="0.3">
      <c r="A8266">
        <v>6.6</v>
      </c>
      <c r="B8266" t="s">
        <v>24545</v>
      </c>
      <c r="C8266" t="s">
        <v>11760</v>
      </c>
      <c r="D8266" t="s">
        <v>21950</v>
      </c>
      <c r="E8266" t="s">
        <v>37</v>
      </c>
      <c r="F8266">
        <v>99</v>
      </c>
      <c r="G8266" s="8">
        <v>1227324</v>
      </c>
      <c r="H8266" s="8">
        <v>12500000</v>
      </c>
    </row>
    <row r="8267" spans="1:8" x14ac:dyDescent="0.3">
      <c r="A8267">
        <v>6.6</v>
      </c>
      <c r="B8267" t="s">
        <v>24545</v>
      </c>
      <c r="C8267" t="s">
        <v>11760</v>
      </c>
      <c r="D8267" t="s">
        <v>1473</v>
      </c>
      <c r="E8267" t="s">
        <v>37</v>
      </c>
      <c r="F8267">
        <v>99</v>
      </c>
      <c r="G8267" s="8">
        <v>1227324</v>
      </c>
      <c r="H8267" s="8">
        <v>12500000</v>
      </c>
    </row>
    <row r="8268" spans="1:8" x14ac:dyDescent="0.3">
      <c r="A8268">
        <v>6.4</v>
      </c>
      <c r="B8268" t="s">
        <v>24546</v>
      </c>
      <c r="C8268" t="s">
        <v>10811</v>
      </c>
      <c r="D8268" t="s">
        <v>809</v>
      </c>
      <c r="E8268" t="s">
        <v>37</v>
      </c>
      <c r="F8268">
        <v>90</v>
      </c>
      <c r="G8268" s="8">
        <v>4360548</v>
      </c>
      <c r="H8268" s="8">
        <v>15000000</v>
      </c>
    </row>
    <row r="8269" spans="1:8" x14ac:dyDescent="0.3">
      <c r="A8269">
        <v>6.4</v>
      </c>
      <c r="B8269" t="s">
        <v>24546</v>
      </c>
      <c r="C8269" t="s">
        <v>10811</v>
      </c>
      <c r="D8269" t="s">
        <v>1473</v>
      </c>
      <c r="E8269" t="s">
        <v>37</v>
      </c>
      <c r="F8269">
        <v>90</v>
      </c>
      <c r="G8269" s="8">
        <v>4360548</v>
      </c>
      <c r="H8269" s="8">
        <v>15000000</v>
      </c>
    </row>
    <row r="8270" spans="1:8" x14ac:dyDescent="0.3">
      <c r="A8270">
        <v>6.4</v>
      </c>
      <c r="B8270" t="s">
        <v>24546</v>
      </c>
      <c r="C8270" t="s">
        <v>10811</v>
      </c>
      <c r="D8270" t="s">
        <v>17497</v>
      </c>
      <c r="E8270" t="s">
        <v>37</v>
      </c>
      <c r="F8270">
        <v>90</v>
      </c>
      <c r="G8270" s="8">
        <v>4360548</v>
      </c>
      <c r="H8270" s="8">
        <v>15000000</v>
      </c>
    </row>
    <row r="8271" spans="1:8" x14ac:dyDescent="0.3">
      <c r="A8271">
        <v>6.7</v>
      </c>
      <c r="B8271" t="s">
        <v>24547</v>
      </c>
      <c r="C8271" t="s">
        <v>11768</v>
      </c>
      <c r="D8271" t="s">
        <v>675</v>
      </c>
      <c r="E8271" t="s">
        <v>37</v>
      </c>
      <c r="F8271">
        <v>105</v>
      </c>
      <c r="G8271" s="8">
        <v>26589953</v>
      </c>
      <c r="H8271" s="8">
        <v>10500000</v>
      </c>
    </row>
    <row r="8272" spans="1:8" x14ac:dyDescent="0.3">
      <c r="A8272">
        <v>6.7</v>
      </c>
      <c r="B8272" t="s">
        <v>24547</v>
      </c>
      <c r="C8272" t="s">
        <v>11768</v>
      </c>
      <c r="D8272" t="s">
        <v>21950</v>
      </c>
      <c r="E8272" t="s">
        <v>37</v>
      </c>
      <c r="F8272">
        <v>105</v>
      </c>
      <c r="G8272" s="8">
        <v>26589953</v>
      </c>
      <c r="H8272" s="8">
        <v>10500000</v>
      </c>
    </row>
    <row r="8273" spans="1:8" x14ac:dyDescent="0.3">
      <c r="A8273">
        <v>6.7</v>
      </c>
      <c r="B8273" t="s">
        <v>24547</v>
      </c>
      <c r="C8273" t="s">
        <v>11768</v>
      </c>
      <c r="D8273" t="s">
        <v>8199</v>
      </c>
      <c r="E8273" t="s">
        <v>37</v>
      </c>
      <c r="F8273">
        <v>105</v>
      </c>
      <c r="G8273" s="8">
        <v>26589953</v>
      </c>
      <c r="H8273" s="8">
        <v>10500000</v>
      </c>
    </row>
    <row r="8274" spans="1:8" x14ac:dyDescent="0.3">
      <c r="A8274">
        <v>6.2</v>
      </c>
      <c r="B8274" t="s">
        <v>24548</v>
      </c>
      <c r="C8274" t="s">
        <v>11772</v>
      </c>
      <c r="D8274" t="s">
        <v>11093</v>
      </c>
      <c r="E8274" t="s">
        <v>37</v>
      </c>
      <c r="F8274">
        <v>108</v>
      </c>
      <c r="G8274" s="8">
        <v>1039869</v>
      </c>
      <c r="H8274" s="8">
        <v>15000000</v>
      </c>
    </row>
    <row r="8275" spans="1:8" x14ac:dyDescent="0.3">
      <c r="A8275">
        <v>6.2</v>
      </c>
      <c r="B8275" t="s">
        <v>24548</v>
      </c>
      <c r="C8275" t="s">
        <v>11772</v>
      </c>
      <c r="D8275" t="s">
        <v>809</v>
      </c>
      <c r="E8275" t="s">
        <v>37</v>
      </c>
      <c r="F8275">
        <v>108</v>
      </c>
      <c r="G8275" s="8">
        <v>1039869</v>
      </c>
      <c r="H8275" s="8">
        <v>15000000</v>
      </c>
    </row>
    <row r="8276" spans="1:8" x14ac:dyDescent="0.3">
      <c r="A8276">
        <v>6.2</v>
      </c>
      <c r="B8276" t="s">
        <v>24548</v>
      </c>
      <c r="C8276" t="s">
        <v>11772</v>
      </c>
      <c r="D8276" t="s">
        <v>21950</v>
      </c>
      <c r="E8276" t="s">
        <v>37</v>
      </c>
      <c r="F8276">
        <v>108</v>
      </c>
      <c r="G8276" s="8">
        <v>1039869</v>
      </c>
      <c r="H8276" s="8">
        <v>15000000</v>
      </c>
    </row>
    <row r="8277" spans="1:8" x14ac:dyDescent="0.3">
      <c r="A8277">
        <v>6.2</v>
      </c>
      <c r="B8277" t="s">
        <v>24548</v>
      </c>
      <c r="C8277" t="s">
        <v>11772</v>
      </c>
      <c r="D8277" t="s">
        <v>1473</v>
      </c>
      <c r="E8277" t="s">
        <v>37</v>
      </c>
      <c r="F8277">
        <v>108</v>
      </c>
      <c r="G8277" s="8">
        <v>1039869</v>
      </c>
      <c r="H8277" s="8">
        <v>15000000</v>
      </c>
    </row>
    <row r="8278" spans="1:8" x14ac:dyDescent="0.3">
      <c r="A8278">
        <v>7.3</v>
      </c>
      <c r="B8278" t="s">
        <v>24549</v>
      </c>
      <c r="C8278" t="s">
        <v>1384</v>
      </c>
      <c r="D8278" t="s">
        <v>515</v>
      </c>
      <c r="E8278" t="s">
        <v>37</v>
      </c>
      <c r="F8278">
        <v>69</v>
      </c>
      <c r="G8278" s="8">
        <v>48092846</v>
      </c>
      <c r="H8278" s="8">
        <v>12500000</v>
      </c>
    </row>
    <row r="8279" spans="1:8" x14ac:dyDescent="0.3">
      <c r="A8279">
        <v>7.3</v>
      </c>
      <c r="B8279" t="s">
        <v>24549</v>
      </c>
      <c r="C8279" t="s">
        <v>1384</v>
      </c>
      <c r="D8279" t="s">
        <v>9312</v>
      </c>
      <c r="E8279" t="s">
        <v>37</v>
      </c>
      <c r="F8279">
        <v>69</v>
      </c>
      <c r="G8279" s="8">
        <v>48092846</v>
      </c>
      <c r="H8279" s="8">
        <v>12500000</v>
      </c>
    </row>
    <row r="8280" spans="1:8" x14ac:dyDescent="0.3">
      <c r="A8280">
        <v>7.3</v>
      </c>
      <c r="B8280" t="s">
        <v>24549</v>
      </c>
      <c r="C8280" t="s">
        <v>1384</v>
      </c>
      <c r="D8280" t="s">
        <v>15875</v>
      </c>
      <c r="E8280" t="s">
        <v>37</v>
      </c>
      <c r="F8280">
        <v>69</v>
      </c>
      <c r="G8280" s="8">
        <v>48092846</v>
      </c>
      <c r="H8280" s="8">
        <v>12500000</v>
      </c>
    </row>
    <row r="8281" spans="1:8" x14ac:dyDescent="0.3">
      <c r="A8281">
        <v>8.1</v>
      </c>
      <c r="B8281" t="s">
        <v>24550</v>
      </c>
      <c r="C8281" t="s">
        <v>11782</v>
      </c>
      <c r="D8281" t="s">
        <v>675</v>
      </c>
      <c r="E8281" t="s">
        <v>10486</v>
      </c>
      <c r="F8281">
        <v>148</v>
      </c>
      <c r="G8281" s="8">
        <v>1110186</v>
      </c>
      <c r="H8281" s="8">
        <v>12800000</v>
      </c>
    </row>
    <row r="8282" spans="1:8" x14ac:dyDescent="0.3">
      <c r="A8282">
        <v>8.1</v>
      </c>
      <c r="B8282" t="s">
        <v>24550</v>
      </c>
      <c r="C8282" t="s">
        <v>11782</v>
      </c>
      <c r="D8282" t="s">
        <v>1473</v>
      </c>
      <c r="E8282" t="s">
        <v>10486</v>
      </c>
      <c r="F8282">
        <v>148</v>
      </c>
      <c r="G8282" s="8">
        <v>1110186</v>
      </c>
      <c r="H8282" s="8">
        <v>12800000</v>
      </c>
    </row>
    <row r="8283" spans="1:8" x14ac:dyDescent="0.3">
      <c r="A8283">
        <v>8.1</v>
      </c>
      <c r="B8283" t="s">
        <v>24550</v>
      </c>
      <c r="C8283" t="s">
        <v>11782</v>
      </c>
      <c r="D8283" t="s">
        <v>21951</v>
      </c>
      <c r="E8283" t="s">
        <v>10486</v>
      </c>
      <c r="F8283">
        <v>148</v>
      </c>
      <c r="G8283" s="8">
        <v>1110186</v>
      </c>
      <c r="H8283" s="8">
        <v>12800000</v>
      </c>
    </row>
    <row r="8284" spans="1:8" x14ac:dyDescent="0.3">
      <c r="A8284">
        <v>7</v>
      </c>
      <c r="B8284" t="s">
        <v>24551</v>
      </c>
      <c r="C8284" t="s">
        <v>11788</v>
      </c>
      <c r="D8284" t="s">
        <v>809</v>
      </c>
      <c r="E8284" t="s">
        <v>37</v>
      </c>
      <c r="F8284">
        <v>118</v>
      </c>
      <c r="G8284" s="8">
        <v>1089445</v>
      </c>
      <c r="H8284" s="8">
        <v>12500000</v>
      </c>
    </row>
    <row r="8285" spans="1:8" x14ac:dyDescent="0.3">
      <c r="A8285">
        <v>7</v>
      </c>
      <c r="B8285" t="s">
        <v>24551</v>
      </c>
      <c r="C8285" t="s">
        <v>11788</v>
      </c>
      <c r="D8285" t="s">
        <v>1473</v>
      </c>
      <c r="E8285" t="s">
        <v>37</v>
      </c>
      <c r="F8285">
        <v>118</v>
      </c>
      <c r="G8285" s="8">
        <v>1089445</v>
      </c>
      <c r="H8285" s="8">
        <v>12500000</v>
      </c>
    </row>
    <row r="8286" spans="1:8" x14ac:dyDescent="0.3">
      <c r="A8286">
        <v>7</v>
      </c>
      <c r="B8286" t="s">
        <v>24551</v>
      </c>
      <c r="C8286" t="s">
        <v>11788</v>
      </c>
      <c r="D8286" t="s">
        <v>15875</v>
      </c>
      <c r="E8286" t="s">
        <v>37</v>
      </c>
      <c r="F8286">
        <v>118</v>
      </c>
      <c r="G8286" s="8">
        <v>1089445</v>
      </c>
      <c r="H8286" s="8">
        <v>12500000</v>
      </c>
    </row>
    <row r="8287" spans="1:8" x14ac:dyDescent="0.3">
      <c r="A8287">
        <v>7</v>
      </c>
      <c r="B8287" t="s">
        <v>24551</v>
      </c>
      <c r="C8287" t="s">
        <v>11788</v>
      </c>
      <c r="D8287" t="s">
        <v>21949</v>
      </c>
      <c r="E8287" t="s">
        <v>37</v>
      </c>
      <c r="F8287">
        <v>118</v>
      </c>
      <c r="G8287" s="8">
        <v>1089445</v>
      </c>
      <c r="H8287" s="8">
        <v>12500000</v>
      </c>
    </row>
    <row r="8288" spans="1:8" x14ac:dyDescent="0.3">
      <c r="A8288">
        <v>8</v>
      </c>
      <c r="B8288" t="s">
        <v>24552</v>
      </c>
      <c r="C8288" t="s">
        <v>2519</v>
      </c>
      <c r="D8288" t="s">
        <v>4189</v>
      </c>
      <c r="E8288" t="s">
        <v>37</v>
      </c>
      <c r="F8288">
        <v>132</v>
      </c>
      <c r="G8288" s="8">
        <v>204565000</v>
      </c>
      <c r="H8288" s="8">
        <v>8000000</v>
      </c>
    </row>
    <row r="8289" spans="1:8" x14ac:dyDescent="0.3">
      <c r="A8289">
        <v>8</v>
      </c>
      <c r="B8289" t="s">
        <v>24553</v>
      </c>
      <c r="C8289" t="s">
        <v>251</v>
      </c>
      <c r="D8289" t="s">
        <v>515</v>
      </c>
      <c r="E8289" t="s">
        <v>37</v>
      </c>
      <c r="F8289">
        <v>130</v>
      </c>
      <c r="G8289" s="8">
        <v>260000000</v>
      </c>
      <c r="H8289" s="8">
        <v>8000000</v>
      </c>
    </row>
    <row r="8290" spans="1:8" x14ac:dyDescent="0.3">
      <c r="A8290">
        <v>8</v>
      </c>
      <c r="B8290" t="s">
        <v>24553</v>
      </c>
      <c r="C8290" t="s">
        <v>251</v>
      </c>
      <c r="D8290" t="s">
        <v>1473</v>
      </c>
      <c r="E8290" t="s">
        <v>37</v>
      </c>
      <c r="F8290">
        <v>130</v>
      </c>
      <c r="G8290" s="8">
        <v>260000000</v>
      </c>
      <c r="H8290" s="8">
        <v>8000000</v>
      </c>
    </row>
    <row r="8291" spans="1:8" x14ac:dyDescent="0.3">
      <c r="A8291">
        <v>8</v>
      </c>
      <c r="B8291" t="s">
        <v>24553</v>
      </c>
      <c r="C8291" t="s">
        <v>251</v>
      </c>
      <c r="D8291" t="s">
        <v>8199</v>
      </c>
      <c r="E8291" t="s">
        <v>37</v>
      </c>
      <c r="F8291">
        <v>130</v>
      </c>
      <c r="G8291" s="8">
        <v>260000000</v>
      </c>
      <c r="H8291" s="8">
        <v>8000000</v>
      </c>
    </row>
    <row r="8292" spans="1:8" x14ac:dyDescent="0.3">
      <c r="A8292">
        <v>7</v>
      </c>
      <c r="B8292" t="s">
        <v>24554</v>
      </c>
      <c r="C8292" t="s">
        <v>848</v>
      </c>
      <c r="D8292" t="s">
        <v>809</v>
      </c>
      <c r="E8292" t="s">
        <v>37</v>
      </c>
      <c r="F8292">
        <v>95</v>
      </c>
      <c r="G8292" s="8">
        <v>101736215</v>
      </c>
      <c r="H8292" s="8">
        <v>11000000</v>
      </c>
    </row>
    <row r="8293" spans="1:8" x14ac:dyDescent="0.3">
      <c r="A8293">
        <v>7.9</v>
      </c>
      <c r="B8293" t="s">
        <v>24555</v>
      </c>
      <c r="C8293" t="s">
        <v>11803</v>
      </c>
      <c r="D8293" t="s">
        <v>9312</v>
      </c>
      <c r="E8293" t="s">
        <v>726</v>
      </c>
      <c r="F8293">
        <v>80</v>
      </c>
      <c r="G8293" s="8">
        <v>71442</v>
      </c>
      <c r="H8293" s="8">
        <v>9600000</v>
      </c>
    </row>
    <row r="8294" spans="1:8" x14ac:dyDescent="0.3">
      <c r="A8294">
        <v>7.9</v>
      </c>
      <c r="B8294" t="s">
        <v>24555</v>
      </c>
      <c r="C8294" t="s">
        <v>11803</v>
      </c>
      <c r="D8294" t="s">
        <v>809</v>
      </c>
      <c r="E8294" t="s">
        <v>726</v>
      </c>
      <c r="F8294">
        <v>80</v>
      </c>
      <c r="G8294" s="8">
        <v>71442</v>
      </c>
      <c r="H8294" s="8">
        <v>9600000</v>
      </c>
    </row>
    <row r="8295" spans="1:8" x14ac:dyDescent="0.3">
      <c r="A8295">
        <v>7.9</v>
      </c>
      <c r="B8295" t="s">
        <v>24555</v>
      </c>
      <c r="C8295" t="s">
        <v>11803</v>
      </c>
      <c r="D8295" t="s">
        <v>21950</v>
      </c>
      <c r="E8295" t="s">
        <v>726</v>
      </c>
      <c r="F8295">
        <v>80</v>
      </c>
      <c r="G8295" s="8">
        <v>71442</v>
      </c>
      <c r="H8295" s="8">
        <v>9600000</v>
      </c>
    </row>
    <row r="8296" spans="1:8" x14ac:dyDescent="0.3">
      <c r="A8296">
        <v>7.9</v>
      </c>
      <c r="B8296" t="s">
        <v>24555</v>
      </c>
      <c r="C8296" t="s">
        <v>11803</v>
      </c>
      <c r="D8296" t="s">
        <v>1473</v>
      </c>
      <c r="E8296" t="s">
        <v>726</v>
      </c>
      <c r="F8296">
        <v>80</v>
      </c>
      <c r="G8296" s="8">
        <v>71442</v>
      </c>
      <c r="H8296" s="8">
        <v>9600000</v>
      </c>
    </row>
    <row r="8297" spans="1:8" x14ac:dyDescent="0.3">
      <c r="A8297">
        <v>7.9</v>
      </c>
      <c r="B8297" t="s">
        <v>24555</v>
      </c>
      <c r="C8297" t="s">
        <v>11803</v>
      </c>
      <c r="D8297" t="s">
        <v>15875</v>
      </c>
      <c r="E8297" t="s">
        <v>726</v>
      </c>
      <c r="F8297">
        <v>80</v>
      </c>
      <c r="G8297" s="8">
        <v>71442</v>
      </c>
      <c r="H8297" s="8">
        <v>9600000</v>
      </c>
    </row>
    <row r="8298" spans="1:8" x14ac:dyDescent="0.3">
      <c r="A8298">
        <v>5.9</v>
      </c>
      <c r="B8298" t="s">
        <v>24556</v>
      </c>
      <c r="C8298" t="s">
        <v>5229</v>
      </c>
      <c r="D8298" t="s">
        <v>675</v>
      </c>
      <c r="E8298" t="s">
        <v>37</v>
      </c>
      <c r="F8298">
        <v>94</v>
      </c>
      <c r="G8298" s="8">
        <v>79817937</v>
      </c>
      <c r="H8298" s="8">
        <v>25000000</v>
      </c>
    </row>
    <row r="8299" spans="1:8" x14ac:dyDescent="0.3">
      <c r="A8299">
        <v>5.9</v>
      </c>
      <c r="B8299" t="s">
        <v>24556</v>
      </c>
      <c r="C8299" t="s">
        <v>5229</v>
      </c>
      <c r="D8299" t="s">
        <v>515</v>
      </c>
      <c r="E8299" t="s">
        <v>37</v>
      </c>
      <c r="F8299">
        <v>94</v>
      </c>
      <c r="G8299" s="8">
        <v>79817937</v>
      </c>
      <c r="H8299" s="8">
        <v>25000000</v>
      </c>
    </row>
    <row r="8300" spans="1:8" x14ac:dyDescent="0.3">
      <c r="A8300">
        <v>5.9</v>
      </c>
      <c r="B8300" t="s">
        <v>24556</v>
      </c>
      <c r="C8300" t="s">
        <v>5229</v>
      </c>
      <c r="D8300" t="s">
        <v>809</v>
      </c>
      <c r="E8300" t="s">
        <v>37</v>
      </c>
      <c r="F8300">
        <v>94</v>
      </c>
      <c r="G8300" s="8">
        <v>79817937</v>
      </c>
      <c r="H8300" s="8">
        <v>25000000</v>
      </c>
    </row>
    <row r="8301" spans="1:8" x14ac:dyDescent="0.3">
      <c r="A8301">
        <v>5.9</v>
      </c>
      <c r="B8301" t="s">
        <v>24556</v>
      </c>
      <c r="C8301" t="s">
        <v>5229</v>
      </c>
      <c r="D8301" t="s">
        <v>651</v>
      </c>
      <c r="E8301" t="s">
        <v>37</v>
      </c>
      <c r="F8301">
        <v>94</v>
      </c>
      <c r="G8301" s="8">
        <v>79817937</v>
      </c>
      <c r="H8301" s="8">
        <v>25000000</v>
      </c>
    </row>
    <row r="8302" spans="1:8" x14ac:dyDescent="0.3">
      <c r="A8302">
        <v>5.9</v>
      </c>
      <c r="B8302" t="s">
        <v>24556</v>
      </c>
      <c r="C8302" t="s">
        <v>5229</v>
      </c>
      <c r="D8302" t="s">
        <v>21948</v>
      </c>
      <c r="E8302" t="s">
        <v>37</v>
      </c>
      <c r="F8302">
        <v>94</v>
      </c>
      <c r="G8302" s="8">
        <v>79817937</v>
      </c>
      <c r="H8302" s="8">
        <v>25000000</v>
      </c>
    </row>
    <row r="8303" spans="1:8" x14ac:dyDescent="0.3">
      <c r="A8303">
        <v>6.6</v>
      </c>
      <c r="B8303" t="s">
        <v>24557</v>
      </c>
      <c r="C8303" t="s">
        <v>685</v>
      </c>
      <c r="D8303" t="s">
        <v>809</v>
      </c>
      <c r="E8303" t="s">
        <v>37</v>
      </c>
      <c r="F8303">
        <v>122</v>
      </c>
      <c r="G8303" s="8">
        <v>91547205</v>
      </c>
      <c r="H8303" s="8">
        <v>12000000</v>
      </c>
    </row>
    <row r="8304" spans="1:8" x14ac:dyDescent="0.3">
      <c r="A8304">
        <v>6.6</v>
      </c>
      <c r="B8304" t="s">
        <v>24557</v>
      </c>
      <c r="C8304" t="s">
        <v>685</v>
      </c>
      <c r="D8304" t="s">
        <v>17497</v>
      </c>
      <c r="E8304" t="s">
        <v>37</v>
      </c>
      <c r="F8304">
        <v>122</v>
      </c>
      <c r="G8304" s="8">
        <v>91547205</v>
      </c>
      <c r="H8304" s="8">
        <v>12000000</v>
      </c>
    </row>
    <row r="8305" spans="1:8" x14ac:dyDescent="0.3">
      <c r="A8305">
        <v>6.3</v>
      </c>
      <c r="B8305" t="s">
        <v>24558</v>
      </c>
      <c r="C8305" t="s">
        <v>685</v>
      </c>
      <c r="D8305" t="s">
        <v>809</v>
      </c>
      <c r="E8305" t="s">
        <v>37</v>
      </c>
      <c r="F8305">
        <v>102</v>
      </c>
      <c r="G8305" s="8">
        <v>75074950</v>
      </c>
      <c r="H8305" s="8">
        <v>12000000</v>
      </c>
    </row>
    <row r="8306" spans="1:8" x14ac:dyDescent="0.3">
      <c r="A8306">
        <v>6.3</v>
      </c>
      <c r="B8306" t="s">
        <v>24558</v>
      </c>
      <c r="C8306" t="s">
        <v>685</v>
      </c>
      <c r="D8306" t="s">
        <v>1473</v>
      </c>
      <c r="E8306" t="s">
        <v>37</v>
      </c>
      <c r="F8306">
        <v>102</v>
      </c>
      <c r="G8306" s="8">
        <v>75074950</v>
      </c>
      <c r="H8306" s="8">
        <v>12000000</v>
      </c>
    </row>
    <row r="8307" spans="1:8" x14ac:dyDescent="0.3">
      <c r="A8307">
        <v>7.7</v>
      </c>
      <c r="B8307" t="s">
        <v>24559</v>
      </c>
      <c r="C8307" t="s">
        <v>6871</v>
      </c>
      <c r="D8307" t="s">
        <v>675</v>
      </c>
      <c r="E8307" t="s">
        <v>37</v>
      </c>
      <c r="F8307">
        <v>116</v>
      </c>
      <c r="G8307" s="8">
        <v>78900000</v>
      </c>
      <c r="H8307" s="8">
        <v>11000000</v>
      </c>
    </row>
    <row r="8308" spans="1:8" x14ac:dyDescent="0.3">
      <c r="A8308">
        <v>7.7</v>
      </c>
      <c r="B8308" t="s">
        <v>24559</v>
      </c>
      <c r="C8308" t="s">
        <v>6871</v>
      </c>
      <c r="D8308" t="s">
        <v>515</v>
      </c>
      <c r="E8308" t="s">
        <v>37</v>
      </c>
      <c r="F8308">
        <v>116</v>
      </c>
      <c r="G8308" s="8">
        <v>78900000</v>
      </c>
      <c r="H8308" s="8">
        <v>11000000</v>
      </c>
    </row>
    <row r="8309" spans="1:8" x14ac:dyDescent="0.3">
      <c r="A8309">
        <v>7.7</v>
      </c>
      <c r="B8309" t="s">
        <v>24559</v>
      </c>
      <c r="C8309" t="s">
        <v>6871</v>
      </c>
      <c r="D8309" t="s">
        <v>10118</v>
      </c>
      <c r="E8309" t="s">
        <v>37</v>
      </c>
      <c r="F8309">
        <v>116</v>
      </c>
      <c r="G8309" s="8">
        <v>78900000</v>
      </c>
      <c r="H8309" s="8">
        <v>11000000</v>
      </c>
    </row>
    <row r="8310" spans="1:8" x14ac:dyDescent="0.3">
      <c r="A8310">
        <v>6.9</v>
      </c>
      <c r="B8310" t="s">
        <v>24560</v>
      </c>
      <c r="C8310" t="s">
        <v>308</v>
      </c>
      <c r="D8310" t="s">
        <v>809</v>
      </c>
      <c r="E8310" t="s">
        <v>37</v>
      </c>
      <c r="F8310">
        <v>78</v>
      </c>
      <c r="G8310" s="8">
        <v>72217000</v>
      </c>
      <c r="H8310" s="8">
        <v>12000000</v>
      </c>
    </row>
    <row r="8311" spans="1:8" x14ac:dyDescent="0.3">
      <c r="A8311">
        <v>7.1</v>
      </c>
      <c r="B8311" t="s">
        <v>24561</v>
      </c>
      <c r="C8311" t="s">
        <v>11826</v>
      </c>
      <c r="D8311" t="s">
        <v>10118</v>
      </c>
      <c r="E8311" t="s">
        <v>37</v>
      </c>
      <c r="F8311">
        <v>114</v>
      </c>
      <c r="G8311" s="8">
        <v>79568000</v>
      </c>
      <c r="H8311" s="8">
        <v>12000000</v>
      </c>
    </row>
    <row r="8312" spans="1:8" x14ac:dyDescent="0.3">
      <c r="A8312">
        <v>7.1</v>
      </c>
      <c r="B8312" t="s">
        <v>24561</v>
      </c>
      <c r="C8312" t="s">
        <v>11826</v>
      </c>
      <c r="D8312" t="s">
        <v>8199</v>
      </c>
      <c r="E8312" t="s">
        <v>37</v>
      </c>
      <c r="F8312">
        <v>114</v>
      </c>
      <c r="G8312" s="8">
        <v>79568000</v>
      </c>
      <c r="H8312" s="8">
        <v>12000000</v>
      </c>
    </row>
    <row r="8313" spans="1:8" x14ac:dyDescent="0.3">
      <c r="A8313">
        <v>7.4</v>
      </c>
      <c r="B8313" t="s">
        <v>24562</v>
      </c>
      <c r="C8313" t="s">
        <v>578</v>
      </c>
      <c r="D8313" t="s">
        <v>21950</v>
      </c>
      <c r="E8313" t="s">
        <v>37</v>
      </c>
      <c r="F8313">
        <v>112</v>
      </c>
      <c r="G8313" s="8">
        <v>65500000</v>
      </c>
      <c r="H8313" s="8">
        <v>12000000</v>
      </c>
    </row>
    <row r="8314" spans="1:8" x14ac:dyDescent="0.3">
      <c r="A8314">
        <v>7.4</v>
      </c>
      <c r="B8314" t="s">
        <v>24562</v>
      </c>
      <c r="C8314" t="s">
        <v>578</v>
      </c>
      <c r="D8314" t="s">
        <v>1473</v>
      </c>
      <c r="E8314" t="s">
        <v>37</v>
      </c>
      <c r="F8314">
        <v>112</v>
      </c>
      <c r="G8314" s="8">
        <v>65500000</v>
      </c>
      <c r="H8314" s="8">
        <v>12000000</v>
      </c>
    </row>
    <row r="8315" spans="1:8" x14ac:dyDescent="0.3">
      <c r="A8315">
        <v>7.4</v>
      </c>
      <c r="B8315" t="s">
        <v>24562</v>
      </c>
      <c r="C8315" t="s">
        <v>578</v>
      </c>
      <c r="D8315" t="s">
        <v>17497</v>
      </c>
      <c r="E8315" t="s">
        <v>37</v>
      </c>
      <c r="F8315">
        <v>112</v>
      </c>
      <c r="G8315" s="8">
        <v>65500000</v>
      </c>
      <c r="H8315" s="8">
        <v>12000000</v>
      </c>
    </row>
    <row r="8316" spans="1:8" x14ac:dyDescent="0.3">
      <c r="A8316">
        <v>7.4</v>
      </c>
      <c r="B8316" t="s">
        <v>24562</v>
      </c>
      <c r="C8316" t="s">
        <v>578</v>
      </c>
      <c r="D8316" t="s">
        <v>8199</v>
      </c>
      <c r="E8316" t="s">
        <v>37</v>
      </c>
      <c r="F8316">
        <v>112</v>
      </c>
      <c r="G8316" s="8">
        <v>65500000</v>
      </c>
      <c r="H8316" s="8">
        <v>12000000</v>
      </c>
    </row>
    <row r="8317" spans="1:8" x14ac:dyDescent="0.3">
      <c r="A8317">
        <v>6.5</v>
      </c>
      <c r="B8317" t="s">
        <v>24563</v>
      </c>
      <c r="C8317" t="s">
        <v>11834</v>
      </c>
      <c r="D8317" t="s">
        <v>675</v>
      </c>
      <c r="E8317" t="s">
        <v>37</v>
      </c>
      <c r="F8317">
        <v>110</v>
      </c>
      <c r="G8317" s="8">
        <v>70011073</v>
      </c>
      <c r="H8317" s="8">
        <v>12000000</v>
      </c>
    </row>
    <row r="8318" spans="1:8" x14ac:dyDescent="0.3">
      <c r="A8318">
        <v>6.5</v>
      </c>
      <c r="B8318" t="s">
        <v>24563</v>
      </c>
      <c r="C8318" t="s">
        <v>11834</v>
      </c>
      <c r="D8318" t="s">
        <v>515</v>
      </c>
      <c r="E8318" t="s">
        <v>37</v>
      </c>
      <c r="F8318">
        <v>110</v>
      </c>
      <c r="G8318" s="8">
        <v>70011073</v>
      </c>
      <c r="H8318" s="8">
        <v>12000000</v>
      </c>
    </row>
    <row r="8319" spans="1:8" x14ac:dyDescent="0.3">
      <c r="A8319">
        <v>6.5</v>
      </c>
      <c r="B8319" t="s">
        <v>24563</v>
      </c>
      <c r="C8319" t="s">
        <v>11834</v>
      </c>
      <c r="D8319" t="s">
        <v>1473</v>
      </c>
      <c r="E8319" t="s">
        <v>37</v>
      </c>
      <c r="F8319">
        <v>110</v>
      </c>
      <c r="G8319" s="8">
        <v>70011073</v>
      </c>
      <c r="H8319" s="8">
        <v>12000000</v>
      </c>
    </row>
    <row r="8320" spans="1:8" x14ac:dyDescent="0.3">
      <c r="A8320">
        <v>6.5</v>
      </c>
      <c r="B8320" t="s">
        <v>24563</v>
      </c>
      <c r="C8320" t="s">
        <v>11834</v>
      </c>
      <c r="D8320" t="s">
        <v>8199</v>
      </c>
      <c r="E8320" t="s">
        <v>37</v>
      </c>
      <c r="F8320">
        <v>110</v>
      </c>
      <c r="G8320" s="8">
        <v>70011073</v>
      </c>
      <c r="H8320" s="8">
        <v>12000000</v>
      </c>
    </row>
    <row r="8321" spans="1:8" x14ac:dyDescent="0.3">
      <c r="A8321">
        <v>6.5</v>
      </c>
      <c r="B8321" t="s">
        <v>24563</v>
      </c>
      <c r="C8321" t="s">
        <v>11834</v>
      </c>
      <c r="D8321" t="s">
        <v>21951</v>
      </c>
      <c r="E8321" t="s">
        <v>37</v>
      </c>
      <c r="F8321">
        <v>110</v>
      </c>
      <c r="G8321" s="8">
        <v>70011073</v>
      </c>
      <c r="H8321" s="8">
        <v>12000000</v>
      </c>
    </row>
    <row r="8322" spans="1:8" x14ac:dyDescent="0.3">
      <c r="A8322">
        <v>6.5</v>
      </c>
      <c r="B8322" t="s">
        <v>24564</v>
      </c>
      <c r="C8322" t="s">
        <v>4030</v>
      </c>
      <c r="D8322" t="s">
        <v>21950</v>
      </c>
      <c r="E8322" t="s">
        <v>37</v>
      </c>
      <c r="F8322">
        <v>104</v>
      </c>
      <c r="G8322" s="8">
        <v>65269010</v>
      </c>
      <c r="H8322" s="8">
        <v>12000000</v>
      </c>
    </row>
    <row r="8323" spans="1:8" x14ac:dyDescent="0.3">
      <c r="A8323">
        <v>6.5</v>
      </c>
      <c r="B8323" t="s">
        <v>24564</v>
      </c>
      <c r="C8323" t="s">
        <v>4030</v>
      </c>
      <c r="D8323" t="s">
        <v>1473</v>
      </c>
      <c r="E8323" t="s">
        <v>37</v>
      </c>
      <c r="F8323">
        <v>104</v>
      </c>
      <c r="G8323" s="8">
        <v>65269010</v>
      </c>
      <c r="H8323" s="8">
        <v>12000000</v>
      </c>
    </row>
    <row r="8324" spans="1:8" x14ac:dyDescent="0.3">
      <c r="A8324">
        <v>6.5</v>
      </c>
      <c r="B8324" t="s">
        <v>24564</v>
      </c>
      <c r="C8324" t="s">
        <v>4030</v>
      </c>
      <c r="D8324" t="s">
        <v>9824</v>
      </c>
      <c r="E8324" t="s">
        <v>37</v>
      </c>
      <c r="F8324">
        <v>104</v>
      </c>
      <c r="G8324" s="8">
        <v>65269010</v>
      </c>
      <c r="H8324" s="8">
        <v>12000000</v>
      </c>
    </row>
    <row r="8325" spans="1:8" x14ac:dyDescent="0.3">
      <c r="A8325">
        <v>6.5</v>
      </c>
      <c r="B8325" t="s">
        <v>24564</v>
      </c>
      <c r="C8325" t="s">
        <v>4030</v>
      </c>
      <c r="D8325" t="s">
        <v>17497</v>
      </c>
      <c r="E8325" t="s">
        <v>37</v>
      </c>
      <c r="F8325">
        <v>104</v>
      </c>
      <c r="G8325" s="8">
        <v>65269010</v>
      </c>
      <c r="H8325" s="8">
        <v>12000000</v>
      </c>
    </row>
    <row r="8326" spans="1:8" x14ac:dyDescent="0.3">
      <c r="A8326">
        <v>6.8</v>
      </c>
      <c r="B8326" t="s">
        <v>24565</v>
      </c>
      <c r="C8326" t="s">
        <v>11847</v>
      </c>
      <c r="D8326" t="s">
        <v>515</v>
      </c>
      <c r="E8326" t="s">
        <v>37</v>
      </c>
      <c r="F8326">
        <v>81</v>
      </c>
      <c r="G8326" s="8">
        <v>63071133</v>
      </c>
      <c r="H8326" s="8">
        <v>12000000</v>
      </c>
    </row>
    <row r="8327" spans="1:8" x14ac:dyDescent="0.3">
      <c r="A8327">
        <v>6.8</v>
      </c>
      <c r="B8327" t="s">
        <v>24565</v>
      </c>
      <c r="C8327" t="s">
        <v>11847</v>
      </c>
      <c r="D8327" t="s">
        <v>9312</v>
      </c>
      <c r="E8327" t="s">
        <v>37</v>
      </c>
      <c r="F8327">
        <v>81</v>
      </c>
      <c r="G8327" s="8">
        <v>63071133</v>
      </c>
      <c r="H8327" s="8">
        <v>12000000</v>
      </c>
    </row>
    <row r="8328" spans="1:8" x14ac:dyDescent="0.3">
      <c r="A8328">
        <v>6.8</v>
      </c>
      <c r="B8328" t="s">
        <v>24565</v>
      </c>
      <c r="C8328" t="s">
        <v>11847</v>
      </c>
      <c r="D8328" t="s">
        <v>809</v>
      </c>
      <c r="E8328" t="s">
        <v>37</v>
      </c>
      <c r="F8328">
        <v>81</v>
      </c>
      <c r="G8328" s="8">
        <v>63071133</v>
      </c>
      <c r="H8328" s="8">
        <v>12000000</v>
      </c>
    </row>
    <row r="8329" spans="1:8" x14ac:dyDescent="0.3">
      <c r="A8329">
        <v>6.8</v>
      </c>
      <c r="B8329" t="s">
        <v>24565</v>
      </c>
      <c r="C8329" t="s">
        <v>11847</v>
      </c>
      <c r="D8329" t="s">
        <v>21950</v>
      </c>
      <c r="E8329" t="s">
        <v>37</v>
      </c>
      <c r="F8329">
        <v>81</v>
      </c>
      <c r="G8329" s="8">
        <v>63071133</v>
      </c>
      <c r="H8329" s="8">
        <v>12000000</v>
      </c>
    </row>
    <row r="8330" spans="1:8" x14ac:dyDescent="0.3">
      <c r="A8330">
        <v>7.5</v>
      </c>
      <c r="B8330" t="s">
        <v>24566</v>
      </c>
      <c r="C8330" t="s">
        <v>858</v>
      </c>
      <c r="D8330" t="s">
        <v>21950</v>
      </c>
      <c r="E8330" t="s">
        <v>37</v>
      </c>
      <c r="F8330">
        <v>154</v>
      </c>
      <c r="G8330" s="8">
        <v>39647595</v>
      </c>
      <c r="H8330" s="8">
        <v>12000000</v>
      </c>
    </row>
    <row r="8331" spans="1:8" x14ac:dyDescent="0.3">
      <c r="A8331">
        <v>7.5</v>
      </c>
      <c r="B8331" t="s">
        <v>24566</v>
      </c>
      <c r="C8331" t="s">
        <v>858</v>
      </c>
      <c r="D8331" t="s">
        <v>8199</v>
      </c>
      <c r="E8331" t="s">
        <v>37</v>
      </c>
      <c r="F8331">
        <v>154</v>
      </c>
      <c r="G8331" s="8">
        <v>39647595</v>
      </c>
      <c r="H8331" s="8">
        <v>12000000</v>
      </c>
    </row>
    <row r="8332" spans="1:8" x14ac:dyDescent="0.3">
      <c r="A8332">
        <v>6.6</v>
      </c>
      <c r="B8332" t="s">
        <v>24567</v>
      </c>
      <c r="C8332" t="s">
        <v>3016</v>
      </c>
      <c r="D8332" t="s">
        <v>515</v>
      </c>
      <c r="E8332" t="s">
        <v>37</v>
      </c>
      <c r="F8332">
        <v>102</v>
      </c>
      <c r="G8332" s="8">
        <v>38087366</v>
      </c>
      <c r="H8332" s="8">
        <v>12000000</v>
      </c>
    </row>
    <row r="8333" spans="1:8" x14ac:dyDescent="0.3">
      <c r="A8333">
        <v>6.6</v>
      </c>
      <c r="B8333" t="s">
        <v>24567</v>
      </c>
      <c r="C8333" t="s">
        <v>3016</v>
      </c>
      <c r="D8333" t="s">
        <v>809</v>
      </c>
      <c r="E8333" t="s">
        <v>37</v>
      </c>
      <c r="F8333">
        <v>102</v>
      </c>
      <c r="G8333" s="8">
        <v>38087366</v>
      </c>
      <c r="H8333" s="8">
        <v>12000000</v>
      </c>
    </row>
    <row r="8334" spans="1:8" x14ac:dyDescent="0.3">
      <c r="A8334">
        <v>7.1</v>
      </c>
      <c r="B8334" t="s">
        <v>24568</v>
      </c>
      <c r="C8334" t="s">
        <v>742</v>
      </c>
      <c r="D8334" t="s">
        <v>1473</v>
      </c>
      <c r="E8334" t="s">
        <v>37</v>
      </c>
      <c r="F8334">
        <v>89</v>
      </c>
      <c r="G8334" s="8">
        <v>64572496</v>
      </c>
      <c r="H8334" s="8">
        <v>12000000</v>
      </c>
    </row>
    <row r="8335" spans="1:8" x14ac:dyDescent="0.3">
      <c r="A8335">
        <v>7.1</v>
      </c>
      <c r="B8335" t="s">
        <v>24568</v>
      </c>
      <c r="C8335" t="s">
        <v>742</v>
      </c>
      <c r="D8335" t="s">
        <v>10118</v>
      </c>
      <c r="E8335" t="s">
        <v>37</v>
      </c>
      <c r="F8335">
        <v>89</v>
      </c>
      <c r="G8335" s="8">
        <v>64572496</v>
      </c>
      <c r="H8335" s="8">
        <v>12000000</v>
      </c>
    </row>
    <row r="8336" spans="1:8" x14ac:dyDescent="0.3">
      <c r="A8336">
        <v>7.1</v>
      </c>
      <c r="B8336" t="s">
        <v>24568</v>
      </c>
      <c r="C8336" t="s">
        <v>742</v>
      </c>
      <c r="D8336" t="s">
        <v>8199</v>
      </c>
      <c r="E8336" t="s">
        <v>37</v>
      </c>
      <c r="F8336">
        <v>89</v>
      </c>
      <c r="G8336" s="8">
        <v>64572496</v>
      </c>
      <c r="H8336" s="8">
        <v>12000000</v>
      </c>
    </row>
    <row r="8337" spans="1:8" x14ac:dyDescent="0.3">
      <c r="A8337">
        <v>6.6</v>
      </c>
      <c r="B8337" t="s">
        <v>24569</v>
      </c>
      <c r="C8337" t="s">
        <v>3912</v>
      </c>
      <c r="D8337" t="s">
        <v>1473</v>
      </c>
      <c r="E8337" t="s">
        <v>37</v>
      </c>
      <c r="F8337">
        <v>132</v>
      </c>
      <c r="G8337" s="8">
        <v>30400000</v>
      </c>
      <c r="H8337" s="8">
        <v>12000000</v>
      </c>
    </row>
    <row r="8338" spans="1:8" x14ac:dyDescent="0.3">
      <c r="A8338">
        <v>6.6</v>
      </c>
      <c r="B8338" t="s">
        <v>24569</v>
      </c>
      <c r="C8338" t="s">
        <v>3912</v>
      </c>
      <c r="D8338" t="s">
        <v>15164</v>
      </c>
      <c r="E8338" t="s">
        <v>37</v>
      </c>
      <c r="F8338">
        <v>132</v>
      </c>
      <c r="G8338" s="8">
        <v>30400000</v>
      </c>
      <c r="H8338" s="8">
        <v>12000000</v>
      </c>
    </row>
    <row r="8339" spans="1:8" x14ac:dyDescent="0.3">
      <c r="A8339">
        <v>6.6</v>
      </c>
      <c r="B8339" t="s">
        <v>24569</v>
      </c>
      <c r="C8339" t="s">
        <v>3912</v>
      </c>
      <c r="D8339" t="s">
        <v>17497</v>
      </c>
      <c r="E8339" t="s">
        <v>37</v>
      </c>
      <c r="F8339">
        <v>132</v>
      </c>
      <c r="G8339" s="8">
        <v>30400000</v>
      </c>
      <c r="H8339" s="8">
        <v>12000000</v>
      </c>
    </row>
    <row r="8340" spans="1:8" x14ac:dyDescent="0.3">
      <c r="A8340">
        <v>7</v>
      </c>
      <c r="B8340" t="s">
        <v>24570</v>
      </c>
      <c r="C8340" t="s">
        <v>1271</v>
      </c>
      <c r="D8340" t="s">
        <v>515</v>
      </c>
      <c r="E8340" t="s">
        <v>37</v>
      </c>
      <c r="F8340">
        <v>103</v>
      </c>
      <c r="G8340" s="8">
        <v>42365600</v>
      </c>
      <c r="H8340" s="8">
        <v>5000000</v>
      </c>
    </row>
    <row r="8341" spans="1:8" x14ac:dyDescent="0.3">
      <c r="A8341">
        <v>7</v>
      </c>
      <c r="B8341" t="s">
        <v>24570</v>
      </c>
      <c r="C8341" t="s">
        <v>1271</v>
      </c>
      <c r="D8341" t="s">
        <v>809</v>
      </c>
      <c r="E8341" t="s">
        <v>37</v>
      </c>
      <c r="F8341">
        <v>103</v>
      </c>
      <c r="G8341" s="8">
        <v>42365600</v>
      </c>
      <c r="H8341" s="8">
        <v>5000000</v>
      </c>
    </row>
    <row r="8342" spans="1:8" x14ac:dyDescent="0.3">
      <c r="A8342">
        <v>7</v>
      </c>
      <c r="B8342" t="s">
        <v>24570</v>
      </c>
      <c r="C8342" t="s">
        <v>1271</v>
      </c>
      <c r="D8342" t="s">
        <v>651</v>
      </c>
      <c r="E8342" t="s">
        <v>37</v>
      </c>
      <c r="F8342">
        <v>103</v>
      </c>
      <c r="G8342" s="8">
        <v>42365600</v>
      </c>
      <c r="H8342" s="8">
        <v>5000000</v>
      </c>
    </row>
    <row r="8343" spans="1:8" x14ac:dyDescent="0.3">
      <c r="A8343">
        <v>7</v>
      </c>
      <c r="B8343" t="s">
        <v>24570</v>
      </c>
      <c r="C8343" t="s">
        <v>1271</v>
      </c>
      <c r="D8343" t="s">
        <v>10118</v>
      </c>
      <c r="E8343" t="s">
        <v>37</v>
      </c>
      <c r="F8343">
        <v>103</v>
      </c>
      <c r="G8343" s="8">
        <v>42365600</v>
      </c>
      <c r="H8343" s="8">
        <v>5000000</v>
      </c>
    </row>
    <row r="8344" spans="1:8" x14ac:dyDescent="0.3">
      <c r="A8344">
        <v>3.3</v>
      </c>
      <c r="B8344" t="s">
        <v>24571</v>
      </c>
      <c r="C8344" t="s">
        <v>11872</v>
      </c>
      <c r="D8344" t="s">
        <v>809</v>
      </c>
      <c r="E8344" t="s">
        <v>37</v>
      </c>
      <c r="F8344">
        <v>93</v>
      </c>
      <c r="G8344" s="8">
        <v>37188667</v>
      </c>
      <c r="H8344" s="8">
        <v>12000000</v>
      </c>
    </row>
    <row r="8345" spans="1:8" x14ac:dyDescent="0.3">
      <c r="A8345">
        <v>3.3</v>
      </c>
      <c r="B8345" t="s">
        <v>24571</v>
      </c>
      <c r="C8345" t="s">
        <v>11872</v>
      </c>
      <c r="D8345" t="s">
        <v>1473</v>
      </c>
      <c r="E8345" t="s">
        <v>37</v>
      </c>
      <c r="F8345">
        <v>93</v>
      </c>
      <c r="G8345" s="8">
        <v>37188667</v>
      </c>
      <c r="H8345" s="8">
        <v>12000000</v>
      </c>
    </row>
    <row r="8346" spans="1:8" x14ac:dyDescent="0.3">
      <c r="A8346">
        <v>6.7</v>
      </c>
      <c r="B8346" t="s">
        <v>24572</v>
      </c>
      <c r="C8346" t="s">
        <v>11879</v>
      </c>
      <c r="D8346" t="s">
        <v>809</v>
      </c>
      <c r="E8346" t="s">
        <v>37</v>
      </c>
      <c r="F8346">
        <v>93</v>
      </c>
      <c r="G8346" s="8">
        <v>54724272</v>
      </c>
      <c r="H8346" s="8">
        <v>12000000</v>
      </c>
    </row>
    <row r="8347" spans="1:8" x14ac:dyDescent="0.3">
      <c r="A8347">
        <v>6.7</v>
      </c>
      <c r="B8347" t="s">
        <v>24572</v>
      </c>
      <c r="C8347" t="s">
        <v>11879</v>
      </c>
      <c r="D8347" t="s">
        <v>21950</v>
      </c>
      <c r="E8347" t="s">
        <v>37</v>
      </c>
      <c r="F8347">
        <v>93</v>
      </c>
      <c r="G8347" s="8">
        <v>54724272</v>
      </c>
      <c r="H8347" s="8">
        <v>12000000</v>
      </c>
    </row>
    <row r="8348" spans="1:8" x14ac:dyDescent="0.3">
      <c r="A8348">
        <v>6.8</v>
      </c>
      <c r="B8348" t="s">
        <v>24573</v>
      </c>
      <c r="C8348" t="s">
        <v>10959</v>
      </c>
      <c r="D8348" t="s">
        <v>1473</v>
      </c>
      <c r="E8348" t="s">
        <v>37</v>
      </c>
      <c r="F8348">
        <v>96</v>
      </c>
      <c r="G8348" s="8">
        <v>31597131</v>
      </c>
      <c r="H8348" s="8">
        <v>12000000</v>
      </c>
    </row>
    <row r="8349" spans="1:8" x14ac:dyDescent="0.3">
      <c r="A8349">
        <v>6.8</v>
      </c>
      <c r="B8349" t="s">
        <v>24573</v>
      </c>
      <c r="C8349" t="s">
        <v>10959</v>
      </c>
      <c r="D8349" t="s">
        <v>8199</v>
      </c>
      <c r="E8349" t="s">
        <v>37</v>
      </c>
      <c r="F8349">
        <v>96</v>
      </c>
      <c r="G8349" s="8">
        <v>31597131</v>
      </c>
      <c r="H8349" s="8">
        <v>12000000</v>
      </c>
    </row>
    <row r="8350" spans="1:8" x14ac:dyDescent="0.3">
      <c r="A8350">
        <v>6</v>
      </c>
      <c r="B8350" t="s">
        <v>24574</v>
      </c>
      <c r="C8350" t="s">
        <v>11894</v>
      </c>
      <c r="D8350" t="s">
        <v>4189</v>
      </c>
      <c r="E8350" t="s">
        <v>37</v>
      </c>
      <c r="F8350">
        <v>89</v>
      </c>
      <c r="G8350" s="8">
        <v>31691811</v>
      </c>
      <c r="H8350" s="8">
        <v>12000000</v>
      </c>
    </row>
    <row r="8351" spans="1:8" x14ac:dyDescent="0.3">
      <c r="A8351">
        <v>6</v>
      </c>
      <c r="B8351" t="s">
        <v>24574</v>
      </c>
      <c r="C8351" t="s">
        <v>11894</v>
      </c>
      <c r="D8351" t="s">
        <v>10118</v>
      </c>
      <c r="E8351" t="s">
        <v>37</v>
      </c>
      <c r="F8351">
        <v>89</v>
      </c>
      <c r="G8351" s="8">
        <v>31691811</v>
      </c>
      <c r="H8351" s="8">
        <v>12000000</v>
      </c>
    </row>
    <row r="8352" spans="1:8" x14ac:dyDescent="0.3">
      <c r="A8352">
        <v>6</v>
      </c>
      <c r="B8352" t="s">
        <v>24574</v>
      </c>
      <c r="C8352" t="s">
        <v>11894</v>
      </c>
      <c r="D8352" t="s">
        <v>8199</v>
      </c>
      <c r="E8352" t="s">
        <v>37</v>
      </c>
      <c r="F8352">
        <v>89</v>
      </c>
      <c r="G8352" s="8">
        <v>31691811</v>
      </c>
      <c r="H8352" s="8">
        <v>12000000</v>
      </c>
    </row>
    <row r="8353" spans="1:8" x14ac:dyDescent="0.3">
      <c r="A8353">
        <v>5.4</v>
      </c>
      <c r="B8353" t="s">
        <v>24575</v>
      </c>
      <c r="C8353" t="s">
        <v>11898</v>
      </c>
      <c r="D8353" t="s">
        <v>4189</v>
      </c>
      <c r="E8353" t="s">
        <v>37</v>
      </c>
      <c r="F8353">
        <v>92</v>
      </c>
      <c r="G8353" s="8">
        <v>31397498</v>
      </c>
      <c r="H8353" s="8">
        <v>12000000</v>
      </c>
    </row>
    <row r="8354" spans="1:8" x14ac:dyDescent="0.3">
      <c r="A8354">
        <v>5.4</v>
      </c>
      <c r="B8354" t="s">
        <v>24575</v>
      </c>
      <c r="C8354" t="s">
        <v>11898</v>
      </c>
      <c r="D8354" t="s">
        <v>21948</v>
      </c>
      <c r="E8354" t="s">
        <v>37</v>
      </c>
      <c r="F8354">
        <v>92</v>
      </c>
      <c r="G8354" s="8">
        <v>31397498</v>
      </c>
      <c r="H8354" s="8">
        <v>12000000</v>
      </c>
    </row>
    <row r="8355" spans="1:8" x14ac:dyDescent="0.3">
      <c r="A8355">
        <v>4.3</v>
      </c>
      <c r="B8355" t="s">
        <v>24576</v>
      </c>
      <c r="C8355" t="s">
        <v>11902</v>
      </c>
      <c r="D8355" t="s">
        <v>809</v>
      </c>
      <c r="E8355" t="s">
        <v>37</v>
      </c>
      <c r="F8355">
        <v>97</v>
      </c>
      <c r="G8355" s="8">
        <v>31179516</v>
      </c>
      <c r="H8355" s="8">
        <v>12000000</v>
      </c>
    </row>
    <row r="8356" spans="1:8" x14ac:dyDescent="0.3">
      <c r="A8356">
        <v>6.2</v>
      </c>
      <c r="B8356" t="s">
        <v>24577</v>
      </c>
      <c r="C8356" t="s">
        <v>2383</v>
      </c>
      <c r="D8356" t="s">
        <v>809</v>
      </c>
      <c r="E8356" t="s">
        <v>37</v>
      </c>
      <c r="F8356">
        <v>93</v>
      </c>
      <c r="G8356" s="8">
        <v>31155435</v>
      </c>
      <c r="H8356" s="8">
        <v>12000000</v>
      </c>
    </row>
    <row r="8357" spans="1:8" x14ac:dyDescent="0.3">
      <c r="A8357">
        <v>6.2</v>
      </c>
      <c r="B8357" t="s">
        <v>24577</v>
      </c>
      <c r="C8357" t="s">
        <v>2383</v>
      </c>
      <c r="D8357" t="s">
        <v>651</v>
      </c>
      <c r="E8357" t="s">
        <v>37</v>
      </c>
      <c r="F8357">
        <v>93</v>
      </c>
      <c r="G8357" s="8">
        <v>31155435</v>
      </c>
      <c r="H8357" s="8">
        <v>12000000</v>
      </c>
    </row>
    <row r="8358" spans="1:8" x14ac:dyDescent="0.3">
      <c r="A8358">
        <v>7.7</v>
      </c>
      <c r="B8358" t="s">
        <v>24578</v>
      </c>
      <c r="C8358" t="s">
        <v>11909</v>
      </c>
      <c r="D8358" t="s">
        <v>809</v>
      </c>
      <c r="E8358" t="s">
        <v>37</v>
      </c>
      <c r="F8358">
        <v>89</v>
      </c>
      <c r="G8358" s="8">
        <v>27281507</v>
      </c>
      <c r="H8358" s="8">
        <v>12000000</v>
      </c>
    </row>
    <row r="8359" spans="1:8" x14ac:dyDescent="0.3">
      <c r="A8359">
        <v>7.7</v>
      </c>
      <c r="B8359" t="s">
        <v>24578</v>
      </c>
      <c r="C8359" t="s">
        <v>11909</v>
      </c>
      <c r="D8359" t="s">
        <v>1473</v>
      </c>
      <c r="E8359" t="s">
        <v>37</v>
      </c>
      <c r="F8359">
        <v>89</v>
      </c>
      <c r="G8359" s="8">
        <v>27281507</v>
      </c>
      <c r="H8359" s="8">
        <v>12000000</v>
      </c>
    </row>
    <row r="8360" spans="1:8" x14ac:dyDescent="0.3">
      <c r="A8360">
        <v>7.7</v>
      </c>
      <c r="B8360" t="s">
        <v>24578</v>
      </c>
      <c r="C8360" t="s">
        <v>11909</v>
      </c>
      <c r="D8360" t="s">
        <v>15875</v>
      </c>
      <c r="E8360" t="s">
        <v>37</v>
      </c>
      <c r="F8360">
        <v>89</v>
      </c>
      <c r="G8360" s="8">
        <v>27281507</v>
      </c>
      <c r="H8360" s="8">
        <v>12000000</v>
      </c>
    </row>
    <row r="8361" spans="1:8" x14ac:dyDescent="0.3">
      <c r="A8361">
        <v>7.7</v>
      </c>
      <c r="B8361" t="s">
        <v>24578</v>
      </c>
      <c r="C8361" t="s">
        <v>11909</v>
      </c>
      <c r="D8361" t="s">
        <v>651</v>
      </c>
      <c r="E8361" t="s">
        <v>37</v>
      </c>
      <c r="F8361">
        <v>89</v>
      </c>
      <c r="G8361" s="8">
        <v>27281507</v>
      </c>
      <c r="H8361" s="8">
        <v>12000000</v>
      </c>
    </row>
    <row r="8362" spans="1:8" x14ac:dyDescent="0.3">
      <c r="A8362">
        <v>7.7</v>
      </c>
      <c r="B8362" t="s">
        <v>24578</v>
      </c>
      <c r="C8362" t="s">
        <v>11909</v>
      </c>
      <c r="D8362" t="s">
        <v>15164</v>
      </c>
      <c r="E8362" t="s">
        <v>37</v>
      </c>
      <c r="F8362">
        <v>89</v>
      </c>
      <c r="G8362" s="8">
        <v>27281507</v>
      </c>
      <c r="H8362" s="8">
        <v>12000000</v>
      </c>
    </row>
    <row r="8363" spans="1:8" x14ac:dyDescent="0.3">
      <c r="A8363">
        <v>7.4</v>
      </c>
      <c r="B8363" t="s">
        <v>24579</v>
      </c>
      <c r="C8363" t="s">
        <v>3668</v>
      </c>
      <c r="D8363" t="s">
        <v>11093</v>
      </c>
      <c r="E8363" t="s">
        <v>37</v>
      </c>
      <c r="F8363">
        <v>123</v>
      </c>
      <c r="G8363" s="8">
        <v>25776062</v>
      </c>
      <c r="H8363" s="8">
        <v>12000000</v>
      </c>
    </row>
    <row r="8364" spans="1:8" x14ac:dyDescent="0.3">
      <c r="A8364">
        <v>7.4</v>
      </c>
      <c r="B8364" t="s">
        <v>24579</v>
      </c>
      <c r="C8364" t="s">
        <v>3668</v>
      </c>
      <c r="D8364" t="s">
        <v>1473</v>
      </c>
      <c r="E8364" t="s">
        <v>37</v>
      </c>
      <c r="F8364">
        <v>123</v>
      </c>
      <c r="G8364" s="8">
        <v>25776062</v>
      </c>
      <c r="H8364" s="8">
        <v>12000000</v>
      </c>
    </row>
    <row r="8365" spans="1:8" x14ac:dyDescent="0.3">
      <c r="A8365">
        <v>7.4</v>
      </c>
      <c r="B8365" t="s">
        <v>24579</v>
      </c>
      <c r="C8365" t="s">
        <v>3668</v>
      </c>
      <c r="D8365" t="s">
        <v>17497</v>
      </c>
      <c r="E8365" t="s">
        <v>37</v>
      </c>
      <c r="F8365">
        <v>123</v>
      </c>
      <c r="G8365" s="8">
        <v>25776062</v>
      </c>
      <c r="H8365" s="8">
        <v>12000000</v>
      </c>
    </row>
    <row r="8366" spans="1:8" x14ac:dyDescent="0.3">
      <c r="A8366">
        <v>5.9</v>
      </c>
      <c r="B8366" t="s">
        <v>24580</v>
      </c>
      <c r="C8366" t="s">
        <v>11918</v>
      </c>
      <c r="D8366" t="s">
        <v>65</v>
      </c>
      <c r="E8366" t="s">
        <v>37</v>
      </c>
      <c r="F8366">
        <v>93</v>
      </c>
      <c r="G8366" s="8">
        <v>25240988</v>
      </c>
      <c r="H8366" s="8">
        <v>12000000</v>
      </c>
    </row>
    <row r="8367" spans="1:8" x14ac:dyDescent="0.3">
      <c r="A8367">
        <v>5.9</v>
      </c>
      <c r="B8367" t="s">
        <v>24580</v>
      </c>
      <c r="C8367" t="s">
        <v>11918</v>
      </c>
      <c r="D8367" t="s">
        <v>9824</v>
      </c>
      <c r="E8367" t="s">
        <v>37</v>
      </c>
      <c r="F8367">
        <v>93</v>
      </c>
      <c r="G8367" s="8">
        <v>25240988</v>
      </c>
      <c r="H8367" s="8">
        <v>12000000</v>
      </c>
    </row>
    <row r="8368" spans="1:8" x14ac:dyDescent="0.3">
      <c r="A8368">
        <v>7.8</v>
      </c>
      <c r="B8368" t="s">
        <v>24581</v>
      </c>
      <c r="C8368" t="s">
        <v>11925</v>
      </c>
      <c r="D8368" t="s">
        <v>1473</v>
      </c>
      <c r="E8368" t="s">
        <v>37</v>
      </c>
      <c r="F8368">
        <v>133</v>
      </c>
      <c r="G8368" s="8">
        <v>124868837</v>
      </c>
      <c r="H8368" s="8">
        <v>12000000</v>
      </c>
    </row>
    <row r="8369" spans="1:8" x14ac:dyDescent="0.3">
      <c r="A8369">
        <v>7.8</v>
      </c>
      <c r="B8369" t="s">
        <v>24581</v>
      </c>
      <c r="C8369" t="s">
        <v>11925</v>
      </c>
      <c r="D8369" t="s">
        <v>17497</v>
      </c>
      <c r="E8369" t="s">
        <v>37</v>
      </c>
      <c r="F8369">
        <v>133</v>
      </c>
      <c r="G8369" s="8">
        <v>124868837</v>
      </c>
      <c r="H8369" s="8">
        <v>12000000</v>
      </c>
    </row>
    <row r="8370" spans="1:8" x14ac:dyDescent="0.3">
      <c r="A8370">
        <v>7.4</v>
      </c>
      <c r="B8370" t="s">
        <v>24582</v>
      </c>
      <c r="C8370" t="s">
        <v>2209</v>
      </c>
      <c r="D8370" t="s">
        <v>21950</v>
      </c>
      <c r="E8370" t="s">
        <v>37</v>
      </c>
      <c r="F8370">
        <v>121</v>
      </c>
      <c r="G8370" s="8">
        <v>22905674</v>
      </c>
      <c r="H8370" s="8">
        <v>12000000</v>
      </c>
    </row>
    <row r="8371" spans="1:8" x14ac:dyDescent="0.3">
      <c r="A8371">
        <v>7.4</v>
      </c>
      <c r="B8371" t="s">
        <v>24582</v>
      </c>
      <c r="C8371" t="s">
        <v>2209</v>
      </c>
      <c r="D8371" t="s">
        <v>1473</v>
      </c>
      <c r="E8371" t="s">
        <v>37</v>
      </c>
      <c r="F8371">
        <v>121</v>
      </c>
      <c r="G8371" s="8">
        <v>22905674</v>
      </c>
      <c r="H8371" s="8">
        <v>12000000</v>
      </c>
    </row>
    <row r="8372" spans="1:8" x14ac:dyDescent="0.3">
      <c r="A8372">
        <v>6.5</v>
      </c>
      <c r="B8372" t="s">
        <v>24583</v>
      </c>
      <c r="C8372" t="s">
        <v>5013</v>
      </c>
      <c r="D8372" t="s">
        <v>809</v>
      </c>
      <c r="E8372" t="s">
        <v>37</v>
      </c>
      <c r="F8372">
        <v>102</v>
      </c>
      <c r="G8372" s="8">
        <v>25277561</v>
      </c>
      <c r="H8372" s="8">
        <v>12000000</v>
      </c>
    </row>
    <row r="8373" spans="1:8" x14ac:dyDescent="0.3">
      <c r="A8373">
        <v>6.5</v>
      </c>
      <c r="B8373" t="s">
        <v>24583</v>
      </c>
      <c r="C8373" t="s">
        <v>5013</v>
      </c>
      <c r="D8373" t="s">
        <v>17497</v>
      </c>
      <c r="E8373" t="s">
        <v>37</v>
      </c>
      <c r="F8373">
        <v>102</v>
      </c>
      <c r="G8373" s="8">
        <v>25277561</v>
      </c>
      <c r="H8373" s="8">
        <v>12000000</v>
      </c>
    </row>
    <row r="8374" spans="1:8" x14ac:dyDescent="0.3">
      <c r="A8374">
        <v>7</v>
      </c>
      <c r="B8374" t="s">
        <v>24584</v>
      </c>
      <c r="C8374" t="s">
        <v>2187</v>
      </c>
      <c r="D8374" t="s">
        <v>4189</v>
      </c>
      <c r="E8374" t="s">
        <v>37</v>
      </c>
      <c r="F8374">
        <v>99</v>
      </c>
      <c r="G8374" s="8">
        <v>21133087</v>
      </c>
      <c r="H8374" s="8">
        <v>12000000</v>
      </c>
    </row>
    <row r="8375" spans="1:8" x14ac:dyDescent="0.3">
      <c r="A8375">
        <v>7</v>
      </c>
      <c r="B8375" t="s">
        <v>24584</v>
      </c>
      <c r="C8375" t="s">
        <v>2187</v>
      </c>
      <c r="D8375" t="s">
        <v>21948</v>
      </c>
      <c r="E8375" t="s">
        <v>37</v>
      </c>
      <c r="F8375">
        <v>99</v>
      </c>
      <c r="G8375" s="8">
        <v>21133087</v>
      </c>
      <c r="H8375" s="8">
        <v>12000000</v>
      </c>
    </row>
    <row r="8376" spans="1:8" x14ac:dyDescent="0.3">
      <c r="A8376">
        <v>7</v>
      </c>
      <c r="B8376" t="s">
        <v>24584</v>
      </c>
      <c r="C8376" t="s">
        <v>2187</v>
      </c>
      <c r="D8376" t="s">
        <v>8199</v>
      </c>
      <c r="E8376" t="s">
        <v>37</v>
      </c>
      <c r="F8376">
        <v>99</v>
      </c>
      <c r="G8376" s="8">
        <v>21133087</v>
      </c>
      <c r="H8376" s="8">
        <v>12000000</v>
      </c>
    </row>
    <row r="8377" spans="1:8" x14ac:dyDescent="0.3">
      <c r="A8377">
        <v>7.6</v>
      </c>
      <c r="B8377" t="s">
        <v>24585</v>
      </c>
      <c r="C8377" t="s">
        <v>3433</v>
      </c>
      <c r="D8377" t="s">
        <v>11093</v>
      </c>
      <c r="E8377" t="s">
        <v>37</v>
      </c>
      <c r="F8377">
        <v>98</v>
      </c>
      <c r="G8377" s="8">
        <v>37707719</v>
      </c>
      <c r="H8377" s="8">
        <v>12000000</v>
      </c>
    </row>
    <row r="8378" spans="1:8" x14ac:dyDescent="0.3">
      <c r="A8378">
        <v>7.6</v>
      </c>
      <c r="B8378" t="s">
        <v>24585</v>
      </c>
      <c r="C8378" t="s">
        <v>3433</v>
      </c>
      <c r="D8378" t="s">
        <v>1473</v>
      </c>
      <c r="E8378" t="s">
        <v>37</v>
      </c>
      <c r="F8378">
        <v>98</v>
      </c>
      <c r="G8378" s="8">
        <v>37707719</v>
      </c>
      <c r="H8378" s="8">
        <v>12000000</v>
      </c>
    </row>
    <row r="8379" spans="1:8" x14ac:dyDescent="0.3">
      <c r="A8379">
        <v>6.9</v>
      </c>
      <c r="B8379" t="s">
        <v>24586</v>
      </c>
      <c r="C8379" t="s">
        <v>8851</v>
      </c>
      <c r="D8379" t="s">
        <v>809</v>
      </c>
      <c r="E8379" t="s">
        <v>37</v>
      </c>
      <c r="F8379">
        <v>118</v>
      </c>
      <c r="G8379" s="8">
        <v>18761993</v>
      </c>
      <c r="H8379" s="8">
        <v>9000000</v>
      </c>
    </row>
    <row r="8380" spans="1:8" x14ac:dyDescent="0.3">
      <c r="A8380">
        <v>6.9</v>
      </c>
      <c r="B8380" t="s">
        <v>24586</v>
      </c>
      <c r="C8380" t="s">
        <v>8851</v>
      </c>
      <c r="D8380" t="s">
        <v>1473</v>
      </c>
      <c r="E8380" t="s">
        <v>37</v>
      </c>
      <c r="F8380">
        <v>118</v>
      </c>
      <c r="G8380" s="8">
        <v>18761993</v>
      </c>
      <c r="H8380" s="8">
        <v>9000000</v>
      </c>
    </row>
    <row r="8381" spans="1:8" x14ac:dyDescent="0.3">
      <c r="A8381">
        <v>5.3</v>
      </c>
      <c r="B8381" t="s">
        <v>24587</v>
      </c>
      <c r="C8381" t="s">
        <v>10690</v>
      </c>
      <c r="D8381" t="s">
        <v>809</v>
      </c>
      <c r="E8381" t="s">
        <v>37</v>
      </c>
      <c r="F8381">
        <v>104</v>
      </c>
      <c r="G8381" s="8">
        <v>18595716</v>
      </c>
      <c r="H8381" s="8">
        <v>12000000</v>
      </c>
    </row>
    <row r="8382" spans="1:8" x14ac:dyDescent="0.3">
      <c r="A8382">
        <v>5.3</v>
      </c>
      <c r="B8382" t="s">
        <v>24587</v>
      </c>
      <c r="C8382" t="s">
        <v>10690</v>
      </c>
      <c r="D8382" t="s">
        <v>15875</v>
      </c>
      <c r="E8382" t="s">
        <v>37</v>
      </c>
      <c r="F8382">
        <v>104</v>
      </c>
      <c r="G8382" s="8">
        <v>18595716</v>
      </c>
      <c r="H8382" s="8">
        <v>12000000</v>
      </c>
    </row>
    <row r="8383" spans="1:8" x14ac:dyDescent="0.3">
      <c r="A8383">
        <v>5.3</v>
      </c>
      <c r="B8383" t="s">
        <v>24587</v>
      </c>
      <c r="C8383" t="s">
        <v>10690</v>
      </c>
      <c r="D8383" t="s">
        <v>651</v>
      </c>
      <c r="E8383" t="s">
        <v>37</v>
      </c>
      <c r="F8383">
        <v>104</v>
      </c>
      <c r="G8383" s="8">
        <v>18595716</v>
      </c>
      <c r="H8383" s="8">
        <v>12000000</v>
      </c>
    </row>
    <row r="8384" spans="1:8" x14ac:dyDescent="0.3">
      <c r="A8384">
        <v>5.3</v>
      </c>
      <c r="B8384" t="s">
        <v>24587</v>
      </c>
      <c r="C8384" t="s">
        <v>10690</v>
      </c>
      <c r="D8384" t="s">
        <v>17497</v>
      </c>
      <c r="E8384" t="s">
        <v>37</v>
      </c>
      <c r="F8384">
        <v>104</v>
      </c>
      <c r="G8384" s="8">
        <v>18595716</v>
      </c>
      <c r="H8384" s="8">
        <v>12000000</v>
      </c>
    </row>
    <row r="8385" spans="1:8" x14ac:dyDescent="0.3">
      <c r="A8385">
        <v>6.4</v>
      </c>
      <c r="B8385" t="s">
        <v>24588</v>
      </c>
      <c r="C8385" t="s">
        <v>11970</v>
      </c>
      <c r="D8385" t="s">
        <v>1473</v>
      </c>
      <c r="E8385" t="s">
        <v>37</v>
      </c>
      <c r="F8385">
        <v>109</v>
      </c>
      <c r="G8385" s="8">
        <v>31990064</v>
      </c>
      <c r="H8385" s="8">
        <v>12000000</v>
      </c>
    </row>
    <row r="8386" spans="1:8" x14ac:dyDescent="0.3">
      <c r="A8386">
        <v>6.4</v>
      </c>
      <c r="B8386" t="s">
        <v>24588</v>
      </c>
      <c r="C8386" t="s">
        <v>11970</v>
      </c>
      <c r="D8386" t="s">
        <v>21948</v>
      </c>
      <c r="E8386" t="s">
        <v>37</v>
      </c>
      <c r="F8386">
        <v>109</v>
      </c>
      <c r="G8386" s="8">
        <v>31990064</v>
      </c>
      <c r="H8386" s="8">
        <v>12000000</v>
      </c>
    </row>
    <row r="8387" spans="1:8" x14ac:dyDescent="0.3">
      <c r="A8387">
        <v>6.4</v>
      </c>
      <c r="B8387" t="s">
        <v>24588</v>
      </c>
      <c r="C8387" t="s">
        <v>11970</v>
      </c>
      <c r="D8387" t="s">
        <v>17497</v>
      </c>
      <c r="E8387" t="s">
        <v>37</v>
      </c>
      <c r="F8387">
        <v>109</v>
      </c>
      <c r="G8387" s="8">
        <v>31990064</v>
      </c>
      <c r="H8387" s="8">
        <v>12000000</v>
      </c>
    </row>
    <row r="8388" spans="1:8" x14ac:dyDescent="0.3">
      <c r="A8388">
        <v>7.8</v>
      </c>
      <c r="B8388" t="s">
        <v>24589</v>
      </c>
      <c r="C8388" t="s">
        <v>5977</v>
      </c>
      <c r="D8388" t="s">
        <v>515</v>
      </c>
      <c r="E8388" t="s">
        <v>37</v>
      </c>
      <c r="F8388">
        <v>115</v>
      </c>
      <c r="G8388" s="8">
        <v>17613460</v>
      </c>
      <c r="H8388" s="8">
        <v>12000000</v>
      </c>
    </row>
    <row r="8389" spans="1:8" x14ac:dyDescent="0.3">
      <c r="A8389">
        <v>7.8</v>
      </c>
      <c r="B8389" t="s">
        <v>24589</v>
      </c>
      <c r="C8389" t="s">
        <v>5977</v>
      </c>
      <c r="D8389" t="s">
        <v>809</v>
      </c>
      <c r="E8389" t="s">
        <v>37</v>
      </c>
      <c r="F8389">
        <v>115</v>
      </c>
      <c r="G8389" s="8">
        <v>17613460</v>
      </c>
      <c r="H8389" s="8">
        <v>12000000</v>
      </c>
    </row>
    <row r="8390" spans="1:8" x14ac:dyDescent="0.3">
      <c r="A8390">
        <v>7.8</v>
      </c>
      <c r="B8390" t="s">
        <v>24589</v>
      </c>
      <c r="C8390" t="s">
        <v>5977</v>
      </c>
      <c r="D8390" t="s">
        <v>1473</v>
      </c>
      <c r="E8390" t="s">
        <v>37</v>
      </c>
      <c r="F8390">
        <v>115</v>
      </c>
      <c r="G8390" s="8">
        <v>17613460</v>
      </c>
      <c r="H8390" s="8">
        <v>12000000</v>
      </c>
    </row>
    <row r="8391" spans="1:8" x14ac:dyDescent="0.3">
      <c r="A8391">
        <v>6.7</v>
      </c>
      <c r="B8391" t="s">
        <v>24590</v>
      </c>
      <c r="C8391" t="s">
        <v>11982</v>
      </c>
      <c r="D8391" t="s">
        <v>675</v>
      </c>
      <c r="E8391" t="s">
        <v>37</v>
      </c>
      <c r="F8391">
        <v>92</v>
      </c>
      <c r="G8391" s="8">
        <v>21088568</v>
      </c>
      <c r="H8391" s="8">
        <v>13000000</v>
      </c>
    </row>
    <row r="8392" spans="1:8" x14ac:dyDescent="0.3">
      <c r="A8392">
        <v>6.7</v>
      </c>
      <c r="B8392" t="s">
        <v>24590</v>
      </c>
      <c r="C8392" t="s">
        <v>11982</v>
      </c>
      <c r="D8392" t="s">
        <v>651</v>
      </c>
      <c r="E8392" t="s">
        <v>37</v>
      </c>
      <c r="F8392">
        <v>92</v>
      </c>
      <c r="G8392" s="8">
        <v>21088568</v>
      </c>
      <c r="H8392" s="8">
        <v>13000000</v>
      </c>
    </row>
    <row r="8393" spans="1:8" x14ac:dyDescent="0.3">
      <c r="A8393">
        <v>6.7</v>
      </c>
      <c r="B8393" t="s">
        <v>24590</v>
      </c>
      <c r="C8393" t="s">
        <v>11982</v>
      </c>
      <c r="D8393" t="s">
        <v>4189</v>
      </c>
      <c r="E8393" t="s">
        <v>37</v>
      </c>
      <c r="F8393">
        <v>92</v>
      </c>
      <c r="G8393" s="8">
        <v>21088568</v>
      </c>
      <c r="H8393" s="8">
        <v>13000000</v>
      </c>
    </row>
    <row r="8394" spans="1:8" x14ac:dyDescent="0.3">
      <c r="A8394">
        <v>6.7</v>
      </c>
      <c r="B8394" t="s">
        <v>24590</v>
      </c>
      <c r="C8394" t="s">
        <v>11982</v>
      </c>
      <c r="D8394" t="s">
        <v>8199</v>
      </c>
      <c r="E8394" t="s">
        <v>37</v>
      </c>
      <c r="F8394">
        <v>92</v>
      </c>
      <c r="G8394" s="8">
        <v>21088568</v>
      </c>
      <c r="H8394" s="8">
        <v>13000000</v>
      </c>
    </row>
    <row r="8395" spans="1:8" x14ac:dyDescent="0.3">
      <c r="A8395">
        <v>5.3</v>
      </c>
      <c r="B8395" t="s">
        <v>24591</v>
      </c>
      <c r="C8395" t="s">
        <v>1703</v>
      </c>
      <c r="D8395" t="s">
        <v>809</v>
      </c>
      <c r="E8395" t="s">
        <v>37</v>
      </c>
      <c r="F8395">
        <v>91</v>
      </c>
      <c r="G8395" s="8">
        <v>17292381</v>
      </c>
      <c r="H8395" s="8">
        <v>12000000</v>
      </c>
    </row>
    <row r="8396" spans="1:8" x14ac:dyDescent="0.3">
      <c r="A8396">
        <v>5.3</v>
      </c>
      <c r="B8396" t="s">
        <v>24591</v>
      </c>
      <c r="C8396" t="s">
        <v>1703</v>
      </c>
      <c r="D8396" t="s">
        <v>21950</v>
      </c>
      <c r="E8396" t="s">
        <v>37</v>
      </c>
      <c r="F8396">
        <v>91</v>
      </c>
      <c r="G8396" s="8">
        <v>17292381</v>
      </c>
      <c r="H8396" s="8">
        <v>12000000</v>
      </c>
    </row>
    <row r="8397" spans="1:8" x14ac:dyDescent="0.3">
      <c r="A8397">
        <v>5.3</v>
      </c>
      <c r="B8397" t="s">
        <v>24591</v>
      </c>
      <c r="C8397" t="s">
        <v>1703</v>
      </c>
      <c r="D8397" t="s">
        <v>15875</v>
      </c>
      <c r="E8397" t="s">
        <v>37</v>
      </c>
      <c r="F8397">
        <v>91</v>
      </c>
      <c r="G8397" s="8">
        <v>17292381</v>
      </c>
      <c r="H8397" s="8">
        <v>12000000</v>
      </c>
    </row>
    <row r="8398" spans="1:8" x14ac:dyDescent="0.3">
      <c r="A8398">
        <v>6.3</v>
      </c>
      <c r="B8398" t="s">
        <v>24592</v>
      </c>
      <c r="C8398" t="s">
        <v>5972</v>
      </c>
      <c r="D8398" t="s">
        <v>809</v>
      </c>
      <c r="E8398" t="s">
        <v>37</v>
      </c>
      <c r="F8398">
        <v>94</v>
      </c>
      <c r="G8398" s="8">
        <v>16300302</v>
      </c>
      <c r="H8398" s="8">
        <v>12000000</v>
      </c>
    </row>
    <row r="8399" spans="1:8" x14ac:dyDescent="0.3">
      <c r="A8399">
        <v>6.3</v>
      </c>
      <c r="B8399" t="s">
        <v>24592</v>
      </c>
      <c r="C8399" t="s">
        <v>5972</v>
      </c>
      <c r="D8399" t="s">
        <v>1473</v>
      </c>
      <c r="E8399" t="s">
        <v>37</v>
      </c>
      <c r="F8399">
        <v>94</v>
      </c>
      <c r="G8399" s="8">
        <v>16300302</v>
      </c>
      <c r="H8399" s="8">
        <v>12000000</v>
      </c>
    </row>
    <row r="8400" spans="1:8" x14ac:dyDescent="0.3">
      <c r="A8400">
        <v>7</v>
      </c>
      <c r="B8400" t="s">
        <v>24593</v>
      </c>
      <c r="C8400" t="s">
        <v>2317</v>
      </c>
      <c r="D8400" t="s">
        <v>675</v>
      </c>
      <c r="E8400" t="s">
        <v>37</v>
      </c>
      <c r="F8400">
        <v>93</v>
      </c>
      <c r="G8400" s="8">
        <v>27829874</v>
      </c>
      <c r="H8400" s="8">
        <v>12000000</v>
      </c>
    </row>
    <row r="8401" spans="1:8" x14ac:dyDescent="0.3">
      <c r="A8401">
        <v>7</v>
      </c>
      <c r="B8401" t="s">
        <v>24593</v>
      </c>
      <c r="C8401" t="s">
        <v>2317</v>
      </c>
      <c r="D8401" t="s">
        <v>21950</v>
      </c>
      <c r="E8401" t="s">
        <v>37</v>
      </c>
      <c r="F8401">
        <v>93</v>
      </c>
      <c r="G8401" s="8">
        <v>27829874</v>
      </c>
      <c r="H8401" s="8">
        <v>12000000</v>
      </c>
    </row>
    <row r="8402" spans="1:8" x14ac:dyDescent="0.3">
      <c r="A8402">
        <v>7</v>
      </c>
      <c r="B8402" t="s">
        <v>24593</v>
      </c>
      <c r="C8402" t="s">
        <v>2317</v>
      </c>
      <c r="D8402" t="s">
        <v>8199</v>
      </c>
      <c r="E8402" t="s">
        <v>37</v>
      </c>
      <c r="F8402">
        <v>93</v>
      </c>
      <c r="G8402" s="8">
        <v>27829874</v>
      </c>
      <c r="H8402" s="8">
        <v>12000000</v>
      </c>
    </row>
    <row r="8403" spans="1:8" x14ac:dyDescent="0.3">
      <c r="A8403">
        <v>6.6</v>
      </c>
      <c r="B8403" t="s">
        <v>24594</v>
      </c>
      <c r="C8403" t="s">
        <v>3248</v>
      </c>
      <c r="D8403" t="s">
        <v>809</v>
      </c>
      <c r="E8403" t="s">
        <v>37</v>
      </c>
      <c r="F8403">
        <v>100</v>
      </c>
      <c r="G8403" s="8">
        <v>12902790</v>
      </c>
      <c r="H8403" s="8">
        <v>12000000</v>
      </c>
    </row>
    <row r="8404" spans="1:8" x14ac:dyDescent="0.3">
      <c r="A8404">
        <v>6.6</v>
      </c>
      <c r="B8404" t="s">
        <v>24594</v>
      </c>
      <c r="C8404" t="s">
        <v>3248</v>
      </c>
      <c r="D8404" t="s">
        <v>1473</v>
      </c>
      <c r="E8404" t="s">
        <v>37</v>
      </c>
      <c r="F8404">
        <v>100</v>
      </c>
      <c r="G8404" s="8">
        <v>12902790</v>
      </c>
      <c r="H8404" s="8">
        <v>12000000</v>
      </c>
    </row>
    <row r="8405" spans="1:8" x14ac:dyDescent="0.3">
      <c r="A8405">
        <v>6.6</v>
      </c>
      <c r="B8405" t="s">
        <v>24594</v>
      </c>
      <c r="C8405" t="s">
        <v>3248</v>
      </c>
      <c r="D8405" t="s">
        <v>17497</v>
      </c>
      <c r="E8405" t="s">
        <v>37</v>
      </c>
      <c r="F8405">
        <v>100</v>
      </c>
      <c r="G8405" s="8">
        <v>12902790</v>
      </c>
      <c r="H8405" s="8">
        <v>12000000</v>
      </c>
    </row>
    <row r="8406" spans="1:8" x14ac:dyDescent="0.3">
      <c r="A8406">
        <v>8.4</v>
      </c>
      <c r="B8406" t="s">
        <v>24595</v>
      </c>
      <c r="C8406" t="s">
        <v>406</v>
      </c>
      <c r="D8406" t="s">
        <v>515</v>
      </c>
      <c r="E8406" t="s">
        <v>6517</v>
      </c>
      <c r="F8406">
        <v>293</v>
      </c>
      <c r="G8406" s="8">
        <v>11433134</v>
      </c>
      <c r="H8406" s="8">
        <v>14000000</v>
      </c>
    </row>
    <row r="8407" spans="1:8" x14ac:dyDescent="0.3">
      <c r="A8407">
        <v>8.4</v>
      </c>
      <c r="B8407" t="s">
        <v>24595</v>
      </c>
      <c r="C8407" t="s">
        <v>406</v>
      </c>
      <c r="D8407" t="s">
        <v>1473</v>
      </c>
      <c r="E8407" t="s">
        <v>6517</v>
      </c>
      <c r="F8407">
        <v>293</v>
      </c>
      <c r="G8407" s="8">
        <v>11433134</v>
      </c>
      <c r="H8407" s="8">
        <v>14000000</v>
      </c>
    </row>
    <row r="8408" spans="1:8" x14ac:dyDescent="0.3">
      <c r="A8408">
        <v>8.4</v>
      </c>
      <c r="B8408" t="s">
        <v>24595</v>
      </c>
      <c r="C8408" t="s">
        <v>406</v>
      </c>
      <c r="D8408" t="s">
        <v>8199</v>
      </c>
      <c r="E8408" t="s">
        <v>6517</v>
      </c>
      <c r="F8408">
        <v>293</v>
      </c>
      <c r="G8408" s="8">
        <v>11433134</v>
      </c>
      <c r="H8408" s="8">
        <v>14000000</v>
      </c>
    </row>
    <row r="8409" spans="1:8" x14ac:dyDescent="0.3">
      <c r="A8409">
        <v>8.4</v>
      </c>
      <c r="B8409" t="s">
        <v>24595</v>
      </c>
      <c r="C8409" t="s">
        <v>406</v>
      </c>
      <c r="D8409" t="s">
        <v>21951</v>
      </c>
      <c r="E8409" t="s">
        <v>6517</v>
      </c>
      <c r="F8409">
        <v>293</v>
      </c>
      <c r="G8409" s="8">
        <v>11433134</v>
      </c>
      <c r="H8409" s="8">
        <v>14000000</v>
      </c>
    </row>
    <row r="8410" spans="1:8" x14ac:dyDescent="0.3">
      <c r="A8410">
        <v>5.4</v>
      </c>
      <c r="B8410" t="s">
        <v>24596</v>
      </c>
      <c r="C8410" t="s">
        <v>12024</v>
      </c>
      <c r="D8410" t="s">
        <v>809</v>
      </c>
      <c r="E8410" t="s">
        <v>37</v>
      </c>
      <c r="F8410">
        <v>93</v>
      </c>
      <c r="G8410" s="8">
        <v>10198766</v>
      </c>
      <c r="H8410" s="8">
        <v>12000000</v>
      </c>
    </row>
    <row r="8411" spans="1:8" x14ac:dyDescent="0.3">
      <c r="A8411">
        <v>7.8</v>
      </c>
      <c r="B8411" t="s">
        <v>24597</v>
      </c>
      <c r="C8411" t="s">
        <v>3295</v>
      </c>
      <c r="D8411" t="s">
        <v>1473</v>
      </c>
      <c r="E8411" t="s">
        <v>37</v>
      </c>
      <c r="F8411">
        <v>123</v>
      </c>
      <c r="G8411" s="8">
        <v>15294553</v>
      </c>
      <c r="H8411" s="8">
        <v>12000000</v>
      </c>
    </row>
    <row r="8412" spans="1:8" x14ac:dyDescent="0.3">
      <c r="A8412">
        <v>7.8</v>
      </c>
      <c r="B8412" t="s">
        <v>24597</v>
      </c>
      <c r="C8412" t="s">
        <v>3295</v>
      </c>
      <c r="D8412" t="s">
        <v>651</v>
      </c>
      <c r="E8412" t="s">
        <v>37</v>
      </c>
      <c r="F8412">
        <v>123</v>
      </c>
      <c r="G8412" s="8">
        <v>15294553</v>
      </c>
      <c r="H8412" s="8">
        <v>12000000</v>
      </c>
    </row>
    <row r="8413" spans="1:8" x14ac:dyDescent="0.3">
      <c r="A8413">
        <v>7.8</v>
      </c>
      <c r="B8413" t="s">
        <v>24597</v>
      </c>
      <c r="C8413" t="s">
        <v>3295</v>
      </c>
      <c r="D8413" t="s">
        <v>17497</v>
      </c>
      <c r="E8413" t="s">
        <v>37</v>
      </c>
      <c r="F8413">
        <v>123</v>
      </c>
      <c r="G8413" s="8">
        <v>15294553</v>
      </c>
      <c r="H8413" s="8">
        <v>12000000</v>
      </c>
    </row>
    <row r="8414" spans="1:8" x14ac:dyDescent="0.3">
      <c r="A8414">
        <v>7.6</v>
      </c>
      <c r="B8414" t="s">
        <v>24598</v>
      </c>
      <c r="C8414" t="s">
        <v>938</v>
      </c>
      <c r="D8414" t="s">
        <v>675</v>
      </c>
      <c r="E8414" t="s">
        <v>940</v>
      </c>
      <c r="F8414">
        <v>119</v>
      </c>
      <c r="G8414" s="8">
        <v>11041228</v>
      </c>
      <c r="H8414" s="8">
        <v>100000000</v>
      </c>
    </row>
    <row r="8415" spans="1:8" x14ac:dyDescent="0.3">
      <c r="A8415">
        <v>7.6</v>
      </c>
      <c r="B8415" t="s">
        <v>24598</v>
      </c>
      <c r="C8415" t="s">
        <v>938</v>
      </c>
      <c r="D8415" t="s">
        <v>515</v>
      </c>
      <c r="E8415" t="s">
        <v>940</v>
      </c>
      <c r="F8415">
        <v>119</v>
      </c>
      <c r="G8415" s="8">
        <v>11041228</v>
      </c>
      <c r="H8415" s="8">
        <v>100000000</v>
      </c>
    </row>
    <row r="8416" spans="1:8" x14ac:dyDescent="0.3">
      <c r="A8416">
        <v>7.6</v>
      </c>
      <c r="B8416" t="s">
        <v>24598</v>
      </c>
      <c r="C8416" t="s">
        <v>938</v>
      </c>
      <c r="D8416" t="s">
        <v>1473</v>
      </c>
      <c r="E8416" t="s">
        <v>940</v>
      </c>
      <c r="F8416">
        <v>119</v>
      </c>
      <c r="G8416" s="8">
        <v>11041228</v>
      </c>
      <c r="H8416" s="8">
        <v>100000000</v>
      </c>
    </row>
    <row r="8417" spans="1:8" x14ac:dyDescent="0.3">
      <c r="A8417">
        <v>7.6</v>
      </c>
      <c r="B8417" t="s">
        <v>24598</v>
      </c>
      <c r="C8417" t="s">
        <v>938</v>
      </c>
      <c r="D8417" t="s">
        <v>17497</v>
      </c>
      <c r="E8417" t="s">
        <v>940</v>
      </c>
      <c r="F8417">
        <v>119</v>
      </c>
      <c r="G8417" s="8">
        <v>11041228</v>
      </c>
      <c r="H8417" s="8">
        <v>100000000</v>
      </c>
    </row>
    <row r="8418" spans="1:8" x14ac:dyDescent="0.3">
      <c r="A8418">
        <v>6.6</v>
      </c>
      <c r="B8418" t="s">
        <v>24599</v>
      </c>
      <c r="C8418" t="s">
        <v>12036</v>
      </c>
      <c r="D8418" t="s">
        <v>1473</v>
      </c>
      <c r="E8418" t="s">
        <v>37</v>
      </c>
      <c r="F8418">
        <v>107</v>
      </c>
      <c r="G8418" s="8">
        <v>7918283</v>
      </c>
      <c r="H8418" s="8">
        <v>12000000</v>
      </c>
    </row>
    <row r="8419" spans="1:8" x14ac:dyDescent="0.3">
      <c r="A8419">
        <v>6.6</v>
      </c>
      <c r="B8419" t="s">
        <v>24599</v>
      </c>
      <c r="C8419" t="s">
        <v>12036</v>
      </c>
      <c r="D8419" t="s">
        <v>8199</v>
      </c>
      <c r="E8419" t="s">
        <v>37</v>
      </c>
      <c r="F8419">
        <v>107</v>
      </c>
      <c r="G8419" s="8">
        <v>7918283</v>
      </c>
      <c r="H8419" s="8">
        <v>12000000</v>
      </c>
    </row>
    <row r="8420" spans="1:8" x14ac:dyDescent="0.3">
      <c r="A8420">
        <v>6.4</v>
      </c>
      <c r="B8420" t="s">
        <v>24600</v>
      </c>
      <c r="C8420" t="s">
        <v>12040</v>
      </c>
      <c r="D8420" t="s">
        <v>10118</v>
      </c>
      <c r="E8420" t="s">
        <v>37</v>
      </c>
      <c r="F8420">
        <v>106</v>
      </c>
      <c r="G8420" s="8">
        <v>22331028</v>
      </c>
      <c r="H8420" s="8">
        <v>12000000</v>
      </c>
    </row>
    <row r="8421" spans="1:8" x14ac:dyDescent="0.3">
      <c r="A8421">
        <v>6.4</v>
      </c>
      <c r="B8421" t="s">
        <v>24600</v>
      </c>
      <c r="C8421" t="s">
        <v>12040</v>
      </c>
      <c r="D8421" t="s">
        <v>8199</v>
      </c>
      <c r="E8421" t="s">
        <v>37</v>
      </c>
      <c r="F8421">
        <v>106</v>
      </c>
      <c r="G8421" s="8">
        <v>22331028</v>
      </c>
      <c r="H8421" s="8">
        <v>12000000</v>
      </c>
    </row>
    <row r="8422" spans="1:8" x14ac:dyDescent="0.3">
      <c r="A8422">
        <v>7</v>
      </c>
      <c r="B8422" t="s">
        <v>24601</v>
      </c>
      <c r="C8422" t="s">
        <v>12047</v>
      </c>
      <c r="D8422" t="s">
        <v>11093</v>
      </c>
      <c r="E8422" t="s">
        <v>37</v>
      </c>
      <c r="F8422">
        <v>109</v>
      </c>
      <c r="G8422" s="8">
        <v>8134217</v>
      </c>
      <c r="H8422" s="8">
        <v>12000000</v>
      </c>
    </row>
    <row r="8423" spans="1:8" x14ac:dyDescent="0.3">
      <c r="A8423">
        <v>7</v>
      </c>
      <c r="B8423" t="s">
        <v>24601</v>
      </c>
      <c r="C8423" t="s">
        <v>12047</v>
      </c>
      <c r="D8423" t="s">
        <v>1473</v>
      </c>
      <c r="E8423" t="s">
        <v>37</v>
      </c>
      <c r="F8423">
        <v>109</v>
      </c>
      <c r="G8423" s="8">
        <v>8134217</v>
      </c>
      <c r="H8423" s="8">
        <v>12000000</v>
      </c>
    </row>
    <row r="8424" spans="1:8" x14ac:dyDescent="0.3">
      <c r="A8424">
        <v>7</v>
      </c>
      <c r="B8424" t="s">
        <v>24601</v>
      </c>
      <c r="C8424" t="s">
        <v>12047</v>
      </c>
      <c r="D8424" t="s">
        <v>9824</v>
      </c>
      <c r="E8424" t="s">
        <v>37</v>
      </c>
      <c r="F8424">
        <v>109</v>
      </c>
      <c r="G8424" s="8">
        <v>8134217</v>
      </c>
      <c r="H8424" s="8">
        <v>12000000</v>
      </c>
    </row>
    <row r="8425" spans="1:8" x14ac:dyDescent="0.3">
      <c r="A8425">
        <v>5.7</v>
      </c>
      <c r="B8425" t="s">
        <v>24602</v>
      </c>
      <c r="C8425" t="s">
        <v>12053</v>
      </c>
      <c r="D8425" t="s">
        <v>809</v>
      </c>
      <c r="E8425" t="s">
        <v>37</v>
      </c>
      <c r="F8425">
        <v>81</v>
      </c>
      <c r="G8425" s="8">
        <v>6982680</v>
      </c>
      <c r="H8425" s="8">
        <v>10000000</v>
      </c>
    </row>
    <row r="8426" spans="1:8" x14ac:dyDescent="0.3">
      <c r="A8426">
        <v>5.7</v>
      </c>
      <c r="B8426" t="s">
        <v>24602</v>
      </c>
      <c r="C8426" t="s">
        <v>12053</v>
      </c>
      <c r="D8426" t="s">
        <v>21950</v>
      </c>
      <c r="E8426" t="s">
        <v>37</v>
      </c>
      <c r="F8426">
        <v>81</v>
      </c>
      <c r="G8426" s="8">
        <v>6982680</v>
      </c>
      <c r="H8426" s="8">
        <v>10000000</v>
      </c>
    </row>
    <row r="8427" spans="1:8" x14ac:dyDescent="0.3">
      <c r="A8427">
        <v>5.9</v>
      </c>
      <c r="B8427" t="s">
        <v>24603</v>
      </c>
      <c r="C8427" t="s">
        <v>12058</v>
      </c>
      <c r="D8427" t="s">
        <v>675</v>
      </c>
      <c r="E8427" t="s">
        <v>37</v>
      </c>
      <c r="F8427">
        <v>95</v>
      </c>
      <c r="G8427" s="8">
        <v>6739141</v>
      </c>
      <c r="H8427" s="8">
        <v>8000000</v>
      </c>
    </row>
    <row r="8428" spans="1:8" x14ac:dyDescent="0.3">
      <c r="A8428">
        <v>5.9</v>
      </c>
      <c r="B8428" t="s">
        <v>24603</v>
      </c>
      <c r="C8428" t="s">
        <v>12058</v>
      </c>
      <c r="D8428" t="s">
        <v>21950</v>
      </c>
      <c r="E8428" t="s">
        <v>37</v>
      </c>
      <c r="F8428">
        <v>95</v>
      </c>
      <c r="G8428" s="8">
        <v>6739141</v>
      </c>
      <c r="H8428" s="8">
        <v>8000000</v>
      </c>
    </row>
    <row r="8429" spans="1:8" x14ac:dyDescent="0.3">
      <c r="A8429">
        <v>5.9</v>
      </c>
      <c r="B8429" t="s">
        <v>24603</v>
      </c>
      <c r="C8429" t="s">
        <v>12058</v>
      </c>
      <c r="D8429" t="s">
        <v>10118</v>
      </c>
      <c r="E8429" t="s">
        <v>37</v>
      </c>
      <c r="F8429">
        <v>95</v>
      </c>
      <c r="G8429" s="8">
        <v>6739141</v>
      </c>
      <c r="H8429" s="8">
        <v>8000000</v>
      </c>
    </row>
    <row r="8430" spans="1:8" x14ac:dyDescent="0.3">
      <c r="A8430">
        <v>5.9</v>
      </c>
      <c r="B8430" t="s">
        <v>24603</v>
      </c>
      <c r="C8430" t="s">
        <v>12058</v>
      </c>
      <c r="D8430" t="s">
        <v>8199</v>
      </c>
      <c r="E8430" t="s">
        <v>37</v>
      </c>
      <c r="F8430">
        <v>95</v>
      </c>
      <c r="G8430" s="8">
        <v>6739141</v>
      </c>
      <c r="H8430" s="8">
        <v>8000000</v>
      </c>
    </row>
    <row r="8431" spans="1:8" x14ac:dyDescent="0.3">
      <c r="A8431">
        <v>6.3</v>
      </c>
      <c r="B8431" t="s">
        <v>24604</v>
      </c>
      <c r="C8431" t="s">
        <v>9010</v>
      </c>
      <c r="D8431" t="s">
        <v>809</v>
      </c>
      <c r="E8431" t="s">
        <v>37</v>
      </c>
      <c r="F8431">
        <v>86</v>
      </c>
      <c r="G8431" s="8">
        <v>5542025</v>
      </c>
      <c r="H8431" s="8">
        <v>12000000</v>
      </c>
    </row>
    <row r="8432" spans="1:8" x14ac:dyDescent="0.3">
      <c r="A8432">
        <v>6.3</v>
      </c>
      <c r="B8432" t="s">
        <v>24605</v>
      </c>
      <c r="C8432" t="s">
        <v>1789</v>
      </c>
      <c r="D8432" t="s">
        <v>809</v>
      </c>
      <c r="E8432" t="s">
        <v>37</v>
      </c>
      <c r="F8432">
        <v>113</v>
      </c>
      <c r="G8432" s="8">
        <v>5032496</v>
      </c>
      <c r="H8432" s="8">
        <v>12000000</v>
      </c>
    </row>
    <row r="8433" spans="1:8" x14ac:dyDescent="0.3">
      <c r="A8433">
        <v>6.3</v>
      </c>
      <c r="B8433" t="s">
        <v>24605</v>
      </c>
      <c r="C8433" t="s">
        <v>1789</v>
      </c>
      <c r="D8433" t="s">
        <v>1473</v>
      </c>
      <c r="E8433" t="s">
        <v>37</v>
      </c>
      <c r="F8433">
        <v>113</v>
      </c>
      <c r="G8433" s="8">
        <v>5032496</v>
      </c>
      <c r="H8433" s="8">
        <v>12000000</v>
      </c>
    </row>
    <row r="8434" spans="1:8" x14ac:dyDescent="0.3">
      <c r="A8434">
        <v>6.2</v>
      </c>
      <c r="B8434" t="s">
        <v>24606</v>
      </c>
      <c r="C8434" t="s">
        <v>1813</v>
      </c>
      <c r="D8434" t="s">
        <v>809</v>
      </c>
      <c r="E8434" t="s">
        <v>37</v>
      </c>
      <c r="F8434">
        <v>122</v>
      </c>
      <c r="G8434" s="8">
        <v>6754898</v>
      </c>
      <c r="H8434" s="8">
        <v>12000000</v>
      </c>
    </row>
    <row r="8435" spans="1:8" x14ac:dyDescent="0.3">
      <c r="A8435">
        <v>6.2</v>
      </c>
      <c r="B8435" t="s">
        <v>24606</v>
      </c>
      <c r="C8435" t="s">
        <v>1813</v>
      </c>
      <c r="D8435" t="s">
        <v>1473</v>
      </c>
      <c r="E8435" t="s">
        <v>37</v>
      </c>
      <c r="F8435">
        <v>122</v>
      </c>
      <c r="G8435" s="8">
        <v>6754898</v>
      </c>
      <c r="H8435" s="8">
        <v>12000000</v>
      </c>
    </row>
    <row r="8436" spans="1:8" x14ac:dyDescent="0.3">
      <c r="A8436">
        <v>2.1</v>
      </c>
      <c r="B8436" t="s">
        <v>24607</v>
      </c>
      <c r="C8436" t="s">
        <v>10260</v>
      </c>
      <c r="D8436" t="s">
        <v>809</v>
      </c>
      <c r="E8436" t="s">
        <v>37</v>
      </c>
      <c r="F8436">
        <v>90</v>
      </c>
      <c r="G8436" s="8">
        <v>4922166</v>
      </c>
      <c r="H8436" s="8">
        <v>12000000</v>
      </c>
    </row>
    <row r="8437" spans="1:8" x14ac:dyDescent="0.3">
      <c r="A8437">
        <v>2.1</v>
      </c>
      <c r="B8437" t="s">
        <v>24607</v>
      </c>
      <c r="C8437" t="s">
        <v>10260</v>
      </c>
      <c r="D8437" t="s">
        <v>15164</v>
      </c>
      <c r="E8437" t="s">
        <v>37</v>
      </c>
      <c r="F8437">
        <v>90</v>
      </c>
      <c r="G8437" s="8">
        <v>4922166</v>
      </c>
      <c r="H8437" s="8">
        <v>12000000</v>
      </c>
    </row>
    <row r="8438" spans="1:8" x14ac:dyDescent="0.3">
      <c r="A8438">
        <v>2.1</v>
      </c>
      <c r="B8438" t="s">
        <v>24607</v>
      </c>
      <c r="C8438" t="s">
        <v>10260</v>
      </c>
      <c r="D8438" t="s">
        <v>17497</v>
      </c>
      <c r="E8438" t="s">
        <v>37</v>
      </c>
      <c r="F8438">
        <v>90</v>
      </c>
      <c r="G8438" s="8">
        <v>4922166</v>
      </c>
      <c r="H8438" s="8">
        <v>12000000</v>
      </c>
    </row>
    <row r="8439" spans="1:8" x14ac:dyDescent="0.3">
      <c r="A8439">
        <v>5</v>
      </c>
      <c r="B8439" t="s">
        <v>24608</v>
      </c>
      <c r="C8439" t="s">
        <v>2862</v>
      </c>
      <c r="D8439" t="s">
        <v>809</v>
      </c>
      <c r="E8439" t="s">
        <v>37</v>
      </c>
      <c r="F8439">
        <v>108</v>
      </c>
      <c r="G8439" s="8">
        <v>4903000</v>
      </c>
      <c r="H8439" s="8">
        <v>12000000</v>
      </c>
    </row>
    <row r="8440" spans="1:8" x14ac:dyDescent="0.3">
      <c r="A8440">
        <v>5</v>
      </c>
      <c r="B8440" t="s">
        <v>24608</v>
      </c>
      <c r="C8440" t="s">
        <v>2862</v>
      </c>
      <c r="D8440" t="s">
        <v>1473</v>
      </c>
      <c r="E8440" t="s">
        <v>37</v>
      </c>
      <c r="F8440">
        <v>108</v>
      </c>
      <c r="G8440" s="8">
        <v>4903000</v>
      </c>
      <c r="H8440" s="8">
        <v>12000000</v>
      </c>
    </row>
    <row r="8441" spans="1:8" x14ac:dyDescent="0.3">
      <c r="A8441">
        <v>5.3</v>
      </c>
      <c r="B8441" t="s">
        <v>24609</v>
      </c>
      <c r="C8441" t="s">
        <v>12081</v>
      </c>
      <c r="D8441" t="s">
        <v>21948</v>
      </c>
      <c r="E8441" t="s">
        <v>37</v>
      </c>
      <c r="F8441">
        <v>113</v>
      </c>
      <c r="G8441" s="8">
        <v>4717455</v>
      </c>
      <c r="H8441" s="8">
        <v>12000000</v>
      </c>
    </row>
    <row r="8442" spans="1:8" x14ac:dyDescent="0.3">
      <c r="A8442">
        <v>5.3</v>
      </c>
      <c r="B8442" t="s">
        <v>24609</v>
      </c>
      <c r="C8442" t="s">
        <v>12081</v>
      </c>
      <c r="D8442" t="s">
        <v>8199</v>
      </c>
      <c r="E8442" t="s">
        <v>37</v>
      </c>
      <c r="F8442">
        <v>113</v>
      </c>
      <c r="G8442" s="8">
        <v>4717455</v>
      </c>
      <c r="H8442" s="8">
        <v>12000000</v>
      </c>
    </row>
    <row r="8443" spans="1:8" x14ac:dyDescent="0.3">
      <c r="A8443">
        <v>7.1</v>
      </c>
      <c r="B8443" t="s">
        <v>24610</v>
      </c>
      <c r="C8443" t="s">
        <v>6758</v>
      </c>
      <c r="D8443" t="s">
        <v>1473</v>
      </c>
      <c r="E8443" t="s">
        <v>37</v>
      </c>
      <c r="F8443">
        <v>110</v>
      </c>
      <c r="G8443" s="8">
        <v>3148482</v>
      </c>
      <c r="H8443" s="8">
        <v>12000000</v>
      </c>
    </row>
    <row r="8444" spans="1:8" x14ac:dyDescent="0.3">
      <c r="A8444">
        <v>7.1</v>
      </c>
      <c r="B8444" t="s">
        <v>24610</v>
      </c>
      <c r="C8444" t="s">
        <v>6758</v>
      </c>
      <c r="D8444" t="s">
        <v>17497</v>
      </c>
      <c r="E8444" t="s">
        <v>37</v>
      </c>
      <c r="F8444">
        <v>110</v>
      </c>
      <c r="G8444" s="8">
        <v>3148482</v>
      </c>
      <c r="H8444" s="8">
        <v>12000000</v>
      </c>
    </row>
    <row r="8445" spans="1:8" x14ac:dyDescent="0.3">
      <c r="A8445">
        <v>7</v>
      </c>
      <c r="B8445" t="s">
        <v>24611</v>
      </c>
      <c r="C8445" t="s">
        <v>12091</v>
      </c>
      <c r="D8445" t="s">
        <v>1473</v>
      </c>
      <c r="E8445" t="s">
        <v>37</v>
      </c>
      <c r="F8445">
        <v>109</v>
      </c>
      <c r="G8445" s="8">
        <v>2326407</v>
      </c>
      <c r="H8445" s="8">
        <v>12000000</v>
      </c>
    </row>
    <row r="8446" spans="1:8" x14ac:dyDescent="0.3">
      <c r="A8446">
        <v>7</v>
      </c>
      <c r="B8446" t="s">
        <v>22910</v>
      </c>
      <c r="C8446" t="s">
        <v>4677</v>
      </c>
      <c r="D8446" t="s">
        <v>809</v>
      </c>
      <c r="E8446" t="s">
        <v>10486</v>
      </c>
      <c r="F8446">
        <v>110</v>
      </c>
      <c r="G8446" s="8">
        <v>2201412</v>
      </c>
      <c r="H8446" s="8">
        <v>12215500000</v>
      </c>
    </row>
    <row r="8447" spans="1:8" x14ac:dyDescent="0.3">
      <c r="A8447">
        <v>7</v>
      </c>
      <c r="B8447" t="s">
        <v>22910</v>
      </c>
      <c r="C8447" t="s">
        <v>4677</v>
      </c>
      <c r="D8447" t="s">
        <v>1473</v>
      </c>
      <c r="E8447" t="s">
        <v>10486</v>
      </c>
      <c r="F8447">
        <v>110</v>
      </c>
      <c r="G8447" s="8">
        <v>2201412</v>
      </c>
      <c r="H8447" s="8">
        <v>12215500000</v>
      </c>
    </row>
    <row r="8448" spans="1:8" x14ac:dyDescent="0.3">
      <c r="A8448">
        <v>7</v>
      </c>
      <c r="B8448" t="s">
        <v>22910</v>
      </c>
      <c r="C8448" t="s">
        <v>4677</v>
      </c>
      <c r="D8448" t="s">
        <v>4189</v>
      </c>
      <c r="E8448" t="s">
        <v>10486</v>
      </c>
      <c r="F8448">
        <v>110</v>
      </c>
      <c r="G8448" s="8">
        <v>2201412</v>
      </c>
      <c r="H8448" s="8">
        <v>12215500000</v>
      </c>
    </row>
    <row r="8449" spans="1:8" x14ac:dyDescent="0.3">
      <c r="A8449">
        <v>7</v>
      </c>
      <c r="B8449" t="s">
        <v>22910</v>
      </c>
      <c r="C8449" t="s">
        <v>4677</v>
      </c>
      <c r="D8449" t="s">
        <v>10118</v>
      </c>
      <c r="E8449" t="s">
        <v>10486</v>
      </c>
      <c r="F8449">
        <v>110</v>
      </c>
      <c r="G8449" s="8">
        <v>2201412</v>
      </c>
      <c r="H8449" s="8">
        <v>12215500000</v>
      </c>
    </row>
    <row r="8450" spans="1:8" x14ac:dyDescent="0.3">
      <c r="A8450">
        <v>7.1</v>
      </c>
      <c r="B8450" t="s">
        <v>24612</v>
      </c>
      <c r="C8450" t="s">
        <v>12105</v>
      </c>
      <c r="D8450" t="s">
        <v>651</v>
      </c>
      <c r="E8450" t="s">
        <v>37</v>
      </c>
      <c r="F8450">
        <v>101</v>
      </c>
      <c r="G8450" s="8">
        <v>2060953</v>
      </c>
      <c r="H8450" s="8">
        <v>12000000</v>
      </c>
    </row>
    <row r="8451" spans="1:8" x14ac:dyDescent="0.3">
      <c r="A8451">
        <v>7.1</v>
      </c>
      <c r="B8451" t="s">
        <v>24612</v>
      </c>
      <c r="C8451" t="s">
        <v>12105</v>
      </c>
      <c r="D8451" t="s">
        <v>4189</v>
      </c>
      <c r="E8451" t="s">
        <v>37</v>
      </c>
      <c r="F8451">
        <v>101</v>
      </c>
      <c r="G8451" s="8">
        <v>2060953</v>
      </c>
      <c r="H8451" s="8">
        <v>12000000</v>
      </c>
    </row>
    <row r="8452" spans="1:8" x14ac:dyDescent="0.3">
      <c r="A8452">
        <v>7.1</v>
      </c>
      <c r="B8452" t="s">
        <v>24612</v>
      </c>
      <c r="C8452" t="s">
        <v>12105</v>
      </c>
      <c r="D8452" t="s">
        <v>8199</v>
      </c>
      <c r="E8452" t="s">
        <v>37</v>
      </c>
      <c r="F8452">
        <v>101</v>
      </c>
      <c r="G8452" s="8">
        <v>2060953</v>
      </c>
      <c r="H8452" s="8">
        <v>12000000</v>
      </c>
    </row>
    <row r="8453" spans="1:8" x14ac:dyDescent="0.3">
      <c r="A8453">
        <v>7</v>
      </c>
      <c r="B8453" t="s">
        <v>24613</v>
      </c>
      <c r="C8453" t="s">
        <v>12109</v>
      </c>
      <c r="D8453" t="s">
        <v>809</v>
      </c>
      <c r="E8453" t="s">
        <v>37</v>
      </c>
      <c r="F8453">
        <v>97</v>
      </c>
      <c r="G8453" s="8">
        <v>3950294</v>
      </c>
      <c r="H8453" s="8">
        <v>12000000</v>
      </c>
    </row>
    <row r="8454" spans="1:8" x14ac:dyDescent="0.3">
      <c r="A8454">
        <v>7</v>
      </c>
      <c r="B8454" t="s">
        <v>24613</v>
      </c>
      <c r="C8454" t="s">
        <v>12109</v>
      </c>
      <c r="D8454" t="s">
        <v>1473</v>
      </c>
      <c r="E8454" t="s">
        <v>37</v>
      </c>
      <c r="F8454">
        <v>97</v>
      </c>
      <c r="G8454" s="8">
        <v>3950294</v>
      </c>
      <c r="H8454" s="8">
        <v>12000000</v>
      </c>
    </row>
    <row r="8455" spans="1:8" x14ac:dyDescent="0.3">
      <c r="A8455">
        <v>7</v>
      </c>
      <c r="B8455" t="s">
        <v>24613</v>
      </c>
      <c r="C8455" t="s">
        <v>12109</v>
      </c>
      <c r="D8455" t="s">
        <v>17497</v>
      </c>
      <c r="E8455" t="s">
        <v>37</v>
      </c>
      <c r="F8455">
        <v>97</v>
      </c>
      <c r="G8455" s="8">
        <v>3950294</v>
      </c>
      <c r="H8455" s="8">
        <v>12000000</v>
      </c>
    </row>
    <row r="8456" spans="1:8" x14ac:dyDescent="0.3">
      <c r="A8456">
        <v>7.7</v>
      </c>
      <c r="B8456" t="s">
        <v>24614</v>
      </c>
      <c r="C8456" t="s">
        <v>12113</v>
      </c>
      <c r="D8456" t="s">
        <v>1473</v>
      </c>
      <c r="E8456" t="s">
        <v>7581</v>
      </c>
      <c r="F8456">
        <v>172</v>
      </c>
      <c r="G8456" s="8">
        <v>2835886</v>
      </c>
      <c r="H8456" s="8">
        <v>9200000</v>
      </c>
    </row>
    <row r="8457" spans="1:8" x14ac:dyDescent="0.3">
      <c r="A8457">
        <v>7.1</v>
      </c>
      <c r="B8457" t="s">
        <v>24615</v>
      </c>
      <c r="C8457" t="s">
        <v>12120</v>
      </c>
      <c r="D8457" t="s">
        <v>809</v>
      </c>
      <c r="E8457" t="s">
        <v>37</v>
      </c>
      <c r="F8457">
        <v>104</v>
      </c>
      <c r="G8457" s="8">
        <v>1779284</v>
      </c>
      <c r="H8457" s="8">
        <v>12000000</v>
      </c>
    </row>
    <row r="8458" spans="1:8" x14ac:dyDescent="0.3">
      <c r="A8458">
        <v>7.1</v>
      </c>
      <c r="B8458" t="s">
        <v>24615</v>
      </c>
      <c r="C8458" t="s">
        <v>12120</v>
      </c>
      <c r="D8458" t="s">
        <v>1473</v>
      </c>
      <c r="E8458" t="s">
        <v>37</v>
      </c>
      <c r="F8458">
        <v>104</v>
      </c>
      <c r="G8458" s="8">
        <v>1779284</v>
      </c>
      <c r="H8458" s="8">
        <v>12000000</v>
      </c>
    </row>
    <row r="8459" spans="1:8" x14ac:dyDescent="0.3">
      <c r="A8459">
        <v>6.8</v>
      </c>
      <c r="B8459" t="s">
        <v>24616</v>
      </c>
      <c r="C8459" t="s">
        <v>12126</v>
      </c>
      <c r="D8459" t="s">
        <v>1473</v>
      </c>
      <c r="E8459" t="s">
        <v>37</v>
      </c>
      <c r="F8459">
        <v>99</v>
      </c>
      <c r="G8459" s="8">
        <v>1702277</v>
      </c>
      <c r="H8459" s="8">
        <v>12000000</v>
      </c>
    </row>
    <row r="8460" spans="1:8" x14ac:dyDescent="0.3">
      <c r="A8460">
        <v>6.8</v>
      </c>
      <c r="B8460" t="s">
        <v>24616</v>
      </c>
      <c r="C8460" t="s">
        <v>12126</v>
      </c>
      <c r="D8460" t="s">
        <v>8199</v>
      </c>
      <c r="E8460" t="s">
        <v>37</v>
      </c>
      <c r="F8460">
        <v>99</v>
      </c>
      <c r="G8460" s="8">
        <v>1702277</v>
      </c>
      <c r="H8460" s="8">
        <v>12000000</v>
      </c>
    </row>
    <row r="8461" spans="1:8" x14ac:dyDescent="0.3">
      <c r="A8461">
        <v>7.5</v>
      </c>
      <c r="B8461">
        <v>2046</v>
      </c>
      <c r="C8461" t="s">
        <v>4763</v>
      </c>
      <c r="D8461" t="s">
        <v>1473</v>
      </c>
      <c r="E8461" t="s">
        <v>5027</v>
      </c>
      <c r="F8461">
        <v>129</v>
      </c>
      <c r="G8461" s="8">
        <v>261481</v>
      </c>
      <c r="H8461" s="8">
        <v>12000000</v>
      </c>
    </row>
    <row r="8462" spans="1:8" x14ac:dyDescent="0.3">
      <c r="A8462">
        <v>7.5</v>
      </c>
      <c r="B8462">
        <v>2046</v>
      </c>
      <c r="C8462" t="s">
        <v>4763</v>
      </c>
      <c r="D8462" t="s">
        <v>17497</v>
      </c>
      <c r="E8462" t="s">
        <v>5027</v>
      </c>
      <c r="F8462">
        <v>129</v>
      </c>
      <c r="G8462" s="8">
        <v>261481</v>
      </c>
      <c r="H8462" s="8">
        <v>12000000</v>
      </c>
    </row>
    <row r="8463" spans="1:8" x14ac:dyDescent="0.3">
      <c r="A8463">
        <v>7.5</v>
      </c>
      <c r="B8463">
        <v>2046</v>
      </c>
      <c r="C8463" t="s">
        <v>4763</v>
      </c>
      <c r="D8463" t="s">
        <v>10118</v>
      </c>
      <c r="E8463" t="s">
        <v>5027</v>
      </c>
      <c r="F8463">
        <v>129</v>
      </c>
      <c r="G8463" s="8">
        <v>261481</v>
      </c>
      <c r="H8463" s="8">
        <v>12000000</v>
      </c>
    </row>
    <row r="8464" spans="1:8" x14ac:dyDescent="0.3">
      <c r="A8464">
        <v>6.3</v>
      </c>
      <c r="B8464" t="s">
        <v>24617</v>
      </c>
      <c r="C8464" t="s">
        <v>12135</v>
      </c>
      <c r="D8464" t="s">
        <v>21950</v>
      </c>
      <c r="E8464" t="s">
        <v>37</v>
      </c>
      <c r="F8464">
        <v>91</v>
      </c>
      <c r="G8464" s="8">
        <v>1506998</v>
      </c>
      <c r="H8464" s="8">
        <v>12000000</v>
      </c>
    </row>
    <row r="8465" spans="1:8" x14ac:dyDescent="0.3">
      <c r="A8465">
        <v>6.3</v>
      </c>
      <c r="B8465" t="s">
        <v>24617</v>
      </c>
      <c r="C8465" t="s">
        <v>12135</v>
      </c>
      <c r="D8465" t="s">
        <v>1473</v>
      </c>
      <c r="E8465" t="s">
        <v>37</v>
      </c>
      <c r="F8465">
        <v>91</v>
      </c>
      <c r="G8465" s="8">
        <v>1506998</v>
      </c>
      <c r="H8465" s="8">
        <v>12000000</v>
      </c>
    </row>
    <row r="8466" spans="1:8" x14ac:dyDescent="0.3">
      <c r="A8466">
        <v>6.3</v>
      </c>
      <c r="B8466" t="s">
        <v>24617</v>
      </c>
      <c r="C8466" t="s">
        <v>12135</v>
      </c>
      <c r="D8466" t="s">
        <v>17497</v>
      </c>
      <c r="E8466" t="s">
        <v>37</v>
      </c>
      <c r="F8466">
        <v>91</v>
      </c>
      <c r="G8466" s="8">
        <v>1506998</v>
      </c>
      <c r="H8466" s="8">
        <v>12000000</v>
      </c>
    </row>
    <row r="8467" spans="1:8" x14ac:dyDescent="0.3">
      <c r="A8467">
        <v>7.3</v>
      </c>
      <c r="B8467" t="s">
        <v>24618</v>
      </c>
      <c r="C8467" t="s">
        <v>12142</v>
      </c>
      <c r="D8467" t="s">
        <v>515</v>
      </c>
      <c r="E8467" t="s">
        <v>37</v>
      </c>
      <c r="F8467">
        <v>100</v>
      </c>
      <c r="G8467" s="8">
        <v>860002</v>
      </c>
      <c r="H8467" s="8">
        <v>12000000</v>
      </c>
    </row>
    <row r="8468" spans="1:8" x14ac:dyDescent="0.3">
      <c r="A8468">
        <v>7.3</v>
      </c>
      <c r="B8468" t="s">
        <v>24618</v>
      </c>
      <c r="C8468" t="s">
        <v>12142</v>
      </c>
      <c r="D8468" t="s">
        <v>1473</v>
      </c>
      <c r="E8468" t="s">
        <v>37</v>
      </c>
      <c r="F8468">
        <v>100</v>
      </c>
      <c r="G8468" s="8">
        <v>860002</v>
      </c>
      <c r="H8468" s="8">
        <v>12000000</v>
      </c>
    </row>
    <row r="8469" spans="1:8" x14ac:dyDescent="0.3">
      <c r="A8469">
        <v>7.3</v>
      </c>
      <c r="B8469" t="s">
        <v>24618</v>
      </c>
      <c r="C8469" t="s">
        <v>12142</v>
      </c>
      <c r="D8469" t="s">
        <v>15875</v>
      </c>
      <c r="E8469" t="s">
        <v>37</v>
      </c>
      <c r="F8469">
        <v>100</v>
      </c>
      <c r="G8469" s="8">
        <v>860002</v>
      </c>
      <c r="H8469" s="8">
        <v>12000000</v>
      </c>
    </row>
    <row r="8470" spans="1:8" x14ac:dyDescent="0.3">
      <c r="A8470">
        <v>6.8</v>
      </c>
      <c r="B8470" t="s">
        <v>24619</v>
      </c>
      <c r="C8470" t="s">
        <v>2836</v>
      </c>
      <c r="D8470" t="s">
        <v>1473</v>
      </c>
      <c r="E8470" t="s">
        <v>37</v>
      </c>
      <c r="F8470">
        <v>111</v>
      </c>
      <c r="G8470" s="8">
        <v>548934</v>
      </c>
      <c r="H8470" s="8">
        <v>12000000</v>
      </c>
    </row>
    <row r="8471" spans="1:8" x14ac:dyDescent="0.3">
      <c r="A8471">
        <v>6.8</v>
      </c>
      <c r="B8471" t="s">
        <v>24619</v>
      </c>
      <c r="C8471" t="s">
        <v>2836</v>
      </c>
      <c r="D8471" t="s">
        <v>21948</v>
      </c>
      <c r="E8471" t="s">
        <v>37</v>
      </c>
      <c r="F8471">
        <v>111</v>
      </c>
      <c r="G8471" s="8">
        <v>548934</v>
      </c>
      <c r="H8471" s="8">
        <v>12000000</v>
      </c>
    </row>
    <row r="8472" spans="1:8" x14ac:dyDescent="0.3">
      <c r="A8472">
        <v>6.8</v>
      </c>
      <c r="B8472" t="s">
        <v>24619</v>
      </c>
      <c r="C8472" t="s">
        <v>2836</v>
      </c>
      <c r="D8472" t="s">
        <v>17497</v>
      </c>
      <c r="E8472" t="s">
        <v>37</v>
      </c>
      <c r="F8472">
        <v>111</v>
      </c>
      <c r="G8472" s="8">
        <v>548934</v>
      </c>
      <c r="H8472" s="8">
        <v>12000000</v>
      </c>
    </row>
    <row r="8473" spans="1:8" x14ac:dyDescent="0.3">
      <c r="A8473">
        <v>7.2</v>
      </c>
      <c r="B8473" t="s">
        <v>24620</v>
      </c>
      <c r="C8473" t="s">
        <v>12151</v>
      </c>
      <c r="D8473" t="s">
        <v>21950</v>
      </c>
      <c r="E8473" t="s">
        <v>37</v>
      </c>
      <c r="F8473">
        <v>114</v>
      </c>
      <c r="G8473" s="8">
        <v>447750</v>
      </c>
      <c r="H8473" s="8">
        <v>10000000</v>
      </c>
    </row>
    <row r="8474" spans="1:8" x14ac:dyDescent="0.3">
      <c r="A8474">
        <v>7.2</v>
      </c>
      <c r="B8474" t="s">
        <v>24620</v>
      </c>
      <c r="C8474" t="s">
        <v>12151</v>
      </c>
      <c r="D8474" t="s">
        <v>1473</v>
      </c>
      <c r="E8474" t="s">
        <v>37</v>
      </c>
      <c r="F8474">
        <v>114</v>
      </c>
      <c r="G8474" s="8">
        <v>447750</v>
      </c>
      <c r="H8474" s="8">
        <v>10000000</v>
      </c>
    </row>
    <row r="8475" spans="1:8" x14ac:dyDescent="0.3">
      <c r="A8475">
        <v>7.2</v>
      </c>
      <c r="B8475" t="s">
        <v>24620</v>
      </c>
      <c r="C8475" t="s">
        <v>12151</v>
      </c>
      <c r="D8475" t="s">
        <v>8199</v>
      </c>
      <c r="E8475" t="s">
        <v>37</v>
      </c>
      <c r="F8475">
        <v>114</v>
      </c>
      <c r="G8475" s="8">
        <v>447750</v>
      </c>
      <c r="H8475" s="8">
        <v>10000000</v>
      </c>
    </row>
    <row r="8476" spans="1:8" x14ac:dyDescent="0.3">
      <c r="A8476">
        <v>6.4</v>
      </c>
      <c r="B8476" t="s">
        <v>24621</v>
      </c>
      <c r="C8476" t="s">
        <v>153</v>
      </c>
      <c r="D8476" t="s">
        <v>809</v>
      </c>
      <c r="E8476" t="s">
        <v>37</v>
      </c>
      <c r="F8476">
        <v>86</v>
      </c>
      <c r="G8476" s="8">
        <v>333976</v>
      </c>
      <c r="H8476" s="8">
        <v>12000000</v>
      </c>
    </row>
    <row r="8477" spans="1:8" x14ac:dyDescent="0.3">
      <c r="A8477">
        <v>6.4</v>
      </c>
      <c r="B8477" t="s">
        <v>24621</v>
      </c>
      <c r="C8477" t="s">
        <v>153</v>
      </c>
      <c r="D8477" t="s">
        <v>21950</v>
      </c>
      <c r="E8477" t="s">
        <v>37</v>
      </c>
      <c r="F8477">
        <v>86</v>
      </c>
      <c r="G8477" s="8">
        <v>333976</v>
      </c>
      <c r="H8477" s="8">
        <v>12000000</v>
      </c>
    </row>
    <row r="8478" spans="1:8" x14ac:dyDescent="0.3">
      <c r="A8478">
        <v>6</v>
      </c>
      <c r="B8478" t="s">
        <v>24622</v>
      </c>
      <c r="C8478" t="s">
        <v>7931</v>
      </c>
      <c r="D8478" t="s">
        <v>809</v>
      </c>
      <c r="E8478" t="s">
        <v>37</v>
      </c>
      <c r="F8478">
        <v>107</v>
      </c>
      <c r="G8478" s="8">
        <v>141853</v>
      </c>
      <c r="H8478" s="8">
        <v>12000000</v>
      </c>
    </row>
    <row r="8479" spans="1:8" x14ac:dyDescent="0.3">
      <c r="A8479">
        <v>6</v>
      </c>
      <c r="B8479" t="s">
        <v>24622</v>
      </c>
      <c r="C8479" t="s">
        <v>7931</v>
      </c>
      <c r="D8479" t="s">
        <v>1473</v>
      </c>
      <c r="E8479" t="s">
        <v>37</v>
      </c>
      <c r="F8479">
        <v>107</v>
      </c>
      <c r="G8479" s="8">
        <v>141853</v>
      </c>
      <c r="H8479" s="8">
        <v>12000000</v>
      </c>
    </row>
    <row r="8480" spans="1:8" x14ac:dyDescent="0.3">
      <c r="A8480">
        <v>6.4</v>
      </c>
      <c r="B8480" t="s">
        <v>24623</v>
      </c>
      <c r="C8480" t="s">
        <v>10157</v>
      </c>
      <c r="D8480" t="s">
        <v>1473</v>
      </c>
      <c r="E8480" t="s">
        <v>37</v>
      </c>
      <c r="F8480">
        <v>90</v>
      </c>
      <c r="G8480" s="8">
        <v>303439</v>
      </c>
      <c r="H8480" s="8">
        <v>8000000</v>
      </c>
    </row>
    <row r="8481" spans="1:8" x14ac:dyDescent="0.3">
      <c r="A8481">
        <v>6.4</v>
      </c>
      <c r="B8481" t="s">
        <v>24623</v>
      </c>
      <c r="C8481" t="s">
        <v>10157</v>
      </c>
      <c r="D8481" t="s">
        <v>21948</v>
      </c>
      <c r="E8481" t="s">
        <v>37</v>
      </c>
      <c r="F8481">
        <v>90</v>
      </c>
      <c r="G8481" s="8">
        <v>303439</v>
      </c>
      <c r="H8481" s="8">
        <v>8000000</v>
      </c>
    </row>
    <row r="8482" spans="1:8" x14ac:dyDescent="0.3">
      <c r="A8482">
        <v>6.4</v>
      </c>
      <c r="B8482" t="s">
        <v>24623</v>
      </c>
      <c r="C8482" t="s">
        <v>10157</v>
      </c>
      <c r="D8482" t="s">
        <v>8199</v>
      </c>
      <c r="E8482" t="s">
        <v>37</v>
      </c>
      <c r="F8482">
        <v>90</v>
      </c>
      <c r="G8482" s="8">
        <v>303439</v>
      </c>
      <c r="H8482" s="8">
        <v>8000000</v>
      </c>
    </row>
    <row r="8483" spans="1:8" x14ac:dyDescent="0.3">
      <c r="A8483">
        <v>7.5</v>
      </c>
      <c r="B8483" t="s">
        <v>24624</v>
      </c>
      <c r="C8483" t="s">
        <v>12169</v>
      </c>
      <c r="D8483" t="s">
        <v>21950</v>
      </c>
      <c r="E8483" t="s">
        <v>37</v>
      </c>
      <c r="F8483">
        <v>120</v>
      </c>
      <c r="G8483" s="8">
        <v>214202</v>
      </c>
      <c r="H8483" s="8">
        <v>12000000</v>
      </c>
    </row>
    <row r="8484" spans="1:8" x14ac:dyDescent="0.3">
      <c r="A8484">
        <v>7.5</v>
      </c>
      <c r="B8484" t="s">
        <v>24624</v>
      </c>
      <c r="C8484" t="s">
        <v>12169</v>
      </c>
      <c r="D8484" t="s">
        <v>1473</v>
      </c>
      <c r="E8484" t="s">
        <v>37</v>
      </c>
      <c r="F8484">
        <v>120</v>
      </c>
      <c r="G8484" s="8">
        <v>214202</v>
      </c>
      <c r="H8484" s="8">
        <v>12000000</v>
      </c>
    </row>
    <row r="8485" spans="1:8" x14ac:dyDescent="0.3">
      <c r="A8485">
        <v>7.5</v>
      </c>
      <c r="B8485" t="s">
        <v>24624</v>
      </c>
      <c r="C8485" t="s">
        <v>12169</v>
      </c>
      <c r="D8485" t="s">
        <v>8199</v>
      </c>
      <c r="E8485" t="s">
        <v>37</v>
      </c>
      <c r="F8485">
        <v>120</v>
      </c>
      <c r="G8485" s="8">
        <v>214202</v>
      </c>
      <c r="H8485" s="8">
        <v>12000000</v>
      </c>
    </row>
    <row r="8486" spans="1:8" x14ac:dyDescent="0.3">
      <c r="A8486">
        <v>7.1</v>
      </c>
      <c r="B8486" t="s">
        <v>24625</v>
      </c>
      <c r="C8486" t="s">
        <v>12173</v>
      </c>
      <c r="D8486" t="s">
        <v>1473</v>
      </c>
      <c r="E8486" t="s">
        <v>12180</v>
      </c>
      <c r="F8486">
        <v>134</v>
      </c>
      <c r="G8486" s="8">
        <v>195888</v>
      </c>
      <c r="H8486" s="8">
        <v>2500000000</v>
      </c>
    </row>
    <row r="8487" spans="1:8" x14ac:dyDescent="0.3">
      <c r="A8487">
        <v>7.1</v>
      </c>
      <c r="B8487" t="s">
        <v>24625</v>
      </c>
      <c r="C8487" t="s">
        <v>12173</v>
      </c>
      <c r="D8487" t="s">
        <v>17497</v>
      </c>
      <c r="E8487" t="s">
        <v>12180</v>
      </c>
      <c r="F8487">
        <v>134</v>
      </c>
      <c r="G8487" s="8">
        <v>195888</v>
      </c>
      <c r="H8487" s="8">
        <v>2500000000</v>
      </c>
    </row>
    <row r="8488" spans="1:8" x14ac:dyDescent="0.3">
      <c r="A8488">
        <v>7.1</v>
      </c>
      <c r="B8488" t="s">
        <v>24625</v>
      </c>
      <c r="C8488" t="s">
        <v>12173</v>
      </c>
      <c r="D8488" t="s">
        <v>21951</v>
      </c>
      <c r="E8488" t="s">
        <v>12180</v>
      </c>
      <c r="F8488">
        <v>134</v>
      </c>
      <c r="G8488" s="8">
        <v>195888</v>
      </c>
      <c r="H8488" s="8">
        <v>2500000000</v>
      </c>
    </row>
    <row r="8489" spans="1:8" x14ac:dyDescent="0.3">
      <c r="A8489">
        <v>4.5999999999999996</v>
      </c>
      <c r="B8489" t="s">
        <v>24626</v>
      </c>
      <c r="C8489" t="s">
        <v>12181</v>
      </c>
      <c r="D8489" t="s">
        <v>809</v>
      </c>
      <c r="E8489" t="s">
        <v>37</v>
      </c>
      <c r="F8489">
        <v>110</v>
      </c>
      <c r="G8489" s="8">
        <v>175370</v>
      </c>
      <c r="H8489" s="8">
        <v>12000000</v>
      </c>
    </row>
    <row r="8490" spans="1:8" x14ac:dyDescent="0.3">
      <c r="A8490">
        <v>7.7</v>
      </c>
      <c r="B8490" t="s">
        <v>24627</v>
      </c>
      <c r="C8490" t="s">
        <v>12194</v>
      </c>
      <c r="D8490" t="s">
        <v>1473</v>
      </c>
      <c r="E8490" t="s">
        <v>940</v>
      </c>
      <c r="F8490">
        <v>132</v>
      </c>
      <c r="G8490" s="8">
        <v>119922</v>
      </c>
      <c r="H8490" s="8">
        <v>12000000</v>
      </c>
    </row>
    <row r="8491" spans="1:8" x14ac:dyDescent="0.3">
      <c r="A8491">
        <v>7.7</v>
      </c>
      <c r="B8491" t="s">
        <v>24627</v>
      </c>
      <c r="C8491" t="s">
        <v>12194</v>
      </c>
      <c r="D8491" t="s">
        <v>20490</v>
      </c>
      <c r="E8491" t="s">
        <v>940</v>
      </c>
      <c r="F8491">
        <v>132</v>
      </c>
      <c r="G8491" s="8">
        <v>119922</v>
      </c>
      <c r="H8491" s="8">
        <v>12000000</v>
      </c>
    </row>
    <row r="8492" spans="1:8" x14ac:dyDescent="0.3">
      <c r="A8492">
        <v>7.7</v>
      </c>
      <c r="B8492" t="s">
        <v>24627</v>
      </c>
      <c r="C8492" t="s">
        <v>12194</v>
      </c>
      <c r="D8492" t="s">
        <v>21951</v>
      </c>
      <c r="E8492" t="s">
        <v>940</v>
      </c>
      <c r="F8492">
        <v>132</v>
      </c>
      <c r="G8492" s="8">
        <v>119922</v>
      </c>
      <c r="H8492" s="8">
        <v>12000000</v>
      </c>
    </row>
    <row r="8493" spans="1:8" x14ac:dyDescent="0.3">
      <c r="A8493">
        <v>5.6</v>
      </c>
      <c r="B8493" t="s">
        <v>24628</v>
      </c>
      <c r="C8493" t="s">
        <v>997</v>
      </c>
      <c r="D8493" t="s">
        <v>675</v>
      </c>
      <c r="E8493" t="s">
        <v>37</v>
      </c>
      <c r="F8493">
        <v>113</v>
      </c>
      <c r="G8493" s="8">
        <v>17149</v>
      </c>
      <c r="H8493" s="8">
        <v>20000000</v>
      </c>
    </row>
    <row r="8494" spans="1:8" x14ac:dyDescent="0.3">
      <c r="A8494">
        <v>5.6</v>
      </c>
      <c r="B8494" t="s">
        <v>24628</v>
      </c>
      <c r="C8494" t="s">
        <v>997</v>
      </c>
      <c r="D8494" t="s">
        <v>1473</v>
      </c>
      <c r="E8494" t="s">
        <v>37</v>
      </c>
      <c r="F8494">
        <v>113</v>
      </c>
      <c r="G8494" s="8">
        <v>17149</v>
      </c>
      <c r="H8494" s="8">
        <v>20000000</v>
      </c>
    </row>
    <row r="8495" spans="1:8" x14ac:dyDescent="0.3">
      <c r="A8495">
        <v>5.6</v>
      </c>
      <c r="B8495" t="s">
        <v>24628</v>
      </c>
      <c r="C8495" t="s">
        <v>997</v>
      </c>
      <c r="D8495" t="s">
        <v>21951</v>
      </c>
      <c r="E8495" t="s">
        <v>37</v>
      </c>
      <c r="F8495">
        <v>113</v>
      </c>
      <c r="G8495" s="8">
        <v>17149</v>
      </c>
      <c r="H8495" s="8">
        <v>20000000</v>
      </c>
    </row>
    <row r="8496" spans="1:8" x14ac:dyDescent="0.3">
      <c r="A8496">
        <v>7.5</v>
      </c>
      <c r="B8496" t="s">
        <v>24629</v>
      </c>
      <c r="C8496" t="s">
        <v>12225</v>
      </c>
      <c r="D8496" t="s">
        <v>1473</v>
      </c>
      <c r="E8496" t="s">
        <v>37</v>
      </c>
      <c r="F8496">
        <v>111</v>
      </c>
      <c r="G8496" s="8">
        <v>14616</v>
      </c>
      <c r="H8496" s="8">
        <v>12000000</v>
      </c>
    </row>
    <row r="8497" spans="1:8" x14ac:dyDescent="0.3">
      <c r="A8497">
        <v>5.8</v>
      </c>
      <c r="B8497" t="s">
        <v>24630</v>
      </c>
      <c r="C8497" t="s">
        <v>1459</v>
      </c>
      <c r="D8497" t="s">
        <v>11093</v>
      </c>
      <c r="E8497" t="s">
        <v>37</v>
      </c>
      <c r="F8497">
        <v>99</v>
      </c>
      <c r="G8497" s="8">
        <v>91443253</v>
      </c>
      <c r="H8497" s="8">
        <v>12000000</v>
      </c>
    </row>
    <row r="8498" spans="1:8" x14ac:dyDescent="0.3">
      <c r="A8498">
        <v>5.8</v>
      </c>
      <c r="B8498" t="s">
        <v>24630</v>
      </c>
      <c r="C8498" t="s">
        <v>1459</v>
      </c>
      <c r="D8498" t="s">
        <v>1473</v>
      </c>
      <c r="E8498" t="s">
        <v>37</v>
      </c>
      <c r="F8498">
        <v>99</v>
      </c>
      <c r="G8498" s="8">
        <v>91443253</v>
      </c>
      <c r="H8498" s="8">
        <v>12000000</v>
      </c>
    </row>
    <row r="8499" spans="1:8" x14ac:dyDescent="0.3">
      <c r="A8499">
        <v>8.3000000000000007</v>
      </c>
      <c r="B8499" t="s">
        <v>24631</v>
      </c>
      <c r="C8499" t="s">
        <v>658</v>
      </c>
      <c r="D8499" t="s">
        <v>809</v>
      </c>
      <c r="E8499" t="s">
        <v>37</v>
      </c>
      <c r="F8499">
        <v>104</v>
      </c>
      <c r="G8499" s="8">
        <v>30093107</v>
      </c>
      <c r="H8499" s="8">
        <v>6000000</v>
      </c>
    </row>
    <row r="8500" spans="1:8" x14ac:dyDescent="0.3">
      <c r="A8500">
        <v>8.3000000000000007</v>
      </c>
      <c r="B8500" t="s">
        <v>24631</v>
      </c>
      <c r="C8500" t="s">
        <v>658</v>
      </c>
      <c r="D8500" t="s">
        <v>21950</v>
      </c>
      <c r="E8500" t="s">
        <v>37</v>
      </c>
      <c r="F8500">
        <v>104</v>
      </c>
      <c r="G8500" s="8">
        <v>30093107</v>
      </c>
      <c r="H8500" s="8">
        <v>6000000</v>
      </c>
    </row>
    <row r="8501" spans="1:8" x14ac:dyDescent="0.3">
      <c r="A8501">
        <v>6.6</v>
      </c>
      <c r="B8501" t="s">
        <v>24632</v>
      </c>
      <c r="C8501" t="s">
        <v>10926</v>
      </c>
      <c r="D8501" t="s">
        <v>651</v>
      </c>
      <c r="E8501" t="s">
        <v>37</v>
      </c>
      <c r="F8501">
        <v>103</v>
      </c>
      <c r="G8501" s="8">
        <v>57469179</v>
      </c>
      <c r="H8501" s="8">
        <v>11500000</v>
      </c>
    </row>
    <row r="8502" spans="1:8" x14ac:dyDescent="0.3">
      <c r="A8502">
        <v>6.6</v>
      </c>
      <c r="B8502" t="s">
        <v>24632</v>
      </c>
      <c r="C8502" t="s">
        <v>10926</v>
      </c>
      <c r="D8502" t="s">
        <v>4189</v>
      </c>
      <c r="E8502" t="s">
        <v>37</v>
      </c>
      <c r="F8502">
        <v>103</v>
      </c>
      <c r="G8502" s="8">
        <v>57469179</v>
      </c>
      <c r="H8502" s="8">
        <v>11500000</v>
      </c>
    </row>
    <row r="8503" spans="1:8" x14ac:dyDescent="0.3">
      <c r="A8503">
        <v>7.5</v>
      </c>
      <c r="B8503" t="s">
        <v>24633</v>
      </c>
      <c r="C8503" t="s">
        <v>12248</v>
      </c>
      <c r="D8503" t="s">
        <v>1473</v>
      </c>
      <c r="E8503" t="s">
        <v>388</v>
      </c>
      <c r="F8503">
        <v>134</v>
      </c>
      <c r="G8503" s="8">
        <v>48856</v>
      </c>
      <c r="H8503" s="8">
        <v>11900000</v>
      </c>
    </row>
    <row r="8504" spans="1:8" x14ac:dyDescent="0.3">
      <c r="A8504">
        <v>7.2</v>
      </c>
      <c r="B8504" t="s">
        <v>24634</v>
      </c>
      <c r="C8504" t="s">
        <v>1285</v>
      </c>
      <c r="D8504" t="s">
        <v>809</v>
      </c>
      <c r="E8504" t="s">
        <v>37</v>
      </c>
      <c r="F8504">
        <v>106</v>
      </c>
      <c r="G8504" s="8">
        <v>148170000</v>
      </c>
      <c r="H8504" s="8">
        <v>11000000</v>
      </c>
    </row>
    <row r="8505" spans="1:8" x14ac:dyDescent="0.3">
      <c r="A8505">
        <v>7.2</v>
      </c>
      <c r="B8505" t="s">
        <v>24634</v>
      </c>
      <c r="C8505" t="s">
        <v>1285</v>
      </c>
      <c r="D8505" t="s">
        <v>651</v>
      </c>
      <c r="E8505" t="s">
        <v>37</v>
      </c>
      <c r="F8505">
        <v>106</v>
      </c>
      <c r="G8505" s="8">
        <v>148170000</v>
      </c>
      <c r="H8505" s="8">
        <v>11000000</v>
      </c>
    </row>
    <row r="8506" spans="1:8" x14ac:dyDescent="0.3">
      <c r="A8506">
        <v>7.2</v>
      </c>
      <c r="B8506" t="s">
        <v>24634</v>
      </c>
      <c r="C8506" t="s">
        <v>1285</v>
      </c>
      <c r="D8506" t="s">
        <v>4189</v>
      </c>
      <c r="E8506" t="s">
        <v>37</v>
      </c>
      <c r="F8506">
        <v>106</v>
      </c>
      <c r="G8506" s="8">
        <v>148170000</v>
      </c>
      <c r="H8506" s="8">
        <v>11000000</v>
      </c>
    </row>
    <row r="8507" spans="1:8" x14ac:dyDescent="0.3">
      <c r="A8507">
        <v>8.6999999999999993</v>
      </c>
      <c r="B8507" t="s">
        <v>24635</v>
      </c>
      <c r="C8507" t="s">
        <v>721</v>
      </c>
      <c r="D8507" t="s">
        <v>675</v>
      </c>
      <c r="E8507" t="s">
        <v>37</v>
      </c>
      <c r="F8507">
        <v>125</v>
      </c>
      <c r="G8507" s="8">
        <v>460935665</v>
      </c>
      <c r="H8507" s="8">
        <v>11000000</v>
      </c>
    </row>
    <row r="8508" spans="1:8" x14ac:dyDescent="0.3">
      <c r="A8508">
        <v>8.6999999999999993</v>
      </c>
      <c r="B8508" t="s">
        <v>24635</v>
      </c>
      <c r="C8508" t="s">
        <v>721</v>
      </c>
      <c r="D8508" t="s">
        <v>515</v>
      </c>
      <c r="E8508" t="s">
        <v>37</v>
      </c>
      <c r="F8508">
        <v>125</v>
      </c>
      <c r="G8508" s="8">
        <v>460935665</v>
      </c>
      <c r="H8508" s="8">
        <v>11000000</v>
      </c>
    </row>
    <row r="8509" spans="1:8" x14ac:dyDescent="0.3">
      <c r="A8509">
        <v>8.6999999999999993</v>
      </c>
      <c r="B8509" t="s">
        <v>24635</v>
      </c>
      <c r="C8509" t="s">
        <v>721</v>
      </c>
      <c r="D8509" t="s">
        <v>651</v>
      </c>
      <c r="E8509" t="s">
        <v>37</v>
      </c>
      <c r="F8509">
        <v>125</v>
      </c>
      <c r="G8509" s="8">
        <v>460935665</v>
      </c>
      <c r="H8509" s="8">
        <v>11000000</v>
      </c>
    </row>
    <row r="8510" spans="1:8" x14ac:dyDescent="0.3">
      <c r="A8510">
        <v>8.6999999999999993</v>
      </c>
      <c r="B8510" t="s">
        <v>24635</v>
      </c>
      <c r="C8510" t="s">
        <v>721</v>
      </c>
      <c r="D8510" t="s">
        <v>10118</v>
      </c>
      <c r="E8510" t="s">
        <v>37</v>
      </c>
      <c r="F8510">
        <v>125</v>
      </c>
      <c r="G8510" s="8">
        <v>460935665</v>
      </c>
      <c r="H8510" s="8">
        <v>11000000</v>
      </c>
    </row>
    <row r="8511" spans="1:8" x14ac:dyDescent="0.3">
      <c r="A8511">
        <v>6</v>
      </c>
      <c r="B8511" t="s">
        <v>24636</v>
      </c>
      <c r="C8511" t="s">
        <v>12273</v>
      </c>
      <c r="D8511" t="s">
        <v>809</v>
      </c>
      <c r="E8511" t="s">
        <v>37</v>
      </c>
      <c r="F8511">
        <v>109</v>
      </c>
      <c r="G8511" s="8">
        <v>35537564</v>
      </c>
      <c r="H8511" s="8">
        <v>11500000</v>
      </c>
    </row>
    <row r="8512" spans="1:8" x14ac:dyDescent="0.3">
      <c r="A8512">
        <v>8</v>
      </c>
      <c r="B8512" t="s">
        <v>24637</v>
      </c>
      <c r="C8512" t="s">
        <v>6851</v>
      </c>
      <c r="D8512" t="s">
        <v>1473</v>
      </c>
      <c r="E8512" t="s">
        <v>37</v>
      </c>
      <c r="F8512">
        <v>200</v>
      </c>
      <c r="G8512" s="8">
        <v>111722000</v>
      </c>
      <c r="H8512" s="8">
        <v>11000000</v>
      </c>
    </row>
    <row r="8513" spans="1:8" x14ac:dyDescent="0.3">
      <c r="A8513">
        <v>8</v>
      </c>
      <c r="B8513" t="s">
        <v>24637</v>
      </c>
      <c r="C8513" t="s">
        <v>6851</v>
      </c>
      <c r="D8513" t="s">
        <v>17497</v>
      </c>
      <c r="E8513" t="s">
        <v>37</v>
      </c>
      <c r="F8513">
        <v>200</v>
      </c>
      <c r="G8513" s="8">
        <v>111722000</v>
      </c>
      <c r="H8513" s="8">
        <v>11000000</v>
      </c>
    </row>
    <row r="8514" spans="1:8" x14ac:dyDescent="0.3">
      <c r="A8514">
        <v>8</v>
      </c>
      <c r="B8514" t="s">
        <v>24637</v>
      </c>
      <c r="C8514" t="s">
        <v>6851</v>
      </c>
      <c r="D8514" t="s">
        <v>21951</v>
      </c>
      <c r="E8514" t="s">
        <v>37</v>
      </c>
      <c r="F8514">
        <v>200</v>
      </c>
      <c r="G8514" s="8">
        <v>111722000</v>
      </c>
      <c r="H8514" s="8">
        <v>11000000</v>
      </c>
    </row>
    <row r="8515" spans="1:8" x14ac:dyDescent="0.3">
      <c r="A8515">
        <v>4.5</v>
      </c>
      <c r="B8515" t="s">
        <v>24638</v>
      </c>
      <c r="C8515" t="s">
        <v>1852</v>
      </c>
      <c r="D8515" t="s">
        <v>809</v>
      </c>
      <c r="E8515" t="s">
        <v>37</v>
      </c>
      <c r="F8515">
        <v>112</v>
      </c>
      <c r="G8515" s="8">
        <v>90556401</v>
      </c>
      <c r="H8515" s="8">
        <v>11000000</v>
      </c>
    </row>
    <row r="8516" spans="1:8" x14ac:dyDescent="0.3">
      <c r="A8516">
        <v>4.5</v>
      </c>
      <c r="B8516" t="s">
        <v>24638</v>
      </c>
      <c r="C8516" t="s">
        <v>1852</v>
      </c>
      <c r="D8516" t="s">
        <v>1473</v>
      </c>
      <c r="E8516" t="s">
        <v>37</v>
      </c>
      <c r="F8516">
        <v>112</v>
      </c>
      <c r="G8516" s="8">
        <v>90556401</v>
      </c>
      <c r="H8516" s="8">
        <v>11000000</v>
      </c>
    </row>
    <row r="8517" spans="1:8" x14ac:dyDescent="0.3">
      <c r="A8517">
        <v>4.5</v>
      </c>
      <c r="B8517" t="s">
        <v>24638</v>
      </c>
      <c r="C8517" t="s">
        <v>1852</v>
      </c>
      <c r="D8517" t="s">
        <v>15875</v>
      </c>
      <c r="E8517" t="s">
        <v>37</v>
      </c>
      <c r="F8517">
        <v>112</v>
      </c>
      <c r="G8517" s="8">
        <v>90556401</v>
      </c>
      <c r="H8517" s="8">
        <v>11000000</v>
      </c>
    </row>
    <row r="8518" spans="1:8" x14ac:dyDescent="0.3">
      <c r="A8518">
        <v>4.5</v>
      </c>
      <c r="B8518" t="s">
        <v>24638</v>
      </c>
      <c r="C8518" t="s">
        <v>1852</v>
      </c>
      <c r="D8518" t="s">
        <v>9824</v>
      </c>
      <c r="E8518" t="s">
        <v>37</v>
      </c>
      <c r="F8518">
        <v>112</v>
      </c>
      <c r="G8518" s="8">
        <v>90556401</v>
      </c>
      <c r="H8518" s="8">
        <v>11000000</v>
      </c>
    </row>
    <row r="8519" spans="1:8" x14ac:dyDescent="0.3">
      <c r="A8519">
        <v>4.5</v>
      </c>
      <c r="B8519" t="s">
        <v>24638</v>
      </c>
      <c r="C8519" t="s">
        <v>1852</v>
      </c>
      <c r="D8519" t="s">
        <v>15164</v>
      </c>
      <c r="E8519" t="s">
        <v>37</v>
      </c>
      <c r="F8519">
        <v>112</v>
      </c>
      <c r="G8519" s="8">
        <v>90556401</v>
      </c>
      <c r="H8519" s="8">
        <v>11000000</v>
      </c>
    </row>
    <row r="8520" spans="1:8" x14ac:dyDescent="0.3">
      <c r="A8520">
        <v>4.5</v>
      </c>
      <c r="B8520" t="s">
        <v>24638</v>
      </c>
      <c r="C8520" t="s">
        <v>1852</v>
      </c>
      <c r="D8520" t="s">
        <v>17497</v>
      </c>
      <c r="E8520" t="s">
        <v>37</v>
      </c>
      <c r="F8520">
        <v>112</v>
      </c>
      <c r="G8520" s="8">
        <v>90556401</v>
      </c>
      <c r="H8520" s="8">
        <v>11000000</v>
      </c>
    </row>
    <row r="8521" spans="1:8" x14ac:dyDescent="0.3">
      <c r="A8521">
        <v>7.9</v>
      </c>
      <c r="B8521" t="s">
        <v>24639</v>
      </c>
      <c r="C8521" t="s">
        <v>1952</v>
      </c>
      <c r="D8521" t="s">
        <v>11093</v>
      </c>
      <c r="E8521" t="s">
        <v>37</v>
      </c>
      <c r="F8521">
        <v>116</v>
      </c>
      <c r="G8521" s="8">
        <v>93571803</v>
      </c>
      <c r="H8521" s="8">
        <v>25000000</v>
      </c>
    </row>
    <row r="8522" spans="1:8" x14ac:dyDescent="0.3">
      <c r="A8522">
        <v>7.9</v>
      </c>
      <c r="B8522" t="s">
        <v>24639</v>
      </c>
      <c r="C8522" t="s">
        <v>1952</v>
      </c>
      <c r="D8522" t="s">
        <v>1473</v>
      </c>
      <c r="E8522" t="s">
        <v>37</v>
      </c>
      <c r="F8522">
        <v>116</v>
      </c>
      <c r="G8522" s="8">
        <v>93571803</v>
      </c>
      <c r="H8522" s="8">
        <v>25000000</v>
      </c>
    </row>
    <row r="8523" spans="1:8" x14ac:dyDescent="0.3">
      <c r="A8523">
        <v>7.9</v>
      </c>
      <c r="B8523" t="s">
        <v>24639</v>
      </c>
      <c r="C8523" t="s">
        <v>1952</v>
      </c>
      <c r="D8523" t="s">
        <v>21949</v>
      </c>
      <c r="E8523" t="s">
        <v>37</v>
      </c>
      <c r="F8523">
        <v>116</v>
      </c>
      <c r="G8523" s="8">
        <v>93571803</v>
      </c>
      <c r="H8523" s="8">
        <v>25000000</v>
      </c>
    </row>
    <row r="8524" spans="1:8" x14ac:dyDescent="0.3">
      <c r="A8524">
        <v>7.5</v>
      </c>
      <c r="B8524" t="s">
        <v>24640</v>
      </c>
      <c r="C8524" t="s">
        <v>4749</v>
      </c>
      <c r="D8524" t="s">
        <v>809</v>
      </c>
      <c r="E8524" t="s">
        <v>37</v>
      </c>
      <c r="F8524">
        <v>120</v>
      </c>
      <c r="G8524" s="8">
        <v>52929168</v>
      </c>
      <c r="H8524" s="8">
        <v>11000000</v>
      </c>
    </row>
    <row r="8525" spans="1:8" x14ac:dyDescent="0.3">
      <c r="A8525">
        <v>7.5</v>
      </c>
      <c r="B8525" t="s">
        <v>24640</v>
      </c>
      <c r="C8525" t="s">
        <v>4749</v>
      </c>
      <c r="D8525" t="s">
        <v>21950</v>
      </c>
      <c r="E8525" t="s">
        <v>37</v>
      </c>
      <c r="F8525">
        <v>120</v>
      </c>
      <c r="G8525" s="8">
        <v>52929168</v>
      </c>
      <c r="H8525" s="8">
        <v>11000000</v>
      </c>
    </row>
    <row r="8526" spans="1:8" x14ac:dyDescent="0.3">
      <c r="A8526">
        <v>6.8</v>
      </c>
      <c r="B8526" t="s">
        <v>24641</v>
      </c>
      <c r="C8526" t="s">
        <v>12304</v>
      </c>
      <c r="D8526" t="s">
        <v>1473</v>
      </c>
      <c r="E8526" t="s">
        <v>37</v>
      </c>
      <c r="F8526">
        <v>107</v>
      </c>
      <c r="G8526" s="8">
        <v>50461335</v>
      </c>
      <c r="H8526" s="8">
        <v>11000000</v>
      </c>
    </row>
    <row r="8527" spans="1:8" x14ac:dyDescent="0.3">
      <c r="A8527">
        <v>6.8</v>
      </c>
      <c r="B8527" t="s">
        <v>24641</v>
      </c>
      <c r="C8527" t="s">
        <v>12304</v>
      </c>
      <c r="D8527" t="s">
        <v>651</v>
      </c>
      <c r="E8527" t="s">
        <v>37</v>
      </c>
      <c r="F8527">
        <v>107</v>
      </c>
      <c r="G8527" s="8">
        <v>50461335</v>
      </c>
      <c r="H8527" s="8">
        <v>11000000</v>
      </c>
    </row>
    <row r="8528" spans="1:8" x14ac:dyDescent="0.3">
      <c r="A8528">
        <v>6.8</v>
      </c>
      <c r="B8528" t="s">
        <v>24641</v>
      </c>
      <c r="C8528" t="s">
        <v>12304</v>
      </c>
      <c r="D8528" t="s">
        <v>9824</v>
      </c>
      <c r="E8528" t="s">
        <v>37</v>
      </c>
      <c r="F8528">
        <v>107</v>
      </c>
      <c r="G8528" s="8">
        <v>50461335</v>
      </c>
      <c r="H8528" s="8">
        <v>11000000</v>
      </c>
    </row>
    <row r="8529" spans="1:8" x14ac:dyDescent="0.3">
      <c r="A8529">
        <v>6.8</v>
      </c>
      <c r="B8529" t="s">
        <v>24641</v>
      </c>
      <c r="C8529" t="s">
        <v>12304</v>
      </c>
      <c r="D8529" t="s">
        <v>17497</v>
      </c>
      <c r="E8529" t="s">
        <v>37</v>
      </c>
      <c r="F8529">
        <v>107</v>
      </c>
      <c r="G8529" s="8">
        <v>50461335</v>
      </c>
      <c r="H8529" s="8">
        <v>11000000</v>
      </c>
    </row>
    <row r="8530" spans="1:8" x14ac:dyDescent="0.3">
      <c r="A8530">
        <v>7.2</v>
      </c>
      <c r="B8530" t="s">
        <v>24642</v>
      </c>
      <c r="C8530" t="s">
        <v>12313</v>
      </c>
      <c r="D8530" t="s">
        <v>809</v>
      </c>
      <c r="E8530" t="s">
        <v>37</v>
      </c>
      <c r="F8530">
        <v>107</v>
      </c>
      <c r="G8530" s="8">
        <v>49797148</v>
      </c>
      <c r="H8530" s="8">
        <v>11000000</v>
      </c>
    </row>
    <row r="8531" spans="1:8" x14ac:dyDescent="0.3">
      <c r="A8531">
        <v>7.2</v>
      </c>
      <c r="B8531" t="s">
        <v>24642</v>
      </c>
      <c r="C8531" t="s">
        <v>12313</v>
      </c>
      <c r="D8531" t="s">
        <v>21949</v>
      </c>
      <c r="E8531" t="s">
        <v>37</v>
      </c>
      <c r="F8531">
        <v>107</v>
      </c>
      <c r="G8531" s="8">
        <v>49797148</v>
      </c>
      <c r="H8531" s="8">
        <v>11000000</v>
      </c>
    </row>
    <row r="8532" spans="1:8" x14ac:dyDescent="0.3">
      <c r="A8532">
        <v>7.1</v>
      </c>
      <c r="B8532" t="s">
        <v>24643</v>
      </c>
      <c r="C8532" t="s">
        <v>674</v>
      </c>
      <c r="D8532" t="s">
        <v>21950</v>
      </c>
      <c r="E8532" t="s">
        <v>37</v>
      </c>
      <c r="F8532">
        <v>81</v>
      </c>
      <c r="G8532" s="8">
        <v>46563158</v>
      </c>
      <c r="H8532" s="8">
        <v>13000000</v>
      </c>
    </row>
    <row r="8533" spans="1:8" x14ac:dyDescent="0.3">
      <c r="A8533">
        <v>7.1</v>
      </c>
      <c r="B8533" t="s">
        <v>24643</v>
      </c>
      <c r="C8533" t="s">
        <v>674</v>
      </c>
      <c r="D8533" t="s">
        <v>8199</v>
      </c>
      <c r="E8533" t="s">
        <v>37</v>
      </c>
      <c r="F8533">
        <v>81</v>
      </c>
      <c r="G8533" s="8">
        <v>46563158</v>
      </c>
      <c r="H8533" s="8">
        <v>13000000</v>
      </c>
    </row>
    <row r="8534" spans="1:8" x14ac:dyDescent="0.3">
      <c r="A8534">
        <v>7.4</v>
      </c>
      <c r="B8534" t="s">
        <v>24644</v>
      </c>
      <c r="C8534" t="s">
        <v>1205</v>
      </c>
      <c r="D8534" t="s">
        <v>1473</v>
      </c>
      <c r="E8534" t="s">
        <v>37</v>
      </c>
      <c r="F8534">
        <v>101</v>
      </c>
      <c r="G8534" s="8">
        <v>41227069</v>
      </c>
      <c r="H8534" s="8">
        <v>11000000</v>
      </c>
    </row>
    <row r="8535" spans="1:8" x14ac:dyDescent="0.3">
      <c r="A8535">
        <v>7.4</v>
      </c>
      <c r="B8535" t="s">
        <v>24644</v>
      </c>
      <c r="C8535" t="s">
        <v>1205</v>
      </c>
      <c r="D8535" t="s">
        <v>17497</v>
      </c>
      <c r="E8535" t="s">
        <v>37</v>
      </c>
      <c r="F8535">
        <v>101</v>
      </c>
      <c r="G8535" s="8">
        <v>41227069</v>
      </c>
      <c r="H8535" s="8">
        <v>11000000</v>
      </c>
    </row>
    <row r="8536" spans="1:8" x14ac:dyDescent="0.3">
      <c r="A8536">
        <v>7.6</v>
      </c>
      <c r="B8536" t="s">
        <v>24645</v>
      </c>
      <c r="C8536" t="s">
        <v>5801</v>
      </c>
      <c r="D8536" t="s">
        <v>21950</v>
      </c>
      <c r="E8536" t="s">
        <v>37</v>
      </c>
      <c r="F8536">
        <v>122</v>
      </c>
      <c r="G8536" s="8">
        <v>39025000</v>
      </c>
      <c r="H8536" s="8">
        <v>11000000</v>
      </c>
    </row>
    <row r="8537" spans="1:8" x14ac:dyDescent="0.3">
      <c r="A8537">
        <v>7.6</v>
      </c>
      <c r="B8537" t="s">
        <v>24645</v>
      </c>
      <c r="C8537" t="s">
        <v>5801</v>
      </c>
      <c r="D8537" t="s">
        <v>1473</v>
      </c>
      <c r="E8537" t="s">
        <v>37</v>
      </c>
      <c r="F8537">
        <v>122</v>
      </c>
      <c r="G8537" s="8">
        <v>39025000</v>
      </c>
      <c r="H8537" s="8">
        <v>11000000</v>
      </c>
    </row>
    <row r="8538" spans="1:8" x14ac:dyDescent="0.3">
      <c r="A8538">
        <v>6.9</v>
      </c>
      <c r="B8538" t="s">
        <v>24646</v>
      </c>
      <c r="C8538" t="s">
        <v>3849</v>
      </c>
      <c r="D8538" t="s">
        <v>1473</v>
      </c>
      <c r="E8538" t="s">
        <v>37</v>
      </c>
      <c r="F8538">
        <v>97</v>
      </c>
      <c r="G8538" s="8">
        <v>38201895</v>
      </c>
      <c r="H8538" s="8">
        <v>10500000</v>
      </c>
    </row>
    <row r="8539" spans="1:8" x14ac:dyDescent="0.3">
      <c r="A8539">
        <v>6.9</v>
      </c>
      <c r="B8539" t="s">
        <v>24646</v>
      </c>
      <c r="C8539" t="s">
        <v>3849</v>
      </c>
      <c r="D8539" t="s">
        <v>17497</v>
      </c>
      <c r="E8539" t="s">
        <v>37</v>
      </c>
      <c r="F8539">
        <v>97</v>
      </c>
      <c r="G8539" s="8">
        <v>38201895</v>
      </c>
      <c r="H8539" s="8">
        <v>10500000</v>
      </c>
    </row>
    <row r="8540" spans="1:8" x14ac:dyDescent="0.3">
      <c r="A8540">
        <v>6</v>
      </c>
      <c r="B8540" t="s">
        <v>24647</v>
      </c>
      <c r="C8540" t="s">
        <v>9970</v>
      </c>
      <c r="D8540" t="s">
        <v>4189</v>
      </c>
      <c r="E8540" t="s">
        <v>37</v>
      </c>
      <c r="F8540">
        <v>92</v>
      </c>
      <c r="G8540" s="8">
        <v>27669413</v>
      </c>
      <c r="H8540" s="8">
        <v>11000000</v>
      </c>
    </row>
    <row r="8541" spans="1:8" x14ac:dyDescent="0.3">
      <c r="A8541">
        <v>6</v>
      </c>
      <c r="B8541" t="s">
        <v>24647</v>
      </c>
      <c r="C8541" t="s">
        <v>9970</v>
      </c>
      <c r="D8541" t="s">
        <v>21948</v>
      </c>
      <c r="E8541" t="s">
        <v>37</v>
      </c>
      <c r="F8541">
        <v>92</v>
      </c>
      <c r="G8541" s="8">
        <v>27669413</v>
      </c>
      <c r="H8541" s="8">
        <v>11000000</v>
      </c>
    </row>
    <row r="8542" spans="1:8" x14ac:dyDescent="0.3">
      <c r="A8542">
        <v>7.3</v>
      </c>
      <c r="B8542" t="s">
        <v>24648</v>
      </c>
      <c r="C8542" t="s">
        <v>10662</v>
      </c>
      <c r="D8542" t="s">
        <v>1473</v>
      </c>
      <c r="E8542" t="s">
        <v>37</v>
      </c>
      <c r="F8542">
        <v>110</v>
      </c>
      <c r="G8542" s="8">
        <v>37766350</v>
      </c>
      <c r="H8542" s="8">
        <v>11000000</v>
      </c>
    </row>
    <row r="8543" spans="1:8" x14ac:dyDescent="0.3">
      <c r="A8543">
        <v>4.5999999999999996</v>
      </c>
      <c r="B8543" t="s">
        <v>24649</v>
      </c>
      <c r="C8543" t="s">
        <v>12349</v>
      </c>
      <c r="D8543" t="s">
        <v>809</v>
      </c>
      <c r="E8543" t="s">
        <v>37</v>
      </c>
      <c r="F8543">
        <v>86</v>
      </c>
      <c r="G8543" s="8">
        <v>23978402</v>
      </c>
      <c r="H8543" s="8">
        <v>11000000</v>
      </c>
    </row>
    <row r="8544" spans="1:8" x14ac:dyDescent="0.3">
      <c r="A8544">
        <v>4.5999999999999996</v>
      </c>
      <c r="B8544" t="s">
        <v>24649</v>
      </c>
      <c r="C8544" t="s">
        <v>12349</v>
      </c>
      <c r="D8544" t="s">
        <v>21950</v>
      </c>
      <c r="E8544" t="s">
        <v>37</v>
      </c>
      <c r="F8544">
        <v>86</v>
      </c>
      <c r="G8544" s="8">
        <v>23978402</v>
      </c>
      <c r="H8544" s="8">
        <v>11000000</v>
      </c>
    </row>
    <row r="8545" spans="1:8" x14ac:dyDescent="0.3">
      <c r="A8545">
        <v>6</v>
      </c>
      <c r="B8545" t="s">
        <v>24650</v>
      </c>
      <c r="C8545" t="s">
        <v>1071</v>
      </c>
      <c r="D8545" t="s">
        <v>21950</v>
      </c>
      <c r="E8545" t="s">
        <v>37</v>
      </c>
      <c r="F8545">
        <v>91</v>
      </c>
      <c r="G8545" s="8">
        <v>21370057</v>
      </c>
      <c r="H8545" s="8">
        <v>12000000</v>
      </c>
    </row>
    <row r="8546" spans="1:8" x14ac:dyDescent="0.3">
      <c r="A8546">
        <v>6</v>
      </c>
      <c r="B8546" t="s">
        <v>24650</v>
      </c>
      <c r="C8546" t="s">
        <v>1071</v>
      </c>
      <c r="D8546" t="s">
        <v>1473</v>
      </c>
      <c r="E8546" t="s">
        <v>37</v>
      </c>
      <c r="F8546">
        <v>91</v>
      </c>
      <c r="G8546" s="8">
        <v>21370057</v>
      </c>
      <c r="H8546" s="8">
        <v>12000000</v>
      </c>
    </row>
    <row r="8547" spans="1:8" x14ac:dyDescent="0.3">
      <c r="A8547">
        <v>6</v>
      </c>
      <c r="B8547" t="s">
        <v>24650</v>
      </c>
      <c r="C8547" t="s">
        <v>1071</v>
      </c>
      <c r="D8547" t="s">
        <v>8199</v>
      </c>
      <c r="E8547" t="s">
        <v>37</v>
      </c>
      <c r="F8547">
        <v>91</v>
      </c>
      <c r="G8547" s="8">
        <v>21370057</v>
      </c>
      <c r="H8547" s="8">
        <v>12000000</v>
      </c>
    </row>
    <row r="8548" spans="1:8" x14ac:dyDescent="0.3">
      <c r="A8548">
        <v>5.5</v>
      </c>
      <c r="B8548" t="s">
        <v>24651</v>
      </c>
      <c r="C8548" t="s">
        <v>5190</v>
      </c>
      <c r="D8548" t="s">
        <v>4189</v>
      </c>
      <c r="E8548" t="s">
        <v>37</v>
      </c>
      <c r="F8548">
        <v>100</v>
      </c>
      <c r="G8548" s="8">
        <v>4884663</v>
      </c>
      <c r="H8548" s="8">
        <v>12000000</v>
      </c>
    </row>
    <row r="8549" spans="1:8" x14ac:dyDescent="0.3">
      <c r="A8549">
        <v>5.5</v>
      </c>
      <c r="B8549" t="s">
        <v>24651</v>
      </c>
      <c r="C8549" t="s">
        <v>5190</v>
      </c>
      <c r="D8549" t="s">
        <v>10118</v>
      </c>
      <c r="E8549" t="s">
        <v>37</v>
      </c>
      <c r="F8549">
        <v>100</v>
      </c>
      <c r="G8549" s="8">
        <v>4884663</v>
      </c>
      <c r="H8549" s="8">
        <v>12000000</v>
      </c>
    </row>
    <row r="8550" spans="1:8" x14ac:dyDescent="0.3">
      <c r="A8550">
        <v>7.5</v>
      </c>
      <c r="B8550" t="s">
        <v>24652</v>
      </c>
      <c r="C8550" t="s">
        <v>12366</v>
      </c>
      <c r="D8550" t="s">
        <v>1473</v>
      </c>
      <c r="E8550" t="s">
        <v>37</v>
      </c>
      <c r="F8550">
        <v>111</v>
      </c>
      <c r="G8550" s="8">
        <v>38317535</v>
      </c>
      <c r="H8550" s="8">
        <v>11000000</v>
      </c>
    </row>
    <row r="8551" spans="1:8" x14ac:dyDescent="0.3">
      <c r="A8551">
        <v>7.5</v>
      </c>
      <c r="B8551" t="s">
        <v>24652</v>
      </c>
      <c r="C8551" t="s">
        <v>12366</v>
      </c>
      <c r="D8551" t="s">
        <v>17497</v>
      </c>
      <c r="E8551" t="s">
        <v>37</v>
      </c>
      <c r="F8551">
        <v>111</v>
      </c>
      <c r="G8551" s="8">
        <v>38317535</v>
      </c>
      <c r="H8551" s="8">
        <v>11000000</v>
      </c>
    </row>
    <row r="8552" spans="1:8" x14ac:dyDescent="0.3">
      <c r="A8552">
        <v>6.3</v>
      </c>
      <c r="B8552" t="s">
        <v>24653</v>
      </c>
      <c r="C8552" t="s">
        <v>12377</v>
      </c>
      <c r="D8552" t="s">
        <v>809</v>
      </c>
      <c r="E8552" t="s">
        <v>37</v>
      </c>
      <c r="F8552">
        <v>89</v>
      </c>
      <c r="G8552" s="8">
        <v>13903262</v>
      </c>
      <c r="H8552" s="8">
        <v>11000000</v>
      </c>
    </row>
    <row r="8553" spans="1:8" x14ac:dyDescent="0.3">
      <c r="A8553">
        <v>6.3</v>
      </c>
      <c r="B8553" t="s">
        <v>24653</v>
      </c>
      <c r="C8553" t="s">
        <v>12377</v>
      </c>
      <c r="D8553" t="s">
        <v>21949</v>
      </c>
      <c r="E8553" t="s">
        <v>37</v>
      </c>
      <c r="F8553">
        <v>89</v>
      </c>
      <c r="G8553" s="8">
        <v>13903262</v>
      </c>
      <c r="H8553" s="8">
        <v>11000000</v>
      </c>
    </row>
    <row r="8554" spans="1:8" x14ac:dyDescent="0.3">
      <c r="A8554">
        <v>5.0999999999999996</v>
      </c>
      <c r="B8554" t="s">
        <v>24654</v>
      </c>
      <c r="C8554" t="s">
        <v>3888</v>
      </c>
      <c r="D8554" t="s">
        <v>809</v>
      </c>
      <c r="E8554" t="s">
        <v>37</v>
      </c>
      <c r="F8554">
        <v>84</v>
      </c>
      <c r="G8554" s="8">
        <v>13592872</v>
      </c>
      <c r="H8554" s="8">
        <v>11000000</v>
      </c>
    </row>
    <row r="8555" spans="1:8" x14ac:dyDescent="0.3">
      <c r="A8555">
        <v>6.8</v>
      </c>
      <c r="B8555" t="s">
        <v>24655</v>
      </c>
      <c r="C8555" t="s">
        <v>12384</v>
      </c>
      <c r="D8555" t="s">
        <v>809</v>
      </c>
      <c r="E8555" t="s">
        <v>37</v>
      </c>
      <c r="F8555">
        <v>98</v>
      </c>
      <c r="G8555" s="8">
        <v>18381787</v>
      </c>
      <c r="H8555" s="8">
        <v>11000000</v>
      </c>
    </row>
    <row r="8556" spans="1:8" x14ac:dyDescent="0.3">
      <c r="A8556">
        <v>6.8</v>
      </c>
      <c r="B8556" t="s">
        <v>24655</v>
      </c>
      <c r="C8556" t="s">
        <v>12384</v>
      </c>
      <c r="D8556" t="s">
        <v>1473</v>
      </c>
      <c r="E8556" t="s">
        <v>37</v>
      </c>
      <c r="F8556">
        <v>98</v>
      </c>
      <c r="G8556" s="8">
        <v>18381787</v>
      </c>
      <c r="H8556" s="8">
        <v>11000000</v>
      </c>
    </row>
    <row r="8557" spans="1:8" x14ac:dyDescent="0.3">
      <c r="A8557">
        <v>5.3</v>
      </c>
      <c r="B8557" t="s">
        <v>24656</v>
      </c>
      <c r="C8557" t="s">
        <v>12390</v>
      </c>
      <c r="D8557" t="s">
        <v>809</v>
      </c>
      <c r="E8557" t="s">
        <v>37</v>
      </c>
      <c r="F8557">
        <v>95</v>
      </c>
      <c r="G8557" s="8">
        <v>13558739</v>
      </c>
      <c r="H8557" s="8">
        <v>11000000</v>
      </c>
    </row>
    <row r="8558" spans="1:8" x14ac:dyDescent="0.3">
      <c r="A8558">
        <v>7.3</v>
      </c>
      <c r="B8558" t="s">
        <v>24657</v>
      </c>
      <c r="C8558" t="s">
        <v>7582</v>
      </c>
      <c r="D8558" t="s">
        <v>21950</v>
      </c>
      <c r="E8558" t="s">
        <v>37</v>
      </c>
      <c r="F8558">
        <v>100</v>
      </c>
      <c r="G8558" s="8">
        <v>13103828</v>
      </c>
      <c r="H8558" s="8">
        <v>11000000</v>
      </c>
    </row>
    <row r="8559" spans="1:8" x14ac:dyDescent="0.3">
      <c r="A8559">
        <v>7.3</v>
      </c>
      <c r="B8559" t="s">
        <v>24657</v>
      </c>
      <c r="C8559" t="s">
        <v>7582</v>
      </c>
      <c r="D8559" t="s">
        <v>1473</v>
      </c>
      <c r="E8559" t="s">
        <v>37</v>
      </c>
      <c r="F8559">
        <v>100</v>
      </c>
      <c r="G8559" s="8">
        <v>13103828</v>
      </c>
      <c r="H8559" s="8">
        <v>11000000</v>
      </c>
    </row>
    <row r="8560" spans="1:8" x14ac:dyDescent="0.3">
      <c r="A8560">
        <v>7.3</v>
      </c>
      <c r="B8560" t="s">
        <v>24657</v>
      </c>
      <c r="C8560" t="s">
        <v>7582</v>
      </c>
      <c r="D8560" t="s">
        <v>8199</v>
      </c>
      <c r="E8560" t="s">
        <v>37</v>
      </c>
      <c r="F8560">
        <v>100</v>
      </c>
      <c r="G8560" s="8">
        <v>13103828</v>
      </c>
      <c r="H8560" s="8">
        <v>11000000</v>
      </c>
    </row>
    <row r="8561" spans="1:8" x14ac:dyDescent="0.3">
      <c r="A8561">
        <v>7.3</v>
      </c>
      <c r="B8561" t="s">
        <v>24658</v>
      </c>
      <c r="C8561" t="s">
        <v>12397</v>
      </c>
      <c r="D8561" t="s">
        <v>11093</v>
      </c>
      <c r="E8561" t="s">
        <v>37</v>
      </c>
      <c r="F8561">
        <v>109</v>
      </c>
      <c r="G8561" s="8">
        <v>33305037</v>
      </c>
      <c r="H8561" s="8">
        <v>11000000</v>
      </c>
    </row>
    <row r="8562" spans="1:8" x14ac:dyDescent="0.3">
      <c r="A8562">
        <v>7.3</v>
      </c>
      <c r="B8562" t="s">
        <v>24658</v>
      </c>
      <c r="C8562" t="s">
        <v>12397</v>
      </c>
      <c r="D8562" t="s">
        <v>1473</v>
      </c>
      <c r="E8562" t="s">
        <v>37</v>
      </c>
      <c r="F8562">
        <v>109</v>
      </c>
      <c r="G8562" s="8">
        <v>33305037</v>
      </c>
      <c r="H8562" s="8">
        <v>11000000</v>
      </c>
    </row>
    <row r="8563" spans="1:8" x14ac:dyDescent="0.3">
      <c r="A8563">
        <v>7.3</v>
      </c>
      <c r="B8563" t="s">
        <v>24658</v>
      </c>
      <c r="C8563" t="s">
        <v>12397</v>
      </c>
      <c r="D8563" t="s">
        <v>20490</v>
      </c>
      <c r="E8563" t="s">
        <v>37</v>
      </c>
      <c r="F8563">
        <v>109</v>
      </c>
      <c r="G8563" s="8">
        <v>33305037</v>
      </c>
      <c r="H8563" s="8">
        <v>11000000</v>
      </c>
    </row>
    <row r="8564" spans="1:8" x14ac:dyDescent="0.3">
      <c r="A8564">
        <v>7.1</v>
      </c>
      <c r="B8564" t="s">
        <v>24659</v>
      </c>
      <c r="C8564" t="s">
        <v>581</v>
      </c>
      <c r="D8564" t="s">
        <v>11093</v>
      </c>
      <c r="E8564" t="s">
        <v>37</v>
      </c>
      <c r="F8564">
        <v>118</v>
      </c>
      <c r="G8564" s="8">
        <v>10214647</v>
      </c>
      <c r="H8564" s="8">
        <v>11000000</v>
      </c>
    </row>
    <row r="8565" spans="1:8" x14ac:dyDescent="0.3">
      <c r="A8565">
        <v>7.1</v>
      </c>
      <c r="B8565" t="s">
        <v>24659</v>
      </c>
      <c r="C8565" t="s">
        <v>581</v>
      </c>
      <c r="D8565" t="s">
        <v>1473</v>
      </c>
      <c r="E8565" t="s">
        <v>37</v>
      </c>
      <c r="F8565">
        <v>118</v>
      </c>
      <c r="G8565" s="8">
        <v>10214647</v>
      </c>
      <c r="H8565" s="8">
        <v>11000000</v>
      </c>
    </row>
    <row r="8566" spans="1:8" x14ac:dyDescent="0.3">
      <c r="A8566">
        <v>7.6</v>
      </c>
      <c r="B8566" t="s">
        <v>24660</v>
      </c>
      <c r="C8566" t="s">
        <v>71</v>
      </c>
      <c r="D8566" t="s">
        <v>809</v>
      </c>
      <c r="E8566" t="s">
        <v>37</v>
      </c>
      <c r="F8566">
        <v>88</v>
      </c>
      <c r="G8566" s="8">
        <v>11501093</v>
      </c>
      <c r="H8566" s="8">
        <v>13000000</v>
      </c>
    </row>
    <row r="8567" spans="1:8" x14ac:dyDescent="0.3">
      <c r="A8567">
        <v>7.6</v>
      </c>
      <c r="B8567" t="s">
        <v>24660</v>
      </c>
      <c r="C8567" t="s">
        <v>71</v>
      </c>
      <c r="D8567" t="s">
        <v>651</v>
      </c>
      <c r="E8567" t="s">
        <v>37</v>
      </c>
      <c r="F8567">
        <v>88</v>
      </c>
      <c r="G8567" s="8">
        <v>11501093</v>
      </c>
      <c r="H8567" s="8">
        <v>13000000</v>
      </c>
    </row>
    <row r="8568" spans="1:8" x14ac:dyDescent="0.3">
      <c r="A8568">
        <v>7.6</v>
      </c>
      <c r="B8568" t="s">
        <v>24660</v>
      </c>
      <c r="C8568" t="s">
        <v>71</v>
      </c>
      <c r="D8568" t="s">
        <v>4189</v>
      </c>
      <c r="E8568" t="s">
        <v>37</v>
      </c>
      <c r="F8568">
        <v>88</v>
      </c>
      <c r="G8568" s="8">
        <v>11501093</v>
      </c>
      <c r="H8568" s="8">
        <v>13000000</v>
      </c>
    </row>
    <row r="8569" spans="1:8" x14ac:dyDescent="0.3">
      <c r="A8569">
        <v>5.3</v>
      </c>
      <c r="B8569" t="s">
        <v>24661</v>
      </c>
      <c r="C8569" t="s">
        <v>12408</v>
      </c>
      <c r="D8569" t="s">
        <v>809</v>
      </c>
      <c r="E8569" t="s">
        <v>37</v>
      </c>
      <c r="F8569">
        <v>86</v>
      </c>
      <c r="G8569" s="8">
        <v>4814244</v>
      </c>
      <c r="H8569" s="8">
        <v>11000000</v>
      </c>
    </row>
    <row r="8570" spans="1:8" x14ac:dyDescent="0.3">
      <c r="A8570">
        <v>5.3</v>
      </c>
      <c r="B8570" t="s">
        <v>24661</v>
      </c>
      <c r="C8570" t="s">
        <v>12408</v>
      </c>
      <c r="D8570" t="s">
        <v>17497</v>
      </c>
      <c r="E8570" t="s">
        <v>37</v>
      </c>
      <c r="F8570">
        <v>86</v>
      </c>
      <c r="G8570" s="8">
        <v>4814244</v>
      </c>
      <c r="H8570" s="8">
        <v>11000000</v>
      </c>
    </row>
    <row r="8571" spans="1:8" x14ac:dyDescent="0.3">
      <c r="A8571">
        <v>7.8</v>
      </c>
      <c r="B8571" t="s">
        <v>24662</v>
      </c>
      <c r="C8571" t="s">
        <v>5421</v>
      </c>
      <c r="D8571" t="s">
        <v>1473</v>
      </c>
      <c r="E8571" t="s">
        <v>37</v>
      </c>
      <c r="F8571">
        <v>118</v>
      </c>
      <c r="G8571" s="8">
        <v>9170214</v>
      </c>
      <c r="H8571" s="8">
        <v>11000000</v>
      </c>
    </row>
    <row r="8572" spans="1:8" x14ac:dyDescent="0.3">
      <c r="A8572">
        <v>7.8</v>
      </c>
      <c r="B8572" t="s">
        <v>24662</v>
      </c>
      <c r="C8572" t="s">
        <v>5421</v>
      </c>
      <c r="D8572" t="s">
        <v>17497</v>
      </c>
      <c r="E8572" t="s">
        <v>37</v>
      </c>
      <c r="F8572">
        <v>118</v>
      </c>
      <c r="G8572" s="8">
        <v>9170214</v>
      </c>
      <c r="H8572" s="8">
        <v>11000000</v>
      </c>
    </row>
    <row r="8573" spans="1:8" x14ac:dyDescent="0.3">
      <c r="A8573">
        <v>7.7</v>
      </c>
      <c r="B8573" t="s">
        <v>24663</v>
      </c>
      <c r="C8573" t="s">
        <v>12417</v>
      </c>
      <c r="D8573" t="s">
        <v>11093</v>
      </c>
      <c r="E8573" t="s">
        <v>37</v>
      </c>
      <c r="F8573">
        <v>125</v>
      </c>
      <c r="G8573" s="8">
        <v>4068087</v>
      </c>
      <c r="H8573" s="8">
        <v>17000000</v>
      </c>
    </row>
    <row r="8574" spans="1:8" x14ac:dyDescent="0.3">
      <c r="A8574">
        <v>7.7</v>
      </c>
      <c r="B8574" t="s">
        <v>24663</v>
      </c>
      <c r="C8574" t="s">
        <v>12417</v>
      </c>
      <c r="D8574" t="s">
        <v>1473</v>
      </c>
      <c r="E8574" t="s">
        <v>37</v>
      </c>
      <c r="F8574">
        <v>125</v>
      </c>
      <c r="G8574" s="8">
        <v>4068087</v>
      </c>
      <c r="H8574" s="8">
        <v>17000000</v>
      </c>
    </row>
    <row r="8575" spans="1:8" x14ac:dyDescent="0.3">
      <c r="A8575">
        <v>7.7</v>
      </c>
      <c r="B8575" t="s">
        <v>24663</v>
      </c>
      <c r="C8575" t="s">
        <v>12417</v>
      </c>
      <c r="D8575" t="s">
        <v>20490</v>
      </c>
      <c r="E8575" t="s">
        <v>37</v>
      </c>
      <c r="F8575">
        <v>125</v>
      </c>
      <c r="G8575" s="8">
        <v>4068087</v>
      </c>
      <c r="H8575" s="8">
        <v>17000000</v>
      </c>
    </row>
    <row r="8576" spans="1:8" x14ac:dyDescent="0.3">
      <c r="A8576">
        <v>7.7</v>
      </c>
      <c r="B8576" t="s">
        <v>24664</v>
      </c>
      <c r="C8576" t="s">
        <v>9113</v>
      </c>
      <c r="D8576" t="s">
        <v>21950</v>
      </c>
      <c r="E8576" t="s">
        <v>37</v>
      </c>
      <c r="F8576">
        <v>125</v>
      </c>
      <c r="G8576" s="8">
        <v>3753806</v>
      </c>
      <c r="H8576" s="8">
        <v>11000000</v>
      </c>
    </row>
    <row r="8577" spans="1:8" x14ac:dyDescent="0.3">
      <c r="A8577">
        <v>7.7</v>
      </c>
      <c r="B8577" t="s">
        <v>24664</v>
      </c>
      <c r="C8577" t="s">
        <v>9113</v>
      </c>
      <c r="D8577" t="s">
        <v>1473</v>
      </c>
      <c r="E8577" t="s">
        <v>37</v>
      </c>
      <c r="F8577">
        <v>125</v>
      </c>
      <c r="G8577" s="8">
        <v>3753806</v>
      </c>
      <c r="H8577" s="8">
        <v>11000000</v>
      </c>
    </row>
    <row r="8578" spans="1:8" x14ac:dyDescent="0.3">
      <c r="A8578">
        <v>5.4</v>
      </c>
      <c r="B8578" t="s">
        <v>24665</v>
      </c>
      <c r="C8578" t="s">
        <v>11567</v>
      </c>
      <c r="D8578" t="s">
        <v>809</v>
      </c>
      <c r="E8578" t="s">
        <v>37</v>
      </c>
      <c r="F8578">
        <v>94</v>
      </c>
      <c r="G8578" s="8">
        <v>3034181</v>
      </c>
      <c r="H8578" s="8">
        <v>11000000</v>
      </c>
    </row>
    <row r="8579" spans="1:8" x14ac:dyDescent="0.3">
      <c r="A8579">
        <v>5.4</v>
      </c>
      <c r="B8579" t="s">
        <v>24665</v>
      </c>
      <c r="C8579" t="s">
        <v>11567</v>
      </c>
      <c r="D8579" t="s">
        <v>9824</v>
      </c>
      <c r="E8579" t="s">
        <v>37</v>
      </c>
      <c r="F8579">
        <v>94</v>
      </c>
      <c r="G8579" s="8">
        <v>3034181</v>
      </c>
      <c r="H8579" s="8">
        <v>11000000</v>
      </c>
    </row>
    <row r="8580" spans="1:8" x14ac:dyDescent="0.3">
      <c r="A8580">
        <v>5.4</v>
      </c>
      <c r="B8580" t="s">
        <v>24665</v>
      </c>
      <c r="C8580" t="s">
        <v>11567</v>
      </c>
      <c r="D8580" t="s">
        <v>17497</v>
      </c>
      <c r="E8580" t="s">
        <v>37</v>
      </c>
      <c r="F8580">
        <v>94</v>
      </c>
      <c r="G8580" s="8">
        <v>3034181</v>
      </c>
      <c r="H8580" s="8">
        <v>11000000</v>
      </c>
    </row>
    <row r="8581" spans="1:8" x14ac:dyDescent="0.3">
      <c r="A8581">
        <v>6.2</v>
      </c>
      <c r="B8581" t="s">
        <v>24666</v>
      </c>
      <c r="C8581" t="s">
        <v>8092</v>
      </c>
      <c r="D8581" t="s">
        <v>809</v>
      </c>
      <c r="E8581" t="s">
        <v>37</v>
      </c>
      <c r="F8581">
        <v>113</v>
      </c>
      <c r="G8581" s="8">
        <v>2832826</v>
      </c>
      <c r="H8581" s="8">
        <v>11000000</v>
      </c>
    </row>
    <row r="8582" spans="1:8" x14ac:dyDescent="0.3">
      <c r="A8582">
        <v>6.2</v>
      </c>
      <c r="B8582" t="s">
        <v>24666</v>
      </c>
      <c r="C8582" t="s">
        <v>8092</v>
      </c>
      <c r="D8582" t="s">
        <v>1473</v>
      </c>
      <c r="E8582" t="s">
        <v>37</v>
      </c>
      <c r="F8582">
        <v>113</v>
      </c>
      <c r="G8582" s="8">
        <v>2832826</v>
      </c>
      <c r="H8582" s="8">
        <v>11000000</v>
      </c>
    </row>
    <row r="8583" spans="1:8" x14ac:dyDescent="0.3">
      <c r="A8583">
        <v>6.2</v>
      </c>
      <c r="B8583" t="s">
        <v>24666</v>
      </c>
      <c r="C8583" t="s">
        <v>8092</v>
      </c>
      <c r="D8583" t="s">
        <v>17497</v>
      </c>
      <c r="E8583" t="s">
        <v>37</v>
      </c>
      <c r="F8583">
        <v>113</v>
      </c>
      <c r="G8583" s="8">
        <v>2832826</v>
      </c>
      <c r="H8583" s="8">
        <v>11000000</v>
      </c>
    </row>
    <row r="8584" spans="1:8" x14ac:dyDescent="0.3">
      <c r="A8584">
        <v>7.4</v>
      </c>
      <c r="B8584" t="s">
        <v>24667</v>
      </c>
      <c r="C8584" t="s">
        <v>4899</v>
      </c>
      <c r="D8584" t="s">
        <v>1473</v>
      </c>
      <c r="E8584" t="s">
        <v>37</v>
      </c>
      <c r="F8584">
        <v>104</v>
      </c>
      <c r="G8584" s="8">
        <v>13214255</v>
      </c>
      <c r="H8584" s="8">
        <v>11000000</v>
      </c>
    </row>
    <row r="8585" spans="1:8" x14ac:dyDescent="0.3">
      <c r="A8585">
        <v>7.4</v>
      </c>
      <c r="B8585" t="s">
        <v>24667</v>
      </c>
      <c r="C8585" t="s">
        <v>4899</v>
      </c>
      <c r="D8585" t="s">
        <v>9824</v>
      </c>
      <c r="E8585" t="s">
        <v>37</v>
      </c>
      <c r="F8585">
        <v>104</v>
      </c>
      <c r="G8585" s="8">
        <v>13214255</v>
      </c>
      <c r="H8585" s="8">
        <v>11000000</v>
      </c>
    </row>
    <row r="8586" spans="1:8" x14ac:dyDescent="0.3">
      <c r="A8586">
        <v>6.2</v>
      </c>
      <c r="B8586" t="s">
        <v>24668</v>
      </c>
      <c r="C8586" t="s">
        <v>744</v>
      </c>
      <c r="D8586" t="s">
        <v>1473</v>
      </c>
      <c r="E8586" t="s">
        <v>37</v>
      </c>
      <c r="F8586">
        <v>95</v>
      </c>
      <c r="G8586" s="8">
        <v>16017403</v>
      </c>
      <c r="H8586" s="8">
        <v>5000000</v>
      </c>
    </row>
    <row r="8587" spans="1:8" x14ac:dyDescent="0.3">
      <c r="A8587">
        <v>6.2</v>
      </c>
      <c r="B8587" t="s">
        <v>24668</v>
      </c>
      <c r="C8587" t="s">
        <v>744</v>
      </c>
      <c r="D8587" t="s">
        <v>17497</v>
      </c>
      <c r="E8587" t="s">
        <v>37</v>
      </c>
      <c r="F8587">
        <v>95</v>
      </c>
      <c r="G8587" s="8">
        <v>16017403</v>
      </c>
      <c r="H8587" s="8">
        <v>5000000</v>
      </c>
    </row>
    <row r="8588" spans="1:8" x14ac:dyDescent="0.3">
      <c r="A8588">
        <v>6.2</v>
      </c>
      <c r="B8588" t="s">
        <v>24668</v>
      </c>
      <c r="C8588" t="s">
        <v>744</v>
      </c>
      <c r="D8588" t="s">
        <v>8199</v>
      </c>
      <c r="E8588" t="s">
        <v>37</v>
      </c>
      <c r="F8588">
        <v>95</v>
      </c>
      <c r="G8588" s="8">
        <v>16017403</v>
      </c>
      <c r="H8588" s="8">
        <v>5000000</v>
      </c>
    </row>
    <row r="8589" spans="1:8" x14ac:dyDescent="0.3">
      <c r="A8589">
        <v>5.0999999999999996</v>
      </c>
      <c r="B8589" t="s">
        <v>24669</v>
      </c>
      <c r="C8589" t="s">
        <v>12440</v>
      </c>
      <c r="D8589" t="s">
        <v>515</v>
      </c>
      <c r="E8589" t="s">
        <v>37</v>
      </c>
      <c r="F8589">
        <v>102</v>
      </c>
      <c r="G8589" s="8">
        <v>2807854</v>
      </c>
      <c r="H8589" s="8">
        <v>11000000</v>
      </c>
    </row>
    <row r="8590" spans="1:8" x14ac:dyDescent="0.3">
      <c r="A8590">
        <v>5.0999999999999996</v>
      </c>
      <c r="B8590" t="s">
        <v>24669</v>
      </c>
      <c r="C8590" t="s">
        <v>12440</v>
      </c>
      <c r="D8590" t="s">
        <v>1473</v>
      </c>
      <c r="E8590" t="s">
        <v>37</v>
      </c>
      <c r="F8590">
        <v>102</v>
      </c>
      <c r="G8590" s="8">
        <v>2807854</v>
      </c>
      <c r="H8590" s="8">
        <v>11000000</v>
      </c>
    </row>
    <row r="8591" spans="1:8" x14ac:dyDescent="0.3">
      <c r="A8591">
        <v>5.0999999999999996</v>
      </c>
      <c r="B8591" t="s">
        <v>24669</v>
      </c>
      <c r="C8591" t="s">
        <v>12440</v>
      </c>
      <c r="D8591" t="s">
        <v>17497</v>
      </c>
      <c r="E8591" t="s">
        <v>37</v>
      </c>
      <c r="F8591">
        <v>102</v>
      </c>
      <c r="G8591" s="8">
        <v>2807854</v>
      </c>
      <c r="H8591" s="8">
        <v>11000000</v>
      </c>
    </row>
    <row r="8592" spans="1:8" x14ac:dyDescent="0.3">
      <c r="A8592">
        <v>6.8</v>
      </c>
      <c r="B8592" t="s">
        <v>24670</v>
      </c>
      <c r="C8592" t="s">
        <v>12455</v>
      </c>
      <c r="D8592" t="s">
        <v>11093</v>
      </c>
      <c r="E8592" t="s">
        <v>37</v>
      </c>
      <c r="F8592">
        <v>104</v>
      </c>
      <c r="G8592" s="8">
        <v>352786</v>
      </c>
      <c r="H8592" s="8">
        <v>11000000</v>
      </c>
    </row>
    <row r="8593" spans="1:8" x14ac:dyDescent="0.3">
      <c r="A8593">
        <v>6.8</v>
      </c>
      <c r="B8593" t="s">
        <v>24670</v>
      </c>
      <c r="C8593" t="s">
        <v>12455</v>
      </c>
      <c r="D8593" t="s">
        <v>1473</v>
      </c>
      <c r="E8593" t="s">
        <v>37</v>
      </c>
      <c r="F8593">
        <v>104</v>
      </c>
      <c r="G8593" s="8">
        <v>352786</v>
      </c>
      <c r="H8593" s="8">
        <v>11000000</v>
      </c>
    </row>
    <row r="8594" spans="1:8" x14ac:dyDescent="0.3">
      <c r="A8594">
        <v>6.8</v>
      </c>
      <c r="B8594" t="s">
        <v>24670</v>
      </c>
      <c r="C8594" t="s">
        <v>12455</v>
      </c>
      <c r="D8594" t="s">
        <v>9824</v>
      </c>
      <c r="E8594" t="s">
        <v>37</v>
      </c>
      <c r="F8594">
        <v>104</v>
      </c>
      <c r="G8594" s="8">
        <v>352786</v>
      </c>
      <c r="H8594" s="8">
        <v>11000000</v>
      </c>
    </row>
    <row r="8595" spans="1:8" x14ac:dyDescent="0.3">
      <c r="A8595">
        <v>5.8</v>
      </c>
      <c r="B8595" t="s">
        <v>24671</v>
      </c>
      <c r="C8595" t="s">
        <v>12466</v>
      </c>
      <c r="D8595" t="s">
        <v>4189</v>
      </c>
      <c r="E8595" t="s">
        <v>37</v>
      </c>
      <c r="F8595">
        <v>95</v>
      </c>
      <c r="G8595" s="8">
        <v>56729973</v>
      </c>
      <c r="H8595" s="8">
        <v>10800000</v>
      </c>
    </row>
    <row r="8596" spans="1:8" x14ac:dyDescent="0.3">
      <c r="A8596">
        <v>5.8</v>
      </c>
      <c r="B8596" t="s">
        <v>24671</v>
      </c>
      <c r="C8596" t="s">
        <v>12466</v>
      </c>
      <c r="D8596" t="s">
        <v>21948</v>
      </c>
      <c r="E8596" t="s">
        <v>37</v>
      </c>
      <c r="F8596">
        <v>95</v>
      </c>
      <c r="G8596" s="8">
        <v>56729973</v>
      </c>
      <c r="H8596" s="8">
        <v>10800000</v>
      </c>
    </row>
    <row r="8597" spans="1:8" x14ac:dyDescent="0.3">
      <c r="A8597">
        <v>6.4</v>
      </c>
      <c r="B8597" t="s">
        <v>24672</v>
      </c>
      <c r="C8597" t="s">
        <v>12483</v>
      </c>
      <c r="D8597" t="s">
        <v>21950</v>
      </c>
      <c r="E8597" t="s">
        <v>37</v>
      </c>
      <c r="F8597">
        <v>118</v>
      </c>
      <c r="G8597" s="8">
        <v>399879</v>
      </c>
      <c r="H8597" s="8">
        <v>15000000</v>
      </c>
    </row>
    <row r="8598" spans="1:8" x14ac:dyDescent="0.3">
      <c r="A8598">
        <v>6.4</v>
      </c>
      <c r="B8598" t="s">
        <v>24672</v>
      </c>
      <c r="C8598" t="s">
        <v>12483</v>
      </c>
      <c r="D8598" t="s">
        <v>1473</v>
      </c>
      <c r="E8598" t="s">
        <v>37</v>
      </c>
      <c r="F8598">
        <v>118</v>
      </c>
      <c r="G8598" s="8">
        <v>399879</v>
      </c>
      <c r="H8598" s="8">
        <v>15000000</v>
      </c>
    </row>
    <row r="8599" spans="1:8" x14ac:dyDescent="0.3">
      <c r="A8599">
        <v>6.4</v>
      </c>
      <c r="B8599" t="s">
        <v>24672</v>
      </c>
      <c r="C8599" t="s">
        <v>12483</v>
      </c>
      <c r="D8599" t="s">
        <v>21948</v>
      </c>
      <c r="E8599" t="s">
        <v>37</v>
      </c>
      <c r="F8599">
        <v>118</v>
      </c>
      <c r="G8599" s="8">
        <v>399879</v>
      </c>
      <c r="H8599" s="8">
        <v>15000000</v>
      </c>
    </row>
    <row r="8600" spans="1:8" x14ac:dyDescent="0.3">
      <c r="A8600">
        <v>6.4</v>
      </c>
      <c r="B8600" t="s">
        <v>24672</v>
      </c>
      <c r="C8600" t="s">
        <v>12483</v>
      </c>
      <c r="D8600" t="s">
        <v>8199</v>
      </c>
      <c r="E8600" t="s">
        <v>37</v>
      </c>
      <c r="F8600">
        <v>118</v>
      </c>
      <c r="G8600" s="8">
        <v>399879</v>
      </c>
      <c r="H8600" s="8">
        <v>15000000</v>
      </c>
    </row>
    <row r="8601" spans="1:8" x14ac:dyDescent="0.3">
      <c r="A8601">
        <v>6</v>
      </c>
      <c r="B8601" t="s">
        <v>24673</v>
      </c>
      <c r="C8601" t="s">
        <v>12490</v>
      </c>
      <c r="D8601" t="s">
        <v>1473</v>
      </c>
      <c r="E8601" t="s">
        <v>3397</v>
      </c>
      <c r="F8601">
        <v>193</v>
      </c>
      <c r="G8601" s="8">
        <v>3275443</v>
      </c>
      <c r="H8601" s="8">
        <v>700000000</v>
      </c>
    </row>
    <row r="8602" spans="1:8" x14ac:dyDescent="0.3">
      <c r="A8602">
        <v>6.9</v>
      </c>
      <c r="B8602" t="s">
        <v>24674</v>
      </c>
      <c r="C8602" t="s">
        <v>3776</v>
      </c>
      <c r="D8602" t="s">
        <v>809</v>
      </c>
      <c r="E8602" t="s">
        <v>37</v>
      </c>
      <c r="F8602">
        <v>97</v>
      </c>
      <c r="G8602" s="8">
        <v>18535191</v>
      </c>
      <c r="H8602" s="8">
        <v>14000000</v>
      </c>
    </row>
    <row r="8603" spans="1:8" x14ac:dyDescent="0.3">
      <c r="A8603">
        <v>6.9</v>
      </c>
      <c r="B8603" t="s">
        <v>24674</v>
      </c>
      <c r="C8603" t="s">
        <v>3776</v>
      </c>
      <c r="D8603" t="s">
        <v>17497</v>
      </c>
      <c r="E8603" t="s">
        <v>37</v>
      </c>
      <c r="F8603">
        <v>97</v>
      </c>
      <c r="G8603" s="8">
        <v>18535191</v>
      </c>
      <c r="H8603" s="8">
        <v>14000000</v>
      </c>
    </row>
    <row r="8604" spans="1:8" x14ac:dyDescent="0.3">
      <c r="A8604">
        <v>5.5</v>
      </c>
      <c r="B8604" t="s">
        <v>24675</v>
      </c>
      <c r="C8604" t="s">
        <v>12500</v>
      </c>
      <c r="D8604" t="s">
        <v>4189</v>
      </c>
      <c r="E8604" t="s">
        <v>37</v>
      </c>
      <c r="F8604">
        <v>98</v>
      </c>
      <c r="G8604" s="8">
        <v>23838</v>
      </c>
      <c r="H8604" s="8">
        <v>7000000</v>
      </c>
    </row>
    <row r="8605" spans="1:8" x14ac:dyDescent="0.3">
      <c r="A8605">
        <v>5.5</v>
      </c>
      <c r="B8605" t="s">
        <v>24675</v>
      </c>
      <c r="C8605" t="s">
        <v>12500</v>
      </c>
      <c r="D8605" t="s">
        <v>10118</v>
      </c>
      <c r="E8605" t="s">
        <v>37</v>
      </c>
      <c r="F8605">
        <v>98</v>
      </c>
      <c r="G8605" s="8">
        <v>23838</v>
      </c>
      <c r="H8605" s="8">
        <v>7000000</v>
      </c>
    </row>
    <row r="8606" spans="1:8" x14ac:dyDescent="0.3">
      <c r="A8606">
        <v>5.5</v>
      </c>
      <c r="B8606" t="s">
        <v>24675</v>
      </c>
      <c r="C8606" t="s">
        <v>12500</v>
      </c>
      <c r="D8606" t="s">
        <v>8199</v>
      </c>
      <c r="E8606" t="s">
        <v>37</v>
      </c>
      <c r="F8606">
        <v>98</v>
      </c>
      <c r="G8606" s="8">
        <v>23838</v>
      </c>
      <c r="H8606" s="8">
        <v>7000000</v>
      </c>
    </row>
    <row r="8607" spans="1:8" x14ac:dyDescent="0.3">
      <c r="A8607">
        <v>5.4</v>
      </c>
      <c r="B8607" t="s">
        <v>24676</v>
      </c>
      <c r="C8607" t="s">
        <v>12505</v>
      </c>
      <c r="D8607" t="s">
        <v>4189</v>
      </c>
      <c r="E8607" t="s">
        <v>37</v>
      </c>
      <c r="F8607">
        <v>103</v>
      </c>
      <c r="G8607" s="8">
        <v>22160085</v>
      </c>
      <c r="H8607" s="8">
        <v>10600000</v>
      </c>
    </row>
    <row r="8608" spans="1:8" x14ac:dyDescent="0.3">
      <c r="A8608">
        <v>8.3000000000000007</v>
      </c>
      <c r="B8608" t="s">
        <v>24677</v>
      </c>
      <c r="C8608" t="s">
        <v>1584</v>
      </c>
      <c r="D8608" t="s">
        <v>515</v>
      </c>
      <c r="E8608" t="s">
        <v>37</v>
      </c>
      <c r="F8608">
        <v>161</v>
      </c>
      <c r="G8608" s="8">
        <v>56715371</v>
      </c>
      <c r="H8608" s="8">
        <v>12000000</v>
      </c>
    </row>
    <row r="8609" spans="1:8" x14ac:dyDescent="0.3">
      <c r="A8609">
        <v>8.3000000000000007</v>
      </c>
      <c r="B8609" t="s">
        <v>24677</v>
      </c>
      <c r="C8609" t="s">
        <v>1584</v>
      </c>
      <c r="D8609" t="s">
        <v>21948</v>
      </c>
      <c r="E8609" t="s">
        <v>37</v>
      </c>
      <c r="F8609">
        <v>161</v>
      </c>
      <c r="G8609" s="8">
        <v>56715371</v>
      </c>
      <c r="H8609" s="8">
        <v>12000000</v>
      </c>
    </row>
    <row r="8610" spans="1:8" x14ac:dyDescent="0.3">
      <c r="A8610">
        <v>8.3000000000000007</v>
      </c>
      <c r="B8610" t="s">
        <v>24677</v>
      </c>
      <c r="C8610" t="s">
        <v>1584</v>
      </c>
      <c r="D8610" t="s">
        <v>10118</v>
      </c>
      <c r="E8610" t="s">
        <v>37</v>
      </c>
      <c r="F8610">
        <v>161</v>
      </c>
      <c r="G8610" s="8">
        <v>56715371</v>
      </c>
      <c r="H8610" s="8">
        <v>12000000</v>
      </c>
    </row>
    <row r="8611" spans="1:8" x14ac:dyDescent="0.3">
      <c r="A8611">
        <v>7.9</v>
      </c>
      <c r="B8611" t="s">
        <v>24678</v>
      </c>
      <c r="C8611" t="s">
        <v>251</v>
      </c>
      <c r="D8611" t="s">
        <v>15875</v>
      </c>
      <c r="E8611" t="s">
        <v>37</v>
      </c>
      <c r="F8611">
        <v>120</v>
      </c>
      <c r="G8611" s="8">
        <v>434949459</v>
      </c>
      <c r="H8611" s="8">
        <v>10500000</v>
      </c>
    </row>
    <row r="8612" spans="1:8" x14ac:dyDescent="0.3">
      <c r="A8612">
        <v>7.9</v>
      </c>
      <c r="B8612" t="s">
        <v>24678</v>
      </c>
      <c r="C8612" t="s">
        <v>251</v>
      </c>
      <c r="D8612" t="s">
        <v>10118</v>
      </c>
      <c r="E8612" t="s">
        <v>37</v>
      </c>
      <c r="F8612">
        <v>120</v>
      </c>
      <c r="G8612" s="8">
        <v>434949459</v>
      </c>
      <c r="H8612" s="8">
        <v>10500000</v>
      </c>
    </row>
    <row r="8613" spans="1:8" x14ac:dyDescent="0.3">
      <c r="A8613">
        <v>6.5</v>
      </c>
      <c r="B8613" t="s">
        <v>24679</v>
      </c>
      <c r="C8613" t="s">
        <v>12521</v>
      </c>
      <c r="D8613" t="s">
        <v>809</v>
      </c>
      <c r="E8613" t="s">
        <v>37</v>
      </c>
      <c r="F8613">
        <v>97</v>
      </c>
      <c r="G8613" s="8">
        <v>11043445</v>
      </c>
      <c r="H8613" s="8">
        <v>10000000</v>
      </c>
    </row>
    <row r="8614" spans="1:8" x14ac:dyDescent="0.3">
      <c r="A8614">
        <v>6.5</v>
      </c>
      <c r="B8614" t="s">
        <v>24679</v>
      </c>
      <c r="C8614" t="s">
        <v>12521</v>
      </c>
      <c r="D8614" t="s">
        <v>1473</v>
      </c>
      <c r="E8614" t="s">
        <v>37</v>
      </c>
      <c r="F8614">
        <v>97</v>
      </c>
      <c r="G8614" s="8">
        <v>11043445</v>
      </c>
      <c r="H8614" s="8">
        <v>10000000</v>
      </c>
    </row>
    <row r="8615" spans="1:8" x14ac:dyDescent="0.3">
      <c r="A8615">
        <v>6.5</v>
      </c>
      <c r="B8615" t="s">
        <v>24679</v>
      </c>
      <c r="C8615" t="s">
        <v>12521</v>
      </c>
      <c r="D8615" t="s">
        <v>17497</v>
      </c>
      <c r="E8615" t="s">
        <v>37</v>
      </c>
      <c r="F8615">
        <v>97</v>
      </c>
      <c r="G8615" s="8">
        <v>11043445</v>
      </c>
      <c r="H8615" s="8">
        <v>10000000</v>
      </c>
    </row>
    <row r="8616" spans="1:8" x14ac:dyDescent="0.3">
      <c r="A8616">
        <v>6.4</v>
      </c>
      <c r="B8616" t="s">
        <v>24680</v>
      </c>
      <c r="C8616" t="s">
        <v>12530</v>
      </c>
      <c r="D8616" t="s">
        <v>809</v>
      </c>
      <c r="E8616" t="s">
        <v>37</v>
      </c>
      <c r="F8616">
        <v>99</v>
      </c>
      <c r="G8616" s="8">
        <v>125169</v>
      </c>
      <c r="H8616" s="8">
        <v>10500000</v>
      </c>
    </row>
    <row r="8617" spans="1:8" x14ac:dyDescent="0.3">
      <c r="A8617">
        <v>6.4</v>
      </c>
      <c r="B8617" t="s">
        <v>24680</v>
      </c>
      <c r="C8617" t="s">
        <v>12530</v>
      </c>
      <c r="D8617" t="s">
        <v>1473</v>
      </c>
      <c r="E8617" t="s">
        <v>37</v>
      </c>
      <c r="F8617">
        <v>99</v>
      </c>
      <c r="G8617" s="8">
        <v>125169</v>
      </c>
      <c r="H8617" s="8">
        <v>10500000</v>
      </c>
    </row>
    <row r="8618" spans="1:8" x14ac:dyDescent="0.3">
      <c r="A8618">
        <v>5.8</v>
      </c>
      <c r="B8618" t="s">
        <v>24681</v>
      </c>
      <c r="C8618" t="s">
        <v>11462</v>
      </c>
      <c r="D8618" t="s">
        <v>1473</v>
      </c>
      <c r="E8618" t="s">
        <v>37</v>
      </c>
      <c r="F8618">
        <v>111</v>
      </c>
      <c r="G8618" s="8">
        <v>1066555</v>
      </c>
      <c r="H8618" s="8">
        <v>11000000</v>
      </c>
    </row>
    <row r="8619" spans="1:8" x14ac:dyDescent="0.3">
      <c r="A8619">
        <v>5.8</v>
      </c>
      <c r="B8619" t="s">
        <v>24681</v>
      </c>
      <c r="C8619" t="s">
        <v>11462</v>
      </c>
      <c r="D8619" t="s">
        <v>20490</v>
      </c>
      <c r="E8619" t="s">
        <v>37</v>
      </c>
      <c r="F8619">
        <v>111</v>
      </c>
      <c r="G8619" s="8">
        <v>1066555</v>
      </c>
      <c r="H8619" s="8">
        <v>11000000</v>
      </c>
    </row>
    <row r="8620" spans="1:8" x14ac:dyDescent="0.3">
      <c r="A8620">
        <v>5.8</v>
      </c>
      <c r="B8620" t="s">
        <v>24681</v>
      </c>
      <c r="C8620" t="s">
        <v>11462</v>
      </c>
      <c r="D8620" t="s">
        <v>17497</v>
      </c>
      <c r="E8620" t="s">
        <v>37</v>
      </c>
      <c r="F8620">
        <v>111</v>
      </c>
      <c r="G8620" s="8">
        <v>1066555</v>
      </c>
      <c r="H8620" s="8">
        <v>11000000</v>
      </c>
    </row>
    <row r="8621" spans="1:8" x14ac:dyDescent="0.3">
      <c r="A8621">
        <v>5.8</v>
      </c>
      <c r="B8621" t="s">
        <v>24681</v>
      </c>
      <c r="C8621" t="s">
        <v>11462</v>
      </c>
      <c r="D8621" t="s">
        <v>12797</v>
      </c>
      <c r="E8621" t="s">
        <v>37</v>
      </c>
      <c r="F8621">
        <v>111</v>
      </c>
      <c r="G8621" s="8">
        <v>1066555</v>
      </c>
      <c r="H8621" s="8">
        <v>11000000</v>
      </c>
    </row>
    <row r="8622" spans="1:8" x14ac:dyDescent="0.3">
      <c r="A8622">
        <v>6.6</v>
      </c>
      <c r="B8622" t="s">
        <v>24682</v>
      </c>
      <c r="C8622" t="s">
        <v>12553</v>
      </c>
      <c r="D8622" t="s">
        <v>1473</v>
      </c>
      <c r="E8622" t="s">
        <v>1265</v>
      </c>
      <c r="F8622">
        <v>145</v>
      </c>
      <c r="G8622" s="8">
        <v>5669081</v>
      </c>
      <c r="H8622" s="8">
        <v>10818775</v>
      </c>
    </row>
    <row r="8623" spans="1:8" x14ac:dyDescent="0.3">
      <c r="A8623">
        <v>6.6</v>
      </c>
      <c r="B8623" t="s">
        <v>24682</v>
      </c>
      <c r="C8623" t="s">
        <v>12553</v>
      </c>
      <c r="D8623" t="s">
        <v>20490</v>
      </c>
      <c r="E8623" t="s">
        <v>1265</v>
      </c>
      <c r="F8623">
        <v>145</v>
      </c>
      <c r="G8623" s="8">
        <v>5669081</v>
      </c>
      <c r="H8623" s="8">
        <v>10818775</v>
      </c>
    </row>
    <row r="8624" spans="1:8" x14ac:dyDescent="0.3">
      <c r="A8624">
        <v>6.6</v>
      </c>
      <c r="B8624" t="s">
        <v>24682</v>
      </c>
      <c r="C8624" t="s">
        <v>12553</v>
      </c>
      <c r="D8624" t="s">
        <v>21951</v>
      </c>
      <c r="E8624" t="s">
        <v>1265</v>
      </c>
      <c r="F8624">
        <v>145</v>
      </c>
      <c r="G8624" s="8">
        <v>5669081</v>
      </c>
      <c r="H8624" s="8">
        <v>10818775</v>
      </c>
    </row>
    <row r="8625" spans="1:8" x14ac:dyDescent="0.3">
      <c r="A8625">
        <v>8.3000000000000007</v>
      </c>
      <c r="B8625" t="s">
        <v>24683</v>
      </c>
      <c r="C8625" t="s">
        <v>3837</v>
      </c>
      <c r="D8625" t="s">
        <v>1473</v>
      </c>
      <c r="E8625" t="s">
        <v>37</v>
      </c>
      <c r="F8625">
        <v>126</v>
      </c>
      <c r="G8625" s="8">
        <v>138339411</v>
      </c>
      <c r="H8625" s="8">
        <v>10000000</v>
      </c>
    </row>
    <row r="8626" spans="1:8" x14ac:dyDescent="0.3">
      <c r="A8626">
        <v>6.2</v>
      </c>
      <c r="B8626" t="s">
        <v>24684</v>
      </c>
      <c r="C8626" t="s">
        <v>12573</v>
      </c>
      <c r="D8626" t="s">
        <v>4189</v>
      </c>
      <c r="E8626" t="s">
        <v>37</v>
      </c>
      <c r="F8626">
        <v>121</v>
      </c>
      <c r="G8626" s="8">
        <v>80150343</v>
      </c>
      <c r="H8626" s="8">
        <v>10000000</v>
      </c>
    </row>
    <row r="8627" spans="1:8" x14ac:dyDescent="0.3">
      <c r="A8627">
        <v>6.2</v>
      </c>
      <c r="B8627" t="s">
        <v>24684</v>
      </c>
      <c r="C8627" t="s">
        <v>12573</v>
      </c>
      <c r="D8627" t="s">
        <v>21948</v>
      </c>
      <c r="E8627" t="s">
        <v>37</v>
      </c>
      <c r="F8627">
        <v>121</v>
      </c>
      <c r="G8627" s="8">
        <v>80150343</v>
      </c>
      <c r="H8627" s="8">
        <v>10000000</v>
      </c>
    </row>
    <row r="8628" spans="1:8" x14ac:dyDescent="0.3">
      <c r="A8628">
        <v>6.9</v>
      </c>
      <c r="B8628" t="s">
        <v>24685</v>
      </c>
      <c r="C8628" t="s">
        <v>1239</v>
      </c>
      <c r="D8628" t="s">
        <v>675</v>
      </c>
      <c r="E8628" t="s">
        <v>37</v>
      </c>
      <c r="F8628">
        <v>117</v>
      </c>
      <c r="G8628" s="8">
        <v>85300000</v>
      </c>
      <c r="H8628" s="8">
        <v>10000000</v>
      </c>
    </row>
    <row r="8629" spans="1:8" x14ac:dyDescent="0.3">
      <c r="A8629">
        <v>6.9</v>
      </c>
      <c r="B8629" t="s">
        <v>24685</v>
      </c>
      <c r="C8629" t="s">
        <v>1239</v>
      </c>
      <c r="D8629" t="s">
        <v>809</v>
      </c>
      <c r="E8629" t="s">
        <v>37</v>
      </c>
      <c r="F8629">
        <v>117</v>
      </c>
      <c r="G8629" s="8">
        <v>85300000</v>
      </c>
      <c r="H8629" s="8">
        <v>10000000</v>
      </c>
    </row>
    <row r="8630" spans="1:8" x14ac:dyDescent="0.3">
      <c r="A8630">
        <v>6.9</v>
      </c>
      <c r="B8630" t="s">
        <v>24685</v>
      </c>
      <c r="C8630" t="s">
        <v>1239</v>
      </c>
      <c r="D8630" t="s">
        <v>21951</v>
      </c>
      <c r="E8630" t="s">
        <v>37</v>
      </c>
      <c r="F8630">
        <v>117</v>
      </c>
      <c r="G8630" s="8">
        <v>85300000</v>
      </c>
      <c r="H8630" s="8">
        <v>10000000</v>
      </c>
    </row>
    <row r="8631" spans="1:8" x14ac:dyDescent="0.3">
      <c r="A8631">
        <v>5.9</v>
      </c>
      <c r="B8631" t="s">
        <v>24686</v>
      </c>
      <c r="C8631" t="s">
        <v>606</v>
      </c>
      <c r="D8631" t="s">
        <v>809</v>
      </c>
      <c r="E8631" t="s">
        <v>37</v>
      </c>
      <c r="F8631">
        <v>98</v>
      </c>
      <c r="G8631" s="8">
        <v>68353550</v>
      </c>
      <c r="H8631" s="8">
        <v>10000000</v>
      </c>
    </row>
    <row r="8632" spans="1:8" x14ac:dyDescent="0.3">
      <c r="A8632">
        <v>5.9</v>
      </c>
      <c r="B8632" t="s">
        <v>24686</v>
      </c>
      <c r="C8632" t="s">
        <v>606</v>
      </c>
      <c r="D8632" t="s">
        <v>21949</v>
      </c>
      <c r="E8632" t="s">
        <v>37</v>
      </c>
      <c r="F8632">
        <v>98</v>
      </c>
      <c r="G8632" s="8">
        <v>68353550</v>
      </c>
      <c r="H8632" s="8">
        <v>10000000</v>
      </c>
    </row>
    <row r="8633" spans="1:8" x14ac:dyDescent="0.3">
      <c r="A8633">
        <v>6.1</v>
      </c>
      <c r="B8633" t="s">
        <v>24687</v>
      </c>
      <c r="C8633" t="s">
        <v>12585</v>
      </c>
      <c r="D8633" t="s">
        <v>675</v>
      </c>
      <c r="E8633" t="s">
        <v>37</v>
      </c>
      <c r="F8633">
        <v>109</v>
      </c>
      <c r="G8633" s="8">
        <v>78845130</v>
      </c>
      <c r="H8633" s="8">
        <v>10000000</v>
      </c>
    </row>
    <row r="8634" spans="1:8" x14ac:dyDescent="0.3">
      <c r="A8634">
        <v>6.1</v>
      </c>
      <c r="B8634" t="s">
        <v>24687</v>
      </c>
      <c r="C8634" t="s">
        <v>12585</v>
      </c>
      <c r="D8634" t="s">
        <v>4189</v>
      </c>
      <c r="E8634" t="s">
        <v>37</v>
      </c>
      <c r="F8634">
        <v>109</v>
      </c>
      <c r="G8634" s="8">
        <v>78845130</v>
      </c>
      <c r="H8634" s="8">
        <v>10000000</v>
      </c>
    </row>
    <row r="8635" spans="1:8" x14ac:dyDescent="0.3">
      <c r="A8635">
        <v>6.1</v>
      </c>
      <c r="B8635" t="s">
        <v>24687</v>
      </c>
      <c r="C8635" t="s">
        <v>12585</v>
      </c>
      <c r="D8635" t="s">
        <v>10118</v>
      </c>
      <c r="E8635" t="s">
        <v>37</v>
      </c>
      <c r="F8635">
        <v>109</v>
      </c>
      <c r="G8635" s="8">
        <v>78845130</v>
      </c>
      <c r="H8635" s="8">
        <v>10000000</v>
      </c>
    </row>
    <row r="8636" spans="1:8" x14ac:dyDescent="0.3">
      <c r="A8636">
        <v>6.1</v>
      </c>
      <c r="B8636" t="s">
        <v>24687</v>
      </c>
      <c r="C8636" t="s">
        <v>12585</v>
      </c>
      <c r="D8636" t="s">
        <v>8199</v>
      </c>
      <c r="E8636" t="s">
        <v>37</v>
      </c>
      <c r="F8636">
        <v>109</v>
      </c>
      <c r="G8636" s="8">
        <v>78845130</v>
      </c>
      <c r="H8636" s="8">
        <v>10000000</v>
      </c>
    </row>
    <row r="8637" spans="1:8" x14ac:dyDescent="0.3">
      <c r="A8637">
        <v>5.8</v>
      </c>
      <c r="B8637" t="s">
        <v>24688</v>
      </c>
      <c r="C8637" t="s">
        <v>10260</v>
      </c>
      <c r="D8637" t="s">
        <v>809</v>
      </c>
      <c r="E8637" t="s">
        <v>37</v>
      </c>
      <c r="F8637">
        <v>95</v>
      </c>
      <c r="G8637" s="8">
        <v>63319509</v>
      </c>
      <c r="H8637" s="8">
        <v>10000000</v>
      </c>
    </row>
    <row r="8638" spans="1:8" x14ac:dyDescent="0.3">
      <c r="A8638">
        <v>5.8</v>
      </c>
      <c r="B8638" t="s">
        <v>24688</v>
      </c>
      <c r="C8638" t="s">
        <v>10260</v>
      </c>
      <c r="D8638" t="s">
        <v>17497</v>
      </c>
      <c r="E8638" t="s">
        <v>37</v>
      </c>
      <c r="F8638">
        <v>95</v>
      </c>
      <c r="G8638" s="8">
        <v>63319509</v>
      </c>
      <c r="H8638" s="8">
        <v>10000000</v>
      </c>
    </row>
    <row r="8639" spans="1:8" x14ac:dyDescent="0.3">
      <c r="A8639">
        <v>5.9</v>
      </c>
      <c r="B8639" t="s">
        <v>24689</v>
      </c>
      <c r="C8639" t="s">
        <v>12573</v>
      </c>
      <c r="D8639" t="s">
        <v>4189</v>
      </c>
      <c r="E8639" t="s">
        <v>37</v>
      </c>
      <c r="F8639">
        <v>96</v>
      </c>
      <c r="G8639" s="8">
        <v>63270259</v>
      </c>
      <c r="H8639" s="8">
        <v>10000000</v>
      </c>
    </row>
    <row r="8640" spans="1:8" x14ac:dyDescent="0.3">
      <c r="A8640">
        <v>5.9</v>
      </c>
      <c r="B8640" t="s">
        <v>24689</v>
      </c>
      <c r="C8640" t="s">
        <v>12573</v>
      </c>
      <c r="D8640" t="s">
        <v>21948</v>
      </c>
      <c r="E8640" t="s">
        <v>37</v>
      </c>
      <c r="F8640">
        <v>96</v>
      </c>
      <c r="G8640" s="8">
        <v>63270259</v>
      </c>
      <c r="H8640" s="8">
        <v>10000000</v>
      </c>
    </row>
    <row r="8641" spans="1:8" x14ac:dyDescent="0.3">
      <c r="A8641">
        <v>5.5</v>
      </c>
      <c r="B8641" t="s">
        <v>24690</v>
      </c>
      <c r="C8641" t="s">
        <v>4640</v>
      </c>
      <c r="D8641" t="s">
        <v>1473</v>
      </c>
      <c r="E8641" t="s">
        <v>37</v>
      </c>
      <c r="F8641">
        <v>101</v>
      </c>
      <c r="G8641" s="8">
        <v>55865715</v>
      </c>
      <c r="H8641" s="8">
        <v>10000000</v>
      </c>
    </row>
    <row r="8642" spans="1:8" x14ac:dyDescent="0.3">
      <c r="A8642">
        <v>5.5</v>
      </c>
      <c r="B8642" t="s">
        <v>24690</v>
      </c>
      <c r="C8642" t="s">
        <v>4640</v>
      </c>
      <c r="D8642" t="s">
        <v>4189</v>
      </c>
      <c r="E8642" t="s">
        <v>37</v>
      </c>
      <c r="F8642">
        <v>101</v>
      </c>
      <c r="G8642" s="8">
        <v>55865715</v>
      </c>
      <c r="H8642" s="8">
        <v>10000000</v>
      </c>
    </row>
    <row r="8643" spans="1:8" x14ac:dyDescent="0.3">
      <c r="A8643">
        <v>5.5</v>
      </c>
      <c r="B8643" t="s">
        <v>24690</v>
      </c>
      <c r="C8643" t="s">
        <v>4640</v>
      </c>
      <c r="D8643" t="s">
        <v>21948</v>
      </c>
      <c r="E8643" t="s">
        <v>37</v>
      </c>
      <c r="F8643">
        <v>101</v>
      </c>
      <c r="G8643" s="8">
        <v>55865715</v>
      </c>
      <c r="H8643" s="8">
        <v>10000000</v>
      </c>
    </row>
    <row r="8644" spans="1:8" x14ac:dyDescent="0.3">
      <c r="A8644">
        <v>5.5</v>
      </c>
      <c r="B8644" t="s">
        <v>24690</v>
      </c>
      <c r="C8644" t="s">
        <v>4640</v>
      </c>
      <c r="D8644" t="s">
        <v>8199</v>
      </c>
      <c r="E8644" t="s">
        <v>37</v>
      </c>
      <c r="F8644">
        <v>101</v>
      </c>
      <c r="G8644" s="8">
        <v>55865715</v>
      </c>
      <c r="H8644" s="8">
        <v>10000000</v>
      </c>
    </row>
    <row r="8645" spans="1:8" x14ac:dyDescent="0.3">
      <c r="A8645">
        <v>5</v>
      </c>
      <c r="B8645" t="s">
        <v>24691</v>
      </c>
      <c r="C8645" t="s">
        <v>7302</v>
      </c>
      <c r="D8645" t="s">
        <v>809</v>
      </c>
      <c r="E8645" t="s">
        <v>37</v>
      </c>
      <c r="F8645">
        <v>107</v>
      </c>
      <c r="G8645" s="8">
        <v>63231524</v>
      </c>
      <c r="H8645" s="8">
        <v>6000000</v>
      </c>
    </row>
    <row r="8646" spans="1:8" x14ac:dyDescent="0.3">
      <c r="A8646">
        <v>5</v>
      </c>
      <c r="B8646" t="s">
        <v>24691</v>
      </c>
      <c r="C8646" t="s">
        <v>7302</v>
      </c>
      <c r="D8646" t="s">
        <v>1473</v>
      </c>
      <c r="E8646" t="s">
        <v>37</v>
      </c>
      <c r="F8646">
        <v>107</v>
      </c>
      <c r="G8646" s="8">
        <v>63231524</v>
      </c>
      <c r="H8646" s="8">
        <v>6000000</v>
      </c>
    </row>
    <row r="8647" spans="1:8" x14ac:dyDescent="0.3">
      <c r="A8647">
        <v>5</v>
      </c>
      <c r="B8647" t="s">
        <v>24691</v>
      </c>
      <c r="C8647" t="s">
        <v>7302</v>
      </c>
      <c r="D8647" t="s">
        <v>17497</v>
      </c>
      <c r="E8647" t="s">
        <v>37</v>
      </c>
      <c r="F8647">
        <v>107</v>
      </c>
      <c r="G8647" s="8">
        <v>63231524</v>
      </c>
      <c r="H8647" s="8">
        <v>6000000</v>
      </c>
    </row>
    <row r="8648" spans="1:8" x14ac:dyDescent="0.3">
      <c r="A8648">
        <v>7</v>
      </c>
      <c r="B8648" t="s">
        <v>24692</v>
      </c>
      <c r="C8648" t="s">
        <v>293</v>
      </c>
      <c r="D8648" t="s">
        <v>1473</v>
      </c>
      <c r="E8648" t="s">
        <v>37</v>
      </c>
      <c r="F8648">
        <v>119</v>
      </c>
      <c r="G8648" s="8">
        <v>52293982</v>
      </c>
      <c r="H8648" s="8">
        <v>13800000</v>
      </c>
    </row>
    <row r="8649" spans="1:8" x14ac:dyDescent="0.3">
      <c r="A8649">
        <v>7</v>
      </c>
      <c r="B8649" t="s">
        <v>24692</v>
      </c>
      <c r="C8649" t="s">
        <v>293</v>
      </c>
      <c r="D8649" t="s">
        <v>21949</v>
      </c>
      <c r="E8649" t="s">
        <v>37</v>
      </c>
      <c r="F8649">
        <v>119</v>
      </c>
      <c r="G8649" s="8">
        <v>52293982</v>
      </c>
      <c r="H8649" s="8">
        <v>13800000</v>
      </c>
    </row>
    <row r="8650" spans="1:8" x14ac:dyDescent="0.3">
      <c r="A8650">
        <v>6.4</v>
      </c>
      <c r="B8650" t="s">
        <v>24693</v>
      </c>
      <c r="C8650" t="s">
        <v>2223</v>
      </c>
      <c r="D8650" t="s">
        <v>809</v>
      </c>
      <c r="E8650" t="s">
        <v>37</v>
      </c>
      <c r="F8650">
        <v>100</v>
      </c>
      <c r="G8650" s="8">
        <v>50752337</v>
      </c>
      <c r="H8650" s="8">
        <v>10000000</v>
      </c>
    </row>
    <row r="8651" spans="1:8" x14ac:dyDescent="0.3">
      <c r="A8651">
        <v>6.4</v>
      </c>
      <c r="B8651" t="s">
        <v>24693</v>
      </c>
      <c r="C8651" t="s">
        <v>2223</v>
      </c>
      <c r="D8651" t="s">
        <v>1473</v>
      </c>
      <c r="E8651" t="s">
        <v>37</v>
      </c>
      <c r="F8651">
        <v>100</v>
      </c>
      <c r="G8651" s="8">
        <v>50752337</v>
      </c>
      <c r="H8651" s="8">
        <v>10000000</v>
      </c>
    </row>
    <row r="8652" spans="1:8" x14ac:dyDescent="0.3">
      <c r="A8652">
        <v>6.4</v>
      </c>
      <c r="B8652" t="s">
        <v>24693</v>
      </c>
      <c r="C8652" t="s">
        <v>2223</v>
      </c>
      <c r="D8652" t="s">
        <v>15875</v>
      </c>
      <c r="E8652" t="s">
        <v>37</v>
      </c>
      <c r="F8652">
        <v>100</v>
      </c>
      <c r="G8652" s="8">
        <v>50752337</v>
      </c>
      <c r="H8652" s="8">
        <v>10000000</v>
      </c>
    </row>
    <row r="8653" spans="1:8" x14ac:dyDescent="0.3">
      <c r="A8653">
        <v>6.4</v>
      </c>
      <c r="B8653" t="s">
        <v>24693</v>
      </c>
      <c r="C8653" t="s">
        <v>2223</v>
      </c>
      <c r="D8653" t="s">
        <v>21949</v>
      </c>
      <c r="E8653" t="s">
        <v>37</v>
      </c>
      <c r="F8653">
        <v>100</v>
      </c>
      <c r="G8653" s="8">
        <v>50752337</v>
      </c>
      <c r="H8653" s="8">
        <v>10000000</v>
      </c>
    </row>
    <row r="8654" spans="1:8" x14ac:dyDescent="0.3">
      <c r="A8654">
        <v>5.9</v>
      </c>
      <c r="B8654" t="s">
        <v>24694</v>
      </c>
      <c r="C8654" t="s">
        <v>8605</v>
      </c>
      <c r="D8654" t="s">
        <v>4189</v>
      </c>
      <c r="E8654" t="s">
        <v>37</v>
      </c>
      <c r="F8654">
        <v>98</v>
      </c>
      <c r="G8654" s="8">
        <v>110175871</v>
      </c>
      <c r="H8654" s="8">
        <v>10000000</v>
      </c>
    </row>
    <row r="8655" spans="1:8" x14ac:dyDescent="0.3">
      <c r="A8655">
        <v>5.9</v>
      </c>
      <c r="B8655" t="s">
        <v>24694</v>
      </c>
      <c r="C8655" t="s">
        <v>8605</v>
      </c>
      <c r="D8655" t="s">
        <v>21948</v>
      </c>
      <c r="E8655" t="s">
        <v>37</v>
      </c>
      <c r="F8655">
        <v>98</v>
      </c>
      <c r="G8655" s="8">
        <v>110175871</v>
      </c>
      <c r="H8655" s="8">
        <v>10000000</v>
      </c>
    </row>
    <row r="8656" spans="1:8" x14ac:dyDescent="0.3">
      <c r="A8656">
        <v>5.9</v>
      </c>
      <c r="B8656" t="s">
        <v>24694</v>
      </c>
      <c r="C8656" t="s">
        <v>8605</v>
      </c>
      <c r="D8656" t="s">
        <v>8199</v>
      </c>
      <c r="E8656" t="s">
        <v>37</v>
      </c>
      <c r="F8656">
        <v>98</v>
      </c>
      <c r="G8656" s="8">
        <v>110175871</v>
      </c>
      <c r="H8656" s="8">
        <v>10000000</v>
      </c>
    </row>
    <row r="8657" spans="1:8" x14ac:dyDescent="0.3">
      <c r="A8657">
        <v>7</v>
      </c>
      <c r="B8657" t="s">
        <v>24695</v>
      </c>
      <c r="C8657" t="s">
        <v>1043</v>
      </c>
      <c r="D8657" t="s">
        <v>809</v>
      </c>
      <c r="E8657" t="s">
        <v>37</v>
      </c>
      <c r="F8657">
        <v>92</v>
      </c>
      <c r="G8657" s="8">
        <v>38624000</v>
      </c>
      <c r="H8657" s="8">
        <v>12000000</v>
      </c>
    </row>
    <row r="8658" spans="1:8" x14ac:dyDescent="0.3">
      <c r="A8658">
        <v>7</v>
      </c>
      <c r="B8658" t="s">
        <v>24695</v>
      </c>
      <c r="C8658" t="s">
        <v>1043</v>
      </c>
      <c r="D8658" t="s">
        <v>21949</v>
      </c>
      <c r="E8658" t="s">
        <v>37</v>
      </c>
      <c r="F8658">
        <v>92</v>
      </c>
      <c r="G8658" s="8">
        <v>38624000</v>
      </c>
      <c r="H8658" s="8">
        <v>12000000</v>
      </c>
    </row>
    <row r="8659" spans="1:8" x14ac:dyDescent="0.3">
      <c r="A8659">
        <v>6.1</v>
      </c>
      <c r="B8659" t="s">
        <v>24696</v>
      </c>
      <c r="C8659" t="s">
        <v>7396</v>
      </c>
      <c r="D8659" t="s">
        <v>4189</v>
      </c>
      <c r="E8659" t="s">
        <v>37</v>
      </c>
      <c r="F8659">
        <v>90</v>
      </c>
      <c r="G8659" s="8">
        <v>37470017</v>
      </c>
      <c r="H8659" s="8">
        <v>10000000</v>
      </c>
    </row>
    <row r="8660" spans="1:8" x14ac:dyDescent="0.3">
      <c r="A8660">
        <v>6.1</v>
      </c>
      <c r="B8660" t="s">
        <v>24696</v>
      </c>
      <c r="C8660" t="s">
        <v>7396</v>
      </c>
      <c r="D8660" t="s">
        <v>21948</v>
      </c>
      <c r="E8660" t="s">
        <v>37</v>
      </c>
      <c r="F8660">
        <v>90</v>
      </c>
      <c r="G8660" s="8">
        <v>37470017</v>
      </c>
      <c r="H8660" s="8">
        <v>10000000</v>
      </c>
    </row>
    <row r="8661" spans="1:8" x14ac:dyDescent="0.3">
      <c r="A8661">
        <v>6.9</v>
      </c>
      <c r="B8661" t="s">
        <v>24697</v>
      </c>
      <c r="C8661" t="s">
        <v>2223</v>
      </c>
      <c r="D8661" t="s">
        <v>515</v>
      </c>
      <c r="E8661" t="s">
        <v>37</v>
      </c>
      <c r="F8661">
        <v>90</v>
      </c>
      <c r="G8661" s="8">
        <v>40485039</v>
      </c>
      <c r="H8661" s="8">
        <v>10000000</v>
      </c>
    </row>
    <row r="8662" spans="1:8" x14ac:dyDescent="0.3">
      <c r="A8662">
        <v>6.9</v>
      </c>
      <c r="B8662" t="s">
        <v>24697</v>
      </c>
      <c r="C8662" t="s">
        <v>2223</v>
      </c>
      <c r="D8662" t="s">
        <v>809</v>
      </c>
      <c r="E8662" t="s">
        <v>37</v>
      </c>
      <c r="F8662">
        <v>90</v>
      </c>
      <c r="G8662" s="8">
        <v>40485039</v>
      </c>
      <c r="H8662" s="8">
        <v>10000000</v>
      </c>
    </row>
    <row r="8663" spans="1:8" x14ac:dyDescent="0.3">
      <c r="A8663">
        <v>6.9</v>
      </c>
      <c r="B8663" t="s">
        <v>24697</v>
      </c>
      <c r="C8663" t="s">
        <v>2223</v>
      </c>
      <c r="D8663" t="s">
        <v>9824</v>
      </c>
      <c r="E8663" t="s">
        <v>37</v>
      </c>
      <c r="F8663">
        <v>90</v>
      </c>
      <c r="G8663" s="8">
        <v>40485039</v>
      </c>
      <c r="H8663" s="8">
        <v>10000000</v>
      </c>
    </row>
    <row r="8664" spans="1:8" x14ac:dyDescent="0.3">
      <c r="A8664">
        <v>6.9</v>
      </c>
      <c r="B8664" t="s">
        <v>24697</v>
      </c>
      <c r="C8664" t="s">
        <v>2223</v>
      </c>
      <c r="D8664" t="s">
        <v>10118</v>
      </c>
      <c r="E8664" t="s">
        <v>37</v>
      </c>
      <c r="F8664">
        <v>90</v>
      </c>
      <c r="G8664" s="8">
        <v>40485039</v>
      </c>
      <c r="H8664" s="8">
        <v>10000000</v>
      </c>
    </row>
    <row r="8665" spans="1:8" x14ac:dyDescent="0.3">
      <c r="A8665">
        <v>7.5</v>
      </c>
      <c r="B8665" t="s">
        <v>24698</v>
      </c>
      <c r="C8665" t="s">
        <v>12630</v>
      </c>
      <c r="D8665" t="s">
        <v>1473</v>
      </c>
      <c r="E8665" t="s">
        <v>37</v>
      </c>
      <c r="F8665">
        <v>153</v>
      </c>
      <c r="G8665" s="8">
        <v>16800000</v>
      </c>
      <c r="H8665" s="8">
        <v>10000000</v>
      </c>
    </row>
    <row r="8666" spans="1:8" x14ac:dyDescent="0.3">
      <c r="A8666">
        <v>7.5</v>
      </c>
      <c r="B8666" t="s">
        <v>24698</v>
      </c>
      <c r="C8666" t="s">
        <v>12630</v>
      </c>
      <c r="D8666" t="s">
        <v>15875</v>
      </c>
      <c r="E8666" t="s">
        <v>37</v>
      </c>
      <c r="F8666">
        <v>153</v>
      </c>
      <c r="G8666" s="8">
        <v>16800000</v>
      </c>
      <c r="H8666" s="8">
        <v>10000000</v>
      </c>
    </row>
    <row r="8667" spans="1:8" x14ac:dyDescent="0.3">
      <c r="A8667">
        <v>7.5</v>
      </c>
      <c r="B8667" t="s">
        <v>24698</v>
      </c>
      <c r="C8667" t="s">
        <v>12630</v>
      </c>
      <c r="D8667" t="s">
        <v>15164</v>
      </c>
      <c r="E8667" t="s">
        <v>37</v>
      </c>
      <c r="F8667">
        <v>153</v>
      </c>
      <c r="G8667" s="8">
        <v>16800000</v>
      </c>
      <c r="H8667" s="8">
        <v>10000000</v>
      </c>
    </row>
    <row r="8668" spans="1:8" x14ac:dyDescent="0.3">
      <c r="A8668">
        <v>7.3</v>
      </c>
      <c r="B8668" t="s">
        <v>24699</v>
      </c>
      <c r="C8668" t="s">
        <v>2323</v>
      </c>
      <c r="D8668" t="s">
        <v>809</v>
      </c>
      <c r="E8668" t="s">
        <v>37</v>
      </c>
      <c r="F8668">
        <v>124</v>
      </c>
      <c r="G8668" s="8">
        <v>46377022</v>
      </c>
      <c r="H8668" s="8">
        <v>10000000</v>
      </c>
    </row>
    <row r="8669" spans="1:8" x14ac:dyDescent="0.3">
      <c r="A8669">
        <v>7.3</v>
      </c>
      <c r="B8669" t="s">
        <v>24699</v>
      </c>
      <c r="C8669" t="s">
        <v>2323</v>
      </c>
      <c r="D8669" t="s">
        <v>1473</v>
      </c>
      <c r="E8669" t="s">
        <v>37</v>
      </c>
      <c r="F8669">
        <v>124</v>
      </c>
      <c r="G8669" s="8">
        <v>46377022</v>
      </c>
      <c r="H8669" s="8">
        <v>10000000</v>
      </c>
    </row>
    <row r="8670" spans="1:8" x14ac:dyDescent="0.3">
      <c r="A8670">
        <v>6.5</v>
      </c>
      <c r="B8670" t="s">
        <v>24700</v>
      </c>
      <c r="C8670" t="s">
        <v>12640</v>
      </c>
      <c r="D8670" t="s">
        <v>9312</v>
      </c>
      <c r="E8670" t="s">
        <v>37</v>
      </c>
      <c r="F8670">
        <v>82</v>
      </c>
      <c r="G8670" s="8">
        <v>36696761</v>
      </c>
      <c r="H8670" s="8">
        <v>23000000</v>
      </c>
    </row>
    <row r="8671" spans="1:8" x14ac:dyDescent="0.3">
      <c r="A8671">
        <v>6.5</v>
      </c>
      <c r="B8671" t="s">
        <v>24700</v>
      </c>
      <c r="C8671" t="s">
        <v>12640</v>
      </c>
      <c r="D8671" t="s">
        <v>809</v>
      </c>
      <c r="E8671" t="s">
        <v>37</v>
      </c>
      <c r="F8671">
        <v>82</v>
      </c>
      <c r="G8671" s="8">
        <v>36696761</v>
      </c>
      <c r="H8671" s="8">
        <v>23000000</v>
      </c>
    </row>
    <row r="8672" spans="1:8" x14ac:dyDescent="0.3">
      <c r="A8672">
        <v>6.5</v>
      </c>
      <c r="B8672" t="s">
        <v>24700</v>
      </c>
      <c r="C8672" t="s">
        <v>12640</v>
      </c>
      <c r="D8672" t="s">
        <v>15875</v>
      </c>
      <c r="E8672" t="s">
        <v>37</v>
      </c>
      <c r="F8672">
        <v>82</v>
      </c>
      <c r="G8672" s="8">
        <v>36696761</v>
      </c>
      <c r="H8672" s="8">
        <v>23000000</v>
      </c>
    </row>
    <row r="8673" spans="1:8" x14ac:dyDescent="0.3">
      <c r="A8673">
        <v>6.5</v>
      </c>
      <c r="B8673" t="s">
        <v>24700</v>
      </c>
      <c r="C8673" t="s">
        <v>12640</v>
      </c>
      <c r="D8673" t="s">
        <v>21948</v>
      </c>
      <c r="E8673" t="s">
        <v>37</v>
      </c>
      <c r="F8673">
        <v>82</v>
      </c>
      <c r="G8673" s="8">
        <v>36696761</v>
      </c>
      <c r="H8673" s="8">
        <v>23000000</v>
      </c>
    </row>
    <row r="8674" spans="1:8" x14ac:dyDescent="0.3">
      <c r="A8674">
        <v>6.5</v>
      </c>
      <c r="B8674" t="s">
        <v>24700</v>
      </c>
      <c r="C8674" t="s">
        <v>12640</v>
      </c>
      <c r="D8674" t="s">
        <v>10118</v>
      </c>
      <c r="E8674" t="s">
        <v>37</v>
      </c>
      <c r="F8674">
        <v>82</v>
      </c>
      <c r="G8674" s="8">
        <v>36696761</v>
      </c>
      <c r="H8674" s="8">
        <v>23000000</v>
      </c>
    </row>
    <row r="8675" spans="1:8" x14ac:dyDescent="0.3">
      <c r="A8675">
        <v>6.2</v>
      </c>
      <c r="B8675" t="s">
        <v>24701</v>
      </c>
      <c r="C8675" t="s">
        <v>465</v>
      </c>
      <c r="D8675" t="s">
        <v>675</v>
      </c>
      <c r="E8675" t="s">
        <v>37</v>
      </c>
      <c r="F8675">
        <v>107</v>
      </c>
      <c r="G8675" s="8">
        <v>36200000</v>
      </c>
      <c r="H8675" s="8">
        <v>12305523</v>
      </c>
    </row>
    <row r="8676" spans="1:8" x14ac:dyDescent="0.3">
      <c r="A8676">
        <v>6.2</v>
      </c>
      <c r="B8676" t="s">
        <v>24701</v>
      </c>
      <c r="C8676" t="s">
        <v>465</v>
      </c>
      <c r="D8676" t="s">
        <v>515</v>
      </c>
      <c r="E8676" t="s">
        <v>37</v>
      </c>
      <c r="F8676">
        <v>107</v>
      </c>
      <c r="G8676" s="8">
        <v>36200000</v>
      </c>
      <c r="H8676" s="8">
        <v>12305523</v>
      </c>
    </row>
    <row r="8677" spans="1:8" x14ac:dyDescent="0.3">
      <c r="A8677">
        <v>6.2</v>
      </c>
      <c r="B8677" t="s">
        <v>24701</v>
      </c>
      <c r="C8677" t="s">
        <v>465</v>
      </c>
      <c r="D8677" t="s">
        <v>10118</v>
      </c>
      <c r="E8677" t="s">
        <v>37</v>
      </c>
      <c r="F8677">
        <v>107</v>
      </c>
      <c r="G8677" s="8">
        <v>36200000</v>
      </c>
      <c r="H8677" s="8">
        <v>12305523</v>
      </c>
    </row>
    <row r="8678" spans="1:8" x14ac:dyDescent="0.3">
      <c r="A8678">
        <v>6.2</v>
      </c>
      <c r="B8678" t="s">
        <v>24701</v>
      </c>
      <c r="C8678" t="s">
        <v>465</v>
      </c>
      <c r="D8678" t="s">
        <v>8199</v>
      </c>
      <c r="E8678" t="s">
        <v>37</v>
      </c>
      <c r="F8678">
        <v>107</v>
      </c>
      <c r="G8678" s="8">
        <v>36200000</v>
      </c>
      <c r="H8678" s="8">
        <v>12305523</v>
      </c>
    </row>
    <row r="8679" spans="1:8" x14ac:dyDescent="0.3">
      <c r="A8679">
        <v>6</v>
      </c>
      <c r="B8679" t="s">
        <v>24702</v>
      </c>
      <c r="C8679" t="s">
        <v>8769</v>
      </c>
      <c r="D8679" t="s">
        <v>4189</v>
      </c>
      <c r="E8679" t="s">
        <v>37</v>
      </c>
      <c r="F8679">
        <v>97</v>
      </c>
      <c r="G8679" s="8">
        <v>35794166</v>
      </c>
      <c r="H8679" s="8">
        <v>10000000</v>
      </c>
    </row>
    <row r="8680" spans="1:8" x14ac:dyDescent="0.3">
      <c r="A8680">
        <v>6</v>
      </c>
      <c r="B8680" t="s">
        <v>24702</v>
      </c>
      <c r="C8680" t="s">
        <v>8769</v>
      </c>
      <c r="D8680" t="s">
        <v>21948</v>
      </c>
      <c r="E8680" t="s">
        <v>37</v>
      </c>
      <c r="F8680">
        <v>97</v>
      </c>
      <c r="G8680" s="8">
        <v>35794166</v>
      </c>
      <c r="H8680" s="8">
        <v>10000000</v>
      </c>
    </row>
    <row r="8681" spans="1:8" x14ac:dyDescent="0.3">
      <c r="A8681">
        <v>6</v>
      </c>
      <c r="B8681" t="s">
        <v>24702</v>
      </c>
      <c r="C8681" t="s">
        <v>8769</v>
      </c>
      <c r="D8681" t="s">
        <v>8199</v>
      </c>
      <c r="E8681" t="s">
        <v>37</v>
      </c>
      <c r="F8681">
        <v>97</v>
      </c>
      <c r="G8681" s="8">
        <v>35794166</v>
      </c>
      <c r="H8681" s="8">
        <v>10000000</v>
      </c>
    </row>
    <row r="8682" spans="1:8" x14ac:dyDescent="0.3">
      <c r="A8682">
        <v>6.3</v>
      </c>
      <c r="B8682" t="s">
        <v>24703</v>
      </c>
      <c r="C8682" t="s">
        <v>11894</v>
      </c>
      <c r="D8682" t="s">
        <v>4189</v>
      </c>
      <c r="E8682" t="s">
        <v>37</v>
      </c>
      <c r="F8682">
        <v>80</v>
      </c>
      <c r="G8682" s="8">
        <v>33583175</v>
      </c>
      <c r="H8682" s="8">
        <v>10000000</v>
      </c>
    </row>
    <row r="8683" spans="1:8" x14ac:dyDescent="0.3">
      <c r="A8683">
        <v>6.3</v>
      </c>
      <c r="B8683" t="s">
        <v>24703</v>
      </c>
      <c r="C8683" t="s">
        <v>11894</v>
      </c>
      <c r="D8683" t="s">
        <v>21948</v>
      </c>
      <c r="E8683" t="s">
        <v>37</v>
      </c>
      <c r="F8683">
        <v>80</v>
      </c>
      <c r="G8683" s="8">
        <v>33583175</v>
      </c>
      <c r="H8683" s="8">
        <v>10000000</v>
      </c>
    </row>
    <row r="8684" spans="1:8" x14ac:dyDescent="0.3">
      <c r="A8684">
        <v>6.3</v>
      </c>
      <c r="B8684" t="s">
        <v>24703</v>
      </c>
      <c r="C8684" t="s">
        <v>11894</v>
      </c>
      <c r="D8684" t="s">
        <v>8199</v>
      </c>
      <c r="E8684" t="s">
        <v>37</v>
      </c>
      <c r="F8684">
        <v>80</v>
      </c>
      <c r="G8684" s="8">
        <v>33583175</v>
      </c>
      <c r="H8684" s="8">
        <v>10000000</v>
      </c>
    </row>
    <row r="8685" spans="1:8" x14ac:dyDescent="0.3">
      <c r="A8685">
        <v>5.8</v>
      </c>
      <c r="B8685" t="s">
        <v>24704</v>
      </c>
      <c r="C8685" t="s">
        <v>12662</v>
      </c>
      <c r="D8685" t="s">
        <v>809</v>
      </c>
      <c r="E8685" t="s">
        <v>37</v>
      </c>
      <c r="F8685">
        <v>85</v>
      </c>
      <c r="G8685" s="8">
        <v>32983713</v>
      </c>
      <c r="H8685" s="8">
        <v>20000000</v>
      </c>
    </row>
    <row r="8686" spans="1:8" x14ac:dyDescent="0.3">
      <c r="A8686">
        <v>5.8</v>
      </c>
      <c r="B8686" t="s">
        <v>24704</v>
      </c>
      <c r="C8686" t="s">
        <v>12662</v>
      </c>
      <c r="D8686" t="s">
        <v>1473</v>
      </c>
      <c r="E8686" t="s">
        <v>37</v>
      </c>
      <c r="F8686">
        <v>85</v>
      </c>
      <c r="G8686" s="8">
        <v>32983713</v>
      </c>
      <c r="H8686" s="8">
        <v>20000000</v>
      </c>
    </row>
    <row r="8687" spans="1:8" x14ac:dyDescent="0.3">
      <c r="A8687">
        <v>6.1</v>
      </c>
      <c r="B8687" t="s">
        <v>24705</v>
      </c>
      <c r="C8687" t="s">
        <v>12575</v>
      </c>
      <c r="D8687" t="s">
        <v>651</v>
      </c>
      <c r="E8687" t="s">
        <v>37</v>
      </c>
      <c r="F8687">
        <v>97</v>
      </c>
      <c r="G8687" s="8">
        <v>52200504</v>
      </c>
      <c r="H8687" s="8">
        <v>10000000</v>
      </c>
    </row>
    <row r="8688" spans="1:8" x14ac:dyDescent="0.3">
      <c r="A8688">
        <v>6.1</v>
      </c>
      <c r="B8688" t="s">
        <v>24705</v>
      </c>
      <c r="C8688" t="s">
        <v>12575</v>
      </c>
      <c r="D8688" t="s">
        <v>4189</v>
      </c>
      <c r="E8688" t="s">
        <v>37</v>
      </c>
      <c r="F8688">
        <v>97</v>
      </c>
      <c r="G8688" s="8">
        <v>52200504</v>
      </c>
      <c r="H8688" s="8">
        <v>10000000</v>
      </c>
    </row>
    <row r="8689" spans="1:8" x14ac:dyDescent="0.3">
      <c r="A8689">
        <v>6.1</v>
      </c>
      <c r="B8689" t="s">
        <v>24705</v>
      </c>
      <c r="C8689" t="s">
        <v>12575</v>
      </c>
      <c r="D8689" t="s">
        <v>8199</v>
      </c>
      <c r="E8689" t="s">
        <v>37</v>
      </c>
      <c r="F8689">
        <v>97</v>
      </c>
      <c r="G8689" s="8">
        <v>52200504</v>
      </c>
      <c r="H8689" s="8">
        <v>10000000</v>
      </c>
    </row>
    <row r="8690" spans="1:8" x14ac:dyDescent="0.3">
      <c r="A8690">
        <v>6.9</v>
      </c>
      <c r="B8690" t="s">
        <v>24706</v>
      </c>
      <c r="C8690" t="s">
        <v>12670</v>
      </c>
      <c r="D8690" t="s">
        <v>675</v>
      </c>
      <c r="E8690" t="s">
        <v>37</v>
      </c>
      <c r="F8690">
        <v>109</v>
      </c>
      <c r="G8690" s="8">
        <v>33000000</v>
      </c>
      <c r="H8690" s="8">
        <v>10000000</v>
      </c>
    </row>
    <row r="8691" spans="1:8" x14ac:dyDescent="0.3">
      <c r="A8691">
        <v>6.9</v>
      </c>
      <c r="B8691" t="s">
        <v>24706</v>
      </c>
      <c r="C8691" t="s">
        <v>12670</v>
      </c>
      <c r="D8691" t="s">
        <v>809</v>
      </c>
      <c r="E8691" t="s">
        <v>37</v>
      </c>
      <c r="F8691">
        <v>109</v>
      </c>
      <c r="G8691" s="8">
        <v>33000000</v>
      </c>
      <c r="H8691" s="8">
        <v>10000000</v>
      </c>
    </row>
    <row r="8692" spans="1:8" x14ac:dyDescent="0.3">
      <c r="A8692">
        <v>6.9</v>
      </c>
      <c r="B8692" t="s">
        <v>24706</v>
      </c>
      <c r="C8692" t="s">
        <v>12670</v>
      </c>
      <c r="D8692" t="s">
        <v>1473</v>
      </c>
      <c r="E8692" t="s">
        <v>37</v>
      </c>
      <c r="F8692">
        <v>109</v>
      </c>
      <c r="G8692" s="8">
        <v>33000000</v>
      </c>
      <c r="H8692" s="8">
        <v>10000000</v>
      </c>
    </row>
    <row r="8693" spans="1:8" x14ac:dyDescent="0.3">
      <c r="A8693">
        <v>6.9</v>
      </c>
      <c r="B8693" t="s">
        <v>24706</v>
      </c>
      <c r="C8693" t="s">
        <v>12670</v>
      </c>
      <c r="D8693" t="s">
        <v>9824</v>
      </c>
      <c r="E8693" t="s">
        <v>37</v>
      </c>
      <c r="F8693">
        <v>109</v>
      </c>
      <c r="G8693" s="8">
        <v>33000000</v>
      </c>
      <c r="H8693" s="8">
        <v>10000000</v>
      </c>
    </row>
    <row r="8694" spans="1:8" x14ac:dyDescent="0.3">
      <c r="A8694">
        <v>5.4</v>
      </c>
      <c r="B8694" t="s">
        <v>24707</v>
      </c>
      <c r="C8694" t="s">
        <v>6266</v>
      </c>
      <c r="D8694" t="s">
        <v>4189</v>
      </c>
      <c r="E8694" t="s">
        <v>37</v>
      </c>
      <c r="F8694">
        <v>140</v>
      </c>
      <c r="G8694" s="8">
        <v>32101000</v>
      </c>
      <c r="H8694" s="8">
        <v>10000000</v>
      </c>
    </row>
    <row r="8695" spans="1:8" x14ac:dyDescent="0.3">
      <c r="A8695">
        <v>5.4</v>
      </c>
      <c r="B8695" t="s">
        <v>24707</v>
      </c>
      <c r="C8695" t="s">
        <v>6266</v>
      </c>
      <c r="D8695" t="s">
        <v>10118</v>
      </c>
      <c r="E8695" t="s">
        <v>37</v>
      </c>
      <c r="F8695">
        <v>140</v>
      </c>
      <c r="G8695" s="8">
        <v>32101000</v>
      </c>
      <c r="H8695" s="8">
        <v>10000000</v>
      </c>
    </row>
    <row r="8696" spans="1:8" x14ac:dyDescent="0.3">
      <c r="A8696">
        <v>6.7</v>
      </c>
      <c r="B8696" t="s">
        <v>24708</v>
      </c>
      <c r="C8696" t="s">
        <v>12681</v>
      </c>
      <c r="D8696" t="s">
        <v>809</v>
      </c>
      <c r="E8696" t="s">
        <v>37</v>
      </c>
      <c r="F8696">
        <v>90</v>
      </c>
      <c r="G8696" s="8">
        <v>31487293</v>
      </c>
      <c r="H8696" s="8">
        <v>9000000</v>
      </c>
    </row>
    <row r="8697" spans="1:8" x14ac:dyDescent="0.3">
      <c r="A8697">
        <v>6.7</v>
      </c>
      <c r="B8697" t="s">
        <v>24708</v>
      </c>
      <c r="C8697" t="s">
        <v>12681</v>
      </c>
      <c r="D8697" t="s">
        <v>1473</v>
      </c>
      <c r="E8697" t="s">
        <v>37</v>
      </c>
      <c r="F8697">
        <v>90</v>
      </c>
      <c r="G8697" s="8">
        <v>31487293</v>
      </c>
      <c r="H8697" s="8">
        <v>9000000</v>
      </c>
    </row>
    <row r="8698" spans="1:8" x14ac:dyDescent="0.3">
      <c r="A8698">
        <v>6.7</v>
      </c>
      <c r="B8698" t="s">
        <v>24708</v>
      </c>
      <c r="C8698" t="s">
        <v>12681</v>
      </c>
      <c r="D8698" t="s">
        <v>9824</v>
      </c>
      <c r="E8698" t="s">
        <v>37</v>
      </c>
      <c r="F8698">
        <v>90</v>
      </c>
      <c r="G8698" s="8">
        <v>31487293</v>
      </c>
      <c r="H8698" s="8">
        <v>9000000</v>
      </c>
    </row>
    <row r="8699" spans="1:8" x14ac:dyDescent="0.3">
      <c r="A8699">
        <v>6.7</v>
      </c>
      <c r="B8699" t="s">
        <v>24708</v>
      </c>
      <c r="C8699" t="s">
        <v>12681</v>
      </c>
      <c r="D8699" t="s">
        <v>17497</v>
      </c>
      <c r="E8699" t="s">
        <v>37</v>
      </c>
      <c r="F8699">
        <v>90</v>
      </c>
      <c r="G8699" s="8">
        <v>31487293</v>
      </c>
      <c r="H8699" s="8">
        <v>9000000</v>
      </c>
    </row>
    <row r="8700" spans="1:8" x14ac:dyDescent="0.3">
      <c r="A8700">
        <v>7.4</v>
      </c>
      <c r="B8700" t="s">
        <v>24709</v>
      </c>
      <c r="C8700" t="s">
        <v>4920</v>
      </c>
      <c r="D8700" t="s">
        <v>515</v>
      </c>
      <c r="E8700" t="s">
        <v>37</v>
      </c>
      <c r="F8700">
        <v>130</v>
      </c>
      <c r="G8700" s="8">
        <v>30651422</v>
      </c>
      <c r="H8700" s="8">
        <v>10000000</v>
      </c>
    </row>
    <row r="8701" spans="1:8" x14ac:dyDescent="0.3">
      <c r="A8701">
        <v>7.4</v>
      </c>
      <c r="B8701" t="s">
        <v>24709</v>
      </c>
      <c r="C8701" t="s">
        <v>4920</v>
      </c>
      <c r="D8701" t="s">
        <v>809</v>
      </c>
      <c r="E8701" t="s">
        <v>37</v>
      </c>
      <c r="F8701">
        <v>130</v>
      </c>
      <c r="G8701" s="8">
        <v>30651422</v>
      </c>
      <c r="H8701" s="8">
        <v>10000000</v>
      </c>
    </row>
    <row r="8702" spans="1:8" x14ac:dyDescent="0.3">
      <c r="A8702">
        <v>7.4</v>
      </c>
      <c r="B8702" t="s">
        <v>24709</v>
      </c>
      <c r="C8702" t="s">
        <v>4920</v>
      </c>
      <c r="D8702" t="s">
        <v>1473</v>
      </c>
      <c r="E8702" t="s">
        <v>37</v>
      </c>
      <c r="F8702">
        <v>130</v>
      </c>
      <c r="G8702" s="8">
        <v>30651422</v>
      </c>
      <c r="H8702" s="8">
        <v>10000000</v>
      </c>
    </row>
    <row r="8703" spans="1:8" x14ac:dyDescent="0.3">
      <c r="A8703">
        <v>7.4</v>
      </c>
      <c r="B8703" t="s">
        <v>24709</v>
      </c>
      <c r="C8703" t="s">
        <v>4920</v>
      </c>
      <c r="D8703" t="s">
        <v>651</v>
      </c>
      <c r="E8703" t="s">
        <v>37</v>
      </c>
      <c r="F8703">
        <v>130</v>
      </c>
      <c r="G8703" s="8">
        <v>30651422</v>
      </c>
      <c r="H8703" s="8">
        <v>10000000</v>
      </c>
    </row>
    <row r="8704" spans="1:8" x14ac:dyDescent="0.3">
      <c r="A8704">
        <v>5.6</v>
      </c>
      <c r="B8704" t="s">
        <v>24710</v>
      </c>
      <c r="C8704" t="s">
        <v>12688</v>
      </c>
      <c r="D8704" t="s">
        <v>809</v>
      </c>
      <c r="E8704" t="s">
        <v>37</v>
      </c>
      <c r="F8704">
        <v>98</v>
      </c>
      <c r="G8704" s="8">
        <v>30306281</v>
      </c>
      <c r="H8704" s="8">
        <v>10000000</v>
      </c>
    </row>
    <row r="8705" spans="1:8" x14ac:dyDescent="0.3">
      <c r="A8705">
        <v>5.6</v>
      </c>
      <c r="B8705" t="s">
        <v>24710</v>
      </c>
      <c r="C8705" t="s">
        <v>12688</v>
      </c>
      <c r="D8705" t="s">
        <v>1473</v>
      </c>
      <c r="E8705" t="s">
        <v>37</v>
      </c>
      <c r="F8705">
        <v>98</v>
      </c>
      <c r="G8705" s="8">
        <v>30306281</v>
      </c>
      <c r="H8705" s="8">
        <v>10000000</v>
      </c>
    </row>
    <row r="8706" spans="1:8" x14ac:dyDescent="0.3">
      <c r="A8706">
        <v>6.5</v>
      </c>
      <c r="B8706" t="s">
        <v>24711</v>
      </c>
      <c r="C8706" t="s">
        <v>1285</v>
      </c>
      <c r="D8706" t="s">
        <v>651</v>
      </c>
      <c r="E8706" t="s">
        <v>37</v>
      </c>
      <c r="F8706">
        <v>101</v>
      </c>
      <c r="G8706" s="8">
        <v>29500000</v>
      </c>
      <c r="H8706" s="8">
        <v>10000000</v>
      </c>
    </row>
    <row r="8707" spans="1:8" x14ac:dyDescent="0.3">
      <c r="A8707">
        <v>6.5</v>
      </c>
      <c r="B8707" t="s">
        <v>24711</v>
      </c>
      <c r="C8707" t="s">
        <v>1285</v>
      </c>
      <c r="D8707" t="s">
        <v>4189</v>
      </c>
      <c r="E8707" t="s">
        <v>37</v>
      </c>
      <c r="F8707">
        <v>101</v>
      </c>
      <c r="G8707" s="8">
        <v>29500000</v>
      </c>
      <c r="H8707" s="8">
        <v>10000000</v>
      </c>
    </row>
    <row r="8708" spans="1:8" x14ac:dyDescent="0.3">
      <c r="A8708">
        <v>6.5</v>
      </c>
      <c r="B8708" t="s">
        <v>24711</v>
      </c>
      <c r="C8708" t="s">
        <v>1285</v>
      </c>
      <c r="D8708" t="s">
        <v>10118</v>
      </c>
      <c r="E8708" t="s">
        <v>37</v>
      </c>
      <c r="F8708">
        <v>101</v>
      </c>
      <c r="G8708" s="8">
        <v>29500000</v>
      </c>
      <c r="H8708" s="8">
        <v>10000000</v>
      </c>
    </row>
    <row r="8709" spans="1:8" x14ac:dyDescent="0.3">
      <c r="A8709">
        <v>6.5</v>
      </c>
      <c r="B8709" t="s">
        <v>24712</v>
      </c>
      <c r="C8709" t="s">
        <v>10077</v>
      </c>
      <c r="D8709" t="s">
        <v>675</v>
      </c>
      <c r="E8709" t="s">
        <v>37</v>
      </c>
      <c r="F8709">
        <v>114</v>
      </c>
      <c r="G8709" s="8">
        <v>30050028</v>
      </c>
      <c r="H8709" s="8">
        <v>17000000</v>
      </c>
    </row>
    <row r="8710" spans="1:8" x14ac:dyDescent="0.3">
      <c r="A8710">
        <v>6.5</v>
      </c>
      <c r="B8710" t="s">
        <v>24712</v>
      </c>
      <c r="C8710" t="s">
        <v>10077</v>
      </c>
      <c r="D8710" t="s">
        <v>8199</v>
      </c>
      <c r="E8710" t="s">
        <v>37</v>
      </c>
      <c r="F8710">
        <v>114</v>
      </c>
      <c r="G8710" s="8">
        <v>30050028</v>
      </c>
      <c r="H8710" s="8">
        <v>17000000</v>
      </c>
    </row>
    <row r="8711" spans="1:8" x14ac:dyDescent="0.3">
      <c r="A8711">
        <v>5.8</v>
      </c>
      <c r="B8711" t="s">
        <v>24713</v>
      </c>
      <c r="C8711" t="s">
        <v>1666</v>
      </c>
      <c r="D8711" t="s">
        <v>675</v>
      </c>
      <c r="E8711" t="s">
        <v>37</v>
      </c>
      <c r="F8711">
        <v>100</v>
      </c>
      <c r="G8711" s="8">
        <v>29392418</v>
      </c>
      <c r="H8711" s="8">
        <v>10000000</v>
      </c>
    </row>
    <row r="8712" spans="1:8" x14ac:dyDescent="0.3">
      <c r="A8712">
        <v>5.8</v>
      </c>
      <c r="B8712" t="s">
        <v>24713</v>
      </c>
      <c r="C8712" t="s">
        <v>1666</v>
      </c>
      <c r="D8712" t="s">
        <v>809</v>
      </c>
      <c r="E8712" t="s">
        <v>37</v>
      </c>
      <c r="F8712">
        <v>100</v>
      </c>
      <c r="G8712" s="8">
        <v>29392418</v>
      </c>
      <c r="H8712" s="8">
        <v>10000000</v>
      </c>
    </row>
    <row r="8713" spans="1:8" x14ac:dyDescent="0.3">
      <c r="A8713">
        <v>5.8</v>
      </c>
      <c r="B8713" t="s">
        <v>24713</v>
      </c>
      <c r="C8713" t="s">
        <v>1666</v>
      </c>
      <c r="D8713" t="s">
        <v>21950</v>
      </c>
      <c r="E8713" t="s">
        <v>37</v>
      </c>
      <c r="F8713">
        <v>100</v>
      </c>
      <c r="G8713" s="8">
        <v>29392418</v>
      </c>
      <c r="H8713" s="8">
        <v>10000000</v>
      </c>
    </row>
    <row r="8714" spans="1:8" x14ac:dyDescent="0.3">
      <c r="A8714">
        <v>5</v>
      </c>
      <c r="B8714" t="s">
        <v>24714</v>
      </c>
      <c r="C8714" t="s">
        <v>7311</v>
      </c>
      <c r="D8714" t="s">
        <v>1473</v>
      </c>
      <c r="E8714" t="s">
        <v>37</v>
      </c>
      <c r="F8714">
        <v>85</v>
      </c>
      <c r="G8714" s="8">
        <v>28563926</v>
      </c>
      <c r="H8714" s="8">
        <v>8500000</v>
      </c>
    </row>
    <row r="8715" spans="1:8" x14ac:dyDescent="0.3">
      <c r="A8715">
        <v>5</v>
      </c>
      <c r="B8715" t="s">
        <v>24714</v>
      </c>
      <c r="C8715" t="s">
        <v>7311</v>
      </c>
      <c r="D8715" t="s">
        <v>8199</v>
      </c>
      <c r="E8715" t="s">
        <v>37</v>
      </c>
      <c r="F8715">
        <v>85</v>
      </c>
      <c r="G8715" s="8">
        <v>28563926</v>
      </c>
      <c r="H8715" s="8">
        <v>8500000</v>
      </c>
    </row>
    <row r="8716" spans="1:8" x14ac:dyDescent="0.3">
      <c r="A8716">
        <v>5.5</v>
      </c>
      <c r="B8716" t="s">
        <v>24715</v>
      </c>
      <c r="C8716" t="s">
        <v>12707</v>
      </c>
      <c r="D8716" t="s">
        <v>809</v>
      </c>
      <c r="E8716" t="s">
        <v>37</v>
      </c>
      <c r="F8716">
        <v>103</v>
      </c>
      <c r="G8716" s="8">
        <v>28435406</v>
      </c>
      <c r="H8716" s="8">
        <v>12000000</v>
      </c>
    </row>
    <row r="8717" spans="1:8" x14ac:dyDescent="0.3">
      <c r="A8717">
        <v>5.5</v>
      </c>
      <c r="B8717" t="s">
        <v>24715</v>
      </c>
      <c r="C8717" t="s">
        <v>12707</v>
      </c>
      <c r="D8717" t="s">
        <v>17497</v>
      </c>
      <c r="E8717" t="s">
        <v>37</v>
      </c>
      <c r="F8717">
        <v>103</v>
      </c>
      <c r="G8717" s="8">
        <v>28435406</v>
      </c>
      <c r="H8717" s="8">
        <v>12000000</v>
      </c>
    </row>
    <row r="8718" spans="1:8" x14ac:dyDescent="0.3">
      <c r="A8718">
        <v>6.5</v>
      </c>
      <c r="B8718" t="s">
        <v>24716</v>
      </c>
      <c r="C8718" t="s">
        <v>8230</v>
      </c>
      <c r="D8718" t="s">
        <v>809</v>
      </c>
      <c r="E8718" t="s">
        <v>37</v>
      </c>
      <c r="F8718">
        <v>100</v>
      </c>
      <c r="G8718" s="8">
        <v>25339117</v>
      </c>
      <c r="H8718" s="8">
        <v>10000000</v>
      </c>
    </row>
    <row r="8719" spans="1:8" x14ac:dyDescent="0.3">
      <c r="A8719">
        <v>6.5</v>
      </c>
      <c r="B8719" t="s">
        <v>24716</v>
      </c>
      <c r="C8719" t="s">
        <v>8230</v>
      </c>
      <c r="D8719" t="s">
        <v>17497</v>
      </c>
      <c r="E8719" t="s">
        <v>37</v>
      </c>
      <c r="F8719">
        <v>100</v>
      </c>
      <c r="G8719" s="8">
        <v>25339117</v>
      </c>
      <c r="H8719" s="8">
        <v>10000000</v>
      </c>
    </row>
    <row r="8720" spans="1:8" x14ac:dyDescent="0.3">
      <c r="A8720">
        <v>7.2</v>
      </c>
      <c r="B8720" t="s">
        <v>24717</v>
      </c>
      <c r="C8720" t="s">
        <v>2636</v>
      </c>
      <c r="D8720" t="s">
        <v>21950</v>
      </c>
      <c r="E8720" t="s">
        <v>37</v>
      </c>
      <c r="F8720">
        <v>114</v>
      </c>
      <c r="G8720" s="8">
        <v>25600000</v>
      </c>
      <c r="H8720" s="8">
        <v>10000000</v>
      </c>
    </row>
    <row r="8721" spans="1:8" x14ac:dyDescent="0.3">
      <c r="A8721">
        <v>7.2</v>
      </c>
      <c r="B8721" t="s">
        <v>24717</v>
      </c>
      <c r="C8721" t="s">
        <v>2636</v>
      </c>
      <c r="D8721" t="s">
        <v>1473</v>
      </c>
      <c r="E8721" t="s">
        <v>37</v>
      </c>
      <c r="F8721">
        <v>114</v>
      </c>
      <c r="G8721" s="8">
        <v>25600000</v>
      </c>
      <c r="H8721" s="8">
        <v>10000000</v>
      </c>
    </row>
    <row r="8722" spans="1:8" x14ac:dyDescent="0.3">
      <c r="A8722">
        <v>5.2</v>
      </c>
      <c r="B8722" t="s">
        <v>24718</v>
      </c>
      <c r="C8722" t="s">
        <v>12726</v>
      </c>
      <c r="D8722" t="s">
        <v>4189</v>
      </c>
      <c r="E8722" t="s">
        <v>37</v>
      </c>
      <c r="F8722">
        <v>97</v>
      </c>
      <c r="G8722" s="8">
        <v>27736779</v>
      </c>
      <c r="H8722" s="8">
        <v>10000000</v>
      </c>
    </row>
    <row r="8723" spans="1:8" x14ac:dyDescent="0.3">
      <c r="A8723">
        <v>5.2</v>
      </c>
      <c r="B8723" t="s">
        <v>24718</v>
      </c>
      <c r="C8723" t="s">
        <v>12726</v>
      </c>
      <c r="D8723" t="s">
        <v>21948</v>
      </c>
      <c r="E8723" t="s">
        <v>37</v>
      </c>
      <c r="F8723">
        <v>97</v>
      </c>
      <c r="G8723" s="8">
        <v>27736779</v>
      </c>
      <c r="H8723" s="8">
        <v>10000000</v>
      </c>
    </row>
    <row r="8724" spans="1:8" x14ac:dyDescent="0.3">
      <c r="A8724">
        <v>5.2</v>
      </c>
      <c r="B8724" t="s">
        <v>24718</v>
      </c>
      <c r="C8724" t="s">
        <v>12726</v>
      </c>
      <c r="D8724" t="s">
        <v>8199</v>
      </c>
      <c r="E8724" t="s">
        <v>37</v>
      </c>
      <c r="F8724">
        <v>97</v>
      </c>
      <c r="G8724" s="8">
        <v>27736779</v>
      </c>
      <c r="H8724" s="8">
        <v>10000000</v>
      </c>
    </row>
    <row r="8725" spans="1:8" x14ac:dyDescent="0.3">
      <c r="A8725">
        <v>5.7</v>
      </c>
      <c r="B8725" t="s">
        <v>24719</v>
      </c>
      <c r="C8725" t="s">
        <v>12732</v>
      </c>
      <c r="D8725" t="s">
        <v>1473</v>
      </c>
      <c r="E8725" t="s">
        <v>37</v>
      </c>
      <c r="F8725">
        <v>116</v>
      </c>
      <c r="G8725" s="8">
        <v>24397469</v>
      </c>
      <c r="H8725" s="8">
        <v>17000000</v>
      </c>
    </row>
    <row r="8726" spans="1:8" x14ac:dyDescent="0.3">
      <c r="A8726">
        <v>5.7</v>
      </c>
      <c r="B8726" t="s">
        <v>24719</v>
      </c>
      <c r="C8726" t="s">
        <v>12732</v>
      </c>
      <c r="D8726" t="s">
        <v>9824</v>
      </c>
      <c r="E8726" t="s">
        <v>37</v>
      </c>
      <c r="F8726">
        <v>116</v>
      </c>
      <c r="G8726" s="8">
        <v>24397469</v>
      </c>
      <c r="H8726" s="8">
        <v>17000000</v>
      </c>
    </row>
    <row r="8727" spans="1:8" x14ac:dyDescent="0.3">
      <c r="A8727">
        <v>4.7</v>
      </c>
      <c r="B8727" t="s">
        <v>21446</v>
      </c>
      <c r="C8727" t="s">
        <v>11190</v>
      </c>
      <c r="D8727" t="s">
        <v>4189</v>
      </c>
      <c r="E8727" t="s">
        <v>37</v>
      </c>
      <c r="F8727">
        <v>96</v>
      </c>
      <c r="G8727" s="8">
        <v>20384136</v>
      </c>
      <c r="H8727" s="8">
        <v>10000000</v>
      </c>
    </row>
    <row r="8728" spans="1:8" x14ac:dyDescent="0.3">
      <c r="A8728">
        <v>4.7</v>
      </c>
      <c r="B8728" t="s">
        <v>21446</v>
      </c>
      <c r="C8728" t="s">
        <v>11190</v>
      </c>
      <c r="D8728" t="s">
        <v>21948</v>
      </c>
      <c r="E8728" t="s">
        <v>37</v>
      </c>
      <c r="F8728">
        <v>96</v>
      </c>
      <c r="G8728" s="8">
        <v>20384136</v>
      </c>
      <c r="H8728" s="8">
        <v>10000000</v>
      </c>
    </row>
    <row r="8729" spans="1:8" x14ac:dyDescent="0.3">
      <c r="A8729">
        <v>4.7</v>
      </c>
      <c r="B8729" t="s">
        <v>21446</v>
      </c>
      <c r="C8729" t="s">
        <v>11190</v>
      </c>
      <c r="D8729" t="s">
        <v>8199</v>
      </c>
      <c r="E8729" t="s">
        <v>37</v>
      </c>
      <c r="F8729">
        <v>96</v>
      </c>
      <c r="G8729" s="8">
        <v>20384136</v>
      </c>
      <c r="H8729" s="8">
        <v>10000000</v>
      </c>
    </row>
    <row r="8730" spans="1:8" x14ac:dyDescent="0.3">
      <c r="A8730">
        <v>5.9</v>
      </c>
      <c r="B8730" t="s">
        <v>24720</v>
      </c>
      <c r="C8730" t="s">
        <v>12740</v>
      </c>
      <c r="D8730" t="s">
        <v>21948</v>
      </c>
      <c r="E8730" t="s">
        <v>37</v>
      </c>
      <c r="F8730">
        <v>98</v>
      </c>
      <c r="G8730" s="8">
        <v>25464480</v>
      </c>
      <c r="H8730" s="8">
        <v>10000000</v>
      </c>
    </row>
    <row r="8731" spans="1:8" x14ac:dyDescent="0.3">
      <c r="A8731">
        <v>5.9</v>
      </c>
      <c r="B8731" t="s">
        <v>24720</v>
      </c>
      <c r="C8731" t="s">
        <v>12740</v>
      </c>
      <c r="D8731" t="s">
        <v>10118</v>
      </c>
      <c r="E8731" t="s">
        <v>37</v>
      </c>
      <c r="F8731">
        <v>98</v>
      </c>
      <c r="G8731" s="8">
        <v>25464480</v>
      </c>
      <c r="H8731" s="8">
        <v>10000000</v>
      </c>
    </row>
    <row r="8732" spans="1:8" x14ac:dyDescent="0.3">
      <c r="A8732">
        <v>5.9</v>
      </c>
      <c r="B8732" t="s">
        <v>24720</v>
      </c>
      <c r="C8732" t="s">
        <v>12740</v>
      </c>
      <c r="D8732" t="s">
        <v>8199</v>
      </c>
      <c r="E8732" t="s">
        <v>37</v>
      </c>
      <c r="F8732">
        <v>98</v>
      </c>
      <c r="G8732" s="8">
        <v>25464480</v>
      </c>
      <c r="H8732" s="8">
        <v>10000000</v>
      </c>
    </row>
    <row r="8733" spans="1:8" x14ac:dyDescent="0.3">
      <c r="A8733">
        <v>6.8</v>
      </c>
      <c r="B8733" t="s">
        <v>24721</v>
      </c>
      <c r="C8733" t="s">
        <v>9467</v>
      </c>
      <c r="D8733" t="s">
        <v>809</v>
      </c>
      <c r="E8733" t="s">
        <v>37</v>
      </c>
      <c r="F8733">
        <v>105</v>
      </c>
      <c r="G8733" s="8">
        <v>20338609</v>
      </c>
      <c r="H8733" s="8">
        <v>10000000</v>
      </c>
    </row>
    <row r="8734" spans="1:8" x14ac:dyDescent="0.3">
      <c r="A8734">
        <v>6.8</v>
      </c>
      <c r="B8734" t="s">
        <v>24721</v>
      </c>
      <c r="C8734" t="s">
        <v>9467</v>
      </c>
      <c r="D8734" t="s">
        <v>1473</v>
      </c>
      <c r="E8734" t="s">
        <v>37</v>
      </c>
      <c r="F8734">
        <v>105</v>
      </c>
      <c r="G8734" s="8">
        <v>20338609</v>
      </c>
      <c r="H8734" s="8">
        <v>10000000</v>
      </c>
    </row>
    <row r="8735" spans="1:8" x14ac:dyDescent="0.3">
      <c r="A8735">
        <v>6.8</v>
      </c>
      <c r="B8735" t="s">
        <v>24721</v>
      </c>
      <c r="C8735" t="s">
        <v>9467</v>
      </c>
      <c r="D8735" t="s">
        <v>9824</v>
      </c>
      <c r="E8735" t="s">
        <v>37</v>
      </c>
      <c r="F8735">
        <v>105</v>
      </c>
      <c r="G8735" s="8">
        <v>20338609</v>
      </c>
      <c r="H8735" s="8">
        <v>10000000</v>
      </c>
    </row>
    <row r="8736" spans="1:8" x14ac:dyDescent="0.3">
      <c r="A8736">
        <v>5.9</v>
      </c>
      <c r="B8736" t="s">
        <v>24722</v>
      </c>
      <c r="C8736" t="s">
        <v>12747</v>
      </c>
      <c r="D8736" t="s">
        <v>1473</v>
      </c>
      <c r="E8736" t="s">
        <v>37</v>
      </c>
      <c r="F8736">
        <v>123</v>
      </c>
      <c r="G8736" s="8">
        <v>18272447</v>
      </c>
      <c r="H8736" s="8">
        <v>10000000</v>
      </c>
    </row>
    <row r="8737" spans="1:8" x14ac:dyDescent="0.3">
      <c r="A8737">
        <v>5.9</v>
      </c>
      <c r="B8737" t="s">
        <v>24722</v>
      </c>
      <c r="C8737" t="s">
        <v>12747</v>
      </c>
      <c r="D8737" t="s">
        <v>8199</v>
      </c>
      <c r="E8737" t="s">
        <v>37</v>
      </c>
      <c r="F8737">
        <v>123</v>
      </c>
      <c r="G8737" s="8">
        <v>18272447</v>
      </c>
      <c r="H8737" s="8">
        <v>10000000</v>
      </c>
    </row>
    <row r="8738" spans="1:8" x14ac:dyDescent="0.3">
      <c r="A8738">
        <v>7.7</v>
      </c>
      <c r="B8738" t="s">
        <v>24723</v>
      </c>
      <c r="C8738" t="s">
        <v>3168</v>
      </c>
      <c r="D8738" t="s">
        <v>809</v>
      </c>
      <c r="E8738" t="s">
        <v>37</v>
      </c>
      <c r="F8738">
        <v>93</v>
      </c>
      <c r="G8738" s="8">
        <v>17096053</v>
      </c>
      <c r="H8738" s="8">
        <v>9000000</v>
      </c>
    </row>
    <row r="8739" spans="1:8" x14ac:dyDescent="0.3">
      <c r="A8739">
        <v>7.7</v>
      </c>
      <c r="B8739" t="s">
        <v>24723</v>
      </c>
      <c r="C8739" t="s">
        <v>3168</v>
      </c>
      <c r="D8739" t="s">
        <v>1473</v>
      </c>
      <c r="E8739" t="s">
        <v>37</v>
      </c>
      <c r="F8739">
        <v>93</v>
      </c>
      <c r="G8739" s="8">
        <v>17096053</v>
      </c>
      <c r="H8739" s="8">
        <v>9000000</v>
      </c>
    </row>
    <row r="8740" spans="1:8" x14ac:dyDescent="0.3">
      <c r="A8740">
        <v>4.4000000000000004</v>
      </c>
      <c r="B8740" t="s">
        <v>24724</v>
      </c>
      <c r="C8740" t="s">
        <v>4315</v>
      </c>
      <c r="D8740" t="s">
        <v>675</v>
      </c>
      <c r="E8740" t="s">
        <v>37</v>
      </c>
      <c r="F8740">
        <v>97</v>
      </c>
      <c r="G8740" s="8">
        <v>21371425</v>
      </c>
      <c r="H8740" s="8">
        <v>10000000</v>
      </c>
    </row>
    <row r="8741" spans="1:8" x14ac:dyDescent="0.3">
      <c r="A8741">
        <v>4.4000000000000004</v>
      </c>
      <c r="B8741" t="s">
        <v>24724</v>
      </c>
      <c r="C8741" t="s">
        <v>4315</v>
      </c>
      <c r="D8741" t="s">
        <v>10118</v>
      </c>
      <c r="E8741" t="s">
        <v>37</v>
      </c>
      <c r="F8741">
        <v>97</v>
      </c>
      <c r="G8741" s="8">
        <v>21371425</v>
      </c>
      <c r="H8741" s="8">
        <v>10000000</v>
      </c>
    </row>
    <row r="8742" spans="1:8" x14ac:dyDescent="0.3">
      <c r="A8742">
        <v>4.4000000000000004</v>
      </c>
      <c r="B8742" t="s">
        <v>24724</v>
      </c>
      <c r="C8742" t="s">
        <v>4315</v>
      </c>
      <c r="D8742" t="s">
        <v>8199</v>
      </c>
      <c r="E8742" t="s">
        <v>37</v>
      </c>
      <c r="F8742">
        <v>97</v>
      </c>
      <c r="G8742" s="8">
        <v>21371425</v>
      </c>
      <c r="H8742" s="8">
        <v>10000000</v>
      </c>
    </row>
    <row r="8743" spans="1:8" x14ac:dyDescent="0.3">
      <c r="A8743">
        <v>6.6</v>
      </c>
      <c r="B8743" t="s">
        <v>24725</v>
      </c>
      <c r="C8743" t="s">
        <v>2323</v>
      </c>
      <c r="D8743" t="s">
        <v>809</v>
      </c>
      <c r="E8743" t="s">
        <v>37</v>
      </c>
      <c r="F8743">
        <v>122</v>
      </c>
      <c r="G8743" s="8">
        <v>33071558</v>
      </c>
      <c r="H8743" s="8">
        <v>10000000</v>
      </c>
    </row>
    <row r="8744" spans="1:8" x14ac:dyDescent="0.3">
      <c r="A8744">
        <v>6.6</v>
      </c>
      <c r="B8744" t="s">
        <v>24725</v>
      </c>
      <c r="C8744" t="s">
        <v>2323</v>
      </c>
      <c r="D8744" t="s">
        <v>1473</v>
      </c>
      <c r="E8744" t="s">
        <v>37</v>
      </c>
      <c r="F8744">
        <v>122</v>
      </c>
      <c r="G8744" s="8">
        <v>33071558</v>
      </c>
      <c r="H8744" s="8">
        <v>10000000</v>
      </c>
    </row>
    <row r="8745" spans="1:8" x14ac:dyDescent="0.3">
      <c r="A8745">
        <v>6.7</v>
      </c>
      <c r="B8745" t="s">
        <v>24726</v>
      </c>
      <c r="C8745" t="s">
        <v>12771</v>
      </c>
      <c r="D8745" t="s">
        <v>1473</v>
      </c>
      <c r="E8745" t="s">
        <v>37</v>
      </c>
      <c r="F8745">
        <v>101</v>
      </c>
      <c r="G8745" s="8">
        <v>17655201</v>
      </c>
      <c r="H8745" s="8">
        <v>10000000</v>
      </c>
    </row>
    <row r="8746" spans="1:8" x14ac:dyDescent="0.3">
      <c r="A8746">
        <v>6.7</v>
      </c>
      <c r="B8746" t="s">
        <v>24726</v>
      </c>
      <c r="C8746" t="s">
        <v>12771</v>
      </c>
      <c r="D8746" t="s">
        <v>15875</v>
      </c>
      <c r="E8746" t="s">
        <v>37</v>
      </c>
      <c r="F8746">
        <v>101</v>
      </c>
      <c r="G8746" s="8">
        <v>17655201</v>
      </c>
      <c r="H8746" s="8">
        <v>10000000</v>
      </c>
    </row>
    <row r="8747" spans="1:8" x14ac:dyDescent="0.3">
      <c r="A8747">
        <v>5.5</v>
      </c>
      <c r="B8747" t="s">
        <v>24727</v>
      </c>
      <c r="C8747" t="s">
        <v>9348</v>
      </c>
      <c r="D8747" t="s">
        <v>809</v>
      </c>
      <c r="E8747" t="s">
        <v>37</v>
      </c>
      <c r="F8747">
        <v>100</v>
      </c>
      <c r="G8747" s="8">
        <v>16247775</v>
      </c>
      <c r="H8747" s="8">
        <v>25000000</v>
      </c>
    </row>
    <row r="8748" spans="1:8" x14ac:dyDescent="0.3">
      <c r="A8748">
        <v>5.5</v>
      </c>
      <c r="B8748" t="s">
        <v>24727</v>
      </c>
      <c r="C8748" t="s">
        <v>9348</v>
      </c>
      <c r="D8748" t="s">
        <v>15875</v>
      </c>
      <c r="E8748" t="s">
        <v>37</v>
      </c>
      <c r="F8748">
        <v>100</v>
      </c>
      <c r="G8748" s="8">
        <v>16247775</v>
      </c>
      <c r="H8748" s="8">
        <v>25000000</v>
      </c>
    </row>
    <row r="8749" spans="1:8" x14ac:dyDescent="0.3">
      <c r="A8749">
        <v>5.5</v>
      </c>
      <c r="B8749" t="s">
        <v>24727</v>
      </c>
      <c r="C8749" t="s">
        <v>9348</v>
      </c>
      <c r="D8749" t="s">
        <v>17497</v>
      </c>
      <c r="E8749" t="s">
        <v>37</v>
      </c>
      <c r="F8749">
        <v>100</v>
      </c>
      <c r="G8749" s="8">
        <v>16247775</v>
      </c>
      <c r="H8749" s="8">
        <v>25000000</v>
      </c>
    </row>
    <row r="8750" spans="1:8" x14ac:dyDescent="0.3">
      <c r="A8750">
        <v>6.5</v>
      </c>
      <c r="B8750" t="s">
        <v>24728</v>
      </c>
      <c r="C8750" t="s">
        <v>2862</v>
      </c>
      <c r="D8750" t="s">
        <v>1473</v>
      </c>
      <c r="E8750" t="s">
        <v>37</v>
      </c>
      <c r="F8750">
        <v>129</v>
      </c>
      <c r="G8750" s="8">
        <v>16153600</v>
      </c>
      <c r="H8750" s="8">
        <v>10000000</v>
      </c>
    </row>
    <row r="8751" spans="1:8" x14ac:dyDescent="0.3">
      <c r="A8751">
        <v>6.5</v>
      </c>
      <c r="B8751" t="s">
        <v>24728</v>
      </c>
      <c r="C8751" t="s">
        <v>2862</v>
      </c>
      <c r="D8751" t="s">
        <v>9824</v>
      </c>
      <c r="E8751" t="s">
        <v>37</v>
      </c>
      <c r="F8751">
        <v>129</v>
      </c>
      <c r="G8751" s="8">
        <v>16153600</v>
      </c>
      <c r="H8751" s="8">
        <v>10000000</v>
      </c>
    </row>
    <row r="8752" spans="1:8" x14ac:dyDescent="0.3">
      <c r="A8752">
        <v>6.5</v>
      </c>
      <c r="B8752" t="s">
        <v>24728</v>
      </c>
      <c r="C8752" t="s">
        <v>2862</v>
      </c>
      <c r="D8752" t="s">
        <v>17497</v>
      </c>
      <c r="E8752" t="s">
        <v>37</v>
      </c>
      <c r="F8752">
        <v>129</v>
      </c>
      <c r="G8752" s="8">
        <v>16153600</v>
      </c>
      <c r="H8752" s="8">
        <v>10000000</v>
      </c>
    </row>
    <row r="8753" spans="1:8" x14ac:dyDescent="0.3">
      <c r="A8753">
        <v>6.2</v>
      </c>
      <c r="B8753" t="s">
        <v>24729</v>
      </c>
      <c r="C8753" t="s">
        <v>2768</v>
      </c>
      <c r="D8753" t="s">
        <v>675</v>
      </c>
      <c r="E8753" t="s">
        <v>37</v>
      </c>
      <c r="F8753">
        <v>81</v>
      </c>
      <c r="G8753" s="8">
        <v>16033556</v>
      </c>
      <c r="H8753" s="8">
        <v>10000000</v>
      </c>
    </row>
    <row r="8754" spans="1:8" x14ac:dyDescent="0.3">
      <c r="A8754">
        <v>6.2</v>
      </c>
      <c r="B8754" t="s">
        <v>24729</v>
      </c>
      <c r="C8754" t="s">
        <v>2768</v>
      </c>
      <c r="D8754" t="s">
        <v>809</v>
      </c>
      <c r="E8754" t="s">
        <v>37</v>
      </c>
      <c r="F8754">
        <v>81</v>
      </c>
      <c r="G8754" s="8">
        <v>16033556</v>
      </c>
      <c r="H8754" s="8">
        <v>10000000</v>
      </c>
    </row>
    <row r="8755" spans="1:8" x14ac:dyDescent="0.3">
      <c r="A8755">
        <v>7.1</v>
      </c>
      <c r="B8755" t="s">
        <v>24730</v>
      </c>
      <c r="C8755" t="s">
        <v>924</v>
      </c>
      <c r="D8755" t="s">
        <v>809</v>
      </c>
      <c r="E8755" t="s">
        <v>37</v>
      </c>
      <c r="F8755">
        <v>96</v>
      </c>
      <c r="G8755" s="8">
        <v>16667084</v>
      </c>
      <c r="H8755" s="8">
        <v>11000000</v>
      </c>
    </row>
    <row r="8756" spans="1:8" x14ac:dyDescent="0.3">
      <c r="A8756">
        <v>7.1</v>
      </c>
      <c r="B8756" t="s">
        <v>24730</v>
      </c>
      <c r="C8756" t="s">
        <v>924</v>
      </c>
      <c r="D8756" t="s">
        <v>4189</v>
      </c>
      <c r="E8756" t="s">
        <v>37</v>
      </c>
      <c r="F8756">
        <v>96</v>
      </c>
      <c r="G8756" s="8">
        <v>16667084</v>
      </c>
      <c r="H8756" s="8">
        <v>11000000</v>
      </c>
    </row>
    <row r="8757" spans="1:8" x14ac:dyDescent="0.3">
      <c r="A8757">
        <v>7.1</v>
      </c>
      <c r="B8757" t="s">
        <v>24730</v>
      </c>
      <c r="C8757" t="s">
        <v>924</v>
      </c>
      <c r="D8757" t="s">
        <v>10118</v>
      </c>
      <c r="E8757" t="s">
        <v>37</v>
      </c>
      <c r="F8757">
        <v>96</v>
      </c>
      <c r="G8757" s="8">
        <v>16667084</v>
      </c>
      <c r="H8757" s="8">
        <v>11000000</v>
      </c>
    </row>
    <row r="8758" spans="1:8" x14ac:dyDescent="0.3">
      <c r="A8758">
        <v>6.1</v>
      </c>
      <c r="B8758" t="s">
        <v>24731</v>
      </c>
      <c r="C8758" t="s">
        <v>12792</v>
      </c>
      <c r="D8758" t="s">
        <v>4189</v>
      </c>
      <c r="E8758" t="s">
        <v>37</v>
      </c>
      <c r="F8758">
        <v>84</v>
      </c>
      <c r="G8758" s="8">
        <v>15417771</v>
      </c>
      <c r="H8758" s="8">
        <v>12600000</v>
      </c>
    </row>
    <row r="8759" spans="1:8" x14ac:dyDescent="0.3">
      <c r="A8759">
        <v>6.1</v>
      </c>
      <c r="B8759" t="s">
        <v>24731</v>
      </c>
      <c r="C8759" t="s">
        <v>12792</v>
      </c>
      <c r="D8759" t="s">
        <v>8199</v>
      </c>
      <c r="E8759" t="s">
        <v>37</v>
      </c>
      <c r="F8759">
        <v>84</v>
      </c>
      <c r="G8759" s="8">
        <v>15417771</v>
      </c>
      <c r="H8759" s="8">
        <v>12600000</v>
      </c>
    </row>
    <row r="8760" spans="1:8" x14ac:dyDescent="0.3">
      <c r="A8760">
        <v>6</v>
      </c>
      <c r="B8760" t="s">
        <v>24732</v>
      </c>
      <c r="C8760" t="s">
        <v>10816</v>
      </c>
      <c r="D8760" t="s">
        <v>675</v>
      </c>
      <c r="E8760" t="s">
        <v>37</v>
      </c>
      <c r="F8760">
        <v>110</v>
      </c>
      <c r="G8760" s="8">
        <v>15156200</v>
      </c>
      <c r="H8760" s="8">
        <v>30000000</v>
      </c>
    </row>
    <row r="8761" spans="1:8" x14ac:dyDescent="0.3">
      <c r="A8761">
        <v>6</v>
      </c>
      <c r="B8761" t="s">
        <v>24732</v>
      </c>
      <c r="C8761" t="s">
        <v>10816</v>
      </c>
      <c r="D8761" t="s">
        <v>21950</v>
      </c>
      <c r="E8761" t="s">
        <v>37</v>
      </c>
      <c r="F8761">
        <v>110</v>
      </c>
      <c r="G8761" s="8">
        <v>15156200</v>
      </c>
      <c r="H8761" s="8">
        <v>30000000</v>
      </c>
    </row>
    <row r="8762" spans="1:8" x14ac:dyDescent="0.3">
      <c r="A8762">
        <v>6</v>
      </c>
      <c r="B8762" t="s">
        <v>24732</v>
      </c>
      <c r="C8762" t="s">
        <v>10816</v>
      </c>
      <c r="D8762" t="s">
        <v>1473</v>
      </c>
      <c r="E8762" t="s">
        <v>37</v>
      </c>
      <c r="F8762">
        <v>110</v>
      </c>
      <c r="G8762" s="8">
        <v>15156200</v>
      </c>
      <c r="H8762" s="8">
        <v>30000000</v>
      </c>
    </row>
    <row r="8763" spans="1:8" x14ac:dyDescent="0.3">
      <c r="A8763">
        <v>6</v>
      </c>
      <c r="B8763" t="s">
        <v>24732</v>
      </c>
      <c r="C8763" t="s">
        <v>10816</v>
      </c>
      <c r="D8763" t="s">
        <v>21948</v>
      </c>
      <c r="E8763" t="s">
        <v>37</v>
      </c>
      <c r="F8763">
        <v>110</v>
      </c>
      <c r="G8763" s="8">
        <v>15156200</v>
      </c>
      <c r="H8763" s="8">
        <v>30000000</v>
      </c>
    </row>
    <row r="8764" spans="1:8" x14ac:dyDescent="0.3">
      <c r="A8764">
        <v>6</v>
      </c>
      <c r="B8764" t="s">
        <v>24732</v>
      </c>
      <c r="C8764" t="s">
        <v>10816</v>
      </c>
      <c r="D8764" t="s">
        <v>8199</v>
      </c>
      <c r="E8764" t="s">
        <v>37</v>
      </c>
      <c r="F8764">
        <v>110</v>
      </c>
      <c r="G8764" s="8">
        <v>15156200</v>
      </c>
      <c r="H8764" s="8">
        <v>30000000</v>
      </c>
    </row>
    <row r="8765" spans="1:8" x14ac:dyDescent="0.3">
      <c r="A8765">
        <v>7.4</v>
      </c>
      <c r="B8765" t="s">
        <v>24733</v>
      </c>
      <c r="C8765" t="s">
        <v>9785</v>
      </c>
      <c r="D8765" t="s">
        <v>1473</v>
      </c>
      <c r="E8765" t="s">
        <v>37</v>
      </c>
      <c r="F8765">
        <v>130</v>
      </c>
      <c r="G8765" s="8">
        <v>21589307</v>
      </c>
      <c r="H8765" s="8">
        <v>10000000</v>
      </c>
    </row>
    <row r="8766" spans="1:8" x14ac:dyDescent="0.3">
      <c r="A8766">
        <v>5.9</v>
      </c>
      <c r="B8766" t="s">
        <v>24734</v>
      </c>
      <c r="C8766" t="s">
        <v>12808</v>
      </c>
      <c r="D8766" t="s">
        <v>809</v>
      </c>
      <c r="E8766" t="s">
        <v>37</v>
      </c>
      <c r="F8766">
        <v>84</v>
      </c>
      <c r="G8766" s="8">
        <v>20339754</v>
      </c>
      <c r="H8766" s="8">
        <v>10000000</v>
      </c>
    </row>
    <row r="8767" spans="1:8" x14ac:dyDescent="0.3">
      <c r="A8767">
        <v>5.9</v>
      </c>
      <c r="B8767" t="s">
        <v>24734</v>
      </c>
      <c r="C8767" t="s">
        <v>12808</v>
      </c>
      <c r="D8767" t="s">
        <v>21950</v>
      </c>
      <c r="E8767" t="s">
        <v>37</v>
      </c>
      <c r="F8767">
        <v>84</v>
      </c>
      <c r="G8767" s="8">
        <v>20339754</v>
      </c>
      <c r="H8767" s="8">
        <v>10000000</v>
      </c>
    </row>
    <row r="8768" spans="1:8" x14ac:dyDescent="0.3">
      <c r="A8768">
        <v>4.0999999999999996</v>
      </c>
      <c r="B8768" t="s">
        <v>24735</v>
      </c>
      <c r="C8768" t="s">
        <v>12813</v>
      </c>
      <c r="D8768" t="s">
        <v>65</v>
      </c>
      <c r="E8768" t="s">
        <v>37</v>
      </c>
      <c r="F8768">
        <v>106</v>
      </c>
      <c r="G8768" s="8">
        <v>28873374</v>
      </c>
      <c r="H8768" s="8">
        <v>10000000</v>
      </c>
    </row>
    <row r="8769" spans="1:8" x14ac:dyDescent="0.3">
      <c r="A8769">
        <v>4.0999999999999996</v>
      </c>
      <c r="B8769" t="s">
        <v>24735</v>
      </c>
      <c r="C8769" t="s">
        <v>12813</v>
      </c>
      <c r="D8769" t="s">
        <v>9824</v>
      </c>
      <c r="E8769" t="s">
        <v>37</v>
      </c>
      <c r="F8769">
        <v>106</v>
      </c>
      <c r="G8769" s="8">
        <v>28873374</v>
      </c>
      <c r="H8769" s="8">
        <v>10000000</v>
      </c>
    </row>
    <row r="8770" spans="1:8" x14ac:dyDescent="0.3">
      <c r="A8770">
        <v>5.9</v>
      </c>
      <c r="B8770" t="s">
        <v>24736</v>
      </c>
      <c r="C8770" t="s">
        <v>12824</v>
      </c>
      <c r="D8770" t="s">
        <v>515</v>
      </c>
      <c r="E8770" t="s">
        <v>37</v>
      </c>
      <c r="F8770">
        <v>76</v>
      </c>
      <c r="G8770" s="8">
        <v>13684949</v>
      </c>
      <c r="H8770" s="8">
        <v>3000000</v>
      </c>
    </row>
    <row r="8771" spans="1:8" x14ac:dyDescent="0.3">
      <c r="A8771">
        <v>5.9</v>
      </c>
      <c r="B8771" t="s">
        <v>24736</v>
      </c>
      <c r="C8771" t="s">
        <v>12824</v>
      </c>
      <c r="D8771" t="s">
        <v>9312</v>
      </c>
      <c r="E8771" t="s">
        <v>37</v>
      </c>
      <c r="F8771">
        <v>76</v>
      </c>
      <c r="G8771" s="8">
        <v>13684949</v>
      </c>
      <c r="H8771" s="8">
        <v>3000000</v>
      </c>
    </row>
    <row r="8772" spans="1:8" x14ac:dyDescent="0.3">
      <c r="A8772">
        <v>5.9</v>
      </c>
      <c r="B8772" t="s">
        <v>24736</v>
      </c>
      <c r="C8772" t="s">
        <v>12824</v>
      </c>
      <c r="D8772" t="s">
        <v>809</v>
      </c>
      <c r="E8772" t="s">
        <v>37</v>
      </c>
      <c r="F8772">
        <v>76</v>
      </c>
      <c r="G8772" s="8">
        <v>13684949</v>
      </c>
      <c r="H8772" s="8">
        <v>3000000</v>
      </c>
    </row>
    <row r="8773" spans="1:8" x14ac:dyDescent="0.3">
      <c r="A8773">
        <v>5.9</v>
      </c>
      <c r="B8773" t="s">
        <v>24736</v>
      </c>
      <c r="C8773" t="s">
        <v>12824</v>
      </c>
      <c r="D8773" t="s">
        <v>15875</v>
      </c>
      <c r="E8773" t="s">
        <v>37</v>
      </c>
      <c r="F8773">
        <v>76</v>
      </c>
      <c r="G8773" s="8">
        <v>13684949</v>
      </c>
      <c r="H8773" s="8">
        <v>3000000</v>
      </c>
    </row>
    <row r="8774" spans="1:8" x14ac:dyDescent="0.3">
      <c r="A8774">
        <v>7</v>
      </c>
      <c r="B8774" t="s">
        <v>24737</v>
      </c>
      <c r="C8774" t="s">
        <v>12397</v>
      </c>
      <c r="D8774" t="s">
        <v>11093</v>
      </c>
      <c r="E8774" t="s">
        <v>37</v>
      </c>
      <c r="F8774">
        <v>99</v>
      </c>
      <c r="G8774" s="8">
        <v>14597405</v>
      </c>
      <c r="H8774" s="8">
        <v>6400000</v>
      </c>
    </row>
    <row r="8775" spans="1:8" x14ac:dyDescent="0.3">
      <c r="A8775">
        <v>7</v>
      </c>
      <c r="B8775" t="s">
        <v>24737</v>
      </c>
      <c r="C8775" t="s">
        <v>12397</v>
      </c>
      <c r="D8775" t="s">
        <v>1473</v>
      </c>
      <c r="E8775" t="s">
        <v>37</v>
      </c>
      <c r="F8775">
        <v>99</v>
      </c>
      <c r="G8775" s="8">
        <v>14597405</v>
      </c>
      <c r="H8775" s="8">
        <v>6400000</v>
      </c>
    </row>
    <row r="8776" spans="1:8" x14ac:dyDescent="0.3">
      <c r="A8776">
        <v>6.8</v>
      </c>
      <c r="B8776" t="s">
        <v>24738</v>
      </c>
      <c r="C8776" t="s">
        <v>4654</v>
      </c>
      <c r="D8776" t="s">
        <v>809</v>
      </c>
      <c r="E8776" t="s">
        <v>37</v>
      </c>
      <c r="F8776">
        <v>96</v>
      </c>
      <c r="G8776" s="8">
        <v>12570442</v>
      </c>
      <c r="H8776" s="8">
        <v>10000000</v>
      </c>
    </row>
    <row r="8777" spans="1:8" x14ac:dyDescent="0.3">
      <c r="A8777">
        <v>6.8</v>
      </c>
      <c r="B8777" t="s">
        <v>24738</v>
      </c>
      <c r="C8777" t="s">
        <v>4654</v>
      </c>
      <c r="D8777" t="s">
        <v>21950</v>
      </c>
      <c r="E8777" t="s">
        <v>37</v>
      </c>
      <c r="F8777">
        <v>96</v>
      </c>
      <c r="G8777" s="8">
        <v>12570442</v>
      </c>
      <c r="H8777" s="8">
        <v>10000000</v>
      </c>
    </row>
    <row r="8778" spans="1:8" x14ac:dyDescent="0.3">
      <c r="A8778">
        <v>6.8</v>
      </c>
      <c r="B8778" t="s">
        <v>24738</v>
      </c>
      <c r="C8778" t="s">
        <v>4654</v>
      </c>
      <c r="D8778" t="s">
        <v>1473</v>
      </c>
      <c r="E8778" t="s">
        <v>37</v>
      </c>
      <c r="F8778">
        <v>96</v>
      </c>
      <c r="G8778" s="8">
        <v>12570442</v>
      </c>
      <c r="H8778" s="8">
        <v>10000000</v>
      </c>
    </row>
    <row r="8779" spans="1:8" x14ac:dyDescent="0.3">
      <c r="A8779">
        <v>6.8</v>
      </c>
      <c r="B8779" t="s">
        <v>24738</v>
      </c>
      <c r="C8779" t="s">
        <v>4654</v>
      </c>
      <c r="D8779" t="s">
        <v>8199</v>
      </c>
      <c r="E8779" t="s">
        <v>37</v>
      </c>
      <c r="F8779">
        <v>96</v>
      </c>
      <c r="G8779" s="8">
        <v>12570442</v>
      </c>
      <c r="H8779" s="8">
        <v>10000000</v>
      </c>
    </row>
    <row r="8780" spans="1:8" x14ac:dyDescent="0.3">
      <c r="A8780">
        <v>7.4</v>
      </c>
      <c r="B8780" t="s">
        <v>24739</v>
      </c>
      <c r="C8780" t="s">
        <v>12834</v>
      </c>
      <c r="D8780" t="s">
        <v>1473</v>
      </c>
      <c r="E8780" t="s">
        <v>37</v>
      </c>
      <c r="F8780">
        <v>104</v>
      </c>
      <c r="G8780" s="8">
        <v>12514138</v>
      </c>
      <c r="H8780" s="8">
        <v>10000000</v>
      </c>
    </row>
    <row r="8781" spans="1:8" x14ac:dyDescent="0.3">
      <c r="A8781">
        <v>7.4</v>
      </c>
      <c r="B8781" t="s">
        <v>24739</v>
      </c>
      <c r="C8781" t="s">
        <v>12834</v>
      </c>
      <c r="D8781" t="s">
        <v>17497</v>
      </c>
      <c r="E8781" t="s">
        <v>37</v>
      </c>
      <c r="F8781">
        <v>104</v>
      </c>
      <c r="G8781" s="8">
        <v>12514138</v>
      </c>
      <c r="H8781" s="8">
        <v>10000000</v>
      </c>
    </row>
    <row r="8782" spans="1:8" x14ac:dyDescent="0.3">
      <c r="A8782">
        <v>7.1</v>
      </c>
      <c r="B8782" t="s">
        <v>24740</v>
      </c>
      <c r="C8782" t="s">
        <v>12838</v>
      </c>
      <c r="D8782" t="s">
        <v>21948</v>
      </c>
      <c r="E8782" t="s">
        <v>37</v>
      </c>
      <c r="F8782">
        <v>108</v>
      </c>
      <c r="G8782" s="8">
        <v>43771291</v>
      </c>
      <c r="H8782" s="8">
        <v>5000000</v>
      </c>
    </row>
    <row r="8783" spans="1:8" x14ac:dyDescent="0.3">
      <c r="A8783">
        <v>7.1</v>
      </c>
      <c r="B8783" t="s">
        <v>24740</v>
      </c>
      <c r="C8783" t="s">
        <v>12838</v>
      </c>
      <c r="D8783" t="s">
        <v>8199</v>
      </c>
      <c r="E8783" t="s">
        <v>37</v>
      </c>
      <c r="F8783">
        <v>108</v>
      </c>
      <c r="G8783" s="8">
        <v>43771291</v>
      </c>
      <c r="H8783" s="8">
        <v>5000000</v>
      </c>
    </row>
    <row r="8784" spans="1:8" x14ac:dyDescent="0.3">
      <c r="A8784">
        <v>7</v>
      </c>
      <c r="B8784" t="s">
        <v>24741</v>
      </c>
      <c r="C8784" t="s">
        <v>12842</v>
      </c>
      <c r="D8784" t="s">
        <v>515</v>
      </c>
      <c r="E8784" t="s">
        <v>37</v>
      </c>
      <c r="F8784">
        <v>108</v>
      </c>
      <c r="G8784" s="8">
        <v>11703287</v>
      </c>
      <c r="H8784" s="8">
        <v>10000000</v>
      </c>
    </row>
    <row r="8785" spans="1:8" x14ac:dyDescent="0.3">
      <c r="A8785">
        <v>7</v>
      </c>
      <c r="B8785" t="s">
        <v>24741</v>
      </c>
      <c r="C8785" t="s">
        <v>12842</v>
      </c>
      <c r="D8785" t="s">
        <v>1473</v>
      </c>
      <c r="E8785" t="s">
        <v>37</v>
      </c>
      <c r="F8785">
        <v>108</v>
      </c>
      <c r="G8785" s="8">
        <v>11703287</v>
      </c>
      <c r="H8785" s="8">
        <v>10000000</v>
      </c>
    </row>
    <row r="8786" spans="1:8" x14ac:dyDescent="0.3">
      <c r="A8786">
        <v>5.8</v>
      </c>
      <c r="B8786" t="s">
        <v>24742</v>
      </c>
      <c r="C8786" t="s">
        <v>5326</v>
      </c>
      <c r="D8786" t="s">
        <v>809</v>
      </c>
      <c r="E8786" t="s">
        <v>37</v>
      </c>
      <c r="F8786">
        <v>87</v>
      </c>
      <c r="G8786" s="8">
        <v>11560259</v>
      </c>
      <c r="H8786" s="8">
        <v>22000000</v>
      </c>
    </row>
    <row r="8787" spans="1:8" x14ac:dyDescent="0.3">
      <c r="A8787">
        <v>5.8</v>
      </c>
      <c r="B8787" t="s">
        <v>24742</v>
      </c>
      <c r="C8787" t="s">
        <v>5326</v>
      </c>
      <c r="D8787" t="s">
        <v>17497</v>
      </c>
      <c r="E8787" t="s">
        <v>37</v>
      </c>
      <c r="F8787">
        <v>87</v>
      </c>
      <c r="G8787" s="8">
        <v>11560259</v>
      </c>
      <c r="H8787" s="8">
        <v>22000000</v>
      </c>
    </row>
    <row r="8788" spans="1:8" x14ac:dyDescent="0.3">
      <c r="A8788">
        <v>7.8</v>
      </c>
      <c r="B8788" t="s">
        <v>24743</v>
      </c>
      <c r="C8788" t="s">
        <v>11847</v>
      </c>
      <c r="D8788" t="s">
        <v>809</v>
      </c>
      <c r="E8788" t="s">
        <v>37</v>
      </c>
      <c r="F8788">
        <v>89</v>
      </c>
      <c r="G8788" s="8">
        <v>10824921</v>
      </c>
      <c r="H8788" s="8">
        <v>10000000</v>
      </c>
    </row>
    <row r="8789" spans="1:8" x14ac:dyDescent="0.3">
      <c r="A8789">
        <v>6.5</v>
      </c>
      <c r="B8789" t="s">
        <v>24744</v>
      </c>
      <c r="C8789" t="s">
        <v>12855</v>
      </c>
      <c r="D8789" t="s">
        <v>809</v>
      </c>
      <c r="E8789" t="s">
        <v>37</v>
      </c>
      <c r="F8789">
        <v>97</v>
      </c>
      <c r="G8789" s="8">
        <v>10561238</v>
      </c>
      <c r="H8789" s="8">
        <v>10000000</v>
      </c>
    </row>
    <row r="8790" spans="1:8" x14ac:dyDescent="0.3">
      <c r="A8790">
        <v>6.5</v>
      </c>
      <c r="B8790" t="s">
        <v>24744</v>
      </c>
      <c r="C8790" t="s">
        <v>12855</v>
      </c>
      <c r="D8790" t="s">
        <v>17497</v>
      </c>
      <c r="E8790" t="s">
        <v>37</v>
      </c>
      <c r="F8790">
        <v>97</v>
      </c>
      <c r="G8790" s="8">
        <v>10561238</v>
      </c>
      <c r="H8790" s="8">
        <v>10000000</v>
      </c>
    </row>
    <row r="8791" spans="1:8" x14ac:dyDescent="0.3">
      <c r="A8791">
        <v>6.5</v>
      </c>
      <c r="B8791" t="s">
        <v>24744</v>
      </c>
      <c r="C8791" t="s">
        <v>12855</v>
      </c>
      <c r="D8791" t="s">
        <v>8199</v>
      </c>
      <c r="E8791" t="s">
        <v>37</v>
      </c>
      <c r="F8791">
        <v>97</v>
      </c>
      <c r="G8791" s="8">
        <v>10561238</v>
      </c>
      <c r="H8791" s="8">
        <v>10000000</v>
      </c>
    </row>
    <row r="8792" spans="1:8" x14ac:dyDescent="0.3">
      <c r="A8792">
        <v>7</v>
      </c>
      <c r="B8792" t="s">
        <v>24745</v>
      </c>
      <c r="C8792" t="s">
        <v>173</v>
      </c>
      <c r="D8792" t="s">
        <v>11093</v>
      </c>
      <c r="E8792" t="s">
        <v>37</v>
      </c>
      <c r="F8792">
        <v>106</v>
      </c>
      <c r="G8792" s="8">
        <v>14479776</v>
      </c>
      <c r="H8792" s="8">
        <v>10000000</v>
      </c>
    </row>
    <row r="8793" spans="1:8" x14ac:dyDescent="0.3">
      <c r="A8793">
        <v>7</v>
      </c>
      <c r="B8793" t="s">
        <v>24745</v>
      </c>
      <c r="C8793" t="s">
        <v>173</v>
      </c>
      <c r="D8793" t="s">
        <v>21950</v>
      </c>
      <c r="E8793" t="s">
        <v>37</v>
      </c>
      <c r="F8793">
        <v>106</v>
      </c>
      <c r="G8793" s="8">
        <v>14479776</v>
      </c>
      <c r="H8793" s="8">
        <v>10000000</v>
      </c>
    </row>
    <row r="8794" spans="1:8" x14ac:dyDescent="0.3">
      <c r="A8794">
        <v>7</v>
      </c>
      <c r="B8794" t="s">
        <v>24745</v>
      </c>
      <c r="C8794" t="s">
        <v>173</v>
      </c>
      <c r="D8794" t="s">
        <v>1473</v>
      </c>
      <c r="E8794" t="s">
        <v>37</v>
      </c>
      <c r="F8794">
        <v>106</v>
      </c>
      <c r="G8794" s="8">
        <v>14479776</v>
      </c>
      <c r="H8794" s="8">
        <v>10000000</v>
      </c>
    </row>
    <row r="8795" spans="1:8" x14ac:dyDescent="0.3">
      <c r="A8795">
        <v>7</v>
      </c>
      <c r="B8795" t="s">
        <v>24745</v>
      </c>
      <c r="C8795" t="s">
        <v>173</v>
      </c>
      <c r="D8795" t="s">
        <v>17497</v>
      </c>
      <c r="E8795" t="s">
        <v>37</v>
      </c>
      <c r="F8795">
        <v>106</v>
      </c>
      <c r="G8795" s="8">
        <v>14479776</v>
      </c>
      <c r="H8795" s="8">
        <v>10000000</v>
      </c>
    </row>
    <row r="8796" spans="1:8" x14ac:dyDescent="0.3">
      <c r="A8796">
        <v>6.3</v>
      </c>
      <c r="B8796" t="s">
        <v>24746</v>
      </c>
      <c r="C8796" t="s">
        <v>155</v>
      </c>
      <c r="D8796" t="s">
        <v>809</v>
      </c>
      <c r="E8796" t="s">
        <v>37</v>
      </c>
      <c r="F8796">
        <v>100</v>
      </c>
      <c r="G8796" s="8">
        <v>9801782</v>
      </c>
      <c r="H8796" s="8">
        <v>10000000</v>
      </c>
    </row>
    <row r="8797" spans="1:8" x14ac:dyDescent="0.3">
      <c r="A8797">
        <v>6.3</v>
      </c>
      <c r="B8797" t="s">
        <v>24746</v>
      </c>
      <c r="C8797" t="s">
        <v>155</v>
      </c>
      <c r="D8797" t="s">
        <v>21950</v>
      </c>
      <c r="E8797" t="s">
        <v>37</v>
      </c>
      <c r="F8797">
        <v>100</v>
      </c>
      <c r="G8797" s="8">
        <v>9801782</v>
      </c>
      <c r="H8797" s="8">
        <v>10000000</v>
      </c>
    </row>
    <row r="8798" spans="1:8" x14ac:dyDescent="0.3">
      <c r="A8798">
        <v>6.3</v>
      </c>
      <c r="B8798" t="s">
        <v>24746</v>
      </c>
      <c r="C8798" t="s">
        <v>155</v>
      </c>
      <c r="D8798" t="s">
        <v>8199</v>
      </c>
      <c r="E8798" t="s">
        <v>37</v>
      </c>
      <c r="F8798">
        <v>100</v>
      </c>
      <c r="G8798" s="8">
        <v>9801782</v>
      </c>
      <c r="H8798" s="8">
        <v>10000000</v>
      </c>
    </row>
    <row r="8799" spans="1:8" x14ac:dyDescent="0.3">
      <c r="A8799">
        <v>5.3</v>
      </c>
      <c r="B8799" t="s">
        <v>24747</v>
      </c>
      <c r="C8799" t="s">
        <v>10151</v>
      </c>
      <c r="D8799" t="s">
        <v>809</v>
      </c>
      <c r="E8799" t="s">
        <v>37</v>
      </c>
      <c r="F8799">
        <v>89</v>
      </c>
      <c r="G8799" s="8">
        <v>8070311</v>
      </c>
      <c r="H8799" s="8">
        <v>10000000</v>
      </c>
    </row>
    <row r="8800" spans="1:8" x14ac:dyDescent="0.3">
      <c r="A8800">
        <v>5.3</v>
      </c>
      <c r="B8800" t="s">
        <v>24747</v>
      </c>
      <c r="C8800" t="s">
        <v>10151</v>
      </c>
      <c r="D8800" t="s">
        <v>17497</v>
      </c>
      <c r="E8800" t="s">
        <v>37</v>
      </c>
      <c r="F8800">
        <v>89</v>
      </c>
      <c r="G8800" s="8">
        <v>8070311</v>
      </c>
      <c r="H8800" s="8">
        <v>10000000</v>
      </c>
    </row>
    <row r="8801" spans="1:8" x14ac:dyDescent="0.3">
      <c r="A8801">
        <v>5.5</v>
      </c>
      <c r="B8801" t="s">
        <v>24748</v>
      </c>
      <c r="C8801" t="s">
        <v>7629</v>
      </c>
      <c r="D8801" t="s">
        <v>675</v>
      </c>
      <c r="E8801" t="s">
        <v>37</v>
      </c>
      <c r="F8801">
        <v>95</v>
      </c>
      <c r="G8801" s="8">
        <v>8460995</v>
      </c>
      <c r="H8801" s="8">
        <v>10000000</v>
      </c>
    </row>
    <row r="8802" spans="1:8" x14ac:dyDescent="0.3">
      <c r="A8802">
        <v>5.5</v>
      </c>
      <c r="B8802" t="s">
        <v>24748</v>
      </c>
      <c r="C8802" t="s">
        <v>7629</v>
      </c>
      <c r="D8802" t="s">
        <v>809</v>
      </c>
      <c r="E8802" t="s">
        <v>37</v>
      </c>
      <c r="F8802">
        <v>95</v>
      </c>
      <c r="G8802" s="8">
        <v>8460995</v>
      </c>
      <c r="H8802" s="8">
        <v>10000000</v>
      </c>
    </row>
    <row r="8803" spans="1:8" x14ac:dyDescent="0.3">
      <c r="A8803">
        <v>5.5</v>
      </c>
      <c r="B8803" t="s">
        <v>24748</v>
      </c>
      <c r="C8803" t="s">
        <v>7629</v>
      </c>
      <c r="D8803" t="s">
        <v>17497</v>
      </c>
      <c r="E8803" t="s">
        <v>37</v>
      </c>
      <c r="F8803">
        <v>95</v>
      </c>
      <c r="G8803" s="8">
        <v>8460995</v>
      </c>
      <c r="H8803" s="8">
        <v>10000000</v>
      </c>
    </row>
    <row r="8804" spans="1:8" x14ac:dyDescent="0.3">
      <c r="A8804">
        <v>7.4</v>
      </c>
      <c r="B8804" t="s">
        <v>24749</v>
      </c>
      <c r="C8804" t="s">
        <v>3433</v>
      </c>
      <c r="D8804" t="s">
        <v>21950</v>
      </c>
      <c r="E8804" t="s">
        <v>37</v>
      </c>
      <c r="F8804">
        <v>97</v>
      </c>
      <c r="G8804" s="8">
        <v>8111360</v>
      </c>
      <c r="H8804" s="8">
        <v>10000000</v>
      </c>
    </row>
    <row r="8805" spans="1:8" x14ac:dyDescent="0.3">
      <c r="A8805">
        <v>7.4</v>
      </c>
      <c r="B8805" t="s">
        <v>24749</v>
      </c>
      <c r="C8805" t="s">
        <v>3433</v>
      </c>
      <c r="D8805" t="s">
        <v>1473</v>
      </c>
      <c r="E8805" t="s">
        <v>37</v>
      </c>
      <c r="F8805">
        <v>97</v>
      </c>
      <c r="G8805" s="8">
        <v>8111360</v>
      </c>
      <c r="H8805" s="8">
        <v>10000000</v>
      </c>
    </row>
    <row r="8806" spans="1:8" x14ac:dyDescent="0.3">
      <c r="A8806">
        <v>7.4</v>
      </c>
      <c r="B8806" t="s">
        <v>24749</v>
      </c>
      <c r="C8806" t="s">
        <v>3433</v>
      </c>
      <c r="D8806" t="s">
        <v>8199</v>
      </c>
      <c r="E8806" t="s">
        <v>37</v>
      </c>
      <c r="F8806">
        <v>97</v>
      </c>
      <c r="G8806" s="8">
        <v>8111360</v>
      </c>
      <c r="H8806" s="8">
        <v>10000000</v>
      </c>
    </row>
    <row r="8807" spans="1:8" x14ac:dyDescent="0.3">
      <c r="A8807">
        <v>4.3</v>
      </c>
      <c r="B8807" t="s">
        <v>24750</v>
      </c>
      <c r="C8807" t="s">
        <v>6550</v>
      </c>
      <c r="D8807" t="s">
        <v>809</v>
      </c>
      <c r="E8807" t="s">
        <v>37</v>
      </c>
      <c r="F8807">
        <v>94</v>
      </c>
      <c r="G8807" s="8">
        <v>8828771</v>
      </c>
      <c r="H8807" s="8">
        <v>6000000</v>
      </c>
    </row>
    <row r="8808" spans="1:8" x14ac:dyDescent="0.3">
      <c r="A8808">
        <v>5.2</v>
      </c>
      <c r="B8808" t="s">
        <v>24751</v>
      </c>
      <c r="C8808" t="s">
        <v>12883</v>
      </c>
      <c r="D8808" t="s">
        <v>809</v>
      </c>
      <c r="E8808" t="s">
        <v>37</v>
      </c>
      <c r="F8808">
        <v>95</v>
      </c>
      <c r="G8808" s="8">
        <v>7563670</v>
      </c>
      <c r="H8808" s="8">
        <v>10000000</v>
      </c>
    </row>
    <row r="8809" spans="1:8" x14ac:dyDescent="0.3">
      <c r="A8809">
        <v>5.2</v>
      </c>
      <c r="B8809" t="s">
        <v>24751</v>
      </c>
      <c r="C8809" t="s">
        <v>12883</v>
      </c>
      <c r="D8809" t="s">
        <v>651</v>
      </c>
      <c r="E8809" t="s">
        <v>37</v>
      </c>
      <c r="F8809">
        <v>95</v>
      </c>
      <c r="G8809" s="8">
        <v>7563670</v>
      </c>
      <c r="H8809" s="8">
        <v>10000000</v>
      </c>
    </row>
    <row r="8810" spans="1:8" x14ac:dyDescent="0.3">
      <c r="A8810">
        <v>5.2</v>
      </c>
      <c r="B8810" t="s">
        <v>24751</v>
      </c>
      <c r="C8810" t="s">
        <v>12883</v>
      </c>
      <c r="D8810" t="s">
        <v>17497</v>
      </c>
      <c r="E8810" t="s">
        <v>37</v>
      </c>
      <c r="F8810">
        <v>95</v>
      </c>
      <c r="G8810" s="8">
        <v>7563670</v>
      </c>
      <c r="H8810" s="8">
        <v>10000000</v>
      </c>
    </row>
    <row r="8811" spans="1:8" x14ac:dyDescent="0.3">
      <c r="A8811">
        <v>6.7</v>
      </c>
      <c r="B8811" t="s">
        <v>24752</v>
      </c>
      <c r="C8811" t="s">
        <v>12887</v>
      </c>
      <c r="D8811" t="s">
        <v>515</v>
      </c>
      <c r="E8811" t="s">
        <v>37</v>
      </c>
      <c r="F8811">
        <v>101</v>
      </c>
      <c r="G8811" s="8">
        <v>6619173</v>
      </c>
      <c r="H8811" s="8">
        <v>10000000</v>
      </c>
    </row>
    <row r="8812" spans="1:8" x14ac:dyDescent="0.3">
      <c r="A8812">
        <v>6.7</v>
      </c>
      <c r="B8812" t="s">
        <v>24752</v>
      </c>
      <c r="C8812" t="s">
        <v>12887</v>
      </c>
      <c r="D8812" t="s">
        <v>809</v>
      </c>
      <c r="E8812" t="s">
        <v>37</v>
      </c>
      <c r="F8812">
        <v>101</v>
      </c>
      <c r="G8812" s="8">
        <v>6619173</v>
      </c>
      <c r="H8812" s="8">
        <v>10000000</v>
      </c>
    </row>
    <row r="8813" spans="1:8" x14ac:dyDescent="0.3">
      <c r="A8813">
        <v>6.7</v>
      </c>
      <c r="B8813" t="s">
        <v>24752</v>
      </c>
      <c r="C8813" t="s">
        <v>12887</v>
      </c>
      <c r="D8813" t="s">
        <v>1473</v>
      </c>
      <c r="E8813" t="s">
        <v>37</v>
      </c>
      <c r="F8813">
        <v>101</v>
      </c>
      <c r="G8813" s="8">
        <v>6619173</v>
      </c>
      <c r="H8813" s="8">
        <v>10000000</v>
      </c>
    </row>
    <row r="8814" spans="1:8" x14ac:dyDescent="0.3">
      <c r="A8814">
        <v>6.7</v>
      </c>
      <c r="B8814" t="s">
        <v>24752</v>
      </c>
      <c r="C8814" t="s">
        <v>12887</v>
      </c>
      <c r="D8814" t="s">
        <v>17497</v>
      </c>
      <c r="E8814" t="s">
        <v>37</v>
      </c>
      <c r="F8814">
        <v>101</v>
      </c>
      <c r="G8814" s="8">
        <v>6619173</v>
      </c>
      <c r="H8814" s="8">
        <v>10000000</v>
      </c>
    </row>
    <row r="8815" spans="1:8" x14ac:dyDescent="0.3">
      <c r="A8815">
        <v>6.7</v>
      </c>
      <c r="B8815" t="s">
        <v>24752</v>
      </c>
      <c r="C8815" t="s">
        <v>12887</v>
      </c>
      <c r="D8815" t="s">
        <v>10118</v>
      </c>
      <c r="E8815" t="s">
        <v>37</v>
      </c>
      <c r="F8815">
        <v>101</v>
      </c>
      <c r="G8815" s="8">
        <v>6619173</v>
      </c>
      <c r="H8815" s="8">
        <v>10000000</v>
      </c>
    </row>
    <row r="8816" spans="1:8" x14ac:dyDescent="0.3">
      <c r="A8816">
        <v>8.6</v>
      </c>
      <c r="B8816" t="s">
        <v>24753</v>
      </c>
      <c r="C8816" t="s">
        <v>5530</v>
      </c>
      <c r="D8816" t="s">
        <v>21950</v>
      </c>
      <c r="E8816" t="s">
        <v>37</v>
      </c>
      <c r="F8816">
        <v>101</v>
      </c>
      <c r="G8816" s="8">
        <v>6712241</v>
      </c>
      <c r="H8816" s="8">
        <v>7500000</v>
      </c>
    </row>
    <row r="8817" spans="1:8" x14ac:dyDescent="0.3">
      <c r="A8817">
        <v>8.6</v>
      </c>
      <c r="B8817" t="s">
        <v>24753</v>
      </c>
      <c r="C8817" t="s">
        <v>5530</v>
      </c>
      <c r="D8817" t="s">
        <v>1473</v>
      </c>
      <c r="E8817" t="s">
        <v>37</v>
      </c>
      <c r="F8817">
        <v>101</v>
      </c>
      <c r="G8817" s="8">
        <v>6712241</v>
      </c>
      <c r="H8817" s="8">
        <v>7500000</v>
      </c>
    </row>
    <row r="8818" spans="1:8" x14ac:dyDescent="0.3">
      <c r="A8818">
        <v>6.1</v>
      </c>
      <c r="B8818" t="s">
        <v>24754</v>
      </c>
      <c r="C8818" t="s">
        <v>12904</v>
      </c>
      <c r="D8818" t="s">
        <v>675</v>
      </c>
      <c r="E8818" t="s">
        <v>37</v>
      </c>
      <c r="F8818">
        <v>82</v>
      </c>
      <c r="G8818" s="8">
        <v>6842058</v>
      </c>
      <c r="H8818" s="8">
        <v>10000000</v>
      </c>
    </row>
    <row r="8819" spans="1:8" x14ac:dyDescent="0.3">
      <c r="A8819">
        <v>6.1</v>
      </c>
      <c r="B8819" t="s">
        <v>24754</v>
      </c>
      <c r="C8819" t="s">
        <v>12904</v>
      </c>
      <c r="D8819" t="s">
        <v>4189</v>
      </c>
      <c r="E8819" t="s">
        <v>37</v>
      </c>
      <c r="F8819">
        <v>82</v>
      </c>
      <c r="G8819" s="8">
        <v>6842058</v>
      </c>
      <c r="H8819" s="8">
        <v>10000000</v>
      </c>
    </row>
    <row r="8820" spans="1:8" x14ac:dyDescent="0.3">
      <c r="A8820">
        <v>6.1</v>
      </c>
      <c r="B8820" t="s">
        <v>24754</v>
      </c>
      <c r="C8820" t="s">
        <v>12904</v>
      </c>
      <c r="D8820" t="s">
        <v>8199</v>
      </c>
      <c r="E8820" t="s">
        <v>37</v>
      </c>
      <c r="F8820">
        <v>82</v>
      </c>
      <c r="G8820" s="8">
        <v>6842058</v>
      </c>
      <c r="H8820" s="8">
        <v>10000000</v>
      </c>
    </row>
    <row r="8821" spans="1:8" x14ac:dyDescent="0.3">
      <c r="A8821">
        <v>5.8</v>
      </c>
      <c r="B8821" t="s">
        <v>24755</v>
      </c>
      <c r="C8821" t="s">
        <v>12910</v>
      </c>
      <c r="D8821" t="s">
        <v>9312</v>
      </c>
      <c r="E8821" t="s">
        <v>37</v>
      </c>
      <c r="F8821">
        <v>74</v>
      </c>
      <c r="G8821" s="8">
        <v>6491350</v>
      </c>
      <c r="H8821" s="8">
        <v>10000000</v>
      </c>
    </row>
    <row r="8822" spans="1:8" x14ac:dyDescent="0.3">
      <c r="A8822">
        <v>5.8</v>
      </c>
      <c r="B8822" t="s">
        <v>24755</v>
      </c>
      <c r="C8822" t="s">
        <v>12910</v>
      </c>
      <c r="D8822" t="s">
        <v>809</v>
      </c>
      <c r="E8822" t="s">
        <v>37</v>
      </c>
      <c r="F8822">
        <v>74</v>
      </c>
      <c r="G8822" s="8">
        <v>6491350</v>
      </c>
      <c r="H8822" s="8">
        <v>10000000</v>
      </c>
    </row>
    <row r="8823" spans="1:8" x14ac:dyDescent="0.3">
      <c r="A8823">
        <v>5.8</v>
      </c>
      <c r="B8823" t="s">
        <v>24755</v>
      </c>
      <c r="C8823" t="s">
        <v>12910</v>
      </c>
      <c r="D8823" t="s">
        <v>15875</v>
      </c>
      <c r="E8823" t="s">
        <v>37</v>
      </c>
      <c r="F8823">
        <v>74</v>
      </c>
      <c r="G8823" s="8">
        <v>6491350</v>
      </c>
      <c r="H8823" s="8">
        <v>10000000</v>
      </c>
    </row>
    <row r="8824" spans="1:8" x14ac:dyDescent="0.3">
      <c r="A8824">
        <v>5.8</v>
      </c>
      <c r="B8824" t="s">
        <v>24755</v>
      </c>
      <c r="C8824" t="s">
        <v>12910</v>
      </c>
      <c r="D8824" t="s">
        <v>651</v>
      </c>
      <c r="E8824" t="s">
        <v>37</v>
      </c>
      <c r="F8824">
        <v>74</v>
      </c>
      <c r="G8824" s="8">
        <v>6491350</v>
      </c>
      <c r="H8824" s="8">
        <v>10000000</v>
      </c>
    </row>
    <row r="8825" spans="1:8" x14ac:dyDescent="0.3">
      <c r="A8825">
        <v>5.8</v>
      </c>
      <c r="B8825" t="s">
        <v>24755</v>
      </c>
      <c r="C8825" t="s">
        <v>12910</v>
      </c>
      <c r="D8825" t="s">
        <v>15164</v>
      </c>
      <c r="E8825" t="s">
        <v>37</v>
      </c>
      <c r="F8825">
        <v>74</v>
      </c>
      <c r="G8825" s="8">
        <v>6491350</v>
      </c>
      <c r="H8825" s="8">
        <v>10000000</v>
      </c>
    </row>
    <row r="8826" spans="1:8" x14ac:dyDescent="0.3">
      <c r="A8826">
        <v>7.7</v>
      </c>
      <c r="B8826" t="s">
        <v>24756</v>
      </c>
      <c r="C8826" t="s">
        <v>12914</v>
      </c>
      <c r="D8826" t="s">
        <v>1473</v>
      </c>
      <c r="E8826" t="s">
        <v>726</v>
      </c>
      <c r="F8826">
        <v>130</v>
      </c>
      <c r="G8826" s="8">
        <v>9473382</v>
      </c>
      <c r="H8826" s="8">
        <v>10000000</v>
      </c>
    </row>
    <row r="8827" spans="1:8" x14ac:dyDescent="0.3">
      <c r="A8827">
        <v>7.7</v>
      </c>
      <c r="B8827" t="s">
        <v>24756</v>
      </c>
      <c r="C8827" t="s">
        <v>12914</v>
      </c>
      <c r="D8827" t="s">
        <v>9824</v>
      </c>
      <c r="E8827" t="s">
        <v>726</v>
      </c>
      <c r="F8827">
        <v>130</v>
      </c>
      <c r="G8827" s="8">
        <v>9473382</v>
      </c>
      <c r="H8827" s="8">
        <v>10000000</v>
      </c>
    </row>
    <row r="8828" spans="1:8" x14ac:dyDescent="0.3">
      <c r="A8828">
        <v>7.7</v>
      </c>
      <c r="B8828" t="s">
        <v>24756</v>
      </c>
      <c r="C8828" t="s">
        <v>12914</v>
      </c>
      <c r="D8828" t="s">
        <v>21948</v>
      </c>
      <c r="E8828" t="s">
        <v>726</v>
      </c>
      <c r="F8828">
        <v>130</v>
      </c>
      <c r="G8828" s="8">
        <v>9473382</v>
      </c>
      <c r="H8828" s="8">
        <v>10000000</v>
      </c>
    </row>
    <row r="8829" spans="1:8" x14ac:dyDescent="0.3">
      <c r="A8829">
        <v>7.7</v>
      </c>
      <c r="B8829" t="s">
        <v>24756</v>
      </c>
      <c r="C8829" t="s">
        <v>12914</v>
      </c>
      <c r="D8829" t="s">
        <v>17497</v>
      </c>
      <c r="E8829" t="s">
        <v>726</v>
      </c>
      <c r="F8829">
        <v>130</v>
      </c>
      <c r="G8829" s="8">
        <v>9473382</v>
      </c>
      <c r="H8829" s="8">
        <v>10000000</v>
      </c>
    </row>
    <row r="8830" spans="1:8" x14ac:dyDescent="0.3">
      <c r="A8830">
        <v>8</v>
      </c>
      <c r="B8830" t="s">
        <v>24757</v>
      </c>
      <c r="C8830" t="s">
        <v>3663</v>
      </c>
      <c r="D8830" t="s">
        <v>11093</v>
      </c>
      <c r="E8830" t="s">
        <v>37</v>
      </c>
      <c r="F8830">
        <v>112</v>
      </c>
      <c r="G8830" s="8">
        <v>6197866</v>
      </c>
      <c r="H8830" s="8">
        <v>10000000</v>
      </c>
    </row>
    <row r="8831" spans="1:8" x14ac:dyDescent="0.3">
      <c r="A8831">
        <v>8</v>
      </c>
      <c r="B8831" t="s">
        <v>24757</v>
      </c>
      <c r="C8831" t="s">
        <v>3663</v>
      </c>
      <c r="D8831" t="s">
        <v>1473</v>
      </c>
      <c r="E8831" t="s">
        <v>37</v>
      </c>
      <c r="F8831">
        <v>112</v>
      </c>
      <c r="G8831" s="8">
        <v>6197866</v>
      </c>
      <c r="H8831" s="8">
        <v>10000000</v>
      </c>
    </row>
    <row r="8832" spans="1:8" x14ac:dyDescent="0.3">
      <c r="A8832">
        <v>5.6</v>
      </c>
      <c r="B8832" t="s">
        <v>24758</v>
      </c>
      <c r="C8832" t="s">
        <v>12925</v>
      </c>
      <c r="D8832" t="s">
        <v>675</v>
      </c>
      <c r="E8832" t="s">
        <v>37</v>
      </c>
      <c r="F8832">
        <v>96</v>
      </c>
      <c r="G8832" s="8">
        <v>6044618</v>
      </c>
      <c r="H8832" s="8">
        <v>10000000</v>
      </c>
    </row>
    <row r="8833" spans="1:8" x14ac:dyDescent="0.3">
      <c r="A8833">
        <v>5.6</v>
      </c>
      <c r="B8833" t="s">
        <v>24758</v>
      </c>
      <c r="C8833" t="s">
        <v>12925</v>
      </c>
      <c r="D8833" t="s">
        <v>21950</v>
      </c>
      <c r="E8833" t="s">
        <v>37</v>
      </c>
      <c r="F8833">
        <v>96</v>
      </c>
      <c r="G8833" s="8">
        <v>6044618</v>
      </c>
      <c r="H8833" s="8">
        <v>10000000</v>
      </c>
    </row>
    <row r="8834" spans="1:8" x14ac:dyDescent="0.3">
      <c r="A8834">
        <v>5.6</v>
      </c>
      <c r="B8834" t="s">
        <v>24758</v>
      </c>
      <c r="C8834" t="s">
        <v>12925</v>
      </c>
      <c r="D8834" t="s">
        <v>1473</v>
      </c>
      <c r="E8834" t="s">
        <v>37</v>
      </c>
      <c r="F8834">
        <v>96</v>
      </c>
      <c r="G8834" s="8">
        <v>6044618</v>
      </c>
      <c r="H8834" s="8">
        <v>10000000</v>
      </c>
    </row>
    <row r="8835" spans="1:8" x14ac:dyDescent="0.3">
      <c r="A8835">
        <v>6.7</v>
      </c>
      <c r="B8835" t="s">
        <v>24759</v>
      </c>
      <c r="C8835" t="s">
        <v>12930</v>
      </c>
      <c r="D8835" t="s">
        <v>809</v>
      </c>
      <c r="E8835" t="s">
        <v>37</v>
      </c>
      <c r="F8835">
        <v>89</v>
      </c>
      <c r="G8835" s="8">
        <v>7764027</v>
      </c>
      <c r="H8835" s="8">
        <v>10000000</v>
      </c>
    </row>
    <row r="8836" spans="1:8" x14ac:dyDescent="0.3">
      <c r="A8836">
        <v>6.7</v>
      </c>
      <c r="B8836" t="s">
        <v>24759</v>
      </c>
      <c r="C8836" t="s">
        <v>12930</v>
      </c>
      <c r="D8836" t="s">
        <v>1473</v>
      </c>
      <c r="E8836" t="s">
        <v>37</v>
      </c>
      <c r="F8836">
        <v>89</v>
      </c>
      <c r="G8836" s="8">
        <v>7764027</v>
      </c>
      <c r="H8836" s="8">
        <v>10000000</v>
      </c>
    </row>
    <row r="8837" spans="1:8" x14ac:dyDescent="0.3">
      <c r="A8837">
        <v>6.6</v>
      </c>
      <c r="B8837" t="s">
        <v>24760</v>
      </c>
      <c r="C8837" t="s">
        <v>8851</v>
      </c>
      <c r="D8837" t="s">
        <v>1473</v>
      </c>
      <c r="E8837" t="s">
        <v>37</v>
      </c>
      <c r="F8837">
        <v>121</v>
      </c>
      <c r="G8837" s="8">
        <v>21569041</v>
      </c>
      <c r="H8837" s="8">
        <v>9000000</v>
      </c>
    </row>
    <row r="8838" spans="1:8" x14ac:dyDescent="0.3">
      <c r="A8838">
        <v>4.0999999999999996</v>
      </c>
      <c r="B8838" t="s">
        <v>24761</v>
      </c>
      <c r="C8838" t="s">
        <v>12948</v>
      </c>
      <c r="D8838" t="s">
        <v>809</v>
      </c>
      <c r="E8838" t="s">
        <v>37</v>
      </c>
      <c r="F8838">
        <v>85</v>
      </c>
      <c r="G8838" s="8">
        <v>4356743</v>
      </c>
      <c r="H8838" s="8">
        <v>16000000</v>
      </c>
    </row>
    <row r="8839" spans="1:8" x14ac:dyDescent="0.3">
      <c r="A8839">
        <v>4.0999999999999996</v>
      </c>
      <c r="B8839" t="s">
        <v>24761</v>
      </c>
      <c r="C8839" t="s">
        <v>12948</v>
      </c>
      <c r="D8839" t="s">
        <v>15875</v>
      </c>
      <c r="E8839" t="s">
        <v>37</v>
      </c>
      <c r="F8839">
        <v>85</v>
      </c>
      <c r="G8839" s="8">
        <v>4356743</v>
      </c>
      <c r="H8839" s="8">
        <v>16000000</v>
      </c>
    </row>
    <row r="8840" spans="1:8" x14ac:dyDescent="0.3">
      <c r="A8840">
        <v>4.0999999999999996</v>
      </c>
      <c r="B8840" t="s">
        <v>24761</v>
      </c>
      <c r="C8840" t="s">
        <v>12948</v>
      </c>
      <c r="D8840" t="s">
        <v>17497</v>
      </c>
      <c r="E8840" t="s">
        <v>37</v>
      </c>
      <c r="F8840">
        <v>85</v>
      </c>
      <c r="G8840" s="8">
        <v>4356743</v>
      </c>
      <c r="H8840" s="8">
        <v>16000000</v>
      </c>
    </row>
    <row r="8841" spans="1:8" x14ac:dyDescent="0.3">
      <c r="A8841">
        <v>7.3</v>
      </c>
      <c r="B8841" t="s">
        <v>24762</v>
      </c>
      <c r="C8841" t="s">
        <v>7804</v>
      </c>
      <c r="D8841" t="s">
        <v>515</v>
      </c>
      <c r="E8841" t="s">
        <v>37</v>
      </c>
      <c r="F8841">
        <v>120</v>
      </c>
      <c r="G8841" s="8">
        <v>5484375</v>
      </c>
      <c r="H8841" s="8">
        <v>10000000</v>
      </c>
    </row>
    <row r="8842" spans="1:8" x14ac:dyDescent="0.3">
      <c r="A8842">
        <v>7.3</v>
      </c>
      <c r="B8842" t="s">
        <v>24762</v>
      </c>
      <c r="C8842" t="s">
        <v>7804</v>
      </c>
      <c r="D8842" t="s">
        <v>11093</v>
      </c>
      <c r="E8842" t="s">
        <v>37</v>
      </c>
      <c r="F8842">
        <v>120</v>
      </c>
      <c r="G8842" s="8">
        <v>5484375</v>
      </c>
      <c r="H8842" s="8">
        <v>10000000</v>
      </c>
    </row>
    <row r="8843" spans="1:8" x14ac:dyDescent="0.3">
      <c r="A8843">
        <v>7.3</v>
      </c>
      <c r="B8843" t="s">
        <v>24762</v>
      </c>
      <c r="C8843" t="s">
        <v>7804</v>
      </c>
      <c r="D8843" t="s">
        <v>1473</v>
      </c>
      <c r="E8843" t="s">
        <v>37</v>
      </c>
      <c r="F8843">
        <v>120</v>
      </c>
      <c r="G8843" s="8">
        <v>5484375</v>
      </c>
      <c r="H8843" s="8">
        <v>10000000</v>
      </c>
    </row>
    <row r="8844" spans="1:8" x14ac:dyDescent="0.3">
      <c r="A8844">
        <v>7.3</v>
      </c>
      <c r="B8844" t="s">
        <v>24762</v>
      </c>
      <c r="C8844" t="s">
        <v>7804</v>
      </c>
      <c r="D8844" t="s">
        <v>21951</v>
      </c>
      <c r="E8844" t="s">
        <v>37</v>
      </c>
      <c r="F8844">
        <v>120</v>
      </c>
      <c r="G8844" s="8">
        <v>5484375</v>
      </c>
      <c r="H8844" s="8">
        <v>10000000</v>
      </c>
    </row>
    <row r="8845" spans="1:8" x14ac:dyDescent="0.3">
      <c r="A8845">
        <v>7.1</v>
      </c>
      <c r="B8845" t="s">
        <v>24763</v>
      </c>
      <c r="C8845" t="s">
        <v>12958</v>
      </c>
      <c r="D8845" t="s">
        <v>809</v>
      </c>
      <c r="E8845" t="s">
        <v>37</v>
      </c>
      <c r="F8845">
        <v>106</v>
      </c>
      <c r="G8845" s="8">
        <v>5348317</v>
      </c>
      <c r="H8845" s="8">
        <v>10000000</v>
      </c>
    </row>
    <row r="8846" spans="1:8" x14ac:dyDescent="0.3">
      <c r="A8846">
        <v>7.1</v>
      </c>
      <c r="B8846" t="s">
        <v>24763</v>
      </c>
      <c r="C8846" t="s">
        <v>12958</v>
      </c>
      <c r="D8846" t="s">
        <v>1473</v>
      </c>
      <c r="E8846" t="s">
        <v>37</v>
      </c>
      <c r="F8846">
        <v>106</v>
      </c>
      <c r="G8846" s="8">
        <v>5348317</v>
      </c>
      <c r="H8846" s="8">
        <v>10000000</v>
      </c>
    </row>
    <row r="8847" spans="1:8" x14ac:dyDescent="0.3">
      <c r="A8847">
        <v>7.1</v>
      </c>
      <c r="B8847" t="s">
        <v>24763</v>
      </c>
      <c r="C8847" t="s">
        <v>12958</v>
      </c>
      <c r="D8847" t="s">
        <v>9824</v>
      </c>
      <c r="E8847" t="s">
        <v>37</v>
      </c>
      <c r="F8847">
        <v>106</v>
      </c>
      <c r="G8847" s="8">
        <v>5348317</v>
      </c>
      <c r="H8847" s="8">
        <v>10000000</v>
      </c>
    </row>
    <row r="8848" spans="1:8" x14ac:dyDescent="0.3">
      <c r="A8848">
        <v>6.5</v>
      </c>
      <c r="B8848" t="s">
        <v>24764</v>
      </c>
      <c r="C8848" t="s">
        <v>12962</v>
      </c>
      <c r="D8848" t="s">
        <v>809</v>
      </c>
      <c r="E8848" t="s">
        <v>37</v>
      </c>
      <c r="F8848">
        <v>83</v>
      </c>
      <c r="G8848" s="8">
        <v>4244155</v>
      </c>
      <c r="H8848" s="8">
        <v>10000000</v>
      </c>
    </row>
    <row r="8849" spans="1:8" x14ac:dyDescent="0.3">
      <c r="A8849">
        <v>6.5</v>
      </c>
      <c r="B8849" t="s">
        <v>24764</v>
      </c>
      <c r="C8849" t="s">
        <v>12962</v>
      </c>
      <c r="D8849" t="s">
        <v>1473</v>
      </c>
      <c r="E8849" t="s">
        <v>37</v>
      </c>
      <c r="F8849">
        <v>83</v>
      </c>
      <c r="G8849" s="8">
        <v>4244155</v>
      </c>
      <c r="H8849" s="8">
        <v>10000000</v>
      </c>
    </row>
    <row r="8850" spans="1:8" x14ac:dyDescent="0.3">
      <c r="A8850">
        <v>7</v>
      </c>
      <c r="B8850" t="s">
        <v>24765</v>
      </c>
      <c r="C8850" t="s">
        <v>12967</v>
      </c>
      <c r="D8850" t="s">
        <v>1473</v>
      </c>
      <c r="E8850" t="s">
        <v>7581</v>
      </c>
      <c r="F8850">
        <v>120</v>
      </c>
      <c r="G8850" s="8">
        <v>5004648</v>
      </c>
      <c r="H8850" s="8">
        <v>10000000</v>
      </c>
    </row>
    <row r="8851" spans="1:8" x14ac:dyDescent="0.3">
      <c r="A8851">
        <v>7</v>
      </c>
      <c r="B8851" t="s">
        <v>24765</v>
      </c>
      <c r="C8851" t="s">
        <v>12967</v>
      </c>
      <c r="D8851" t="s">
        <v>17497</v>
      </c>
      <c r="E8851" t="s">
        <v>7581</v>
      </c>
      <c r="F8851">
        <v>120</v>
      </c>
      <c r="G8851" s="8">
        <v>5004648</v>
      </c>
      <c r="H8851" s="8">
        <v>10000000</v>
      </c>
    </row>
    <row r="8852" spans="1:8" x14ac:dyDescent="0.3">
      <c r="A8852">
        <v>5.5</v>
      </c>
      <c r="B8852" t="s">
        <v>24766</v>
      </c>
      <c r="C8852" t="s">
        <v>12974</v>
      </c>
      <c r="D8852" t="s">
        <v>1473</v>
      </c>
      <c r="E8852" t="s">
        <v>37</v>
      </c>
      <c r="F8852">
        <v>111</v>
      </c>
      <c r="G8852" s="8">
        <v>3333823</v>
      </c>
      <c r="H8852" s="8">
        <v>10000000</v>
      </c>
    </row>
    <row r="8853" spans="1:8" x14ac:dyDescent="0.3">
      <c r="A8853">
        <v>5.5</v>
      </c>
      <c r="B8853" t="s">
        <v>24766</v>
      </c>
      <c r="C8853" t="s">
        <v>12974</v>
      </c>
      <c r="D8853" t="s">
        <v>21948</v>
      </c>
      <c r="E8853" t="s">
        <v>37</v>
      </c>
      <c r="F8853">
        <v>111</v>
      </c>
      <c r="G8853" s="8">
        <v>3333823</v>
      </c>
      <c r="H8853" s="8">
        <v>10000000</v>
      </c>
    </row>
    <row r="8854" spans="1:8" x14ac:dyDescent="0.3">
      <c r="A8854">
        <v>5.5</v>
      </c>
      <c r="B8854" t="s">
        <v>24766</v>
      </c>
      <c r="C8854" t="s">
        <v>12974</v>
      </c>
      <c r="D8854" t="s">
        <v>10118</v>
      </c>
      <c r="E8854" t="s">
        <v>37</v>
      </c>
      <c r="F8854">
        <v>111</v>
      </c>
      <c r="G8854" s="8">
        <v>3333823</v>
      </c>
      <c r="H8854" s="8">
        <v>10000000</v>
      </c>
    </row>
    <row r="8855" spans="1:8" x14ac:dyDescent="0.3">
      <c r="A8855">
        <v>6.6</v>
      </c>
      <c r="B8855" t="s">
        <v>24767</v>
      </c>
      <c r="C8855" t="s">
        <v>12978</v>
      </c>
      <c r="D8855" t="s">
        <v>675</v>
      </c>
      <c r="E8855" t="s">
        <v>37</v>
      </c>
      <c r="F8855">
        <v>100</v>
      </c>
      <c r="G8855" s="8">
        <v>3275585</v>
      </c>
      <c r="H8855" s="8">
        <v>11500000</v>
      </c>
    </row>
    <row r="8856" spans="1:8" x14ac:dyDescent="0.3">
      <c r="A8856">
        <v>6.6</v>
      </c>
      <c r="B8856" t="s">
        <v>24767</v>
      </c>
      <c r="C8856" t="s">
        <v>12978</v>
      </c>
      <c r="D8856" t="s">
        <v>21950</v>
      </c>
      <c r="E8856" t="s">
        <v>37</v>
      </c>
      <c r="F8856">
        <v>100</v>
      </c>
      <c r="G8856" s="8">
        <v>3275585</v>
      </c>
      <c r="H8856" s="8">
        <v>11500000</v>
      </c>
    </row>
    <row r="8857" spans="1:8" x14ac:dyDescent="0.3">
      <c r="A8857">
        <v>6.6</v>
      </c>
      <c r="B8857" t="s">
        <v>24767</v>
      </c>
      <c r="C8857" t="s">
        <v>12978</v>
      </c>
      <c r="D8857" t="s">
        <v>1473</v>
      </c>
      <c r="E8857" t="s">
        <v>37</v>
      </c>
      <c r="F8857">
        <v>100</v>
      </c>
      <c r="G8857" s="8">
        <v>3275585</v>
      </c>
      <c r="H8857" s="8">
        <v>11500000</v>
      </c>
    </row>
    <row r="8858" spans="1:8" x14ac:dyDescent="0.3">
      <c r="A8858">
        <v>6.6</v>
      </c>
      <c r="B8858" t="s">
        <v>24767</v>
      </c>
      <c r="C8858" t="s">
        <v>12978</v>
      </c>
      <c r="D8858" t="s">
        <v>8199</v>
      </c>
      <c r="E8858" t="s">
        <v>37</v>
      </c>
      <c r="F8858">
        <v>100</v>
      </c>
      <c r="G8858" s="8">
        <v>3275585</v>
      </c>
      <c r="H8858" s="8">
        <v>11500000</v>
      </c>
    </row>
    <row r="8859" spans="1:8" x14ac:dyDescent="0.3">
      <c r="A8859">
        <v>7.1</v>
      </c>
      <c r="B8859" t="s">
        <v>24768</v>
      </c>
      <c r="C8859" t="s">
        <v>753</v>
      </c>
      <c r="D8859" t="s">
        <v>21950</v>
      </c>
      <c r="E8859" t="s">
        <v>37</v>
      </c>
      <c r="F8859">
        <v>89</v>
      </c>
      <c r="G8859" s="8">
        <v>3193102</v>
      </c>
      <c r="H8859" s="8">
        <v>9000000</v>
      </c>
    </row>
    <row r="8860" spans="1:8" x14ac:dyDescent="0.3">
      <c r="A8860">
        <v>7.1</v>
      </c>
      <c r="B8860" t="s">
        <v>24768</v>
      </c>
      <c r="C8860" t="s">
        <v>753</v>
      </c>
      <c r="D8860" t="s">
        <v>1473</v>
      </c>
      <c r="E8860" t="s">
        <v>37</v>
      </c>
      <c r="F8860">
        <v>89</v>
      </c>
      <c r="G8860" s="8">
        <v>3193102</v>
      </c>
      <c r="H8860" s="8">
        <v>9000000</v>
      </c>
    </row>
    <row r="8861" spans="1:8" x14ac:dyDescent="0.3">
      <c r="A8861">
        <v>7.1</v>
      </c>
      <c r="B8861" t="s">
        <v>24768</v>
      </c>
      <c r="C8861" t="s">
        <v>753</v>
      </c>
      <c r="D8861" t="s">
        <v>21948</v>
      </c>
      <c r="E8861" t="s">
        <v>37</v>
      </c>
      <c r="F8861">
        <v>89</v>
      </c>
      <c r="G8861" s="8">
        <v>3193102</v>
      </c>
      <c r="H8861" s="8">
        <v>9000000</v>
      </c>
    </row>
    <row r="8862" spans="1:8" x14ac:dyDescent="0.3">
      <c r="A8862">
        <v>7.1</v>
      </c>
      <c r="B8862" t="s">
        <v>24768</v>
      </c>
      <c r="C8862" t="s">
        <v>753</v>
      </c>
      <c r="D8862" t="s">
        <v>8199</v>
      </c>
      <c r="E8862" t="s">
        <v>37</v>
      </c>
      <c r="F8862">
        <v>89</v>
      </c>
      <c r="G8862" s="8">
        <v>3193102</v>
      </c>
      <c r="H8862" s="8">
        <v>9000000</v>
      </c>
    </row>
    <row r="8863" spans="1:8" x14ac:dyDescent="0.3">
      <c r="A8863">
        <v>7.9</v>
      </c>
      <c r="B8863" t="s">
        <v>24769</v>
      </c>
      <c r="C8863" t="s">
        <v>6294</v>
      </c>
      <c r="D8863" t="s">
        <v>21950</v>
      </c>
      <c r="E8863" t="s">
        <v>37</v>
      </c>
      <c r="F8863">
        <v>115</v>
      </c>
      <c r="G8863" s="8">
        <v>54557348</v>
      </c>
      <c r="H8863" s="8">
        <v>6500000</v>
      </c>
    </row>
    <row r="8864" spans="1:8" x14ac:dyDescent="0.3">
      <c r="A8864">
        <v>7.9</v>
      </c>
      <c r="B8864" t="s">
        <v>24769</v>
      </c>
      <c r="C8864" t="s">
        <v>6294</v>
      </c>
      <c r="D8864" t="s">
        <v>1473</v>
      </c>
      <c r="E8864" t="s">
        <v>37</v>
      </c>
      <c r="F8864">
        <v>115</v>
      </c>
      <c r="G8864" s="8">
        <v>54557348</v>
      </c>
      <c r="H8864" s="8">
        <v>6500000</v>
      </c>
    </row>
    <row r="8865" spans="1:8" x14ac:dyDescent="0.3">
      <c r="A8865">
        <v>7.9</v>
      </c>
      <c r="B8865" t="s">
        <v>24769</v>
      </c>
      <c r="C8865" t="s">
        <v>6294</v>
      </c>
      <c r="D8865" t="s">
        <v>8199</v>
      </c>
      <c r="E8865" t="s">
        <v>37</v>
      </c>
      <c r="F8865">
        <v>115</v>
      </c>
      <c r="G8865" s="8">
        <v>54557348</v>
      </c>
      <c r="H8865" s="8">
        <v>6500000</v>
      </c>
    </row>
    <row r="8866" spans="1:8" x14ac:dyDescent="0.3">
      <c r="A8866">
        <v>7.1</v>
      </c>
      <c r="B8866" t="s">
        <v>24770</v>
      </c>
      <c r="C8866" t="s">
        <v>12989</v>
      </c>
      <c r="D8866" t="s">
        <v>1473</v>
      </c>
      <c r="E8866" t="s">
        <v>37</v>
      </c>
      <c r="F8866">
        <v>135</v>
      </c>
      <c r="G8866" s="8">
        <v>3041803</v>
      </c>
      <c r="H8866" s="8">
        <v>10000000</v>
      </c>
    </row>
    <row r="8867" spans="1:8" x14ac:dyDescent="0.3">
      <c r="A8867">
        <v>7.1</v>
      </c>
      <c r="B8867" t="s">
        <v>24770</v>
      </c>
      <c r="C8867" t="s">
        <v>12989</v>
      </c>
      <c r="D8867" t="s">
        <v>17497</v>
      </c>
      <c r="E8867" t="s">
        <v>37</v>
      </c>
      <c r="F8867">
        <v>135</v>
      </c>
      <c r="G8867" s="8">
        <v>3041803</v>
      </c>
      <c r="H8867" s="8">
        <v>10000000</v>
      </c>
    </row>
    <row r="8868" spans="1:8" x14ac:dyDescent="0.3">
      <c r="A8868">
        <v>5.6</v>
      </c>
      <c r="B8868" t="s">
        <v>24771</v>
      </c>
      <c r="C8868" t="s">
        <v>12993</v>
      </c>
      <c r="D8868" t="s">
        <v>675</v>
      </c>
      <c r="E8868" t="s">
        <v>37</v>
      </c>
      <c r="F8868">
        <v>92</v>
      </c>
      <c r="G8868" s="8">
        <v>3060858</v>
      </c>
      <c r="H8868" s="8">
        <v>10000000</v>
      </c>
    </row>
    <row r="8869" spans="1:8" x14ac:dyDescent="0.3">
      <c r="A8869">
        <v>5.6</v>
      </c>
      <c r="B8869" t="s">
        <v>24771</v>
      </c>
      <c r="C8869" t="s">
        <v>12993</v>
      </c>
      <c r="D8869" t="s">
        <v>1473</v>
      </c>
      <c r="E8869" t="s">
        <v>37</v>
      </c>
      <c r="F8869">
        <v>92</v>
      </c>
      <c r="G8869" s="8">
        <v>3060858</v>
      </c>
      <c r="H8869" s="8">
        <v>10000000</v>
      </c>
    </row>
    <row r="8870" spans="1:8" x14ac:dyDescent="0.3">
      <c r="A8870">
        <v>5.6</v>
      </c>
      <c r="B8870" t="s">
        <v>24771</v>
      </c>
      <c r="C8870" t="s">
        <v>12993</v>
      </c>
      <c r="D8870" t="s">
        <v>8199</v>
      </c>
      <c r="E8870" t="s">
        <v>37</v>
      </c>
      <c r="F8870">
        <v>92</v>
      </c>
      <c r="G8870" s="8">
        <v>3060858</v>
      </c>
      <c r="H8870" s="8">
        <v>10000000</v>
      </c>
    </row>
    <row r="8871" spans="1:8" x14ac:dyDescent="0.3">
      <c r="A8871">
        <v>7.3</v>
      </c>
      <c r="B8871" t="s">
        <v>24772</v>
      </c>
      <c r="C8871" t="s">
        <v>7396</v>
      </c>
      <c r="D8871" t="s">
        <v>1473</v>
      </c>
      <c r="E8871" t="s">
        <v>37</v>
      </c>
      <c r="F8871">
        <v>120</v>
      </c>
      <c r="G8871" s="8">
        <v>1055654</v>
      </c>
      <c r="H8871" s="8">
        <v>10000000</v>
      </c>
    </row>
    <row r="8872" spans="1:8" x14ac:dyDescent="0.3">
      <c r="A8872">
        <v>7.3</v>
      </c>
      <c r="B8872" t="s">
        <v>24772</v>
      </c>
      <c r="C8872" t="s">
        <v>7396</v>
      </c>
      <c r="D8872" t="s">
        <v>17497</v>
      </c>
      <c r="E8872" t="s">
        <v>37</v>
      </c>
      <c r="F8872">
        <v>120</v>
      </c>
      <c r="G8872" s="8">
        <v>1055654</v>
      </c>
      <c r="H8872" s="8">
        <v>10000000</v>
      </c>
    </row>
    <row r="8873" spans="1:8" x14ac:dyDescent="0.3">
      <c r="A8873">
        <v>7.3</v>
      </c>
      <c r="B8873" t="s">
        <v>24772</v>
      </c>
      <c r="C8873" t="s">
        <v>7396</v>
      </c>
      <c r="D8873" t="s">
        <v>21949</v>
      </c>
      <c r="E8873" t="s">
        <v>37</v>
      </c>
      <c r="F8873">
        <v>120</v>
      </c>
      <c r="G8873" s="8">
        <v>1055654</v>
      </c>
      <c r="H8873" s="8">
        <v>10000000</v>
      </c>
    </row>
    <row r="8874" spans="1:8" x14ac:dyDescent="0.3">
      <c r="A8874">
        <v>3.3</v>
      </c>
      <c r="B8874" t="s">
        <v>24773</v>
      </c>
      <c r="C8874" t="s">
        <v>13002</v>
      </c>
      <c r="D8874" t="s">
        <v>809</v>
      </c>
      <c r="E8874" t="s">
        <v>37</v>
      </c>
      <c r="F8874">
        <v>97</v>
      </c>
      <c r="G8874" s="8">
        <v>2331318</v>
      </c>
      <c r="H8874" s="8">
        <v>10000000</v>
      </c>
    </row>
    <row r="8875" spans="1:8" x14ac:dyDescent="0.3">
      <c r="A8875">
        <v>6.5</v>
      </c>
      <c r="B8875" t="s">
        <v>24774</v>
      </c>
      <c r="C8875" t="s">
        <v>2862</v>
      </c>
      <c r="D8875" t="s">
        <v>809</v>
      </c>
      <c r="E8875" t="s">
        <v>37</v>
      </c>
      <c r="F8875">
        <v>135</v>
      </c>
      <c r="G8875" s="8">
        <v>2185266</v>
      </c>
      <c r="H8875" s="8">
        <v>10000000</v>
      </c>
    </row>
    <row r="8876" spans="1:8" x14ac:dyDescent="0.3">
      <c r="A8876">
        <v>6.5</v>
      </c>
      <c r="B8876" t="s">
        <v>24774</v>
      </c>
      <c r="C8876" t="s">
        <v>2862</v>
      </c>
      <c r="D8876" t="s">
        <v>1473</v>
      </c>
      <c r="E8876" t="s">
        <v>37</v>
      </c>
      <c r="F8876">
        <v>135</v>
      </c>
      <c r="G8876" s="8">
        <v>2185266</v>
      </c>
      <c r="H8876" s="8">
        <v>10000000</v>
      </c>
    </row>
    <row r="8877" spans="1:8" x14ac:dyDescent="0.3">
      <c r="A8877">
        <v>6.5</v>
      </c>
      <c r="B8877" t="s">
        <v>24774</v>
      </c>
      <c r="C8877" t="s">
        <v>2862</v>
      </c>
      <c r="D8877" t="s">
        <v>9824</v>
      </c>
      <c r="E8877" t="s">
        <v>37</v>
      </c>
      <c r="F8877">
        <v>135</v>
      </c>
      <c r="G8877" s="8">
        <v>2185266</v>
      </c>
      <c r="H8877" s="8">
        <v>10000000</v>
      </c>
    </row>
    <row r="8878" spans="1:8" x14ac:dyDescent="0.3">
      <c r="A8878">
        <v>4.8</v>
      </c>
      <c r="B8878" t="s">
        <v>24775</v>
      </c>
      <c r="C8878" t="s">
        <v>13010</v>
      </c>
      <c r="D8878" t="s">
        <v>4189</v>
      </c>
      <c r="E8878" t="s">
        <v>37</v>
      </c>
      <c r="F8878">
        <v>93</v>
      </c>
      <c r="G8878" s="8">
        <v>26583369</v>
      </c>
      <c r="H8878" s="8">
        <v>10000000</v>
      </c>
    </row>
    <row r="8879" spans="1:8" x14ac:dyDescent="0.3">
      <c r="A8879">
        <v>4.8</v>
      </c>
      <c r="B8879" t="s">
        <v>24775</v>
      </c>
      <c r="C8879" t="s">
        <v>13010</v>
      </c>
      <c r="D8879" t="s">
        <v>21948</v>
      </c>
      <c r="E8879" t="s">
        <v>37</v>
      </c>
      <c r="F8879">
        <v>93</v>
      </c>
      <c r="G8879" s="8">
        <v>26583369</v>
      </c>
      <c r="H8879" s="8">
        <v>10000000</v>
      </c>
    </row>
    <row r="8880" spans="1:8" x14ac:dyDescent="0.3">
      <c r="A8880">
        <v>4.8</v>
      </c>
      <c r="B8880" t="s">
        <v>24775</v>
      </c>
      <c r="C8880" t="s">
        <v>13010</v>
      </c>
      <c r="D8880" t="s">
        <v>8199</v>
      </c>
      <c r="E8880" t="s">
        <v>37</v>
      </c>
      <c r="F8880">
        <v>93</v>
      </c>
      <c r="G8880" s="8">
        <v>26583369</v>
      </c>
      <c r="H8880" s="8">
        <v>10000000</v>
      </c>
    </row>
    <row r="8881" spans="1:8" x14ac:dyDescent="0.3">
      <c r="A8881">
        <v>5.2</v>
      </c>
      <c r="B8881" t="s">
        <v>24776</v>
      </c>
      <c r="C8881" t="s">
        <v>11885</v>
      </c>
      <c r="D8881" t="s">
        <v>515</v>
      </c>
      <c r="E8881" t="s">
        <v>37</v>
      </c>
      <c r="F8881">
        <v>118</v>
      </c>
      <c r="G8881" s="8">
        <v>800000</v>
      </c>
      <c r="H8881" s="8">
        <v>14000000</v>
      </c>
    </row>
    <row r="8882" spans="1:8" x14ac:dyDescent="0.3">
      <c r="A8882">
        <v>5.2</v>
      </c>
      <c r="B8882" t="s">
        <v>24776</v>
      </c>
      <c r="C8882" t="s">
        <v>11885</v>
      </c>
      <c r="D8882" t="s">
        <v>21948</v>
      </c>
      <c r="E8882" t="s">
        <v>37</v>
      </c>
      <c r="F8882">
        <v>118</v>
      </c>
      <c r="G8882" s="8">
        <v>800000</v>
      </c>
      <c r="H8882" s="8">
        <v>14000000</v>
      </c>
    </row>
    <row r="8883" spans="1:8" x14ac:dyDescent="0.3">
      <c r="A8883">
        <v>5.2</v>
      </c>
      <c r="B8883" t="s">
        <v>24776</v>
      </c>
      <c r="C8883" t="s">
        <v>11885</v>
      </c>
      <c r="D8883" t="s">
        <v>8199</v>
      </c>
      <c r="E8883" t="s">
        <v>37</v>
      </c>
      <c r="F8883">
        <v>118</v>
      </c>
      <c r="G8883" s="8">
        <v>800000</v>
      </c>
      <c r="H8883" s="8">
        <v>14000000</v>
      </c>
    </row>
    <row r="8884" spans="1:8" x14ac:dyDescent="0.3">
      <c r="A8884">
        <v>6.3</v>
      </c>
      <c r="B8884" t="s">
        <v>24777</v>
      </c>
      <c r="C8884" t="s">
        <v>13020</v>
      </c>
      <c r="D8884" t="s">
        <v>809</v>
      </c>
      <c r="E8884" t="s">
        <v>37</v>
      </c>
      <c r="F8884">
        <v>97</v>
      </c>
      <c r="G8884" s="8">
        <v>7574066</v>
      </c>
      <c r="H8884" s="8">
        <v>10000000</v>
      </c>
    </row>
    <row r="8885" spans="1:8" x14ac:dyDescent="0.3">
      <c r="A8885">
        <v>6.3</v>
      </c>
      <c r="B8885" t="s">
        <v>24777</v>
      </c>
      <c r="C8885" t="s">
        <v>13020</v>
      </c>
      <c r="D8885" t="s">
        <v>1473</v>
      </c>
      <c r="E8885" t="s">
        <v>37</v>
      </c>
      <c r="F8885">
        <v>97</v>
      </c>
      <c r="G8885" s="8">
        <v>7574066</v>
      </c>
      <c r="H8885" s="8">
        <v>10000000</v>
      </c>
    </row>
    <row r="8886" spans="1:8" x14ac:dyDescent="0.3">
      <c r="A8886">
        <v>7.2</v>
      </c>
      <c r="B8886" t="s">
        <v>24778</v>
      </c>
      <c r="C8886" t="s">
        <v>138</v>
      </c>
      <c r="D8886" t="s">
        <v>1473</v>
      </c>
      <c r="E8886" t="s">
        <v>37</v>
      </c>
      <c r="F8886">
        <v>98</v>
      </c>
      <c r="G8886" s="8">
        <v>1754319</v>
      </c>
      <c r="H8886" s="8">
        <v>10000000</v>
      </c>
    </row>
    <row r="8887" spans="1:8" x14ac:dyDescent="0.3">
      <c r="A8887">
        <v>7.2</v>
      </c>
      <c r="B8887" t="s">
        <v>24778</v>
      </c>
      <c r="C8887" t="s">
        <v>138</v>
      </c>
      <c r="D8887" t="s">
        <v>17497</v>
      </c>
      <c r="E8887" t="s">
        <v>37</v>
      </c>
      <c r="F8887">
        <v>98</v>
      </c>
      <c r="G8887" s="8">
        <v>1754319</v>
      </c>
      <c r="H8887" s="8">
        <v>10000000</v>
      </c>
    </row>
    <row r="8888" spans="1:8" x14ac:dyDescent="0.3">
      <c r="A8888">
        <v>6.8</v>
      </c>
      <c r="B8888" t="s">
        <v>24779</v>
      </c>
      <c r="C8888" t="s">
        <v>3189</v>
      </c>
      <c r="D8888" t="s">
        <v>1473</v>
      </c>
      <c r="E8888" t="s">
        <v>37</v>
      </c>
      <c r="F8888">
        <v>98</v>
      </c>
      <c r="G8888" s="8">
        <v>1641788</v>
      </c>
      <c r="H8888" s="8">
        <v>8000000</v>
      </c>
    </row>
    <row r="8889" spans="1:8" x14ac:dyDescent="0.3">
      <c r="A8889">
        <v>6.8</v>
      </c>
      <c r="B8889" t="s">
        <v>24779</v>
      </c>
      <c r="C8889" t="s">
        <v>3189</v>
      </c>
      <c r="D8889" t="s">
        <v>21948</v>
      </c>
      <c r="E8889" t="s">
        <v>37</v>
      </c>
      <c r="F8889">
        <v>98</v>
      </c>
      <c r="G8889" s="8">
        <v>1641788</v>
      </c>
      <c r="H8889" s="8">
        <v>8000000</v>
      </c>
    </row>
    <row r="8890" spans="1:8" x14ac:dyDescent="0.3">
      <c r="A8890">
        <v>6.8</v>
      </c>
      <c r="B8890" t="s">
        <v>24779</v>
      </c>
      <c r="C8890" t="s">
        <v>3189</v>
      </c>
      <c r="D8890" t="s">
        <v>8199</v>
      </c>
      <c r="E8890" t="s">
        <v>37</v>
      </c>
      <c r="F8890">
        <v>98</v>
      </c>
      <c r="G8890" s="8">
        <v>1641788</v>
      </c>
      <c r="H8890" s="8">
        <v>8000000</v>
      </c>
    </row>
    <row r="8891" spans="1:8" x14ac:dyDescent="0.3">
      <c r="A8891">
        <v>5.7</v>
      </c>
      <c r="B8891" t="s">
        <v>24780</v>
      </c>
      <c r="C8891" t="s">
        <v>13034</v>
      </c>
      <c r="D8891" t="s">
        <v>809</v>
      </c>
      <c r="E8891" t="s">
        <v>37</v>
      </c>
      <c r="F8891">
        <v>101</v>
      </c>
      <c r="G8891" s="8">
        <v>1631839</v>
      </c>
      <c r="H8891" s="8">
        <v>10000000</v>
      </c>
    </row>
    <row r="8892" spans="1:8" x14ac:dyDescent="0.3">
      <c r="A8892">
        <v>5.7</v>
      </c>
      <c r="B8892" t="s">
        <v>24780</v>
      </c>
      <c r="C8892" t="s">
        <v>13034</v>
      </c>
      <c r="D8892" t="s">
        <v>21950</v>
      </c>
      <c r="E8892" t="s">
        <v>37</v>
      </c>
      <c r="F8892">
        <v>101</v>
      </c>
      <c r="G8892" s="8">
        <v>1631839</v>
      </c>
      <c r="H8892" s="8">
        <v>10000000</v>
      </c>
    </row>
    <row r="8893" spans="1:8" x14ac:dyDescent="0.3">
      <c r="A8893">
        <v>5.7</v>
      </c>
      <c r="B8893" t="s">
        <v>24780</v>
      </c>
      <c r="C8893" t="s">
        <v>13034</v>
      </c>
      <c r="D8893" t="s">
        <v>17497</v>
      </c>
      <c r="E8893" t="s">
        <v>37</v>
      </c>
      <c r="F8893">
        <v>101</v>
      </c>
      <c r="G8893" s="8">
        <v>1631839</v>
      </c>
      <c r="H8893" s="8">
        <v>10000000</v>
      </c>
    </row>
    <row r="8894" spans="1:8" x14ac:dyDescent="0.3">
      <c r="A8894">
        <v>7.2</v>
      </c>
      <c r="B8894" t="s">
        <v>24781</v>
      </c>
      <c r="C8894" t="s">
        <v>7947</v>
      </c>
      <c r="D8894" t="s">
        <v>1473</v>
      </c>
      <c r="E8894" t="s">
        <v>37</v>
      </c>
      <c r="F8894">
        <v>132</v>
      </c>
      <c r="G8894" s="8">
        <v>1309849</v>
      </c>
      <c r="H8894" s="8">
        <v>10000000</v>
      </c>
    </row>
    <row r="8895" spans="1:8" x14ac:dyDescent="0.3">
      <c r="A8895">
        <v>7.2</v>
      </c>
      <c r="B8895" t="s">
        <v>24781</v>
      </c>
      <c r="C8895" t="s">
        <v>7947</v>
      </c>
      <c r="D8895" t="s">
        <v>17497</v>
      </c>
      <c r="E8895" t="s">
        <v>37</v>
      </c>
      <c r="F8895">
        <v>132</v>
      </c>
      <c r="G8895" s="8">
        <v>1309849</v>
      </c>
      <c r="H8895" s="8">
        <v>10000000</v>
      </c>
    </row>
    <row r="8896" spans="1:8" x14ac:dyDescent="0.3">
      <c r="A8896">
        <v>6.9</v>
      </c>
      <c r="B8896" t="s">
        <v>24782</v>
      </c>
      <c r="C8896" t="s">
        <v>5826</v>
      </c>
      <c r="D8896" t="s">
        <v>11093</v>
      </c>
      <c r="E8896" t="s">
        <v>37</v>
      </c>
      <c r="F8896">
        <v>106</v>
      </c>
      <c r="G8896" s="8">
        <v>1939441</v>
      </c>
      <c r="H8896" s="8">
        <v>10000000</v>
      </c>
    </row>
    <row r="8897" spans="1:8" x14ac:dyDescent="0.3">
      <c r="A8897">
        <v>6.9</v>
      </c>
      <c r="B8897" t="s">
        <v>24782</v>
      </c>
      <c r="C8897" t="s">
        <v>5826</v>
      </c>
      <c r="D8897" t="s">
        <v>21950</v>
      </c>
      <c r="E8897" t="s">
        <v>37</v>
      </c>
      <c r="F8897">
        <v>106</v>
      </c>
      <c r="G8897" s="8">
        <v>1939441</v>
      </c>
      <c r="H8897" s="8">
        <v>10000000</v>
      </c>
    </row>
    <row r="8898" spans="1:8" x14ac:dyDescent="0.3">
      <c r="A8898">
        <v>6.9</v>
      </c>
      <c r="B8898" t="s">
        <v>24782</v>
      </c>
      <c r="C8898" t="s">
        <v>5826</v>
      </c>
      <c r="D8898" t="s">
        <v>1473</v>
      </c>
      <c r="E8898" t="s">
        <v>37</v>
      </c>
      <c r="F8898">
        <v>106</v>
      </c>
      <c r="G8898" s="8">
        <v>1939441</v>
      </c>
      <c r="H8898" s="8">
        <v>10000000</v>
      </c>
    </row>
    <row r="8899" spans="1:8" x14ac:dyDescent="0.3">
      <c r="A8899">
        <v>6.2</v>
      </c>
      <c r="B8899" t="s">
        <v>24783</v>
      </c>
      <c r="C8899" t="s">
        <v>11578</v>
      </c>
      <c r="D8899" t="s">
        <v>809</v>
      </c>
      <c r="E8899" t="s">
        <v>37</v>
      </c>
      <c r="F8899">
        <v>87</v>
      </c>
      <c r="G8899" s="8">
        <v>1276984</v>
      </c>
      <c r="H8899" s="8">
        <v>10000000</v>
      </c>
    </row>
    <row r="8900" spans="1:8" x14ac:dyDescent="0.3">
      <c r="A8900">
        <v>6.2</v>
      </c>
      <c r="B8900" t="s">
        <v>24783</v>
      </c>
      <c r="C8900" t="s">
        <v>11578</v>
      </c>
      <c r="D8900" t="s">
        <v>21950</v>
      </c>
      <c r="E8900" t="s">
        <v>37</v>
      </c>
      <c r="F8900">
        <v>87</v>
      </c>
      <c r="G8900" s="8">
        <v>1276984</v>
      </c>
      <c r="H8900" s="8">
        <v>10000000</v>
      </c>
    </row>
    <row r="8901" spans="1:8" x14ac:dyDescent="0.3">
      <c r="A8901">
        <v>6.2</v>
      </c>
      <c r="B8901" t="s">
        <v>24783</v>
      </c>
      <c r="C8901" t="s">
        <v>11578</v>
      </c>
      <c r="D8901" t="s">
        <v>8199</v>
      </c>
      <c r="E8901" t="s">
        <v>37</v>
      </c>
      <c r="F8901">
        <v>87</v>
      </c>
      <c r="G8901" s="8">
        <v>1276984</v>
      </c>
      <c r="H8901" s="8">
        <v>10000000</v>
      </c>
    </row>
    <row r="8902" spans="1:8" x14ac:dyDescent="0.3">
      <c r="A8902">
        <v>6.7</v>
      </c>
      <c r="B8902" t="s">
        <v>24784</v>
      </c>
      <c r="C8902" t="s">
        <v>2519</v>
      </c>
      <c r="D8902" t="s">
        <v>21950</v>
      </c>
      <c r="E8902" t="s">
        <v>37</v>
      </c>
      <c r="F8902">
        <v>98</v>
      </c>
      <c r="G8902" s="8">
        <v>1987762</v>
      </c>
      <c r="H8902" s="8">
        <v>11000000</v>
      </c>
    </row>
    <row r="8903" spans="1:8" x14ac:dyDescent="0.3">
      <c r="A8903">
        <v>6.7</v>
      </c>
      <c r="B8903" t="s">
        <v>24784</v>
      </c>
      <c r="C8903" t="s">
        <v>2519</v>
      </c>
      <c r="D8903" t="s">
        <v>1473</v>
      </c>
      <c r="E8903" t="s">
        <v>37</v>
      </c>
      <c r="F8903">
        <v>98</v>
      </c>
      <c r="G8903" s="8">
        <v>1987762</v>
      </c>
      <c r="H8903" s="8">
        <v>11000000</v>
      </c>
    </row>
    <row r="8904" spans="1:8" x14ac:dyDescent="0.3">
      <c r="A8904">
        <v>6.7</v>
      </c>
      <c r="B8904" t="s">
        <v>24784</v>
      </c>
      <c r="C8904" t="s">
        <v>2519</v>
      </c>
      <c r="D8904" t="s">
        <v>17497</v>
      </c>
      <c r="E8904" t="s">
        <v>37</v>
      </c>
      <c r="F8904">
        <v>98</v>
      </c>
      <c r="G8904" s="8">
        <v>1987762</v>
      </c>
      <c r="H8904" s="8">
        <v>11000000</v>
      </c>
    </row>
    <row r="8905" spans="1:8" x14ac:dyDescent="0.3">
      <c r="A8905">
        <v>6.7</v>
      </c>
      <c r="B8905" t="s">
        <v>24784</v>
      </c>
      <c r="C8905" t="s">
        <v>2519</v>
      </c>
      <c r="D8905" t="s">
        <v>8199</v>
      </c>
      <c r="E8905" t="s">
        <v>37</v>
      </c>
      <c r="F8905">
        <v>98</v>
      </c>
      <c r="G8905" s="8">
        <v>1987762</v>
      </c>
      <c r="H8905" s="8">
        <v>11000000</v>
      </c>
    </row>
    <row r="8906" spans="1:8" x14ac:dyDescent="0.3">
      <c r="A8906">
        <v>6.5</v>
      </c>
      <c r="B8906" t="s">
        <v>24785</v>
      </c>
      <c r="C8906" t="s">
        <v>13059</v>
      </c>
      <c r="D8906" t="s">
        <v>809</v>
      </c>
      <c r="E8906" t="s">
        <v>37</v>
      </c>
      <c r="F8906">
        <v>96</v>
      </c>
      <c r="G8906" s="8">
        <v>1474508</v>
      </c>
      <c r="H8906" s="8">
        <v>5000000</v>
      </c>
    </row>
    <row r="8907" spans="1:8" x14ac:dyDescent="0.3">
      <c r="A8907">
        <v>6.5</v>
      </c>
      <c r="B8907" t="s">
        <v>24785</v>
      </c>
      <c r="C8907" t="s">
        <v>13059</v>
      </c>
      <c r="D8907" t="s">
        <v>1473</v>
      </c>
      <c r="E8907" t="s">
        <v>37</v>
      </c>
      <c r="F8907">
        <v>96</v>
      </c>
      <c r="G8907" s="8">
        <v>1474508</v>
      </c>
      <c r="H8907" s="8">
        <v>5000000</v>
      </c>
    </row>
    <row r="8908" spans="1:8" x14ac:dyDescent="0.3">
      <c r="A8908">
        <v>7.2</v>
      </c>
      <c r="B8908" t="s">
        <v>24786</v>
      </c>
      <c r="C8908" t="s">
        <v>13064</v>
      </c>
      <c r="D8908" t="s">
        <v>21950</v>
      </c>
      <c r="E8908" t="s">
        <v>37</v>
      </c>
      <c r="F8908">
        <v>104</v>
      </c>
      <c r="G8908" s="8">
        <v>1011054</v>
      </c>
      <c r="H8908" s="8">
        <v>10000000</v>
      </c>
    </row>
    <row r="8909" spans="1:8" x14ac:dyDescent="0.3">
      <c r="A8909">
        <v>7.2</v>
      </c>
      <c r="B8909" t="s">
        <v>24786</v>
      </c>
      <c r="C8909" t="s">
        <v>13064</v>
      </c>
      <c r="D8909" t="s">
        <v>1473</v>
      </c>
      <c r="E8909" t="s">
        <v>37</v>
      </c>
      <c r="F8909">
        <v>104</v>
      </c>
      <c r="G8909" s="8">
        <v>1011054</v>
      </c>
      <c r="H8909" s="8">
        <v>10000000</v>
      </c>
    </row>
    <row r="8910" spans="1:8" x14ac:dyDescent="0.3">
      <c r="A8910">
        <v>7.2</v>
      </c>
      <c r="B8910" t="s">
        <v>24786</v>
      </c>
      <c r="C8910" t="s">
        <v>13064</v>
      </c>
      <c r="D8910" t="s">
        <v>8199</v>
      </c>
      <c r="E8910" t="s">
        <v>37</v>
      </c>
      <c r="F8910">
        <v>104</v>
      </c>
      <c r="G8910" s="8">
        <v>1011054</v>
      </c>
      <c r="H8910" s="8">
        <v>10000000</v>
      </c>
    </row>
    <row r="8911" spans="1:8" x14ac:dyDescent="0.3">
      <c r="A8911">
        <v>5.3</v>
      </c>
      <c r="B8911" t="s">
        <v>24787</v>
      </c>
      <c r="C8911" t="s">
        <v>13068</v>
      </c>
      <c r="D8911" t="s">
        <v>809</v>
      </c>
      <c r="E8911" t="s">
        <v>37</v>
      </c>
      <c r="F8911">
        <v>93</v>
      </c>
      <c r="G8911" s="8">
        <v>900926</v>
      </c>
      <c r="H8911" s="8">
        <v>10000000</v>
      </c>
    </row>
    <row r="8912" spans="1:8" x14ac:dyDescent="0.3">
      <c r="A8912">
        <v>6.7</v>
      </c>
      <c r="B8912" t="s">
        <v>24788</v>
      </c>
      <c r="C8912" t="s">
        <v>4763</v>
      </c>
      <c r="D8912" t="s">
        <v>1473</v>
      </c>
      <c r="E8912" t="s">
        <v>37</v>
      </c>
      <c r="F8912">
        <v>95</v>
      </c>
      <c r="G8912" s="8">
        <v>866778</v>
      </c>
      <c r="H8912" s="8">
        <v>10000000</v>
      </c>
    </row>
    <row r="8913" spans="1:8" x14ac:dyDescent="0.3">
      <c r="A8913">
        <v>6.7</v>
      </c>
      <c r="B8913" t="s">
        <v>24788</v>
      </c>
      <c r="C8913" t="s">
        <v>4763</v>
      </c>
      <c r="D8913" t="s">
        <v>17497</v>
      </c>
      <c r="E8913" t="s">
        <v>37</v>
      </c>
      <c r="F8913">
        <v>95</v>
      </c>
      <c r="G8913" s="8">
        <v>866778</v>
      </c>
      <c r="H8913" s="8">
        <v>10000000</v>
      </c>
    </row>
    <row r="8914" spans="1:8" x14ac:dyDescent="0.3">
      <c r="A8914">
        <v>3.6</v>
      </c>
      <c r="B8914" t="s">
        <v>24789</v>
      </c>
      <c r="C8914" t="s">
        <v>658</v>
      </c>
      <c r="D8914" t="s">
        <v>809</v>
      </c>
      <c r="E8914" t="s">
        <v>37</v>
      </c>
      <c r="F8914">
        <v>89</v>
      </c>
      <c r="G8914" s="8">
        <v>598645</v>
      </c>
      <c r="H8914" s="8">
        <v>10000000</v>
      </c>
    </row>
    <row r="8915" spans="1:8" x14ac:dyDescent="0.3">
      <c r="A8915">
        <v>3.6</v>
      </c>
      <c r="B8915" t="s">
        <v>24789</v>
      </c>
      <c r="C8915" t="s">
        <v>658</v>
      </c>
      <c r="D8915" t="s">
        <v>17497</v>
      </c>
      <c r="E8915" t="s">
        <v>37</v>
      </c>
      <c r="F8915">
        <v>89</v>
      </c>
      <c r="G8915" s="8">
        <v>598645</v>
      </c>
      <c r="H8915" s="8">
        <v>10000000</v>
      </c>
    </row>
    <row r="8916" spans="1:8" x14ac:dyDescent="0.3">
      <c r="A8916">
        <v>5.7</v>
      </c>
      <c r="B8916" t="s">
        <v>24790</v>
      </c>
      <c r="C8916" t="s">
        <v>13084</v>
      </c>
      <c r="D8916" t="s">
        <v>675</v>
      </c>
      <c r="E8916" t="s">
        <v>37</v>
      </c>
      <c r="F8916">
        <v>107</v>
      </c>
      <c r="G8916" s="8">
        <v>578527</v>
      </c>
      <c r="H8916" s="8">
        <v>10000000</v>
      </c>
    </row>
    <row r="8917" spans="1:8" x14ac:dyDescent="0.3">
      <c r="A8917">
        <v>5.7</v>
      </c>
      <c r="B8917" t="s">
        <v>24790</v>
      </c>
      <c r="C8917" t="s">
        <v>13084</v>
      </c>
      <c r="D8917" t="s">
        <v>809</v>
      </c>
      <c r="E8917" t="s">
        <v>37</v>
      </c>
      <c r="F8917">
        <v>107</v>
      </c>
      <c r="G8917" s="8">
        <v>578527</v>
      </c>
      <c r="H8917" s="8">
        <v>10000000</v>
      </c>
    </row>
    <row r="8918" spans="1:8" x14ac:dyDescent="0.3">
      <c r="A8918">
        <v>5.7</v>
      </c>
      <c r="B8918" t="s">
        <v>24790</v>
      </c>
      <c r="C8918" t="s">
        <v>13084</v>
      </c>
      <c r="D8918" t="s">
        <v>8199</v>
      </c>
      <c r="E8918" t="s">
        <v>37</v>
      </c>
      <c r="F8918">
        <v>107</v>
      </c>
      <c r="G8918" s="8">
        <v>578527</v>
      </c>
      <c r="H8918" s="8">
        <v>10000000</v>
      </c>
    </row>
    <row r="8919" spans="1:8" x14ac:dyDescent="0.3">
      <c r="A8919">
        <v>7.3</v>
      </c>
      <c r="B8919" t="s">
        <v>24791</v>
      </c>
      <c r="C8919" t="s">
        <v>8880</v>
      </c>
      <c r="D8919" t="s">
        <v>675</v>
      </c>
      <c r="E8919" t="s">
        <v>5027</v>
      </c>
      <c r="F8919">
        <v>85</v>
      </c>
      <c r="G8919" s="8">
        <v>488872</v>
      </c>
      <c r="H8919" s="8">
        <v>10000000</v>
      </c>
    </row>
    <row r="8920" spans="1:8" x14ac:dyDescent="0.3">
      <c r="A8920">
        <v>7.3</v>
      </c>
      <c r="B8920" t="s">
        <v>24791</v>
      </c>
      <c r="C8920" t="s">
        <v>8880</v>
      </c>
      <c r="D8920" t="s">
        <v>809</v>
      </c>
      <c r="E8920" t="s">
        <v>5027</v>
      </c>
      <c r="F8920">
        <v>85</v>
      </c>
      <c r="G8920" s="8">
        <v>488872</v>
      </c>
      <c r="H8920" s="8">
        <v>10000000</v>
      </c>
    </row>
    <row r="8921" spans="1:8" x14ac:dyDescent="0.3">
      <c r="A8921">
        <v>7.3</v>
      </c>
      <c r="B8921" t="s">
        <v>24791</v>
      </c>
      <c r="C8921" t="s">
        <v>8880</v>
      </c>
      <c r="D8921" t="s">
        <v>21949</v>
      </c>
      <c r="E8921" t="s">
        <v>5027</v>
      </c>
      <c r="F8921">
        <v>85</v>
      </c>
      <c r="G8921" s="8">
        <v>488872</v>
      </c>
      <c r="H8921" s="8">
        <v>10000000</v>
      </c>
    </row>
    <row r="8922" spans="1:8" x14ac:dyDescent="0.3">
      <c r="A8922">
        <v>5</v>
      </c>
      <c r="B8922" t="s">
        <v>24792</v>
      </c>
      <c r="C8922" t="s">
        <v>11761</v>
      </c>
      <c r="D8922" t="s">
        <v>1473</v>
      </c>
      <c r="E8922" t="s">
        <v>37</v>
      </c>
      <c r="F8922">
        <v>93</v>
      </c>
      <c r="G8922" s="8">
        <v>365734</v>
      </c>
      <c r="H8922" s="8">
        <v>10000000</v>
      </c>
    </row>
    <row r="8923" spans="1:8" x14ac:dyDescent="0.3">
      <c r="A8923">
        <v>6.6</v>
      </c>
      <c r="B8923" t="s">
        <v>24793</v>
      </c>
      <c r="C8923" t="s">
        <v>13098</v>
      </c>
      <c r="D8923" t="s">
        <v>809</v>
      </c>
      <c r="E8923" t="s">
        <v>726</v>
      </c>
      <c r="F8923">
        <v>101</v>
      </c>
      <c r="G8923" s="8">
        <v>231417</v>
      </c>
      <c r="H8923" s="8">
        <v>60000000</v>
      </c>
    </row>
    <row r="8924" spans="1:8" x14ac:dyDescent="0.3">
      <c r="A8924">
        <v>6.6</v>
      </c>
      <c r="B8924" t="s">
        <v>24793</v>
      </c>
      <c r="C8924" t="s">
        <v>13098</v>
      </c>
      <c r="D8924" t="s">
        <v>21950</v>
      </c>
      <c r="E8924" t="s">
        <v>726</v>
      </c>
      <c r="F8924">
        <v>101</v>
      </c>
      <c r="G8924" s="8">
        <v>231417</v>
      </c>
      <c r="H8924" s="8">
        <v>60000000</v>
      </c>
    </row>
    <row r="8925" spans="1:8" x14ac:dyDescent="0.3">
      <c r="A8925">
        <v>6.6</v>
      </c>
      <c r="B8925" t="s">
        <v>24793</v>
      </c>
      <c r="C8925" t="s">
        <v>13098</v>
      </c>
      <c r="D8925" t="s">
        <v>8199</v>
      </c>
      <c r="E8925" t="s">
        <v>726</v>
      </c>
      <c r="F8925">
        <v>101</v>
      </c>
      <c r="G8925" s="8">
        <v>231417</v>
      </c>
      <c r="H8925" s="8">
        <v>60000000</v>
      </c>
    </row>
    <row r="8926" spans="1:8" x14ac:dyDescent="0.3">
      <c r="A8926">
        <v>6.6</v>
      </c>
      <c r="B8926" t="s">
        <v>24794</v>
      </c>
      <c r="C8926" t="s">
        <v>2790</v>
      </c>
      <c r="D8926" t="s">
        <v>11093</v>
      </c>
      <c r="E8926" t="s">
        <v>37</v>
      </c>
      <c r="F8926">
        <v>103</v>
      </c>
      <c r="G8926" s="8">
        <v>3093491</v>
      </c>
      <c r="H8926" s="8">
        <v>5000000</v>
      </c>
    </row>
    <row r="8927" spans="1:8" x14ac:dyDescent="0.3">
      <c r="A8927">
        <v>6.6</v>
      </c>
      <c r="B8927" t="s">
        <v>24794</v>
      </c>
      <c r="C8927" t="s">
        <v>2790</v>
      </c>
      <c r="D8927" t="s">
        <v>1473</v>
      </c>
      <c r="E8927" t="s">
        <v>37</v>
      </c>
      <c r="F8927">
        <v>103</v>
      </c>
      <c r="G8927" s="8">
        <v>3093491</v>
      </c>
      <c r="H8927" s="8">
        <v>5000000</v>
      </c>
    </row>
    <row r="8928" spans="1:8" x14ac:dyDescent="0.3">
      <c r="A8928">
        <v>7.3</v>
      </c>
      <c r="B8928" t="s">
        <v>24795</v>
      </c>
      <c r="C8928" t="s">
        <v>13120</v>
      </c>
      <c r="D8928" t="s">
        <v>809</v>
      </c>
      <c r="E8928" t="s">
        <v>37</v>
      </c>
      <c r="F8928">
        <v>111</v>
      </c>
      <c r="G8928" s="8">
        <v>228524</v>
      </c>
      <c r="H8928" s="8">
        <v>4000000</v>
      </c>
    </row>
    <row r="8929" spans="1:8" x14ac:dyDescent="0.3">
      <c r="A8929">
        <v>7.3</v>
      </c>
      <c r="B8929" t="s">
        <v>24795</v>
      </c>
      <c r="C8929" t="s">
        <v>13120</v>
      </c>
      <c r="D8929" t="s">
        <v>1473</v>
      </c>
      <c r="E8929" t="s">
        <v>37</v>
      </c>
      <c r="F8929">
        <v>111</v>
      </c>
      <c r="G8929" s="8">
        <v>228524</v>
      </c>
      <c r="H8929" s="8">
        <v>4000000</v>
      </c>
    </row>
    <row r="8930" spans="1:8" x14ac:dyDescent="0.3">
      <c r="A8930">
        <v>6.2</v>
      </c>
      <c r="B8930" t="s">
        <v>24796</v>
      </c>
      <c r="C8930" t="s">
        <v>13126</v>
      </c>
      <c r="D8930" t="s">
        <v>675</v>
      </c>
      <c r="E8930" t="s">
        <v>37</v>
      </c>
      <c r="F8930">
        <v>86</v>
      </c>
      <c r="G8930" s="8">
        <v>226792</v>
      </c>
      <c r="H8930" s="8">
        <v>10000000</v>
      </c>
    </row>
    <row r="8931" spans="1:8" x14ac:dyDescent="0.3">
      <c r="A8931">
        <v>6.2</v>
      </c>
      <c r="B8931" t="s">
        <v>24796</v>
      </c>
      <c r="C8931" t="s">
        <v>13126</v>
      </c>
      <c r="D8931" t="s">
        <v>809</v>
      </c>
      <c r="E8931" t="s">
        <v>37</v>
      </c>
      <c r="F8931">
        <v>86</v>
      </c>
      <c r="G8931" s="8">
        <v>226792</v>
      </c>
      <c r="H8931" s="8">
        <v>10000000</v>
      </c>
    </row>
    <row r="8932" spans="1:8" x14ac:dyDescent="0.3">
      <c r="A8932">
        <v>6.2</v>
      </c>
      <c r="B8932" t="s">
        <v>24796</v>
      </c>
      <c r="C8932" t="s">
        <v>13126</v>
      </c>
      <c r="D8932" t="s">
        <v>1473</v>
      </c>
      <c r="E8932" t="s">
        <v>37</v>
      </c>
      <c r="F8932">
        <v>86</v>
      </c>
      <c r="G8932" s="8">
        <v>226792</v>
      </c>
      <c r="H8932" s="8">
        <v>10000000</v>
      </c>
    </row>
    <row r="8933" spans="1:8" x14ac:dyDescent="0.3">
      <c r="A8933">
        <v>6.6</v>
      </c>
      <c r="B8933" t="s">
        <v>24797</v>
      </c>
      <c r="C8933" t="s">
        <v>12217</v>
      </c>
      <c r="D8933" t="s">
        <v>809</v>
      </c>
      <c r="E8933" t="s">
        <v>37</v>
      </c>
      <c r="F8933">
        <v>90</v>
      </c>
      <c r="G8933" s="8">
        <v>136432</v>
      </c>
      <c r="H8933" s="8">
        <v>5000000</v>
      </c>
    </row>
    <row r="8934" spans="1:8" x14ac:dyDescent="0.3">
      <c r="A8934">
        <v>6.6</v>
      </c>
      <c r="B8934" t="s">
        <v>24797</v>
      </c>
      <c r="C8934" t="s">
        <v>12217</v>
      </c>
      <c r="D8934" t="s">
        <v>4189</v>
      </c>
      <c r="E8934" t="s">
        <v>37</v>
      </c>
      <c r="F8934">
        <v>90</v>
      </c>
      <c r="G8934" s="8">
        <v>136432</v>
      </c>
      <c r="H8934" s="8">
        <v>5000000</v>
      </c>
    </row>
    <row r="8935" spans="1:8" x14ac:dyDescent="0.3">
      <c r="A8935">
        <v>6.6</v>
      </c>
      <c r="B8935" t="s">
        <v>24797</v>
      </c>
      <c r="C8935" t="s">
        <v>12217</v>
      </c>
      <c r="D8935" t="s">
        <v>8199</v>
      </c>
      <c r="E8935" t="s">
        <v>37</v>
      </c>
      <c r="F8935">
        <v>90</v>
      </c>
      <c r="G8935" s="8">
        <v>136432</v>
      </c>
      <c r="H8935" s="8">
        <v>5000000</v>
      </c>
    </row>
    <row r="8936" spans="1:8" x14ac:dyDescent="0.3">
      <c r="A8936">
        <v>6.3</v>
      </c>
      <c r="B8936" t="s">
        <v>24798</v>
      </c>
      <c r="C8936" t="s">
        <v>12058</v>
      </c>
      <c r="D8936" t="s">
        <v>1473</v>
      </c>
      <c r="E8936" t="s">
        <v>37</v>
      </c>
      <c r="F8936">
        <v>82</v>
      </c>
      <c r="G8936" s="8">
        <v>131617</v>
      </c>
      <c r="H8936" s="8">
        <v>10000000</v>
      </c>
    </row>
    <row r="8937" spans="1:8" x14ac:dyDescent="0.3">
      <c r="A8937">
        <v>6.3</v>
      </c>
      <c r="B8937" t="s">
        <v>24798</v>
      </c>
      <c r="C8937" t="s">
        <v>12058</v>
      </c>
      <c r="D8937" t="s">
        <v>8199</v>
      </c>
      <c r="E8937" t="s">
        <v>37</v>
      </c>
      <c r="F8937">
        <v>82</v>
      </c>
      <c r="G8937" s="8">
        <v>131617</v>
      </c>
      <c r="H8937" s="8">
        <v>10000000</v>
      </c>
    </row>
    <row r="8938" spans="1:8" x14ac:dyDescent="0.3">
      <c r="A8938">
        <v>3.3</v>
      </c>
      <c r="B8938" t="s">
        <v>24799</v>
      </c>
      <c r="C8938" t="s">
        <v>13149</v>
      </c>
      <c r="D8938" t="s">
        <v>809</v>
      </c>
      <c r="E8938" t="s">
        <v>37</v>
      </c>
      <c r="F8938">
        <v>83</v>
      </c>
      <c r="G8938" s="8">
        <v>126247</v>
      </c>
      <c r="H8938" s="8">
        <v>6200000</v>
      </c>
    </row>
    <row r="8939" spans="1:8" x14ac:dyDescent="0.3">
      <c r="A8939">
        <v>3.3</v>
      </c>
      <c r="B8939" t="s">
        <v>24799</v>
      </c>
      <c r="C8939" t="s">
        <v>13149</v>
      </c>
      <c r="D8939" t="s">
        <v>21950</v>
      </c>
      <c r="E8939" t="s">
        <v>37</v>
      </c>
      <c r="F8939">
        <v>83</v>
      </c>
      <c r="G8939" s="8">
        <v>126247</v>
      </c>
      <c r="H8939" s="8">
        <v>6200000</v>
      </c>
    </row>
    <row r="8940" spans="1:8" x14ac:dyDescent="0.3">
      <c r="A8940">
        <v>6.2</v>
      </c>
      <c r="B8940" t="s">
        <v>24800</v>
      </c>
      <c r="C8940" t="s">
        <v>13157</v>
      </c>
      <c r="D8940" t="s">
        <v>1473</v>
      </c>
      <c r="E8940" t="s">
        <v>1265</v>
      </c>
      <c r="F8940">
        <v>125</v>
      </c>
      <c r="G8940" s="8">
        <v>169379</v>
      </c>
      <c r="H8940" s="8">
        <v>10000000</v>
      </c>
    </row>
    <row r="8941" spans="1:8" x14ac:dyDescent="0.3">
      <c r="A8941">
        <v>6.2</v>
      </c>
      <c r="B8941" t="s">
        <v>24800</v>
      </c>
      <c r="C8941" t="s">
        <v>13157</v>
      </c>
      <c r="D8941" t="s">
        <v>20490</v>
      </c>
      <c r="E8941" t="s">
        <v>1265</v>
      </c>
      <c r="F8941">
        <v>125</v>
      </c>
      <c r="G8941" s="8">
        <v>169379</v>
      </c>
      <c r="H8941" s="8">
        <v>10000000</v>
      </c>
    </row>
    <row r="8942" spans="1:8" x14ac:dyDescent="0.3">
      <c r="A8942">
        <v>6.2</v>
      </c>
      <c r="B8942" t="s">
        <v>24800</v>
      </c>
      <c r="C8942" t="s">
        <v>13157</v>
      </c>
      <c r="D8942" t="s">
        <v>21951</v>
      </c>
      <c r="E8942" t="s">
        <v>1265</v>
      </c>
      <c r="F8942">
        <v>125</v>
      </c>
      <c r="G8942" s="8">
        <v>169379</v>
      </c>
      <c r="H8942" s="8">
        <v>10000000</v>
      </c>
    </row>
    <row r="8943" spans="1:8" x14ac:dyDescent="0.3">
      <c r="A8943">
        <v>3.5</v>
      </c>
      <c r="B8943" t="s">
        <v>24801</v>
      </c>
      <c r="C8943" t="s">
        <v>13167</v>
      </c>
      <c r="D8943" t="s">
        <v>809</v>
      </c>
      <c r="E8943" t="s">
        <v>37</v>
      </c>
      <c r="F8943">
        <v>86</v>
      </c>
      <c r="G8943" s="8">
        <v>15447</v>
      </c>
      <c r="H8943" s="8">
        <v>10000000</v>
      </c>
    </row>
    <row r="8944" spans="1:8" x14ac:dyDescent="0.3">
      <c r="A8944">
        <v>5.5</v>
      </c>
      <c r="B8944" t="s">
        <v>24802</v>
      </c>
      <c r="C8944" t="s">
        <v>13172</v>
      </c>
      <c r="D8944" t="s">
        <v>809</v>
      </c>
      <c r="E8944" t="s">
        <v>37</v>
      </c>
      <c r="F8944">
        <v>91</v>
      </c>
      <c r="G8944" s="8">
        <v>19348</v>
      </c>
      <c r="H8944" s="8">
        <v>10000000</v>
      </c>
    </row>
    <row r="8945" spans="1:8" x14ac:dyDescent="0.3">
      <c r="A8945">
        <v>5.5</v>
      </c>
      <c r="B8945" t="s">
        <v>24802</v>
      </c>
      <c r="C8945" t="s">
        <v>13172</v>
      </c>
      <c r="D8945" t="s">
        <v>1473</v>
      </c>
      <c r="E8945" t="s">
        <v>37</v>
      </c>
      <c r="F8945">
        <v>91</v>
      </c>
      <c r="G8945" s="8">
        <v>19348</v>
      </c>
      <c r="H8945" s="8">
        <v>10000000</v>
      </c>
    </row>
    <row r="8946" spans="1:8" x14ac:dyDescent="0.3">
      <c r="A8946">
        <v>5.9</v>
      </c>
      <c r="B8946" t="s">
        <v>24803</v>
      </c>
      <c r="C8946" t="s">
        <v>13176</v>
      </c>
      <c r="D8946" t="s">
        <v>809</v>
      </c>
      <c r="E8946" t="s">
        <v>37</v>
      </c>
      <c r="F8946">
        <v>90</v>
      </c>
      <c r="G8946" s="8">
        <v>100503</v>
      </c>
      <c r="H8946" s="8">
        <v>8000000</v>
      </c>
    </row>
    <row r="8947" spans="1:8" x14ac:dyDescent="0.3">
      <c r="A8947">
        <v>5.9</v>
      </c>
      <c r="B8947" t="s">
        <v>24803</v>
      </c>
      <c r="C8947" t="s">
        <v>13176</v>
      </c>
      <c r="D8947" t="s">
        <v>17497</v>
      </c>
      <c r="E8947" t="s">
        <v>37</v>
      </c>
      <c r="F8947">
        <v>90</v>
      </c>
      <c r="G8947" s="8">
        <v>100503</v>
      </c>
      <c r="H8947" s="8">
        <v>8000000</v>
      </c>
    </row>
    <row r="8948" spans="1:8" x14ac:dyDescent="0.3">
      <c r="A8948">
        <v>4.7</v>
      </c>
      <c r="B8948" t="s">
        <v>24804</v>
      </c>
      <c r="C8948" t="s">
        <v>13180</v>
      </c>
      <c r="D8948" t="s">
        <v>809</v>
      </c>
      <c r="E8948" t="s">
        <v>37</v>
      </c>
      <c r="F8948">
        <v>90</v>
      </c>
      <c r="G8948" s="8">
        <v>92900</v>
      </c>
      <c r="H8948" s="8">
        <v>5000000</v>
      </c>
    </row>
    <row r="8949" spans="1:8" x14ac:dyDescent="0.3">
      <c r="A8949">
        <v>4.7</v>
      </c>
      <c r="B8949" t="s">
        <v>24804</v>
      </c>
      <c r="C8949" t="s">
        <v>13180</v>
      </c>
      <c r="D8949" t="s">
        <v>1473</v>
      </c>
      <c r="E8949" t="s">
        <v>37</v>
      </c>
      <c r="F8949">
        <v>90</v>
      </c>
      <c r="G8949" s="8">
        <v>92900</v>
      </c>
      <c r="H8949" s="8">
        <v>5000000</v>
      </c>
    </row>
    <row r="8950" spans="1:8" x14ac:dyDescent="0.3">
      <c r="A8950">
        <v>3.9</v>
      </c>
      <c r="B8950" t="s">
        <v>24805</v>
      </c>
      <c r="C8950" t="s">
        <v>13198</v>
      </c>
      <c r="D8950" t="s">
        <v>809</v>
      </c>
      <c r="E8950" t="s">
        <v>37</v>
      </c>
      <c r="F8950">
        <v>93</v>
      </c>
      <c r="G8950" s="8">
        <v>5561</v>
      </c>
      <c r="H8950" s="8">
        <v>10000000</v>
      </c>
    </row>
    <row r="8951" spans="1:8" x14ac:dyDescent="0.3">
      <c r="A8951">
        <v>3.9</v>
      </c>
      <c r="B8951" t="s">
        <v>24805</v>
      </c>
      <c r="C8951" t="s">
        <v>13198</v>
      </c>
      <c r="D8951" t="s">
        <v>17497</v>
      </c>
      <c r="E8951" t="s">
        <v>37</v>
      </c>
      <c r="F8951">
        <v>93</v>
      </c>
      <c r="G8951" s="8">
        <v>5561</v>
      </c>
      <c r="H8951" s="8">
        <v>10000000</v>
      </c>
    </row>
    <row r="8952" spans="1:8" x14ac:dyDescent="0.3">
      <c r="A8952">
        <v>6.1</v>
      </c>
      <c r="B8952" t="s">
        <v>24806</v>
      </c>
      <c r="C8952" t="s">
        <v>21955</v>
      </c>
      <c r="D8952" t="s">
        <v>21950</v>
      </c>
      <c r="E8952" t="s">
        <v>37</v>
      </c>
      <c r="F8952">
        <v>104</v>
      </c>
      <c r="G8952" s="8">
        <v>3607</v>
      </c>
      <c r="H8952" s="8">
        <v>10000000</v>
      </c>
    </row>
    <row r="8953" spans="1:8" x14ac:dyDescent="0.3">
      <c r="A8953">
        <v>6.1</v>
      </c>
      <c r="B8953" t="s">
        <v>24806</v>
      </c>
      <c r="C8953" t="s">
        <v>21955</v>
      </c>
      <c r="D8953" t="s">
        <v>21948</v>
      </c>
      <c r="E8953" t="s">
        <v>37</v>
      </c>
      <c r="F8953">
        <v>104</v>
      </c>
      <c r="G8953" s="8">
        <v>3607</v>
      </c>
      <c r="H8953" s="8">
        <v>10000000</v>
      </c>
    </row>
    <row r="8954" spans="1:8" x14ac:dyDescent="0.3">
      <c r="A8954">
        <v>6.1</v>
      </c>
      <c r="B8954" t="s">
        <v>24806</v>
      </c>
      <c r="C8954" t="s">
        <v>21955</v>
      </c>
      <c r="D8954" t="s">
        <v>8199</v>
      </c>
      <c r="E8954" t="s">
        <v>37</v>
      </c>
      <c r="F8954">
        <v>104</v>
      </c>
      <c r="G8954" s="8">
        <v>3607</v>
      </c>
      <c r="H8954" s="8">
        <v>10000000</v>
      </c>
    </row>
    <row r="8955" spans="1:8" x14ac:dyDescent="0.3">
      <c r="A8955">
        <v>6.7</v>
      </c>
      <c r="B8955" t="s">
        <v>24807</v>
      </c>
      <c r="C8955" t="s">
        <v>13217</v>
      </c>
      <c r="D8955" t="s">
        <v>809</v>
      </c>
      <c r="E8955" t="s">
        <v>37</v>
      </c>
      <c r="F8955">
        <v>85</v>
      </c>
      <c r="G8955" s="8">
        <v>70527</v>
      </c>
      <c r="H8955" s="8">
        <v>6500000</v>
      </c>
    </row>
    <row r="8956" spans="1:8" x14ac:dyDescent="0.3">
      <c r="A8956">
        <v>6.7</v>
      </c>
      <c r="B8956" t="s">
        <v>24807</v>
      </c>
      <c r="C8956" t="s">
        <v>13217</v>
      </c>
      <c r="D8956" t="s">
        <v>1473</v>
      </c>
      <c r="E8956" t="s">
        <v>37</v>
      </c>
      <c r="F8956">
        <v>85</v>
      </c>
      <c r="G8956" s="8">
        <v>70527</v>
      </c>
      <c r="H8956" s="8">
        <v>6500000</v>
      </c>
    </row>
    <row r="8957" spans="1:8" x14ac:dyDescent="0.3">
      <c r="A8957">
        <v>6.9</v>
      </c>
      <c r="B8957" t="s">
        <v>24808</v>
      </c>
      <c r="C8957" t="s">
        <v>13247</v>
      </c>
      <c r="D8957" t="s">
        <v>809</v>
      </c>
      <c r="E8957" t="s">
        <v>6435</v>
      </c>
      <c r="F8957">
        <v>81</v>
      </c>
      <c r="G8957" s="8">
        <v>11835</v>
      </c>
      <c r="H8957" s="8">
        <v>10000000</v>
      </c>
    </row>
    <row r="8958" spans="1:8" x14ac:dyDescent="0.3">
      <c r="A8958">
        <v>6.9</v>
      </c>
      <c r="B8958" t="s">
        <v>24808</v>
      </c>
      <c r="C8958" t="s">
        <v>13247</v>
      </c>
      <c r="D8958" t="s">
        <v>1473</v>
      </c>
      <c r="E8958" t="s">
        <v>6435</v>
      </c>
      <c r="F8958">
        <v>81</v>
      </c>
      <c r="G8958" s="8">
        <v>11835</v>
      </c>
      <c r="H8958" s="8">
        <v>10000000</v>
      </c>
    </row>
    <row r="8959" spans="1:8" x14ac:dyDescent="0.3">
      <c r="A8959">
        <v>6.9</v>
      </c>
      <c r="B8959" t="s">
        <v>24808</v>
      </c>
      <c r="C8959" t="s">
        <v>13247</v>
      </c>
      <c r="D8959" t="s">
        <v>17497</v>
      </c>
      <c r="E8959" t="s">
        <v>6435</v>
      </c>
      <c r="F8959">
        <v>81</v>
      </c>
      <c r="G8959" s="8">
        <v>11835</v>
      </c>
      <c r="H8959" s="8">
        <v>10000000</v>
      </c>
    </row>
    <row r="8960" spans="1:8" x14ac:dyDescent="0.3">
      <c r="A8960">
        <v>7.3</v>
      </c>
      <c r="B8960" t="s">
        <v>24809</v>
      </c>
      <c r="C8960" t="s">
        <v>6393</v>
      </c>
      <c r="D8960" t="s">
        <v>675</v>
      </c>
      <c r="E8960" t="s">
        <v>10486</v>
      </c>
      <c r="F8960">
        <v>135</v>
      </c>
      <c r="G8960" s="8">
        <v>128486</v>
      </c>
      <c r="H8960" s="8">
        <v>10000000</v>
      </c>
    </row>
    <row r="8961" spans="1:8" x14ac:dyDescent="0.3">
      <c r="A8961">
        <v>7.3</v>
      </c>
      <c r="B8961" t="s">
        <v>24809</v>
      </c>
      <c r="C8961" t="s">
        <v>6393</v>
      </c>
      <c r="D8961" t="s">
        <v>515</v>
      </c>
      <c r="E8961" t="s">
        <v>10486</v>
      </c>
      <c r="F8961">
        <v>135</v>
      </c>
      <c r="G8961" s="8">
        <v>128486</v>
      </c>
      <c r="H8961" s="8">
        <v>10000000</v>
      </c>
    </row>
    <row r="8962" spans="1:8" x14ac:dyDescent="0.3">
      <c r="A8962">
        <v>7.3</v>
      </c>
      <c r="B8962" t="s">
        <v>24809</v>
      </c>
      <c r="C8962" t="s">
        <v>6393</v>
      </c>
      <c r="D8962" t="s">
        <v>809</v>
      </c>
      <c r="E8962" t="s">
        <v>10486</v>
      </c>
      <c r="F8962">
        <v>135</v>
      </c>
      <c r="G8962" s="8">
        <v>128486</v>
      </c>
      <c r="H8962" s="8">
        <v>10000000</v>
      </c>
    </row>
    <row r="8963" spans="1:8" x14ac:dyDescent="0.3">
      <c r="A8963">
        <v>7.3</v>
      </c>
      <c r="B8963" t="s">
        <v>24809</v>
      </c>
      <c r="C8963" t="s">
        <v>6393</v>
      </c>
      <c r="D8963" t="s">
        <v>12797</v>
      </c>
      <c r="E8963" t="s">
        <v>10486</v>
      </c>
      <c r="F8963">
        <v>135</v>
      </c>
      <c r="G8963" s="8">
        <v>128486</v>
      </c>
      <c r="H8963" s="8">
        <v>10000000</v>
      </c>
    </row>
    <row r="8964" spans="1:8" x14ac:dyDescent="0.3">
      <c r="A8964">
        <v>6.7</v>
      </c>
      <c r="B8964" t="s">
        <v>24810</v>
      </c>
      <c r="C8964" t="s">
        <v>13288</v>
      </c>
      <c r="D8964" t="s">
        <v>1473</v>
      </c>
      <c r="E8964" t="s">
        <v>37</v>
      </c>
      <c r="F8964">
        <v>144</v>
      </c>
      <c r="G8964" s="8">
        <v>2483955</v>
      </c>
      <c r="H8964" s="8">
        <v>9600000</v>
      </c>
    </row>
    <row r="8965" spans="1:8" x14ac:dyDescent="0.3">
      <c r="A8965">
        <v>6.7</v>
      </c>
      <c r="B8965" t="s">
        <v>24810</v>
      </c>
      <c r="C8965" t="s">
        <v>13288</v>
      </c>
      <c r="D8965" t="s">
        <v>17497</v>
      </c>
      <c r="E8965" t="s">
        <v>37</v>
      </c>
      <c r="F8965">
        <v>144</v>
      </c>
      <c r="G8965" s="8">
        <v>2483955</v>
      </c>
      <c r="H8965" s="8">
        <v>9600000</v>
      </c>
    </row>
    <row r="8966" spans="1:8" x14ac:dyDescent="0.3">
      <c r="A8966">
        <v>6.1</v>
      </c>
      <c r="B8966" t="s">
        <v>24811</v>
      </c>
      <c r="C8966" t="s">
        <v>1413</v>
      </c>
      <c r="D8966" t="s">
        <v>809</v>
      </c>
      <c r="E8966" t="s">
        <v>37</v>
      </c>
      <c r="F8966">
        <v>98</v>
      </c>
      <c r="G8966" s="8">
        <v>57176582</v>
      </c>
      <c r="H8966" s="8">
        <v>9500000</v>
      </c>
    </row>
    <row r="8967" spans="1:8" x14ac:dyDescent="0.3">
      <c r="A8967">
        <v>6.9</v>
      </c>
      <c r="B8967" t="s">
        <v>24812</v>
      </c>
      <c r="C8967" t="s">
        <v>5838</v>
      </c>
      <c r="D8967" t="s">
        <v>675</v>
      </c>
      <c r="E8967" t="s">
        <v>37</v>
      </c>
      <c r="F8967">
        <v>117</v>
      </c>
      <c r="G8967" s="8">
        <v>43100000</v>
      </c>
      <c r="H8967" s="8">
        <v>9500000</v>
      </c>
    </row>
    <row r="8968" spans="1:8" x14ac:dyDescent="0.3">
      <c r="A8968">
        <v>6.9</v>
      </c>
      <c r="B8968" t="s">
        <v>24812</v>
      </c>
      <c r="C8968" t="s">
        <v>5838</v>
      </c>
      <c r="D8968" t="s">
        <v>515</v>
      </c>
      <c r="E8968" t="s">
        <v>37</v>
      </c>
      <c r="F8968">
        <v>117</v>
      </c>
      <c r="G8968" s="8">
        <v>43100000</v>
      </c>
      <c r="H8968" s="8">
        <v>9500000</v>
      </c>
    </row>
    <row r="8969" spans="1:8" x14ac:dyDescent="0.3">
      <c r="A8969">
        <v>6.9</v>
      </c>
      <c r="B8969" t="s">
        <v>24812</v>
      </c>
      <c r="C8969" t="s">
        <v>5838</v>
      </c>
      <c r="D8969" t="s">
        <v>8199</v>
      </c>
      <c r="E8969" t="s">
        <v>37</v>
      </c>
      <c r="F8969">
        <v>117</v>
      </c>
      <c r="G8969" s="8">
        <v>43100000</v>
      </c>
      <c r="H8969" s="8">
        <v>9500000</v>
      </c>
    </row>
    <row r="8970" spans="1:8" x14ac:dyDescent="0.3">
      <c r="A8970">
        <v>7.9</v>
      </c>
      <c r="B8970" t="s">
        <v>24813</v>
      </c>
      <c r="C8970" t="s">
        <v>9804</v>
      </c>
      <c r="D8970" t="s">
        <v>1473</v>
      </c>
      <c r="E8970" t="s">
        <v>726</v>
      </c>
      <c r="F8970">
        <v>127</v>
      </c>
      <c r="G8970" s="8">
        <v>225377</v>
      </c>
      <c r="H8970" s="8">
        <v>8900000</v>
      </c>
    </row>
    <row r="8971" spans="1:8" x14ac:dyDescent="0.3">
      <c r="A8971">
        <v>7.9</v>
      </c>
      <c r="B8971" t="s">
        <v>24813</v>
      </c>
      <c r="C8971" t="s">
        <v>9804</v>
      </c>
      <c r="D8971" t="s">
        <v>17497</v>
      </c>
      <c r="E8971" t="s">
        <v>726</v>
      </c>
      <c r="F8971">
        <v>127</v>
      </c>
      <c r="G8971" s="8">
        <v>225377</v>
      </c>
      <c r="H8971" s="8">
        <v>8900000</v>
      </c>
    </row>
    <row r="8972" spans="1:8" x14ac:dyDescent="0.3">
      <c r="A8972">
        <v>4.5</v>
      </c>
      <c r="B8972" t="s">
        <v>24814</v>
      </c>
      <c r="C8972" t="s">
        <v>13315</v>
      </c>
      <c r="D8972" t="s">
        <v>4189</v>
      </c>
      <c r="E8972" t="s">
        <v>37</v>
      </c>
      <c r="F8972">
        <v>98</v>
      </c>
      <c r="G8972" s="8">
        <v>14114488</v>
      </c>
      <c r="H8972" s="8">
        <v>10500000</v>
      </c>
    </row>
    <row r="8973" spans="1:8" x14ac:dyDescent="0.3">
      <c r="A8973">
        <v>4.5</v>
      </c>
      <c r="B8973" t="s">
        <v>24814</v>
      </c>
      <c r="C8973" t="s">
        <v>13315</v>
      </c>
      <c r="D8973" t="s">
        <v>8199</v>
      </c>
      <c r="E8973" t="s">
        <v>37</v>
      </c>
      <c r="F8973">
        <v>98</v>
      </c>
      <c r="G8973" s="8">
        <v>14114488</v>
      </c>
      <c r="H8973" s="8">
        <v>10500000</v>
      </c>
    </row>
    <row r="8974" spans="1:8" x14ac:dyDescent="0.3">
      <c r="A8974">
        <v>7.6</v>
      </c>
      <c r="B8974" t="s">
        <v>24815</v>
      </c>
      <c r="C8974" t="s">
        <v>13324</v>
      </c>
      <c r="D8974" t="s">
        <v>675</v>
      </c>
      <c r="E8974" t="s">
        <v>37</v>
      </c>
      <c r="F8974">
        <v>197</v>
      </c>
      <c r="G8974" s="8">
        <v>46300000</v>
      </c>
      <c r="H8974" s="8">
        <v>9400000</v>
      </c>
    </row>
    <row r="8975" spans="1:8" x14ac:dyDescent="0.3">
      <c r="A8975">
        <v>7.6</v>
      </c>
      <c r="B8975" t="s">
        <v>24815</v>
      </c>
      <c r="C8975" t="s">
        <v>13324</v>
      </c>
      <c r="D8975" t="s">
        <v>515</v>
      </c>
      <c r="E8975" t="s">
        <v>37</v>
      </c>
      <c r="F8975">
        <v>197</v>
      </c>
      <c r="G8975" s="8">
        <v>46300000</v>
      </c>
      <c r="H8975" s="8">
        <v>9400000</v>
      </c>
    </row>
    <row r="8976" spans="1:8" x14ac:dyDescent="0.3">
      <c r="A8976">
        <v>7.6</v>
      </c>
      <c r="B8976" t="s">
        <v>24815</v>
      </c>
      <c r="C8976" t="s">
        <v>13324</v>
      </c>
      <c r="D8976" t="s">
        <v>809</v>
      </c>
      <c r="E8976" t="s">
        <v>37</v>
      </c>
      <c r="F8976">
        <v>197</v>
      </c>
      <c r="G8976" s="8">
        <v>46300000</v>
      </c>
      <c r="H8976" s="8">
        <v>9400000</v>
      </c>
    </row>
    <row r="8977" spans="1:8" x14ac:dyDescent="0.3">
      <c r="A8977">
        <v>7.6</v>
      </c>
      <c r="B8977" t="s">
        <v>24815</v>
      </c>
      <c r="C8977" t="s">
        <v>13324</v>
      </c>
      <c r="D8977" t="s">
        <v>21950</v>
      </c>
      <c r="E8977" t="s">
        <v>37</v>
      </c>
      <c r="F8977">
        <v>197</v>
      </c>
      <c r="G8977" s="8">
        <v>46300000</v>
      </c>
      <c r="H8977" s="8">
        <v>9400000</v>
      </c>
    </row>
    <row r="8978" spans="1:8" x14ac:dyDescent="0.3">
      <c r="A8978">
        <v>7.5</v>
      </c>
      <c r="B8978" t="s">
        <v>24816</v>
      </c>
      <c r="C8978" t="s">
        <v>2990</v>
      </c>
      <c r="D8978" t="s">
        <v>1473</v>
      </c>
      <c r="E8978" t="s">
        <v>37</v>
      </c>
      <c r="F8978">
        <v>104</v>
      </c>
      <c r="G8978" s="8">
        <v>2600000</v>
      </c>
      <c r="H8978" s="8">
        <v>6000000</v>
      </c>
    </row>
    <row r="8979" spans="1:8" x14ac:dyDescent="0.3">
      <c r="A8979">
        <v>7.5</v>
      </c>
      <c r="B8979" t="s">
        <v>24816</v>
      </c>
      <c r="C8979" t="s">
        <v>2990</v>
      </c>
      <c r="D8979" t="s">
        <v>21951</v>
      </c>
      <c r="E8979" t="s">
        <v>37</v>
      </c>
      <c r="F8979">
        <v>104</v>
      </c>
      <c r="G8979" s="8">
        <v>2600000</v>
      </c>
      <c r="H8979" s="8">
        <v>6000000</v>
      </c>
    </row>
    <row r="8980" spans="1:8" x14ac:dyDescent="0.3">
      <c r="A8980">
        <v>6</v>
      </c>
      <c r="B8980" t="s">
        <v>24817</v>
      </c>
      <c r="C8980" t="s">
        <v>13355</v>
      </c>
      <c r="D8980" t="s">
        <v>675</v>
      </c>
      <c r="E8980" t="s">
        <v>37</v>
      </c>
      <c r="F8980">
        <v>90</v>
      </c>
      <c r="G8980" s="8">
        <v>1602466</v>
      </c>
      <c r="H8980" s="8">
        <v>600000000</v>
      </c>
    </row>
    <row r="8981" spans="1:8" x14ac:dyDescent="0.3">
      <c r="A8981">
        <v>6</v>
      </c>
      <c r="B8981" t="s">
        <v>24817</v>
      </c>
      <c r="C8981" t="s">
        <v>13355</v>
      </c>
      <c r="D8981" t="s">
        <v>1473</v>
      </c>
      <c r="E8981" t="s">
        <v>37</v>
      </c>
      <c r="F8981">
        <v>90</v>
      </c>
      <c r="G8981" s="8">
        <v>1602466</v>
      </c>
      <c r="H8981" s="8">
        <v>600000000</v>
      </c>
    </row>
    <row r="8982" spans="1:8" x14ac:dyDescent="0.3">
      <c r="A8982">
        <v>6</v>
      </c>
      <c r="B8982" t="s">
        <v>24817</v>
      </c>
      <c r="C8982" t="s">
        <v>13355</v>
      </c>
      <c r="D8982" t="s">
        <v>17497</v>
      </c>
      <c r="E8982" t="s">
        <v>37</v>
      </c>
      <c r="F8982">
        <v>90</v>
      </c>
      <c r="G8982" s="8">
        <v>1602466</v>
      </c>
      <c r="H8982" s="8">
        <v>600000000</v>
      </c>
    </row>
    <row r="8983" spans="1:8" x14ac:dyDescent="0.3">
      <c r="A8983">
        <v>6</v>
      </c>
      <c r="B8983" t="s">
        <v>24817</v>
      </c>
      <c r="C8983" t="s">
        <v>13355</v>
      </c>
      <c r="D8983" t="s">
        <v>8199</v>
      </c>
      <c r="E8983" t="s">
        <v>37</v>
      </c>
      <c r="F8983">
        <v>90</v>
      </c>
      <c r="G8983" s="8">
        <v>1602466</v>
      </c>
      <c r="H8983" s="8">
        <v>600000000</v>
      </c>
    </row>
    <row r="8984" spans="1:8" x14ac:dyDescent="0.3">
      <c r="A8984">
        <v>7.1</v>
      </c>
      <c r="B8984" t="s">
        <v>24818</v>
      </c>
      <c r="C8984" t="s">
        <v>11133</v>
      </c>
      <c r="D8984" t="s">
        <v>1473</v>
      </c>
      <c r="E8984" t="s">
        <v>37</v>
      </c>
      <c r="F8984">
        <v>130</v>
      </c>
      <c r="G8984" s="8">
        <v>3029870</v>
      </c>
      <c r="H8984" s="8">
        <v>7400000</v>
      </c>
    </row>
    <row r="8985" spans="1:8" x14ac:dyDescent="0.3">
      <c r="A8985">
        <v>7.1</v>
      </c>
      <c r="B8985" t="s">
        <v>24818</v>
      </c>
      <c r="C8985" t="s">
        <v>11133</v>
      </c>
      <c r="D8985" t="s">
        <v>10118</v>
      </c>
      <c r="E8985" t="s">
        <v>37</v>
      </c>
      <c r="F8985">
        <v>130</v>
      </c>
      <c r="G8985" s="8">
        <v>3029870</v>
      </c>
      <c r="H8985" s="8">
        <v>7400000</v>
      </c>
    </row>
    <row r="8986" spans="1:8" x14ac:dyDescent="0.3">
      <c r="A8986">
        <v>6.9</v>
      </c>
      <c r="B8986" t="s">
        <v>24819</v>
      </c>
      <c r="C8986" t="s">
        <v>13371</v>
      </c>
      <c r="D8986" t="s">
        <v>1473</v>
      </c>
      <c r="E8986" t="s">
        <v>3397</v>
      </c>
      <c r="F8986">
        <v>176</v>
      </c>
      <c r="G8986" s="8">
        <v>3047539</v>
      </c>
      <c r="H8986" s="8">
        <v>7217600</v>
      </c>
    </row>
    <row r="8987" spans="1:8" x14ac:dyDescent="0.3">
      <c r="A8987">
        <v>6.9</v>
      </c>
      <c r="B8987" t="s">
        <v>24819</v>
      </c>
      <c r="C8987" t="s">
        <v>13371</v>
      </c>
      <c r="D8987" t="s">
        <v>17497</v>
      </c>
      <c r="E8987" t="s">
        <v>3397</v>
      </c>
      <c r="F8987">
        <v>176</v>
      </c>
      <c r="G8987" s="8">
        <v>3047539</v>
      </c>
      <c r="H8987" s="8">
        <v>7217600</v>
      </c>
    </row>
    <row r="8988" spans="1:8" x14ac:dyDescent="0.3">
      <c r="A8988">
        <v>8.5</v>
      </c>
      <c r="B8988" t="s">
        <v>24820</v>
      </c>
      <c r="C8988" t="s">
        <v>133</v>
      </c>
      <c r="D8988" t="s">
        <v>4189</v>
      </c>
      <c r="E8988" t="s">
        <v>37</v>
      </c>
      <c r="F8988">
        <v>116</v>
      </c>
      <c r="G8988" s="8">
        <v>78900000</v>
      </c>
      <c r="H8988" s="8">
        <v>11000000</v>
      </c>
    </row>
    <row r="8989" spans="1:8" x14ac:dyDescent="0.3">
      <c r="A8989">
        <v>8.5</v>
      </c>
      <c r="B8989" t="s">
        <v>24820</v>
      </c>
      <c r="C8989" t="s">
        <v>133</v>
      </c>
      <c r="D8989" t="s">
        <v>10118</v>
      </c>
      <c r="E8989" t="s">
        <v>37</v>
      </c>
      <c r="F8989">
        <v>116</v>
      </c>
      <c r="G8989" s="8">
        <v>78900000</v>
      </c>
      <c r="H8989" s="8">
        <v>11000000</v>
      </c>
    </row>
    <row r="8990" spans="1:8" x14ac:dyDescent="0.3">
      <c r="A8990">
        <v>7.5</v>
      </c>
      <c r="B8990" t="s">
        <v>24821</v>
      </c>
      <c r="C8990" t="s">
        <v>5190</v>
      </c>
      <c r="D8990" t="s">
        <v>4189</v>
      </c>
      <c r="E8990" t="s">
        <v>37</v>
      </c>
      <c r="F8990">
        <v>88</v>
      </c>
      <c r="G8990" s="8">
        <v>30859000</v>
      </c>
      <c r="H8990" s="8">
        <v>83532</v>
      </c>
    </row>
    <row r="8991" spans="1:8" x14ac:dyDescent="0.3">
      <c r="A8991">
        <v>7.5</v>
      </c>
      <c r="B8991" t="s">
        <v>24821</v>
      </c>
      <c r="C8991" t="s">
        <v>5190</v>
      </c>
      <c r="D8991" t="s">
        <v>8199</v>
      </c>
      <c r="E8991" t="s">
        <v>37</v>
      </c>
      <c r="F8991">
        <v>88</v>
      </c>
      <c r="G8991" s="8">
        <v>30859000</v>
      </c>
      <c r="H8991" s="8">
        <v>83532</v>
      </c>
    </row>
    <row r="8992" spans="1:8" x14ac:dyDescent="0.3">
      <c r="A8992">
        <v>6.6</v>
      </c>
      <c r="B8992" t="s">
        <v>24822</v>
      </c>
      <c r="C8992" t="s">
        <v>13386</v>
      </c>
      <c r="D8992" t="s">
        <v>11093</v>
      </c>
      <c r="E8992" t="s">
        <v>37</v>
      </c>
      <c r="F8992">
        <v>106</v>
      </c>
      <c r="G8992" s="8">
        <v>3571735</v>
      </c>
      <c r="H8992" s="8">
        <v>10000000</v>
      </c>
    </row>
    <row r="8993" spans="1:8" x14ac:dyDescent="0.3">
      <c r="A8993">
        <v>6.6</v>
      </c>
      <c r="B8993" t="s">
        <v>24822</v>
      </c>
      <c r="C8993" t="s">
        <v>13386</v>
      </c>
      <c r="D8993" t="s">
        <v>1473</v>
      </c>
      <c r="E8993" t="s">
        <v>37</v>
      </c>
      <c r="F8993">
        <v>106</v>
      </c>
      <c r="G8993" s="8">
        <v>3571735</v>
      </c>
      <c r="H8993" s="8">
        <v>10000000</v>
      </c>
    </row>
    <row r="8994" spans="1:8" x14ac:dyDescent="0.3">
      <c r="A8994">
        <v>6.6</v>
      </c>
      <c r="B8994" t="s">
        <v>24822</v>
      </c>
      <c r="C8994" t="s">
        <v>13386</v>
      </c>
      <c r="D8994" t="s">
        <v>9824</v>
      </c>
      <c r="E8994" t="s">
        <v>37</v>
      </c>
      <c r="F8994">
        <v>106</v>
      </c>
      <c r="G8994" s="8">
        <v>3571735</v>
      </c>
      <c r="H8994" s="8">
        <v>10000000</v>
      </c>
    </row>
    <row r="8995" spans="1:8" x14ac:dyDescent="0.3">
      <c r="A8995">
        <v>8</v>
      </c>
      <c r="B8995" t="s">
        <v>24823</v>
      </c>
      <c r="C8995" t="s">
        <v>4783</v>
      </c>
      <c r="D8995" t="s">
        <v>1473</v>
      </c>
      <c r="E8995" t="s">
        <v>37</v>
      </c>
      <c r="F8995">
        <v>181</v>
      </c>
      <c r="G8995" s="8">
        <v>50000000</v>
      </c>
      <c r="H8995" s="8">
        <v>9000000</v>
      </c>
    </row>
    <row r="8996" spans="1:8" x14ac:dyDescent="0.3">
      <c r="A8996">
        <v>8</v>
      </c>
      <c r="B8996" t="s">
        <v>24823</v>
      </c>
      <c r="C8996" t="s">
        <v>4783</v>
      </c>
      <c r="D8996" t="s">
        <v>15875</v>
      </c>
      <c r="E8996" t="s">
        <v>37</v>
      </c>
      <c r="F8996">
        <v>181</v>
      </c>
      <c r="G8996" s="8">
        <v>50000000</v>
      </c>
      <c r="H8996" s="8">
        <v>9000000</v>
      </c>
    </row>
    <row r="8997" spans="1:8" x14ac:dyDescent="0.3">
      <c r="A8997">
        <v>8</v>
      </c>
      <c r="B8997" t="s">
        <v>24823</v>
      </c>
      <c r="C8997" t="s">
        <v>4783</v>
      </c>
      <c r="D8997" t="s">
        <v>15164</v>
      </c>
      <c r="E8997" t="s">
        <v>37</v>
      </c>
      <c r="F8997">
        <v>181</v>
      </c>
      <c r="G8997" s="8">
        <v>50000000</v>
      </c>
      <c r="H8997" s="8">
        <v>9000000</v>
      </c>
    </row>
    <row r="8998" spans="1:8" x14ac:dyDescent="0.3">
      <c r="A8998">
        <v>8</v>
      </c>
      <c r="B8998" t="s">
        <v>24823</v>
      </c>
      <c r="C8998" t="s">
        <v>4783</v>
      </c>
      <c r="D8998" t="s">
        <v>17497</v>
      </c>
      <c r="E8998" t="s">
        <v>37</v>
      </c>
      <c r="F8998">
        <v>181</v>
      </c>
      <c r="G8998" s="8">
        <v>50000000</v>
      </c>
      <c r="H8998" s="8">
        <v>9000000</v>
      </c>
    </row>
    <row r="8999" spans="1:8" x14ac:dyDescent="0.3">
      <c r="A8999">
        <v>7</v>
      </c>
      <c r="B8999" t="s">
        <v>24824</v>
      </c>
      <c r="C8999" t="s">
        <v>3475</v>
      </c>
      <c r="D8999" t="s">
        <v>675</v>
      </c>
      <c r="E8999" t="s">
        <v>37</v>
      </c>
      <c r="F8999">
        <v>130</v>
      </c>
      <c r="G8999" s="8">
        <v>63600000</v>
      </c>
      <c r="H8999" s="8">
        <v>9000000</v>
      </c>
    </row>
    <row r="9000" spans="1:8" x14ac:dyDescent="0.3">
      <c r="A9000">
        <v>7</v>
      </c>
      <c r="B9000" t="s">
        <v>24824</v>
      </c>
      <c r="C9000" t="s">
        <v>3475</v>
      </c>
      <c r="D9000" t="s">
        <v>515</v>
      </c>
      <c r="E9000" t="s">
        <v>37</v>
      </c>
      <c r="F9000">
        <v>130</v>
      </c>
      <c r="G9000" s="8">
        <v>63600000</v>
      </c>
      <c r="H9000" s="8">
        <v>9000000</v>
      </c>
    </row>
    <row r="9001" spans="1:8" x14ac:dyDescent="0.3">
      <c r="A9001">
        <v>7</v>
      </c>
      <c r="B9001" t="s">
        <v>24824</v>
      </c>
      <c r="C9001" t="s">
        <v>3475</v>
      </c>
      <c r="D9001" t="s">
        <v>8199</v>
      </c>
      <c r="E9001" t="s">
        <v>37</v>
      </c>
      <c r="F9001">
        <v>130</v>
      </c>
      <c r="G9001" s="8">
        <v>63600000</v>
      </c>
      <c r="H9001" s="8">
        <v>9000000</v>
      </c>
    </row>
    <row r="9002" spans="1:8" x14ac:dyDescent="0.3">
      <c r="A9002">
        <v>6.8</v>
      </c>
      <c r="B9002" t="s">
        <v>24825</v>
      </c>
      <c r="C9002" t="s">
        <v>1359</v>
      </c>
      <c r="D9002" t="s">
        <v>675</v>
      </c>
      <c r="E9002" t="s">
        <v>37</v>
      </c>
      <c r="F9002">
        <v>123</v>
      </c>
      <c r="G9002" s="8">
        <v>36049108</v>
      </c>
      <c r="H9002" s="8">
        <v>9000000</v>
      </c>
    </row>
    <row r="9003" spans="1:8" x14ac:dyDescent="0.3">
      <c r="A9003">
        <v>6.8</v>
      </c>
      <c r="B9003" t="s">
        <v>24825</v>
      </c>
      <c r="C9003" t="s">
        <v>1359</v>
      </c>
      <c r="D9003" t="s">
        <v>21950</v>
      </c>
      <c r="E9003" t="s">
        <v>37</v>
      </c>
      <c r="F9003">
        <v>123</v>
      </c>
      <c r="G9003" s="8">
        <v>36049108</v>
      </c>
      <c r="H9003" s="8">
        <v>9000000</v>
      </c>
    </row>
    <row r="9004" spans="1:8" x14ac:dyDescent="0.3">
      <c r="A9004">
        <v>6.8</v>
      </c>
      <c r="B9004" t="s">
        <v>24825</v>
      </c>
      <c r="C9004" t="s">
        <v>1359</v>
      </c>
      <c r="D9004" t="s">
        <v>1473</v>
      </c>
      <c r="E9004" t="s">
        <v>37</v>
      </c>
      <c r="F9004">
        <v>123</v>
      </c>
      <c r="G9004" s="8">
        <v>36049108</v>
      </c>
      <c r="H9004" s="8">
        <v>9000000</v>
      </c>
    </row>
    <row r="9005" spans="1:8" x14ac:dyDescent="0.3">
      <c r="A9005">
        <v>6.8</v>
      </c>
      <c r="B9005" t="s">
        <v>24825</v>
      </c>
      <c r="C9005" t="s">
        <v>1359</v>
      </c>
      <c r="D9005" t="s">
        <v>17497</v>
      </c>
      <c r="E9005" t="s">
        <v>37</v>
      </c>
      <c r="F9005">
        <v>123</v>
      </c>
      <c r="G9005" s="8">
        <v>36049108</v>
      </c>
      <c r="H9005" s="8">
        <v>9000000</v>
      </c>
    </row>
    <row r="9006" spans="1:8" x14ac:dyDescent="0.3">
      <c r="A9006">
        <v>6.8</v>
      </c>
      <c r="B9006" t="s">
        <v>24825</v>
      </c>
      <c r="C9006" t="s">
        <v>1359</v>
      </c>
      <c r="D9006" t="s">
        <v>8199</v>
      </c>
      <c r="E9006" t="s">
        <v>37</v>
      </c>
      <c r="F9006">
        <v>123</v>
      </c>
      <c r="G9006" s="8">
        <v>36049108</v>
      </c>
      <c r="H9006" s="8">
        <v>9000000</v>
      </c>
    </row>
    <row r="9007" spans="1:8" x14ac:dyDescent="0.3">
      <c r="A9007">
        <v>6.7</v>
      </c>
      <c r="B9007" t="s">
        <v>24826</v>
      </c>
      <c r="C9007" t="s">
        <v>4586</v>
      </c>
      <c r="D9007" t="s">
        <v>809</v>
      </c>
      <c r="E9007" t="s">
        <v>37</v>
      </c>
      <c r="F9007">
        <v>120</v>
      </c>
      <c r="G9007" s="8">
        <v>34074895</v>
      </c>
      <c r="H9007" s="8">
        <v>9000000</v>
      </c>
    </row>
    <row r="9008" spans="1:8" x14ac:dyDescent="0.3">
      <c r="A9008">
        <v>6.7</v>
      </c>
      <c r="B9008" t="s">
        <v>24826</v>
      </c>
      <c r="C9008" t="s">
        <v>4586</v>
      </c>
      <c r="D9008" t="s">
        <v>1473</v>
      </c>
      <c r="E9008" t="s">
        <v>37</v>
      </c>
      <c r="F9008">
        <v>120</v>
      </c>
      <c r="G9008" s="8">
        <v>34074895</v>
      </c>
      <c r="H9008" s="8">
        <v>9000000</v>
      </c>
    </row>
    <row r="9009" spans="1:8" x14ac:dyDescent="0.3">
      <c r="A9009">
        <v>6.5</v>
      </c>
      <c r="B9009" t="s">
        <v>24827</v>
      </c>
      <c r="C9009" t="s">
        <v>11254</v>
      </c>
      <c r="D9009" t="s">
        <v>651</v>
      </c>
      <c r="E9009" t="s">
        <v>37</v>
      </c>
      <c r="F9009">
        <v>87</v>
      </c>
      <c r="G9009" s="8">
        <v>33244684</v>
      </c>
      <c r="H9009" s="8">
        <v>9000000</v>
      </c>
    </row>
    <row r="9010" spans="1:8" x14ac:dyDescent="0.3">
      <c r="A9010">
        <v>6.5</v>
      </c>
      <c r="B9010" t="s">
        <v>24827</v>
      </c>
      <c r="C9010" t="s">
        <v>11254</v>
      </c>
      <c r="D9010" t="s">
        <v>4189</v>
      </c>
      <c r="E9010" t="s">
        <v>37</v>
      </c>
      <c r="F9010">
        <v>87</v>
      </c>
      <c r="G9010" s="8">
        <v>33244684</v>
      </c>
      <c r="H9010" s="8">
        <v>9000000</v>
      </c>
    </row>
    <row r="9011" spans="1:8" x14ac:dyDescent="0.3">
      <c r="A9011">
        <v>8</v>
      </c>
      <c r="B9011" t="s">
        <v>24828</v>
      </c>
      <c r="C9011" t="s">
        <v>1610</v>
      </c>
      <c r="D9011" t="s">
        <v>65</v>
      </c>
      <c r="E9011" t="s">
        <v>37</v>
      </c>
      <c r="F9011">
        <v>123</v>
      </c>
      <c r="G9011" s="8">
        <v>24530513</v>
      </c>
      <c r="H9011" s="8">
        <v>9000000</v>
      </c>
    </row>
    <row r="9012" spans="1:8" x14ac:dyDescent="0.3">
      <c r="A9012">
        <v>8</v>
      </c>
      <c r="B9012" t="s">
        <v>24828</v>
      </c>
      <c r="C9012" t="s">
        <v>1610</v>
      </c>
      <c r="D9012" t="s">
        <v>1473</v>
      </c>
      <c r="E9012" t="s">
        <v>37</v>
      </c>
      <c r="F9012">
        <v>123</v>
      </c>
      <c r="G9012" s="8">
        <v>24530513</v>
      </c>
      <c r="H9012" s="8">
        <v>9000000</v>
      </c>
    </row>
    <row r="9013" spans="1:8" x14ac:dyDescent="0.3">
      <c r="A9013">
        <v>6.5</v>
      </c>
      <c r="B9013" t="s">
        <v>24829</v>
      </c>
      <c r="C9013" t="s">
        <v>12585</v>
      </c>
      <c r="D9013" t="s">
        <v>675</v>
      </c>
      <c r="E9013" t="s">
        <v>37</v>
      </c>
      <c r="F9013">
        <v>103</v>
      </c>
      <c r="G9013" s="8">
        <v>71519230</v>
      </c>
      <c r="H9013" s="8">
        <v>9000000</v>
      </c>
    </row>
    <row r="9014" spans="1:8" x14ac:dyDescent="0.3">
      <c r="A9014">
        <v>6.5</v>
      </c>
      <c r="B9014" t="s">
        <v>24829</v>
      </c>
      <c r="C9014" t="s">
        <v>12585</v>
      </c>
      <c r="D9014" t="s">
        <v>4189</v>
      </c>
      <c r="E9014" t="s">
        <v>37</v>
      </c>
      <c r="F9014">
        <v>103</v>
      </c>
      <c r="G9014" s="8">
        <v>71519230</v>
      </c>
      <c r="H9014" s="8">
        <v>9000000</v>
      </c>
    </row>
    <row r="9015" spans="1:8" x14ac:dyDescent="0.3">
      <c r="A9015">
        <v>6.5</v>
      </c>
      <c r="B9015" t="s">
        <v>24829</v>
      </c>
      <c r="C9015" t="s">
        <v>12585</v>
      </c>
      <c r="D9015" t="s">
        <v>10118</v>
      </c>
      <c r="E9015" t="s">
        <v>37</v>
      </c>
      <c r="F9015">
        <v>103</v>
      </c>
      <c r="G9015" s="8">
        <v>71519230</v>
      </c>
      <c r="H9015" s="8">
        <v>9000000</v>
      </c>
    </row>
    <row r="9016" spans="1:8" x14ac:dyDescent="0.3">
      <c r="A9016">
        <v>6.5</v>
      </c>
      <c r="B9016" t="s">
        <v>24829</v>
      </c>
      <c r="C9016" t="s">
        <v>12585</v>
      </c>
      <c r="D9016" t="s">
        <v>8199</v>
      </c>
      <c r="E9016" t="s">
        <v>37</v>
      </c>
      <c r="F9016">
        <v>103</v>
      </c>
      <c r="G9016" s="8">
        <v>71519230</v>
      </c>
      <c r="H9016" s="8">
        <v>9000000</v>
      </c>
    </row>
    <row r="9017" spans="1:8" x14ac:dyDescent="0.3">
      <c r="A9017">
        <v>4.9000000000000004</v>
      </c>
      <c r="B9017" t="s">
        <v>24830</v>
      </c>
      <c r="C9017" t="s">
        <v>13431</v>
      </c>
      <c r="D9017" t="s">
        <v>809</v>
      </c>
      <c r="E9017" t="s">
        <v>37</v>
      </c>
      <c r="F9017">
        <v>91</v>
      </c>
      <c r="G9017" s="8">
        <v>20035310</v>
      </c>
      <c r="H9017" s="8">
        <v>9000000</v>
      </c>
    </row>
    <row r="9018" spans="1:8" x14ac:dyDescent="0.3">
      <c r="A9018">
        <v>4.9000000000000004</v>
      </c>
      <c r="B9018" t="s">
        <v>24830</v>
      </c>
      <c r="C9018" t="s">
        <v>13431</v>
      </c>
      <c r="D9018" t="s">
        <v>1473</v>
      </c>
      <c r="E9018" t="s">
        <v>37</v>
      </c>
      <c r="F9018">
        <v>91</v>
      </c>
      <c r="G9018" s="8">
        <v>20035310</v>
      </c>
      <c r="H9018" s="8">
        <v>9000000</v>
      </c>
    </row>
    <row r="9019" spans="1:8" x14ac:dyDescent="0.3">
      <c r="A9019">
        <v>4.9000000000000004</v>
      </c>
      <c r="B9019" t="s">
        <v>24830</v>
      </c>
      <c r="C9019" t="s">
        <v>13431</v>
      </c>
      <c r="D9019" t="s">
        <v>17497</v>
      </c>
      <c r="E9019" t="s">
        <v>37</v>
      </c>
      <c r="F9019">
        <v>91</v>
      </c>
      <c r="G9019" s="8">
        <v>20035310</v>
      </c>
      <c r="H9019" s="8">
        <v>9000000</v>
      </c>
    </row>
    <row r="9020" spans="1:8" x14ac:dyDescent="0.3">
      <c r="A9020">
        <v>7.1</v>
      </c>
      <c r="B9020" t="s">
        <v>24831</v>
      </c>
      <c r="C9020" t="s">
        <v>11458</v>
      </c>
      <c r="D9020" t="s">
        <v>515</v>
      </c>
      <c r="E9020" t="s">
        <v>37</v>
      </c>
      <c r="F9020">
        <v>88</v>
      </c>
      <c r="G9020" s="8">
        <v>18225165</v>
      </c>
      <c r="H9020" s="8">
        <v>9000000</v>
      </c>
    </row>
    <row r="9021" spans="1:8" x14ac:dyDescent="0.3">
      <c r="A9021">
        <v>7.1</v>
      </c>
      <c r="B9021" t="s">
        <v>24831</v>
      </c>
      <c r="C9021" t="s">
        <v>11458</v>
      </c>
      <c r="D9021" t="s">
        <v>809</v>
      </c>
      <c r="E9021" t="s">
        <v>37</v>
      </c>
      <c r="F9021">
        <v>88</v>
      </c>
      <c r="G9021" s="8">
        <v>18225165</v>
      </c>
      <c r="H9021" s="8">
        <v>9000000</v>
      </c>
    </row>
    <row r="9022" spans="1:8" x14ac:dyDescent="0.3">
      <c r="A9022">
        <v>7</v>
      </c>
      <c r="B9022" t="s">
        <v>24832</v>
      </c>
      <c r="C9022" t="s">
        <v>2137</v>
      </c>
      <c r="D9022" t="s">
        <v>1473</v>
      </c>
      <c r="E9022" t="s">
        <v>37</v>
      </c>
      <c r="F9022">
        <v>126</v>
      </c>
      <c r="G9022" s="8">
        <v>17804273</v>
      </c>
      <c r="H9022" s="8">
        <v>20000000</v>
      </c>
    </row>
    <row r="9023" spans="1:8" x14ac:dyDescent="0.3">
      <c r="A9023">
        <v>7</v>
      </c>
      <c r="B9023" t="s">
        <v>24832</v>
      </c>
      <c r="C9023" t="s">
        <v>2137</v>
      </c>
      <c r="D9023" t="s">
        <v>8199</v>
      </c>
      <c r="E9023" t="s">
        <v>37</v>
      </c>
      <c r="F9023">
        <v>126</v>
      </c>
      <c r="G9023" s="8">
        <v>17804273</v>
      </c>
      <c r="H9023" s="8">
        <v>20000000</v>
      </c>
    </row>
    <row r="9024" spans="1:8" x14ac:dyDescent="0.3">
      <c r="A9024">
        <v>7</v>
      </c>
      <c r="B9024" t="s">
        <v>24833</v>
      </c>
      <c r="C9024" t="s">
        <v>13441</v>
      </c>
      <c r="D9024" t="s">
        <v>21950</v>
      </c>
      <c r="E9024" t="s">
        <v>37</v>
      </c>
      <c r="F9024">
        <v>120</v>
      </c>
      <c r="G9024" s="8">
        <v>16938179</v>
      </c>
      <c r="H9024" s="8">
        <v>8000000</v>
      </c>
    </row>
    <row r="9025" spans="1:8" x14ac:dyDescent="0.3">
      <c r="A9025">
        <v>7</v>
      </c>
      <c r="B9025" t="s">
        <v>24833</v>
      </c>
      <c r="C9025" t="s">
        <v>13441</v>
      </c>
      <c r="D9025" t="s">
        <v>1473</v>
      </c>
      <c r="E9025" t="s">
        <v>37</v>
      </c>
      <c r="F9025">
        <v>120</v>
      </c>
      <c r="G9025" s="8">
        <v>16938179</v>
      </c>
      <c r="H9025" s="8">
        <v>8000000</v>
      </c>
    </row>
    <row r="9026" spans="1:8" x14ac:dyDescent="0.3">
      <c r="A9026">
        <v>7</v>
      </c>
      <c r="B9026" t="s">
        <v>24833</v>
      </c>
      <c r="C9026" t="s">
        <v>13441</v>
      </c>
      <c r="D9026" t="s">
        <v>8199</v>
      </c>
      <c r="E9026" t="s">
        <v>37</v>
      </c>
      <c r="F9026">
        <v>120</v>
      </c>
      <c r="G9026" s="8">
        <v>16938179</v>
      </c>
      <c r="H9026" s="8">
        <v>8000000</v>
      </c>
    </row>
    <row r="9027" spans="1:8" x14ac:dyDescent="0.3">
      <c r="A9027">
        <v>4.5</v>
      </c>
      <c r="B9027" t="s">
        <v>24834</v>
      </c>
      <c r="C9027" t="s">
        <v>9104</v>
      </c>
      <c r="D9027" t="s">
        <v>4189</v>
      </c>
      <c r="E9027" t="s">
        <v>37</v>
      </c>
      <c r="F9027">
        <v>94</v>
      </c>
      <c r="G9027" s="8">
        <v>16235293</v>
      </c>
      <c r="H9027" s="8">
        <v>9000000</v>
      </c>
    </row>
    <row r="9028" spans="1:8" x14ac:dyDescent="0.3">
      <c r="A9028">
        <v>7.7</v>
      </c>
      <c r="B9028" t="s">
        <v>24835</v>
      </c>
      <c r="C9028" t="s">
        <v>471</v>
      </c>
      <c r="D9028" t="s">
        <v>675</v>
      </c>
      <c r="E9028" t="s">
        <v>37</v>
      </c>
      <c r="F9028">
        <v>137</v>
      </c>
      <c r="G9028" s="8">
        <v>10161099</v>
      </c>
      <c r="H9028" s="8">
        <v>9000000</v>
      </c>
    </row>
    <row r="9029" spans="1:8" x14ac:dyDescent="0.3">
      <c r="A9029">
        <v>7.7</v>
      </c>
      <c r="B9029" t="s">
        <v>24835</v>
      </c>
      <c r="C9029" t="s">
        <v>471</v>
      </c>
      <c r="D9029" t="s">
        <v>11093</v>
      </c>
      <c r="E9029" t="s">
        <v>37</v>
      </c>
      <c r="F9029">
        <v>137</v>
      </c>
      <c r="G9029" s="8">
        <v>10161099</v>
      </c>
      <c r="H9029" s="8">
        <v>9000000</v>
      </c>
    </row>
    <row r="9030" spans="1:8" x14ac:dyDescent="0.3">
      <c r="A9030">
        <v>7.7</v>
      </c>
      <c r="B9030" t="s">
        <v>24835</v>
      </c>
      <c r="C9030" t="s">
        <v>471</v>
      </c>
      <c r="D9030" t="s">
        <v>1473</v>
      </c>
      <c r="E9030" t="s">
        <v>37</v>
      </c>
      <c r="F9030">
        <v>137</v>
      </c>
      <c r="G9030" s="8">
        <v>10161099</v>
      </c>
      <c r="H9030" s="8">
        <v>9000000</v>
      </c>
    </row>
    <row r="9031" spans="1:8" x14ac:dyDescent="0.3">
      <c r="A9031">
        <v>7.7</v>
      </c>
      <c r="B9031" t="s">
        <v>24835</v>
      </c>
      <c r="C9031" t="s">
        <v>471</v>
      </c>
      <c r="D9031" t="s">
        <v>20490</v>
      </c>
      <c r="E9031" t="s">
        <v>37</v>
      </c>
      <c r="F9031">
        <v>137</v>
      </c>
      <c r="G9031" s="8">
        <v>10161099</v>
      </c>
      <c r="H9031" s="8">
        <v>9000000</v>
      </c>
    </row>
    <row r="9032" spans="1:8" x14ac:dyDescent="0.3">
      <c r="A9032">
        <v>7.7</v>
      </c>
      <c r="B9032" t="s">
        <v>24835</v>
      </c>
      <c r="C9032" t="s">
        <v>471</v>
      </c>
      <c r="D9032" t="s">
        <v>17497</v>
      </c>
      <c r="E9032" t="s">
        <v>37</v>
      </c>
      <c r="F9032">
        <v>137</v>
      </c>
      <c r="G9032" s="8">
        <v>10161099</v>
      </c>
      <c r="H9032" s="8">
        <v>9000000</v>
      </c>
    </row>
    <row r="9033" spans="1:8" x14ac:dyDescent="0.3">
      <c r="A9033">
        <v>7.7</v>
      </c>
      <c r="B9033" t="s">
        <v>24835</v>
      </c>
      <c r="C9033" t="s">
        <v>471</v>
      </c>
      <c r="D9033" t="s">
        <v>21951</v>
      </c>
      <c r="E9033" t="s">
        <v>37</v>
      </c>
      <c r="F9033">
        <v>137</v>
      </c>
      <c r="G9033" s="8">
        <v>10161099</v>
      </c>
      <c r="H9033" s="8">
        <v>9000000</v>
      </c>
    </row>
    <row r="9034" spans="1:8" x14ac:dyDescent="0.3">
      <c r="A9034">
        <v>6.7</v>
      </c>
      <c r="B9034" t="s">
        <v>24836</v>
      </c>
      <c r="C9034" t="s">
        <v>483</v>
      </c>
      <c r="D9034" t="s">
        <v>675</v>
      </c>
      <c r="E9034" t="s">
        <v>37</v>
      </c>
      <c r="F9034">
        <v>119</v>
      </c>
      <c r="G9034" s="8">
        <v>6047856</v>
      </c>
      <c r="H9034" s="8">
        <v>8500000</v>
      </c>
    </row>
    <row r="9035" spans="1:8" x14ac:dyDescent="0.3">
      <c r="A9035">
        <v>6.7</v>
      </c>
      <c r="B9035" t="s">
        <v>24836</v>
      </c>
      <c r="C9035" t="s">
        <v>483</v>
      </c>
      <c r="D9035" t="s">
        <v>21950</v>
      </c>
      <c r="E9035" t="s">
        <v>37</v>
      </c>
      <c r="F9035">
        <v>119</v>
      </c>
      <c r="G9035" s="8">
        <v>6047856</v>
      </c>
      <c r="H9035" s="8">
        <v>8500000</v>
      </c>
    </row>
    <row r="9036" spans="1:8" x14ac:dyDescent="0.3">
      <c r="A9036">
        <v>6.7</v>
      </c>
      <c r="B9036" t="s">
        <v>24836</v>
      </c>
      <c r="C9036" t="s">
        <v>483</v>
      </c>
      <c r="D9036" t="s">
        <v>1473</v>
      </c>
      <c r="E9036" t="s">
        <v>37</v>
      </c>
      <c r="F9036">
        <v>119</v>
      </c>
      <c r="G9036" s="8">
        <v>6047856</v>
      </c>
      <c r="H9036" s="8">
        <v>8500000</v>
      </c>
    </row>
    <row r="9037" spans="1:8" x14ac:dyDescent="0.3">
      <c r="A9037">
        <v>6.7</v>
      </c>
      <c r="B9037" t="s">
        <v>24836</v>
      </c>
      <c r="C9037" t="s">
        <v>483</v>
      </c>
      <c r="D9037" t="s">
        <v>8199</v>
      </c>
      <c r="E9037" t="s">
        <v>37</v>
      </c>
      <c r="F9037">
        <v>119</v>
      </c>
      <c r="G9037" s="8">
        <v>6047856</v>
      </c>
      <c r="H9037" s="8">
        <v>8500000</v>
      </c>
    </row>
    <row r="9038" spans="1:8" x14ac:dyDescent="0.3">
      <c r="A9038">
        <v>7</v>
      </c>
      <c r="B9038" t="s">
        <v>24837</v>
      </c>
      <c r="C9038" t="s">
        <v>3860</v>
      </c>
      <c r="D9038" t="s">
        <v>809</v>
      </c>
      <c r="E9038" t="s">
        <v>37</v>
      </c>
      <c r="F9038">
        <v>99</v>
      </c>
      <c r="G9038" s="8">
        <v>4681503</v>
      </c>
      <c r="H9038" s="8">
        <v>9000000</v>
      </c>
    </row>
    <row r="9039" spans="1:8" x14ac:dyDescent="0.3">
      <c r="A9039">
        <v>7</v>
      </c>
      <c r="B9039" t="s">
        <v>24837</v>
      </c>
      <c r="C9039" t="s">
        <v>3860</v>
      </c>
      <c r="D9039" t="s">
        <v>1473</v>
      </c>
      <c r="E9039" t="s">
        <v>37</v>
      </c>
      <c r="F9039">
        <v>99</v>
      </c>
      <c r="G9039" s="8">
        <v>4681503</v>
      </c>
      <c r="H9039" s="8">
        <v>9000000</v>
      </c>
    </row>
    <row r="9040" spans="1:8" x14ac:dyDescent="0.3">
      <c r="A9040">
        <v>6.5</v>
      </c>
      <c r="B9040" t="s">
        <v>24838</v>
      </c>
      <c r="C9040" t="s">
        <v>13482</v>
      </c>
      <c r="D9040" t="s">
        <v>809</v>
      </c>
      <c r="E9040" t="s">
        <v>37</v>
      </c>
      <c r="F9040">
        <v>79</v>
      </c>
      <c r="G9040" s="8">
        <v>4350774</v>
      </c>
      <c r="H9040" s="8">
        <v>8000000</v>
      </c>
    </row>
    <row r="9041" spans="1:8" x14ac:dyDescent="0.3">
      <c r="A9041">
        <v>6.2</v>
      </c>
      <c r="B9041" t="s">
        <v>24839</v>
      </c>
      <c r="C9041" t="s">
        <v>11300</v>
      </c>
      <c r="D9041" t="s">
        <v>11093</v>
      </c>
      <c r="E9041" t="s">
        <v>37</v>
      </c>
      <c r="F9041">
        <v>95</v>
      </c>
      <c r="G9041" s="8">
        <v>2955039</v>
      </c>
      <c r="H9041" s="8">
        <v>9000000</v>
      </c>
    </row>
    <row r="9042" spans="1:8" x14ac:dyDescent="0.3">
      <c r="A9042">
        <v>6.2</v>
      </c>
      <c r="B9042" t="s">
        <v>24839</v>
      </c>
      <c r="C9042" t="s">
        <v>11300</v>
      </c>
      <c r="D9042" t="s">
        <v>1473</v>
      </c>
      <c r="E9042" t="s">
        <v>37</v>
      </c>
      <c r="F9042">
        <v>95</v>
      </c>
      <c r="G9042" s="8">
        <v>2955039</v>
      </c>
      <c r="H9042" s="8">
        <v>9000000</v>
      </c>
    </row>
    <row r="9043" spans="1:8" x14ac:dyDescent="0.3">
      <c r="A9043">
        <v>6.2</v>
      </c>
      <c r="B9043" t="s">
        <v>24839</v>
      </c>
      <c r="C9043" t="s">
        <v>11300</v>
      </c>
      <c r="D9043" t="s">
        <v>21949</v>
      </c>
      <c r="E9043" t="s">
        <v>37</v>
      </c>
      <c r="F9043">
        <v>95</v>
      </c>
      <c r="G9043" s="8">
        <v>2955039</v>
      </c>
      <c r="H9043" s="8">
        <v>9000000</v>
      </c>
    </row>
    <row r="9044" spans="1:8" x14ac:dyDescent="0.3">
      <c r="A9044">
        <v>5.7</v>
      </c>
      <c r="B9044" t="s">
        <v>24840</v>
      </c>
      <c r="C9044" t="s">
        <v>9677</v>
      </c>
      <c r="D9044" t="s">
        <v>809</v>
      </c>
      <c r="E9044" t="s">
        <v>37</v>
      </c>
      <c r="F9044">
        <v>103</v>
      </c>
      <c r="G9044" s="8">
        <v>1530535</v>
      </c>
      <c r="H9044" s="8">
        <v>9000000</v>
      </c>
    </row>
    <row r="9045" spans="1:8" x14ac:dyDescent="0.3">
      <c r="A9045">
        <v>5.7</v>
      </c>
      <c r="B9045" t="s">
        <v>24840</v>
      </c>
      <c r="C9045" t="s">
        <v>9677</v>
      </c>
      <c r="D9045" t="s">
        <v>1473</v>
      </c>
      <c r="E9045" t="s">
        <v>37</v>
      </c>
      <c r="F9045">
        <v>103</v>
      </c>
      <c r="G9045" s="8">
        <v>1530535</v>
      </c>
      <c r="H9045" s="8">
        <v>9000000</v>
      </c>
    </row>
    <row r="9046" spans="1:8" x14ac:dyDescent="0.3">
      <c r="A9046">
        <v>5.7</v>
      </c>
      <c r="B9046" t="s">
        <v>24840</v>
      </c>
      <c r="C9046" t="s">
        <v>9677</v>
      </c>
      <c r="D9046" t="s">
        <v>17497</v>
      </c>
      <c r="E9046" t="s">
        <v>37</v>
      </c>
      <c r="F9046">
        <v>103</v>
      </c>
      <c r="G9046" s="8">
        <v>1530535</v>
      </c>
      <c r="H9046" s="8">
        <v>9000000</v>
      </c>
    </row>
    <row r="9047" spans="1:8" x14ac:dyDescent="0.3">
      <c r="A9047">
        <v>6.4</v>
      </c>
      <c r="B9047" t="s">
        <v>24841</v>
      </c>
      <c r="C9047" t="s">
        <v>8745</v>
      </c>
      <c r="D9047" t="s">
        <v>809</v>
      </c>
      <c r="E9047" t="s">
        <v>37</v>
      </c>
      <c r="F9047">
        <v>92</v>
      </c>
      <c r="G9047" s="8">
        <v>4881867</v>
      </c>
      <c r="H9047" s="8">
        <v>9000000</v>
      </c>
    </row>
    <row r="9048" spans="1:8" x14ac:dyDescent="0.3">
      <c r="A9048">
        <v>6.4</v>
      </c>
      <c r="B9048" t="s">
        <v>24841</v>
      </c>
      <c r="C9048" t="s">
        <v>8745</v>
      </c>
      <c r="D9048" t="s">
        <v>9824</v>
      </c>
      <c r="E9048" t="s">
        <v>37</v>
      </c>
      <c r="F9048">
        <v>92</v>
      </c>
      <c r="G9048" s="8">
        <v>4881867</v>
      </c>
      <c r="H9048" s="8">
        <v>9000000</v>
      </c>
    </row>
    <row r="9049" spans="1:8" x14ac:dyDescent="0.3">
      <c r="A9049">
        <v>5.4</v>
      </c>
      <c r="B9049" t="s">
        <v>24842</v>
      </c>
      <c r="C9049" t="s">
        <v>9657</v>
      </c>
      <c r="D9049" t="s">
        <v>65</v>
      </c>
      <c r="E9049" t="s">
        <v>37</v>
      </c>
      <c r="F9049">
        <v>84</v>
      </c>
      <c r="G9049" s="8">
        <v>11860839</v>
      </c>
      <c r="H9049" s="8">
        <v>9000000</v>
      </c>
    </row>
    <row r="9050" spans="1:8" x14ac:dyDescent="0.3">
      <c r="A9050">
        <v>5.4</v>
      </c>
      <c r="B9050" t="s">
        <v>24842</v>
      </c>
      <c r="C9050" t="s">
        <v>9657</v>
      </c>
      <c r="D9050" t="s">
        <v>9824</v>
      </c>
      <c r="E9050" t="s">
        <v>37</v>
      </c>
      <c r="F9050">
        <v>84</v>
      </c>
      <c r="G9050" s="8">
        <v>11860839</v>
      </c>
      <c r="H9050" s="8">
        <v>9000000</v>
      </c>
    </row>
    <row r="9051" spans="1:8" x14ac:dyDescent="0.3">
      <c r="A9051">
        <v>6.6</v>
      </c>
      <c r="B9051" t="s">
        <v>24843</v>
      </c>
      <c r="C9051" t="s">
        <v>13528</v>
      </c>
      <c r="D9051" t="s">
        <v>675</v>
      </c>
      <c r="E9051" t="s">
        <v>11032</v>
      </c>
      <c r="F9051">
        <v>300</v>
      </c>
      <c r="G9051" s="8">
        <v>454255</v>
      </c>
      <c r="H9051" s="8">
        <v>400000000</v>
      </c>
    </row>
    <row r="9052" spans="1:8" x14ac:dyDescent="0.3">
      <c r="A9052">
        <v>6.6</v>
      </c>
      <c r="B9052" t="s">
        <v>24843</v>
      </c>
      <c r="C9052" t="s">
        <v>13528</v>
      </c>
      <c r="D9052" t="s">
        <v>515</v>
      </c>
      <c r="E9052" t="s">
        <v>11032</v>
      </c>
      <c r="F9052">
        <v>300</v>
      </c>
      <c r="G9052" s="8">
        <v>454255</v>
      </c>
      <c r="H9052" s="8">
        <v>400000000</v>
      </c>
    </row>
    <row r="9053" spans="1:8" x14ac:dyDescent="0.3">
      <c r="A9053">
        <v>6.6</v>
      </c>
      <c r="B9053" t="s">
        <v>24843</v>
      </c>
      <c r="C9053" t="s">
        <v>13528</v>
      </c>
      <c r="D9053" t="s">
        <v>1473</v>
      </c>
      <c r="E9053" t="s">
        <v>11032</v>
      </c>
      <c r="F9053">
        <v>300</v>
      </c>
      <c r="G9053" s="8">
        <v>454255</v>
      </c>
      <c r="H9053" s="8">
        <v>400000000</v>
      </c>
    </row>
    <row r="9054" spans="1:8" x14ac:dyDescent="0.3">
      <c r="A9054">
        <v>6.6</v>
      </c>
      <c r="B9054" t="s">
        <v>24843</v>
      </c>
      <c r="C9054" t="s">
        <v>13528</v>
      </c>
      <c r="D9054" t="s">
        <v>20490</v>
      </c>
      <c r="E9054" t="s">
        <v>11032</v>
      </c>
      <c r="F9054">
        <v>300</v>
      </c>
      <c r="G9054" s="8">
        <v>454255</v>
      </c>
      <c r="H9054" s="8">
        <v>400000000</v>
      </c>
    </row>
    <row r="9055" spans="1:8" x14ac:dyDescent="0.3">
      <c r="A9055">
        <v>6.6</v>
      </c>
      <c r="B9055" t="s">
        <v>24843</v>
      </c>
      <c r="C9055" t="s">
        <v>13528</v>
      </c>
      <c r="D9055" t="s">
        <v>21951</v>
      </c>
      <c r="E9055" t="s">
        <v>11032</v>
      </c>
      <c r="F9055">
        <v>300</v>
      </c>
      <c r="G9055" s="8">
        <v>454255</v>
      </c>
      <c r="H9055" s="8">
        <v>400000000</v>
      </c>
    </row>
    <row r="9056" spans="1:8" x14ac:dyDescent="0.3">
      <c r="A9056">
        <v>6.1</v>
      </c>
      <c r="B9056" t="s">
        <v>24844</v>
      </c>
      <c r="C9056" t="s">
        <v>13534</v>
      </c>
      <c r="D9056" t="s">
        <v>4189</v>
      </c>
      <c r="E9056" t="s">
        <v>37</v>
      </c>
      <c r="F9056">
        <v>120</v>
      </c>
      <c r="G9056" s="8">
        <v>349618</v>
      </c>
      <c r="H9056" s="8">
        <v>9000000</v>
      </c>
    </row>
    <row r="9057" spans="1:8" x14ac:dyDescent="0.3">
      <c r="A9057">
        <v>7.6</v>
      </c>
      <c r="B9057" t="s">
        <v>24845</v>
      </c>
      <c r="C9057" t="s">
        <v>9113</v>
      </c>
      <c r="D9057" t="s">
        <v>1473</v>
      </c>
      <c r="E9057" t="s">
        <v>37</v>
      </c>
      <c r="F9057">
        <v>121</v>
      </c>
      <c r="G9057" s="8">
        <v>112935</v>
      </c>
      <c r="H9057" s="8">
        <v>9000000</v>
      </c>
    </row>
    <row r="9058" spans="1:8" x14ac:dyDescent="0.3">
      <c r="A9058">
        <v>6.2</v>
      </c>
      <c r="B9058" t="s">
        <v>24846</v>
      </c>
      <c r="C9058" t="s">
        <v>13547</v>
      </c>
      <c r="D9058" t="s">
        <v>1473</v>
      </c>
      <c r="E9058" t="s">
        <v>37</v>
      </c>
      <c r="F9058">
        <v>97</v>
      </c>
      <c r="G9058" s="8">
        <v>883887</v>
      </c>
      <c r="H9058" s="8">
        <v>9000000</v>
      </c>
    </row>
    <row r="9059" spans="1:8" x14ac:dyDescent="0.3">
      <c r="A9059">
        <v>6.6</v>
      </c>
      <c r="B9059" t="s">
        <v>24847</v>
      </c>
      <c r="C9059" t="s">
        <v>10911</v>
      </c>
      <c r="D9059" t="s">
        <v>1473</v>
      </c>
      <c r="E9059" t="s">
        <v>37</v>
      </c>
      <c r="F9059">
        <v>86</v>
      </c>
      <c r="G9059" s="8">
        <v>13751</v>
      </c>
      <c r="H9059" s="8">
        <v>11400000</v>
      </c>
    </row>
    <row r="9060" spans="1:8" x14ac:dyDescent="0.3">
      <c r="A9060">
        <v>6.6</v>
      </c>
      <c r="B9060" t="s">
        <v>24847</v>
      </c>
      <c r="C9060" t="s">
        <v>10911</v>
      </c>
      <c r="D9060" t="s">
        <v>15875</v>
      </c>
      <c r="E9060" t="s">
        <v>37</v>
      </c>
      <c r="F9060">
        <v>86</v>
      </c>
      <c r="G9060" s="8">
        <v>13751</v>
      </c>
      <c r="H9060" s="8">
        <v>11400000</v>
      </c>
    </row>
    <row r="9061" spans="1:8" x14ac:dyDescent="0.3">
      <c r="A9061">
        <v>7.3</v>
      </c>
      <c r="B9061" t="s">
        <v>24848</v>
      </c>
      <c r="C9061" t="s">
        <v>13558</v>
      </c>
      <c r="D9061" t="s">
        <v>1473</v>
      </c>
      <c r="E9061" t="s">
        <v>13564</v>
      </c>
      <c r="F9061">
        <v>45</v>
      </c>
      <c r="G9061" s="8">
        <v>145109</v>
      </c>
      <c r="H9061" s="8">
        <v>45000000</v>
      </c>
    </row>
    <row r="9062" spans="1:8" x14ac:dyDescent="0.3">
      <c r="A9062">
        <v>7.3</v>
      </c>
      <c r="B9062" t="s">
        <v>24848</v>
      </c>
      <c r="C9062" t="s">
        <v>13558</v>
      </c>
      <c r="D9062" t="s">
        <v>20490</v>
      </c>
      <c r="E9062" t="s">
        <v>13564</v>
      </c>
      <c r="F9062">
        <v>45</v>
      </c>
      <c r="G9062" s="8">
        <v>145109</v>
      </c>
      <c r="H9062" s="8">
        <v>45000000</v>
      </c>
    </row>
    <row r="9063" spans="1:8" x14ac:dyDescent="0.3">
      <c r="A9063">
        <v>7.3</v>
      </c>
      <c r="B9063" t="s">
        <v>24848</v>
      </c>
      <c r="C9063" t="s">
        <v>13558</v>
      </c>
      <c r="D9063" t="s">
        <v>8199</v>
      </c>
      <c r="E9063" t="s">
        <v>13564</v>
      </c>
      <c r="F9063">
        <v>45</v>
      </c>
      <c r="G9063" s="8">
        <v>145109</v>
      </c>
      <c r="H9063" s="8">
        <v>45000000</v>
      </c>
    </row>
    <row r="9064" spans="1:8" x14ac:dyDescent="0.3">
      <c r="A9064">
        <v>7.3</v>
      </c>
      <c r="B9064" t="s">
        <v>24848</v>
      </c>
      <c r="C9064" t="s">
        <v>13558</v>
      </c>
      <c r="D9064" t="s">
        <v>21951</v>
      </c>
      <c r="E9064" t="s">
        <v>13564</v>
      </c>
      <c r="F9064">
        <v>45</v>
      </c>
      <c r="G9064" s="8">
        <v>145109</v>
      </c>
      <c r="H9064" s="8">
        <v>45000000</v>
      </c>
    </row>
    <row r="9065" spans="1:8" x14ac:dyDescent="0.3">
      <c r="A9065">
        <v>4.2</v>
      </c>
      <c r="B9065" t="s">
        <v>24849</v>
      </c>
      <c r="C9065" t="s">
        <v>13565</v>
      </c>
      <c r="D9065" t="s">
        <v>809</v>
      </c>
      <c r="E9065" t="s">
        <v>37</v>
      </c>
      <c r="F9065">
        <v>97</v>
      </c>
      <c r="G9065" s="8">
        <v>1046166</v>
      </c>
      <c r="H9065" s="8">
        <v>9000000</v>
      </c>
    </row>
    <row r="9066" spans="1:8" x14ac:dyDescent="0.3">
      <c r="A9066">
        <v>4.2</v>
      </c>
      <c r="B9066" t="s">
        <v>24849</v>
      </c>
      <c r="C9066" t="s">
        <v>13565</v>
      </c>
      <c r="D9066" t="s">
        <v>9824</v>
      </c>
      <c r="E9066" t="s">
        <v>37</v>
      </c>
      <c r="F9066">
        <v>97</v>
      </c>
      <c r="G9066" s="8">
        <v>1046166</v>
      </c>
      <c r="H9066" s="8">
        <v>9000000</v>
      </c>
    </row>
    <row r="9067" spans="1:8" x14ac:dyDescent="0.3">
      <c r="A9067">
        <v>4.2</v>
      </c>
      <c r="B9067" t="s">
        <v>24849</v>
      </c>
      <c r="C9067" t="s">
        <v>13565</v>
      </c>
      <c r="D9067" t="s">
        <v>17497</v>
      </c>
      <c r="E9067" t="s">
        <v>37</v>
      </c>
      <c r="F9067">
        <v>97</v>
      </c>
      <c r="G9067" s="8">
        <v>1046166</v>
      </c>
      <c r="H9067" s="8">
        <v>9000000</v>
      </c>
    </row>
    <row r="9068" spans="1:8" x14ac:dyDescent="0.3">
      <c r="A9068">
        <v>6.5</v>
      </c>
      <c r="B9068" t="s">
        <v>24850</v>
      </c>
      <c r="C9068" t="s">
        <v>13584</v>
      </c>
      <c r="D9068" t="s">
        <v>515</v>
      </c>
      <c r="E9068" t="s">
        <v>37</v>
      </c>
      <c r="F9068">
        <v>93</v>
      </c>
      <c r="G9068" s="8">
        <v>174635000</v>
      </c>
      <c r="H9068" s="8">
        <v>8800000</v>
      </c>
    </row>
    <row r="9069" spans="1:8" x14ac:dyDescent="0.3">
      <c r="A9069">
        <v>6.5</v>
      </c>
      <c r="B9069" t="s">
        <v>24850</v>
      </c>
      <c r="C9069" t="s">
        <v>13584</v>
      </c>
      <c r="D9069" t="s">
        <v>809</v>
      </c>
      <c r="E9069" t="s">
        <v>37</v>
      </c>
      <c r="F9069">
        <v>93</v>
      </c>
      <c r="G9069" s="8">
        <v>174635000</v>
      </c>
      <c r="H9069" s="8">
        <v>8800000</v>
      </c>
    </row>
    <row r="9070" spans="1:8" x14ac:dyDescent="0.3">
      <c r="A9070">
        <v>6.5</v>
      </c>
      <c r="B9070" t="s">
        <v>24851</v>
      </c>
      <c r="C9070" t="s">
        <v>13609</v>
      </c>
      <c r="D9070" t="s">
        <v>21950</v>
      </c>
      <c r="E9070" t="s">
        <v>37</v>
      </c>
      <c r="F9070">
        <v>84</v>
      </c>
      <c r="G9070" s="8">
        <v>14373825</v>
      </c>
      <c r="H9070" s="8">
        <v>8600000</v>
      </c>
    </row>
    <row r="9071" spans="1:8" x14ac:dyDescent="0.3">
      <c r="A9071">
        <v>6.5</v>
      </c>
      <c r="B9071" t="s">
        <v>24851</v>
      </c>
      <c r="C9071" t="s">
        <v>13609</v>
      </c>
      <c r="D9071" t="s">
        <v>21948</v>
      </c>
      <c r="E9071" t="s">
        <v>37</v>
      </c>
      <c r="F9071">
        <v>84</v>
      </c>
      <c r="G9071" s="8">
        <v>14373825</v>
      </c>
      <c r="H9071" s="8">
        <v>8600000</v>
      </c>
    </row>
    <row r="9072" spans="1:8" x14ac:dyDescent="0.3">
      <c r="A9072">
        <v>6.5</v>
      </c>
      <c r="B9072" t="s">
        <v>24851</v>
      </c>
      <c r="C9072" t="s">
        <v>13609</v>
      </c>
      <c r="D9072" t="s">
        <v>8199</v>
      </c>
      <c r="E9072" t="s">
        <v>37</v>
      </c>
      <c r="F9072">
        <v>84</v>
      </c>
      <c r="G9072" s="8">
        <v>14373825</v>
      </c>
      <c r="H9072" s="8">
        <v>8600000</v>
      </c>
    </row>
    <row r="9073" spans="1:8" x14ac:dyDescent="0.3">
      <c r="A9073">
        <v>5.7</v>
      </c>
      <c r="B9073" t="s">
        <v>24852</v>
      </c>
      <c r="C9073" t="s">
        <v>13618</v>
      </c>
      <c r="D9073" t="s">
        <v>675</v>
      </c>
      <c r="E9073" t="s">
        <v>37</v>
      </c>
      <c r="F9073">
        <v>96</v>
      </c>
      <c r="G9073" s="8">
        <v>162</v>
      </c>
      <c r="H9073" s="8">
        <v>9000000</v>
      </c>
    </row>
    <row r="9074" spans="1:8" x14ac:dyDescent="0.3">
      <c r="A9074">
        <v>5.7</v>
      </c>
      <c r="B9074" t="s">
        <v>24852</v>
      </c>
      <c r="C9074" t="s">
        <v>13618</v>
      </c>
      <c r="D9074" t="s">
        <v>21950</v>
      </c>
      <c r="E9074" t="s">
        <v>37</v>
      </c>
      <c r="F9074">
        <v>96</v>
      </c>
      <c r="G9074" s="8">
        <v>162</v>
      </c>
      <c r="H9074" s="8">
        <v>9000000</v>
      </c>
    </row>
    <row r="9075" spans="1:8" x14ac:dyDescent="0.3">
      <c r="A9075">
        <v>5.7</v>
      </c>
      <c r="B9075" t="s">
        <v>24852</v>
      </c>
      <c r="C9075" t="s">
        <v>13618</v>
      </c>
      <c r="D9075" t="s">
        <v>8199</v>
      </c>
      <c r="E9075" t="s">
        <v>37</v>
      </c>
      <c r="F9075">
        <v>96</v>
      </c>
      <c r="G9075" s="8">
        <v>162</v>
      </c>
      <c r="H9075" s="8">
        <v>9000000</v>
      </c>
    </row>
    <row r="9076" spans="1:8" x14ac:dyDescent="0.3">
      <c r="A9076">
        <v>7.3</v>
      </c>
      <c r="B9076" t="s">
        <v>24853</v>
      </c>
      <c r="C9076" t="s">
        <v>2679</v>
      </c>
      <c r="D9076" t="s">
        <v>1473</v>
      </c>
      <c r="E9076" t="s">
        <v>37</v>
      </c>
      <c r="F9076">
        <v>112</v>
      </c>
      <c r="G9076" s="8">
        <v>39462438</v>
      </c>
      <c r="H9076" s="8">
        <v>7000000</v>
      </c>
    </row>
    <row r="9077" spans="1:8" x14ac:dyDescent="0.3">
      <c r="A9077">
        <v>7.3</v>
      </c>
      <c r="B9077" t="s">
        <v>24853</v>
      </c>
      <c r="C9077" t="s">
        <v>2679</v>
      </c>
      <c r="D9077" t="s">
        <v>9824</v>
      </c>
      <c r="E9077" t="s">
        <v>37</v>
      </c>
      <c r="F9077">
        <v>112</v>
      </c>
      <c r="G9077" s="8">
        <v>39462438</v>
      </c>
      <c r="H9077" s="8">
        <v>7000000</v>
      </c>
    </row>
    <row r="9078" spans="1:8" x14ac:dyDescent="0.3">
      <c r="A9078">
        <v>7.3</v>
      </c>
      <c r="B9078" t="s">
        <v>24853</v>
      </c>
      <c r="C9078" t="s">
        <v>2679</v>
      </c>
      <c r="D9078" t="s">
        <v>17497</v>
      </c>
      <c r="E9078" t="s">
        <v>37</v>
      </c>
      <c r="F9078">
        <v>112</v>
      </c>
      <c r="G9078" s="8">
        <v>39462438</v>
      </c>
      <c r="H9078" s="8">
        <v>7000000</v>
      </c>
    </row>
    <row r="9079" spans="1:8" x14ac:dyDescent="0.3">
      <c r="A9079">
        <v>6.9</v>
      </c>
      <c r="B9079" t="s">
        <v>24854</v>
      </c>
      <c r="C9079" t="s">
        <v>13630</v>
      </c>
      <c r="D9079" t="s">
        <v>1473</v>
      </c>
      <c r="E9079" t="s">
        <v>37</v>
      </c>
      <c r="F9079">
        <v>125</v>
      </c>
      <c r="G9079" s="8">
        <v>29200000</v>
      </c>
      <c r="H9079" s="8">
        <v>8500000</v>
      </c>
    </row>
    <row r="9080" spans="1:8" x14ac:dyDescent="0.3">
      <c r="A9080">
        <v>6.9</v>
      </c>
      <c r="B9080" t="s">
        <v>24854</v>
      </c>
      <c r="C9080" t="s">
        <v>13630</v>
      </c>
      <c r="D9080" t="s">
        <v>9824</v>
      </c>
      <c r="E9080" t="s">
        <v>37</v>
      </c>
      <c r="F9080">
        <v>125</v>
      </c>
      <c r="G9080" s="8">
        <v>29200000</v>
      </c>
      <c r="H9080" s="8">
        <v>8500000</v>
      </c>
    </row>
    <row r="9081" spans="1:8" x14ac:dyDescent="0.3">
      <c r="A9081">
        <v>6.9</v>
      </c>
      <c r="B9081" t="s">
        <v>24854</v>
      </c>
      <c r="C9081" t="s">
        <v>13630</v>
      </c>
      <c r="D9081" t="s">
        <v>17497</v>
      </c>
      <c r="E9081" t="s">
        <v>37</v>
      </c>
      <c r="F9081">
        <v>125</v>
      </c>
      <c r="G9081" s="8">
        <v>29200000</v>
      </c>
      <c r="H9081" s="8">
        <v>8500000</v>
      </c>
    </row>
    <row r="9082" spans="1:8" x14ac:dyDescent="0.3">
      <c r="A9082">
        <v>5</v>
      </c>
      <c r="B9082" t="s">
        <v>24855</v>
      </c>
      <c r="C9082" t="s">
        <v>13636</v>
      </c>
      <c r="D9082" t="s">
        <v>809</v>
      </c>
      <c r="E9082" t="s">
        <v>37</v>
      </c>
      <c r="F9082">
        <v>96</v>
      </c>
      <c r="G9082" s="8">
        <v>21564616</v>
      </c>
      <c r="H9082" s="8">
        <v>8500000</v>
      </c>
    </row>
    <row r="9083" spans="1:8" x14ac:dyDescent="0.3">
      <c r="A9083">
        <v>7.3</v>
      </c>
      <c r="B9083" t="s">
        <v>24856</v>
      </c>
      <c r="C9083" t="s">
        <v>5977</v>
      </c>
      <c r="D9083" t="s">
        <v>809</v>
      </c>
      <c r="E9083" t="s">
        <v>37</v>
      </c>
      <c r="F9083">
        <v>103</v>
      </c>
      <c r="G9083" s="8">
        <v>14879556</v>
      </c>
      <c r="H9083" s="8">
        <v>8000000</v>
      </c>
    </row>
    <row r="9084" spans="1:8" x14ac:dyDescent="0.3">
      <c r="A9084">
        <v>7.3</v>
      </c>
      <c r="B9084" t="s">
        <v>24856</v>
      </c>
      <c r="C9084" t="s">
        <v>5977</v>
      </c>
      <c r="D9084" t="s">
        <v>1473</v>
      </c>
      <c r="E9084" t="s">
        <v>37</v>
      </c>
      <c r="F9084">
        <v>103</v>
      </c>
      <c r="G9084" s="8">
        <v>14879556</v>
      </c>
      <c r="H9084" s="8">
        <v>8000000</v>
      </c>
    </row>
    <row r="9085" spans="1:8" x14ac:dyDescent="0.3">
      <c r="A9085">
        <v>6.5</v>
      </c>
      <c r="B9085" t="s">
        <v>24857</v>
      </c>
      <c r="C9085" t="s">
        <v>13660</v>
      </c>
      <c r="D9085" t="s">
        <v>809</v>
      </c>
      <c r="E9085" t="s">
        <v>37</v>
      </c>
      <c r="F9085">
        <v>101</v>
      </c>
      <c r="G9085" s="8">
        <v>34017854</v>
      </c>
      <c r="H9085" s="8">
        <v>8500000</v>
      </c>
    </row>
    <row r="9086" spans="1:8" x14ac:dyDescent="0.3">
      <c r="A9086">
        <v>2.1</v>
      </c>
      <c r="B9086" t="s">
        <v>24858</v>
      </c>
      <c r="C9086" t="s">
        <v>9909</v>
      </c>
      <c r="D9086" t="s">
        <v>1473</v>
      </c>
      <c r="E9086" t="s">
        <v>37</v>
      </c>
      <c r="F9086">
        <v>104</v>
      </c>
      <c r="G9086" s="8">
        <v>4273372</v>
      </c>
      <c r="H9086" s="8">
        <v>22000000</v>
      </c>
    </row>
    <row r="9087" spans="1:8" x14ac:dyDescent="0.3">
      <c r="A9087">
        <v>2.1</v>
      </c>
      <c r="B9087" t="s">
        <v>24858</v>
      </c>
      <c r="C9087" t="s">
        <v>9909</v>
      </c>
      <c r="D9087" t="s">
        <v>9824</v>
      </c>
      <c r="E9087" t="s">
        <v>37</v>
      </c>
      <c r="F9087">
        <v>104</v>
      </c>
      <c r="G9087" s="8">
        <v>4273372</v>
      </c>
      <c r="H9087" s="8">
        <v>22000000</v>
      </c>
    </row>
    <row r="9088" spans="1:8" x14ac:dyDescent="0.3">
      <c r="A9088">
        <v>2.1</v>
      </c>
      <c r="B9088" t="s">
        <v>24858</v>
      </c>
      <c r="C9088" t="s">
        <v>9909</v>
      </c>
      <c r="D9088" t="s">
        <v>17497</v>
      </c>
      <c r="E9088" t="s">
        <v>37</v>
      </c>
      <c r="F9088">
        <v>104</v>
      </c>
      <c r="G9088" s="8">
        <v>4273372</v>
      </c>
      <c r="H9088" s="8">
        <v>22000000</v>
      </c>
    </row>
    <row r="9089" spans="1:8" x14ac:dyDescent="0.3">
      <c r="A9089">
        <v>7</v>
      </c>
      <c r="B9089" t="s">
        <v>24859</v>
      </c>
      <c r="C9089" t="s">
        <v>12081</v>
      </c>
      <c r="D9089" t="s">
        <v>11093</v>
      </c>
      <c r="E9089" t="s">
        <v>37</v>
      </c>
      <c r="F9089">
        <v>119</v>
      </c>
      <c r="G9089" s="8">
        <v>4440055</v>
      </c>
      <c r="H9089" s="8">
        <v>8500000</v>
      </c>
    </row>
    <row r="9090" spans="1:8" x14ac:dyDescent="0.3">
      <c r="A9090">
        <v>7</v>
      </c>
      <c r="B9090" t="s">
        <v>24859</v>
      </c>
      <c r="C9090" t="s">
        <v>12081</v>
      </c>
      <c r="D9090" t="s">
        <v>1473</v>
      </c>
      <c r="E9090" t="s">
        <v>37</v>
      </c>
      <c r="F9090">
        <v>119</v>
      </c>
      <c r="G9090" s="8">
        <v>4440055</v>
      </c>
      <c r="H9090" s="8">
        <v>8500000</v>
      </c>
    </row>
    <row r="9091" spans="1:8" x14ac:dyDescent="0.3">
      <c r="A9091">
        <v>7</v>
      </c>
      <c r="B9091" t="s">
        <v>24859</v>
      </c>
      <c r="C9091" t="s">
        <v>12081</v>
      </c>
      <c r="D9091" t="s">
        <v>17497</v>
      </c>
      <c r="E9091" t="s">
        <v>37</v>
      </c>
      <c r="F9091">
        <v>119</v>
      </c>
      <c r="G9091" s="8">
        <v>4440055</v>
      </c>
      <c r="H9091" s="8">
        <v>8500000</v>
      </c>
    </row>
    <row r="9092" spans="1:8" x14ac:dyDescent="0.3">
      <c r="A9092">
        <v>8</v>
      </c>
      <c r="B9092" t="s">
        <v>24860</v>
      </c>
      <c r="C9092" t="s">
        <v>12490</v>
      </c>
      <c r="D9092" t="s">
        <v>515</v>
      </c>
      <c r="E9092" t="s">
        <v>3397</v>
      </c>
      <c r="F9092">
        <v>128</v>
      </c>
      <c r="G9092" s="8">
        <v>4018695</v>
      </c>
      <c r="H9092" s="8">
        <v>12000000</v>
      </c>
    </row>
    <row r="9093" spans="1:8" x14ac:dyDescent="0.3">
      <c r="A9093">
        <v>8</v>
      </c>
      <c r="B9093" t="s">
        <v>24860</v>
      </c>
      <c r="C9093" t="s">
        <v>12490</v>
      </c>
      <c r="D9093" t="s">
        <v>1473</v>
      </c>
      <c r="E9093" t="s">
        <v>3397</v>
      </c>
      <c r="F9093">
        <v>128</v>
      </c>
      <c r="G9093" s="8">
        <v>4018695</v>
      </c>
      <c r="H9093" s="8">
        <v>12000000</v>
      </c>
    </row>
    <row r="9094" spans="1:8" x14ac:dyDescent="0.3">
      <c r="A9094">
        <v>8</v>
      </c>
      <c r="B9094" t="s">
        <v>24860</v>
      </c>
      <c r="C9094" t="s">
        <v>12490</v>
      </c>
      <c r="D9094" t="s">
        <v>8199</v>
      </c>
      <c r="E9094" t="s">
        <v>3397</v>
      </c>
      <c r="F9094">
        <v>128</v>
      </c>
      <c r="G9094" s="8">
        <v>4018695</v>
      </c>
      <c r="H9094" s="8">
        <v>12000000</v>
      </c>
    </row>
    <row r="9095" spans="1:8" x14ac:dyDescent="0.3">
      <c r="A9095">
        <v>6.9</v>
      </c>
      <c r="B9095" t="s">
        <v>24861</v>
      </c>
      <c r="C9095" t="s">
        <v>9147</v>
      </c>
      <c r="D9095" t="s">
        <v>675</v>
      </c>
      <c r="E9095" t="s">
        <v>37</v>
      </c>
      <c r="F9095">
        <v>106</v>
      </c>
      <c r="G9095" s="8">
        <v>6262942</v>
      </c>
      <c r="H9095" s="8">
        <v>9000000</v>
      </c>
    </row>
    <row r="9096" spans="1:8" x14ac:dyDescent="0.3">
      <c r="A9096">
        <v>6.9</v>
      </c>
      <c r="B9096" t="s">
        <v>24861</v>
      </c>
      <c r="C9096" t="s">
        <v>9147</v>
      </c>
      <c r="D9096" t="s">
        <v>515</v>
      </c>
      <c r="E9096" t="s">
        <v>37</v>
      </c>
      <c r="F9096">
        <v>106</v>
      </c>
      <c r="G9096" s="8">
        <v>6262942</v>
      </c>
      <c r="H9096" s="8">
        <v>9000000</v>
      </c>
    </row>
    <row r="9097" spans="1:8" x14ac:dyDescent="0.3">
      <c r="A9097">
        <v>6.9</v>
      </c>
      <c r="B9097" t="s">
        <v>24861</v>
      </c>
      <c r="C9097" t="s">
        <v>9147</v>
      </c>
      <c r="D9097" t="s">
        <v>1473</v>
      </c>
      <c r="E9097" t="s">
        <v>37</v>
      </c>
      <c r="F9097">
        <v>106</v>
      </c>
      <c r="G9097" s="8">
        <v>6262942</v>
      </c>
      <c r="H9097" s="8">
        <v>9000000</v>
      </c>
    </row>
    <row r="9098" spans="1:8" x14ac:dyDescent="0.3">
      <c r="A9098">
        <v>7.1</v>
      </c>
      <c r="B9098" t="s">
        <v>24862</v>
      </c>
      <c r="C9098" t="s">
        <v>13692</v>
      </c>
      <c r="D9098" t="s">
        <v>515</v>
      </c>
      <c r="E9098" t="s">
        <v>37</v>
      </c>
      <c r="F9098">
        <v>126</v>
      </c>
      <c r="G9098" s="8">
        <v>1997807</v>
      </c>
      <c r="H9098" s="8">
        <v>8000000</v>
      </c>
    </row>
    <row r="9099" spans="1:8" x14ac:dyDescent="0.3">
      <c r="A9099">
        <v>7.1</v>
      </c>
      <c r="B9099" t="s">
        <v>24862</v>
      </c>
      <c r="C9099" t="s">
        <v>13692</v>
      </c>
      <c r="D9099" t="s">
        <v>1473</v>
      </c>
      <c r="E9099" t="s">
        <v>37</v>
      </c>
      <c r="F9099">
        <v>126</v>
      </c>
      <c r="G9099" s="8">
        <v>1997807</v>
      </c>
      <c r="H9099" s="8">
        <v>8000000</v>
      </c>
    </row>
    <row r="9100" spans="1:8" x14ac:dyDescent="0.3">
      <c r="A9100">
        <v>7.1</v>
      </c>
      <c r="B9100" t="s">
        <v>24862</v>
      </c>
      <c r="C9100" t="s">
        <v>13692</v>
      </c>
      <c r="D9100" t="s">
        <v>8199</v>
      </c>
      <c r="E9100" t="s">
        <v>37</v>
      </c>
      <c r="F9100">
        <v>126</v>
      </c>
      <c r="G9100" s="8">
        <v>1997807</v>
      </c>
      <c r="H9100" s="8">
        <v>8000000</v>
      </c>
    </row>
    <row r="9101" spans="1:8" x14ac:dyDescent="0.3">
      <c r="A9101">
        <v>6.7</v>
      </c>
      <c r="B9101" t="s">
        <v>24863</v>
      </c>
      <c r="C9101" t="s">
        <v>12573</v>
      </c>
      <c r="D9101" t="s">
        <v>4189</v>
      </c>
      <c r="E9101" t="s">
        <v>37</v>
      </c>
      <c r="F9101">
        <v>150</v>
      </c>
      <c r="G9101" s="8">
        <v>140244</v>
      </c>
      <c r="H9101" s="8">
        <v>8500000</v>
      </c>
    </row>
    <row r="9102" spans="1:8" x14ac:dyDescent="0.3">
      <c r="A9102">
        <v>6.7</v>
      </c>
      <c r="B9102" t="s">
        <v>24863</v>
      </c>
      <c r="C9102" t="s">
        <v>12573</v>
      </c>
      <c r="D9102" t="s">
        <v>15164</v>
      </c>
      <c r="E9102" t="s">
        <v>37</v>
      </c>
      <c r="F9102">
        <v>150</v>
      </c>
      <c r="G9102" s="8">
        <v>140244</v>
      </c>
      <c r="H9102" s="8">
        <v>8500000</v>
      </c>
    </row>
    <row r="9103" spans="1:8" x14ac:dyDescent="0.3">
      <c r="A9103">
        <v>6.7</v>
      </c>
      <c r="B9103" t="s">
        <v>24863</v>
      </c>
      <c r="C9103" t="s">
        <v>12573</v>
      </c>
      <c r="D9103" t="s">
        <v>10118</v>
      </c>
      <c r="E9103" t="s">
        <v>37</v>
      </c>
      <c r="F9103">
        <v>150</v>
      </c>
      <c r="G9103" s="8">
        <v>140244</v>
      </c>
      <c r="H9103" s="8">
        <v>8500000</v>
      </c>
    </row>
    <row r="9104" spans="1:8" x14ac:dyDescent="0.3">
      <c r="A9104">
        <v>8.9</v>
      </c>
      <c r="B9104" t="s">
        <v>24864</v>
      </c>
      <c r="C9104" t="s">
        <v>858</v>
      </c>
      <c r="D9104" t="s">
        <v>21950</v>
      </c>
      <c r="E9104" t="s">
        <v>37</v>
      </c>
      <c r="F9104">
        <v>178</v>
      </c>
      <c r="G9104" s="8">
        <v>107930000</v>
      </c>
      <c r="H9104" s="8">
        <v>8000000</v>
      </c>
    </row>
    <row r="9105" spans="1:8" x14ac:dyDescent="0.3">
      <c r="A9105">
        <v>8.9</v>
      </c>
      <c r="B9105" t="s">
        <v>24864</v>
      </c>
      <c r="C9105" t="s">
        <v>858</v>
      </c>
      <c r="D9105" t="s">
        <v>1473</v>
      </c>
      <c r="E9105" t="s">
        <v>37</v>
      </c>
      <c r="F9105">
        <v>178</v>
      </c>
      <c r="G9105" s="8">
        <v>107930000</v>
      </c>
      <c r="H9105" s="8">
        <v>8000000</v>
      </c>
    </row>
    <row r="9106" spans="1:8" x14ac:dyDescent="0.3">
      <c r="A9106">
        <v>7.9</v>
      </c>
      <c r="B9106" t="s">
        <v>24865</v>
      </c>
      <c r="C9106" t="s">
        <v>13746</v>
      </c>
      <c r="D9106" t="s">
        <v>21950</v>
      </c>
      <c r="E9106" t="s">
        <v>37</v>
      </c>
      <c r="F9106">
        <v>117</v>
      </c>
      <c r="G9106" s="8">
        <v>32279955</v>
      </c>
      <c r="H9106" s="8">
        <v>8500000</v>
      </c>
    </row>
    <row r="9107" spans="1:8" x14ac:dyDescent="0.3">
      <c r="A9107">
        <v>7.9</v>
      </c>
      <c r="B9107" t="s">
        <v>24865</v>
      </c>
      <c r="C9107" t="s">
        <v>13746</v>
      </c>
      <c r="D9107" t="s">
        <v>1473</v>
      </c>
      <c r="E9107" t="s">
        <v>37</v>
      </c>
      <c r="F9107">
        <v>117</v>
      </c>
      <c r="G9107" s="8">
        <v>32279955</v>
      </c>
      <c r="H9107" s="8">
        <v>8500000</v>
      </c>
    </row>
    <row r="9108" spans="1:8" x14ac:dyDescent="0.3">
      <c r="A9108">
        <v>7.9</v>
      </c>
      <c r="B9108" t="s">
        <v>24865</v>
      </c>
      <c r="C9108" t="s">
        <v>13746</v>
      </c>
      <c r="D9108" t="s">
        <v>8199</v>
      </c>
      <c r="E9108" t="s">
        <v>37</v>
      </c>
      <c r="F9108">
        <v>117</v>
      </c>
      <c r="G9108" s="8">
        <v>32279955</v>
      </c>
      <c r="H9108" s="8">
        <v>8500000</v>
      </c>
    </row>
    <row r="9109" spans="1:8" x14ac:dyDescent="0.3">
      <c r="A9109">
        <v>5.6</v>
      </c>
      <c r="B9109" t="s">
        <v>24866</v>
      </c>
      <c r="C9109" t="s">
        <v>2725</v>
      </c>
      <c r="D9109" t="s">
        <v>809</v>
      </c>
      <c r="E9109" t="s">
        <v>37</v>
      </c>
      <c r="F9109">
        <v>119</v>
      </c>
      <c r="G9109" s="8">
        <v>4992159</v>
      </c>
      <c r="H9109" s="8">
        <v>8550000</v>
      </c>
    </row>
    <row r="9110" spans="1:8" x14ac:dyDescent="0.3">
      <c r="A9110">
        <v>5.6</v>
      </c>
      <c r="B9110" t="s">
        <v>24866</v>
      </c>
      <c r="C9110" t="s">
        <v>2725</v>
      </c>
      <c r="D9110" t="s">
        <v>4189</v>
      </c>
      <c r="E9110" t="s">
        <v>37</v>
      </c>
      <c r="F9110">
        <v>119</v>
      </c>
      <c r="G9110" s="8">
        <v>4992159</v>
      </c>
      <c r="H9110" s="8">
        <v>8550000</v>
      </c>
    </row>
    <row r="9111" spans="1:8" x14ac:dyDescent="0.3">
      <c r="A9111">
        <v>5.6</v>
      </c>
      <c r="B9111" t="s">
        <v>24866</v>
      </c>
      <c r="C9111" t="s">
        <v>2725</v>
      </c>
      <c r="D9111" t="s">
        <v>8199</v>
      </c>
      <c r="E9111" t="s">
        <v>37</v>
      </c>
      <c r="F9111">
        <v>119</v>
      </c>
      <c r="G9111" s="8">
        <v>4992159</v>
      </c>
      <c r="H9111" s="8">
        <v>8550000</v>
      </c>
    </row>
    <row r="9112" spans="1:8" x14ac:dyDescent="0.3">
      <c r="A9112">
        <v>8</v>
      </c>
      <c r="B9112" t="s">
        <v>24867</v>
      </c>
      <c r="C9112" t="s">
        <v>5067</v>
      </c>
      <c r="D9112" t="s">
        <v>11093</v>
      </c>
      <c r="E9112" t="s">
        <v>37</v>
      </c>
      <c r="F9112">
        <v>174</v>
      </c>
      <c r="G9112" s="8">
        <v>163214286</v>
      </c>
      <c r="H9112" s="8">
        <v>8200000</v>
      </c>
    </row>
    <row r="9113" spans="1:8" x14ac:dyDescent="0.3">
      <c r="A9113">
        <v>8</v>
      </c>
      <c r="B9113" t="s">
        <v>24867</v>
      </c>
      <c r="C9113" t="s">
        <v>5067</v>
      </c>
      <c r="D9113" t="s">
        <v>1473</v>
      </c>
      <c r="E9113" t="s">
        <v>37</v>
      </c>
      <c r="F9113">
        <v>174</v>
      </c>
      <c r="G9113" s="8">
        <v>163214286</v>
      </c>
      <c r="H9113" s="8">
        <v>8200000</v>
      </c>
    </row>
    <row r="9114" spans="1:8" x14ac:dyDescent="0.3">
      <c r="A9114">
        <v>8</v>
      </c>
      <c r="B9114" t="s">
        <v>24867</v>
      </c>
      <c r="C9114" t="s">
        <v>5067</v>
      </c>
      <c r="D9114" t="s">
        <v>15875</v>
      </c>
      <c r="E9114" t="s">
        <v>37</v>
      </c>
      <c r="F9114">
        <v>174</v>
      </c>
      <c r="G9114" s="8">
        <v>163214286</v>
      </c>
      <c r="H9114" s="8">
        <v>8200000</v>
      </c>
    </row>
    <row r="9115" spans="1:8" x14ac:dyDescent="0.3">
      <c r="A9115">
        <v>8</v>
      </c>
      <c r="B9115" t="s">
        <v>24867</v>
      </c>
      <c r="C9115" t="s">
        <v>5067</v>
      </c>
      <c r="D9115" t="s">
        <v>15164</v>
      </c>
      <c r="E9115" t="s">
        <v>37</v>
      </c>
      <c r="F9115">
        <v>174</v>
      </c>
      <c r="G9115" s="8">
        <v>163214286</v>
      </c>
      <c r="H9115" s="8">
        <v>8200000</v>
      </c>
    </row>
    <row r="9116" spans="1:8" x14ac:dyDescent="0.3">
      <c r="A9116">
        <v>8</v>
      </c>
      <c r="B9116" t="s">
        <v>24867</v>
      </c>
      <c r="C9116" t="s">
        <v>5067</v>
      </c>
      <c r="D9116" t="s">
        <v>17497</v>
      </c>
      <c r="E9116" t="s">
        <v>37</v>
      </c>
      <c r="F9116">
        <v>174</v>
      </c>
      <c r="G9116" s="8">
        <v>163214286</v>
      </c>
      <c r="H9116" s="8">
        <v>8200000</v>
      </c>
    </row>
    <row r="9117" spans="1:8" x14ac:dyDescent="0.3">
      <c r="A9117">
        <v>6.2</v>
      </c>
      <c r="B9117" t="s">
        <v>24868</v>
      </c>
      <c r="C9117" t="s">
        <v>467</v>
      </c>
      <c r="D9117" t="s">
        <v>809</v>
      </c>
      <c r="E9117" t="s">
        <v>37</v>
      </c>
      <c r="F9117">
        <v>111</v>
      </c>
      <c r="G9117" s="8">
        <v>69800000</v>
      </c>
      <c r="H9117" s="8">
        <v>8000000</v>
      </c>
    </row>
    <row r="9118" spans="1:8" x14ac:dyDescent="0.3">
      <c r="A9118">
        <v>6.2</v>
      </c>
      <c r="B9118" t="s">
        <v>24868</v>
      </c>
      <c r="C9118" t="s">
        <v>467</v>
      </c>
      <c r="D9118" t="s">
        <v>651</v>
      </c>
      <c r="E9118" t="s">
        <v>37</v>
      </c>
      <c r="F9118">
        <v>111</v>
      </c>
      <c r="G9118" s="8">
        <v>69800000</v>
      </c>
      <c r="H9118" s="8">
        <v>8000000</v>
      </c>
    </row>
    <row r="9119" spans="1:8" x14ac:dyDescent="0.3">
      <c r="A9119">
        <v>6.2</v>
      </c>
      <c r="B9119" t="s">
        <v>24868</v>
      </c>
      <c r="C9119" t="s">
        <v>467</v>
      </c>
      <c r="D9119" t="s">
        <v>17497</v>
      </c>
      <c r="E9119" t="s">
        <v>37</v>
      </c>
      <c r="F9119">
        <v>111</v>
      </c>
      <c r="G9119" s="8">
        <v>69800000</v>
      </c>
      <c r="H9119" s="8">
        <v>8000000</v>
      </c>
    </row>
    <row r="9120" spans="1:8" x14ac:dyDescent="0.3">
      <c r="A9120">
        <v>7.9</v>
      </c>
      <c r="B9120" t="s">
        <v>24869</v>
      </c>
      <c r="C9120" t="s">
        <v>13767</v>
      </c>
      <c r="D9120" t="s">
        <v>809</v>
      </c>
      <c r="E9120" t="s">
        <v>37</v>
      </c>
      <c r="F9120">
        <v>101</v>
      </c>
      <c r="G9120" s="8">
        <v>59889948</v>
      </c>
      <c r="H9120" s="8">
        <v>8000000</v>
      </c>
    </row>
    <row r="9121" spans="1:8" x14ac:dyDescent="0.3">
      <c r="A9121">
        <v>7.9</v>
      </c>
      <c r="B9121" t="s">
        <v>24869</v>
      </c>
      <c r="C9121" t="s">
        <v>13767</v>
      </c>
      <c r="D9121" t="s">
        <v>1473</v>
      </c>
      <c r="E9121" t="s">
        <v>37</v>
      </c>
      <c r="F9121">
        <v>101</v>
      </c>
      <c r="G9121" s="8">
        <v>59889948</v>
      </c>
      <c r="H9121" s="8">
        <v>8000000</v>
      </c>
    </row>
    <row r="9122" spans="1:8" x14ac:dyDescent="0.3">
      <c r="A9122">
        <v>8.1</v>
      </c>
      <c r="B9122" t="s">
        <v>24870</v>
      </c>
      <c r="C9122" t="s">
        <v>1677</v>
      </c>
      <c r="D9122" t="s">
        <v>515</v>
      </c>
      <c r="E9122" t="s">
        <v>37</v>
      </c>
      <c r="F9122">
        <v>89</v>
      </c>
      <c r="G9122" s="8">
        <v>52287414</v>
      </c>
      <c r="H9122" s="8">
        <v>8000000</v>
      </c>
    </row>
    <row r="9123" spans="1:8" x14ac:dyDescent="0.3">
      <c r="A9123">
        <v>8.1</v>
      </c>
      <c r="B9123" t="s">
        <v>24870</v>
      </c>
      <c r="C9123" t="s">
        <v>1677</v>
      </c>
      <c r="D9123" t="s">
        <v>1473</v>
      </c>
      <c r="E9123" t="s">
        <v>37</v>
      </c>
      <c r="F9123">
        <v>89</v>
      </c>
      <c r="G9123" s="8">
        <v>52287414</v>
      </c>
      <c r="H9123" s="8">
        <v>8000000</v>
      </c>
    </row>
    <row r="9124" spans="1:8" x14ac:dyDescent="0.3">
      <c r="A9124">
        <v>7.6</v>
      </c>
      <c r="B9124" t="s">
        <v>24871</v>
      </c>
      <c r="C9124" t="s">
        <v>3075</v>
      </c>
      <c r="D9124" t="s">
        <v>1473</v>
      </c>
      <c r="E9124" t="s">
        <v>37</v>
      </c>
      <c r="F9124">
        <v>113</v>
      </c>
      <c r="G9124" s="8">
        <v>45063889</v>
      </c>
      <c r="H9124" s="8">
        <v>8000000</v>
      </c>
    </row>
    <row r="9125" spans="1:8" x14ac:dyDescent="0.3">
      <c r="A9125">
        <v>7.6</v>
      </c>
      <c r="B9125" t="s">
        <v>24871</v>
      </c>
      <c r="C9125" t="s">
        <v>3075</v>
      </c>
      <c r="D9125" t="s">
        <v>4189</v>
      </c>
      <c r="E9125" t="s">
        <v>37</v>
      </c>
      <c r="F9125">
        <v>113</v>
      </c>
      <c r="G9125" s="8">
        <v>45063889</v>
      </c>
      <c r="H9125" s="8">
        <v>8000000</v>
      </c>
    </row>
    <row r="9126" spans="1:8" x14ac:dyDescent="0.3">
      <c r="A9126">
        <v>7.6</v>
      </c>
      <c r="B9126" t="s">
        <v>24871</v>
      </c>
      <c r="C9126" t="s">
        <v>3075</v>
      </c>
      <c r="D9126" t="s">
        <v>10118</v>
      </c>
      <c r="E9126" t="s">
        <v>37</v>
      </c>
      <c r="F9126">
        <v>113</v>
      </c>
      <c r="G9126" s="8">
        <v>45063889</v>
      </c>
      <c r="H9126" s="8">
        <v>8000000</v>
      </c>
    </row>
    <row r="9127" spans="1:8" x14ac:dyDescent="0.3">
      <c r="A9127">
        <v>7.6</v>
      </c>
      <c r="B9127" t="s">
        <v>24871</v>
      </c>
      <c r="C9127" t="s">
        <v>3075</v>
      </c>
      <c r="D9127" t="s">
        <v>8199</v>
      </c>
      <c r="E9127" t="s">
        <v>37</v>
      </c>
      <c r="F9127">
        <v>113</v>
      </c>
      <c r="G9127" s="8">
        <v>45063889</v>
      </c>
      <c r="H9127" s="8">
        <v>8000000</v>
      </c>
    </row>
    <row r="9128" spans="1:8" x14ac:dyDescent="0.3">
      <c r="A9128">
        <v>3.5</v>
      </c>
      <c r="B9128" t="s">
        <v>24872</v>
      </c>
      <c r="C9128" t="s">
        <v>13783</v>
      </c>
      <c r="D9128" t="s">
        <v>1473</v>
      </c>
      <c r="E9128" t="s">
        <v>37</v>
      </c>
      <c r="F9128">
        <v>95</v>
      </c>
      <c r="G9128" s="8">
        <v>40066497</v>
      </c>
      <c r="H9128" s="8">
        <v>8000000</v>
      </c>
    </row>
    <row r="9129" spans="1:8" x14ac:dyDescent="0.3">
      <c r="A9129">
        <v>3.5</v>
      </c>
      <c r="B9129" t="s">
        <v>24872</v>
      </c>
      <c r="C9129" t="s">
        <v>13783</v>
      </c>
      <c r="D9129" t="s">
        <v>9824</v>
      </c>
      <c r="E9129" t="s">
        <v>37</v>
      </c>
      <c r="F9129">
        <v>95</v>
      </c>
      <c r="G9129" s="8">
        <v>40066497</v>
      </c>
      <c r="H9129" s="8">
        <v>8000000</v>
      </c>
    </row>
    <row r="9130" spans="1:8" x14ac:dyDescent="0.3">
      <c r="A9130">
        <v>7.6</v>
      </c>
      <c r="B9130" t="s">
        <v>24873</v>
      </c>
      <c r="C9130" t="s">
        <v>13790</v>
      </c>
      <c r="D9130" t="s">
        <v>11093</v>
      </c>
      <c r="E9130" t="s">
        <v>37</v>
      </c>
      <c r="F9130">
        <v>112</v>
      </c>
      <c r="G9130" s="8">
        <v>36500000</v>
      </c>
      <c r="H9130" s="8">
        <v>8000000</v>
      </c>
    </row>
    <row r="9131" spans="1:8" x14ac:dyDescent="0.3">
      <c r="A9131">
        <v>7.6</v>
      </c>
      <c r="B9131" t="s">
        <v>24873</v>
      </c>
      <c r="C9131" t="s">
        <v>13790</v>
      </c>
      <c r="D9131" t="s">
        <v>21950</v>
      </c>
      <c r="E9131" t="s">
        <v>37</v>
      </c>
      <c r="F9131">
        <v>112</v>
      </c>
      <c r="G9131" s="8">
        <v>36500000</v>
      </c>
      <c r="H9131" s="8">
        <v>8000000</v>
      </c>
    </row>
    <row r="9132" spans="1:8" x14ac:dyDescent="0.3">
      <c r="A9132">
        <v>7.6</v>
      </c>
      <c r="B9132" t="s">
        <v>24873</v>
      </c>
      <c r="C9132" t="s">
        <v>13790</v>
      </c>
      <c r="D9132" t="s">
        <v>1473</v>
      </c>
      <c r="E9132" t="s">
        <v>37</v>
      </c>
      <c r="F9132">
        <v>112</v>
      </c>
      <c r="G9132" s="8">
        <v>36500000</v>
      </c>
      <c r="H9132" s="8">
        <v>8000000</v>
      </c>
    </row>
    <row r="9133" spans="1:8" x14ac:dyDescent="0.3">
      <c r="A9133">
        <v>6.5</v>
      </c>
      <c r="B9133" t="s">
        <v>24874</v>
      </c>
      <c r="C9133" t="s">
        <v>11240</v>
      </c>
      <c r="D9133" t="s">
        <v>809</v>
      </c>
      <c r="E9133" t="s">
        <v>37</v>
      </c>
      <c r="F9133">
        <v>109</v>
      </c>
      <c r="G9133" s="8">
        <v>27362712</v>
      </c>
      <c r="H9133" s="8">
        <v>8000000</v>
      </c>
    </row>
    <row r="9134" spans="1:8" x14ac:dyDescent="0.3">
      <c r="A9134">
        <v>6.5</v>
      </c>
      <c r="B9134" t="s">
        <v>24874</v>
      </c>
      <c r="C9134" t="s">
        <v>11240</v>
      </c>
      <c r="D9134" t="s">
        <v>1473</v>
      </c>
      <c r="E9134" t="s">
        <v>37</v>
      </c>
      <c r="F9134">
        <v>109</v>
      </c>
      <c r="G9134" s="8">
        <v>27362712</v>
      </c>
      <c r="H9134" s="8">
        <v>8000000</v>
      </c>
    </row>
    <row r="9135" spans="1:8" x14ac:dyDescent="0.3">
      <c r="A9135">
        <v>6.5</v>
      </c>
      <c r="B9135" t="s">
        <v>24874</v>
      </c>
      <c r="C9135" t="s">
        <v>11240</v>
      </c>
      <c r="D9135" t="s">
        <v>9824</v>
      </c>
      <c r="E9135" t="s">
        <v>37</v>
      </c>
      <c r="F9135">
        <v>109</v>
      </c>
      <c r="G9135" s="8">
        <v>27362712</v>
      </c>
      <c r="H9135" s="8">
        <v>8000000</v>
      </c>
    </row>
    <row r="9136" spans="1:8" x14ac:dyDescent="0.3">
      <c r="A9136">
        <v>6.5</v>
      </c>
      <c r="B9136" t="s">
        <v>24874</v>
      </c>
      <c r="C9136" t="s">
        <v>11240</v>
      </c>
      <c r="D9136" t="s">
        <v>17497</v>
      </c>
      <c r="E9136" t="s">
        <v>37</v>
      </c>
      <c r="F9136">
        <v>109</v>
      </c>
      <c r="G9136" s="8">
        <v>27362712</v>
      </c>
      <c r="H9136" s="8">
        <v>8000000</v>
      </c>
    </row>
    <row r="9137" spans="1:8" x14ac:dyDescent="0.3">
      <c r="A9137">
        <v>5.6</v>
      </c>
      <c r="B9137" t="s">
        <v>24875</v>
      </c>
      <c r="C9137" t="s">
        <v>13797</v>
      </c>
      <c r="D9137" t="s">
        <v>809</v>
      </c>
      <c r="E9137" t="s">
        <v>37</v>
      </c>
      <c r="F9137">
        <v>108</v>
      </c>
      <c r="G9137" s="8">
        <v>34746109</v>
      </c>
      <c r="H9137" s="8">
        <v>8000000</v>
      </c>
    </row>
    <row r="9138" spans="1:8" x14ac:dyDescent="0.3">
      <c r="A9138">
        <v>5.6</v>
      </c>
      <c r="B9138" t="s">
        <v>24875</v>
      </c>
      <c r="C9138" t="s">
        <v>13797</v>
      </c>
      <c r="D9138" t="s">
        <v>21950</v>
      </c>
      <c r="E9138" t="s">
        <v>37</v>
      </c>
      <c r="F9138">
        <v>108</v>
      </c>
      <c r="G9138" s="8">
        <v>34746109</v>
      </c>
      <c r="H9138" s="8">
        <v>8000000</v>
      </c>
    </row>
    <row r="9139" spans="1:8" x14ac:dyDescent="0.3">
      <c r="A9139">
        <v>5.6</v>
      </c>
      <c r="B9139" t="s">
        <v>24875</v>
      </c>
      <c r="C9139" t="s">
        <v>13797</v>
      </c>
      <c r="D9139" t="s">
        <v>1473</v>
      </c>
      <c r="E9139" t="s">
        <v>37</v>
      </c>
      <c r="F9139">
        <v>108</v>
      </c>
      <c r="G9139" s="8">
        <v>34746109</v>
      </c>
      <c r="H9139" s="8">
        <v>8000000</v>
      </c>
    </row>
    <row r="9140" spans="1:8" x14ac:dyDescent="0.3">
      <c r="A9140">
        <v>5.6</v>
      </c>
      <c r="B9140" t="s">
        <v>24875</v>
      </c>
      <c r="C9140" t="s">
        <v>13797</v>
      </c>
      <c r="D9140" t="s">
        <v>17497</v>
      </c>
      <c r="E9140" t="s">
        <v>37</v>
      </c>
      <c r="F9140">
        <v>108</v>
      </c>
      <c r="G9140" s="8">
        <v>34746109</v>
      </c>
      <c r="H9140" s="8">
        <v>8000000</v>
      </c>
    </row>
    <row r="9141" spans="1:8" x14ac:dyDescent="0.3">
      <c r="A9141">
        <v>5.6</v>
      </c>
      <c r="B9141" t="s">
        <v>24875</v>
      </c>
      <c r="C9141" t="s">
        <v>13797</v>
      </c>
      <c r="D9141" t="s">
        <v>8199</v>
      </c>
      <c r="E9141" t="s">
        <v>37</v>
      </c>
      <c r="F9141">
        <v>108</v>
      </c>
      <c r="G9141" s="8">
        <v>34746109</v>
      </c>
      <c r="H9141" s="8">
        <v>8000000</v>
      </c>
    </row>
    <row r="9142" spans="1:8" x14ac:dyDescent="0.3">
      <c r="A9142">
        <v>7.7</v>
      </c>
      <c r="B9142" t="s">
        <v>24876</v>
      </c>
      <c r="C9142" t="s">
        <v>5983</v>
      </c>
      <c r="D9142" t="s">
        <v>809</v>
      </c>
      <c r="E9142" t="s">
        <v>37</v>
      </c>
      <c r="F9142">
        <v>100</v>
      </c>
      <c r="G9142" s="8">
        <v>34963967</v>
      </c>
      <c r="H9142" s="8">
        <v>8000000</v>
      </c>
    </row>
    <row r="9143" spans="1:8" x14ac:dyDescent="0.3">
      <c r="A9143">
        <v>7.7</v>
      </c>
      <c r="B9143" t="s">
        <v>24876</v>
      </c>
      <c r="C9143" t="s">
        <v>5983</v>
      </c>
      <c r="D9143" t="s">
        <v>1473</v>
      </c>
      <c r="E9143" t="s">
        <v>37</v>
      </c>
      <c r="F9143">
        <v>100</v>
      </c>
      <c r="G9143" s="8">
        <v>34963967</v>
      </c>
      <c r="H9143" s="8">
        <v>8000000</v>
      </c>
    </row>
    <row r="9144" spans="1:8" x14ac:dyDescent="0.3">
      <c r="A9144">
        <v>7.7</v>
      </c>
      <c r="B9144" t="s">
        <v>24876</v>
      </c>
      <c r="C9144" t="s">
        <v>5983</v>
      </c>
      <c r="D9144" t="s">
        <v>17497</v>
      </c>
      <c r="E9144" t="s">
        <v>37</v>
      </c>
      <c r="F9144">
        <v>100</v>
      </c>
      <c r="G9144" s="8">
        <v>34963967</v>
      </c>
      <c r="H9144" s="8">
        <v>8000000</v>
      </c>
    </row>
    <row r="9145" spans="1:8" x14ac:dyDescent="0.3">
      <c r="A9145">
        <v>5.2</v>
      </c>
      <c r="B9145" t="s">
        <v>24877</v>
      </c>
      <c r="C9145" t="s">
        <v>13805</v>
      </c>
      <c r="D9145" t="s">
        <v>4189</v>
      </c>
      <c r="E9145" t="s">
        <v>37</v>
      </c>
      <c r="F9145">
        <v>90</v>
      </c>
      <c r="G9145" s="8">
        <v>25926543</v>
      </c>
      <c r="H9145" s="8">
        <v>8000000</v>
      </c>
    </row>
    <row r="9146" spans="1:8" x14ac:dyDescent="0.3">
      <c r="A9146">
        <v>5.2</v>
      </c>
      <c r="B9146" t="s">
        <v>24877</v>
      </c>
      <c r="C9146" t="s">
        <v>13805</v>
      </c>
      <c r="D9146" t="s">
        <v>21948</v>
      </c>
      <c r="E9146" t="s">
        <v>37</v>
      </c>
      <c r="F9146">
        <v>90</v>
      </c>
      <c r="G9146" s="8">
        <v>25926543</v>
      </c>
      <c r="H9146" s="8">
        <v>8000000</v>
      </c>
    </row>
    <row r="9147" spans="1:8" x14ac:dyDescent="0.3">
      <c r="A9147">
        <v>5.2</v>
      </c>
      <c r="B9147" t="s">
        <v>24877</v>
      </c>
      <c r="C9147" t="s">
        <v>13805</v>
      </c>
      <c r="D9147" t="s">
        <v>8199</v>
      </c>
      <c r="E9147" t="s">
        <v>37</v>
      </c>
      <c r="F9147">
        <v>90</v>
      </c>
      <c r="G9147" s="8">
        <v>25926543</v>
      </c>
      <c r="H9147" s="8">
        <v>8000000</v>
      </c>
    </row>
    <row r="9148" spans="1:8" x14ac:dyDescent="0.3">
      <c r="A9148">
        <v>6.1</v>
      </c>
      <c r="B9148" t="s">
        <v>24878</v>
      </c>
      <c r="C9148" t="s">
        <v>13812</v>
      </c>
      <c r="D9148" t="s">
        <v>809</v>
      </c>
      <c r="E9148" t="s">
        <v>37</v>
      </c>
      <c r="F9148">
        <v>94</v>
      </c>
      <c r="G9148" s="8">
        <v>26049082</v>
      </c>
      <c r="H9148" s="8">
        <v>8000000</v>
      </c>
    </row>
    <row r="9149" spans="1:8" x14ac:dyDescent="0.3">
      <c r="A9149">
        <v>6.1</v>
      </c>
      <c r="B9149" t="s">
        <v>24878</v>
      </c>
      <c r="C9149" t="s">
        <v>13812</v>
      </c>
      <c r="D9149" t="s">
        <v>17497</v>
      </c>
      <c r="E9149" t="s">
        <v>37</v>
      </c>
      <c r="F9149">
        <v>94</v>
      </c>
      <c r="G9149" s="8">
        <v>26049082</v>
      </c>
      <c r="H9149" s="8">
        <v>8000000</v>
      </c>
    </row>
    <row r="9150" spans="1:8" x14ac:dyDescent="0.3">
      <c r="A9150">
        <v>7.4</v>
      </c>
      <c r="B9150" t="s">
        <v>24879</v>
      </c>
      <c r="C9150" t="s">
        <v>471</v>
      </c>
      <c r="D9150" t="s">
        <v>809</v>
      </c>
      <c r="E9150" t="s">
        <v>37</v>
      </c>
      <c r="F9150">
        <v>111</v>
      </c>
      <c r="G9150" s="8">
        <v>22551000</v>
      </c>
      <c r="H9150" s="8">
        <v>8000000</v>
      </c>
    </row>
    <row r="9151" spans="1:8" x14ac:dyDescent="0.3">
      <c r="A9151">
        <v>7.4</v>
      </c>
      <c r="B9151" t="s">
        <v>24879</v>
      </c>
      <c r="C9151" t="s">
        <v>471</v>
      </c>
      <c r="D9151" t="s">
        <v>1473</v>
      </c>
      <c r="E9151" t="s">
        <v>37</v>
      </c>
      <c r="F9151">
        <v>111</v>
      </c>
      <c r="G9151" s="8">
        <v>22551000</v>
      </c>
      <c r="H9151" s="8">
        <v>8000000</v>
      </c>
    </row>
    <row r="9152" spans="1:8" x14ac:dyDescent="0.3">
      <c r="A9152">
        <v>7.4</v>
      </c>
      <c r="B9152" t="s">
        <v>24879</v>
      </c>
      <c r="C9152" t="s">
        <v>471</v>
      </c>
      <c r="D9152" t="s">
        <v>17497</v>
      </c>
      <c r="E9152" t="s">
        <v>37</v>
      </c>
      <c r="F9152">
        <v>111</v>
      </c>
      <c r="G9152" s="8">
        <v>22551000</v>
      </c>
      <c r="H9152" s="8">
        <v>8000000</v>
      </c>
    </row>
    <row r="9153" spans="1:8" x14ac:dyDescent="0.3">
      <c r="A9153">
        <v>6.8</v>
      </c>
      <c r="B9153" t="s">
        <v>24880</v>
      </c>
      <c r="C9153" t="s">
        <v>13832</v>
      </c>
      <c r="D9153" t="s">
        <v>675</v>
      </c>
      <c r="E9153" t="s">
        <v>37</v>
      </c>
      <c r="F9153">
        <v>142</v>
      </c>
      <c r="G9153" s="8">
        <v>22800000</v>
      </c>
      <c r="H9153" s="8">
        <v>7000000</v>
      </c>
    </row>
    <row r="9154" spans="1:8" x14ac:dyDescent="0.3">
      <c r="A9154">
        <v>6.8</v>
      </c>
      <c r="B9154" t="s">
        <v>24880</v>
      </c>
      <c r="C9154" t="s">
        <v>13832</v>
      </c>
      <c r="D9154" t="s">
        <v>515</v>
      </c>
      <c r="E9154" t="s">
        <v>37</v>
      </c>
      <c r="F9154">
        <v>142</v>
      </c>
      <c r="G9154" s="8">
        <v>22800000</v>
      </c>
      <c r="H9154" s="8">
        <v>7000000</v>
      </c>
    </row>
    <row r="9155" spans="1:8" x14ac:dyDescent="0.3">
      <c r="A9155">
        <v>6.8</v>
      </c>
      <c r="B9155" t="s">
        <v>24880</v>
      </c>
      <c r="C9155" t="s">
        <v>13832</v>
      </c>
      <c r="D9155" t="s">
        <v>8199</v>
      </c>
      <c r="E9155" t="s">
        <v>37</v>
      </c>
      <c r="F9155">
        <v>142</v>
      </c>
      <c r="G9155" s="8">
        <v>22800000</v>
      </c>
      <c r="H9155" s="8">
        <v>7000000</v>
      </c>
    </row>
    <row r="9156" spans="1:8" x14ac:dyDescent="0.3">
      <c r="A9156">
        <v>6.4</v>
      </c>
      <c r="B9156" t="s">
        <v>24881</v>
      </c>
      <c r="C9156" t="s">
        <v>4094</v>
      </c>
      <c r="D9156" t="s">
        <v>651</v>
      </c>
      <c r="E9156" t="s">
        <v>37</v>
      </c>
      <c r="F9156">
        <v>107</v>
      </c>
      <c r="G9156" s="8">
        <v>18090181</v>
      </c>
      <c r="H9156" s="8">
        <v>8000000</v>
      </c>
    </row>
    <row r="9157" spans="1:8" x14ac:dyDescent="0.3">
      <c r="A9157">
        <v>6.4</v>
      </c>
      <c r="B9157" t="s">
        <v>24881</v>
      </c>
      <c r="C9157" t="s">
        <v>4094</v>
      </c>
      <c r="D9157" t="s">
        <v>4189</v>
      </c>
      <c r="E9157" t="s">
        <v>37</v>
      </c>
      <c r="F9157">
        <v>107</v>
      </c>
      <c r="G9157" s="8">
        <v>18090181</v>
      </c>
      <c r="H9157" s="8">
        <v>8000000</v>
      </c>
    </row>
    <row r="9158" spans="1:8" x14ac:dyDescent="0.3">
      <c r="A9158">
        <v>6.4</v>
      </c>
      <c r="B9158" t="s">
        <v>24881</v>
      </c>
      <c r="C9158" t="s">
        <v>4094</v>
      </c>
      <c r="D9158" t="s">
        <v>21948</v>
      </c>
      <c r="E9158" t="s">
        <v>37</v>
      </c>
      <c r="F9158">
        <v>107</v>
      </c>
      <c r="G9158" s="8">
        <v>18090181</v>
      </c>
      <c r="H9158" s="8">
        <v>8000000</v>
      </c>
    </row>
    <row r="9159" spans="1:8" x14ac:dyDescent="0.3">
      <c r="A9159">
        <v>6.4</v>
      </c>
      <c r="B9159" t="s">
        <v>24881</v>
      </c>
      <c r="C9159" t="s">
        <v>4094</v>
      </c>
      <c r="D9159" t="s">
        <v>8199</v>
      </c>
      <c r="E9159" t="s">
        <v>37</v>
      </c>
      <c r="F9159">
        <v>107</v>
      </c>
      <c r="G9159" s="8">
        <v>18090181</v>
      </c>
      <c r="H9159" s="8">
        <v>8000000</v>
      </c>
    </row>
    <row r="9160" spans="1:8" x14ac:dyDescent="0.3">
      <c r="A9160">
        <v>5.7</v>
      </c>
      <c r="B9160" t="s">
        <v>24882</v>
      </c>
      <c r="C9160" t="s">
        <v>3697</v>
      </c>
      <c r="D9160" t="s">
        <v>809</v>
      </c>
      <c r="E9160" t="s">
        <v>37</v>
      </c>
      <c r="F9160">
        <v>91</v>
      </c>
      <c r="G9160" s="8">
        <v>17843379</v>
      </c>
      <c r="H9160" s="8">
        <v>8000000</v>
      </c>
    </row>
    <row r="9161" spans="1:8" x14ac:dyDescent="0.3">
      <c r="A9161">
        <v>5.7</v>
      </c>
      <c r="B9161" t="s">
        <v>24882</v>
      </c>
      <c r="C9161" t="s">
        <v>3697</v>
      </c>
      <c r="D9161" t="s">
        <v>1473</v>
      </c>
      <c r="E9161" t="s">
        <v>37</v>
      </c>
      <c r="F9161">
        <v>91</v>
      </c>
      <c r="G9161" s="8">
        <v>17843379</v>
      </c>
      <c r="H9161" s="8">
        <v>8000000</v>
      </c>
    </row>
    <row r="9162" spans="1:8" x14ac:dyDescent="0.3">
      <c r="A9162">
        <v>5.7</v>
      </c>
      <c r="B9162" t="s">
        <v>24882</v>
      </c>
      <c r="C9162" t="s">
        <v>3697</v>
      </c>
      <c r="D9162" t="s">
        <v>17497</v>
      </c>
      <c r="E9162" t="s">
        <v>37</v>
      </c>
      <c r="F9162">
        <v>91</v>
      </c>
      <c r="G9162" s="8">
        <v>17843379</v>
      </c>
      <c r="H9162" s="8">
        <v>8000000</v>
      </c>
    </row>
    <row r="9163" spans="1:8" x14ac:dyDescent="0.3">
      <c r="A9163">
        <v>6.7</v>
      </c>
      <c r="B9163" t="s">
        <v>24883</v>
      </c>
      <c r="C9163" t="s">
        <v>11872</v>
      </c>
      <c r="D9163" t="s">
        <v>809</v>
      </c>
      <c r="E9163" t="s">
        <v>37</v>
      </c>
      <c r="F9163">
        <v>82</v>
      </c>
      <c r="G9163" s="8">
        <v>17278980</v>
      </c>
      <c r="H9163" s="8">
        <v>8000000</v>
      </c>
    </row>
    <row r="9164" spans="1:8" x14ac:dyDescent="0.3">
      <c r="A9164">
        <v>6.7</v>
      </c>
      <c r="B9164" t="s">
        <v>24883</v>
      </c>
      <c r="C9164" t="s">
        <v>11872</v>
      </c>
      <c r="D9164" t="s">
        <v>21950</v>
      </c>
      <c r="E9164" t="s">
        <v>37</v>
      </c>
      <c r="F9164">
        <v>82</v>
      </c>
      <c r="G9164" s="8">
        <v>17278980</v>
      </c>
      <c r="H9164" s="8">
        <v>8000000</v>
      </c>
    </row>
    <row r="9165" spans="1:8" x14ac:dyDescent="0.3">
      <c r="A9165">
        <v>5.6</v>
      </c>
      <c r="B9165" t="s">
        <v>24884</v>
      </c>
      <c r="C9165" t="s">
        <v>13861</v>
      </c>
      <c r="D9165" t="s">
        <v>809</v>
      </c>
      <c r="E9165" t="s">
        <v>37</v>
      </c>
      <c r="F9165">
        <v>97</v>
      </c>
      <c r="G9165" s="8">
        <v>16699684</v>
      </c>
      <c r="H9165" s="8">
        <v>8000000</v>
      </c>
    </row>
    <row r="9166" spans="1:8" x14ac:dyDescent="0.3">
      <c r="A9166">
        <v>5.6</v>
      </c>
      <c r="B9166" t="s">
        <v>24884</v>
      </c>
      <c r="C9166" t="s">
        <v>13861</v>
      </c>
      <c r="D9166" t="s">
        <v>17497</v>
      </c>
      <c r="E9166" t="s">
        <v>37</v>
      </c>
      <c r="F9166">
        <v>97</v>
      </c>
      <c r="G9166" s="8">
        <v>16699684</v>
      </c>
      <c r="H9166" s="8">
        <v>8000000</v>
      </c>
    </row>
    <row r="9167" spans="1:8" x14ac:dyDescent="0.3">
      <c r="A9167">
        <v>7.6</v>
      </c>
      <c r="B9167" t="s">
        <v>24885</v>
      </c>
      <c r="C9167" t="s">
        <v>13865</v>
      </c>
      <c r="D9167" t="s">
        <v>21950</v>
      </c>
      <c r="E9167" t="s">
        <v>37</v>
      </c>
      <c r="F9167">
        <v>102</v>
      </c>
      <c r="G9167" s="8">
        <v>15047419</v>
      </c>
      <c r="H9167" s="8">
        <v>7000000</v>
      </c>
    </row>
    <row r="9168" spans="1:8" x14ac:dyDescent="0.3">
      <c r="A9168">
        <v>7.6</v>
      </c>
      <c r="B9168" t="s">
        <v>24885</v>
      </c>
      <c r="C9168" t="s">
        <v>13865</v>
      </c>
      <c r="D9168" t="s">
        <v>1473</v>
      </c>
      <c r="E9168" t="s">
        <v>37</v>
      </c>
      <c r="F9168">
        <v>102</v>
      </c>
      <c r="G9168" s="8">
        <v>15047419</v>
      </c>
      <c r="H9168" s="8">
        <v>7000000</v>
      </c>
    </row>
    <row r="9169" spans="1:8" x14ac:dyDescent="0.3">
      <c r="A9169">
        <v>6.5</v>
      </c>
      <c r="B9169" t="s">
        <v>24886</v>
      </c>
      <c r="C9169" t="s">
        <v>6736</v>
      </c>
      <c r="D9169" t="s">
        <v>1473</v>
      </c>
      <c r="E9169" t="s">
        <v>37</v>
      </c>
      <c r="F9169">
        <v>93</v>
      </c>
      <c r="G9169" s="8">
        <v>14015786</v>
      </c>
      <c r="H9169" s="8">
        <v>5000000</v>
      </c>
    </row>
    <row r="9170" spans="1:8" x14ac:dyDescent="0.3">
      <c r="A9170">
        <v>6.5</v>
      </c>
      <c r="B9170" t="s">
        <v>24886</v>
      </c>
      <c r="C9170" t="s">
        <v>6736</v>
      </c>
      <c r="D9170" t="s">
        <v>17497</v>
      </c>
      <c r="E9170" t="s">
        <v>37</v>
      </c>
      <c r="F9170">
        <v>93</v>
      </c>
      <c r="G9170" s="8">
        <v>14015786</v>
      </c>
      <c r="H9170" s="8">
        <v>5000000</v>
      </c>
    </row>
    <row r="9171" spans="1:8" x14ac:dyDescent="0.3">
      <c r="A9171">
        <v>6.3</v>
      </c>
      <c r="B9171" t="s">
        <v>24887</v>
      </c>
      <c r="C9171" t="s">
        <v>13878</v>
      </c>
      <c r="D9171" t="s">
        <v>675</v>
      </c>
      <c r="E9171" t="s">
        <v>37</v>
      </c>
      <c r="F9171">
        <v>138</v>
      </c>
      <c r="G9171" s="8">
        <v>10269307</v>
      </c>
      <c r="H9171" s="8">
        <v>8000000</v>
      </c>
    </row>
    <row r="9172" spans="1:8" x14ac:dyDescent="0.3">
      <c r="A9172">
        <v>6.3</v>
      </c>
      <c r="B9172" t="s">
        <v>24887</v>
      </c>
      <c r="C9172" t="s">
        <v>13878</v>
      </c>
      <c r="D9172" t="s">
        <v>21950</v>
      </c>
      <c r="E9172" t="s">
        <v>37</v>
      </c>
      <c r="F9172">
        <v>138</v>
      </c>
      <c r="G9172" s="8">
        <v>10269307</v>
      </c>
      <c r="H9172" s="8">
        <v>8000000</v>
      </c>
    </row>
    <row r="9173" spans="1:8" x14ac:dyDescent="0.3">
      <c r="A9173">
        <v>6.3</v>
      </c>
      <c r="B9173" t="s">
        <v>24887</v>
      </c>
      <c r="C9173" t="s">
        <v>13878</v>
      </c>
      <c r="D9173" t="s">
        <v>8199</v>
      </c>
      <c r="E9173" t="s">
        <v>37</v>
      </c>
      <c r="F9173">
        <v>138</v>
      </c>
      <c r="G9173" s="8">
        <v>10269307</v>
      </c>
      <c r="H9173" s="8">
        <v>8000000</v>
      </c>
    </row>
    <row r="9174" spans="1:8" x14ac:dyDescent="0.3">
      <c r="A9174">
        <v>7.1</v>
      </c>
      <c r="B9174" t="s">
        <v>24888</v>
      </c>
      <c r="C9174" t="s">
        <v>13887</v>
      </c>
      <c r="D9174" t="s">
        <v>809</v>
      </c>
      <c r="E9174" t="s">
        <v>37</v>
      </c>
      <c r="F9174">
        <v>93</v>
      </c>
      <c r="G9174" s="8">
        <v>17536788</v>
      </c>
      <c r="H9174" s="8">
        <v>8000000</v>
      </c>
    </row>
    <row r="9175" spans="1:8" x14ac:dyDescent="0.3">
      <c r="A9175">
        <v>7.1</v>
      </c>
      <c r="B9175" t="s">
        <v>24888</v>
      </c>
      <c r="C9175" t="s">
        <v>13887</v>
      </c>
      <c r="D9175" t="s">
        <v>1473</v>
      </c>
      <c r="E9175" t="s">
        <v>37</v>
      </c>
      <c r="F9175">
        <v>93</v>
      </c>
      <c r="G9175" s="8">
        <v>17536788</v>
      </c>
      <c r="H9175" s="8">
        <v>8000000</v>
      </c>
    </row>
    <row r="9176" spans="1:8" x14ac:dyDescent="0.3">
      <c r="A9176">
        <v>7.1</v>
      </c>
      <c r="B9176" t="s">
        <v>24888</v>
      </c>
      <c r="C9176" t="s">
        <v>13887</v>
      </c>
      <c r="D9176" t="s">
        <v>17497</v>
      </c>
      <c r="E9176" t="s">
        <v>37</v>
      </c>
      <c r="F9176">
        <v>93</v>
      </c>
      <c r="G9176" s="8">
        <v>17536788</v>
      </c>
      <c r="H9176" s="8">
        <v>8000000</v>
      </c>
    </row>
    <row r="9177" spans="1:8" x14ac:dyDescent="0.3">
      <c r="A9177">
        <v>7.1</v>
      </c>
      <c r="B9177" t="s">
        <v>24889</v>
      </c>
      <c r="C9177" t="s">
        <v>1586</v>
      </c>
      <c r="D9177" t="s">
        <v>809</v>
      </c>
      <c r="E9177" t="s">
        <v>37</v>
      </c>
      <c r="F9177">
        <v>92</v>
      </c>
      <c r="G9177" s="8">
        <v>58401464</v>
      </c>
      <c r="H9177" s="8">
        <v>8000000</v>
      </c>
    </row>
    <row r="9178" spans="1:8" x14ac:dyDescent="0.3">
      <c r="A9178">
        <v>7.1</v>
      </c>
      <c r="B9178" t="s">
        <v>24889</v>
      </c>
      <c r="C9178" t="s">
        <v>1586</v>
      </c>
      <c r="D9178" t="s">
        <v>17497</v>
      </c>
      <c r="E9178" t="s">
        <v>37</v>
      </c>
      <c r="F9178">
        <v>92</v>
      </c>
      <c r="G9178" s="8">
        <v>58401464</v>
      </c>
      <c r="H9178" s="8">
        <v>8000000</v>
      </c>
    </row>
    <row r="9179" spans="1:8" x14ac:dyDescent="0.3">
      <c r="A9179">
        <v>6.9</v>
      </c>
      <c r="B9179" t="s">
        <v>24890</v>
      </c>
      <c r="C9179" t="s">
        <v>6958</v>
      </c>
      <c r="D9179" t="s">
        <v>1473</v>
      </c>
      <c r="E9179" t="s">
        <v>37</v>
      </c>
      <c r="F9179">
        <v>92</v>
      </c>
      <c r="G9179" s="8">
        <v>8279017</v>
      </c>
      <c r="H9179" s="8">
        <v>8000000</v>
      </c>
    </row>
    <row r="9180" spans="1:8" x14ac:dyDescent="0.3">
      <c r="A9180">
        <v>6.9</v>
      </c>
      <c r="B9180" t="s">
        <v>24890</v>
      </c>
      <c r="C9180" t="s">
        <v>6958</v>
      </c>
      <c r="D9180" t="s">
        <v>4189</v>
      </c>
      <c r="E9180" t="s">
        <v>37</v>
      </c>
      <c r="F9180">
        <v>92</v>
      </c>
      <c r="G9180" s="8">
        <v>8279017</v>
      </c>
      <c r="H9180" s="8">
        <v>8000000</v>
      </c>
    </row>
    <row r="9181" spans="1:8" x14ac:dyDescent="0.3">
      <c r="A9181">
        <v>5.4</v>
      </c>
      <c r="B9181" t="s">
        <v>24891</v>
      </c>
      <c r="C9181" t="s">
        <v>10151</v>
      </c>
      <c r="D9181" t="s">
        <v>809</v>
      </c>
      <c r="E9181" t="s">
        <v>37</v>
      </c>
      <c r="F9181">
        <v>104</v>
      </c>
      <c r="G9181" s="8">
        <v>10106233</v>
      </c>
      <c r="H9181" s="8">
        <v>8000000</v>
      </c>
    </row>
    <row r="9182" spans="1:8" x14ac:dyDescent="0.3">
      <c r="A9182">
        <v>5.4</v>
      </c>
      <c r="B9182" t="s">
        <v>24891</v>
      </c>
      <c r="C9182" t="s">
        <v>10151</v>
      </c>
      <c r="D9182" t="s">
        <v>1473</v>
      </c>
      <c r="E9182" t="s">
        <v>37</v>
      </c>
      <c r="F9182">
        <v>104</v>
      </c>
      <c r="G9182" s="8">
        <v>10106233</v>
      </c>
      <c r="H9182" s="8">
        <v>8000000</v>
      </c>
    </row>
    <row r="9183" spans="1:8" x14ac:dyDescent="0.3">
      <c r="A9183">
        <v>5.0999999999999996</v>
      </c>
      <c r="B9183" t="s">
        <v>24892</v>
      </c>
      <c r="C9183" t="s">
        <v>8836</v>
      </c>
      <c r="D9183" t="s">
        <v>809</v>
      </c>
      <c r="E9183" t="s">
        <v>37</v>
      </c>
      <c r="F9183">
        <v>89</v>
      </c>
      <c r="G9183" s="8">
        <v>4692814</v>
      </c>
      <c r="H9183" s="8">
        <v>8000000</v>
      </c>
    </row>
    <row r="9184" spans="1:8" x14ac:dyDescent="0.3">
      <c r="A9184">
        <v>5.3</v>
      </c>
      <c r="B9184" t="s">
        <v>24893</v>
      </c>
      <c r="C9184" t="s">
        <v>13913</v>
      </c>
      <c r="D9184" t="s">
        <v>809</v>
      </c>
      <c r="E9184" t="s">
        <v>37</v>
      </c>
      <c r="F9184">
        <v>92</v>
      </c>
      <c r="G9184" s="8">
        <v>5018450</v>
      </c>
      <c r="H9184" s="8">
        <v>8000000</v>
      </c>
    </row>
    <row r="9185" spans="1:8" x14ac:dyDescent="0.3">
      <c r="A9185">
        <v>5.3</v>
      </c>
      <c r="B9185" t="s">
        <v>24893</v>
      </c>
      <c r="C9185" t="s">
        <v>13913</v>
      </c>
      <c r="D9185" t="s">
        <v>651</v>
      </c>
      <c r="E9185" t="s">
        <v>37</v>
      </c>
      <c r="F9185">
        <v>92</v>
      </c>
      <c r="G9185" s="8">
        <v>5018450</v>
      </c>
      <c r="H9185" s="8">
        <v>8000000</v>
      </c>
    </row>
    <row r="9186" spans="1:8" x14ac:dyDescent="0.3">
      <c r="A9186">
        <v>5.3</v>
      </c>
      <c r="B9186" t="s">
        <v>24893</v>
      </c>
      <c r="C9186" t="s">
        <v>13913</v>
      </c>
      <c r="D9186" t="s">
        <v>17497</v>
      </c>
      <c r="E9186" t="s">
        <v>37</v>
      </c>
      <c r="F9186">
        <v>92</v>
      </c>
      <c r="G9186" s="8">
        <v>5018450</v>
      </c>
      <c r="H9186" s="8">
        <v>8000000</v>
      </c>
    </row>
    <row r="9187" spans="1:8" x14ac:dyDescent="0.3">
      <c r="A9187">
        <v>7.3</v>
      </c>
      <c r="B9187" t="s">
        <v>24894</v>
      </c>
      <c r="C9187" t="s">
        <v>13925</v>
      </c>
      <c r="D9187" t="s">
        <v>9312</v>
      </c>
      <c r="E9187" t="s">
        <v>37</v>
      </c>
      <c r="F9187">
        <v>90</v>
      </c>
      <c r="G9187" s="8">
        <v>3442820</v>
      </c>
      <c r="H9187" s="8">
        <v>8000000</v>
      </c>
    </row>
    <row r="9188" spans="1:8" x14ac:dyDescent="0.3">
      <c r="A9188">
        <v>7.3</v>
      </c>
      <c r="B9188" t="s">
        <v>24894</v>
      </c>
      <c r="C9188" t="s">
        <v>13925</v>
      </c>
      <c r="D9188" t="s">
        <v>809</v>
      </c>
      <c r="E9188" t="s">
        <v>37</v>
      </c>
      <c r="F9188">
        <v>90</v>
      </c>
      <c r="G9188" s="8">
        <v>3442820</v>
      </c>
      <c r="H9188" s="8">
        <v>8000000</v>
      </c>
    </row>
    <row r="9189" spans="1:8" x14ac:dyDescent="0.3">
      <c r="A9189">
        <v>7.3</v>
      </c>
      <c r="B9189" t="s">
        <v>24894</v>
      </c>
      <c r="C9189" t="s">
        <v>13925</v>
      </c>
      <c r="D9189" t="s">
        <v>1473</v>
      </c>
      <c r="E9189" t="s">
        <v>37</v>
      </c>
      <c r="F9189">
        <v>90</v>
      </c>
      <c r="G9189" s="8">
        <v>3442820</v>
      </c>
      <c r="H9189" s="8">
        <v>8000000</v>
      </c>
    </row>
    <row r="9190" spans="1:8" x14ac:dyDescent="0.3">
      <c r="A9190">
        <v>7.3</v>
      </c>
      <c r="B9190" t="s">
        <v>24894</v>
      </c>
      <c r="C9190" t="s">
        <v>13925</v>
      </c>
      <c r="D9190" t="s">
        <v>17497</v>
      </c>
      <c r="E9190" t="s">
        <v>37</v>
      </c>
      <c r="F9190">
        <v>90</v>
      </c>
      <c r="G9190" s="8">
        <v>3442820</v>
      </c>
      <c r="H9190" s="8">
        <v>8000000</v>
      </c>
    </row>
    <row r="9191" spans="1:8" x14ac:dyDescent="0.3">
      <c r="A9191">
        <v>7.3</v>
      </c>
      <c r="B9191" t="s">
        <v>24895</v>
      </c>
      <c r="C9191" t="s">
        <v>9113</v>
      </c>
      <c r="D9191" t="s">
        <v>809</v>
      </c>
      <c r="E9191" t="s">
        <v>37</v>
      </c>
      <c r="F9191">
        <v>129</v>
      </c>
      <c r="G9191" s="8">
        <v>3205244</v>
      </c>
      <c r="H9191" s="8">
        <v>10000000</v>
      </c>
    </row>
    <row r="9192" spans="1:8" x14ac:dyDescent="0.3">
      <c r="A9192">
        <v>7.3</v>
      </c>
      <c r="B9192" t="s">
        <v>24895</v>
      </c>
      <c r="C9192" t="s">
        <v>9113</v>
      </c>
      <c r="D9192" t="s">
        <v>1473</v>
      </c>
      <c r="E9192" t="s">
        <v>37</v>
      </c>
      <c r="F9192">
        <v>129</v>
      </c>
      <c r="G9192" s="8">
        <v>3205244</v>
      </c>
      <c r="H9192" s="8">
        <v>10000000</v>
      </c>
    </row>
    <row r="9193" spans="1:8" x14ac:dyDescent="0.3">
      <c r="A9193">
        <v>7.1</v>
      </c>
      <c r="B9193" t="s">
        <v>24896</v>
      </c>
      <c r="C9193" t="s">
        <v>13934</v>
      </c>
      <c r="D9193" t="s">
        <v>809</v>
      </c>
      <c r="E9193" t="s">
        <v>726</v>
      </c>
      <c r="F9193">
        <v>111</v>
      </c>
      <c r="G9193" s="8">
        <v>3076425</v>
      </c>
      <c r="H9193" s="8">
        <v>8000000</v>
      </c>
    </row>
    <row r="9194" spans="1:8" x14ac:dyDescent="0.3">
      <c r="A9194">
        <v>7.1</v>
      </c>
      <c r="B9194" t="s">
        <v>24896</v>
      </c>
      <c r="C9194" t="s">
        <v>13934</v>
      </c>
      <c r="D9194" t="s">
        <v>21950</v>
      </c>
      <c r="E9194" t="s">
        <v>726</v>
      </c>
      <c r="F9194">
        <v>111</v>
      </c>
      <c r="G9194" s="8">
        <v>3076425</v>
      </c>
      <c r="H9194" s="8">
        <v>8000000</v>
      </c>
    </row>
    <row r="9195" spans="1:8" x14ac:dyDescent="0.3">
      <c r="A9195">
        <v>7.1</v>
      </c>
      <c r="B9195" t="s">
        <v>24896</v>
      </c>
      <c r="C9195" t="s">
        <v>13934</v>
      </c>
      <c r="D9195" t="s">
        <v>15164</v>
      </c>
      <c r="E9195" t="s">
        <v>726</v>
      </c>
      <c r="F9195">
        <v>111</v>
      </c>
      <c r="G9195" s="8">
        <v>3076425</v>
      </c>
      <c r="H9195" s="8">
        <v>8000000</v>
      </c>
    </row>
    <row r="9196" spans="1:8" x14ac:dyDescent="0.3">
      <c r="A9196">
        <v>7.1</v>
      </c>
      <c r="B9196" t="s">
        <v>24896</v>
      </c>
      <c r="C9196" t="s">
        <v>13934</v>
      </c>
      <c r="D9196" t="s">
        <v>17497</v>
      </c>
      <c r="E9196" t="s">
        <v>726</v>
      </c>
      <c r="F9196">
        <v>111</v>
      </c>
      <c r="G9196" s="8">
        <v>3076425</v>
      </c>
      <c r="H9196" s="8">
        <v>8000000</v>
      </c>
    </row>
    <row r="9197" spans="1:8" x14ac:dyDescent="0.3">
      <c r="A9197">
        <v>6</v>
      </c>
      <c r="B9197" t="s">
        <v>24897</v>
      </c>
      <c r="C9197" t="s">
        <v>10762</v>
      </c>
      <c r="D9197" t="s">
        <v>675</v>
      </c>
      <c r="E9197" t="s">
        <v>37</v>
      </c>
      <c r="F9197">
        <v>79</v>
      </c>
      <c r="G9197" s="8">
        <v>2275557</v>
      </c>
      <c r="H9197" s="8">
        <v>8000000</v>
      </c>
    </row>
    <row r="9198" spans="1:8" x14ac:dyDescent="0.3">
      <c r="A9198">
        <v>6</v>
      </c>
      <c r="B9198" t="s">
        <v>24897</v>
      </c>
      <c r="C9198" t="s">
        <v>10762</v>
      </c>
      <c r="D9198" t="s">
        <v>809</v>
      </c>
      <c r="E9198" t="s">
        <v>37</v>
      </c>
      <c r="F9198">
        <v>79</v>
      </c>
      <c r="G9198" s="8">
        <v>2275557</v>
      </c>
      <c r="H9198" s="8">
        <v>8000000</v>
      </c>
    </row>
    <row r="9199" spans="1:8" x14ac:dyDescent="0.3">
      <c r="A9199">
        <v>6</v>
      </c>
      <c r="B9199" t="s">
        <v>24897</v>
      </c>
      <c r="C9199" t="s">
        <v>10762</v>
      </c>
      <c r="D9199" t="s">
        <v>21950</v>
      </c>
      <c r="E9199" t="s">
        <v>37</v>
      </c>
      <c r="F9199">
        <v>79</v>
      </c>
      <c r="G9199" s="8">
        <v>2275557</v>
      </c>
      <c r="H9199" s="8">
        <v>8000000</v>
      </c>
    </row>
    <row r="9200" spans="1:8" x14ac:dyDescent="0.3">
      <c r="A9200">
        <v>6</v>
      </c>
      <c r="B9200" t="s">
        <v>24897</v>
      </c>
      <c r="C9200" t="s">
        <v>10762</v>
      </c>
      <c r="D9200" t="s">
        <v>8199</v>
      </c>
      <c r="E9200" t="s">
        <v>37</v>
      </c>
      <c r="F9200">
        <v>79</v>
      </c>
      <c r="G9200" s="8">
        <v>2275557</v>
      </c>
      <c r="H9200" s="8">
        <v>8000000</v>
      </c>
    </row>
    <row r="9201" spans="1:8" x14ac:dyDescent="0.3">
      <c r="A9201">
        <v>6.6</v>
      </c>
      <c r="B9201" t="s">
        <v>24898</v>
      </c>
      <c r="C9201" t="s">
        <v>2736</v>
      </c>
      <c r="D9201" t="s">
        <v>809</v>
      </c>
      <c r="E9201" t="s">
        <v>37</v>
      </c>
      <c r="F9201">
        <v>104</v>
      </c>
      <c r="G9201" s="8">
        <v>1789892</v>
      </c>
      <c r="H9201" s="8">
        <v>8000000</v>
      </c>
    </row>
    <row r="9202" spans="1:8" x14ac:dyDescent="0.3">
      <c r="A9202">
        <v>6.6</v>
      </c>
      <c r="B9202" t="s">
        <v>24898</v>
      </c>
      <c r="C9202" t="s">
        <v>2736</v>
      </c>
      <c r="D9202" t="s">
        <v>21950</v>
      </c>
      <c r="E9202" t="s">
        <v>37</v>
      </c>
      <c r="F9202">
        <v>104</v>
      </c>
      <c r="G9202" s="8">
        <v>1789892</v>
      </c>
      <c r="H9202" s="8">
        <v>8000000</v>
      </c>
    </row>
    <row r="9203" spans="1:8" x14ac:dyDescent="0.3">
      <c r="A9203">
        <v>7.2</v>
      </c>
      <c r="B9203" t="s">
        <v>24899</v>
      </c>
      <c r="C9203" t="s">
        <v>13948</v>
      </c>
      <c r="D9203" t="s">
        <v>809</v>
      </c>
      <c r="E9203" t="s">
        <v>37</v>
      </c>
      <c r="F9203">
        <v>101</v>
      </c>
      <c r="G9203" s="8">
        <v>6350058</v>
      </c>
      <c r="H9203" s="8">
        <v>8000000</v>
      </c>
    </row>
    <row r="9204" spans="1:8" x14ac:dyDescent="0.3">
      <c r="A9204">
        <v>7.2</v>
      </c>
      <c r="B9204" t="s">
        <v>24899</v>
      </c>
      <c r="C9204" t="s">
        <v>13948</v>
      </c>
      <c r="D9204" t="s">
        <v>1473</v>
      </c>
      <c r="E9204" t="s">
        <v>37</v>
      </c>
      <c r="F9204">
        <v>101</v>
      </c>
      <c r="G9204" s="8">
        <v>6350058</v>
      </c>
      <c r="H9204" s="8">
        <v>8000000</v>
      </c>
    </row>
    <row r="9205" spans="1:8" x14ac:dyDescent="0.3">
      <c r="A9205">
        <v>7.2</v>
      </c>
      <c r="B9205" t="s">
        <v>24899</v>
      </c>
      <c r="C9205" t="s">
        <v>13948</v>
      </c>
      <c r="D9205" t="s">
        <v>17497</v>
      </c>
      <c r="E9205" t="s">
        <v>37</v>
      </c>
      <c r="F9205">
        <v>101</v>
      </c>
      <c r="G9205" s="8">
        <v>6350058</v>
      </c>
      <c r="H9205" s="8">
        <v>8000000</v>
      </c>
    </row>
    <row r="9206" spans="1:8" x14ac:dyDescent="0.3">
      <c r="A9206">
        <v>7.2</v>
      </c>
      <c r="B9206" t="s">
        <v>24900</v>
      </c>
      <c r="C9206" t="s">
        <v>7507</v>
      </c>
      <c r="D9206" t="s">
        <v>11093</v>
      </c>
      <c r="E9206" t="s">
        <v>37</v>
      </c>
      <c r="F9206">
        <v>113</v>
      </c>
      <c r="G9206" s="8">
        <v>1094798</v>
      </c>
      <c r="H9206" s="8">
        <v>7200000</v>
      </c>
    </row>
    <row r="9207" spans="1:8" x14ac:dyDescent="0.3">
      <c r="A9207">
        <v>7.2</v>
      </c>
      <c r="B9207" t="s">
        <v>24900</v>
      </c>
      <c r="C9207" t="s">
        <v>7507</v>
      </c>
      <c r="D9207" t="s">
        <v>809</v>
      </c>
      <c r="E9207" t="s">
        <v>37</v>
      </c>
      <c r="F9207">
        <v>113</v>
      </c>
      <c r="G9207" s="8">
        <v>1094798</v>
      </c>
      <c r="H9207" s="8">
        <v>7200000</v>
      </c>
    </row>
    <row r="9208" spans="1:8" x14ac:dyDescent="0.3">
      <c r="A9208">
        <v>7.2</v>
      </c>
      <c r="B9208" t="s">
        <v>24900</v>
      </c>
      <c r="C9208" t="s">
        <v>7507</v>
      </c>
      <c r="D9208" t="s">
        <v>1473</v>
      </c>
      <c r="E9208" t="s">
        <v>37</v>
      </c>
      <c r="F9208">
        <v>113</v>
      </c>
      <c r="G9208" s="8">
        <v>1094798</v>
      </c>
      <c r="H9208" s="8">
        <v>7200000</v>
      </c>
    </row>
    <row r="9209" spans="1:8" x14ac:dyDescent="0.3">
      <c r="A9209">
        <v>7.2</v>
      </c>
      <c r="B9209" t="s">
        <v>24900</v>
      </c>
      <c r="C9209" t="s">
        <v>7507</v>
      </c>
      <c r="D9209" t="s">
        <v>20490</v>
      </c>
      <c r="E9209" t="s">
        <v>37</v>
      </c>
      <c r="F9209">
        <v>113</v>
      </c>
      <c r="G9209" s="8">
        <v>1094798</v>
      </c>
      <c r="H9209" s="8">
        <v>7200000</v>
      </c>
    </row>
    <row r="9210" spans="1:8" x14ac:dyDescent="0.3">
      <c r="A9210">
        <v>6.9</v>
      </c>
      <c r="B9210" t="s">
        <v>24901</v>
      </c>
      <c r="C9210" t="s">
        <v>9439</v>
      </c>
      <c r="D9210" t="s">
        <v>11093</v>
      </c>
      <c r="E9210" t="s">
        <v>37</v>
      </c>
      <c r="F9210">
        <v>92</v>
      </c>
      <c r="G9210" s="8">
        <v>1071240</v>
      </c>
      <c r="H9210" s="8">
        <v>8000000</v>
      </c>
    </row>
    <row r="9211" spans="1:8" x14ac:dyDescent="0.3">
      <c r="A9211">
        <v>6.9</v>
      </c>
      <c r="B9211" t="s">
        <v>24901</v>
      </c>
      <c r="C9211" t="s">
        <v>9439</v>
      </c>
      <c r="D9211" t="s">
        <v>1473</v>
      </c>
      <c r="E9211" t="s">
        <v>37</v>
      </c>
      <c r="F9211">
        <v>92</v>
      </c>
      <c r="G9211" s="8">
        <v>1071240</v>
      </c>
      <c r="H9211" s="8">
        <v>8000000</v>
      </c>
    </row>
    <row r="9212" spans="1:8" x14ac:dyDescent="0.3">
      <c r="A9212">
        <v>6.8</v>
      </c>
      <c r="B9212" t="s">
        <v>24902</v>
      </c>
      <c r="C9212" t="s">
        <v>13960</v>
      </c>
      <c r="D9212" t="s">
        <v>11093</v>
      </c>
      <c r="E9212" t="s">
        <v>37</v>
      </c>
      <c r="F9212">
        <v>106</v>
      </c>
      <c r="G9212" s="8">
        <v>532190</v>
      </c>
      <c r="H9212" s="8">
        <v>8000000</v>
      </c>
    </row>
    <row r="9213" spans="1:8" x14ac:dyDescent="0.3">
      <c r="A9213">
        <v>6.8</v>
      </c>
      <c r="B9213" t="s">
        <v>24902</v>
      </c>
      <c r="C9213" t="s">
        <v>13960</v>
      </c>
      <c r="D9213" t="s">
        <v>1473</v>
      </c>
      <c r="E9213" t="s">
        <v>37</v>
      </c>
      <c r="F9213">
        <v>106</v>
      </c>
      <c r="G9213" s="8">
        <v>532190</v>
      </c>
      <c r="H9213" s="8">
        <v>8000000</v>
      </c>
    </row>
    <row r="9214" spans="1:8" x14ac:dyDescent="0.3">
      <c r="A9214">
        <v>6.8</v>
      </c>
      <c r="B9214" t="s">
        <v>24902</v>
      </c>
      <c r="C9214" t="s">
        <v>13960</v>
      </c>
      <c r="D9214" t="s">
        <v>17497</v>
      </c>
      <c r="E9214" t="s">
        <v>37</v>
      </c>
      <c r="F9214">
        <v>106</v>
      </c>
      <c r="G9214" s="8">
        <v>532190</v>
      </c>
      <c r="H9214" s="8">
        <v>8000000</v>
      </c>
    </row>
    <row r="9215" spans="1:8" x14ac:dyDescent="0.3">
      <c r="A9215">
        <v>6.8</v>
      </c>
      <c r="B9215" t="s">
        <v>24902</v>
      </c>
      <c r="C9215" t="s">
        <v>13960</v>
      </c>
      <c r="D9215" t="s">
        <v>21949</v>
      </c>
      <c r="E9215" t="s">
        <v>37</v>
      </c>
      <c r="F9215">
        <v>106</v>
      </c>
      <c r="G9215" s="8">
        <v>532190</v>
      </c>
      <c r="H9215" s="8">
        <v>8000000</v>
      </c>
    </row>
    <row r="9216" spans="1:8" x14ac:dyDescent="0.3">
      <c r="A9216">
        <v>7.7</v>
      </c>
      <c r="B9216" t="s">
        <v>24903</v>
      </c>
      <c r="C9216" t="s">
        <v>13971</v>
      </c>
      <c r="D9216" t="s">
        <v>515</v>
      </c>
      <c r="E9216" t="s">
        <v>37</v>
      </c>
      <c r="F9216">
        <v>75</v>
      </c>
      <c r="G9216" s="8">
        <v>686383</v>
      </c>
      <c r="H9216" s="8">
        <v>6500000</v>
      </c>
    </row>
    <row r="9217" spans="1:8" x14ac:dyDescent="0.3">
      <c r="A9217">
        <v>7.7</v>
      </c>
      <c r="B9217" t="s">
        <v>24903</v>
      </c>
      <c r="C9217" t="s">
        <v>13971</v>
      </c>
      <c r="D9217" t="s">
        <v>9312</v>
      </c>
      <c r="E9217" t="s">
        <v>37</v>
      </c>
      <c r="F9217">
        <v>75</v>
      </c>
      <c r="G9217" s="8">
        <v>686383</v>
      </c>
      <c r="H9217" s="8">
        <v>6500000</v>
      </c>
    </row>
    <row r="9218" spans="1:8" x14ac:dyDescent="0.3">
      <c r="A9218">
        <v>7.7</v>
      </c>
      <c r="B9218" t="s">
        <v>24903</v>
      </c>
      <c r="C9218" t="s">
        <v>13971</v>
      </c>
      <c r="D9218" t="s">
        <v>15875</v>
      </c>
      <c r="E9218" t="s">
        <v>37</v>
      </c>
      <c r="F9218">
        <v>75</v>
      </c>
      <c r="G9218" s="8">
        <v>686383</v>
      </c>
      <c r="H9218" s="8">
        <v>6500000</v>
      </c>
    </row>
    <row r="9219" spans="1:8" x14ac:dyDescent="0.3">
      <c r="A9219">
        <v>7.7</v>
      </c>
      <c r="B9219" t="s">
        <v>24903</v>
      </c>
      <c r="C9219" t="s">
        <v>13971</v>
      </c>
      <c r="D9219" t="s">
        <v>651</v>
      </c>
      <c r="E9219" t="s">
        <v>37</v>
      </c>
      <c r="F9219">
        <v>75</v>
      </c>
      <c r="G9219" s="8">
        <v>686383</v>
      </c>
      <c r="H9219" s="8">
        <v>6500000</v>
      </c>
    </row>
    <row r="9220" spans="1:8" x14ac:dyDescent="0.3">
      <c r="A9220">
        <v>7.4</v>
      </c>
      <c r="B9220" t="s">
        <v>24904</v>
      </c>
      <c r="C9220" t="s">
        <v>13978</v>
      </c>
      <c r="D9220" t="s">
        <v>1473</v>
      </c>
      <c r="E9220" t="s">
        <v>37</v>
      </c>
      <c r="F9220">
        <v>104</v>
      </c>
      <c r="G9220" s="8">
        <v>16168741</v>
      </c>
      <c r="H9220" s="8">
        <v>8000000</v>
      </c>
    </row>
    <row r="9221" spans="1:8" x14ac:dyDescent="0.3">
      <c r="A9221">
        <v>7.4</v>
      </c>
      <c r="B9221" t="s">
        <v>24904</v>
      </c>
      <c r="C9221" t="s">
        <v>13978</v>
      </c>
      <c r="D9221" t="s">
        <v>9824</v>
      </c>
      <c r="E9221" t="s">
        <v>37</v>
      </c>
      <c r="F9221">
        <v>104</v>
      </c>
      <c r="G9221" s="8">
        <v>16168741</v>
      </c>
      <c r="H9221" s="8">
        <v>8000000</v>
      </c>
    </row>
    <row r="9222" spans="1:8" x14ac:dyDescent="0.3">
      <c r="A9222">
        <v>6.5</v>
      </c>
      <c r="B9222" t="s">
        <v>24905</v>
      </c>
      <c r="C9222" t="s">
        <v>13984</v>
      </c>
      <c r="D9222" t="s">
        <v>1473</v>
      </c>
      <c r="E9222" t="s">
        <v>37</v>
      </c>
      <c r="F9222">
        <v>108</v>
      </c>
      <c r="G9222" s="8">
        <v>568695</v>
      </c>
      <c r="H9222" s="8">
        <v>8000000</v>
      </c>
    </row>
    <row r="9223" spans="1:8" x14ac:dyDescent="0.3">
      <c r="A9223">
        <v>6.5</v>
      </c>
      <c r="B9223" t="s">
        <v>24905</v>
      </c>
      <c r="C9223" t="s">
        <v>13984</v>
      </c>
      <c r="D9223" t="s">
        <v>17497</v>
      </c>
      <c r="E9223" t="s">
        <v>37</v>
      </c>
      <c r="F9223">
        <v>108</v>
      </c>
      <c r="G9223" s="8">
        <v>568695</v>
      </c>
      <c r="H9223" s="8">
        <v>8000000</v>
      </c>
    </row>
    <row r="9224" spans="1:8" x14ac:dyDescent="0.3">
      <c r="A9224">
        <v>6.5</v>
      </c>
      <c r="B9224" t="s">
        <v>24905</v>
      </c>
      <c r="C9224" t="s">
        <v>13984</v>
      </c>
      <c r="D9224" t="s">
        <v>8199</v>
      </c>
      <c r="E9224" t="s">
        <v>37</v>
      </c>
      <c r="F9224">
        <v>108</v>
      </c>
      <c r="G9224" s="8">
        <v>568695</v>
      </c>
      <c r="H9224" s="8">
        <v>8000000</v>
      </c>
    </row>
    <row r="9225" spans="1:8" x14ac:dyDescent="0.3">
      <c r="A9225">
        <v>6.4</v>
      </c>
      <c r="B9225" t="s">
        <v>24906</v>
      </c>
      <c r="C9225" t="s">
        <v>13988</v>
      </c>
      <c r="D9225" t="s">
        <v>21950</v>
      </c>
      <c r="E9225" t="s">
        <v>37</v>
      </c>
      <c r="F9225">
        <v>99</v>
      </c>
      <c r="G9225" s="8">
        <v>398420</v>
      </c>
      <c r="H9225" s="8">
        <v>8000000</v>
      </c>
    </row>
    <row r="9226" spans="1:8" x14ac:dyDescent="0.3">
      <c r="A9226">
        <v>6.4</v>
      </c>
      <c r="B9226" t="s">
        <v>24906</v>
      </c>
      <c r="C9226" t="s">
        <v>13988</v>
      </c>
      <c r="D9226" t="s">
        <v>1473</v>
      </c>
      <c r="E9226" t="s">
        <v>37</v>
      </c>
      <c r="F9226">
        <v>99</v>
      </c>
      <c r="G9226" s="8">
        <v>398420</v>
      </c>
      <c r="H9226" s="8">
        <v>8000000</v>
      </c>
    </row>
    <row r="9227" spans="1:8" x14ac:dyDescent="0.3">
      <c r="A9227">
        <v>5.6</v>
      </c>
      <c r="B9227" t="s">
        <v>24907</v>
      </c>
      <c r="C9227" t="s">
        <v>13998</v>
      </c>
      <c r="D9227" t="s">
        <v>809</v>
      </c>
      <c r="E9227" t="s">
        <v>37</v>
      </c>
      <c r="F9227">
        <v>109</v>
      </c>
      <c r="G9227" s="8">
        <v>336456</v>
      </c>
      <c r="H9227" s="8">
        <v>8000000</v>
      </c>
    </row>
    <row r="9228" spans="1:8" x14ac:dyDescent="0.3">
      <c r="A9228">
        <v>5.6</v>
      </c>
      <c r="B9228" t="s">
        <v>24907</v>
      </c>
      <c r="C9228" t="s">
        <v>13998</v>
      </c>
      <c r="D9228" t="s">
        <v>21950</v>
      </c>
      <c r="E9228" t="s">
        <v>37</v>
      </c>
      <c r="F9228">
        <v>109</v>
      </c>
      <c r="G9228" s="8">
        <v>336456</v>
      </c>
      <c r="H9228" s="8">
        <v>8000000</v>
      </c>
    </row>
    <row r="9229" spans="1:8" x14ac:dyDescent="0.3">
      <c r="A9229">
        <v>5.6</v>
      </c>
      <c r="B9229" t="s">
        <v>24907</v>
      </c>
      <c r="C9229" t="s">
        <v>13998</v>
      </c>
      <c r="D9229" t="s">
        <v>15164</v>
      </c>
      <c r="E9229" t="s">
        <v>37</v>
      </c>
      <c r="F9229">
        <v>109</v>
      </c>
      <c r="G9229" s="8">
        <v>336456</v>
      </c>
      <c r="H9229" s="8">
        <v>8000000</v>
      </c>
    </row>
    <row r="9230" spans="1:8" x14ac:dyDescent="0.3">
      <c r="A9230">
        <v>5.6</v>
      </c>
      <c r="B9230" t="s">
        <v>24907</v>
      </c>
      <c r="C9230" t="s">
        <v>13998</v>
      </c>
      <c r="D9230" t="s">
        <v>21948</v>
      </c>
      <c r="E9230" t="s">
        <v>37</v>
      </c>
      <c r="F9230">
        <v>109</v>
      </c>
      <c r="G9230" s="8">
        <v>336456</v>
      </c>
      <c r="H9230" s="8">
        <v>8000000</v>
      </c>
    </row>
    <row r="9231" spans="1:8" x14ac:dyDescent="0.3">
      <c r="A9231">
        <v>6.8</v>
      </c>
      <c r="B9231" t="s">
        <v>24908</v>
      </c>
      <c r="C9231" t="s">
        <v>14006</v>
      </c>
      <c r="D9231" t="s">
        <v>809</v>
      </c>
      <c r="E9231" t="s">
        <v>37</v>
      </c>
      <c r="F9231">
        <v>93</v>
      </c>
      <c r="G9231" s="8">
        <v>298110</v>
      </c>
      <c r="H9231" s="8">
        <v>8000000</v>
      </c>
    </row>
    <row r="9232" spans="1:8" x14ac:dyDescent="0.3">
      <c r="A9232">
        <v>6.8</v>
      </c>
      <c r="B9232" t="s">
        <v>24908</v>
      </c>
      <c r="C9232" t="s">
        <v>14006</v>
      </c>
      <c r="D9232" t="s">
        <v>1473</v>
      </c>
      <c r="E9232" t="s">
        <v>37</v>
      </c>
      <c r="F9232">
        <v>93</v>
      </c>
      <c r="G9232" s="8">
        <v>298110</v>
      </c>
      <c r="H9232" s="8">
        <v>8000000</v>
      </c>
    </row>
    <row r="9233" spans="1:8" x14ac:dyDescent="0.3">
      <c r="A9233">
        <v>6.8</v>
      </c>
      <c r="B9233" t="s">
        <v>24908</v>
      </c>
      <c r="C9233" t="s">
        <v>14006</v>
      </c>
      <c r="D9233" t="s">
        <v>4189</v>
      </c>
      <c r="E9233" t="s">
        <v>37</v>
      </c>
      <c r="F9233">
        <v>93</v>
      </c>
      <c r="G9233" s="8">
        <v>298110</v>
      </c>
      <c r="H9233" s="8">
        <v>8000000</v>
      </c>
    </row>
    <row r="9234" spans="1:8" x14ac:dyDescent="0.3">
      <c r="A9234">
        <v>6.8</v>
      </c>
      <c r="B9234" t="s">
        <v>24908</v>
      </c>
      <c r="C9234" t="s">
        <v>14006</v>
      </c>
      <c r="D9234" t="s">
        <v>10118</v>
      </c>
      <c r="E9234" t="s">
        <v>37</v>
      </c>
      <c r="F9234">
        <v>93</v>
      </c>
      <c r="G9234" s="8">
        <v>298110</v>
      </c>
      <c r="H9234" s="8">
        <v>8000000</v>
      </c>
    </row>
    <row r="9235" spans="1:8" x14ac:dyDescent="0.3">
      <c r="A9235">
        <v>5.5</v>
      </c>
      <c r="B9235" t="s">
        <v>24909</v>
      </c>
      <c r="C9235" t="s">
        <v>3263</v>
      </c>
      <c r="D9235" t="s">
        <v>809</v>
      </c>
      <c r="E9235" t="s">
        <v>37</v>
      </c>
      <c r="F9235">
        <v>99</v>
      </c>
      <c r="G9235" s="8">
        <v>127144</v>
      </c>
      <c r="H9235" s="8">
        <v>8000000</v>
      </c>
    </row>
    <row r="9236" spans="1:8" x14ac:dyDescent="0.3">
      <c r="A9236">
        <v>5.5</v>
      </c>
      <c r="B9236" t="s">
        <v>24909</v>
      </c>
      <c r="C9236" t="s">
        <v>3263</v>
      </c>
      <c r="D9236" t="s">
        <v>1473</v>
      </c>
      <c r="E9236" t="s">
        <v>37</v>
      </c>
      <c r="F9236">
        <v>99</v>
      </c>
      <c r="G9236" s="8">
        <v>127144</v>
      </c>
      <c r="H9236" s="8">
        <v>8000000</v>
      </c>
    </row>
    <row r="9237" spans="1:8" x14ac:dyDescent="0.3">
      <c r="A9237">
        <v>5.5</v>
      </c>
      <c r="B9237" t="s">
        <v>24909</v>
      </c>
      <c r="C9237" t="s">
        <v>3263</v>
      </c>
      <c r="D9237" t="s">
        <v>17497</v>
      </c>
      <c r="E9237" t="s">
        <v>37</v>
      </c>
      <c r="F9237">
        <v>99</v>
      </c>
      <c r="G9237" s="8">
        <v>127144</v>
      </c>
      <c r="H9237" s="8">
        <v>8000000</v>
      </c>
    </row>
    <row r="9238" spans="1:8" x14ac:dyDescent="0.3">
      <c r="A9238">
        <v>6.9</v>
      </c>
      <c r="B9238" t="s">
        <v>24910</v>
      </c>
      <c r="C9238" t="s">
        <v>4749</v>
      </c>
      <c r="D9238" t="s">
        <v>675</v>
      </c>
      <c r="E9238" t="s">
        <v>37</v>
      </c>
      <c r="F9238">
        <v>98</v>
      </c>
      <c r="G9238" s="8">
        <v>117190</v>
      </c>
      <c r="H9238" s="8">
        <v>8000000</v>
      </c>
    </row>
    <row r="9239" spans="1:8" x14ac:dyDescent="0.3">
      <c r="A9239">
        <v>6.9</v>
      </c>
      <c r="B9239" t="s">
        <v>24910</v>
      </c>
      <c r="C9239" t="s">
        <v>4749</v>
      </c>
      <c r="D9239" t="s">
        <v>809</v>
      </c>
      <c r="E9239" t="s">
        <v>37</v>
      </c>
      <c r="F9239">
        <v>98</v>
      </c>
      <c r="G9239" s="8">
        <v>117190</v>
      </c>
      <c r="H9239" s="8">
        <v>8000000</v>
      </c>
    </row>
    <row r="9240" spans="1:8" x14ac:dyDescent="0.3">
      <c r="A9240">
        <v>6.9</v>
      </c>
      <c r="B9240" t="s">
        <v>24910</v>
      </c>
      <c r="C9240" t="s">
        <v>4749</v>
      </c>
      <c r="D9240" t="s">
        <v>21950</v>
      </c>
      <c r="E9240" t="s">
        <v>37</v>
      </c>
      <c r="F9240">
        <v>98</v>
      </c>
      <c r="G9240" s="8">
        <v>117190</v>
      </c>
      <c r="H9240" s="8">
        <v>8000000</v>
      </c>
    </row>
    <row r="9241" spans="1:8" x14ac:dyDescent="0.3">
      <c r="A9241">
        <v>6</v>
      </c>
      <c r="B9241" t="s">
        <v>24911</v>
      </c>
      <c r="C9241" t="s">
        <v>14018</v>
      </c>
      <c r="D9241" t="s">
        <v>21950</v>
      </c>
      <c r="E9241" t="s">
        <v>37</v>
      </c>
      <c r="F9241">
        <v>95</v>
      </c>
      <c r="G9241" s="8">
        <v>108662</v>
      </c>
      <c r="H9241" s="8">
        <v>8000000</v>
      </c>
    </row>
    <row r="9242" spans="1:8" x14ac:dyDescent="0.3">
      <c r="A9242">
        <v>6</v>
      </c>
      <c r="B9242" t="s">
        <v>24911</v>
      </c>
      <c r="C9242" t="s">
        <v>14018</v>
      </c>
      <c r="D9242" t="s">
        <v>4189</v>
      </c>
      <c r="E9242" t="s">
        <v>37</v>
      </c>
      <c r="F9242">
        <v>95</v>
      </c>
      <c r="G9242" s="8">
        <v>108662</v>
      </c>
      <c r="H9242" s="8">
        <v>8000000</v>
      </c>
    </row>
    <row r="9243" spans="1:8" x14ac:dyDescent="0.3">
      <c r="A9243">
        <v>6</v>
      </c>
      <c r="B9243" t="s">
        <v>24911</v>
      </c>
      <c r="C9243" t="s">
        <v>14018</v>
      </c>
      <c r="D9243" t="s">
        <v>8199</v>
      </c>
      <c r="E9243" t="s">
        <v>37</v>
      </c>
      <c r="F9243">
        <v>95</v>
      </c>
      <c r="G9243" s="8">
        <v>108662</v>
      </c>
      <c r="H9243" s="8">
        <v>8000000</v>
      </c>
    </row>
    <row r="9244" spans="1:8" x14ac:dyDescent="0.3">
      <c r="A9244">
        <v>6.4</v>
      </c>
      <c r="B9244" t="s">
        <v>24912</v>
      </c>
      <c r="C9244" t="s">
        <v>14026</v>
      </c>
      <c r="D9244" t="s">
        <v>21950</v>
      </c>
      <c r="E9244" t="s">
        <v>37</v>
      </c>
      <c r="F9244">
        <v>107</v>
      </c>
      <c r="G9244" s="8">
        <v>53481</v>
      </c>
      <c r="H9244" s="8">
        <v>8000000</v>
      </c>
    </row>
    <row r="9245" spans="1:8" x14ac:dyDescent="0.3">
      <c r="A9245">
        <v>6.4</v>
      </c>
      <c r="B9245" t="s">
        <v>24912</v>
      </c>
      <c r="C9245" t="s">
        <v>14026</v>
      </c>
      <c r="D9245" t="s">
        <v>1473</v>
      </c>
      <c r="E9245" t="s">
        <v>37</v>
      </c>
      <c r="F9245">
        <v>107</v>
      </c>
      <c r="G9245" s="8">
        <v>53481</v>
      </c>
      <c r="H9245" s="8">
        <v>8000000</v>
      </c>
    </row>
    <row r="9246" spans="1:8" x14ac:dyDescent="0.3">
      <c r="A9246">
        <v>6.4</v>
      </c>
      <c r="B9246" t="s">
        <v>24912</v>
      </c>
      <c r="C9246" t="s">
        <v>14026</v>
      </c>
      <c r="D9246" t="s">
        <v>8199</v>
      </c>
      <c r="E9246" t="s">
        <v>37</v>
      </c>
      <c r="F9246">
        <v>107</v>
      </c>
      <c r="G9246" s="8">
        <v>53481</v>
      </c>
      <c r="H9246" s="8">
        <v>8000000</v>
      </c>
    </row>
    <row r="9247" spans="1:8" x14ac:dyDescent="0.3">
      <c r="A9247">
        <v>6.6</v>
      </c>
      <c r="B9247" t="s">
        <v>24913</v>
      </c>
      <c r="C9247" t="s">
        <v>14030</v>
      </c>
      <c r="D9247" t="s">
        <v>809</v>
      </c>
      <c r="E9247" t="s">
        <v>37</v>
      </c>
      <c r="F9247">
        <v>102</v>
      </c>
      <c r="G9247" s="8">
        <v>23106</v>
      </c>
      <c r="H9247" s="8">
        <v>50000000</v>
      </c>
    </row>
    <row r="9248" spans="1:8" x14ac:dyDescent="0.3">
      <c r="A9248">
        <v>6.6</v>
      </c>
      <c r="B9248" t="s">
        <v>24913</v>
      </c>
      <c r="C9248" t="s">
        <v>14030</v>
      </c>
      <c r="D9248" t="s">
        <v>21950</v>
      </c>
      <c r="E9248" t="s">
        <v>37</v>
      </c>
      <c r="F9248">
        <v>102</v>
      </c>
      <c r="G9248" s="8">
        <v>23106</v>
      </c>
      <c r="H9248" s="8">
        <v>50000000</v>
      </c>
    </row>
    <row r="9249" spans="1:8" x14ac:dyDescent="0.3">
      <c r="A9249">
        <v>6.6</v>
      </c>
      <c r="B9249" t="s">
        <v>24913</v>
      </c>
      <c r="C9249" t="s">
        <v>14030</v>
      </c>
      <c r="D9249" t="s">
        <v>1473</v>
      </c>
      <c r="E9249" t="s">
        <v>37</v>
      </c>
      <c r="F9249">
        <v>102</v>
      </c>
      <c r="G9249" s="8">
        <v>23106</v>
      </c>
      <c r="H9249" s="8">
        <v>50000000</v>
      </c>
    </row>
    <row r="9250" spans="1:8" x14ac:dyDescent="0.3">
      <c r="A9250">
        <v>6.6</v>
      </c>
      <c r="B9250" t="s">
        <v>24913</v>
      </c>
      <c r="C9250" t="s">
        <v>14030</v>
      </c>
      <c r="D9250" t="s">
        <v>17497</v>
      </c>
      <c r="E9250" t="s">
        <v>37</v>
      </c>
      <c r="F9250">
        <v>102</v>
      </c>
      <c r="G9250" s="8">
        <v>23106</v>
      </c>
      <c r="H9250" s="8">
        <v>50000000</v>
      </c>
    </row>
    <row r="9251" spans="1:8" x14ac:dyDescent="0.3">
      <c r="A9251">
        <v>5.3</v>
      </c>
      <c r="B9251" t="s">
        <v>24914</v>
      </c>
      <c r="C9251" t="s">
        <v>14035</v>
      </c>
      <c r="D9251" t="s">
        <v>1473</v>
      </c>
      <c r="E9251" t="s">
        <v>37</v>
      </c>
      <c r="F9251">
        <v>97</v>
      </c>
      <c r="G9251" s="8">
        <v>52961</v>
      </c>
      <c r="H9251" s="8">
        <v>8000000</v>
      </c>
    </row>
    <row r="9252" spans="1:8" x14ac:dyDescent="0.3">
      <c r="A9252">
        <v>8.1</v>
      </c>
      <c r="B9252" t="s">
        <v>24915</v>
      </c>
      <c r="C9252" t="s">
        <v>9227</v>
      </c>
      <c r="D9252" t="s">
        <v>675</v>
      </c>
      <c r="E9252" t="s">
        <v>388</v>
      </c>
      <c r="F9252">
        <v>124</v>
      </c>
      <c r="G9252" s="8">
        <v>439162</v>
      </c>
      <c r="H9252" s="8">
        <v>1100000000</v>
      </c>
    </row>
    <row r="9253" spans="1:8" x14ac:dyDescent="0.3">
      <c r="A9253">
        <v>8.1</v>
      </c>
      <c r="B9253" t="s">
        <v>24915</v>
      </c>
      <c r="C9253" t="s">
        <v>9227</v>
      </c>
      <c r="D9253" t="s">
        <v>9312</v>
      </c>
      <c r="E9253" t="s">
        <v>388</v>
      </c>
      <c r="F9253">
        <v>124</v>
      </c>
      <c r="G9253" s="8">
        <v>439162</v>
      </c>
      <c r="H9253" s="8">
        <v>1100000000</v>
      </c>
    </row>
    <row r="9254" spans="1:8" x14ac:dyDescent="0.3">
      <c r="A9254">
        <v>8.1</v>
      </c>
      <c r="B9254" t="s">
        <v>24915</v>
      </c>
      <c r="C9254" t="s">
        <v>9227</v>
      </c>
      <c r="D9254" t="s">
        <v>10118</v>
      </c>
      <c r="E9254" t="s">
        <v>388</v>
      </c>
      <c r="F9254">
        <v>124</v>
      </c>
      <c r="G9254" s="8">
        <v>439162</v>
      </c>
      <c r="H9254" s="8">
        <v>1100000000</v>
      </c>
    </row>
    <row r="9255" spans="1:8" x14ac:dyDescent="0.3">
      <c r="A9255">
        <v>6.9</v>
      </c>
      <c r="B9255" t="s">
        <v>24916</v>
      </c>
      <c r="C9255" t="s">
        <v>14067</v>
      </c>
      <c r="D9255" t="s">
        <v>809</v>
      </c>
      <c r="E9255" t="s">
        <v>37</v>
      </c>
      <c r="F9255">
        <v>90</v>
      </c>
      <c r="G9255" s="8">
        <v>671240</v>
      </c>
      <c r="H9255" s="8">
        <v>7900000</v>
      </c>
    </row>
    <row r="9256" spans="1:8" x14ac:dyDescent="0.3">
      <c r="A9256">
        <v>6.9</v>
      </c>
      <c r="B9256" t="s">
        <v>24916</v>
      </c>
      <c r="C9256" t="s">
        <v>14067</v>
      </c>
      <c r="D9256" t="s">
        <v>1473</v>
      </c>
      <c r="E9256" t="s">
        <v>37</v>
      </c>
      <c r="F9256">
        <v>90</v>
      </c>
      <c r="G9256" s="8">
        <v>671240</v>
      </c>
      <c r="H9256" s="8">
        <v>7900000</v>
      </c>
    </row>
    <row r="9257" spans="1:8" x14ac:dyDescent="0.3">
      <c r="A9257">
        <v>6.9</v>
      </c>
      <c r="B9257" t="s">
        <v>24916</v>
      </c>
      <c r="C9257" t="s">
        <v>14067</v>
      </c>
      <c r="D9257" t="s">
        <v>17497</v>
      </c>
      <c r="E9257" t="s">
        <v>37</v>
      </c>
      <c r="F9257">
        <v>90</v>
      </c>
      <c r="G9257" s="8">
        <v>671240</v>
      </c>
      <c r="H9257" s="8">
        <v>7900000</v>
      </c>
    </row>
    <row r="9258" spans="1:8" x14ac:dyDescent="0.3">
      <c r="A9258">
        <v>6.5</v>
      </c>
      <c r="B9258" t="s">
        <v>24917</v>
      </c>
      <c r="C9258" t="s">
        <v>14087</v>
      </c>
      <c r="D9258" t="s">
        <v>675</v>
      </c>
      <c r="E9258" t="s">
        <v>37</v>
      </c>
      <c r="F9258">
        <v>90</v>
      </c>
      <c r="G9258" s="8">
        <v>882290</v>
      </c>
      <c r="H9258" s="8">
        <v>10000000</v>
      </c>
    </row>
    <row r="9259" spans="1:8" x14ac:dyDescent="0.3">
      <c r="A9259">
        <v>6.5</v>
      </c>
      <c r="B9259" t="s">
        <v>24917</v>
      </c>
      <c r="C9259" t="s">
        <v>14087</v>
      </c>
      <c r="D9259" t="s">
        <v>10118</v>
      </c>
      <c r="E9259" t="s">
        <v>37</v>
      </c>
      <c r="F9259">
        <v>90</v>
      </c>
      <c r="G9259" s="8">
        <v>882290</v>
      </c>
      <c r="H9259" s="8">
        <v>10000000</v>
      </c>
    </row>
    <row r="9260" spans="1:8" x14ac:dyDescent="0.3">
      <c r="A9260">
        <v>6.5</v>
      </c>
      <c r="B9260" t="s">
        <v>24917</v>
      </c>
      <c r="C9260" t="s">
        <v>14087</v>
      </c>
      <c r="D9260" t="s">
        <v>21949</v>
      </c>
      <c r="E9260" t="s">
        <v>37</v>
      </c>
      <c r="F9260">
        <v>90</v>
      </c>
      <c r="G9260" s="8">
        <v>882290</v>
      </c>
      <c r="H9260" s="8">
        <v>10000000</v>
      </c>
    </row>
    <row r="9261" spans="1:8" x14ac:dyDescent="0.3">
      <c r="A9261">
        <v>7.4</v>
      </c>
      <c r="B9261" t="s">
        <v>24918</v>
      </c>
      <c r="C9261" t="s">
        <v>4034</v>
      </c>
      <c r="D9261" t="s">
        <v>809</v>
      </c>
      <c r="E9261" t="s">
        <v>37</v>
      </c>
      <c r="F9261">
        <v>99</v>
      </c>
      <c r="G9261" s="8">
        <v>106593296</v>
      </c>
      <c r="H9261" s="8">
        <v>7500000</v>
      </c>
    </row>
    <row r="9262" spans="1:8" x14ac:dyDescent="0.3">
      <c r="A9262">
        <v>7.4</v>
      </c>
      <c r="B9262" t="s">
        <v>24918</v>
      </c>
      <c r="C9262" t="s">
        <v>4034</v>
      </c>
      <c r="D9262" t="s">
        <v>1473</v>
      </c>
      <c r="E9262" t="s">
        <v>37</v>
      </c>
      <c r="F9262">
        <v>99</v>
      </c>
      <c r="G9262" s="8">
        <v>106593296</v>
      </c>
      <c r="H9262" s="8">
        <v>7500000</v>
      </c>
    </row>
    <row r="9263" spans="1:8" x14ac:dyDescent="0.3">
      <c r="A9263">
        <v>7.4</v>
      </c>
      <c r="B9263" t="s">
        <v>24918</v>
      </c>
      <c r="C9263" t="s">
        <v>4034</v>
      </c>
      <c r="D9263" t="s">
        <v>15875</v>
      </c>
      <c r="E9263" t="s">
        <v>37</v>
      </c>
      <c r="F9263">
        <v>99</v>
      </c>
      <c r="G9263" s="8">
        <v>106593296</v>
      </c>
      <c r="H9263" s="8">
        <v>7500000</v>
      </c>
    </row>
    <row r="9264" spans="1:8" x14ac:dyDescent="0.3">
      <c r="A9264">
        <v>6.9</v>
      </c>
      <c r="B9264" t="s">
        <v>24919</v>
      </c>
      <c r="C9264" t="s">
        <v>5571</v>
      </c>
      <c r="D9264" t="s">
        <v>809</v>
      </c>
      <c r="E9264" t="s">
        <v>37</v>
      </c>
      <c r="F9264">
        <v>115</v>
      </c>
      <c r="G9264" s="8">
        <v>43490057</v>
      </c>
      <c r="H9264" s="8">
        <v>7500000</v>
      </c>
    </row>
    <row r="9265" spans="1:8" x14ac:dyDescent="0.3">
      <c r="A9265">
        <v>6.9</v>
      </c>
      <c r="B9265" t="s">
        <v>24919</v>
      </c>
      <c r="C9265" t="s">
        <v>5571</v>
      </c>
      <c r="D9265" t="s">
        <v>1473</v>
      </c>
      <c r="E9265" t="s">
        <v>37</v>
      </c>
      <c r="F9265">
        <v>115</v>
      </c>
      <c r="G9265" s="8">
        <v>43490057</v>
      </c>
      <c r="H9265" s="8">
        <v>7500000</v>
      </c>
    </row>
    <row r="9266" spans="1:8" x14ac:dyDescent="0.3">
      <c r="A9266">
        <v>6.7</v>
      </c>
      <c r="B9266" t="s">
        <v>24920</v>
      </c>
      <c r="C9266" t="s">
        <v>14107</v>
      </c>
      <c r="D9266" t="s">
        <v>675</v>
      </c>
      <c r="E9266" t="s">
        <v>5027</v>
      </c>
      <c r="F9266">
        <v>89</v>
      </c>
      <c r="G9266" s="8">
        <v>32333860</v>
      </c>
      <c r="H9266" s="8">
        <v>7500000</v>
      </c>
    </row>
    <row r="9267" spans="1:8" x14ac:dyDescent="0.3">
      <c r="A9267">
        <v>6.7</v>
      </c>
      <c r="B9267" t="s">
        <v>24920</v>
      </c>
      <c r="C9267" t="s">
        <v>14107</v>
      </c>
      <c r="D9267" t="s">
        <v>809</v>
      </c>
      <c r="E9267" t="s">
        <v>5027</v>
      </c>
      <c r="F9267">
        <v>89</v>
      </c>
      <c r="G9267" s="8">
        <v>32333860</v>
      </c>
      <c r="H9267" s="8">
        <v>7500000</v>
      </c>
    </row>
    <row r="9268" spans="1:8" x14ac:dyDescent="0.3">
      <c r="A9268">
        <v>7.6</v>
      </c>
      <c r="B9268" t="s">
        <v>24921</v>
      </c>
      <c r="C9268" t="s">
        <v>5972</v>
      </c>
      <c r="D9268" t="s">
        <v>809</v>
      </c>
      <c r="E9268" t="s">
        <v>37</v>
      </c>
      <c r="F9268">
        <v>92</v>
      </c>
      <c r="G9268" s="8">
        <v>24792061</v>
      </c>
      <c r="H9268" s="8">
        <v>6500000</v>
      </c>
    </row>
    <row r="9269" spans="1:8" x14ac:dyDescent="0.3">
      <c r="A9269">
        <v>7.6</v>
      </c>
      <c r="B9269" t="s">
        <v>24921</v>
      </c>
      <c r="C9269" t="s">
        <v>5972</v>
      </c>
      <c r="D9269" t="s">
        <v>1473</v>
      </c>
      <c r="E9269" t="s">
        <v>37</v>
      </c>
      <c r="F9269">
        <v>92</v>
      </c>
      <c r="G9269" s="8">
        <v>24792061</v>
      </c>
      <c r="H9269" s="8">
        <v>6500000</v>
      </c>
    </row>
    <row r="9270" spans="1:8" x14ac:dyDescent="0.3">
      <c r="A9270">
        <v>5.4</v>
      </c>
      <c r="B9270" t="s">
        <v>24922</v>
      </c>
      <c r="C9270" t="s">
        <v>14125</v>
      </c>
      <c r="D9270" t="s">
        <v>4189</v>
      </c>
      <c r="E9270" t="s">
        <v>37</v>
      </c>
      <c r="F9270">
        <v>94</v>
      </c>
      <c r="G9270" s="8">
        <v>17544812</v>
      </c>
      <c r="H9270" s="8">
        <v>10000000</v>
      </c>
    </row>
    <row r="9271" spans="1:8" x14ac:dyDescent="0.3">
      <c r="A9271">
        <v>7.3</v>
      </c>
      <c r="B9271" t="s">
        <v>24923</v>
      </c>
      <c r="C9271" t="s">
        <v>10803</v>
      </c>
      <c r="D9271" t="s">
        <v>1473</v>
      </c>
      <c r="E9271" t="s">
        <v>37</v>
      </c>
      <c r="F9271">
        <v>100</v>
      </c>
      <c r="G9271" s="8">
        <v>12574715</v>
      </c>
      <c r="H9271" s="8">
        <v>4500000</v>
      </c>
    </row>
    <row r="9272" spans="1:8" x14ac:dyDescent="0.3">
      <c r="A9272">
        <v>6</v>
      </c>
      <c r="B9272" t="s">
        <v>24924</v>
      </c>
      <c r="C9272" t="s">
        <v>14137</v>
      </c>
      <c r="D9272" t="s">
        <v>809</v>
      </c>
      <c r="E9272" t="s">
        <v>37</v>
      </c>
      <c r="F9272">
        <v>109</v>
      </c>
      <c r="G9272" s="8">
        <v>5100000</v>
      </c>
      <c r="H9272" s="8">
        <v>7500000</v>
      </c>
    </row>
    <row r="9273" spans="1:8" x14ac:dyDescent="0.3">
      <c r="A9273">
        <v>6</v>
      </c>
      <c r="B9273" t="s">
        <v>24924</v>
      </c>
      <c r="C9273" t="s">
        <v>14137</v>
      </c>
      <c r="D9273" t="s">
        <v>1473</v>
      </c>
      <c r="E9273" t="s">
        <v>37</v>
      </c>
      <c r="F9273">
        <v>109</v>
      </c>
      <c r="G9273" s="8">
        <v>5100000</v>
      </c>
      <c r="H9273" s="8">
        <v>7500000</v>
      </c>
    </row>
    <row r="9274" spans="1:8" x14ac:dyDescent="0.3">
      <c r="A9274">
        <v>6</v>
      </c>
      <c r="B9274" t="s">
        <v>24924</v>
      </c>
      <c r="C9274" t="s">
        <v>14137</v>
      </c>
      <c r="D9274" t="s">
        <v>17497</v>
      </c>
      <c r="E9274" t="s">
        <v>37</v>
      </c>
      <c r="F9274">
        <v>109</v>
      </c>
      <c r="G9274" s="8">
        <v>5100000</v>
      </c>
      <c r="H9274" s="8">
        <v>7500000</v>
      </c>
    </row>
    <row r="9275" spans="1:8" x14ac:dyDescent="0.3">
      <c r="A9275">
        <v>7.2</v>
      </c>
      <c r="B9275" t="s">
        <v>24925</v>
      </c>
      <c r="C9275" t="s">
        <v>7307</v>
      </c>
      <c r="D9275" t="s">
        <v>21950</v>
      </c>
      <c r="E9275" t="s">
        <v>37</v>
      </c>
      <c r="F9275">
        <v>105</v>
      </c>
      <c r="G9275" s="8">
        <v>10460089</v>
      </c>
      <c r="H9275" s="8">
        <v>7500000</v>
      </c>
    </row>
    <row r="9276" spans="1:8" x14ac:dyDescent="0.3">
      <c r="A9276">
        <v>7.2</v>
      </c>
      <c r="B9276" t="s">
        <v>24925</v>
      </c>
      <c r="C9276" t="s">
        <v>7307</v>
      </c>
      <c r="D9276" t="s">
        <v>1473</v>
      </c>
      <c r="E9276" t="s">
        <v>37</v>
      </c>
      <c r="F9276">
        <v>105</v>
      </c>
      <c r="G9276" s="8">
        <v>10460089</v>
      </c>
      <c r="H9276" s="8">
        <v>7500000</v>
      </c>
    </row>
    <row r="9277" spans="1:8" x14ac:dyDescent="0.3">
      <c r="A9277">
        <v>7.2</v>
      </c>
      <c r="B9277" t="s">
        <v>24925</v>
      </c>
      <c r="C9277" t="s">
        <v>7307</v>
      </c>
      <c r="D9277" t="s">
        <v>21948</v>
      </c>
      <c r="E9277" t="s">
        <v>37</v>
      </c>
      <c r="F9277">
        <v>105</v>
      </c>
      <c r="G9277" s="8">
        <v>10460089</v>
      </c>
      <c r="H9277" s="8">
        <v>7500000</v>
      </c>
    </row>
    <row r="9278" spans="1:8" x14ac:dyDescent="0.3">
      <c r="A9278">
        <v>7.2</v>
      </c>
      <c r="B9278" t="s">
        <v>24925</v>
      </c>
      <c r="C9278" t="s">
        <v>7307</v>
      </c>
      <c r="D9278" t="s">
        <v>8199</v>
      </c>
      <c r="E9278" t="s">
        <v>37</v>
      </c>
      <c r="F9278">
        <v>105</v>
      </c>
      <c r="G9278" s="8">
        <v>10460089</v>
      </c>
      <c r="H9278" s="8">
        <v>7500000</v>
      </c>
    </row>
    <row r="9279" spans="1:8" x14ac:dyDescent="0.3">
      <c r="A9279">
        <v>6</v>
      </c>
      <c r="B9279" t="s">
        <v>24926</v>
      </c>
      <c r="C9279" t="s">
        <v>6426</v>
      </c>
      <c r="D9279" t="s">
        <v>809</v>
      </c>
      <c r="E9279" t="s">
        <v>37</v>
      </c>
      <c r="F9279">
        <v>102</v>
      </c>
      <c r="G9279" s="8">
        <v>4239767</v>
      </c>
      <c r="H9279" s="8">
        <v>7500000</v>
      </c>
    </row>
    <row r="9280" spans="1:8" x14ac:dyDescent="0.3">
      <c r="A9280">
        <v>6</v>
      </c>
      <c r="B9280" t="s">
        <v>24926</v>
      </c>
      <c r="C9280" t="s">
        <v>6426</v>
      </c>
      <c r="D9280" t="s">
        <v>1473</v>
      </c>
      <c r="E9280" t="s">
        <v>37</v>
      </c>
      <c r="F9280">
        <v>102</v>
      </c>
      <c r="G9280" s="8">
        <v>4239767</v>
      </c>
      <c r="H9280" s="8">
        <v>7500000</v>
      </c>
    </row>
    <row r="9281" spans="1:8" x14ac:dyDescent="0.3">
      <c r="A9281">
        <v>6</v>
      </c>
      <c r="B9281" t="s">
        <v>24926</v>
      </c>
      <c r="C9281" t="s">
        <v>6426</v>
      </c>
      <c r="D9281" t="s">
        <v>17497</v>
      </c>
      <c r="E9281" t="s">
        <v>37</v>
      </c>
      <c r="F9281">
        <v>102</v>
      </c>
      <c r="G9281" s="8">
        <v>4239767</v>
      </c>
      <c r="H9281" s="8">
        <v>7500000</v>
      </c>
    </row>
    <row r="9282" spans="1:8" x14ac:dyDescent="0.3">
      <c r="A9282">
        <v>6</v>
      </c>
      <c r="B9282" t="s">
        <v>24926</v>
      </c>
      <c r="C9282" t="s">
        <v>6426</v>
      </c>
      <c r="D9282" t="s">
        <v>21949</v>
      </c>
      <c r="E9282" t="s">
        <v>37</v>
      </c>
      <c r="F9282">
        <v>102</v>
      </c>
      <c r="G9282" s="8">
        <v>4239767</v>
      </c>
      <c r="H9282" s="8">
        <v>7500000</v>
      </c>
    </row>
    <row r="9283" spans="1:8" x14ac:dyDescent="0.3">
      <c r="A9283">
        <v>3.1</v>
      </c>
      <c r="B9283" t="s">
        <v>24927</v>
      </c>
      <c r="C9283" t="s">
        <v>14149</v>
      </c>
      <c r="D9283" t="s">
        <v>809</v>
      </c>
      <c r="E9283" t="s">
        <v>37</v>
      </c>
      <c r="F9283">
        <v>97</v>
      </c>
      <c r="G9283" s="8">
        <v>4131640</v>
      </c>
      <c r="H9283" s="8">
        <v>7500000</v>
      </c>
    </row>
    <row r="9284" spans="1:8" x14ac:dyDescent="0.3">
      <c r="A9284">
        <v>3.1</v>
      </c>
      <c r="B9284" t="s">
        <v>24927</v>
      </c>
      <c r="C9284" t="s">
        <v>14149</v>
      </c>
      <c r="D9284" t="s">
        <v>21950</v>
      </c>
      <c r="E9284" t="s">
        <v>37</v>
      </c>
      <c r="F9284">
        <v>97</v>
      </c>
      <c r="G9284" s="8">
        <v>4131640</v>
      </c>
      <c r="H9284" s="8">
        <v>7500000</v>
      </c>
    </row>
    <row r="9285" spans="1:8" x14ac:dyDescent="0.3">
      <c r="A9285">
        <v>6.9</v>
      </c>
      <c r="B9285" t="s">
        <v>24928</v>
      </c>
      <c r="C9285" t="s">
        <v>14154</v>
      </c>
      <c r="D9285" t="s">
        <v>1473</v>
      </c>
      <c r="E9285" t="s">
        <v>37</v>
      </c>
      <c r="F9285">
        <v>118</v>
      </c>
      <c r="G9285" s="8">
        <v>3347439</v>
      </c>
      <c r="H9285" s="8">
        <v>7500000</v>
      </c>
    </row>
    <row r="9286" spans="1:8" x14ac:dyDescent="0.3">
      <c r="A9286">
        <v>6.9</v>
      </c>
      <c r="B9286" t="s">
        <v>24928</v>
      </c>
      <c r="C9286" t="s">
        <v>14154</v>
      </c>
      <c r="D9286" t="s">
        <v>17497</v>
      </c>
      <c r="E9286" t="s">
        <v>37</v>
      </c>
      <c r="F9286">
        <v>118</v>
      </c>
      <c r="G9286" s="8">
        <v>3347439</v>
      </c>
      <c r="H9286" s="8">
        <v>7500000</v>
      </c>
    </row>
    <row r="9287" spans="1:8" x14ac:dyDescent="0.3">
      <c r="A9287">
        <v>6.2</v>
      </c>
      <c r="B9287" t="s">
        <v>24929</v>
      </c>
      <c r="C9287" t="s">
        <v>11847</v>
      </c>
      <c r="D9287" t="s">
        <v>809</v>
      </c>
      <c r="E9287" t="s">
        <v>37</v>
      </c>
      <c r="F9287">
        <v>92</v>
      </c>
      <c r="G9287" s="8">
        <v>10814185</v>
      </c>
      <c r="H9287" s="8">
        <v>8000000</v>
      </c>
    </row>
    <row r="9288" spans="1:8" x14ac:dyDescent="0.3">
      <c r="A9288">
        <v>6.2</v>
      </c>
      <c r="B9288" t="s">
        <v>24929</v>
      </c>
      <c r="C9288" t="s">
        <v>11847</v>
      </c>
      <c r="D9288" t="s">
        <v>21950</v>
      </c>
      <c r="E9288" t="s">
        <v>37</v>
      </c>
      <c r="F9288">
        <v>92</v>
      </c>
      <c r="G9288" s="8">
        <v>10814185</v>
      </c>
      <c r="H9288" s="8">
        <v>8000000</v>
      </c>
    </row>
    <row r="9289" spans="1:8" x14ac:dyDescent="0.3">
      <c r="A9289">
        <v>6.2</v>
      </c>
      <c r="B9289" t="s">
        <v>24929</v>
      </c>
      <c r="C9289" t="s">
        <v>11847</v>
      </c>
      <c r="D9289" t="s">
        <v>17497</v>
      </c>
      <c r="E9289" t="s">
        <v>37</v>
      </c>
      <c r="F9289">
        <v>92</v>
      </c>
      <c r="G9289" s="8">
        <v>10814185</v>
      </c>
      <c r="H9289" s="8">
        <v>8000000</v>
      </c>
    </row>
    <row r="9290" spans="1:8" x14ac:dyDescent="0.3">
      <c r="A9290">
        <v>6.9</v>
      </c>
      <c r="B9290" t="s">
        <v>24930</v>
      </c>
      <c r="C9290" t="s">
        <v>14165</v>
      </c>
      <c r="D9290" t="s">
        <v>809</v>
      </c>
      <c r="E9290" t="s">
        <v>726</v>
      </c>
      <c r="F9290">
        <v>103</v>
      </c>
      <c r="G9290" s="8">
        <v>206400</v>
      </c>
      <c r="H9290" s="8">
        <v>50000000</v>
      </c>
    </row>
    <row r="9291" spans="1:8" x14ac:dyDescent="0.3">
      <c r="A9291">
        <v>6.9</v>
      </c>
      <c r="B9291" t="s">
        <v>24930</v>
      </c>
      <c r="C9291" t="s">
        <v>14165</v>
      </c>
      <c r="D9291" t="s">
        <v>21950</v>
      </c>
      <c r="E9291" t="s">
        <v>726</v>
      </c>
      <c r="F9291">
        <v>103</v>
      </c>
      <c r="G9291" s="8">
        <v>206400</v>
      </c>
      <c r="H9291" s="8">
        <v>50000000</v>
      </c>
    </row>
    <row r="9292" spans="1:8" x14ac:dyDescent="0.3">
      <c r="A9292">
        <v>6.9</v>
      </c>
      <c r="B9292" t="s">
        <v>24930</v>
      </c>
      <c r="C9292" t="s">
        <v>14165</v>
      </c>
      <c r="D9292" t="s">
        <v>1473</v>
      </c>
      <c r="E9292" t="s">
        <v>726</v>
      </c>
      <c r="F9292">
        <v>103</v>
      </c>
      <c r="G9292" s="8">
        <v>206400</v>
      </c>
      <c r="H9292" s="8">
        <v>50000000</v>
      </c>
    </row>
    <row r="9293" spans="1:8" x14ac:dyDescent="0.3">
      <c r="A9293">
        <v>6.9</v>
      </c>
      <c r="B9293" t="s">
        <v>24930</v>
      </c>
      <c r="C9293" t="s">
        <v>14165</v>
      </c>
      <c r="D9293" t="s">
        <v>17497</v>
      </c>
      <c r="E9293" t="s">
        <v>726</v>
      </c>
      <c r="F9293">
        <v>103</v>
      </c>
      <c r="G9293" s="8">
        <v>206400</v>
      </c>
      <c r="H9293" s="8">
        <v>50000000</v>
      </c>
    </row>
    <row r="9294" spans="1:8" x14ac:dyDescent="0.3">
      <c r="A9294">
        <v>6.9</v>
      </c>
      <c r="B9294" t="s">
        <v>24930</v>
      </c>
      <c r="C9294" t="s">
        <v>14165</v>
      </c>
      <c r="D9294" t="s">
        <v>8199</v>
      </c>
      <c r="E9294" t="s">
        <v>726</v>
      </c>
      <c r="F9294">
        <v>103</v>
      </c>
      <c r="G9294" s="8">
        <v>206400</v>
      </c>
      <c r="H9294" s="8">
        <v>50000000</v>
      </c>
    </row>
    <row r="9295" spans="1:8" x14ac:dyDescent="0.3">
      <c r="A9295">
        <v>6.3</v>
      </c>
      <c r="B9295" t="s">
        <v>24931</v>
      </c>
      <c r="C9295" t="s">
        <v>7216</v>
      </c>
      <c r="D9295" t="s">
        <v>1473</v>
      </c>
      <c r="E9295" t="s">
        <v>37</v>
      </c>
      <c r="F9295">
        <v>93</v>
      </c>
      <c r="G9295" s="8">
        <v>197148</v>
      </c>
      <c r="H9295" s="8">
        <v>7500000</v>
      </c>
    </row>
    <row r="9296" spans="1:8" x14ac:dyDescent="0.3">
      <c r="A9296">
        <v>6.3</v>
      </c>
      <c r="B9296" t="s">
        <v>24931</v>
      </c>
      <c r="C9296" t="s">
        <v>7216</v>
      </c>
      <c r="D9296" t="s">
        <v>17497</v>
      </c>
      <c r="E9296" t="s">
        <v>37</v>
      </c>
      <c r="F9296">
        <v>93</v>
      </c>
      <c r="G9296" s="8">
        <v>197148</v>
      </c>
      <c r="H9296" s="8">
        <v>7500000</v>
      </c>
    </row>
    <row r="9297" spans="1:8" x14ac:dyDescent="0.3">
      <c r="A9297">
        <v>6.3</v>
      </c>
      <c r="B9297" t="s">
        <v>24931</v>
      </c>
      <c r="C9297" t="s">
        <v>7216</v>
      </c>
      <c r="D9297" t="s">
        <v>10118</v>
      </c>
      <c r="E9297" t="s">
        <v>37</v>
      </c>
      <c r="F9297">
        <v>93</v>
      </c>
      <c r="G9297" s="8">
        <v>197148</v>
      </c>
      <c r="H9297" s="8">
        <v>7500000</v>
      </c>
    </row>
    <row r="9298" spans="1:8" x14ac:dyDescent="0.3">
      <c r="A9298">
        <v>6.3</v>
      </c>
      <c r="B9298" t="s">
        <v>24931</v>
      </c>
      <c r="C9298" t="s">
        <v>7216</v>
      </c>
      <c r="D9298" t="s">
        <v>8199</v>
      </c>
      <c r="E9298" t="s">
        <v>37</v>
      </c>
      <c r="F9298">
        <v>93</v>
      </c>
      <c r="G9298" s="8">
        <v>197148</v>
      </c>
      <c r="H9298" s="8">
        <v>7500000</v>
      </c>
    </row>
    <row r="9299" spans="1:8" x14ac:dyDescent="0.3">
      <c r="A9299">
        <v>6.7</v>
      </c>
      <c r="B9299" t="s">
        <v>24932</v>
      </c>
      <c r="C9299" t="s">
        <v>14178</v>
      </c>
      <c r="D9299" t="s">
        <v>1473</v>
      </c>
      <c r="E9299" t="s">
        <v>37</v>
      </c>
      <c r="F9299">
        <v>113</v>
      </c>
      <c r="G9299" s="8">
        <v>3014541</v>
      </c>
      <c r="H9299" s="8">
        <v>8000000</v>
      </c>
    </row>
    <row r="9300" spans="1:8" x14ac:dyDescent="0.3">
      <c r="A9300">
        <v>5.4</v>
      </c>
      <c r="B9300" t="s">
        <v>24933</v>
      </c>
      <c r="C9300" t="s">
        <v>14189</v>
      </c>
      <c r="D9300" t="s">
        <v>809</v>
      </c>
      <c r="E9300" t="s">
        <v>3397</v>
      </c>
      <c r="F9300">
        <v>153</v>
      </c>
      <c r="G9300" s="8">
        <v>872643</v>
      </c>
      <c r="H9300" s="8">
        <v>6000000</v>
      </c>
    </row>
    <row r="9301" spans="1:8" x14ac:dyDescent="0.3">
      <c r="A9301">
        <v>5.4</v>
      </c>
      <c r="B9301" t="s">
        <v>24933</v>
      </c>
      <c r="C9301" t="s">
        <v>14189</v>
      </c>
      <c r="D9301" t="s">
        <v>15875</v>
      </c>
      <c r="E9301" t="s">
        <v>3397</v>
      </c>
      <c r="F9301">
        <v>153</v>
      </c>
      <c r="G9301" s="8">
        <v>872643</v>
      </c>
      <c r="H9301" s="8">
        <v>6000000</v>
      </c>
    </row>
    <row r="9302" spans="1:8" x14ac:dyDescent="0.3">
      <c r="A9302">
        <v>5.4</v>
      </c>
      <c r="B9302" t="s">
        <v>24933</v>
      </c>
      <c r="C9302" t="s">
        <v>14189</v>
      </c>
      <c r="D9302" t="s">
        <v>17497</v>
      </c>
      <c r="E9302" t="s">
        <v>3397</v>
      </c>
      <c r="F9302">
        <v>153</v>
      </c>
      <c r="G9302" s="8">
        <v>872643</v>
      </c>
      <c r="H9302" s="8">
        <v>6000000</v>
      </c>
    </row>
    <row r="9303" spans="1:8" x14ac:dyDescent="0.3">
      <c r="A9303">
        <v>8</v>
      </c>
      <c r="B9303" t="s">
        <v>24934</v>
      </c>
      <c r="C9303" t="s">
        <v>14196</v>
      </c>
      <c r="D9303" t="s">
        <v>9312</v>
      </c>
      <c r="E9303" t="s">
        <v>726</v>
      </c>
      <c r="F9303">
        <v>89</v>
      </c>
      <c r="G9303" s="8">
        <v>4443403</v>
      </c>
      <c r="H9303" s="8">
        <v>7300000</v>
      </c>
    </row>
    <row r="9304" spans="1:8" x14ac:dyDescent="0.3">
      <c r="A9304">
        <v>8</v>
      </c>
      <c r="B9304" t="s">
        <v>24934</v>
      </c>
      <c r="C9304" t="s">
        <v>14196</v>
      </c>
      <c r="D9304" t="s">
        <v>11093</v>
      </c>
      <c r="E9304" t="s">
        <v>726</v>
      </c>
      <c r="F9304">
        <v>89</v>
      </c>
      <c r="G9304" s="8">
        <v>4443403</v>
      </c>
      <c r="H9304" s="8">
        <v>7300000</v>
      </c>
    </row>
    <row r="9305" spans="1:8" x14ac:dyDescent="0.3">
      <c r="A9305">
        <v>8</v>
      </c>
      <c r="B9305" t="s">
        <v>24934</v>
      </c>
      <c r="C9305" t="s">
        <v>14196</v>
      </c>
      <c r="D9305" t="s">
        <v>1473</v>
      </c>
      <c r="E9305" t="s">
        <v>726</v>
      </c>
      <c r="F9305">
        <v>89</v>
      </c>
      <c r="G9305" s="8">
        <v>4443403</v>
      </c>
      <c r="H9305" s="8">
        <v>7300000</v>
      </c>
    </row>
    <row r="9306" spans="1:8" x14ac:dyDescent="0.3">
      <c r="A9306">
        <v>8</v>
      </c>
      <c r="B9306" t="s">
        <v>24934</v>
      </c>
      <c r="C9306" t="s">
        <v>14196</v>
      </c>
      <c r="D9306" t="s">
        <v>21951</v>
      </c>
      <c r="E9306" t="s">
        <v>726</v>
      </c>
      <c r="F9306">
        <v>89</v>
      </c>
      <c r="G9306" s="8">
        <v>4443403</v>
      </c>
      <c r="H9306" s="8">
        <v>7300000</v>
      </c>
    </row>
    <row r="9307" spans="1:8" x14ac:dyDescent="0.3">
      <c r="A9307">
        <v>7</v>
      </c>
      <c r="B9307" t="s">
        <v>24935</v>
      </c>
      <c r="C9307" t="s">
        <v>10635</v>
      </c>
      <c r="D9307" t="s">
        <v>4189</v>
      </c>
      <c r="E9307" t="s">
        <v>37</v>
      </c>
      <c r="F9307">
        <v>118</v>
      </c>
      <c r="G9307" s="8">
        <v>1330827</v>
      </c>
      <c r="H9307" s="8">
        <v>7000000</v>
      </c>
    </row>
    <row r="9308" spans="1:8" x14ac:dyDescent="0.3">
      <c r="A9308">
        <v>7</v>
      </c>
      <c r="B9308" t="s">
        <v>24935</v>
      </c>
      <c r="C9308" t="s">
        <v>10635</v>
      </c>
      <c r="D9308" t="s">
        <v>8199</v>
      </c>
      <c r="E9308" t="s">
        <v>37</v>
      </c>
      <c r="F9308">
        <v>118</v>
      </c>
      <c r="G9308" s="8">
        <v>1330827</v>
      </c>
      <c r="H9308" s="8">
        <v>7000000</v>
      </c>
    </row>
    <row r="9309" spans="1:8" x14ac:dyDescent="0.3">
      <c r="A9309">
        <v>7.2</v>
      </c>
      <c r="B9309" t="s">
        <v>24936</v>
      </c>
      <c r="C9309" t="s">
        <v>14217</v>
      </c>
      <c r="D9309" t="s">
        <v>675</v>
      </c>
      <c r="E9309" t="s">
        <v>37</v>
      </c>
      <c r="F9309">
        <v>97</v>
      </c>
      <c r="G9309" s="8">
        <v>1818681</v>
      </c>
      <c r="H9309" s="8">
        <v>7300000</v>
      </c>
    </row>
    <row r="9310" spans="1:8" x14ac:dyDescent="0.3">
      <c r="A9310">
        <v>7.2</v>
      </c>
      <c r="B9310" t="s">
        <v>24936</v>
      </c>
      <c r="C9310" t="s">
        <v>14217</v>
      </c>
      <c r="D9310" t="s">
        <v>21950</v>
      </c>
      <c r="E9310" t="s">
        <v>37</v>
      </c>
      <c r="F9310">
        <v>97</v>
      </c>
      <c r="G9310" s="8">
        <v>1818681</v>
      </c>
      <c r="H9310" s="8">
        <v>7300000</v>
      </c>
    </row>
    <row r="9311" spans="1:8" x14ac:dyDescent="0.3">
      <c r="A9311">
        <v>7.2</v>
      </c>
      <c r="B9311" t="s">
        <v>24936</v>
      </c>
      <c r="C9311" t="s">
        <v>14217</v>
      </c>
      <c r="D9311" t="s">
        <v>1473</v>
      </c>
      <c r="E9311" t="s">
        <v>37</v>
      </c>
      <c r="F9311">
        <v>97</v>
      </c>
      <c r="G9311" s="8">
        <v>1818681</v>
      </c>
      <c r="H9311" s="8">
        <v>7300000</v>
      </c>
    </row>
    <row r="9312" spans="1:8" x14ac:dyDescent="0.3">
      <c r="A9312">
        <v>7.2</v>
      </c>
      <c r="B9312" t="s">
        <v>24936</v>
      </c>
      <c r="C9312" t="s">
        <v>14217</v>
      </c>
      <c r="D9312" t="s">
        <v>8199</v>
      </c>
      <c r="E9312" t="s">
        <v>37</v>
      </c>
      <c r="F9312">
        <v>97</v>
      </c>
      <c r="G9312" s="8">
        <v>1818681</v>
      </c>
      <c r="H9312" s="8">
        <v>7300000</v>
      </c>
    </row>
    <row r="9313" spans="1:8" x14ac:dyDescent="0.3">
      <c r="A9313">
        <v>3.5</v>
      </c>
      <c r="B9313" t="s">
        <v>24937</v>
      </c>
      <c r="C9313" t="s">
        <v>14221</v>
      </c>
      <c r="D9313" t="s">
        <v>675</v>
      </c>
      <c r="E9313" t="s">
        <v>37</v>
      </c>
      <c r="F9313">
        <v>100</v>
      </c>
      <c r="G9313" s="8">
        <v>12610552</v>
      </c>
      <c r="H9313" s="8">
        <v>7500000</v>
      </c>
    </row>
    <row r="9314" spans="1:8" x14ac:dyDescent="0.3">
      <c r="A9314">
        <v>3.5</v>
      </c>
      <c r="B9314" t="s">
        <v>24937</v>
      </c>
      <c r="C9314" t="s">
        <v>14221</v>
      </c>
      <c r="D9314" t="s">
        <v>515</v>
      </c>
      <c r="E9314" t="s">
        <v>37</v>
      </c>
      <c r="F9314">
        <v>100</v>
      </c>
      <c r="G9314" s="8">
        <v>12610552</v>
      </c>
      <c r="H9314" s="8">
        <v>7500000</v>
      </c>
    </row>
    <row r="9315" spans="1:8" x14ac:dyDescent="0.3">
      <c r="A9315">
        <v>3.5</v>
      </c>
      <c r="B9315" t="s">
        <v>24937</v>
      </c>
      <c r="C9315" t="s">
        <v>14221</v>
      </c>
      <c r="D9315" t="s">
        <v>651</v>
      </c>
      <c r="E9315" t="s">
        <v>37</v>
      </c>
      <c r="F9315">
        <v>100</v>
      </c>
      <c r="G9315" s="8">
        <v>12610552</v>
      </c>
      <c r="H9315" s="8">
        <v>7500000</v>
      </c>
    </row>
    <row r="9316" spans="1:8" x14ac:dyDescent="0.3">
      <c r="A9316">
        <v>3.5</v>
      </c>
      <c r="B9316" t="s">
        <v>24937</v>
      </c>
      <c r="C9316" t="s">
        <v>14221</v>
      </c>
      <c r="D9316" t="s">
        <v>10118</v>
      </c>
      <c r="E9316" t="s">
        <v>37</v>
      </c>
      <c r="F9316">
        <v>100</v>
      </c>
      <c r="G9316" s="8">
        <v>12610552</v>
      </c>
      <c r="H9316" s="8">
        <v>7500000</v>
      </c>
    </row>
    <row r="9317" spans="1:8" x14ac:dyDescent="0.3">
      <c r="A9317">
        <v>3.5</v>
      </c>
      <c r="B9317" t="s">
        <v>24937</v>
      </c>
      <c r="C9317" t="s">
        <v>14221</v>
      </c>
      <c r="D9317" t="s">
        <v>8199</v>
      </c>
      <c r="E9317" t="s">
        <v>37</v>
      </c>
      <c r="F9317">
        <v>100</v>
      </c>
      <c r="G9317" s="8">
        <v>12610552</v>
      </c>
      <c r="H9317" s="8">
        <v>7500000</v>
      </c>
    </row>
    <row r="9318" spans="1:8" x14ac:dyDescent="0.3">
      <c r="A9318">
        <v>7.5</v>
      </c>
      <c r="B9318" t="s">
        <v>24938</v>
      </c>
      <c r="C9318" t="s">
        <v>5972</v>
      </c>
      <c r="D9318" t="s">
        <v>809</v>
      </c>
      <c r="E9318" t="s">
        <v>37</v>
      </c>
      <c r="F9318">
        <v>96</v>
      </c>
      <c r="G9318" s="8">
        <v>143492840</v>
      </c>
      <c r="H9318" s="8">
        <v>7500000</v>
      </c>
    </row>
    <row r="9319" spans="1:8" x14ac:dyDescent="0.3">
      <c r="A9319">
        <v>7.5</v>
      </c>
      <c r="B9319" t="s">
        <v>24938</v>
      </c>
      <c r="C9319" t="s">
        <v>5972</v>
      </c>
      <c r="D9319" t="s">
        <v>1473</v>
      </c>
      <c r="E9319" t="s">
        <v>37</v>
      </c>
      <c r="F9319">
        <v>96</v>
      </c>
      <c r="G9319" s="8">
        <v>143492840</v>
      </c>
      <c r="H9319" s="8">
        <v>7500000</v>
      </c>
    </row>
    <row r="9320" spans="1:8" x14ac:dyDescent="0.3">
      <c r="A9320">
        <v>7.5</v>
      </c>
      <c r="B9320" t="s">
        <v>24938</v>
      </c>
      <c r="C9320" t="s">
        <v>5972</v>
      </c>
      <c r="D9320" t="s">
        <v>17497</v>
      </c>
      <c r="E9320" t="s">
        <v>37</v>
      </c>
      <c r="F9320">
        <v>96</v>
      </c>
      <c r="G9320" s="8">
        <v>143492840</v>
      </c>
      <c r="H9320" s="8">
        <v>7500000</v>
      </c>
    </row>
    <row r="9321" spans="1:8" x14ac:dyDescent="0.3">
      <c r="A9321">
        <v>6.7</v>
      </c>
      <c r="B9321" t="s">
        <v>24939</v>
      </c>
      <c r="C9321" t="s">
        <v>14236</v>
      </c>
      <c r="D9321" t="s">
        <v>675</v>
      </c>
      <c r="E9321" t="s">
        <v>37</v>
      </c>
      <c r="F9321">
        <v>120</v>
      </c>
      <c r="G9321" s="8">
        <v>43800000</v>
      </c>
      <c r="H9321" s="8">
        <v>7200000</v>
      </c>
    </row>
    <row r="9322" spans="1:8" x14ac:dyDescent="0.3">
      <c r="A9322">
        <v>6.7</v>
      </c>
      <c r="B9322" t="s">
        <v>24939</v>
      </c>
      <c r="C9322" t="s">
        <v>14236</v>
      </c>
      <c r="D9322" t="s">
        <v>515</v>
      </c>
      <c r="E9322" t="s">
        <v>37</v>
      </c>
      <c r="F9322">
        <v>120</v>
      </c>
      <c r="G9322" s="8">
        <v>43800000</v>
      </c>
      <c r="H9322" s="8">
        <v>7200000</v>
      </c>
    </row>
    <row r="9323" spans="1:8" x14ac:dyDescent="0.3">
      <c r="A9323">
        <v>6.7</v>
      </c>
      <c r="B9323" t="s">
        <v>24939</v>
      </c>
      <c r="C9323" t="s">
        <v>14236</v>
      </c>
      <c r="D9323" t="s">
        <v>8199</v>
      </c>
      <c r="E9323" t="s">
        <v>37</v>
      </c>
      <c r="F9323">
        <v>120</v>
      </c>
      <c r="G9323" s="8">
        <v>43800000</v>
      </c>
      <c r="H9323" s="8">
        <v>7200000</v>
      </c>
    </row>
    <row r="9324" spans="1:8" x14ac:dyDescent="0.3">
      <c r="A9324">
        <v>9.1999999999999993</v>
      </c>
      <c r="B9324" t="s">
        <v>24940</v>
      </c>
      <c r="C9324" t="s">
        <v>2636</v>
      </c>
      <c r="D9324" t="s">
        <v>21950</v>
      </c>
      <c r="E9324" t="s">
        <v>37</v>
      </c>
      <c r="F9324">
        <v>175</v>
      </c>
      <c r="G9324" s="8">
        <v>134821952</v>
      </c>
      <c r="H9324" s="8">
        <v>6000000</v>
      </c>
    </row>
    <row r="9325" spans="1:8" x14ac:dyDescent="0.3">
      <c r="A9325">
        <v>9.1999999999999993</v>
      </c>
      <c r="B9325" t="s">
        <v>24940</v>
      </c>
      <c r="C9325" t="s">
        <v>2636</v>
      </c>
      <c r="D9325" t="s">
        <v>1473</v>
      </c>
      <c r="E9325" t="s">
        <v>37</v>
      </c>
      <c r="F9325">
        <v>175</v>
      </c>
      <c r="G9325" s="8">
        <v>134821952</v>
      </c>
      <c r="H9325" s="8">
        <v>6000000</v>
      </c>
    </row>
    <row r="9326" spans="1:8" x14ac:dyDescent="0.3">
      <c r="A9326">
        <v>6.1</v>
      </c>
      <c r="B9326" t="s">
        <v>24941</v>
      </c>
      <c r="C9326" t="s">
        <v>2961</v>
      </c>
      <c r="D9326" t="s">
        <v>1473</v>
      </c>
      <c r="E9326" t="s">
        <v>37</v>
      </c>
      <c r="F9326">
        <v>95</v>
      </c>
      <c r="G9326" s="8">
        <v>94900000</v>
      </c>
      <c r="H9326" s="8">
        <v>4000000</v>
      </c>
    </row>
    <row r="9327" spans="1:8" x14ac:dyDescent="0.3">
      <c r="A9327">
        <v>6.1</v>
      </c>
      <c r="B9327" t="s">
        <v>24941</v>
      </c>
      <c r="C9327" t="s">
        <v>2961</v>
      </c>
      <c r="D9327" t="s">
        <v>9824</v>
      </c>
      <c r="E9327" t="s">
        <v>37</v>
      </c>
      <c r="F9327">
        <v>95</v>
      </c>
      <c r="G9327" s="8">
        <v>94900000</v>
      </c>
      <c r="H9327" s="8">
        <v>4000000</v>
      </c>
    </row>
    <row r="9328" spans="1:8" x14ac:dyDescent="0.3">
      <c r="A9328">
        <v>6.1</v>
      </c>
      <c r="B9328" t="s">
        <v>24941</v>
      </c>
      <c r="C9328" t="s">
        <v>2961</v>
      </c>
      <c r="D9328" t="s">
        <v>17497</v>
      </c>
      <c r="E9328" t="s">
        <v>37</v>
      </c>
      <c r="F9328">
        <v>95</v>
      </c>
      <c r="G9328" s="8">
        <v>94900000</v>
      </c>
      <c r="H9328" s="8">
        <v>4000000</v>
      </c>
    </row>
    <row r="9329" spans="1:8" x14ac:dyDescent="0.3">
      <c r="A9329">
        <v>7.7</v>
      </c>
      <c r="B9329" t="s">
        <v>24942</v>
      </c>
      <c r="C9329" t="s">
        <v>129</v>
      </c>
      <c r="D9329" t="s">
        <v>809</v>
      </c>
      <c r="E9329" t="s">
        <v>37</v>
      </c>
      <c r="F9329">
        <v>95</v>
      </c>
      <c r="G9329" s="8">
        <v>32391374</v>
      </c>
      <c r="H9329" s="8">
        <v>7500000</v>
      </c>
    </row>
    <row r="9330" spans="1:8" x14ac:dyDescent="0.3">
      <c r="A9330">
        <v>7.7</v>
      </c>
      <c r="B9330" t="s">
        <v>24942</v>
      </c>
      <c r="C9330" t="s">
        <v>129</v>
      </c>
      <c r="D9330" t="s">
        <v>1473</v>
      </c>
      <c r="E9330" t="s">
        <v>37</v>
      </c>
      <c r="F9330">
        <v>95</v>
      </c>
      <c r="G9330" s="8">
        <v>32391374</v>
      </c>
      <c r="H9330" s="8">
        <v>7500000</v>
      </c>
    </row>
    <row r="9331" spans="1:8" x14ac:dyDescent="0.3">
      <c r="A9331">
        <v>7.7</v>
      </c>
      <c r="B9331" t="s">
        <v>24942</v>
      </c>
      <c r="C9331" t="s">
        <v>129</v>
      </c>
      <c r="D9331" t="s">
        <v>17497</v>
      </c>
      <c r="E9331" t="s">
        <v>37</v>
      </c>
      <c r="F9331">
        <v>95</v>
      </c>
      <c r="G9331" s="8">
        <v>32391374</v>
      </c>
      <c r="H9331" s="8">
        <v>7500000</v>
      </c>
    </row>
    <row r="9332" spans="1:8" x14ac:dyDescent="0.3">
      <c r="A9332">
        <v>7.6</v>
      </c>
      <c r="B9332" t="s">
        <v>24943</v>
      </c>
      <c r="C9332" t="s">
        <v>12081</v>
      </c>
      <c r="D9332" t="s">
        <v>1473</v>
      </c>
      <c r="E9332" t="s">
        <v>37</v>
      </c>
      <c r="F9332">
        <v>121</v>
      </c>
      <c r="G9332" s="8">
        <v>40158000</v>
      </c>
      <c r="H9332" s="8">
        <v>7000000</v>
      </c>
    </row>
    <row r="9333" spans="1:8" x14ac:dyDescent="0.3">
      <c r="A9333">
        <v>7.6</v>
      </c>
      <c r="B9333" t="s">
        <v>24943</v>
      </c>
      <c r="C9333" t="s">
        <v>12081</v>
      </c>
      <c r="D9333" t="s">
        <v>9824</v>
      </c>
      <c r="E9333" t="s">
        <v>37</v>
      </c>
      <c r="F9333">
        <v>121</v>
      </c>
      <c r="G9333" s="8">
        <v>40158000</v>
      </c>
      <c r="H9333" s="8">
        <v>7000000</v>
      </c>
    </row>
    <row r="9334" spans="1:8" x14ac:dyDescent="0.3">
      <c r="A9334">
        <v>7.6</v>
      </c>
      <c r="B9334" t="s">
        <v>24943</v>
      </c>
      <c r="C9334" t="s">
        <v>12081</v>
      </c>
      <c r="D9334" t="s">
        <v>17497</v>
      </c>
      <c r="E9334" t="s">
        <v>37</v>
      </c>
      <c r="F9334">
        <v>121</v>
      </c>
      <c r="G9334" s="8">
        <v>40158000</v>
      </c>
      <c r="H9334" s="8">
        <v>7000000</v>
      </c>
    </row>
    <row r="9335" spans="1:8" x14ac:dyDescent="0.3">
      <c r="A9335">
        <v>6.1</v>
      </c>
      <c r="B9335" t="s">
        <v>24944</v>
      </c>
      <c r="C9335" t="s">
        <v>753</v>
      </c>
      <c r="D9335" t="s">
        <v>809</v>
      </c>
      <c r="E9335" t="s">
        <v>37</v>
      </c>
      <c r="F9335">
        <v>110</v>
      </c>
      <c r="G9335" s="8">
        <v>113709992</v>
      </c>
      <c r="H9335" s="8">
        <v>7000000</v>
      </c>
    </row>
    <row r="9336" spans="1:8" x14ac:dyDescent="0.3">
      <c r="A9336">
        <v>6.1</v>
      </c>
      <c r="B9336" t="s">
        <v>24944</v>
      </c>
      <c r="C9336" t="s">
        <v>753</v>
      </c>
      <c r="D9336" t="s">
        <v>1473</v>
      </c>
      <c r="E9336" t="s">
        <v>37</v>
      </c>
      <c r="F9336">
        <v>110</v>
      </c>
      <c r="G9336" s="8">
        <v>113709992</v>
      </c>
      <c r="H9336" s="8">
        <v>7000000</v>
      </c>
    </row>
    <row r="9337" spans="1:8" x14ac:dyDescent="0.3">
      <c r="A9337">
        <v>4.9000000000000004</v>
      </c>
      <c r="B9337" t="s">
        <v>24945</v>
      </c>
      <c r="C9337" t="s">
        <v>479</v>
      </c>
      <c r="D9337" t="s">
        <v>4189</v>
      </c>
      <c r="E9337" t="s">
        <v>37</v>
      </c>
      <c r="F9337">
        <v>96</v>
      </c>
      <c r="G9337" s="8">
        <v>32131483</v>
      </c>
      <c r="H9337" s="8">
        <v>11000000</v>
      </c>
    </row>
    <row r="9338" spans="1:8" x14ac:dyDescent="0.3">
      <c r="A9338">
        <v>4.9000000000000004</v>
      </c>
      <c r="B9338" t="s">
        <v>24945</v>
      </c>
      <c r="C9338" t="s">
        <v>479</v>
      </c>
      <c r="D9338" t="s">
        <v>21948</v>
      </c>
      <c r="E9338" t="s">
        <v>37</v>
      </c>
      <c r="F9338">
        <v>96</v>
      </c>
      <c r="G9338" s="8">
        <v>32131483</v>
      </c>
      <c r="H9338" s="8">
        <v>11000000</v>
      </c>
    </row>
    <row r="9339" spans="1:8" x14ac:dyDescent="0.3">
      <c r="A9339">
        <v>4.9000000000000004</v>
      </c>
      <c r="B9339" t="s">
        <v>24945</v>
      </c>
      <c r="C9339" t="s">
        <v>479</v>
      </c>
      <c r="D9339" t="s">
        <v>8199</v>
      </c>
      <c r="E9339" t="s">
        <v>37</v>
      </c>
      <c r="F9339">
        <v>96</v>
      </c>
      <c r="G9339" s="8">
        <v>32131483</v>
      </c>
      <c r="H9339" s="8">
        <v>11000000</v>
      </c>
    </row>
    <row r="9340" spans="1:8" x14ac:dyDescent="0.3">
      <c r="A9340">
        <v>6.8</v>
      </c>
      <c r="B9340" t="s">
        <v>24946</v>
      </c>
      <c r="C9340" t="s">
        <v>14236</v>
      </c>
      <c r="D9340" t="s">
        <v>675</v>
      </c>
      <c r="E9340" t="s">
        <v>37</v>
      </c>
      <c r="F9340">
        <v>121</v>
      </c>
      <c r="G9340" s="8">
        <v>35400000</v>
      </c>
      <c r="H9340" s="8">
        <v>7000000</v>
      </c>
    </row>
    <row r="9341" spans="1:8" x14ac:dyDescent="0.3">
      <c r="A9341">
        <v>6.8</v>
      </c>
      <c r="B9341" t="s">
        <v>24946</v>
      </c>
      <c r="C9341" t="s">
        <v>14236</v>
      </c>
      <c r="D9341" t="s">
        <v>515</v>
      </c>
      <c r="E9341" t="s">
        <v>37</v>
      </c>
      <c r="F9341">
        <v>121</v>
      </c>
      <c r="G9341" s="8">
        <v>35400000</v>
      </c>
      <c r="H9341" s="8">
        <v>7000000</v>
      </c>
    </row>
    <row r="9342" spans="1:8" x14ac:dyDescent="0.3">
      <c r="A9342">
        <v>6.8</v>
      </c>
      <c r="B9342" t="s">
        <v>24946</v>
      </c>
      <c r="C9342" t="s">
        <v>14236</v>
      </c>
      <c r="D9342" t="s">
        <v>8199</v>
      </c>
      <c r="E9342" t="s">
        <v>37</v>
      </c>
      <c r="F9342">
        <v>121</v>
      </c>
      <c r="G9342" s="8">
        <v>35400000</v>
      </c>
      <c r="H9342" s="8">
        <v>7000000</v>
      </c>
    </row>
    <row r="9343" spans="1:8" x14ac:dyDescent="0.3">
      <c r="A9343">
        <v>7</v>
      </c>
      <c r="B9343" t="s">
        <v>24947</v>
      </c>
      <c r="C9343" t="s">
        <v>1839</v>
      </c>
      <c r="D9343" t="s">
        <v>1473</v>
      </c>
      <c r="E9343" t="s">
        <v>37</v>
      </c>
      <c r="F9343">
        <v>95</v>
      </c>
      <c r="G9343" s="8">
        <v>34099640</v>
      </c>
      <c r="H9343" s="8">
        <v>5000000</v>
      </c>
    </row>
    <row r="9344" spans="1:8" x14ac:dyDescent="0.3">
      <c r="A9344">
        <v>7</v>
      </c>
      <c r="B9344" t="s">
        <v>24947</v>
      </c>
      <c r="C9344" t="s">
        <v>1839</v>
      </c>
      <c r="D9344" t="s">
        <v>15875</v>
      </c>
      <c r="E9344" t="s">
        <v>37</v>
      </c>
      <c r="F9344">
        <v>95</v>
      </c>
      <c r="G9344" s="8">
        <v>34099640</v>
      </c>
      <c r="H9344" s="8">
        <v>5000000</v>
      </c>
    </row>
    <row r="9345" spans="1:8" x14ac:dyDescent="0.3">
      <c r="A9345">
        <v>7</v>
      </c>
      <c r="B9345" t="s">
        <v>24947</v>
      </c>
      <c r="C9345" t="s">
        <v>1839</v>
      </c>
      <c r="D9345" t="s">
        <v>21949</v>
      </c>
      <c r="E9345" t="s">
        <v>37</v>
      </c>
      <c r="F9345">
        <v>95</v>
      </c>
      <c r="G9345" s="8">
        <v>34099640</v>
      </c>
      <c r="H9345" s="8">
        <v>5000000</v>
      </c>
    </row>
    <row r="9346" spans="1:8" x14ac:dyDescent="0.3">
      <c r="A9346">
        <v>5.7</v>
      </c>
      <c r="B9346" t="s">
        <v>24948</v>
      </c>
      <c r="C9346" t="s">
        <v>12732</v>
      </c>
      <c r="D9346" t="s">
        <v>809</v>
      </c>
      <c r="E9346" t="s">
        <v>37</v>
      </c>
      <c r="F9346">
        <v>112</v>
      </c>
      <c r="G9346" s="8">
        <v>37295394</v>
      </c>
      <c r="H9346" s="8">
        <v>6600000</v>
      </c>
    </row>
    <row r="9347" spans="1:8" x14ac:dyDescent="0.3">
      <c r="A9347">
        <v>5.7</v>
      </c>
      <c r="B9347" t="s">
        <v>24948</v>
      </c>
      <c r="C9347" t="s">
        <v>12732</v>
      </c>
      <c r="D9347" t="s">
        <v>1473</v>
      </c>
      <c r="E9347" t="s">
        <v>37</v>
      </c>
      <c r="F9347">
        <v>112</v>
      </c>
      <c r="G9347" s="8">
        <v>37295394</v>
      </c>
      <c r="H9347" s="8">
        <v>6600000</v>
      </c>
    </row>
    <row r="9348" spans="1:8" x14ac:dyDescent="0.3">
      <c r="A9348">
        <v>7.5</v>
      </c>
      <c r="B9348" t="s">
        <v>24949</v>
      </c>
      <c r="C9348" t="s">
        <v>1471</v>
      </c>
      <c r="D9348" t="s">
        <v>11093</v>
      </c>
      <c r="E9348" t="s">
        <v>37</v>
      </c>
      <c r="F9348">
        <v>93</v>
      </c>
      <c r="G9348" s="8">
        <v>31501218</v>
      </c>
      <c r="H9348" s="8">
        <v>7500000</v>
      </c>
    </row>
    <row r="9349" spans="1:8" x14ac:dyDescent="0.3">
      <c r="A9349">
        <v>7.5</v>
      </c>
      <c r="B9349" t="s">
        <v>24949</v>
      </c>
      <c r="C9349" t="s">
        <v>1471</v>
      </c>
      <c r="D9349" t="s">
        <v>1473</v>
      </c>
      <c r="E9349" t="s">
        <v>37</v>
      </c>
      <c r="F9349">
        <v>93</v>
      </c>
      <c r="G9349" s="8">
        <v>31501218</v>
      </c>
      <c r="H9349" s="8">
        <v>7500000</v>
      </c>
    </row>
    <row r="9350" spans="1:8" x14ac:dyDescent="0.3">
      <c r="A9350">
        <v>7.5</v>
      </c>
      <c r="B9350" t="s">
        <v>24949</v>
      </c>
      <c r="C9350" t="s">
        <v>1471</v>
      </c>
      <c r="D9350" t="s">
        <v>20490</v>
      </c>
      <c r="E9350" t="s">
        <v>37</v>
      </c>
      <c r="F9350">
        <v>93</v>
      </c>
      <c r="G9350" s="8">
        <v>31501218</v>
      </c>
      <c r="H9350" s="8">
        <v>7500000</v>
      </c>
    </row>
    <row r="9351" spans="1:8" x14ac:dyDescent="0.3">
      <c r="A9351">
        <v>7.4</v>
      </c>
      <c r="B9351" t="s">
        <v>24950</v>
      </c>
      <c r="C9351" t="s">
        <v>2907</v>
      </c>
      <c r="D9351" t="s">
        <v>11093</v>
      </c>
      <c r="E9351" t="s">
        <v>37</v>
      </c>
      <c r="F9351">
        <v>110</v>
      </c>
      <c r="G9351" s="8">
        <v>28747570</v>
      </c>
      <c r="H9351" s="8">
        <v>7000000</v>
      </c>
    </row>
    <row r="9352" spans="1:8" x14ac:dyDescent="0.3">
      <c r="A9352">
        <v>7.4</v>
      </c>
      <c r="B9352" t="s">
        <v>24950</v>
      </c>
      <c r="C9352" t="s">
        <v>2907</v>
      </c>
      <c r="D9352" t="s">
        <v>21950</v>
      </c>
      <c r="E9352" t="s">
        <v>37</v>
      </c>
      <c r="F9352">
        <v>110</v>
      </c>
      <c r="G9352" s="8">
        <v>28747570</v>
      </c>
      <c r="H9352" s="8">
        <v>7000000</v>
      </c>
    </row>
    <row r="9353" spans="1:8" x14ac:dyDescent="0.3">
      <c r="A9353">
        <v>7.4</v>
      </c>
      <c r="B9353" t="s">
        <v>24950</v>
      </c>
      <c r="C9353" t="s">
        <v>2907</v>
      </c>
      <c r="D9353" t="s">
        <v>1473</v>
      </c>
      <c r="E9353" t="s">
        <v>37</v>
      </c>
      <c r="F9353">
        <v>110</v>
      </c>
      <c r="G9353" s="8">
        <v>28747570</v>
      </c>
      <c r="H9353" s="8">
        <v>7000000</v>
      </c>
    </row>
    <row r="9354" spans="1:8" x14ac:dyDescent="0.3">
      <c r="A9354">
        <v>7.2</v>
      </c>
      <c r="B9354" t="s">
        <v>24951</v>
      </c>
      <c r="C9354" t="s">
        <v>2689</v>
      </c>
      <c r="D9354" t="s">
        <v>675</v>
      </c>
      <c r="E9354" t="s">
        <v>37</v>
      </c>
      <c r="F9354">
        <v>104</v>
      </c>
      <c r="G9354" s="8">
        <v>25625110</v>
      </c>
      <c r="H9354" s="8">
        <v>7000000</v>
      </c>
    </row>
    <row r="9355" spans="1:8" x14ac:dyDescent="0.3">
      <c r="A9355">
        <v>7.2</v>
      </c>
      <c r="B9355" t="s">
        <v>24951</v>
      </c>
      <c r="C9355" t="s">
        <v>2689</v>
      </c>
      <c r="D9355" t="s">
        <v>21950</v>
      </c>
      <c r="E9355" t="s">
        <v>37</v>
      </c>
      <c r="F9355">
        <v>104</v>
      </c>
      <c r="G9355" s="8">
        <v>25625110</v>
      </c>
      <c r="H9355" s="8">
        <v>7000000</v>
      </c>
    </row>
    <row r="9356" spans="1:8" x14ac:dyDescent="0.3">
      <c r="A9356">
        <v>7.2</v>
      </c>
      <c r="B9356" t="s">
        <v>24951</v>
      </c>
      <c r="C9356" t="s">
        <v>2689</v>
      </c>
      <c r="D9356" t="s">
        <v>8199</v>
      </c>
      <c r="E9356" t="s">
        <v>37</v>
      </c>
      <c r="F9356">
        <v>104</v>
      </c>
      <c r="G9356" s="8">
        <v>25625110</v>
      </c>
      <c r="H9356" s="8">
        <v>7000000</v>
      </c>
    </row>
    <row r="9357" spans="1:8" x14ac:dyDescent="0.3">
      <c r="A9357">
        <v>6.8</v>
      </c>
      <c r="B9357" t="s">
        <v>24952</v>
      </c>
      <c r="C9357" t="s">
        <v>14296</v>
      </c>
      <c r="D9357" t="s">
        <v>675</v>
      </c>
      <c r="E9357" t="s">
        <v>37</v>
      </c>
      <c r="F9357">
        <v>119</v>
      </c>
      <c r="G9357" s="8">
        <v>25000000</v>
      </c>
      <c r="H9357" s="8">
        <v>9000000</v>
      </c>
    </row>
    <row r="9358" spans="1:8" x14ac:dyDescent="0.3">
      <c r="A9358">
        <v>6.8</v>
      </c>
      <c r="B9358" t="s">
        <v>24952</v>
      </c>
      <c r="C9358" t="s">
        <v>14296</v>
      </c>
      <c r="D9358" t="s">
        <v>515</v>
      </c>
      <c r="E9358" t="s">
        <v>37</v>
      </c>
      <c r="F9358">
        <v>119</v>
      </c>
      <c r="G9358" s="8">
        <v>25000000</v>
      </c>
      <c r="H9358" s="8">
        <v>9000000</v>
      </c>
    </row>
    <row r="9359" spans="1:8" x14ac:dyDescent="0.3">
      <c r="A9359">
        <v>6.8</v>
      </c>
      <c r="B9359" t="s">
        <v>24952</v>
      </c>
      <c r="C9359" t="s">
        <v>14296</v>
      </c>
      <c r="D9359" t="s">
        <v>10118</v>
      </c>
      <c r="E9359" t="s">
        <v>37</v>
      </c>
      <c r="F9359">
        <v>119</v>
      </c>
      <c r="G9359" s="8">
        <v>25000000</v>
      </c>
      <c r="H9359" s="8">
        <v>9000000</v>
      </c>
    </row>
    <row r="9360" spans="1:8" x14ac:dyDescent="0.3">
      <c r="A9360">
        <v>6.8</v>
      </c>
      <c r="B9360" t="s">
        <v>24953</v>
      </c>
      <c r="C9360" t="s">
        <v>14236</v>
      </c>
      <c r="D9360" t="s">
        <v>675</v>
      </c>
      <c r="E9360" t="s">
        <v>37</v>
      </c>
      <c r="F9360">
        <v>125</v>
      </c>
      <c r="G9360" s="8">
        <v>21000000</v>
      </c>
      <c r="H9360" s="8">
        <v>13000000</v>
      </c>
    </row>
    <row r="9361" spans="1:8" x14ac:dyDescent="0.3">
      <c r="A9361">
        <v>6.8</v>
      </c>
      <c r="B9361" t="s">
        <v>24953</v>
      </c>
      <c r="C9361" t="s">
        <v>14236</v>
      </c>
      <c r="D9361" t="s">
        <v>515</v>
      </c>
      <c r="E9361" t="s">
        <v>37</v>
      </c>
      <c r="F9361">
        <v>125</v>
      </c>
      <c r="G9361" s="8">
        <v>21000000</v>
      </c>
      <c r="H9361" s="8">
        <v>13000000</v>
      </c>
    </row>
    <row r="9362" spans="1:8" x14ac:dyDescent="0.3">
      <c r="A9362">
        <v>6.8</v>
      </c>
      <c r="B9362" t="s">
        <v>24953</v>
      </c>
      <c r="C9362" t="s">
        <v>14236</v>
      </c>
      <c r="D9362" t="s">
        <v>8199</v>
      </c>
      <c r="E9362" t="s">
        <v>37</v>
      </c>
      <c r="F9362">
        <v>125</v>
      </c>
      <c r="G9362" s="8">
        <v>21000000</v>
      </c>
      <c r="H9362" s="8">
        <v>13000000</v>
      </c>
    </row>
    <row r="9363" spans="1:8" x14ac:dyDescent="0.3">
      <c r="A9363">
        <v>5.2</v>
      </c>
      <c r="B9363" t="s">
        <v>24954</v>
      </c>
      <c r="C9363" t="s">
        <v>7726</v>
      </c>
      <c r="D9363" t="s">
        <v>675</v>
      </c>
      <c r="E9363" t="s">
        <v>37</v>
      </c>
      <c r="F9363">
        <v>96</v>
      </c>
      <c r="G9363" s="8">
        <v>20257000</v>
      </c>
      <c r="H9363" s="8">
        <v>7000000</v>
      </c>
    </row>
    <row r="9364" spans="1:8" x14ac:dyDescent="0.3">
      <c r="A9364">
        <v>5.2</v>
      </c>
      <c r="B9364" t="s">
        <v>24954</v>
      </c>
      <c r="C9364" t="s">
        <v>7726</v>
      </c>
      <c r="D9364" t="s">
        <v>809</v>
      </c>
      <c r="E9364" t="s">
        <v>37</v>
      </c>
      <c r="F9364">
        <v>96</v>
      </c>
      <c r="G9364" s="8">
        <v>20257000</v>
      </c>
      <c r="H9364" s="8">
        <v>7000000</v>
      </c>
    </row>
    <row r="9365" spans="1:8" x14ac:dyDescent="0.3">
      <c r="A9365">
        <v>5.2</v>
      </c>
      <c r="B9365" t="s">
        <v>24954</v>
      </c>
      <c r="C9365" t="s">
        <v>7726</v>
      </c>
      <c r="D9365" t="s">
        <v>21950</v>
      </c>
      <c r="E9365" t="s">
        <v>37</v>
      </c>
      <c r="F9365">
        <v>96</v>
      </c>
      <c r="G9365" s="8">
        <v>20257000</v>
      </c>
      <c r="H9365" s="8">
        <v>7000000</v>
      </c>
    </row>
    <row r="9366" spans="1:8" x14ac:dyDescent="0.3">
      <c r="A9366">
        <v>5.2</v>
      </c>
      <c r="B9366" t="s">
        <v>24954</v>
      </c>
      <c r="C9366" t="s">
        <v>7726</v>
      </c>
      <c r="D9366" t="s">
        <v>8199</v>
      </c>
      <c r="E9366" t="s">
        <v>37</v>
      </c>
      <c r="F9366">
        <v>96</v>
      </c>
      <c r="G9366" s="8">
        <v>20257000</v>
      </c>
      <c r="H9366" s="8">
        <v>7000000</v>
      </c>
    </row>
    <row r="9367" spans="1:8" x14ac:dyDescent="0.3">
      <c r="A9367">
        <v>7.2</v>
      </c>
      <c r="B9367" t="s">
        <v>24955</v>
      </c>
      <c r="C9367" t="s">
        <v>5661</v>
      </c>
      <c r="D9367" t="s">
        <v>515</v>
      </c>
      <c r="E9367" t="s">
        <v>37</v>
      </c>
      <c r="F9367">
        <v>100</v>
      </c>
      <c r="G9367" s="8">
        <v>26005908</v>
      </c>
      <c r="H9367" s="8">
        <v>3500000</v>
      </c>
    </row>
    <row r="9368" spans="1:8" x14ac:dyDescent="0.3">
      <c r="A9368">
        <v>7.2</v>
      </c>
      <c r="B9368" t="s">
        <v>24955</v>
      </c>
      <c r="C9368" t="s">
        <v>5661</v>
      </c>
      <c r="D9368" t="s">
        <v>4189</v>
      </c>
      <c r="E9368" t="s">
        <v>37</v>
      </c>
      <c r="F9368">
        <v>100</v>
      </c>
      <c r="G9368" s="8">
        <v>26005908</v>
      </c>
      <c r="H9368" s="8">
        <v>3500000</v>
      </c>
    </row>
    <row r="9369" spans="1:8" x14ac:dyDescent="0.3">
      <c r="A9369">
        <v>7.2</v>
      </c>
      <c r="B9369" t="s">
        <v>24955</v>
      </c>
      <c r="C9369" t="s">
        <v>5661</v>
      </c>
      <c r="D9369" t="s">
        <v>8199</v>
      </c>
      <c r="E9369" t="s">
        <v>37</v>
      </c>
      <c r="F9369">
        <v>100</v>
      </c>
      <c r="G9369" s="8">
        <v>26005908</v>
      </c>
      <c r="H9369" s="8">
        <v>3500000</v>
      </c>
    </row>
    <row r="9370" spans="1:8" x14ac:dyDescent="0.3">
      <c r="A9370">
        <v>4</v>
      </c>
      <c r="B9370" t="s">
        <v>24956</v>
      </c>
      <c r="C9370" t="s">
        <v>14319</v>
      </c>
      <c r="D9370" t="s">
        <v>4189</v>
      </c>
      <c r="E9370" t="s">
        <v>37</v>
      </c>
      <c r="F9370">
        <v>89</v>
      </c>
      <c r="G9370" s="8">
        <v>15818967</v>
      </c>
      <c r="H9370" s="8">
        <v>7000000</v>
      </c>
    </row>
    <row r="9371" spans="1:8" x14ac:dyDescent="0.3">
      <c r="A9371">
        <v>4</v>
      </c>
      <c r="B9371" t="s">
        <v>24956</v>
      </c>
      <c r="C9371" t="s">
        <v>14319</v>
      </c>
      <c r="D9371" t="s">
        <v>21948</v>
      </c>
      <c r="E9371" t="s">
        <v>37</v>
      </c>
      <c r="F9371">
        <v>89</v>
      </c>
      <c r="G9371" s="8">
        <v>15818967</v>
      </c>
      <c r="H9371" s="8">
        <v>7000000</v>
      </c>
    </row>
    <row r="9372" spans="1:8" x14ac:dyDescent="0.3">
      <c r="A9372">
        <v>6.8</v>
      </c>
      <c r="B9372" t="s">
        <v>24957</v>
      </c>
      <c r="C9372" t="s">
        <v>1952</v>
      </c>
      <c r="D9372" t="s">
        <v>809</v>
      </c>
      <c r="E9372" t="s">
        <v>37</v>
      </c>
      <c r="F9372">
        <v>92</v>
      </c>
      <c r="G9372" s="8">
        <v>14891000</v>
      </c>
      <c r="H9372" s="8">
        <v>7000000</v>
      </c>
    </row>
    <row r="9373" spans="1:8" x14ac:dyDescent="0.3">
      <c r="A9373">
        <v>6.9</v>
      </c>
      <c r="B9373" t="s">
        <v>24958</v>
      </c>
      <c r="C9373" t="s">
        <v>10608</v>
      </c>
      <c r="D9373" t="s">
        <v>21950</v>
      </c>
      <c r="E9373" t="s">
        <v>37</v>
      </c>
      <c r="F9373">
        <v>109</v>
      </c>
      <c r="G9373" s="8">
        <v>16901126</v>
      </c>
      <c r="H9373" s="8">
        <v>7000000</v>
      </c>
    </row>
    <row r="9374" spans="1:8" x14ac:dyDescent="0.3">
      <c r="A9374">
        <v>6.9</v>
      </c>
      <c r="B9374" t="s">
        <v>24958</v>
      </c>
      <c r="C9374" t="s">
        <v>10608</v>
      </c>
      <c r="D9374" t="s">
        <v>4189</v>
      </c>
      <c r="E9374" t="s">
        <v>37</v>
      </c>
      <c r="F9374">
        <v>109</v>
      </c>
      <c r="G9374" s="8">
        <v>16901126</v>
      </c>
      <c r="H9374" s="8">
        <v>7000000</v>
      </c>
    </row>
    <row r="9375" spans="1:8" x14ac:dyDescent="0.3">
      <c r="A9375">
        <v>7.3</v>
      </c>
      <c r="B9375" t="s">
        <v>24959</v>
      </c>
      <c r="C9375" t="s">
        <v>11240</v>
      </c>
      <c r="D9375" t="s">
        <v>809</v>
      </c>
      <c r="E9375" t="s">
        <v>37</v>
      </c>
      <c r="F9375">
        <v>103</v>
      </c>
      <c r="G9375" s="8">
        <v>17474107</v>
      </c>
      <c r="H9375" s="8">
        <v>7000000</v>
      </c>
    </row>
    <row r="9376" spans="1:8" x14ac:dyDescent="0.3">
      <c r="A9376">
        <v>7.3</v>
      </c>
      <c r="B9376" t="s">
        <v>24959</v>
      </c>
      <c r="C9376" t="s">
        <v>11240</v>
      </c>
      <c r="D9376" t="s">
        <v>21950</v>
      </c>
      <c r="E9376" t="s">
        <v>37</v>
      </c>
      <c r="F9376">
        <v>103</v>
      </c>
      <c r="G9376" s="8">
        <v>17474107</v>
      </c>
      <c r="H9376" s="8">
        <v>7000000</v>
      </c>
    </row>
    <row r="9377" spans="1:8" x14ac:dyDescent="0.3">
      <c r="A9377">
        <v>7.3</v>
      </c>
      <c r="B9377" t="s">
        <v>24959</v>
      </c>
      <c r="C9377" t="s">
        <v>11240</v>
      </c>
      <c r="D9377" t="s">
        <v>1473</v>
      </c>
      <c r="E9377" t="s">
        <v>37</v>
      </c>
      <c r="F9377">
        <v>103</v>
      </c>
      <c r="G9377" s="8">
        <v>17474107</v>
      </c>
      <c r="H9377" s="8">
        <v>7000000</v>
      </c>
    </row>
    <row r="9378" spans="1:8" x14ac:dyDescent="0.3">
      <c r="A9378">
        <v>6.1</v>
      </c>
      <c r="B9378" t="s">
        <v>24960</v>
      </c>
      <c r="C9378" t="s">
        <v>5270</v>
      </c>
      <c r="D9378" t="s">
        <v>21950</v>
      </c>
      <c r="E9378" t="s">
        <v>37</v>
      </c>
      <c r="F9378">
        <v>95</v>
      </c>
      <c r="G9378" s="8">
        <v>14003141</v>
      </c>
      <c r="H9378" s="8">
        <v>7000000</v>
      </c>
    </row>
    <row r="9379" spans="1:8" x14ac:dyDescent="0.3">
      <c r="A9379">
        <v>6.1</v>
      </c>
      <c r="B9379" t="s">
        <v>24960</v>
      </c>
      <c r="C9379" t="s">
        <v>5270</v>
      </c>
      <c r="D9379" t="s">
        <v>1473</v>
      </c>
      <c r="E9379" t="s">
        <v>37</v>
      </c>
      <c r="F9379">
        <v>95</v>
      </c>
      <c r="G9379" s="8">
        <v>14003141</v>
      </c>
      <c r="H9379" s="8">
        <v>7000000</v>
      </c>
    </row>
    <row r="9380" spans="1:8" x14ac:dyDescent="0.3">
      <c r="A9380">
        <v>6.1</v>
      </c>
      <c r="B9380" t="s">
        <v>24960</v>
      </c>
      <c r="C9380" t="s">
        <v>5270</v>
      </c>
      <c r="D9380" t="s">
        <v>8199</v>
      </c>
      <c r="E9380" t="s">
        <v>37</v>
      </c>
      <c r="F9380">
        <v>95</v>
      </c>
      <c r="G9380" s="8">
        <v>14003141</v>
      </c>
      <c r="H9380" s="8">
        <v>7000000</v>
      </c>
    </row>
    <row r="9381" spans="1:8" x14ac:dyDescent="0.3">
      <c r="A9381">
        <v>6</v>
      </c>
      <c r="B9381" t="s">
        <v>24961</v>
      </c>
      <c r="C9381" t="s">
        <v>10608</v>
      </c>
      <c r="D9381" t="s">
        <v>4189</v>
      </c>
      <c r="E9381" t="s">
        <v>37</v>
      </c>
      <c r="F9381">
        <v>105</v>
      </c>
      <c r="G9381" s="8">
        <v>12583510</v>
      </c>
      <c r="H9381" s="8">
        <v>7000000</v>
      </c>
    </row>
    <row r="9382" spans="1:8" x14ac:dyDescent="0.3">
      <c r="A9382">
        <v>7</v>
      </c>
      <c r="B9382" t="s">
        <v>24962</v>
      </c>
      <c r="C9382" t="s">
        <v>4899</v>
      </c>
      <c r="D9382" t="s">
        <v>809</v>
      </c>
      <c r="E9382" t="s">
        <v>37</v>
      </c>
      <c r="F9382">
        <v>106</v>
      </c>
      <c r="G9382" s="8">
        <v>9190525</v>
      </c>
      <c r="H9382" s="8">
        <v>7000000</v>
      </c>
    </row>
    <row r="9383" spans="1:8" x14ac:dyDescent="0.3">
      <c r="A9383">
        <v>7</v>
      </c>
      <c r="B9383" t="s">
        <v>24962</v>
      </c>
      <c r="C9383" t="s">
        <v>4899</v>
      </c>
      <c r="D9383" t="s">
        <v>1473</v>
      </c>
      <c r="E9383" t="s">
        <v>37</v>
      </c>
      <c r="F9383">
        <v>106</v>
      </c>
      <c r="G9383" s="8">
        <v>9190525</v>
      </c>
      <c r="H9383" s="8">
        <v>7000000</v>
      </c>
    </row>
    <row r="9384" spans="1:8" x14ac:dyDescent="0.3">
      <c r="A9384">
        <v>7.1</v>
      </c>
      <c r="B9384" t="s">
        <v>24963</v>
      </c>
      <c r="C9384" t="s">
        <v>14361</v>
      </c>
      <c r="D9384" t="s">
        <v>1473</v>
      </c>
      <c r="E9384" t="s">
        <v>37</v>
      </c>
      <c r="F9384">
        <v>100</v>
      </c>
      <c r="G9384" s="8">
        <v>9176553</v>
      </c>
      <c r="H9384" s="8">
        <v>7500000</v>
      </c>
    </row>
    <row r="9385" spans="1:8" x14ac:dyDescent="0.3">
      <c r="A9385">
        <v>7.1</v>
      </c>
      <c r="B9385" t="s">
        <v>24963</v>
      </c>
      <c r="C9385" t="s">
        <v>14361</v>
      </c>
      <c r="D9385" t="s">
        <v>21948</v>
      </c>
      <c r="E9385" t="s">
        <v>37</v>
      </c>
      <c r="F9385">
        <v>100</v>
      </c>
      <c r="G9385" s="8">
        <v>9176553</v>
      </c>
      <c r="H9385" s="8">
        <v>7500000</v>
      </c>
    </row>
    <row r="9386" spans="1:8" x14ac:dyDescent="0.3">
      <c r="A9386">
        <v>6.2</v>
      </c>
      <c r="B9386" t="s">
        <v>24964</v>
      </c>
      <c r="C9386" t="s">
        <v>4850</v>
      </c>
      <c r="D9386" t="s">
        <v>675</v>
      </c>
      <c r="E9386" t="s">
        <v>37</v>
      </c>
      <c r="F9386">
        <v>103</v>
      </c>
      <c r="G9386" s="8">
        <v>9094451</v>
      </c>
      <c r="H9386" s="8">
        <v>7000000</v>
      </c>
    </row>
    <row r="9387" spans="1:8" x14ac:dyDescent="0.3">
      <c r="A9387">
        <v>6.2</v>
      </c>
      <c r="B9387" t="s">
        <v>24964</v>
      </c>
      <c r="C9387" t="s">
        <v>4850</v>
      </c>
      <c r="D9387" t="s">
        <v>651</v>
      </c>
      <c r="E9387" t="s">
        <v>37</v>
      </c>
      <c r="F9387">
        <v>103</v>
      </c>
      <c r="G9387" s="8">
        <v>9094451</v>
      </c>
      <c r="H9387" s="8">
        <v>7000000</v>
      </c>
    </row>
    <row r="9388" spans="1:8" x14ac:dyDescent="0.3">
      <c r="A9388">
        <v>6.2</v>
      </c>
      <c r="B9388" t="s">
        <v>24964</v>
      </c>
      <c r="C9388" t="s">
        <v>4850</v>
      </c>
      <c r="D9388" t="s">
        <v>4189</v>
      </c>
      <c r="E9388" t="s">
        <v>37</v>
      </c>
      <c r="F9388">
        <v>103</v>
      </c>
      <c r="G9388" s="8">
        <v>9094451</v>
      </c>
      <c r="H9388" s="8">
        <v>7000000</v>
      </c>
    </row>
    <row r="9389" spans="1:8" x14ac:dyDescent="0.3">
      <c r="A9389">
        <v>6.2</v>
      </c>
      <c r="B9389" t="s">
        <v>24964</v>
      </c>
      <c r="C9389" t="s">
        <v>4850</v>
      </c>
      <c r="D9389" t="s">
        <v>8199</v>
      </c>
      <c r="E9389" t="s">
        <v>37</v>
      </c>
      <c r="F9389">
        <v>103</v>
      </c>
      <c r="G9389" s="8">
        <v>9094451</v>
      </c>
      <c r="H9389" s="8">
        <v>7000000</v>
      </c>
    </row>
    <row r="9390" spans="1:8" x14ac:dyDescent="0.3">
      <c r="A9390">
        <v>6.9</v>
      </c>
      <c r="B9390" t="s">
        <v>24965</v>
      </c>
      <c r="C9390" t="s">
        <v>10662</v>
      </c>
      <c r="D9390" t="s">
        <v>1473</v>
      </c>
      <c r="E9390" t="s">
        <v>37</v>
      </c>
      <c r="F9390">
        <v>116</v>
      </c>
      <c r="G9390" s="8">
        <v>14612840</v>
      </c>
      <c r="H9390" s="8">
        <v>7000000</v>
      </c>
    </row>
    <row r="9391" spans="1:8" x14ac:dyDescent="0.3">
      <c r="A9391">
        <v>6.9</v>
      </c>
      <c r="B9391" t="s">
        <v>24965</v>
      </c>
      <c r="C9391" t="s">
        <v>10662</v>
      </c>
      <c r="D9391" t="s">
        <v>9824</v>
      </c>
      <c r="E9391" t="s">
        <v>37</v>
      </c>
      <c r="F9391">
        <v>116</v>
      </c>
      <c r="G9391" s="8">
        <v>14612840</v>
      </c>
      <c r="H9391" s="8">
        <v>7000000</v>
      </c>
    </row>
    <row r="9392" spans="1:8" x14ac:dyDescent="0.3">
      <c r="A9392">
        <v>7.6</v>
      </c>
      <c r="B9392" t="s">
        <v>24966</v>
      </c>
      <c r="C9392" t="s">
        <v>14372</v>
      </c>
      <c r="D9392" t="s">
        <v>1473</v>
      </c>
      <c r="E9392" t="s">
        <v>37</v>
      </c>
      <c r="F9392">
        <v>99</v>
      </c>
      <c r="G9392" s="8">
        <v>9166863</v>
      </c>
      <c r="H9392" s="8">
        <v>7000000</v>
      </c>
    </row>
    <row r="9393" spans="1:8" x14ac:dyDescent="0.3">
      <c r="A9393">
        <v>7.6</v>
      </c>
      <c r="B9393" t="s">
        <v>24966</v>
      </c>
      <c r="C9393" t="s">
        <v>14372</v>
      </c>
      <c r="D9393" t="s">
        <v>17497</v>
      </c>
      <c r="E9393" t="s">
        <v>37</v>
      </c>
      <c r="F9393">
        <v>99</v>
      </c>
      <c r="G9393" s="8">
        <v>9166863</v>
      </c>
      <c r="H9393" s="8">
        <v>7000000</v>
      </c>
    </row>
    <row r="9394" spans="1:8" x14ac:dyDescent="0.3">
      <c r="A9394">
        <v>7.6</v>
      </c>
      <c r="B9394" t="s">
        <v>24967</v>
      </c>
      <c r="C9394" t="s">
        <v>293</v>
      </c>
      <c r="D9394" t="s">
        <v>1473</v>
      </c>
      <c r="E9394" t="s">
        <v>37</v>
      </c>
      <c r="F9394">
        <v>164</v>
      </c>
      <c r="G9394" s="8">
        <v>8373585</v>
      </c>
      <c r="H9394" s="8">
        <v>7000000</v>
      </c>
    </row>
    <row r="9395" spans="1:8" x14ac:dyDescent="0.3">
      <c r="A9395">
        <v>6.4</v>
      </c>
      <c r="B9395" t="s">
        <v>24968</v>
      </c>
      <c r="C9395" t="s">
        <v>13988</v>
      </c>
      <c r="D9395" t="s">
        <v>809</v>
      </c>
      <c r="E9395" t="s">
        <v>37</v>
      </c>
      <c r="F9395">
        <v>96</v>
      </c>
      <c r="G9395" s="8">
        <v>7292175</v>
      </c>
      <c r="H9395" s="8">
        <v>7000000</v>
      </c>
    </row>
    <row r="9396" spans="1:8" x14ac:dyDescent="0.3">
      <c r="A9396">
        <v>6.4</v>
      </c>
      <c r="B9396" t="s">
        <v>24968</v>
      </c>
      <c r="C9396" t="s">
        <v>13988</v>
      </c>
      <c r="D9396" t="s">
        <v>1473</v>
      </c>
      <c r="E9396" t="s">
        <v>37</v>
      </c>
      <c r="F9396">
        <v>96</v>
      </c>
      <c r="G9396" s="8">
        <v>7292175</v>
      </c>
      <c r="H9396" s="8">
        <v>7000000</v>
      </c>
    </row>
    <row r="9397" spans="1:8" x14ac:dyDescent="0.3">
      <c r="A9397">
        <v>6.4</v>
      </c>
      <c r="B9397" t="s">
        <v>24968</v>
      </c>
      <c r="C9397" t="s">
        <v>13988</v>
      </c>
      <c r="D9397" t="s">
        <v>17497</v>
      </c>
      <c r="E9397" t="s">
        <v>37</v>
      </c>
      <c r="F9397">
        <v>96</v>
      </c>
      <c r="G9397" s="8">
        <v>7292175</v>
      </c>
      <c r="H9397" s="8">
        <v>7000000</v>
      </c>
    </row>
    <row r="9398" spans="1:8" x14ac:dyDescent="0.3">
      <c r="A9398">
        <v>6.2</v>
      </c>
      <c r="B9398" t="s">
        <v>24969</v>
      </c>
      <c r="C9398" t="s">
        <v>13253</v>
      </c>
      <c r="D9398" t="s">
        <v>809</v>
      </c>
      <c r="E9398" t="s">
        <v>37</v>
      </c>
      <c r="F9398">
        <v>122</v>
      </c>
      <c r="G9398" s="8">
        <v>6601079</v>
      </c>
      <c r="H9398" s="8">
        <v>7000000</v>
      </c>
    </row>
    <row r="9399" spans="1:8" x14ac:dyDescent="0.3">
      <c r="A9399">
        <v>6.2</v>
      </c>
      <c r="B9399" t="s">
        <v>24969</v>
      </c>
      <c r="C9399" t="s">
        <v>13253</v>
      </c>
      <c r="D9399" t="s">
        <v>1473</v>
      </c>
      <c r="E9399" t="s">
        <v>37</v>
      </c>
      <c r="F9399">
        <v>122</v>
      </c>
      <c r="G9399" s="8">
        <v>6601079</v>
      </c>
      <c r="H9399" s="8">
        <v>7000000</v>
      </c>
    </row>
    <row r="9400" spans="1:8" x14ac:dyDescent="0.3">
      <c r="A9400">
        <v>6.2</v>
      </c>
      <c r="B9400" t="s">
        <v>24969</v>
      </c>
      <c r="C9400" t="s">
        <v>13253</v>
      </c>
      <c r="D9400" t="s">
        <v>15164</v>
      </c>
      <c r="E9400" t="s">
        <v>37</v>
      </c>
      <c r="F9400">
        <v>122</v>
      </c>
      <c r="G9400" s="8">
        <v>6601079</v>
      </c>
      <c r="H9400" s="8">
        <v>7000000</v>
      </c>
    </row>
    <row r="9401" spans="1:8" x14ac:dyDescent="0.3">
      <c r="A9401">
        <v>6.2</v>
      </c>
      <c r="B9401" t="s">
        <v>24969</v>
      </c>
      <c r="C9401" t="s">
        <v>13253</v>
      </c>
      <c r="D9401" t="s">
        <v>17497</v>
      </c>
      <c r="E9401" t="s">
        <v>37</v>
      </c>
      <c r="F9401">
        <v>122</v>
      </c>
      <c r="G9401" s="8">
        <v>6601079</v>
      </c>
      <c r="H9401" s="8">
        <v>7000000</v>
      </c>
    </row>
    <row r="9402" spans="1:8" x14ac:dyDescent="0.3">
      <c r="A9402">
        <v>7.5</v>
      </c>
      <c r="B9402" t="s">
        <v>24970</v>
      </c>
      <c r="C9402" t="s">
        <v>624</v>
      </c>
      <c r="D9402" t="s">
        <v>515</v>
      </c>
      <c r="E9402" t="s">
        <v>1063</v>
      </c>
      <c r="F9402">
        <v>94</v>
      </c>
      <c r="G9402" s="8">
        <v>6165429</v>
      </c>
      <c r="H9402" s="8">
        <v>6000000</v>
      </c>
    </row>
    <row r="9403" spans="1:8" x14ac:dyDescent="0.3">
      <c r="A9403">
        <v>7.5</v>
      </c>
      <c r="B9403" t="s">
        <v>24970</v>
      </c>
      <c r="C9403" t="s">
        <v>624</v>
      </c>
      <c r="D9403" t="s">
        <v>11093</v>
      </c>
      <c r="E9403" t="s">
        <v>1063</v>
      </c>
      <c r="F9403">
        <v>94</v>
      </c>
      <c r="G9403" s="8">
        <v>6165429</v>
      </c>
      <c r="H9403" s="8">
        <v>6000000</v>
      </c>
    </row>
    <row r="9404" spans="1:8" x14ac:dyDescent="0.3">
      <c r="A9404">
        <v>7.5</v>
      </c>
      <c r="B9404" t="s">
        <v>24970</v>
      </c>
      <c r="C9404" t="s">
        <v>624</v>
      </c>
      <c r="D9404" t="s">
        <v>1473</v>
      </c>
      <c r="E9404" t="s">
        <v>1063</v>
      </c>
      <c r="F9404">
        <v>94</v>
      </c>
      <c r="G9404" s="8">
        <v>6165429</v>
      </c>
      <c r="H9404" s="8">
        <v>6000000</v>
      </c>
    </row>
    <row r="9405" spans="1:8" x14ac:dyDescent="0.3">
      <c r="A9405">
        <v>7.5</v>
      </c>
      <c r="B9405" t="s">
        <v>24970</v>
      </c>
      <c r="C9405" t="s">
        <v>624</v>
      </c>
      <c r="D9405" t="s">
        <v>20490</v>
      </c>
      <c r="E9405" t="s">
        <v>1063</v>
      </c>
      <c r="F9405">
        <v>94</v>
      </c>
      <c r="G9405" s="8">
        <v>6165429</v>
      </c>
      <c r="H9405" s="8">
        <v>6000000</v>
      </c>
    </row>
    <row r="9406" spans="1:8" x14ac:dyDescent="0.3">
      <c r="A9406">
        <v>2</v>
      </c>
      <c r="B9406" t="s">
        <v>24971</v>
      </c>
      <c r="C9406" t="s">
        <v>7559</v>
      </c>
      <c r="D9406" t="s">
        <v>809</v>
      </c>
      <c r="E9406" t="s">
        <v>37</v>
      </c>
      <c r="F9406">
        <v>93</v>
      </c>
      <c r="G9406" s="8">
        <v>5694308</v>
      </c>
      <c r="H9406" s="8">
        <v>7000000</v>
      </c>
    </row>
    <row r="9407" spans="1:8" x14ac:dyDescent="0.3">
      <c r="A9407">
        <v>2</v>
      </c>
      <c r="B9407" t="s">
        <v>24971</v>
      </c>
      <c r="C9407" t="s">
        <v>7559</v>
      </c>
      <c r="D9407" t="s">
        <v>21949</v>
      </c>
      <c r="E9407" t="s">
        <v>37</v>
      </c>
      <c r="F9407">
        <v>93</v>
      </c>
      <c r="G9407" s="8">
        <v>5694308</v>
      </c>
      <c r="H9407" s="8">
        <v>7000000</v>
      </c>
    </row>
    <row r="9408" spans="1:8" x14ac:dyDescent="0.3">
      <c r="A9408">
        <v>6.2</v>
      </c>
      <c r="B9408" t="s">
        <v>24972</v>
      </c>
      <c r="C9408" t="s">
        <v>14400</v>
      </c>
      <c r="D9408" t="s">
        <v>675</v>
      </c>
      <c r="E9408" t="s">
        <v>37</v>
      </c>
      <c r="F9408">
        <v>96</v>
      </c>
      <c r="G9408" s="8">
        <v>5430822</v>
      </c>
      <c r="H9408" s="8">
        <v>7000000</v>
      </c>
    </row>
    <row r="9409" spans="1:8" x14ac:dyDescent="0.3">
      <c r="A9409">
        <v>6.2</v>
      </c>
      <c r="B9409" t="s">
        <v>24972</v>
      </c>
      <c r="C9409" t="s">
        <v>14400</v>
      </c>
      <c r="D9409" t="s">
        <v>21950</v>
      </c>
      <c r="E9409" t="s">
        <v>37</v>
      </c>
      <c r="F9409">
        <v>96</v>
      </c>
      <c r="G9409" s="8">
        <v>5430822</v>
      </c>
      <c r="H9409" s="8">
        <v>7000000</v>
      </c>
    </row>
    <row r="9410" spans="1:8" x14ac:dyDescent="0.3">
      <c r="A9410">
        <v>6.2</v>
      </c>
      <c r="B9410" t="s">
        <v>24972</v>
      </c>
      <c r="C9410" t="s">
        <v>14400</v>
      </c>
      <c r="D9410" t="s">
        <v>4189</v>
      </c>
      <c r="E9410" t="s">
        <v>37</v>
      </c>
      <c r="F9410">
        <v>96</v>
      </c>
      <c r="G9410" s="8">
        <v>5430822</v>
      </c>
      <c r="H9410" s="8">
        <v>7000000</v>
      </c>
    </row>
    <row r="9411" spans="1:8" x14ac:dyDescent="0.3">
      <c r="A9411">
        <v>6.2</v>
      </c>
      <c r="B9411" t="s">
        <v>24972</v>
      </c>
      <c r="C9411" t="s">
        <v>14400</v>
      </c>
      <c r="D9411" t="s">
        <v>10118</v>
      </c>
      <c r="E9411" t="s">
        <v>37</v>
      </c>
      <c r="F9411">
        <v>96</v>
      </c>
      <c r="G9411" s="8">
        <v>5430822</v>
      </c>
      <c r="H9411" s="8">
        <v>7000000</v>
      </c>
    </row>
    <row r="9412" spans="1:8" x14ac:dyDescent="0.3">
      <c r="A9412">
        <v>6.2</v>
      </c>
      <c r="B9412" t="s">
        <v>24972</v>
      </c>
      <c r="C9412" t="s">
        <v>14400</v>
      </c>
      <c r="D9412" t="s">
        <v>8199</v>
      </c>
      <c r="E9412" t="s">
        <v>37</v>
      </c>
      <c r="F9412">
        <v>96</v>
      </c>
      <c r="G9412" s="8">
        <v>5430822</v>
      </c>
      <c r="H9412" s="8">
        <v>7000000</v>
      </c>
    </row>
    <row r="9413" spans="1:8" x14ac:dyDescent="0.3">
      <c r="A9413">
        <v>6.5</v>
      </c>
      <c r="B9413" t="s">
        <v>24973</v>
      </c>
      <c r="C9413" t="s">
        <v>14410</v>
      </c>
      <c r="D9413" t="s">
        <v>515</v>
      </c>
      <c r="E9413" t="s">
        <v>37</v>
      </c>
      <c r="F9413">
        <v>113</v>
      </c>
      <c r="G9413" s="8">
        <v>4720371</v>
      </c>
      <c r="H9413" s="8">
        <v>7000000</v>
      </c>
    </row>
    <row r="9414" spans="1:8" x14ac:dyDescent="0.3">
      <c r="A9414">
        <v>6.5</v>
      </c>
      <c r="B9414" t="s">
        <v>24973</v>
      </c>
      <c r="C9414" t="s">
        <v>14410</v>
      </c>
      <c r="D9414" t="s">
        <v>11093</v>
      </c>
      <c r="E9414" t="s">
        <v>37</v>
      </c>
      <c r="F9414">
        <v>113</v>
      </c>
      <c r="G9414" s="8">
        <v>4720371</v>
      </c>
      <c r="H9414" s="8">
        <v>7000000</v>
      </c>
    </row>
    <row r="9415" spans="1:8" x14ac:dyDescent="0.3">
      <c r="A9415">
        <v>6.5</v>
      </c>
      <c r="B9415" t="s">
        <v>24973</v>
      </c>
      <c r="C9415" t="s">
        <v>14410</v>
      </c>
      <c r="D9415" t="s">
        <v>1473</v>
      </c>
      <c r="E9415" t="s">
        <v>37</v>
      </c>
      <c r="F9415">
        <v>113</v>
      </c>
      <c r="G9415" s="8">
        <v>4720371</v>
      </c>
      <c r="H9415" s="8">
        <v>7000000</v>
      </c>
    </row>
    <row r="9416" spans="1:8" x14ac:dyDescent="0.3">
      <c r="A9416">
        <v>7.9</v>
      </c>
      <c r="B9416" t="s">
        <v>24974</v>
      </c>
      <c r="C9416" t="s">
        <v>13371</v>
      </c>
      <c r="D9416" t="s">
        <v>1473</v>
      </c>
      <c r="E9416" t="s">
        <v>3397</v>
      </c>
      <c r="F9416">
        <v>192</v>
      </c>
      <c r="G9416" s="8">
        <v>2921738</v>
      </c>
      <c r="H9416" s="8">
        <v>7000000</v>
      </c>
    </row>
    <row r="9417" spans="1:8" x14ac:dyDescent="0.3">
      <c r="A9417">
        <v>7.9</v>
      </c>
      <c r="B9417" t="s">
        <v>24974</v>
      </c>
      <c r="C9417" t="s">
        <v>13371</v>
      </c>
      <c r="D9417" t="s">
        <v>15164</v>
      </c>
      <c r="E9417" t="s">
        <v>3397</v>
      </c>
      <c r="F9417">
        <v>192</v>
      </c>
      <c r="G9417" s="8">
        <v>2921738</v>
      </c>
      <c r="H9417" s="8">
        <v>7000000</v>
      </c>
    </row>
    <row r="9418" spans="1:8" x14ac:dyDescent="0.3">
      <c r="A9418">
        <v>7.9</v>
      </c>
      <c r="B9418" t="s">
        <v>24974</v>
      </c>
      <c r="C9418" t="s">
        <v>13371</v>
      </c>
      <c r="D9418" t="s">
        <v>17497</v>
      </c>
      <c r="E9418" t="s">
        <v>3397</v>
      </c>
      <c r="F9418">
        <v>192</v>
      </c>
      <c r="G9418" s="8">
        <v>2921738</v>
      </c>
      <c r="H9418" s="8">
        <v>7000000</v>
      </c>
    </row>
    <row r="9419" spans="1:8" x14ac:dyDescent="0.3">
      <c r="A9419">
        <v>6.8</v>
      </c>
      <c r="B9419" t="s">
        <v>24975</v>
      </c>
      <c r="C9419" t="s">
        <v>931</v>
      </c>
      <c r="D9419" t="s">
        <v>1473</v>
      </c>
      <c r="E9419" t="s">
        <v>37</v>
      </c>
      <c r="F9419">
        <v>99</v>
      </c>
      <c r="G9419" s="8">
        <v>2344847</v>
      </c>
      <c r="H9419" s="8">
        <v>7000000</v>
      </c>
    </row>
    <row r="9420" spans="1:8" x14ac:dyDescent="0.3">
      <c r="A9420">
        <v>6.8</v>
      </c>
      <c r="B9420" t="s">
        <v>24975</v>
      </c>
      <c r="C9420" t="s">
        <v>931</v>
      </c>
      <c r="D9420" t="s">
        <v>21949</v>
      </c>
      <c r="E9420" t="s">
        <v>37</v>
      </c>
      <c r="F9420">
        <v>99</v>
      </c>
      <c r="G9420" s="8">
        <v>2344847</v>
      </c>
      <c r="H9420" s="8">
        <v>7000000</v>
      </c>
    </row>
    <row r="9421" spans="1:8" x14ac:dyDescent="0.3">
      <c r="A9421">
        <v>6.3</v>
      </c>
      <c r="B9421" t="s">
        <v>24976</v>
      </c>
      <c r="C9421" t="s">
        <v>12962</v>
      </c>
      <c r="D9421" t="s">
        <v>809</v>
      </c>
      <c r="E9421" t="s">
        <v>37</v>
      </c>
      <c r="F9421">
        <v>91</v>
      </c>
      <c r="G9421" s="8">
        <v>7455447</v>
      </c>
      <c r="H9421" s="8">
        <v>7000000</v>
      </c>
    </row>
    <row r="9422" spans="1:8" x14ac:dyDescent="0.3">
      <c r="A9422">
        <v>6.3</v>
      </c>
      <c r="B9422" t="s">
        <v>24976</v>
      </c>
      <c r="C9422" t="s">
        <v>12962</v>
      </c>
      <c r="D9422" t="s">
        <v>1473</v>
      </c>
      <c r="E9422" t="s">
        <v>37</v>
      </c>
      <c r="F9422">
        <v>91</v>
      </c>
      <c r="G9422" s="8">
        <v>7455447</v>
      </c>
      <c r="H9422" s="8">
        <v>7000000</v>
      </c>
    </row>
    <row r="9423" spans="1:8" x14ac:dyDescent="0.3">
      <c r="A9423">
        <v>6.3</v>
      </c>
      <c r="B9423" t="s">
        <v>24976</v>
      </c>
      <c r="C9423" t="s">
        <v>12962</v>
      </c>
      <c r="D9423" t="s">
        <v>17497</v>
      </c>
      <c r="E9423" t="s">
        <v>37</v>
      </c>
      <c r="F9423">
        <v>91</v>
      </c>
      <c r="G9423" s="8">
        <v>7455447</v>
      </c>
      <c r="H9423" s="8">
        <v>7000000</v>
      </c>
    </row>
    <row r="9424" spans="1:8" x14ac:dyDescent="0.3">
      <c r="A9424">
        <v>6.3</v>
      </c>
      <c r="B9424" t="s">
        <v>24977</v>
      </c>
      <c r="C9424" t="s">
        <v>14430</v>
      </c>
      <c r="D9424" t="s">
        <v>1473</v>
      </c>
      <c r="E9424" t="s">
        <v>37</v>
      </c>
      <c r="F9424">
        <v>100</v>
      </c>
      <c r="G9424" s="8">
        <v>2148212</v>
      </c>
      <c r="H9424" s="8">
        <v>7000000</v>
      </c>
    </row>
    <row r="9425" spans="1:8" x14ac:dyDescent="0.3">
      <c r="A9425">
        <v>6.3</v>
      </c>
      <c r="B9425" t="s">
        <v>24977</v>
      </c>
      <c r="C9425" t="s">
        <v>14430</v>
      </c>
      <c r="D9425" t="s">
        <v>15875</v>
      </c>
      <c r="E9425" t="s">
        <v>37</v>
      </c>
      <c r="F9425">
        <v>100</v>
      </c>
      <c r="G9425" s="8">
        <v>2148212</v>
      </c>
      <c r="H9425" s="8">
        <v>7000000</v>
      </c>
    </row>
    <row r="9426" spans="1:8" x14ac:dyDescent="0.3">
      <c r="A9426">
        <v>6.6</v>
      </c>
      <c r="B9426" t="s">
        <v>24978</v>
      </c>
      <c r="C9426" t="s">
        <v>11726</v>
      </c>
      <c r="D9426" t="s">
        <v>11093</v>
      </c>
      <c r="E9426" t="s">
        <v>37</v>
      </c>
      <c r="F9426">
        <v>105</v>
      </c>
      <c r="G9426" s="8">
        <v>2062066</v>
      </c>
      <c r="H9426" s="8">
        <v>7000000</v>
      </c>
    </row>
    <row r="9427" spans="1:8" x14ac:dyDescent="0.3">
      <c r="A9427">
        <v>6.6</v>
      </c>
      <c r="B9427" t="s">
        <v>24978</v>
      </c>
      <c r="C9427" t="s">
        <v>11726</v>
      </c>
      <c r="D9427" t="s">
        <v>21950</v>
      </c>
      <c r="E9427" t="s">
        <v>37</v>
      </c>
      <c r="F9427">
        <v>105</v>
      </c>
      <c r="G9427" s="8">
        <v>2062066</v>
      </c>
      <c r="H9427" s="8">
        <v>7000000</v>
      </c>
    </row>
    <row r="9428" spans="1:8" x14ac:dyDescent="0.3">
      <c r="A9428">
        <v>6.6</v>
      </c>
      <c r="B9428" t="s">
        <v>24978</v>
      </c>
      <c r="C9428" t="s">
        <v>11726</v>
      </c>
      <c r="D9428" t="s">
        <v>1473</v>
      </c>
      <c r="E9428" t="s">
        <v>37</v>
      </c>
      <c r="F9428">
        <v>105</v>
      </c>
      <c r="G9428" s="8">
        <v>2062066</v>
      </c>
      <c r="H9428" s="8">
        <v>7000000</v>
      </c>
    </row>
    <row r="9429" spans="1:8" x14ac:dyDescent="0.3">
      <c r="A9429">
        <v>6.4</v>
      </c>
      <c r="B9429" t="s">
        <v>24979</v>
      </c>
      <c r="C9429" t="s">
        <v>11772</v>
      </c>
      <c r="D9429" t="s">
        <v>11093</v>
      </c>
      <c r="E9429" t="s">
        <v>37</v>
      </c>
      <c r="F9429">
        <v>99</v>
      </c>
      <c r="G9429" s="8">
        <v>1654367</v>
      </c>
      <c r="H9429" s="8">
        <v>7000000</v>
      </c>
    </row>
    <row r="9430" spans="1:8" x14ac:dyDescent="0.3">
      <c r="A9430">
        <v>6.4</v>
      </c>
      <c r="B9430" t="s">
        <v>24979</v>
      </c>
      <c r="C9430" t="s">
        <v>11772</v>
      </c>
      <c r="D9430" t="s">
        <v>1473</v>
      </c>
      <c r="E9430" t="s">
        <v>37</v>
      </c>
      <c r="F9430">
        <v>99</v>
      </c>
      <c r="G9430" s="8">
        <v>1654367</v>
      </c>
      <c r="H9430" s="8">
        <v>7000000</v>
      </c>
    </row>
    <row r="9431" spans="1:8" x14ac:dyDescent="0.3">
      <c r="A9431">
        <v>7.5</v>
      </c>
      <c r="B9431" t="s">
        <v>24980</v>
      </c>
      <c r="C9431" t="s">
        <v>14441</v>
      </c>
      <c r="D9431" t="s">
        <v>1473</v>
      </c>
      <c r="E9431" t="s">
        <v>37</v>
      </c>
      <c r="F9431">
        <v>112</v>
      </c>
      <c r="G9431" s="8">
        <v>1738692</v>
      </c>
      <c r="H9431" s="8">
        <v>7000000</v>
      </c>
    </row>
    <row r="9432" spans="1:8" x14ac:dyDescent="0.3">
      <c r="A9432">
        <v>7.5</v>
      </c>
      <c r="B9432" t="s">
        <v>24980</v>
      </c>
      <c r="C9432" t="s">
        <v>14441</v>
      </c>
      <c r="D9432" t="s">
        <v>8199</v>
      </c>
      <c r="E9432" t="s">
        <v>37</v>
      </c>
      <c r="F9432">
        <v>112</v>
      </c>
      <c r="G9432" s="8">
        <v>1738692</v>
      </c>
      <c r="H9432" s="8">
        <v>7000000</v>
      </c>
    </row>
    <row r="9433" spans="1:8" x14ac:dyDescent="0.3">
      <c r="A9433">
        <v>6.5</v>
      </c>
      <c r="B9433" t="s">
        <v>24981</v>
      </c>
      <c r="C9433" t="s">
        <v>14451</v>
      </c>
      <c r="D9433" t="s">
        <v>1473</v>
      </c>
      <c r="E9433" t="s">
        <v>37</v>
      </c>
      <c r="F9433">
        <v>99</v>
      </c>
      <c r="G9433" s="8">
        <v>1889522</v>
      </c>
      <c r="H9433" s="8">
        <v>7000000</v>
      </c>
    </row>
    <row r="9434" spans="1:8" x14ac:dyDescent="0.3">
      <c r="A9434">
        <v>6.5</v>
      </c>
      <c r="B9434" t="s">
        <v>24981</v>
      </c>
      <c r="C9434" t="s">
        <v>14451</v>
      </c>
      <c r="D9434" t="s">
        <v>21949</v>
      </c>
      <c r="E9434" t="s">
        <v>37</v>
      </c>
      <c r="F9434">
        <v>99</v>
      </c>
      <c r="G9434" s="8">
        <v>1889522</v>
      </c>
      <c r="H9434" s="8">
        <v>7000000</v>
      </c>
    </row>
    <row r="9435" spans="1:8" x14ac:dyDescent="0.3">
      <c r="A9435">
        <v>7.2</v>
      </c>
      <c r="B9435" t="s">
        <v>24982</v>
      </c>
      <c r="C9435" t="s">
        <v>14178</v>
      </c>
      <c r="D9435" t="s">
        <v>1473</v>
      </c>
      <c r="E9435" t="s">
        <v>37</v>
      </c>
      <c r="F9435">
        <v>125</v>
      </c>
      <c r="G9435" s="8">
        <v>1110286</v>
      </c>
      <c r="H9435" s="8">
        <v>4825000</v>
      </c>
    </row>
    <row r="9436" spans="1:8" x14ac:dyDescent="0.3">
      <c r="A9436">
        <v>7.2</v>
      </c>
      <c r="B9436" t="s">
        <v>24982</v>
      </c>
      <c r="C9436" t="s">
        <v>14178</v>
      </c>
      <c r="D9436" t="s">
        <v>17497</v>
      </c>
      <c r="E9436" t="s">
        <v>37</v>
      </c>
      <c r="F9436">
        <v>125</v>
      </c>
      <c r="G9436" s="8">
        <v>1110286</v>
      </c>
      <c r="H9436" s="8">
        <v>4825000</v>
      </c>
    </row>
    <row r="9437" spans="1:8" x14ac:dyDescent="0.3">
      <c r="A9437">
        <v>6.3</v>
      </c>
      <c r="B9437" t="s">
        <v>24983</v>
      </c>
      <c r="C9437" t="s">
        <v>14463</v>
      </c>
      <c r="D9437" t="s">
        <v>515</v>
      </c>
      <c r="E9437" t="s">
        <v>37</v>
      </c>
      <c r="F9437">
        <v>107</v>
      </c>
      <c r="G9437" s="8">
        <v>1000000</v>
      </c>
      <c r="H9437" s="8">
        <v>9000000</v>
      </c>
    </row>
    <row r="9438" spans="1:8" x14ac:dyDescent="0.3">
      <c r="A9438">
        <v>6.3</v>
      </c>
      <c r="B9438" t="s">
        <v>24983</v>
      </c>
      <c r="C9438" t="s">
        <v>14463</v>
      </c>
      <c r="D9438" t="s">
        <v>1473</v>
      </c>
      <c r="E9438" t="s">
        <v>37</v>
      </c>
      <c r="F9438">
        <v>107</v>
      </c>
      <c r="G9438" s="8">
        <v>1000000</v>
      </c>
      <c r="H9438" s="8">
        <v>9000000</v>
      </c>
    </row>
    <row r="9439" spans="1:8" x14ac:dyDescent="0.3">
      <c r="A9439">
        <v>6.3</v>
      </c>
      <c r="B9439" t="s">
        <v>24983</v>
      </c>
      <c r="C9439" t="s">
        <v>14463</v>
      </c>
      <c r="D9439" t="s">
        <v>17497</v>
      </c>
      <c r="E9439" t="s">
        <v>37</v>
      </c>
      <c r="F9439">
        <v>107</v>
      </c>
      <c r="G9439" s="8">
        <v>1000000</v>
      </c>
      <c r="H9439" s="8">
        <v>9000000</v>
      </c>
    </row>
    <row r="9440" spans="1:8" x14ac:dyDescent="0.3">
      <c r="A9440">
        <v>6.3</v>
      </c>
      <c r="B9440" t="s">
        <v>24983</v>
      </c>
      <c r="C9440" t="s">
        <v>14463</v>
      </c>
      <c r="D9440" t="s">
        <v>21951</v>
      </c>
      <c r="E9440" t="s">
        <v>37</v>
      </c>
      <c r="F9440">
        <v>107</v>
      </c>
      <c r="G9440" s="8">
        <v>1000000</v>
      </c>
      <c r="H9440" s="8">
        <v>9000000</v>
      </c>
    </row>
    <row r="9441" spans="1:8" x14ac:dyDescent="0.3">
      <c r="A9441">
        <v>7</v>
      </c>
      <c r="B9441" t="s">
        <v>24984</v>
      </c>
      <c r="C9441" t="s">
        <v>4613</v>
      </c>
      <c r="D9441" t="s">
        <v>809</v>
      </c>
      <c r="E9441" t="s">
        <v>726</v>
      </c>
      <c r="F9441">
        <v>107</v>
      </c>
      <c r="G9441" s="8">
        <v>700000</v>
      </c>
      <c r="H9441" s="8">
        <v>50000000</v>
      </c>
    </row>
    <row r="9442" spans="1:8" x14ac:dyDescent="0.3">
      <c r="A9442">
        <v>7</v>
      </c>
      <c r="B9442" t="s">
        <v>24984</v>
      </c>
      <c r="C9442" t="s">
        <v>4613</v>
      </c>
      <c r="D9442" t="s">
        <v>651</v>
      </c>
      <c r="E9442" t="s">
        <v>726</v>
      </c>
      <c r="F9442">
        <v>107</v>
      </c>
      <c r="G9442" s="8">
        <v>700000</v>
      </c>
      <c r="H9442" s="8">
        <v>50000000</v>
      </c>
    </row>
    <row r="9443" spans="1:8" x14ac:dyDescent="0.3">
      <c r="A9443">
        <v>7</v>
      </c>
      <c r="B9443" t="s">
        <v>24984</v>
      </c>
      <c r="C9443" t="s">
        <v>4613</v>
      </c>
      <c r="D9443" t="s">
        <v>10118</v>
      </c>
      <c r="E9443" t="s">
        <v>726</v>
      </c>
      <c r="F9443">
        <v>107</v>
      </c>
      <c r="G9443" s="8">
        <v>700000</v>
      </c>
      <c r="H9443" s="8">
        <v>50000000</v>
      </c>
    </row>
    <row r="9444" spans="1:8" x14ac:dyDescent="0.3">
      <c r="A9444">
        <v>6.3</v>
      </c>
      <c r="B9444" t="s">
        <v>24985</v>
      </c>
      <c r="C9444" t="s">
        <v>4510</v>
      </c>
      <c r="D9444" t="s">
        <v>809</v>
      </c>
      <c r="E9444" t="s">
        <v>37</v>
      </c>
      <c r="F9444">
        <v>97</v>
      </c>
      <c r="G9444" s="8">
        <v>1768416</v>
      </c>
      <c r="H9444" s="8">
        <v>7000000</v>
      </c>
    </row>
    <row r="9445" spans="1:8" x14ac:dyDescent="0.3">
      <c r="A9445">
        <v>6.3</v>
      </c>
      <c r="B9445" t="s">
        <v>24985</v>
      </c>
      <c r="C9445" t="s">
        <v>4510</v>
      </c>
      <c r="D9445" t="s">
        <v>1473</v>
      </c>
      <c r="E9445" t="s">
        <v>37</v>
      </c>
      <c r="F9445">
        <v>97</v>
      </c>
      <c r="G9445" s="8">
        <v>1768416</v>
      </c>
      <c r="H9445" s="8">
        <v>7000000</v>
      </c>
    </row>
    <row r="9446" spans="1:8" x14ac:dyDescent="0.3">
      <c r="A9446">
        <v>2.2999999999999998</v>
      </c>
      <c r="B9446" t="s">
        <v>24986</v>
      </c>
      <c r="C9446" t="s">
        <v>14484</v>
      </c>
      <c r="D9446" t="s">
        <v>809</v>
      </c>
      <c r="E9446" t="s">
        <v>37</v>
      </c>
      <c r="F9446">
        <v>95</v>
      </c>
      <c r="G9446" s="8">
        <v>306715</v>
      </c>
      <c r="H9446" s="8">
        <v>10000000</v>
      </c>
    </row>
    <row r="9447" spans="1:8" x14ac:dyDescent="0.3">
      <c r="A9447">
        <v>7.1</v>
      </c>
      <c r="B9447" t="s">
        <v>24987</v>
      </c>
      <c r="C9447" t="s">
        <v>14488</v>
      </c>
      <c r="D9447" t="s">
        <v>1473</v>
      </c>
      <c r="E9447" t="s">
        <v>37</v>
      </c>
      <c r="F9447">
        <v>106</v>
      </c>
      <c r="G9447" s="8">
        <v>382946</v>
      </c>
      <c r="H9447" s="8">
        <v>7000000</v>
      </c>
    </row>
    <row r="9448" spans="1:8" x14ac:dyDescent="0.3">
      <c r="A9448">
        <v>6.2</v>
      </c>
      <c r="B9448" t="s">
        <v>24988</v>
      </c>
      <c r="C9448" t="s">
        <v>3837</v>
      </c>
      <c r="D9448" t="s">
        <v>515</v>
      </c>
      <c r="E9448" t="s">
        <v>37</v>
      </c>
      <c r="F9448">
        <v>103</v>
      </c>
      <c r="G9448" s="8">
        <v>236266</v>
      </c>
      <c r="H9448" s="8">
        <v>3500000</v>
      </c>
    </row>
    <row r="9449" spans="1:8" x14ac:dyDescent="0.3">
      <c r="A9449">
        <v>6.2</v>
      </c>
      <c r="B9449" t="s">
        <v>24988</v>
      </c>
      <c r="C9449" t="s">
        <v>3837</v>
      </c>
      <c r="D9449" t="s">
        <v>1473</v>
      </c>
      <c r="E9449" t="s">
        <v>37</v>
      </c>
      <c r="F9449">
        <v>103</v>
      </c>
      <c r="G9449" s="8">
        <v>236266</v>
      </c>
      <c r="H9449" s="8">
        <v>3500000</v>
      </c>
    </row>
    <row r="9450" spans="1:8" x14ac:dyDescent="0.3">
      <c r="A9450">
        <v>6.2</v>
      </c>
      <c r="B9450" t="s">
        <v>24988</v>
      </c>
      <c r="C9450" t="s">
        <v>3837</v>
      </c>
      <c r="D9450" t="s">
        <v>21948</v>
      </c>
      <c r="E9450" t="s">
        <v>37</v>
      </c>
      <c r="F9450">
        <v>103</v>
      </c>
      <c r="G9450" s="8">
        <v>236266</v>
      </c>
      <c r="H9450" s="8">
        <v>3500000</v>
      </c>
    </row>
    <row r="9451" spans="1:8" x14ac:dyDescent="0.3">
      <c r="A9451">
        <v>6.7</v>
      </c>
      <c r="B9451" t="s">
        <v>24989</v>
      </c>
      <c r="C9451" t="s">
        <v>14500</v>
      </c>
      <c r="D9451" t="s">
        <v>1473</v>
      </c>
      <c r="E9451" t="s">
        <v>37</v>
      </c>
      <c r="F9451">
        <v>96</v>
      </c>
      <c r="G9451" s="8">
        <v>196067</v>
      </c>
      <c r="H9451" s="8">
        <v>7000000</v>
      </c>
    </row>
    <row r="9452" spans="1:8" x14ac:dyDescent="0.3">
      <c r="A9452">
        <v>6.7</v>
      </c>
      <c r="B9452" t="s">
        <v>24989</v>
      </c>
      <c r="C9452" t="s">
        <v>14500</v>
      </c>
      <c r="D9452" t="s">
        <v>17497</v>
      </c>
      <c r="E9452" t="s">
        <v>37</v>
      </c>
      <c r="F9452">
        <v>96</v>
      </c>
      <c r="G9452" s="8">
        <v>196067</v>
      </c>
      <c r="H9452" s="8">
        <v>7000000</v>
      </c>
    </row>
    <row r="9453" spans="1:8" x14ac:dyDescent="0.3">
      <c r="A9453">
        <v>6.5</v>
      </c>
      <c r="B9453" t="s">
        <v>24990</v>
      </c>
      <c r="C9453" t="s">
        <v>12681</v>
      </c>
      <c r="D9453" t="s">
        <v>11093</v>
      </c>
      <c r="E9453" t="s">
        <v>37</v>
      </c>
      <c r="F9453">
        <v>103</v>
      </c>
      <c r="G9453" s="8">
        <v>532988</v>
      </c>
      <c r="H9453" s="8">
        <v>7000000</v>
      </c>
    </row>
    <row r="9454" spans="1:8" x14ac:dyDescent="0.3">
      <c r="A9454">
        <v>6.5</v>
      </c>
      <c r="B9454" t="s">
        <v>24990</v>
      </c>
      <c r="C9454" t="s">
        <v>12681</v>
      </c>
      <c r="D9454" t="s">
        <v>1473</v>
      </c>
      <c r="E9454" t="s">
        <v>37</v>
      </c>
      <c r="F9454">
        <v>103</v>
      </c>
      <c r="G9454" s="8">
        <v>532988</v>
      </c>
      <c r="H9454" s="8">
        <v>7000000</v>
      </c>
    </row>
    <row r="9455" spans="1:8" x14ac:dyDescent="0.3">
      <c r="A9455">
        <v>6.5</v>
      </c>
      <c r="B9455" t="s">
        <v>24990</v>
      </c>
      <c r="C9455" t="s">
        <v>12681</v>
      </c>
      <c r="D9455" t="s">
        <v>17497</v>
      </c>
      <c r="E9455" t="s">
        <v>37</v>
      </c>
      <c r="F9455">
        <v>103</v>
      </c>
      <c r="G9455" s="8">
        <v>532988</v>
      </c>
      <c r="H9455" s="8">
        <v>7000000</v>
      </c>
    </row>
    <row r="9456" spans="1:8" x14ac:dyDescent="0.3">
      <c r="A9456">
        <v>5.9</v>
      </c>
      <c r="B9456" t="s">
        <v>24991</v>
      </c>
      <c r="C9456" t="s">
        <v>14508</v>
      </c>
      <c r="D9456" t="s">
        <v>809</v>
      </c>
      <c r="E9456" t="s">
        <v>37</v>
      </c>
      <c r="F9456">
        <v>108</v>
      </c>
      <c r="G9456" s="8">
        <v>453079</v>
      </c>
      <c r="H9456" s="8">
        <v>7000000</v>
      </c>
    </row>
    <row r="9457" spans="1:8" x14ac:dyDescent="0.3">
      <c r="A9457">
        <v>6</v>
      </c>
      <c r="B9457" t="s">
        <v>24992</v>
      </c>
      <c r="C9457" t="s">
        <v>14519</v>
      </c>
      <c r="D9457" t="s">
        <v>809</v>
      </c>
      <c r="E9457" t="s">
        <v>37</v>
      </c>
      <c r="F9457">
        <v>118</v>
      </c>
      <c r="G9457" s="8">
        <v>46451</v>
      </c>
      <c r="H9457" s="8">
        <v>7000000</v>
      </c>
    </row>
    <row r="9458" spans="1:8" x14ac:dyDescent="0.3">
      <c r="A9458">
        <v>6</v>
      </c>
      <c r="B9458" t="s">
        <v>24992</v>
      </c>
      <c r="C9458" t="s">
        <v>14519</v>
      </c>
      <c r="D9458" t="s">
        <v>21950</v>
      </c>
      <c r="E9458" t="s">
        <v>37</v>
      </c>
      <c r="F9458">
        <v>118</v>
      </c>
      <c r="G9458" s="8">
        <v>46451</v>
      </c>
      <c r="H9458" s="8">
        <v>7000000</v>
      </c>
    </row>
    <row r="9459" spans="1:8" x14ac:dyDescent="0.3">
      <c r="A9459">
        <v>6</v>
      </c>
      <c r="B9459" t="s">
        <v>24992</v>
      </c>
      <c r="C9459" t="s">
        <v>14519</v>
      </c>
      <c r="D9459" t="s">
        <v>8199</v>
      </c>
      <c r="E9459" t="s">
        <v>37</v>
      </c>
      <c r="F9459">
        <v>118</v>
      </c>
      <c r="G9459" s="8">
        <v>46451</v>
      </c>
      <c r="H9459" s="8">
        <v>7000000</v>
      </c>
    </row>
    <row r="9460" spans="1:8" x14ac:dyDescent="0.3">
      <c r="A9460">
        <v>6.9</v>
      </c>
      <c r="B9460" t="s">
        <v>24993</v>
      </c>
      <c r="C9460" t="s">
        <v>1093</v>
      </c>
      <c r="D9460" t="s">
        <v>1473</v>
      </c>
      <c r="E9460" t="s">
        <v>37</v>
      </c>
      <c r="F9460">
        <v>97</v>
      </c>
      <c r="G9460" s="8">
        <v>233103</v>
      </c>
      <c r="H9460" s="8">
        <v>7000000</v>
      </c>
    </row>
    <row r="9461" spans="1:8" x14ac:dyDescent="0.3">
      <c r="A9461">
        <v>7.3</v>
      </c>
      <c r="B9461" t="s">
        <v>24994</v>
      </c>
      <c r="C9461" t="s">
        <v>1574</v>
      </c>
      <c r="D9461" t="s">
        <v>12797</v>
      </c>
      <c r="E9461" t="s">
        <v>37</v>
      </c>
      <c r="F9461">
        <v>115</v>
      </c>
      <c r="G9461" s="8">
        <v>41400000</v>
      </c>
      <c r="H9461" s="8">
        <v>6900000</v>
      </c>
    </row>
    <row r="9462" spans="1:8" x14ac:dyDescent="0.3">
      <c r="A9462">
        <v>7.7</v>
      </c>
      <c r="B9462" t="s">
        <v>24995</v>
      </c>
      <c r="C9462" t="s">
        <v>6948</v>
      </c>
      <c r="D9462" t="s">
        <v>809</v>
      </c>
      <c r="E9462" t="s">
        <v>37</v>
      </c>
      <c r="F9462">
        <v>102</v>
      </c>
      <c r="G9462" s="8">
        <v>7993039</v>
      </c>
      <c r="H9462" s="8">
        <v>6900000</v>
      </c>
    </row>
    <row r="9463" spans="1:8" x14ac:dyDescent="0.3">
      <c r="A9463">
        <v>7.3</v>
      </c>
      <c r="B9463" t="s">
        <v>24996</v>
      </c>
      <c r="C9463" t="s">
        <v>14583</v>
      </c>
      <c r="D9463" t="s">
        <v>11093</v>
      </c>
      <c r="E9463" t="s">
        <v>6517</v>
      </c>
      <c r="F9463">
        <v>125</v>
      </c>
      <c r="G9463" s="8">
        <v>927107</v>
      </c>
      <c r="H9463" s="8">
        <v>15000000</v>
      </c>
    </row>
    <row r="9464" spans="1:8" x14ac:dyDescent="0.3">
      <c r="A9464">
        <v>7.3</v>
      </c>
      <c r="B9464" t="s">
        <v>24996</v>
      </c>
      <c r="C9464" t="s">
        <v>14583</v>
      </c>
      <c r="D9464" t="s">
        <v>1473</v>
      </c>
      <c r="E9464" t="s">
        <v>6517</v>
      </c>
      <c r="F9464">
        <v>125</v>
      </c>
      <c r="G9464" s="8">
        <v>927107</v>
      </c>
      <c r="H9464" s="8">
        <v>15000000</v>
      </c>
    </row>
    <row r="9465" spans="1:8" x14ac:dyDescent="0.3">
      <c r="A9465">
        <v>7.3</v>
      </c>
      <c r="B9465" t="s">
        <v>24996</v>
      </c>
      <c r="C9465" t="s">
        <v>14583</v>
      </c>
      <c r="D9465" t="s">
        <v>17497</v>
      </c>
      <c r="E9465" t="s">
        <v>6517</v>
      </c>
      <c r="F9465">
        <v>125</v>
      </c>
      <c r="G9465" s="8">
        <v>927107</v>
      </c>
      <c r="H9465" s="8">
        <v>15000000</v>
      </c>
    </row>
    <row r="9466" spans="1:8" x14ac:dyDescent="0.3">
      <c r="A9466">
        <v>7.3</v>
      </c>
      <c r="B9466" t="s">
        <v>24996</v>
      </c>
      <c r="C9466" t="s">
        <v>14583</v>
      </c>
      <c r="D9466" t="s">
        <v>21951</v>
      </c>
      <c r="E9466" t="s">
        <v>6517</v>
      </c>
      <c r="F9466">
        <v>125</v>
      </c>
      <c r="G9466" s="8">
        <v>927107</v>
      </c>
      <c r="H9466" s="8">
        <v>15000000</v>
      </c>
    </row>
    <row r="9467" spans="1:8" x14ac:dyDescent="0.3">
      <c r="A9467">
        <v>7</v>
      </c>
      <c r="B9467" t="s">
        <v>24997</v>
      </c>
      <c r="C9467" t="s">
        <v>14590</v>
      </c>
      <c r="D9467" t="s">
        <v>809</v>
      </c>
      <c r="E9467" t="s">
        <v>37</v>
      </c>
      <c r="F9467">
        <v>108</v>
      </c>
      <c r="G9467" s="8">
        <v>49526</v>
      </c>
      <c r="H9467" s="8">
        <v>6800000</v>
      </c>
    </row>
    <row r="9468" spans="1:8" x14ac:dyDescent="0.3">
      <c r="A9468">
        <v>7</v>
      </c>
      <c r="B9468" t="s">
        <v>24997</v>
      </c>
      <c r="C9468" t="s">
        <v>14590</v>
      </c>
      <c r="D9468" t="s">
        <v>1473</v>
      </c>
      <c r="E9468" t="s">
        <v>37</v>
      </c>
      <c r="F9468">
        <v>108</v>
      </c>
      <c r="G9468" s="8">
        <v>49526</v>
      </c>
      <c r="H9468" s="8">
        <v>6800000</v>
      </c>
    </row>
    <row r="9469" spans="1:8" x14ac:dyDescent="0.3">
      <c r="A9469">
        <v>6.4</v>
      </c>
      <c r="B9469" t="s">
        <v>24998</v>
      </c>
      <c r="C9469" t="s">
        <v>14594</v>
      </c>
      <c r="D9469" t="s">
        <v>21950</v>
      </c>
      <c r="E9469" t="s">
        <v>37</v>
      </c>
      <c r="F9469">
        <v>101</v>
      </c>
      <c r="G9469" s="8">
        <v>10696</v>
      </c>
      <c r="H9469" s="8">
        <v>6800000</v>
      </c>
    </row>
    <row r="9470" spans="1:8" x14ac:dyDescent="0.3">
      <c r="A9470">
        <v>6.4</v>
      </c>
      <c r="B9470" t="s">
        <v>24998</v>
      </c>
      <c r="C9470" t="s">
        <v>14594</v>
      </c>
      <c r="D9470" t="s">
        <v>8199</v>
      </c>
      <c r="E9470" t="s">
        <v>37</v>
      </c>
      <c r="F9470">
        <v>101</v>
      </c>
      <c r="G9470" s="8">
        <v>10696</v>
      </c>
      <c r="H9470" s="8">
        <v>6800000</v>
      </c>
    </row>
    <row r="9471" spans="1:8" x14ac:dyDescent="0.3">
      <c r="A9471">
        <v>5.6</v>
      </c>
      <c r="B9471" t="s">
        <v>24999</v>
      </c>
      <c r="C9471" t="s">
        <v>14600</v>
      </c>
      <c r="D9471" t="s">
        <v>1473</v>
      </c>
      <c r="E9471" t="s">
        <v>37</v>
      </c>
      <c r="F9471">
        <v>101</v>
      </c>
      <c r="G9471" s="8">
        <v>31607598</v>
      </c>
      <c r="H9471" s="8">
        <v>6900000</v>
      </c>
    </row>
    <row r="9472" spans="1:8" x14ac:dyDescent="0.3">
      <c r="A9472">
        <v>5.6</v>
      </c>
      <c r="B9472" t="s">
        <v>24999</v>
      </c>
      <c r="C9472" t="s">
        <v>14600</v>
      </c>
      <c r="D9472" t="s">
        <v>4189</v>
      </c>
      <c r="E9472" t="s">
        <v>37</v>
      </c>
      <c r="F9472">
        <v>101</v>
      </c>
      <c r="G9472" s="8">
        <v>31607598</v>
      </c>
      <c r="H9472" s="8">
        <v>6900000</v>
      </c>
    </row>
    <row r="9473" spans="1:8" x14ac:dyDescent="0.3">
      <c r="A9473">
        <v>5.6</v>
      </c>
      <c r="B9473" t="s">
        <v>24999</v>
      </c>
      <c r="C9473" t="s">
        <v>14600</v>
      </c>
      <c r="D9473" t="s">
        <v>8199</v>
      </c>
      <c r="E9473" t="s">
        <v>37</v>
      </c>
      <c r="F9473">
        <v>101</v>
      </c>
      <c r="G9473" s="8">
        <v>31607598</v>
      </c>
      <c r="H9473" s="8">
        <v>6900000</v>
      </c>
    </row>
    <row r="9474" spans="1:8" x14ac:dyDescent="0.3">
      <c r="A9474">
        <v>8.1999999999999993</v>
      </c>
      <c r="B9474" t="s">
        <v>25000</v>
      </c>
      <c r="C9474" t="s">
        <v>3529</v>
      </c>
      <c r="D9474" t="s">
        <v>1473</v>
      </c>
      <c r="E9474" t="s">
        <v>726</v>
      </c>
      <c r="F9474">
        <v>139</v>
      </c>
      <c r="G9474" s="8">
        <v>6857096</v>
      </c>
      <c r="H9474" s="8">
        <v>6800000</v>
      </c>
    </row>
    <row r="9475" spans="1:8" x14ac:dyDescent="0.3">
      <c r="A9475">
        <v>8.1999999999999993</v>
      </c>
      <c r="B9475" t="s">
        <v>25000</v>
      </c>
      <c r="C9475" t="s">
        <v>3529</v>
      </c>
      <c r="D9475" t="s">
        <v>21948</v>
      </c>
      <c r="E9475" t="s">
        <v>726</v>
      </c>
      <c r="F9475">
        <v>139</v>
      </c>
      <c r="G9475" s="8">
        <v>6857096</v>
      </c>
      <c r="H9475" s="8">
        <v>6800000</v>
      </c>
    </row>
    <row r="9476" spans="1:8" x14ac:dyDescent="0.3">
      <c r="A9476">
        <v>8.1999999999999993</v>
      </c>
      <c r="B9476" t="s">
        <v>25000</v>
      </c>
      <c r="C9476" t="s">
        <v>3529</v>
      </c>
      <c r="D9476" t="s">
        <v>21951</v>
      </c>
      <c r="E9476" t="s">
        <v>726</v>
      </c>
      <c r="F9476">
        <v>139</v>
      </c>
      <c r="G9476" s="8">
        <v>6857096</v>
      </c>
      <c r="H9476" s="8">
        <v>6800000</v>
      </c>
    </row>
    <row r="9477" spans="1:8" x14ac:dyDescent="0.3">
      <c r="A9477">
        <v>6.5</v>
      </c>
      <c r="B9477" t="s">
        <v>25001</v>
      </c>
      <c r="C9477" t="s">
        <v>2414</v>
      </c>
      <c r="D9477" t="s">
        <v>809</v>
      </c>
      <c r="E9477" t="s">
        <v>7581</v>
      </c>
      <c r="F9477">
        <v>125</v>
      </c>
      <c r="G9477" s="8">
        <v>223878</v>
      </c>
      <c r="H9477" s="8">
        <v>5000000</v>
      </c>
    </row>
    <row r="9478" spans="1:8" x14ac:dyDescent="0.3">
      <c r="A9478">
        <v>6.5</v>
      </c>
      <c r="B9478" t="s">
        <v>25001</v>
      </c>
      <c r="C9478" t="s">
        <v>2414</v>
      </c>
      <c r="D9478" t="s">
        <v>1473</v>
      </c>
      <c r="E9478" t="s">
        <v>7581</v>
      </c>
      <c r="F9478">
        <v>125</v>
      </c>
      <c r="G9478" s="8">
        <v>223878</v>
      </c>
      <c r="H9478" s="8">
        <v>5000000</v>
      </c>
    </row>
    <row r="9479" spans="1:8" x14ac:dyDescent="0.3">
      <c r="A9479">
        <v>6.5</v>
      </c>
      <c r="B9479" t="s">
        <v>25001</v>
      </c>
      <c r="C9479" t="s">
        <v>2414</v>
      </c>
      <c r="D9479" t="s">
        <v>17497</v>
      </c>
      <c r="E9479" t="s">
        <v>7581</v>
      </c>
      <c r="F9479">
        <v>125</v>
      </c>
      <c r="G9479" s="8">
        <v>223878</v>
      </c>
      <c r="H9479" s="8">
        <v>5000000</v>
      </c>
    </row>
    <row r="9480" spans="1:8" x14ac:dyDescent="0.3">
      <c r="A9480">
        <v>8.1</v>
      </c>
      <c r="B9480" t="s">
        <v>25002</v>
      </c>
      <c r="C9480" t="s">
        <v>705</v>
      </c>
      <c r="D9480" t="s">
        <v>675</v>
      </c>
      <c r="E9480" t="s">
        <v>12289</v>
      </c>
      <c r="F9480">
        <v>115</v>
      </c>
      <c r="G9480" s="8">
        <v>8060</v>
      </c>
      <c r="H9480" s="8">
        <v>4000000</v>
      </c>
    </row>
    <row r="9481" spans="1:8" x14ac:dyDescent="0.3">
      <c r="A9481">
        <v>8.1</v>
      </c>
      <c r="B9481" t="s">
        <v>25002</v>
      </c>
      <c r="C9481" t="s">
        <v>705</v>
      </c>
      <c r="D9481" t="s">
        <v>21950</v>
      </c>
      <c r="E9481" t="s">
        <v>12289</v>
      </c>
      <c r="F9481">
        <v>115</v>
      </c>
      <c r="G9481" s="8">
        <v>8060</v>
      </c>
      <c r="H9481" s="8">
        <v>4000000</v>
      </c>
    </row>
    <row r="9482" spans="1:8" x14ac:dyDescent="0.3">
      <c r="A9482">
        <v>8.1</v>
      </c>
      <c r="B9482" t="s">
        <v>25002</v>
      </c>
      <c r="C9482" t="s">
        <v>705</v>
      </c>
      <c r="D9482" t="s">
        <v>1473</v>
      </c>
      <c r="E9482" t="s">
        <v>12289</v>
      </c>
      <c r="F9482">
        <v>115</v>
      </c>
      <c r="G9482" s="8">
        <v>8060</v>
      </c>
      <c r="H9482" s="8">
        <v>4000000</v>
      </c>
    </row>
    <row r="9483" spans="1:8" x14ac:dyDescent="0.3">
      <c r="A9483">
        <v>8.1</v>
      </c>
      <c r="B9483" t="s">
        <v>25002</v>
      </c>
      <c r="C9483" t="s">
        <v>705</v>
      </c>
      <c r="D9483" t="s">
        <v>8199</v>
      </c>
      <c r="E9483" t="s">
        <v>12289</v>
      </c>
      <c r="F9483">
        <v>115</v>
      </c>
      <c r="G9483" s="8">
        <v>8060</v>
      </c>
      <c r="H9483" s="8">
        <v>4000000</v>
      </c>
    </row>
    <row r="9484" spans="1:8" x14ac:dyDescent="0.3">
      <c r="A9484">
        <v>5.4</v>
      </c>
      <c r="B9484" t="s">
        <v>25003</v>
      </c>
      <c r="C9484" t="s">
        <v>6196</v>
      </c>
      <c r="D9484" t="s">
        <v>4189</v>
      </c>
      <c r="E9484" t="s">
        <v>37</v>
      </c>
      <c r="F9484">
        <v>99</v>
      </c>
      <c r="G9484" s="8">
        <v>84263837</v>
      </c>
      <c r="H9484" s="8">
        <v>6500000</v>
      </c>
    </row>
    <row r="9485" spans="1:8" x14ac:dyDescent="0.3">
      <c r="A9485">
        <v>5.4</v>
      </c>
      <c r="B9485" t="s">
        <v>25003</v>
      </c>
      <c r="C9485" t="s">
        <v>6196</v>
      </c>
      <c r="D9485" t="s">
        <v>21948</v>
      </c>
      <c r="E9485" t="s">
        <v>37</v>
      </c>
      <c r="F9485">
        <v>99</v>
      </c>
      <c r="G9485" s="8">
        <v>84263837</v>
      </c>
      <c r="H9485" s="8">
        <v>6500000</v>
      </c>
    </row>
    <row r="9486" spans="1:8" x14ac:dyDescent="0.3">
      <c r="A9486">
        <v>6.3</v>
      </c>
      <c r="B9486" t="s">
        <v>25004</v>
      </c>
      <c r="C9486" t="s">
        <v>14633</v>
      </c>
      <c r="D9486" t="s">
        <v>809</v>
      </c>
      <c r="E9486" t="s">
        <v>37</v>
      </c>
      <c r="F9486">
        <v>88</v>
      </c>
      <c r="G9486" s="8">
        <v>110029</v>
      </c>
      <c r="H9486" s="8">
        <v>6500000</v>
      </c>
    </row>
    <row r="9487" spans="1:8" x14ac:dyDescent="0.3">
      <c r="A9487">
        <v>6.3</v>
      </c>
      <c r="B9487" t="s">
        <v>25004</v>
      </c>
      <c r="C9487" t="s">
        <v>14633</v>
      </c>
      <c r="D9487" t="s">
        <v>1473</v>
      </c>
      <c r="E9487" t="s">
        <v>37</v>
      </c>
      <c r="F9487">
        <v>88</v>
      </c>
      <c r="G9487" s="8">
        <v>110029</v>
      </c>
      <c r="H9487" s="8">
        <v>6500000</v>
      </c>
    </row>
    <row r="9488" spans="1:8" x14ac:dyDescent="0.3">
      <c r="A9488">
        <v>6.3</v>
      </c>
      <c r="B9488" t="s">
        <v>25004</v>
      </c>
      <c r="C9488" t="s">
        <v>14633</v>
      </c>
      <c r="D9488" t="s">
        <v>15164</v>
      </c>
      <c r="E9488" t="s">
        <v>37</v>
      </c>
      <c r="F9488">
        <v>88</v>
      </c>
      <c r="G9488" s="8">
        <v>110029</v>
      </c>
      <c r="H9488" s="8">
        <v>6500000</v>
      </c>
    </row>
    <row r="9489" spans="1:8" x14ac:dyDescent="0.3">
      <c r="A9489">
        <v>7.8</v>
      </c>
      <c r="B9489" t="s">
        <v>25005</v>
      </c>
      <c r="C9489" t="s">
        <v>1310</v>
      </c>
      <c r="D9489" t="s">
        <v>21950</v>
      </c>
      <c r="E9489" t="s">
        <v>37</v>
      </c>
      <c r="F9489">
        <v>112</v>
      </c>
      <c r="G9489" s="8">
        <v>57504069</v>
      </c>
      <c r="H9489" s="8">
        <v>6000000</v>
      </c>
    </row>
    <row r="9490" spans="1:8" x14ac:dyDescent="0.3">
      <c r="A9490">
        <v>7.8</v>
      </c>
      <c r="B9490" t="s">
        <v>25005</v>
      </c>
      <c r="C9490" t="s">
        <v>1310</v>
      </c>
      <c r="D9490" t="s">
        <v>1473</v>
      </c>
      <c r="E9490" t="s">
        <v>37</v>
      </c>
      <c r="F9490">
        <v>112</v>
      </c>
      <c r="G9490" s="8">
        <v>57504069</v>
      </c>
      <c r="H9490" s="8">
        <v>6000000</v>
      </c>
    </row>
    <row r="9491" spans="1:8" x14ac:dyDescent="0.3">
      <c r="A9491">
        <v>6.8</v>
      </c>
      <c r="B9491" t="s">
        <v>25006</v>
      </c>
      <c r="C9491" t="s">
        <v>14646</v>
      </c>
      <c r="D9491" t="s">
        <v>11093</v>
      </c>
      <c r="E9491" t="s">
        <v>37</v>
      </c>
      <c r="F9491">
        <v>108</v>
      </c>
      <c r="G9491" s="8">
        <v>54215416</v>
      </c>
      <c r="H9491" s="8">
        <v>6500000</v>
      </c>
    </row>
    <row r="9492" spans="1:8" x14ac:dyDescent="0.3">
      <c r="A9492">
        <v>6.8</v>
      </c>
      <c r="B9492" t="s">
        <v>25006</v>
      </c>
      <c r="C9492" t="s">
        <v>14646</v>
      </c>
      <c r="D9492" t="s">
        <v>1473</v>
      </c>
      <c r="E9492" t="s">
        <v>37</v>
      </c>
      <c r="F9492">
        <v>108</v>
      </c>
      <c r="G9492" s="8">
        <v>54215416</v>
      </c>
      <c r="H9492" s="8">
        <v>6500000</v>
      </c>
    </row>
    <row r="9493" spans="1:8" x14ac:dyDescent="0.3">
      <c r="A9493">
        <v>6.8</v>
      </c>
      <c r="B9493" t="s">
        <v>25006</v>
      </c>
      <c r="C9493" t="s">
        <v>14646</v>
      </c>
      <c r="D9493" t="s">
        <v>9824</v>
      </c>
      <c r="E9493" t="s">
        <v>37</v>
      </c>
      <c r="F9493">
        <v>108</v>
      </c>
      <c r="G9493" s="8">
        <v>54215416</v>
      </c>
      <c r="H9493" s="8">
        <v>6500000</v>
      </c>
    </row>
    <row r="9494" spans="1:8" x14ac:dyDescent="0.3">
      <c r="A9494">
        <v>7.1</v>
      </c>
      <c r="B9494" t="s">
        <v>25007</v>
      </c>
      <c r="C9494" t="s">
        <v>1071</v>
      </c>
      <c r="D9494" t="s">
        <v>21948</v>
      </c>
      <c r="E9494" t="s">
        <v>37</v>
      </c>
      <c r="F9494">
        <v>104</v>
      </c>
      <c r="G9494" s="8">
        <v>31899000</v>
      </c>
      <c r="H9494" s="8">
        <v>6500000</v>
      </c>
    </row>
    <row r="9495" spans="1:8" x14ac:dyDescent="0.3">
      <c r="A9495">
        <v>7.1</v>
      </c>
      <c r="B9495" t="s">
        <v>25007</v>
      </c>
      <c r="C9495" t="s">
        <v>1071</v>
      </c>
      <c r="D9495" t="s">
        <v>17497</v>
      </c>
      <c r="E9495" t="s">
        <v>37</v>
      </c>
      <c r="F9495">
        <v>104</v>
      </c>
      <c r="G9495" s="8">
        <v>31899000</v>
      </c>
      <c r="H9495" s="8">
        <v>6500000</v>
      </c>
    </row>
    <row r="9496" spans="1:8" x14ac:dyDescent="0.3">
      <c r="A9496">
        <v>7.1</v>
      </c>
      <c r="B9496" t="s">
        <v>25007</v>
      </c>
      <c r="C9496" t="s">
        <v>1071</v>
      </c>
      <c r="D9496" t="s">
        <v>8199</v>
      </c>
      <c r="E9496" t="s">
        <v>37</v>
      </c>
      <c r="F9496">
        <v>104</v>
      </c>
      <c r="G9496" s="8">
        <v>31899000</v>
      </c>
      <c r="H9496" s="8">
        <v>6500000</v>
      </c>
    </row>
    <row r="9497" spans="1:8" x14ac:dyDescent="0.3">
      <c r="A9497">
        <v>6.2</v>
      </c>
      <c r="B9497" t="s">
        <v>25008</v>
      </c>
      <c r="C9497" t="s">
        <v>318</v>
      </c>
      <c r="D9497" t="s">
        <v>515</v>
      </c>
      <c r="E9497" t="s">
        <v>37</v>
      </c>
      <c r="F9497">
        <v>108</v>
      </c>
      <c r="G9497" s="8">
        <v>24103594</v>
      </c>
      <c r="H9497" s="8">
        <v>6500000</v>
      </c>
    </row>
    <row r="9498" spans="1:8" x14ac:dyDescent="0.3">
      <c r="A9498">
        <v>6.2</v>
      </c>
      <c r="B9498" t="s">
        <v>25008</v>
      </c>
      <c r="C9498" t="s">
        <v>318</v>
      </c>
      <c r="D9498" t="s">
        <v>809</v>
      </c>
      <c r="E9498" t="s">
        <v>37</v>
      </c>
      <c r="F9498">
        <v>108</v>
      </c>
      <c r="G9498" s="8">
        <v>24103594</v>
      </c>
      <c r="H9498" s="8">
        <v>6500000</v>
      </c>
    </row>
    <row r="9499" spans="1:8" x14ac:dyDescent="0.3">
      <c r="A9499">
        <v>6.2</v>
      </c>
      <c r="B9499" t="s">
        <v>25008</v>
      </c>
      <c r="C9499" t="s">
        <v>318</v>
      </c>
      <c r="D9499" t="s">
        <v>1473</v>
      </c>
      <c r="E9499" t="s">
        <v>37</v>
      </c>
      <c r="F9499">
        <v>108</v>
      </c>
      <c r="G9499" s="8">
        <v>24103594</v>
      </c>
      <c r="H9499" s="8">
        <v>6500000</v>
      </c>
    </row>
    <row r="9500" spans="1:8" x14ac:dyDescent="0.3">
      <c r="A9500">
        <v>6.2</v>
      </c>
      <c r="B9500" t="s">
        <v>25008</v>
      </c>
      <c r="C9500" t="s">
        <v>318</v>
      </c>
      <c r="D9500" t="s">
        <v>15875</v>
      </c>
      <c r="E9500" t="s">
        <v>37</v>
      </c>
      <c r="F9500">
        <v>108</v>
      </c>
      <c r="G9500" s="8">
        <v>24103594</v>
      </c>
      <c r="H9500" s="8">
        <v>6500000</v>
      </c>
    </row>
    <row r="9501" spans="1:8" x14ac:dyDescent="0.3">
      <c r="A9501">
        <v>7.3</v>
      </c>
      <c r="B9501" t="s">
        <v>25009</v>
      </c>
      <c r="C9501" t="s">
        <v>312</v>
      </c>
      <c r="D9501" t="s">
        <v>809</v>
      </c>
      <c r="E9501" t="s">
        <v>37</v>
      </c>
      <c r="F9501">
        <v>102</v>
      </c>
      <c r="G9501" s="8">
        <v>16842303</v>
      </c>
      <c r="H9501" s="8">
        <v>6500000</v>
      </c>
    </row>
    <row r="9502" spans="1:8" x14ac:dyDescent="0.3">
      <c r="A9502">
        <v>7.3</v>
      </c>
      <c r="B9502" t="s">
        <v>25009</v>
      </c>
      <c r="C9502" t="s">
        <v>312</v>
      </c>
      <c r="D9502" t="s">
        <v>21950</v>
      </c>
      <c r="E9502" t="s">
        <v>37</v>
      </c>
      <c r="F9502">
        <v>102</v>
      </c>
      <c r="G9502" s="8">
        <v>16842303</v>
      </c>
      <c r="H9502" s="8">
        <v>6500000</v>
      </c>
    </row>
    <row r="9503" spans="1:8" x14ac:dyDescent="0.3">
      <c r="A9503">
        <v>5.9</v>
      </c>
      <c r="B9503" t="s">
        <v>25010</v>
      </c>
      <c r="C9503" t="s">
        <v>13887</v>
      </c>
      <c r="D9503" t="s">
        <v>809</v>
      </c>
      <c r="E9503" t="s">
        <v>37</v>
      </c>
      <c r="F9503">
        <v>88</v>
      </c>
      <c r="G9503" s="8">
        <v>13367101</v>
      </c>
      <c r="H9503" s="8">
        <v>6500000</v>
      </c>
    </row>
    <row r="9504" spans="1:8" x14ac:dyDescent="0.3">
      <c r="A9504">
        <v>5.9</v>
      </c>
      <c r="B9504" t="s">
        <v>25010</v>
      </c>
      <c r="C9504" t="s">
        <v>13887</v>
      </c>
      <c r="D9504" t="s">
        <v>1473</v>
      </c>
      <c r="E9504" t="s">
        <v>37</v>
      </c>
      <c r="F9504">
        <v>88</v>
      </c>
      <c r="G9504" s="8">
        <v>13367101</v>
      </c>
      <c r="H9504" s="8">
        <v>6500000</v>
      </c>
    </row>
    <row r="9505" spans="1:8" x14ac:dyDescent="0.3">
      <c r="A9505">
        <v>5.9</v>
      </c>
      <c r="B9505" t="s">
        <v>25010</v>
      </c>
      <c r="C9505" t="s">
        <v>13887</v>
      </c>
      <c r="D9505" t="s">
        <v>17497</v>
      </c>
      <c r="E9505" t="s">
        <v>37</v>
      </c>
      <c r="F9505">
        <v>88</v>
      </c>
      <c r="G9505" s="8">
        <v>13367101</v>
      </c>
      <c r="H9505" s="8">
        <v>6500000</v>
      </c>
    </row>
    <row r="9506" spans="1:8" x14ac:dyDescent="0.3">
      <c r="A9506">
        <v>3.6</v>
      </c>
      <c r="B9506" t="s">
        <v>25011</v>
      </c>
      <c r="C9506" t="s">
        <v>14681</v>
      </c>
      <c r="D9506" t="s">
        <v>4189</v>
      </c>
      <c r="E9506" t="s">
        <v>37</v>
      </c>
      <c r="F9506">
        <v>91</v>
      </c>
      <c r="G9506" s="8">
        <v>10149779</v>
      </c>
      <c r="H9506" s="8">
        <v>6500000</v>
      </c>
    </row>
    <row r="9507" spans="1:8" x14ac:dyDescent="0.3">
      <c r="A9507">
        <v>3.6</v>
      </c>
      <c r="B9507" t="s">
        <v>25011</v>
      </c>
      <c r="C9507" t="s">
        <v>14681</v>
      </c>
      <c r="D9507" t="s">
        <v>10118</v>
      </c>
      <c r="E9507" t="s">
        <v>37</v>
      </c>
      <c r="F9507">
        <v>91</v>
      </c>
      <c r="G9507" s="8">
        <v>10149779</v>
      </c>
      <c r="H9507" s="8">
        <v>6500000</v>
      </c>
    </row>
    <row r="9508" spans="1:8" x14ac:dyDescent="0.3">
      <c r="A9508">
        <v>3.6</v>
      </c>
      <c r="B9508" t="s">
        <v>25011</v>
      </c>
      <c r="C9508" t="s">
        <v>14681</v>
      </c>
      <c r="D9508" t="s">
        <v>8199</v>
      </c>
      <c r="E9508" t="s">
        <v>37</v>
      </c>
      <c r="F9508">
        <v>91</v>
      </c>
      <c r="G9508" s="8">
        <v>10149779</v>
      </c>
      <c r="H9508" s="8">
        <v>6500000</v>
      </c>
    </row>
    <row r="9509" spans="1:8" x14ac:dyDescent="0.3">
      <c r="A9509">
        <v>7.7</v>
      </c>
      <c r="B9509" t="s">
        <v>25012</v>
      </c>
      <c r="C9509" t="s">
        <v>14685</v>
      </c>
      <c r="D9509" t="s">
        <v>11093</v>
      </c>
      <c r="E9509" t="s">
        <v>37</v>
      </c>
      <c r="F9509">
        <v>141</v>
      </c>
      <c r="G9509" s="8">
        <v>6173485</v>
      </c>
      <c r="H9509" s="8">
        <v>7000000</v>
      </c>
    </row>
    <row r="9510" spans="1:8" x14ac:dyDescent="0.3">
      <c r="A9510">
        <v>7.7</v>
      </c>
      <c r="B9510" t="s">
        <v>25012</v>
      </c>
      <c r="C9510" t="s">
        <v>14685</v>
      </c>
      <c r="D9510" t="s">
        <v>1473</v>
      </c>
      <c r="E9510" t="s">
        <v>37</v>
      </c>
      <c r="F9510">
        <v>141</v>
      </c>
      <c r="G9510" s="8">
        <v>6173485</v>
      </c>
      <c r="H9510" s="8">
        <v>7000000</v>
      </c>
    </row>
    <row r="9511" spans="1:8" x14ac:dyDescent="0.3">
      <c r="A9511">
        <v>7.3</v>
      </c>
      <c r="B9511" t="s">
        <v>25013</v>
      </c>
      <c r="C9511" t="s">
        <v>8508</v>
      </c>
      <c r="D9511" t="s">
        <v>1473</v>
      </c>
      <c r="E9511" t="s">
        <v>37</v>
      </c>
      <c r="F9511">
        <v>101</v>
      </c>
      <c r="G9511" s="8">
        <v>4000304</v>
      </c>
      <c r="H9511" s="8">
        <v>6500000</v>
      </c>
    </row>
    <row r="9512" spans="1:8" x14ac:dyDescent="0.3">
      <c r="A9512">
        <v>7.4</v>
      </c>
      <c r="B9512" t="s">
        <v>25014</v>
      </c>
      <c r="C9512" t="s">
        <v>398</v>
      </c>
      <c r="D9512" t="s">
        <v>21950</v>
      </c>
      <c r="E9512" t="s">
        <v>37</v>
      </c>
      <c r="F9512">
        <v>105</v>
      </c>
      <c r="G9512" s="8">
        <v>2338695</v>
      </c>
      <c r="H9512" s="8">
        <v>4000000</v>
      </c>
    </row>
    <row r="9513" spans="1:8" x14ac:dyDescent="0.3">
      <c r="A9513">
        <v>7.4</v>
      </c>
      <c r="B9513" t="s">
        <v>25014</v>
      </c>
      <c r="C9513" t="s">
        <v>398</v>
      </c>
      <c r="D9513" t="s">
        <v>1473</v>
      </c>
      <c r="E9513" t="s">
        <v>37</v>
      </c>
      <c r="F9513">
        <v>105</v>
      </c>
      <c r="G9513" s="8">
        <v>2338695</v>
      </c>
      <c r="H9513" s="8">
        <v>4000000</v>
      </c>
    </row>
    <row r="9514" spans="1:8" x14ac:dyDescent="0.3">
      <c r="A9514">
        <v>7.4</v>
      </c>
      <c r="B9514" t="s">
        <v>25014</v>
      </c>
      <c r="C9514" t="s">
        <v>398</v>
      </c>
      <c r="D9514" t="s">
        <v>8199</v>
      </c>
      <c r="E9514" t="s">
        <v>37</v>
      </c>
      <c r="F9514">
        <v>105</v>
      </c>
      <c r="G9514" s="8">
        <v>2338695</v>
      </c>
      <c r="H9514" s="8">
        <v>4000000</v>
      </c>
    </row>
    <row r="9515" spans="1:8" x14ac:dyDescent="0.3">
      <c r="A9515">
        <v>6.6</v>
      </c>
      <c r="B9515" t="s">
        <v>25015</v>
      </c>
      <c r="C9515" t="s">
        <v>14698</v>
      </c>
      <c r="D9515" t="s">
        <v>1473</v>
      </c>
      <c r="E9515" t="s">
        <v>37</v>
      </c>
      <c r="F9515">
        <v>100</v>
      </c>
      <c r="G9515" s="8">
        <v>2024854</v>
      </c>
      <c r="H9515" s="8">
        <v>6500000</v>
      </c>
    </row>
    <row r="9516" spans="1:8" x14ac:dyDescent="0.3">
      <c r="A9516">
        <v>6.6</v>
      </c>
      <c r="B9516" t="s">
        <v>25015</v>
      </c>
      <c r="C9516" t="s">
        <v>14698</v>
      </c>
      <c r="D9516" t="s">
        <v>12797</v>
      </c>
      <c r="E9516" t="s">
        <v>37</v>
      </c>
      <c r="F9516">
        <v>100</v>
      </c>
      <c r="G9516" s="8">
        <v>2024854</v>
      </c>
      <c r="H9516" s="8">
        <v>6500000</v>
      </c>
    </row>
    <row r="9517" spans="1:8" x14ac:dyDescent="0.3">
      <c r="A9517">
        <v>6.9</v>
      </c>
      <c r="B9517" t="s">
        <v>25016</v>
      </c>
      <c r="C9517" t="s">
        <v>14703</v>
      </c>
      <c r="D9517" t="s">
        <v>1473</v>
      </c>
      <c r="E9517" t="s">
        <v>37</v>
      </c>
      <c r="F9517">
        <v>116</v>
      </c>
      <c r="G9517" s="8">
        <v>2268296</v>
      </c>
      <c r="H9517" s="8">
        <v>6500000</v>
      </c>
    </row>
    <row r="9518" spans="1:8" x14ac:dyDescent="0.3">
      <c r="A9518">
        <v>6.9</v>
      </c>
      <c r="B9518" t="s">
        <v>25016</v>
      </c>
      <c r="C9518" t="s">
        <v>14703</v>
      </c>
      <c r="D9518" t="s">
        <v>8199</v>
      </c>
      <c r="E9518" t="s">
        <v>37</v>
      </c>
      <c r="F9518">
        <v>116</v>
      </c>
      <c r="G9518" s="8">
        <v>2268296</v>
      </c>
      <c r="H9518" s="8">
        <v>6500000</v>
      </c>
    </row>
    <row r="9519" spans="1:8" x14ac:dyDescent="0.3">
      <c r="A9519">
        <v>6.8</v>
      </c>
      <c r="B9519" t="s">
        <v>25017</v>
      </c>
      <c r="C9519" t="s">
        <v>10709</v>
      </c>
      <c r="D9519" t="s">
        <v>1473</v>
      </c>
      <c r="E9519" t="s">
        <v>37</v>
      </c>
      <c r="F9519">
        <v>97</v>
      </c>
      <c r="G9519" s="8">
        <v>1029017</v>
      </c>
      <c r="H9519" s="8">
        <v>6500000</v>
      </c>
    </row>
    <row r="9520" spans="1:8" x14ac:dyDescent="0.3">
      <c r="A9520">
        <v>6.8</v>
      </c>
      <c r="B9520" t="s">
        <v>25017</v>
      </c>
      <c r="C9520" t="s">
        <v>10709</v>
      </c>
      <c r="D9520" t="s">
        <v>17497</v>
      </c>
      <c r="E9520" t="s">
        <v>37</v>
      </c>
      <c r="F9520">
        <v>97</v>
      </c>
      <c r="G9520" s="8">
        <v>1029017</v>
      </c>
      <c r="H9520" s="8">
        <v>6500000</v>
      </c>
    </row>
    <row r="9521" spans="1:8" x14ac:dyDescent="0.3">
      <c r="A9521">
        <v>7.3</v>
      </c>
      <c r="B9521" t="s">
        <v>25018</v>
      </c>
      <c r="C9521" t="s">
        <v>14710</v>
      </c>
      <c r="D9521" t="s">
        <v>1473</v>
      </c>
      <c r="E9521" t="s">
        <v>37</v>
      </c>
      <c r="F9521">
        <v>106</v>
      </c>
      <c r="G9521" s="8">
        <v>64148</v>
      </c>
      <c r="H9521" s="8">
        <v>6500000</v>
      </c>
    </row>
    <row r="9522" spans="1:8" x14ac:dyDescent="0.3">
      <c r="A9522">
        <v>7.2</v>
      </c>
      <c r="B9522" t="s">
        <v>25019</v>
      </c>
      <c r="C9522" t="s">
        <v>14716</v>
      </c>
      <c r="D9522" t="s">
        <v>1473</v>
      </c>
      <c r="E9522" t="s">
        <v>37</v>
      </c>
      <c r="F9522">
        <v>105</v>
      </c>
      <c r="G9522" s="8">
        <v>66637</v>
      </c>
      <c r="H9522" s="8">
        <v>6500000</v>
      </c>
    </row>
    <row r="9523" spans="1:8" x14ac:dyDescent="0.3">
      <c r="A9523">
        <v>7.2</v>
      </c>
      <c r="B9523" t="s">
        <v>25019</v>
      </c>
      <c r="C9523" t="s">
        <v>14716</v>
      </c>
      <c r="D9523" t="s">
        <v>17497</v>
      </c>
      <c r="E9523" t="s">
        <v>37</v>
      </c>
      <c r="F9523">
        <v>105</v>
      </c>
      <c r="G9523" s="8">
        <v>66637</v>
      </c>
      <c r="H9523" s="8">
        <v>6500000</v>
      </c>
    </row>
    <row r="9524" spans="1:8" x14ac:dyDescent="0.3">
      <c r="A9524">
        <v>7.2</v>
      </c>
      <c r="B9524" t="s">
        <v>25019</v>
      </c>
      <c r="C9524" t="s">
        <v>14716</v>
      </c>
      <c r="D9524" t="s">
        <v>21951</v>
      </c>
      <c r="E9524" t="s">
        <v>37</v>
      </c>
      <c r="F9524">
        <v>105</v>
      </c>
      <c r="G9524" s="8">
        <v>66637</v>
      </c>
      <c r="H9524" s="8">
        <v>6500000</v>
      </c>
    </row>
    <row r="9525" spans="1:8" x14ac:dyDescent="0.3">
      <c r="A9525">
        <v>7.7</v>
      </c>
      <c r="B9525" t="s">
        <v>25020</v>
      </c>
      <c r="C9525" t="s">
        <v>8627</v>
      </c>
      <c r="D9525" t="s">
        <v>11093</v>
      </c>
      <c r="E9525" t="s">
        <v>37</v>
      </c>
      <c r="F9525">
        <v>122</v>
      </c>
      <c r="G9525" s="8">
        <v>871577</v>
      </c>
      <c r="H9525" s="8">
        <v>4500000</v>
      </c>
    </row>
    <row r="9526" spans="1:8" x14ac:dyDescent="0.3">
      <c r="A9526">
        <v>7.7</v>
      </c>
      <c r="B9526" t="s">
        <v>25020</v>
      </c>
      <c r="C9526" t="s">
        <v>8627</v>
      </c>
      <c r="D9526" t="s">
        <v>1473</v>
      </c>
      <c r="E9526" t="s">
        <v>37</v>
      </c>
      <c r="F9526">
        <v>122</v>
      </c>
      <c r="G9526" s="8">
        <v>871577</v>
      </c>
      <c r="H9526" s="8">
        <v>4500000</v>
      </c>
    </row>
    <row r="9527" spans="1:8" x14ac:dyDescent="0.3">
      <c r="A9527">
        <v>7.7</v>
      </c>
      <c r="B9527" t="s">
        <v>25020</v>
      </c>
      <c r="C9527" t="s">
        <v>8627</v>
      </c>
      <c r="D9527" t="s">
        <v>9824</v>
      </c>
      <c r="E9527" t="s">
        <v>37</v>
      </c>
      <c r="F9527">
        <v>122</v>
      </c>
      <c r="G9527" s="8">
        <v>871577</v>
      </c>
      <c r="H9527" s="8">
        <v>4500000</v>
      </c>
    </row>
    <row r="9528" spans="1:8" x14ac:dyDescent="0.3">
      <c r="A9528">
        <v>8.1</v>
      </c>
      <c r="B9528" t="s">
        <v>25021</v>
      </c>
      <c r="C9528" t="s">
        <v>29</v>
      </c>
      <c r="D9528" t="s">
        <v>675</v>
      </c>
      <c r="E9528" t="s">
        <v>37</v>
      </c>
      <c r="F9528">
        <v>107</v>
      </c>
      <c r="G9528" s="8">
        <v>38400000</v>
      </c>
      <c r="H9528" s="8">
        <v>6500000</v>
      </c>
    </row>
    <row r="9529" spans="1:8" x14ac:dyDescent="0.3">
      <c r="A9529">
        <v>8.1</v>
      </c>
      <c r="B9529" t="s">
        <v>25021</v>
      </c>
      <c r="C9529" t="s">
        <v>29</v>
      </c>
      <c r="D9529" t="s">
        <v>10118</v>
      </c>
      <c r="E9529" t="s">
        <v>37</v>
      </c>
      <c r="F9529">
        <v>107</v>
      </c>
      <c r="G9529" s="8">
        <v>38400000</v>
      </c>
      <c r="H9529" s="8">
        <v>6500000</v>
      </c>
    </row>
    <row r="9530" spans="1:8" x14ac:dyDescent="0.3">
      <c r="A9530">
        <v>7.7</v>
      </c>
      <c r="B9530" t="s">
        <v>25022</v>
      </c>
      <c r="C9530" t="s">
        <v>14731</v>
      </c>
      <c r="D9530" t="s">
        <v>1473</v>
      </c>
      <c r="E9530" t="s">
        <v>6517</v>
      </c>
      <c r="F9530">
        <v>121</v>
      </c>
      <c r="G9530" s="8">
        <v>4063859</v>
      </c>
      <c r="H9530" s="8">
        <v>4800000</v>
      </c>
    </row>
    <row r="9531" spans="1:8" x14ac:dyDescent="0.3">
      <c r="A9531">
        <v>7.7</v>
      </c>
      <c r="B9531" t="s">
        <v>25022</v>
      </c>
      <c r="C9531" t="s">
        <v>14731</v>
      </c>
      <c r="D9531" t="s">
        <v>17497</v>
      </c>
      <c r="E9531" t="s">
        <v>6517</v>
      </c>
      <c r="F9531">
        <v>121</v>
      </c>
      <c r="G9531" s="8">
        <v>4063859</v>
      </c>
      <c r="H9531" s="8">
        <v>4800000</v>
      </c>
    </row>
    <row r="9532" spans="1:8" x14ac:dyDescent="0.3">
      <c r="A9532">
        <v>7.6</v>
      </c>
      <c r="B9532" t="s">
        <v>25023</v>
      </c>
      <c r="C9532" t="s">
        <v>1562</v>
      </c>
      <c r="D9532" t="s">
        <v>11093</v>
      </c>
      <c r="E9532" t="s">
        <v>37</v>
      </c>
      <c r="F9532">
        <v>98</v>
      </c>
      <c r="G9532" s="8">
        <v>449558</v>
      </c>
      <c r="H9532" s="8">
        <v>10000000</v>
      </c>
    </row>
    <row r="9533" spans="1:8" x14ac:dyDescent="0.3">
      <c r="A9533">
        <v>7.6</v>
      </c>
      <c r="B9533" t="s">
        <v>25023</v>
      </c>
      <c r="C9533" t="s">
        <v>1562</v>
      </c>
      <c r="D9533" t="s">
        <v>1473</v>
      </c>
      <c r="E9533" t="s">
        <v>37</v>
      </c>
      <c r="F9533">
        <v>98</v>
      </c>
      <c r="G9533" s="8">
        <v>449558</v>
      </c>
      <c r="H9533" s="8">
        <v>10000000</v>
      </c>
    </row>
    <row r="9534" spans="1:8" x14ac:dyDescent="0.3">
      <c r="A9534">
        <v>7.6</v>
      </c>
      <c r="B9534" t="s">
        <v>25023</v>
      </c>
      <c r="C9534" t="s">
        <v>1562</v>
      </c>
      <c r="D9534" t="s">
        <v>21949</v>
      </c>
      <c r="E9534" t="s">
        <v>37</v>
      </c>
      <c r="F9534">
        <v>98</v>
      </c>
      <c r="G9534" s="8">
        <v>449558</v>
      </c>
      <c r="H9534" s="8">
        <v>10000000</v>
      </c>
    </row>
    <row r="9535" spans="1:8" x14ac:dyDescent="0.3">
      <c r="A9535">
        <v>7.2</v>
      </c>
      <c r="B9535" t="s">
        <v>25024</v>
      </c>
      <c r="C9535" t="s">
        <v>4920</v>
      </c>
      <c r="D9535" t="s">
        <v>809</v>
      </c>
      <c r="E9535" t="s">
        <v>37</v>
      </c>
      <c r="F9535">
        <v>123</v>
      </c>
      <c r="G9535" s="8">
        <v>2122561</v>
      </c>
      <c r="H9535" s="8">
        <v>6000000</v>
      </c>
    </row>
    <row r="9536" spans="1:8" x14ac:dyDescent="0.3">
      <c r="A9536">
        <v>7.2</v>
      </c>
      <c r="B9536" t="s">
        <v>25024</v>
      </c>
      <c r="C9536" t="s">
        <v>4920</v>
      </c>
      <c r="D9536" t="s">
        <v>17497</v>
      </c>
      <c r="E9536" t="s">
        <v>37</v>
      </c>
      <c r="F9536">
        <v>123</v>
      </c>
      <c r="G9536" s="8">
        <v>2122561</v>
      </c>
      <c r="H9536" s="8">
        <v>6000000</v>
      </c>
    </row>
    <row r="9537" spans="1:8" x14ac:dyDescent="0.3">
      <c r="A9537">
        <v>7.2</v>
      </c>
      <c r="B9537" t="s">
        <v>25025</v>
      </c>
      <c r="C9537" t="s">
        <v>11197</v>
      </c>
      <c r="D9537" t="s">
        <v>15164</v>
      </c>
      <c r="E9537" t="s">
        <v>37</v>
      </c>
      <c r="F9537">
        <v>110</v>
      </c>
      <c r="G9537" s="8">
        <v>181360000</v>
      </c>
      <c r="H9537" s="8">
        <v>6000000</v>
      </c>
    </row>
    <row r="9538" spans="1:8" x14ac:dyDescent="0.3">
      <c r="A9538">
        <v>7.2</v>
      </c>
      <c r="B9538" t="s">
        <v>25025</v>
      </c>
      <c r="C9538" t="s">
        <v>11197</v>
      </c>
      <c r="D9538" t="s">
        <v>17497</v>
      </c>
      <c r="E9538" t="s">
        <v>37</v>
      </c>
      <c r="F9538">
        <v>110</v>
      </c>
      <c r="G9538" s="8">
        <v>181360000</v>
      </c>
      <c r="H9538" s="8">
        <v>6000000</v>
      </c>
    </row>
    <row r="9539" spans="1:8" x14ac:dyDescent="0.3">
      <c r="A9539">
        <v>8.1</v>
      </c>
      <c r="B9539" t="s">
        <v>25026</v>
      </c>
      <c r="C9539" t="s">
        <v>431</v>
      </c>
      <c r="D9539" t="s">
        <v>1473</v>
      </c>
      <c r="E9539" t="s">
        <v>37</v>
      </c>
      <c r="F9539">
        <v>120</v>
      </c>
      <c r="G9539" s="8">
        <v>137963328</v>
      </c>
      <c r="H9539" s="8">
        <v>6000000</v>
      </c>
    </row>
    <row r="9540" spans="1:8" x14ac:dyDescent="0.3">
      <c r="A9540">
        <v>8.1</v>
      </c>
      <c r="B9540" t="s">
        <v>25026</v>
      </c>
      <c r="C9540" t="s">
        <v>431</v>
      </c>
      <c r="D9540" t="s">
        <v>21951</v>
      </c>
      <c r="E9540" t="s">
        <v>37</v>
      </c>
      <c r="F9540">
        <v>120</v>
      </c>
      <c r="G9540" s="8">
        <v>137963328</v>
      </c>
      <c r="H9540" s="8">
        <v>6000000</v>
      </c>
    </row>
    <row r="9541" spans="1:8" x14ac:dyDescent="0.3">
      <c r="A9541">
        <v>7.5</v>
      </c>
      <c r="B9541" t="s">
        <v>25027</v>
      </c>
      <c r="C9541" t="s">
        <v>1610</v>
      </c>
      <c r="D9541" t="s">
        <v>65</v>
      </c>
      <c r="E9541" t="s">
        <v>37</v>
      </c>
      <c r="F9541">
        <v>122</v>
      </c>
      <c r="G9541" s="8">
        <v>119078393</v>
      </c>
      <c r="H9541" s="8">
        <v>6000000</v>
      </c>
    </row>
    <row r="9542" spans="1:8" x14ac:dyDescent="0.3">
      <c r="A9542">
        <v>7.5</v>
      </c>
      <c r="B9542" t="s">
        <v>25027</v>
      </c>
      <c r="C9542" t="s">
        <v>1610</v>
      </c>
      <c r="D9542" t="s">
        <v>1473</v>
      </c>
      <c r="E9542" t="s">
        <v>37</v>
      </c>
      <c r="F9542">
        <v>122</v>
      </c>
      <c r="G9542" s="8">
        <v>119078393</v>
      </c>
      <c r="H9542" s="8">
        <v>6000000</v>
      </c>
    </row>
    <row r="9543" spans="1:8" x14ac:dyDescent="0.3">
      <c r="A9543">
        <v>7.5</v>
      </c>
      <c r="B9543" t="s">
        <v>25027</v>
      </c>
      <c r="C9543" t="s">
        <v>1610</v>
      </c>
      <c r="D9543" t="s">
        <v>21951</v>
      </c>
      <c r="E9543" t="s">
        <v>37</v>
      </c>
      <c r="F9543">
        <v>122</v>
      </c>
      <c r="G9543" s="8">
        <v>119078393</v>
      </c>
      <c r="H9543" s="8">
        <v>6000000</v>
      </c>
    </row>
    <row r="9544" spans="1:8" x14ac:dyDescent="0.3">
      <c r="A9544">
        <v>8.1</v>
      </c>
      <c r="B9544" t="s">
        <v>25028</v>
      </c>
      <c r="C9544" t="s">
        <v>14772</v>
      </c>
      <c r="D9544" t="s">
        <v>11093</v>
      </c>
      <c r="E9544" t="s">
        <v>37</v>
      </c>
      <c r="F9544">
        <v>110</v>
      </c>
      <c r="G9544" s="8">
        <v>102308900</v>
      </c>
      <c r="H9544" s="8">
        <v>6000000</v>
      </c>
    </row>
    <row r="9545" spans="1:8" x14ac:dyDescent="0.3">
      <c r="A9545">
        <v>8.1</v>
      </c>
      <c r="B9545" t="s">
        <v>25028</v>
      </c>
      <c r="C9545" t="s">
        <v>14772</v>
      </c>
      <c r="D9545" t="s">
        <v>21950</v>
      </c>
      <c r="E9545" t="s">
        <v>37</v>
      </c>
      <c r="F9545">
        <v>110</v>
      </c>
      <c r="G9545" s="8">
        <v>102308900</v>
      </c>
      <c r="H9545" s="8">
        <v>6000000</v>
      </c>
    </row>
    <row r="9546" spans="1:8" x14ac:dyDescent="0.3">
      <c r="A9546">
        <v>8.1</v>
      </c>
      <c r="B9546" t="s">
        <v>25028</v>
      </c>
      <c r="C9546" t="s">
        <v>14772</v>
      </c>
      <c r="D9546" t="s">
        <v>1473</v>
      </c>
      <c r="E9546" t="s">
        <v>37</v>
      </c>
      <c r="F9546">
        <v>110</v>
      </c>
      <c r="G9546" s="8">
        <v>102308900</v>
      </c>
      <c r="H9546" s="8">
        <v>6000000</v>
      </c>
    </row>
    <row r="9547" spans="1:8" x14ac:dyDescent="0.3">
      <c r="A9547">
        <v>8.1</v>
      </c>
      <c r="B9547" t="s">
        <v>25028</v>
      </c>
      <c r="C9547" t="s">
        <v>14772</v>
      </c>
      <c r="D9547" t="s">
        <v>12797</v>
      </c>
      <c r="E9547" t="s">
        <v>37</v>
      </c>
      <c r="F9547">
        <v>110</v>
      </c>
      <c r="G9547" s="8">
        <v>102308900</v>
      </c>
      <c r="H9547" s="8">
        <v>6000000</v>
      </c>
    </row>
    <row r="9548" spans="1:8" x14ac:dyDescent="0.3">
      <c r="A9548">
        <v>7.8</v>
      </c>
      <c r="B9548" t="s">
        <v>25029</v>
      </c>
      <c r="C9548" t="s">
        <v>14780</v>
      </c>
      <c r="D9548" t="s">
        <v>809</v>
      </c>
      <c r="E9548" t="s">
        <v>37</v>
      </c>
      <c r="F9548">
        <v>139</v>
      </c>
      <c r="G9548" s="8">
        <v>102300000</v>
      </c>
      <c r="H9548" s="8">
        <v>6000000</v>
      </c>
    </row>
    <row r="9549" spans="1:8" x14ac:dyDescent="0.3">
      <c r="A9549">
        <v>7.8</v>
      </c>
      <c r="B9549" t="s">
        <v>25029</v>
      </c>
      <c r="C9549" t="s">
        <v>14780</v>
      </c>
      <c r="D9549" t="s">
        <v>15875</v>
      </c>
      <c r="E9549" t="s">
        <v>37</v>
      </c>
      <c r="F9549">
        <v>139</v>
      </c>
      <c r="G9549" s="8">
        <v>102300000</v>
      </c>
      <c r="H9549" s="8">
        <v>6000000</v>
      </c>
    </row>
    <row r="9550" spans="1:8" x14ac:dyDescent="0.3">
      <c r="A9550">
        <v>7.8</v>
      </c>
      <c r="B9550" t="s">
        <v>25029</v>
      </c>
      <c r="C9550" t="s">
        <v>14780</v>
      </c>
      <c r="D9550" t="s">
        <v>651</v>
      </c>
      <c r="E9550" t="s">
        <v>37</v>
      </c>
      <c r="F9550">
        <v>139</v>
      </c>
      <c r="G9550" s="8">
        <v>102300000</v>
      </c>
      <c r="H9550" s="8">
        <v>6000000</v>
      </c>
    </row>
    <row r="9551" spans="1:8" x14ac:dyDescent="0.3">
      <c r="A9551">
        <v>7.8</v>
      </c>
      <c r="B9551" t="s">
        <v>25029</v>
      </c>
      <c r="C9551" t="s">
        <v>14780</v>
      </c>
      <c r="D9551" t="s">
        <v>15164</v>
      </c>
      <c r="E9551" t="s">
        <v>37</v>
      </c>
      <c r="F9551">
        <v>139</v>
      </c>
      <c r="G9551" s="8">
        <v>102300000</v>
      </c>
      <c r="H9551" s="8">
        <v>6000000</v>
      </c>
    </row>
    <row r="9552" spans="1:8" x14ac:dyDescent="0.3">
      <c r="A9552">
        <v>7.8</v>
      </c>
      <c r="B9552" t="s">
        <v>25030</v>
      </c>
      <c r="C9552" t="s">
        <v>1827</v>
      </c>
      <c r="D9552" t="s">
        <v>1473</v>
      </c>
      <c r="E9552" t="s">
        <v>37</v>
      </c>
      <c r="F9552">
        <v>124</v>
      </c>
      <c r="G9552" s="8">
        <v>54800000</v>
      </c>
      <c r="H9552" s="8">
        <v>6000000</v>
      </c>
    </row>
    <row r="9553" spans="1:8" x14ac:dyDescent="0.3">
      <c r="A9553">
        <v>7.6</v>
      </c>
      <c r="B9553" t="s">
        <v>25031</v>
      </c>
      <c r="C9553" t="s">
        <v>14791</v>
      </c>
      <c r="D9553" t="s">
        <v>21950</v>
      </c>
      <c r="E9553" t="s">
        <v>37</v>
      </c>
      <c r="F9553">
        <v>152</v>
      </c>
      <c r="G9553" s="8">
        <v>43650000</v>
      </c>
      <c r="H9553" s="8">
        <v>6000000</v>
      </c>
    </row>
    <row r="9554" spans="1:8" x14ac:dyDescent="0.3">
      <c r="A9554">
        <v>7.6</v>
      </c>
      <c r="B9554" t="s">
        <v>25031</v>
      </c>
      <c r="C9554" t="s">
        <v>14791</v>
      </c>
      <c r="D9554" t="s">
        <v>1473</v>
      </c>
      <c r="E9554" t="s">
        <v>37</v>
      </c>
      <c r="F9554">
        <v>152</v>
      </c>
      <c r="G9554" s="8">
        <v>43650000</v>
      </c>
      <c r="H9554" s="8">
        <v>6000000</v>
      </c>
    </row>
    <row r="9555" spans="1:8" x14ac:dyDescent="0.3">
      <c r="A9555">
        <v>7.6</v>
      </c>
      <c r="B9555" t="s">
        <v>25031</v>
      </c>
      <c r="C9555" t="s">
        <v>14791</v>
      </c>
      <c r="D9555" t="s">
        <v>15164</v>
      </c>
      <c r="E9555" t="s">
        <v>37</v>
      </c>
      <c r="F9555">
        <v>152</v>
      </c>
      <c r="G9555" s="8">
        <v>43650000</v>
      </c>
      <c r="H9555" s="8">
        <v>6000000</v>
      </c>
    </row>
    <row r="9556" spans="1:8" x14ac:dyDescent="0.3">
      <c r="A9556">
        <v>7.6</v>
      </c>
      <c r="B9556" t="s">
        <v>25031</v>
      </c>
      <c r="C9556" t="s">
        <v>14791</v>
      </c>
      <c r="D9556" t="s">
        <v>17497</v>
      </c>
      <c r="E9556" t="s">
        <v>37</v>
      </c>
      <c r="F9556">
        <v>152</v>
      </c>
      <c r="G9556" s="8">
        <v>43650000</v>
      </c>
      <c r="H9556" s="8">
        <v>6000000</v>
      </c>
    </row>
    <row r="9557" spans="1:8" x14ac:dyDescent="0.3">
      <c r="A9557">
        <v>7.6</v>
      </c>
      <c r="B9557" t="s">
        <v>25031</v>
      </c>
      <c r="C9557" t="s">
        <v>14791</v>
      </c>
      <c r="D9557" t="s">
        <v>8199</v>
      </c>
      <c r="E9557" t="s">
        <v>37</v>
      </c>
      <c r="F9557">
        <v>152</v>
      </c>
      <c r="G9557" s="8">
        <v>43650000</v>
      </c>
      <c r="H9557" s="8">
        <v>6000000</v>
      </c>
    </row>
    <row r="9558" spans="1:8" x14ac:dyDescent="0.3">
      <c r="A9558">
        <v>7.4</v>
      </c>
      <c r="B9558" t="s">
        <v>25032</v>
      </c>
      <c r="C9558" t="s">
        <v>2004</v>
      </c>
      <c r="D9558" t="s">
        <v>809</v>
      </c>
      <c r="E9558" t="s">
        <v>37</v>
      </c>
      <c r="F9558">
        <v>98</v>
      </c>
      <c r="G9558" s="8">
        <v>39800000</v>
      </c>
      <c r="H9558" s="8">
        <v>6000000</v>
      </c>
    </row>
    <row r="9559" spans="1:8" x14ac:dyDescent="0.3">
      <c r="A9559">
        <v>7.4</v>
      </c>
      <c r="B9559" t="s">
        <v>25032</v>
      </c>
      <c r="C9559" t="s">
        <v>2004</v>
      </c>
      <c r="D9559" t="s">
        <v>21949</v>
      </c>
      <c r="E9559" t="s">
        <v>37</v>
      </c>
      <c r="F9559">
        <v>98</v>
      </c>
      <c r="G9559" s="8">
        <v>39800000</v>
      </c>
      <c r="H9559" s="8">
        <v>6000000</v>
      </c>
    </row>
    <row r="9560" spans="1:8" x14ac:dyDescent="0.3">
      <c r="A9560">
        <v>6.3</v>
      </c>
      <c r="B9560" t="s">
        <v>25033</v>
      </c>
      <c r="C9560" t="s">
        <v>14801</v>
      </c>
      <c r="D9560" t="s">
        <v>809</v>
      </c>
      <c r="E9560" t="s">
        <v>37</v>
      </c>
      <c r="F9560">
        <v>106</v>
      </c>
      <c r="G9560" s="8">
        <v>27457409</v>
      </c>
      <c r="H9560" s="8">
        <v>6000000</v>
      </c>
    </row>
    <row r="9561" spans="1:8" x14ac:dyDescent="0.3">
      <c r="A9561">
        <v>6.3</v>
      </c>
      <c r="B9561" t="s">
        <v>25033</v>
      </c>
      <c r="C9561" t="s">
        <v>14801</v>
      </c>
      <c r="D9561" t="s">
        <v>1473</v>
      </c>
      <c r="E9561" t="s">
        <v>37</v>
      </c>
      <c r="F9561">
        <v>106</v>
      </c>
      <c r="G9561" s="8">
        <v>27457409</v>
      </c>
      <c r="H9561" s="8">
        <v>6000000</v>
      </c>
    </row>
    <row r="9562" spans="1:8" x14ac:dyDescent="0.3">
      <c r="A9562">
        <v>6.9</v>
      </c>
      <c r="B9562" t="s">
        <v>25034</v>
      </c>
      <c r="C9562" t="s">
        <v>11240</v>
      </c>
      <c r="D9562" t="s">
        <v>809</v>
      </c>
      <c r="E9562" t="s">
        <v>37</v>
      </c>
      <c r="F9562">
        <v>106</v>
      </c>
      <c r="G9562" s="8">
        <v>25047631</v>
      </c>
      <c r="H9562" s="8">
        <v>6000000</v>
      </c>
    </row>
    <row r="9563" spans="1:8" x14ac:dyDescent="0.3">
      <c r="A9563">
        <v>6.9</v>
      </c>
      <c r="B9563" t="s">
        <v>25034</v>
      </c>
      <c r="C9563" t="s">
        <v>11240</v>
      </c>
      <c r="D9563" t="s">
        <v>1473</v>
      </c>
      <c r="E9563" t="s">
        <v>37</v>
      </c>
      <c r="F9563">
        <v>106</v>
      </c>
      <c r="G9563" s="8">
        <v>25047631</v>
      </c>
      <c r="H9563" s="8">
        <v>6000000</v>
      </c>
    </row>
    <row r="9564" spans="1:8" x14ac:dyDescent="0.3">
      <c r="A9564">
        <v>6.9</v>
      </c>
      <c r="B9564" t="s">
        <v>25034</v>
      </c>
      <c r="C9564" t="s">
        <v>11240</v>
      </c>
      <c r="D9564" t="s">
        <v>17497</v>
      </c>
      <c r="E9564" t="s">
        <v>37</v>
      </c>
      <c r="F9564">
        <v>106</v>
      </c>
      <c r="G9564" s="8">
        <v>25047631</v>
      </c>
      <c r="H9564" s="8">
        <v>6000000</v>
      </c>
    </row>
    <row r="9565" spans="1:8" x14ac:dyDescent="0.3">
      <c r="A9565">
        <v>8.6</v>
      </c>
      <c r="B9565" t="s">
        <v>25035</v>
      </c>
      <c r="C9565" t="s">
        <v>97</v>
      </c>
      <c r="D9565" t="s">
        <v>21950</v>
      </c>
      <c r="E9565" t="s">
        <v>37</v>
      </c>
      <c r="F9565">
        <v>106</v>
      </c>
      <c r="G9565" s="8">
        <v>23272306</v>
      </c>
      <c r="H9565" s="8">
        <v>6000000</v>
      </c>
    </row>
    <row r="9566" spans="1:8" x14ac:dyDescent="0.3">
      <c r="A9566">
        <v>8.6</v>
      </c>
      <c r="B9566" t="s">
        <v>25035</v>
      </c>
      <c r="C9566" t="s">
        <v>97</v>
      </c>
      <c r="D9566" t="s">
        <v>1473</v>
      </c>
      <c r="E9566" t="s">
        <v>37</v>
      </c>
      <c r="F9566">
        <v>106</v>
      </c>
      <c r="G9566" s="8">
        <v>23272306</v>
      </c>
      <c r="H9566" s="8">
        <v>6000000</v>
      </c>
    </row>
    <row r="9567" spans="1:8" x14ac:dyDescent="0.3">
      <c r="A9567">
        <v>8.6</v>
      </c>
      <c r="B9567" t="s">
        <v>25035</v>
      </c>
      <c r="C9567" t="s">
        <v>97</v>
      </c>
      <c r="D9567" t="s">
        <v>21948</v>
      </c>
      <c r="E9567" t="s">
        <v>37</v>
      </c>
      <c r="F9567">
        <v>106</v>
      </c>
      <c r="G9567" s="8">
        <v>23272306</v>
      </c>
      <c r="H9567" s="8">
        <v>6000000</v>
      </c>
    </row>
    <row r="9568" spans="1:8" x14ac:dyDescent="0.3">
      <c r="A9568">
        <v>8.6</v>
      </c>
      <c r="B9568" t="s">
        <v>25035</v>
      </c>
      <c r="C9568" t="s">
        <v>97</v>
      </c>
      <c r="D9568" t="s">
        <v>8199</v>
      </c>
      <c r="E9568" t="s">
        <v>37</v>
      </c>
      <c r="F9568">
        <v>106</v>
      </c>
      <c r="G9568" s="8">
        <v>23272306</v>
      </c>
      <c r="H9568" s="8">
        <v>6000000</v>
      </c>
    </row>
    <row r="9569" spans="1:8" x14ac:dyDescent="0.3">
      <c r="A9569">
        <v>5.0999999999999996</v>
      </c>
      <c r="B9569" t="s">
        <v>25036</v>
      </c>
      <c r="C9569" t="s">
        <v>1249</v>
      </c>
      <c r="D9569" t="s">
        <v>651</v>
      </c>
      <c r="E9569" t="s">
        <v>37</v>
      </c>
      <c r="F9569">
        <v>89</v>
      </c>
      <c r="G9569" s="8">
        <v>22168359</v>
      </c>
      <c r="H9569" s="8">
        <v>8000000</v>
      </c>
    </row>
    <row r="9570" spans="1:8" x14ac:dyDescent="0.3">
      <c r="A9570">
        <v>5.0999999999999996</v>
      </c>
      <c r="B9570" t="s">
        <v>25036</v>
      </c>
      <c r="C9570" t="s">
        <v>1249</v>
      </c>
      <c r="D9570" t="s">
        <v>4189</v>
      </c>
      <c r="E9570" t="s">
        <v>37</v>
      </c>
      <c r="F9570">
        <v>89</v>
      </c>
      <c r="G9570" s="8">
        <v>22168359</v>
      </c>
      <c r="H9570" s="8">
        <v>8000000</v>
      </c>
    </row>
    <row r="9571" spans="1:8" x14ac:dyDescent="0.3">
      <c r="A9571">
        <v>5.0999999999999996</v>
      </c>
      <c r="B9571" t="s">
        <v>25036</v>
      </c>
      <c r="C9571" t="s">
        <v>1249</v>
      </c>
      <c r="D9571" t="s">
        <v>17497</v>
      </c>
      <c r="E9571" t="s">
        <v>37</v>
      </c>
      <c r="F9571">
        <v>89</v>
      </c>
      <c r="G9571" s="8">
        <v>22168359</v>
      </c>
      <c r="H9571" s="8">
        <v>8000000</v>
      </c>
    </row>
    <row r="9572" spans="1:8" x14ac:dyDescent="0.3">
      <c r="A9572">
        <v>5.0999999999999996</v>
      </c>
      <c r="B9572" t="s">
        <v>25036</v>
      </c>
      <c r="C9572" t="s">
        <v>1249</v>
      </c>
      <c r="D9572" t="s">
        <v>8199</v>
      </c>
      <c r="E9572" t="s">
        <v>37</v>
      </c>
      <c r="F9572">
        <v>89</v>
      </c>
      <c r="G9572" s="8">
        <v>22168359</v>
      </c>
      <c r="H9572" s="8">
        <v>8000000</v>
      </c>
    </row>
    <row r="9573" spans="1:8" x14ac:dyDescent="0.3">
      <c r="A9573">
        <v>6.4</v>
      </c>
      <c r="B9573" t="s">
        <v>25037</v>
      </c>
      <c r="C9573" t="s">
        <v>1037</v>
      </c>
      <c r="D9573" t="s">
        <v>809</v>
      </c>
      <c r="E9573" t="s">
        <v>37</v>
      </c>
      <c r="F9573">
        <v>94</v>
      </c>
      <c r="G9573" s="8">
        <v>21005329</v>
      </c>
      <c r="H9573" s="8">
        <v>6000000</v>
      </c>
    </row>
    <row r="9574" spans="1:8" x14ac:dyDescent="0.3">
      <c r="A9574">
        <v>6.4</v>
      </c>
      <c r="B9574" t="s">
        <v>25037</v>
      </c>
      <c r="C9574" t="s">
        <v>1037</v>
      </c>
      <c r="D9574" t="s">
        <v>17497</v>
      </c>
      <c r="E9574" t="s">
        <v>37</v>
      </c>
      <c r="F9574">
        <v>94</v>
      </c>
      <c r="G9574" s="8">
        <v>21005329</v>
      </c>
      <c r="H9574" s="8">
        <v>6000000</v>
      </c>
    </row>
    <row r="9575" spans="1:8" x14ac:dyDescent="0.3">
      <c r="A9575">
        <v>7.9</v>
      </c>
      <c r="B9575" t="s">
        <v>25038</v>
      </c>
      <c r="C9575" t="s">
        <v>626</v>
      </c>
      <c r="D9575" t="s">
        <v>1473</v>
      </c>
      <c r="E9575" t="s">
        <v>37</v>
      </c>
      <c r="F9575">
        <v>109</v>
      </c>
      <c r="G9575" s="8">
        <v>26236603</v>
      </c>
      <c r="H9575" s="8">
        <v>6000000</v>
      </c>
    </row>
    <row r="9576" spans="1:8" x14ac:dyDescent="0.3">
      <c r="A9576">
        <v>7.9</v>
      </c>
      <c r="B9576" t="s">
        <v>25038</v>
      </c>
      <c r="C9576" t="s">
        <v>626</v>
      </c>
      <c r="D9576" t="s">
        <v>21949</v>
      </c>
      <c r="E9576" t="s">
        <v>37</v>
      </c>
      <c r="F9576">
        <v>109</v>
      </c>
      <c r="G9576" s="8">
        <v>26236603</v>
      </c>
      <c r="H9576" s="8">
        <v>6000000</v>
      </c>
    </row>
    <row r="9577" spans="1:8" x14ac:dyDescent="0.3">
      <c r="A9577">
        <v>6.9</v>
      </c>
      <c r="B9577" t="s">
        <v>25039</v>
      </c>
      <c r="C9577" t="s">
        <v>14827</v>
      </c>
      <c r="D9577" t="s">
        <v>1473</v>
      </c>
      <c r="E9577" t="s">
        <v>37</v>
      </c>
      <c r="F9577">
        <v>144</v>
      </c>
      <c r="G9577" s="8">
        <v>20400000</v>
      </c>
      <c r="H9577" s="8">
        <v>8000000</v>
      </c>
    </row>
    <row r="9578" spans="1:8" x14ac:dyDescent="0.3">
      <c r="A9578">
        <v>6.9</v>
      </c>
      <c r="B9578" t="s">
        <v>25039</v>
      </c>
      <c r="C9578" t="s">
        <v>14827</v>
      </c>
      <c r="D9578" t="s">
        <v>17497</v>
      </c>
      <c r="E9578" t="s">
        <v>37</v>
      </c>
      <c r="F9578">
        <v>144</v>
      </c>
      <c r="G9578" s="8">
        <v>20400000</v>
      </c>
      <c r="H9578" s="8">
        <v>8000000</v>
      </c>
    </row>
    <row r="9579" spans="1:8" x14ac:dyDescent="0.3">
      <c r="A9579">
        <v>6.9</v>
      </c>
      <c r="B9579" t="s">
        <v>25039</v>
      </c>
      <c r="C9579" t="s">
        <v>14827</v>
      </c>
      <c r="D9579" t="s">
        <v>12797</v>
      </c>
      <c r="E9579" t="s">
        <v>37</v>
      </c>
      <c r="F9579">
        <v>144</v>
      </c>
      <c r="G9579" s="8">
        <v>20400000</v>
      </c>
      <c r="H9579" s="8">
        <v>8000000</v>
      </c>
    </row>
    <row r="9580" spans="1:8" x14ac:dyDescent="0.3">
      <c r="A9580">
        <v>7.5</v>
      </c>
      <c r="B9580" t="s">
        <v>25040</v>
      </c>
      <c r="C9580" t="s">
        <v>9010</v>
      </c>
      <c r="D9580" t="s">
        <v>809</v>
      </c>
      <c r="E9580" t="s">
        <v>37</v>
      </c>
      <c r="F9580">
        <v>90</v>
      </c>
      <c r="G9580" s="8">
        <v>18621249</v>
      </c>
      <c r="H9580" s="8">
        <v>6000000</v>
      </c>
    </row>
    <row r="9581" spans="1:8" x14ac:dyDescent="0.3">
      <c r="A9581">
        <v>7.2</v>
      </c>
      <c r="B9581" t="s">
        <v>25041</v>
      </c>
      <c r="C9581" t="s">
        <v>3153</v>
      </c>
      <c r="D9581" t="s">
        <v>675</v>
      </c>
      <c r="E9581" t="s">
        <v>37</v>
      </c>
      <c r="F9581">
        <v>106</v>
      </c>
      <c r="G9581" s="8">
        <v>25244700</v>
      </c>
      <c r="H9581" s="8">
        <v>6000000</v>
      </c>
    </row>
    <row r="9582" spans="1:8" x14ac:dyDescent="0.3">
      <c r="A9582">
        <v>7.2</v>
      </c>
      <c r="B9582" t="s">
        <v>25041</v>
      </c>
      <c r="C9582" t="s">
        <v>3153</v>
      </c>
      <c r="D9582" t="s">
        <v>10118</v>
      </c>
      <c r="E9582" t="s">
        <v>37</v>
      </c>
      <c r="F9582">
        <v>106</v>
      </c>
      <c r="G9582" s="8">
        <v>25244700</v>
      </c>
      <c r="H9582" s="8">
        <v>6000000</v>
      </c>
    </row>
    <row r="9583" spans="1:8" x14ac:dyDescent="0.3">
      <c r="A9583">
        <v>5.8</v>
      </c>
      <c r="B9583" t="s">
        <v>25042</v>
      </c>
      <c r="C9583" t="s">
        <v>2862</v>
      </c>
      <c r="D9583" t="s">
        <v>809</v>
      </c>
      <c r="E9583" t="s">
        <v>37</v>
      </c>
      <c r="F9583">
        <v>121</v>
      </c>
      <c r="G9583" s="8">
        <v>14545844</v>
      </c>
      <c r="H9583" s="8">
        <v>6500000</v>
      </c>
    </row>
    <row r="9584" spans="1:8" x14ac:dyDescent="0.3">
      <c r="A9584">
        <v>5.8</v>
      </c>
      <c r="B9584" t="s">
        <v>25042</v>
      </c>
      <c r="C9584" t="s">
        <v>2862</v>
      </c>
      <c r="D9584" t="s">
        <v>1473</v>
      </c>
      <c r="E9584" t="s">
        <v>37</v>
      </c>
      <c r="F9584">
        <v>121</v>
      </c>
      <c r="G9584" s="8">
        <v>14545844</v>
      </c>
      <c r="H9584" s="8">
        <v>6500000</v>
      </c>
    </row>
    <row r="9585" spans="1:8" x14ac:dyDescent="0.3">
      <c r="A9585">
        <v>5.8</v>
      </c>
      <c r="B9585" t="s">
        <v>25042</v>
      </c>
      <c r="C9585" t="s">
        <v>2862</v>
      </c>
      <c r="D9585" t="s">
        <v>15164</v>
      </c>
      <c r="E9585" t="s">
        <v>37</v>
      </c>
      <c r="F9585">
        <v>121</v>
      </c>
      <c r="G9585" s="8">
        <v>14545844</v>
      </c>
      <c r="H9585" s="8">
        <v>6500000</v>
      </c>
    </row>
    <row r="9586" spans="1:8" x14ac:dyDescent="0.3">
      <c r="A9586">
        <v>2.9</v>
      </c>
      <c r="B9586" t="s">
        <v>25043</v>
      </c>
      <c r="C9586" t="s">
        <v>14844</v>
      </c>
      <c r="D9586" t="s">
        <v>809</v>
      </c>
      <c r="E9586" t="s">
        <v>37</v>
      </c>
      <c r="F9586">
        <v>89</v>
      </c>
      <c r="G9586" s="8">
        <v>13235267</v>
      </c>
      <c r="H9586" s="8">
        <v>6000000</v>
      </c>
    </row>
    <row r="9587" spans="1:8" x14ac:dyDescent="0.3">
      <c r="A9587">
        <v>2.9</v>
      </c>
      <c r="B9587" t="s">
        <v>25043</v>
      </c>
      <c r="C9587" t="s">
        <v>14844</v>
      </c>
      <c r="D9587" t="s">
        <v>15875</v>
      </c>
      <c r="E9587" t="s">
        <v>37</v>
      </c>
      <c r="F9587">
        <v>89</v>
      </c>
      <c r="G9587" s="8">
        <v>13235267</v>
      </c>
      <c r="H9587" s="8">
        <v>6000000</v>
      </c>
    </row>
    <row r="9588" spans="1:8" x14ac:dyDescent="0.3">
      <c r="A9588">
        <v>6.2</v>
      </c>
      <c r="B9588" t="s">
        <v>25044</v>
      </c>
      <c r="C9588" t="s">
        <v>2025</v>
      </c>
      <c r="D9588" t="s">
        <v>809</v>
      </c>
      <c r="E9588" t="s">
        <v>37</v>
      </c>
      <c r="F9588">
        <v>104</v>
      </c>
      <c r="G9588" s="8">
        <v>12793213</v>
      </c>
      <c r="H9588" s="8">
        <v>6000000</v>
      </c>
    </row>
    <row r="9589" spans="1:8" x14ac:dyDescent="0.3">
      <c r="A9589">
        <v>6.2</v>
      </c>
      <c r="B9589" t="s">
        <v>25044</v>
      </c>
      <c r="C9589" t="s">
        <v>2025</v>
      </c>
      <c r="D9589" t="s">
        <v>1473</v>
      </c>
      <c r="E9589" t="s">
        <v>37</v>
      </c>
      <c r="F9589">
        <v>104</v>
      </c>
      <c r="G9589" s="8">
        <v>12793213</v>
      </c>
      <c r="H9589" s="8">
        <v>6000000</v>
      </c>
    </row>
    <row r="9590" spans="1:8" x14ac:dyDescent="0.3">
      <c r="A9590">
        <v>6.2</v>
      </c>
      <c r="B9590" t="s">
        <v>25044</v>
      </c>
      <c r="C9590" t="s">
        <v>2025</v>
      </c>
      <c r="D9590" t="s">
        <v>17497</v>
      </c>
      <c r="E9590" t="s">
        <v>37</v>
      </c>
      <c r="F9590">
        <v>104</v>
      </c>
      <c r="G9590" s="8">
        <v>12793213</v>
      </c>
      <c r="H9590" s="8">
        <v>6000000</v>
      </c>
    </row>
    <row r="9591" spans="1:8" x14ac:dyDescent="0.3">
      <c r="A9591">
        <v>6.8</v>
      </c>
      <c r="B9591" t="s">
        <v>25045</v>
      </c>
      <c r="C9591" t="s">
        <v>3653</v>
      </c>
      <c r="D9591" t="s">
        <v>809</v>
      </c>
      <c r="E9591" t="s">
        <v>37</v>
      </c>
      <c r="F9591">
        <v>99</v>
      </c>
      <c r="G9591" s="8">
        <v>11883495</v>
      </c>
      <c r="H9591" s="8">
        <v>9000000</v>
      </c>
    </row>
    <row r="9592" spans="1:8" x14ac:dyDescent="0.3">
      <c r="A9592">
        <v>6.8</v>
      </c>
      <c r="B9592" t="s">
        <v>25045</v>
      </c>
      <c r="C9592" t="s">
        <v>3653</v>
      </c>
      <c r="D9592" t="s">
        <v>1473</v>
      </c>
      <c r="E9592" t="s">
        <v>37</v>
      </c>
      <c r="F9592">
        <v>99</v>
      </c>
      <c r="G9592" s="8">
        <v>11883495</v>
      </c>
      <c r="H9592" s="8">
        <v>9000000</v>
      </c>
    </row>
    <row r="9593" spans="1:8" x14ac:dyDescent="0.3">
      <c r="A9593">
        <v>6.8</v>
      </c>
      <c r="B9593" t="s">
        <v>25045</v>
      </c>
      <c r="C9593" t="s">
        <v>3653</v>
      </c>
      <c r="D9593" t="s">
        <v>651</v>
      </c>
      <c r="E9593" t="s">
        <v>37</v>
      </c>
      <c r="F9593">
        <v>99</v>
      </c>
      <c r="G9593" s="8">
        <v>11883495</v>
      </c>
      <c r="H9593" s="8">
        <v>9000000</v>
      </c>
    </row>
    <row r="9594" spans="1:8" x14ac:dyDescent="0.3">
      <c r="A9594">
        <v>6.8</v>
      </c>
      <c r="B9594" t="s">
        <v>25045</v>
      </c>
      <c r="C9594" t="s">
        <v>3653</v>
      </c>
      <c r="D9594" t="s">
        <v>17497</v>
      </c>
      <c r="E9594" t="s">
        <v>37</v>
      </c>
      <c r="F9594">
        <v>99</v>
      </c>
      <c r="G9594" s="8">
        <v>11883495</v>
      </c>
      <c r="H9594" s="8">
        <v>9000000</v>
      </c>
    </row>
    <row r="9595" spans="1:8" x14ac:dyDescent="0.3">
      <c r="A9595">
        <v>6.1</v>
      </c>
      <c r="B9595" t="s">
        <v>25046</v>
      </c>
      <c r="C9595" t="s">
        <v>14866</v>
      </c>
      <c r="D9595" t="s">
        <v>809</v>
      </c>
      <c r="E9595" t="s">
        <v>37</v>
      </c>
      <c r="F9595">
        <v>98</v>
      </c>
      <c r="G9595" s="8">
        <v>11797927</v>
      </c>
      <c r="H9595" s="8">
        <v>6000000</v>
      </c>
    </row>
    <row r="9596" spans="1:8" x14ac:dyDescent="0.3">
      <c r="A9596">
        <v>6.1</v>
      </c>
      <c r="B9596" t="s">
        <v>25046</v>
      </c>
      <c r="C9596" t="s">
        <v>14866</v>
      </c>
      <c r="D9596" t="s">
        <v>4189</v>
      </c>
      <c r="E9596" t="s">
        <v>37</v>
      </c>
      <c r="F9596">
        <v>98</v>
      </c>
      <c r="G9596" s="8">
        <v>11797927</v>
      </c>
      <c r="H9596" s="8">
        <v>6000000</v>
      </c>
    </row>
    <row r="9597" spans="1:8" x14ac:dyDescent="0.3">
      <c r="A9597">
        <v>6.1</v>
      </c>
      <c r="B9597" t="s">
        <v>25046</v>
      </c>
      <c r="C9597" t="s">
        <v>14866</v>
      </c>
      <c r="D9597" t="s">
        <v>8199</v>
      </c>
      <c r="E9597" t="s">
        <v>37</v>
      </c>
      <c r="F9597">
        <v>98</v>
      </c>
      <c r="G9597" s="8">
        <v>11797927</v>
      </c>
      <c r="H9597" s="8">
        <v>6000000</v>
      </c>
    </row>
    <row r="9598" spans="1:8" x14ac:dyDescent="0.3">
      <c r="A9598">
        <v>7.7</v>
      </c>
      <c r="B9598" t="s">
        <v>25047</v>
      </c>
      <c r="C9598" t="s">
        <v>2015</v>
      </c>
      <c r="D9598" t="s">
        <v>11093</v>
      </c>
      <c r="E9598" t="s">
        <v>37</v>
      </c>
      <c r="F9598">
        <v>121</v>
      </c>
      <c r="G9598" s="8">
        <v>17605861</v>
      </c>
      <c r="H9598" s="8">
        <v>6000000</v>
      </c>
    </row>
    <row r="9599" spans="1:8" x14ac:dyDescent="0.3">
      <c r="A9599">
        <v>7.7</v>
      </c>
      <c r="B9599" t="s">
        <v>25047</v>
      </c>
      <c r="C9599" t="s">
        <v>2015</v>
      </c>
      <c r="D9599" t="s">
        <v>1473</v>
      </c>
      <c r="E9599" t="s">
        <v>37</v>
      </c>
      <c r="F9599">
        <v>121</v>
      </c>
      <c r="G9599" s="8">
        <v>17605861</v>
      </c>
      <c r="H9599" s="8">
        <v>6000000</v>
      </c>
    </row>
    <row r="9600" spans="1:8" x14ac:dyDescent="0.3">
      <c r="A9600">
        <v>7.7</v>
      </c>
      <c r="B9600" t="s">
        <v>25047</v>
      </c>
      <c r="C9600" t="s">
        <v>2015</v>
      </c>
      <c r="D9600" t="s">
        <v>20490</v>
      </c>
      <c r="E9600" t="s">
        <v>37</v>
      </c>
      <c r="F9600">
        <v>121</v>
      </c>
      <c r="G9600" s="8">
        <v>17605861</v>
      </c>
      <c r="H9600" s="8">
        <v>6000000</v>
      </c>
    </row>
    <row r="9601" spans="1:8" x14ac:dyDescent="0.3">
      <c r="A9601">
        <v>7.7</v>
      </c>
      <c r="B9601" t="s">
        <v>25047</v>
      </c>
      <c r="C9601" t="s">
        <v>2015</v>
      </c>
      <c r="D9601" t="s">
        <v>8199</v>
      </c>
      <c r="E9601" t="s">
        <v>37</v>
      </c>
      <c r="F9601">
        <v>121</v>
      </c>
      <c r="G9601" s="8">
        <v>17605861</v>
      </c>
      <c r="H9601" s="8">
        <v>6000000</v>
      </c>
    </row>
    <row r="9602" spans="1:8" x14ac:dyDescent="0.3">
      <c r="A9602">
        <v>5.2</v>
      </c>
      <c r="B9602" t="s">
        <v>25048</v>
      </c>
      <c r="C9602" t="s">
        <v>14875</v>
      </c>
      <c r="D9602" t="s">
        <v>4189</v>
      </c>
      <c r="E9602" t="s">
        <v>37</v>
      </c>
      <c r="F9602">
        <v>96</v>
      </c>
      <c r="G9602" s="8">
        <v>11642254</v>
      </c>
      <c r="H9602" s="8">
        <v>3000000</v>
      </c>
    </row>
    <row r="9603" spans="1:8" x14ac:dyDescent="0.3">
      <c r="A9603">
        <v>5.2</v>
      </c>
      <c r="B9603" t="s">
        <v>25048</v>
      </c>
      <c r="C9603" t="s">
        <v>14875</v>
      </c>
      <c r="D9603" t="s">
        <v>8199</v>
      </c>
      <c r="E9603" t="s">
        <v>37</v>
      </c>
      <c r="F9603">
        <v>96</v>
      </c>
      <c r="G9603" s="8">
        <v>11642254</v>
      </c>
      <c r="H9603" s="8">
        <v>3000000</v>
      </c>
    </row>
    <row r="9604" spans="1:8" x14ac:dyDescent="0.3">
      <c r="A9604">
        <v>6.8</v>
      </c>
      <c r="B9604" t="s">
        <v>25049</v>
      </c>
      <c r="C9604" t="s">
        <v>6948</v>
      </c>
      <c r="D9604" t="s">
        <v>809</v>
      </c>
      <c r="E9604" t="s">
        <v>37</v>
      </c>
      <c r="F9604">
        <v>99</v>
      </c>
      <c r="G9604" s="8">
        <v>9203192</v>
      </c>
      <c r="H9604" s="8">
        <v>5000000</v>
      </c>
    </row>
    <row r="9605" spans="1:8" x14ac:dyDescent="0.3">
      <c r="A9605">
        <v>6.8</v>
      </c>
      <c r="B9605" t="s">
        <v>25049</v>
      </c>
      <c r="C9605" t="s">
        <v>6948</v>
      </c>
      <c r="D9605" t="s">
        <v>21950</v>
      </c>
      <c r="E9605" t="s">
        <v>37</v>
      </c>
      <c r="F9605">
        <v>99</v>
      </c>
      <c r="G9605" s="8">
        <v>9203192</v>
      </c>
      <c r="H9605" s="8">
        <v>5000000</v>
      </c>
    </row>
    <row r="9606" spans="1:8" x14ac:dyDescent="0.3">
      <c r="A9606">
        <v>6.8</v>
      </c>
      <c r="B9606" t="s">
        <v>25049</v>
      </c>
      <c r="C9606" t="s">
        <v>6948</v>
      </c>
      <c r="D9606" t="s">
        <v>1473</v>
      </c>
      <c r="E9606" t="s">
        <v>37</v>
      </c>
      <c r="F9606">
        <v>99</v>
      </c>
      <c r="G9606" s="8">
        <v>9203192</v>
      </c>
      <c r="H9606" s="8">
        <v>5000000</v>
      </c>
    </row>
    <row r="9607" spans="1:8" x14ac:dyDescent="0.3">
      <c r="A9607">
        <v>6.5</v>
      </c>
      <c r="B9607" t="s">
        <v>25050</v>
      </c>
      <c r="C9607" t="s">
        <v>14885</v>
      </c>
      <c r="D9607" t="s">
        <v>515</v>
      </c>
      <c r="E9607" t="s">
        <v>37</v>
      </c>
      <c r="F9607">
        <v>42</v>
      </c>
      <c r="G9607" s="8">
        <v>7518876</v>
      </c>
      <c r="H9607" s="8">
        <v>6000000</v>
      </c>
    </row>
    <row r="9608" spans="1:8" x14ac:dyDescent="0.3">
      <c r="A9608">
        <v>6.5</v>
      </c>
      <c r="B9608" t="s">
        <v>25050</v>
      </c>
      <c r="C9608" t="s">
        <v>14885</v>
      </c>
      <c r="D9608" t="s">
        <v>65</v>
      </c>
      <c r="E9608" t="s">
        <v>37</v>
      </c>
      <c r="F9608">
        <v>42</v>
      </c>
      <c r="G9608" s="8">
        <v>7518876</v>
      </c>
      <c r="H9608" s="8">
        <v>6000000</v>
      </c>
    </row>
    <row r="9609" spans="1:8" x14ac:dyDescent="0.3">
      <c r="A9609">
        <v>6.5</v>
      </c>
      <c r="B9609" t="s">
        <v>25050</v>
      </c>
      <c r="C9609" t="s">
        <v>14885</v>
      </c>
      <c r="D9609" t="s">
        <v>21952</v>
      </c>
      <c r="E9609" t="s">
        <v>37</v>
      </c>
      <c r="F9609">
        <v>42</v>
      </c>
      <c r="G9609" s="8">
        <v>7518876</v>
      </c>
      <c r="H9609" s="8">
        <v>6000000</v>
      </c>
    </row>
    <row r="9610" spans="1:8" x14ac:dyDescent="0.3">
      <c r="A9610">
        <v>7</v>
      </c>
      <c r="B9610" t="s">
        <v>25051</v>
      </c>
      <c r="C9610" t="s">
        <v>8804</v>
      </c>
      <c r="D9610" t="s">
        <v>11093</v>
      </c>
      <c r="E9610" t="s">
        <v>37</v>
      </c>
      <c r="F9610">
        <v>122</v>
      </c>
      <c r="G9610" s="8">
        <v>8596914</v>
      </c>
      <c r="H9610" s="8">
        <v>6000000</v>
      </c>
    </row>
    <row r="9611" spans="1:8" x14ac:dyDescent="0.3">
      <c r="A9611">
        <v>7</v>
      </c>
      <c r="B9611" t="s">
        <v>25051</v>
      </c>
      <c r="C9611" t="s">
        <v>8804</v>
      </c>
      <c r="D9611" t="s">
        <v>1473</v>
      </c>
      <c r="E9611" t="s">
        <v>37</v>
      </c>
      <c r="F9611">
        <v>122</v>
      </c>
      <c r="G9611" s="8">
        <v>8596914</v>
      </c>
      <c r="H9611" s="8">
        <v>6000000</v>
      </c>
    </row>
    <row r="9612" spans="1:8" x14ac:dyDescent="0.3">
      <c r="A9612">
        <v>5.9</v>
      </c>
      <c r="B9612" t="s">
        <v>25052</v>
      </c>
      <c r="C9612" t="s">
        <v>14895</v>
      </c>
      <c r="D9612" t="s">
        <v>809</v>
      </c>
      <c r="E9612" t="s">
        <v>37</v>
      </c>
      <c r="F9612">
        <v>101</v>
      </c>
      <c r="G9612" s="8">
        <v>6851636</v>
      </c>
      <c r="H9612" s="8">
        <v>6000000</v>
      </c>
    </row>
    <row r="9613" spans="1:8" x14ac:dyDescent="0.3">
      <c r="A9613">
        <v>5.9</v>
      </c>
      <c r="B9613" t="s">
        <v>25052</v>
      </c>
      <c r="C9613" t="s">
        <v>14895</v>
      </c>
      <c r="D9613" t="s">
        <v>1473</v>
      </c>
      <c r="E9613" t="s">
        <v>37</v>
      </c>
      <c r="F9613">
        <v>101</v>
      </c>
      <c r="G9613" s="8">
        <v>6851636</v>
      </c>
      <c r="H9613" s="8">
        <v>6000000</v>
      </c>
    </row>
    <row r="9614" spans="1:8" x14ac:dyDescent="0.3">
      <c r="A9614">
        <v>5.9</v>
      </c>
      <c r="B9614" t="s">
        <v>25052</v>
      </c>
      <c r="C9614" t="s">
        <v>14895</v>
      </c>
      <c r="D9614" t="s">
        <v>17497</v>
      </c>
      <c r="E9614" t="s">
        <v>37</v>
      </c>
      <c r="F9614">
        <v>101</v>
      </c>
      <c r="G9614" s="8">
        <v>6851636</v>
      </c>
      <c r="H9614" s="8">
        <v>6000000</v>
      </c>
    </row>
    <row r="9615" spans="1:8" x14ac:dyDescent="0.3">
      <c r="A9615">
        <v>7.1</v>
      </c>
      <c r="B9615" t="s">
        <v>25053</v>
      </c>
      <c r="C9615" t="s">
        <v>14899</v>
      </c>
      <c r="D9615" t="s">
        <v>1473</v>
      </c>
      <c r="E9615" t="s">
        <v>37</v>
      </c>
      <c r="F9615">
        <v>102</v>
      </c>
      <c r="G9615" s="8">
        <v>11434867</v>
      </c>
      <c r="H9615" s="8">
        <v>6000000</v>
      </c>
    </row>
    <row r="9616" spans="1:8" x14ac:dyDescent="0.3">
      <c r="A9616">
        <v>7.1</v>
      </c>
      <c r="B9616" t="s">
        <v>25053</v>
      </c>
      <c r="C9616" t="s">
        <v>14899</v>
      </c>
      <c r="D9616" t="s">
        <v>21948</v>
      </c>
      <c r="E9616" t="s">
        <v>37</v>
      </c>
      <c r="F9616">
        <v>102</v>
      </c>
      <c r="G9616" s="8">
        <v>11434867</v>
      </c>
      <c r="H9616" s="8">
        <v>6000000</v>
      </c>
    </row>
    <row r="9617" spans="1:8" x14ac:dyDescent="0.3">
      <c r="A9617">
        <v>7.1</v>
      </c>
      <c r="B9617" t="s">
        <v>25053</v>
      </c>
      <c r="C9617" t="s">
        <v>14899</v>
      </c>
      <c r="D9617" t="s">
        <v>17497</v>
      </c>
      <c r="E9617" t="s">
        <v>37</v>
      </c>
      <c r="F9617">
        <v>102</v>
      </c>
      <c r="G9617" s="8">
        <v>11434867</v>
      </c>
      <c r="H9617" s="8">
        <v>6000000</v>
      </c>
    </row>
    <row r="9618" spans="1:8" x14ac:dyDescent="0.3">
      <c r="A9618">
        <v>7.1</v>
      </c>
      <c r="B9618" t="s">
        <v>25053</v>
      </c>
      <c r="C9618" t="s">
        <v>14899</v>
      </c>
      <c r="D9618" t="s">
        <v>8199</v>
      </c>
      <c r="E9618" t="s">
        <v>37</v>
      </c>
      <c r="F9618">
        <v>102</v>
      </c>
      <c r="G9618" s="8">
        <v>11434867</v>
      </c>
      <c r="H9618" s="8">
        <v>6000000</v>
      </c>
    </row>
    <row r="9619" spans="1:8" x14ac:dyDescent="0.3">
      <c r="A9619">
        <v>5.5</v>
      </c>
      <c r="B9619" t="s">
        <v>25054</v>
      </c>
      <c r="C9619" t="s">
        <v>14903</v>
      </c>
      <c r="D9619" t="s">
        <v>809</v>
      </c>
      <c r="E9619" t="s">
        <v>1265</v>
      </c>
      <c r="F9619">
        <v>84</v>
      </c>
      <c r="G9619" s="8">
        <v>5895238</v>
      </c>
      <c r="H9619" s="8">
        <v>6000000</v>
      </c>
    </row>
    <row r="9620" spans="1:8" x14ac:dyDescent="0.3">
      <c r="A9620">
        <v>5.5</v>
      </c>
      <c r="B9620" t="s">
        <v>25054</v>
      </c>
      <c r="C9620" t="s">
        <v>14903</v>
      </c>
      <c r="D9620" t="s">
        <v>12797</v>
      </c>
      <c r="E9620" t="s">
        <v>1265</v>
      </c>
      <c r="F9620">
        <v>84</v>
      </c>
      <c r="G9620" s="8">
        <v>5895238</v>
      </c>
      <c r="H9620" s="8">
        <v>6000000</v>
      </c>
    </row>
    <row r="9621" spans="1:8" x14ac:dyDescent="0.3">
      <c r="A9621">
        <v>7.4</v>
      </c>
      <c r="B9621" t="s">
        <v>25055</v>
      </c>
      <c r="C9621" t="s">
        <v>14908</v>
      </c>
      <c r="D9621" t="s">
        <v>809</v>
      </c>
      <c r="E9621" t="s">
        <v>37</v>
      </c>
      <c r="F9621">
        <v>104</v>
      </c>
      <c r="G9621" s="8">
        <v>6670712</v>
      </c>
      <c r="H9621" s="8">
        <v>6000000</v>
      </c>
    </row>
    <row r="9622" spans="1:8" x14ac:dyDescent="0.3">
      <c r="A9622">
        <v>7.4</v>
      </c>
      <c r="B9622" t="s">
        <v>25055</v>
      </c>
      <c r="C9622" t="s">
        <v>14908</v>
      </c>
      <c r="D9622" t="s">
        <v>1473</v>
      </c>
      <c r="E9622" t="s">
        <v>37</v>
      </c>
      <c r="F9622">
        <v>104</v>
      </c>
      <c r="G9622" s="8">
        <v>6670712</v>
      </c>
      <c r="H9622" s="8">
        <v>6000000</v>
      </c>
    </row>
    <row r="9623" spans="1:8" x14ac:dyDescent="0.3">
      <c r="A9623">
        <v>7.3</v>
      </c>
      <c r="B9623" t="s">
        <v>25056</v>
      </c>
      <c r="C9623" t="s">
        <v>14913</v>
      </c>
      <c r="D9623" t="s">
        <v>809</v>
      </c>
      <c r="E9623" t="s">
        <v>37</v>
      </c>
      <c r="F9623">
        <v>96</v>
      </c>
      <c r="G9623" s="8">
        <v>5359774</v>
      </c>
      <c r="H9623" s="8">
        <v>6000000</v>
      </c>
    </row>
    <row r="9624" spans="1:8" x14ac:dyDescent="0.3">
      <c r="A9624">
        <v>7.3</v>
      </c>
      <c r="B9624" t="s">
        <v>25056</v>
      </c>
      <c r="C9624" t="s">
        <v>14913</v>
      </c>
      <c r="D9624" t="s">
        <v>21950</v>
      </c>
      <c r="E9624" t="s">
        <v>37</v>
      </c>
      <c r="F9624">
        <v>96</v>
      </c>
      <c r="G9624" s="8">
        <v>5359774</v>
      </c>
      <c r="H9624" s="8">
        <v>6000000</v>
      </c>
    </row>
    <row r="9625" spans="1:8" x14ac:dyDescent="0.3">
      <c r="A9625">
        <v>7.3</v>
      </c>
      <c r="B9625" t="s">
        <v>25056</v>
      </c>
      <c r="C9625" t="s">
        <v>14913</v>
      </c>
      <c r="D9625" t="s">
        <v>8199</v>
      </c>
      <c r="E9625" t="s">
        <v>37</v>
      </c>
      <c r="F9625">
        <v>96</v>
      </c>
      <c r="G9625" s="8">
        <v>5359774</v>
      </c>
      <c r="H9625" s="8">
        <v>6000000</v>
      </c>
    </row>
    <row r="9626" spans="1:8" x14ac:dyDescent="0.3">
      <c r="A9626">
        <v>4.5999999999999996</v>
      </c>
      <c r="B9626" t="s">
        <v>25057</v>
      </c>
      <c r="C9626" t="s">
        <v>14918</v>
      </c>
      <c r="D9626" t="s">
        <v>809</v>
      </c>
      <c r="E9626" t="s">
        <v>37</v>
      </c>
      <c r="F9626">
        <v>94</v>
      </c>
      <c r="G9626" s="8">
        <v>4693919</v>
      </c>
      <c r="H9626" s="8">
        <v>6500000</v>
      </c>
    </row>
    <row r="9627" spans="1:8" x14ac:dyDescent="0.3">
      <c r="A9627">
        <v>7.2</v>
      </c>
      <c r="B9627" t="s">
        <v>25058</v>
      </c>
      <c r="C9627" t="s">
        <v>4510</v>
      </c>
      <c r="D9627" t="s">
        <v>1473</v>
      </c>
      <c r="E9627" t="s">
        <v>37</v>
      </c>
      <c r="F9627">
        <v>90</v>
      </c>
      <c r="G9627" s="8">
        <v>4859475</v>
      </c>
      <c r="H9627" s="8">
        <v>6000000</v>
      </c>
    </row>
    <row r="9628" spans="1:8" x14ac:dyDescent="0.3">
      <c r="A9628">
        <v>7.2</v>
      </c>
      <c r="B9628" t="s">
        <v>25058</v>
      </c>
      <c r="C9628" t="s">
        <v>4510</v>
      </c>
      <c r="D9628" t="s">
        <v>17497</v>
      </c>
      <c r="E9628" t="s">
        <v>37</v>
      </c>
      <c r="F9628">
        <v>90</v>
      </c>
      <c r="G9628" s="8">
        <v>4859475</v>
      </c>
      <c r="H9628" s="8">
        <v>6000000</v>
      </c>
    </row>
    <row r="9629" spans="1:8" x14ac:dyDescent="0.3">
      <c r="A9629">
        <v>5.0999999999999996</v>
      </c>
      <c r="B9629" t="s">
        <v>25059</v>
      </c>
      <c r="C9629" t="s">
        <v>14929</v>
      </c>
      <c r="D9629" t="s">
        <v>809</v>
      </c>
      <c r="E9629" t="s">
        <v>37</v>
      </c>
      <c r="F9629">
        <v>90</v>
      </c>
      <c r="G9629" s="8">
        <v>4542775</v>
      </c>
      <c r="H9629" s="8">
        <v>6000000</v>
      </c>
    </row>
    <row r="9630" spans="1:8" x14ac:dyDescent="0.3">
      <c r="A9630">
        <v>5.0999999999999996</v>
      </c>
      <c r="B9630" t="s">
        <v>25059</v>
      </c>
      <c r="C9630" t="s">
        <v>14929</v>
      </c>
      <c r="D9630" t="s">
        <v>17497</v>
      </c>
      <c r="E9630" t="s">
        <v>37</v>
      </c>
      <c r="F9630">
        <v>90</v>
      </c>
      <c r="G9630" s="8">
        <v>4542775</v>
      </c>
      <c r="H9630" s="8">
        <v>6000000</v>
      </c>
    </row>
    <row r="9631" spans="1:8" x14ac:dyDescent="0.3">
      <c r="A9631">
        <v>6.7</v>
      </c>
      <c r="B9631" t="s">
        <v>25060</v>
      </c>
      <c r="C9631" t="s">
        <v>14936</v>
      </c>
      <c r="D9631" t="s">
        <v>809</v>
      </c>
      <c r="E9631" t="s">
        <v>37</v>
      </c>
      <c r="F9631">
        <v>106</v>
      </c>
      <c r="G9631" s="8">
        <v>3588432</v>
      </c>
      <c r="H9631" s="8">
        <v>6000000</v>
      </c>
    </row>
    <row r="9632" spans="1:8" x14ac:dyDescent="0.3">
      <c r="A9632">
        <v>6.7</v>
      </c>
      <c r="B9632" t="s">
        <v>25060</v>
      </c>
      <c r="C9632" t="s">
        <v>14936</v>
      </c>
      <c r="D9632" t="s">
        <v>1473</v>
      </c>
      <c r="E9632" t="s">
        <v>37</v>
      </c>
      <c r="F9632">
        <v>106</v>
      </c>
      <c r="G9632" s="8">
        <v>3588432</v>
      </c>
      <c r="H9632" s="8">
        <v>6000000</v>
      </c>
    </row>
    <row r="9633" spans="1:8" x14ac:dyDescent="0.3">
      <c r="A9633">
        <v>5.3</v>
      </c>
      <c r="B9633" t="s">
        <v>25061</v>
      </c>
      <c r="C9633" t="s">
        <v>14940</v>
      </c>
      <c r="D9633" t="s">
        <v>809</v>
      </c>
      <c r="E9633" t="s">
        <v>37</v>
      </c>
      <c r="F9633">
        <v>96</v>
      </c>
      <c r="G9633" s="8">
        <v>4394936</v>
      </c>
      <c r="H9633" s="8">
        <v>6000000</v>
      </c>
    </row>
    <row r="9634" spans="1:8" x14ac:dyDescent="0.3">
      <c r="A9634">
        <v>5.3</v>
      </c>
      <c r="B9634" t="s">
        <v>25061</v>
      </c>
      <c r="C9634" t="s">
        <v>14940</v>
      </c>
      <c r="D9634" t="s">
        <v>1473</v>
      </c>
      <c r="E9634" t="s">
        <v>37</v>
      </c>
      <c r="F9634">
        <v>96</v>
      </c>
      <c r="G9634" s="8">
        <v>4394936</v>
      </c>
      <c r="H9634" s="8">
        <v>6000000</v>
      </c>
    </row>
    <row r="9635" spans="1:8" x14ac:dyDescent="0.3">
      <c r="A9635">
        <v>5.3</v>
      </c>
      <c r="B9635" t="s">
        <v>25061</v>
      </c>
      <c r="C9635" t="s">
        <v>14940</v>
      </c>
      <c r="D9635" t="s">
        <v>651</v>
      </c>
      <c r="E9635" t="s">
        <v>37</v>
      </c>
      <c r="F9635">
        <v>96</v>
      </c>
      <c r="G9635" s="8">
        <v>4394936</v>
      </c>
      <c r="H9635" s="8">
        <v>6000000</v>
      </c>
    </row>
    <row r="9636" spans="1:8" x14ac:dyDescent="0.3">
      <c r="A9636">
        <v>5.3</v>
      </c>
      <c r="B9636" t="s">
        <v>25061</v>
      </c>
      <c r="C9636" t="s">
        <v>14940</v>
      </c>
      <c r="D9636" t="s">
        <v>17497</v>
      </c>
      <c r="E9636" t="s">
        <v>37</v>
      </c>
      <c r="F9636">
        <v>96</v>
      </c>
      <c r="G9636" s="8">
        <v>4394936</v>
      </c>
      <c r="H9636" s="8">
        <v>6000000</v>
      </c>
    </row>
    <row r="9637" spans="1:8" x14ac:dyDescent="0.3">
      <c r="A9637">
        <v>7.8</v>
      </c>
      <c r="B9637" t="s">
        <v>25062</v>
      </c>
      <c r="C9637" t="s">
        <v>14949</v>
      </c>
      <c r="D9637" t="s">
        <v>809</v>
      </c>
      <c r="E9637" t="s">
        <v>37</v>
      </c>
      <c r="F9637">
        <v>95</v>
      </c>
      <c r="G9637" s="8">
        <v>3029081</v>
      </c>
      <c r="H9637" s="8">
        <v>6000000</v>
      </c>
    </row>
    <row r="9638" spans="1:8" x14ac:dyDescent="0.3">
      <c r="A9638">
        <v>7.8</v>
      </c>
      <c r="B9638" t="s">
        <v>25062</v>
      </c>
      <c r="C9638" t="s">
        <v>14949</v>
      </c>
      <c r="D9638" t="s">
        <v>1473</v>
      </c>
      <c r="E9638" t="s">
        <v>37</v>
      </c>
      <c r="F9638">
        <v>95</v>
      </c>
      <c r="G9638" s="8">
        <v>3029081</v>
      </c>
      <c r="H9638" s="8">
        <v>6000000</v>
      </c>
    </row>
    <row r="9639" spans="1:8" x14ac:dyDescent="0.3">
      <c r="A9639">
        <v>7.8</v>
      </c>
      <c r="B9639" t="s">
        <v>25062</v>
      </c>
      <c r="C9639" t="s">
        <v>14949</v>
      </c>
      <c r="D9639" t="s">
        <v>9824</v>
      </c>
      <c r="E9639" t="s">
        <v>37</v>
      </c>
      <c r="F9639">
        <v>95</v>
      </c>
      <c r="G9639" s="8">
        <v>3029081</v>
      </c>
      <c r="H9639" s="8">
        <v>6000000</v>
      </c>
    </row>
    <row r="9640" spans="1:8" x14ac:dyDescent="0.3">
      <c r="A9640">
        <v>7.8</v>
      </c>
      <c r="B9640" t="s">
        <v>25062</v>
      </c>
      <c r="C9640" t="s">
        <v>14949</v>
      </c>
      <c r="D9640" t="s">
        <v>15164</v>
      </c>
      <c r="E9640" t="s">
        <v>37</v>
      </c>
      <c r="F9640">
        <v>95</v>
      </c>
      <c r="G9640" s="8">
        <v>3029081</v>
      </c>
      <c r="H9640" s="8">
        <v>6000000</v>
      </c>
    </row>
    <row r="9641" spans="1:8" x14ac:dyDescent="0.3">
      <c r="A9641">
        <v>6.7</v>
      </c>
      <c r="B9641" t="s">
        <v>25063</v>
      </c>
      <c r="C9641" t="s">
        <v>10234</v>
      </c>
      <c r="D9641" t="s">
        <v>675</v>
      </c>
      <c r="E9641" t="s">
        <v>37</v>
      </c>
      <c r="F9641">
        <v>99</v>
      </c>
      <c r="G9641" s="8">
        <v>3273588</v>
      </c>
      <c r="H9641" s="8">
        <v>6000000</v>
      </c>
    </row>
    <row r="9642" spans="1:8" x14ac:dyDescent="0.3">
      <c r="A9642">
        <v>6.7</v>
      </c>
      <c r="B9642" t="s">
        <v>25063</v>
      </c>
      <c r="C9642" t="s">
        <v>10234</v>
      </c>
      <c r="D9642" t="s">
        <v>1473</v>
      </c>
      <c r="E9642" t="s">
        <v>37</v>
      </c>
      <c r="F9642">
        <v>99</v>
      </c>
      <c r="G9642" s="8">
        <v>3273588</v>
      </c>
      <c r="H9642" s="8">
        <v>6000000</v>
      </c>
    </row>
    <row r="9643" spans="1:8" x14ac:dyDescent="0.3">
      <c r="A9643">
        <v>7.2</v>
      </c>
      <c r="B9643" t="s">
        <v>25064</v>
      </c>
      <c r="C9643" t="s">
        <v>8934</v>
      </c>
      <c r="D9643" t="s">
        <v>1473</v>
      </c>
      <c r="E9643" t="s">
        <v>37</v>
      </c>
      <c r="F9643">
        <v>99</v>
      </c>
      <c r="G9643" s="8">
        <v>2207975</v>
      </c>
      <c r="H9643" s="8">
        <v>6000000</v>
      </c>
    </row>
    <row r="9644" spans="1:8" x14ac:dyDescent="0.3">
      <c r="A9644">
        <v>7.2</v>
      </c>
      <c r="B9644" t="s">
        <v>25064</v>
      </c>
      <c r="C9644" t="s">
        <v>8934</v>
      </c>
      <c r="D9644" t="s">
        <v>20490</v>
      </c>
      <c r="E9644" t="s">
        <v>37</v>
      </c>
      <c r="F9644">
        <v>99</v>
      </c>
      <c r="G9644" s="8">
        <v>2207975</v>
      </c>
      <c r="H9644" s="8">
        <v>6000000</v>
      </c>
    </row>
    <row r="9645" spans="1:8" x14ac:dyDescent="0.3">
      <c r="A9645">
        <v>5.8</v>
      </c>
      <c r="B9645" t="s">
        <v>25065</v>
      </c>
      <c r="C9645" t="s">
        <v>14969</v>
      </c>
      <c r="D9645" t="s">
        <v>809</v>
      </c>
      <c r="E9645" t="s">
        <v>37</v>
      </c>
      <c r="F9645">
        <v>95</v>
      </c>
      <c r="G9645" s="8">
        <v>2025238</v>
      </c>
      <c r="H9645" s="8">
        <v>6000000</v>
      </c>
    </row>
    <row r="9646" spans="1:8" x14ac:dyDescent="0.3">
      <c r="A9646">
        <v>5.8</v>
      </c>
      <c r="B9646" t="s">
        <v>25065</v>
      </c>
      <c r="C9646" t="s">
        <v>14969</v>
      </c>
      <c r="D9646" t="s">
        <v>21950</v>
      </c>
      <c r="E9646" t="s">
        <v>37</v>
      </c>
      <c r="F9646">
        <v>95</v>
      </c>
      <c r="G9646" s="8">
        <v>2025238</v>
      </c>
      <c r="H9646" s="8">
        <v>6000000</v>
      </c>
    </row>
    <row r="9647" spans="1:8" x14ac:dyDescent="0.3">
      <c r="A9647">
        <v>5.8</v>
      </c>
      <c r="B9647" t="s">
        <v>25065</v>
      </c>
      <c r="C9647" t="s">
        <v>14969</v>
      </c>
      <c r="D9647" t="s">
        <v>1473</v>
      </c>
      <c r="E9647" t="s">
        <v>37</v>
      </c>
      <c r="F9647">
        <v>95</v>
      </c>
      <c r="G9647" s="8">
        <v>2025238</v>
      </c>
      <c r="H9647" s="8">
        <v>6000000</v>
      </c>
    </row>
    <row r="9648" spans="1:8" x14ac:dyDescent="0.3">
      <c r="A9648">
        <v>5.8</v>
      </c>
      <c r="B9648" t="s">
        <v>25065</v>
      </c>
      <c r="C9648" t="s">
        <v>14969</v>
      </c>
      <c r="D9648" t="s">
        <v>8199</v>
      </c>
      <c r="E9648" t="s">
        <v>37</v>
      </c>
      <c r="F9648">
        <v>95</v>
      </c>
      <c r="G9648" s="8">
        <v>2025238</v>
      </c>
      <c r="H9648" s="8">
        <v>6000000</v>
      </c>
    </row>
    <row r="9649" spans="1:8" x14ac:dyDescent="0.3">
      <c r="A9649">
        <v>7</v>
      </c>
      <c r="B9649" t="s">
        <v>25066</v>
      </c>
      <c r="C9649" t="s">
        <v>5983</v>
      </c>
      <c r="D9649" t="s">
        <v>809</v>
      </c>
      <c r="E9649" t="s">
        <v>37</v>
      </c>
      <c r="F9649">
        <v>99</v>
      </c>
      <c r="G9649" s="8">
        <v>2077046</v>
      </c>
      <c r="H9649" s="8">
        <v>6000000</v>
      </c>
    </row>
    <row r="9650" spans="1:8" x14ac:dyDescent="0.3">
      <c r="A9650">
        <v>7</v>
      </c>
      <c r="B9650" t="s">
        <v>25066</v>
      </c>
      <c r="C9650" t="s">
        <v>5983</v>
      </c>
      <c r="D9650" t="s">
        <v>1473</v>
      </c>
      <c r="E9650" t="s">
        <v>37</v>
      </c>
      <c r="F9650">
        <v>99</v>
      </c>
      <c r="G9650" s="8">
        <v>2077046</v>
      </c>
      <c r="H9650" s="8">
        <v>6000000</v>
      </c>
    </row>
    <row r="9651" spans="1:8" x14ac:dyDescent="0.3">
      <c r="A9651">
        <v>7</v>
      </c>
      <c r="B9651" t="s">
        <v>25066</v>
      </c>
      <c r="C9651" t="s">
        <v>5983</v>
      </c>
      <c r="D9651" t="s">
        <v>17497</v>
      </c>
      <c r="E9651" t="s">
        <v>37</v>
      </c>
      <c r="F9651">
        <v>99</v>
      </c>
      <c r="G9651" s="8">
        <v>2077046</v>
      </c>
      <c r="H9651" s="8">
        <v>6000000</v>
      </c>
    </row>
    <row r="9652" spans="1:8" x14ac:dyDescent="0.3">
      <c r="A9652">
        <v>3.8</v>
      </c>
      <c r="B9652" t="s">
        <v>25067</v>
      </c>
      <c r="C9652" t="s">
        <v>15003</v>
      </c>
      <c r="D9652" t="s">
        <v>675</v>
      </c>
      <c r="E9652" t="s">
        <v>37</v>
      </c>
      <c r="F9652">
        <v>107</v>
      </c>
      <c r="G9652" s="8">
        <v>869325</v>
      </c>
      <c r="H9652" s="8">
        <v>6000000</v>
      </c>
    </row>
    <row r="9653" spans="1:8" x14ac:dyDescent="0.3">
      <c r="A9653">
        <v>3.8</v>
      </c>
      <c r="B9653" t="s">
        <v>25067</v>
      </c>
      <c r="C9653" t="s">
        <v>15003</v>
      </c>
      <c r="D9653" t="s">
        <v>515</v>
      </c>
      <c r="E9653" t="s">
        <v>37</v>
      </c>
      <c r="F9653">
        <v>107</v>
      </c>
      <c r="G9653" s="8">
        <v>869325</v>
      </c>
      <c r="H9653" s="8">
        <v>6000000</v>
      </c>
    </row>
    <row r="9654" spans="1:8" x14ac:dyDescent="0.3">
      <c r="A9654">
        <v>3.8</v>
      </c>
      <c r="B9654" t="s">
        <v>25067</v>
      </c>
      <c r="C9654" t="s">
        <v>15003</v>
      </c>
      <c r="D9654" t="s">
        <v>651</v>
      </c>
      <c r="E9654" t="s">
        <v>37</v>
      </c>
      <c r="F9654">
        <v>107</v>
      </c>
      <c r="G9654" s="8">
        <v>869325</v>
      </c>
      <c r="H9654" s="8">
        <v>6000000</v>
      </c>
    </row>
    <row r="9655" spans="1:8" x14ac:dyDescent="0.3">
      <c r="A9655">
        <v>3.8</v>
      </c>
      <c r="B9655" t="s">
        <v>25067</v>
      </c>
      <c r="C9655" t="s">
        <v>15003</v>
      </c>
      <c r="D9655" t="s">
        <v>10118</v>
      </c>
      <c r="E9655" t="s">
        <v>37</v>
      </c>
      <c r="F9655">
        <v>107</v>
      </c>
      <c r="G9655" s="8">
        <v>869325</v>
      </c>
      <c r="H9655" s="8">
        <v>6000000</v>
      </c>
    </row>
    <row r="9656" spans="1:8" x14ac:dyDescent="0.3">
      <c r="A9656">
        <v>5.7</v>
      </c>
      <c r="B9656" t="s">
        <v>25068</v>
      </c>
      <c r="C9656" t="s">
        <v>15009</v>
      </c>
      <c r="D9656" t="s">
        <v>11093</v>
      </c>
      <c r="E9656" t="s">
        <v>37</v>
      </c>
      <c r="F9656">
        <v>90</v>
      </c>
      <c r="G9656" s="8">
        <v>399611</v>
      </c>
      <c r="H9656" s="8">
        <v>6000000</v>
      </c>
    </row>
    <row r="9657" spans="1:8" x14ac:dyDescent="0.3">
      <c r="A9657">
        <v>5.7</v>
      </c>
      <c r="B9657" t="s">
        <v>25068</v>
      </c>
      <c r="C9657" t="s">
        <v>15009</v>
      </c>
      <c r="D9657" t="s">
        <v>1473</v>
      </c>
      <c r="E9657" t="s">
        <v>37</v>
      </c>
      <c r="F9657">
        <v>90</v>
      </c>
      <c r="G9657" s="8">
        <v>399611</v>
      </c>
      <c r="H9657" s="8">
        <v>6000000</v>
      </c>
    </row>
    <row r="9658" spans="1:8" x14ac:dyDescent="0.3">
      <c r="A9658">
        <v>5.7</v>
      </c>
      <c r="B9658" t="s">
        <v>25068</v>
      </c>
      <c r="C9658" t="s">
        <v>15009</v>
      </c>
      <c r="D9658" t="s">
        <v>21949</v>
      </c>
      <c r="E9658" t="s">
        <v>37</v>
      </c>
      <c r="F9658">
        <v>90</v>
      </c>
      <c r="G9658" s="8">
        <v>399611</v>
      </c>
      <c r="H9658" s="8">
        <v>6000000</v>
      </c>
    </row>
    <row r="9659" spans="1:8" x14ac:dyDescent="0.3">
      <c r="A9659">
        <v>6.7</v>
      </c>
      <c r="B9659" t="s">
        <v>25069</v>
      </c>
      <c r="C9659" t="s">
        <v>8829</v>
      </c>
      <c r="D9659" t="s">
        <v>1473</v>
      </c>
      <c r="E9659" t="s">
        <v>37</v>
      </c>
      <c r="F9659">
        <v>96</v>
      </c>
      <c r="G9659" s="8">
        <v>115862</v>
      </c>
      <c r="H9659" s="8">
        <v>6000000</v>
      </c>
    </row>
    <row r="9660" spans="1:8" x14ac:dyDescent="0.3">
      <c r="A9660">
        <v>6.7</v>
      </c>
      <c r="B9660" t="s">
        <v>25069</v>
      </c>
      <c r="C9660" t="s">
        <v>8829</v>
      </c>
      <c r="D9660" t="s">
        <v>17497</v>
      </c>
      <c r="E9660" t="s">
        <v>37</v>
      </c>
      <c r="F9660">
        <v>96</v>
      </c>
      <c r="G9660" s="8">
        <v>115862</v>
      </c>
      <c r="H9660" s="8">
        <v>6000000</v>
      </c>
    </row>
    <row r="9661" spans="1:8" x14ac:dyDescent="0.3">
      <c r="A9661">
        <v>6.1</v>
      </c>
      <c r="B9661" t="s">
        <v>25070</v>
      </c>
      <c r="C9661" t="s">
        <v>2405</v>
      </c>
      <c r="D9661" t="s">
        <v>1473</v>
      </c>
      <c r="E9661" t="s">
        <v>37</v>
      </c>
      <c r="F9661">
        <v>104</v>
      </c>
      <c r="G9661" s="8">
        <v>1346503</v>
      </c>
      <c r="H9661" s="8">
        <v>6000000</v>
      </c>
    </row>
    <row r="9662" spans="1:8" x14ac:dyDescent="0.3">
      <c r="A9662">
        <v>6.1</v>
      </c>
      <c r="B9662" t="s">
        <v>25070</v>
      </c>
      <c r="C9662" t="s">
        <v>2405</v>
      </c>
      <c r="D9662" t="s">
        <v>20490</v>
      </c>
      <c r="E9662" t="s">
        <v>37</v>
      </c>
      <c r="F9662">
        <v>104</v>
      </c>
      <c r="G9662" s="8">
        <v>1346503</v>
      </c>
      <c r="H9662" s="8">
        <v>6000000</v>
      </c>
    </row>
    <row r="9663" spans="1:8" x14ac:dyDescent="0.3">
      <c r="A9663">
        <v>6.2</v>
      </c>
      <c r="B9663" t="s">
        <v>25071</v>
      </c>
      <c r="C9663" t="s">
        <v>5875</v>
      </c>
      <c r="D9663" t="s">
        <v>1473</v>
      </c>
      <c r="E9663" t="s">
        <v>37</v>
      </c>
      <c r="F9663">
        <v>97</v>
      </c>
      <c r="G9663" s="8">
        <v>117560</v>
      </c>
      <c r="H9663" s="8">
        <v>6000000</v>
      </c>
    </row>
    <row r="9664" spans="1:8" x14ac:dyDescent="0.3">
      <c r="A9664">
        <v>6.2</v>
      </c>
      <c r="B9664" t="s">
        <v>25071</v>
      </c>
      <c r="C9664" t="s">
        <v>5875</v>
      </c>
      <c r="D9664" t="s">
        <v>17497</v>
      </c>
      <c r="E9664" t="s">
        <v>37</v>
      </c>
      <c r="F9664">
        <v>97</v>
      </c>
      <c r="G9664" s="8">
        <v>117560</v>
      </c>
      <c r="H9664" s="8">
        <v>6000000</v>
      </c>
    </row>
    <row r="9665" spans="1:8" x14ac:dyDescent="0.3">
      <c r="A9665">
        <v>6.2</v>
      </c>
      <c r="B9665" t="s">
        <v>25072</v>
      </c>
      <c r="C9665" t="s">
        <v>10911</v>
      </c>
      <c r="D9665" t="s">
        <v>809</v>
      </c>
      <c r="E9665" t="s">
        <v>37</v>
      </c>
      <c r="F9665">
        <v>107</v>
      </c>
      <c r="G9665" s="8">
        <v>54606</v>
      </c>
      <c r="H9665" s="8">
        <v>6000000</v>
      </c>
    </row>
    <row r="9666" spans="1:8" x14ac:dyDescent="0.3">
      <c r="A9666">
        <v>6.2</v>
      </c>
      <c r="B9666" t="s">
        <v>25072</v>
      </c>
      <c r="C9666" t="s">
        <v>10911</v>
      </c>
      <c r="D9666" t="s">
        <v>21950</v>
      </c>
      <c r="E9666" t="s">
        <v>37</v>
      </c>
      <c r="F9666">
        <v>107</v>
      </c>
      <c r="G9666" s="8">
        <v>54606</v>
      </c>
      <c r="H9666" s="8">
        <v>6000000</v>
      </c>
    </row>
    <row r="9667" spans="1:8" x14ac:dyDescent="0.3">
      <c r="A9667">
        <v>6.2</v>
      </c>
      <c r="B9667" t="s">
        <v>25072</v>
      </c>
      <c r="C9667" t="s">
        <v>10911</v>
      </c>
      <c r="D9667" t="s">
        <v>17497</v>
      </c>
      <c r="E9667" t="s">
        <v>37</v>
      </c>
      <c r="F9667">
        <v>107</v>
      </c>
      <c r="G9667" s="8">
        <v>54606</v>
      </c>
      <c r="H9667" s="8">
        <v>6000000</v>
      </c>
    </row>
    <row r="9668" spans="1:8" x14ac:dyDescent="0.3">
      <c r="A9668">
        <v>4.7</v>
      </c>
      <c r="B9668" t="s">
        <v>25073</v>
      </c>
      <c r="C9668" t="s">
        <v>15041</v>
      </c>
      <c r="D9668" t="s">
        <v>809</v>
      </c>
      <c r="E9668" t="s">
        <v>37</v>
      </c>
      <c r="F9668">
        <v>85</v>
      </c>
      <c r="G9668" s="8">
        <v>36497</v>
      </c>
      <c r="H9668" s="8">
        <v>6000000</v>
      </c>
    </row>
    <row r="9669" spans="1:8" x14ac:dyDescent="0.3">
      <c r="A9669">
        <v>6.3</v>
      </c>
      <c r="B9669" t="s">
        <v>25074</v>
      </c>
      <c r="C9669" t="s">
        <v>11057</v>
      </c>
      <c r="D9669" t="s">
        <v>21950</v>
      </c>
      <c r="E9669" t="s">
        <v>37</v>
      </c>
      <c r="F9669">
        <v>95</v>
      </c>
      <c r="G9669" s="8">
        <v>65804</v>
      </c>
      <c r="H9669" s="8">
        <v>12000000</v>
      </c>
    </row>
    <row r="9670" spans="1:8" x14ac:dyDescent="0.3">
      <c r="A9670">
        <v>6.3</v>
      </c>
      <c r="B9670" t="s">
        <v>25074</v>
      </c>
      <c r="C9670" t="s">
        <v>11057</v>
      </c>
      <c r="D9670" t="s">
        <v>1473</v>
      </c>
      <c r="E9670" t="s">
        <v>37</v>
      </c>
      <c r="F9670">
        <v>95</v>
      </c>
      <c r="G9670" s="8">
        <v>65804</v>
      </c>
      <c r="H9670" s="8">
        <v>12000000</v>
      </c>
    </row>
    <row r="9671" spans="1:8" x14ac:dyDescent="0.3">
      <c r="A9671">
        <v>6.3</v>
      </c>
      <c r="B9671" t="s">
        <v>25074</v>
      </c>
      <c r="C9671" t="s">
        <v>11057</v>
      </c>
      <c r="D9671" t="s">
        <v>8199</v>
      </c>
      <c r="E9671" t="s">
        <v>37</v>
      </c>
      <c r="F9671">
        <v>95</v>
      </c>
      <c r="G9671" s="8">
        <v>65804</v>
      </c>
      <c r="H9671" s="8">
        <v>12000000</v>
      </c>
    </row>
    <row r="9672" spans="1:8" x14ac:dyDescent="0.3">
      <c r="A9672">
        <v>7.3</v>
      </c>
      <c r="B9672" t="s">
        <v>25075</v>
      </c>
      <c r="C9672" t="s">
        <v>15087</v>
      </c>
      <c r="D9672" t="s">
        <v>809</v>
      </c>
      <c r="E9672" t="s">
        <v>726</v>
      </c>
      <c r="F9672">
        <v>111</v>
      </c>
      <c r="G9672" s="8">
        <v>3895664</v>
      </c>
      <c r="H9672" s="8">
        <v>5300000</v>
      </c>
    </row>
    <row r="9673" spans="1:8" x14ac:dyDescent="0.3">
      <c r="A9673">
        <v>7.3</v>
      </c>
      <c r="B9673" t="s">
        <v>25075</v>
      </c>
      <c r="C9673" t="s">
        <v>15087</v>
      </c>
      <c r="D9673" t="s">
        <v>1473</v>
      </c>
      <c r="E9673" t="s">
        <v>726</v>
      </c>
      <c r="F9673">
        <v>111</v>
      </c>
      <c r="G9673" s="8">
        <v>3895664</v>
      </c>
      <c r="H9673" s="8">
        <v>5300000</v>
      </c>
    </row>
    <row r="9674" spans="1:8" x14ac:dyDescent="0.3">
      <c r="A9674">
        <v>5.8</v>
      </c>
      <c r="B9674" t="s">
        <v>25076</v>
      </c>
      <c r="C9674" t="s">
        <v>15091</v>
      </c>
      <c r="D9674" t="s">
        <v>1473</v>
      </c>
      <c r="E9674" t="s">
        <v>37</v>
      </c>
      <c r="F9674">
        <v>86</v>
      </c>
      <c r="G9674" s="8">
        <v>20200</v>
      </c>
      <c r="H9674" s="8">
        <v>6000000</v>
      </c>
    </row>
    <row r="9675" spans="1:8" x14ac:dyDescent="0.3">
      <c r="A9675">
        <v>5.8</v>
      </c>
      <c r="B9675" t="s">
        <v>25076</v>
      </c>
      <c r="C9675" t="s">
        <v>15091</v>
      </c>
      <c r="D9675" t="s">
        <v>9824</v>
      </c>
      <c r="E9675" t="s">
        <v>37</v>
      </c>
      <c r="F9675">
        <v>86</v>
      </c>
      <c r="G9675" s="8">
        <v>20200</v>
      </c>
      <c r="H9675" s="8">
        <v>6000000</v>
      </c>
    </row>
    <row r="9676" spans="1:8" x14ac:dyDescent="0.3">
      <c r="A9676">
        <v>7.1</v>
      </c>
      <c r="B9676" t="s">
        <v>25077</v>
      </c>
      <c r="C9676" t="s">
        <v>15097</v>
      </c>
      <c r="D9676" t="s">
        <v>1473</v>
      </c>
      <c r="E9676" t="s">
        <v>8276</v>
      </c>
      <c r="F9676">
        <v>103</v>
      </c>
      <c r="G9676" s="8">
        <v>542860</v>
      </c>
      <c r="H9676" s="8">
        <v>4000000</v>
      </c>
    </row>
    <row r="9677" spans="1:8" x14ac:dyDescent="0.3">
      <c r="A9677">
        <v>7.1</v>
      </c>
      <c r="B9677" t="s">
        <v>25077</v>
      </c>
      <c r="C9677" t="s">
        <v>15097</v>
      </c>
      <c r="D9677" t="s">
        <v>20490</v>
      </c>
      <c r="E9677" t="s">
        <v>8276</v>
      </c>
      <c r="F9677">
        <v>103</v>
      </c>
      <c r="G9677" s="8">
        <v>542860</v>
      </c>
      <c r="H9677" s="8">
        <v>4000000</v>
      </c>
    </row>
    <row r="9678" spans="1:8" x14ac:dyDescent="0.3">
      <c r="A9678">
        <v>7.1</v>
      </c>
      <c r="B9678" t="s">
        <v>25077</v>
      </c>
      <c r="C9678" t="s">
        <v>15097</v>
      </c>
      <c r="D9678" t="s">
        <v>21951</v>
      </c>
      <c r="E9678" t="s">
        <v>8276</v>
      </c>
      <c r="F9678">
        <v>103</v>
      </c>
      <c r="G9678" s="8">
        <v>542860</v>
      </c>
      <c r="H9678" s="8">
        <v>4000000</v>
      </c>
    </row>
    <row r="9679" spans="1:8" x14ac:dyDescent="0.3">
      <c r="A9679">
        <v>7.1</v>
      </c>
      <c r="B9679" t="s">
        <v>25078</v>
      </c>
      <c r="C9679" t="s">
        <v>15119</v>
      </c>
      <c r="D9679" t="s">
        <v>675</v>
      </c>
      <c r="E9679" t="s">
        <v>11032</v>
      </c>
      <c r="F9679">
        <v>111</v>
      </c>
      <c r="G9679" s="8">
        <v>11905519</v>
      </c>
      <c r="H9679" s="8">
        <v>200000000</v>
      </c>
    </row>
    <row r="9680" spans="1:8" x14ac:dyDescent="0.3">
      <c r="A9680">
        <v>7.1</v>
      </c>
      <c r="B9680" t="s">
        <v>25078</v>
      </c>
      <c r="C9680" t="s">
        <v>15119</v>
      </c>
      <c r="D9680" t="s">
        <v>21950</v>
      </c>
      <c r="E9680" t="s">
        <v>11032</v>
      </c>
      <c r="F9680">
        <v>111</v>
      </c>
      <c r="G9680" s="8">
        <v>11905519</v>
      </c>
      <c r="H9680" s="8">
        <v>200000000</v>
      </c>
    </row>
    <row r="9681" spans="1:8" x14ac:dyDescent="0.3">
      <c r="A9681">
        <v>7.1</v>
      </c>
      <c r="B9681" t="s">
        <v>25078</v>
      </c>
      <c r="C9681" t="s">
        <v>15119</v>
      </c>
      <c r="D9681" t="s">
        <v>1473</v>
      </c>
      <c r="E9681" t="s">
        <v>11032</v>
      </c>
      <c r="F9681">
        <v>111</v>
      </c>
      <c r="G9681" s="8">
        <v>11905519</v>
      </c>
      <c r="H9681" s="8">
        <v>200000000</v>
      </c>
    </row>
    <row r="9682" spans="1:8" x14ac:dyDescent="0.3">
      <c r="A9682">
        <v>7.1</v>
      </c>
      <c r="B9682" t="s">
        <v>25078</v>
      </c>
      <c r="C9682" t="s">
        <v>15119</v>
      </c>
      <c r="D9682" t="s">
        <v>8199</v>
      </c>
      <c r="E9682" t="s">
        <v>11032</v>
      </c>
      <c r="F9682">
        <v>111</v>
      </c>
      <c r="G9682" s="8">
        <v>11905519</v>
      </c>
      <c r="H9682" s="8">
        <v>200000000</v>
      </c>
    </row>
    <row r="9683" spans="1:8" x14ac:dyDescent="0.3">
      <c r="A9683">
        <v>6.7</v>
      </c>
      <c r="B9683" t="s">
        <v>25079</v>
      </c>
      <c r="C9683" t="s">
        <v>13253</v>
      </c>
      <c r="D9683" t="s">
        <v>809</v>
      </c>
      <c r="E9683" t="s">
        <v>37</v>
      </c>
      <c r="F9683">
        <v>112</v>
      </c>
      <c r="G9683" s="8">
        <v>32541719</v>
      </c>
      <c r="H9683" s="8">
        <v>3500159</v>
      </c>
    </row>
    <row r="9684" spans="1:8" x14ac:dyDescent="0.3">
      <c r="A9684">
        <v>6.7</v>
      </c>
      <c r="B9684" t="s">
        <v>25079</v>
      </c>
      <c r="C9684" t="s">
        <v>13253</v>
      </c>
      <c r="D9684" t="s">
        <v>1473</v>
      </c>
      <c r="E9684" t="s">
        <v>37</v>
      </c>
      <c r="F9684">
        <v>112</v>
      </c>
      <c r="G9684" s="8">
        <v>32541719</v>
      </c>
      <c r="H9684" s="8">
        <v>3500159</v>
      </c>
    </row>
    <row r="9685" spans="1:8" x14ac:dyDescent="0.3">
      <c r="A9685">
        <v>6.7</v>
      </c>
      <c r="B9685" t="s">
        <v>25079</v>
      </c>
      <c r="C9685" t="s">
        <v>13253</v>
      </c>
      <c r="D9685" t="s">
        <v>17497</v>
      </c>
      <c r="E9685" t="s">
        <v>37</v>
      </c>
      <c r="F9685">
        <v>112</v>
      </c>
      <c r="G9685" s="8">
        <v>32541719</v>
      </c>
      <c r="H9685" s="8">
        <v>3500159</v>
      </c>
    </row>
    <row r="9686" spans="1:8" x14ac:dyDescent="0.3">
      <c r="A9686">
        <v>6.7</v>
      </c>
      <c r="B9686" t="s">
        <v>25079</v>
      </c>
      <c r="C9686" t="s">
        <v>13253</v>
      </c>
      <c r="D9686" t="s">
        <v>21949</v>
      </c>
      <c r="E9686" t="s">
        <v>37</v>
      </c>
      <c r="F9686">
        <v>112</v>
      </c>
      <c r="G9686" s="8">
        <v>32541719</v>
      </c>
      <c r="H9686" s="8">
        <v>3500159</v>
      </c>
    </row>
    <row r="9687" spans="1:8" x14ac:dyDescent="0.3">
      <c r="A9687">
        <v>6.9</v>
      </c>
      <c r="B9687" t="s">
        <v>25080</v>
      </c>
      <c r="C9687" t="s">
        <v>13692</v>
      </c>
      <c r="D9687" t="s">
        <v>1473</v>
      </c>
      <c r="E9687" t="s">
        <v>37</v>
      </c>
      <c r="F9687">
        <v>141</v>
      </c>
      <c r="G9687" s="8">
        <v>3064356</v>
      </c>
      <c r="H9687" s="8">
        <v>5600000</v>
      </c>
    </row>
    <row r="9688" spans="1:8" x14ac:dyDescent="0.3">
      <c r="A9688">
        <v>6.9</v>
      </c>
      <c r="B9688" t="s">
        <v>25080</v>
      </c>
      <c r="C9688" t="s">
        <v>13692</v>
      </c>
      <c r="D9688" t="s">
        <v>17497</v>
      </c>
      <c r="E9688" t="s">
        <v>37</v>
      </c>
      <c r="F9688">
        <v>141</v>
      </c>
      <c r="G9688" s="8">
        <v>3064356</v>
      </c>
      <c r="H9688" s="8">
        <v>5600000</v>
      </c>
    </row>
    <row r="9689" spans="1:8" x14ac:dyDescent="0.3">
      <c r="A9689">
        <v>2.1</v>
      </c>
      <c r="B9689" t="s">
        <v>25081</v>
      </c>
      <c r="C9689" t="s">
        <v>11498</v>
      </c>
      <c r="D9689" t="s">
        <v>675</v>
      </c>
      <c r="E9689" t="s">
        <v>37</v>
      </c>
      <c r="F9689">
        <v>95</v>
      </c>
      <c r="G9689" s="8">
        <v>7009668</v>
      </c>
      <c r="H9689" s="8">
        <v>5600000</v>
      </c>
    </row>
    <row r="9690" spans="1:8" x14ac:dyDescent="0.3">
      <c r="A9690">
        <v>2.1</v>
      </c>
      <c r="B9690" t="s">
        <v>25081</v>
      </c>
      <c r="C9690" t="s">
        <v>11498</v>
      </c>
      <c r="D9690" t="s">
        <v>21949</v>
      </c>
      <c r="E9690" t="s">
        <v>37</v>
      </c>
      <c r="F9690">
        <v>95</v>
      </c>
      <c r="G9690" s="8">
        <v>7009668</v>
      </c>
      <c r="H9690" s="8">
        <v>5600000</v>
      </c>
    </row>
    <row r="9691" spans="1:8" x14ac:dyDescent="0.3">
      <c r="A9691">
        <v>6.6</v>
      </c>
      <c r="B9691" t="s">
        <v>25082</v>
      </c>
      <c r="C9691" t="s">
        <v>12505</v>
      </c>
      <c r="D9691" t="s">
        <v>4189</v>
      </c>
      <c r="E9691" t="s">
        <v>1265</v>
      </c>
      <c r="F9691">
        <v>85</v>
      </c>
      <c r="G9691" s="8">
        <v>27024</v>
      </c>
      <c r="H9691" s="8">
        <v>5600000</v>
      </c>
    </row>
    <row r="9692" spans="1:8" x14ac:dyDescent="0.3">
      <c r="A9692">
        <v>8.3000000000000007</v>
      </c>
      <c r="B9692" t="s">
        <v>25083</v>
      </c>
      <c r="C9692" t="s">
        <v>14772</v>
      </c>
      <c r="D9692" t="s">
        <v>809</v>
      </c>
      <c r="E9692" t="s">
        <v>37</v>
      </c>
      <c r="F9692">
        <v>129</v>
      </c>
      <c r="G9692" s="8">
        <v>159600000</v>
      </c>
      <c r="H9692" s="8">
        <v>5500000</v>
      </c>
    </row>
    <row r="9693" spans="1:8" x14ac:dyDescent="0.3">
      <c r="A9693">
        <v>8.3000000000000007</v>
      </c>
      <c r="B9693" t="s">
        <v>25083</v>
      </c>
      <c r="C9693" t="s">
        <v>14772</v>
      </c>
      <c r="D9693" t="s">
        <v>21950</v>
      </c>
      <c r="E9693" t="s">
        <v>37</v>
      </c>
      <c r="F9693">
        <v>129</v>
      </c>
      <c r="G9693" s="8">
        <v>159600000</v>
      </c>
      <c r="H9693" s="8">
        <v>5500000</v>
      </c>
    </row>
    <row r="9694" spans="1:8" x14ac:dyDescent="0.3">
      <c r="A9694">
        <v>8.3000000000000007</v>
      </c>
      <c r="B9694" t="s">
        <v>25083</v>
      </c>
      <c r="C9694" t="s">
        <v>14772</v>
      </c>
      <c r="D9694" t="s">
        <v>1473</v>
      </c>
      <c r="E9694" t="s">
        <v>37</v>
      </c>
      <c r="F9694">
        <v>129</v>
      </c>
      <c r="G9694" s="8">
        <v>159600000</v>
      </c>
      <c r="H9694" s="8">
        <v>5500000</v>
      </c>
    </row>
    <row r="9695" spans="1:8" x14ac:dyDescent="0.3">
      <c r="A9695">
        <v>7.2</v>
      </c>
      <c r="B9695" t="s">
        <v>25084</v>
      </c>
      <c r="C9695" t="s">
        <v>5582</v>
      </c>
      <c r="D9695" t="s">
        <v>11093</v>
      </c>
      <c r="E9695" t="s">
        <v>37</v>
      </c>
      <c r="F9695">
        <v>125</v>
      </c>
      <c r="G9695" s="8">
        <v>58800000</v>
      </c>
      <c r="H9695" s="8">
        <v>5500000</v>
      </c>
    </row>
    <row r="9696" spans="1:8" x14ac:dyDescent="0.3">
      <c r="A9696">
        <v>7.2</v>
      </c>
      <c r="B9696" t="s">
        <v>25084</v>
      </c>
      <c r="C9696" t="s">
        <v>5582</v>
      </c>
      <c r="D9696" t="s">
        <v>1473</v>
      </c>
      <c r="E9696" t="s">
        <v>37</v>
      </c>
      <c r="F9696">
        <v>125</v>
      </c>
      <c r="G9696" s="8">
        <v>58800000</v>
      </c>
      <c r="H9696" s="8">
        <v>5500000</v>
      </c>
    </row>
    <row r="9697" spans="1:8" x14ac:dyDescent="0.3">
      <c r="A9697">
        <v>7.2</v>
      </c>
      <c r="B9697" t="s">
        <v>25084</v>
      </c>
      <c r="C9697" t="s">
        <v>5582</v>
      </c>
      <c r="D9697" t="s">
        <v>21949</v>
      </c>
      <c r="E9697" t="s">
        <v>37</v>
      </c>
      <c r="F9697">
        <v>125</v>
      </c>
      <c r="G9697" s="8">
        <v>58800000</v>
      </c>
      <c r="H9697" s="8">
        <v>5500000</v>
      </c>
    </row>
    <row r="9698" spans="1:8" x14ac:dyDescent="0.3">
      <c r="A9698">
        <v>5.6</v>
      </c>
      <c r="B9698" t="s">
        <v>25085</v>
      </c>
      <c r="C9698" t="s">
        <v>15176</v>
      </c>
      <c r="D9698" t="s">
        <v>809</v>
      </c>
      <c r="E9698" t="s">
        <v>37</v>
      </c>
      <c r="F9698">
        <v>116</v>
      </c>
      <c r="G9698" s="8">
        <v>50382128</v>
      </c>
      <c r="H9698" s="8">
        <v>5500000</v>
      </c>
    </row>
    <row r="9699" spans="1:8" x14ac:dyDescent="0.3">
      <c r="A9699">
        <v>5.6</v>
      </c>
      <c r="B9699" t="s">
        <v>25085</v>
      </c>
      <c r="C9699" t="s">
        <v>15176</v>
      </c>
      <c r="D9699" t="s">
        <v>1473</v>
      </c>
      <c r="E9699" t="s">
        <v>37</v>
      </c>
      <c r="F9699">
        <v>116</v>
      </c>
      <c r="G9699" s="8">
        <v>50382128</v>
      </c>
      <c r="H9699" s="8">
        <v>5500000</v>
      </c>
    </row>
    <row r="9700" spans="1:8" x14ac:dyDescent="0.3">
      <c r="A9700">
        <v>5.6</v>
      </c>
      <c r="B9700" t="s">
        <v>25085</v>
      </c>
      <c r="C9700" t="s">
        <v>15176</v>
      </c>
      <c r="D9700" t="s">
        <v>17497</v>
      </c>
      <c r="E9700" t="s">
        <v>37</v>
      </c>
      <c r="F9700">
        <v>116</v>
      </c>
      <c r="G9700" s="8">
        <v>50382128</v>
      </c>
      <c r="H9700" s="8">
        <v>5500000</v>
      </c>
    </row>
    <row r="9701" spans="1:8" x14ac:dyDescent="0.3">
      <c r="A9701">
        <v>7.7</v>
      </c>
      <c r="B9701" t="s">
        <v>25086</v>
      </c>
      <c r="C9701" t="s">
        <v>4990</v>
      </c>
      <c r="D9701" t="s">
        <v>11093</v>
      </c>
      <c r="E9701" t="s">
        <v>37</v>
      </c>
      <c r="F9701">
        <v>105</v>
      </c>
      <c r="G9701" s="8">
        <v>35811509</v>
      </c>
      <c r="H9701" s="8">
        <v>5500000</v>
      </c>
    </row>
    <row r="9702" spans="1:8" x14ac:dyDescent="0.3">
      <c r="A9702">
        <v>7.7</v>
      </c>
      <c r="B9702" t="s">
        <v>25086</v>
      </c>
      <c r="C9702" t="s">
        <v>4990</v>
      </c>
      <c r="D9702" t="s">
        <v>1473</v>
      </c>
      <c r="E9702" t="s">
        <v>37</v>
      </c>
      <c r="F9702">
        <v>105</v>
      </c>
      <c r="G9702" s="8">
        <v>35811509</v>
      </c>
      <c r="H9702" s="8">
        <v>5500000</v>
      </c>
    </row>
    <row r="9703" spans="1:8" x14ac:dyDescent="0.3">
      <c r="A9703">
        <v>7.7</v>
      </c>
      <c r="B9703" t="s">
        <v>25086</v>
      </c>
      <c r="C9703" t="s">
        <v>4990</v>
      </c>
      <c r="D9703" t="s">
        <v>9824</v>
      </c>
      <c r="E9703" t="s">
        <v>37</v>
      </c>
      <c r="F9703">
        <v>105</v>
      </c>
      <c r="G9703" s="8">
        <v>35811509</v>
      </c>
      <c r="H9703" s="8">
        <v>5500000</v>
      </c>
    </row>
    <row r="9704" spans="1:8" x14ac:dyDescent="0.3">
      <c r="A9704">
        <v>7.7</v>
      </c>
      <c r="B9704" t="s">
        <v>25086</v>
      </c>
      <c r="C9704" t="s">
        <v>4990</v>
      </c>
      <c r="D9704" t="s">
        <v>17497</v>
      </c>
      <c r="E9704" t="s">
        <v>37</v>
      </c>
      <c r="F9704">
        <v>105</v>
      </c>
      <c r="G9704" s="8">
        <v>35811509</v>
      </c>
      <c r="H9704" s="8">
        <v>5500000</v>
      </c>
    </row>
    <row r="9705" spans="1:8" x14ac:dyDescent="0.3">
      <c r="A9705">
        <v>6.6</v>
      </c>
      <c r="B9705" t="s">
        <v>25087</v>
      </c>
      <c r="C9705" t="s">
        <v>62</v>
      </c>
      <c r="D9705" t="s">
        <v>809</v>
      </c>
      <c r="E9705" t="s">
        <v>37</v>
      </c>
      <c r="F9705">
        <v>90</v>
      </c>
      <c r="G9705" s="8">
        <v>24475193</v>
      </c>
      <c r="H9705" s="8">
        <v>3000000</v>
      </c>
    </row>
    <row r="9706" spans="1:8" x14ac:dyDescent="0.3">
      <c r="A9706">
        <v>6.6</v>
      </c>
      <c r="B9706" t="s">
        <v>25087</v>
      </c>
      <c r="C9706" t="s">
        <v>62</v>
      </c>
      <c r="D9706" t="s">
        <v>1473</v>
      </c>
      <c r="E9706" t="s">
        <v>37</v>
      </c>
      <c r="F9706">
        <v>90</v>
      </c>
      <c r="G9706" s="8">
        <v>24475193</v>
      </c>
      <c r="H9706" s="8">
        <v>3000000</v>
      </c>
    </row>
    <row r="9707" spans="1:8" x14ac:dyDescent="0.3">
      <c r="A9707">
        <v>6.6</v>
      </c>
      <c r="B9707" t="s">
        <v>25087</v>
      </c>
      <c r="C9707" t="s">
        <v>62</v>
      </c>
      <c r="D9707" t="s">
        <v>17497</v>
      </c>
      <c r="E9707" t="s">
        <v>37</v>
      </c>
      <c r="F9707">
        <v>90</v>
      </c>
      <c r="G9707" s="8">
        <v>24475193</v>
      </c>
      <c r="H9707" s="8">
        <v>3000000</v>
      </c>
    </row>
    <row r="9708" spans="1:8" x14ac:dyDescent="0.3">
      <c r="A9708">
        <v>7.4</v>
      </c>
      <c r="B9708" t="s">
        <v>25088</v>
      </c>
      <c r="C9708" t="s">
        <v>9547</v>
      </c>
      <c r="D9708" t="s">
        <v>809</v>
      </c>
      <c r="E9708" t="s">
        <v>37</v>
      </c>
      <c r="F9708">
        <v>111</v>
      </c>
      <c r="G9708" s="8">
        <v>6200756</v>
      </c>
      <c r="H9708" s="8">
        <v>7000000</v>
      </c>
    </row>
    <row r="9709" spans="1:8" x14ac:dyDescent="0.3">
      <c r="A9709">
        <v>7.4</v>
      </c>
      <c r="B9709" t="s">
        <v>25088</v>
      </c>
      <c r="C9709" t="s">
        <v>9547</v>
      </c>
      <c r="D9709" t="s">
        <v>1473</v>
      </c>
      <c r="E9709" t="s">
        <v>37</v>
      </c>
      <c r="F9709">
        <v>111</v>
      </c>
      <c r="G9709" s="8">
        <v>6200756</v>
      </c>
      <c r="H9709" s="8">
        <v>7000000</v>
      </c>
    </row>
    <row r="9710" spans="1:8" x14ac:dyDescent="0.3">
      <c r="A9710">
        <v>7.1</v>
      </c>
      <c r="B9710" t="s">
        <v>25089</v>
      </c>
      <c r="C9710" t="s">
        <v>6856</v>
      </c>
      <c r="D9710" t="s">
        <v>11093</v>
      </c>
      <c r="E9710" t="s">
        <v>37</v>
      </c>
      <c r="F9710">
        <v>91</v>
      </c>
      <c r="G9710" s="8">
        <v>1292119</v>
      </c>
      <c r="H9710" s="8">
        <v>5500000</v>
      </c>
    </row>
    <row r="9711" spans="1:8" x14ac:dyDescent="0.3">
      <c r="A9711">
        <v>7.1</v>
      </c>
      <c r="B9711" t="s">
        <v>25089</v>
      </c>
      <c r="C9711" t="s">
        <v>6856</v>
      </c>
      <c r="D9711" t="s">
        <v>1473</v>
      </c>
      <c r="E9711" t="s">
        <v>37</v>
      </c>
      <c r="F9711">
        <v>91</v>
      </c>
      <c r="G9711" s="8">
        <v>1292119</v>
      </c>
      <c r="H9711" s="8">
        <v>5500000</v>
      </c>
    </row>
    <row r="9712" spans="1:8" x14ac:dyDescent="0.3">
      <c r="A9712">
        <v>7.1</v>
      </c>
      <c r="B9712" t="s">
        <v>25089</v>
      </c>
      <c r="C9712" t="s">
        <v>6856</v>
      </c>
      <c r="D9712" t="s">
        <v>17497</v>
      </c>
      <c r="E9712" t="s">
        <v>37</v>
      </c>
      <c r="F9712">
        <v>91</v>
      </c>
      <c r="G9712" s="8">
        <v>1292119</v>
      </c>
      <c r="H9712" s="8">
        <v>5500000</v>
      </c>
    </row>
    <row r="9713" spans="1:8" x14ac:dyDescent="0.3">
      <c r="A9713">
        <v>7.9</v>
      </c>
      <c r="B9713" t="s">
        <v>25090</v>
      </c>
      <c r="C9713" t="s">
        <v>15205</v>
      </c>
      <c r="D9713" t="s">
        <v>1473</v>
      </c>
      <c r="E9713" t="s">
        <v>726</v>
      </c>
      <c r="F9713">
        <v>97</v>
      </c>
      <c r="G9713" s="8">
        <v>3629758</v>
      </c>
      <c r="H9713" s="8">
        <v>5500000</v>
      </c>
    </row>
    <row r="9714" spans="1:8" x14ac:dyDescent="0.3">
      <c r="A9714">
        <v>7.9</v>
      </c>
      <c r="B9714" t="s">
        <v>25090</v>
      </c>
      <c r="C9714" t="s">
        <v>15205</v>
      </c>
      <c r="D9714" t="s">
        <v>9824</v>
      </c>
      <c r="E9714" t="s">
        <v>726</v>
      </c>
      <c r="F9714">
        <v>97</v>
      </c>
      <c r="G9714" s="8">
        <v>3629758</v>
      </c>
      <c r="H9714" s="8">
        <v>5500000</v>
      </c>
    </row>
    <row r="9715" spans="1:8" x14ac:dyDescent="0.3">
      <c r="A9715">
        <v>6.7</v>
      </c>
      <c r="B9715" t="s">
        <v>25091</v>
      </c>
      <c r="C9715" t="s">
        <v>15212</v>
      </c>
      <c r="D9715" t="s">
        <v>809</v>
      </c>
      <c r="E9715" t="s">
        <v>37</v>
      </c>
      <c r="F9715">
        <v>92</v>
      </c>
      <c r="G9715" s="8">
        <v>6239558</v>
      </c>
      <c r="H9715" s="8">
        <v>5000000</v>
      </c>
    </row>
    <row r="9716" spans="1:8" x14ac:dyDescent="0.3">
      <c r="A9716">
        <v>6.7</v>
      </c>
      <c r="B9716" t="s">
        <v>25091</v>
      </c>
      <c r="C9716" t="s">
        <v>15212</v>
      </c>
      <c r="D9716" t="s">
        <v>1473</v>
      </c>
      <c r="E9716" t="s">
        <v>37</v>
      </c>
      <c r="F9716">
        <v>92</v>
      </c>
      <c r="G9716" s="8">
        <v>6239558</v>
      </c>
      <c r="H9716" s="8">
        <v>5000000</v>
      </c>
    </row>
    <row r="9717" spans="1:8" x14ac:dyDescent="0.3">
      <c r="A9717">
        <v>6.6</v>
      </c>
      <c r="B9717" t="s">
        <v>25092</v>
      </c>
      <c r="C9717" t="s">
        <v>15218</v>
      </c>
      <c r="D9717" t="s">
        <v>21950</v>
      </c>
      <c r="E9717" t="s">
        <v>37</v>
      </c>
      <c r="F9717">
        <v>104</v>
      </c>
      <c r="G9717" s="8">
        <v>1056102</v>
      </c>
      <c r="H9717" s="8">
        <v>5000000</v>
      </c>
    </row>
    <row r="9718" spans="1:8" x14ac:dyDescent="0.3">
      <c r="A9718">
        <v>6.6</v>
      </c>
      <c r="B9718" t="s">
        <v>25092</v>
      </c>
      <c r="C9718" t="s">
        <v>15218</v>
      </c>
      <c r="D9718" t="s">
        <v>1473</v>
      </c>
      <c r="E9718" t="s">
        <v>37</v>
      </c>
      <c r="F9718">
        <v>104</v>
      </c>
      <c r="G9718" s="8">
        <v>1056102</v>
      </c>
      <c r="H9718" s="8">
        <v>5000000</v>
      </c>
    </row>
    <row r="9719" spans="1:8" x14ac:dyDescent="0.3">
      <c r="A9719">
        <v>6.6</v>
      </c>
      <c r="B9719" t="s">
        <v>25092</v>
      </c>
      <c r="C9719" t="s">
        <v>15218</v>
      </c>
      <c r="D9719" t="s">
        <v>21948</v>
      </c>
      <c r="E9719" t="s">
        <v>37</v>
      </c>
      <c r="F9719">
        <v>104</v>
      </c>
      <c r="G9719" s="8">
        <v>1056102</v>
      </c>
      <c r="H9719" s="8">
        <v>5000000</v>
      </c>
    </row>
    <row r="9720" spans="1:8" x14ac:dyDescent="0.3">
      <c r="A9720">
        <v>6.6</v>
      </c>
      <c r="B9720" t="s">
        <v>25092</v>
      </c>
      <c r="C9720" t="s">
        <v>15218</v>
      </c>
      <c r="D9720" t="s">
        <v>8199</v>
      </c>
      <c r="E9720" t="s">
        <v>37</v>
      </c>
      <c r="F9720">
        <v>104</v>
      </c>
      <c r="G9720" s="8">
        <v>1056102</v>
      </c>
      <c r="H9720" s="8">
        <v>5000000</v>
      </c>
    </row>
    <row r="9721" spans="1:8" x14ac:dyDescent="0.3">
      <c r="A9721">
        <v>7.9</v>
      </c>
      <c r="B9721" t="s">
        <v>25093</v>
      </c>
      <c r="C9721" t="s">
        <v>2862</v>
      </c>
      <c r="D9721" t="s">
        <v>1473</v>
      </c>
      <c r="E9721" t="s">
        <v>37</v>
      </c>
      <c r="F9721">
        <v>120</v>
      </c>
      <c r="G9721" s="8">
        <v>27545445</v>
      </c>
      <c r="H9721" s="8">
        <v>6500000</v>
      </c>
    </row>
    <row r="9722" spans="1:8" x14ac:dyDescent="0.3">
      <c r="A9722">
        <v>4.9000000000000004</v>
      </c>
      <c r="B9722" t="s">
        <v>25094</v>
      </c>
      <c r="C9722" t="s">
        <v>15227</v>
      </c>
      <c r="D9722" t="s">
        <v>809</v>
      </c>
      <c r="E9722" t="s">
        <v>37</v>
      </c>
      <c r="F9722">
        <v>99</v>
      </c>
      <c r="G9722" s="8">
        <v>56007</v>
      </c>
      <c r="H9722" s="8">
        <v>5500000</v>
      </c>
    </row>
    <row r="9723" spans="1:8" x14ac:dyDescent="0.3">
      <c r="A9723">
        <v>4.9000000000000004</v>
      </c>
      <c r="B9723" t="s">
        <v>25094</v>
      </c>
      <c r="C9723" t="s">
        <v>15227</v>
      </c>
      <c r="D9723" t="s">
        <v>21950</v>
      </c>
      <c r="E9723" t="s">
        <v>37</v>
      </c>
      <c r="F9723">
        <v>99</v>
      </c>
      <c r="G9723" s="8">
        <v>56007</v>
      </c>
      <c r="H9723" s="8">
        <v>5500000</v>
      </c>
    </row>
    <row r="9724" spans="1:8" x14ac:dyDescent="0.3">
      <c r="A9724">
        <v>4.9000000000000004</v>
      </c>
      <c r="B9724" t="s">
        <v>25094</v>
      </c>
      <c r="C9724" t="s">
        <v>15227</v>
      </c>
      <c r="D9724" t="s">
        <v>1473</v>
      </c>
      <c r="E9724" t="s">
        <v>37</v>
      </c>
      <c r="F9724">
        <v>99</v>
      </c>
      <c r="G9724" s="8">
        <v>56007</v>
      </c>
      <c r="H9724" s="8">
        <v>5500000</v>
      </c>
    </row>
    <row r="9725" spans="1:8" x14ac:dyDescent="0.3">
      <c r="A9725">
        <v>4.9000000000000004</v>
      </c>
      <c r="B9725" t="s">
        <v>25094</v>
      </c>
      <c r="C9725" t="s">
        <v>15227</v>
      </c>
      <c r="D9725" t="s">
        <v>17497</v>
      </c>
      <c r="E9725" t="s">
        <v>37</v>
      </c>
      <c r="F9725">
        <v>99</v>
      </c>
      <c r="G9725" s="8">
        <v>56007</v>
      </c>
      <c r="H9725" s="8">
        <v>5500000</v>
      </c>
    </row>
    <row r="9726" spans="1:8" x14ac:dyDescent="0.3">
      <c r="A9726">
        <v>4.9000000000000004</v>
      </c>
      <c r="B9726" t="s">
        <v>25094</v>
      </c>
      <c r="C9726" t="s">
        <v>15227</v>
      </c>
      <c r="D9726" t="s">
        <v>8199</v>
      </c>
      <c r="E9726" t="s">
        <v>37</v>
      </c>
      <c r="F9726">
        <v>99</v>
      </c>
      <c r="G9726" s="8">
        <v>56007</v>
      </c>
      <c r="H9726" s="8">
        <v>5500000</v>
      </c>
    </row>
    <row r="9727" spans="1:8" x14ac:dyDescent="0.3">
      <c r="A9727">
        <v>7.2</v>
      </c>
      <c r="B9727" t="s">
        <v>25095</v>
      </c>
      <c r="C9727" t="s">
        <v>15231</v>
      </c>
      <c r="D9727" t="s">
        <v>809</v>
      </c>
      <c r="E9727" t="s">
        <v>726</v>
      </c>
      <c r="F9727">
        <v>93</v>
      </c>
      <c r="G9727" s="8">
        <v>611709</v>
      </c>
      <c r="H9727" s="8">
        <v>3850000</v>
      </c>
    </row>
    <row r="9728" spans="1:8" x14ac:dyDescent="0.3">
      <c r="A9728">
        <v>7.2</v>
      </c>
      <c r="B9728" t="s">
        <v>25095</v>
      </c>
      <c r="C9728" t="s">
        <v>15231</v>
      </c>
      <c r="D9728" t="s">
        <v>1473</v>
      </c>
      <c r="E9728" t="s">
        <v>726</v>
      </c>
      <c r="F9728">
        <v>93</v>
      </c>
      <c r="G9728" s="8">
        <v>611709</v>
      </c>
      <c r="H9728" s="8">
        <v>3850000</v>
      </c>
    </row>
    <row r="9729" spans="1:8" x14ac:dyDescent="0.3">
      <c r="A9729">
        <v>6.1</v>
      </c>
      <c r="B9729" t="s">
        <v>25096</v>
      </c>
      <c r="C9729" t="s">
        <v>15243</v>
      </c>
      <c r="D9729" t="s">
        <v>809</v>
      </c>
      <c r="E9729" t="s">
        <v>388</v>
      </c>
      <c r="F9729">
        <v>99</v>
      </c>
      <c r="G9729" s="8">
        <v>22770</v>
      </c>
      <c r="H9729" s="8">
        <v>5500000</v>
      </c>
    </row>
    <row r="9730" spans="1:8" x14ac:dyDescent="0.3">
      <c r="A9730">
        <v>6.1</v>
      </c>
      <c r="B9730" t="s">
        <v>25096</v>
      </c>
      <c r="C9730" t="s">
        <v>15243</v>
      </c>
      <c r="D9730" t="s">
        <v>1473</v>
      </c>
      <c r="E9730" t="s">
        <v>388</v>
      </c>
      <c r="F9730">
        <v>99</v>
      </c>
      <c r="G9730" s="8">
        <v>22770</v>
      </c>
      <c r="H9730" s="8">
        <v>5500000</v>
      </c>
    </row>
    <row r="9731" spans="1:8" x14ac:dyDescent="0.3">
      <c r="A9731">
        <v>5.3</v>
      </c>
      <c r="B9731" t="s">
        <v>25097</v>
      </c>
      <c r="C9731" t="s">
        <v>15260</v>
      </c>
      <c r="D9731" t="s">
        <v>675</v>
      </c>
      <c r="E9731" t="s">
        <v>37</v>
      </c>
      <c r="F9731">
        <v>96</v>
      </c>
      <c r="G9731" s="8">
        <v>27445</v>
      </c>
      <c r="H9731" s="8">
        <v>9000000</v>
      </c>
    </row>
    <row r="9732" spans="1:8" x14ac:dyDescent="0.3">
      <c r="A9732">
        <v>5.3</v>
      </c>
      <c r="B9732" t="s">
        <v>25097</v>
      </c>
      <c r="C9732" t="s">
        <v>15260</v>
      </c>
      <c r="D9732" t="s">
        <v>809</v>
      </c>
      <c r="E9732" t="s">
        <v>37</v>
      </c>
      <c r="F9732">
        <v>96</v>
      </c>
      <c r="G9732" s="8">
        <v>27445</v>
      </c>
      <c r="H9732" s="8">
        <v>9000000</v>
      </c>
    </row>
    <row r="9733" spans="1:8" x14ac:dyDescent="0.3">
      <c r="A9733">
        <v>5.3</v>
      </c>
      <c r="B9733" t="s">
        <v>25097</v>
      </c>
      <c r="C9733" t="s">
        <v>15260</v>
      </c>
      <c r="D9733" t="s">
        <v>1473</v>
      </c>
      <c r="E9733" t="s">
        <v>37</v>
      </c>
      <c r="F9733">
        <v>96</v>
      </c>
      <c r="G9733" s="8">
        <v>27445</v>
      </c>
      <c r="H9733" s="8">
        <v>9000000</v>
      </c>
    </row>
    <row r="9734" spans="1:8" x14ac:dyDescent="0.3">
      <c r="A9734">
        <v>5.3</v>
      </c>
      <c r="B9734" t="s">
        <v>25097</v>
      </c>
      <c r="C9734" t="s">
        <v>15260</v>
      </c>
      <c r="D9734" t="s">
        <v>8199</v>
      </c>
      <c r="E9734" t="s">
        <v>37</v>
      </c>
      <c r="F9734">
        <v>96</v>
      </c>
      <c r="G9734" s="8">
        <v>27445</v>
      </c>
      <c r="H9734" s="8">
        <v>9000000</v>
      </c>
    </row>
    <row r="9735" spans="1:8" x14ac:dyDescent="0.3">
      <c r="A9735">
        <v>5</v>
      </c>
      <c r="B9735" t="s">
        <v>25098</v>
      </c>
      <c r="C9735" t="s">
        <v>5671</v>
      </c>
      <c r="D9735" t="s">
        <v>809</v>
      </c>
      <c r="E9735" t="s">
        <v>37</v>
      </c>
      <c r="F9735">
        <v>96</v>
      </c>
      <c r="G9735" s="8">
        <v>766487</v>
      </c>
      <c r="H9735" s="8">
        <v>5250000</v>
      </c>
    </row>
    <row r="9736" spans="1:8" x14ac:dyDescent="0.3">
      <c r="A9736">
        <v>5</v>
      </c>
      <c r="B9736" t="s">
        <v>25098</v>
      </c>
      <c r="C9736" t="s">
        <v>5671</v>
      </c>
      <c r="D9736" t="s">
        <v>17497</v>
      </c>
      <c r="E9736" t="s">
        <v>37</v>
      </c>
      <c r="F9736">
        <v>96</v>
      </c>
      <c r="G9736" s="8">
        <v>766487</v>
      </c>
      <c r="H9736" s="8">
        <v>5250000</v>
      </c>
    </row>
    <row r="9737" spans="1:8" x14ac:dyDescent="0.3">
      <c r="A9737">
        <v>7.6</v>
      </c>
      <c r="B9737" t="s">
        <v>25099</v>
      </c>
      <c r="C9737" t="s">
        <v>10488</v>
      </c>
      <c r="D9737" t="s">
        <v>21950</v>
      </c>
      <c r="E9737" t="s">
        <v>15280</v>
      </c>
      <c r="F9737">
        <v>100</v>
      </c>
      <c r="G9737" s="8">
        <v>1196752</v>
      </c>
      <c r="H9737" s="8">
        <v>30300000</v>
      </c>
    </row>
    <row r="9738" spans="1:8" x14ac:dyDescent="0.3">
      <c r="A9738">
        <v>7.6</v>
      </c>
      <c r="B9738" t="s">
        <v>25099</v>
      </c>
      <c r="C9738" t="s">
        <v>10488</v>
      </c>
      <c r="D9738" t="s">
        <v>1473</v>
      </c>
      <c r="E9738" t="s">
        <v>15280</v>
      </c>
      <c r="F9738">
        <v>100</v>
      </c>
      <c r="G9738" s="8">
        <v>1196752</v>
      </c>
      <c r="H9738" s="8">
        <v>30300000</v>
      </c>
    </row>
    <row r="9739" spans="1:8" x14ac:dyDescent="0.3">
      <c r="A9739">
        <v>7.6</v>
      </c>
      <c r="B9739" t="s">
        <v>25099</v>
      </c>
      <c r="C9739" t="s">
        <v>10488</v>
      </c>
      <c r="D9739" t="s">
        <v>8199</v>
      </c>
      <c r="E9739" t="s">
        <v>15280</v>
      </c>
      <c r="F9739">
        <v>100</v>
      </c>
      <c r="G9739" s="8">
        <v>1196752</v>
      </c>
      <c r="H9739" s="8">
        <v>30300000</v>
      </c>
    </row>
    <row r="9740" spans="1:8" x14ac:dyDescent="0.3">
      <c r="A9740">
        <v>7.6</v>
      </c>
      <c r="B9740" t="s">
        <v>25100</v>
      </c>
      <c r="C9740" t="s">
        <v>15286</v>
      </c>
      <c r="D9740" t="s">
        <v>809</v>
      </c>
      <c r="E9740" t="s">
        <v>37</v>
      </c>
      <c r="F9740">
        <v>98</v>
      </c>
      <c r="G9740" s="8">
        <v>795126</v>
      </c>
      <c r="H9740" s="8">
        <v>6000000</v>
      </c>
    </row>
    <row r="9741" spans="1:8" x14ac:dyDescent="0.3">
      <c r="A9741">
        <v>7.6</v>
      </c>
      <c r="B9741" t="s">
        <v>25100</v>
      </c>
      <c r="C9741" t="s">
        <v>15286</v>
      </c>
      <c r="D9741" t="s">
        <v>1473</v>
      </c>
      <c r="E9741" t="s">
        <v>37</v>
      </c>
      <c r="F9741">
        <v>98</v>
      </c>
      <c r="G9741" s="8">
        <v>795126</v>
      </c>
      <c r="H9741" s="8">
        <v>6000000</v>
      </c>
    </row>
    <row r="9742" spans="1:8" x14ac:dyDescent="0.3">
      <c r="A9742">
        <v>7.6</v>
      </c>
      <c r="B9742" t="s">
        <v>25100</v>
      </c>
      <c r="C9742" t="s">
        <v>15286</v>
      </c>
      <c r="D9742" t="s">
        <v>21949</v>
      </c>
      <c r="E9742" t="s">
        <v>37</v>
      </c>
      <c r="F9742">
        <v>98</v>
      </c>
      <c r="G9742" s="8">
        <v>795126</v>
      </c>
      <c r="H9742" s="8">
        <v>6000000</v>
      </c>
    </row>
    <row r="9743" spans="1:8" x14ac:dyDescent="0.3">
      <c r="A9743">
        <v>6.6</v>
      </c>
      <c r="B9743" t="s">
        <v>25101</v>
      </c>
      <c r="C9743" t="s">
        <v>221</v>
      </c>
      <c r="D9743" t="s">
        <v>651</v>
      </c>
      <c r="E9743" t="s">
        <v>37</v>
      </c>
      <c r="F9743">
        <v>106</v>
      </c>
      <c r="G9743" s="8">
        <v>83574831</v>
      </c>
      <c r="H9743" s="8">
        <v>5000000</v>
      </c>
    </row>
    <row r="9744" spans="1:8" x14ac:dyDescent="0.3">
      <c r="A9744">
        <v>6.6</v>
      </c>
      <c r="B9744" t="s">
        <v>25101</v>
      </c>
      <c r="C9744" t="s">
        <v>221</v>
      </c>
      <c r="D9744" t="s">
        <v>4189</v>
      </c>
      <c r="E9744" t="s">
        <v>37</v>
      </c>
      <c r="F9744">
        <v>106</v>
      </c>
      <c r="G9744" s="8">
        <v>83574831</v>
      </c>
      <c r="H9744" s="8">
        <v>5000000</v>
      </c>
    </row>
    <row r="9745" spans="1:8" x14ac:dyDescent="0.3">
      <c r="A9745">
        <v>6.6</v>
      </c>
      <c r="B9745" t="s">
        <v>25101</v>
      </c>
      <c r="C9745" t="s">
        <v>221</v>
      </c>
      <c r="D9745" t="s">
        <v>8199</v>
      </c>
      <c r="E9745" t="s">
        <v>37</v>
      </c>
      <c r="F9745">
        <v>106</v>
      </c>
      <c r="G9745" s="8">
        <v>83574831</v>
      </c>
      <c r="H9745" s="8">
        <v>5000000</v>
      </c>
    </row>
    <row r="9746" spans="1:8" x14ac:dyDescent="0.3">
      <c r="A9746">
        <v>6.6</v>
      </c>
      <c r="B9746" t="s">
        <v>25102</v>
      </c>
      <c r="C9746" t="s">
        <v>12573</v>
      </c>
      <c r="D9746" t="s">
        <v>4189</v>
      </c>
      <c r="E9746" t="s">
        <v>37</v>
      </c>
      <c r="F9746">
        <v>95</v>
      </c>
      <c r="G9746" s="8">
        <v>87025093</v>
      </c>
      <c r="H9746" s="8">
        <v>4000000</v>
      </c>
    </row>
    <row r="9747" spans="1:8" x14ac:dyDescent="0.3">
      <c r="A9747">
        <v>6.6</v>
      </c>
      <c r="B9747" t="s">
        <v>25102</v>
      </c>
      <c r="C9747" t="s">
        <v>12573</v>
      </c>
      <c r="D9747" t="s">
        <v>21948</v>
      </c>
      <c r="E9747" t="s">
        <v>37</v>
      </c>
      <c r="F9747">
        <v>95</v>
      </c>
      <c r="G9747" s="8">
        <v>87025093</v>
      </c>
      <c r="H9747" s="8">
        <v>4000000</v>
      </c>
    </row>
    <row r="9748" spans="1:8" x14ac:dyDescent="0.3">
      <c r="A9748">
        <v>7.3</v>
      </c>
      <c r="B9748" t="s">
        <v>25103</v>
      </c>
      <c r="C9748" t="s">
        <v>15314</v>
      </c>
      <c r="D9748" t="s">
        <v>1473</v>
      </c>
      <c r="E9748" t="s">
        <v>37</v>
      </c>
      <c r="F9748">
        <v>104</v>
      </c>
      <c r="G9748" s="8">
        <v>71897215</v>
      </c>
      <c r="H9748" s="8">
        <v>15000000</v>
      </c>
    </row>
    <row r="9749" spans="1:8" x14ac:dyDescent="0.3">
      <c r="A9749">
        <v>7.3</v>
      </c>
      <c r="B9749" t="s">
        <v>25103</v>
      </c>
      <c r="C9749" t="s">
        <v>15314</v>
      </c>
      <c r="D9749" t="s">
        <v>4189</v>
      </c>
      <c r="E9749" t="s">
        <v>37</v>
      </c>
      <c r="F9749">
        <v>104</v>
      </c>
      <c r="G9749" s="8">
        <v>71897215</v>
      </c>
      <c r="H9749" s="8">
        <v>15000000</v>
      </c>
    </row>
    <row r="9750" spans="1:8" x14ac:dyDescent="0.3">
      <c r="A9750">
        <v>7.3</v>
      </c>
      <c r="B9750" t="s">
        <v>25103</v>
      </c>
      <c r="C9750" t="s">
        <v>15314</v>
      </c>
      <c r="D9750" t="s">
        <v>21948</v>
      </c>
      <c r="E9750" t="s">
        <v>37</v>
      </c>
      <c r="F9750">
        <v>104</v>
      </c>
      <c r="G9750" s="8">
        <v>71897215</v>
      </c>
      <c r="H9750" s="8">
        <v>15000000</v>
      </c>
    </row>
    <row r="9751" spans="1:8" x14ac:dyDescent="0.3">
      <c r="A9751">
        <v>7.3</v>
      </c>
      <c r="B9751" t="s">
        <v>25103</v>
      </c>
      <c r="C9751" t="s">
        <v>15314</v>
      </c>
      <c r="D9751" t="s">
        <v>10118</v>
      </c>
      <c r="E9751" t="s">
        <v>37</v>
      </c>
      <c r="F9751">
        <v>104</v>
      </c>
      <c r="G9751" s="8">
        <v>71897215</v>
      </c>
      <c r="H9751" s="8">
        <v>15000000</v>
      </c>
    </row>
    <row r="9752" spans="1:8" x14ac:dyDescent="0.3">
      <c r="A9752">
        <v>7.3</v>
      </c>
      <c r="B9752" t="s">
        <v>25103</v>
      </c>
      <c r="C9752" t="s">
        <v>15314</v>
      </c>
      <c r="D9752" t="s">
        <v>8199</v>
      </c>
      <c r="E9752" t="s">
        <v>37</v>
      </c>
      <c r="F9752">
        <v>104</v>
      </c>
      <c r="G9752" s="8">
        <v>71897215</v>
      </c>
      <c r="H9752" s="8">
        <v>15000000</v>
      </c>
    </row>
    <row r="9753" spans="1:8" x14ac:dyDescent="0.3">
      <c r="A9753">
        <v>6.6</v>
      </c>
      <c r="B9753" t="s">
        <v>25104</v>
      </c>
      <c r="C9753" t="s">
        <v>8451</v>
      </c>
      <c r="D9753" t="s">
        <v>809</v>
      </c>
      <c r="E9753" t="s">
        <v>37</v>
      </c>
      <c r="F9753">
        <v>87</v>
      </c>
      <c r="G9753" s="8">
        <v>64267897</v>
      </c>
      <c r="H9753" s="8">
        <v>5000000</v>
      </c>
    </row>
    <row r="9754" spans="1:8" x14ac:dyDescent="0.3">
      <c r="A9754">
        <v>6.6</v>
      </c>
      <c r="B9754" t="s">
        <v>25104</v>
      </c>
      <c r="C9754" t="s">
        <v>8451</v>
      </c>
      <c r="D9754" t="s">
        <v>65</v>
      </c>
      <c r="E9754" t="s">
        <v>37</v>
      </c>
      <c r="F9754">
        <v>87</v>
      </c>
      <c r="G9754" s="8">
        <v>64267897</v>
      </c>
      <c r="H9754" s="8">
        <v>5000000</v>
      </c>
    </row>
    <row r="9755" spans="1:8" x14ac:dyDescent="0.3">
      <c r="A9755">
        <v>6.9</v>
      </c>
      <c r="B9755" t="s">
        <v>25105</v>
      </c>
      <c r="C9755" t="s">
        <v>15324</v>
      </c>
      <c r="D9755" t="s">
        <v>4189</v>
      </c>
      <c r="E9755" t="s">
        <v>37</v>
      </c>
      <c r="F9755">
        <v>81</v>
      </c>
      <c r="G9755" s="8">
        <v>56536016</v>
      </c>
      <c r="H9755" s="8">
        <v>4900000</v>
      </c>
    </row>
    <row r="9756" spans="1:8" x14ac:dyDescent="0.3">
      <c r="A9756">
        <v>5.8</v>
      </c>
      <c r="B9756" t="s">
        <v>25106</v>
      </c>
      <c r="C9756" t="s">
        <v>8798</v>
      </c>
      <c r="D9756" t="s">
        <v>4189</v>
      </c>
      <c r="E9756" t="s">
        <v>37</v>
      </c>
      <c r="F9756">
        <v>94</v>
      </c>
      <c r="G9756" s="8">
        <v>104007828</v>
      </c>
      <c r="H9756" s="8">
        <v>5000000</v>
      </c>
    </row>
    <row r="9757" spans="1:8" x14ac:dyDescent="0.3">
      <c r="A9757">
        <v>4.4000000000000004</v>
      </c>
      <c r="B9757" t="s">
        <v>25107</v>
      </c>
      <c r="C9757" t="s">
        <v>15333</v>
      </c>
      <c r="D9757" t="s">
        <v>651</v>
      </c>
      <c r="E9757" t="s">
        <v>37</v>
      </c>
      <c r="F9757">
        <v>89</v>
      </c>
      <c r="G9757" s="8">
        <v>50820940</v>
      </c>
      <c r="H9757" s="8">
        <v>5000000</v>
      </c>
    </row>
    <row r="9758" spans="1:8" x14ac:dyDescent="0.3">
      <c r="A9758">
        <v>4.4000000000000004</v>
      </c>
      <c r="B9758" t="s">
        <v>25107</v>
      </c>
      <c r="C9758" t="s">
        <v>15333</v>
      </c>
      <c r="D9758" t="s">
        <v>4189</v>
      </c>
      <c r="E9758" t="s">
        <v>37</v>
      </c>
      <c r="F9758">
        <v>89</v>
      </c>
      <c r="G9758" s="8">
        <v>50820940</v>
      </c>
      <c r="H9758" s="8">
        <v>5000000</v>
      </c>
    </row>
    <row r="9759" spans="1:8" x14ac:dyDescent="0.3">
      <c r="A9759">
        <v>6.6</v>
      </c>
      <c r="B9759" t="s">
        <v>25108</v>
      </c>
      <c r="C9759" t="s">
        <v>854</v>
      </c>
      <c r="D9759" t="s">
        <v>675</v>
      </c>
      <c r="E9759" t="s">
        <v>37</v>
      </c>
      <c r="F9759">
        <v>88</v>
      </c>
      <c r="G9759" s="8">
        <v>44793200</v>
      </c>
      <c r="H9759" s="8">
        <v>4500000</v>
      </c>
    </row>
    <row r="9760" spans="1:8" x14ac:dyDescent="0.3">
      <c r="A9760">
        <v>6.6</v>
      </c>
      <c r="B9760" t="s">
        <v>25108</v>
      </c>
      <c r="C9760" t="s">
        <v>854</v>
      </c>
      <c r="D9760" t="s">
        <v>651</v>
      </c>
      <c r="E9760" t="s">
        <v>37</v>
      </c>
      <c r="F9760">
        <v>88</v>
      </c>
      <c r="G9760" s="8">
        <v>44793200</v>
      </c>
      <c r="H9760" s="8">
        <v>4500000</v>
      </c>
    </row>
    <row r="9761" spans="1:8" x14ac:dyDescent="0.3">
      <c r="A9761">
        <v>6.6</v>
      </c>
      <c r="B9761" t="s">
        <v>25108</v>
      </c>
      <c r="C9761" t="s">
        <v>854</v>
      </c>
      <c r="D9761" t="s">
        <v>4189</v>
      </c>
      <c r="E9761" t="s">
        <v>37</v>
      </c>
      <c r="F9761">
        <v>88</v>
      </c>
      <c r="G9761" s="8">
        <v>44793200</v>
      </c>
      <c r="H9761" s="8">
        <v>4500000</v>
      </c>
    </row>
    <row r="9762" spans="1:8" x14ac:dyDescent="0.3">
      <c r="A9762">
        <v>6.6</v>
      </c>
      <c r="B9762" t="s">
        <v>25108</v>
      </c>
      <c r="C9762" t="s">
        <v>854</v>
      </c>
      <c r="D9762" t="s">
        <v>8199</v>
      </c>
      <c r="E9762" t="s">
        <v>37</v>
      </c>
      <c r="F9762">
        <v>88</v>
      </c>
      <c r="G9762" s="8">
        <v>44793200</v>
      </c>
      <c r="H9762" s="8">
        <v>4500000</v>
      </c>
    </row>
    <row r="9763" spans="1:8" x14ac:dyDescent="0.3">
      <c r="A9763">
        <v>7.6</v>
      </c>
      <c r="B9763" t="s">
        <v>25109</v>
      </c>
      <c r="C9763" t="s">
        <v>15344</v>
      </c>
      <c r="D9763" t="s">
        <v>809</v>
      </c>
      <c r="E9763" t="s">
        <v>1265</v>
      </c>
      <c r="F9763">
        <v>115</v>
      </c>
      <c r="G9763" s="8">
        <v>44456509</v>
      </c>
      <c r="H9763" s="8">
        <v>5000000</v>
      </c>
    </row>
    <row r="9764" spans="1:8" x14ac:dyDescent="0.3">
      <c r="A9764">
        <v>7.6</v>
      </c>
      <c r="B9764" t="s">
        <v>25109</v>
      </c>
      <c r="C9764" t="s">
        <v>15344</v>
      </c>
      <c r="D9764" t="s">
        <v>1473</v>
      </c>
      <c r="E9764" t="s">
        <v>1265</v>
      </c>
      <c r="F9764">
        <v>115</v>
      </c>
      <c r="G9764" s="8">
        <v>44456509</v>
      </c>
      <c r="H9764" s="8">
        <v>5000000</v>
      </c>
    </row>
    <row r="9765" spans="1:8" x14ac:dyDescent="0.3">
      <c r="A9765">
        <v>4.5999999999999996</v>
      </c>
      <c r="B9765" t="s">
        <v>25110</v>
      </c>
      <c r="C9765" t="s">
        <v>8798</v>
      </c>
      <c r="D9765" t="s">
        <v>4189</v>
      </c>
      <c r="E9765" t="s">
        <v>37</v>
      </c>
      <c r="F9765">
        <v>96</v>
      </c>
      <c r="G9765" s="8">
        <v>53884821</v>
      </c>
      <c r="H9765" s="8">
        <v>5000000</v>
      </c>
    </row>
    <row r="9766" spans="1:8" x14ac:dyDescent="0.3">
      <c r="A9766">
        <v>6.8</v>
      </c>
      <c r="B9766" t="s">
        <v>25111</v>
      </c>
      <c r="C9766" t="s">
        <v>15356</v>
      </c>
      <c r="D9766" t="s">
        <v>1473</v>
      </c>
      <c r="E9766" t="s">
        <v>37</v>
      </c>
      <c r="F9766">
        <v>135</v>
      </c>
      <c r="G9766" s="8">
        <v>36000000</v>
      </c>
      <c r="H9766" s="8">
        <v>5000000</v>
      </c>
    </row>
    <row r="9767" spans="1:8" x14ac:dyDescent="0.3">
      <c r="A9767">
        <v>6.8</v>
      </c>
      <c r="B9767" t="s">
        <v>25111</v>
      </c>
      <c r="C9767" t="s">
        <v>15356</v>
      </c>
      <c r="D9767" t="s">
        <v>20490</v>
      </c>
      <c r="E9767" t="s">
        <v>37</v>
      </c>
      <c r="F9767">
        <v>135</v>
      </c>
      <c r="G9767" s="8">
        <v>36000000</v>
      </c>
      <c r="H9767" s="8">
        <v>5000000</v>
      </c>
    </row>
    <row r="9768" spans="1:8" x14ac:dyDescent="0.3">
      <c r="A9768">
        <v>4.9000000000000004</v>
      </c>
      <c r="B9768" t="s">
        <v>25112</v>
      </c>
      <c r="C9768" t="s">
        <v>7756</v>
      </c>
      <c r="D9768" t="s">
        <v>809</v>
      </c>
      <c r="E9768" t="s">
        <v>37</v>
      </c>
      <c r="F9768">
        <v>93</v>
      </c>
      <c r="G9768" s="8">
        <v>34872293</v>
      </c>
      <c r="H9768" s="8">
        <v>8500000</v>
      </c>
    </row>
    <row r="9769" spans="1:8" x14ac:dyDescent="0.3">
      <c r="A9769">
        <v>4.9000000000000004</v>
      </c>
      <c r="B9769" t="s">
        <v>25112</v>
      </c>
      <c r="C9769" t="s">
        <v>7756</v>
      </c>
      <c r="D9769" t="s">
        <v>651</v>
      </c>
      <c r="E9769" t="s">
        <v>37</v>
      </c>
      <c r="F9769">
        <v>93</v>
      </c>
      <c r="G9769" s="8">
        <v>34872293</v>
      </c>
      <c r="H9769" s="8">
        <v>8500000</v>
      </c>
    </row>
    <row r="9770" spans="1:8" x14ac:dyDescent="0.3">
      <c r="A9770">
        <v>4.9000000000000004</v>
      </c>
      <c r="B9770" t="s">
        <v>25112</v>
      </c>
      <c r="C9770" t="s">
        <v>7756</v>
      </c>
      <c r="D9770" t="s">
        <v>4189</v>
      </c>
      <c r="E9770" t="s">
        <v>37</v>
      </c>
      <c r="F9770">
        <v>93</v>
      </c>
      <c r="G9770" s="8">
        <v>34872293</v>
      </c>
      <c r="H9770" s="8">
        <v>8500000</v>
      </c>
    </row>
    <row r="9771" spans="1:8" x14ac:dyDescent="0.3">
      <c r="A9771">
        <v>4.9000000000000004</v>
      </c>
      <c r="B9771" t="s">
        <v>25112</v>
      </c>
      <c r="C9771" t="s">
        <v>7756</v>
      </c>
      <c r="D9771" t="s">
        <v>8199</v>
      </c>
      <c r="E9771" t="s">
        <v>37</v>
      </c>
      <c r="F9771">
        <v>93</v>
      </c>
      <c r="G9771" s="8">
        <v>34872293</v>
      </c>
      <c r="H9771" s="8">
        <v>8500000</v>
      </c>
    </row>
    <row r="9772" spans="1:8" x14ac:dyDescent="0.3">
      <c r="A9772">
        <v>7.3</v>
      </c>
      <c r="B9772" t="s">
        <v>25113</v>
      </c>
      <c r="C9772" t="s">
        <v>15368</v>
      </c>
      <c r="D9772" t="s">
        <v>11093</v>
      </c>
      <c r="E9772" t="s">
        <v>37</v>
      </c>
      <c r="F9772">
        <v>109</v>
      </c>
      <c r="G9772" s="8">
        <v>34468224</v>
      </c>
      <c r="H9772" s="8">
        <v>4500000</v>
      </c>
    </row>
    <row r="9773" spans="1:8" x14ac:dyDescent="0.3">
      <c r="A9773">
        <v>7.3</v>
      </c>
      <c r="B9773" t="s">
        <v>25113</v>
      </c>
      <c r="C9773" t="s">
        <v>15368</v>
      </c>
      <c r="D9773" t="s">
        <v>21950</v>
      </c>
      <c r="E9773" t="s">
        <v>37</v>
      </c>
      <c r="F9773">
        <v>109</v>
      </c>
      <c r="G9773" s="8">
        <v>34468224</v>
      </c>
      <c r="H9773" s="8">
        <v>4500000</v>
      </c>
    </row>
    <row r="9774" spans="1:8" x14ac:dyDescent="0.3">
      <c r="A9774">
        <v>7.3</v>
      </c>
      <c r="B9774" t="s">
        <v>25113</v>
      </c>
      <c r="C9774" t="s">
        <v>15368</v>
      </c>
      <c r="D9774" t="s">
        <v>1473</v>
      </c>
      <c r="E9774" t="s">
        <v>37</v>
      </c>
      <c r="F9774">
        <v>109</v>
      </c>
      <c r="G9774" s="8">
        <v>34468224</v>
      </c>
      <c r="H9774" s="8">
        <v>4500000</v>
      </c>
    </row>
    <row r="9775" spans="1:8" x14ac:dyDescent="0.3">
      <c r="A9775">
        <v>7.3</v>
      </c>
      <c r="B9775" t="s">
        <v>25113</v>
      </c>
      <c r="C9775" t="s">
        <v>15368</v>
      </c>
      <c r="D9775" t="s">
        <v>8199</v>
      </c>
      <c r="E9775" t="s">
        <v>37</v>
      </c>
      <c r="F9775">
        <v>109</v>
      </c>
      <c r="G9775" s="8">
        <v>34468224</v>
      </c>
      <c r="H9775" s="8">
        <v>4500000</v>
      </c>
    </row>
    <row r="9776" spans="1:8" x14ac:dyDescent="0.3">
      <c r="A9776">
        <v>5</v>
      </c>
      <c r="B9776" t="s">
        <v>25114</v>
      </c>
      <c r="C9776" t="s">
        <v>15378</v>
      </c>
      <c r="D9776" t="s">
        <v>651</v>
      </c>
      <c r="E9776" t="s">
        <v>37</v>
      </c>
      <c r="F9776">
        <v>101</v>
      </c>
      <c r="G9776" s="8">
        <v>32453345</v>
      </c>
      <c r="H9776" s="8">
        <v>5000000</v>
      </c>
    </row>
    <row r="9777" spans="1:8" x14ac:dyDescent="0.3">
      <c r="A9777">
        <v>5</v>
      </c>
      <c r="B9777" t="s">
        <v>25114</v>
      </c>
      <c r="C9777" t="s">
        <v>15378</v>
      </c>
      <c r="D9777" t="s">
        <v>4189</v>
      </c>
      <c r="E9777" t="s">
        <v>37</v>
      </c>
      <c r="F9777">
        <v>101</v>
      </c>
      <c r="G9777" s="8">
        <v>32453345</v>
      </c>
      <c r="H9777" s="8">
        <v>5000000</v>
      </c>
    </row>
    <row r="9778" spans="1:8" x14ac:dyDescent="0.3">
      <c r="A9778">
        <v>5</v>
      </c>
      <c r="B9778" t="s">
        <v>25114</v>
      </c>
      <c r="C9778" t="s">
        <v>15378</v>
      </c>
      <c r="D9778" t="s">
        <v>8199</v>
      </c>
      <c r="E9778" t="s">
        <v>37</v>
      </c>
      <c r="F9778">
        <v>101</v>
      </c>
      <c r="G9778" s="8">
        <v>32453345</v>
      </c>
      <c r="H9778" s="8">
        <v>5000000</v>
      </c>
    </row>
    <row r="9779" spans="1:8" x14ac:dyDescent="0.3">
      <c r="A9779">
        <v>8</v>
      </c>
      <c r="B9779" t="s">
        <v>25115</v>
      </c>
      <c r="C9779" t="s">
        <v>5430</v>
      </c>
      <c r="D9779" t="s">
        <v>11093</v>
      </c>
      <c r="E9779" t="s">
        <v>37</v>
      </c>
      <c r="F9779">
        <v>117</v>
      </c>
      <c r="G9779" s="8">
        <v>27296514</v>
      </c>
      <c r="H9779" s="8">
        <v>5000000</v>
      </c>
    </row>
    <row r="9780" spans="1:8" x14ac:dyDescent="0.3">
      <c r="A9780">
        <v>8</v>
      </c>
      <c r="B9780" t="s">
        <v>25115</v>
      </c>
      <c r="C9780" t="s">
        <v>5430</v>
      </c>
      <c r="D9780" t="s">
        <v>1473</v>
      </c>
      <c r="E9780" t="s">
        <v>37</v>
      </c>
      <c r="F9780">
        <v>117</v>
      </c>
      <c r="G9780" s="8">
        <v>27296514</v>
      </c>
      <c r="H9780" s="8">
        <v>5000000</v>
      </c>
    </row>
    <row r="9781" spans="1:8" x14ac:dyDescent="0.3">
      <c r="A9781">
        <v>5.2</v>
      </c>
      <c r="B9781" t="s">
        <v>25116</v>
      </c>
      <c r="C9781" t="s">
        <v>15391</v>
      </c>
      <c r="D9781" t="s">
        <v>4189</v>
      </c>
      <c r="E9781" t="s">
        <v>37</v>
      </c>
      <c r="F9781">
        <v>83</v>
      </c>
      <c r="G9781" s="8">
        <v>25799043</v>
      </c>
      <c r="H9781" s="8">
        <v>3300000</v>
      </c>
    </row>
    <row r="9782" spans="1:8" x14ac:dyDescent="0.3">
      <c r="A9782">
        <v>5.2</v>
      </c>
      <c r="B9782" t="s">
        <v>25116</v>
      </c>
      <c r="C9782" t="s">
        <v>15391</v>
      </c>
      <c r="D9782" t="s">
        <v>10118</v>
      </c>
      <c r="E9782" t="s">
        <v>37</v>
      </c>
      <c r="F9782">
        <v>83</v>
      </c>
      <c r="G9782" s="8">
        <v>25799043</v>
      </c>
      <c r="H9782" s="8">
        <v>3300000</v>
      </c>
    </row>
    <row r="9783" spans="1:8" x14ac:dyDescent="0.3">
      <c r="A9783">
        <v>5.2</v>
      </c>
      <c r="B9783" t="s">
        <v>25116</v>
      </c>
      <c r="C9783" t="s">
        <v>15391</v>
      </c>
      <c r="D9783" t="s">
        <v>8199</v>
      </c>
      <c r="E9783" t="s">
        <v>37</v>
      </c>
      <c r="F9783">
        <v>83</v>
      </c>
      <c r="G9783" s="8">
        <v>25799043</v>
      </c>
      <c r="H9783" s="8">
        <v>3300000</v>
      </c>
    </row>
    <row r="9784" spans="1:8" x14ac:dyDescent="0.3">
      <c r="A9784">
        <v>8.5</v>
      </c>
      <c r="B9784" t="s">
        <v>25117</v>
      </c>
      <c r="C9784" t="s">
        <v>57</v>
      </c>
      <c r="D9784" t="s">
        <v>21948</v>
      </c>
      <c r="E9784" t="s">
        <v>37</v>
      </c>
      <c r="F9784">
        <v>113</v>
      </c>
      <c r="G9784" s="8">
        <v>25530884</v>
      </c>
      <c r="H9784" s="8">
        <v>9000000</v>
      </c>
    </row>
    <row r="9785" spans="1:8" x14ac:dyDescent="0.3">
      <c r="A9785">
        <v>8.5</v>
      </c>
      <c r="B9785" t="s">
        <v>25117</v>
      </c>
      <c r="C9785" t="s">
        <v>57</v>
      </c>
      <c r="D9785" t="s">
        <v>8199</v>
      </c>
      <c r="E9785" t="s">
        <v>37</v>
      </c>
      <c r="F9785">
        <v>113</v>
      </c>
      <c r="G9785" s="8">
        <v>25530884</v>
      </c>
      <c r="H9785" s="8">
        <v>9000000</v>
      </c>
    </row>
    <row r="9786" spans="1:8" x14ac:dyDescent="0.3">
      <c r="A9786">
        <v>6.5</v>
      </c>
      <c r="B9786" t="s">
        <v>25118</v>
      </c>
      <c r="C9786" t="s">
        <v>15399</v>
      </c>
      <c r="D9786" t="s">
        <v>4189</v>
      </c>
      <c r="E9786" t="s">
        <v>37</v>
      </c>
      <c r="F9786">
        <v>104</v>
      </c>
      <c r="G9786" s="8">
        <v>27689474</v>
      </c>
      <c r="H9786" s="8">
        <v>5000000</v>
      </c>
    </row>
    <row r="9787" spans="1:8" x14ac:dyDescent="0.3">
      <c r="A9787">
        <v>6.5</v>
      </c>
      <c r="B9787" t="s">
        <v>25118</v>
      </c>
      <c r="C9787" t="s">
        <v>15399</v>
      </c>
      <c r="D9787" t="s">
        <v>21948</v>
      </c>
      <c r="E9787" t="s">
        <v>37</v>
      </c>
      <c r="F9787">
        <v>104</v>
      </c>
      <c r="G9787" s="8">
        <v>27689474</v>
      </c>
      <c r="H9787" s="8">
        <v>5000000</v>
      </c>
    </row>
    <row r="9788" spans="1:8" x14ac:dyDescent="0.3">
      <c r="A9788">
        <v>7.4</v>
      </c>
      <c r="B9788" t="s">
        <v>25119</v>
      </c>
      <c r="C9788" t="s">
        <v>4920</v>
      </c>
      <c r="D9788" t="s">
        <v>809</v>
      </c>
      <c r="E9788" t="s">
        <v>37</v>
      </c>
      <c r="F9788">
        <v>97</v>
      </c>
      <c r="G9788" s="8">
        <v>24138847</v>
      </c>
      <c r="H9788" s="8">
        <v>5000000</v>
      </c>
    </row>
    <row r="9789" spans="1:8" x14ac:dyDescent="0.3">
      <c r="A9789">
        <v>7.7</v>
      </c>
      <c r="B9789" t="s">
        <v>25120</v>
      </c>
      <c r="C9789" t="s">
        <v>4406</v>
      </c>
      <c r="D9789" t="s">
        <v>1473</v>
      </c>
      <c r="E9789" t="s">
        <v>37</v>
      </c>
      <c r="F9789">
        <v>110</v>
      </c>
      <c r="G9789" s="8">
        <v>21994911</v>
      </c>
      <c r="H9789" s="8">
        <v>5000000</v>
      </c>
    </row>
    <row r="9790" spans="1:8" x14ac:dyDescent="0.3">
      <c r="A9790">
        <v>7.7</v>
      </c>
      <c r="B9790" t="s">
        <v>25120</v>
      </c>
      <c r="C9790" t="s">
        <v>4406</v>
      </c>
      <c r="D9790" t="s">
        <v>9824</v>
      </c>
      <c r="E9790" t="s">
        <v>37</v>
      </c>
      <c r="F9790">
        <v>110</v>
      </c>
      <c r="G9790" s="8">
        <v>21994911</v>
      </c>
      <c r="H9790" s="8">
        <v>5000000</v>
      </c>
    </row>
    <row r="9791" spans="1:8" x14ac:dyDescent="0.3">
      <c r="A9791">
        <v>7.4</v>
      </c>
      <c r="B9791" t="s">
        <v>25121</v>
      </c>
      <c r="C9791" t="s">
        <v>4361</v>
      </c>
      <c r="D9791" t="s">
        <v>809</v>
      </c>
      <c r="E9791" t="s">
        <v>37</v>
      </c>
      <c r="F9791">
        <v>103</v>
      </c>
      <c r="G9791" s="8">
        <v>21501098</v>
      </c>
      <c r="H9791" s="8">
        <v>5000000</v>
      </c>
    </row>
    <row r="9792" spans="1:8" x14ac:dyDescent="0.3">
      <c r="A9792">
        <v>7.4</v>
      </c>
      <c r="B9792" t="s">
        <v>25121</v>
      </c>
      <c r="C9792" t="s">
        <v>4361</v>
      </c>
      <c r="D9792" t="s">
        <v>1473</v>
      </c>
      <c r="E9792" t="s">
        <v>37</v>
      </c>
      <c r="F9792">
        <v>103</v>
      </c>
      <c r="G9792" s="8">
        <v>21501098</v>
      </c>
      <c r="H9792" s="8">
        <v>5000000</v>
      </c>
    </row>
    <row r="9793" spans="1:8" x14ac:dyDescent="0.3">
      <c r="A9793">
        <v>5.0999999999999996</v>
      </c>
      <c r="B9793" t="s">
        <v>25122</v>
      </c>
      <c r="C9793" t="s">
        <v>15416</v>
      </c>
      <c r="D9793" t="s">
        <v>809</v>
      </c>
      <c r="E9793" t="s">
        <v>37</v>
      </c>
      <c r="F9793">
        <v>94</v>
      </c>
      <c r="G9793" s="8">
        <v>19281235</v>
      </c>
      <c r="H9793" s="8">
        <v>5000000</v>
      </c>
    </row>
    <row r="9794" spans="1:8" x14ac:dyDescent="0.3">
      <c r="A9794">
        <v>5.0999999999999996</v>
      </c>
      <c r="B9794" t="s">
        <v>25122</v>
      </c>
      <c r="C9794" t="s">
        <v>15416</v>
      </c>
      <c r="D9794" t="s">
        <v>1473</v>
      </c>
      <c r="E9794" t="s">
        <v>37</v>
      </c>
      <c r="F9794">
        <v>94</v>
      </c>
      <c r="G9794" s="8">
        <v>19281235</v>
      </c>
      <c r="H9794" s="8">
        <v>5000000</v>
      </c>
    </row>
    <row r="9795" spans="1:8" x14ac:dyDescent="0.3">
      <c r="A9795">
        <v>5.0999999999999996</v>
      </c>
      <c r="B9795" t="s">
        <v>25122</v>
      </c>
      <c r="C9795" t="s">
        <v>15416</v>
      </c>
      <c r="D9795" t="s">
        <v>9824</v>
      </c>
      <c r="E9795" t="s">
        <v>37</v>
      </c>
      <c r="F9795">
        <v>94</v>
      </c>
      <c r="G9795" s="8">
        <v>19281235</v>
      </c>
      <c r="H9795" s="8">
        <v>5000000</v>
      </c>
    </row>
    <row r="9796" spans="1:8" x14ac:dyDescent="0.3">
      <c r="A9796">
        <v>5.0999999999999996</v>
      </c>
      <c r="B9796" t="s">
        <v>25122</v>
      </c>
      <c r="C9796" t="s">
        <v>15416</v>
      </c>
      <c r="D9796" t="s">
        <v>17497</v>
      </c>
      <c r="E9796" t="s">
        <v>37</v>
      </c>
      <c r="F9796">
        <v>94</v>
      </c>
      <c r="G9796" s="8">
        <v>19281235</v>
      </c>
      <c r="H9796" s="8">
        <v>5000000</v>
      </c>
    </row>
    <row r="9797" spans="1:8" x14ac:dyDescent="0.3">
      <c r="A9797">
        <v>5</v>
      </c>
      <c r="B9797" t="s">
        <v>25123</v>
      </c>
      <c r="C9797" t="s">
        <v>15428</v>
      </c>
      <c r="D9797" t="s">
        <v>9312</v>
      </c>
      <c r="E9797" t="s">
        <v>37</v>
      </c>
      <c r="F9797">
        <v>77</v>
      </c>
      <c r="G9797" s="8">
        <v>19421271</v>
      </c>
      <c r="H9797" s="8">
        <v>5000000</v>
      </c>
    </row>
    <row r="9798" spans="1:8" x14ac:dyDescent="0.3">
      <c r="A9798">
        <v>5</v>
      </c>
      <c r="B9798" t="s">
        <v>25123</v>
      </c>
      <c r="C9798" t="s">
        <v>15428</v>
      </c>
      <c r="D9798" t="s">
        <v>809</v>
      </c>
      <c r="E9798" t="s">
        <v>37</v>
      </c>
      <c r="F9798">
        <v>77</v>
      </c>
      <c r="G9798" s="8">
        <v>19421271</v>
      </c>
      <c r="H9798" s="8">
        <v>5000000</v>
      </c>
    </row>
    <row r="9799" spans="1:8" x14ac:dyDescent="0.3">
      <c r="A9799">
        <v>5</v>
      </c>
      <c r="B9799" t="s">
        <v>25123</v>
      </c>
      <c r="C9799" t="s">
        <v>15428</v>
      </c>
      <c r="D9799" t="s">
        <v>15875</v>
      </c>
      <c r="E9799" t="s">
        <v>37</v>
      </c>
      <c r="F9799">
        <v>77</v>
      </c>
      <c r="G9799" s="8">
        <v>19421271</v>
      </c>
      <c r="H9799" s="8">
        <v>5000000</v>
      </c>
    </row>
    <row r="9800" spans="1:8" x14ac:dyDescent="0.3">
      <c r="A9800">
        <v>7.2</v>
      </c>
      <c r="B9800" t="s">
        <v>25124</v>
      </c>
      <c r="C9800" t="s">
        <v>819</v>
      </c>
      <c r="D9800" t="s">
        <v>1473</v>
      </c>
      <c r="E9800" t="s">
        <v>37</v>
      </c>
      <c r="F9800">
        <v>134</v>
      </c>
      <c r="G9800" s="8">
        <v>20733485</v>
      </c>
      <c r="H9800" s="8">
        <v>5000000</v>
      </c>
    </row>
    <row r="9801" spans="1:8" x14ac:dyDescent="0.3">
      <c r="A9801">
        <v>6.4</v>
      </c>
      <c r="B9801" t="s">
        <v>25125</v>
      </c>
      <c r="C9801" t="s">
        <v>15444</v>
      </c>
      <c r="D9801" t="s">
        <v>809</v>
      </c>
      <c r="E9801" t="s">
        <v>37</v>
      </c>
      <c r="F9801">
        <v>90</v>
      </c>
      <c r="G9801" s="8">
        <v>24809547</v>
      </c>
      <c r="H9801" s="8">
        <v>5000000</v>
      </c>
    </row>
    <row r="9802" spans="1:8" x14ac:dyDescent="0.3">
      <c r="A9802">
        <v>6.4</v>
      </c>
      <c r="B9802" t="s">
        <v>25125</v>
      </c>
      <c r="C9802" t="s">
        <v>15444</v>
      </c>
      <c r="D9802" t="s">
        <v>1473</v>
      </c>
      <c r="E9802" t="s">
        <v>37</v>
      </c>
      <c r="F9802">
        <v>90</v>
      </c>
      <c r="G9802" s="8">
        <v>24809547</v>
      </c>
      <c r="H9802" s="8">
        <v>5000000</v>
      </c>
    </row>
    <row r="9803" spans="1:8" x14ac:dyDescent="0.3">
      <c r="A9803">
        <v>5.6</v>
      </c>
      <c r="B9803" t="s">
        <v>25126</v>
      </c>
      <c r="C9803" t="s">
        <v>15451</v>
      </c>
      <c r="D9803" t="s">
        <v>809</v>
      </c>
      <c r="E9803" t="s">
        <v>37</v>
      </c>
      <c r="F9803">
        <v>104</v>
      </c>
      <c r="G9803" s="8">
        <v>23031390</v>
      </c>
      <c r="H9803" s="8">
        <v>4500000</v>
      </c>
    </row>
    <row r="9804" spans="1:8" x14ac:dyDescent="0.3">
      <c r="A9804">
        <v>5.6</v>
      </c>
      <c r="B9804" t="s">
        <v>25126</v>
      </c>
      <c r="C9804" t="s">
        <v>15451</v>
      </c>
      <c r="D9804" t="s">
        <v>1473</v>
      </c>
      <c r="E9804" t="s">
        <v>37</v>
      </c>
      <c r="F9804">
        <v>104</v>
      </c>
      <c r="G9804" s="8">
        <v>23031390</v>
      </c>
      <c r="H9804" s="8">
        <v>4500000</v>
      </c>
    </row>
    <row r="9805" spans="1:8" x14ac:dyDescent="0.3">
      <c r="A9805">
        <v>6.1</v>
      </c>
      <c r="B9805" t="s">
        <v>25127</v>
      </c>
      <c r="C9805" t="s">
        <v>11894</v>
      </c>
      <c r="D9805" t="s">
        <v>4189</v>
      </c>
      <c r="E9805" t="s">
        <v>37</v>
      </c>
      <c r="F9805">
        <v>93</v>
      </c>
      <c r="G9805" s="8">
        <v>21197315</v>
      </c>
      <c r="H9805" s="8">
        <v>5000000</v>
      </c>
    </row>
    <row r="9806" spans="1:8" x14ac:dyDescent="0.3">
      <c r="A9806">
        <v>6.1</v>
      </c>
      <c r="B9806" t="s">
        <v>25127</v>
      </c>
      <c r="C9806" t="s">
        <v>11894</v>
      </c>
      <c r="D9806" t="s">
        <v>21948</v>
      </c>
      <c r="E9806" t="s">
        <v>37</v>
      </c>
      <c r="F9806">
        <v>93</v>
      </c>
      <c r="G9806" s="8">
        <v>21197315</v>
      </c>
      <c r="H9806" s="8">
        <v>5000000</v>
      </c>
    </row>
    <row r="9807" spans="1:8" x14ac:dyDescent="0.3">
      <c r="A9807">
        <v>6.1</v>
      </c>
      <c r="B9807" t="s">
        <v>25127</v>
      </c>
      <c r="C9807" t="s">
        <v>11894</v>
      </c>
      <c r="D9807" t="s">
        <v>8199</v>
      </c>
      <c r="E9807" t="s">
        <v>37</v>
      </c>
      <c r="F9807">
        <v>93</v>
      </c>
      <c r="G9807" s="8">
        <v>21197315</v>
      </c>
      <c r="H9807" s="8">
        <v>5000000</v>
      </c>
    </row>
    <row r="9808" spans="1:8" x14ac:dyDescent="0.3">
      <c r="A9808">
        <v>5.2</v>
      </c>
      <c r="B9808" t="s">
        <v>25128</v>
      </c>
      <c r="C9808" t="s">
        <v>7379</v>
      </c>
      <c r="D9808" t="s">
        <v>1473</v>
      </c>
      <c r="E9808" t="s">
        <v>1265</v>
      </c>
      <c r="F9808">
        <v>106</v>
      </c>
      <c r="G9808" s="8">
        <v>17382982</v>
      </c>
      <c r="H9808" s="8">
        <v>5000000</v>
      </c>
    </row>
    <row r="9809" spans="1:8" x14ac:dyDescent="0.3">
      <c r="A9809">
        <v>5.2</v>
      </c>
      <c r="B9809" t="s">
        <v>25128</v>
      </c>
      <c r="C9809" t="s">
        <v>7379</v>
      </c>
      <c r="D9809" t="s">
        <v>8199</v>
      </c>
      <c r="E9809" t="s">
        <v>1265</v>
      </c>
      <c r="F9809">
        <v>106</v>
      </c>
      <c r="G9809" s="8">
        <v>17382982</v>
      </c>
      <c r="H9809" s="8">
        <v>5000000</v>
      </c>
    </row>
    <row r="9810" spans="1:8" x14ac:dyDescent="0.3">
      <c r="A9810">
        <v>7.3</v>
      </c>
      <c r="B9810" t="s">
        <v>25129</v>
      </c>
      <c r="C9810" t="s">
        <v>9906</v>
      </c>
      <c r="D9810" t="s">
        <v>1473</v>
      </c>
      <c r="E9810" t="s">
        <v>37</v>
      </c>
      <c r="F9810">
        <v>109</v>
      </c>
      <c r="G9810" s="8">
        <v>14821531</v>
      </c>
      <c r="H9810" s="8">
        <v>6000000</v>
      </c>
    </row>
    <row r="9811" spans="1:8" x14ac:dyDescent="0.3">
      <c r="A9811">
        <v>7.5</v>
      </c>
      <c r="B9811" t="s">
        <v>25130</v>
      </c>
      <c r="C9811" t="s">
        <v>15469</v>
      </c>
      <c r="D9811" t="s">
        <v>1473</v>
      </c>
      <c r="E9811" t="s">
        <v>37</v>
      </c>
      <c r="F9811">
        <v>101</v>
      </c>
      <c r="G9811" s="8">
        <v>18656400</v>
      </c>
      <c r="H9811" s="8">
        <v>5000000</v>
      </c>
    </row>
    <row r="9812" spans="1:8" x14ac:dyDescent="0.3">
      <c r="A9812">
        <v>4.5</v>
      </c>
      <c r="B9812" t="s">
        <v>25131</v>
      </c>
      <c r="C9812" t="s">
        <v>15484</v>
      </c>
      <c r="D9812" t="s">
        <v>515</v>
      </c>
      <c r="E9812" t="s">
        <v>37</v>
      </c>
      <c r="F9812">
        <v>100</v>
      </c>
      <c r="G9812" s="8">
        <v>14343976</v>
      </c>
      <c r="H9812" s="8">
        <v>5000000</v>
      </c>
    </row>
    <row r="9813" spans="1:8" x14ac:dyDescent="0.3">
      <c r="A9813">
        <v>4.5</v>
      </c>
      <c r="B9813" t="s">
        <v>25131</v>
      </c>
      <c r="C9813" t="s">
        <v>15484</v>
      </c>
      <c r="D9813" t="s">
        <v>4189</v>
      </c>
      <c r="E9813" t="s">
        <v>37</v>
      </c>
      <c r="F9813">
        <v>100</v>
      </c>
      <c r="G9813" s="8">
        <v>14343976</v>
      </c>
      <c r="H9813" s="8">
        <v>5000000</v>
      </c>
    </row>
    <row r="9814" spans="1:8" x14ac:dyDescent="0.3">
      <c r="A9814">
        <v>6.6</v>
      </c>
      <c r="B9814" t="s">
        <v>25132</v>
      </c>
      <c r="C9814" t="s">
        <v>3615</v>
      </c>
      <c r="D9814" t="s">
        <v>809</v>
      </c>
      <c r="E9814" t="s">
        <v>37</v>
      </c>
      <c r="F9814">
        <v>95</v>
      </c>
      <c r="G9814" s="8">
        <v>241437427</v>
      </c>
      <c r="H9814" s="8">
        <v>5000000</v>
      </c>
    </row>
    <row r="9815" spans="1:8" x14ac:dyDescent="0.3">
      <c r="A9815">
        <v>6.6</v>
      </c>
      <c r="B9815" t="s">
        <v>25132</v>
      </c>
      <c r="C9815" t="s">
        <v>3615</v>
      </c>
      <c r="D9815" t="s">
        <v>15875</v>
      </c>
      <c r="E9815" t="s">
        <v>37</v>
      </c>
      <c r="F9815">
        <v>95</v>
      </c>
      <c r="G9815" s="8">
        <v>241437427</v>
      </c>
      <c r="H9815" s="8">
        <v>5000000</v>
      </c>
    </row>
    <row r="9816" spans="1:8" x14ac:dyDescent="0.3">
      <c r="A9816">
        <v>6.6</v>
      </c>
      <c r="B9816" t="s">
        <v>25132</v>
      </c>
      <c r="C9816" t="s">
        <v>3615</v>
      </c>
      <c r="D9816" t="s">
        <v>17497</v>
      </c>
      <c r="E9816" t="s">
        <v>37</v>
      </c>
      <c r="F9816">
        <v>95</v>
      </c>
      <c r="G9816" s="8">
        <v>241437427</v>
      </c>
      <c r="H9816" s="8">
        <v>5000000</v>
      </c>
    </row>
    <row r="9817" spans="1:8" x14ac:dyDescent="0.3">
      <c r="A9817">
        <v>5.3</v>
      </c>
      <c r="B9817" t="s">
        <v>25133</v>
      </c>
      <c r="C9817" t="s">
        <v>12129</v>
      </c>
      <c r="D9817" t="s">
        <v>21950</v>
      </c>
      <c r="E9817" t="s">
        <v>37</v>
      </c>
      <c r="F9817">
        <v>94</v>
      </c>
      <c r="G9817" s="8">
        <v>14123773</v>
      </c>
      <c r="H9817" s="8">
        <v>5000000</v>
      </c>
    </row>
    <row r="9818" spans="1:8" x14ac:dyDescent="0.3">
      <c r="A9818">
        <v>5.3</v>
      </c>
      <c r="B9818" t="s">
        <v>25133</v>
      </c>
      <c r="C9818" t="s">
        <v>12129</v>
      </c>
      <c r="D9818" t="s">
        <v>1473</v>
      </c>
      <c r="E9818" t="s">
        <v>37</v>
      </c>
      <c r="F9818">
        <v>94</v>
      </c>
      <c r="G9818" s="8">
        <v>14123773</v>
      </c>
      <c r="H9818" s="8">
        <v>5000000</v>
      </c>
    </row>
    <row r="9819" spans="1:8" x14ac:dyDescent="0.3">
      <c r="A9819">
        <v>4.9000000000000004</v>
      </c>
      <c r="B9819" t="s">
        <v>25134</v>
      </c>
      <c r="C9819" t="s">
        <v>15498</v>
      </c>
      <c r="D9819" t="s">
        <v>4189</v>
      </c>
      <c r="E9819" t="s">
        <v>37</v>
      </c>
      <c r="F9819">
        <v>93</v>
      </c>
      <c r="G9819" s="8">
        <v>15126948</v>
      </c>
      <c r="H9819" s="8">
        <v>5000000</v>
      </c>
    </row>
    <row r="9820" spans="1:8" x14ac:dyDescent="0.3">
      <c r="A9820">
        <v>4.9000000000000004</v>
      </c>
      <c r="B9820" t="s">
        <v>25134</v>
      </c>
      <c r="C9820" t="s">
        <v>15498</v>
      </c>
      <c r="D9820" t="s">
        <v>8199</v>
      </c>
      <c r="E9820" t="s">
        <v>37</v>
      </c>
      <c r="F9820">
        <v>93</v>
      </c>
      <c r="G9820" s="8">
        <v>15126948</v>
      </c>
      <c r="H9820" s="8">
        <v>5000000</v>
      </c>
    </row>
    <row r="9821" spans="1:8" x14ac:dyDescent="0.3">
      <c r="A9821">
        <v>7.7</v>
      </c>
      <c r="B9821" t="s">
        <v>25135</v>
      </c>
      <c r="C9821" t="s">
        <v>633</v>
      </c>
      <c r="D9821" t="s">
        <v>515</v>
      </c>
      <c r="E9821" t="s">
        <v>1265</v>
      </c>
      <c r="F9821">
        <v>106</v>
      </c>
      <c r="G9821" s="8">
        <v>13622333</v>
      </c>
      <c r="H9821" s="8">
        <v>2000000</v>
      </c>
    </row>
    <row r="9822" spans="1:8" x14ac:dyDescent="0.3">
      <c r="A9822">
        <v>7.7</v>
      </c>
      <c r="B9822" t="s">
        <v>25135</v>
      </c>
      <c r="C9822" t="s">
        <v>633</v>
      </c>
      <c r="D9822" t="s">
        <v>809</v>
      </c>
      <c r="E9822" t="s">
        <v>1265</v>
      </c>
      <c r="F9822">
        <v>106</v>
      </c>
      <c r="G9822" s="8">
        <v>13622333</v>
      </c>
      <c r="H9822" s="8">
        <v>2000000</v>
      </c>
    </row>
    <row r="9823" spans="1:8" x14ac:dyDescent="0.3">
      <c r="A9823">
        <v>7.7</v>
      </c>
      <c r="B9823" t="s">
        <v>25135</v>
      </c>
      <c r="C9823" t="s">
        <v>633</v>
      </c>
      <c r="D9823" t="s">
        <v>1473</v>
      </c>
      <c r="E9823" t="s">
        <v>1265</v>
      </c>
      <c r="F9823">
        <v>106</v>
      </c>
      <c r="G9823" s="8">
        <v>13622333</v>
      </c>
      <c r="H9823" s="8">
        <v>2000000</v>
      </c>
    </row>
    <row r="9824" spans="1:8" x14ac:dyDescent="0.3">
      <c r="A9824">
        <v>7.7</v>
      </c>
      <c r="B9824" t="s">
        <v>25135</v>
      </c>
      <c r="C9824" t="s">
        <v>633</v>
      </c>
      <c r="D9824" t="s">
        <v>17497</v>
      </c>
      <c r="E9824" t="s">
        <v>1265</v>
      </c>
      <c r="F9824">
        <v>106</v>
      </c>
      <c r="G9824" s="8">
        <v>13622333</v>
      </c>
      <c r="H9824" s="8">
        <v>2000000</v>
      </c>
    </row>
    <row r="9825" spans="1:8" x14ac:dyDescent="0.3">
      <c r="A9825">
        <v>8</v>
      </c>
      <c r="B9825" t="s">
        <v>25136</v>
      </c>
      <c r="C9825" t="s">
        <v>1148</v>
      </c>
      <c r="D9825" t="s">
        <v>809</v>
      </c>
      <c r="E9825" t="s">
        <v>37</v>
      </c>
      <c r="F9825">
        <v>99</v>
      </c>
      <c r="G9825" s="8">
        <v>13464388</v>
      </c>
      <c r="H9825" s="8">
        <v>4000000</v>
      </c>
    </row>
    <row r="9826" spans="1:8" x14ac:dyDescent="0.3">
      <c r="A9826">
        <v>8</v>
      </c>
      <c r="B9826" t="s">
        <v>25136</v>
      </c>
      <c r="C9826" t="s">
        <v>1148</v>
      </c>
      <c r="D9826" t="s">
        <v>4189</v>
      </c>
      <c r="E9826" t="s">
        <v>37</v>
      </c>
      <c r="F9826">
        <v>99</v>
      </c>
      <c r="G9826" s="8">
        <v>13464388</v>
      </c>
      <c r="H9826" s="8">
        <v>4000000</v>
      </c>
    </row>
    <row r="9827" spans="1:8" x14ac:dyDescent="0.3">
      <c r="A9827">
        <v>3.8</v>
      </c>
      <c r="B9827" t="s">
        <v>25137</v>
      </c>
      <c r="C9827" t="s">
        <v>15512</v>
      </c>
      <c r="D9827" t="s">
        <v>1473</v>
      </c>
      <c r="E9827" t="s">
        <v>37</v>
      </c>
      <c r="F9827">
        <v>82</v>
      </c>
      <c r="G9827" s="8">
        <v>13350177</v>
      </c>
      <c r="H9827" s="8">
        <v>5000000</v>
      </c>
    </row>
    <row r="9828" spans="1:8" x14ac:dyDescent="0.3">
      <c r="A9828">
        <v>3.8</v>
      </c>
      <c r="B9828" t="s">
        <v>25137</v>
      </c>
      <c r="C9828" t="s">
        <v>15512</v>
      </c>
      <c r="D9828" t="s">
        <v>4189</v>
      </c>
      <c r="E9828" t="s">
        <v>37</v>
      </c>
      <c r="F9828">
        <v>82</v>
      </c>
      <c r="G9828" s="8">
        <v>13350177</v>
      </c>
      <c r="H9828" s="8">
        <v>5000000</v>
      </c>
    </row>
    <row r="9829" spans="1:8" x14ac:dyDescent="0.3">
      <c r="A9829">
        <v>3.8</v>
      </c>
      <c r="B9829" t="s">
        <v>25137</v>
      </c>
      <c r="C9829" t="s">
        <v>15512</v>
      </c>
      <c r="D9829" t="s">
        <v>8199</v>
      </c>
      <c r="E9829" t="s">
        <v>37</v>
      </c>
      <c r="F9829">
        <v>82</v>
      </c>
      <c r="G9829" s="8">
        <v>13350177</v>
      </c>
      <c r="H9829" s="8">
        <v>5000000</v>
      </c>
    </row>
    <row r="9830" spans="1:8" x14ac:dyDescent="0.3">
      <c r="A9830">
        <v>7.6</v>
      </c>
      <c r="B9830" t="s">
        <v>25138</v>
      </c>
      <c r="C9830" t="s">
        <v>13692</v>
      </c>
      <c r="D9830" t="s">
        <v>1473</v>
      </c>
      <c r="E9830" t="s">
        <v>37</v>
      </c>
      <c r="F9830">
        <v>135</v>
      </c>
      <c r="G9830" s="8">
        <v>13269963</v>
      </c>
      <c r="H9830" s="8">
        <v>5000000</v>
      </c>
    </row>
    <row r="9831" spans="1:8" x14ac:dyDescent="0.3">
      <c r="A9831">
        <v>7.6</v>
      </c>
      <c r="B9831" t="s">
        <v>25138</v>
      </c>
      <c r="C9831" t="s">
        <v>13692</v>
      </c>
      <c r="D9831" t="s">
        <v>21948</v>
      </c>
      <c r="E9831" t="s">
        <v>37</v>
      </c>
      <c r="F9831">
        <v>135</v>
      </c>
      <c r="G9831" s="8">
        <v>13269963</v>
      </c>
      <c r="H9831" s="8">
        <v>5000000</v>
      </c>
    </row>
    <row r="9832" spans="1:8" x14ac:dyDescent="0.3">
      <c r="A9832">
        <v>5.9</v>
      </c>
      <c r="B9832" t="s">
        <v>25139</v>
      </c>
      <c r="C9832" t="s">
        <v>7425</v>
      </c>
      <c r="D9832" t="s">
        <v>4189</v>
      </c>
      <c r="E9832" t="s">
        <v>37</v>
      </c>
      <c r="F9832">
        <v>88</v>
      </c>
      <c r="G9832" s="8">
        <v>17768000</v>
      </c>
      <c r="H9832" s="8">
        <v>5000000</v>
      </c>
    </row>
    <row r="9833" spans="1:8" x14ac:dyDescent="0.3">
      <c r="A9833">
        <v>5.9</v>
      </c>
      <c r="B9833" t="s">
        <v>25139</v>
      </c>
      <c r="C9833" t="s">
        <v>7425</v>
      </c>
      <c r="D9833" t="s">
        <v>8199</v>
      </c>
      <c r="E9833" t="s">
        <v>37</v>
      </c>
      <c r="F9833">
        <v>88</v>
      </c>
      <c r="G9833" s="8">
        <v>17768000</v>
      </c>
      <c r="H9833" s="8">
        <v>5000000</v>
      </c>
    </row>
    <row r="9834" spans="1:8" x14ac:dyDescent="0.3">
      <c r="A9834">
        <v>6.2</v>
      </c>
      <c r="B9834" t="s">
        <v>25140</v>
      </c>
      <c r="C9834" t="s">
        <v>15526</v>
      </c>
      <c r="D9834" t="s">
        <v>4189</v>
      </c>
      <c r="E9834" t="s">
        <v>37</v>
      </c>
      <c r="F9834">
        <v>89</v>
      </c>
      <c r="G9834" s="8">
        <v>12947763</v>
      </c>
      <c r="H9834" s="8">
        <v>5000000</v>
      </c>
    </row>
    <row r="9835" spans="1:8" x14ac:dyDescent="0.3">
      <c r="A9835">
        <v>6.2</v>
      </c>
      <c r="B9835" t="s">
        <v>25140</v>
      </c>
      <c r="C9835" t="s">
        <v>15526</v>
      </c>
      <c r="D9835" t="s">
        <v>21948</v>
      </c>
      <c r="E9835" t="s">
        <v>37</v>
      </c>
      <c r="F9835">
        <v>89</v>
      </c>
      <c r="G9835" s="8">
        <v>12947763</v>
      </c>
      <c r="H9835" s="8">
        <v>5000000</v>
      </c>
    </row>
    <row r="9836" spans="1:8" x14ac:dyDescent="0.3">
      <c r="A9836">
        <v>7.2</v>
      </c>
      <c r="B9836" t="s">
        <v>25141</v>
      </c>
      <c r="C9836" t="s">
        <v>1371</v>
      </c>
      <c r="D9836" t="s">
        <v>809</v>
      </c>
      <c r="E9836" t="s">
        <v>37</v>
      </c>
      <c r="F9836">
        <v>110</v>
      </c>
      <c r="G9836" s="8">
        <v>14100000</v>
      </c>
      <c r="H9836" s="8">
        <v>5000000</v>
      </c>
    </row>
    <row r="9837" spans="1:8" x14ac:dyDescent="0.3">
      <c r="A9837">
        <v>7.2</v>
      </c>
      <c r="B9837" t="s">
        <v>25141</v>
      </c>
      <c r="C9837" t="s">
        <v>1371</v>
      </c>
      <c r="D9837" t="s">
        <v>1473</v>
      </c>
      <c r="E9837" t="s">
        <v>37</v>
      </c>
      <c r="F9837">
        <v>110</v>
      </c>
      <c r="G9837" s="8">
        <v>14100000</v>
      </c>
      <c r="H9837" s="8">
        <v>5000000</v>
      </c>
    </row>
    <row r="9838" spans="1:8" x14ac:dyDescent="0.3">
      <c r="A9838">
        <v>6.3</v>
      </c>
      <c r="B9838" t="s">
        <v>25142</v>
      </c>
      <c r="C9838" t="s">
        <v>15535</v>
      </c>
      <c r="D9838" t="s">
        <v>675</v>
      </c>
      <c r="E9838" t="s">
        <v>37</v>
      </c>
      <c r="F9838">
        <v>107</v>
      </c>
      <c r="G9838" s="8">
        <v>12200000</v>
      </c>
      <c r="H9838" s="8">
        <v>5000000</v>
      </c>
    </row>
    <row r="9839" spans="1:8" x14ac:dyDescent="0.3">
      <c r="A9839">
        <v>6.3</v>
      </c>
      <c r="B9839" t="s">
        <v>25142</v>
      </c>
      <c r="C9839" t="s">
        <v>15535</v>
      </c>
      <c r="D9839" t="s">
        <v>21950</v>
      </c>
      <c r="E9839" t="s">
        <v>37</v>
      </c>
      <c r="F9839">
        <v>107</v>
      </c>
      <c r="G9839" s="8">
        <v>12200000</v>
      </c>
      <c r="H9839" s="8">
        <v>5000000</v>
      </c>
    </row>
    <row r="9840" spans="1:8" x14ac:dyDescent="0.3">
      <c r="A9840">
        <v>6.3</v>
      </c>
      <c r="B9840" t="s">
        <v>25142</v>
      </c>
      <c r="C9840" t="s">
        <v>15535</v>
      </c>
      <c r="D9840" t="s">
        <v>1473</v>
      </c>
      <c r="E9840" t="s">
        <v>37</v>
      </c>
      <c r="F9840">
        <v>107</v>
      </c>
      <c r="G9840" s="8">
        <v>12200000</v>
      </c>
      <c r="H9840" s="8">
        <v>5000000</v>
      </c>
    </row>
    <row r="9841" spans="1:8" x14ac:dyDescent="0.3">
      <c r="A9841">
        <v>6.3</v>
      </c>
      <c r="B9841" t="s">
        <v>25142</v>
      </c>
      <c r="C9841" t="s">
        <v>15535</v>
      </c>
      <c r="D9841" t="s">
        <v>8199</v>
      </c>
      <c r="E9841" t="s">
        <v>37</v>
      </c>
      <c r="F9841">
        <v>107</v>
      </c>
      <c r="G9841" s="8">
        <v>12200000</v>
      </c>
      <c r="H9841" s="8">
        <v>5000000</v>
      </c>
    </row>
    <row r="9842" spans="1:8" x14ac:dyDescent="0.3">
      <c r="A9842">
        <v>6.3</v>
      </c>
      <c r="B9842" t="s">
        <v>25142</v>
      </c>
      <c r="C9842" t="s">
        <v>15535</v>
      </c>
      <c r="D9842" t="s">
        <v>12797</v>
      </c>
      <c r="E9842" t="s">
        <v>37</v>
      </c>
      <c r="F9842">
        <v>107</v>
      </c>
      <c r="G9842" s="8">
        <v>12200000</v>
      </c>
      <c r="H9842" s="8">
        <v>5000000</v>
      </c>
    </row>
    <row r="9843" spans="1:8" x14ac:dyDescent="0.3">
      <c r="A9843">
        <v>5.2</v>
      </c>
      <c r="B9843" t="s">
        <v>25143</v>
      </c>
      <c r="C9843" t="s">
        <v>15541</v>
      </c>
      <c r="D9843" t="s">
        <v>4189</v>
      </c>
      <c r="E9843" t="s">
        <v>37</v>
      </c>
      <c r="F9843">
        <v>86</v>
      </c>
      <c r="G9843" s="8">
        <v>17683670</v>
      </c>
      <c r="H9843" s="8">
        <v>5000000</v>
      </c>
    </row>
    <row r="9844" spans="1:8" x14ac:dyDescent="0.3">
      <c r="A9844">
        <v>5.2</v>
      </c>
      <c r="B9844" t="s">
        <v>25143</v>
      </c>
      <c r="C9844" t="s">
        <v>15541</v>
      </c>
      <c r="D9844" t="s">
        <v>21948</v>
      </c>
      <c r="E9844" t="s">
        <v>37</v>
      </c>
      <c r="F9844">
        <v>86</v>
      </c>
      <c r="G9844" s="8">
        <v>17683670</v>
      </c>
      <c r="H9844" s="8">
        <v>5000000</v>
      </c>
    </row>
    <row r="9845" spans="1:8" x14ac:dyDescent="0.3">
      <c r="A9845">
        <v>5.2</v>
      </c>
      <c r="B9845" t="s">
        <v>25143</v>
      </c>
      <c r="C9845" t="s">
        <v>15541</v>
      </c>
      <c r="D9845" t="s">
        <v>10118</v>
      </c>
      <c r="E9845" t="s">
        <v>37</v>
      </c>
      <c r="F9845">
        <v>86</v>
      </c>
      <c r="G9845" s="8">
        <v>17683670</v>
      </c>
      <c r="H9845" s="8">
        <v>5000000</v>
      </c>
    </row>
    <row r="9846" spans="1:8" x14ac:dyDescent="0.3">
      <c r="A9846">
        <v>5.2</v>
      </c>
      <c r="B9846" t="s">
        <v>25143</v>
      </c>
      <c r="C9846" t="s">
        <v>15541</v>
      </c>
      <c r="D9846" t="s">
        <v>8199</v>
      </c>
      <c r="E9846" t="s">
        <v>37</v>
      </c>
      <c r="F9846">
        <v>86</v>
      </c>
      <c r="G9846" s="8">
        <v>17683670</v>
      </c>
      <c r="H9846" s="8">
        <v>5000000</v>
      </c>
    </row>
    <row r="9847" spans="1:8" x14ac:dyDescent="0.3">
      <c r="A9847">
        <v>6.9</v>
      </c>
      <c r="B9847" t="s">
        <v>25144</v>
      </c>
      <c r="C9847" t="s">
        <v>15547</v>
      </c>
      <c r="D9847" t="s">
        <v>809</v>
      </c>
      <c r="E9847" t="s">
        <v>37</v>
      </c>
      <c r="F9847">
        <v>91</v>
      </c>
      <c r="G9847" s="8">
        <v>12055108</v>
      </c>
      <c r="H9847" s="8">
        <v>8000000</v>
      </c>
    </row>
    <row r="9848" spans="1:8" x14ac:dyDescent="0.3">
      <c r="A9848">
        <v>6.9</v>
      </c>
      <c r="B9848" t="s">
        <v>25144</v>
      </c>
      <c r="C9848" t="s">
        <v>15547</v>
      </c>
      <c r="D9848" t="s">
        <v>1473</v>
      </c>
      <c r="E9848" t="s">
        <v>37</v>
      </c>
      <c r="F9848">
        <v>91</v>
      </c>
      <c r="G9848" s="8">
        <v>12055108</v>
      </c>
      <c r="H9848" s="8">
        <v>8000000</v>
      </c>
    </row>
    <row r="9849" spans="1:8" x14ac:dyDescent="0.3">
      <c r="A9849">
        <v>6.8</v>
      </c>
      <c r="B9849" t="s">
        <v>25145</v>
      </c>
      <c r="C9849" t="s">
        <v>11894</v>
      </c>
      <c r="D9849" t="s">
        <v>675</v>
      </c>
      <c r="E9849" t="s">
        <v>37</v>
      </c>
      <c r="F9849">
        <v>103</v>
      </c>
      <c r="G9849" s="8">
        <v>27285953</v>
      </c>
      <c r="H9849" s="8">
        <v>5000000</v>
      </c>
    </row>
    <row r="9850" spans="1:8" x14ac:dyDescent="0.3">
      <c r="A9850">
        <v>6.8</v>
      </c>
      <c r="B9850" t="s">
        <v>25145</v>
      </c>
      <c r="C9850" t="s">
        <v>11894</v>
      </c>
      <c r="D9850" t="s">
        <v>8199</v>
      </c>
      <c r="E9850" t="s">
        <v>37</v>
      </c>
      <c r="F9850">
        <v>103</v>
      </c>
      <c r="G9850" s="8">
        <v>27285953</v>
      </c>
      <c r="H9850" s="8">
        <v>5000000</v>
      </c>
    </row>
    <row r="9851" spans="1:8" x14ac:dyDescent="0.3">
      <c r="A9851">
        <v>3.5</v>
      </c>
      <c r="B9851" t="s">
        <v>25146</v>
      </c>
      <c r="C9851" t="s">
        <v>15568</v>
      </c>
      <c r="D9851" t="s">
        <v>809</v>
      </c>
      <c r="E9851" t="s">
        <v>37</v>
      </c>
      <c r="F9851">
        <v>92</v>
      </c>
      <c r="G9851" s="8">
        <v>11675178</v>
      </c>
      <c r="H9851" s="8">
        <v>5000000</v>
      </c>
    </row>
    <row r="9852" spans="1:8" x14ac:dyDescent="0.3">
      <c r="A9852">
        <v>6.1</v>
      </c>
      <c r="B9852" t="s">
        <v>25147</v>
      </c>
      <c r="C9852" t="s">
        <v>2869</v>
      </c>
      <c r="D9852" t="s">
        <v>1473</v>
      </c>
      <c r="E9852" t="s">
        <v>37</v>
      </c>
      <c r="F9852">
        <v>99</v>
      </c>
      <c r="G9852" s="8">
        <v>10572742</v>
      </c>
      <c r="H9852" s="8">
        <v>8000000</v>
      </c>
    </row>
    <row r="9853" spans="1:8" x14ac:dyDescent="0.3">
      <c r="A9853">
        <v>6.1</v>
      </c>
      <c r="B9853" t="s">
        <v>25147</v>
      </c>
      <c r="C9853" t="s">
        <v>2869</v>
      </c>
      <c r="D9853" t="s">
        <v>17497</v>
      </c>
      <c r="E9853" t="s">
        <v>37</v>
      </c>
      <c r="F9853">
        <v>99</v>
      </c>
      <c r="G9853" s="8">
        <v>10572742</v>
      </c>
      <c r="H9853" s="8">
        <v>8000000</v>
      </c>
    </row>
    <row r="9854" spans="1:8" x14ac:dyDescent="0.3">
      <c r="A9854">
        <v>4.5</v>
      </c>
      <c r="B9854" t="s">
        <v>25148</v>
      </c>
      <c r="C9854" t="s">
        <v>7379</v>
      </c>
      <c r="D9854" t="s">
        <v>809</v>
      </c>
      <c r="E9854" t="s">
        <v>37</v>
      </c>
      <c r="F9854">
        <v>96</v>
      </c>
      <c r="G9854" s="8">
        <v>9658370</v>
      </c>
      <c r="H9854" s="8">
        <v>5000000</v>
      </c>
    </row>
    <row r="9855" spans="1:8" x14ac:dyDescent="0.3">
      <c r="A9855">
        <v>4.5</v>
      </c>
      <c r="B9855" t="s">
        <v>25148</v>
      </c>
      <c r="C9855" t="s">
        <v>7379</v>
      </c>
      <c r="D9855" t="s">
        <v>17497</v>
      </c>
      <c r="E9855" t="s">
        <v>37</v>
      </c>
      <c r="F9855">
        <v>96</v>
      </c>
      <c r="G9855" s="8">
        <v>9658370</v>
      </c>
      <c r="H9855" s="8">
        <v>5000000</v>
      </c>
    </row>
    <row r="9856" spans="1:8" x14ac:dyDescent="0.3">
      <c r="A9856">
        <v>5.9</v>
      </c>
      <c r="B9856" t="s">
        <v>25149</v>
      </c>
      <c r="C9856" t="s">
        <v>15585</v>
      </c>
      <c r="D9856" t="s">
        <v>675</v>
      </c>
      <c r="E9856" t="s">
        <v>37</v>
      </c>
      <c r="F9856">
        <v>82</v>
      </c>
      <c r="G9856" s="8">
        <v>9628751</v>
      </c>
      <c r="H9856" s="8">
        <v>5000000</v>
      </c>
    </row>
    <row r="9857" spans="1:8" x14ac:dyDescent="0.3">
      <c r="A9857">
        <v>5.9</v>
      </c>
      <c r="B9857" t="s">
        <v>25149</v>
      </c>
      <c r="C9857" t="s">
        <v>15585</v>
      </c>
      <c r="D9857" t="s">
        <v>515</v>
      </c>
      <c r="E9857" t="s">
        <v>37</v>
      </c>
      <c r="F9857">
        <v>82</v>
      </c>
      <c r="G9857" s="8">
        <v>9628751</v>
      </c>
      <c r="H9857" s="8">
        <v>5000000</v>
      </c>
    </row>
    <row r="9858" spans="1:8" x14ac:dyDescent="0.3">
      <c r="A9858">
        <v>5.9</v>
      </c>
      <c r="B9858" t="s">
        <v>25149</v>
      </c>
      <c r="C9858" t="s">
        <v>15585</v>
      </c>
      <c r="D9858" t="s">
        <v>9312</v>
      </c>
      <c r="E9858" t="s">
        <v>37</v>
      </c>
      <c r="F9858">
        <v>82</v>
      </c>
      <c r="G9858" s="8">
        <v>9628751</v>
      </c>
      <c r="H9858" s="8">
        <v>5000000</v>
      </c>
    </row>
    <row r="9859" spans="1:8" x14ac:dyDescent="0.3">
      <c r="A9859">
        <v>5.9</v>
      </c>
      <c r="B9859" t="s">
        <v>25149</v>
      </c>
      <c r="C9859" t="s">
        <v>15585</v>
      </c>
      <c r="D9859" t="s">
        <v>15875</v>
      </c>
      <c r="E9859" t="s">
        <v>37</v>
      </c>
      <c r="F9859">
        <v>82</v>
      </c>
      <c r="G9859" s="8">
        <v>9628751</v>
      </c>
      <c r="H9859" s="8">
        <v>5000000</v>
      </c>
    </row>
    <row r="9860" spans="1:8" x14ac:dyDescent="0.3">
      <c r="A9860">
        <v>5.9</v>
      </c>
      <c r="B9860" t="s">
        <v>25149</v>
      </c>
      <c r="C9860" t="s">
        <v>15585</v>
      </c>
      <c r="D9860" t="s">
        <v>10118</v>
      </c>
      <c r="E9860" t="s">
        <v>37</v>
      </c>
      <c r="F9860">
        <v>82</v>
      </c>
      <c r="G9860" s="8">
        <v>9628751</v>
      </c>
      <c r="H9860" s="8">
        <v>5000000</v>
      </c>
    </row>
    <row r="9861" spans="1:8" x14ac:dyDescent="0.3">
      <c r="A9861">
        <v>6.9</v>
      </c>
      <c r="B9861" t="s">
        <v>25150</v>
      </c>
      <c r="C9861" t="s">
        <v>15592</v>
      </c>
      <c r="D9861" t="s">
        <v>809</v>
      </c>
      <c r="E9861" t="s">
        <v>37</v>
      </c>
      <c r="F9861">
        <v>92</v>
      </c>
      <c r="G9861" s="8">
        <v>8786715</v>
      </c>
      <c r="H9861" s="8">
        <v>5000000</v>
      </c>
    </row>
    <row r="9862" spans="1:8" x14ac:dyDescent="0.3">
      <c r="A9862">
        <v>6.9</v>
      </c>
      <c r="B9862" t="s">
        <v>25150</v>
      </c>
      <c r="C9862" t="s">
        <v>15592</v>
      </c>
      <c r="D9862" t="s">
        <v>1473</v>
      </c>
      <c r="E9862" t="s">
        <v>37</v>
      </c>
      <c r="F9862">
        <v>92</v>
      </c>
      <c r="G9862" s="8">
        <v>8786715</v>
      </c>
      <c r="H9862" s="8">
        <v>5000000</v>
      </c>
    </row>
    <row r="9863" spans="1:8" x14ac:dyDescent="0.3">
      <c r="A9863">
        <v>7.7</v>
      </c>
      <c r="B9863" t="s">
        <v>25151</v>
      </c>
      <c r="C9863" t="s">
        <v>15596</v>
      </c>
      <c r="D9863" t="s">
        <v>809</v>
      </c>
      <c r="E9863" t="s">
        <v>726</v>
      </c>
      <c r="F9863">
        <v>112</v>
      </c>
      <c r="G9863" s="8">
        <v>3432342</v>
      </c>
      <c r="H9863" s="8">
        <v>6000000</v>
      </c>
    </row>
    <row r="9864" spans="1:8" x14ac:dyDescent="0.3">
      <c r="A9864">
        <v>7.7</v>
      </c>
      <c r="B9864" t="s">
        <v>25151</v>
      </c>
      <c r="C9864" t="s">
        <v>15596</v>
      </c>
      <c r="D9864" t="s">
        <v>21950</v>
      </c>
      <c r="E9864" t="s">
        <v>726</v>
      </c>
      <c r="F9864">
        <v>112</v>
      </c>
      <c r="G9864" s="8">
        <v>3432342</v>
      </c>
      <c r="H9864" s="8">
        <v>6000000</v>
      </c>
    </row>
    <row r="9865" spans="1:8" x14ac:dyDescent="0.3">
      <c r="A9865">
        <v>7.7</v>
      </c>
      <c r="B9865" t="s">
        <v>25151</v>
      </c>
      <c r="C9865" t="s">
        <v>15596</v>
      </c>
      <c r="D9865" t="s">
        <v>1473</v>
      </c>
      <c r="E9865" t="s">
        <v>726</v>
      </c>
      <c r="F9865">
        <v>112</v>
      </c>
      <c r="G9865" s="8">
        <v>3432342</v>
      </c>
      <c r="H9865" s="8">
        <v>6000000</v>
      </c>
    </row>
    <row r="9866" spans="1:8" x14ac:dyDescent="0.3">
      <c r="A9866">
        <v>7.7</v>
      </c>
      <c r="B9866" t="s">
        <v>25151</v>
      </c>
      <c r="C9866" t="s">
        <v>15596</v>
      </c>
      <c r="D9866" t="s">
        <v>21948</v>
      </c>
      <c r="E9866" t="s">
        <v>726</v>
      </c>
      <c r="F9866">
        <v>112</v>
      </c>
      <c r="G9866" s="8">
        <v>3432342</v>
      </c>
      <c r="H9866" s="8">
        <v>6000000</v>
      </c>
    </row>
    <row r="9867" spans="1:8" x14ac:dyDescent="0.3">
      <c r="A9867">
        <v>7.7</v>
      </c>
      <c r="B9867" t="s">
        <v>25151</v>
      </c>
      <c r="C9867" t="s">
        <v>15596</v>
      </c>
      <c r="D9867" t="s">
        <v>17497</v>
      </c>
      <c r="E9867" t="s">
        <v>726</v>
      </c>
      <c r="F9867">
        <v>112</v>
      </c>
      <c r="G9867" s="8">
        <v>3432342</v>
      </c>
      <c r="H9867" s="8">
        <v>6000000</v>
      </c>
    </row>
    <row r="9868" spans="1:8" x14ac:dyDescent="0.3">
      <c r="A9868">
        <v>5.3</v>
      </c>
      <c r="B9868" t="s">
        <v>25152</v>
      </c>
      <c r="C9868" t="s">
        <v>15606</v>
      </c>
      <c r="D9868" t="s">
        <v>4189</v>
      </c>
      <c r="E9868" t="s">
        <v>37</v>
      </c>
      <c r="F9868">
        <v>90</v>
      </c>
      <c r="G9868" s="8">
        <v>6755271</v>
      </c>
      <c r="H9868" s="8">
        <v>5000000</v>
      </c>
    </row>
    <row r="9869" spans="1:8" x14ac:dyDescent="0.3">
      <c r="A9869">
        <v>5.3</v>
      </c>
      <c r="B9869" t="s">
        <v>25152</v>
      </c>
      <c r="C9869" t="s">
        <v>15606</v>
      </c>
      <c r="D9869" t="s">
        <v>8199</v>
      </c>
      <c r="E9869" t="s">
        <v>37</v>
      </c>
      <c r="F9869">
        <v>90</v>
      </c>
      <c r="G9869" s="8">
        <v>6755271</v>
      </c>
      <c r="H9869" s="8">
        <v>5000000</v>
      </c>
    </row>
    <row r="9870" spans="1:8" x14ac:dyDescent="0.3">
      <c r="A9870">
        <v>7</v>
      </c>
      <c r="B9870" t="s">
        <v>25153</v>
      </c>
      <c r="C9870" t="s">
        <v>15613</v>
      </c>
      <c r="D9870" t="s">
        <v>809</v>
      </c>
      <c r="E9870" t="s">
        <v>37</v>
      </c>
      <c r="F9870">
        <v>150</v>
      </c>
      <c r="G9870" s="8">
        <v>6157157</v>
      </c>
      <c r="H9870" s="8">
        <v>5000000</v>
      </c>
    </row>
    <row r="9871" spans="1:8" x14ac:dyDescent="0.3">
      <c r="A9871">
        <v>7</v>
      </c>
      <c r="B9871" t="s">
        <v>25153</v>
      </c>
      <c r="C9871" t="s">
        <v>15613</v>
      </c>
      <c r="D9871" t="s">
        <v>1473</v>
      </c>
      <c r="E9871" t="s">
        <v>37</v>
      </c>
      <c r="F9871">
        <v>150</v>
      </c>
      <c r="G9871" s="8">
        <v>6157157</v>
      </c>
      <c r="H9871" s="8">
        <v>5000000</v>
      </c>
    </row>
    <row r="9872" spans="1:8" x14ac:dyDescent="0.3">
      <c r="A9872">
        <v>6.6</v>
      </c>
      <c r="B9872" t="s">
        <v>25154</v>
      </c>
      <c r="C9872" t="s">
        <v>13464</v>
      </c>
      <c r="D9872" t="s">
        <v>809</v>
      </c>
      <c r="E9872" t="s">
        <v>37</v>
      </c>
      <c r="F9872">
        <v>91</v>
      </c>
      <c r="G9872" s="8">
        <v>5480318</v>
      </c>
      <c r="H9872" s="8">
        <v>5000000</v>
      </c>
    </row>
    <row r="9873" spans="1:8" x14ac:dyDescent="0.3">
      <c r="A9873">
        <v>6.6</v>
      </c>
      <c r="B9873" t="s">
        <v>25154</v>
      </c>
      <c r="C9873" t="s">
        <v>13464</v>
      </c>
      <c r="D9873" t="s">
        <v>1473</v>
      </c>
      <c r="E9873" t="s">
        <v>37</v>
      </c>
      <c r="F9873">
        <v>91</v>
      </c>
      <c r="G9873" s="8">
        <v>5480318</v>
      </c>
      <c r="H9873" s="8">
        <v>5000000</v>
      </c>
    </row>
    <row r="9874" spans="1:8" x14ac:dyDescent="0.3">
      <c r="A9874">
        <v>6.4</v>
      </c>
      <c r="B9874" t="s">
        <v>25155</v>
      </c>
      <c r="C9874" t="s">
        <v>171</v>
      </c>
      <c r="D9874" t="s">
        <v>809</v>
      </c>
      <c r="E9874" t="s">
        <v>37</v>
      </c>
      <c r="F9874">
        <v>95</v>
      </c>
      <c r="G9874" s="8">
        <v>5308707</v>
      </c>
      <c r="H9874" s="8">
        <v>5000000</v>
      </c>
    </row>
    <row r="9875" spans="1:8" x14ac:dyDescent="0.3">
      <c r="A9875">
        <v>6.4</v>
      </c>
      <c r="B9875" t="s">
        <v>25155</v>
      </c>
      <c r="C9875" t="s">
        <v>171</v>
      </c>
      <c r="D9875" t="s">
        <v>21950</v>
      </c>
      <c r="E9875" t="s">
        <v>37</v>
      </c>
      <c r="F9875">
        <v>95</v>
      </c>
      <c r="G9875" s="8">
        <v>5308707</v>
      </c>
      <c r="H9875" s="8">
        <v>5000000</v>
      </c>
    </row>
    <row r="9876" spans="1:8" x14ac:dyDescent="0.3">
      <c r="A9876">
        <v>6.4</v>
      </c>
      <c r="B9876" t="s">
        <v>25155</v>
      </c>
      <c r="C9876" t="s">
        <v>171</v>
      </c>
      <c r="D9876" t="s">
        <v>1473</v>
      </c>
      <c r="E9876" t="s">
        <v>37</v>
      </c>
      <c r="F9876">
        <v>95</v>
      </c>
      <c r="G9876" s="8">
        <v>5308707</v>
      </c>
      <c r="H9876" s="8">
        <v>5000000</v>
      </c>
    </row>
    <row r="9877" spans="1:8" x14ac:dyDescent="0.3">
      <c r="A9877">
        <v>6.4</v>
      </c>
      <c r="B9877" t="s">
        <v>25155</v>
      </c>
      <c r="C9877" t="s">
        <v>171</v>
      </c>
      <c r="D9877" t="s">
        <v>8199</v>
      </c>
      <c r="E9877" t="s">
        <v>37</v>
      </c>
      <c r="F9877">
        <v>95</v>
      </c>
      <c r="G9877" s="8">
        <v>5308707</v>
      </c>
      <c r="H9877" s="8">
        <v>5000000</v>
      </c>
    </row>
    <row r="9878" spans="1:8" x14ac:dyDescent="0.3">
      <c r="A9878">
        <v>7.9</v>
      </c>
      <c r="B9878" t="s">
        <v>25156</v>
      </c>
      <c r="C9878" t="s">
        <v>415</v>
      </c>
      <c r="D9878" t="s">
        <v>1473</v>
      </c>
      <c r="E9878" t="s">
        <v>37</v>
      </c>
      <c r="F9878">
        <v>97</v>
      </c>
      <c r="G9878" s="8">
        <v>5009677</v>
      </c>
      <c r="H9878" s="8">
        <v>5000000</v>
      </c>
    </row>
    <row r="9879" spans="1:8" x14ac:dyDescent="0.3">
      <c r="A9879">
        <v>7.9</v>
      </c>
      <c r="B9879" t="s">
        <v>25156</v>
      </c>
      <c r="C9879" t="s">
        <v>415</v>
      </c>
      <c r="D9879" t="s">
        <v>21948</v>
      </c>
      <c r="E9879" t="s">
        <v>37</v>
      </c>
      <c r="F9879">
        <v>97</v>
      </c>
      <c r="G9879" s="8">
        <v>5009677</v>
      </c>
      <c r="H9879" s="8">
        <v>5000000</v>
      </c>
    </row>
    <row r="9880" spans="1:8" x14ac:dyDescent="0.3">
      <c r="A9880">
        <v>7.9</v>
      </c>
      <c r="B9880" t="s">
        <v>25156</v>
      </c>
      <c r="C9880" t="s">
        <v>415</v>
      </c>
      <c r="D9880" t="s">
        <v>10118</v>
      </c>
      <c r="E9880" t="s">
        <v>37</v>
      </c>
      <c r="F9880">
        <v>97</v>
      </c>
      <c r="G9880" s="8">
        <v>5009677</v>
      </c>
      <c r="H9880" s="8">
        <v>5000000</v>
      </c>
    </row>
    <row r="9881" spans="1:8" x14ac:dyDescent="0.3">
      <c r="A9881">
        <v>6.9</v>
      </c>
      <c r="B9881" t="s">
        <v>25157</v>
      </c>
      <c r="C9881" t="s">
        <v>15644</v>
      </c>
      <c r="D9881" t="s">
        <v>65</v>
      </c>
      <c r="E9881" t="s">
        <v>37</v>
      </c>
      <c r="F9881">
        <v>41</v>
      </c>
      <c r="G9881" s="8">
        <v>4074023</v>
      </c>
      <c r="H9881" s="8">
        <v>5000000</v>
      </c>
    </row>
    <row r="9882" spans="1:8" x14ac:dyDescent="0.3">
      <c r="A9882">
        <v>7.7</v>
      </c>
      <c r="B9882" t="s">
        <v>25158</v>
      </c>
      <c r="C9882" t="s">
        <v>6424</v>
      </c>
      <c r="D9882" t="s">
        <v>1473</v>
      </c>
      <c r="E9882" t="s">
        <v>37</v>
      </c>
      <c r="F9882">
        <v>112</v>
      </c>
      <c r="G9882" s="8">
        <v>4306697</v>
      </c>
      <c r="H9882" s="8">
        <v>5000000</v>
      </c>
    </row>
    <row r="9883" spans="1:8" x14ac:dyDescent="0.3">
      <c r="A9883">
        <v>7.2</v>
      </c>
      <c r="B9883" t="s">
        <v>25159</v>
      </c>
      <c r="C9883" t="s">
        <v>15655</v>
      </c>
      <c r="D9883" t="s">
        <v>1473</v>
      </c>
      <c r="E9883" t="s">
        <v>726</v>
      </c>
      <c r="F9883">
        <v>122</v>
      </c>
      <c r="G9883" s="8">
        <v>3950029</v>
      </c>
      <c r="H9883" s="8">
        <v>4000000</v>
      </c>
    </row>
    <row r="9884" spans="1:8" x14ac:dyDescent="0.3">
      <c r="A9884">
        <v>6.8</v>
      </c>
      <c r="B9884" t="s">
        <v>25160</v>
      </c>
      <c r="C9884" t="s">
        <v>15660</v>
      </c>
      <c r="D9884" t="s">
        <v>809</v>
      </c>
      <c r="E9884" t="s">
        <v>37</v>
      </c>
      <c r="F9884">
        <v>110</v>
      </c>
      <c r="G9884" s="8">
        <v>4040588</v>
      </c>
      <c r="H9884" s="8">
        <v>5000000</v>
      </c>
    </row>
    <row r="9885" spans="1:8" x14ac:dyDescent="0.3">
      <c r="A9885">
        <v>6.8</v>
      </c>
      <c r="B9885" t="s">
        <v>25160</v>
      </c>
      <c r="C9885" t="s">
        <v>15660</v>
      </c>
      <c r="D9885" t="s">
        <v>1473</v>
      </c>
      <c r="E9885" t="s">
        <v>37</v>
      </c>
      <c r="F9885">
        <v>110</v>
      </c>
      <c r="G9885" s="8">
        <v>4040588</v>
      </c>
      <c r="H9885" s="8">
        <v>5000000</v>
      </c>
    </row>
    <row r="9886" spans="1:8" x14ac:dyDescent="0.3">
      <c r="A9886">
        <v>7.4</v>
      </c>
      <c r="B9886" t="s">
        <v>25161</v>
      </c>
      <c r="C9886" t="s">
        <v>124</v>
      </c>
      <c r="D9886" t="s">
        <v>11093</v>
      </c>
      <c r="E9886" t="s">
        <v>37</v>
      </c>
      <c r="F9886">
        <v>108</v>
      </c>
      <c r="G9886" s="8">
        <v>3049135</v>
      </c>
      <c r="H9886" s="8">
        <v>5000000</v>
      </c>
    </row>
    <row r="9887" spans="1:8" x14ac:dyDescent="0.3">
      <c r="A9887">
        <v>7.4</v>
      </c>
      <c r="B9887" t="s">
        <v>25161</v>
      </c>
      <c r="C9887" t="s">
        <v>124</v>
      </c>
      <c r="D9887" t="s">
        <v>21950</v>
      </c>
      <c r="E9887" t="s">
        <v>37</v>
      </c>
      <c r="F9887">
        <v>108</v>
      </c>
      <c r="G9887" s="8">
        <v>3049135</v>
      </c>
      <c r="H9887" s="8">
        <v>5000000</v>
      </c>
    </row>
    <row r="9888" spans="1:8" x14ac:dyDescent="0.3">
      <c r="A9888">
        <v>7.4</v>
      </c>
      <c r="B9888" t="s">
        <v>25161</v>
      </c>
      <c r="C9888" t="s">
        <v>124</v>
      </c>
      <c r="D9888" t="s">
        <v>1473</v>
      </c>
      <c r="E9888" t="s">
        <v>37</v>
      </c>
      <c r="F9888">
        <v>108</v>
      </c>
      <c r="G9888" s="8">
        <v>3049135</v>
      </c>
      <c r="H9888" s="8">
        <v>5000000</v>
      </c>
    </row>
    <row r="9889" spans="1:8" x14ac:dyDescent="0.3">
      <c r="A9889">
        <v>7.4</v>
      </c>
      <c r="B9889" t="s">
        <v>25161</v>
      </c>
      <c r="C9889" t="s">
        <v>124</v>
      </c>
      <c r="D9889" t="s">
        <v>17497</v>
      </c>
      <c r="E9889" t="s">
        <v>37</v>
      </c>
      <c r="F9889">
        <v>108</v>
      </c>
      <c r="G9889" s="8">
        <v>3049135</v>
      </c>
      <c r="H9889" s="8">
        <v>5000000</v>
      </c>
    </row>
    <row r="9890" spans="1:8" x14ac:dyDescent="0.3">
      <c r="A9890">
        <v>7.4</v>
      </c>
      <c r="B9890" t="s">
        <v>25161</v>
      </c>
      <c r="C9890" t="s">
        <v>124</v>
      </c>
      <c r="D9890" t="s">
        <v>8199</v>
      </c>
      <c r="E9890" t="s">
        <v>37</v>
      </c>
      <c r="F9890">
        <v>108</v>
      </c>
      <c r="G9890" s="8">
        <v>3049135</v>
      </c>
      <c r="H9890" s="8">
        <v>5000000</v>
      </c>
    </row>
    <row r="9891" spans="1:8" x14ac:dyDescent="0.3">
      <c r="A9891">
        <v>4.5999999999999996</v>
      </c>
      <c r="B9891" t="s">
        <v>25162</v>
      </c>
      <c r="C9891" t="s">
        <v>11563</v>
      </c>
      <c r="D9891" t="s">
        <v>1473</v>
      </c>
      <c r="E9891" t="s">
        <v>37</v>
      </c>
      <c r="F9891">
        <v>121</v>
      </c>
      <c r="G9891" s="8">
        <v>4700361</v>
      </c>
      <c r="H9891" s="8">
        <v>5000000</v>
      </c>
    </row>
    <row r="9892" spans="1:8" x14ac:dyDescent="0.3">
      <c r="A9892">
        <v>6.4</v>
      </c>
      <c r="B9892" t="s">
        <v>25163</v>
      </c>
      <c r="C9892" t="s">
        <v>15682</v>
      </c>
      <c r="D9892" t="s">
        <v>809</v>
      </c>
      <c r="E9892" t="s">
        <v>37</v>
      </c>
      <c r="F9892">
        <v>97</v>
      </c>
      <c r="G9892" s="8">
        <v>2711210</v>
      </c>
      <c r="H9892" s="8">
        <v>5000000</v>
      </c>
    </row>
    <row r="9893" spans="1:8" x14ac:dyDescent="0.3">
      <c r="A9893">
        <v>6.4</v>
      </c>
      <c r="B9893" t="s">
        <v>25163</v>
      </c>
      <c r="C9893" t="s">
        <v>15682</v>
      </c>
      <c r="D9893" t="s">
        <v>1473</v>
      </c>
      <c r="E9893" t="s">
        <v>37</v>
      </c>
      <c r="F9893">
        <v>97</v>
      </c>
      <c r="G9893" s="8">
        <v>2711210</v>
      </c>
      <c r="H9893" s="8">
        <v>5000000</v>
      </c>
    </row>
    <row r="9894" spans="1:8" x14ac:dyDescent="0.3">
      <c r="A9894">
        <v>7</v>
      </c>
      <c r="B9894" t="s">
        <v>25164</v>
      </c>
      <c r="C9894" t="s">
        <v>4359</v>
      </c>
      <c r="D9894" t="s">
        <v>809</v>
      </c>
      <c r="E9894" t="s">
        <v>37</v>
      </c>
      <c r="F9894">
        <v>116</v>
      </c>
      <c r="G9894" s="8">
        <v>1980338</v>
      </c>
      <c r="H9894" s="8">
        <v>5000000</v>
      </c>
    </row>
    <row r="9895" spans="1:8" x14ac:dyDescent="0.3">
      <c r="A9895">
        <v>7</v>
      </c>
      <c r="B9895" t="s">
        <v>25164</v>
      </c>
      <c r="C9895" t="s">
        <v>4359</v>
      </c>
      <c r="D9895" t="s">
        <v>21950</v>
      </c>
      <c r="E9895" t="s">
        <v>37</v>
      </c>
      <c r="F9895">
        <v>116</v>
      </c>
      <c r="G9895" s="8">
        <v>1980338</v>
      </c>
      <c r="H9895" s="8">
        <v>5000000</v>
      </c>
    </row>
    <row r="9896" spans="1:8" x14ac:dyDescent="0.3">
      <c r="A9896">
        <v>7</v>
      </c>
      <c r="B9896" t="s">
        <v>25164</v>
      </c>
      <c r="C9896" t="s">
        <v>4359</v>
      </c>
      <c r="D9896" t="s">
        <v>1473</v>
      </c>
      <c r="E9896" t="s">
        <v>37</v>
      </c>
      <c r="F9896">
        <v>116</v>
      </c>
      <c r="G9896" s="8">
        <v>1980338</v>
      </c>
      <c r="H9896" s="8">
        <v>5000000</v>
      </c>
    </row>
    <row r="9897" spans="1:8" x14ac:dyDescent="0.3">
      <c r="A9897">
        <v>7</v>
      </c>
      <c r="B9897" t="s">
        <v>25164</v>
      </c>
      <c r="C9897" t="s">
        <v>4359</v>
      </c>
      <c r="D9897" t="s">
        <v>21948</v>
      </c>
      <c r="E9897" t="s">
        <v>37</v>
      </c>
      <c r="F9897">
        <v>116</v>
      </c>
      <c r="G9897" s="8">
        <v>1980338</v>
      </c>
      <c r="H9897" s="8">
        <v>5000000</v>
      </c>
    </row>
    <row r="9898" spans="1:8" x14ac:dyDescent="0.3">
      <c r="A9898">
        <v>7</v>
      </c>
      <c r="B9898" t="s">
        <v>25164</v>
      </c>
      <c r="C9898" t="s">
        <v>4359</v>
      </c>
      <c r="D9898" t="s">
        <v>8199</v>
      </c>
      <c r="E9898" t="s">
        <v>37</v>
      </c>
      <c r="F9898">
        <v>116</v>
      </c>
      <c r="G9898" s="8">
        <v>1980338</v>
      </c>
      <c r="H9898" s="8">
        <v>5000000</v>
      </c>
    </row>
    <row r="9899" spans="1:8" x14ac:dyDescent="0.3">
      <c r="A9899">
        <v>7.7</v>
      </c>
      <c r="B9899" t="s">
        <v>25165</v>
      </c>
      <c r="C9899" t="s">
        <v>10967</v>
      </c>
      <c r="D9899" t="s">
        <v>1473</v>
      </c>
      <c r="E9899" t="s">
        <v>37</v>
      </c>
      <c r="F9899">
        <v>94</v>
      </c>
      <c r="G9899" s="8">
        <v>1082044</v>
      </c>
      <c r="H9899" s="8">
        <v>5000000</v>
      </c>
    </row>
    <row r="9900" spans="1:8" x14ac:dyDescent="0.3">
      <c r="A9900">
        <v>7.7</v>
      </c>
      <c r="B9900" t="s">
        <v>25165</v>
      </c>
      <c r="C9900" t="s">
        <v>10967</v>
      </c>
      <c r="D9900" t="s">
        <v>8199</v>
      </c>
      <c r="E9900" t="s">
        <v>37</v>
      </c>
      <c r="F9900">
        <v>94</v>
      </c>
      <c r="G9900" s="8">
        <v>1082044</v>
      </c>
      <c r="H9900" s="8">
        <v>5000000</v>
      </c>
    </row>
    <row r="9901" spans="1:8" x14ac:dyDescent="0.3">
      <c r="A9901">
        <v>6.8</v>
      </c>
      <c r="B9901" t="s">
        <v>25166</v>
      </c>
      <c r="C9901" t="s">
        <v>11726</v>
      </c>
      <c r="D9901" t="s">
        <v>21950</v>
      </c>
      <c r="E9901" t="s">
        <v>37</v>
      </c>
      <c r="F9901">
        <v>103</v>
      </c>
      <c r="G9901" s="8">
        <v>1100000</v>
      </c>
      <c r="H9901" s="8">
        <v>5000000</v>
      </c>
    </row>
    <row r="9902" spans="1:8" x14ac:dyDescent="0.3">
      <c r="A9902">
        <v>6.8</v>
      </c>
      <c r="B9902" t="s">
        <v>25166</v>
      </c>
      <c r="C9902" t="s">
        <v>11726</v>
      </c>
      <c r="D9902" t="s">
        <v>1473</v>
      </c>
      <c r="E9902" t="s">
        <v>37</v>
      </c>
      <c r="F9902">
        <v>103</v>
      </c>
      <c r="G9902" s="8">
        <v>1100000</v>
      </c>
      <c r="H9902" s="8">
        <v>5000000</v>
      </c>
    </row>
    <row r="9903" spans="1:8" x14ac:dyDescent="0.3">
      <c r="A9903">
        <v>7</v>
      </c>
      <c r="B9903" t="s">
        <v>25167</v>
      </c>
      <c r="C9903" t="s">
        <v>15696</v>
      </c>
      <c r="D9903" t="s">
        <v>11093</v>
      </c>
      <c r="E9903" t="s">
        <v>37</v>
      </c>
      <c r="F9903">
        <v>112</v>
      </c>
      <c r="G9903" s="8">
        <v>2445646</v>
      </c>
      <c r="H9903" s="8">
        <v>5000000</v>
      </c>
    </row>
    <row r="9904" spans="1:8" x14ac:dyDescent="0.3">
      <c r="A9904">
        <v>7</v>
      </c>
      <c r="B9904" t="s">
        <v>25167</v>
      </c>
      <c r="C9904" t="s">
        <v>15696</v>
      </c>
      <c r="D9904" t="s">
        <v>21950</v>
      </c>
      <c r="E9904" t="s">
        <v>37</v>
      </c>
      <c r="F9904">
        <v>112</v>
      </c>
      <c r="G9904" s="8">
        <v>2445646</v>
      </c>
      <c r="H9904" s="8">
        <v>5000000</v>
      </c>
    </row>
    <row r="9905" spans="1:8" x14ac:dyDescent="0.3">
      <c r="A9905">
        <v>7</v>
      </c>
      <c r="B9905" t="s">
        <v>25167</v>
      </c>
      <c r="C9905" t="s">
        <v>15696</v>
      </c>
      <c r="D9905" t="s">
        <v>1473</v>
      </c>
      <c r="E9905" t="s">
        <v>37</v>
      </c>
      <c r="F9905">
        <v>112</v>
      </c>
      <c r="G9905" s="8">
        <v>2445646</v>
      </c>
      <c r="H9905" s="8">
        <v>5000000</v>
      </c>
    </row>
    <row r="9906" spans="1:8" x14ac:dyDescent="0.3">
      <c r="A9906">
        <v>7</v>
      </c>
      <c r="B9906" t="s">
        <v>25167</v>
      </c>
      <c r="C9906" t="s">
        <v>15696</v>
      </c>
      <c r="D9906" t="s">
        <v>21948</v>
      </c>
      <c r="E9906" t="s">
        <v>37</v>
      </c>
      <c r="F9906">
        <v>112</v>
      </c>
      <c r="G9906" s="8">
        <v>2445646</v>
      </c>
      <c r="H9906" s="8">
        <v>5000000</v>
      </c>
    </row>
    <row r="9907" spans="1:8" x14ac:dyDescent="0.3">
      <c r="A9907">
        <v>7</v>
      </c>
      <c r="B9907" t="s">
        <v>25167</v>
      </c>
      <c r="C9907" t="s">
        <v>15696</v>
      </c>
      <c r="D9907" t="s">
        <v>8199</v>
      </c>
      <c r="E9907" t="s">
        <v>37</v>
      </c>
      <c r="F9907">
        <v>112</v>
      </c>
      <c r="G9907" s="8">
        <v>2445646</v>
      </c>
      <c r="H9907" s="8">
        <v>5000000</v>
      </c>
    </row>
    <row r="9908" spans="1:8" x14ac:dyDescent="0.3">
      <c r="A9908">
        <v>7</v>
      </c>
      <c r="B9908" t="s">
        <v>25168</v>
      </c>
      <c r="C9908" t="s">
        <v>14949</v>
      </c>
      <c r="D9908" t="s">
        <v>1473</v>
      </c>
      <c r="E9908" t="s">
        <v>37</v>
      </c>
      <c r="F9908">
        <v>91</v>
      </c>
      <c r="G9908" s="8">
        <v>2221809</v>
      </c>
      <c r="H9908" s="8">
        <v>5000000</v>
      </c>
    </row>
    <row r="9909" spans="1:8" x14ac:dyDescent="0.3">
      <c r="A9909">
        <v>6.3</v>
      </c>
      <c r="B9909" t="s">
        <v>25169</v>
      </c>
      <c r="C9909" t="s">
        <v>15704</v>
      </c>
      <c r="D9909" t="s">
        <v>11093</v>
      </c>
      <c r="E9909" t="s">
        <v>37</v>
      </c>
      <c r="F9909">
        <v>98</v>
      </c>
      <c r="G9909" s="8">
        <v>296665</v>
      </c>
      <c r="H9909" s="8">
        <v>5000000</v>
      </c>
    </row>
    <row r="9910" spans="1:8" x14ac:dyDescent="0.3">
      <c r="A9910">
        <v>6.3</v>
      </c>
      <c r="B9910" t="s">
        <v>25169</v>
      </c>
      <c r="C9910" t="s">
        <v>15704</v>
      </c>
      <c r="D9910" t="s">
        <v>21950</v>
      </c>
      <c r="E9910" t="s">
        <v>37</v>
      </c>
      <c r="F9910">
        <v>98</v>
      </c>
      <c r="G9910" s="8">
        <v>296665</v>
      </c>
      <c r="H9910" s="8">
        <v>5000000</v>
      </c>
    </row>
    <row r="9911" spans="1:8" x14ac:dyDescent="0.3">
      <c r="A9911">
        <v>6.3</v>
      </c>
      <c r="B9911" t="s">
        <v>25169</v>
      </c>
      <c r="C9911" t="s">
        <v>15704</v>
      </c>
      <c r="D9911" t="s">
        <v>1473</v>
      </c>
      <c r="E9911" t="s">
        <v>37</v>
      </c>
      <c r="F9911">
        <v>98</v>
      </c>
      <c r="G9911" s="8">
        <v>296665</v>
      </c>
      <c r="H9911" s="8">
        <v>5000000</v>
      </c>
    </row>
    <row r="9912" spans="1:8" x14ac:dyDescent="0.3">
      <c r="A9912">
        <v>6.3</v>
      </c>
      <c r="B9912" t="s">
        <v>25169</v>
      </c>
      <c r="C9912" t="s">
        <v>15704</v>
      </c>
      <c r="D9912" t="s">
        <v>8199</v>
      </c>
      <c r="E9912" t="s">
        <v>37</v>
      </c>
      <c r="F9912">
        <v>98</v>
      </c>
      <c r="G9912" s="8">
        <v>296665</v>
      </c>
      <c r="H9912" s="8">
        <v>5000000</v>
      </c>
    </row>
    <row r="9913" spans="1:8" x14ac:dyDescent="0.3">
      <c r="A9913">
        <v>7.1</v>
      </c>
      <c r="B9913" t="s">
        <v>25170</v>
      </c>
      <c r="C9913" t="s">
        <v>15709</v>
      </c>
      <c r="D9913" t="s">
        <v>21950</v>
      </c>
      <c r="E9913" t="s">
        <v>37</v>
      </c>
      <c r="F9913">
        <v>95</v>
      </c>
      <c r="G9913" s="8">
        <v>3219029</v>
      </c>
      <c r="H9913" s="8">
        <v>5000000</v>
      </c>
    </row>
    <row r="9914" spans="1:8" x14ac:dyDescent="0.3">
      <c r="A9914">
        <v>7.1</v>
      </c>
      <c r="B9914" t="s">
        <v>25170</v>
      </c>
      <c r="C9914" t="s">
        <v>15709</v>
      </c>
      <c r="D9914" t="s">
        <v>4189</v>
      </c>
      <c r="E9914" t="s">
        <v>37</v>
      </c>
      <c r="F9914">
        <v>95</v>
      </c>
      <c r="G9914" s="8">
        <v>3219029</v>
      </c>
      <c r="H9914" s="8">
        <v>5000000</v>
      </c>
    </row>
    <row r="9915" spans="1:8" x14ac:dyDescent="0.3">
      <c r="A9915">
        <v>7.1</v>
      </c>
      <c r="B9915" t="s">
        <v>25170</v>
      </c>
      <c r="C9915" t="s">
        <v>15709</v>
      </c>
      <c r="D9915" t="s">
        <v>9824</v>
      </c>
      <c r="E9915" t="s">
        <v>37</v>
      </c>
      <c r="F9915">
        <v>95</v>
      </c>
      <c r="G9915" s="8">
        <v>3219029</v>
      </c>
      <c r="H9915" s="8">
        <v>5000000</v>
      </c>
    </row>
    <row r="9916" spans="1:8" x14ac:dyDescent="0.3">
      <c r="A9916">
        <v>7.1</v>
      </c>
      <c r="B9916" t="s">
        <v>25170</v>
      </c>
      <c r="C9916" t="s">
        <v>15709</v>
      </c>
      <c r="D9916" t="s">
        <v>8199</v>
      </c>
      <c r="E9916" t="s">
        <v>37</v>
      </c>
      <c r="F9916">
        <v>95</v>
      </c>
      <c r="G9916" s="8">
        <v>3219029</v>
      </c>
      <c r="H9916" s="8">
        <v>5000000</v>
      </c>
    </row>
    <row r="9917" spans="1:8" x14ac:dyDescent="0.3">
      <c r="A9917">
        <v>4.4000000000000004</v>
      </c>
      <c r="B9917" t="s">
        <v>25171</v>
      </c>
      <c r="C9917" t="s">
        <v>15720</v>
      </c>
      <c r="D9917" t="s">
        <v>1473</v>
      </c>
      <c r="E9917" t="s">
        <v>37</v>
      </c>
      <c r="F9917">
        <v>99</v>
      </c>
      <c r="G9917" s="8">
        <v>830210</v>
      </c>
      <c r="H9917" s="8">
        <v>5000000</v>
      </c>
    </row>
    <row r="9918" spans="1:8" x14ac:dyDescent="0.3">
      <c r="A9918">
        <v>4.4000000000000004</v>
      </c>
      <c r="B9918" t="s">
        <v>25171</v>
      </c>
      <c r="C9918" t="s">
        <v>15720</v>
      </c>
      <c r="D9918" t="s">
        <v>21948</v>
      </c>
      <c r="E9918" t="s">
        <v>37</v>
      </c>
      <c r="F9918">
        <v>99</v>
      </c>
      <c r="G9918" s="8">
        <v>830210</v>
      </c>
      <c r="H9918" s="8">
        <v>5000000</v>
      </c>
    </row>
    <row r="9919" spans="1:8" x14ac:dyDescent="0.3">
      <c r="A9919">
        <v>4.4000000000000004</v>
      </c>
      <c r="B9919" t="s">
        <v>25171</v>
      </c>
      <c r="C9919" t="s">
        <v>15720</v>
      </c>
      <c r="D9919" t="s">
        <v>10118</v>
      </c>
      <c r="E9919" t="s">
        <v>37</v>
      </c>
      <c r="F9919">
        <v>99</v>
      </c>
      <c r="G9919" s="8">
        <v>830210</v>
      </c>
      <c r="H9919" s="8">
        <v>5000000</v>
      </c>
    </row>
    <row r="9920" spans="1:8" x14ac:dyDescent="0.3">
      <c r="A9920">
        <v>7.1</v>
      </c>
      <c r="B9920" t="s">
        <v>25172</v>
      </c>
      <c r="C9920" t="s">
        <v>3168</v>
      </c>
      <c r="D9920" t="s">
        <v>809</v>
      </c>
      <c r="E9920" t="s">
        <v>37</v>
      </c>
      <c r="F9920">
        <v>91</v>
      </c>
      <c r="G9920" s="8">
        <v>1040879</v>
      </c>
      <c r="H9920" s="8">
        <v>7000000</v>
      </c>
    </row>
    <row r="9921" spans="1:8" x14ac:dyDescent="0.3">
      <c r="A9921">
        <v>7.1</v>
      </c>
      <c r="B9921" t="s">
        <v>25172</v>
      </c>
      <c r="C9921" t="s">
        <v>3168</v>
      </c>
      <c r="D9921" t="s">
        <v>21950</v>
      </c>
      <c r="E9921" t="s">
        <v>37</v>
      </c>
      <c r="F9921">
        <v>91</v>
      </c>
      <c r="G9921" s="8">
        <v>1040879</v>
      </c>
      <c r="H9921" s="8">
        <v>7000000</v>
      </c>
    </row>
    <row r="9922" spans="1:8" x14ac:dyDescent="0.3">
      <c r="A9922">
        <v>7.1</v>
      </c>
      <c r="B9922" t="s">
        <v>25172</v>
      </c>
      <c r="C9922" t="s">
        <v>3168</v>
      </c>
      <c r="D9922" t="s">
        <v>1473</v>
      </c>
      <c r="E9922" t="s">
        <v>37</v>
      </c>
      <c r="F9922">
        <v>91</v>
      </c>
      <c r="G9922" s="8">
        <v>1040879</v>
      </c>
      <c r="H9922" s="8">
        <v>7000000</v>
      </c>
    </row>
    <row r="9923" spans="1:8" x14ac:dyDescent="0.3">
      <c r="A9923">
        <v>6.1</v>
      </c>
      <c r="B9923" t="s">
        <v>25173</v>
      </c>
      <c r="C9923" t="s">
        <v>99</v>
      </c>
      <c r="D9923" t="s">
        <v>21950</v>
      </c>
      <c r="E9923" t="s">
        <v>37</v>
      </c>
      <c r="F9923">
        <v>97</v>
      </c>
      <c r="G9923" s="8">
        <v>326308</v>
      </c>
      <c r="H9923" s="8">
        <v>5000000</v>
      </c>
    </row>
    <row r="9924" spans="1:8" x14ac:dyDescent="0.3">
      <c r="A9924">
        <v>6.1</v>
      </c>
      <c r="B9924" t="s">
        <v>25173</v>
      </c>
      <c r="C9924" t="s">
        <v>99</v>
      </c>
      <c r="D9924" t="s">
        <v>1473</v>
      </c>
      <c r="E9924" t="s">
        <v>37</v>
      </c>
      <c r="F9924">
        <v>97</v>
      </c>
      <c r="G9924" s="8">
        <v>326308</v>
      </c>
      <c r="H9924" s="8">
        <v>5000000</v>
      </c>
    </row>
    <row r="9925" spans="1:8" x14ac:dyDescent="0.3">
      <c r="A9925">
        <v>6.1</v>
      </c>
      <c r="B9925" t="s">
        <v>25173</v>
      </c>
      <c r="C9925" t="s">
        <v>99</v>
      </c>
      <c r="D9925" t="s">
        <v>8199</v>
      </c>
      <c r="E9925" t="s">
        <v>37</v>
      </c>
      <c r="F9925">
        <v>97</v>
      </c>
      <c r="G9925" s="8">
        <v>326308</v>
      </c>
      <c r="H9925" s="8">
        <v>5000000</v>
      </c>
    </row>
    <row r="9926" spans="1:8" x14ac:dyDescent="0.3">
      <c r="A9926">
        <v>7.3</v>
      </c>
      <c r="B9926" t="s">
        <v>25174</v>
      </c>
      <c r="C9926" t="s">
        <v>15759</v>
      </c>
      <c r="D9926" t="s">
        <v>1473</v>
      </c>
      <c r="E9926" t="s">
        <v>37</v>
      </c>
      <c r="F9926">
        <v>90</v>
      </c>
      <c r="G9926" s="8">
        <v>124720</v>
      </c>
      <c r="H9926" s="8">
        <v>5000000</v>
      </c>
    </row>
    <row r="9927" spans="1:8" x14ac:dyDescent="0.3">
      <c r="A9927">
        <v>7.3</v>
      </c>
      <c r="B9927" t="s">
        <v>25174</v>
      </c>
      <c r="C9927" t="s">
        <v>15759</v>
      </c>
      <c r="D9927" t="s">
        <v>17497</v>
      </c>
      <c r="E9927" t="s">
        <v>37</v>
      </c>
      <c r="F9927">
        <v>90</v>
      </c>
      <c r="G9927" s="8">
        <v>124720</v>
      </c>
      <c r="H9927" s="8">
        <v>5000000</v>
      </c>
    </row>
    <row r="9928" spans="1:8" x14ac:dyDescent="0.3">
      <c r="A9928">
        <v>6.2</v>
      </c>
      <c r="B9928" t="s">
        <v>25175</v>
      </c>
      <c r="C9928" t="s">
        <v>15770</v>
      </c>
      <c r="D9928" t="s">
        <v>1473</v>
      </c>
      <c r="E9928" t="s">
        <v>37</v>
      </c>
      <c r="F9928">
        <v>90</v>
      </c>
      <c r="G9928" s="8">
        <v>99147</v>
      </c>
      <c r="H9928" s="8">
        <v>2000000</v>
      </c>
    </row>
    <row r="9929" spans="1:8" x14ac:dyDescent="0.3">
      <c r="A9929">
        <v>6.2</v>
      </c>
      <c r="B9929" t="s">
        <v>25176</v>
      </c>
      <c r="C9929" t="s">
        <v>496</v>
      </c>
      <c r="D9929" t="s">
        <v>4189</v>
      </c>
      <c r="E9929" t="s">
        <v>37</v>
      </c>
      <c r="F9929">
        <v>94</v>
      </c>
      <c r="G9929" s="8">
        <v>65069140</v>
      </c>
      <c r="H9929" s="8">
        <v>5000000</v>
      </c>
    </row>
    <row r="9930" spans="1:8" x14ac:dyDescent="0.3">
      <c r="A9930">
        <v>6.2</v>
      </c>
      <c r="B9930" t="s">
        <v>25176</v>
      </c>
      <c r="C9930" t="s">
        <v>496</v>
      </c>
      <c r="D9930" t="s">
        <v>8199</v>
      </c>
      <c r="E9930" t="s">
        <v>37</v>
      </c>
      <c r="F9930">
        <v>94</v>
      </c>
      <c r="G9930" s="8">
        <v>65069140</v>
      </c>
      <c r="H9930" s="8">
        <v>5000000</v>
      </c>
    </row>
    <row r="9931" spans="1:8" x14ac:dyDescent="0.3">
      <c r="A9931">
        <v>6.2</v>
      </c>
      <c r="B9931" t="s">
        <v>25177</v>
      </c>
      <c r="C9931" t="s">
        <v>1071</v>
      </c>
      <c r="D9931" t="s">
        <v>21950</v>
      </c>
      <c r="E9931" t="s">
        <v>37</v>
      </c>
      <c r="F9931">
        <v>90</v>
      </c>
      <c r="G9931" s="8">
        <v>65087</v>
      </c>
      <c r="H9931" s="8">
        <v>5000000</v>
      </c>
    </row>
    <row r="9932" spans="1:8" x14ac:dyDescent="0.3">
      <c r="A9932">
        <v>6.2</v>
      </c>
      <c r="B9932" t="s">
        <v>25177</v>
      </c>
      <c r="C9932" t="s">
        <v>1071</v>
      </c>
      <c r="D9932" t="s">
        <v>8199</v>
      </c>
      <c r="E9932" t="s">
        <v>37</v>
      </c>
      <c r="F9932">
        <v>90</v>
      </c>
      <c r="G9932" s="8">
        <v>65087</v>
      </c>
      <c r="H9932" s="8">
        <v>5000000</v>
      </c>
    </row>
    <row r="9933" spans="1:8" x14ac:dyDescent="0.3">
      <c r="A9933">
        <v>6.2</v>
      </c>
      <c r="B9933" t="s">
        <v>25177</v>
      </c>
      <c r="C9933" t="s">
        <v>1071</v>
      </c>
      <c r="D9933" t="s">
        <v>21951</v>
      </c>
      <c r="E9933" t="s">
        <v>37</v>
      </c>
      <c r="F9933">
        <v>90</v>
      </c>
      <c r="G9933" s="8">
        <v>65087</v>
      </c>
      <c r="H9933" s="8">
        <v>5000000</v>
      </c>
    </row>
    <row r="9934" spans="1:8" x14ac:dyDescent="0.3">
      <c r="A9934">
        <v>3.3</v>
      </c>
      <c r="B9934" t="s">
        <v>25178</v>
      </c>
      <c r="C9934" t="s">
        <v>15795</v>
      </c>
      <c r="D9934" t="s">
        <v>21948</v>
      </c>
      <c r="E9934" t="s">
        <v>37</v>
      </c>
      <c r="F9934">
        <v>103</v>
      </c>
      <c r="G9934" s="8">
        <v>16066</v>
      </c>
      <c r="H9934" s="8">
        <v>5000000</v>
      </c>
    </row>
    <row r="9935" spans="1:8" x14ac:dyDescent="0.3">
      <c r="A9935">
        <v>3.3</v>
      </c>
      <c r="B9935" t="s">
        <v>25178</v>
      </c>
      <c r="C9935" t="s">
        <v>15795</v>
      </c>
      <c r="D9935" t="s">
        <v>17497</v>
      </c>
      <c r="E9935" t="s">
        <v>37</v>
      </c>
      <c r="F9935">
        <v>103</v>
      </c>
      <c r="G9935" s="8">
        <v>16066</v>
      </c>
      <c r="H9935" s="8">
        <v>5000000</v>
      </c>
    </row>
    <row r="9936" spans="1:8" x14ac:dyDescent="0.3">
      <c r="A9936">
        <v>3.3</v>
      </c>
      <c r="B9936" t="s">
        <v>25178</v>
      </c>
      <c r="C9936" t="s">
        <v>15795</v>
      </c>
      <c r="D9936" t="s">
        <v>8199</v>
      </c>
      <c r="E9936" t="s">
        <v>37</v>
      </c>
      <c r="F9936">
        <v>103</v>
      </c>
      <c r="G9936" s="8">
        <v>16066</v>
      </c>
      <c r="H9936" s="8">
        <v>5000000</v>
      </c>
    </row>
    <row r="9937" spans="1:8" x14ac:dyDescent="0.3">
      <c r="A9937">
        <v>7.5</v>
      </c>
      <c r="B9937" t="s">
        <v>25179</v>
      </c>
      <c r="C9937" t="s">
        <v>15840</v>
      </c>
      <c r="D9937" t="s">
        <v>809</v>
      </c>
      <c r="E9937" t="s">
        <v>37</v>
      </c>
      <c r="F9937">
        <v>105</v>
      </c>
      <c r="G9937" s="8">
        <v>37440</v>
      </c>
      <c r="H9937" s="8">
        <v>5000000</v>
      </c>
    </row>
    <row r="9938" spans="1:8" x14ac:dyDescent="0.3">
      <c r="A9938">
        <v>7.5</v>
      </c>
      <c r="B9938" t="s">
        <v>25179</v>
      </c>
      <c r="C9938" t="s">
        <v>15840</v>
      </c>
      <c r="D9938" t="s">
        <v>1473</v>
      </c>
      <c r="E9938" t="s">
        <v>37</v>
      </c>
      <c r="F9938">
        <v>105</v>
      </c>
      <c r="G9938" s="8">
        <v>37440</v>
      </c>
      <c r="H9938" s="8">
        <v>5000000</v>
      </c>
    </row>
    <row r="9939" spans="1:8" x14ac:dyDescent="0.3">
      <c r="A9939">
        <v>7.5</v>
      </c>
      <c r="B9939" t="s">
        <v>25179</v>
      </c>
      <c r="C9939" t="s">
        <v>15840</v>
      </c>
      <c r="D9939" t="s">
        <v>9824</v>
      </c>
      <c r="E9939" t="s">
        <v>37</v>
      </c>
      <c r="F9939">
        <v>105</v>
      </c>
      <c r="G9939" s="8">
        <v>37440</v>
      </c>
      <c r="H9939" s="8">
        <v>5000000</v>
      </c>
    </row>
    <row r="9940" spans="1:8" x14ac:dyDescent="0.3">
      <c r="A9940">
        <v>7.4</v>
      </c>
      <c r="B9940" t="s">
        <v>25180</v>
      </c>
      <c r="C9940" t="s">
        <v>15889</v>
      </c>
      <c r="D9940" t="s">
        <v>809</v>
      </c>
      <c r="E9940" t="s">
        <v>15897</v>
      </c>
      <c r="F9940">
        <v>113</v>
      </c>
      <c r="G9940" s="8">
        <v>617228</v>
      </c>
      <c r="H9940" s="8">
        <v>84450000</v>
      </c>
    </row>
    <row r="9941" spans="1:8" x14ac:dyDescent="0.3">
      <c r="A9941">
        <v>7.4</v>
      </c>
      <c r="B9941" t="s">
        <v>25180</v>
      </c>
      <c r="C9941" t="s">
        <v>15889</v>
      </c>
      <c r="D9941" t="s">
        <v>1473</v>
      </c>
      <c r="E9941" t="s">
        <v>15897</v>
      </c>
      <c r="F9941">
        <v>113</v>
      </c>
      <c r="G9941" s="8">
        <v>617228</v>
      </c>
      <c r="H9941" s="8">
        <v>84450000</v>
      </c>
    </row>
    <row r="9942" spans="1:8" x14ac:dyDescent="0.3">
      <c r="A9942">
        <v>7.4</v>
      </c>
      <c r="B9942" t="s">
        <v>25180</v>
      </c>
      <c r="C9942" t="s">
        <v>15889</v>
      </c>
      <c r="D9942" t="s">
        <v>17497</v>
      </c>
      <c r="E9942" t="s">
        <v>15897</v>
      </c>
      <c r="F9942">
        <v>113</v>
      </c>
      <c r="G9942" s="8">
        <v>617228</v>
      </c>
      <c r="H9942" s="8">
        <v>84450000</v>
      </c>
    </row>
    <row r="9943" spans="1:8" x14ac:dyDescent="0.3">
      <c r="A9943">
        <v>7.4</v>
      </c>
      <c r="B9943" t="s">
        <v>25180</v>
      </c>
      <c r="C9943" t="s">
        <v>15889</v>
      </c>
      <c r="D9943" t="s">
        <v>21951</v>
      </c>
      <c r="E9943" t="s">
        <v>15897</v>
      </c>
      <c r="F9943">
        <v>113</v>
      </c>
      <c r="G9943" s="8">
        <v>617228</v>
      </c>
      <c r="H9943" s="8">
        <v>84450000</v>
      </c>
    </row>
    <row r="9944" spans="1:8" x14ac:dyDescent="0.3">
      <c r="A9944">
        <v>7.3</v>
      </c>
      <c r="B9944" t="s">
        <v>25181</v>
      </c>
      <c r="C9944" t="s">
        <v>15898</v>
      </c>
      <c r="D9944" t="s">
        <v>809</v>
      </c>
      <c r="E9944" t="s">
        <v>6517</v>
      </c>
      <c r="F9944">
        <v>99</v>
      </c>
      <c r="G9944" s="8">
        <v>274385</v>
      </c>
      <c r="H9944" s="8">
        <v>4000000</v>
      </c>
    </row>
    <row r="9945" spans="1:8" x14ac:dyDescent="0.3">
      <c r="A9945">
        <v>7.3</v>
      </c>
      <c r="B9945" t="s">
        <v>25181</v>
      </c>
      <c r="C9945" t="s">
        <v>15898</v>
      </c>
      <c r="D9945" t="s">
        <v>1473</v>
      </c>
      <c r="E9945" t="s">
        <v>6517</v>
      </c>
      <c r="F9945">
        <v>99</v>
      </c>
      <c r="G9945" s="8">
        <v>274385</v>
      </c>
      <c r="H9945" s="8">
        <v>4000000</v>
      </c>
    </row>
    <row r="9946" spans="1:8" x14ac:dyDescent="0.3">
      <c r="A9946">
        <v>8</v>
      </c>
      <c r="B9946" t="s">
        <v>25182</v>
      </c>
      <c r="C9946" t="s">
        <v>3721</v>
      </c>
      <c r="D9946" t="s">
        <v>1473</v>
      </c>
      <c r="E9946" t="s">
        <v>37</v>
      </c>
      <c r="F9946">
        <v>148</v>
      </c>
      <c r="G9946" s="8">
        <v>24475416</v>
      </c>
      <c r="H9946" s="8">
        <v>890000</v>
      </c>
    </row>
    <row r="9947" spans="1:8" x14ac:dyDescent="0.3">
      <c r="A9947">
        <v>5.9</v>
      </c>
      <c r="B9947" t="s">
        <v>25183</v>
      </c>
      <c r="C9947" t="s">
        <v>14125</v>
      </c>
      <c r="D9947" t="s">
        <v>4189</v>
      </c>
      <c r="E9947" t="s">
        <v>37</v>
      </c>
      <c r="F9947">
        <v>93</v>
      </c>
      <c r="G9947" s="8">
        <v>47277326</v>
      </c>
      <c r="H9947" s="8">
        <v>4800000</v>
      </c>
    </row>
    <row r="9948" spans="1:8" x14ac:dyDescent="0.3">
      <c r="A9948">
        <v>6.8</v>
      </c>
      <c r="B9948" t="s">
        <v>25184</v>
      </c>
      <c r="C9948" t="s">
        <v>7216</v>
      </c>
      <c r="D9948" t="s">
        <v>809</v>
      </c>
      <c r="E9948" t="s">
        <v>37</v>
      </c>
      <c r="F9948">
        <v>94</v>
      </c>
      <c r="G9948" s="8">
        <v>1247453</v>
      </c>
      <c r="H9948" s="8">
        <v>2800000</v>
      </c>
    </row>
    <row r="9949" spans="1:8" x14ac:dyDescent="0.3">
      <c r="A9949">
        <v>6.8</v>
      </c>
      <c r="B9949" t="s">
        <v>25184</v>
      </c>
      <c r="C9949" t="s">
        <v>7216</v>
      </c>
      <c r="D9949" t="s">
        <v>1473</v>
      </c>
      <c r="E9949" t="s">
        <v>37</v>
      </c>
      <c r="F9949">
        <v>94</v>
      </c>
      <c r="G9949" s="8">
        <v>1247453</v>
      </c>
      <c r="H9949" s="8">
        <v>2800000</v>
      </c>
    </row>
    <row r="9950" spans="1:8" x14ac:dyDescent="0.3">
      <c r="A9950">
        <v>7.4</v>
      </c>
      <c r="B9950" t="s">
        <v>25185</v>
      </c>
      <c r="C9950" t="s">
        <v>9785</v>
      </c>
      <c r="D9950" t="s">
        <v>1473</v>
      </c>
      <c r="E9950" t="s">
        <v>37</v>
      </c>
      <c r="F9950">
        <v>121</v>
      </c>
      <c r="G9950" s="8">
        <v>1729969</v>
      </c>
      <c r="H9950" s="8">
        <v>5000000</v>
      </c>
    </row>
    <row r="9951" spans="1:8" x14ac:dyDescent="0.3">
      <c r="A9951">
        <v>7.4</v>
      </c>
      <c r="B9951" t="s">
        <v>25185</v>
      </c>
      <c r="C9951" t="s">
        <v>9785</v>
      </c>
      <c r="D9951" t="s">
        <v>8199</v>
      </c>
      <c r="E9951" t="s">
        <v>37</v>
      </c>
      <c r="F9951">
        <v>121</v>
      </c>
      <c r="G9951" s="8">
        <v>1729969</v>
      </c>
      <c r="H9951" s="8">
        <v>5000000</v>
      </c>
    </row>
    <row r="9952" spans="1:8" x14ac:dyDescent="0.3">
      <c r="A9952">
        <v>6.7</v>
      </c>
      <c r="B9952" t="s">
        <v>25186</v>
      </c>
      <c r="C9952" t="s">
        <v>15922</v>
      </c>
      <c r="D9952" t="s">
        <v>651</v>
      </c>
      <c r="E9952" t="s">
        <v>37</v>
      </c>
      <c r="F9952">
        <v>118</v>
      </c>
      <c r="G9952" s="8">
        <v>1705139</v>
      </c>
      <c r="H9952" s="8">
        <v>4700000</v>
      </c>
    </row>
    <row r="9953" spans="1:8" x14ac:dyDescent="0.3">
      <c r="A9953">
        <v>6.7</v>
      </c>
      <c r="B9953" t="s">
        <v>25186</v>
      </c>
      <c r="C9953" t="s">
        <v>15922</v>
      </c>
      <c r="D9953" t="s">
        <v>4189</v>
      </c>
      <c r="E9953" t="s">
        <v>37</v>
      </c>
      <c r="F9953">
        <v>118</v>
      </c>
      <c r="G9953" s="8">
        <v>1705139</v>
      </c>
      <c r="H9953" s="8">
        <v>4700000</v>
      </c>
    </row>
    <row r="9954" spans="1:8" x14ac:dyDescent="0.3">
      <c r="A9954">
        <v>6.7</v>
      </c>
      <c r="B9954" t="s">
        <v>25186</v>
      </c>
      <c r="C9954" t="s">
        <v>15922</v>
      </c>
      <c r="D9954" t="s">
        <v>21948</v>
      </c>
      <c r="E9954" t="s">
        <v>37</v>
      </c>
      <c r="F9954">
        <v>118</v>
      </c>
      <c r="G9954" s="8">
        <v>1705139</v>
      </c>
      <c r="H9954" s="8">
        <v>4700000</v>
      </c>
    </row>
    <row r="9955" spans="1:8" x14ac:dyDescent="0.3">
      <c r="A9955">
        <v>6.7</v>
      </c>
      <c r="B9955" t="s">
        <v>25186</v>
      </c>
      <c r="C9955" t="s">
        <v>15922</v>
      </c>
      <c r="D9955" t="s">
        <v>8199</v>
      </c>
      <c r="E9955" t="s">
        <v>37</v>
      </c>
      <c r="F9955">
        <v>118</v>
      </c>
      <c r="G9955" s="8">
        <v>1705139</v>
      </c>
      <c r="H9955" s="8">
        <v>4700000</v>
      </c>
    </row>
    <row r="9956" spans="1:8" x14ac:dyDescent="0.3">
      <c r="A9956">
        <v>5.5</v>
      </c>
      <c r="B9956" t="s">
        <v>25187</v>
      </c>
      <c r="C9956" t="s">
        <v>5190</v>
      </c>
      <c r="D9956" t="s">
        <v>809</v>
      </c>
      <c r="E9956" t="s">
        <v>37</v>
      </c>
      <c r="F9956">
        <v>101</v>
      </c>
      <c r="G9956" s="8">
        <v>8025872</v>
      </c>
      <c r="H9956" s="8">
        <v>4700000</v>
      </c>
    </row>
    <row r="9957" spans="1:8" x14ac:dyDescent="0.3">
      <c r="A9957">
        <v>5.5</v>
      </c>
      <c r="B9957" t="s">
        <v>25187</v>
      </c>
      <c r="C9957" t="s">
        <v>5190</v>
      </c>
      <c r="D9957" t="s">
        <v>4189</v>
      </c>
      <c r="E9957" t="s">
        <v>37</v>
      </c>
      <c r="F9957">
        <v>101</v>
      </c>
      <c r="G9957" s="8">
        <v>8025872</v>
      </c>
      <c r="H9957" s="8">
        <v>4700000</v>
      </c>
    </row>
    <row r="9958" spans="1:8" x14ac:dyDescent="0.3">
      <c r="A9958">
        <v>5.7</v>
      </c>
      <c r="B9958" t="s">
        <v>25188</v>
      </c>
      <c r="C9958" t="s">
        <v>10635</v>
      </c>
      <c r="D9958" t="s">
        <v>21950</v>
      </c>
      <c r="E9958" t="s">
        <v>37</v>
      </c>
      <c r="F9958">
        <v>90</v>
      </c>
      <c r="G9958" s="8">
        <v>778565</v>
      </c>
      <c r="H9958" s="8">
        <v>4800000</v>
      </c>
    </row>
    <row r="9959" spans="1:8" x14ac:dyDescent="0.3">
      <c r="A9959">
        <v>5.7</v>
      </c>
      <c r="B9959" t="s">
        <v>25188</v>
      </c>
      <c r="C9959" t="s">
        <v>10635</v>
      </c>
      <c r="D9959" t="s">
        <v>1473</v>
      </c>
      <c r="E9959" t="s">
        <v>37</v>
      </c>
      <c r="F9959">
        <v>90</v>
      </c>
      <c r="G9959" s="8">
        <v>778565</v>
      </c>
      <c r="H9959" s="8">
        <v>4800000</v>
      </c>
    </row>
    <row r="9960" spans="1:8" x14ac:dyDescent="0.3">
      <c r="A9960">
        <v>7.2</v>
      </c>
      <c r="B9960" t="s">
        <v>25189</v>
      </c>
      <c r="C9960" t="s">
        <v>15977</v>
      </c>
      <c r="D9960" t="s">
        <v>809</v>
      </c>
      <c r="E9960" t="s">
        <v>726</v>
      </c>
      <c r="F9960">
        <v>100</v>
      </c>
      <c r="G9960" s="8">
        <v>513836</v>
      </c>
      <c r="H9960" s="8">
        <v>4600000</v>
      </c>
    </row>
    <row r="9961" spans="1:8" x14ac:dyDescent="0.3">
      <c r="A9961">
        <v>7.2</v>
      </c>
      <c r="B9961" t="s">
        <v>25189</v>
      </c>
      <c r="C9961" t="s">
        <v>15977</v>
      </c>
      <c r="D9961" t="s">
        <v>1473</v>
      </c>
      <c r="E9961" t="s">
        <v>726</v>
      </c>
      <c r="F9961">
        <v>100</v>
      </c>
      <c r="G9961" s="8">
        <v>513836</v>
      </c>
      <c r="H9961" s="8">
        <v>4600000</v>
      </c>
    </row>
    <row r="9962" spans="1:8" x14ac:dyDescent="0.3">
      <c r="A9962">
        <v>7.2</v>
      </c>
      <c r="B9962" t="s">
        <v>25189</v>
      </c>
      <c r="C9962" t="s">
        <v>15977</v>
      </c>
      <c r="D9962" t="s">
        <v>17497</v>
      </c>
      <c r="E9962" t="s">
        <v>726</v>
      </c>
      <c r="F9962">
        <v>100</v>
      </c>
      <c r="G9962" s="8">
        <v>513836</v>
      </c>
      <c r="H9962" s="8">
        <v>4600000</v>
      </c>
    </row>
    <row r="9963" spans="1:8" x14ac:dyDescent="0.3">
      <c r="A9963">
        <v>5.9</v>
      </c>
      <c r="B9963" t="s">
        <v>25190</v>
      </c>
      <c r="C9963" t="s">
        <v>15987</v>
      </c>
      <c r="D9963" t="s">
        <v>1473</v>
      </c>
      <c r="E9963" t="s">
        <v>37</v>
      </c>
      <c r="F9963">
        <v>97</v>
      </c>
      <c r="G9963" s="8">
        <v>434417</v>
      </c>
      <c r="H9963" s="8">
        <v>4600000</v>
      </c>
    </row>
    <row r="9964" spans="1:8" x14ac:dyDescent="0.3">
      <c r="A9964">
        <v>6.7</v>
      </c>
      <c r="B9964" t="s">
        <v>25191</v>
      </c>
      <c r="C9964" t="s">
        <v>5284</v>
      </c>
      <c r="D9964" t="s">
        <v>809</v>
      </c>
      <c r="E9964" t="s">
        <v>37</v>
      </c>
      <c r="F9964">
        <v>96</v>
      </c>
      <c r="G9964" s="8">
        <v>81200000</v>
      </c>
      <c r="H9964" s="8">
        <v>4500000</v>
      </c>
    </row>
    <row r="9965" spans="1:8" x14ac:dyDescent="0.3">
      <c r="A9965">
        <v>7.1</v>
      </c>
      <c r="B9965" t="s">
        <v>25192</v>
      </c>
      <c r="C9965" t="s">
        <v>244</v>
      </c>
      <c r="D9965" t="s">
        <v>809</v>
      </c>
      <c r="E9965" t="s">
        <v>37</v>
      </c>
      <c r="F9965">
        <v>117</v>
      </c>
      <c r="G9965" s="8">
        <v>52700832</v>
      </c>
      <c r="H9965" s="8">
        <v>4500000</v>
      </c>
    </row>
    <row r="9966" spans="1:8" x14ac:dyDescent="0.3">
      <c r="A9966">
        <v>7.1</v>
      </c>
      <c r="B9966" t="s">
        <v>25192</v>
      </c>
      <c r="C9966" t="s">
        <v>244</v>
      </c>
      <c r="D9966" t="s">
        <v>1473</v>
      </c>
      <c r="E9966" t="s">
        <v>37</v>
      </c>
      <c r="F9966">
        <v>117</v>
      </c>
      <c r="G9966" s="8">
        <v>52700832</v>
      </c>
      <c r="H9966" s="8">
        <v>4500000</v>
      </c>
    </row>
    <row r="9967" spans="1:8" x14ac:dyDescent="0.3">
      <c r="A9967">
        <v>7.1</v>
      </c>
      <c r="B9967" t="s">
        <v>25192</v>
      </c>
      <c r="C9967" t="s">
        <v>244</v>
      </c>
      <c r="D9967" t="s">
        <v>17497</v>
      </c>
      <c r="E9967" t="s">
        <v>37</v>
      </c>
      <c r="F9967">
        <v>117</v>
      </c>
      <c r="G9967" s="8">
        <v>52700832</v>
      </c>
      <c r="H9967" s="8">
        <v>4500000</v>
      </c>
    </row>
    <row r="9968" spans="1:8" x14ac:dyDescent="0.3">
      <c r="A9968">
        <v>7.7</v>
      </c>
      <c r="B9968" t="s">
        <v>25193</v>
      </c>
      <c r="C9968" t="s">
        <v>2862</v>
      </c>
      <c r="D9968" t="s">
        <v>1473</v>
      </c>
      <c r="E9968" t="s">
        <v>37</v>
      </c>
      <c r="F9968">
        <v>108</v>
      </c>
      <c r="G9968" s="8">
        <v>13060843</v>
      </c>
      <c r="H9968" s="8">
        <v>15000000</v>
      </c>
    </row>
    <row r="9969" spans="1:8" x14ac:dyDescent="0.3">
      <c r="A9969">
        <v>7.4</v>
      </c>
      <c r="B9969" t="s">
        <v>25194</v>
      </c>
      <c r="C9969" t="s">
        <v>276</v>
      </c>
      <c r="D9969" t="s">
        <v>21950</v>
      </c>
      <c r="E9969" t="s">
        <v>37</v>
      </c>
      <c r="F9969">
        <v>109</v>
      </c>
      <c r="G9969" s="8">
        <v>3798532</v>
      </c>
      <c r="H9969" s="8">
        <v>4500000</v>
      </c>
    </row>
    <row r="9970" spans="1:8" x14ac:dyDescent="0.3">
      <c r="A9970">
        <v>7.4</v>
      </c>
      <c r="B9970" t="s">
        <v>25194</v>
      </c>
      <c r="C9970" t="s">
        <v>276</v>
      </c>
      <c r="D9970" t="s">
        <v>1473</v>
      </c>
      <c r="E9970" t="s">
        <v>37</v>
      </c>
      <c r="F9970">
        <v>109</v>
      </c>
      <c r="G9970" s="8">
        <v>3798532</v>
      </c>
      <c r="H9970" s="8">
        <v>4500000</v>
      </c>
    </row>
    <row r="9971" spans="1:8" x14ac:dyDescent="0.3">
      <c r="A9971">
        <v>7.4</v>
      </c>
      <c r="B9971" t="s">
        <v>25194</v>
      </c>
      <c r="C9971" t="s">
        <v>276</v>
      </c>
      <c r="D9971" t="s">
        <v>17497</v>
      </c>
      <c r="E9971" t="s">
        <v>37</v>
      </c>
      <c r="F9971">
        <v>109</v>
      </c>
      <c r="G9971" s="8">
        <v>3798532</v>
      </c>
      <c r="H9971" s="8">
        <v>4500000</v>
      </c>
    </row>
    <row r="9972" spans="1:8" x14ac:dyDescent="0.3">
      <c r="A9972">
        <v>7.4</v>
      </c>
      <c r="B9972" t="s">
        <v>25194</v>
      </c>
      <c r="C9972" t="s">
        <v>276</v>
      </c>
      <c r="D9972" t="s">
        <v>8199</v>
      </c>
      <c r="E9972" t="s">
        <v>37</v>
      </c>
      <c r="F9972">
        <v>109</v>
      </c>
      <c r="G9972" s="8">
        <v>3798532</v>
      </c>
      <c r="H9972" s="8">
        <v>4500000</v>
      </c>
    </row>
    <row r="9973" spans="1:8" x14ac:dyDescent="0.3">
      <c r="A9973">
        <v>8.4</v>
      </c>
      <c r="B9973" t="s">
        <v>25195</v>
      </c>
      <c r="C9973" t="s">
        <v>626</v>
      </c>
      <c r="D9973" t="s">
        <v>1473</v>
      </c>
      <c r="E9973" t="s">
        <v>37</v>
      </c>
      <c r="F9973">
        <v>102</v>
      </c>
      <c r="G9973" s="8">
        <v>3609278</v>
      </c>
      <c r="H9973" s="8">
        <v>4500000</v>
      </c>
    </row>
    <row r="9974" spans="1:8" x14ac:dyDescent="0.3">
      <c r="A9974">
        <v>7.2</v>
      </c>
      <c r="B9974" t="s">
        <v>25196</v>
      </c>
      <c r="C9974" t="s">
        <v>16041</v>
      </c>
      <c r="D9974" t="s">
        <v>1473</v>
      </c>
      <c r="E9974" t="s">
        <v>1265</v>
      </c>
      <c r="F9974">
        <v>115</v>
      </c>
      <c r="G9974" s="8">
        <v>1687311</v>
      </c>
      <c r="H9974" s="8">
        <v>700000000</v>
      </c>
    </row>
    <row r="9975" spans="1:8" x14ac:dyDescent="0.3">
      <c r="A9975">
        <v>7.2</v>
      </c>
      <c r="B9975" t="s">
        <v>25196</v>
      </c>
      <c r="C9975" t="s">
        <v>16041</v>
      </c>
      <c r="D9975" t="s">
        <v>15164</v>
      </c>
      <c r="E9975" t="s">
        <v>1265</v>
      </c>
      <c r="F9975">
        <v>115</v>
      </c>
      <c r="G9975" s="8">
        <v>1687311</v>
      </c>
      <c r="H9975" s="8">
        <v>700000000</v>
      </c>
    </row>
    <row r="9976" spans="1:8" x14ac:dyDescent="0.3">
      <c r="A9976">
        <v>5.4</v>
      </c>
      <c r="B9976" t="s">
        <v>25197</v>
      </c>
      <c r="C9976" t="s">
        <v>16053</v>
      </c>
      <c r="D9976" t="s">
        <v>809</v>
      </c>
      <c r="E9976" t="s">
        <v>37</v>
      </c>
      <c r="F9976">
        <v>98</v>
      </c>
      <c r="G9976" s="8">
        <v>10429707</v>
      </c>
      <c r="H9976" s="8">
        <v>5000000</v>
      </c>
    </row>
    <row r="9977" spans="1:8" x14ac:dyDescent="0.3">
      <c r="A9977">
        <v>8.1</v>
      </c>
      <c r="B9977" t="s">
        <v>25198</v>
      </c>
      <c r="C9977" t="s">
        <v>7588</v>
      </c>
      <c r="D9977" t="s">
        <v>1473</v>
      </c>
      <c r="E9977" t="s">
        <v>37</v>
      </c>
      <c r="F9977">
        <v>133</v>
      </c>
      <c r="G9977" s="8">
        <v>727883</v>
      </c>
      <c r="H9977" s="8">
        <v>4500000</v>
      </c>
    </row>
    <row r="9978" spans="1:8" x14ac:dyDescent="0.3">
      <c r="A9978">
        <v>8.1</v>
      </c>
      <c r="B9978" t="s">
        <v>25198</v>
      </c>
      <c r="C9978" t="s">
        <v>7588</v>
      </c>
      <c r="D9978" t="s">
        <v>10118</v>
      </c>
      <c r="E9978" t="s">
        <v>37</v>
      </c>
      <c r="F9978">
        <v>133</v>
      </c>
      <c r="G9978" s="8">
        <v>727883</v>
      </c>
      <c r="H9978" s="8">
        <v>4500000</v>
      </c>
    </row>
    <row r="9979" spans="1:8" x14ac:dyDescent="0.3">
      <c r="A9979">
        <v>8.1</v>
      </c>
      <c r="B9979" t="s">
        <v>25198</v>
      </c>
      <c r="C9979" t="s">
        <v>7588</v>
      </c>
      <c r="D9979" t="s">
        <v>8199</v>
      </c>
      <c r="E9979" t="s">
        <v>37</v>
      </c>
      <c r="F9979">
        <v>133</v>
      </c>
      <c r="G9979" s="8">
        <v>727883</v>
      </c>
      <c r="H9979" s="8">
        <v>4500000</v>
      </c>
    </row>
    <row r="9980" spans="1:8" x14ac:dyDescent="0.3">
      <c r="A9980">
        <v>7.8</v>
      </c>
      <c r="B9980" t="s">
        <v>25199</v>
      </c>
      <c r="C9980" t="s">
        <v>16071</v>
      </c>
      <c r="D9980" t="s">
        <v>21950</v>
      </c>
      <c r="E9980" t="s">
        <v>8276</v>
      </c>
      <c r="F9980">
        <v>122</v>
      </c>
      <c r="G9980" s="8">
        <v>713413</v>
      </c>
      <c r="H9980" s="8">
        <v>4500000</v>
      </c>
    </row>
    <row r="9981" spans="1:8" x14ac:dyDescent="0.3">
      <c r="A9981">
        <v>7.8</v>
      </c>
      <c r="B9981" t="s">
        <v>25199</v>
      </c>
      <c r="C9981" t="s">
        <v>16071</v>
      </c>
      <c r="D9981" t="s">
        <v>1473</v>
      </c>
      <c r="E9981" t="s">
        <v>8276</v>
      </c>
      <c r="F9981">
        <v>122</v>
      </c>
      <c r="G9981" s="8">
        <v>713413</v>
      </c>
      <c r="H9981" s="8">
        <v>4500000</v>
      </c>
    </row>
    <row r="9982" spans="1:8" x14ac:dyDescent="0.3">
      <c r="A9982">
        <v>7.8</v>
      </c>
      <c r="B9982" t="s">
        <v>25199</v>
      </c>
      <c r="C9982" t="s">
        <v>16071</v>
      </c>
      <c r="D9982" t="s">
        <v>21948</v>
      </c>
      <c r="E9982" t="s">
        <v>8276</v>
      </c>
      <c r="F9982">
        <v>122</v>
      </c>
      <c r="G9982" s="8">
        <v>713413</v>
      </c>
      <c r="H9982" s="8">
        <v>4500000</v>
      </c>
    </row>
    <row r="9983" spans="1:8" x14ac:dyDescent="0.3">
      <c r="A9983">
        <v>6.8</v>
      </c>
      <c r="B9983" t="s">
        <v>25200</v>
      </c>
      <c r="C9983" t="s">
        <v>16078</v>
      </c>
      <c r="D9983" t="s">
        <v>809</v>
      </c>
      <c r="E9983" t="s">
        <v>37</v>
      </c>
      <c r="F9983">
        <v>106</v>
      </c>
      <c r="G9983" s="8">
        <v>410241</v>
      </c>
      <c r="H9983" s="8">
        <v>2000000</v>
      </c>
    </row>
    <row r="9984" spans="1:8" x14ac:dyDescent="0.3">
      <c r="A9984">
        <v>6.8</v>
      </c>
      <c r="B9984" t="s">
        <v>25200</v>
      </c>
      <c r="C9984" t="s">
        <v>16078</v>
      </c>
      <c r="D9984" t="s">
        <v>21950</v>
      </c>
      <c r="E9984" t="s">
        <v>37</v>
      </c>
      <c r="F9984">
        <v>106</v>
      </c>
      <c r="G9984" s="8">
        <v>410241</v>
      </c>
      <c r="H9984" s="8">
        <v>2000000</v>
      </c>
    </row>
    <row r="9985" spans="1:8" x14ac:dyDescent="0.3">
      <c r="A9985">
        <v>6.8</v>
      </c>
      <c r="B9985" t="s">
        <v>25200</v>
      </c>
      <c r="C9985" t="s">
        <v>16078</v>
      </c>
      <c r="D9985" t="s">
        <v>1473</v>
      </c>
      <c r="E9985" t="s">
        <v>37</v>
      </c>
      <c r="F9985">
        <v>106</v>
      </c>
      <c r="G9985" s="8">
        <v>410241</v>
      </c>
      <c r="H9985" s="8">
        <v>2000000</v>
      </c>
    </row>
    <row r="9986" spans="1:8" x14ac:dyDescent="0.3">
      <c r="A9986">
        <v>7.7</v>
      </c>
      <c r="B9986" t="s">
        <v>25201</v>
      </c>
      <c r="C9986" t="s">
        <v>12126</v>
      </c>
      <c r="D9986" t="s">
        <v>21950</v>
      </c>
      <c r="E9986" t="s">
        <v>10486</v>
      </c>
      <c r="F9986">
        <v>112</v>
      </c>
      <c r="G9986" s="8">
        <v>211667</v>
      </c>
      <c r="H9986" s="8">
        <v>4200000000</v>
      </c>
    </row>
    <row r="9987" spans="1:8" x14ac:dyDescent="0.3">
      <c r="A9987">
        <v>7.7</v>
      </c>
      <c r="B9987" t="s">
        <v>25201</v>
      </c>
      <c r="C9987" t="s">
        <v>12126</v>
      </c>
      <c r="D9987" t="s">
        <v>1473</v>
      </c>
      <c r="E9987" t="s">
        <v>10486</v>
      </c>
      <c r="F9987">
        <v>112</v>
      </c>
      <c r="G9987" s="8">
        <v>211667</v>
      </c>
      <c r="H9987" s="8">
        <v>4200000000</v>
      </c>
    </row>
    <row r="9988" spans="1:8" x14ac:dyDescent="0.3">
      <c r="A9988">
        <v>6.5</v>
      </c>
      <c r="B9988" t="s">
        <v>25202</v>
      </c>
      <c r="C9988" t="s">
        <v>16099</v>
      </c>
      <c r="D9988" t="s">
        <v>809</v>
      </c>
      <c r="E9988" t="s">
        <v>37</v>
      </c>
      <c r="F9988">
        <v>99</v>
      </c>
      <c r="G9988" s="8">
        <v>92191</v>
      </c>
      <c r="H9988" s="8">
        <v>2500000</v>
      </c>
    </row>
    <row r="9989" spans="1:8" x14ac:dyDescent="0.3">
      <c r="A9989">
        <v>6.5</v>
      </c>
      <c r="B9989" t="s">
        <v>25202</v>
      </c>
      <c r="C9989" t="s">
        <v>16099</v>
      </c>
      <c r="D9989" t="s">
        <v>1473</v>
      </c>
      <c r="E9989" t="s">
        <v>37</v>
      </c>
      <c r="F9989">
        <v>99</v>
      </c>
      <c r="G9989" s="8">
        <v>92191</v>
      </c>
      <c r="H9989" s="8">
        <v>2500000</v>
      </c>
    </row>
    <row r="9990" spans="1:8" x14ac:dyDescent="0.3">
      <c r="A9990">
        <v>6.5</v>
      </c>
      <c r="B9990" t="s">
        <v>25202</v>
      </c>
      <c r="C9990" t="s">
        <v>16099</v>
      </c>
      <c r="D9990" t="s">
        <v>21949</v>
      </c>
      <c r="E9990" t="s">
        <v>37</v>
      </c>
      <c r="F9990">
        <v>99</v>
      </c>
      <c r="G9990" s="8">
        <v>92191</v>
      </c>
      <c r="H9990" s="8">
        <v>2500000</v>
      </c>
    </row>
    <row r="9991" spans="1:8" x14ac:dyDescent="0.3">
      <c r="A9991">
        <v>7.3</v>
      </c>
      <c r="B9991" t="s">
        <v>25203</v>
      </c>
      <c r="C9991" t="s">
        <v>16103</v>
      </c>
      <c r="D9991" t="s">
        <v>675</v>
      </c>
      <c r="E9991" t="s">
        <v>5027</v>
      </c>
      <c r="F9991">
        <v>110</v>
      </c>
      <c r="G9991" s="8">
        <v>49413</v>
      </c>
      <c r="H9991" s="8">
        <v>35000000</v>
      </c>
    </row>
    <row r="9992" spans="1:8" x14ac:dyDescent="0.3">
      <c r="A9992">
        <v>7.3</v>
      </c>
      <c r="B9992" t="s">
        <v>25203</v>
      </c>
      <c r="C9992" t="s">
        <v>16103</v>
      </c>
      <c r="D9992" t="s">
        <v>21950</v>
      </c>
      <c r="E9992" t="s">
        <v>5027</v>
      </c>
      <c r="F9992">
        <v>110</v>
      </c>
      <c r="G9992" s="8">
        <v>49413</v>
      </c>
      <c r="H9992" s="8">
        <v>35000000</v>
      </c>
    </row>
    <row r="9993" spans="1:8" x14ac:dyDescent="0.3">
      <c r="A9993">
        <v>7.3</v>
      </c>
      <c r="B9993" t="s">
        <v>25203</v>
      </c>
      <c r="C9993" t="s">
        <v>16103</v>
      </c>
      <c r="D9993" t="s">
        <v>8199</v>
      </c>
      <c r="E9993" t="s">
        <v>5027</v>
      </c>
      <c r="F9993">
        <v>110</v>
      </c>
      <c r="G9993" s="8">
        <v>49413</v>
      </c>
      <c r="H9993" s="8">
        <v>35000000</v>
      </c>
    </row>
    <row r="9994" spans="1:8" x14ac:dyDescent="0.3">
      <c r="A9994">
        <v>5.9</v>
      </c>
      <c r="B9994" t="s">
        <v>25204</v>
      </c>
      <c r="C9994" t="s">
        <v>16117</v>
      </c>
      <c r="D9994" t="s">
        <v>1473</v>
      </c>
      <c r="E9994" t="s">
        <v>37</v>
      </c>
      <c r="F9994">
        <v>104</v>
      </c>
      <c r="G9994" s="8">
        <v>108229</v>
      </c>
      <c r="H9994" s="8">
        <v>4500000</v>
      </c>
    </row>
    <row r="9995" spans="1:8" x14ac:dyDescent="0.3">
      <c r="A9995">
        <v>5.9</v>
      </c>
      <c r="B9995" t="s">
        <v>25204</v>
      </c>
      <c r="C9995" t="s">
        <v>16117</v>
      </c>
      <c r="D9995" t="s">
        <v>4189</v>
      </c>
      <c r="E9995" t="s">
        <v>37</v>
      </c>
      <c r="F9995">
        <v>104</v>
      </c>
      <c r="G9995" s="8">
        <v>108229</v>
      </c>
      <c r="H9995" s="8">
        <v>4500000</v>
      </c>
    </row>
    <row r="9996" spans="1:8" x14ac:dyDescent="0.3">
      <c r="A9996">
        <v>5.9</v>
      </c>
      <c r="B9996" t="s">
        <v>25204</v>
      </c>
      <c r="C9996" t="s">
        <v>16117</v>
      </c>
      <c r="D9996" t="s">
        <v>21948</v>
      </c>
      <c r="E9996" t="s">
        <v>37</v>
      </c>
      <c r="F9996">
        <v>104</v>
      </c>
      <c r="G9996" s="8">
        <v>108229</v>
      </c>
      <c r="H9996" s="8">
        <v>4500000</v>
      </c>
    </row>
    <row r="9997" spans="1:8" x14ac:dyDescent="0.3">
      <c r="A9997">
        <v>5.9</v>
      </c>
      <c r="B9997" t="s">
        <v>25204</v>
      </c>
      <c r="C9997" t="s">
        <v>16117</v>
      </c>
      <c r="D9997" t="s">
        <v>8199</v>
      </c>
      <c r="E9997" t="s">
        <v>37</v>
      </c>
      <c r="F9997">
        <v>104</v>
      </c>
      <c r="G9997" s="8">
        <v>108229</v>
      </c>
      <c r="H9997" s="8">
        <v>4500000</v>
      </c>
    </row>
    <row r="9998" spans="1:8" x14ac:dyDescent="0.3">
      <c r="A9998">
        <v>8.6999999999999993</v>
      </c>
      <c r="B9998" t="s">
        <v>25205</v>
      </c>
      <c r="C9998" t="s">
        <v>2741</v>
      </c>
      <c r="D9998" t="s">
        <v>1473</v>
      </c>
      <c r="E9998" t="s">
        <v>37</v>
      </c>
      <c r="F9998">
        <v>133</v>
      </c>
      <c r="G9998" s="8">
        <v>112000000</v>
      </c>
      <c r="H9998" s="8">
        <v>4400000</v>
      </c>
    </row>
    <row r="9999" spans="1:8" x14ac:dyDescent="0.3">
      <c r="A9999">
        <v>5.8</v>
      </c>
      <c r="B9999" t="s">
        <v>25206</v>
      </c>
      <c r="C9999" t="s">
        <v>14230</v>
      </c>
      <c r="D9999" t="s">
        <v>675</v>
      </c>
      <c r="E9999" t="s">
        <v>37</v>
      </c>
      <c r="F9999">
        <v>103</v>
      </c>
      <c r="G9999" s="8">
        <v>8691</v>
      </c>
      <c r="H9999" s="8">
        <v>4500000</v>
      </c>
    </row>
    <row r="10000" spans="1:8" x14ac:dyDescent="0.3">
      <c r="A10000">
        <v>5.8</v>
      </c>
      <c r="B10000" t="s">
        <v>25206</v>
      </c>
      <c r="C10000" t="s">
        <v>14230</v>
      </c>
      <c r="D10000" t="s">
        <v>515</v>
      </c>
      <c r="E10000" t="s">
        <v>37</v>
      </c>
      <c r="F10000">
        <v>103</v>
      </c>
      <c r="G10000" s="8">
        <v>8691</v>
      </c>
      <c r="H10000" s="8">
        <v>4500000</v>
      </c>
    </row>
    <row r="10001" spans="1:8" x14ac:dyDescent="0.3">
      <c r="A10001">
        <v>6.1</v>
      </c>
      <c r="B10001" t="s">
        <v>25207</v>
      </c>
      <c r="C10001" t="s">
        <v>16155</v>
      </c>
      <c r="D10001" t="s">
        <v>675</v>
      </c>
      <c r="E10001" t="s">
        <v>37</v>
      </c>
      <c r="F10001">
        <v>112</v>
      </c>
      <c r="G10001" s="8">
        <v>26345</v>
      </c>
      <c r="H10001" s="8">
        <v>3000000</v>
      </c>
    </row>
    <row r="10002" spans="1:8" x14ac:dyDescent="0.3">
      <c r="A10002">
        <v>6.1</v>
      </c>
      <c r="B10002" t="s">
        <v>25207</v>
      </c>
      <c r="C10002" t="s">
        <v>16155</v>
      </c>
      <c r="D10002" t="s">
        <v>21950</v>
      </c>
      <c r="E10002" t="s">
        <v>37</v>
      </c>
      <c r="F10002">
        <v>112</v>
      </c>
      <c r="G10002" s="8">
        <v>26345</v>
      </c>
      <c r="H10002" s="8">
        <v>3000000</v>
      </c>
    </row>
    <row r="10003" spans="1:8" x14ac:dyDescent="0.3">
      <c r="A10003">
        <v>6.1</v>
      </c>
      <c r="B10003" t="s">
        <v>25207</v>
      </c>
      <c r="C10003" t="s">
        <v>16155</v>
      </c>
      <c r="D10003" t="s">
        <v>1473</v>
      </c>
      <c r="E10003" t="s">
        <v>37</v>
      </c>
      <c r="F10003">
        <v>112</v>
      </c>
      <c r="G10003" s="8">
        <v>26345</v>
      </c>
      <c r="H10003" s="8">
        <v>3000000</v>
      </c>
    </row>
    <row r="10004" spans="1:8" x14ac:dyDescent="0.3">
      <c r="A10004">
        <v>7.6</v>
      </c>
      <c r="B10004" t="s">
        <v>25208</v>
      </c>
      <c r="C10004" t="s">
        <v>6332</v>
      </c>
      <c r="D10004" t="s">
        <v>1473</v>
      </c>
      <c r="E10004" t="s">
        <v>37</v>
      </c>
      <c r="F10004">
        <v>101</v>
      </c>
      <c r="G10004" s="8">
        <v>20772796</v>
      </c>
      <c r="H10004" s="8">
        <v>6000000</v>
      </c>
    </row>
    <row r="10005" spans="1:8" x14ac:dyDescent="0.3">
      <c r="A10005">
        <v>7.6</v>
      </c>
      <c r="B10005" t="s">
        <v>25208</v>
      </c>
      <c r="C10005" t="s">
        <v>6332</v>
      </c>
      <c r="D10005" t="s">
        <v>15875</v>
      </c>
      <c r="E10005" t="s">
        <v>37</v>
      </c>
      <c r="F10005">
        <v>101</v>
      </c>
      <c r="G10005" s="8">
        <v>20772796</v>
      </c>
      <c r="H10005" s="8">
        <v>6000000</v>
      </c>
    </row>
    <row r="10006" spans="1:8" x14ac:dyDescent="0.3">
      <c r="A10006">
        <v>7.2</v>
      </c>
      <c r="B10006" t="s">
        <v>25209</v>
      </c>
      <c r="C10006" t="s">
        <v>16174</v>
      </c>
      <c r="D10006" t="s">
        <v>809</v>
      </c>
      <c r="E10006" t="s">
        <v>3397</v>
      </c>
      <c r="F10006">
        <v>133</v>
      </c>
      <c r="G10006" s="8">
        <v>199228</v>
      </c>
      <c r="H10006" s="8">
        <v>150000000</v>
      </c>
    </row>
    <row r="10007" spans="1:8" x14ac:dyDescent="0.3">
      <c r="A10007">
        <v>7.2</v>
      </c>
      <c r="B10007" t="s">
        <v>25209</v>
      </c>
      <c r="C10007" t="s">
        <v>16174</v>
      </c>
      <c r="D10007" t="s">
        <v>1473</v>
      </c>
      <c r="E10007" t="s">
        <v>3397</v>
      </c>
      <c r="F10007">
        <v>133</v>
      </c>
      <c r="G10007" s="8">
        <v>199228</v>
      </c>
      <c r="H10007" s="8">
        <v>150000000</v>
      </c>
    </row>
    <row r="10008" spans="1:8" x14ac:dyDescent="0.3">
      <c r="A10008">
        <v>6.5</v>
      </c>
      <c r="B10008" t="s">
        <v>25210</v>
      </c>
      <c r="C10008" t="s">
        <v>1030</v>
      </c>
      <c r="D10008" t="s">
        <v>651</v>
      </c>
      <c r="E10008" t="s">
        <v>3427</v>
      </c>
      <c r="F10008">
        <v>104</v>
      </c>
      <c r="G10008" s="8">
        <v>1487477</v>
      </c>
      <c r="H10008" s="8">
        <v>4200000</v>
      </c>
    </row>
    <row r="10009" spans="1:8" x14ac:dyDescent="0.3">
      <c r="A10009">
        <v>6.5</v>
      </c>
      <c r="B10009" t="s">
        <v>25210</v>
      </c>
      <c r="C10009" t="s">
        <v>1030</v>
      </c>
      <c r="D10009" t="s">
        <v>8199</v>
      </c>
      <c r="E10009" t="s">
        <v>3427</v>
      </c>
      <c r="F10009">
        <v>104</v>
      </c>
      <c r="G10009" s="8">
        <v>1487477</v>
      </c>
      <c r="H10009" s="8">
        <v>4200000</v>
      </c>
    </row>
    <row r="10010" spans="1:8" x14ac:dyDescent="0.3">
      <c r="A10010">
        <v>7.3</v>
      </c>
      <c r="B10010" t="s">
        <v>25211</v>
      </c>
      <c r="C10010" t="s">
        <v>2836</v>
      </c>
      <c r="D10010" t="s">
        <v>21950</v>
      </c>
      <c r="E10010" t="s">
        <v>37</v>
      </c>
      <c r="F10010">
        <v>112</v>
      </c>
      <c r="G10010" s="8">
        <v>62549000</v>
      </c>
      <c r="H10010" s="8">
        <v>2300000</v>
      </c>
    </row>
    <row r="10011" spans="1:8" x14ac:dyDescent="0.3">
      <c r="A10011">
        <v>7.3</v>
      </c>
      <c r="B10011" t="s">
        <v>25211</v>
      </c>
      <c r="C10011" t="s">
        <v>2836</v>
      </c>
      <c r="D10011" t="s">
        <v>1473</v>
      </c>
      <c r="E10011" t="s">
        <v>37</v>
      </c>
      <c r="F10011">
        <v>112</v>
      </c>
      <c r="G10011" s="8">
        <v>62549000</v>
      </c>
      <c r="H10011" s="8">
        <v>2300000</v>
      </c>
    </row>
    <row r="10012" spans="1:8" x14ac:dyDescent="0.3">
      <c r="A10012">
        <v>7.3</v>
      </c>
      <c r="B10012" t="s">
        <v>25211</v>
      </c>
      <c r="C10012" t="s">
        <v>2836</v>
      </c>
      <c r="D10012" t="s">
        <v>17497</v>
      </c>
      <c r="E10012" t="s">
        <v>37</v>
      </c>
      <c r="F10012">
        <v>112</v>
      </c>
      <c r="G10012" s="8">
        <v>62549000</v>
      </c>
      <c r="H10012" s="8">
        <v>2300000</v>
      </c>
    </row>
    <row r="10013" spans="1:8" x14ac:dyDescent="0.3">
      <c r="A10013">
        <v>7.3</v>
      </c>
      <c r="B10013" t="s">
        <v>25211</v>
      </c>
      <c r="C10013" t="s">
        <v>2836</v>
      </c>
      <c r="D10013" t="s">
        <v>8199</v>
      </c>
      <c r="E10013" t="s">
        <v>37</v>
      </c>
      <c r="F10013">
        <v>112</v>
      </c>
      <c r="G10013" s="8">
        <v>62549000</v>
      </c>
      <c r="H10013" s="8">
        <v>2300000</v>
      </c>
    </row>
    <row r="10014" spans="1:8" x14ac:dyDescent="0.3">
      <c r="A10014">
        <v>6.2</v>
      </c>
      <c r="B10014" t="s">
        <v>25212</v>
      </c>
      <c r="C10014" t="s">
        <v>9049</v>
      </c>
      <c r="D10014" t="s">
        <v>809</v>
      </c>
      <c r="E10014" t="s">
        <v>37</v>
      </c>
      <c r="F10014">
        <v>94</v>
      </c>
      <c r="G10014" s="8">
        <v>105500000</v>
      </c>
      <c r="H10014" s="8">
        <v>4000000</v>
      </c>
    </row>
    <row r="10015" spans="1:8" x14ac:dyDescent="0.3">
      <c r="A10015">
        <v>5</v>
      </c>
      <c r="B10015" t="s">
        <v>25213</v>
      </c>
      <c r="C10015" t="s">
        <v>1172</v>
      </c>
      <c r="D10015" t="s">
        <v>4189</v>
      </c>
      <c r="E10015" t="s">
        <v>37</v>
      </c>
      <c r="F10015">
        <v>90</v>
      </c>
      <c r="G10015" s="8">
        <v>101055</v>
      </c>
      <c r="H10015" s="8">
        <v>4000000</v>
      </c>
    </row>
    <row r="10016" spans="1:8" x14ac:dyDescent="0.3">
      <c r="A10016">
        <v>7.8</v>
      </c>
      <c r="B10016" t="s">
        <v>25214</v>
      </c>
      <c r="C10016" t="s">
        <v>4510</v>
      </c>
      <c r="D10016" t="s">
        <v>1473</v>
      </c>
      <c r="E10016" t="s">
        <v>37</v>
      </c>
      <c r="F10016">
        <v>101</v>
      </c>
      <c r="G10016" s="8">
        <v>44566004</v>
      </c>
      <c r="H10016" s="8">
        <v>4000000</v>
      </c>
    </row>
    <row r="10017" spans="1:8" x14ac:dyDescent="0.3">
      <c r="A10017">
        <v>8.1</v>
      </c>
      <c r="B10017" t="s">
        <v>25215</v>
      </c>
      <c r="C10017" t="s">
        <v>1789</v>
      </c>
      <c r="D10017" t="s">
        <v>809</v>
      </c>
      <c r="E10017" t="s">
        <v>37</v>
      </c>
      <c r="F10017">
        <v>93</v>
      </c>
      <c r="G10017" s="8">
        <v>39200000</v>
      </c>
      <c r="H10017" s="8">
        <v>4000000</v>
      </c>
    </row>
    <row r="10018" spans="1:8" x14ac:dyDescent="0.3">
      <c r="A10018">
        <v>8.1</v>
      </c>
      <c r="B10018" t="s">
        <v>25215</v>
      </c>
      <c r="C10018" t="s">
        <v>1789</v>
      </c>
      <c r="D10018" t="s">
        <v>17497</v>
      </c>
      <c r="E10018" t="s">
        <v>37</v>
      </c>
      <c r="F10018">
        <v>93</v>
      </c>
      <c r="G10018" s="8">
        <v>39200000</v>
      </c>
      <c r="H10018" s="8">
        <v>4000000</v>
      </c>
    </row>
    <row r="10019" spans="1:8" x14ac:dyDescent="0.3">
      <c r="A10019">
        <v>6.7</v>
      </c>
      <c r="B10019" t="s">
        <v>25216</v>
      </c>
      <c r="C10019" t="s">
        <v>16229</v>
      </c>
      <c r="D10019" t="s">
        <v>1473</v>
      </c>
      <c r="E10019" t="s">
        <v>37</v>
      </c>
      <c r="F10019">
        <v>152</v>
      </c>
      <c r="G10019" s="8">
        <v>36000000</v>
      </c>
      <c r="H10019" s="8">
        <v>4000000</v>
      </c>
    </row>
    <row r="10020" spans="1:8" x14ac:dyDescent="0.3">
      <c r="A10020">
        <v>6.7</v>
      </c>
      <c r="B10020" t="s">
        <v>25216</v>
      </c>
      <c r="C10020" t="s">
        <v>16229</v>
      </c>
      <c r="D10020" t="s">
        <v>15875</v>
      </c>
      <c r="E10020" t="s">
        <v>37</v>
      </c>
      <c r="F10020">
        <v>152</v>
      </c>
      <c r="G10020" s="8">
        <v>36000000</v>
      </c>
      <c r="H10020" s="8">
        <v>4000000</v>
      </c>
    </row>
    <row r="10021" spans="1:8" x14ac:dyDescent="0.3">
      <c r="A10021">
        <v>6.7</v>
      </c>
      <c r="B10021" t="s">
        <v>25216</v>
      </c>
      <c r="C10021" t="s">
        <v>16229</v>
      </c>
      <c r="D10021" t="s">
        <v>17497</v>
      </c>
      <c r="E10021" t="s">
        <v>37</v>
      </c>
      <c r="F10021">
        <v>152</v>
      </c>
      <c r="G10021" s="8">
        <v>36000000</v>
      </c>
      <c r="H10021" s="8">
        <v>4000000</v>
      </c>
    </row>
    <row r="10022" spans="1:8" x14ac:dyDescent="0.3">
      <c r="A10022">
        <v>7.1</v>
      </c>
      <c r="B10022" t="s">
        <v>25217</v>
      </c>
      <c r="C10022" t="s">
        <v>101</v>
      </c>
      <c r="D10022" t="s">
        <v>1473</v>
      </c>
      <c r="E10022" t="s">
        <v>37</v>
      </c>
      <c r="F10022">
        <v>112</v>
      </c>
      <c r="G10022" s="8">
        <v>31252964</v>
      </c>
      <c r="H10022" s="8">
        <v>4000000</v>
      </c>
    </row>
    <row r="10023" spans="1:8" x14ac:dyDescent="0.3">
      <c r="A10023">
        <v>7.1</v>
      </c>
      <c r="B10023" t="s">
        <v>25217</v>
      </c>
      <c r="C10023" t="s">
        <v>101</v>
      </c>
      <c r="D10023" t="s">
        <v>17497</v>
      </c>
      <c r="E10023" t="s">
        <v>37</v>
      </c>
      <c r="F10023">
        <v>112</v>
      </c>
      <c r="G10023" s="8">
        <v>31252964</v>
      </c>
      <c r="H10023" s="8">
        <v>4000000</v>
      </c>
    </row>
    <row r="10024" spans="1:8" x14ac:dyDescent="0.3">
      <c r="A10024">
        <v>5.6</v>
      </c>
      <c r="B10024" t="s">
        <v>25218</v>
      </c>
      <c r="C10024" t="s">
        <v>16240</v>
      </c>
      <c r="D10024" t="s">
        <v>1473</v>
      </c>
      <c r="E10024" t="s">
        <v>37</v>
      </c>
      <c r="F10024">
        <v>95</v>
      </c>
      <c r="G10024" s="8">
        <v>131175</v>
      </c>
      <c r="H10024" s="8">
        <v>8500000</v>
      </c>
    </row>
    <row r="10025" spans="1:8" x14ac:dyDescent="0.3">
      <c r="A10025">
        <v>5.6</v>
      </c>
      <c r="B10025" t="s">
        <v>25218</v>
      </c>
      <c r="C10025" t="s">
        <v>16240</v>
      </c>
      <c r="D10025" t="s">
        <v>4189</v>
      </c>
      <c r="E10025" t="s">
        <v>37</v>
      </c>
      <c r="F10025">
        <v>95</v>
      </c>
      <c r="G10025" s="8">
        <v>131175</v>
      </c>
      <c r="H10025" s="8">
        <v>8500000</v>
      </c>
    </row>
    <row r="10026" spans="1:8" x14ac:dyDescent="0.3">
      <c r="A10026">
        <v>7.6</v>
      </c>
      <c r="B10026" t="s">
        <v>25219</v>
      </c>
      <c r="C10026" t="s">
        <v>16245</v>
      </c>
      <c r="D10026" t="s">
        <v>1473</v>
      </c>
      <c r="E10026" t="s">
        <v>37</v>
      </c>
      <c r="F10026">
        <v>111</v>
      </c>
      <c r="G10026" s="8">
        <v>31968347</v>
      </c>
      <c r="H10026" s="8">
        <v>3600000</v>
      </c>
    </row>
    <row r="10027" spans="1:8" x14ac:dyDescent="0.3">
      <c r="A10027">
        <v>7.6</v>
      </c>
      <c r="B10027" t="s">
        <v>25219</v>
      </c>
      <c r="C10027" t="s">
        <v>16245</v>
      </c>
      <c r="D10027" t="s">
        <v>17497</v>
      </c>
      <c r="E10027" t="s">
        <v>37</v>
      </c>
      <c r="F10027">
        <v>111</v>
      </c>
      <c r="G10027" s="8">
        <v>31968347</v>
      </c>
      <c r="H10027" s="8">
        <v>3600000</v>
      </c>
    </row>
    <row r="10028" spans="1:8" x14ac:dyDescent="0.3">
      <c r="A10028">
        <v>4.5999999999999996</v>
      </c>
      <c r="B10028" t="s">
        <v>25220</v>
      </c>
      <c r="C10028" t="s">
        <v>299</v>
      </c>
      <c r="D10028" t="s">
        <v>21948</v>
      </c>
      <c r="E10028" t="s">
        <v>37</v>
      </c>
      <c r="F10028">
        <v>91</v>
      </c>
      <c r="G10028" s="8">
        <v>35385560</v>
      </c>
      <c r="H10028" s="8">
        <v>4000000</v>
      </c>
    </row>
    <row r="10029" spans="1:8" x14ac:dyDescent="0.3">
      <c r="A10029">
        <v>4.5999999999999996</v>
      </c>
      <c r="B10029" t="s">
        <v>25220</v>
      </c>
      <c r="C10029" t="s">
        <v>299</v>
      </c>
      <c r="D10029" t="s">
        <v>8199</v>
      </c>
      <c r="E10029" t="s">
        <v>37</v>
      </c>
      <c r="F10029">
        <v>91</v>
      </c>
      <c r="G10029" s="8">
        <v>35385560</v>
      </c>
      <c r="H10029" s="8">
        <v>4000000</v>
      </c>
    </row>
    <row r="10030" spans="1:8" x14ac:dyDescent="0.3">
      <c r="A10030">
        <v>7.1</v>
      </c>
      <c r="B10030" t="s">
        <v>25221</v>
      </c>
      <c r="C10030" t="s">
        <v>16267</v>
      </c>
      <c r="D10030" t="s">
        <v>809</v>
      </c>
      <c r="E10030" t="s">
        <v>37</v>
      </c>
      <c r="F10030">
        <v>106</v>
      </c>
      <c r="G10030" s="8">
        <v>20803237</v>
      </c>
      <c r="H10030" s="8">
        <v>3500000</v>
      </c>
    </row>
    <row r="10031" spans="1:8" x14ac:dyDescent="0.3">
      <c r="A10031">
        <v>7.1</v>
      </c>
      <c r="B10031" t="s">
        <v>25221</v>
      </c>
      <c r="C10031" t="s">
        <v>16267</v>
      </c>
      <c r="D10031" t="s">
        <v>1473</v>
      </c>
      <c r="E10031" t="s">
        <v>37</v>
      </c>
      <c r="F10031">
        <v>106</v>
      </c>
      <c r="G10031" s="8">
        <v>20803237</v>
      </c>
      <c r="H10031" s="8">
        <v>3500000</v>
      </c>
    </row>
    <row r="10032" spans="1:8" x14ac:dyDescent="0.3">
      <c r="A10032">
        <v>7.3</v>
      </c>
      <c r="B10032" t="s">
        <v>25222</v>
      </c>
      <c r="C10032" t="s">
        <v>3153</v>
      </c>
      <c r="D10032" t="s">
        <v>4189</v>
      </c>
      <c r="E10032" t="s">
        <v>37</v>
      </c>
      <c r="F10032">
        <v>93</v>
      </c>
      <c r="G10032" s="8">
        <v>13008928</v>
      </c>
      <c r="H10032" s="8">
        <v>4000000</v>
      </c>
    </row>
    <row r="10033" spans="1:8" x14ac:dyDescent="0.3">
      <c r="A10033">
        <v>7.3</v>
      </c>
      <c r="B10033" t="s">
        <v>25222</v>
      </c>
      <c r="C10033" t="s">
        <v>3153</v>
      </c>
      <c r="D10033" t="s">
        <v>10118</v>
      </c>
      <c r="E10033" t="s">
        <v>37</v>
      </c>
      <c r="F10033">
        <v>93</v>
      </c>
      <c r="G10033" s="8">
        <v>13008928</v>
      </c>
      <c r="H10033" s="8">
        <v>4000000</v>
      </c>
    </row>
    <row r="10034" spans="1:8" x14ac:dyDescent="0.3">
      <c r="A10034">
        <v>7.3</v>
      </c>
      <c r="B10034" t="s">
        <v>25222</v>
      </c>
      <c r="C10034" t="s">
        <v>3153</v>
      </c>
      <c r="D10034" t="s">
        <v>8199</v>
      </c>
      <c r="E10034" t="s">
        <v>37</v>
      </c>
      <c r="F10034">
        <v>93</v>
      </c>
      <c r="G10034" s="8">
        <v>13008928</v>
      </c>
      <c r="H10034" s="8">
        <v>4000000</v>
      </c>
    </row>
    <row r="10035" spans="1:8" x14ac:dyDescent="0.3">
      <c r="A10035">
        <v>4</v>
      </c>
      <c r="B10035" t="s">
        <v>25223</v>
      </c>
      <c r="C10035" t="s">
        <v>16289</v>
      </c>
      <c r="D10035" t="s">
        <v>1473</v>
      </c>
      <c r="E10035" t="s">
        <v>37</v>
      </c>
      <c r="F10035">
        <v>93</v>
      </c>
      <c r="G10035" s="8">
        <v>15152879</v>
      </c>
      <c r="H10035" s="8">
        <v>5000000</v>
      </c>
    </row>
    <row r="10036" spans="1:8" x14ac:dyDescent="0.3">
      <c r="A10036">
        <v>4</v>
      </c>
      <c r="B10036" t="s">
        <v>25223</v>
      </c>
      <c r="C10036" t="s">
        <v>16289</v>
      </c>
      <c r="D10036" t="s">
        <v>4189</v>
      </c>
      <c r="E10036" t="s">
        <v>37</v>
      </c>
      <c r="F10036">
        <v>93</v>
      </c>
      <c r="G10036" s="8">
        <v>15152879</v>
      </c>
      <c r="H10036" s="8">
        <v>5000000</v>
      </c>
    </row>
    <row r="10037" spans="1:8" x14ac:dyDescent="0.3">
      <c r="A10037">
        <v>4</v>
      </c>
      <c r="B10037" t="s">
        <v>25223</v>
      </c>
      <c r="C10037" t="s">
        <v>16289</v>
      </c>
      <c r="D10037" t="s">
        <v>8199</v>
      </c>
      <c r="E10037" t="s">
        <v>37</v>
      </c>
      <c r="F10037">
        <v>93</v>
      </c>
      <c r="G10037" s="8">
        <v>15152879</v>
      </c>
      <c r="H10037" s="8">
        <v>5000000</v>
      </c>
    </row>
    <row r="10038" spans="1:8" x14ac:dyDescent="0.3">
      <c r="A10038">
        <v>8</v>
      </c>
      <c r="B10038" t="s">
        <v>25224</v>
      </c>
      <c r="C10038" t="s">
        <v>6948</v>
      </c>
      <c r="D10038" t="s">
        <v>1473</v>
      </c>
      <c r="E10038" t="s">
        <v>37</v>
      </c>
      <c r="F10038">
        <v>165</v>
      </c>
      <c r="G10038" s="8">
        <v>25359200</v>
      </c>
      <c r="H10038" s="8">
        <v>4000000</v>
      </c>
    </row>
    <row r="10039" spans="1:8" x14ac:dyDescent="0.3">
      <c r="A10039">
        <v>6.7</v>
      </c>
      <c r="B10039" t="s">
        <v>25225</v>
      </c>
      <c r="C10039" t="s">
        <v>1789</v>
      </c>
      <c r="D10039" t="s">
        <v>809</v>
      </c>
      <c r="E10039" t="s">
        <v>37</v>
      </c>
      <c r="F10039">
        <v>96</v>
      </c>
      <c r="G10039" s="8">
        <v>10515579</v>
      </c>
      <c r="H10039" s="8">
        <v>4000000</v>
      </c>
    </row>
    <row r="10040" spans="1:8" x14ac:dyDescent="0.3">
      <c r="A10040">
        <v>6.7</v>
      </c>
      <c r="B10040" t="s">
        <v>25225</v>
      </c>
      <c r="C10040" t="s">
        <v>1789</v>
      </c>
      <c r="D10040" t="s">
        <v>21950</v>
      </c>
      <c r="E10040" t="s">
        <v>37</v>
      </c>
      <c r="F10040">
        <v>96</v>
      </c>
      <c r="G10040" s="8">
        <v>10515579</v>
      </c>
      <c r="H10040" s="8">
        <v>4000000</v>
      </c>
    </row>
    <row r="10041" spans="1:8" x14ac:dyDescent="0.3">
      <c r="A10041">
        <v>6.7</v>
      </c>
      <c r="B10041" t="s">
        <v>25225</v>
      </c>
      <c r="C10041" t="s">
        <v>1789</v>
      </c>
      <c r="D10041" t="s">
        <v>21948</v>
      </c>
      <c r="E10041" t="s">
        <v>37</v>
      </c>
      <c r="F10041">
        <v>96</v>
      </c>
      <c r="G10041" s="8">
        <v>10515579</v>
      </c>
      <c r="H10041" s="8">
        <v>4000000</v>
      </c>
    </row>
    <row r="10042" spans="1:8" x14ac:dyDescent="0.3">
      <c r="A10042">
        <v>4.5999999999999996</v>
      </c>
      <c r="B10042" t="s">
        <v>25226</v>
      </c>
      <c r="C10042" t="s">
        <v>16303</v>
      </c>
      <c r="D10042" t="s">
        <v>809</v>
      </c>
      <c r="E10042" t="s">
        <v>37</v>
      </c>
      <c r="F10042">
        <v>93</v>
      </c>
      <c r="G10042" s="8">
        <v>10097096</v>
      </c>
      <c r="H10042" s="8">
        <v>4000000</v>
      </c>
    </row>
    <row r="10043" spans="1:8" x14ac:dyDescent="0.3">
      <c r="A10043">
        <v>4</v>
      </c>
      <c r="B10043" t="s">
        <v>25227</v>
      </c>
      <c r="C10043" t="s">
        <v>16303</v>
      </c>
      <c r="D10043" t="s">
        <v>809</v>
      </c>
      <c r="E10043" t="s">
        <v>37</v>
      </c>
      <c r="F10043">
        <v>82</v>
      </c>
      <c r="G10043" s="8">
        <v>9821335</v>
      </c>
      <c r="H10043" s="8">
        <v>6000000</v>
      </c>
    </row>
    <row r="10044" spans="1:8" x14ac:dyDescent="0.3">
      <c r="A10044">
        <v>7</v>
      </c>
      <c r="B10044" t="s">
        <v>25228</v>
      </c>
      <c r="C10044" t="s">
        <v>10073</v>
      </c>
      <c r="D10044" t="s">
        <v>21950</v>
      </c>
      <c r="E10044" t="s">
        <v>37</v>
      </c>
      <c r="F10044">
        <v>101</v>
      </c>
      <c r="G10044" s="8">
        <v>8243880</v>
      </c>
      <c r="H10044" s="8">
        <v>3200000</v>
      </c>
    </row>
    <row r="10045" spans="1:8" x14ac:dyDescent="0.3">
      <c r="A10045">
        <v>7</v>
      </c>
      <c r="B10045" t="s">
        <v>25228</v>
      </c>
      <c r="C10045" t="s">
        <v>10073</v>
      </c>
      <c r="D10045" t="s">
        <v>1473</v>
      </c>
      <c r="E10045" t="s">
        <v>37</v>
      </c>
      <c r="F10045">
        <v>101</v>
      </c>
      <c r="G10045" s="8">
        <v>8243880</v>
      </c>
      <c r="H10045" s="8">
        <v>3200000</v>
      </c>
    </row>
    <row r="10046" spans="1:8" x14ac:dyDescent="0.3">
      <c r="A10046">
        <v>7</v>
      </c>
      <c r="B10046" t="s">
        <v>25228</v>
      </c>
      <c r="C10046" t="s">
        <v>10073</v>
      </c>
      <c r="D10046" t="s">
        <v>651</v>
      </c>
      <c r="E10046" t="s">
        <v>37</v>
      </c>
      <c r="F10046">
        <v>101</v>
      </c>
      <c r="G10046" s="8">
        <v>8243880</v>
      </c>
      <c r="H10046" s="8">
        <v>3200000</v>
      </c>
    </row>
    <row r="10047" spans="1:8" x14ac:dyDescent="0.3">
      <c r="A10047">
        <v>7</v>
      </c>
      <c r="B10047" t="s">
        <v>25228</v>
      </c>
      <c r="C10047" t="s">
        <v>10073</v>
      </c>
      <c r="D10047" t="s">
        <v>17497</v>
      </c>
      <c r="E10047" t="s">
        <v>37</v>
      </c>
      <c r="F10047">
        <v>101</v>
      </c>
      <c r="G10047" s="8">
        <v>8243880</v>
      </c>
      <c r="H10047" s="8">
        <v>3200000</v>
      </c>
    </row>
    <row r="10048" spans="1:8" x14ac:dyDescent="0.3">
      <c r="A10048">
        <v>5.9</v>
      </c>
      <c r="B10048" t="s">
        <v>25229</v>
      </c>
      <c r="C10048" t="s">
        <v>14975</v>
      </c>
      <c r="D10048" t="s">
        <v>21950</v>
      </c>
      <c r="E10048" t="s">
        <v>37</v>
      </c>
      <c r="F10048">
        <v>81</v>
      </c>
      <c r="G10048" s="8">
        <v>7825820</v>
      </c>
      <c r="H10048" s="8">
        <v>4000000</v>
      </c>
    </row>
    <row r="10049" spans="1:8" x14ac:dyDescent="0.3">
      <c r="A10049">
        <v>5.9</v>
      </c>
      <c r="B10049" t="s">
        <v>25229</v>
      </c>
      <c r="C10049" t="s">
        <v>14975</v>
      </c>
      <c r="D10049" t="s">
        <v>21948</v>
      </c>
      <c r="E10049" t="s">
        <v>37</v>
      </c>
      <c r="F10049">
        <v>81</v>
      </c>
      <c r="G10049" s="8">
        <v>7825820</v>
      </c>
      <c r="H10049" s="8">
        <v>4000000</v>
      </c>
    </row>
    <row r="10050" spans="1:8" x14ac:dyDescent="0.3">
      <c r="A10050">
        <v>5.9</v>
      </c>
      <c r="B10050" t="s">
        <v>25229</v>
      </c>
      <c r="C10050" t="s">
        <v>14975</v>
      </c>
      <c r="D10050" t="s">
        <v>8199</v>
      </c>
      <c r="E10050" t="s">
        <v>37</v>
      </c>
      <c r="F10050">
        <v>81</v>
      </c>
      <c r="G10050" s="8">
        <v>7825820</v>
      </c>
      <c r="H10050" s="8">
        <v>4000000</v>
      </c>
    </row>
    <row r="10051" spans="1:8" x14ac:dyDescent="0.3">
      <c r="A10051">
        <v>7.5</v>
      </c>
      <c r="B10051" t="s">
        <v>25230</v>
      </c>
      <c r="C10051" t="s">
        <v>4522</v>
      </c>
      <c r="D10051" t="s">
        <v>1473</v>
      </c>
      <c r="E10051" t="s">
        <v>1265</v>
      </c>
      <c r="F10051">
        <v>105</v>
      </c>
      <c r="G10051" s="8">
        <v>7159147</v>
      </c>
      <c r="H10051" s="8">
        <v>3400000</v>
      </c>
    </row>
    <row r="10052" spans="1:8" x14ac:dyDescent="0.3">
      <c r="A10052">
        <v>7.5</v>
      </c>
      <c r="B10052" t="s">
        <v>25230</v>
      </c>
      <c r="C10052" t="s">
        <v>4522</v>
      </c>
      <c r="D10052" t="s">
        <v>21948</v>
      </c>
      <c r="E10052" t="s">
        <v>1265</v>
      </c>
      <c r="F10052">
        <v>105</v>
      </c>
      <c r="G10052" s="8">
        <v>7159147</v>
      </c>
      <c r="H10052" s="8">
        <v>3400000</v>
      </c>
    </row>
    <row r="10053" spans="1:8" x14ac:dyDescent="0.3">
      <c r="A10053">
        <v>7.5</v>
      </c>
      <c r="B10053" t="s">
        <v>25230</v>
      </c>
      <c r="C10053" t="s">
        <v>4522</v>
      </c>
      <c r="D10053" t="s">
        <v>8199</v>
      </c>
      <c r="E10053" t="s">
        <v>1265</v>
      </c>
      <c r="F10053">
        <v>105</v>
      </c>
      <c r="G10053" s="8">
        <v>7159147</v>
      </c>
      <c r="H10053" s="8">
        <v>3400000</v>
      </c>
    </row>
    <row r="10054" spans="1:8" x14ac:dyDescent="0.3">
      <c r="A10054">
        <v>4.7</v>
      </c>
      <c r="B10054" t="s">
        <v>25231</v>
      </c>
      <c r="C10054" t="s">
        <v>15568</v>
      </c>
      <c r="D10054" t="s">
        <v>809</v>
      </c>
      <c r="E10054" t="s">
        <v>37</v>
      </c>
      <c r="F10054">
        <v>86</v>
      </c>
      <c r="G10054" s="8">
        <v>17314483</v>
      </c>
      <c r="H10054" s="8">
        <v>4000000</v>
      </c>
    </row>
    <row r="10055" spans="1:8" x14ac:dyDescent="0.3">
      <c r="A10055">
        <v>4.7</v>
      </c>
      <c r="B10055" t="s">
        <v>25231</v>
      </c>
      <c r="C10055" t="s">
        <v>15568</v>
      </c>
      <c r="D10055" t="s">
        <v>651</v>
      </c>
      <c r="E10055" t="s">
        <v>37</v>
      </c>
      <c r="F10055">
        <v>86</v>
      </c>
      <c r="G10055" s="8">
        <v>17314483</v>
      </c>
      <c r="H10055" s="8">
        <v>4000000</v>
      </c>
    </row>
    <row r="10056" spans="1:8" x14ac:dyDescent="0.3">
      <c r="A10056">
        <v>6.7</v>
      </c>
      <c r="B10056" t="s">
        <v>25232</v>
      </c>
      <c r="C10056" t="s">
        <v>16339</v>
      </c>
      <c r="D10056" t="s">
        <v>809</v>
      </c>
      <c r="E10056" t="s">
        <v>37</v>
      </c>
      <c r="F10056">
        <v>110</v>
      </c>
      <c r="G10056" s="8">
        <v>6525762</v>
      </c>
      <c r="H10056" s="8">
        <v>4000000</v>
      </c>
    </row>
    <row r="10057" spans="1:8" x14ac:dyDescent="0.3">
      <c r="A10057">
        <v>6.7</v>
      </c>
      <c r="B10057" t="s">
        <v>25232</v>
      </c>
      <c r="C10057" t="s">
        <v>16339</v>
      </c>
      <c r="D10057" t="s">
        <v>1473</v>
      </c>
      <c r="E10057" t="s">
        <v>37</v>
      </c>
      <c r="F10057">
        <v>110</v>
      </c>
      <c r="G10057" s="8">
        <v>6525762</v>
      </c>
      <c r="H10057" s="8">
        <v>4000000</v>
      </c>
    </row>
    <row r="10058" spans="1:8" x14ac:dyDescent="0.3">
      <c r="A10058">
        <v>6.7</v>
      </c>
      <c r="B10058" t="s">
        <v>25232</v>
      </c>
      <c r="C10058" t="s">
        <v>16339</v>
      </c>
      <c r="D10058" t="s">
        <v>17497</v>
      </c>
      <c r="E10058" t="s">
        <v>37</v>
      </c>
      <c r="F10058">
        <v>110</v>
      </c>
      <c r="G10058" s="8">
        <v>6525762</v>
      </c>
      <c r="H10058" s="8">
        <v>4000000</v>
      </c>
    </row>
    <row r="10059" spans="1:8" x14ac:dyDescent="0.3">
      <c r="A10059">
        <v>6.7</v>
      </c>
      <c r="B10059" t="s">
        <v>25233</v>
      </c>
      <c r="C10059" t="s">
        <v>16351</v>
      </c>
      <c r="D10059" t="s">
        <v>809</v>
      </c>
      <c r="E10059" t="s">
        <v>37</v>
      </c>
      <c r="F10059">
        <v>110</v>
      </c>
      <c r="G10059" s="8">
        <v>4301331</v>
      </c>
      <c r="H10059" s="8">
        <v>4000000</v>
      </c>
    </row>
    <row r="10060" spans="1:8" x14ac:dyDescent="0.3">
      <c r="A10060">
        <v>6.7</v>
      </c>
      <c r="B10060" t="s">
        <v>25233</v>
      </c>
      <c r="C10060" t="s">
        <v>16351</v>
      </c>
      <c r="D10060" t="s">
        <v>651</v>
      </c>
      <c r="E10060" t="s">
        <v>37</v>
      </c>
      <c r="F10060">
        <v>110</v>
      </c>
      <c r="G10060" s="8">
        <v>4301331</v>
      </c>
      <c r="H10060" s="8">
        <v>4000000</v>
      </c>
    </row>
    <row r="10061" spans="1:8" x14ac:dyDescent="0.3">
      <c r="A10061">
        <v>7.1</v>
      </c>
      <c r="B10061" t="s">
        <v>25234</v>
      </c>
      <c r="C10061" t="s">
        <v>10134</v>
      </c>
      <c r="D10061" t="s">
        <v>809</v>
      </c>
      <c r="E10061" t="s">
        <v>37</v>
      </c>
      <c r="F10061">
        <v>104</v>
      </c>
      <c r="G10061" s="8">
        <v>4046737</v>
      </c>
      <c r="H10061" s="8">
        <v>4000000</v>
      </c>
    </row>
    <row r="10062" spans="1:8" x14ac:dyDescent="0.3">
      <c r="A10062">
        <v>7.1</v>
      </c>
      <c r="B10062" t="s">
        <v>25234</v>
      </c>
      <c r="C10062" t="s">
        <v>10134</v>
      </c>
      <c r="D10062" t="s">
        <v>1473</v>
      </c>
      <c r="E10062" t="s">
        <v>37</v>
      </c>
      <c r="F10062">
        <v>104</v>
      </c>
      <c r="G10062" s="8">
        <v>4046737</v>
      </c>
      <c r="H10062" s="8">
        <v>4000000</v>
      </c>
    </row>
    <row r="10063" spans="1:8" x14ac:dyDescent="0.3">
      <c r="A10063">
        <v>7.1</v>
      </c>
      <c r="B10063" t="s">
        <v>25234</v>
      </c>
      <c r="C10063" t="s">
        <v>10134</v>
      </c>
      <c r="D10063" t="s">
        <v>17497</v>
      </c>
      <c r="E10063" t="s">
        <v>37</v>
      </c>
      <c r="F10063">
        <v>104</v>
      </c>
      <c r="G10063" s="8">
        <v>4046737</v>
      </c>
      <c r="H10063" s="8">
        <v>4000000</v>
      </c>
    </row>
    <row r="10064" spans="1:8" x14ac:dyDescent="0.3">
      <c r="A10064">
        <v>2.7</v>
      </c>
      <c r="B10064" t="s">
        <v>25235</v>
      </c>
      <c r="C10064" t="s">
        <v>16358</v>
      </c>
      <c r="D10064" t="s">
        <v>65</v>
      </c>
      <c r="E10064" t="s">
        <v>37</v>
      </c>
      <c r="F10064">
        <v>96</v>
      </c>
      <c r="G10064" s="8">
        <v>3713002</v>
      </c>
      <c r="H10064" s="8">
        <v>8000000</v>
      </c>
    </row>
    <row r="10065" spans="1:8" x14ac:dyDescent="0.3">
      <c r="A10065">
        <v>7.3</v>
      </c>
      <c r="B10065" t="s">
        <v>25236</v>
      </c>
      <c r="C10065" t="s">
        <v>431</v>
      </c>
      <c r="D10065" t="s">
        <v>1473</v>
      </c>
      <c r="E10065" t="s">
        <v>37</v>
      </c>
      <c r="F10065">
        <v>110</v>
      </c>
      <c r="G10065" s="8">
        <v>3468572</v>
      </c>
      <c r="H10065" s="8">
        <v>4000000</v>
      </c>
    </row>
    <row r="10066" spans="1:8" x14ac:dyDescent="0.3">
      <c r="A10066">
        <v>7.6</v>
      </c>
      <c r="B10066" t="s">
        <v>25237</v>
      </c>
      <c r="C10066" t="s">
        <v>9010</v>
      </c>
      <c r="D10066" t="s">
        <v>809</v>
      </c>
      <c r="E10066" t="s">
        <v>37</v>
      </c>
      <c r="F10066">
        <v>84</v>
      </c>
      <c r="G10066" s="8">
        <v>2892582</v>
      </c>
      <c r="H10066" s="8">
        <v>4000000</v>
      </c>
    </row>
    <row r="10067" spans="1:8" x14ac:dyDescent="0.3">
      <c r="A10067">
        <v>5.8</v>
      </c>
      <c r="B10067" t="s">
        <v>25238</v>
      </c>
      <c r="C10067" t="s">
        <v>16369</v>
      </c>
      <c r="D10067" t="s">
        <v>809</v>
      </c>
      <c r="E10067" t="s">
        <v>37</v>
      </c>
      <c r="F10067">
        <v>94</v>
      </c>
      <c r="G10067" s="8">
        <v>2800000</v>
      </c>
      <c r="H10067" s="8">
        <v>4000000</v>
      </c>
    </row>
    <row r="10068" spans="1:8" x14ac:dyDescent="0.3">
      <c r="A10068">
        <v>6.5</v>
      </c>
      <c r="B10068" t="s">
        <v>25239</v>
      </c>
      <c r="C10068" t="s">
        <v>2209</v>
      </c>
      <c r="D10068" t="s">
        <v>809</v>
      </c>
      <c r="E10068" t="s">
        <v>37</v>
      </c>
      <c r="F10068">
        <v>93</v>
      </c>
      <c r="G10068" s="8">
        <v>2426851</v>
      </c>
      <c r="H10068" s="8">
        <v>4000000</v>
      </c>
    </row>
    <row r="10069" spans="1:8" x14ac:dyDescent="0.3">
      <c r="A10069">
        <v>6.5</v>
      </c>
      <c r="B10069" t="s">
        <v>25239</v>
      </c>
      <c r="C10069" t="s">
        <v>2209</v>
      </c>
      <c r="D10069" t="s">
        <v>21950</v>
      </c>
      <c r="E10069" t="s">
        <v>37</v>
      </c>
      <c r="F10069">
        <v>93</v>
      </c>
      <c r="G10069" s="8">
        <v>2426851</v>
      </c>
      <c r="H10069" s="8">
        <v>4000000</v>
      </c>
    </row>
    <row r="10070" spans="1:8" x14ac:dyDescent="0.3">
      <c r="A10070">
        <v>6.5</v>
      </c>
      <c r="B10070" t="s">
        <v>25239</v>
      </c>
      <c r="C10070" t="s">
        <v>2209</v>
      </c>
      <c r="D10070" t="s">
        <v>17497</v>
      </c>
      <c r="E10070" t="s">
        <v>37</v>
      </c>
      <c r="F10070">
        <v>93</v>
      </c>
      <c r="G10070" s="8">
        <v>2426851</v>
      </c>
      <c r="H10070" s="8">
        <v>4000000</v>
      </c>
    </row>
    <row r="10071" spans="1:8" x14ac:dyDescent="0.3">
      <c r="A10071">
        <v>6.5</v>
      </c>
      <c r="B10071" t="s">
        <v>25239</v>
      </c>
      <c r="C10071" t="s">
        <v>2209</v>
      </c>
      <c r="D10071" t="s">
        <v>8199</v>
      </c>
      <c r="E10071" t="s">
        <v>37</v>
      </c>
      <c r="F10071">
        <v>93</v>
      </c>
      <c r="G10071" s="8">
        <v>2426851</v>
      </c>
      <c r="H10071" s="8">
        <v>4000000</v>
      </c>
    </row>
    <row r="10072" spans="1:8" x14ac:dyDescent="0.3">
      <c r="A10072">
        <v>6.6</v>
      </c>
      <c r="B10072" t="s">
        <v>25240</v>
      </c>
      <c r="C10072" t="s">
        <v>16377</v>
      </c>
      <c r="D10072" t="s">
        <v>809</v>
      </c>
      <c r="E10072" t="s">
        <v>37</v>
      </c>
      <c r="F10072">
        <v>96</v>
      </c>
      <c r="G10072" s="8">
        <v>1325073</v>
      </c>
      <c r="H10072" s="8">
        <v>4000000</v>
      </c>
    </row>
    <row r="10073" spans="1:8" x14ac:dyDescent="0.3">
      <c r="A10073">
        <v>6.6</v>
      </c>
      <c r="B10073" t="s">
        <v>25240</v>
      </c>
      <c r="C10073" t="s">
        <v>16377</v>
      </c>
      <c r="D10073" t="s">
        <v>1473</v>
      </c>
      <c r="E10073" t="s">
        <v>37</v>
      </c>
      <c r="F10073">
        <v>96</v>
      </c>
      <c r="G10073" s="8">
        <v>1325073</v>
      </c>
      <c r="H10073" s="8">
        <v>4000000</v>
      </c>
    </row>
    <row r="10074" spans="1:8" x14ac:dyDescent="0.3">
      <c r="A10074">
        <v>6.9</v>
      </c>
      <c r="B10074" t="s">
        <v>25241</v>
      </c>
      <c r="C10074" t="s">
        <v>16386</v>
      </c>
      <c r="D10074" t="s">
        <v>515</v>
      </c>
      <c r="E10074" t="s">
        <v>37</v>
      </c>
      <c r="F10074">
        <v>101</v>
      </c>
      <c r="G10074" s="8">
        <v>864959</v>
      </c>
      <c r="H10074" s="8">
        <v>4000000</v>
      </c>
    </row>
    <row r="10075" spans="1:8" x14ac:dyDescent="0.3">
      <c r="A10075">
        <v>6.9</v>
      </c>
      <c r="B10075" t="s">
        <v>25241</v>
      </c>
      <c r="C10075" t="s">
        <v>16386</v>
      </c>
      <c r="D10075" t="s">
        <v>651</v>
      </c>
      <c r="E10075" t="s">
        <v>37</v>
      </c>
      <c r="F10075">
        <v>101</v>
      </c>
      <c r="G10075" s="8">
        <v>864959</v>
      </c>
      <c r="H10075" s="8">
        <v>4000000</v>
      </c>
    </row>
    <row r="10076" spans="1:8" x14ac:dyDescent="0.3">
      <c r="A10076">
        <v>8.5</v>
      </c>
      <c r="B10076" t="s">
        <v>25242</v>
      </c>
      <c r="C10076" t="s">
        <v>16392</v>
      </c>
      <c r="D10076" t="s">
        <v>65</v>
      </c>
      <c r="E10076" t="s">
        <v>11702</v>
      </c>
      <c r="F10076">
        <v>102</v>
      </c>
      <c r="G10076" s="8">
        <v>2601847</v>
      </c>
      <c r="H10076" s="8">
        <v>4000000</v>
      </c>
    </row>
    <row r="10077" spans="1:8" x14ac:dyDescent="0.3">
      <c r="A10077">
        <v>8.5</v>
      </c>
      <c r="B10077" t="s">
        <v>25242</v>
      </c>
      <c r="C10077" t="s">
        <v>16392</v>
      </c>
      <c r="D10077" t="s">
        <v>9824</v>
      </c>
      <c r="E10077" t="s">
        <v>11702</v>
      </c>
      <c r="F10077">
        <v>102</v>
      </c>
      <c r="G10077" s="8">
        <v>2601847</v>
      </c>
      <c r="H10077" s="8">
        <v>4000000</v>
      </c>
    </row>
    <row r="10078" spans="1:8" x14ac:dyDescent="0.3">
      <c r="A10078">
        <v>4.8</v>
      </c>
      <c r="B10078" t="s">
        <v>25243</v>
      </c>
      <c r="C10078" t="s">
        <v>16399</v>
      </c>
      <c r="D10078" t="s">
        <v>515</v>
      </c>
      <c r="E10078" t="s">
        <v>37</v>
      </c>
      <c r="F10078">
        <v>87</v>
      </c>
      <c r="G10078" s="8">
        <v>800000</v>
      </c>
      <c r="H10078" s="8">
        <v>4000000</v>
      </c>
    </row>
    <row r="10079" spans="1:8" x14ac:dyDescent="0.3">
      <c r="A10079">
        <v>4.8</v>
      </c>
      <c r="B10079" t="s">
        <v>25243</v>
      </c>
      <c r="C10079" t="s">
        <v>16399</v>
      </c>
      <c r="D10079" t="s">
        <v>651</v>
      </c>
      <c r="E10079" t="s">
        <v>37</v>
      </c>
      <c r="F10079">
        <v>87</v>
      </c>
      <c r="G10079" s="8">
        <v>800000</v>
      </c>
      <c r="H10079" s="8">
        <v>4000000</v>
      </c>
    </row>
    <row r="10080" spans="1:8" x14ac:dyDescent="0.3">
      <c r="A10080">
        <v>7</v>
      </c>
      <c r="B10080" t="s">
        <v>25244</v>
      </c>
      <c r="C10080" t="s">
        <v>16413</v>
      </c>
      <c r="D10080" t="s">
        <v>1473</v>
      </c>
      <c r="E10080" t="s">
        <v>37</v>
      </c>
      <c r="F10080">
        <v>99</v>
      </c>
      <c r="G10080" s="8">
        <v>562059</v>
      </c>
      <c r="H10080" s="8">
        <v>4000000</v>
      </c>
    </row>
    <row r="10081" spans="1:8" x14ac:dyDescent="0.3">
      <c r="A10081">
        <v>7</v>
      </c>
      <c r="B10081" t="s">
        <v>25244</v>
      </c>
      <c r="C10081" t="s">
        <v>16413</v>
      </c>
      <c r="D10081" t="s">
        <v>8199</v>
      </c>
      <c r="E10081" t="s">
        <v>37</v>
      </c>
      <c r="F10081">
        <v>99</v>
      </c>
      <c r="G10081" s="8">
        <v>562059</v>
      </c>
      <c r="H10081" s="8">
        <v>4000000</v>
      </c>
    </row>
    <row r="10082" spans="1:8" x14ac:dyDescent="0.3">
      <c r="A10082">
        <v>5.4</v>
      </c>
      <c r="B10082" t="s">
        <v>25245</v>
      </c>
      <c r="C10082" t="s">
        <v>16245</v>
      </c>
      <c r="D10082" t="s">
        <v>1473</v>
      </c>
      <c r="E10082" t="s">
        <v>37</v>
      </c>
      <c r="F10082">
        <v>106</v>
      </c>
      <c r="G10082" s="8">
        <v>399793</v>
      </c>
      <c r="H10082" s="8">
        <v>4000000</v>
      </c>
    </row>
    <row r="10083" spans="1:8" x14ac:dyDescent="0.3">
      <c r="A10083">
        <v>6.9</v>
      </c>
      <c r="B10083" t="s">
        <v>25246</v>
      </c>
      <c r="C10083" t="s">
        <v>3204</v>
      </c>
      <c r="D10083" t="s">
        <v>1473</v>
      </c>
      <c r="E10083" t="s">
        <v>37</v>
      </c>
      <c r="F10083">
        <v>117</v>
      </c>
      <c r="G10083" s="8">
        <v>371897</v>
      </c>
      <c r="H10083" s="8">
        <v>4000000</v>
      </c>
    </row>
    <row r="10084" spans="1:8" x14ac:dyDescent="0.3">
      <c r="A10084">
        <v>6.6</v>
      </c>
      <c r="B10084" t="s">
        <v>25247</v>
      </c>
      <c r="C10084" t="s">
        <v>16428</v>
      </c>
      <c r="D10084" t="s">
        <v>809</v>
      </c>
      <c r="E10084" t="s">
        <v>37</v>
      </c>
      <c r="F10084">
        <v>99</v>
      </c>
      <c r="G10084" s="8">
        <v>302204</v>
      </c>
      <c r="H10084" s="8">
        <v>3000000</v>
      </c>
    </row>
    <row r="10085" spans="1:8" x14ac:dyDescent="0.3">
      <c r="A10085">
        <v>6.6</v>
      </c>
      <c r="B10085" t="s">
        <v>25247</v>
      </c>
      <c r="C10085" t="s">
        <v>16428</v>
      </c>
      <c r="D10085" t="s">
        <v>21950</v>
      </c>
      <c r="E10085" t="s">
        <v>37</v>
      </c>
      <c r="F10085">
        <v>99</v>
      </c>
      <c r="G10085" s="8">
        <v>302204</v>
      </c>
      <c r="H10085" s="8">
        <v>3000000</v>
      </c>
    </row>
    <row r="10086" spans="1:8" x14ac:dyDescent="0.3">
      <c r="A10086">
        <v>6.6</v>
      </c>
      <c r="B10086" t="s">
        <v>25247</v>
      </c>
      <c r="C10086" t="s">
        <v>16428</v>
      </c>
      <c r="D10086" t="s">
        <v>17497</v>
      </c>
      <c r="E10086" t="s">
        <v>37</v>
      </c>
      <c r="F10086">
        <v>99</v>
      </c>
      <c r="G10086" s="8">
        <v>302204</v>
      </c>
      <c r="H10086" s="8">
        <v>3000000</v>
      </c>
    </row>
    <row r="10087" spans="1:8" x14ac:dyDescent="0.3">
      <c r="A10087">
        <v>5.9</v>
      </c>
      <c r="B10087" t="s">
        <v>25248</v>
      </c>
      <c r="C10087" t="s">
        <v>997</v>
      </c>
      <c r="D10087" t="s">
        <v>21950</v>
      </c>
      <c r="E10087" t="s">
        <v>37</v>
      </c>
      <c r="F10087">
        <v>102</v>
      </c>
      <c r="G10087" s="8">
        <v>354704</v>
      </c>
      <c r="H10087" s="8">
        <v>1300000</v>
      </c>
    </row>
    <row r="10088" spans="1:8" x14ac:dyDescent="0.3">
      <c r="A10088">
        <v>5.9</v>
      </c>
      <c r="B10088" t="s">
        <v>25248</v>
      </c>
      <c r="C10088" t="s">
        <v>997</v>
      </c>
      <c r="D10088" t="s">
        <v>1473</v>
      </c>
      <c r="E10088" t="s">
        <v>37</v>
      </c>
      <c r="F10088">
        <v>102</v>
      </c>
      <c r="G10088" s="8">
        <v>354704</v>
      </c>
      <c r="H10088" s="8">
        <v>1300000</v>
      </c>
    </row>
    <row r="10089" spans="1:8" x14ac:dyDescent="0.3">
      <c r="A10089">
        <v>5.9</v>
      </c>
      <c r="B10089" t="s">
        <v>25248</v>
      </c>
      <c r="C10089" t="s">
        <v>997</v>
      </c>
      <c r="D10089" t="s">
        <v>4189</v>
      </c>
      <c r="E10089" t="s">
        <v>37</v>
      </c>
      <c r="F10089">
        <v>102</v>
      </c>
      <c r="G10089" s="8">
        <v>354704</v>
      </c>
      <c r="H10089" s="8">
        <v>1300000</v>
      </c>
    </row>
    <row r="10090" spans="1:8" x14ac:dyDescent="0.3">
      <c r="A10090">
        <v>5.9</v>
      </c>
      <c r="B10090" t="s">
        <v>25248</v>
      </c>
      <c r="C10090" t="s">
        <v>997</v>
      </c>
      <c r="D10090" t="s">
        <v>8199</v>
      </c>
      <c r="E10090" t="s">
        <v>37</v>
      </c>
      <c r="F10090">
        <v>102</v>
      </c>
      <c r="G10090" s="8">
        <v>354704</v>
      </c>
      <c r="H10090" s="8">
        <v>1300000</v>
      </c>
    </row>
    <row r="10091" spans="1:8" x14ac:dyDescent="0.3">
      <c r="A10091">
        <v>6.3</v>
      </c>
      <c r="B10091" t="s">
        <v>25249</v>
      </c>
      <c r="C10091" t="s">
        <v>16436</v>
      </c>
      <c r="D10091" t="s">
        <v>809</v>
      </c>
      <c r="E10091" t="s">
        <v>37</v>
      </c>
      <c r="F10091">
        <v>85</v>
      </c>
      <c r="G10091" s="8">
        <v>265107</v>
      </c>
      <c r="H10091" s="8">
        <v>1500000</v>
      </c>
    </row>
    <row r="10092" spans="1:8" x14ac:dyDescent="0.3">
      <c r="A10092">
        <v>6.3</v>
      </c>
      <c r="B10092" t="s">
        <v>25249</v>
      </c>
      <c r="C10092" t="s">
        <v>16436</v>
      </c>
      <c r="D10092" t="s">
        <v>4189</v>
      </c>
      <c r="E10092" t="s">
        <v>37</v>
      </c>
      <c r="F10092">
        <v>85</v>
      </c>
      <c r="G10092" s="8">
        <v>265107</v>
      </c>
      <c r="H10092" s="8">
        <v>1500000</v>
      </c>
    </row>
    <row r="10093" spans="1:8" x14ac:dyDescent="0.3">
      <c r="A10093">
        <v>6.3</v>
      </c>
      <c r="B10093" t="s">
        <v>25249</v>
      </c>
      <c r="C10093" t="s">
        <v>16436</v>
      </c>
      <c r="D10093" t="s">
        <v>21948</v>
      </c>
      <c r="E10093" t="s">
        <v>37</v>
      </c>
      <c r="F10093">
        <v>85</v>
      </c>
      <c r="G10093" s="8">
        <v>265107</v>
      </c>
      <c r="H10093" s="8">
        <v>1500000</v>
      </c>
    </row>
    <row r="10094" spans="1:8" x14ac:dyDescent="0.3">
      <c r="A10094">
        <v>6.3</v>
      </c>
      <c r="B10094" t="s">
        <v>25250</v>
      </c>
      <c r="C10094" t="s">
        <v>7091</v>
      </c>
      <c r="D10094" t="s">
        <v>809</v>
      </c>
      <c r="E10094" t="s">
        <v>37</v>
      </c>
      <c r="F10094">
        <v>86</v>
      </c>
      <c r="G10094" s="8">
        <v>185577</v>
      </c>
      <c r="H10094" s="8">
        <v>4000000</v>
      </c>
    </row>
    <row r="10095" spans="1:8" x14ac:dyDescent="0.3">
      <c r="A10095">
        <v>7.7</v>
      </c>
      <c r="B10095" t="s">
        <v>25251</v>
      </c>
      <c r="C10095" t="s">
        <v>16446</v>
      </c>
      <c r="D10095" t="s">
        <v>1473</v>
      </c>
      <c r="E10095" t="s">
        <v>6517</v>
      </c>
      <c r="F10095">
        <v>120</v>
      </c>
      <c r="G10095" s="8">
        <v>100412</v>
      </c>
      <c r="H10095" s="8">
        <v>4000000</v>
      </c>
    </row>
    <row r="10096" spans="1:8" x14ac:dyDescent="0.3">
      <c r="A10096">
        <v>7</v>
      </c>
      <c r="B10096" t="s">
        <v>25252</v>
      </c>
      <c r="C10096" t="s">
        <v>12934</v>
      </c>
      <c r="D10096" t="s">
        <v>21950</v>
      </c>
      <c r="E10096" t="s">
        <v>37</v>
      </c>
      <c r="F10096">
        <v>106</v>
      </c>
      <c r="G10096" s="8">
        <v>58214</v>
      </c>
      <c r="H10096" s="8">
        <v>9500000</v>
      </c>
    </row>
    <row r="10097" spans="1:8" x14ac:dyDescent="0.3">
      <c r="A10097">
        <v>7</v>
      </c>
      <c r="B10097" t="s">
        <v>25252</v>
      </c>
      <c r="C10097" t="s">
        <v>12934</v>
      </c>
      <c r="D10097" t="s">
        <v>1473</v>
      </c>
      <c r="E10097" t="s">
        <v>37</v>
      </c>
      <c r="F10097">
        <v>106</v>
      </c>
      <c r="G10097" s="8">
        <v>58214</v>
      </c>
      <c r="H10097" s="8">
        <v>9500000</v>
      </c>
    </row>
    <row r="10098" spans="1:8" x14ac:dyDescent="0.3">
      <c r="A10098">
        <v>7</v>
      </c>
      <c r="B10098" t="s">
        <v>25252</v>
      </c>
      <c r="C10098" t="s">
        <v>12934</v>
      </c>
      <c r="D10098" t="s">
        <v>8199</v>
      </c>
      <c r="E10098" t="s">
        <v>37</v>
      </c>
      <c r="F10098">
        <v>106</v>
      </c>
      <c r="G10098" s="8">
        <v>58214</v>
      </c>
      <c r="H10098" s="8">
        <v>9500000</v>
      </c>
    </row>
    <row r="10099" spans="1:8" x14ac:dyDescent="0.3">
      <c r="A10099">
        <v>6.3</v>
      </c>
      <c r="B10099" t="s">
        <v>25253</v>
      </c>
      <c r="C10099" t="s">
        <v>1371</v>
      </c>
      <c r="D10099" t="s">
        <v>809</v>
      </c>
      <c r="E10099" t="s">
        <v>37</v>
      </c>
      <c r="F10099">
        <v>103</v>
      </c>
      <c r="G10099" s="8">
        <v>75078</v>
      </c>
      <c r="H10099" s="8">
        <v>14000000</v>
      </c>
    </row>
    <row r="10100" spans="1:8" x14ac:dyDescent="0.3">
      <c r="A10100">
        <v>5.9</v>
      </c>
      <c r="B10100" t="s">
        <v>25254</v>
      </c>
      <c r="C10100" t="s">
        <v>11522</v>
      </c>
      <c r="D10100" t="s">
        <v>809</v>
      </c>
      <c r="E10100" t="s">
        <v>37</v>
      </c>
      <c r="F10100">
        <v>93</v>
      </c>
      <c r="G10100" s="8">
        <v>64359</v>
      </c>
      <c r="H10100" s="8">
        <v>2500000</v>
      </c>
    </row>
    <row r="10101" spans="1:8" x14ac:dyDescent="0.3">
      <c r="A10101">
        <v>5.9</v>
      </c>
      <c r="B10101" t="s">
        <v>25254</v>
      </c>
      <c r="C10101" t="s">
        <v>11522</v>
      </c>
      <c r="D10101" t="s">
        <v>17497</v>
      </c>
      <c r="E10101" t="s">
        <v>37</v>
      </c>
      <c r="F10101">
        <v>93</v>
      </c>
      <c r="G10101" s="8">
        <v>64359</v>
      </c>
      <c r="H10101" s="8">
        <v>2500000</v>
      </c>
    </row>
    <row r="10102" spans="1:8" x14ac:dyDescent="0.3">
      <c r="A10102">
        <v>6.2</v>
      </c>
      <c r="B10102" t="s">
        <v>25255</v>
      </c>
      <c r="C10102" t="s">
        <v>8073</v>
      </c>
      <c r="D10102" t="s">
        <v>1473</v>
      </c>
      <c r="E10102" t="s">
        <v>37</v>
      </c>
      <c r="F10102">
        <v>112</v>
      </c>
      <c r="G10102" s="8">
        <v>317125</v>
      </c>
      <c r="H10102" s="8">
        <v>16000000</v>
      </c>
    </row>
    <row r="10103" spans="1:8" x14ac:dyDescent="0.3">
      <c r="A10103">
        <v>6.2</v>
      </c>
      <c r="B10103" t="s">
        <v>25255</v>
      </c>
      <c r="C10103" t="s">
        <v>8073</v>
      </c>
      <c r="D10103" t="s">
        <v>17497</v>
      </c>
      <c r="E10103" t="s">
        <v>37</v>
      </c>
      <c r="F10103">
        <v>112</v>
      </c>
      <c r="G10103" s="8">
        <v>317125</v>
      </c>
      <c r="H10103" s="8">
        <v>16000000</v>
      </c>
    </row>
    <row r="10104" spans="1:8" x14ac:dyDescent="0.3">
      <c r="A10104">
        <v>7.7</v>
      </c>
      <c r="B10104" t="s">
        <v>25256</v>
      </c>
      <c r="C10104" t="s">
        <v>16474</v>
      </c>
      <c r="D10104" t="s">
        <v>809</v>
      </c>
      <c r="E10104" t="s">
        <v>1265</v>
      </c>
      <c r="F10104">
        <v>113</v>
      </c>
      <c r="G10104" s="8">
        <v>146402</v>
      </c>
      <c r="H10104" s="8">
        <v>4000000</v>
      </c>
    </row>
    <row r="10105" spans="1:8" x14ac:dyDescent="0.3">
      <c r="A10105">
        <v>7.7</v>
      </c>
      <c r="B10105" t="s">
        <v>25256</v>
      </c>
      <c r="C10105" t="s">
        <v>16474</v>
      </c>
      <c r="D10105" t="s">
        <v>1473</v>
      </c>
      <c r="E10105" t="s">
        <v>1265</v>
      </c>
      <c r="F10105">
        <v>113</v>
      </c>
      <c r="G10105" s="8">
        <v>146402</v>
      </c>
      <c r="H10105" s="8">
        <v>4000000</v>
      </c>
    </row>
    <row r="10106" spans="1:8" x14ac:dyDescent="0.3">
      <c r="A10106">
        <v>6.5</v>
      </c>
      <c r="B10106" t="s">
        <v>25257</v>
      </c>
      <c r="C10106" t="s">
        <v>16480</v>
      </c>
      <c r="D10106" t="s">
        <v>1473</v>
      </c>
      <c r="E10106" t="s">
        <v>37</v>
      </c>
      <c r="F10106">
        <v>98</v>
      </c>
      <c r="G10106" s="8">
        <v>18469</v>
      </c>
      <c r="H10106" s="8">
        <v>650000</v>
      </c>
    </row>
    <row r="10107" spans="1:8" x14ac:dyDescent="0.3">
      <c r="A10107">
        <v>6.5</v>
      </c>
      <c r="B10107" t="s">
        <v>25257</v>
      </c>
      <c r="C10107" t="s">
        <v>16480</v>
      </c>
      <c r="D10107" t="s">
        <v>4189</v>
      </c>
      <c r="E10107" t="s">
        <v>37</v>
      </c>
      <c r="F10107">
        <v>98</v>
      </c>
      <c r="G10107" s="8">
        <v>18469</v>
      </c>
      <c r="H10107" s="8">
        <v>650000</v>
      </c>
    </row>
    <row r="10108" spans="1:8" x14ac:dyDescent="0.3">
      <c r="A10108">
        <v>6.5</v>
      </c>
      <c r="B10108" t="s">
        <v>25257</v>
      </c>
      <c r="C10108" t="s">
        <v>16480</v>
      </c>
      <c r="D10108" t="s">
        <v>10118</v>
      </c>
      <c r="E10108" t="s">
        <v>37</v>
      </c>
      <c r="F10108">
        <v>98</v>
      </c>
      <c r="G10108" s="8">
        <v>18469</v>
      </c>
      <c r="H10108" s="8">
        <v>650000</v>
      </c>
    </row>
    <row r="10109" spans="1:8" x14ac:dyDescent="0.3">
      <c r="A10109">
        <v>5.8</v>
      </c>
      <c r="B10109" t="s">
        <v>25258</v>
      </c>
      <c r="C10109" t="s">
        <v>4517</v>
      </c>
      <c r="D10109" t="s">
        <v>11093</v>
      </c>
      <c r="E10109" t="s">
        <v>37</v>
      </c>
      <c r="F10109">
        <v>92</v>
      </c>
      <c r="G10109" s="8">
        <v>12836</v>
      </c>
      <c r="H10109" s="8">
        <v>4000000</v>
      </c>
    </row>
    <row r="10110" spans="1:8" x14ac:dyDescent="0.3">
      <c r="A10110">
        <v>5.8</v>
      </c>
      <c r="B10110" t="s">
        <v>25258</v>
      </c>
      <c r="C10110" t="s">
        <v>4517</v>
      </c>
      <c r="D10110" t="s">
        <v>1473</v>
      </c>
      <c r="E10110" t="s">
        <v>37</v>
      </c>
      <c r="F10110">
        <v>92</v>
      </c>
      <c r="G10110" s="8">
        <v>12836</v>
      </c>
      <c r="H10110" s="8">
        <v>4000000</v>
      </c>
    </row>
    <row r="10111" spans="1:8" x14ac:dyDescent="0.3">
      <c r="A10111">
        <v>6.1</v>
      </c>
      <c r="B10111" t="s">
        <v>25259</v>
      </c>
      <c r="C10111" t="s">
        <v>16495</v>
      </c>
      <c r="D10111" t="s">
        <v>1473</v>
      </c>
      <c r="E10111" t="s">
        <v>12289</v>
      </c>
      <c r="F10111">
        <v>106</v>
      </c>
      <c r="G10111" s="8">
        <v>20262</v>
      </c>
      <c r="H10111" s="8">
        <v>4000000</v>
      </c>
    </row>
    <row r="10112" spans="1:8" x14ac:dyDescent="0.3">
      <c r="A10112">
        <v>5.2</v>
      </c>
      <c r="B10112" t="s">
        <v>25260</v>
      </c>
      <c r="C10112" t="s">
        <v>16523</v>
      </c>
      <c r="D10112" t="s">
        <v>1473</v>
      </c>
      <c r="E10112" t="s">
        <v>37</v>
      </c>
      <c r="F10112">
        <v>93</v>
      </c>
      <c r="G10112" s="8">
        <v>4063</v>
      </c>
      <c r="H10112" s="8">
        <v>4000000</v>
      </c>
    </row>
    <row r="10113" spans="1:8" x14ac:dyDescent="0.3">
      <c r="A10113">
        <v>5.2</v>
      </c>
      <c r="B10113" t="s">
        <v>25260</v>
      </c>
      <c r="C10113" t="s">
        <v>16523</v>
      </c>
      <c r="D10113" t="s">
        <v>21948</v>
      </c>
      <c r="E10113" t="s">
        <v>37</v>
      </c>
      <c r="F10113">
        <v>93</v>
      </c>
      <c r="G10113" s="8">
        <v>4063</v>
      </c>
      <c r="H10113" s="8">
        <v>4000000</v>
      </c>
    </row>
    <row r="10114" spans="1:8" x14ac:dyDescent="0.3">
      <c r="A10114">
        <v>5.2</v>
      </c>
      <c r="B10114" t="s">
        <v>25260</v>
      </c>
      <c r="C10114" t="s">
        <v>16523</v>
      </c>
      <c r="D10114" t="s">
        <v>17497</v>
      </c>
      <c r="E10114" t="s">
        <v>37</v>
      </c>
      <c r="F10114">
        <v>93</v>
      </c>
      <c r="G10114" s="8">
        <v>4063</v>
      </c>
      <c r="H10114" s="8">
        <v>4000000</v>
      </c>
    </row>
    <row r="10115" spans="1:8" x14ac:dyDescent="0.3">
      <c r="A10115">
        <v>5.2</v>
      </c>
      <c r="B10115" t="s">
        <v>25260</v>
      </c>
      <c r="C10115" t="s">
        <v>16523</v>
      </c>
      <c r="D10115" t="s">
        <v>8199</v>
      </c>
      <c r="E10115" t="s">
        <v>37</v>
      </c>
      <c r="F10115">
        <v>93</v>
      </c>
      <c r="G10115" s="8">
        <v>4063</v>
      </c>
      <c r="H10115" s="8">
        <v>4000000</v>
      </c>
    </row>
    <row r="10116" spans="1:8" x14ac:dyDescent="0.3">
      <c r="A10116">
        <v>8.1999999999999993</v>
      </c>
      <c r="B10116" t="s">
        <v>25261</v>
      </c>
      <c r="C10116" t="s">
        <v>16577</v>
      </c>
      <c r="D10116" t="s">
        <v>1473</v>
      </c>
      <c r="E10116" t="s">
        <v>37</v>
      </c>
      <c r="F10116">
        <v>226</v>
      </c>
      <c r="G10116" s="8">
        <v>198655278</v>
      </c>
      <c r="H10116" s="8">
        <v>3977000</v>
      </c>
    </row>
    <row r="10117" spans="1:8" x14ac:dyDescent="0.3">
      <c r="A10117">
        <v>8.1999999999999993</v>
      </c>
      <c r="B10117" t="s">
        <v>25261</v>
      </c>
      <c r="C10117" t="s">
        <v>16577</v>
      </c>
      <c r="D10117" t="s">
        <v>20490</v>
      </c>
      <c r="E10117" t="s">
        <v>37</v>
      </c>
      <c r="F10117">
        <v>226</v>
      </c>
      <c r="G10117" s="8">
        <v>198655278</v>
      </c>
      <c r="H10117" s="8">
        <v>3977000</v>
      </c>
    </row>
    <row r="10118" spans="1:8" x14ac:dyDescent="0.3">
      <c r="A10118">
        <v>8.1999999999999993</v>
      </c>
      <c r="B10118" t="s">
        <v>25261</v>
      </c>
      <c r="C10118" t="s">
        <v>16577</v>
      </c>
      <c r="D10118" t="s">
        <v>17497</v>
      </c>
      <c r="E10118" t="s">
        <v>37</v>
      </c>
      <c r="F10118">
        <v>226</v>
      </c>
      <c r="G10118" s="8">
        <v>198655278</v>
      </c>
      <c r="H10118" s="8">
        <v>3977000</v>
      </c>
    </row>
    <row r="10119" spans="1:8" x14ac:dyDescent="0.3">
      <c r="A10119">
        <v>8.1999999999999993</v>
      </c>
      <c r="B10119" t="s">
        <v>25261</v>
      </c>
      <c r="C10119" t="s">
        <v>16577</v>
      </c>
      <c r="D10119" t="s">
        <v>21951</v>
      </c>
      <c r="E10119" t="s">
        <v>37</v>
      </c>
      <c r="F10119">
        <v>226</v>
      </c>
      <c r="G10119" s="8">
        <v>198655278</v>
      </c>
      <c r="H10119" s="8">
        <v>3977000</v>
      </c>
    </row>
    <row r="10120" spans="1:8" x14ac:dyDescent="0.3">
      <c r="A10120">
        <v>6</v>
      </c>
      <c r="B10120" t="s">
        <v>25262</v>
      </c>
      <c r="C10120" t="s">
        <v>16584</v>
      </c>
      <c r="D10120" t="s">
        <v>11093</v>
      </c>
      <c r="E10120" t="s">
        <v>37</v>
      </c>
      <c r="F10120">
        <v>104</v>
      </c>
      <c r="G10120" s="8">
        <v>143653</v>
      </c>
      <c r="H10120" s="8">
        <v>4000000</v>
      </c>
    </row>
    <row r="10121" spans="1:8" x14ac:dyDescent="0.3">
      <c r="A10121">
        <v>6</v>
      </c>
      <c r="B10121" t="s">
        <v>25262</v>
      </c>
      <c r="C10121" t="s">
        <v>16584</v>
      </c>
      <c r="D10121" t="s">
        <v>1473</v>
      </c>
      <c r="E10121" t="s">
        <v>37</v>
      </c>
      <c r="F10121">
        <v>104</v>
      </c>
      <c r="G10121" s="8">
        <v>143653</v>
      </c>
      <c r="H10121" s="8">
        <v>4000000</v>
      </c>
    </row>
    <row r="10122" spans="1:8" x14ac:dyDescent="0.3">
      <c r="A10122">
        <v>6.8</v>
      </c>
      <c r="B10122" t="s">
        <v>25263</v>
      </c>
      <c r="C10122" t="s">
        <v>14980</v>
      </c>
      <c r="D10122" t="s">
        <v>515</v>
      </c>
      <c r="E10122" t="s">
        <v>37</v>
      </c>
      <c r="F10122">
        <v>152</v>
      </c>
      <c r="G10122" s="8">
        <v>14873</v>
      </c>
      <c r="H10122" s="8">
        <v>3800000</v>
      </c>
    </row>
    <row r="10123" spans="1:8" x14ac:dyDescent="0.3">
      <c r="A10123">
        <v>6.8</v>
      </c>
      <c r="B10123" t="s">
        <v>25263</v>
      </c>
      <c r="C10123" t="s">
        <v>14980</v>
      </c>
      <c r="D10123" t="s">
        <v>21951</v>
      </c>
      <c r="E10123" t="s">
        <v>37</v>
      </c>
      <c r="F10123">
        <v>152</v>
      </c>
      <c r="G10123" s="8">
        <v>14873</v>
      </c>
      <c r="H10123" s="8">
        <v>3800000</v>
      </c>
    </row>
    <row r="10124" spans="1:8" x14ac:dyDescent="0.3">
      <c r="A10124">
        <v>6.8</v>
      </c>
      <c r="B10124" t="s">
        <v>25263</v>
      </c>
      <c r="C10124" t="s">
        <v>14980</v>
      </c>
      <c r="D10124" t="s">
        <v>12797</v>
      </c>
      <c r="E10124" t="s">
        <v>37</v>
      </c>
      <c r="F10124">
        <v>152</v>
      </c>
      <c r="G10124" s="8">
        <v>14873</v>
      </c>
      <c r="H10124" s="8">
        <v>3800000</v>
      </c>
    </row>
    <row r="10125" spans="1:8" x14ac:dyDescent="0.3">
      <c r="A10125">
        <v>7</v>
      </c>
      <c r="B10125" t="s">
        <v>25264</v>
      </c>
      <c r="C10125" t="s">
        <v>16598</v>
      </c>
      <c r="D10125" t="s">
        <v>11093</v>
      </c>
      <c r="E10125" t="s">
        <v>37</v>
      </c>
      <c r="F10125">
        <v>107</v>
      </c>
      <c r="G10125" s="8">
        <v>8000000</v>
      </c>
      <c r="H10125" s="8">
        <v>3768785</v>
      </c>
    </row>
    <row r="10126" spans="1:8" x14ac:dyDescent="0.3">
      <c r="A10126">
        <v>7</v>
      </c>
      <c r="B10126" t="s">
        <v>25264</v>
      </c>
      <c r="C10126" t="s">
        <v>16598</v>
      </c>
      <c r="D10126" t="s">
        <v>809</v>
      </c>
      <c r="E10126" t="s">
        <v>37</v>
      </c>
      <c r="F10126">
        <v>107</v>
      </c>
      <c r="G10126" s="8">
        <v>8000000</v>
      </c>
      <c r="H10126" s="8">
        <v>3768785</v>
      </c>
    </row>
    <row r="10127" spans="1:8" x14ac:dyDescent="0.3">
      <c r="A10127">
        <v>7</v>
      </c>
      <c r="B10127" t="s">
        <v>25264</v>
      </c>
      <c r="C10127" t="s">
        <v>16598</v>
      </c>
      <c r="D10127" t="s">
        <v>15164</v>
      </c>
      <c r="E10127" t="s">
        <v>37</v>
      </c>
      <c r="F10127">
        <v>107</v>
      </c>
      <c r="G10127" s="8">
        <v>8000000</v>
      </c>
      <c r="H10127" s="8">
        <v>3768785</v>
      </c>
    </row>
    <row r="10128" spans="1:8" x14ac:dyDescent="0.3">
      <c r="A10128">
        <v>7</v>
      </c>
      <c r="B10128" t="s">
        <v>25264</v>
      </c>
      <c r="C10128" t="s">
        <v>16598</v>
      </c>
      <c r="D10128" t="s">
        <v>17497</v>
      </c>
      <c r="E10128" t="s">
        <v>37</v>
      </c>
      <c r="F10128">
        <v>107</v>
      </c>
      <c r="G10128" s="8">
        <v>8000000</v>
      </c>
      <c r="H10128" s="8">
        <v>3768785</v>
      </c>
    </row>
    <row r="10129" spans="1:8" x14ac:dyDescent="0.3">
      <c r="A10129">
        <v>7</v>
      </c>
      <c r="B10129" t="s">
        <v>25264</v>
      </c>
      <c r="C10129" t="s">
        <v>16598</v>
      </c>
      <c r="D10129" t="s">
        <v>12797</v>
      </c>
      <c r="E10129" t="s">
        <v>37</v>
      </c>
      <c r="F10129">
        <v>107</v>
      </c>
      <c r="G10129" s="8">
        <v>8000000</v>
      </c>
      <c r="H10129" s="8">
        <v>3768785</v>
      </c>
    </row>
    <row r="10130" spans="1:8" x14ac:dyDescent="0.3">
      <c r="A10130">
        <v>6.8</v>
      </c>
      <c r="B10130" t="s">
        <v>25265</v>
      </c>
      <c r="C10130" t="s">
        <v>16618</v>
      </c>
      <c r="D10130" t="s">
        <v>809</v>
      </c>
      <c r="E10130" t="s">
        <v>37</v>
      </c>
      <c r="F10130">
        <v>95</v>
      </c>
      <c r="G10130" s="8">
        <v>37606</v>
      </c>
      <c r="H10130" s="8">
        <v>3500000</v>
      </c>
    </row>
    <row r="10131" spans="1:8" x14ac:dyDescent="0.3">
      <c r="A10131">
        <v>6.8</v>
      </c>
      <c r="B10131" t="s">
        <v>25265</v>
      </c>
      <c r="C10131" t="s">
        <v>16618</v>
      </c>
      <c r="D10131" t="s">
        <v>21950</v>
      </c>
      <c r="E10131" t="s">
        <v>37</v>
      </c>
      <c r="F10131">
        <v>95</v>
      </c>
      <c r="G10131" s="8">
        <v>37606</v>
      </c>
      <c r="H10131" s="8">
        <v>3500000</v>
      </c>
    </row>
    <row r="10132" spans="1:8" x14ac:dyDescent="0.3">
      <c r="A10132">
        <v>6.8</v>
      </c>
      <c r="B10132" t="s">
        <v>25265</v>
      </c>
      <c r="C10132" t="s">
        <v>16618</v>
      </c>
      <c r="D10132" t="s">
        <v>1473</v>
      </c>
      <c r="E10132" t="s">
        <v>37</v>
      </c>
      <c r="F10132">
        <v>95</v>
      </c>
      <c r="G10132" s="8">
        <v>37606</v>
      </c>
      <c r="H10132" s="8">
        <v>3500000</v>
      </c>
    </row>
    <row r="10133" spans="1:8" x14ac:dyDescent="0.3">
      <c r="A10133">
        <v>7.1</v>
      </c>
      <c r="B10133" t="s">
        <v>25266</v>
      </c>
      <c r="C10133" t="s">
        <v>16622</v>
      </c>
      <c r="D10133" t="s">
        <v>515</v>
      </c>
      <c r="E10133" t="s">
        <v>37</v>
      </c>
      <c r="F10133">
        <v>102</v>
      </c>
      <c r="G10133" s="8">
        <v>2956000</v>
      </c>
      <c r="H10133" s="8">
        <v>3700000</v>
      </c>
    </row>
    <row r="10134" spans="1:8" x14ac:dyDescent="0.3">
      <c r="A10134">
        <v>7.1</v>
      </c>
      <c r="B10134" t="s">
        <v>25266</v>
      </c>
      <c r="C10134" t="s">
        <v>16622</v>
      </c>
      <c r="D10134" t="s">
        <v>809</v>
      </c>
      <c r="E10134" t="s">
        <v>37</v>
      </c>
      <c r="F10134">
        <v>102</v>
      </c>
      <c r="G10134" s="8">
        <v>2956000</v>
      </c>
      <c r="H10134" s="8">
        <v>3700000</v>
      </c>
    </row>
    <row r="10135" spans="1:8" x14ac:dyDescent="0.3">
      <c r="A10135">
        <v>7.1</v>
      </c>
      <c r="B10135" t="s">
        <v>25266</v>
      </c>
      <c r="C10135" t="s">
        <v>16622</v>
      </c>
      <c r="D10135" t="s">
        <v>15164</v>
      </c>
      <c r="E10135" t="s">
        <v>37</v>
      </c>
      <c r="F10135">
        <v>102</v>
      </c>
      <c r="G10135" s="8">
        <v>2956000</v>
      </c>
      <c r="H10135" s="8">
        <v>3700000</v>
      </c>
    </row>
    <row r="10136" spans="1:8" x14ac:dyDescent="0.3">
      <c r="A10136">
        <v>7.1</v>
      </c>
      <c r="B10136" t="s">
        <v>25266</v>
      </c>
      <c r="C10136" t="s">
        <v>16622</v>
      </c>
      <c r="D10136" t="s">
        <v>17497</v>
      </c>
      <c r="E10136" t="s">
        <v>37</v>
      </c>
      <c r="F10136">
        <v>102</v>
      </c>
      <c r="G10136" s="8">
        <v>2956000</v>
      </c>
      <c r="H10136" s="8">
        <v>3700000</v>
      </c>
    </row>
    <row r="10137" spans="1:8" x14ac:dyDescent="0.3">
      <c r="A10137">
        <v>6.9</v>
      </c>
      <c r="B10137" t="s">
        <v>25267</v>
      </c>
      <c r="C10137" t="s">
        <v>16630</v>
      </c>
      <c r="D10137" t="s">
        <v>1473</v>
      </c>
      <c r="E10137" t="s">
        <v>37</v>
      </c>
      <c r="F10137">
        <v>99</v>
      </c>
      <c r="G10137" s="8">
        <v>19959</v>
      </c>
      <c r="H10137" s="8">
        <v>3800000</v>
      </c>
    </row>
    <row r="10138" spans="1:8" x14ac:dyDescent="0.3">
      <c r="A10138">
        <v>6.9</v>
      </c>
      <c r="B10138" t="s">
        <v>25268</v>
      </c>
      <c r="C10138" t="s">
        <v>9667</v>
      </c>
      <c r="D10138" t="s">
        <v>809</v>
      </c>
      <c r="E10138" t="s">
        <v>37</v>
      </c>
      <c r="F10138">
        <v>109</v>
      </c>
      <c r="G10138" s="8">
        <v>2706659</v>
      </c>
      <c r="H10138" s="8">
        <v>2000000</v>
      </c>
    </row>
    <row r="10139" spans="1:8" x14ac:dyDescent="0.3">
      <c r="A10139">
        <v>6.9</v>
      </c>
      <c r="B10139" t="s">
        <v>25268</v>
      </c>
      <c r="C10139" t="s">
        <v>9667</v>
      </c>
      <c r="D10139" t="s">
        <v>1473</v>
      </c>
      <c r="E10139" t="s">
        <v>37</v>
      </c>
      <c r="F10139">
        <v>109</v>
      </c>
      <c r="G10139" s="8">
        <v>2706659</v>
      </c>
      <c r="H10139" s="8">
        <v>2000000</v>
      </c>
    </row>
    <row r="10140" spans="1:8" x14ac:dyDescent="0.3">
      <c r="A10140">
        <v>7.2</v>
      </c>
      <c r="B10140" t="s">
        <v>25269</v>
      </c>
      <c r="C10140" t="s">
        <v>10911</v>
      </c>
      <c r="D10140" t="s">
        <v>809</v>
      </c>
      <c r="E10140" t="s">
        <v>37</v>
      </c>
      <c r="F10140">
        <v>91</v>
      </c>
      <c r="G10140" s="8">
        <v>45857453</v>
      </c>
      <c r="H10140" s="8">
        <v>3500000</v>
      </c>
    </row>
    <row r="10141" spans="1:8" x14ac:dyDescent="0.3">
      <c r="A10141">
        <v>7.2</v>
      </c>
      <c r="B10141" t="s">
        <v>25269</v>
      </c>
      <c r="C10141" t="s">
        <v>10911</v>
      </c>
      <c r="D10141" t="s">
        <v>1473</v>
      </c>
      <c r="E10141" t="s">
        <v>37</v>
      </c>
      <c r="F10141">
        <v>91</v>
      </c>
      <c r="G10141" s="8">
        <v>45857453</v>
      </c>
      <c r="H10141" s="8">
        <v>3500000</v>
      </c>
    </row>
    <row r="10142" spans="1:8" x14ac:dyDescent="0.3">
      <c r="A10142">
        <v>7.2</v>
      </c>
      <c r="B10142" t="s">
        <v>25269</v>
      </c>
      <c r="C10142" t="s">
        <v>10911</v>
      </c>
      <c r="D10142" t="s">
        <v>9824</v>
      </c>
      <c r="E10142" t="s">
        <v>37</v>
      </c>
      <c r="F10142">
        <v>91</v>
      </c>
      <c r="G10142" s="8">
        <v>45857453</v>
      </c>
      <c r="H10142" s="8">
        <v>3500000</v>
      </c>
    </row>
    <row r="10143" spans="1:8" x14ac:dyDescent="0.3">
      <c r="A10143">
        <v>7.8</v>
      </c>
      <c r="B10143" t="s">
        <v>25270</v>
      </c>
      <c r="C10143" t="s">
        <v>16653</v>
      </c>
      <c r="D10143" t="s">
        <v>809</v>
      </c>
      <c r="E10143" t="s">
        <v>37</v>
      </c>
      <c r="F10143">
        <v>88</v>
      </c>
      <c r="G10143" s="8">
        <v>83400000</v>
      </c>
      <c r="H10143" s="8">
        <v>3500000</v>
      </c>
    </row>
    <row r="10144" spans="1:8" x14ac:dyDescent="0.3">
      <c r="A10144">
        <v>7.3</v>
      </c>
      <c r="B10144" t="s">
        <v>25271</v>
      </c>
      <c r="C10144" t="s">
        <v>1359</v>
      </c>
      <c r="D10144" t="s">
        <v>809</v>
      </c>
      <c r="E10144" t="s">
        <v>37</v>
      </c>
      <c r="F10144">
        <v>97</v>
      </c>
      <c r="G10144" s="8">
        <v>27900000</v>
      </c>
      <c r="H10144" s="8">
        <v>3500000</v>
      </c>
    </row>
    <row r="10145" spans="1:8" x14ac:dyDescent="0.3">
      <c r="A10145">
        <v>7.3</v>
      </c>
      <c r="B10145" t="s">
        <v>25271</v>
      </c>
      <c r="C10145" t="s">
        <v>1359</v>
      </c>
      <c r="D10145" t="s">
        <v>1473</v>
      </c>
      <c r="E10145" t="s">
        <v>37</v>
      </c>
      <c r="F10145">
        <v>97</v>
      </c>
      <c r="G10145" s="8">
        <v>27900000</v>
      </c>
      <c r="H10145" s="8">
        <v>3500000</v>
      </c>
    </row>
    <row r="10146" spans="1:8" x14ac:dyDescent="0.3">
      <c r="A10146">
        <v>7.5</v>
      </c>
      <c r="B10146" t="s">
        <v>25272</v>
      </c>
      <c r="C10146" t="s">
        <v>1220</v>
      </c>
      <c r="D10146" t="s">
        <v>21950</v>
      </c>
      <c r="E10146" t="s">
        <v>37</v>
      </c>
      <c r="F10146">
        <v>97</v>
      </c>
      <c r="G10146" s="8">
        <v>27900000</v>
      </c>
      <c r="H10146" s="8">
        <v>3500000</v>
      </c>
    </row>
    <row r="10147" spans="1:8" x14ac:dyDescent="0.3">
      <c r="A10147">
        <v>7.5</v>
      </c>
      <c r="B10147" t="s">
        <v>25272</v>
      </c>
      <c r="C10147" t="s">
        <v>1220</v>
      </c>
      <c r="D10147" t="s">
        <v>1473</v>
      </c>
      <c r="E10147" t="s">
        <v>37</v>
      </c>
      <c r="F10147">
        <v>97</v>
      </c>
      <c r="G10147" s="8">
        <v>27900000</v>
      </c>
      <c r="H10147" s="8">
        <v>3500000</v>
      </c>
    </row>
    <row r="10148" spans="1:8" x14ac:dyDescent="0.3">
      <c r="A10148">
        <v>7.5</v>
      </c>
      <c r="B10148" t="s">
        <v>25272</v>
      </c>
      <c r="C10148" t="s">
        <v>1220</v>
      </c>
      <c r="D10148" t="s">
        <v>8199</v>
      </c>
      <c r="E10148" t="s">
        <v>37</v>
      </c>
      <c r="F10148">
        <v>97</v>
      </c>
      <c r="G10148" s="8">
        <v>27900000</v>
      </c>
      <c r="H10148" s="8">
        <v>3500000</v>
      </c>
    </row>
    <row r="10149" spans="1:8" x14ac:dyDescent="0.3">
      <c r="A10149">
        <v>6</v>
      </c>
      <c r="B10149" t="s">
        <v>25273</v>
      </c>
      <c r="C10149" t="s">
        <v>16675</v>
      </c>
      <c r="D10149" t="s">
        <v>809</v>
      </c>
      <c r="E10149" t="s">
        <v>37</v>
      </c>
      <c r="F10149">
        <v>85</v>
      </c>
      <c r="G10149" s="8">
        <v>14000000</v>
      </c>
      <c r="H10149" s="8">
        <v>3500000</v>
      </c>
    </row>
    <row r="10150" spans="1:8" x14ac:dyDescent="0.3">
      <c r="A10150">
        <v>6</v>
      </c>
      <c r="B10150" t="s">
        <v>25273</v>
      </c>
      <c r="C10150" t="s">
        <v>16675</v>
      </c>
      <c r="D10150" t="s">
        <v>651</v>
      </c>
      <c r="E10150" t="s">
        <v>37</v>
      </c>
      <c r="F10150">
        <v>85</v>
      </c>
      <c r="G10150" s="8">
        <v>14000000</v>
      </c>
      <c r="H10150" s="8">
        <v>3500000</v>
      </c>
    </row>
    <row r="10151" spans="1:8" x14ac:dyDescent="0.3">
      <c r="A10151">
        <v>6</v>
      </c>
      <c r="B10151" t="s">
        <v>25273</v>
      </c>
      <c r="C10151" t="s">
        <v>16675</v>
      </c>
      <c r="D10151" t="s">
        <v>4189</v>
      </c>
      <c r="E10151" t="s">
        <v>37</v>
      </c>
      <c r="F10151">
        <v>85</v>
      </c>
      <c r="G10151" s="8">
        <v>14000000</v>
      </c>
      <c r="H10151" s="8">
        <v>3500000</v>
      </c>
    </row>
    <row r="10152" spans="1:8" x14ac:dyDescent="0.3">
      <c r="A10152">
        <v>6</v>
      </c>
      <c r="B10152" t="s">
        <v>25273</v>
      </c>
      <c r="C10152" t="s">
        <v>16675</v>
      </c>
      <c r="D10152" t="s">
        <v>8199</v>
      </c>
      <c r="E10152" t="s">
        <v>37</v>
      </c>
      <c r="F10152">
        <v>85</v>
      </c>
      <c r="G10152" s="8">
        <v>14000000</v>
      </c>
      <c r="H10152" s="8">
        <v>3500000</v>
      </c>
    </row>
    <row r="10153" spans="1:8" x14ac:dyDescent="0.3">
      <c r="A10153">
        <v>6.8</v>
      </c>
      <c r="B10153" t="s">
        <v>25274</v>
      </c>
      <c r="C10153" t="s">
        <v>16703</v>
      </c>
      <c r="D10153" t="s">
        <v>4189</v>
      </c>
      <c r="E10153" t="s">
        <v>37</v>
      </c>
      <c r="F10153">
        <v>92</v>
      </c>
      <c r="G10153" s="8">
        <v>25138292</v>
      </c>
      <c r="H10153" s="8">
        <v>3500000</v>
      </c>
    </row>
    <row r="10154" spans="1:8" x14ac:dyDescent="0.3">
      <c r="A10154">
        <v>6.8</v>
      </c>
      <c r="B10154" t="s">
        <v>25274</v>
      </c>
      <c r="C10154" t="s">
        <v>16703</v>
      </c>
      <c r="D10154" t="s">
        <v>21948</v>
      </c>
      <c r="E10154" t="s">
        <v>37</v>
      </c>
      <c r="F10154">
        <v>92</v>
      </c>
      <c r="G10154" s="8">
        <v>25138292</v>
      </c>
      <c r="H10154" s="8">
        <v>3500000</v>
      </c>
    </row>
    <row r="10155" spans="1:8" x14ac:dyDescent="0.3">
      <c r="A10155">
        <v>3.9</v>
      </c>
      <c r="B10155" t="s">
        <v>25275</v>
      </c>
      <c r="C10155" t="s">
        <v>16708</v>
      </c>
      <c r="D10155" t="s">
        <v>809</v>
      </c>
      <c r="E10155" t="s">
        <v>37</v>
      </c>
      <c r="F10155">
        <v>93</v>
      </c>
      <c r="G10155" s="8">
        <v>10305534</v>
      </c>
      <c r="H10155" s="8">
        <v>3500000</v>
      </c>
    </row>
    <row r="10156" spans="1:8" x14ac:dyDescent="0.3">
      <c r="A10156">
        <v>6.1</v>
      </c>
      <c r="B10156" t="s">
        <v>25276</v>
      </c>
      <c r="C10156" t="s">
        <v>16536</v>
      </c>
      <c r="D10156" t="s">
        <v>809</v>
      </c>
      <c r="E10156" t="s">
        <v>37</v>
      </c>
      <c r="F10156">
        <v>96</v>
      </c>
      <c r="G10156" s="8">
        <v>9449219</v>
      </c>
      <c r="H10156" s="8">
        <v>3500000</v>
      </c>
    </row>
    <row r="10157" spans="1:8" x14ac:dyDescent="0.3">
      <c r="A10157">
        <v>6.1</v>
      </c>
      <c r="B10157" t="s">
        <v>25276</v>
      </c>
      <c r="C10157" t="s">
        <v>16536</v>
      </c>
      <c r="D10157" t="s">
        <v>1473</v>
      </c>
      <c r="E10157" t="s">
        <v>37</v>
      </c>
      <c r="F10157">
        <v>96</v>
      </c>
      <c r="G10157" s="8">
        <v>9449219</v>
      </c>
      <c r="H10157" s="8">
        <v>3500000</v>
      </c>
    </row>
    <row r="10158" spans="1:8" x14ac:dyDescent="0.3">
      <c r="A10158">
        <v>6.1</v>
      </c>
      <c r="B10158" t="s">
        <v>25276</v>
      </c>
      <c r="C10158" t="s">
        <v>16536</v>
      </c>
      <c r="D10158" t="s">
        <v>17497</v>
      </c>
      <c r="E10158" t="s">
        <v>37</v>
      </c>
      <c r="F10158">
        <v>96</v>
      </c>
      <c r="G10158" s="8">
        <v>9449219</v>
      </c>
      <c r="H10158" s="8">
        <v>3500000</v>
      </c>
    </row>
    <row r="10159" spans="1:8" x14ac:dyDescent="0.3">
      <c r="A10159">
        <v>7.5</v>
      </c>
      <c r="B10159" t="s">
        <v>25277</v>
      </c>
      <c r="C10159" t="s">
        <v>581</v>
      </c>
      <c r="D10159" t="s">
        <v>11093</v>
      </c>
      <c r="E10159" t="s">
        <v>37</v>
      </c>
      <c r="F10159">
        <v>105</v>
      </c>
      <c r="G10159" s="8">
        <v>6390032</v>
      </c>
      <c r="H10159" s="8">
        <v>3500000</v>
      </c>
    </row>
    <row r="10160" spans="1:8" x14ac:dyDescent="0.3">
      <c r="A10160">
        <v>7.5</v>
      </c>
      <c r="B10160" t="s">
        <v>25277</v>
      </c>
      <c r="C10160" t="s">
        <v>581</v>
      </c>
      <c r="D10160" t="s">
        <v>1473</v>
      </c>
      <c r="E10160" t="s">
        <v>37</v>
      </c>
      <c r="F10160">
        <v>105</v>
      </c>
      <c r="G10160" s="8">
        <v>6390032</v>
      </c>
      <c r="H10160" s="8">
        <v>3500000</v>
      </c>
    </row>
    <row r="10161" spans="1:8" x14ac:dyDescent="0.3">
      <c r="A10161">
        <v>8.1999999999999993</v>
      </c>
      <c r="B10161" t="s">
        <v>25278</v>
      </c>
      <c r="C10161" t="s">
        <v>8326</v>
      </c>
      <c r="D10161" t="s">
        <v>1473</v>
      </c>
      <c r="E10161" t="s">
        <v>1265</v>
      </c>
      <c r="F10161">
        <v>129</v>
      </c>
      <c r="G10161" s="8">
        <v>20167424</v>
      </c>
      <c r="H10161" s="8">
        <v>2000000</v>
      </c>
    </row>
    <row r="10162" spans="1:8" x14ac:dyDescent="0.3">
      <c r="A10162">
        <v>8.1999999999999993</v>
      </c>
      <c r="B10162" t="s">
        <v>25278</v>
      </c>
      <c r="C10162" t="s">
        <v>8326</v>
      </c>
      <c r="D10162" t="s">
        <v>21948</v>
      </c>
      <c r="E10162" t="s">
        <v>1265</v>
      </c>
      <c r="F10162">
        <v>129</v>
      </c>
      <c r="G10162" s="8">
        <v>20167424</v>
      </c>
      <c r="H10162" s="8">
        <v>2000000</v>
      </c>
    </row>
    <row r="10163" spans="1:8" x14ac:dyDescent="0.3">
      <c r="A10163">
        <v>8.1999999999999993</v>
      </c>
      <c r="B10163" t="s">
        <v>25278</v>
      </c>
      <c r="C10163" t="s">
        <v>8326</v>
      </c>
      <c r="D10163" t="s">
        <v>8199</v>
      </c>
      <c r="E10163" t="s">
        <v>1265</v>
      </c>
      <c r="F10163">
        <v>129</v>
      </c>
      <c r="G10163" s="8">
        <v>20167424</v>
      </c>
      <c r="H10163" s="8">
        <v>2000000</v>
      </c>
    </row>
    <row r="10164" spans="1:8" x14ac:dyDescent="0.3">
      <c r="A10164">
        <v>7.8</v>
      </c>
      <c r="B10164" t="s">
        <v>25279</v>
      </c>
      <c r="C10164" t="s">
        <v>71</v>
      </c>
      <c r="D10164" t="s">
        <v>809</v>
      </c>
      <c r="E10164" t="s">
        <v>37</v>
      </c>
      <c r="F10164">
        <v>37</v>
      </c>
      <c r="G10164" s="8">
        <v>5923044</v>
      </c>
      <c r="H10164" s="8">
        <v>3600000</v>
      </c>
    </row>
    <row r="10165" spans="1:8" x14ac:dyDescent="0.3">
      <c r="A10165">
        <v>7.8</v>
      </c>
      <c r="B10165" t="s">
        <v>25279</v>
      </c>
      <c r="C10165" t="s">
        <v>71</v>
      </c>
      <c r="D10165" t="s">
        <v>651</v>
      </c>
      <c r="E10165" t="s">
        <v>37</v>
      </c>
      <c r="F10165">
        <v>37</v>
      </c>
      <c r="G10165" s="8">
        <v>5923044</v>
      </c>
      <c r="H10165" s="8">
        <v>3600000</v>
      </c>
    </row>
    <row r="10166" spans="1:8" x14ac:dyDescent="0.3">
      <c r="A10166">
        <v>7.8</v>
      </c>
      <c r="B10166" t="s">
        <v>25279</v>
      </c>
      <c r="C10166" t="s">
        <v>71</v>
      </c>
      <c r="D10166" t="s">
        <v>4189</v>
      </c>
      <c r="E10166" t="s">
        <v>37</v>
      </c>
      <c r="F10166">
        <v>37</v>
      </c>
      <c r="G10166" s="8">
        <v>5923044</v>
      </c>
      <c r="H10166" s="8">
        <v>3600000</v>
      </c>
    </row>
    <row r="10167" spans="1:8" x14ac:dyDescent="0.3">
      <c r="A10167">
        <v>7.8</v>
      </c>
      <c r="B10167" t="s">
        <v>25279</v>
      </c>
      <c r="C10167" t="s">
        <v>71</v>
      </c>
      <c r="D10167" t="s">
        <v>8199</v>
      </c>
      <c r="E10167" t="s">
        <v>37</v>
      </c>
      <c r="F10167">
        <v>37</v>
      </c>
      <c r="G10167" s="8">
        <v>5923044</v>
      </c>
      <c r="H10167" s="8">
        <v>3600000</v>
      </c>
    </row>
    <row r="10168" spans="1:8" x14ac:dyDescent="0.3">
      <c r="A10168">
        <v>5.2</v>
      </c>
      <c r="B10168" t="s">
        <v>25280</v>
      </c>
      <c r="C10168" t="s">
        <v>16741</v>
      </c>
      <c r="D10168" t="s">
        <v>675</v>
      </c>
      <c r="E10168" t="s">
        <v>37</v>
      </c>
      <c r="F10168">
        <v>81</v>
      </c>
      <c r="G10168" s="8">
        <v>3293258</v>
      </c>
      <c r="H10168" s="8">
        <v>3000000</v>
      </c>
    </row>
    <row r="10169" spans="1:8" x14ac:dyDescent="0.3">
      <c r="A10169">
        <v>5.2</v>
      </c>
      <c r="B10169" t="s">
        <v>25280</v>
      </c>
      <c r="C10169" t="s">
        <v>16741</v>
      </c>
      <c r="D10169" t="s">
        <v>515</v>
      </c>
      <c r="E10169" t="s">
        <v>37</v>
      </c>
      <c r="F10169">
        <v>81</v>
      </c>
      <c r="G10169" s="8">
        <v>3293258</v>
      </c>
      <c r="H10169" s="8">
        <v>3000000</v>
      </c>
    </row>
    <row r="10170" spans="1:8" x14ac:dyDescent="0.3">
      <c r="A10170">
        <v>5.2</v>
      </c>
      <c r="B10170" t="s">
        <v>25280</v>
      </c>
      <c r="C10170" t="s">
        <v>16741</v>
      </c>
      <c r="D10170" t="s">
        <v>809</v>
      </c>
      <c r="E10170" t="s">
        <v>37</v>
      </c>
      <c r="F10170">
        <v>81</v>
      </c>
      <c r="G10170" s="8">
        <v>3293258</v>
      </c>
      <c r="H10170" s="8">
        <v>3000000</v>
      </c>
    </row>
    <row r="10171" spans="1:8" x14ac:dyDescent="0.3">
      <c r="A10171">
        <v>5.2</v>
      </c>
      <c r="B10171" t="s">
        <v>25280</v>
      </c>
      <c r="C10171" t="s">
        <v>16741</v>
      </c>
      <c r="D10171" t="s">
        <v>15164</v>
      </c>
      <c r="E10171" t="s">
        <v>37</v>
      </c>
      <c r="F10171">
        <v>81</v>
      </c>
      <c r="G10171" s="8">
        <v>3293258</v>
      </c>
      <c r="H10171" s="8">
        <v>3000000</v>
      </c>
    </row>
    <row r="10172" spans="1:8" x14ac:dyDescent="0.3">
      <c r="A10172">
        <v>6.8</v>
      </c>
      <c r="B10172" t="s">
        <v>25281</v>
      </c>
      <c r="C10172" t="s">
        <v>16751</v>
      </c>
      <c r="D10172" t="s">
        <v>1473</v>
      </c>
      <c r="E10172" t="s">
        <v>1265</v>
      </c>
      <c r="F10172">
        <v>106</v>
      </c>
      <c r="G10172" s="8">
        <v>886410</v>
      </c>
      <c r="H10172" s="8">
        <v>3500000</v>
      </c>
    </row>
    <row r="10173" spans="1:8" x14ac:dyDescent="0.3">
      <c r="A10173">
        <v>6.8</v>
      </c>
      <c r="B10173" t="s">
        <v>25281</v>
      </c>
      <c r="C10173" t="s">
        <v>16751</v>
      </c>
      <c r="D10173" t="s">
        <v>20490</v>
      </c>
      <c r="E10173" t="s">
        <v>1265</v>
      </c>
      <c r="F10173">
        <v>106</v>
      </c>
      <c r="G10173" s="8">
        <v>886410</v>
      </c>
      <c r="H10173" s="8">
        <v>3500000</v>
      </c>
    </row>
    <row r="10174" spans="1:8" x14ac:dyDescent="0.3">
      <c r="A10174">
        <v>7</v>
      </c>
      <c r="B10174" t="s">
        <v>25282</v>
      </c>
      <c r="C10174" t="s">
        <v>16758</v>
      </c>
      <c r="D10174" t="s">
        <v>809</v>
      </c>
      <c r="E10174" t="s">
        <v>15280</v>
      </c>
      <c r="F10174">
        <v>103</v>
      </c>
      <c r="G10174" s="8">
        <v>252652</v>
      </c>
      <c r="H10174" s="8">
        <v>19900000</v>
      </c>
    </row>
    <row r="10175" spans="1:8" x14ac:dyDescent="0.3">
      <c r="A10175">
        <v>7</v>
      </c>
      <c r="B10175" t="s">
        <v>25282</v>
      </c>
      <c r="C10175" t="s">
        <v>16758</v>
      </c>
      <c r="D10175" t="s">
        <v>1473</v>
      </c>
      <c r="E10175" t="s">
        <v>15280</v>
      </c>
      <c r="F10175">
        <v>103</v>
      </c>
      <c r="G10175" s="8">
        <v>252652</v>
      </c>
      <c r="H10175" s="8">
        <v>19900000</v>
      </c>
    </row>
    <row r="10176" spans="1:8" x14ac:dyDescent="0.3">
      <c r="A10176">
        <v>7</v>
      </c>
      <c r="B10176" t="s">
        <v>25282</v>
      </c>
      <c r="C10176" t="s">
        <v>16758</v>
      </c>
      <c r="D10176" t="s">
        <v>651</v>
      </c>
      <c r="E10176" t="s">
        <v>15280</v>
      </c>
      <c r="F10176">
        <v>103</v>
      </c>
      <c r="G10176" s="8">
        <v>252652</v>
      </c>
      <c r="H10176" s="8">
        <v>19900000</v>
      </c>
    </row>
    <row r="10177" spans="1:8" x14ac:dyDescent="0.3">
      <c r="A10177">
        <v>7</v>
      </c>
      <c r="B10177" t="s">
        <v>25282</v>
      </c>
      <c r="C10177" t="s">
        <v>16758</v>
      </c>
      <c r="D10177" t="s">
        <v>4189</v>
      </c>
      <c r="E10177" t="s">
        <v>15280</v>
      </c>
      <c r="F10177">
        <v>103</v>
      </c>
      <c r="G10177" s="8">
        <v>252652</v>
      </c>
      <c r="H10177" s="8">
        <v>19900000</v>
      </c>
    </row>
    <row r="10178" spans="1:8" x14ac:dyDescent="0.3">
      <c r="A10178">
        <v>6.5</v>
      </c>
      <c r="B10178" t="s">
        <v>25283</v>
      </c>
      <c r="C10178" t="s">
        <v>16766</v>
      </c>
      <c r="D10178" t="s">
        <v>809</v>
      </c>
      <c r="E10178" t="s">
        <v>37</v>
      </c>
      <c r="F10178">
        <v>101</v>
      </c>
      <c r="G10178" s="8">
        <v>220234</v>
      </c>
      <c r="H10178" s="8">
        <v>3500000</v>
      </c>
    </row>
    <row r="10179" spans="1:8" x14ac:dyDescent="0.3">
      <c r="A10179">
        <v>6.5</v>
      </c>
      <c r="B10179" t="s">
        <v>25283</v>
      </c>
      <c r="C10179" t="s">
        <v>16766</v>
      </c>
      <c r="D10179" t="s">
        <v>17497</v>
      </c>
      <c r="E10179" t="s">
        <v>37</v>
      </c>
      <c r="F10179">
        <v>101</v>
      </c>
      <c r="G10179" s="8">
        <v>220234</v>
      </c>
      <c r="H10179" s="8">
        <v>3500000</v>
      </c>
    </row>
    <row r="10180" spans="1:8" x14ac:dyDescent="0.3">
      <c r="A10180">
        <v>6.4</v>
      </c>
      <c r="B10180" t="s">
        <v>25284</v>
      </c>
      <c r="C10180" t="s">
        <v>16770</v>
      </c>
      <c r="D10180" t="s">
        <v>809</v>
      </c>
      <c r="E10180" t="s">
        <v>37</v>
      </c>
      <c r="F10180">
        <v>98</v>
      </c>
      <c r="G10180" s="8">
        <v>101228</v>
      </c>
      <c r="H10180" s="8">
        <v>3500000</v>
      </c>
    </row>
    <row r="10181" spans="1:8" x14ac:dyDescent="0.3">
      <c r="A10181">
        <v>6.4</v>
      </c>
      <c r="B10181" t="s">
        <v>25284</v>
      </c>
      <c r="C10181" t="s">
        <v>16770</v>
      </c>
      <c r="D10181" t="s">
        <v>1473</v>
      </c>
      <c r="E10181" t="s">
        <v>37</v>
      </c>
      <c r="F10181">
        <v>98</v>
      </c>
      <c r="G10181" s="8">
        <v>101228</v>
      </c>
      <c r="H10181" s="8">
        <v>3500000</v>
      </c>
    </row>
    <row r="10182" spans="1:8" x14ac:dyDescent="0.3">
      <c r="A10182">
        <v>5.3</v>
      </c>
      <c r="B10182" t="s">
        <v>25285</v>
      </c>
      <c r="C10182" t="s">
        <v>2944</v>
      </c>
      <c r="D10182" t="s">
        <v>675</v>
      </c>
      <c r="E10182" t="s">
        <v>37</v>
      </c>
      <c r="F10182">
        <v>91</v>
      </c>
      <c r="G10182" s="8">
        <v>96793</v>
      </c>
      <c r="H10182" s="8">
        <v>3500000</v>
      </c>
    </row>
    <row r="10183" spans="1:8" x14ac:dyDescent="0.3">
      <c r="A10183">
        <v>5.3</v>
      </c>
      <c r="B10183" t="s">
        <v>25285</v>
      </c>
      <c r="C10183" t="s">
        <v>2944</v>
      </c>
      <c r="D10183" t="s">
        <v>809</v>
      </c>
      <c r="E10183" t="s">
        <v>37</v>
      </c>
      <c r="F10183">
        <v>91</v>
      </c>
      <c r="G10183" s="8">
        <v>96793</v>
      </c>
      <c r="H10183" s="8">
        <v>3500000</v>
      </c>
    </row>
    <row r="10184" spans="1:8" x14ac:dyDescent="0.3">
      <c r="A10184">
        <v>5.3</v>
      </c>
      <c r="B10184" t="s">
        <v>25285</v>
      </c>
      <c r="C10184" t="s">
        <v>2944</v>
      </c>
      <c r="D10184" t="s">
        <v>17497</v>
      </c>
      <c r="E10184" t="s">
        <v>37</v>
      </c>
      <c r="F10184">
        <v>91</v>
      </c>
      <c r="G10184" s="8">
        <v>96793</v>
      </c>
      <c r="H10184" s="8">
        <v>3500000</v>
      </c>
    </row>
    <row r="10185" spans="1:8" x14ac:dyDescent="0.3">
      <c r="A10185">
        <v>4.7</v>
      </c>
      <c r="B10185" t="s">
        <v>25286</v>
      </c>
      <c r="C10185" t="s">
        <v>16777</v>
      </c>
      <c r="D10185" t="s">
        <v>675</v>
      </c>
      <c r="E10185" t="s">
        <v>37</v>
      </c>
      <c r="F10185">
        <v>105</v>
      </c>
      <c r="G10185" s="8">
        <v>123777</v>
      </c>
      <c r="H10185" s="8">
        <v>3500000</v>
      </c>
    </row>
    <row r="10186" spans="1:8" x14ac:dyDescent="0.3">
      <c r="A10186">
        <v>4.7</v>
      </c>
      <c r="B10186" t="s">
        <v>25286</v>
      </c>
      <c r="C10186" t="s">
        <v>16777</v>
      </c>
      <c r="D10186" t="s">
        <v>11093</v>
      </c>
      <c r="E10186" t="s">
        <v>37</v>
      </c>
      <c r="F10186">
        <v>105</v>
      </c>
      <c r="G10186" s="8">
        <v>123777</v>
      </c>
      <c r="H10186" s="8">
        <v>3500000</v>
      </c>
    </row>
    <row r="10187" spans="1:8" x14ac:dyDescent="0.3">
      <c r="A10187">
        <v>4.7</v>
      </c>
      <c r="B10187" t="s">
        <v>25286</v>
      </c>
      <c r="C10187" t="s">
        <v>16777</v>
      </c>
      <c r="D10187" t="s">
        <v>21950</v>
      </c>
      <c r="E10187" t="s">
        <v>37</v>
      </c>
      <c r="F10187">
        <v>105</v>
      </c>
      <c r="G10187" s="8">
        <v>123777</v>
      </c>
      <c r="H10187" s="8">
        <v>3500000</v>
      </c>
    </row>
    <row r="10188" spans="1:8" x14ac:dyDescent="0.3">
      <c r="A10188">
        <v>4.7</v>
      </c>
      <c r="B10188" t="s">
        <v>25286</v>
      </c>
      <c r="C10188" t="s">
        <v>16777</v>
      </c>
      <c r="D10188" t="s">
        <v>1473</v>
      </c>
      <c r="E10188" t="s">
        <v>37</v>
      </c>
      <c r="F10188">
        <v>105</v>
      </c>
      <c r="G10188" s="8">
        <v>123777</v>
      </c>
      <c r="H10188" s="8">
        <v>3500000</v>
      </c>
    </row>
    <row r="10189" spans="1:8" x14ac:dyDescent="0.3">
      <c r="A10189">
        <v>4.7</v>
      </c>
      <c r="B10189" t="s">
        <v>25286</v>
      </c>
      <c r="C10189" t="s">
        <v>16777</v>
      </c>
      <c r="D10189" t="s">
        <v>15875</v>
      </c>
      <c r="E10189" t="s">
        <v>37</v>
      </c>
      <c r="F10189">
        <v>105</v>
      </c>
      <c r="G10189" s="8">
        <v>123777</v>
      </c>
      <c r="H10189" s="8">
        <v>3500000</v>
      </c>
    </row>
    <row r="10190" spans="1:8" x14ac:dyDescent="0.3">
      <c r="A10190">
        <v>4.7</v>
      </c>
      <c r="B10190" t="s">
        <v>25286</v>
      </c>
      <c r="C10190" t="s">
        <v>16777</v>
      </c>
      <c r="D10190" t="s">
        <v>651</v>
      </c>
      <c r="E10190" t="s">
        <v>37</v>
      </c>
      <c r="F10190">
        <v>105</v>
      </c>
      <c r="G10190" s="8">
        <v>123777</v>
      </c>
      <c r="H10190" s="8">
        <v>3500000</v>
      </c>
    </row>
    <row r="10191" spans="1:8" x14ac:dyDescent="0.3">
      <c r="A10191">
        <v>7</v>
      </c>
      <c r="B10191" t="s">
        <v>25287</v>
      </c>
      <c r="C10191" t="s">
        <v>16808</v>
      </c>
      <c r="D10191" t="s">
        <v>65</v>
      </c>
      <c r="E10191" t="s">
        <v>37</v>
      </c>
      <c r="F10191">
        <v>100</v>
      </c>
      <c r="G10191" s="8">
        <v>29233</v>
      </c>
      <c r="H10191" s="8">
        <v>3500000</v>
      </c>
    </row>
    <row r="10192" spans="1:8" x14ac:dyDescent="0.3">
      <c r="A10192">
        <v>7.6</v>
      </c>
      <c r="B10192" t="s">
        <v>25288</v>
      </c>
      <c r="C10192" t="s">
        <v>16836</v>
      </c>
      <c r="D10192" t="s">
        <v>65</v>
      </c>
      <c r="E10192" t="s">
        <v>726</v>
      </c>
      <c r="F10192">
        <v>80</v>
      </c>
      <c r="G10192" s="8">
        <v>77413017</v>
      </c>
      <c r="H10192" s="8">
        <v>8000000</v>
      </c>
    </row>
    <row r="10193" spans="1:8" x14ac:dyDescent="0.3">
      <c r="A10193">
        <v>7.1</v>
      </c>
      <c r="B10193" t="s">
        <v>25289</v>
      </c>
      <c r="C10193" t="s">
        <v>9147</v>
      </c>
      <c r="D10193" t="s">
        <v>11093</v>
      </c>
      <c r="E10193" t="s">
        <v>37</v>
      </c>
      <c r="F10193">
        <v>107</v>
      </c>
      <c r="G10193" s="8">
        <v>5354039</v>
      </c>
      <c r="H10193" s="8">
        <v>3500000</v>
      </c>
    </row>
    <row r="10194" spans="1:8" x14ac:dyDescent="0.3">
      <c r="A10194">
        <v>7.1</v>
      </c>
      <c r="B10194" t="s">
        <v>25289</v>
      </c>
      <c r="C10194" t="s">
        <v>9147</v>
      </c>
      <c r="D10194" t="s">
        <v>1473</v>
      </c>
      <c r="E10194" t="s">
        <v>37</v>
      </c>
      <c r="F10194">
        <v>107</v>
      </c>
      <c r="G10194" s="8">
        <v>5354039</v>
      </c>
      <c r="H10194" s="8">
        <v>3500000</v>
      </c>
    </row>
    <row r="10195" spans="1:8" x14ac:dyDescent="0.3">
      <c r="A10195">
        <v>7.1</v>
      </c>
      <c r="B10195" t="s">
        <v>25289</v>
      </c>
      <c r="C10195" t="s">
        <v>9147</v>
      </c>
      <c r="D10195" t="s">
        <v>8199</v>
      </c>
      <c r="E10195" t="s">
        <v>37</v>
      </c>
      <c r="F10195">
        <v>107</v>
      </c>
      <c r="G10195" s="8">
        <v>5354039</v>
      </c>
      <c r="H10195" s="8">
        <v>3500000</v>
      </c>
    </row>
    <row r="10196" spans="1:8" x14ac:dyDescent="0.3">
      <c r="A10196">
        <v>6.5</v>
      </c>
      <c r="B10196" t="s">
        <v>25290</v>
      </c>
      <c r="C10196" t="s">
        <v>16851</v>
      </c>
      <c r="D10196" t="s">
        <v>809</v>
      </c>
      <c r="E10196" t="s">
        <v>37</v>
      </c>
      <c r="F10196">
        <v>92</v>
      </c>
      <c r="G10196" s="8">
        <v>2926565</v>
      </c>
      <c r="H10196" s="8">
        <v>3000000</v>
      </c>
    </row>
    <row r="10197" spans="1:8" x14ac:dyDescent="0.3">
      <c r="A10197">
        <v>6.5</v>
      </c>
      <c r="B10197" t="s">
        <v>25290</v>
      </c>
      <c r="C10197" t="s">
        <v>16851</v>
      </c>
      <c r="D10197" t="s">
        <v>1473</v>
      </c>
      <c r="E10197" t="s">
        <v>37</v>
      </c>
      <c r="F10197">
        <v>92</v>
      </c>
      <c r="G10197" s="8">
        <v>2926565</v>
      </c>
      <c r="H10197" s="8">
        <v>3000000</v>
      </c>
    </row>
    <row r="10198" spans="1:8" x14ac:dyDescent="0.3">
      <c r="A10198">
        <v>8.5</v>
      </c>
      <c r="B10198" t="s">
        <v>25291</v>
      </c>
      <c r="C10198" t="s">
        <v>16855</v>
      </c>
      <c r="D10198" t="s">
        <v>1473</v>
      </c>
      <c r="E10198" t="s">
        <v>37</v>
      </c>
      <c r="F10198">
        <v>107</v>
      </c>
      <c r="G10198" s="8">
        <v>13092000</v>
      </c>
      <c r="H10198" s="8">
        <v>3300000</v>
      </c>
    </row>
    <row r="10199" spans="1:8" x14ac:dyDescent="0.3">
      <c r="A10199">
        <v>8.5</v>
      </c>
      <c r="B10199" t="s">
        <v>25291</v>
      </c>
      <c r="C10199" t="s">
        <v>16855</v>
      </c>
      <c r="D10199" t="s">
        <v>9824</v>
      </c>
      <c r="E10199" t="s">
        <v>37</v>
      </c>
      <c r="F10199">
        <v>107</v>
      </c>
      <c r="G10199" s="8">
        <v>13092000</v>
      </c>
      <c r="H10199" s="8">
        <v>3300000</v>
      </c>
    </row>
    <row r="10200" spans="1:8" x14ac:dyDescent="0.3">
      <c r="A10200">
        <v>8.6999999999999993</v>
      </c>
      <c r="B10200" t="s">
        <v>25292</v>
      </c>
      <c r="C10200" t="s">
        <v>7148</v>
      </c>
      <c r="D10200" t="s">
        <v>21950</v>
      </c>
      <c r="E10200" t="s">
        <v>12289</v>
      </c>
      <c r="F10200">
        <v>135</v>
      </c>
      <c r="G10200" s="8">
        <v>7563397</v>
      </c>
      <c r="H10200" s="8">
        <v>3300000</v>
      </c>
    </row>
    <row r="10201" spans="1:8" x14ac:dyDescent="0.3">
      <c r="A10201">
        <v>8.6999999999999993</v>
      </c>
      <c r="B10201" t="s">
        <v>25292</v>
      </c>
      <c r="C10201" t="s">
        <v>7148</v>
      </c>
      <c r="D10201" t="s">
        <v>1473</v>
      </c>
      <c r="E10201" t="s">
        <v>12289</v>
      </c>
      <c r="F10201">
        <v>135</v>
      </c>
      <c r="G10201" s="8">
        <v>7563397</v>
      </c>
      <c r="H10201" s="8">
        <v>3300000</v>
      </c>
    </row>
    <row r="10202" spans="1:8" x14ac:dyDescent="0.3">
      <c r="A10202">
        <v>7.1</v>
      </c>
      <c r="B10202" t="s">
        <v>25293</v>
      </c>
      <c r="C10202" t="s">
        <v>16863</v>
      </c>
      <c r="D10202" t="s">
        <v>809</v>
      </c>
      <c r="E10202" t="s">
        <v>37</v>
      </c>
      <c r="F10202">
        <v>99</v>
      </c>
      <c r="G10202" s="8">
        <v>104257</v>
      </c>
      <c r="H10202" s="8">
        <v>2200000</v>
      </c>
    </row>
    <row r="10203" spans="1:8" x14ac:dyDescent="0.3">
      <c r="A10203">
        <v>7.1</v>
      </c>
      <c r="B10203" t="s">
        <v>25293</v>
      </c>
      <c r="C10203" t="s">
        <v>16863</v>
      </c>
      <c r="D10203" t="s">
        <v>9824</v>
      </c>
      <c r="E10203" t="s">
        <v>37</v>
      </c>
      <c r="F10203">
        <v>99</v>
      </c>
      <c r="G10203" s="8">
        <v>104257</v>
      </c>
      <c r="H10203" s="8">
        <v>2200000</v>
      </c>
    </row>
    <row r="10204" spans="1:8" x14ac:dyDescent="0.3">
      <c r="A10204">
        <v>8.3000000000000007</v>
      </c>
      <c r="B10204" t="s">
        <v>25294</v>
      </c>
      <c r="C10204" t="s">
        <v>14030</v>
      </c>
      <c r="D10204" t="s">
        <v>1473</v>
      </c>
      <c r="E10204" t="s">
        <v>13564</v>
      </c>
      <c r="F10204">
        <v>115</v>
      </c>
      <c r="G10204" s="8">
        <v>610968</v>
      </c>
      <c r="H10204" s="8">
        <v>3800000</v>
      </c>
    </row>
    <row r="10205" spans="1:8" x14ac:dyDescent="0.3">
      <c r="A10205">
        <v>7.4</v>
      </c>
      <c r="B10205" t="s">
        <v>25295</v>
      </c>
      <c r="C10205" t="s">
        <v>9119</v>
      </c>
      <c r="D10205" t="s">
        <v>1473</v>
      </c>
      <c r="E10205" t="s">
        <v>37</v>
      </c>
      <c r="F10205">
        <v>91</v>
      </c>
      <c r="G10205" s="8">
        <v>8108247</v>
      </c>
      <c r="H10205" s="8">
        <v>3300000</v>
      </c>
    </row>
    <row r="10206" spans="1:8" x14ac:dyDescent="0.3">
      <c r="A10206">
        <v>7.4</v>
      </c>
      <c r="B10206" t="s">
        <v>25295</v>
      </c>
      <c r="C10206" t="s">
        <v>9119</v>
      </c>
      <c r="D10206" t="s">
        <v>17497</v>
      </c>
      <c r="E10206" t="s">
        <v>37</v>
      </c>
      <c r="F10206">
        <v>91</v>
      </c>
      <c r="G10206" s="8">
        <v>8108247</v>
      </c>
      <c r="H10206" s="8">
        <v>3300000</v>
      </c>
    </row>
    <row r="10207" spans="1:8" x14ac:dyDescent="0.3">
      <c r="A10207">
        <v>6.4</v>
      </c>
      <c r="B10207" t="s">
        <v>25296</v>
      </c>
      <c r="C10207" t="s">
        <v>16901</v>
      </c>
      <c r="D10207" t="s">
        <v>1473</v>
      </c>
      <c r="E10207" t="s">
        <v>37</v>
      </c>
      <c r="F10207">
        <v>92</v>
      </c>
      <c r="G10207" s="8">
        <v>7680</v>
      </c>
      <c r="H10207" s="8">
        <v>2000000</v>
      </c>
    </row>
    <row r="10208" spans="1:8" x14ac:dyDescent="0.3">
      <c r="A10208">
        <v>6.4</v>
      </c>
      <c r="B10208" t="s">
        <v>25296</v>
      </c>
      <c r="C10208" t="s">
        <v>16901</v>
      </c>
      <c r="D10208" t="s">
        <v>17497</v>
      </c>
      <c r="E10208" t="s">
        <v>37</v>
      </c>
      <c r="F10208">
        <v>92</v>
      </c>
      <c r="G10208" s="8">
        <v>7680</v>
      </c>
      <c r="H10208" s="8">
        <v>2000000</v>
      </c>
    </row>
    <row r="10209" spans="1:8" x14ac:dyDescent="0.3">
      <c r="A10209">
        <v>7.5</v>
      </c>
      <c r="B10209" t="s">
        <v>25297</v>
      </c>
      <c r="C10209" t="s">
        <v>16925</v>
      </c>
      <c r="D10209" t="s">
        <v>21950</v>
      </c>
      <c r="E10209" t="s">
        <v>1265</v>
      </c>
      <c r="F10209">
        <v>101</v>
      </c>
      <c r="G10209" s="8">
        <v>6517198</v>
      </c>
      <c r="H10209" s="8">
        <v>3000000</v>
      </c>
    </row>
    <row r="10210" spans="1:8" x14ac:dyDescent="0.3">
      <c r="A10210">
        <v>7.5</v>
      </c>
      <c r="B10210" t="s">
        <v>25297</v>
      </c>
      <c r="C10210" t="s">
        <v>16925</v>
      </c>
      <c r="D10210" t="s">
        <v>1473</v>
      </c>
      <c r="E10210" t="s">
        <v>1265</v>
      </c>
      <c r="F10210">
        <v>101</v>
      </c>
      <c r="G10210" s="8">
        <v>6517198</v>
      </c>
      <c r="H10210" s="8">
        <v>3000000</v>
      </c>
    </row>
    <row r="10211" spans="1:8" x14ac:dyDescent="0.3">
      <c r="A10211">
        <v>7.2</v>
      </c>
      <c r="B10211" t="s">
        <v>25298</v>
      </c>
      <c r="C10211" t="s">
        <v>16377</v>
      </c>
      <c r="D10211" t="s">
        <v>809</v>
      </c>
      <c r="E10211" t="s">
        <v>37</v>
      </c>
      <c r="F10211">
        <v>105</v>
      </c>
      <c r="G10211" s="8">
        <v>5776314</v>
      </c>
      <c r="H10211" s="8">
        <v>3200000</v>
      </c>
    </row>
    <row r="10212" spans="1:8" x14ac:dyDescent="0.3">
      <c r="A10212">
        <v>7.2</v>
      </c>
      <c r="B10212" t="s">
        <v>25298</v>
      </c>
      <c r="C10212" t="s">
        <v>16377</v>
      </c>
      <c r="D10212" t="s">
        <v>1473</v>
      </c>
      <c r="E10212" t="s">
        <v>37</v>
      </c>
      <c r="F10212">
        <v>105</v>
      </c>
      <c r="G10212" s="8">
        <v>5776314</v>
      </c>
      <c r="H10212" s="8">
        <v>3200000</v>
      </c>
    </row>
    <row r="10213" spans="1:8" x14ac:dyDescent="0.3">
      <c r="A10213">
        <v>7.2</v>
      </c>
      <c r="B10213" t="s">
        <v>25298</v>
      </c>
      <c r="C10213" t="s">
        <v>16377</v>
      </c>
      <c r="D10213" t="s">
        <v>17497</v>
      </c>
      <c r="E10213" t="s">
        <v>37</v>
      </c>
      <c r="F10213">
        <v>105</v>
      </c>
      <c r="G10213" s="8">
        <v>5776314</v>
      </c>
      <c r="H10213" s="8">
        <v>3200000</v>
      </c>
    </row>
    <row r="10214" spans="1:8" x14ac:dyDescent="0.3">
      <c r="A10214">
        <v>7.6</v>
      </c>
      <c r="B10214" t="s">
        <v>25299</v>
      </c>
      <c r="C10214" t="s">
        <v>3031</v>
      </c>
      <c r="D10214" t="s">
        <v>809</v>
      </c>
      <c r="E10214" t="s">
        <v>37</v>
      </c>
      <c r="F10214">
        <v>109</v>
      </c>
      <c r="G10214" s="8">
        <v>141600000</v>
      </c>
      <c r="H10214" s="8">
        <v>3000000</v>
      </c>
    </row>
    <row r="10215" spans="1:8" x14ac:dyDescent="0.3">
      <c r="A10215">
        <v>7.8</v>
      </c>
      <c r="B10215" t="s">
        <v>25300</v>
      </c>
      <c r="C10215" t="s">
        <v>14236</v>
      </c>
      <c r="D10215" t="s">
        <v>675</v>
      </c>
      <c r="E10215" t="s">
        <v>37</v>
      </c>
      <c r="F10215">
        <v>110</v>
      </c>
      <c r="G10215" s="8">
        <v>51100000</v>
      </c>
      <c r="H10215" s="8">
        <v>3000000</v>
      </c>
    </row>
    <row r="10216" spans="1:8" x14ac:dyDescent="0.3">
      <c r="A10216">
        <v>7.8</v>
      </c>
      <c r="B10216" t="s">
        <v>25300</v>
      </c>
      <c r="C10216" t="s">
        <v>14236</v>
      </c>
      <c r="D10216" t="s">
        <v>515</v>
      </c>
      <c r="E10216" t="s">
        <v>37</v>
      </c>
      <c r="F10216">
        <v>110</v>
      </c>
      <c r="G10216" s="8">
        <v>51100000</v>
      </c>
      <c r="H10216" s="8">
        <v>3000000</v>
      </c>
    </row>
    <row r="10217" spans="1:8" x14ac:dyDescent="0.3">
      <c r="A10217">
        <v>7.8</v>
      </c>
      <c r="B10217" t="s">
        <v>25300</v>
      </c>
      <c r="C10217" t="s">
        <v>14236</v>
      </c>
      <c r="D10217" t="s">
        <v>8199</v>
      </c>
      <c r="E10217" t="s">
        <v>37</v>
      </c>
      <c r="F10217">
        <v>110</v>
      </c>
      <c r="G10217" s="8">
        <v>51100000</v>
      </c>
      <c r="H10217" s="8">
        <v>3000000</v>
      </c>
    </row>
    <row r="10218" spans="1:8" x14ac:dyDescent="0.3">
      <c r="A10218">
        <v>8.1999999999999993</v>
      </c>
      <c r="B10218" t="s">
        <v>25301</v>
      </c>
      <c r="C10218" t="s">
        <v>3075</v>
      </c>
      <c r="D10218" t="s">
        <v>1473</v>
      </c>
      <c r="E10218" t="s">
        <v>37</v>
      </c>
      <c r="F10218">
        <v>94</v>
      </c>
      <c r="G10218" s="8">
        <v>16501785</v>
      </c>
      <c r="H10218" s="8">
        <v>3500000</v>
      </c>
    </row>
    <row r="10219" spans="1:8" x14ac:dyDescent="0.3">
      <c r="A10219">
        <v>6.6</v>
      </c>
      <c r="B10219" t="s">
        <v>25302</v>
      </c>
      <c r="C10219" t="s">
        <v>2862</v>
      </c>
      <c r="D10219" t="s">
        <v>809</v>
      </c>
      <c r="E10219" t="s">
        <v>37</v>
      </c>
      <c r="F10219">
        <v>115</v>
      </c>
      <c r="G10219" s="8">
        <v>38168022</v>
      </c>
      <c r="H10219" s="8">
        <v>3000000</v>
      </c>
    </row>
    <row r="10220" spans="1:8" x14ac:dyDescent="0.3">
      <c r="A10220">
        <v>6.6</v>
      </c>
      <c r="B10220" t="s">
        <v>25302</v>
      </c>
      <c r="C10220" t="s">
        <v>2862</v>
      </c>
      <c r="D10220" t="s">
        <v>65</v>
      </c>
      <c r="E10220" t="s">
        <v>37</v>
      </c>
      <c r="F10220">
        <v>115</v>
      </c>
      <c r="G10220" s="8">
        <v>38168022</v>
      </c>
      <c r="H10220" s="8">
        <v>3000000</v>
      </c>
    </row>
    <row r="10221" spans="1:8" x14ac:dyDescent="0.3">
      <c r="A10221">
        <v>5.7</v>
      </c>
      <c r="B10221" t="s">
        <v>25303</v>
      </c>
      <c r="C10221" t="s">
        <v>16966</v>
      </c>
      <c r="D10221" t="s">
        <v>4189</v>
      </c>
      <c r="E10221" t="s">
        <v>37</v>
      </c>
      <c r="F10221">
        <v>98</v>
      </c>
      <c r="G10221" s="8">
        <v>84749884</v>
      </c>
      <c r="H10221" s="8">
        <v>3000000</v>
      </c>
    </row>
    <row r="10222" spans="1:8" x14ac:dyDescent="0.3">
      <c r="A10222">
        <v>7.4</v>
      </c>
      <c r="B10222" t="s">
        <v>25304</v>
      </c>
      <c r="C10222" t="s">
        <v>4895</v>
      </c>
      <c r="D10222" t="s">
        <v>809</v>
      </c>
      <c r="E10222" t="s">
        <v>37</v>
      </c>
      <c r="F10222">
        <v>91</v>
      </c>
      <c r="G10222" s="8">
        <v>24788807</v>
      </c>
      <c r="H10222" s="8">
        <v>3000000</v>
      </c>
    </row>
    <row r="10223" spans="1:8" x14ac:dyDescent="0.3">
      <c r="A10223">
        <v>8</v>
      </c>
      <c r="B10223" t="s">
        <v>25305</v>
      </c>
      <c r="C10223" t="s">
        <v>1610</v>
      </c>
      <c r="D10223" t="s">
        <v>21950</v>
      </c>
      <c r="E10223" t="s">
        <v>37</v>
      </c>
      <c r="F10223">
        <v>120</v>
      </c>
      <c r="G10223" s="8">
        <v>21244913</v>
      </c>
      <c r="H10223" s="8">
        <v>4000000</v>
      </c>
    </row>
    <row r="10224" spans="1:8" x14ac:dyDescent="0.3">
      <c r="A10224">
        <v>8</v>
      </c>
      <c r="B10224" t="s">
        <v>25305</v>
      </c>
      <c r="C10224" t="s">
        <v>1610</v>
      </c>
      <c r="D10224" t="s">
        <v>65</v>
      </c>
      <c r="E10224" t="s">
        <v>37</v>
      </c>
      <c r="F10224">
        <v>120</v>
      </c>
      <c r="G10224" s="8">
        <v>21244913</v>
      </c>
      <c r="H10224" s="8">
        <v>4000000</v>
      </c>
    </row>
    <row r="10225" spans="1:8" x14ac:dyDescent="0.3">
      <c r="A10225">
        <v>8</v>
      </c>
      <c r="B10225" t="s">
        <v>25305</v>
      </c>
      <c r="C10225" t="s">
        <v>1610</v>
      </c>
      <c r="D10225" t="s">
        <v>1473</v>
      </c>
      <c r="E10225" t="s">
        <v>37</v>
      </c>
      <c r="F10225">
        <v>120</v>
      </c>
      <c r="G10225" s="8">
        <v>21244913</v>
      </c>
      <c r="H10225" s="8">
        <v>4000000</v>
      </c>
    </row>
    <row r="10226" spans="1:8" x14ac:dyDescent="0.3">
      <c r="A10226">
        <v>5.4</v>
      </c>
      <c r="B10226" t="s">
        <v>25306</v>
      </c>
      <c r="C10226" t="s">
        <v>16982</v>
      </c>
      <c r="D10226" t="s">
        <v>651</v>
      </c>
      <c r="E10226" t="s">
        <v>37</v>
      </c>
      <c r="F10226">
        <v>87</v>
      </c>
      <c r="G10226" s="8">
        <v>30000000</v>
      </c>
      <c r="H10226" s="8">
        <v>2200000</v>
      </c>
    </row>
    <row r="10227" spans="1:8" x14ac:dyDescent="0.3">
      <c r="A10227">
        <v>5.4</v>
      </c>
      <c r="B10227" t="s">
        <v>25306</v>
      </c>
      <c r="C10227" t="s">
        <v>16982</v>
      </c>
      <c r="D10227" t="s">
        <v>4189</v>
      </c>
      <c r="E10227" t="s">
        <v>37</v>
      </c>
      <c r="F10227">
        <v>87</v>
      </c>
      <c r="G10227" s="8">
        <v>30000000</v>
      </c>
      <c r="H10227" s="8">
        <v>2200000</v>
      </c>
    </row>
    <row r="10228" spans="1:8" x14ac:dyDescent="0.3">
      <c r="A10228">
        <v>7.4</v>
      </c>
      <c r="B10228" t="s">
        <v>25307</v>
      </c>
      <c r="C10228" t="s">
        <v>10346</v>
      </c>
      <c r="D10228" t="s">
        <v>1473</v>
      </c>
      <c r="E10228" t="s">
        <v>37</v>
      </c>
      <c r="F10228">
        <v>117</v>
      </c>
      <c r="G10228" s="8">
        <v>20966644</v>
      </c>
      <c r="H10228" s="8">
        <v>3000000</v>
      </c>
    </row>
    <row r="10229" spans="1:8" x14ac:dyDescent="0.3">
      <c r="A10229">
        <v>7.4</v>
      </c>
      <c r="B10229" t="s">
        <v>25307</v>
      </c>
      <c r="C10229" t="s">
        <v>10346</v>
      </c>
      <c r="D10229" t="s">
        <v>17497</v>
      </c>
      <c r="E10229" t="s">
        <v>37</v>
      </c>
      <c r="F10229">
        <v>117</v>
      </c>
      <c r="G10229" s="8">
        <v>20966644</v>
      </c>
      <c r="H10229" s="8">
        <v>3000000</v>
      </c>
    </row>
    <row r="10230" spans="1:8" x14ac:dyDescent="0.3">
      <c r="A10230">
        <v>5.7</v>
      </c>
      <c r="B10230" t="s">
        <v>25308</v>
      </c>
      <c r="C10230" t="s">
        <v>12585</v>
      </c>
      <c r="D10230" t="s">
        <v>4189</v>
      </c>
      <c r="E10230" t="s">
        <v>37</v>
      </c>
      <c r="F10230">
        <v>85</v>
      </c>
      <c r="G10230" s="8">
        <v>64423650</v>
      </c>
      <c r="H10230" s="8">
        <v>3000000</v>
      </c>
    </row>
    <row r="10231" spans="1:8" x14ac:dyDescent="0.3">
      <c r="A10231">
        <v>5.7</v>
      </c>
      <c r="B10231" t="s">
        <v>25308</v>
      </c>
      <c r="C10231" t="s">
        <v>12585</v>
      </c>
      <c r="D10231" t="s">
        <v>10118</v>
      </c>
      <c r="E10231" t="s">
        <v>37</v>
      </c>
      <c r="F10231">
        <v>85</v>
      </c>
      <c r="G10231" s="8">
        <v>64423650</v>
      </c>
      <c r="H10231" s="8">
        <v>3000000</v>
      </c>
    </row>
    <row r="10232" spans="1:8" x14ac:dyDescent="0.3">
      <c r="A10232">
        <v>5.7</v>
      </c>
      <c r="B10232" t="s">
        <v>25308</v>
      </c>
      <c r="C10232" t="s">
        <v>12585</v>
      </c>
      <c r="D10232" t="s">
        <v>8199</v>
      </c>
      <c r="E10232" t="s">
        <v>37</v>
      </c>
      <c r="F10232">
        <v>85</v>
      </c>
      <c r="G10232" s="8">
        <v>64423650</v>
      </c>
      <c r="H10232" s="8">
        <v>3000000</v>
      </c>
    </row>
    <row r="10233" spans="1:8" x14ac:dyDescent="0.3">
      <c r="A10233">
        <v>6.8</v>
      </c>
      <c r="B10233" t="s">
        <v>25309</v>
      </c>
      <c r="C10233" t="s">
        <v>1232</v>
      </c>
      <c r="D10233" t="s">
        <v>4189</v>
      </c>
      <c r="E10233" t="s">
        <v>37</v>
      </c>
      <c r="F10233">
        <v>110</v>
      </c>
      <c r="G10233" s="8">
        <v>48056940</v>
      </c>
      <c r="H10233" s="8">
        <v>3000000</v>
      </c>
    </row>
    <row r="10234" spans="1:8" x14ac:dyDescent="0.3">
      <c r="A10234">
        <v>6.8</v>
      </c>
      <c r="B10234" t="s">
        <v>25309</v>
      </c>
      <c r="C10234" t="s">
        <v>1232</v>
      </c>
      <c r="D10234" t="s">
        <v>21948</v>
      </c>
      <c r="E10234" t="s">
        <v>37</v>
      </c>
      <c r="F10234">
        <v>110</v>
      </c>
      <c r="G10234" s="8">
        <v>48056940</v>
      </c>
      <c r="H10234" s="8">
        <v>3000000</v>
      </c>
    </row>
    <row r="10235" spans="1:8" x14ac:dyDescent="0.3">
      <c r="A10235">
        <v>5.4</v>
      </c>
      <c r="B10235" t="s">
        <v>25310</v>
      </c>
      <c r="C10235" t="s">
        <v>10878</v>
      </c>
      <c r="D10235" t="s">
        <v>11093</v>
      </c>
      <c r="E10235" t="s">
        <v>37</v>
      </c>
      <c r="F10235">
        <v>113</v>
      </c>
      <c r="G10235" s="8">
        <v>19184015</v>
      </c>
      <c r="H10235" s="8">
        <v>3000000</v>
      </c>
    </row>
    <row r="10236" spans="1:8" x14ac:dyDescent="0.3">
      <c r="A10236">
        <v>5.4</v>
      </c>
      <c r="B10236" t="s">
        <v>25310</v>
      </c>
      <c r="C10236" t="s">
        <v>10878</v>
      </c>
      <c r="D10236" t="s">
        <v>809</v>
      </c>
      <c r="E10236" t="s">
        <v>37</v>
      </c>
      <c r="F10236">
        <v>113</v>
      </c>
      <c r="G10236" s="8">
        <v>19184015</v>
      </c>
      <c r="H10236" s="8">
        <v>3000000</v>
      </c>
    </row>
    <row r="10237" spans="1:8" x14ac:dyDescent="0.3">
      <c r="A10237">
        <v>5.4</v>
      </c>
      <c r="B10237" t="s">
        <v>25310</v>
      </c>
      <c r="C10237" t="s">
        <v>10878</v>
      </c>
      <c r="D10237" t="s">
        <v>65</v>
      </c>
      <c r="E10237" t="s">
        <v>37</v>
      </c>
      <c r="F10237">
        <v>113</v>
      </c>
      <c r="G10237" s="8">
        <v>19184015</v>
      </c>
      <c r="H10237" s="8">
        <v>3000000</v>
      </c>
    </row>
    <row r="10238" spans="1:8" x14ac:dyDescent="0.3">
      <c r="A10238">
        <v>5.0999999999999996</v>
      </c>
      <c r="B10238" t="s">
        <v>25311</v>
      </c>
      <c r="C10238" t="s">
        <v>4928</v>
      </c>
      <c r="D10238" t="s">
        <v>809</v>
      </c>
      <c r="E10238" t="s">
        <v>37</v>
      </c>
      <c r="F10238">
        <v>98</v>
      </c>
      <c r="G10238" s="8">
        <v>24629916</v>
      </c>
      <c r="H10238" s="8">
        <v>3000000</v>
      </c>
    </row>
    <row r="10239" spans="1:8" x14ac:dyDescent="0.3">
      <c r="A10239">
        <v>5.0999999999999996</v>
      </c>
      <c r="B10239" t="s">
        <v>25311</v>
      </c>
      <c r="C10239" t="s">
        <v>4928</v>
      </c>
      <c r="D10239" t="s">
        <v>1473</v>
      </c>
      <c r="E10239" t="s">
        <v>37</v>
      </c>
      <c r="F10239">
        <v>98</v>
      </c>
      <c r="G10239" s="8">
        <v>24629916</v>
      </c>
      <c r="H10239" s="8">
        <v>3000000</v>
      </c>
    </row>
    <row r="10240" spans="1:8" x14ac:dyDescent="0.3">
      <c r="A10240">
        <v>5.0999999999999996</v>
      </c>
      <c r="B10240" t="s">
        <v>25311</v>
      </c>
      <c r="C10240" t="s">
        <v>4928</v>
      </c>
      <c r="D10240" t="s">
        <v>15875</v>
      </c>
      <c r="E10240" t="s">
        <v>37</v>
      </c>
      <c r="F10240">
        <v>98</v>
      </c>
      <c r="G10240" s="8">
        <v>24629916</v>
      </c>
      <c r="H10240" s="8">
        <v>3000000</v>
      </c>
    </row>
    <row r="10241" spans="1:8" x14ac:dyDescent="0.3">
      <c r="A10241">
        <v>5.0999999999999996</v>
      </c>
      <c r="B10241" t="s">
        <v>25311</v>
      </c>
      <c r="C10241" t="s">
        <v>4928</v>
      </c>
      <c r="D10241" t="s">
        <v>21949</v>
      </c>
      <c r="E10241" t="s">
        <v>37</v>
      </c>
      <c r="F10241">
        <v>98</v>
      </c>
      <c r="G10241" s="8">
        <v>24629916</v>
      </c>
      <c r="H10241" s="8">
        <v>3000000</v>
      </c>
    </row>
    <row r="10242" spans="1:8" x14ac:dyDescent="0.3">
      <c r="A10242">
        <v>5.9</v>
      </c>
      <c r="B10242" t="s">
        <v>25312</v>
      </c>
      <c r="C10242" t="s">
        <v>17027</v>
      </c>
      <c r="D10242" t="s">
        <v>4189</v>
      </c>
      <c r="E10242" t="s">
        <v>37</v>
      </c>
      <c r="F10242">
        <v>86</v>
      </c>
      <c r="G10242" s="8">
        <v>19472057</v>
      </c>
      <c r="H10242" s="8">
        <v>3000000</v>
      </c>
    </row>
    <row r="10243" spans="1:8" x14ac:dyDescent="0.3">
      <c r="A10243">
        <v>5.9</v>
      </c>
      <c r="B10243" t="s">
        <v>25312</v>
      </c>
      <c r="C10243" t="s">
        <v>17027</v>
      </c>
      <c r="D10243" t="s">
        <v>8199</v>
      </c>
      <c r="E10243" t="s">
        <v>37</v>
      </c>
      <c r="F10243">
        <v>86</v>
      </c>
      <c r="G10243" s="8">
        <v>19472057</v>
      </c>
      <c r="H10243" s="8">
        <v>3000000</v>
      </c>
    </row>
    <row r="10244" spans="1:8" x14ac:dyDescent="0.3">
      <c r="A10244">
        <v>8.1999999999999993</v>
      </c>
      <c r="B10244" t="s">
        <v>25313</v>
      </c>
      <c r="C10244" t="s">
        <v>6851</v>
      </c>
      <c r="D10244" t="s">
        <v>515</v>
      </c>
      <c r="E10244" t="s">
        <v>37</v>
      </c>
      <c r="F10244">
        <v>161</v>
      </c>
      <c r="G10244" s="8">
        <v>27200000</v>
      </c>
      <c r="H10244" s="8">
        <v>3000000</v>
      </c>
    </row>
    <row r="10245" spans="1:8" x14ac:dyDescent="0.3">
      <c r="A10245">
        <v>8.1999999999999993</v>
      </c>
      <c r="B10245" t="s">
        <v>25313</v>
      </c>
      <c r="C10245" t="s">
        <v>6851</v>
      </c>
      <c r="D10245" t="s">
        <v>1473</v>
      </c>
      <c r="E10245" t="s">
        <v>37</v>
      </c>
      <c r="F10245">
        <v>161</v>
      </c>
      <c r="G10245" s="8">
        <v>27200000</v>
      </c>
      <c r="H10245" s="8">
        <v>3000000</v>
      </c>
    </row>
    <row r="10246" spans="1:8" x14ac:dyDescent="0.3">
      <c r="A10246">
        <v>8.1999999999999993</v>
      </c>
      <c r="B10246" t="s">
        <v>25313</v>
      </c>
      <c r="C10246" t="s">
        <v>6851</v>
      </c>
      <c r="D10246" t="s">
        <v>21951</v>
      </c>
      <c r="E10246" t="s">
        <v>37</v>
      </c>
      <c r="F10246">
        <v>161</v>
      </c>
      <c r="G10246" s="8">
        <v>27200000</v>
      </c>
      <c r="H10246" s="8">
        <v>3000000</v>
      </c>
    </row>
    <row r="10247" spans="1:8" x14ac:dyDescent="0.3">
      <c r="A10247">
        <v>5.3</v>
      </c>
      <c r="B10247" t="s">
        <v>25314</v>
      </c>
      <c r="C10247" t="s">
        <v>3219</v>
      </c>
      <c r="D10247" t="s">
        <v>515</v>
      </c>
      <c r="E10247" t="s">
        <v>37</v>
      </c>
      <c r="F10247">
        <v>100</v>
      </c>
      <c r="G10247" s="8">
        <v>15369573</v>
      </c>
      <c r="H10247" s="8">
        <v>3000000</v>
      </c>
    </row>
    <row r="10248" spans="1:8" x14ac:dyDescent="0.3">
      <c r="A10248">
        <v>5.3</v>
      </c>
      <c r="B10248" t="s">
        <v>25314</v>
      </c>
      <c r="C10248" t="s">
        <v>3219</v>
      </c>
      <c r="D10248" t="s">
        <v>809</v>
      </c>
      <c r="E10248" t="s">
        <v>37</v>
      </c>
      <c r="F10248">
        <v>100</v>
      </c>
      <c r="G10248" s="8">
        <v>15369573</v>
      </c>
      <c r="H10248" s="8">
        <v>3000000</v>
      </c>
    </row>
    <row r="10249" spans="1:8" x14ac:dyDescent="0.3">
      <c r="A10249">
        <v>5.3</v>
      </c>
      <c r="B10249" t="s">
        <v>25314</v>
      </c>
      <c r="C10249" t="s">
        <v>3219</v>
      </c>
      <c r="D10249" t="s">
        <v>10118</v>
      </c>
      <c r="E10249" t="s">
        <v>37</v>
      </c>
      <c r="F10249">
        <v>100</v>
      </c>
      <c r="G10249" s="8">
        <v>15369573</v>
      </c>
      <c r="H10249" s="8">
        <v>3000000</v>
      </c>
    </row>
    <row r="10250" spans="1:8" x14ac:dyDescent="0.3">
      <c r="A10250">
        <v>4.3</v>
      </c>
      <c r="B10250" t="s">
        <v>25315</v>
      </c>
      <c r="C10250" t="s">
        <v>17050</v>
      </c>
      <c r="D10250" t="s">
        <v>651</v>
      </c>
      <c r="E10250" t="s">
        <v>37</v>
      </c>
      <c r="F10250">
        <v>91</v>
      </c>
      <c r="G10250" s="8">
        <v>15935068</v>
      </c>
      <c r="H10250" s="8">
        <v>2500000</v>
      </c>
    </row>
    <row r="10251" spans="1:8" x14ac:dyDescent="0.3">
      <c r="A10251">
        <v>4.3</v>
      </c>
      <c r="B10251" t="s">
        <v>25315</v>
      </c>
      <c r="C10251" t="s">
        <v>17050</v>
      </c>
      <c r="D10251" t="s">
        <v>4189</v>
      </c>
      <c r="E10251" t="s">
        <v>37</v>
      </c>
      <c r="F10251">
        <v>91</v>
      </c>
      <c r="G10251" s="8">
        <v>15935068</v>
      </c>
      <c r="H10251" s="8">
        <v>2500000</v>
      </c>
    </row>
    <row r="10252" spans="1:8" x14ac:dyDescent="0.3">
      <c r="A10252">
        <v>4.3</v>
      </c>
      <c r="B10252" t="s">
        <v>25315</v>
      </c>
      <c r="C10252" t="s">
        <v>17050</v>
      </c>
      <c r="D10252" t="s">
        <v>8199</v>
      </c>
      <c r="E10252" t="s">
        <v>37</v>
      </c>
      <c r="F10252">
        <v>91</v>
      </c>
      <c r="G10252" s="8">
        <v>15935068</v>
      </c>
      <c r="H10252" s="8">
        <v>2500000</v>
      </c>
    </row>
    <row r="10253" spans="1:8" x14ac:dyDescent="0.3">
      <c r="A10253">
        <v>7.2</v>
      </c>
      <c r="B10253" t="s">
        <v>25316</v>
      </c>
      <c r="C10253" t="s">
        <v>764</v>
      </c>
      <c r="D10253" t="s">
        <v>809</v>
      </c>
      <c r="E10253" t="s">
        <v>37</v>
      </c>
      <c r="F10253">
        <v>100</v>
      </c>
      <c r="G10253" s="8">
        <v>11694528</v>
      </c>
      <c r="H10253" s="8">
        <v>3000000</v>
      </c>
    </row>
    <row r="10254" spans="1:8" x14ac:dyDescent="0.3">
      <c r="A10254">
        <v>7.2</v>
      </c>
      <c r="B10254" t="s">
        <v>25316</v>
      </c>
      <c r="C10254" t="s">
        <v>764</v>
      </c>
      <c r="D10254" t="s">
        <v>65</v>
      </c>
      <c r="E10254" t="s">
        <v>37</v>
      </c>
      <c r="F10254">
        <v>100</v>
      </c>
      <c r="G10254" s="8">
        <v>11694528</v>
      </c>
      <c r="H10254" s="8">
        <v>3000000</v>
      </c>
    </row>
    <row r="10255" spans="1:8" x14ac:dyDescent="0.3">
      <c r="A10255">
        <v>7.2</v>
      </c>
      <c r="B10255" t="s">
        <v>25316</v>
      </c>
      <c r="C10255" t="s">
        <v>764</v>
      </c>
      <c r="D10255" t="s">
        <v>9824</v>
      </c>
      <c r="E10255" t="s">
        <v>37</v>
      </c>
      <c r="F10255">
        <v>100</v>
      </c>
      <c r="G10255" s="8">
        <v>11694528</v>
      </c>
      <c r="H10255" s="8">
        <v>3000000</v>
      </c>
    </row>
    <row r="10256" spans="1:8" x14ac:dyDescent="0.3">
      <c r="A10256">
        <v>5.9</v>
      </c>
      <c r="B10256" t="s">
        <v>25317</v>
      </c>
      <c r="C10256" t="s">
        <v>17076</v>
      </c>
      <c r="D10256" t="s">
        <v>675</v>
      </c>
      <c r="E10256" t="s">
        <v>37</v>
      </c>
      <c r="F10256">
        <v>84</v>
      </c>
      <c r="G10256" s="8">
        <v>10017041</v>
      </c>
      <c r="H10256" s="8">
        <v>3000000</v>
      </c>
    </row>
    <row r="10257" spans="1:8" x14ac:dyDescent="0.3">
      <c r="A10257">
        <v>5.9</v>
      </c>
      <c r="B10257" t="s">
        <v>25317</v>
      </c>
      <c r="C10257" t="s">
        <v>17076</v>
      </c>
      <c r="D10257" t="s">
        <v>809</v>
      </c>
      <c r="E10257" t="s">
        <v>37</v>
      </c>
      <c r="F10257">
        <v>84</v>
      </c>
      <c r="G10257" s="8">
        <v>10017041</v>
      </c>
      <c r="H10257" s="8">
        <v>3000000</v>
      </c>
    </row>
    <row r="10258" spans="1:8" x14ac:dyDescent="0.3">
      <c r="A10258">
        <v>5.9</v>
      </c>
      <c r="B10258" t="s">
        <v>25317</v>
      </c>
      <c r="C10258" t="s">
        <v>17076</v>
      </c>
      <c r="D10258" t="s">
        <v>21950</v>
      </c>
      <c r="E10258" t="s">
        <v>37</v>
      </c>
      <c r="F10258">
        <v>84</v>
      </c>
      <c r="G10258" s="8">
        <v>10017041</v>
      </c>
      <c r="H10258" s="8">
        <v>3000000</v>
      </c>
    </row>
    <row r="10259" spans="1:8" x14ac:dyDescent="0.3">
      <c r="A10259">
        <v>3</v>
      </c>
      <c r="B10259" t="s">
        <v>25318</v>
      </c>
      <c r="C10259" t="s">
        <v>17104</v>
      </c>
      <c r="D10259" t="s">
        <v>809</v>
      </c>
      <c r="E10259" t="s">
        <v>37</v>
      </c>
      <c r="F10259">
        <v>99</v>
      </c>
      <c r="G10259" s="8">
        <v>7059537</v>
      </c>
      <c r="H10259" s="8">
        <v>3000000</v>
      </c>
    </row>
    <row r="10260" spans="1:8" x14ac:dyDescent="0.3">
      <c r="A10260">
        <v>7.9</v>
      </c>
      <c r="B10260" t="s">
        <v>25319</v>
      </c>
      <c r="C10260" t="s">
        <v>6948</v>
      </c>
      <c r="D10260" t="s">
        <v>1473</v>
      </c>
      <c r="E10260" t="s">
        <v>37</v>
      </c>
      <c r="F10260">
        <v>109</v>
      </c>
      <c r="G10260" s="8">
        <v>8114507</v>
      </c>
      <c r="H10260" s="8">
        <v>3000000</v>
      </c>
    </row>
    <row r="10261" spans="1:8" x14ac:dyDescent="0.3">
      <c r="A10261">
        <v>7.9</v>
      </c>
      <c r="B10261" t="s">
        <v>25319</v>
      </c>
      <c r="C10261" t="s">
        <v>6948</v>
      </c>
      <c r="D10261" t="s">
        <v>17497</v>
      </c>
      <c r="E10261" t="s">
        <v>37</v>
      </c>
      <c r="F10261">
        <v>109</v>
      </c>
      <c r="G10261" s="8">
        <v>8114507</v>
      </c>
      <c r="H10261" s="8">
        <v>3000000</v>
      </c>
    </row>
    <row r="10262" spans="1:8" x14ac:dyDescent="0.3">
      <c r="A10262">
        <v>3.2</v>
      </c>
      <c r="B10262" t="s">
        <v>25320</v>
      </c>
      <c r="C10262" t="s">
        <v>17115</v>
      </c>
      <c r="D10262" t="s">
        <v>809</v>
      </c>
      <c r="E10262" t="s">
        <v>37</v>
      </c>
      <c r="F10262">
        <v>95</v>
      </c>
      <c r="G10262" s="8">
        <v>7888703</v>
      </c>
      <c r="H10262" s="8">
        <v>3000000</v>
      </c>
    </row>
    <row r="10263" spans="1:8" x14ac:dyDescent="0.3">
      <c r="A10263">
        <v>3.2</v>
      </c>
      <c r="B10263" t="s">
        <v>25320</v>
      </c>
      <c r="C10263" t="s">
        <v>17115</v>
      </c>
      <c r="D10263" t="s">
        <v>651</v>
      </c>
      <c r="E10263" t="s">
        <v>37</v>
      </c>
      <c r="F10263">
        <v>95</v>
      </c>
      <c r="G10263" s="8">
        <v>7888703</v>
      </c>
      <c r="H10263" s="8">
        <v>3000000</v>
      </c>
    </row>
    <row r="10264" spans="1:8" x14ac:dyDescent="0.3">
      <c r="A10264">
        <v>6.5</v>
      </c>
      <c r="B10264" t="s">
        <v>25321</v>
      </c>
      <c r="C10264" t="s">
        <v>15557</v>
      </c>
      <c r="D10264" t="s">
        <v>675</v>
      </c>
      <c r="E10264" t="s">
        <v>37</v>
      </c>
      <c r="F10264">
        <v>97</v>
      </c>
      <c r="G10264" s="8">
        <v>7282851</v>
      </c>
      <c r="H10264" s="8">
        <v>3000000</v>
      </c>
    </row>
    <row r="10265" spans="1:8" x14ac:dyDescent="0.3">
      <c r="A10265">
        <v>6.5</v>
      </c>
      <c r="B10265" t="s">
        <v>25321</v>
      </c>
      <c r="C10265" t="s">
        <v>15557</v>
      </c>
      <c r="D10265" t="s">
        <v>651</v>
      </c>
      <c r="E10265" t="s">
        <v>37</v>
      </c>
      <c r="F10265">
        <v>97</v>
      </c>
      <c r="G10265" s="8">
        <v>7282851</v>
      </c>
      <c r="H10265" s="8">
        <v>3000000</v>
      </c>
    </row>
    <row r="10266" spans="1:8" x14ac:dyDescent="0.3">
      <c r="A10266">
        <v>6.5</v>
      </c>
      <c r="B10266" t="s">
        <v>25321</v>
      </c>
      <c r="C10266" t="s">
        <v>15557</v>
      </c>
      <c r="D10266" t="s">
        <v>4189</v>
      </c>
      <c r="E10266" t="s">
        <v>37</v>
      </c>
      <c r="F10266">
        <v>97</v>
      </c>
      <c r="G10266" s="8">
        <v>7282851</v>
      </c>
      <c r="H10266" s="8">
        <v>3000000</v>
      </c>
    </row>
    <row r="10267" spans="1:8" x14ac:dyDescent="0.3">
      <c r="A10267">
        <v>6.5</v>
      </c>
      <c r="B10267" t="s">
        <v>25321</v>
      </c>
      <c r="C10267" t="s">
        <v>15557</v>
      </c>
      <c r="D10267" t="s">
        <v>10118</v>
      </c>
      <c r="E10267" t="s">
        <v>37</v>
      </c>
      <c r="F10267">
        <v>97</v>
      </c>
      <c r="G10267" s="8">
        <v>7282851</v>
      </c>
      <c r="H10267" s="8">
        <v>3000000</v>
      </c>
    </row>
    <row r="10268" spans="1:8" x14ac:dyDescent="0.3">
      <c r="A10268">
        <v>6.5</v>
      </c>
      <c r="B10268" t="s">
        <v>25321</v>
      </c>
      <c r="C10268" t="s">
        <v>15557</v>
      </c>
      <c r="D10268" t="s">
        <v>8199</v>
      </c>
      <c r="E10268" t="s">
        <v>37</v>
      </c>
      <c r="F10268">
        <v>97</v>
      </c>
      <c r="G10268" s="8">
        <v>7282851</v>
      </c>
      <c r="H10268" s="8">
        <v>3000000</v>
      </c>
    </row>
    <row r="10269" spans="1:8" x14ac:dyDescent="0.3">
      <c r="A10269">
        <v>7</v>
      </c>
      <c r="B10269" t="s">
        <v>25322</v>
      </c>
      <c r="C10269" t="s">
        <v>17131</v>
      </c>
      <c r="D10269" t="s">
        <v>809</v>
      </c>
      <c r="E10269" t="s">
        <v>37</v>
      </c>
      <c r="F10269">
        <v>90</v>
      </c>
      <c r="G10269" s="8">
        <v>5844929</v>
      </c>
      <c r="H10269" s="8">
        <v>3000000</v>
      </c>
    </row>
    <row r="10270" spans="1:8" x14ac:dyDescent="0.3">
      <c r="A10270">
        <v>7</v>
      </c>
      <c r="B10270" t="s">
        <v>25322</v>
      </c>
      <c r="C10270" t="s">
        <v>17131</v>
      </c>
      <c r="D10270" t="s">
        <v>1473</v>
      </c>
      <c r="E10270" t="s">
        <v>37</v>
      </c>
      <c r="F10270">
        <v>90</v>
      </c>
      <c r="G10270" s="8">
        <v>5844929</v>
      </c>
      <c r="H10270" s="8">
        <v>3000000</v>
      </c>
    </row>
    <row r="10271" spans="1:8" x14ac:dyDescent="0.3">
      <c r="A10271">
        <v>6.9</v>
      </c>
      <c r="B10271" t="s">
        <v>25323</v>
      </c>
      <c r="C10271" t="s">
        <v>17144</v>
      </c>
      <c r="D10271" t="s">
        <v>809</v>
      </c>
      <c r="E10271" t="s">
        <v>37</v>
      </c>
      <c r="F10271">
        <v>96</v>
      </c>
      <c r="G10271" s="8">
        <v>4170647</v>
      </c>
      <c r="H10271" s="8">
        <v>1900000</v>
      </c>
    </row>
    <row r="10272" spans="1:8" x14ac:dyDescent="0.3">
      <c r="A10272">
        <v>6.9</v>
      </c>
      <c r="B10272" t="s">
        <v>25323</v>
      </c>
      <c r="C10272" t="s">
        <v>17144</v>
      </c>
      <c r="D10272" t="s">
        <v>1473</v>
      </c>
      <c r="E10272" t="s">
        <v>37</v>
      </c>
      <c r="F10272">
        <v>96</v>
      </c>
      <c r="G10272" s="8">
        <v>4170647</v>
      </c>
      <c r="H10272" s="8">
        <v>1900000</v>
      </c>
    </row>
    <row r="10273" spans="1:8" x14ac:dyDescent="0.3">
      <c r="A10273">
        <v>4.4000000000000004</v>
      </c>
      <c r="B10273" t="s">
        <v>25324</v>
      </c>
      <c r="C10273" t="s">
        <v>17148</v>
      </c>
      <c r="D10273" t="s">
        <v>809</v>
      </c>
      <c r="E10273" t="s">
        <v>37</v>
      </c>
      <c r="F10273">
        <v>82</v>
      </c>
      <c r="G10273" s="8">
        <v>4142507</v>
      </c>
      <c r="H10273" s="8">
        <v>3000000</v>
      </c>
    </row>
    <row r="10274" spans="1:8" x14ac:dyDescent="0.3">
      <c r="A10274">
        <v>4.4000000000000004</v>
      </c>
      <c r="B10274" t="s">
        <v>25324</v>
      </c>
      <c r="C10274" t="s">
        <v>17148</v>
      </c>
      <c r="D10274" t="s">
        <v>17497</v>
      </c>
      <c r="E10274" t="s">
        <v>37</v>
      </c>
      <c r="F10274">
        <v>82</v>
      </c>
      <c r="G10274" s="8">
        <v>4142507</v>
      </c>
      <c r="H10274" s="8">
        <v>3000000</v>
      </c>
    </row>
    <row r="10275" spans="1:8" x14ac:dyDescent="0.3">
      <c r="A10275">
        <v>6</v>
      </c>
      <c r="B10275" t="s">
        <v>25325</v>
      </c>
      <c r="C10275" t="s">
        <v>8092</v>
      </c>
      <c r="D10275" t="s">
        <v>21950</v>
      </c>
      <c r="E10275" t="s">
        <v>37</v>
      </c>
      <c r="F10275">
        <v>109</v>
      </c>
      <c r="G10275" s="8">
        <v>4109095</v>
      </c>
      <c r="H10275" s="8">
        <v>3000000</v>
      </c>
    </row>
    <row r="10276" spans="1:8" x14ac:dyDescent="0.3">
      <c r="A10276">
        <v>6</v>
      </c>
      <c r="B10276" t="s">
        <v>25325</v>
      </c>
      <c r="C10276" t="s">
        <v>8092</v>
      </c>
      <c r="D10276" t="s">
        <v>1473</v>
      </c>
      <c r="E10276" t="s">
        <v>37</v>
      </c>
      <c r="F10276">
        <v>109</v>
      </c>
      <c r="G10276" s="8">
        <v>4109095</v>
      </c>
      <c r="H10276" s="8">
        <v>3000000</v>
      </c>
    </row>
    <row r="10277" spans="1:8" x14ac:dyDescent="0.3">
      <c r="A10277">
        <v>6</v>
      </c>
      <c r="B10277" t="s">
        <v>25325</v>
      </c>
      <c r="C10277" t="s">
        <v>8092</v>
      </c>
      <c r="D10277" t="s">
        <v>20490</v>
      </c>
      <c r="E10277" t="s">
        <v>37</v>
      </c>
      <c r="F10277">
        <v>109</v>
      </c>
      <c r="G10277" s="8">
        <v>4109095</v>
      </c>
      <c r="H10277" s="8">
        <v>3000000</v>
      </c>
    </row>
    <row r="10278" spans="1:8" x14ac:dyDescent="0.3">
      <c r="A10278">
        <v>6</v>
      </c>
      <c r="B10278" t="s">
        <v>25325</v>
      </c>
      <c r="C10278" t="s">
        <v>8092</v>
      </c>
      <c r="D10278" t="s">
        <v>17497</v>
      </c>
      <c r="E10278" t="s">
        <v>37</v>
      </c>
      <c r="F10278">
        <v>109</v>
      </c>
      <c r="G10278" s="8">
        <v>4109095</v>
      </c>
      <c r="H10278" s="8">
        <v>3000000</v>
      </c>
    </row>
    <row r="10279" spans="1:8" x14ac:dyDescent="0.3">
      <c r="A10279">
        <v>5.3</v>
      </c>
      <c r="B10279" t="s">
        <v>25326</v>
      </c>
      <c r="C10279" t="s">
        <v>17170</v>
      </c>
      <c r="D10279" t="s">
        <v>651</v>
      </c>
      <c r="E10279" t="s">
        <v>37</v>
      </c>
      <c r="F10279">
        <v>98</v>
      </c>
      <c r="G10279" s="8">
        <v>3902679</v>
      </c>
      <c r="H10279" s="8">
        <v>3000000</v>
      </c>
    </row>
    <row r="10280" spans="1:8" x14ac:dyDescent="0.3">
      <c r="A10280">
        <v>5.3</v>
      </c>
      <c r="B10280" t="s">
        <v>25326</v>
      </c>
      <c r="C10280" t="s">
        <v>17170</v>
      </c>
      <c r="D10280" t="s">
        <v>4189</v>
      </c>
      <c r="E10280" t="s">
        <v>37</v>
      </c>
      <c r="F10280">
        <v>98</v>
      </c>
      <c r="G10280" s="8">
        <v>3902679</v>
      </c>
      <c r="H10280" s="8">
        <v>3000000</v>
      </c>
    </row>
    <row r="10281" spans="1:8" x14ac:dyDescent="0.3">
      <c r="A10281">
        <v>5.3</v>
      </c>
      <c r="B10281" t="s">
        <v>25327</v>
      </c>
      <c r="C10281" t="s">
        <v>17175</v>
      </c>
      <c r="D10281" t="s">
        <v>809</v>
      </c>
      <c r="E10281" t="s">
        <v>37</v>
      </c>
      <c r="F10281">
        <v>95</v>
      </c>
      <c r="G10281" s="8">
        <v>3559990</v>
      </c>
      <c r="H10281" s="8">
        <v>3000000</v>
      </c>
    </row>
    <row r="10282" spans="1:8" x14ac:dyDescent="0.3">
      <c r="A10282">
        <v>5.3</v>
      </c>
      <c r="B10282" t="s">
        <v>25327</v>
      </c>
      <c r="C10282" t="s">
        <v>17175</v>
      </c>
      <c r="D10282" t="s">
        <v>21950</v>
      </c>
      <c r="E10282" t="s">
        <v>37</v>
      </c>
      <c r="F10282">
        <v>95</v>
      </c>
      <c r="G10282" s="8">
        <v>3559990</v>
      </c>
      <c r="H10282" s="8">
        <v>3000000</v>
      </c>
    </row>
    <row r="10283" spans="1:8" x14ac:dyDescent="0.3">
      <c r="A10283">
        <v>7.1</v>
      </c>
      <c r="B10283" t="s">
        <v>25328</v>
      </c>
      <c r="C10283" t="s">
        <v>17185</v>
      </c>
      <c r="D10283" t="s">
        <v>1473</v>
      </c>
      <c r="E10283" t="s">
        <v>37</v>
      </c>
      <c r="F10283">
        <v>104</v>
      </c>
      <c r="G10283" s="8">
        <v>3287435</v>
      </c>
      <c r="H10283" s="8">
        <v>4500000</v>
      </c>
    </row>
    <row r="10284" spans="1:8" x14ac:dyDescent="0.3">
      <c r="A10284">
        <v>5.4</v>
      </c>
      <c r="B10284" t="s">
        <v>25329</v>
      </c>
      <c r="C10284" t="s">
        <v>17189</v>
      </c>
      <c r="D10284" t="s">
        <v>809</v>
      </c>
      <c r="E10284" t="s">
        <v>37</v>
      </c>
      <c r="F10284">
        <v>87</v>
      </c>
      <c r="G10284" s="8">
        <v>3071947</v>
      </c>
      <c r="H10284" s="8">
        <v>3500000</v>
      </c>
    </row>
    <row r="10285" spans="1:8" x14ac:dyDescent="0.3">
      <c r="A10285">
        <v>5.4</v>
      </c>
      <c r="B10285" t="s">
        <v>25329</v>
      </c>
      <c r="C10285" t="s">
        <v>17189</v>
      </c>
      <c r="D10285" t="s">
        <v>21950</v>
      </c>
      <c r="E10285" t="s">
        <v>37</v>
      </c>
      <c r="F10285">
        <v>87</v>
      </c>
      <c r="G10285" s="8">
        <v>3071947</v>
      </c>
      <c r="H10285" s="8">
        <v>3500000</v>
      </c>
    </row>
    <row r="10286" spans="1:8" x14ac:dyDescent="0.3">
      <c r="A10286">
        <v>5.4</v>
      </c>
      <c r="B10286" t="s">
        <v>25329</v>
      </c>
      <c r="C10286" t="s">
        <v>17189</v>
      </c>
      <c r="D10286" t="s">
        <v>8199</v>
      </c>
      <c r="E10286" t="s">
        <v>37</v>
      </c>
      <c r="F10286">
        <v>87</v>
      </c>
      <c r="G10286" s="8">
        <v>3071947</v>
      </c>
      <c r="H10286" s="8">
        <v>3500000</v>
      </c>
    </row>
    <row r="10287" spans="1:8" x14ac:dyDescent="0.3">
      <c r="A10287">
        <v>6.9</v>
      </c>
      <c r="B10287" t="s">
        <v>25330</v>
      </c>
      <c r="C10287" t="s">
        <v>11289</v>
      </c>
      <c r="D10287" t="s">
        <v>11093</v>
      </c>
      <c r="E10287" t="s">
        <v>37</v>
      </c>
      <c r="F10287">
        <v>108</v>
      </c>
      <c r="G10287" s="8">
        <v>2961991</v>
      </c>
      <c r="H10287" s="8">
        <v>3300000</v>
      </c>
    </row>
    <row r="10288" spans="1:8" x14ac:dyDescent="0.3">
      <c r="A10288">
        <v>6.9</v>
      </c>
      <c r="B10288" t="s">
        <v>25330</v>
      </c>
      <c r="C10288" t="s">
        <v>11289</v>
      </c>
      <c r="D10288" t="s">
        <v>1473</v>
      </c>
      <c r="E10288" t="s">
        <v>37</v>
      </c>
      <c r="F10288">
        <v>108</v>
      </c>
      <c r="G10288" s="8">
        <v>2961991</v>
      </c>
      <c r="H10288" s="8">
        <v>3300000</v>
      </c>
    </row>
    <row r="10289" spans="1:8" x14ac:dyDescent="0.3">
      <c r="A10289">
        <v>7.3</v>
      </c>
      <c r="B10289" t="s">
        <v>25331</v>
      </c>
      <c r="C10289" t="s">
        <v>457</v>
      </c>
      <c r="D10289" t="s">
        <v>21950</v>
      </c>
      <c r="E10289" t="s">
        <v>17207</v>
      </c>
      <c r="F10289">
        <v>94</v>
      </c>
      <c r="G10289" s="8">
        <v>2912363</v>
      </c>
      <c r="H10289" s="8">
        <v>3000000</v>
      </c>
    </row>
    <row r="10290" spans="1:8" x14ac:dyDescent="0.3">
      <c r="A10290">
        <v>7.3</v>
      </c>
      <c r="B10290" t="s">
        <v>25331</v>
      </c>
      <c r="C10290" t="s">
        <v>457</v>
      </c>
      <c r="D10290" t="s">
        <v>1473</v>
      </c>
      <c r="E10290" t="s">
        <v>17207</v>
      </c>
      <c r="F10290">
        <v>94</v>
      </c>
      <c r="G10290" s="8">
        <v>2912363</v>
      </c>
      <c r="H10290" s="8">
        <v>3000000</v>
      </c>
    </row>
    <row r="10291" spans="1:8" x14ac:dyDescent="0.3">
      <c r="A10291">
        <v>7.8</v>
      </c>
      <c r="B10291" t="s">
        <v>25332</v>
      </c>
      <c r="C10291" t="s">
        <v>16082</v>
      </c>
      <c r="D10291" t="s">
        <v>809</v>
      </c>
      <c r="E10291" t="s">
        <v>37</v>
      </c>
      <c r="F10291">
        <v>134</v>
      </c>
      <c r="G10291" s="8">
        <v>3000000</v>
      </c>
      <c r="H10291" s="8">
        <v>3000000</v>
      </c>
    </row>
    <row r="10292" spans="1:8" x14ac:dyDescent="0.3">
      <c r="A10292">
        <v>7.8</v>
      </c>
      <c r="B10292" t="s">
        <v>25332</v>
      </c>
      <c r="C10292" t="s">
        <v>16082</v>
      </c>
      <c r="D10292" t="s">
        <v>1473</v>
      </c>
      <c r="E10292" t="s">
        <v>37</v>
      </c>
      <c r="F10292">
        <v>134</v>
      </c>
      <c r="G10292" s="8">
        <v>3000000</v>
      </c>
      <c r="H10292" s="8">
        <v>3000000</v>
      </c>
    </row>
    <row r="10293" spans="1:8" x14ac:dyDescent="0.3">
      <c r="A10293">
        <v>6.6</v>
      </c>
      <c r="B10293" t="s">
        <v>25333</v>
      </c>
      <c r="C10293" t="s">
        <v>7916</v>
      </c>
      <c r="D10293" t="s">
        <v>809</v>
      </c>
      <c r="E10293" t="s">
        <v>37</v>
      </c>
      <c r="F10293">
        <v>89</v>
      </c>
      <c r="G10293" s="8">
        <v>2223990</v>
      </c>
      <c r="H10293" s="8">
        <v>3000000</v>
      </c>
    </row>
    <row r="10294" spans="1:8" x14ac:dyDescent="0.3">
      <c r="A10294">
        <v>6.6</v>
      </c>
      <c r="B10294" t="s">
        <v>25333</v>
      </c>
      <c r="C10294" t="s">
        <v>7916</v>
      </c>
      <c r="D10294" t="s">
        <v>65</v>
      </c>
      <c r="E10294" t="s">
        <v>37</v>
      </c>
      <c r="F10294">
        <v>89</v>
      </c>
      <c r="G10294" s="8">
        <v>2223990</v>
      </c>
      <c r="H10294" s="8">
        <v>3000000</v>
      </c>
    </row>
    <row r="10295" spans="1:8" x14ac:dyDescent="0.3">
      <c r="A10295">
        <v>5.4</v>
      </c>
      <c r="B10295" t="s">
        <v>25334</v>
      </c>
      <c r="C10295" t="s">
        <v>4920</v>
      </c>
      <c r="D10295" t="s">
        <v>809</v>
      </c>
      <c r="E10295" t="s">
        <v>37</v>
      </c>
      <c r="F10295">
        <v>102</v>
      </c>
      <c r="G10295" s="8">
        <v>1821983</v>
      </c>
      <c r="H10295" s="8">
        <v>3000000</v>
      </c>
    </row>
    <row r="10296" spans="1:8" x14ac:dyDescent="0.3">
      <c r="A10296">
        <v>5.4</v>
      </c>
      <c r="B10296" t="s">
        <v>25334</v>
      </c>
      <c r="C10296" t="s">
        <v>4920</v>
      </c>
      <c r="D10296" t="s">
        <v>1473</v>
      </c>
      <c r="E10296" t="s">
        <v>37</v>
      </c>
      <c r="F10296">
        <v>102</v>
      </c>
      <c r="G10296" s="8">
        <v>1821983</v>
      </c>
      <c r="H10296" s="8">
        <v>3000000</v>
      </c>
    </row>
    <row r="10297" spans="1:8" x14ac:dyDescent="0.3">
      <c r="A10297">
        <v>5.4</v>
      </c>
      <c r="B10297" t="s">
        <v>25334</v>
      </c>
      <c r="C10297" t="s">
        <v>4920</v>
      </c>
      <c r="D10297" t="s">
        <v>4189</v>
      </c>
      <c r="E10297" t="s">
        <v>37</v>
      </c>
      <c r="F10297">
        <v>102</v>
      </c>
      <c r="G10297" s="8">
        <v>1821983</v>
      </c>
      <c r="H10297" s="8">
        <v>3000000</v>
      </c>
    </row>
    <row r="10298" spans="1:8" x14ac:dyDescent="0.3">
      <c r="A10298">
        <v>8.4</v>
      </c>
      <c r="B10298" t="s">
        <v>25335</v>
      </c>
      <c r="C10298" t="s">
        <v>12126</v>
      </c>
      <c r="D10298" t="s">
        <v>1473</v>
      </c>
      <c r="E10298" t="s">
        <v>10486</v>
      </c>
      <c r="F10298">
        <v>120</v>
      </c>
      <c r="G10298" s="8">
        <v>2181290</v>
      </c>
      <c r="H10298" s="8">
        <v>3000000</v>
      </c>
    </row>
    <row r="10299" spans="1:8" x14ac:dyDescent="0.3">
      <c r="A10299">
        <v>8.4</v>
      </c>
      <c r="B10299" t="s">
        <v>25335</v>
      </c>
      <c r="C10299" t="s">
        <v>12126</v>
      </c>
      <c r="D10299" t="s">
        <v>21948</v>
      </c>
      <c r="E10299" t="s">
        <v>10486</v>
      </c>
      <c r="F10299">
        <v>120</v>
      </c>
      <c r="G10299" s="8">
        <v>2181290</v>
      </c>
      <c r="H10299" s="8">
        <v>3000000</v>
      </c>
    </row>
    <row r="10300" spans="1:8" x14ac:dyDescent="0.3">
      <c r="A10300">
        <v>8.4</v>
      </c>
      <c r="B10300" t="s">
        <v>25335</v>
      </c>
      <c r="C10300" t="s">
        <v>12126</v>
      </c>
      <c r="D10300" t="s">
        <v>8199</v>
      </c>
      <c r="E10300" t="s">
        <v>10486</v>
      </c>
      <c r="F10300">
        <v>120</v>
      </c>
      <c r="G10300" s="8">
        <v>2181290</v>
      </c>
      <c r="H10300" s="8">
        <v>3000000</v>
      </c>
    </row>
    <row r="10301" spans="1:8" x14ac:dyDescent="0.3">
      <c r="A10301">
        <v>6.3</v>
      </c>
      <c r="B10301" t="s">
        <v>25336</v>
      </c>
      <c r="C10301" t="s">
        <v>17224</v>
      </c>
      <c r="D10301" t="s">
        <v>1473</v>
      </c>
      <c r="E10301" t="s">
        <v>37</v>
      </c>
      <c r="F10301">
        <v>110</v>
      </c>
      <c r="G10301" s="8">
        <v>2848578</v>
      </c>
      <c r="H10301" s="8">
        <v>3500000</v>
      </c>
    </row>
    <row r="10302" spans="1:8" x14ac:dyDescent="0.3">
      <c r="A10302">
        <v>6.3</v>
      </c>
      <c r="B10302" t="s">
        <v>25336</v>
      </c>
      <c r="C10302" t="s">
        <v>17224</v>
      </c>
      <c r="D10302" t="s">
        <v>15875</v>
      </c>
      <c r="E10302" t="s">
        <v>37</v>
      </c>
      <c r="F10302">
        <v>110</v>
      </c>
      <c r="G10302" s="8">
        <v>2848578</v>
      </c>
      <c r="H10302" s="8">
        <v>3500000</v>
      </c>
    </row>
    <row r="10303" spans="1:8" x14ac:dyDescent="0.3">
      <c r="A10303">
        <v>6.1</v>
      </c>
      <c r="B10303" t="s">
        <v>25337</v>
      </c>
      <c r="C10303" t="s">
        <v>17231</v>
      </c>
      <c r="D10303" t="s">
        <v>675</v>
      </c>
      <c r="E10303" t="s">
        <v>37</v>
      </c>
      <c r="F10303">
        <v>86</v>
      </c>
      <c r="G10303" s="8">
        <v>703002</v>
      </c>
      <c r="H10303" s="8">
        <v>3000000</v>
      </c>
    </row>
    <row r="10304" spans="1:8" x14ac:dyDescent="0.3">
      <c r="A10304">
        <v>6.1</v>
      </c>
      <c r="B10304" t="s">
        <v>25337</v>
      </c>
      <c r="C10304" t="s">
        <v>17231</v>
      </c>
      <c r="D10304" t="s">
        <v>809</v>
      </c>
      <c r="E10304" t="s">
        <v>37</v>
      </c>
      <c r="F10304">
        <v>86</v>
      </c>
      <c r="G10304" s="8">
        <v>703002</v>
      </c>
      <c r="H10304" s="8">
        <v>3000000</v>
      </c>
    </row>
    <row r="10305" spans="1:8" x14ac:dyDescent="0.3">
      <c r="A10305">
        <v>6.1</v>
      </c>
      <c r="B10305" t="s">
        <v>25337</v>
      </c>
      <c r="C10305" t="s">
        <v>17231</v>
      </c>
      <c r="D10305" t="s">
        <v>8199</v>
      </c>
      <c r="E10305" t="s">
        <v>37</v>
      </c>
      <c r="F10305">
        <v>86</v>
      </c>
      <c r="G10305" s="8">
        <v>703002</v>
      </c>
      <c r="H10305" s="8">
        <v>3000000</v>
      </c>
    </row>
    <row r="10306" spans="1:8" x14ac:dyDescent="0.3">
      <c r="A10306">
        <v>5</v>
      </c>
      <c r="B10306" t="s">
        <v>25338</v>
      </c>
      <c r="C10306" t="s">
        <v>17237</v>
      </c>
      <c r="D10306" t="s">
        <v>675</v>
      </c>
      <c r="E10306" t="s">
        <v>37</v>
      </c>
      <c r="F10306">
        <v>101</v>
      </c>
      <c r="G10306" s="8">
        <v>3105269</v>
      </c>
      <c r="H10306" s="8">
        <v>3000000</v>
      </c>
    </row>
    <row r="10307" spans="1:8" x14ac:dyDescent="0.3">
      <c r="A10307">
        <v>5</v>
      </c>
      <c r="B10307" t="s">
        <v>25338</v>
      </c>
      <c r="C10307" t="s">
        <v>17237</v>
      </c>
      <c r="D10307" t="s">
        <v>809</v>
      </c>
      <c r="E10307" t="s">
        <v>37</v>
      </c>
      <c r="F10307">
        <v>101</v>
      </c>
      <c r="G10307" s="8">
        <v>3105269</v>
      </c>
      <c r="H10307" s="8">
        <v>3000000</v>
      </c>
    </row>
    <row r="10308" spans="1:8" x14ac:dyDescent="0.3">
      <c r="A10308">
        <v>7.2</v>
      </c>
      <c r="B10308" t="s">
        <v>25339</v>
      </c>
      <c r="C10308" t="s">
        <v>17245</v>
      </c>
      <c r="D10308" t="s">
        <v>1473</v>
      </c>
      <c r="E10308" t="s">
        <v>37</v>
      </c>
      <c r="F10308">
        <v>87</v>
      </c>
      <c r="G10308" s="8">
        <v>252726</v>
      </c>
      <c r="H10308" s="8">
        <v>3000000</v>
      </c>
    </row>
    <row r="10309" spans="1:8" x14ac:dyDescent="0.3">
      <c r="A10309">
        <v>7.2</v>
      </c>
      <c r="B10309" t="s">
        <v>25339</v>
      </c>
      <c r="C10309" t="s">
        <v>17245</v>
      </c>
      <c r="D10309" t="s">
        <v>15875</v>
      </c>
      <c r="E10309" t="s">
        <v>37</v>
      </c>
      <c r="F10309">
        <v>87</v>
      </c>
      <c r="G10309" s="8">
        <v>252726</v>
      </c>
      <c r="H10309" s="8">
        <v>3000000</v>
      </c>
    </row>
    <row r="10310" spans="1:8" x14ac:dyDescent="0.3">
      <c r="A10310">
        <v>7.2</v>
      </c>
      <c r="B10310" t="s">
        <v>25339</v>
      </c>
      <c r="C10310" t="s">
        <v>17245</v>
      </c>
      <c r="D10310" t="s">
        <v>12797</v>
      </c>
      <c r="E10310" t="s">
        <v>37</v>
      </c>
      <c r="F10310">
        <v>87</v>
      </c>
      <c r="G10310" s="8">
        <v>252726</v>
      </c>
      <c r="H10310" s="8">
        <v>3000000</v>
      </c>
    </row>
    <row r="10311" spans="1:8" x14ac:dyDescent="0.3">
      <c r="A10311">
        <v>5.3</v>
      </c>
      <c r="B10311" t="s">
        <v>25340</v>
      </c>
      <c r="C10311" t="s">
        <v>17263</v>
      </c>
      <c r="D10311" t="s">
        <v>809</v>
      </c>
      <c r="E10311" t="s">
        <v>37</v>
      </c>
      <c r="F10311">
        <v>87</v>
      </c>
      <c r="G10311" s="8">
        <v>418268</v>
      </c>
      <c r="H10311" s="8">
        <v>3000000</v>
      </c>
    </row>
    <row r="10312" spans="1:8" x14ac:dyDescent="0.3">
      <c r="A10312">
        <v>5.3</v>
      </c>
      <c r="B10312" t="s">
        <v>25340</v>
      </c>
      <c r="C10312" t="s">
        <v>17263</v>
      </c>
      <c r="D10312" t="s">
        <v>17497</v>
      </c>
      <c r="E10312" t="s">
        <v>37</v>
      </c>
      <c r="F10312">
        <v>87</v>
      </c>
      <c r="G10312" s="8">
        <v>418268</v>
      </c>
      <c r="H10312" s="8">
        <v>3000000</v>
      </c>
    </row>
    <row r="10313" spans="1:8" x14ac:dyDescent="0.3">
      <c r="A10313">
        <v>5.3</v>
      </c>
      <c r="B10313" t="s">
        <v>25341</v>
      </c>
      <c r="C10313" t="s">
        <v>745</v>
      </c>
      <c r="D10313" t="s">
        <v>809</v>
      </c>
      <c r="E10313" t="s">
        <v>37</v>
      </c>
      <c r="F10313">
        <v>93</v>
      </c>
      <c r="G10313" s="8">
        <v>200803</v>
      </c>
      <c r="H10313" s="8">
        <v>3000000</v>
      </c>
    </row>
    <row r="10314" spans="1:8" x14ac:dyDescent="0.3">
      <c r="A10314">
        <v>7.4</v>
      </c>
      <c r="B10314" t="s">
        <v>25342</v>
      </c>
      <c r="C10314" t="s">
        <v>12169</v>
      </c>
      <c r="D10314" t="s">
        <v>809</v>
      </c>
      <c r="E10314" t="s">
        <v>6517</v>
      </c>
      <c r="F10314">
        <v>98</v>
      </c>
      <c r="G10314" s="8">
        <v>95016</v>
      </c>
      <c r="H10314" s="8">
        <v>2700000</v>
      </c>
    </row>
    <row r="10315" spans="1:8" x14ac:dyDescent="0.3">
      <c r="A10315">
        <v>7.4</v>
      </c>
      <c r="B10315" t="s">
        <v>25342</v>
      </c>
      <c r="C10315" t="s">
        <v>12169</v>
      </c>
      <c r="D10315" t="s">
        <v>1473</v>
      </c>
      <c r="E10315" t="s">
        <v>6517</v>
      </c>
      <c r="F10315">
        <v>98</v>
      </c>
      <c r="G10315" s="8">
        <v>95016</v>
      </c>
      <c r="H10315" s="8">
        <v>2700000</v>
      </c>
    </row>
    <row r="10316" spans="1:8" x14ac:dyDescent="0.3">
      <c r="A10316">
        <v>7.4</v>
      </c>
      <c r="B10316" t="s">
        <v>25342</v>
      </c>
      <c r="C10316" t="s">
        <v>12169</v>
      </c>
      <c r="D10316" t="s">
        <v>17497</v>
      </c>
      <c r="E10316" t="s">
        <v>6517</v>
      </c>
      <c r="F10316">
        <v>98</v>
      </c>
      <c r="G10316" s="8">
        <v>95016</v>
      </c>
      <c r="H10316" s="8">
        <v>2700000</v>
      </c>
    </row>
    <row r="10317" spans="1:8" x14ac:dyDescent="0.3">
      <c r="A10317">
        <v>7.4</v>
      </c>
      <c r="B10317" t="s">
        <v>25342</v>
      </c>
      <c r="C10317" t="s">
        <v>12169</v>
      </c>
      <c r="D10317" t="s">
        <v>21949</v>
      </c>
      <c r="E10317" t="s">
        <v>6517</v>
      </c>
      <c r="F10317">
        <v>98</v>
      </c>
      <c r="G10317" s="8">
        <v>95016</v>
      </c>
      <c r="H10317" s="8">
        <v>2700000</v>
      </c>
    </row>
    <row r="10318" spans="1:8" x14ac:dyDescent="0.3">
      <c r="A10318">
        <v>5.9</v>
      </c>
      <c r="B10318" t="s">
        <v>25343</v>
      </c>
      <c r="C10318" t="s">
        <v>17293</v>
      </c>
      <c r="D10318" t="s">
        <v>1473</v>
      </c>
      <c r="E10318" t="s">
        <v>37</v>
      </c>
      <c r="F10318">
        <v>100</v>
      </c>
      <c r="G10318" s="8">
        <v>73678</v>
      </c>
      <c r="H10318" s="8">
        <v>3000000</v>
      </c>
    </row>
    <row r="10319" spans="1:8" x14ac:dyDescent="0.3">
      <c r="A10319">
        <v>5.9</v>
      </c>
      <c r="B10319" t="s">
        <v>25343</v>
      </c>
      <c r="C10319" t="s">
        <v>17293</v>
      </c>
      <c r="D10319" t="s">
        <v>20490</v>
      </c>
      <c r="E10319" t="s">
        <v>37</v>
      </c>
      <c r="F10319">
        <v>100</v>
      </c>
      <c r="G10319" s="8">
        <v>73678</v>
      </c>
      <c r="H10319" s="8">
        <v>3000000</v>
      </c>
    </row>
    <row r="10320" spans="1:8" x14ac:dyDescent="0.3">
      <c r="A10320">
        <v>5.9</v>
      </c>
      <c r="B10320" t="s">
        <v>25343</v>
      </c>
      <c r="C10320" t="s">
        <v>17293</v>
      </c>
      <c r="D10320" t="s">
        <v>21951</v>
      </c>
      <c r="E10320" t="s">
        <v>37</v>
      </c>
      <c r="F10320">
        <v>100</v>
      </c>
      <c r="G10320" s="8">
        <v>73678</v>
      </c>
      <c r="H10320" s="8">
        <v>3000000</v>
      </c>
    </row>
    <row r="10321" spans="1:8" x14ac:dyDescent="0.3">
      <c r="A10321">
        <v>4.0999999999999996</v>
      </c>
      <c r="B10321" t="s">
        <v>25344</v>
      </c>
      <c r="C10321" t="s">
        <v>17297</v>
      </c>
      <c r="D10321" t="s">
        <v>4189</v>
      </c>
      <c r="E10321" t="s">
        <v>37</v>
      </c>
      <c r="F10321">
        <v>88</v>
      </c>
      <c r="G10321" s="8">
        <v>143000</v>
      </c>
      <c r="H10321" s="8">
        <v>5000000</v>
      </c>
    </row>
    <row r="10322" spans="1:8" x14ac:dyDescent="0.3">
      <c r="A10322">
        <v>4.0999999999999996</v>
      </c>
      <c r="B10322" t="s">
        <v>25344</v>
      </c>
      <c r="C10322" t="s">
        <v>17297</v>
      </c>
      <c r="D10322" t="s">
        <v>8199</v>
      </c>
      <c r="E10322" t="s">
        <v>37</v>
      </c>
      <c r="F10322">
        <v>88</v>
      </c>
      <c r="G10322" s="8">
        <v>143000</v>
      </c>
      <c r="H10322" s="8">
        <v>5000000</v>
      </c>
    </row>
    <row r="10323" spans="1:8" x14ac:dyDescent="0.3">
      <c r="A10323">
        <v>6.7</v>
      </c>
      <c r="B10323" t="s">
        <v>25345</v>
      </c>
      <c r="C10323" t="s">
        <v>861</v>
      </c>
      <c r="D10323" t="s">
        <v>809</v>
      </c>
      <c r="E10323" t="s">
        <v>37</v>
      </c>
      <c r="F10323">
        <v>97</v>
      </c>
      <c r="G10323" s="8">
        <v>39852</v>
      </c>
      <c r="H10323" s="8">
        <v>3000000</v>
      </c>
    </row>
    <row r="10324" spans="1:8" x14ac:dyDescent="0.3">
      <c r="A10324">
        <v>6.7</v>
      </c>
      <c r="B10324" t="s">
        <v>25345</v>
      </c>
      <c r="C10324" t="s">
        <v>861</v>
      </c>
      <c r="D10324" t="s">
        <v>1473</v>
      </c>
      <c r="E10324" t="s">
        <v>37</v>
      </c>
      <c r="F10324">
        <v>97</v>
      </c>
      <c r="G10324" s="8">
        <v>39852</v>
      </c>
      <c r="H10324" s="8">
        <v>3000000</v>
      </c>
    </row>
    <row r="10325" spans="1:8" x14ac:dyDescent="0.3">
      <c r="A10325">
        <v>5.8</v>
      </c>
      <c r="B10325" t="s">
        <v>25346</v>
      </c>
      <c r="C10325" t="s">
        <v>9901</v>
      </c>
      <c r="D10325" t="s">
        <v>1473</v>
      </c>
      <c r="E10325" t="s">
        <v>37</v>
      </c>
      <c r="F10325">
        <v>122</v>
      </c>
      <c r="G10325" s="8">
        <v>22000</v>
      </c>
      <c r="H10325" s="8">
        <v>3000000</v>
      </c>
    </row>
    <row r="10326" spans="1:8" x14ac:dyDescent="0.3">
      <c r="A10326">
        <v>5.8</v>
      </c>
      <c r="B10326" t="s">
        <v>25346</v>
      </c>
      <c r="C10326" t="s">
        <v>9901</v>
      </c>
      <c r="D10326" t="s">
        <v>10118</v>
      </c>
      <c r="E10326" t="s">
        <v>37</v>
      </c>
      <c r="F10326">
        <v>122</v>
      </c>
      <c r="G10326" s="8">
        <v>22000</v>
      </c>
      <c r="H10326" s="8">
        <v>3000000</v>
      </c>
    </row>
    <row r="10327" spans="1:8" x14ac:dyDescent="0.3">
      <c r="A10327">
        <v>5.8</v>
      </c>
      <c r="B10327" t="s">
        <v>25346</v>
      </c>
      <c r="C10327" t="s">
        <v>9901</v>
      </c>
      <c r="D10327" t="s">
        <v>8199</v>
      </c>
      <c r="E10327" t="s">
        <v>37</v>
      </c>
      <c r="F10327">
        <v>122</v>
      </c>
      <c r="G10327" s="8">
        <v>22000</v>
      </c>
      <c r="H10327" s="8">
        <v>3000000</v>
      </c>
    </row>
    <row r="10328" spans="1:8" x14ac:dyDescent="0.3">
      <c r="A10328">
        <v>5.9</v>
      </c>
      <c r="B10328" t="s">
        <v>25347</v>
      </c>
      <c r="C10328" t="s">
        <v>17331</v>
      </c>
      <c r="D10328" t="s">
        <v>1473</v>
      </c>
      <c r="E10328" t="s">
        <v>37</v>
      </c>
      <c r="F10328">
        <v>96</v>
      </c>
      <c r="G10328" s="8">
        <v>5005</v>
      </c>
      <c r="H10328" s="8">
        <v>3000000</v>
      </c>
    </row>
    <row r="10329" spans="1:8" x14ac:dyDescent="0.3">
      <c r="A10329">
        <v>8</v>
      </c>
      <c r="B10329" t="s">
        <v>25348</v>
      </c>
      <c r="C10329" t="s">
        <v>2168</v>
      </c>
      <c r="D10329" t="s">
        <v>1473</v>
      </c>
      <c r="E10329" t="s">
        <v>12289</v>
      </c>
      <c r="F10329">
        <v>113</v>
      </c>
      <c r="G10329" s="8">
        <v>5595428</v>
      </c>
      <c r="H10329" s="8">
        <v>2900000</v>
      </c>
    </row>
    <row r="10330" spans="1:8" x14ac:dyDescent="0.3">
      <c r="A10330">
        <v>6.5</v>
      </c>
      <c r="B10330" t="s">
        <v>25349</v>
      </c>
      <c r="C10330" t="s">
        <v>17414</v>
      </c>
      <c r="D10330" t="s">
        <v>809</v>
      </c>
      <c r="E10330" t="s">
        <v>37</v>
      </c>
      <c r="F10330">
        <v>105</v>
      </c>
      <c r="G10330" s="8">
        <v>3123749</v>
      </c>
      <c r="H10330" s="8">
        <v>1500000</v>
      </c>
    </row>
    <row r="10331" spans="1:8" x14ac:dyDescent="0.3">
      <c r="A10331">
        <v>6.5</v>
      </c>
      <c r="B10331" t="s">
        <v>25349</v>
      </c>
      <c r="C10331" t="s">
        <v>17414</v>
      </c>
      <c r="D10331" t="s">
        <v>17497</v>
      </c>
      <c r="E10331" t="s">
        <v>37</v>
      </c>
      <c r="F10331">
        <v>105</v>
      </c>
      <c r="G10331" s="8">
        <v>3123749</v>
      </c>
      <c r="H10331" s="8">
        <v>1500000</v>
      </c>
    </row>
    <row r="10332" spans="1:8" x14ac:dyDescent="0.3">
      <c r="A10332">
        <v>6.4</v>
      </c>
      <c r="B10332" t="s">
        <v>25350</v>
      </c>
      <c r="C10332" t="s">
        <v>17424</v>
      </c>
      <c r="D10332" t="s">
        <v>65</v>
      </c>
      <c r="E10332" t="s">
        <v>37</v>
      </c>
      <c r="F10332">
        <v>93</v>
      </c>
      <c r="G10332" s="8">
        <v>100675</v>
      </c>
      <c r="H10332" s="8">
        <v>3000000</v>
      </c>
    </row>
    <row r="10333" spans="1:8" x14ac:dyDescent="0.3">
      <c r="A10333">
        <v>6.8</v>
      </c>
      <c r="B10333" t="s">
        <v>25351</v>
      </c>
      <c r="C10333" t="s">
        <v>5266</v>
      </c>
      <c r="D10333" t="s">
        <v>4189</v>
      </c>
      <c r="E10333" t="s">
        <v>726</v>
      </c>
      <c r="F10333">
        <v>89</v>
      </c>
      <c r="G10333" s="8">
        <v>3645438</v>
      </c>
      <c r="H10333" s="8">
        <v>2200000</v>
      </c>
    </row>
    <row r="10334" spans="1:8" x14ac:dyDescent="0.3">
      <c r="A10334">
        <v>7.4</v>
      </c>
      <c r="B10334" t="s">
        <v>25352</v>
      </c>
      <c r="C10334" t="s">
        <v>10864</v>
      </c>
      <c r="D10334" t="s">
        <v>21950</v>
      </c>
      <c r="E10334" t="s">
        <v>37</v>
      </c>
      <c r="F10334">
        <v>116</v>
      </c>
      <c r="G10334" s="8">
        <v>22201636</v>
      </c>
      <c r="H10334" s="8">
        <v>8000000</v>
      </c>
    </row>
    <row r="10335" spans="1:8" x14ac:dyDescent="0.3">
      <c r="A10335">
        <v>7.4</v>
      </c>
      <c r="B10335" t="s">
        <v>25352</v>
      </c>
      <c r="C10335" t="s">
        <v>10864</v>
      </c>
      <c r="D10335" t="s">
        <v>1473</v>
      </c>
      <c r="E10335" t="s">
        <v>37</v>
      </c>
      <c r="F10335">
        <v>116</v>
      </c>
      <c r="G10335" s="8">
        <v>22201636</v>
      </c>
      <c r="H10335" s="8">
        <v>8000000</v>
      </c>
    </row>
    <row r="10336" spans="1:8" x14ac:dyDescent="0.3">
      <c r="A10336">
        <v>7.4</v>
      </c>
      <c r="B10336" t="s">
        <v>25352</v>
      </c>
      <c r="C10336" t="s">
        <v>10864</v>
      </c>
      <c r="D10336" t="s">
        <v>9824</v>
      </c>
      <c r="E10336" t="s">
        <v>37</v>
      </c>
      <c r="F10336">
        <v>116</v>
      </c>
      <c r="G10336" s="8">
        <v>22201636</v>
      </c>
      <c r="H10336" s="8">
        <v>8000000</v>
      </c>
    </row>
    <row r="10337" spans="1:8" x14ac:dyDescent="0.3">
      <c r="A10337">
        <v>8.3000000000000007</v>
      </c>
      <c r="B10337" t="s">
        <v>25353</v>
      </c>
      <c r="C10337" t="s">
        <v>16253</v>
      </c>
      <c r="D10337" t="s">
        <v>809</v>
      </c>
      <c r="E10337" t="s">
        <v>37</v>
      </c>
      <c r="F10337">
        <v>120</v>
      </c>
      <c r="G10337" s="8">
        <v>25000000</v>
      </c>
      <c r="H10337" s="8">
        <v>2883848</v>
      </c>
    </row>
    <row r="10338" spans="1:8" x14ac:dyDescent="0.3">
      <c r="A10338">
        <v>8.3000000000000007</v>
      </c>
      <c r="B10338" t="s">
        <v>25353</v>
      </c>
      <c r="C10338" t="s">
        <v>16253</v>
      </c>
      <c r="D10338" t="s">
        <v>9824</v>
      </c>
      <c r="E10338" t="s">
        <v>37</v>
      </c>
      <c r="F10338">
        <v>120</v>
      </c>
      <c r="G10338" s="8">
        <v>25000000</v>
      </c>
      <c r="H10338" s="8">
        <v>2883848</v>
      </c>
    </row>
    <row r="10339" spans="1:8" x14ac:dyDescent="0.3">
      <c r="A10339">
        <v>8.3000000000000007</v>
      </c>
      <c r="B10339" t="s">
        <v>25353</v>
      </c>
      <c r="C10339" t="s">
        <v>16253</v>
      </c>
      <c r="D10339" t="s">
        <v>17497</v>
      </c>
      <c r="E10339" t="s">
        <v>37</v>
      </c>
      <c r="F10339">
        <v>120</v>
      </c>
      <c r="G10339" s="8">
        <v>25000000</v>
      </c>
      <c r="H10339" s="8">
        <v>2883848</v>
      </c>
    </row>
    <row r="10340" spans="1:8" x14ac:dyDescent="0.3">
      <c r="A10340">
        <v>5.3</v>
      </c>
      <c r="B10340" t="s">
        <v>25354</v>
      </c>
      <c r="C10340" t="s">
        <v>17459</v>
      </c>
      <c r="D10340" t="s">
        <v>4189</v>
      </c>
      <c r="E10340" t="s">
        <v>37</v>
      </c>
      <c r="F10340">
        <v>88</v>
      </c>
      <c r="G10340" s="8">
        <v>19170001</v>
      </c>
      <c r="H10340" s="8">
        <v>2800000</v>
      </c>
    </row>
    <row r="10341" spans="1:8" x14ac:dyDescent="0.3">
      <c r="A10341">
        <v>8.1</v>
      </c>
      <c r="B10341" t="s">
        <v>25355</v>
      </c>
      <c r="C10341" t="s">
        <v>16577</v>
      </c>
      <c r="D10341" t="s">
        <v>515</v>
      </c>
      <c r="E10341" t="s">
        <v>37</v>
      </c>
      <c r="F10341">
        <v>102</v>
      </c>
      <c r="G10341" s="8">
        <v>22202612</v>
      </c>
      <c r="H10341" s="8">
        <v>2800000</v>
      </c>
    </row>
    <row r="10342" spans="1:8" x14ac:dyDescent="0.3">
      <c r="A10342">
        <v>8.1</v>
      </c>
      <c r="B10342" t="s">
        <v>25355</v>
      </c>
      <c r="C10342" t="s">
        <v>16577</v>
      </c>
      <c r="D10342" t="s">
        <v>15875</v>
      </c>
      <c r="E10342" t="s">
        <v>37</v>
      </c>
      <c r="F10342">
        <v>102</v>
      </c>
      <c r="G10342" s="8">
        <v>22202612</v>
      </c>
      <c r="H10342" s="8">
        <v>2800000</v>
      </c>
    </row>
    <row r="10343" spans="1:8" x14ac:dyDescent="0.3">
      <c r="A10343">
        <v>8.1</v>
      </c>
      <c r="B10343" t="s">
        <v>25355</v>
      </c>
      <c r="C10343" t="s">
        <v>16577</v>
      </c>
      <c r="D10343" t="s">
        <v>651</v>
      </c>
      <c r="E10343" t="s">
        <v>37</v>
      </c>
      <c r="F10343">
        <v>102</v>
      </c>
      <c r="G10343" s="8">
        <v>22202612</v>
      </c>
      <c r="H10343" s="8">
        <v>2800000</v>
      </c>
    </row>
    <row r="10344" spans="1:8" x14ac:dyDescent="0.3">
      <c r="A10344">
        <v>8.1</v>
      </c>
      <c r="B10344" t="s">
        <v>25355</v>
      </c>
      <c r="C10344" t="s">
        <v>16577</v>
      </c>
      <c r="D10344" t="s">
        <v>15164</v>
      </c>
      <c r="E10344" t="s">
        <v>37</v>
      </c>
      <c r="F10344">
        <v>102</v>
      </c>
      <c r="G10344" s="8">
        <v>22202612</v>
      </c>
      <c r="H10344" s="8">
        <v>2800000</v>
      </c>
    </row>
    <row r="10345" spans="1:8" x14ac:dyDescent="0.3">
      <c r="A10345">
        <v>8</v>
      </c>
      <c r="B10345" t="s">
        <v>25356</v>
      </c>
      <c r="C10345" t="s">
        <v>8111</v>
      </c>
      <c r="D10345" t="s">
        <v>809</v>
      </c>
      <c r="E10345" t="s">
        <v>37</v>
      </c>
      <c r="F10345">
        <v>106</v>
      </c>
      <c r="G10345" s="8">
        <v>86300000</v>
      </c>
      <c r="H10345" s="8">
        <v>2800000</v>
      </c>
    </row>
    <row r="10346" spans="1:8" x14ac:dyDescent="0.3">
      <c r="A10346">
        <v>5.7</v>
      </c>
      <c r="B10346" t="s">
        <v>25357</v>
      </c>
      <c r="C10346" t="s">
        <v>1172</v>
      </c>
      <c r="D10346" t="s">
        <v>4189</v>
      </c>
      <c r="E10346" t="s">
        <v>37</v>
      </c>
      <c r="F10346">
        <v>95</v>
      </c>
      <c r="G10346" s="8">
        <v>952620</v>
      </c>
      <c r="H10346" s="8">
        <v>2000000</v>
      </c>
    </row>
    <row r="10347" spans="1:8" x14ac:dyDescent="0.3">
      <c r="A10347">
        <v>7.1</v>
      </c>
      <c r="B10347" t="s">
        <v>25358</v>
      </c>
      <c r="C10347" t="s">
        <v>17483</v>
      </c>
      <c r="D10347" t="s">
        <v>1473</v>
      </c>
      <c r="E10347" t="s">
        <v>37</v>
      </c>
      <c r="F10347">
        <v>113</v>
      </c>
      <c r="G10347" s="8">
        <v>9054736</v>
      </c>
      <c r="H10347" s="8">
        <v>2700000</v>
      </c>
    </row>
    <row r="10348" spans="1:8" x14ac:dyDescent="0.3">
      <c r="A10348">
        <v>7.8</v>
      </c>
      <c r="B10348" t="s">
        <v>25359</v>
      </c>
      <c r="C10348" t="s">
        <v>8111</v>
      </c>
      <c r="D10348" t="s">
        <v>809</v>
      </c>
      <c r="E10348" t="s">
        <v>37</v>
      </c>
      <c r="F10348">
        <v>93</v>
      </c>
      <c r="G10348" s="8">
        <v>119500000</v>
      </c>
      <c r="H10348" s="8">
        <v>2600000</v>
      </c>
    </row>
    <row r="10349" spans="1:8" x14ac:dyDescent="0.3">
      <c r="A10349">
        <v>7.8</v>
      </c>
      <c r="B10349" t="s">
        <v>25359</v>
      </c>
      <c r="C10349" t="s">
        <v>8111</v>
      </c>
      <c r="D10349" t="s">
        <v>12797</v>
      </c>
      <c r="E10349" t="s">
        <v>37</v>
      </c>
      <c r="F10349">
        <v>93</v>
      </c>
      <c r="G10349" s="8">
        <v>119500000</v>
      </c>
      <c r="H10349" s="8">
        <v>2600000</v>
      </c>
    </row>
    <row r="10350" spans="1:8" x14ac:dyDescent="0.3">
      <c r="A10350">
        <v>5.9</v>
      </c>
      <c r="B10350" t="s">
        <v>25360</v>
      </c>
      <c r="C10350" t="s">
        <v>12751</v>
      </c>
      <c r="D10350" t="s">
        <v>4189</v>
      </c>
      <c r="E10350" t="s">
        <v>37</v>
      </c>
      <c r="F10350">
        <v>97</v>
      </c>
      <c r="G10350" s="8">
        <v>32600000</v>
      </c>
      <c r="H10350" s="8">
        <v>1800000</v>
      </c>
    </row>
    <row r="10351" spans="1:8" x14ac:dyDescent="0.3">
      <c r="A10351">
        <v>5.9</v>
      </c>
      <c r="B10351" t="s">
        <v>25360</v>
      </c>
      <c r="C10351" t="s">
        <v>12751</v>
      </c>
      <c r="D10351" t="s">
        <v>8199</v>
      </c>
      <c r="E10351" t="s">
        <v>37</v>
      </c>
      <c r="F10351">
        <v>97</v>
      </c>
      <c r="G10351" s="8">
        <v>32600000</v>
      </c>
      <c r="H10351" s="8">
        <v>1800000</v>
      </c>
    </row>
    <row r="10352" spans="1:8" x14ac:dyDescent="0.3">
      <c r="A10352">
        <v>7.8</v>
      </c>
      <c r="B10352" t="s">
        <v>25361</v>
      </c>
      <c r="C10352" t="s">
        <v>10346</v>
      </c>
      <c r="D10352" t="s">
        <v>1473</v>
      </c>
      <c r="E10352" t="s">
        <v>37</v>
      </c>
      <c r="F10352">
        <v>140</v>
      </c>
      <c r="G10352" s="8">
        <v>3130592</v>
      </c>
      <c r="H10352" s="8">
        <v>2600000</v>
      </c>
    </row>
    <row r="10353" spans="1:8" x14ac:dyDescent="0.3">
      <c r="A10353">
        <v>7.8</v>
      </c>
      <c r="B10353" t="s">
        <v>25361</v>
      </c>
      <c r="C10353" t="s">
        <v>10346</v>
      </c>
      <c r="D10353" t="s">
        <v>17497</v>
      </c>
      <c r="E10353" t="s">
        <v>37</v>
      </c>
      <c r="F10353">
        <v>140</v>
      </c>
      <c r="G10353" s="8">
        <v>3130592</v>
      </c>
      <c r="H10353" s="8">
        <v>2600000</v>
      </c>
    </row>
    <row r="10354" spans="1:8" x14ac:dyDescent="0.3">
      <c r="A10354">
        <v>6</v>
      </c>
      <c r="B10354" t="s">
        <v>25362</v>
      </c>
      <c r="C10354" t="s">
        <v>17546</v>
      </c>
      <c r="D10354" t="s">
        <v>809</v>
      </c>
      <c r="E10354" t="s">
        <v>37</v>
      </c>
      <c r="F10354">
        <v>86</v>
      </c>
      <c r="G10354" s="8">
        <v>475000</v>
      </c>
      <c r="H10354" s="8">
        <v>2800000</v>
      </c>
    </row>
    <row r="10355" spans="1:8" x14ac:dyDescent="0.3">
      <c r="A10355">
        <v>6</v>
      </c>
      <c r="B10355" t="s">
        <v>25362</v>
      </c>
      <c r="C10355" t="s">
        <v>17546</v>
      </c>
      <c r="D10355" t="s">
        <v>21949</v>
      </c>
      <c r="E10355" t="s">
        <v>37</v>
      </c>
      <c r="F10355">
        <v>86</v>
      </c>
      <c r="G10355" s="8">
        <v>475000</v>
      </c>
      <c r="H10355" s="8">
        <v>2800000</v>
      </c>
    </row>
    <row r="10356" spans="1:8" x14ac:dyDescent="0.3">
      <c r="A10356">
        <v>7.2</v>
      </c>
      <c r="B10356" t="s">
        <v>25363</v>
      </c>
      <c r="C10356" t="s">
        <v>17559</v>
      </c>
      <c r="D10356" t="s">
        <v>4189</v>
      </c>
      <c r="E10356" t="s">
        <v>1265</v>
      </c>
      <c r="F10356">
        <v>66</v>
      </c>
      <c r="G10356" s="8">
        <v>38108</v>
      </c>
      <c r="H10356" s="8">
        <v>2600000</v>
      </c>
    </row>
    <row r="10357" spans="1:8" x14ac:dyDescent="0.3">
      <c r="A10357">
        <v>7.2</v>
      </c>
      <c r="B10357" t="s">
        <v>25363</v>
      </c>
      <c r="C10357" t="s">
        <v>17559</v>
      </c>
      <c r="D10357" t="s">
        <v>21948</v>
      </c>
      <c r="E10357" t="s">
        <v>1265</v>
      </c>
      <c r="F10357">
        <v>66</v>
      </c>
      <c r="G10357" s="8">
        <v>38108</v>
      </c>
      <c r="H10357" s="8">
        <v>2600000</v>
      </c>
    </row>
    <row r="10358" spans="1:8" x14ac:dyDescent="0.3">
      <c r="A10358">
        <v>7.2</v>
      </c>
      <c r="B10358" t="s">
        <v>25363</v>
      </c>
      <c r="C10358" t="s">
        <v>17559</v>
      </c>
      <c r="D10358" t="s">
        <v>10118</v>
      </c>
      <c r="E10358" t="s">
        <v>1265</v>
      </c>
      <c r="F10358">
        <v>66</v>
      </c>
      <c r="G10358" s="8">
        <v>38108</v>
      </c>
      <c r="H10358" s="8">
        <v>2600000</v>
      </c>
    </row>
    <row r="10359" spans="1:8" x14ac:dyDescent="0.3">
      <c r="A10359">
        <v>7.2</v>
      </c>
      <c r="B10359" t="s">
        <v>25363</v>
      </c>
      <c r="C10359" t="s">
        <v>17559</v>
      </c>
      <c r="D10359" t="s">
        <v>8199</v>
      </c>
      <c r="E10359" t="s">
        <v>1265</v>
      </c>
      <c r="F10359">
        <v>66</v>
      </c>
      <c r="G10359" s="8">
        <v>38108</v>
      </c>
      <c r="H10359" s="8">
        <v>2600000</v>
      </c>
    </row>
    <row r="10360" spans="1:8" x14ac:dyDescent="0.3">
      <c r="A10360">
        <v>5.0999999999999996</v>
      </c>
      <c r="B10360" t="s">
        <v>25364</v>
      </c>
      <c r="C10360" t="s">
        <v>15568</v>
      </c>
      <c r="D10360" t="s">
        <v>809</v>
      </c>
      <c r="E10360" t="s">
        <v>37</v>
      </c>
      <c r="F10360">
        <v>86</v>
      </c>
      <c r="G10360" s="8">
        <v>40041683</v>
      </c>
      <c r="H10360" s="8">
        <v>2500000</v>
      </c>
    </row>
    <row r="10361" spans="1:8" x14ac:dyDescent="0.3">
      <c r="A10361">
        <v>5.0999999999999996</v>
      </c>
      <c r="B10361" t="s">
        <v>25364</v>
      </c>
      <c r="C10361" t="s">
        <v>15568</v>
      </c>
      <c r="D10361" t="s">
        <v>651</v>
      </c>
      <c r="E10361" t="s">
        <v>37</v>
      </c>
      <c r="F10361">
        <v>86</v>
      </c>
      <c r="G10361" s="8">
        <v>40041683</v>
      </c>
      <c r="H10361" s="8">
        <v>2500000</v>
      </c>
    </row>
    <row r="10362" spans="1:8" x14ac:dyDescent="0.3">
      <c r="A10362">
        <v>5.0999999999999996</v>
      </c>
      <c r="B10362" t="s">
        <v>25365</v>
      </c>
      <c r="C10362" t="s">
        <v>17588</v>
      </c>
      <c r="D10362" t="s">
        <v>65</v>
      </c>
      <c r="E10362" t="s">
        <v>37</v>
      </c>
      <c r="F10362">
        <v>87</v>
      </c>
      <c r="G10362" s="8">
        <v>33349949</v>
      </c>
      <c r="H10362" s="8">
        <v>2500000</v>
      </c>
    </row>
    <row r="10363" spans="1:8" x14ac:dyDescent="0.3">
      <c r="A10363">
        <v>6.9</v>
      </c>
      <c r="B10363" t="s">
        <v>25366</v>
      </c>
      <c r="C10363" t="s">
        <v>217</v>
      </c>
      <c r="D10363" t="s">
        <v>809</v>
      </c>
      <c r="E10363" t="s">
        <v>37</v>
      </c>
      <c r="F10363">
        <v>149</v>
      </c>
      <c r="G10363" s="8">
        <v>25809813</v>
      </c>
      <c r="H10363" s="8">
        <v>26000000</v>
      </c>
    </row>
    <row r="10364" spans="1:8" x14ac:dyDescent="0.3">
      <c r="A10364">
        <v>6.9</v>
      </c>
      <c r="B10364" t="s">
        <v>25366</v>
      </c>
      <c r="C10364" t="s">
        <v>217</v>
      </c>
      <c r="D10364" t="s">
        <v>1473</v>
      </c>
      <c r="E10364" t="s">
        <v>37</v>
      </c>
      <c r="F10364">
        <v>149</v>
      </c>
      <c r="G10364" s="8">
        <v>25809813</v>
      </c>
      <c r="H10364" s="8">
        <v>26000000</v>
      </c>
    </row>
    <row r="10365" spans="1:8" x14ac:dyDescent="0.3">
      <c r="A10365">
        <v>6.9</v>
      </c>
      <c r="B10365" t="s">
        <v>25366</v>
      </c>
      <c r="C10365" t="s">
        <v>217</v>
      </c>
      <c r="D10365" t="s">
        <v>9824</v>
      </c>
      <c r="E10365" t="s">
        <v>37</v>
      </c>
      <c r="F10365">
        <v>149</v>
      </c>
      <c r="G10365" s="8">
        <v>25809813</v>
      </c>
      <c r="H10365" s="8">
        <v>26000000</v>
      </c>
    </row>
    <row r="10366" spans="1:8" x14ac:dyDescent="0.3">
      <c r="A10366">
        <v>4.5999999999999996</v>
      </c>
      <c r="B10366" t="s">
        <v>25367</v>
      </c>
      <c r="C10366" t="s">
        <v>17597</v>
      </c>
      <c r="D10366" t="s">
        <v>4189</v>
      </c>
      <c r="E10366" t="s">
        <v>37</v>
      </c>
      <c r="F10366">
        <v>98</v>
      </c>
      <c r="G10366" s="8">
        <v>14400000</v>
      </c>
      <c r="H10366" s="8">
        <v>2500000</v>
      </c>
    </row>
    <row r="10367" spans="1:8" x14ac:dyDescent="0.3">
      <c r="A10367">
        <v>4.5999999999999996</v>
      </c>
      <c r="B10367" t="s">
        <v>25367</v>
      </c>
      <c r="C10367" t="s">
        <v>17597</v>
      </c>
      <c r="D10367" t="s">
        <v>21948</v>
      </c>
      <c r="E10367" t="s">
        <v>37</v>
      </c>
      <c r="F10367">
        <v>98</v>
      </c>
      <c r="G10367" s="8">
        <v>14400000</v>
      </c>
      <c r="H10367" s="8">
        <v>2500000</v>
      </c>
    </row>
    <row r="10368" spans="1:8" x14ac:dyDescent="0.3">
      <c r="A10368">
        <v>4.5999999999999996</v>
      </c>
      <c r="B10368" t="s">
        <v>25367</v>
      </c>
      <c r="C10368" t="s">
        <v>17597</v>
      </c>
      <c r="D10368" t="s">
        <v>10118</v>
      </c>
      <c r="E10368" t="s">
        <v>37</v>
      </c>
      <c r="F10368">
        <v>98</v>
      </c>
      <c r="G10368" s="8">
        <v>14400000</v>
      </c>
      <c r="H10368" s="8">
        <v>2500000</v>
      </c>
    </row>
    <row r="10369" spans="1:8" x14ac:dyDescent="0.3">
      <c r="A10369">
        <v>6.7</v>
      </c>
      <c r="B10369" t="s">
        <v>25368</v>
      </c>
      <c r="C10369" t="s">
        <v>17612</v>
      </c>
      <c r="D10369" t="s">
        <v>809</v>
      </c>
      <c r="E10369" t="s">
        <v>37</v>
      </c>
      <c r="F10369">
        <v>75</v>
      </c>
      <c r="G10369" s="8">
        <v>32230907</v>
      </c>
      <c r="H10369" s="8">
        <v>2500000</v>
      </c>
    </row>
    <row r="10370" spans="1:8" x14ac:dyDescent="0.3">
      <c r="A10370">
        <v>6.7</v>
      </c>
      <c r="B10370" t="s">
        <v>25368</v>
      </c>
      <c r="C10370" t="s">
        <v>17612</v>
      </c>
      <c r="D10370" t="s">
        <v>65</v>
      </c>
      <c r="E10370" t="s">
        <v>37</v>
      </c>
      <c r="F10370">
        <v>75</v>
      </c>
      <c r="G10370" s="8">
        <v>32230907</v>
      </c>
      <c r="H10370" s="8">
        <v>2500000</v>
      </c>
    </row>
    <row r="10371" spans="1:8" x14ac:dyDescent="0.3">
      <c r="A10371">
        <v>7.1</v>
      </c>
      <c r="B10371" t="s">
        <v>25369</v>
      </c>
      <c r="C10371" t="s">
        <v>3837</v>
      </c>
      <c r="D10371" t="s">
        <v>1473</v>
      </c>
      <c r="E10371" t="s">
        <v>37</v>
      </c>
      <c r="F10371">
        <v>104</v>
      </c>
      <c r="G10371" s="8">
        <v>6401336</v>
      </c>
      <c r="H10371" s="8">
        <v>2500000</v>
      </c>
    </row>
    <row r="10372" spans="1:8" x14ac:dyDescent="0.3">
      <c r="A10372">
        <v>7.6</v>
      </c>
      <c r="B10372" t="s">
        <v>25370</v>
      </c>
      <c r="C10372" t="s">
        <v>14936</v>
      </c>
      <c r="D10372" t="s">
        <v>809</v>
      </c>
      <c r="E10372" t="s">
        <v>37</v>
      </c>
      <c r="F10372">
        <v>102</v>
      </c>
      <c r="G10372" s="8">
        <v>26781723</v>
      </c>
      <c r="H10372" s="8">
        <v>2500000</v>
      </c>
    </row>
    <row r="10373" spans="1:8" x14ac:dyDescent="0.3">
      <c r="A10373">
        <v>7.6</v>
      </c>
      <c r="B10373" t="s">
        <v>25370</v>
      </c>
      <c r="C10373" t="s">
        <v>14936</v>
      </c>
      <c r="D10373" t="s">
        <v>1473</v>
      </c>
      <c r="E10373" t="s">
        <v>37</v>
      </c>
      <c r="F10373">
        <v>102</v>
      </c>
      <c r="G10373" s="8">
        <v>26781723</v>
      </c>
      <c r="H10373" s="8">
        <v>2500000</v>
      </c>
    </row>
    <row r="10374" spans="1:8" x14ac:dyDescent="0.3">
      <c r="A10374">
        <v>7.6</v>
      </c>
      <c r="B10374" t="s">
        <v>25370</v>
      </c>
      <c r="C10374" t="s">
        <v>14936</v>
      </c>
      <c r="D10374" t="s">
        <v>17497</v>
      </c>
      <c r="E10374" t="s">
        <v>37</v>
      </c>
      <c r="F10374">
        <v>102</v>
      </c>
      <c r="G10374" s="8">
        <v>26781723</v>
      </c>
      <c r="H10374" s="8">
        <v>2500000</v>
      </c>
    </row>
    <row r="10375" spans="1:8" x14ac:dyDescent="0.3">
      <c r="A10375">
        <v>8.1</v>
      </c>
      <c r="B10375" t="s">
        <v>25371</v>
      </c>
      <c r="C10375" t="s">
        <v>6948</v>
      </c>
      <c r="D10375" t="s">
        <v>1473</v>
      </c>
      <c r="E10375" t="s">
        <v>37</v>
      </c>
      <c r="F10375">
        <v>105</v>
      </c>
      <c r="G10375" s="8">
        <v>5400000</v>
      </c>
      <c r="H10375" s="8">
        <v>2500000</v>
      </c>
    </row>
    <row r="10376" spans="1:8" x14ac:dyDescent="0.3">
      <c r="A10376">
        <v>8.1</v>
      </c>
      <c r="B10376" t="s">
        <v>25371</v>
      </c>
      <c r="C10376" t="s">
        <v>6948</v>
      </c>
      <c r="D10376" t="s">
        <v>17497</v>
      </c>
      <c r="E10376" t="s">
        <v>37</v>
      </c>
      <c r="F10376">
        <v>105</v>
      </c>
      <c r="G10376" s="8">
        <v>5400000</v>
      </c>
      <c r="H10376" s="8">
        <v>2500000</v>
      </c>
    </row>
    <row r="10377" spans="1:8" x14ac:dyDescent="0.3">
      <c r="A10377">
        <v>7</v>
      </c>
      <c r="B10377" t="s">
        <v>25372</v>
      </c>
      <c r="C10377" t="s">
        <v>17640</v>
      </c>
      <c r="D10377" t="s">
        <v>1473</v>
      </c>
      <c r="E10377" t="s">
        <v>37</v>
      </c>
      <c r="F10377">
        <v>107</v>
      </c>
      <c r="G10377" s="8">
        <v>1282084</v>
      </c>
      <c r="H10377" s="8">
        <v>2500000</v>
      </c>
    </row>
    <row r="10378" spans="1:8" x14ac:dyDescent="0.3">
      <c r="A10378">
        <v>7.1</v>
      </c>
      <c r="B10378" t="s">
        <v>25373</v>
      </c>
      <c r="C10378" t="s">
        <v>11970</v>
      </c>
      <c r="D10378" t="s">
        <v>809</v>
      </c>
      <c r="E10378" t="s">
        <v>37</v>
      </c>
      <c r="F10378">
        <v>89</v>
      </c>
      <c r="G10378" s="8">
        <v>3325638</v>
      </c>
      <c r="H10378" s="8">
        <v>2500000</v>
      </c>
    </row>
    <row r="10379" spans="1:8" x14ac:dyDescent="0.3">
      <c r="A10379">
        <v>7.1</v>
      </c>
      <c r="B10379" t="s">
        <v>25373</v>
      </c>
      <c r="C10379" t="s">
        <v>11970</v>
      </c>
      <c r="D10379" t="s">
        <v>21950</v>
      </c>
      <c r="E10379" t="s">
        <v>37</v>
      </c>
      <c r="F10379">
        <v>89</v>
      </c>
      <c r="G10379" s="8">
        <v>3325638</v>
      </c>
      <c r="H10379" s="8">
        <v>2500000</v>
      </c>
    </row>
    <row r="10380" spans="1:8" x14ac:dyDescent="0.3">
      <c r="A10380">
        <v>7.1</v>
      </c>
      <c r="B10380" t="s">
        <v>25373</v>
      </c>
      <c r="C10380" t="s">
        <v>11970</v>
      </c>
      <c r="D10380" t="s">
        <v>1473</v>
      </c>
      <c r="E10380" t="s">
        <v>37</v>
      </c>
      <c r="F10380">
        <v>89</v>
      </c>
      <c r="G10380" s="8">
        <v>3325638</v>
      </c>
      <c r="H10380" s="8">
        <v>2500000</v>
      </c>
    </row>
    <row r="10381" spans="1:8" x14ac:dyDescent="0.3">
      <c r="A10381">
        <v>7.1</v>
      </c>
      <c r="B10381" t="s">
        <v>25373</v>
      </c>
      <c r="C10381" t="s">
        <v>11970</v>
      </c>
      <c r="D10381" t="s">
        <v>10118</v>
      </c>
      <c r="E10381" t="s">
        <v>37</v>
      </c>
      <c r="F10381">
        <v>89</v>
      </c>
      <c r="G10381" s="8">
        <v>3325638</v>
      </c>
      <c r="H10381" s="8">
        <v>2500000</v>
      </c>
    </row>
    <row r="10382" spans="1:8" x14ac:dyDescent="0.3">
      <c r="A10382">
        <v>7.6</v>
      </c>
      <c r="B10382" t="s">
        <v>25374</v>
      </c>
      <c r="C10382" t="s">
        <v>17662</v>
      </c>
      <c r="D10382" t="s">
        <v>1473</v>
      </c>
      <c r="E10382" t="s">
        <v>37</v>
      </c>
      <c r="F10382">
        <v>106</v>
      </c>
      <c r="G10382" s="8">
        <v>395592</v>
      </c>
      <c r="H10382" s="8">
        <v>2000000</v>
      </c>
    </row>
    <row r="10383" spans="1:8" x14ac:dyDescent="0.3">
      <c r="A10383">
        <v>7.6</v>
      </c>
      <c r="B10383" t="s">
        <v>25374</v>
      </c>
      <c r="C10383" t="s">
        <v>17662</v>
      </c>
      <c r="D10383" t="s">
        <v>17497</v>
      </c>
      <c r="E10383" t="s">
        <v>37</v>
      </c>
      <c r="F10383">
        <v>106</v>
      </c>
      <c r="G10383" s="8">
        <v>395592</v>
      </c>
      <c r="H10383" s="8">
        <v>2000000</v>
      </c>
    </row>
    <row r="10384" spans="1:8" x14ac:dyDescent="0.3">
      <c r="A10384">
        <v>7.1</v>
      </c>
      <c r="B10384" t="s">
        <v>25375</v>
      </c>
      <c r="C10384" t="s">
        <v>17667</v>
      </c>
      <c r="D10384" t="s">
        <v>809</v>
      </c>
      <c r="E10384" t="s">
        <v>37</v>
      </c>
      <c r="F10384">
        <v>95</v>
      </c>
      <c r="G10384" s="8">
        <v>6851969</v>
      </c>
      <c r="H10384" s="8">
        <v>2500000</v>
      </c>
    </row>
    <row r="10385" spans="1:8" x14ac:dyDescent="0.3">
      <c r="A10385">
        <v>7.1</v>
      </c>
      <c r="B10385" t="s">
        <v>25375</v>
      </c>
      <c r="C10385" t="s">
        <v>17667</v>
      </c>
      <c r="D10385" t="s">
        <v>1473</v>
      </c>
      <c r="E10385" t="s">
        <v>37</v>
      </c>
      <c r="F10385">
        <v>95</v>
      </c>
      <c r="G10385" s="8">
        <v>6851969</v>
      </c>
      <c r="H10385" s="8">
        <v>2500000</v>
      </c>
    </row>
    <row r="10386" spans="1:8" x14ac:dyDescent="0.3">
      <c r="A10386">
        <v>7.1</v>
      </c>
      <c r="B10386" t="s">
        <v>25375</v>
      </c>
      <c r="C10386" t="s">
        <v>17667</v>
      </c>
      <c r="D10386" t="s">
        <v>17497</v>
      </c>
      <c r="E10386" t="s">
        <v>37</v>
      </c>
      <c r="F10386">
        <v>95</v>
      </c>
      <c r="G10386" s="8">
        <v>6851969</v>
      </c>
      <c r="H10386" s="8">
        <v>2500000</v>
      </c>
    </row>
    <row r="10387" spans="1:8" x14ac:dyDescent="0.3">
      <c r="A10387">
        <v>7.1</v>
      </c>
      <c r="B10387" t="s">
        <v>25376</v>
      </c>
      <c r="C10387" t="s">
        <v>15660</v>
      </c>
      <c r="D10387" t="s">
        <v>809</v>
      </c>
      <c r="E10387" t="s">
        <v>37</v>
      </c>
      <c r="F10387">
        <v>34</v>
      </c>
      <c r="G10387" s="8">
        <v>333658</v>
      </c>
      <c r="H10387" s="8">
        <v>34000</v>
      </c>
    </row>
    <row r="10388" spans="1:8" x14ac:dyDescent="0.3">
      <c r="A10388">
        <v>7.1</v>
      </c>
      <c r="B10388" t="s">
        <v>25376</v>
      </c>
      <c r="C10388" t="s">
        <v>15660</v>
      </c>
      <c r="D10388" t="s">
        <v>15875</v>
      </c>
      <c r="E10388" t="s">
        <v>37</v>
      </c>
      <c r="F10388">
        <v>34</v>
      </c>
      <c r="G10388" s="8">
        <v>333658</v>
      </c>
      <c r="H10388" s="8">
        <v>34000</v>
      </c>
    </row>
    <row r="10389" spans="1:8" x14ac:dyDescent="0.3">
      <c r="A10389">
        <v>7.1</v>
      </c>
      <c r="B10389" t="s">
        <v>25376</v>
      </c>
      <c r="C10389" t="s">
        <v>15660</v>
      </c>
      <c r="D10389" t="s">
        <v>15164</v>
      </c>
      <c r="E10389" t="s">
        <v>37</v>
      </c>
      <c r="F10389">
        <v>34</v>
      </c>
      <c r="G10389" s="8">
        <v>333658</v>
      </c>
      <c r="H10389" s="8">
        <v>34000</v>
      </c>
    </row>
    <row r="10390" spans="1:8" x14ac:dyDescent="0.3">
      <c r="A10390">
        <v>7.1</v>
      </c>
      <c r="B10390" t="s">
        <v>25376</v>
      </c>
      <c r="C10390" t="s">
        <v>15660</v>
      </c>
      <c r="D10390" t="s">
        <v>17497</v>
      </c>
      <c r="E10390" t="s">
        <v>37</v>
      </c>
      <c r="F10390">
        <v>34</v>
      </c>
      <c r="G10390" s="8">
        <v>333658</v>
      </c>
      <c r="H10390" s="8">
        <v>34000</v>
      </c>
    </row>
    <row r="10391" spans="1:8" x14ac:dyDescent="0.3">
      <c r="A10391">
        <v>7.1</v>
      </c>
      <c r="B10391" t="s">
        <v>25376</v>
      </c>
      <c r="C10391" t="s">
        <v>15660</v>
      </c>
      <c r="D10391" t="s">
        <v>21952</v>
      </c>
      <c r="E10391" t="s">
        <v>37</v>
      </c>
      <c r="F10391">
        <v>34</v>
      </c>
      <c r="G10391" s="8">
        <v>333658</v>
      </c>
      <c r="H10391" s="8">
        <v>34000</v>
      </c>
    </row>
    <row r="10392" spans="1:8" x14ac:dyDescent="0.3">
      <c r="A10392">
        <v>7.7</v>
      </c>
      <c r="B10392" t="s">
        <v>25377</v>
      </c>
      <c r="C10392" t="s">
        <v>1583</v>
      </c>
      <c r="D10392" t="s">
        <v>809</v>
      </c>
      <c r="E10392" t="s">
        <v>37</v>
      </c>
      <c r="F10392">
        <v>101</v>
      </c>
      <c r="G10392" s="8">
        <v>12995673</v>
      </c>
      <c r="H10392" s="8">
        <v>2500000</v>
      </c>
    </row>
    <row r="10393" spans="1:8" x14ac:dyDescent="0.3">
      <c r="A10393">
        <v>7.7</v>
      </c>
      <c r="B10393" t="s">
        <v>25377</v>
      </c>
      <c r="C10393" t="s">
        <v>1583</v>
      </c>
      <c r="D10393" t="s">
        <v>65</v>
      </c>
      <c r="E10393" t="s">
        <v>37</v>
      </c>
      <c r="F10393">
        <v>101</v>
      </c>
      <c r="G10393" s="8">
        <v>12995673</v>
      </c>
      <c r="H10393" s="8">
        <v>2500000</v>
      </c>
    </row>
    <row r="10394" spans="1:8" x14ac:dyDescent="0.3">
      <c r="A10394">
        <v>7.7</v>
      </c>
      <c r="B10394" t="s">
        <v>25377</v>
      </c>
      <c r="C10394" t="s">
        <v>1583</v>
      </c>
      <c r="D10394" t="s">
        <v>21951</v>
      </c>
      <c r="E10394" t="s">
        <v>37</v>
      </c>
      <c r="F10394">
        <v>101</v>
      </c>
      <c r="G10394" s="8">
        <v>12995673</v>
      </c>
      <c r="H10394" s="8">
        <v>2500000</v>
      </c>
    </row>
    <row r="10395" spans="1:8" x14ac:dyDescent="0.3">
      <c r="A10395">
        <v>7.6</v>
      </c>
      <c r="B10395" t="s">
        <v>25378</v>
      </c>
      <c r="C10395" t="s">
        <v>17684</v>
      </c>
      <c r="D10395" t="s">
        <v>65</v>
      </c>
      <c r="E10395" t="s">
        <v>37</v>
      </c>
      <c r="F10395">
        <v>112</v>
      </c>
      <c r="G10395" s="8">
        <v>173783</v>
      </c>
      <c r="H10395" s="8">
        <v>2500000</v>
      </c>
    </row>
    <row r="10396" spans="1:8" x14ac:dyDescent="0.3">
      <c r="A10396">
        <v>6.6</v>
      </c>
      <c r="B10396" t="s">
        <v>25379</v>
      </c>
      <c r="C10396" t="s">
        <v>17690</v>
      </c>
      <c r="D10396" t="s">
        <v>1473</v>
      </c>
      <c r="E10396" t="s">
        <v>37</v>
      </c>
      <c r="F10396">
        <v>100</v>
      </c>
      <c r="G10396" s="8">
        <v>118666</v>
      </c>
      <c r="H10396" s="8">
        <v>2500000</v>
      </c>
    </row>
    <row r="10397" spans="1:8" x14ac:dyDescent="0.3">
      <c r="A10397">
        <v>5.7</v>
      </c>
      <c r="B10397" t="s">
        <v>25380</v>
      </c>
      <c r="C10397" t="s">
        <v>17693</v>
      </c>
      <c r="D10397" t="s">
        <v>809</v>
      </c>
      <c r="E10397" t="s">
        <v>37</v>
      </c>
      <c r="F10397">
        <v>100</v>
      </c>
      <c r="G10397" s="8">
        <v>71904</v>
      </c>
      <c r="H10397" s="8">
        <v>2500000</v>
      </c>
    </row>
    <row r="10398" spans="1:8" x14ac:dyDescent="0.3">
      <c r="A10398">
        <v>5.7</v>
      </c>
      <c r="B10398" t="s">
        <v>25380</v>
      </c>
      <c r="C10398" t="s">
        <v>17693</v>
      </c>
      <c r="D10398" t="s">
        <v>1473</v>
      </c>
      <c r="E10398" t="s">
        <v>37</v>
      </c>
      <c r="F10398">
        <v>100</v>
      </c>
      <c r="G10398" s="8">
        <v>71904</v>
      </c>
      <c r="H10398" s="8">
        <v>2500000</v>
      </c>
    </row>
    <row r="10399" spans="1:8" x14ac:dyDescent="0.3">
      <c r="A10399">
        <v>5.7</v>
      </c>
      <c r="B10399" t="s">
        <v>25380</v>
      </c>
      <c r="C10399" t="s">
        <v>17693</v>
      </c>
      <c r="D10399" t="s">
        <v>15875</v>
      </c>
      <c r="E10399" t="s">
        <v>37</v>
      </c>
      <c r="F10399">
        <v>100</v>
      </c>
      <c r="G10399" s="8">
        <v>71904</v>
      </c>
      <c r="H10399" s="8">
        <v>2500000</v>
      </c>
    </row>
    <row r="10400" spans="1:8" x14ac:dyDescent="0.3">
      <c r="A10400">
        <v>7.1</v>
      </c>
      <c r="B10400" t="s">
        <v>25381</v>
      </c>
      <c r="C10400" t="s">
        <v>17697</v>
      </c>
      <c r="D10400" t="s">
        <v>65</v>
      </c>
      <c r="E10400" t="s">
        <v>37</v>
      </c>
      <c r="F10400">
        <v>80</v>
      </c>
      <c r="G10400" s="8">
        <v>99851</v>
      </c>
      <c r="H10400" s="8">
        <v>2500000</v>
      </c>
    </row>
    <row r="10401" spans="1:8" x14ac:dyDescent="0.3">
      <c r="A10401">
        <v>6.2</v>
      </c>
      <c r="B10401" t="s">
        <v>25382</v>
      </c>
      <c r="C10401" t="s">
        <v>17704</v>
      </c>
      <c r="D10401" t="s">
        <v>809</v>
      </c>
      <c r="E10401" t="s">
        <v>37</v>
      </c>
      <c r="F10401">
        <v>106</v>
      </c>
      <c r="G10401" s="8">
        <v>115504</v>
      </c>
      <c r="H10401" s="8">
        <v>14000000</v>
      </c>
    </row>
    <row r="10402" spans="1:8" x14ac:dyDescent="0.3">
      <c r="A10402">
        <v>6.2</v>
      </c>
      <c r="B10402" t="s">
        <v>25382</v>
      </c>
      <c r="C10402" t="s">
        <v>17704</v>
      </c>
      <c r="D10402" t="s">
        <v>1473</v>
      </c>
      <c r="E10402" t="s">
        <v>37</v>
      </c>
      <c r="F10402">
        <v>106</v>
      </c>
      <c r="G10402" s="8">
        <v>115504</v>
      </c>
      <c r="H10402" s="8">
        <v>14000000</v>
      </c>
    </row>
    <row r="10403" spans="1:8" x14ac:dyDescent="0.3">
      <c r="A10403">
        <v>6.2</v>
      </c>
      <c r="B10403" t="s">
        <v>25382</v>
      </c>
      <c r="C10403" t="s">
        <v>17704</v>
      </c>
      <c r="D10403" t="s">
        <v>17497</v>
      </c>
      <c r="E10403" t="s">
        <v>37</v>
      </c>
      <c r="F10403">
        <v>106</v>
      </c>
      <c r="G10403" s="8">
        <v>115504</v>
      </c>
      <c r="H10403" s="8">
        <v>14000000</v>
      </c>
    </row>
    <row r="10404" spans="1:8" x14ac:dyDescent="0.3">
      <c r="A10404">
        <v>6.1</v>
      </c>
      <c r="B10404" t="s">
        <v>25383</v>
      </c>
      <c r="C10404" t="s">
        <v>11057</v>
      </c>
      <c r="D10404" t="s">
        <v>4189</v>
      </c>
      <c r="E10404" t="s">
        <v>6517</v>
      </c>
      <c r="F10404">
        <v>103</v>
      </c>
      <c r="G10404" s="8">
        <v>5725</v>
      </c>
      <c r="H10404" s="8">
        <v>8400000</v>
      </c>
    </row>
    <row r="10405" spans="1:8" x14ac:dyDescent="0.3">
      <c r="A10405">
        <v>6.1</v>
      </c>
      <c r="B10405" t="s">
        <v>25383</v>
      </c>
      <c r="C10405" t="s">
        <v>11057</v>
      </c>
      <c r="D10405" t="s">
        <v>8199</v>
      </c>
      <c r="E10405" t="s">
        <v>6517</v>
      </c>
      <c r="F10405">
        <v>103</v>
      </c>
      <c r="G10405" s="8">
        <v>5725</v>
      </c>
      <c r="H10405" s="8">
        <v>8400000</v>
      </c>
    </row>
    <row r="10406" spans="1:8" x14ac:dyDescent="0.3">
      <c r="A10406">
        <v>5.9</v>
      </c>
      <c r="B10406" t="s">
        <v>25384</v>
      </c>
      <c r="C10406" t="s">
        <v>17714</v>
      </c>
      <c r="D10406" t="s">
        <v>1473</v>
      </c>
      <c r="E10406" t="s">
        <v>1265</v>
      </c>
      <c r="F10406">
        <v>90</v>
      </c>
      <c r="G10406" s="8">
        <v>75727</v>
      </c>
      <c r="H10406" s="8">
        <v>2500000</v>
      </c>
    </row>
    <row r="10407" spans="1:8" x14ac:dyDescent="0.3">
      <c r="A10407">
        <v>5.9</v>
      </c>
      <c r="B10407" t="s">
        <v>25384</v>
      </c>
      <c r="C10407" t="s">
        <v>17714</v>
      </c>
      <c r="D10407" t="s">
        <v>17497</v>
      </c>
      <c r="E10407" t="s">
        <v>1265</v>
      </c>
      <c r="F10407">
        <v>90</v>
      </c>
      <c r="G10407" s="8">
        <v>75727</v>
      </c>
      <c r="H10407" s="8">
        <v>2500000</v>
      </c>
    </row>
    <row r="10408" spans="1:8" x14ac:dyDescent="0.3">
      <c r="A10408">
        <v>5.9</v>
      </c>
      <c r="B10408" t="s">
        <v>25384</v>
      </c>
      <c r="C10408" t="s">
        <v>17714</v>
      </c>
      <c r="D10408" t="s">
        <v>10118</v>
      </c>
      <c r="E10408" t="s">
        <v>1265</v>
      </c>
      <c r="F10408">
        <v>90</v>
      </c>
      <c r="G10408" s="8">
        <v>75727</v>
      </c>
      <c r="H10408" s="8">
        <v>2500000</v>
      </c>
    </row>
    <row r="10409" spans="1:8" x14ac:dyDescent="0.3">
      <c r="A10409">
        <v>5.9</v>
      </c>
      <c r="B10409" t="s">
        <v>25384</v>
      </c>
      <c r="C10409" t="s">
        <v>17714</v>
      </c>
      <c r="D10409" t="s">
        <v>8199</v>
      </c>
      <c r="E10409" t="s">
        <v>1265</v>
      </c>
      <c r="F10409">
        <v>90</v>
      </c>
      <c r="G10409" s="8">
        <v>75727</v>
      </c>
      <c r="H10409" s="8">
        <v>2500000</v>
      </c>
    </row>
    <row r="10410" spans="1:8" x14ac:dyDescent="0.3">
      <c r="A10410">
        <v>6.8</v>
      </c>
      <c r="B10410" t="s">
        <v>25385</v>
      </c>
      <c r="C10410" t="s">
        <v>382</v>
      </c>
      <c r="D10410" t="s">
        <v>809</v>
      </c>
      <c r="E10410" t="s">
        <v>37</v>
      </c>
      <c r="F10410">
        <v>96</v>
      </c>
      <c r="G10410" s="8">
        <v>322157</v>
      </c>
      <c r="H10410" s="8">
        <v>2500000</v>
      </c>
    </row>
    <row r="10411" spans="1:8" x14ac:dyDescent="0.3">
      <c r="A10411">
        <v>6.8</v>
      </c>
      <c r="B10411" t="s">
        <v>25385</v>
      </c>
      <c r="C10411" t="s">
        <v>382</v>
      </c>
      <c r="D10411" t="s">
        <v>21950</v>
      </c>
      <c r="E10411" t="s">
        <v>37</v>
      </c>
      <c r="F10411">
        <v>96</v>
      </c>
      <c r="G10411" s="8">
        <v>322157</v>
      </c>
      <c r="H10411" s="8">
        <v>2500000</v>
      </c>
    </row>
    <row r="10412" spans="1:8" x14ac:dyDescent="0.3">
      <c r="A10412">
        <v>6.8</v>
      </c>
      <c r="B10412" t="s">
        <v>25385</v>
      </c>
      <c r="C10412" t="s">
        <v>382</v>
      </c>
      <c r="D10412" t="s">
        <v>1473</v>
      </c>
      <c r="E10412" t="s">
        <v>37</v>
      </c>
      <c r="F10412">
        <v>96</v>
      </c>
      <c r="G10412" s="8">
        <v>322157</v>
      </c>
      <c r="H10412" s="8">
        <v>2500000</v>
      </c>
    </row>
    <row r="10413" spans="1:8" x14ac:dyDescent="0.3">
      <c r="A10413">
        <v>6.8</v>
      </c>
      <c r="B10413" t="s">
        <v>25386</v>
      </c>
      <c r="C10413" t="s">
        <v>2862</v>
      </c>
      <c r="D10413" t="s">
        <v>1473</v>
      </c>
      <c r="E10413" t="s">
        <v>37</v>
      </c>
      <c r="F10413">
        <v>120</v>
      </c>
      <c r="G10413" s="8">
        <v>5731103</v>
      </c>
      <c r="H10413" s="8">
        <v>2400000</v>
      </c>
    </row>
    <row r="10414" spans="1:8" x14ac:dyDescent="0.3">
      <c r="A10414">
        <v>6.8</v>
      </c>
      <c r="B10414" t="s">
        <v>25386</v>
      </c>
      <c r="C10414" t="s">
        <v>2862</v>
      </c>
      <c r="D10414" t="s">
        <v>20490</v>
      </c>
      <c r="E10414" t="s">
        <v>37</v>
      </c>
      <c r="F10414">
        <v>120</v>
      </c>
      <c r="G10414" s="8">
        <v>5731103</v>
      </c>
      <c r="H10414" s="8">
        <v>2400000</v>
      </c>
    </row>
    <row r="10415" spans="1:8" x14ac:dyDescent="0.3">
      <c r="A10415">
        <v>5.0999999999999996</v>
      </c>
      <c r="B10415" t="s">
        <v>25387</v>
      </c>
      <c r="C10415" t="s">
        <v>17739</v>
      </c>
      <c r="D10415" t="s">
        <v>1473</v>
      </c>
      <c r="E10415" t="s">
        <v>37</v>
      </c>
      <c r="F10415">
        <v>101</v>
      </c>
      <c r="G10415" s="8">
        <v>978908</v>
      </c>
      <c r="H10415" s="8">
        <v>2400000</v>
      </c>
    </row>
    <row r="10416" spans="1:8" x14ac:dyDescent="0.3">
      <c r="A10416">
        <v>5.0999999999999996</v>
      </c>
      <c r="B10416" t="s">
        <v>25387</v>
      </c>
      <c r="C10416" t="s">
        <v>17739</v>
      </c>
      <c r="D10416" t="s">
        <v>4189</v>
      </c>
      <c r="E10416" t="s">
        <v>37</v>
      </c>
      <c r="F10416">
        <v>101</v>
      </c>
      <c r="G10416" s="8">
        <v>978908</v>
      </c>
      <c r="H10416" s="8">
        <v>2400000</v>
      </c>
    </row>
    <row r="10417" spans="1:8" x14ac:dyDescent="0.3">
      <c r="A10417">
        <v>5.0999999999999996</v>
      </c>
      <c r="B10417" t="s">
        <v>25387</v>
      </c>
      <c r="C10417" t="s">
        <v>17739</v>
      </c>
      <c r="D10417" t="s">
        <v>21948</v>
      </c>
      <c r="E10417" t="s">
        <v>37</v>
      </c>
      <c r="F10417">
        <v>101</v>
      </c>
      <c r="G10417" s="8">
        <v>978908</v>
      </c>
      <c r="H10417" s="8">
        <v>2400000</v>
      </c>
    </row>
    <row r="10418" spans="1:8" x14ac:dyDescent="0.3">
      <c r="A10418">
        <v>5.0999999999999996</v>
      </c>
      <c r="B10418" t="s">
        <v>25387</v>
      </c>
      <c r="C10418" t="s">
        <v>17739</v>
      </c>
      <c r="D10418" t="s">
        <v>8199</v>
      </c>
      <c r="E10418" t="s">
        <v>37</v>
      </c>
      <c r="F10418">
        <v>101</v>
      </c>
      <c r="G10418" s="8">
        <v>978908</v>
      </c>
      <c r="H10418" s="8">
        <v>2400000</v>
      </c>
    </row>
    <row r="10419" spans="1:8" x14ac:dyDescent="0.3">
      <c r="A10419">
        <v>7.7</v>
      </c>
      <c r="B10419" t="s">
        <v>25388</v>
      </c>
      <c r="C10419" t="s">
        <v>15270</v>
      </c>
      <c r="D10419" t="s">
        <v>21950</v>
      </c>
      <c r="E10419" t="s">
        <v>37</v>
      </c>
      <c r="F10419">
        <v>101</v>
      </c>
      <c r="G10419" s="8">
        <v>327919</v>
      </c>
      <c r="H10419" s="8">
        <v>1500000</v>
      </c>
    </row>
    <row r="10420" spans="1:8" x14ac:dyDescent="0.3">
      <c r="A10420">
        <v>7.7</v>
      </c>
      <c r="B10420" t="s">
        <v>25388</v>
      </c>
      <c r="C10420" t="s">
        <v>15270</v>
      </c>
      <c r="D10420" t="s">
        <v>1473</v>
      </c>
      <c r="E10420" t="s">
        <v>37</v>
      </c>
      <c r="F10420">
        <v>101</v>
      </c>
      <c r="G10420" s="8">
        <v>327919</v>
      </c>
      <c r="H10420" s="8">
        <v>1500000</v>
      </c>
    </row>
    <row r="10421" spans="1:8" x14ac:dyDescent="0.3">
      <c r="A10421">
        <v>3.9</v>
      </c>
      <c r="B10421" t="s">
        <v>25389</v>
      </c>
      <c r="C10421" t="s">
        <v>17766</v>
      </c>
      <c r="D10421" t="s">
        <v>1473</v>
      </c>
      <c r="E10421" t="s">
        <v>37</v>
      </c>
      <c r="F10421">
        <v>105</v>
      </c>
      <c r="G10421" s="8">
        <v>178739</v>
      </c>
      <c r="H10421" s="8">
        <v>2450000</v>
      </c>
    </row>
    <row r="10422" spans="1:8" x14ac:dyDescent="0.3">
      <c r="A10422">
        <v>3.9</v>
      </c>
      <c r="B10422" t="s">
        <v>25389</v>
      </c>
      <c r="C10422" t="s">
        <v>17766</v>
      </c>
      <c r="D10422" t="s">
        <v>15164</v>
      </c>
      <c r="E10422" t="s">
        <v>37</v>
      </c>
      <c r="F10422">
        <v>105</v>
      </c>
      <c r="G10422" s="8">
        <v>178739</v>
      </c>
      <c r="H10422" s="8">
        <v>2450000</v>
      </c>
    </row>
    <row r="10423" spans="1:8" x14ac:dyDescent="0.3">
      <c r="A10423">
        <v>7.8</v>
      </c>
      <c r="B10423" t="s">
        <v>25390</v>
      </c>
      <c r="C10423" t="s">
        <v>1258</v>
      </c>
      <c r="D10423" t="s">
        <v>9312</v>
      </c>
      <c r="E10423" t="s">
        <v>37</v>
      </c>
      <c r="F10423">
        <v>120</v>
      </c>
      <c r="G10423" s="8">
        <v>76400000</v>
      </c>
      <c r="H10423" s="8">
        <v>2280000</v>
      </c>
    </row>
    <row r="10424" spans="1:8" x14ac:dyDescent="0.3">
      <c r="A10424">
        <v>7.8</v>
      </c>
      <c r="B10424" t="s">
        <v>25390</v>
      </c>
      <c r="C10424" t="s">
        <v>1258</v>
      </c>
      <c r="D10424" t="s">
        <v>15875</v>
      </c>
      <c r="E10424" t="s">
        <v>37</v>
      </c>
      <c r="F10424">
        <v>120</v>
      </c>
      <c r="G10424" s="8">
        <v>76400000</v>
      </c>
      <c r="H10424" s="8">
        <v>2280000</v>
      </c>
    </row>
    <row r="10425" spans="1:8" x14ac:dyDescent="0.3">
      <c r="A10425">
        <v>7.8</v>
      </c>
      <c r="B10425" t="s">
        <v>25390</v>
      </c>
      <c r="C10425" t="s">
        <v>1258</v>
      </c>
      <c r="D10425" t="s">
        <v>651</v>
      </c>
      <c r="E10425" t="s">
        <v>37</v>
      </c>
      <c r="F10425">
        <v>120</v>
      </c>
      <c r="G10425" s="8">
        <v>76400000</v>
      </c>
      <c r="H10425" s="8">
        <v>2280000</v>
      </c>
    </row>
    <row r="10426" spans="1:8" x14ac:dyDescent="0.3">
      <c r="A10426">
        <v>7.8</v>
      </c>
      <c r="B10426" t="s">
        <v>25390</v>
      </c>
      <c r="C10426" t="s">
        <v>1258</v>
      </c>
      <c r="D10426" t="s">
        <v>9824</v>
      </c>
      <c r="E10426" t="s">
        <v>37</v>
      </c>
      <c r="F10426">
        <v>120</v>
      </c>
      <c r="G10426" s="8">
        <v>76400000</v>
      </c>
      <c r="H10426" s="8">
        <v>2280000</v>
      </c>
    </row>
    <row r="10427" spans="1:8" x14ac:dyDescent="0.3">
      <c r="A10427">
        <v>5.7</v>
      </c>
      <c r="B10427" t="s">
        <v>25391</v>
      </c>
      <c r="C10427" t="s">
        <v>4850</v>
      </c>
      <c r="D10427" t="s">
        <v>4189</v>
      </c>
      <c r="E10427" t="s">
        <v>37</v>
      </c>
      <c r="F10427">
        <v>91</v>
      </c>
      <c r="G10427" s="8">
        <v>36200000</v>
      </c>
      <c r="H10427" s="8">
        <v>4000000</v>
      </c>
    </row>
    <row r="10428" spans="1:8" x14ac:dyDescent="0.3">
      <c r="A10428">
        <v>5.7</v>
      </c>
      <c r="B10428" t="s">
        <v>25391</v>
      </c>
      <c r="C10428" t="s">
        <v>4850</v>
      </c>
      <c r="D10428" t="s">
        <v>8199</v>
      </c>
      <c r="E10428" t="s">
        <v>37</v>
      </c>
      <c r="F10428">
        <v>91</v>
      </c>
      <c r="G10428" s="8">
        <v>36200000</v>
      </c>
      <c r="H10428" s="8">
        <v>4000000</v>
      </c>
    </row>
    <row r="10429" spans="1:8" x14ac:dyDescent="0.3">
      <c r="A10429">
        <v>4.7</v>
      </c>
      <c r="B10429" t="s">
        <v>25392</v>
      </c>
      <c r="C10429" t="s">
        <v>17807</v>
      </c>
      <c r="D10429" t="s">
        <v>4189</v>
      </c>
      <c r="E10429" t="s">
        <v>37</v>
      </c>
      <c r="F10429">
        <v>92</v>
      </c>
      <c r="G10429" s="8">
        <v>21300000</v>
      </c>
      <c r="H10429" s="8">
        <v>2200000</v>
      </c>
    </row>
    <row r="10430" spans="1:8" x14ac:dyDescent="0.3">
      <c r="A10430">
        <v>4.7</v>
      </c>
      <c r="B10430" t="s">
        <v>25392</v>
      </c>
      <c r="C10430" t="s">
        <v>17807</v>
      </c>
      <c r="D10430" t="s">
        <v>21948</v>
      </c>
      <c r="E10430" t="s">
        <v>37</v>
      </c>
      <c r="F10430">
        <v>92</v>
      </c>
      <c r="G10430" s="8">
        <v>21300000</v>
      </c>
      <c r="H10430" s="8">
        <v>2200000</v>
      </c>
    </row>
    <row r="10431" spans="1:8" x14ac:dyDescent="0.3">
      <c r="A10431">
        <v>4.7</v>
      </c>
      <c r="B10431" t="s">
        <v>25392</v>
      </c>
      <c r="C10431" t="s">
        <v>17807</v>
      </c>
      <c r="D10431" t="s">
        <v>8199</v>
      </c>
      <c r="E10431" t="s">
        <v>37</v>
      </c>
      <c r="F10431">
        <v>92</v>
      </c>
      <c r="G10431" s="8">
        <v>21300000</v>
      </c>
      <c r="H10431" s="8">
        <v>2200000</v>
      </c>
    </row>
    <row r="10432" spans="1:8" x14ac:dyDescent="0.3">
      <c r="A10432">
        <v>5.9</v>
      </c>
      <c r="B10432" t="s">
        <v>25393</v>
      </c>
      <c r="C10432" t="s">
        <v>17245</v>
      </c>
      <c r="D10432" t="s">
        <v>1473</v>
      </c>
      <c r="E10432" t="s">
        <v>37</v>
      </c>
      <c r="F10432">
        <v>117</v>
      </c>
      <c r="G10432" s="8">
        <v>379643</v>
      </c>
      <c r="H10432" s="8">
        <v>2200000</v>
      </c>
    </row>
    <row r="10433" spans="1:8" x14ac:dyDescent="0.3">
      <c r="A10433">
        <v>5.9</v>
      </c>
      <c r="B10433" t="s">
        <v>25394</v>
      </c>
      <c r="C10433" t="s">
        <v>17817</v>
      </c>
      <c r="D10433" t="s">
        <v>1473</v>
      </c>
      <c r="E10433" t="s">
        <v>37</v>
      </c>
      <c r="F10433">
        <v>120</v>
      </c>
      <c r="G10433" s="8">
        <v>12985267</v>
      </c>
      <c r="H10433" s="8">
        <v>2300000</v>
      </c>
    </row>
    <row r="10434" spans="1:8" x14ac:dyDescent="0.3">
      <c r="A10434">
        <v>8.1</v>
      </c>
      <c r="B10434" t="s">
        <v>25395</v>
      </c>
      <c r="C10434" t="s">
        <v>17855</v>
      </c>
      <c r="D10434" t="s">
        <v>1473</v>
      </c>
      <c r="E10434" t="s">
        <v>37</v>
      </c>
      <c r="F10434">
        <v>172</v>
      </c>
      <c r="G10434" s="8">
        <v>23650000</v>
      </c>
      <c r="H10434" s="8">
        <v>2100000</v>
      </c>
    </row>
    <row r="10435" spans="1:8" x14ac:dyDescent="0.3">
      <c r="A10435">
        <v>8.1</v>
      </c>
      <c r="B10435" t="s">
        <v>25395</v>
      </c>
      <c r="C10435" t="s">
        <v>17855</v>
      </c>
      <c r="D10435" t="s">
        <v>17497</v>
      </c>
      <c r="E10435" t="s">
        <v>37</v>
      </c>
      <c r="F10435">
        <v>172</v>
      </c>
      <c r="G10435" s="8">
        <v>23650000</v>
      </c>
      <c r="H10435" s="8">
        <v>2100000</v>
      </c>
    </row>
    <row r="10436" spans="1:8" x14ac:dyDescent="0.3">
      <c r="A10436">
        <v>8.1</v>
      </c>
      <c r="B10436" t="s">
        <v>25395</v>
      </c>
      <c r="C10436" t="s">
        <v>17855</v>
      </c>
      <c r="D10436" t="s">
        <v>21951</v>
      </c>
      <c r="E10436" t="s">
        <v>37</v>
      </c>
      <c r="F10436">
        <v>172</v>
      </c>
      <c r="G10436" s="8">
        <v>23650000</v>
      </c>
      <c r="H10436" s="8">
        <v>2100000</v>
      </c>
    </row>
    <row r="10437" spans="1:8" x14ac:dyDescent="0.3">
      <c r="A10437">
        <v>7.6</v>
      </c>
      <c r="B10437" t="s">
        <v>25396</v>
      </c>
      <c r="C10437" t="s">
        <v>17864</v>
      </c>
      <c r="D10437" t="s">
        <v>809</v>
      </c>
      <c r="E10437" t="s">
        <v>15280</v>
      </c>
      <c r="F10437">
        <v>89</v>
      </c>
      <c r="G10437" s="8">
        <v>313436</v>
      </c>
      <c r="H10437" s="8">
        <v>15500000</v>
      </c>
    </row>
    <row r="10438" spans="1:8" x14ac:dyDescent="0.3">
      <c r="A10438">
        <v>7.6</v>
      </c>
      <c r="B10438" t="s">
        <v>25396</v>
      </c>
      <c r="C10438" t="s">
        <v>17864</v>
      </c>
      <c r="D10438" t="s">
        <v>1473</v>
      </c>
      <c r="E10438" t="s">
        <v>15280</v>
      </c>
      <c r="F10438">
        <v>89</v>
      </c>
      <c r="G10438" s="8">
        <v>313436</v>
      </c>
      <c r="H10438" s="8">
        <v>15500000</v>
      </c>
    </row>
    <row r="10439" spans="1:8" x14ac:dyDescent="0.3">
      <c r="A10439">
        <v>7.2</v>
      </c>
      <c r="B10439" t="s">
        <v>25397</v>
      </c>
      <c r="C10439" t="s">
        <v>17871</v>
      </c>
      <c r="D10439" t="s">
        <v>21950</v>
      </c>
      <c r="E10439" t="s">
        <v>37</v>
      </c>
      <c r="F10439">
        <v>125</v>
      </c>
      <c r="G10439" s="8">
        <v>3330</v>
      </c>
      <c r="H10439" s="8">
        <v>2100000</v>
      </c>
    </row>
    <row r="10440" spans="1:8" x14ac:dyDescent="0.3">
      <c r="A10440">
        <v>7.2</v>
      </c>
      <c r="B10440" t="s">
        <v>25397</v>
      </c>
      <c r="C10440" t="s">
        <v>17871</v>
      </c>
      <c r="D10440" t="s">
        <v>1473</v>
      </c>
      <c r="E10440" t="s">
        <v>37</v>
      </c>
      <c r="F10440">
        <v>125</v>
      </c>
      <c r="G10440" s="8">
        <v>3330</v>
      </c>
      <c r="H10440" s="8">
        <v>2100000</v>
      </c>
    </row>
    <row r="10441" spans="1:8" x14ac:dyDescent="0.3">
      <c r="A10441">
        <v>7.5</v>
      </c>
      <c r="B10441" t="s">
        <v>25398</v>
      </c>
      <c r="C10441" t="s">
        <v>3475</v>
      </c>
      <c r="D10441" t="s">
        <v>675</v>
      </c>
      <c r="E10441" t="s">
        <v>37</v>
      </c>
      <c r="F10441">
        <v>115</v>
      </c>
      <c r="G10441" s="8">
        <v>24800000</v>
      </c>
      <c r="H10441" s="8">
        <v>2000000</v>
      </c>
    </row>
    <row r="10442" spans="1:8" x14ac:dyDescent="0.3">
      <c r="A10442">
        <v>7.5</v>
      </c>
      <c r="B10442" t="s">
        <v>25398</v>
      </c>
      <c r="C10442" t="s">
        <v>3475</v>
      </c>
      <c r="D10442" t="s">
        <v>515</v>
      </c>
      <c r="E10442" t="s">
        <v>37</v>
      </c>
      <c r="F10442">
        <v>115</v>
      </c>
      <c r="G10442" s="8">
        <v>24800000</v>
      </c>
      <c r="H10442" s="8">
        <v>2000000</v>
      </c>
    </row>
    <row r="10443" spans="1:8" x14ac:dyDescent="0.3">
      <c r="A10443">
        <v>7.5</v>
      </c>
      <c r="B10443" t="s">
        <v>25398</v>
      </c>
      <c r="C10443" t="s">
        <v>3475</v>
      </c>
      <c r="D10443" t="s">
        <v>8199</v>
      </c>
      <c r="E10443" t="s">
        <v>37</v>
      </c>
      <c r="F10443">
        <v>115</v>
      </c>
      <c r="G10443" s="8">
        <v>24800000</v>
      </c>
      <c r="H10443" s="8">
        <v>2000000</v>
      </c>
    </row>
    <row r="10444" spans="1:8" x14ac:dyDescent="0.3">
      <c r="A10444">
        <v>5.0999999999999996</v>
      </c>
      <c r="B10444" t="s">
        <v>25399</v>
      </c>
      <c r="C10444" t="s">
        <v>17907</v>
      </c>
      <c r="D10444" t="s">
        <v>675</v>
      </c>
      <c r="E10444" t="s">
        <v>37</v>
      </c>
      <c r="F10444">
        <v>96</v>
      </c>
      <c r="G10444" s="8">
        <v>792966</v>
      </c>
      <c r="H10444" s="8">
        <v>2300000</v>
      </c>
    </row>
    <row r="10445" spans="1:8" x14ac:dyDescent="0.3">
      <c r="A10445">
        <v>5.0999999999999996</v>
      </c>
      <c r="B10445" t="s">
        <v>25399</v>
      </c>
      <c r="C10445" t="s">
        <v>17907</v>
      </c>
      <c r="D10445" t="s">
        <v>809</v>
      </c>
      <c r="E10445" t="s">
        <v>37</v>
      </c>
      <c r="F10445">
        <v>96</v>
      </c>
      <c r="G10445" s="8">
        <v>792966</v>
      </c>
      <c r="H10445" s="8">
        <v>2300000</v>
      </c>
    </row>
    <row r="10446" spans="1:8" x14ac:dyDescent="0.3">
      <c r="A10446">
        <v>5.0999999999999996</v>
      </c>
      <c r="B10446" t="s">
        <v>25399</v>
      </c>
      <c r="C10446" t="s">
        <v>17907</v>
      </c>
      <c r="D10446" t="s">
        <v>4189</v>
      </c>
      <c r="E10446" t="s">
        <v>37</v>
      </c>
      <c r="F10446">
        <v>96</v>
      </c>
      <c r="G10446" s="8">
        <v>792966</v>
      </c>
      <c r="H10446" s="8">
        <v>2300000</v>
      </c>
    </row>
    <row r="10447" spans="1:8" x14ac:dyDescent="0.3">
      <c r="A10447">
        <v>5.0999999999999996</v>
      </c>
      <c r="B10447" t="s">
        <v>25399</v>
      </c>
      <c r="C10447" t="s">
        <v>17907</v>
      </c>
      <c r="D10447" t="s">
        <v>10118</v>
      </c>
      <c r="E10447" t="s">
        <v>37</v>
      </c>
      <c r="F10447">
        <v>96</v>
      </c>
      <c r="G10447" s="8">
        <v>792966</v>
      </c>
      <c r="H10447" s="8">
        <v>2300000</v>
      </c>
    </row>
    <row r="10448" spans="1:8" x14ac:dyDescent="0.3">
      <c r="A10448">
        <v>6.9</v>
      </c>
      <c r="B10448" t="s">
        <v>25400</v>
      </c>
      <c r="C10448" t="s">
        <v>17925</v>
      </c>
      <c r="D10448" t="s">
        <v>4189</v>
      </c>
      <c r="E10448" t="s">
        <v>37</v>
      </c>
      <c r="F10448">
        <v>100</v>
      </c>
      <c r="G10448" s="8">
        <v>14673301</v>
      </c>
      <c r="H10448" s="8">
        <v>2000000</v>
      </c>
    </row>
    <row r="10449" spans="1:8" x14ac:dyDescent="0.3">
      <c r="A10449">
        <v>6.9</v>
      </c>
      <c r="B10449" t="s">
        <v>25400</v>
      </c>
      <c r="C10449" t="s">
        <v>17925</v>
      </c>
      <c r="D10449" t="s">
        <v>21948</v>
      </c>
      <c r="E10449" t="s">
        <v>37</v>
      </c>
      <c r="F10449">
        <v>100</v>
      </c>
      <c r="G10449" s="8">
        <v>14673301</v>
      </c>
      <c r="H10449" s="8">
        <v>2000000</v>
      </c>
    </row>
    <row r="10450" spans="1:8" x14ac:dyDescent="0.3">
      <c r="A10450">
        <v>7.6</v>
      </c>
      <c r="B10450" t="s">
        <v>25401</v>
      </c>
      <c r="C10450" t="s">
        <v>465</v>
      </c>
      <c r="D10450" t="s">
        <v>675</v>
      </c>
      <c r="E10450" t="s">
        <v>37</v>
      </c>
      <c r="F10450">
        <v>87</v>
      </c>
      <c r="G10450" s="8">
        <v>9003011</v>
      </c>
      <c r="H10450" s="8">
        <v>2000000</v>
      </c>
    </row>
    <row r="10451" spans="1:8" x14ac:dyDescent="0.3">
      <c r="A10451">
        <v>7.6</v>
      </c>
      <c r="B10451" t="s">
        <v>25401</v>
      </c>
      <c r="C10451" t="s">
        <v>465</v>
      </c>
      <c r="D10451" t="s">
        <v>515</v>
      </c>
      <c r="E10451" t="s">
        <v>37</v>
      </c>
      <c r="F10451">
        <v>87</v>
      </c>
      <c r="G10451" s="8">
        <v>9003011</v>
      </c>
      <c r="H10451" s="8">
        <v>2000000</v>
      </c>
    </row>
    <row r="10452" spans="1:8" x14ac:dyDescent="0.3">
      <c r="A10452">
        <v>7.6</v>
      </c>
      <c r="B10452" t="s">
        <v>25401</v>
      </c>
      <c r="C10452" t="s">
        <v>465</v>
      </c>
      <c r="D10452" t="s">
        <v>10118</v>
      </c>
      <c r="E10452" t="s">
        <v>37</v>
      </c>
      <c r="F10452">
        <v>87</v>
      </c>
      <c r="G10452" s="8">
        <v>9003011</v>
      </c>
      <c r="H10452" s="8">
        <v>2000000</v>
      </c>
    </row>
    <row r="10453" spans="1:8" x14ac:dyDescent="0.3">
      <c r="A10453">
        <v>7.6</v>
      </c>
      <c r="B10453" t="s">
        <v>25401</v>
      </c>
      <c r="C10453" t="s">
        <v>465</v>
      </c>
      <c r="D10453" t="s">
        <v>8199</v>
      </c>
      <c r="E10453" t="s">
        <v>37</v>
      </c>
      <c r="F10453">
        <v>87</v>
      </c>
      <c r="G10453" s="8">
        <v>9003011</v>
      </c>
      <c r="H10453" s="8">
        <v>2000000</v>
      </c>
    </row>
    <row r="10454" spans="1:8" x14ac:dyDescent="0.3">
      <c r="A10454">
        <v>7.6</v>
      </c>
      <c r="B10454" t="s">
        <v>25402</v>
      </c>
      <c r="C10454" t="s">
        <v>17945</v>
      </c>
      <c r="D10454" t="s">
        <v>675</v>
      </c>
      <c r="E10454" t="s">
        <v>5027</v>
      </c>
      <c r="F10454">
        <v>102</v>
      </c>
      <c r="G10454" s="8">
        <v>11546543</v>
      </c>
      <c r="H10454" s="8">
        <v>2000000</v>
      </c>
    </row>
    <row r="10455" spans="1:8" x14ac:dyDescent="0.3">
      <c r="A10455">
        <v>7.6</v>
      </c>
      <c r="B10455" t="s">
        <v>25402</v>
      </c>
      <c r="C10455" t="s">
        <v>17945</v>
      </c>
      <c r="D10455" t="s">
        <v>809</v>
      </c>
      <c r="E10455" t="s">
        <v>5027</v>
      </c>
      <c r="F10455">
        <v>102</v>
      </c>
      <c r="G10455" s="8">
        <v>11546543</v>
      </c>
      <c r="H10455" s="8">
        <v>2000000</v>
      </c>
    </row>
    <row r="10456" spans="1:8" x14ac:dyDescent="0.3">
      <c r="A10456">
        <v>7.6</v>
      </c>
      <c r="B10456" t="s">
        <v>25403</v>
      </c>
      <c r="C10456" t="s">
        <v>6203</v>
      </c>
      <c r="D10456" t="s">
        <v>11093</v>
      </c>
      <c r="E10456" t="s">
        <v>37</v>
      </c>
      <c r="F10456">
        <v>118</v>
      </c>
      <c r="G10456" s="8">
        <v>11533945</v>
      </c>
      <c r="H10456" s="8">
        <v>2000000</v>
      </c>
    </row>
    <row r="10457" spans="1:8" x14ac:dyDescent="0.3">
      <c r="A10457">
        <v>7.6</v>
      </c>
      <c r="B10457" t="s">
        <v>25403</v>
      </c>
      <c r="C10457" t="s">
        <v>6203</v>
      </c>
      <c r="D10457" t="s">
        <v>21950</v>
      </c>
      <c r="E10457" t="s">
        <v>37</v>
      </c>
      <c r="F10457">
        <v>118</v>
      </c>
      <c r="G10457" s="8">
        <v>11533945</v>
      </c>
      <c r="H10457" s="8">
        <v>2000000</v>
      </c>
    </row>
    <row r="10458" spans="1:8" x14ac:dyDescent="0.3">
      <c r="A10458">
        <v>7.6</v>
      </c>
      <c r="B10458" t="s">
        <v>25403</v>
      </c>
      <c r="C10458" t="s">
        <v>6203</v>
      </c>
      <c r="D10458" t="s">
        <v>1473</v>
      </c>
      <c r="E10458" t="s">
        <v>37</v>
      </c>
      <c r="F10458">
        <v>118</v>
      </c>
      <c r="G10458" s="8">
        <v>11533945</v>
      </c>
      <c r="H10458" s="8">
        <v>2000000</v>
      </c>
    </row>
    <row r="10459" spans="1:8" x14ac:dyDescent="0.3">
      <c r="A10459">
        <v>7.6</v>
      </c>
      <c r="B10459" t="s">
        <v>25403</v>
      </c>
      <c r="C10459" t="s">
        <v>6203</v>
      </c>
      <c r="D10459" t="s">
        <v>17497</v>
      </c>
      <c r="E10459" t="s">
        <v>37</v>
      </c>
      <c r="F10459">
        <v>118</v>
      </c>
      <c r="G10459" s="8">
        <v>11533945</v>
      </c>
      <c r="H10459" s="8">
        <v>2000000</v>
      </c>
    </row>
    <row r="10460" spans="1:8" x14ac:dyDescent="0.3">
      <c r="A10460">
        <v>5.3</v>
      </c>
      <c r="B10460" t="s">
        <v>25404</v>
      </c>
      <c r="C10460" t="s">
        <v>17955</v>
      </c>
      <c r="D10460" t="s">
        <v>1473</v>
      </c>
      <c r="E10460" t="s">
        <v>37</v>
      </c>
      <c r="F10460">
        <v>86</v>
      </c>
      <c r="G10460" s="8">
        <v>12555230</v>
      </c>
      <c r="H10460" s="8">
        <v>2000000</v>
      </c>
    </row>
    <row r="10461" spans="1:8" x14ac:dyDescent="0.3">
      <c r="A10461">
        <v>5.3</v>
      </c>
      <c r="B10461" t="s">
        <v>25404</v>
      </c>
      <c r="C10461" t="s">
        <v>17955</v>
      </c>
      <c r="D10461" t="s">
        <v>4189</v>
      </c>
      <c r="E10461" t="s">
        <v>37</v>
      </c>
      <c r="F10461">
        <v>86</v>
      </c>
      <c r="G10461" s="8">
        <v>12555230</v>
      </c>
      <c r="H10461" s="8">
        <v>2000000</v>
      </c>
    </row>
    <row r="10462" spans="1:8" x14ac:dyDescent="0.3">
      <c r="A10462">
        <v>5.3</v>
      </c>
      <c r="B10462" t="s">
        <v>25404</v>
      </c>
      <c r="C10462" t="s">
        <v>17955</v>
      </c>
      <c r="D10462" t="s">
        <v>21948</v>
      </c>
      <c r="E10462" t="s">
        <v>37</v>
      </c>
      <c r="F10462">
        <v>86</v>
      </c>
      <c r="G10462" s="8">
        <v>12555230</v>
      </c>
      <c r="H10462" s="8">
        <v>2000000</v>
      </c>
    </row>
    <row r="10463" spans="1:8" x14ac:dyDescent="0.3">
      <c r="A10463">
        <v>5.3</v>
      </c>
      <c r="B10463" t="s">
        <v>25404</v>
      </c>
      <c r="C10463" t="s">
        <v>17955</v>
      </c>
      <c r="D10463" t="s">
        <v>8199</v>
      </c>
      <c r="E10463" t="s">
        <v>37</v>
      </c>
      <c r="F10463">
        <v>86</v>
      </c>
      <c r="G10463" s="8">
        <v>12555230</v>
      </c>
      <c r="H10463" s="8">
        <v>2000000</v>
      </c>
    </row>
    <row r="10464" spans="1:8" x14ac:dyDescent="0.3">
      <c r="A10464">
        <v>8.5</v>
      </c>
      <c r="B10464" t="s">
        <v>25405</v>
      </c>
      <c r="C10464" t="s">
        <v>881</v>
      </c>
      <c r="D10464" t="s">
        <v>1473</v>
      </c>
      <c r="E10464" t="s">
        <v>6517</v>
      </c>
      <c r="F10464">
        <v>137</v>
      </c>
      <c r="G10464" s="8">
        <v>11284657</v>
      </c>
      <c r="H10464" s="8">
        <v>2000000</v>
      </c>
    </row>
    <row r="10465" spans="1:8" x14ac:dyDescent="0.3">
      <c r="A10465">
        <v>8.5</v>
      </c>
      <c r="B10465" t="s">
        <v>25405</v>
      </c>
      <c r="C10465" t="s">
        <v>881</v>
      </c>
      <c r="D10465" t="s">
        <v>8199</v>
      </c>
      <c r="E10465" t="s">
        <v>6517</v>
      </c>
      <c r="F10465">
        <v>137</v>
      </c>
      <c r="G10465" s="8">
        <v>11284657</v>
      </c>
      <c r="H10465" s="8">
        <v>2000000</v>
      </c>
    </row>
    <row r="10466" spans="1:8" x14ac:dyDescent="0.3">
      <c r="A10466">
        <v>7</v>
      </c>
      <c r="B10466" t="s">
        <v>25406</v>
      </c>
      <c r="C10466" t="s">
        <v>16055</v>
      </c>
      <c r="D10466" t="s">
        <v>1473</v>
      </c>
      <c r="E10466" t="s">
        <v>37</v>
      </c>
      <c r="F10466">
        <v>129</v>
      </c>
      <c r="G10466" s="8">
        <v>34522221</v>
      </c>
      <c r="H10466" s="8">
        <v>2000000</v>
      </c>
    </row>
    <row r="10467" spans="1:8" x14ac:dyDescent="0.3">
      <c r="A10467">
        <v>7.8</v>
      </c>
      <c r="B10467" t="s">
        <v>25407</v>
      </c>
      <c r="C10467" t="s">
        <v>17981</v>
      </c>
      <c r="D10467" t="s">
        <v>9312</v>
      </c>
      <c r="E10467" t="s">
        <v>726</v>
      </c>
      <c r="F10467">
        <v>80</v>
      </c>
      <c r="G10467" s="8">
        <v>7002255</v>
      </c>
      <c r="H10467" s="8">
        <v>9500000</v>
      </c>
    </row>
    <row r="10468" spans="1:8" x14ac:dyDescent="0.3">
      <c r="A10468">
        <v>7.8</v>
      </c>
      <c r="B10468" t="s">
        <v>25407</v>
      </c>
      <c r="C10468" t="s">
        <v>17981</v>
      </c>
      <c r="D10468" t="s">
        <v>809</v>
      </c>
      <c r="E10468" t="s">
        <v>726</v>
      </c>
      <c r="F10468">
        <v>80</v>
      </c>
      <c r="G10468" s="8">
        <v>7002255</v>
      </c>
      <c r="H10468" s="8">
        <v>9500000</v>
      </c>
    </row>
    <row r="10469" spans="1:8" x14ac:dyDescent="0.3">
      <c r="A10469">
        <v>7.8</v>
      </c>
      <c r="B10469" t="s">
        <v>25407</v>
      </c>
      <c r="C10469" t="s">
        <v>17981</v>
      </c>
      <c r="D10469" t="s">
        <v>1473</v>
      </c>
      <c r="E10469" t="s">
        <v>726</v>
      </c>
      <c r="F10469">
        <v>80</v>
      </c>
      <c r="G10469" s="8">
        <v>7002255</v>
      </c>
      <c r="H10469" s="8">
        <v>9500000</v>
      </c>
    </row>
    <row r="10470" spans="1:8" x14ac:dyDescent="0.3">
      <c r="A10470">
        <v>7.2</v>
      </c>
      <c r="B10470" t="s">
        <v>25408</v>
      </c>
      <c r="C10470" t="s">
        <v>17989</v>
      </c>
      <c r="D10470" t="s">
        <v>809</v>
      </c>
      <c r="E10470" t="s">
        <v>37</v>
      </c>
      <c r="F10470">
        <v>89</v>
      </c>
      <c r="G10470" s="8">
        <v>6719300</v>
      </c>
      <c r="H10470" s="8">
        <v>2000000</v>
      </c>
    </row>
    <row r="10471" spans="1:8" x14ac:dyDescent="0.3">
      <c r="A10471">
        <v>7.2</v>
      </c>
      <c r="B10471" t="s">
        <v>25408</v>
      </c>
      <c r="C10471" t="s">
        <v>17989</v>
      </c>
      <c r="D10471" t="s">
        <v>1473</v>
      </c>
      <c r="E10471" t="s">
        <v>37</v>
      </c>
      <c r="F10471">
        <v>89</v>
      </c>
      <c r="G10471" s="8">
        <v>6719300</v>
      </c>
      <c r="H10471" s="8">
        <v>2000000</v>
      </c>
    </row>
    <row r="10472" spans="1:8" x14ac:dyDescent="0.3">
      <c r="A10472">
        <v>8</v>
      </c>
      <c r="B10472" t="s">
        <v>25409</v>
      </c>
      <c r="C10472" t="s">
        <v>6948</v>
      </c>
      <c r="D10472" t="s">
        <v>1473</v>
      </c>
      <c r="E10472" t="s">
        <v>37</v>
      </c>
      <c r="F10472">
        <v>80</v>
      </c>
      <c r="G10472" s="8">
        <v>5792822</v>
      </c>
      <c r="H10472" s="8">
        <v>2700000</v>
      </c>
    </row>
    <row r="10473" spans="1:8" x14ac:dyDescent="0.3">
      <c r="A10473">
        <v>8</v>
      </c>
      <c r="B10473" t="s">
        <v>25409</v>
      </c>
      <c r="C10473" t="s">
        <v>6948</v>
      </c>
      <c r="D10473" t="s">
        <v>17497</v>
      </c>
      <c r="E10473" t="s">
        <v>37</v>
      </c>
      <c r="F10473">
        <v>80</v>
      </c>
      <c r="G10473" s="8">
        <v>5792822</v>
      </c>
      <c r="H10473" s="8">
        <v>2700000</v>
      </c>
    </row>
    <row r="10474" spans="1:8" x14ac:dyDescent="0.3">
      <c r="A10474">
        <v>8.1</v>
      </c>
      <c r="B10474" t="s">
        <v>25410</v>
      </c>
      <c r="C10474" t="s">
        <v>593</v>
      </c>
      <c r="D10474" t="s">
        <v>1473</v>
      </c>
      <c r="E10474" t="s">
        <v>1265</v>
      </c>
      <c r="F10474">
        <v>115</v>
      </c>
      <c r="G10474" s="8">
        <v>5383834</v>
      </c>
      <c r="H10474" s="8">
        <v>2000000</v>
      </c>
    </row>
    <row r="10475" spans="1:8" x14ac:dyDescent="0.3">
      <c r="A10475">
        <v>8.1</v>
      </c>
      <c r="B10475" t="s">
        <v>25410</v>
      </c>
      <c r="C10475" t="s">
        <v>593</v>
      </c>
      <c r="D10475" t="s">
        <v>8199</v>
      </c>
      <c r="E10475" t="s">
        <v>1265</v>
      </c>
      <c r="F10475">
        <v>115</v>
      </c>
      <c r="G10475" s="8">
        <v>5383834</v>
      </c>
      <c r="H10475" s="8">
        <v>2000000</v>
      </c>
    </row>
    <row r="10476" spans="1:8" x14ac:dyDescent="0.3">
      <c r="A10476">
        <v>6.8</v>
      </c>
      <c r="B10476" t="s">
        <v>25411</v>
      </c>
      <c r="C10476" t="s">
        <v>3934</v>
      </c>
      <c r="D10476" t="s">
        <v>1473</v>
      </c>
      <c r="E10476" t="s">
        <v>37</v>
      </c>
      <c r="F10476">
        <v>100</v>
      </c>
      <c r="G10476" s="8">
        <v>4599680</v>
      </c>
      <c r="H10476" s="8">
        <v>1500000</v>
      </c>
    </row>
    <row r="10477" spans="1:8" x14ac:dyDescent="0.3">
      <c r="A10477">
        <v>7.2</v>
      </c>
      <c r="B10477" t="s">
        <v>25412</v>
      </c>
      <c r="C10477" t="s">
        <v>18018</v>
      </c>
      <c r="D10477" t="s">
        <v>1473</v>
      </c>
      <c r="E10477" t="s">
        <v>37</v>
      </c>
      <c r="F10477">
        <v>100</v>
      </c>
      <c r="G10477" s="8">
        <v>6531491</v>
      </c>
      <c r="H10477" s="8">
        <v>2000000</v>
      </c>
    </row>
    <row r="10478" spans="1:8" x14ac:dyDescent="0.3">
      <c r="A10478">
        <v>7.4</v>
      </c>
      <c r="B10478" t="s">
        <v>25413</v>
      </c>
      <c r="C10478" t="s">
        <v>18036</v>
      </c>
      <c r="D10478" t="s">
        <v>809</v>
      </c>
      <c r="E10478" t="s">
        <v>37</v>
      </c>
      <c r="F10478">
        <v>91</v>
      </c>
      <c r="G10478" s="8">
        <v>3885134</v>
      </c>
      <c r="H10478" s="8">
        <v>2000000</v>
      </c>
    </row>
    <row r="10479" spans="1:8" x14ac:dyDescent="0.3">
      <c r="A10479">
        <v>7.4</v>
      </c>
      <c r="B10479" t="s">
        <v>25413</v>
      </c>
      <c r="C10479" t="s">
        <v>18036</v>
      </c>
      <c r="D10479" t="s">
        <v>1473</v>
      </c>
      <c r="E10479" t="s">
        <v>37</v>
      </c>
      <c r="F10479">
        <v>91</v>
      </c>
      <c r="G10479" s="8">
        <v>3885134</v>
      </c>
      <c r="H10479" s="8">
        <v>2000000</v>
      </c>
    </row>
    <row r="10480" spans="1:8" x14ac:dyDescent="0.3">
      <c r="A10480">
        <v>6.1</v>
      </c>
      <c r="B10480" t="s">
        <v>25414</v>
      </c>
      <c r="C10480" t="s">
        <v>18046</v>
      </c>
      <c r="D10480" t="s">
        <v>1473</v>
      </c>
      <c r="E10480" t="s">
        <v>37</v>
      </c>
      <c r="F10480">
        <v>96</v>
      </c>
      <c r="G10480" s="8">
        <v>3590010</v>
      </c>
      <c r="H10480" s="8">
        <v>2000000</v>
      </c>
    </row>
    <row r="10481" spans="1:8" x14ac:dyDescent="0.3">
      <c r="A10481">
        <v>6.1</v>
      </c>
      <c r="B10481" t="s">
        <v>25414</v>
      </c>
      <c r="C10481" t="s">
        <v>18046</v>
      </c>
      <c r="D10481" t="s">
        <v>9824</v>
      </c>
      <c r="E10481" t="s">
        <v>37</v>
      </c>
      <c r="F10481">
        <v>96</v>
      </c>
      <c r="G10481" s="8">
        <v>3590010</v>
      </c>
      <c r="H10481" s="8">
        <v>2000000</v>
      </c>
    </row>
    <row r="10482" spans="1:8" x14ac:dyDescent="0.3">
      <c r="A10482">
        <v>6.1</v>
      </c>
      <c r="B10482" t="s">
        <v>25414</v>
      </c>
      <c r="C10482" t="s">
        <v>18046</v>
      </c>
      <c r="D10482" t="s">
        <v>17497</v>
      </c>
      <c r="E10482" t="s">
        <v>37</v>
      </c>
      <c r="F10482">
        <v>96</v>
      </c>
      <c r="G10482" s="8">
        <v>3590010</v>
      </c>
      <c r="H10482" s="8">
        <v>2000000</v>
      </c>
    </row>
    <row r="10483" spans="1:8" x14ac:dyDescent="0.3">
      <c r="A10483">
        <v>7</v>
      </c>
      <c r="B10483" t="s">
        <v>25415</v>
      </c>
      <c r="C10483" t="s">
        <v>304</v>
      </c>
      <c r="D10483" t="s">
        <v>675</v>
      </c>
      <c r="E10483" t="s">
        <v>37</v>
      </c>
      <c r="F10483">
        <v>116</v>
      </c>
      <c r="G10483" s="8">
        <v>3335839</v>
      </c>
      <c r="H10483" s="8">
        <v>2000000</v>
      </c>
    </row>
    <row r="10484" spans="1:8" x14ac:dyDescent="0.3">
      <c r="A10484">
        <v>7</v>
      </c>
      <c r="B10484" t="s">
        <v>25415</v>
      </c>
      <c r="C10484" t="s">
        <v>304</v>
      </c>
      <c r="D10484" t="s">
        <v>21950</v>
      </c>
      <c r="E10484" t="s">
        <v>37</v>
      </c>
      <c r="F10484">
        <v>116</v>
      </c>
      <c r="G10484" s="8">
        <v>3335839</v>
      </c>
      <c r="H10484" s="8">
        <v>2000000</v>
      </c>
    </row>
    <row r="10485" spans="1:8" x14ac:dyDescent="0.3">
      <c r="A10485">
        <v>7</v>
      </c>
      <c r="B10485" t="s">
        <v>25415</v>
      </c>
      <c r="C10485" t="s">
        <v>304</v>
      </c>
      <c r="D10485" t="s">
        <v>1473</v>
      </c>
      <c r="E10485" t="s">
        <v>37</v>
      </c>
      <c r="F10485">
        <v>116</v>
      </c>
      <c r="G10485" s="8">
        <v>3335839</v>
      </c>
      <c r="H10485" s="8">
        <v>2000000</v>
      </c>
    </row>
    <row r="10486" spans="1:8" x14ac:dyDescent="0.3">
      <c r="A10486">
        <v>7</v>
      </c>
      <c r="B10486" t="s">
        <v>25415</v>
      </c>
      <c r="C10486" t="s">
        <v>304</v>
      </c>
      <c r="D10486" t="s">
        <v>8199</v>
      </c>
      <c r="E10486" t="s">
        <v>37</v>
      </c>
      <c r="F10486">
        <v>116</v>
      </c>
      <c r="G10486" s="8">
        <v>3335839</v>
      </c>
      <c r="H10486" s="8">
        <v>2000000</v>
      </c>
    </row>
    <row r="10487" spans="1:8" x14ac:dyDescent="0.3">
      <c r="A10487">
        <v>5.3</v>
      </c>
      <c r="B10487" t="s">
        <v>25416</v>
      </c>
      <c r="C10487" t="s">
        <v>4590</v>
      </c>
      <c r="D10487" t="s">
        <v>21950</v>
      </c>
      <c r="E10487" t="s">
        <v>37</v>
      </c>
      <c r="F10487">
        <v>97</v>
      </c>
      <c r="G10487" s="8">
        <v>2557668</v>
      </c>
      <c r="H10487" s="8">
        <v>2000000</v>
      </c>
    </row>
    <row r="10488" spans="1:8" x14ac:dyDescent="0.3">
      <c r="A10488">
        <v>5.3</v>
      </c>
      <c r="B10488" t="s">
        <v>25416</v>
      </c>
      <c r="C10488" t="s">
        <v>4590</v>
      </c>
      <c r="D10488" t="s">
        <v>1473</v>
      </c>
      <c r="E10488" t="s">
        <v>37</v>
      </c>
      <c r="F10488">
        <v>97</v>
      </c>
      <c r="G10488" s="8">
        <v>2557668</v>
      </c>
      <c r="H10488" s="8">
        <v>2000000</v>
      </c>
    </row>
    <row r="10489" spans="1:8" x14ac:dyDescent="0.3">
      <c r="A10489">
        <v>5.3</v>
      </c>
      <c r="B10489" t="s">
        <v>25416</v>
      </c>
      <c r="C10489" t="s">
        <v>4590</v>
      </c>
      <c r="D10489" t="s">
        <v>8199</v>
      </c>
      <c r="E10489" t="s">
        <v>37</v>
      </c>
      <c r="F10489">
        <v>97</v>
      </c>
      <c r="G10489" s="8">
        <v>2557668</v>
      </c>
      <c r="H10489" s="8">
        <v>2000000</v>
      </c>
    </row>
    <row r="10490" spans="1:8" x14ac:dyDescent="0.3">
      <c r="A10490">
        <v>4.7</v>
      </c>
      <c r="B10490" t="s">
        <v>25417</v>
      </c>
      <c r="C10490" t="s">
        <v>753</v>
      </c>
      <c r="D10490" t="s">
        <v>809</v>
      </c>
      <c r="E10490" t="s">
        <v>37</v>
      </c>
      <c r="F10490">
        <v>101</v>
      </c>
      <c r="G10490" s="8">
        <v>2506446</v>
      </c>
      <c r="H10490" s="8">
        <v>2000000</v>
      </c>
    </row>
    <row r="10491" spans="1:8" x14ac:dyDescent="0.3">
      <c r="A10491">
        <v>4.7</v>
      </c>
      <c r="B10491" t="s">
        <v>25417</v>
      </c>
      <c r="C10491" t="s">
        <v>753</v>
      </c>
      <c r="D10491" t="s">
        <v>17497</v>
      </c>
      <c r="E10491" t="s">
        <v>37</v>
      </c>
      <c r="F10491">
        <v>101</v>
      </c>
      <c r="G10491" s="8">
        <v>2506446</v>
      </c>
      <c r="H10491" s="8">
        <v>2000000</v>
      </c>
    </row>
    <row r="10492" spans="1:8" x14ac:dyDescent="0.3">
      <c r="A10492">
        <v>5.7</v>
      </c>
      <c r="B10492" t="s">
        <v>25418</v>
      </c>
      <c r="C10492" t="s">
        <v>18066</v>
      </c>
      <c r="D10492" t="s">
        <v>4189</v>
      </c>
      <c r="E10492" t="s">
        <v>37</v>
      </c>
      <c r="F10492">
        <v>98</v>
      </c>
      <c r="G10492" s="8">
        <v>7369373</v>
      </c>
      <c r="H10492" s="8">
        <v>2000000</v>
      </c>
    </row>
    <row r="10493" spans="1:8" x14ac:dyDescent="0.3">
      <c r="A10493">
        <v>5.7</v>
      </c>
      <c r="B10493" t="s">
        <v>25418</v>
      </c>
      <c r="C10493" t="s">
        <v>18066</v>
      </c>
      <c r="D10493" t="s">
        <v>21948</v>
      </c>
      <c r="E10493" t="s">
        <v>37</v>
      </c>
      <c r="F10493">
        <v>98</v>
      </c>
      <c r="G10493" s="8">
        <v>7369373</v>
      </c>
      <c r="H10493" s="8">
        <v>2000000</v>
      </c>
    </row>
    <row r="10494" spans="1:8" x14ac:dyDescent="0.3">
      <c r="A10494">
        <v>5.7</v>
      </c>
      <c r="B10494" t="s">
        <v>25418</v>
      </c>
      <c r="C10494" t="s">
        <v>18066</v>
      </c>
      <c r="D10494" t="s">
        <v>8199</v>
      </c>
      <c r="E10494" t="s">
        <v>37</v>
      </c>
      <c r="F10494">
        <v>98</v>
      </c>
      <c r="G10494" s="8">
        <v>7369373</v>
      </c>
      <c r="H10494" s="8">
        <v>2000000</v>
      </c>
    </row>
    <row r="10495" spans="1:8" x14ac:dyDescent="0.3">
      <c r="A10495">
        <v>6.5</v>
      </c>
      <c r="B10495" t="s">
        <v>25419</v>
      </c>
      <c r="C10495" t="s">
        <v>14949</v>
      </c>
      <c r="D10495" t="s">
        <v>809</v>
      </c>
      <c r="E10495" t="s">
        <v>37</v>
      </c>
      <c r="F10495">
        <v>101</v>
      </c>
      <c r="G10495" s="8">
        <v>1984378</v>
      </c>
      <c r="H10495" s="8">
        <v>2000000</v>
      </c>
    </row>
    <row r="10496" spans="1:8" x14ac:dyDescent="0.3">
      <c r="A10496">
        <v>6.5</v>
      </c>
      <c r="B10496" t="s">
        <v>25419</v>
      </c>
      <c r="C10496" t="s">
        <v>14949</v>
      </c>
      <c r="D10496" t="s">
        <v>1473</v>
      </c>
      <c r="E10496" t="s">
        <v>37</v>
      </c>
      <c r="F10496">
        <v>101</v>
      </c>
      <c r="G10496" s="8">
        <v>1984378</v>
      </c>
      <c r="H10496" s="8">
        <v>2000000</v>
      </c>
    </row>
    <row r="10497" spans="1:8" x14ac:dyDescent="0.3">
      <c r="A10497">
        <v>6.5</v>
      </c>
      <c r="B10497" t="s">
        <v>25419</v>
      </c>
      <c r="C10497" t="s">
        <v>14949</v>
      </c>
      <c r="D10497" t="s">
        <v>17497</v>
      </c>
      <c r="E10497" t="s">
        <v>37</v>
      </c>
      <c r="F10497">
        <v>101</v>
      </c>
      <c r="G10497" s="8">
        <v>1984378</v>
      </c>
      <c r="H10497" s="8">
        <v>2000000</v>
      </c>
    </row>
    <row r="10498" spans="1:8" x14ac:dyDescent="0.3">
      <c r="A10498">
        <v>8</v>
      </c>
      <c r="B10498" t="s">
        <v>25420</v>
      </c>
      <c r="C10498" t="s">
        <v>18081</v>
      </c>
      <c r="D10498" t="s">
        <v>9312</v>
      </c>
      <c r="E10498" t="s">
        <v>9476</v>
      </c>
      <c r="F10498">
        <v>90</v>
      </c>
      <c r="G10498" s="8">
        <v>2283276</v>
      </c>
      <c r="H10498" s="8">
        <v>1500000</v>
      </c>
    </row>
    <row r="10499" spans="1:8" x14ac:dyDescent="0.3">
      <c r="A10499">
        <v>8</v>
      </c>
      <c r="B10499" t="s">
        <v>25420</v>
      </c>
      <c r="C10499" t="s">
        <v>18081</v>
      </c>
      <c r="D10499" t="s">
        <v>11093</v>
      </c>
      <c r="E10499" t="s">
        <v>9476</v>
      </c>
      <c r="F10499">
        <v>90</v>
      </c>
      <c r="G10499" s="8">
        <v>2283276</v>
      </c>
      <c r="H10499" s="8">
        <v>1500000</v>
      </c>
    </row>
    <row r="10500" spans="1:8" x14ac:dyDescent="0.3">
      <c r="A10500">
        <v>8</v>
      </c>
      <c r="B10500" t="s">
        <v>25420</v>
      </c>
      <c r="C10500" t="s">
        <v>18081</v>
      </c>
      <c r="D10500" t="s">
        <v>65</v>
      </c>
      <c r="E10500" t="s">
        <v>9476</v>
      </c>
      <c r="F10500">
        <v>90</v>
      </c>
      <c r="G10500" s="8">
        <v>2283276</v>
      </c>
      <c r="H10500" s="8">
        <v>1500000</v>
      </c>
    </row>
    <row r="10501" spans="1:8" x14ac:dyDescent="0.3">
      <c r="A10501">
        <v>8</v>
      </c>
      <c r="B10501" t="s">
        <v>25420</v>
      </c>
      <c r="C10501" t="s">
        <v>18081</v>
      </c>
      <c r="D10501" t="s">
        <v>1473</v>
      </c>
      <c r="E10501" t="s">
        <v>9476</v>
      </c>
      <c r="F10501">
        <v>90</v>
      </c>
      <c r="G10501" s="8">
        <v>2283276</v>
      </c>
      <c r="H10501" s="8">
        <v>1500000</v>
      </c>
    </row>
    <row r="10502" spans="1:8" x14ac:dyDescent="0.3">
      <c r="A10502">
        <v>8</v>
      </c>
      <c r="B10502" t="s">
        <v>25420</v>
      </c>
      <c r="C10502" t="s">
        <v>18081</v>
      </c>
      <c r="D10502" t="s">
        <v>20490</v>
      </c>
      <c r="E10502" t="s">
        <v>9476</v>
      </c>
      <c r="F10502">
        <v>90</v>
      </c>
      <c r="G10502" s="8">
        <v>2283276</v>
      </c>
      <c r="H10502" s="8">
        <v>1500000</v>
      </c>
    </row>
    <row r="10503" spans="1:8" x14ac:dyDescent="0.3">
      <c r="A10503">
        <v>8</v>
      </c>
      <c r="B10503" t="s">
        <v>25420</v>
      </c>
      <c r="C10503" t="s">
        <v>18081</v>
      </c>
      <c r="D10503" t="s">
        <v>21951</v>
      </c>
      <c r="E10503" t="s">
        <v>9476</v>
      </c>
      <c r="F10503">
        <v>90</v>
      </c>
      <c r="G10503" s="8">
        <v>2283276</v>
      </c>
      <c r="H10503" s="8">
        <v>1500000</v>
      </c>
    </row>
    <row r="10504" spans="1:8" x14ac:dyDescent="0.3">
      <c r="A10504">
        <v>3.3</v>
      </c>
      <c r="B10504" t="s">
        <v>25421</v>
      </c>
      <c r="C10504" t="s">
        <v>18089</v>
      </c>
      <c r="D10504" t="s">
        <v>515</v>
      </c>
      <c r="E10504" t="s">
        <v>37</v>
      </c>
      <c r="F10504">
        <v>120</v>
      </c>
      <c r="G10504" s="8">
        <v>1098224</v>
      </c>
      <c r="H10504" s="8">
        <v>2000000</v>
      </c>
    </row>
    <row r="10505" spans="1:8" x14ac:dyDescent="0.3">
      <c r="A10505">
        <v>8.3000000000000007</v>
      </c>
      <c r="B10505" t="s">
        <v>25422</v>
      </c>
      <c r="C10505" t="s">
        <v>16808</v>
      </c>
      <c r="D10505" t="s">
        <v>65</v>
      </c>
      <c r="E10505" t="s">
        <v>37</v>
      </c>
      <c r="F10505">
        <v>102</v>
      </c>
      <c r="G10505" s="8">
        <v>1430185</v>
      </c>
      <c r="H10505" s="8">
        <v>2000000</v>
      </c>
    </row>
    <row r="10506" spans="1:8" x14ac:dyDescent="0.3">
      <c r="A10506">
        <v>8.3000000000000007</v>
      </c>
      <c r="B10506" t="s">
        <v>25422</v>
      </c>
      <c r="C10506" t="s">
        <v>16808</v>
      </c>
      <c r="D10506" t="s">
        <v>21951</v>
      </c>
      <c r="E10506" t="s">
        <v>37</v>
      </c>
      <c r="F10506">
        <v>102</v>
      </c>
      <c r="G10506" s="8">
        <v>1430185</v>
      </c>
      <c r="H10506" s="8">
        <v>2000000</v>
      </c>
    </row>
    <row r="10507" spans="1:8" x14ac:dyDescent="0.3">
      <c r="A10507">
        <v>6.9</v>
      </c>
      <c r="B10507" t="s">
        <v>25423</v>
      </c>
      <c r="C10507" t="s">
        <v>18102</v>
      </c>
      <c r="D10507" t="s">
        <v>1473</v>
      </c>
      <c r="E10507" t="s">
        <v>37</v>
      </c>
      <c r="F10507">
        <v>102</v>
      </c>
      <c r="G10507" s="8">
        <v>1477002</v>
      </c>
      <c r="H10507" s="8">
        <v>2000000</v>
      </c>
    </row>
    <row r="10508" spans="1:8" x14ac:dyDescent="0.3">
      <c r="A10508">
        <v>6.9</v>
      </c>
      <c r="B10508" t="s">
        <v>25423</v>
      </c>
      <c r="C10508" t="s">
        <v>18102</v>
      </c>
      <c r="D10508" t="s">
        <v>17497</v>
      </c>
      <c r="E10508" t="s">
        <v>37</v>
      </c>
      <c r="F10508">
        <v>102</v>
      </c>
      <c r="G10508" s="8">
        <v>1477002</v>
      </c>
      <c r="H10508" s="8">
        <v>2000000</v>
      </c>
    </row>
    <row r="10509" spans="1:8" x14ac:dyDescent="0.3">
      <c r="A10509">
        <v>8.1</v>
      </c>
      <c r="B10509" t="s">
        <v>25424</v>
      </c>
      <c r="C10509" t="s">
        <v>18111</v>
      </c>
      <c r="D10509" t="s">
        <v>65</v>
      </c>
      <c r="E10509" t="s">
        <v>37</v>
      </c>
      <c r="F10509">
        <v>100</v>
      </c>
      <c r="G10509" s="8">
        <v>1134049</v>
      </c>
      <c r="H10509" s="8">
        <v>2000000</v>
      </c>
    </row>
    <row r="10510" spans="1:8" x14ac:dyDescent="0.3">
      <c r="A10510">
        <v>8.1</v>
      </c>
      <c r="B10510" t="s">
        <v>25424</v>
      </c>
      <c r="C10510" t="s">
        <v>18111</v>
      </c>
      <c r="D10510" t="s">
        <v>20490</v>
      </c>
      <c r="E10510" t="s">
        <v>37</v>
      </c>
      <c r="F10510">
        <v>100</v>
      </c>
      <c r="G10510" s="8">
        <v>1134049</v>
      </c>
      <c r="H10510" s="8">
        <v>2000000</v>
      </c>
    </row>
    <row r="10511" spans="1:8" x14ac:dyDescent="0.3">
      <c r="A10511">
        <v>6.8</v>
      </c>
      <c r="B10511" t="s">
        <v>25425</v>
      </c>
      <c r="C10511" t="s">
        <v>15704</v>
      </c>
      <c r="D10511" t="s">
        <v>11093</v>
      </c>
      <c r="E10511" t="s">
        <v>37</v>
      </c>
      <c r="F10511">
        <v>89</v>
      </c>
      <c r="G10511" s="8">
        <v>653621</v>
      </c>
      <c r="H10511" s="8">
        <v>2000000</v>
      </c>
    </row>
    <row r="10512" spans="1:8" x14ac:dyDescent="0.3">
      <c r="A10512">
        <v>6.8</v>
      </c>
      <c r="B10512" t="s">
        <v>25425</v>
      </c>
      <c r="C10512" t="s">
        <v>15704</v>
      </c>
      <c r="D10512" t="s">
        <v>65</v>
      </c>
      <c r="E10512" t="s">
        <v>37</v>
      </c>
      <c r="F10512">
        <v>89</v>
      </c>
      <c r="G10512" s="8">
        <v>653621</v>
      </c>
      <c r="H10512" s="8">
        <v>2000000</v>
      </c>
    </row>
    <row r="10513" spans="1:8" x14ac:dyDescent="0.3">
      <c r="A10513">
        <v>6.8</v>
      </c>
      <c r="B10513" t="s">
        <v>25425</v>
      </c>
      <c r="C10513" t="s">
        <v>15704</v>
      </c>
      <c r="D10513" t="s">
        <v>20490</v>
      </c>
      <c r="E10513" t="s">
        <v>37</v>
      </c>
      <c r="F10513">
        <v>89</v>
      </c>
      <c r="G10513" s="8">
        <v>653621</v>
      </c>
      <c r="H10513" s="8">
        <v>2000000</v>
      </c>
    </row>
    <row r="10514" spans="1:8" x14ac:dyDescent="0.3">
      <c r="A10514">
        <v>4.5999999999999996</v>
      </c>
      <c r="B10514" t="s">
        <v>25426</v>
      </c>
      <c r="C10514" t="s">
        <v>18136</v>
      </c>
      <c r="D10514" t="s">
        <v>809</v>
      </c>
      <c r="E10514" t="s">
        <v>37</v>
      </c>
      <c r="F10514">
        <v>86</v>
      </c>
      <c r="G10514" s="8">
        <v>535249</v>
      </c>
      <c r="H10514" s="8">
        <v>3400000</v>
      </c>
    </row>
    <row r="10515" spans="1:8" x14ac:dyDescent="0.3">
      <c r="A10515">
        <v>7</v>
      </c>
      <c r="B10515" t="s">
        <v>25427</v>
      </c>
      <c r="C10515" t="s">
        <v>18147</v>
      </c>
      <c r="D10515" t="s">
        <v>809</v>
      </c>
      <c r="E10515" t="s">
        <v>37</v>
      </c>
      <c r="F10515">
        <v>96</v>
      </c>
      <c r="G10515" s="8">
        <v>371081</v>
      </c>
      <c r="H10515" s="8">
        <v>6000000</v>
      </c>
    </row>
    <row r="10516" spans="1:8" x14ac:dyDescent="0.3">
      <c r="A10516">
        <v>7</v>
      </c>
      <c r="B10516" t="s">
        <v>25427</v>
      </c>
      <c r="C10516" t="s">
        <v>18147</v>
      </c>
      <c r="D10516" t="s">
        <v>1473</v>
      </c>
      <c r="E10516" t="s">
        <v>37</v>
      </c>
      <c r="F10516">
        <v>96</v>
      </c>
      <c r="G10516" s="8">
        <v>371081</v>
      </c>
      <c r="H10516" s="8">
        <v>6000000</v>
      </c>
    </row>
    <row r="10517" spans="1:8" x14ac:dyDescent="0.3">
      <c r="A10517">
        <v>6.7</v>
      </c>
      <c r="B10517" t="s">
        <v>25428</v>
      </c>
      <c r="C10517" t="s">
        <v>18158</v>
      </c>
      <c r="D10517" t="s">
        <v>675</v>
      </c>
      <c r="E10517" t="s">
        <v>37</v>
      </c>
      <c r="F10517">
        <v>91</v>
      </c>
      <c r="G10517" s="8">
        <v>124494</v>
      </c>
      <c r="H10517" s="8">
        <v>2000000</v>
      </c>
    </row>
    <row r="10518" spans="1:8" x14ac:dyDescent="0.3">
      <c r="A10518">
        <v>6.7</v>
      </c>
      <c r="B10518" t="s">
        <v>25428</v>
      </c>
      <c r="C10518" t="s">
        <v>18158</v>
      </c>
      <c r="D10518" t="s">
        <v>515</v>
      </c>
      <c r="E10518" t="s">
        <v>37</v>
      </c>
      <c r="F10518">
        <v>91</v>
      </c>
      <c r="G10518" s="8">
        <v>124494</v>
      </c>
      <c r="H10518" s="8">
        <v>2000000</v>
      </c>
    </row>
    <row r="10519" spans="1:8" x14ac:dyDescent="0.3">
      <c r="A10519">
        <v>6.7</v>
      </c>
      <c r="B10519" t="s">
        <v>25428</v>
      </c>
      <c r="C10519" t="s">
        <v>18158</v>
      </c>
      <c r="D10519" t="s">
        <v>809</v>
      </c>
      <c r="E10519" t="s">
        <v>37</v>
      </c>
      <c r="F10519">
        <v>91</v>
      </c>
      <c r="G10519" s="8">
        <v>124494</v>
      </c>
      <c r="H10519" s="8">
        <v>2000000</v>
      </c>
    </row>
    <row r="10520" spans="1:8" x14ac:dyDescent="0.3">
      <c r="A10520">
        <v>6.7</v>
      </c>
      <c r="B10520" t="s">
        <v>25428</v>
      </c>
      <c r="C10520" t="s">
        <v>18158</v>
      </c>
      <c r="D10520" t="s">
        <v>1473</v>
      </c>
      <c r="E10520" t="s">
        <v>37</v>
      </c>
      <c r="F10520">
        <v>91</v>
      </c>
      <c r="G10520" s="8">
        <v>124494</v>
      </c>
      <c r="H10520" s="8">
        <v>2000000</v>
      </c>
    </row>
    <row r="10521" spans="1:8" x14ac:dyDescent="0.3">
      <c r="A10521">
        <v>6.7</v>
      </c>
      <c r="B10521" t="s">
        <v>25428</v>
      </c>
      <c r="C10521" t="s">
        <v>18158</v>
      </c>
      <c r="D10521" t="s">
        <v>9824</v>
      </c>
      <c r="E10521" t="s">
        <v>37</v>
      </c>
      <c r="F10521">
        <v>91</v>
      </c>
      <c r="G10521" s="8">
        <v>124494</v>
      </c>
      <c r="H10521" s="8">
        <v>2000000</v>
      </c>
    </row>
    <row r="10522" spans="1:8" x14ac:dyDescent="0.3">
      <c r="A10522">
        <v>6.7</v>
      </c>
      <c r="B10522" t="s">
        <v>25428</v>
      </c>
      <c r="C10522" t="s">
        <v>18158</v>
      </c>
      <c r="D10522" t="s">
        <v>10118</v>
      </c>
      <c r="E10522" t="s">
        <v>37</v>
      </c>
      <c r="F10522">
        <v>91</v>
      </c>
      <c r="G10522" s="8">
        <v>124494</v>
      </c>
      <c r="H10522" s="8">
        <v>2000000</v>
      </c>
    </row>
    <row r="10523" spans="1:8" x14ac:dyDescent="0.3">
      <c r="A10523">
        <v>5.8</v>
      </c>
      <c r="B10523" t="s">
        <v>25429</v>
      </c>
      <c r="C10523" t="s">
        <v>18179</v>
      </c>
      <c r="D10523" t="s">
        <v>809</v>
      </c>
      <c r="E10523" t="s">
        <v>37</v>
      </c>
      <c r="F10523">
        <v>85</v>
      </c>
      <c r="G10523" s="8">
        <v>100669</v>
      </c>
      <c r="H10523" s="8">
        <v>3800000</v>
      </c>
    </row>
    <row r="10524" spans="1:8" x14ac:dyDescent="0.3">
      <c r="A10524">
        <v>5.8</v>
      </c>
      <c r="B10524" t="s">
        <v>25429</v>
      </c>
      <c r="C10524" t="s">
        <v>18179</v>
      </c>
      <c r="D10524" t="s">
        <v>1473</v>
      </c>
      <c r="E10524" t="s">
        <v>37</v>
      </c>
      <c r="F10524">
        <v>85</v>
      </c>
      <c r="G10524" s="8">
        <v>100669</v>
      </c>
      <c r="H10524" s="8">
        <v>3800000</v>
      </c>
    </row>
    <row r="10525" spans="1:8" x14ac:dyDescent="0.3">
      <c r="A10525">
        <v>4.5</v>
      </c>
      <c r="B10525" t="s">
        <v>25430</v>
      </c>
      <c r="C10525" t="s">
        <v>267</v>
      </c>
      <c r="D10525" t="s">
        <v>1473</v>
      </c>
      <c r="E10525" t="s">
        <v>37</v>
      </c>
      <c r="F10525">
        <v>129</v>
      </c>
      <c r="G10525" s="8">
        <v>186354</v>
      </c>
      <c r="H10525" s="8">
        <v>13500000</v>
      </c>
    </row>
    <row r="10526" spans="1:8" x14ac:dyDescent="0.3">
      <c r="A10526">
        <v>6.2</v>
      </c>
      <c r="B10526" t="s">
        <v>25431</v>
      </c>
      <c r="C10526" t="s">
        <v>18214</v>
      </c>
      <c r="D10526" t="s">
        <v>1473</v>
      </c>
      <c r="E10526" t="s">
        <v>37</v>
      </c>
      <c r="F10526">
        <v>95</v>
      </c>
      <c r="G10526" s="8">
        <v>17580</v>
      </c>
      <c r="H10526" s="8">
        <v>1500000</v>
      </c>
    </row>
    <row r="10527" spans="1:8" x14ac:dyDescent="0.3">
      <c r="A10527">
        <v>6.6</v>
      </c>
      <c r="B10527" t="s">
        <v>25432</v>
      </c>
      <c r="C10527" t="s">
        <v>18225</v>
      </c>
      <c r="D10527" t="s">
        <v>1473</v>
      </c>
      <c r="E10527" t="s">
        <v>37</v>
      </c>
      <c r="F10527">
        <v>92</v>
      </c>
      <c r="G10527" s="8">
        <v>12667</v>
      </c>
      <c r="H10527" s="8">
        <v>14000</v>
      </c>
    </row>
    <row r="10528" spans="1:8" x14ac:dyDescent="0.3">
      <c r="A10528">
        <v>6.6</v>
      </c>
      <c r="B10528" t="s">
        <v>25432</v>
      </c>
      <c r="C10528" t="s">
        <v>18225</v>
      </c>
      <c r="D10528" t="s">
        <v>17497</v>
      </c>
      <c r="E10528" t="s">
        <v>37</v>
      </c>
      <c r="F10528">
        <v>92</v>
      </c>
      <c r="G10528" s="8">
        <v>12667</v>
      </c>
      <c r="H10528" s="8">
        <v>14000</v>
      </c>
    </row>
    <row r="10529" spans="1:8" x14ac:dyDescent="0.3">
      <c r="A10529">
        <v>6.6</v>
      </c>
      <c r="B10529" t="s">
        <v>25433</v>
      </c>
      <c r="C10529" t="s">
        <v>18229</v>
      </c>
      <c r="D10529" t="s">
        <v>1473</v>
      </c>
      <c r="E10529" t="s">
        <v>37</v>
      </c>
      <c r="F10529">
        <v>96</v>
      </c>
      <c r="G10529" s="8">
        <v>198407</v>
      </c>
      <c r="H10529" s="8">
        <v>2000000</v>
      </c>
    </row>
    <row r="10530" spans="1:8" x14ac:dyDescent="0.3">
      <c r="A10530">
        <v>7.8</v>
      </c>
      <c r="B10530" t="s">
        <v>25434</v>
      </c>
      <c r="C10530" t="s">
        <v>18255</v>
      </c>
      <c r="D10530" t="s">
        <v>675</v>
      </c>
      <c r="E10530" t="s">
        <v>37</v>
      </c>
      <c r="F10530">
        <v>119</v>
      </c>
      <c r="G10530" s="8">
        <v>4958</v>
      </c>
      <c r="H10530" s="8">
        <v>2000000</v>
      </c>
    </row>
    <row r="10531" spans="1:8" x14ac:dyDescent="0.3">
      <c r="A10531">
        <v>7.8</v>
      </c>
      <c r="B10531" t="s">
        <v>25434</v>
      </c>
      <c r="C10531" t="s">
        <v>18255</v>
      </c>
      <c r="D10531" t="s">
        <v>21950</v>
      </c>
      <c r="E10531" t="s">
        <v>37</v>
      </c>
      <c r="F10531">
        <v>119</v>
      </c>
      <c r="G10531" s="8">
        <v>4958</v>
      </c>
      <c r="H10531" s="8">
        <v>2000000</v>
      </c>
    </row>
    <row r="10532" spans="1:8" x14ac:dyDescent="0.3">
      <c r="A10532">
        <v>7.8</v>
      </c>
      <c r="B10532" t="s">
        <v>25434</v>
      </c>
      <c r="C10532" t="s">
        <v>18255</v>
      </c>
      <c r="D10532" t="s">
        <v>1473</v>
      </c>
      <c r="E10532" t="s">
        <v>37</v>
      </c>
      <c r="F10532">
        <v>119</v>
      </c>
      <c r="G10532" s="8">
        <v>4958</v>
      </c>
      <c r="H10532" s="8">
        <v>2000000</v>
      </c>
    </row>
    <row r="10533" spans="1:8" x14ac:dyDescent="0.3">
      <c r="A10533">
        <v>7.7</v>
      </c>
      <c r="B10533" t="s">
        <v>25435</v>
      </c>
      <c r="C10533" t="s">
        <v>18307</v>
      </c>
      <c r="D10533" t="s">
        <v>21950</v>
      </c>
      <c r="E10533" t="s">
        <v>37</v>
      </c>
      <c r="F10533">
        <v>92</v>
      </c>
      <c r="G10533" s="8">
        <v>7927</v>
      </c>
      <c r="H10533" s="8">
        <v>2300000</v>
      </c>
    </row>
    <row r="10534" spans="1:8" x14ac:dyDescent="0.3">
      <c r="A10534">
        <v>7.7</v>
      </c>
      <c r="B10534" t="s">
        <v>25435</v>
      </c>
      <c r="C10534" t="s">
        <v>18307</v>
      </c>
      <c r="D10534" t="s">
        <v>1473</v>
      </c>
      <c r="E10534" t="s">
        <v>37</v>
      </c>
      <c r="F10534">
        <v>92</v>
      </c>
      <c r="G10534" s="8">
        <v>7927</v>
      </c>
      <c r="H10534" s="8">
        <v>2300000</v>
      </c>
    </row>
    <row r="10535" spans="1:8" x14ac:dyDescent="0.3">
      <c r="A10535">
        <v>7.7</v>
      </c>
      <c r="B10535" t="s">
        <v>25435</v>
      </c>
      <c r="C10535" t="s">
        <v>18307</v>
      </c>
      <c r="D10535" t="s">
        <v>21953</v>
      </c>
      <c r="E10535" t="s">
        <v>37</v>
      </c>
      <c r="F10535">
        <v>92</v>
      </c>
      <c r="G10535" s="8">
        <v>7927</v>
      </c>
      <c r="H10535" s="8">
        <v>2300000</v>
      </c>
    </row>
    <row r="10536" spans="1:8" x14ac:dyDescent="0.3">
      <c r="A10536">
        <v>7.7</v>
      </c>
      <c r="B10536" t="s">
        <v>25435</v>
      </c>
      <c r="C10536" t="s">
        <v>18307</v>
      </c>
      <c r="D10536" t="s">
        <v>21948</v>
      </c>
      <c r="E10536" t="s">
        <v>37</v>
      </c>
      <c r="F10536">
        <v>92</v>
      </c>
      <c r="G10536" s="8">
        <v>7927</v>
      </c>
      <c r="H10536" s="8">
        <v>2300000</v>
      </c>
    </row>
    <row r="10537" spans="1:8" x14ac:dyDescent="0.3">
      <c r="A10537">
        <v>7.7</v>
      </c>
      <c r="B10537" t="s">
        <v>25435</v>
      </c>
      <c r="C10537" t="s">
        <v>18307</v>
      </c>
      <c r="D10537" t="s">
        <v>8199</v>
      </c>
      <c r="E10537" t="s">
        <v>37</v>
      </c>
      <c r="F10537">
        <v>92</v>
      </c>
      <c r="G10537" s="8">
        <v>7927</v>
      </c>
      <c r="H10537" s="8">
        <v>2300000</v>
      </c>
    </row>
    <row r="10538" spans="1:8" x14ac:dyDescent="0.3">
      <c r="A10538">
        <v>5.7</v>
      </c>
      <c r="B10538" t="s">
        <v>25436</v>
      </c>
      <c r="C10538" t="s">
        <v>18331</v>
      </c>
      <c r="D10538" t="s">
        <v>809</v>
      </c>
      <c r="E10538" t="s">
        <v>37</v>
      </c>
      <c r="F10538">
        <v>106</v>
      </c>
      <c r="G10538" s="8">
        <v>2436</v>
      </c>
      <c r="H10538" s="8">
        <v>2000000</v>
      </c>
    </row>
    <row r="10539" spans="1:8" x14ac:dyDescent="0.3">
      <c r="A10539">
        <v>5.7</v>
      </c>
      <c r="B10539" t="s">
        <v>25436</v>
      </c>
      <c r="C10539" t="s">
        <v>18331</v>
      </c>
      <c r="D10539" t="s">
        <v>651</v>
      </c>
      <c r="E10539" t="s">
        <v>37</v>
      </c>
      <c r="F10539">
        <v>106</v>
      </c>
      <c r="G10539" s="8">
        <v>2436</v>
      </c>
      <c r="H10539" s="8">
        <v>2000000</v>
      </c>
    </row>
    <row r="10540" spans="1:8" x14ac:dyDescent="0.3">
      <c r="A10540">
        <v>5.7</v>
      </c>
      <c r="B10540" t="s">
        <v>25436</v>
      </c>
      <c r="C10540" t="s">
        <v>18331</v>
      </c>
      <c r="D10540" t="s">
        <v>15164</v>
      </c>
      <c r="E10540" t="s">
        <v>37</v>
      </c>
      <c r="F10540">
        <v>106</v>
      </c>
      <c r="G10540" s="8">
        <v>2436</v>
      </c>
      <c r="H10540" s="8">
        <v>2000000</v>
      </c>
    </row>
    <row r="10541" spans="1:8" x14ac:dyDescent="0.3">
      <c r="A10541">
        <v>5.7</v>
      </c>
      <c r="B10541" t="s">
        <v>25436</v>
      </c>
      <c r="C10541" t="s">
        <v>18331</v>
      </c>
      <c r="D10541" t="s">
        <v>10118</v>
      </c>
      <c r="E10541" t="s">
        <v>37</v>
      </c>
      <c r="F10541">
        <v>106</v>
      </c>
      <c r="G10541" s="8">
        <v>2436</v>
      </c>
      <c r="H10541" s="8">
        <v>2000000</v>
      </c>
    </row>
    <row r="10542" spans="1:8" x14ac:dyDescent="0.3">
      <c r="A10542">
        <v>7.1</v>
      </c>
      <c r="B10542" t="s">
        <v>25437</v>
      </c>
      <c r="C10542" t="s">
        <v>18386</v>
      </c>
      <c r="D10542" t="s">
        <v>21950</v>
      </c>
      <c r="E10542" t="s">
        <v>37</v>
      </c>
      <c r="F10542">
        <v>99</v>
      </c>
      <c r="G10542" s="8">
        <v>4600000</v>
      </c>
      <c r="H10542" s="8">
        <v>1900000</v>
      </c>
    </row>
    <row r="10543" spans="1:8" x14ac:dyDescent="0.3">
      <c r="A10543">
        <v>7.1</v>
      </c>
      <c r="B10543" t="s">
        <v>25437</v>
      </c>
      <c r="C10543" t="s">
        <v>18386</v>
      </c>
      <c r="D10543" t="s">
        <v>1473</v>
      </c>
      <c r="E10543" t="s">
        <v>37</v>
      </c>
      <c r="F10543">
        <v>99</v>
      </c>
      <c r="G10543" s="8">
        <v>4600000</v>
      </c>
      <c r="H10543" s="8">
        <v>1900000</v>
      </c>
    </row>
    <row r="10544" spans="1:8" x14ac:dyDescent="0.3">
      <c r="A10544">
        <v>6.4</v>
      </c>
      <c r="B10544" t="s">
        <v>25438</v>
      </c>
      <c r="C10544" t="s">
        <v>11563</v>
      </c>
      <c r="D10544" t="s">
        <v>1473</v>
      </c>
      <c r="E10544" t="s">
        <v>37</v>
      </c>
      <c r="F10544">
        <v>103</v>
      </c>
      <c r="G10544" s="8">
        <v>1420578</v>
      </c>
      <c r="H10544" s="8">
        <v>1900000</v>
      </c>
    </row>
    <row r="10545" spans="1:8" x14ac:dyDescent="0.3">
      <c r="A10545">
        <v>6.4</v>
      </c>
      <c r="B10545" t="s">
        <v>25438</v>
      </c>
      <c r="C10545" t="s">
        <v>11563</v>
      </c>
      <c r="D10545" t="s">
        <v>651</v>
      </c>
      <c r="E10545" t="s">
        <v>37</v>
      </c>
      <c r="F10545">
        <v>103</v>
      </c>
      <c r="G10545" s="8">
        <v>1420578</v>
      </c>
      <c r="H10545" s="8">
        <v>1900000</v>
      </c>
    </row>
    <row r="10546" spans="1:8" x14ac:dyDescent="0.3">
      <c r="A10546">
        <v>7</v>
      </c>
      <c r="B10546" t="s">
        <v>25439</v>
      </c>
      <c r="C10546" t="s">
        <v>9871</v>
      </c>
      <c r="D10546" t="s">
        <v>1473</v>
      </c>
      <c r="E10546" t="s">
        <v>37</v>
      </c>
      <c r="F10546">
        <v>95</v>
      </c>
      <c r="G10546" s="8">
        <v>1028658</v>
      </c>
      <c r="H10546" s="8">
        <v>3000000</v>
      </c>
    </row>
    <row r="10547" spans="1:8" x14ac:dyDescent="0.3">
      <c r="A10547">
        <v>7</v>
      </c>
      <c r="B10547" t="s">
        <v>25439</v>
      </c>
      <c r="C10547" t="s">
        <v>9871</v>
      </c>
      <c r="D10547" t="s">
        <v>21948</v>
      </c>
      <c r="E10547" t="s">
        <v>37</v>
      </c>
      <c r="F10547">
        <v>95</v>
      </c>
      <c r="G10547" s="8">
        <v>1028658</v>
      </c>
      <c r="H10547" s="8">
        <v>3000000</v>
      </c>
    </row>
    <row r="10548" spans="1:8" x14ac:dyDescent="0.3">
      <c r="A10548">
        <v>7</v>
      </c>
      <c r="B10548" t="s">
        <v>25439</v>
      </c>
      <c r="C10548" t="s">
        <v>9871</v>
      </c>
      <c r="D10548" t="s">
        <v>8199</v>
      </c>
      <c r="E10548" t="s">
        <v>37</v>
      </c>
      <c r="F10548">
        <v>95</v>
      </c>
      <c r="G10548" s="8">
        <v>1028658</v>
      </c>
      <c r="H10548" s="8">
        <v>3000000</v>
      </c>
    </row>
    <row r="10549" spans="1:8" x14ac:dyDescent="0.3">
      <c r="A10549">
        <v>5.8</v>
      </c>
      <c r="B10549" t="s">
        <v>25440</v>
      </c>
      <c r="C10549" t="s">
        <v>18414</v>
      </c>
      <c r="D10549" t="s">
        <v>1473</v>
      </c>
      <c r="E10549" t="s">
        <v>726</v>
      </c>
      <c r="F10549">
        <v>95</v>
      </c>
      <c r="G10549" s="8">
        <v>18435</v>
      </c>
      <c r="H10549" s="8">
        <v>1400000</v>
      </c>
    </row>
    <row r="10550" spans="1:8" x14ac:dyDescent="0.3">
      <c r="A10550">
        <v>7.8</v>
      </c>
      <c r="B10550" t="s">
        <v>25441</v>
      </c>
      <c r="C10550" t="s">
        <v>10593</v>
      </c>
      <c r="D10550" t="s">
        <v>11093</v>
      </c>
      <c r="E10550" t="s">
        <v>37</v>
      </c>
      <c r="F10550">
        <v>90</v>
      </c>
      <c r="G10550" s="8">
        <v>2957978</v>
      </c>
      <c r="H10550" s="8">
        <v>1000000</v>
      </c>
    </row>
    <row r="10551" spans="1:8" x14ac:dyDescent="0.3">
      <c r="A10551">
        <v>7.8</v>
      </c>
      <c r="B10551" t="s">
        <v>25441</v>
      </c>
      <c r="C10551" t="s">
        <v>10593</v>
      </c>
      <c r="D10551" t="s">
        <v>21950</v>
      </c>
      <c r="E10551" t="s">
        <v>37</v>
      </c>
      <c r="F10551">
        <v>90</v>
      </c>
      <c r="G10551" s="8">
        <v>2957978</v>
      </c>
      <c r="H10551" s="8">
        <v>1000000</v>
      </c>
    </row>
    <row r="10552" spans="1:8" x14ac:dyDescent="0.3">
      <c r="A10552">
        <v>7.8</v>
      </c>
      <c r="B10552" t="s">
        <v>25441</v>
      </c>
      <c r="C10552" t="s">
        <v>10593</v>
      </c>
      <c r="D10552" t="s">
        <v>65</v>
      </c>
      <c r="E10552" t="s">
        <v>37</v>
      </c>
      <c r="F10552">
        <v>90</v>
      </c>
      <c r="G10552" s="8">
        <v>2957978</v>
      </c>
      <c r="H10552" s="8">
        <v>1000000</v>
      </c>
    </row>
    <row r="10553" spans="1:8" x14ac:dyDescent="0.3">
      <c r="A10553">
        <v>7.8</v>
      </c>
      <c r="B10553" t="s">
        <v>25441</v>
      </c>
      <c r="C10553" t="s">
        <v>10593</v>
      </c>
      <c r="D10553" t="s">
        <v>20490</v>
      </c>
      <c r="E10553" t="s">
        <v>37</v>
      </c>
      <c r="F10553">
        <v>90</v>
      </c>
      <c r="G10553" s="8">
        <v>2957978</v>
      </c>
      <c r="H10553" s="8">
        <v>1000000</v>
      </c>
    </row>
    <row r="10554" spans="1:8" x14ac:dyDescent="0.3">
      <c r="A10554">
        <v>7.8</v>
      </c>
      <c r="B10554" t="s">
        <v>25441</v>
      </c>
      <c r="C10554" t="s">
        <v>10593</v>
      </c>
      <c r="D10554" t="s">
        <v>8199</v>
      </c>
      <c r="E10554" t="s">
        <v>37</v>
      </c>
      <c r="F10554">
        <v>90</v>
      </c>
      <c r="G10554" s="8">
        <v>2957978</v>
      </c>
      <c r="H10554" s="8">
        <v>1000000</v>
      </c>
    </row>
    <row r="10555" spans="1:8" x14ac:dyDescent="0.3">
      <c r="A10555">
        <v>7.2</v>
      </c>
      <c r="B10555" t="s">
        <v>25442</v>
      </c>
      <c r="C10555" t="s">
        <v>18438</v>
      </c>
      <c r="D10555" t="s">
        <v>1473</v>
      </c>
      <c r="E10555" t="s">
        <v>37</v>
      </c>
      <c r="F10555">
        <v>89</v>
      </c>
      <c r="G10555" s="8">
        <v>444044</v>
      </c>
      <c r="H10555" s="8">
        <v>1900000</v>
      </c>
    </row>
    <row r="10556" spans="1:8" x14ac:dyDescent="0.3">
      <c r="A10556">
        <v>5.6</v>
      </c>
      <c r="B10556" t="s">
        <v>25443</v>
      </c>
      <c r="C10556" t="s">
        <v>18443</v>
      </c>
      <c r="D10556" t="s">
        <v>1473</v>
      </c>
      <c r="E10556" t="s">
        <v>37</v>
      </c>
      <c r="F10556">
        <v>87</v>
      </c>
      <c r="G10556" s="8">
        <v>40990055</v>
      </c>
      <c r="H10556" s="8">
        <v>1800000</v>
      </c>
    </row>
    <row r="10557" spans="1:8" x14ac:dyDescent="0.3">
      <c r="A10557">
        <v>5.6</v>
      </c>
      <c r="B10557" t="s">
        <v>25443</v>
      </c>
      <c r="C10557" t="s">
        <v>18443</v>
      </c>
      <c r="D10557" t="s">
        <v>4189</v>
      </c>
      <c r="E10557" t="s">
        <v>37</v>
      </c>
      <c r="F10557">
        <v>87</v>
      </c>
      <c r="G10557" s="8">
        <v>40990055</v>
      </c>
      <c r="H10557" s="8">
        <v>1800000</v>
      </c>
    </row>
    <row r="10558" spans="1:8" x14ac:dyDescent="0.3">
      <c r="A10558">
        <v>5.6</v>
      </c>
      <c r="B10558" t="s">
        <v>25443</v>
      </c>
      <c r="C10558" t="s">
        <v>18443</v>
      </c>
      <c r="D10558" t="s">
        <v>8199</v>
      </c>
      <c r="E10558" t="s">
        <v>37</v>
      </c>
      <c r="F10558">
        <v>87</v>
      </c>
      <c r="G10558" s="8">
        <v>40990055</v>
      </c>
      <c r="H10558" s="8">
        <v>1800000</v>
      </c>
    </row>
    <row r="10559" spans="1:8" x14ac:dyDescent="0.3">
      <c r="A10559">
        <v>6.8</v>
      </c>
      <c r="B10559" t="s">
        <v>25444</v>
      </c>
      <c r="C10559" t="s">
        <v>18458</v>
      </c>
      <c r="D10559" t="s">
        <v>1473</v>
      </c>
      <c r="E10559" t="s">
        <v>1265</v>
      </c>
      <c r="F10559">
        <v>118</v>
      </c>
      <c r="G10559" s="8">
        <v>5709616</v>
      </c>
      <c r="H10559" s="8">
        <v>1800000</v>
      </c>
    </row>
    <row r="10560" spans="1:8" x14ac:dyDescent="0.3">
      <c r="A10560">
        <v>6.8</v>
      </c>
      <c r="B10560" t="s">
        <v>25444</v>
      </c>
      <c r="C10560" t="s">
        <v>18458</v>
      </c>
      <c r="D10560" t="s">
        <v>17497</v>
      </c>
      <c r="E10560" t="s">
        <v>1265</v>
      </c>
      <c r="F10560">
        <v>118</v>
      </c>
      <c r="G10560" s="8">
        <v>5709616</v>
      </c>
      <c r="H10560" s="8">
        <v>1800000</v>
      </c>
    </row>
    <row r="10561" spans="1:8" x14ac:dyDescent="0.3">
      <c r="A10561">
        <v>7.3</v>
      </c>
      <c r="B10561" t="s">
        <v>25445</v>
      </c>
      <c r="C10561" t="s">
        <v>18463</v>
      </c>
      <c r="D10561" t="s">
        <v>1473</v>
      </c>
      <c r="E10561" t="s">
        <v>37</v>
      </c>
      <c r="F10561">
        <v>93</v>
      </c>
      <c r="G10561" s="8">
        <v>12784397</v>
      </c>
      <c r="H10561" s="8">
        <v>1800000</v>
      </c>
    </row>
    <row r="10562" spans="1:8" x14ac:dyDescent="0.3">
      <c r="A10562">
        <v>7.3</v>
      </c>
      <c r="B10562" t="s">
        <v>25445</v>
      </c>
      <c r="C10562" t="s">
        <v>18463</v>
      </c>
      <c r="D10562" t="s">
        <v>651</v>
      </c>
      <c r="E10562" t="s">
        <v>37</v>
      </c>
      <c r="F10562">
        <v>93</v>
      </c>
      <c r="G10562" s="8">
        <v>12784397</v>
      </c>
      <c r="H10562" s="8">
        <v>1800000</v>
      </c>
    </row>
    <row r="10563" spans="1:8" x14ac:dyDescent="0.3">
      <c r="A10563">
        <v>7.3</v>
      </c>
      <c r="B10563" t="s">
        <v>25446</v>
      </c>
      <c r="C10563" t="s">
        <v>18474</v>
      </c>
      <c r="D10563" t="s">
        <v>1473</v>
      </c>
      <c r="E10563" t="s">
        <v>37</v>
      </c>
      <c r="F10563">
        <v>109</v>
      </c>
      <c r="G10563" s="8">
        <v>3050934</v>
      </c>
      <c r="H10563" s="8">
        <v>1800000</v>
      </c>
    </row>
    <row r="10564" spans="1:8" x14ac:dyDescent="0.3">
      <c r="A10564">
        <v>7.3</v>
      </c>
      <c r="B10564" t="s">
        <v>25446</v>
      </c>
      <c r="C10564" t="s">
        <v>18474</v>
      </c>
      <c r="D10564" t="s">
        <v>9824</v>
      </c>
      <c r="E10564" t="s">
        <v>37</v>
      </c>
      <c r="F10564">
        <v>109</v>
      </c>
      <c r="G10564" s="8">
        <v>3050934</v>
      </c>
      <c r="H10564" s="8">
        <v>1800000</v>
      </c>
    </row>
    <row r="10565" spans="1:8" x14ac:dyDescent="0.3">
      <c r="A10565">
        <v>6.6</v>
      </c>
      <c r="B10565" t="s">
        <v>25447</v>
      </c>
      <c r="C10565" t="s">
        <v>12813</v>
      </c>
      <c r="D10565" t="s">
        <v>809</v>
      </c>
      <c r="E10565" t="s">
        <v>37</v>
      </c>
      <c r="F10565">
        <v>90</v>
      </c>
      <c r="G10565" s="8">
        <v>638476</v>
      </c>
      <c r="H10565" s="8">
        <v>1500000</v>
      </c>
    </row>
    <row r="10566" spans="1:8" x14ac:dyDescent="0.3">
      <c r="A10566">
        <v>6.6</v>
      </c>
      <c r="B10566" t="s">
        <v>25447</v>
      </c>
      <c r="C10566" t="s">
        <v>12813</v>
      </c>
      <c r="D10566" t="s">
        <v>65</v>
      </c>
      <c r="E10566" t="s">
        <v>37</v>
      </c>
      <c r="F10566">
        <v>90</v>
      </c>
      <c r="G10566" s="8">
        <v>638476</v>
      </c>
      <c r="H10566" s="8">
        <v>1500000</v>
      </c>
    </row>
    <row r="10567" spans="1:8" x14ac:dyDescent="0.3">
      <c r="A10567">
        <v>7.5</v>
      </c>
      <c r="B10567" t="s">
        <v>25448</v>
      </c>
      <c r="C10567" t="s">
        <v>18497</v>
      </c>
      <c r="D10567" t="s">
        <v>515</v>
      </c>
      <c r="E10567" t="s">
        <v>18504</v>
      </c>
      <c r="F10567">
        <v>108</v>
      </c>
      <c r="G10567" s="8">
        <v>505295</v>
      </c>
      <c r="H10567" s="8">
        <v>1800000</v>
      </c>
    </row>
    <row r="10568" spans="1:8" x14ac:dyDescent="0.3">
      <c r="A10568">
        <v>7.5</v>
      </c>
      <c r="B10568" t="s">
        <v>25448</v>
      </c>
      <c r="C10568" t="s">
        <v>18497</v>
      </c>
      <c r="D10568" t="s">
        <v>1473</v>
      </c>
      <c r="E10568" t="s">
        <v>18504</v>
      </c>
      <c r="F10568">
        <v>108</v>
      </c>
      <c r="G10568" s="8">
        <v>505295</v>
      </c>
      <c r="H10568" s="8">
        <v>1800000</v>
      </c>
    </row>
    <row r="10569" spans="1:8" x14ac:dyDescent="0.3">
      <c r="A10569">
        <v>7.8</v>
      </c>
      <c r="B10569" t="s">
        <v>25449</v>
      </c>
      <c r="C10569" t="s">
        <v>899</v>
      </c>
      <c r="D10569" t="s">
        <v>21950</v>
      </c>
      <c r="E10569" t="s">
        <v>6517</v>
      </c>
      <c r="F10569">
        <v>81</v>
      </c>
      <c r="G10569" s="8">
        <v>7267324</v>
      </c>
      <c r="H10569" s="8">
        <v>3500000</v>
      </c>
    </row>
    <row r="10570" spans="1:8" x14ac:dyDescent="0.3">
      <c r="A10570">
        <v>7.8</v>
      </c>
      <c r="B10570" t="s">
        <v>25449</v>
      </c>
      <c r="C10570" t="s">
        <v>899</v>
      </c>
      <c r="D10570" t="s">
        <v>1473</v>
      </c>
      <c r="E10570" t="s">
        <v>6517</v>
      </c>
      <c r="F10570">
        <v>81</v>
      </c>
      <c r="G10570" s="8">
        <v>7267324</v>
      </c>
      <c r="H10570" s="8">
        <v>3500000</v>
      </c>
    </row>
    <row r="10571" spans="1:8" x14ac:dyDescent="0.3">
      <c r="A10571">
        <v>6.7</v>
      </c>
      <c r="B10571" t="s">
        <v>25450</v>
      </c>
      <c r="C10571" t="s">
        <v>18541</v>
      </c>
      <c r="D10571" t="s">
        <v>1473</v>
      </c>
      <c r="E10571" t="s">
        <v>37</v>
      </c>
      <c r="F10571">
        <v>93</v>
      </c>
      <c r="G10571" s="8">
        <v>145540</v>
      </c>
      <c r="H10571" s="8">
        <v>500000</v>
      </c>
    </row>
    <row r="10572" spans="1:8" x14ac:dyDescent="0.3">
      <c r="A10572">
        <v>6.7</v>
      </c>
      <c r="B10572" t="s">
        <v>25450</v>
      </c>
      <c r="C10572" t="s">
        <v>18541</v>
      </c>
      <c r="D10572" t="s">
        <v>4189</v>
      </c>
      <c r="E10572" t="s">
        <v>37</v>
      </c>
      <c r="F10572">
        <v>93</v>
      </c>
      <c r="G10572" s="8">
        <v>145540</v>
      </c>
      <c r="H10572" s="8">
        <v>500000</v>
      </c>
    </row>
    <row r="10573" spans="1:8" x14ac:dyDescent="0.3">
      <c r="A10573">
        <v>7.5</v>
      </c>
      <c r="B10573" t="s">
        <v>25451</v>
      </c>
      <c r="C10573" t="s">
        <v>11295</v>
      </c>
      <c r="D10573" t="s">
        <v>21950</v>
      </c>
      <c r="E10573" t="s">
        <v>37</v>
      </c>
      <c r="F10573">
        <v>138</v>
      </c>
      <c r="G10573" s="8">
        <v>35918429</v>
      </c>
      <c r="H10573" s="8">
        <v>1700000</v>
      </c>
    </row>
    <row r="10574" spans="1:8" x14ac:dyDescent="0.3">
      <c r="A10574">
        <v>7.5</v>
      </c>
      <c r="B10574" t="s">
        <v>25451</v>
      </c>
      <c r="C10574" t="s">
        <v>11295</v>
      </c>
      <c r="D10574" t="s">
        <v>1473</v>
      </c>
      <c r="E10574" t="s">
        <v>37</v>
      </c>
      <c r="F10574">
        <v>138</v>
      </c>
      <c r="G10574" s="8">
        <v>35918429</v>
      </c>
      <c r="H10574" s="8">
        <v>1700000</v>
      </c>
    </row>
    <row r="10575" spans="1:8" x14ac:dyDescent="0.3">
      <c r="A10575">
        <v>6.3</v>
      </c>
      <c r="B10575" t="s">
        <v>25452</v>
      </c>
      <c r="C10575" t="s">
        <v>18570</v>
      </c>
      <c r="D10575" t="s">
        <v>4189</v>
      </c>
      <c r="E10575" t="s">
        <v>37</v>
      </c>
      <c r="F10575">
        <v>105</v>
      </c>
      <c r="G10575" s="8">
        <v>92401</v>
      </c>
      <c r="H10575" s="8">
        <v>2000000</v>
      </c>
    </row>
    <row r="10576" spans="1:8" x14ac:dyDescent="0.3">
      <c r="A10576">
        <v>6.3</v>
      </c>
      <c r="B10576" t="s">
        <v>25452</v>
      </c>
      <c r="C10576" t="s">
        <v>18570</v>
      </c>
      <c r="D10576" t="s">
        <v>8199</v>
      </c>
      <c r="E10576" t="s">
        <v>37</v>
      </c>
      <c r="F10576">
        <v>105</v>
      </c>
      <c r="G10576" s="8">
        <v>92401</v>
      </c>
      <c r="H10576" s="8">
        <v>2000000</v>
      </c>
    </row>
    <row r="10577" spans="1:8" x14ac:dyDescent="0.3">
      <c r="A10577">
        <v>6.3</v>
      </c>
      <c r="B10577" t="s">
        <v>25453</v>
      </c>
      <c r="C10577" t="s">
        <v>18576</v>
      </c>
      <c r="D10577" t="s">
        <v>809</v>
      </c>
      <c r="E10577" t="s">
        <v>37</v>
      </c>
      <c r="F10577">
        <v>98</v>
      </c>
      <c r="G10577" s="8">
        <v>1943649</v>
      </c>
      <c r="H10577" s="8">
        <v>1700000</v>
      </c>
    </row>
    <row r="10578" spans="1:8" x14ac:dyDescent="0.3">
      <c r="A10578">
        <v>6.3</v>
      </c>
      <c r="B10578" t="s">
        <v>25453</v>
      </c>
      <c r="C10578" t="s">
        <v>18576</v>
      </c>
      <c r="D10578" t="s">
        <v>21950</v>
      </c>
      <c r="E10578" t="s">
        <v>37</v>
      </c>
      <c r="F10578">
        <v>98</v>
      </c>
      <c r="G10578" s="8">
        <v>1943649</v>
      </c>
      <c r="H10578" s="8">
        <v>1700000</v>
      </c>
    </row>
    <row r="10579" spans="1:8" x14ac:dyDescent="0.3">
      <c r="A10579">
        <v>6.3</v>
      </c>
      <c r="B10579" t="s">
        <v>25453</v>
      </c>
      <c r="C10579" t="s">
        <v>18576</v>
      </c>
      <c r="D10579" t="s">
        <v>17497</v>
      </c>
      <c r="E10579" t="s">
        <v>37</v>
      </c>
      <c r="F10579">
        <v>98</v>
      </c>
      <c r="G10579" s="8">
        <v>1943649</v>
      </c>
      <c r="H10579" s="8">
        <v>1700000</v>
      </c>
    </row>
    <row r="10580" spans="1:8" x14ac:dyDescent="0.3">
      <c r="A10580">
        <v>6.8</v>
      </c>
      <c r="B10580" t="s">
        <v>25454</v>
      </c>
      <c r="C10580" t="s">
        <v>17536</v>
      </c>
      <c r="D10580" t="s">
        <v>1473</v>
      </c>
      <c r="E10580" t="s">
        <v>37</v>
      </c>
      <c r="F10580">
        <v>86</v>
      </c>
      <c r="G10580" s="8">
        <v>992238</v>
      </c>
      <c r="H10580" s="8">
        <v>1700000</v>
      </c>
    </row>
    <row r="10581" spans="1:8" x14ac:dyDescent="0.3">
      <c r="A10581">
        <v>6.8</v>
      </c>
      <c r="B10581" t="s">
        <v>25454</v>
      </c>
      <c r="C10581" t="s">
        <v>17536</v>
      </c>
      <c r="D10581" t="s">
        <v>17497</v>
      </c>
      <c r="E10581" t="s">
        <v>37</v>
      </c>
      <c r="F10581">
        <v>86</v>
      </c>
      <c r="G10581" s="8">
        <v>992238</v>
      </c>
      <c r="H10581" s="8">
        <v>1700000</v>
      </c>
    </row>
    <row r="10582" spans="1:8" x14ac:dyDescent="0.3">
      <c r="A10582">
        <v>7.8</v>
      </c>
      <c r="B10582" t="s">
        <v>25455</v>
      </c>
      <c r="C10582" t="s">
        <v>18586</v>
      </c>
      <c r="D10582" t="s">
        <v>1473</v>
      </c>
      <c r="E10582" t="s">
        <v>3397</v>
      </c>
      <c r="F10582">
        <v>104</v>
      </c>
      <c r="G10582" s="8">
        <v>4231500</v>
      </c>
      <c r="H10582" s="8">
        <v>1000000</v>
      </c>
    </row>
    <row r="10583" spans="1:8" x14ac:dyDescent="0.3">
      <c r="A10583">
        <v>7.8</v>
      </c>
      <c r="B10583" t="s">
        <v>25455</v>
      </c>
      <c r="C10583" t="s">
        <v>18586</v>
      </c>
      <c r="D10583" t="s">
        <v>17497</v>
      </c>
      <c r="E10583" t="s">
        <v>3397</v>
      </c>
      <c r="F10583">
        <v>104</v>
      </c>
      <c r="G10583" s="8">
        <v>4231500</v>
      </c>
      <c r="H10583" s="8">
        <v>1000000</v>
      </c>
    </row>
    <row r="10584" spans="1:8" x14ac:dyDescent="0.3">
      <c r="A10584">
        <v>6.9</v>
      </c>
      <c r="B10584" t="s">
        <v>25456</v>
      </c>
      <c r="C10584" t="s">
        <v>18591</v>
      </c>
      <c r="D10584" t="s">
        <v>1473</v>
      </c>
      <c r="E10584" t="s">
        <v>37</v>
      </c>
      <c r="F10584">
        <v>100</v>
      </c>
      <c r="G10584" s="8">
        <v>396035</v>
      </c>
      <c r="H10584" s="8">
        <v>1000000</v>
      </c>
    </row>
    <row r="10585" spans="1:8" x14ac:dyDescent="0.3">
      <c r="A10585">
        <v>6.9</v>
      </c>
      <c r="B10585" t="s">
        <v>25456</v>
      </c>
      <c r="C10585" t="s">
        <v>18591</v>
      </c>
      <c r="D10585" t="s">
        <v>17497</v>
      </c>
      <c r="E10585" t="s">
        <v>37</v>
      </c>
      <c r="F10585">
        <v>100</v>
      </c>
      <c r="G10585" s="8">
        <v>396035</v>
      </c>
      <c r="H10585" s="8">
        <v>1000000</v>
      </c>
    </row>
    <row r="10586" spans="1:8" x14ac:dyDescent="0.3">
      <c r="A10586">
        <v>4.3</v>
      </c>
      <c r="B10586" t="s">
        <v>25457</v>
      </c>
      <c r="C10586" t="s">
        <v>18613</v>
      </c>
      <c r="D10586" t="s">
        <v>809</v>
      </c>
      <c r="E10586" t="s">
        <v>37</v>
      </c>
      <c r="F10586">
        <v>84</v>
      </c>
      <c r="G10586" s="8">
        <v>6026908</v>
      </c>
      <c r="H10586" s="8">
        <v>2000000</v>
      </c>
    </row>
    <row r="10587" spans="1:8" x14ac:dyDescent="0.3">
      <c r="A10587">
        <v>4.3</v>
      </c>
      <c r="B10587" t="s">
        <v>25457</v>
      </c>
      <c r="C10587" t="s">
        <v>18613</v>
      </c>
      <c r="D10587" t="s">
        <v>1473</v>
      </c>
      <c r="E10587" t="s">
        <v>37</v>
      </c>
      <c r="F10587">
        <v>84</v>
      </c>
      <c r="G10587" s="8">
        <v>6026908</v>
      </c>
      <c r="H10587" s="8">
        <v>2000000</v>
      </c>
    </row>
    <row r="10588" spans="1:8" x14ac:dyDescent="0.3">
      <c r="A10588">
        <v>7.2</v>
      </c>
      <c r="B10588" t="s">
        <v>25458</v>
      </c>
      <c r="C10588" t="s">
        <v>18622</v>
      </c>
      <c r="D10588" t="s">
        <v>809</v>
      </c>
      <c r="E10588" t="s">
        <v>13736</v>
      </c>
      <c r="F10588">
        <v>95</v>
      </c>
      <c r="G10588" s="8">
        <v>1060591</v>
      </c>
      <c r="H10588" s="8">
        <v>1300000</v>
      </c>
    </row>
    <row r="10589" spans="1:8" x14ac:dyDescent="0.3">
      <c r="A10589">
        <v>7.2</v>
      </c>
      <c r="B10589" t="s">
        <v>25458</v>
      </c>
      <c r="C10589" t="s">
        <v>18622</v>
      </c>
      <c r="D10589" t="s">
        <v>1473</v>
      </c>
      <c r="E10589" t="s">
        <v>13736</v>
      </c>
      <c r="F10589">
        <v>95</v>
      </c>
      <c r="G10589" s="8">
        <v>1060591</v>
      </c>
      <c r="H10589" s="8">
        <v>1300000</v>
      </c>
    </row>
    <row r="10590" spans="1:8" x14ac:dyDescent="0.3">
      <c r="A10590">
        <v>7.2</v>
      </c>
      <c r="B10590" t="s">
        <v>25458</v>
      </c>
      <c r="C10590" t="s">
        <v>18622</v>
      </c>
      <c r="D10590" t="s">
        <v>17497</v>
      </c>
      <c r="E10590" t="s">
        <v>13736</v>
      </c>
      <c r="F10590">
        <v>95</v>
      </c>
      <c r="G10590" s="8">
        <v>1060591</v>
      </c>
      <c r="H10590" s="8">
        <v>1300000</v>
      </c>
    </row>
    <row r="10591" spans="1:8" x14ac:dyDescent="0.3">
      <c r="A10591">
        <v>7.3</v>
      </c>
      <c r="B10591" t="s">
        <v>25459</v>
      </c>
      <c r="C10591" t="s">
        <v>18634</v>
      </c>
      <c r="D10591" t="s">
        <v>809</v>
      </c>
      <c r="E10591" t="s">
        <v>9476</v>
      </c>
      <c r="F10591">
        <v>90</v>
      </c>
      <c r="G10591" s="8">
        <v>155972</v>
      </c>
      <c r="H10591" s="8">
        <v>1500000</v>
      </c>
    </row>
    <row r="10592" spans="1:8" x14ac:dyDescent="0.3">
      <c r="A10592">
        <v>7.3</v>
      </c>
      <c r="B10592" t="s">
        <v>25459</v>
      </c>
      <c r="C10592" t="s">
        <v>18634</v>
      </c>
      <c r="D10592" t="s">
        <v>1473</v>
      </c>
      <c r="E10592" t="s">
        <v>9476</v>
      </c>
      <c r="F10592">
        <v>90</v>
      </c>
      <c r="G10592" s="8">
        <v>155972</v>
      </c>
      <c r="H10592" s="8">
        <v>1500000</v>
      </c>
    </row>
    <row r="10593" spans="1:8" x14ac:dyDescent="0.3">
      <c r="A10593">
        <v>7.3</v>
      </c>
      <c r="B10593" t="s">
        <v>25459</v>
      </c>
      <c r="C10593" t="s">
        <v>18634</v>
      </c>
      <c r="D10593" t="s">
        <v>17497</v>
      </c>
      <c r="E10593" t="s">
        <v>9476</v>
      </c>
      <c r="F10593">
        <v>90</v>
      </c>
      <c r="G10593" s="8">
        <v>155972</v>
      </c>
      <c r="H10593" s="8">
        <v>1500000</v>
      </c>
    </row>
    <row r="10594" spans="1:8" x14ac:dyDescent="0.3">
      <c r="A10594">
        <v>7.2</v>
      </c>
      <c r="B10594" t="s">
        <v>25460</v>
      </c>
      <c r="C10594" t="s">
        <v>18649</v>
      </c>
      <c r="D10594" t="s">
        <v>21950</v>
      </c>
      <c r="E10594" t="s">
        <v>726</v>
      </c>
      <c r="F10594">
        <v>123</v>
      </c>
      <c r="G10594" s="8">
        <v>26893</v>
      </c>
      <c r="H10594" s="8">
        <v>1600000</v>
      </c>
    </row>
    <row r="10595" spans="1:8" x14ac:dyDescent="0.3">
      <c r="A10595">
        <v>7.2</v>
      </c>
      <c r="B10595" t="s">
        <v>25460</v>
      </c>
      <c r="C10595" t="s">
        <v>18649</v>
      </c>
      <c r="D10595" t="s">
        <v>1473</v>
      </c>
      <c r="E10595" t="s">
        <v>726</v>
      </c>
      <c r="F10595">
        <v>123</v>
      </c>
      <c r="G10595" s="8">
        <v>26893</v>
      </c>
      <c r="H10595" s="8">
        <v>1600000</v>
      </c>
    </row>
    <row r="10596" spans="1:8" x14ac:dyDescent="0.3">
      <c r="A10596">
        <v>7.2</v>
      </c>
      <c r="B10596" t="s">
        <v>25460</v>
      </c>
      <c r="C10596" t="s">
        <v>18649</v>
      </c>
      <c r="D10596" t="s">
        <v>17497</v>
      </c>
      <c r="E10596" t="s">
        <v>726</v>
      </c>
      <c r="F10596">
        <v>123</v>
      </c>
      <c r="G10596" s="8">
        <v>26893</v>
      </c>
      <c r="H10596" s="8">
        <v>1600000</v>
      </c>
    </row>
    <row r="10597" spans="1:8" x14ac:dyDescent="0.3">
      <c r="A10597">
        <v>5.4</v>
      </c>
      <c r="B10597" t="s">
        <v>25461</v>
      </c>
      <c r="C10597" t="s">
        <v>1291</v>
      </c>
      <c r="D10597" t="s">
        <v>1473</v>
      </c>
      <c r="E10597" t="s">
        <v>37</v>
      </c>
      <c r="F10597">
        <v>111</v>
      </c>
      <c r="G10597" s="8">
        <v>2580</v>
      </c>
      <c r="H10597" s="8">
        <v>1650000</v>
      </c>
    </row>
    <row r="10598" spans="1:8" x14ac:dyDescent="0.3">
      <c r="A10598">
        <v>5.4</v>
      </c>
      <c r="B10598" t="s">
        <v>25461</v>
      </c>
      <c r="C10598" t="s">
        <v>1291</v>
      </c>
      <c r="D10598" t="s">
        <v>21948</v>
      </c>
      <c r="E10598" t="s">
        <v>37</v>
      </c>
      <c r="F10598">
        <v>111</v>
      </c>
      <c r="G10598" s="8">
        <v>2580</v>
      </c>
      <c r="H10598" s="8">
        <v>1650000</v>
      </c>
    </row>
    <row r="10599" spans="1:8" x14ac:dyDescent="0.3">
      <c r="A10599">
        <v>7.1</v>
      </c>
      <c r="B10599" t="s">
        <v>25462</v>
      </c>
      <c r="C10599" t="s">
        <v>18666</v>
      </c>
      <c r="D10599" t="s">
        <v>809</v>
      </c>
      <c r="E10599" t="s">
        <v>37</v>
      </c>
      <c r="F10599">
        <v>108</v>
      </c>
      <c r="G10599" s="8">
        <v>19067631</v>
      </c>
      <c r="H10599" s="8">
        <v>2000000</v>
      </c>
    </row>
    <row r="10600" spans="1:8" x14ac:dyDescent="0.3">
      <c r="A10600">
        <v>7.1</v>
      </c>
      <c r="B10600" t="s">
        <v>25462</v>
      </c>
      <c r="C10600" t="s">
        <v>18666</v>
      </c>
      <c r="D10600" t="s">
        <v>1473</v>
      </c>
      <c r="E10600" t="s">
        <v>37</v>
      </c>
      <c r="F10600">
        <v>108</v>
      </c>
      <c r="G10600" s="8">
        <v>19067631</v>
      </c>
      <c r="H10600" s="8">
        <v>2000000</v>
      </c>
    </row>
    <row r="10601" spans="1:8" x14ac:dyDescent="0.3">
      <c r="A10601">
        <v>7.1</v>
      </c>
      <c r="B10601" t="s">
        <v>25462</v>
      </c>
      <c r="C10601" t="s">
        <v>18666</v>
      </c>
      <c r="D10601" t="s">
        <v>17497</v>
      </c>
      <c r="E10601" t="s">
        <v>37</v>
      </c>
      <c r="F10601">
        <v>108</v>
      </c>
      <c r="G10601" s="8">
        <v>19067631</v>
      </c>
      <c r="H10601" s="8">
        <v>2000000</v>
      </c>
    </row>
    <row r="10602" spans="1:8" x14ac:dyDescent="0.3">
      <c r="A10602">
        <v>6.8</v>
      </c>
      <c r="B10602" t="s">
        <v>25463</v>
      </c>
      <c r="C10602" t="s">
        <v>18670</v>
      </c>
      <c r="D10602" t="s">
        <v>675</v>
      </c>
      <c r="E10602" t="s">
        <v>37</v>
      </c>
      <c r="F10602">
        <v>92</v>
      </c>
      <c r="G10602" s="8">
        <v>11806119</v>
      </c>
      <c r="H10602" s="8">
        <v>1100000</v>
      </c>
    </row>
    <row r="10603" spans="1:8" x14ac:dyDescent="0.3">
      <c r="A10603">
        <v>6.8</v>
      </c>
      <c r="B10603" t="s">
        <v>25463</v>
      </c>
      <c r="C10603" t="s">
        <v>18670</v>
      </c>
      <c r="D10603" t="s">
        <v>11093</v>
      </c>
      <c r="E10603" t="s">
        <v>37</v>
      </c>
      <c r="F10603">
        <v>92</v>
      </c>
      <c r="G10603" s="8">
        <v>11806119</v>
      </c>
      <c r="H10603" s="8">
        <v>1100000</v>
      </c>
    </row>
    <row r="10604" spans="1:8" x14ac:dyDescent="0.3">
      <c r="A10604">
        <v>6.8</v>
      </c>
      <c r="B10604" t="s">
        <v>25463</v>
      </c>
      <c r="C10604" t="s">
        <v>18670</v>
      </c>
      <c r="D10604" t="s">
        <v>1473</v>
      </c>
      <c r="E10604" t="s">
        <v>37</v>
      </c>
      <c r="F10604">
        <v>92</v>
      </c>
      <c r="G10604" s="8">
        <v>11806119</v>
      </c>
      <c r="H10604" s="8">
        <v>1100000</v>
      </c>
    </row>
    <row r="10605" spans="1:8" x14ac:dyDescent="0.3">
      <c r="A10605">
        <v>6.8</v>
      </c>
      <c r="B10605" t="s">
        <v>25463</v>
      </c>
      <c r="C10605" t="s">
        <v>18670</v>
      </c>
      <c r="D10605" t="s">
        <v>21949</v>
      </c>
      <c r="E10605" t="s">
        <v>37</v>
      </c>
      <c r="F10605">
        <v>92</v>
      </c>
      <c r="G10605" s="8">
        <v>11806119</v>
      </c>
      <c r="H10605" s="8">
        <v>1100000</v>
      </c>
    </row>
    <row r="10606" spans="1:8" x14ac:dyDescent="0.3">
      <c r="A10606">
        <v>7</v>
      </c>
      <c r="B10606" t="s">
        <v>25464</v>
      </c>
      <c r="C10606" t="s">
        <v>17860</v>
      </c>
      <c r="D10606" t="s">
        <v>1473</v>
      </c>
      <c r="E10606" t="s">
        <v>37</v>
      </c>
      <c r="F10606">
        <v>91</v>
      </c>
      <c r="G10606" s="8">
        <v>7417210</v>
      </c>
      <c r="H10606" s="8">
        <v>1500000</v>
      </c>
    </row>
    <row r="10607" spans="1:8" x14ac:dyDescent="0.3">
      <c r="A10607">
        <v>7.4</v>
      </c>
      <c r="B10607" t="s">
        <v>25465</v>
      </c>
      <c r="C10607" t="s">
        <v>13020</v>
      </c>
      <c r="D10607" t="s">
        <v>809</v>
      </c>
      <c r="E10607" t="s">
        <v>37</v>
      </c>
      <c r="F10607">
        <v>88</v>
      </c>
      <c r="G10607" s="8">
        <v>7362100</v>
      </c>
      <c r="H10607" s="8">
        <v>1500000</v>
      </c>
    </row>
    <row r="10608" spans="1:8" x14ac:dyDescent="0.3">
      <c r="A10608">
        <v>7.4</v>
      </c>
      <c r="B10608" t="s">
        <v>25465</v>
      </c>
      <c r="C10608" t="s">
        <v>13020</v>
      </c>
      <c r="D10608" t="s">
        <v>1473</v>
      </c>
      <c r="E10608" t="s">
        <v>37</v>
      </c>
      <c r="F10608">
        <v>88</v>
      </c>
      <c r="G10608" s="8">
        <v>7362100</v>
      </c>
      <c r="H10608" s="8">
        <v>1500000</v>
      </c>
    </row>
    <row r="10609" spans="1:8" x14ac:dyDescent="0.3">
      <c r="A10609">
        <v>6.7</v>
      </c>
      <c r="B10609" t="s">
        <v>25466</v>
      </c>
      <c r="C10609" t="s">
        <v>7256</v>
      </c>
      <c r="D10609" t="s">
        <v>809</v>
      </c>
      <c r="E10609" t="s">
        <v>37</v>
      </c>
      <c r="F10609">
        <v>97</v>
      </c>
      <c r="G10609" s="8">
        <v>7022940</v>
      </c>
      <c r="H10609" s="8">
        <v>1000000</v>
      </c>
    </row>
    <row r="10610" spans="1:8" x14ac:dyDescent="0.3">
      <c r="A10610">
        <v>6.7</v>
      </c>
      <c r="B10610" t="s">
        <v>25466</v>
      </c>
      <c r="C10610" t="s">
        <v>7256</v>
      </c>
      <c r="D10610" t="s">
        <v>1473</v>
      </c>
      <c r="E10610" t="s">
        <v>37</v>
      </c>
      <c r="F10610">
        <v>97</v>
      </c>
      <c r="G10610" s="8">
        <v>7022940</v>
      </c>
      <c r="H10610" s="8">
        <v>1000000</v>
      </c>
    </row>
    <row r="10611" spans="1:8" x14ac:dyDescent="0.3">
      <c r="A10611">
        <v>6.7</v>
      </c>
      <c r="B10611" t="s">
        <v>25466</v>
      </c>
      <c r="C10611" t="s">
        <v>7256</v>
      </c>
      <c r="D10611" t="s">
        <v>17497</v>
      </c>
      <c r="E10611" t="s">
        <v>37</v>
      </c>
      <c r="F10611">
        <v>97</v>
      </c>
      <c r="G10611" s="8">
        <v>7022940</v>
      </c>
      <c r="H10611" s="8">
        <v>1000000</v>
      </c>
    </row>
    <row r="10612" spans="1:8" x14ac:dyDescent="0.3">
      <c r="A10612">
        <v>7.2</v>
      </c>
      <c r="B10612" t="s">
        <v>25467</v>
      </c>
      <c r="C10612" t="s">
        <v>6424</v>
      </c>
      <c r="D10612" t="s">
        <v>1473</v>
      </c>
      <c r="E10612" t="s">
        <v>37</v>
      </c>
      <c r="F10612">
        <v>103</v>
      </c>
      <c r="G10612" s="8">
        <v>5132222</v>
      </c>
      <c r="H10612" s="8">
        <v>2000000</v>
      </c>
    </row>
    <row r="10613" spans="1:8" x14ac:dyDescent="0.3">
      <c r="A10613">
        <v>7.2</v>
      </c>
      <c r="B10613" t="s">
        <v>25467</v>
      </c>
      <c r="C10613" t="s">
        <v>6424</v>
      </c>
      <c r="D10613" t="s">
        <v>21948</v>
      </c>
      <c r="E10613" t="s">
        <v>37</v>
      </c>
      <c r="F10613">
        <v>103</v>
      </c>
      <c r="G10613" s="8">
        <v>5132222</v>
      </c>
      <c r="H10613" s="8">
        <v>2000000</v>
      </c>
    </row>
    <row r="10614" spans="1:8" x14ac:dyDescent="0.3">
      <c r="A10614">
        <v>7.2</v>
      </c>
      <c r="B10614" t="s">
        <v>25467</v>
      </c>
      <c r="C10614" t="s">
        <v>6424</v>
      </c>
      <c r="D10614" t="s">
        <v>17497</v>
      </c>
      <c r="E10614" t="s">
        <v>37</v>
      </c>
      <c r="F10614">
        <v>103</v>
      </c>
      <c r="G10614" s="8">
        <v>5132222</v>
      </c>
      <c r="H10614" s="8">
        <v>2000000</v>
      </c>
    </row>
    <row r="10615" spans="1:8" x14ac:dyDescent="0.3">
      <c r="A10615">
        <v>7.5</v>
      </c>
      <c r="B10615" t="s">
        <v>25468</v>
      </c>
      <c r="C10615" t="s">
        <v>11761</v>
      </c>
      <c r="D10615" t="s">
        <v>809</v>
      </c>
      <c r="E10615" t="s">
        <v>37</v>
      </c>
      <c r="F10615">
        <v>110</v>
      </c>
      <c r="G10615" s="8">
        <v>2365931</v>
      </c>
      <c r="H10615" s="8">
        <v>1500000</v>
      </c>
    </row>
    <row r="10616" spans="1:8" x14ac:dyDescent="0.3">
      <c r="A10616">
        <v>7.5</v>
      </c>
      <c r="B10616" t="s">
        <v>25468</v>
      </c>
      <c r="C10616" t="s">
        <v>11761</v>
      </c>
      <c r="D10616" t="s">
        <v>21950</v>
      </c>
      <c r="E10616" t="s">
        <v>37</v>
      </c>
      <c r="F10616">
        <v>110</v>
      </c>
      <c r="G10616" s="8">
        <v>2365931</v>
      </c>
      <c r="H10616" s="8">
        <v>1500000</v>
      </c>
    </row>
    <row r="10617" spans="1:8" x14ac:dyDescent="0.3">
      <c r="A10617">
        <v>7.5</v>
      </c>
      <c r="B10617" t="s">
        <v>25468</v>
      </c>
      <c r="C10617" t="s">
        <v>11761</v>
      </c>
      <c r="D10617" t="s">
        <v>1473</v>
      </c>
      <c r="E10617" t="s">
        <v>37</v>
      </c>
      <c r="F10617">
        <v>110</v>
      </c>
      <c r="G10617" s="8">
        <v>2365931</v>
      </c>
      <c r="H10617" s="8">
        <v>1500000</v>
      </c>
    </row>
    <row r="10618" spans="1:8" x14ac:dyDescent="0.3">
      <c r="A10618">
        <v>7.5</v>
      </c>
      <c r="B10618" t="s">
        <v>25468</v>
      </c>
      <c r="C10618" t="s">
        <v>11761</v>
      </c>
      <c r="D10618" t="s">
        <v>17497</v>
      </c>
      <c r="E10618" t="s">
        <v>37</v>
      </c>
      <c r="F10618">
        <v>110</v>
      </c>
      <c r="G10618" s="8">
        <v>2365931</v>
      </c>
      <c r="H10618" s="8">
        <v>1500000</v>
      </c>
    </row>
    <row r="10619" spans="1:8" x14ac:dyDescent="0.3">
      <c r="A10619">
        <v>6.8</v>
      </c>
      <c r="B10619" t="s">
        <v>25469</v>
      </c>
      <c r="C10619" t="s">
        <v>221</v>
      </c>
      <c r="D10619" t="s">
        <v>651</v>
      </c>
      <c r="E10619" t="s">
        <v>37</v>
      </c>
      <c r="F10619">
        <v>103</v>
      </c>
      <c r="G10619" s="8">
        <v>53991137</v>
      </c>
      <c r="H10619" s="8">
        <v>1500000</v>
      </c>
    </row>
    <row r="10620" spans="1:8" x14ac:dyDescent="0.3">
      <c r="A10620">
        <v>6.8</v>
      </c>
      <c r="B10620" t="s">
        <v>25469</v>
      </c>
      <c r="C10620" t="s">
        <v>221</v>
      </c>
      <c r="D10620" t="s">
        <v>4189</v>
      </c>
      <c r="E10620" t="s">
        <v>37</v>
      </c>
      <c r="F10620">
        <v>103</v>
      </c>
      <c r="G10620" s="8">
        <v>53991137</v>
      </c>
      <c r="H10620" s="8">
        <v>1500000</v>
      </c>
    </row>
    <row r="10621" spans="1:8" x14ac:dyDescent="0.3">
      <c r="A10621">
        <v>6.8</v>
      </c>
      <c r="B10621" t="s">
        <v>25469</v>
      </c>
      <c r="C10621" t="s">
        <v>221</v>
      </c>
      <c r="D10621" t="s">
        <v>21948</v>
      </c>
      <c r="E10621" t="s">
        <v>37</v>
      </c>
      <c r="F10621">
        <v>103</v>
      </c>
      <c r="G10621" s="8">
        <v>53991137</v>
      </c>
      <c r="H10621" s="8">
        <v>1500000</v>
      </c>
    </row>
    <row r="10622" spans="1:8" x14ac:dyDescent="0.3">
      <c r="A10622">
        <v>6.8</v>
      </c>
      <c r="B10622" t="s">
        <v>25469</v>
      </c>
      <c r="C10622" t="s">
        <v>221</v>
      </c>
      <c r="D10622" t="s">
        <v>8199</v>
      </c>
      <c r="E10622" t="s">
        <v>37</v>
      </c>
      <c r="F10622">
        <v>103</v>
      </c>
      <c r="G10622" s="8">
        <v>53991137</v>
      </c>
      <c r="H10622" s="8">
        <v>1500000</v>
      </c>
    </row>
    <row r="10623" spans="1:8" x14ac:dyDescent="0.3">
      <c r="A10623">
        <v>7.9</v>
      </c>
      <c r="B10623" t="s">
        <v>25470</v>
      </c>
      <c r="C10623" t="s">
        <v>18724</v>
      </c>
      <c r="D10623" t="s">
        <v>21950</v>
      </c>
      <c r="E10623" t="s">
        <v>1265</v>
      </c>
      <c r="F10623">
        <v>114</v>
      </c>
      <c r="G10623" s="8">
        <v>1221261</v>
      </c>
      <c r="H10623" s="8">
        <v>1500000</v>
      </c>
    </row>
    <row r="10624" spans="1:8" x14ac:dyDescent="0.3">
      <c r="A10624">
        <v>7.9</v>
      </c>
      <c r="B10624" t="s">
        <v>25470</v>
      </c>
      <c r="C10624" t="s">
        <v>18724</v>
      </c>
      <c r="D10624" t="s">
        <v>1473</v>
      </c>
      <c r="E10624" t="s">
        <v>1265</v>
      </c>
      <c r="F10624">
        <v>114</v>
      </c>
      <c r="G10624" s="8">
        <v>1221261</v>
      </c>
      <c r="H10624" s="8">
        <v>1500000</v>
      </c>
    </row>
    <row r="10625" spans="1:8" x14ac:dyDescent="0.3">
      <c r="A10625">
        <v>7.9</v>
      </c>
      <c r="B10625" t="s">
        <v>25470</v>
      </c>
      <c r="C10625" t="s">
        <v>18724</v>
      </c>
      <c r="D10625" t="s">
        <v>8199</v>
      </c>
      <c r="E10625" t="s">
        <v>1265</v>
      </c>
      <c r="F10625">
        <v>114</v>
      </c>
      <c r="G10625" s="8">
        <v>1221261</v>
      </c>
      <c r="H10625" s="8">
        <v>1500000</v>
      </c>
    </row>
    <row r="10626" spans="1:8" x14ac:dyDescent="0.3">
      <c r="A10626">
        <v>6.7</v>
      </c>
      <c r="B10626" t="s">
        <v>25471</v>
      </c>
      <c r="C10626" t="s">
        <v>18737</v>
      </c>
      <c r="D10626" t="s">
        <v>1473</v>
      </c>
      <c r="E10626" t="s">
        <v>37</v>
      </c>
      <c r="F10626">
        <v>112</v>
      </c>
      <c r="G10626" s="8">
        <v>712294</v>
      </c>
      <c r="H10626" s="8">
        <v>1500000</v>
      </c>
    </row>
    <row r="10627" spans="1:8" x14ac:dyDescent="0.3">
      <c r="A10627">
        <v>5.8</v>
      </c>
      <c r="B10627" t="s">
        <v>25472</v>
      </c>
      <c r="C10627" t="s">
        <v>18742</v>
      </c>
      <c r="D10627" t="s">
        <v>809</v>
      </c>
      <c r="E10627" t="s">
        <v>37</v>
      </c>
      <c r="F10627">
        <v>104</v>
      </c>
      <c r="G10627" s="8">
        <v>3447339</v>
      </c>
      <c r="H10627" s="8">
        <v>1500000</v>
      </c>
    </row>
    <row r="10628" spans="1:8" x14ac:dyDescent="0.3">
      <c r="A10628">
        <v>5.8</v>
      </c>
      <c r="B10628" t="s">
        <v>25472</v>
      </c>
      <c r="C10628" t="s">
        <v>18742</v>
      </c>
      <c r="D10628" t="s">
        <v>17497</v>
      </c>
      <c r="E10628" t="s">
        <v>37</v>
      </c>
      <c r="F10628">
        <v>104</v>
      </c>
      <c r="G10628" s="8">
        <v>3447339</v>
      </c>
      <c r="H10628" s="8">
        <v>1500000</v>
      </c>
    </row>
    <row r="10629" spans="1:8" x14ac:dyDescent="0.3">
      <c r="A10629">
        <v>6.5</v>
      </c>
      <c r="B10629" t="s">
        <v>25473</v>
      </c>
      <c r="C10629" t="s">
        <v>16339</v>
      </c>
      <c r="D10629" t="s">
        <v>21950</v>
      </c>
      <c r="E10629" t="s">
        <v>37</v>
      </c>
      <c r="F10629">
        <v>99</v>
      </c>
      <c r="G10629" s="8">
        <v>418953</v>
      </c>
      <c r="H10629" s="8">
        <v>1500000</v>
      </c>
    </row>
    <row r="10630" spans="1:8" x14ac:dyDescent="0.3">
      <c r="A10630">
        <v>6.5</v>
      </c>
      <c r="B10630" t="s">
        <v>25473</v>
      </c>
      <c r="C10630" t="s">
        <v>16339</v>
      </c>
      <c r="D10630" t="s">
        <v>1473</v>
      </c>
      <c r="E10630" t="s">
        <v>37</v>
      </c>
      <c r="F10630">
        <v>99</v>
      </c>
      <c r="G10630" s="8">
        <v>418953</v>
      </c>
      <c r="H10630" s="8">
        <v>1500000</v>
      </c>
    </row>
    <row r="10631" spans="1:8" x14ac:dyDescent="0.3">
      <c r="A10631">
        <v>6.5</v>
      </c>
      <c r="B10631" t="s">
        <v>25473</v>
      </c>
      <c r="C10631" t="s">
        <v>16339</v>
      </c>
      <c r="D10631" t="s">
        <v>8199</v>
      </c>
      <c r="E10631" t="s">
        <v>37</v>
      </c>
      <c r="F10631">
        <v>99</v>
      </c>
      <c r="G10631" s="8">
        <v>418953</v>
      </c>
      <c r="H10631" s="8">
        <v>1500000</v>
      </c>
    </row>
    <row r="10632" spans="1:8" x14ac:dyDescent="0.3">
      <c r="A10632">
        <v>7.2</v>
      </c>
      <c r="B10632" t="s">
        <v>25474</v>
      </c>
      <c r="C10632" t="s">
        <v>18750</v>
      </c>
      <c r="D10632" t="s">
        <v>1473</v>
      </c>
      <c r="E10632" t="s">
        <v>37</v>
      </c>
      <c r="F10632">
        <v>98</v>
      </c>
      <c r="G10632" s="8">
        <v>406035</v>
      </c>
      <c r="H10632" s="8">
        <v>1500000</v>
      </c>
    </row>
    <row r="10633" spans="1:8" x14ac:dyDescent="0.3">
      <c r="A10633">
        <v>6.5</v>
      </c>
      <c r="B10633" t="s">
        <v>25475</v>
      </c>
      <c r="C10633" t="s">
        <v>10967</v>
      </c>
      <c r="D10633" t="s">
        <v>4189</v>
      </c>
      <c r="E10633" t="s">
        <v>37</v>
      </c>
      <c r="F10633">
        <v>100</v>
      </c>
      <c r="G10633" s="8">
        <v>373967</v>
      </c>
      <c r="H10633" s="8">
        <v>1500000</v>
      </c>
    </row>
    <row r="10634" spans="1:8" x14ac:dyDescent="0.3">
      <c r="A10634">
        <v>6.5</v>
      </c>
      <c r="B10634" t="s">
        <v>25475</v>
      </c>
      <c r="C10634" t="s">
        <v>10967</v>
      </c>
      <c r="D10634" t="s">
        <v>21948</v>
      </c>
      <c r="E10634" t="s">
        <v>37</v>
      </c>
      <c r="F10634">
        <v>100</v>
      </c>
      <c r="G10634" s="8">
        <v>373967</v>
      </c>
      <c r="H10634" s="8">
        <v>1500000</v>
      </c>
    </row>
    <row r="10635" spans="1:8" x14ac:dyDescent="0.3">
      <c r="A10635">
        <v>6.2</v>
      </c>
      <c r="B10635" t="s">
        <v>25476</v>
      </c>
      <c r="C10635" t="s">
        <v>262</v>
      </c>
      <c r="D10635" t="s">
        <v>809</v>
      </c>
      <c r="E10635" t="s">
        <v>37</v>
      </c>
      <c r="F10635">
        <v>80</v>
      </c>
      <c r="G10635" s="8">
        <v>194568</v>
      </c>
      <c r="H10635" s="8">
        <v>1500000</v>
      </c>
    </row>
    <row r="10636" spans="1:8" x14ac:dyDescent="0.3">
      <c r="A10636">
        <v>6.2</v>
      </c>
      <c r="B10636" t="s">
        <v>25476</v>
      </c>
      <c r="C10636" t="s">
        <v>262</v>
      </c>
      <c r="D10636" t="s">
        <v>17497</v>
      </c>
      <c r="E10636" t="s">
        <v>37</v>
      </c>
      <c r="F10636">
        <v>80</v>
      </c>
      <c r="G10636" s="8">
        <v>194568</v>
      </c>
      <c r="H10636" s="8">
        <v>1500000</v>
      </c>
    </row>
    <row r="10637" spans="1:8" x14ac:dyDescent="0.3">
      <c r="A10637">
        <v>8.6</v>
      </c>
      <c r="B10637" t="s">
        <v>25477</v>
      </c>
      <c r="C10637" t="s">
        <v>18780</v>
      </c>
      <c r="D10637" t="s">
        <v>809</v>
      </c>
      <c r="E10637" t="s">
        <v>37</v>
      </c>
      <c r="F10637">
        <v>87</v>
      </c>
      <c r="G10637" s="8">
        <v>163245</v>
      </c>
      <c r="H10637" s="8">
        <v>1500000</v>
      </c>
    </row>
    <row r="10638" spans="1:8" x14ac:dyDescent="0.3">
      <c r="A10638">
        <v>8.6</v>
      </c>
      <c r="B10638" t="s">
        <v>25477</v>
      </c>
      <c r="C10638" t="s">
        <v>18780</v>
      </c>
      <c r="D10638" t="s">
        <v>1473</v>
      </c>
      <c r="E10638" t="s">
        <v>37</v>
      </c>
      <c r="F10638">
        <v>87</v>
      </c>
      <c r="G10638" s="8">
        <v>163245</v>
      </c>
      <c r="H10638" s="8">
        <v>1500000</v>
      </c>
    </row>
    <row r="10639" spans="1:8" x14ac:dyDescent="0.3">
      <c r="A10639">
        <v>8.6</v>
      </c>
      <c r="B10639" t="s">
        <v>25477</v>
      </c>
      <c r="C10639" t="s">
        <v>18780</v>
      </c>
      <c r="D10639" t="s">
        <v>15875</v>
      </c>
      <c r="E10639" t="s">
        <v>37</v>
      </c>
      <c r="F10639">
        <v>87</v>
      </c>
      <c r="G10639" s="8">
        <v>163245</v>
      </c>
      <c r="H10639" s="8">
        <v>1500000</v>
      </c>
    </row>
    <row r="10640" spans="1:8" x14ac:dyDescent="0.3">
      <c r="A10640">
        <v>6.5</v>
      </c>
      <c r="B10640" t="s">
        <v>25478</v>
      </c>
      <c r="C10640" t="s">
        <v>18787</v>
      </c>
      <c r="D10640" t="s">
        <v>1473</v>
      </c>
      <c r="E10640" t="s">
        <v>37</v>
      </c>
      <c r="F10640">
        <v>91</v>
      </c>
      <c r="G10640" s="8">
        <v>119841</v>
      </c>
      <c r="H10640" s="8">
        <v>1500000</v>
      </c>
    </row>
    <row r="10641" spans="1:8" x14ac:dyDescent="0.3">
      <c r="A10641">
        <v>6.3</v>
      </c>
      <c r="B10641" t="s">
        <v>25479</v>
      </c>
      <c r="C10641" t="s">
        <v>4037</v>
      </c>
      <c r="D10641" t="s">
        <v>809</v>
      </c>
      <c r="E10641" t="s">
        <v>37</v>
      </c>
      <c r="F10641">
        <v>84</v>
      </c>
      <c r="G10641" s="8">
        <v>173066</v>
      </c>
      <c r="H10641" s="8">
        <v>1500000</v>
      </c>
    </row>
    <row r="10642" spans="1:8" x14ac:dyDescent="0.3">
      <c r="A10642">
        <v>6.3</v>
      </c>
      <c r="B10642" t="s">
        <v>25479</v>
      </c>
      <c r="C10642" t="s">
        <v>4037</v>
      </c>
      <c r="D10642" t="s">
        <v>651</v>
      </c>
      <c r="E10642" t="s">
        <v>37</v>
      </c>
      <c r="F10642">
        <v>84</v>
      </c>
      <c r="G10642" s="8">
        <v>173066</v>
      </c>
      <c r="H10642" s="8">
        <v>1500000</v>
      </c>
    </row>
    <row r="10643" spans="1:8" x14ac:dyDescent="0.3">
      <c r="A10643">
        <v>4.3</v>
      </c>
      <c r="B10643" t="s">
        <v>25480</v>
      </c>
      <c r="C10643" t="s">
        <v>11542</v>
      </c>
      <c r="D10643" t="s">
        <v>809</v>
      </c>
      <c r="E10643" t="s">
        <v>37</v>
      </c>
      <c r="F10643">
        <v>90</v>
      </c>
      <c r="G10643" s="8">
        <v>92362</v>
      </c>
      <c r="H10643" s="8">
        <v>1500000</v>
      </c>
    </row>
    <row r="10644" spans="1:8" x14ac:dyDescent="0.3">
      <c r="A10644">
        <v>4.3</v>
      </c>
      <c r="B10644" t="s">
        <v>25480</v>
      </c>
      <c r="C10644" t="s">
        <v>11542</v>
      </c>
      <c r="D10644" t="s">
        <v>1473</v>
      </c>
      <c r="E10644" t="s">
        <v>37</v>
      </c>
      <c r="F10644">
        <v>90</v>
      </c>
      <c r="G10644" s="8">
        <v>92362</v>
      </c>
      <c r="H10644" s="8">
        <v>1500000</v>
      </c>
    </row>
    <row r="10645" spans="1:8" x14ac:dyDescent="0.3">
      <c r="A10645">
        <v>6.1</v>
      </c>
      <c r="B10645" t="s">
        <v>25481</v>
      </c>
      <c r="C10645" t="s">
        <v>18797</v>
      </c>
      <c r="D10645" t="s">
        <v>809</v>
      </c>
      <c r="E10645" t="s">
        <v>37</v>
      </c>
      <c r="F10645">
        <v>98</v>
      </c>
      <c r="G10645" s="8">
        <v>105943</v>
      </c>
      <c r="H10645" s="8">
        <v>1500000</v>
      </c>
    </row>
    <row r="10646" spans="1:8" x14ac:dyDescent="0.3">
      <c r="A10646">
        <v>5.8</v>
      </c>
      <c r="B10646" t="s">
        <v>25482</v>
      </c>
      <c r="C10646" t="s">
        <v>13692</v>
      </c>
      <c r="D10646" t="s">
        <v>1473</v>
      </c>
      <c r="E10646" t="s">
        <v>37</v>
      </c>
      <c r="F10646">
        <v>124</v>
      </c>
      <c r="G10646" s="8">
        <v>183490</v>
      </c>
      <c r="H10646" s="8">
        <v>1700000</v>
      </c>
    </row>
    <row r="10647" spans="1:8" x14ac:dyDescent="0.3">
      <c r="A10647">
        <v>5.8</v>
      </c>
      <c r="B10647" t="s">
        <v>25482</v>
      </c>
      <c r="C10647" t="s">
        <v>13692</v>
      </c>
      <c r="D10647" t="s">
        <v>21951</v>
      </c>
      <c r="E10647" t="s">
        <v>37</v>
      </c>
      <c r="F10647">
        <v>124</v>
      </c>
      <c r="G10647" s="8">
        <v>183490</v>
      </c>
      <c r="H10647" s="8">
        <v>1700000</v>
      </c>
    </row>
    <row r="10648" spans="1:8" x14ac:dyDescent="0.3">
      <c r="A10648">
        <v>6.7</v>
      </c>
      <c r="B10648" t="s">
        <v>25483</v>
      </c>
      <c r="C10648" t="s">
        <v>18813</v>
      </c>
      <c r="D10648" t="s">
        <v>651</v>
      </c>
      <c r="E10648" t="s">
        <v>37</v>
      </c>
      <c r="F10648">
        <v>95</v>
      </c>
      <c r="G10648" s="8">
        <v>3478</v>
      </c>
      <c r="H10648" s="8">
        <v>1500000</v>
      </c>
    </row>
    <row r="10649" spans="1:8" x14ac:dyDescent="0.3">
      <c r="A10649">
        <v>6.7</v>
      </c>
      <c r="B10649" t="s">
        <v>25483</v>
      </c>
      <c r="C10649" t="s">
        <v>18813</v>
      </c>
      <c r="D10649" t="s">
        <v>4189</v>
      </c>
      <c r="E10649" t="s">
        <v>37</v>
      </c>
      <c r="F10649">
        <v>95</v>
      </c>
      <c r="G10649" s="8">
        <v>3478</v>
      </c>
      <c r="H10649" s="8">
        <v>1500000</v>
      </c>
    </row>
    <row r="10650" spans="1:8" x14ac:dyDescent="0.3">
      <c r="A10650">
        <v>6.7</v>
      </c>
      <c r="B10650" t="s">
        <v>25484</v>
      </c>
      <c r="C10650" t="s">
        <v>18819</v>
      </c>
      <c r="D10650" t="s">
        <v>1473</v>
      </c>
      <c r="E10650" t="s">
        <v>37</v>
      </c>
      <c r="F10650">
        <v>90</v>
      </c>
      <c r="G10650" s="8">
        <v>52166</v>
      </c>
      <c r="H10650" s="8">
        <v>2000000</v>
      </c>
    </row>
    <row r="10651" spans="1:8" x14ac:dyDescent="0.3">
      <c r="A10651">
        <v>5.0999999999999996</v>
      </c>
      <c r="B10651" t="s">
        <v>25485</v>
      </c>
      <c r="C10651" t="s">
        <v>10608</v>
      </c>
      <c r="D10651" t="s">
        <v>1473</v>
      </c>
      <c r="E10651" t="s">
        <v>37</v>
      </c>
      <c r="F10651">
        <v>101</v>
      </c>
      <c r="G10651" s="8">
        <v>1163508</v>
      </c>
      <c r="H10651" s="8">
        <v>2500000</v>
      </c>
    </row>
    <row r="10652" spans="1:8" x14ac:dyDescent="0.3">
      <c r="A10652">
        <v>5.0999999999999996</v>
      </c>
      <c r="B10652" t="s">
        <v>25485</v>
      </c>
      <c r="C10652" t="s">
        <v>10608</v>
      </c>
      <c r="D10652" t="s">
        <v>651</v>
      </c>
      <c r="E10652" t="s">
        <v>37</v>
      </c>
      <c r="F10652">
        <v>101</v>
      </c>
      <c r="G10652" s="8">
        <v>1163508</v>
      </c>
      <c r="H10652" s="8">
        <v>2500000</v>
      </c>
    </row>
    <row r="10653" spans="1:8" x14ac:dyDescent="0.3">
      <c r="A10653">
        <v>5.0999999999999996</v>
      </c>
      <c r="B10653" t="s">
        <v>25485</v>
      </c>
      <c r="C10653" t="s">
        <v>10608</v>
      </c>
      <c r="D10653" t="s">
        <v>4189</v>
      </c>
      <c r="E10653" t="s">
        <v>37</v>
      </c>
      <c r="F10653">
        <v>101</v>
      </c>
      <c r="G10653" s="8">
        <v>1163508</v>
      </c>
      <c r="H10653" s="8">
        <v>2500000</v>
      </c>
    </row>
    <row r="10654" spans="1:8" x14ac:dyDescent="0.3">
      <c r="A10654">
        <v>5.0999999999999996</v>
      </c>
      <c r="B10654" t="s">
        <v>25485</v>
      </c>
      <c r="C10654" t="s">
        <v>10608</v>
      </c>
      <c r="D10654" t="s">
        <v>8199</v>
      </c>
      <c r="E10654" t="s">
        <v>37</v>
      </c>
      <c r="F10654">
        <v>101</v>
      </c>
      <c r="G10654" s="8">
        <v>1163508</v>
      </c>
      <c r="H10654" s="8">
        <v>2500000</v>
      </c>
    </row>
    <row r="10655" spans="1:8" x14ac:dyDescent="0.3">
      <c r="A10655">
        <v>7.7</v>
      </c>
      <c r="B10655" t="s">
        <v>25486</v>
      </c>
      <c r="C10655" t="s">
        <v>18885</v>
      </c>
      <c r="D10655" t="s">
        <v>9312</v>
      </c>
      <c r="E10655" t="s">
        <v>37</v>
      </c>
      <c r="F10655">
        <v>83</v>
      </c>
      <c r="G10655" s="8">
        <v>184925485</v>
      </c>
      <c r="H10655" s="8">
        <v>2000000</v>
      </c>
    </row>
    <row r="10656" spans="1:8" x14ac:dyDescent="0.3">
      <c r="A10656">
        <v>7.7</v>
      </c>
      <c r="B10656" t="s">
        <v>25486</v>
      </c>
      <c r="C10656" t="s">
        <v>18885</v>
      </c>
      <c r="D10656" t="s">
        <v>15875</v>
      </c>
      <c r="E10656" t="s">
        <v>37</v>
      </c>
      <c r="F10656">
        <v>83</v>
      </c>
      <c r="G10656" s="8">
        <v>184925485</v>
      </c>
      <c r="H10656" s="8">
        <v>2000000</v>
      </c>
    </row>
    <row r="10657" spans="1:8" x14ac:dyDescent="0.3">
      <c r="A10657">
        <v>7.7</v>
      </c>
      <c r="B10657" t="s">
        <v>25486</v>
      </c>
      <c r="C10657" t="s">
        <v>18885</v>
      </c>
      <c r="D10657" t="s">
        <v>651</v>
      </c>
      <c r="E10657" t="s">
        <v>37</v>
      </c>
      <c r="F10657">
        <v>83</v>
      </c>
      <c r="G10657" s="8">
        <v>184925485</v>
      </c>
      <c r="H10657" s="8">
        <v>2000000</v>
      </c>
    </row>
    <row r="10658" spans="1:8" x14ac:dyDescent="0.3">
      <c r="A10658">
        <v>7.7</v>
      </c>
      <c r="B10658" t="s">
        <v>25486</v>
      </c>
      <c r="C10658" t="s">
        <v>18885</v>
      </c>
      <c r="D10658" t="s">
        <v>15164</v>
      </c>
      <c r="E10658" t="s">
        <v>37</v>
      </c>
      <c r="F10658">
        <v>83</v>
      </c>
      <c r="G10658" s="8">
        <v>184925485</v>
      </c>
      <c r="H10658" s="8">
        <v>2000000</v>
      </c>
    </row>
    <row r="10659" spans="1:8" x14ac:dyDescent="0.3">
      <c r="A10659">
        <v>6.7</v>
      </c>
      <c r="B10659" t="s">
        <v>25487</v>
      </c>
      <c r="C10659" t="s">
        <v>18892</v>
      </c>
      <c r="D10659" t="s">
        <v>1473</v>
      </c>
      <c r="E10659" t="s">
        <v>1265</v>
      </c>
      <c r="F10659">
        <v>106</v>
      </c>
      <c r="G10659" s="8">
        <v>304124</v>
      </c>
      <c r="H10659" s="8">
        <v>1400000</v>
      </c>
    </row>
    <row r="10660" spans="1:8" x14ac:dyDescent="0.3">
      <c r="A10660">
        <v>6.6</v>
      </c>
      <c r="B10660" t="s">
        <v>25488</v>
      </c>
      <c r="C10660" t="s">
        <v>18903</v>
      </c>
      <c r="D10660" t="s">
        <v>515</v>
      </c>
      <c r="E10660" t="s">
        <v>37</v>
      </c>
      <c r="F10660">
        <v>94</v>
      </c>
      <c r="G10660" s="8">
        <v>36830</v>
      </c>
      <c r="H10660" s="8">
        <v>1400000</v>
      </c>
    </row>
    <row r="10661" spans="1:8" x14ac:dyDescent="0.3">
      <c r="A10661">
        <v>6.6</v>
      </c>
      <c r="B10661" t="s">
        <v>25488</v>
      </c>
      <c r="C10661" t="s">
        <v>18903</v>
      </c>
      <c r="D10661" t="s">
        <v>809</v>
      </c>
      <c r="E10661" t="s">
        <v>37</v>
      </c>
      <c r="F10661">
        <v>94</v>
      </c>
      <c r="G10661" s="8">
        <v>36830</v>
      </c>
      <c r="H10661" s="8">
        <v>1400000</v>
      </c>
    </row>
    <row r="10662" spans="1:8" x14ac:dyDescent="0.3">
      <c r="A10662">
        <v>6.6</v>
      </c>
      <c r="B10662" t="s">
        <v>25488</v>
      </c>
      <c r="C10662" t="s">
        <v>18903</v>
      </c>
      <c r="D10662" t="s">
        <v>4189</v>
      </c>
      <c r="E10662" t="s">
        <v>37</v>
      </c>
      <c r="F10662">
        <v>94</v>
      </c>
      <c r="G10662" s="8">
        <v>36830</v>
      </c>
      <c r="H10662" s="8">
        <v>1400000</v>
      </c>
    </row>
    <row r="10663" spans="1:8" x14ac:dyDescent="0.3">
      <c r="A10663">
        <v>8.1999999999999993</v>
      </c>
      <c r="B10663" t="s">
        <v>25489</v>
      </c>
      <c r="C10663" t="s">
        <v>658</v>
      </c>
      <c r="D10663" t="s">
        <v>809</v>
      </c>
      <c r="E10663" t="s">
        <v>37</v>
      </c>
      <c r="F10663">
        <v>120</v>
      </c>
      <c r="G10663" s="8">
        <v>3650677</v>
      </c>
      <c r="H10663" s="8">
        <v>960000</v>
      </c>
    </row>
    <row r="10664" spans="1:8" x14ac:dyDescent="0.3">
      <c r="A10664">
        <v>8.1999999999999993</v>
      </c>
      <c r="B10664" t="s">
        <v>25489</v>
      </c>
      <c r="C10664" t="s">
        <v>658</v>
      </c>
      <c r="D10664" t="s">
        <v>21950</v>
      </c>
      <c r="E10664" t="s">
        <v>37</v>
      </c>
      <c r="F10664">
        <v>120</v>
      </c>
      <c r="G10664" s="8">
        <v>3650677</v>
      </c>
      <c r="H10664" s="8">
        <v>960000</v>
      </c>
    </row>
    <row r="10665" spans="1:8" x14ac:dyDescent="0.3">
      <c r="A10665">
        <v>8.1</v>
      </c>
      <c r="B10665" t="s">
        <v>25490</v>
      </c>
      <c r="C10665" t="s">
        <v>14030</v>
      </c>
      <c r="D10665" t="s">
        <v>1473</v>
      </c>
      <c r="E10665" t="s">
        <v>13564</v>
      </c>
      <c r="F10665">
        <v>105</v>
      </c>
      <c r="G10665" s="8">
        <v>1647780</v>
      </c>
      <c r="H10665" s="8">
        <v>1300000</v>
      </c>
    </row>
    <row r="10666" spans="1:8" x14ac:dyDescent="0.3">
      <c r="A10666">
        <v>7.2</v>
      </c>
      <c r="B10666" t="s">
        <v>25491</v>
      </c>
      <c r="C10666" t="s">
        <v>186</v>
      </c>
      <c r="D10666" t="s">
        <v>809</v>
      </c>
      <c r="E10666" t="s">
        <v>37</v>
      </c>
      <c r="F10666">
        <v>95</v>
      </c>
      <c r="G10666" s="8">
        <v>695229</v>
      </c>
      <c r="H10666" s="8">
        <v>1300000</v>
      </c>
    </row>
    <row r="10667" spans="1:8" x14ac:dyDescent="0.3">
      <c r="A10667">
        <v>7.2</v>
      </c>
      <c r="B10667" t="s">
        <v>25491</v>
      </c>
      <c r="C10667" t="s">
        <v>186</v>
      </c>
      <c r="D10667" t="s">
        <v>1473</v>
      </c>
      <c r="E10667" t="s">
        <v>37</v>
      </c>
      <c r="F10667">
        <v>95</v>
      </c>
      <c r="G10667" s="8">
        <v>695229</v>
      </c>
      <c r="H10667" s="8">
        <v>1300000</v>
      </c>
    </row>
    <row r="10668" spans="1:8" x14ac:dyDescent="0.3">
      <c r="A10668">
        <v>7.4</v>
      </c>
      <c r="B10668" t="s">
        <v>25492</v>
      </c>
      <c r="C10668" t="s">
        <v>18957</v>
      </c>
      <c r="D10668" t="s">
        <v>1473</v>
      </c>
      <c r="E10668" t="s">
        <v>18964</v>
      </c>
      <c r="F10668">
        <v>135</v>
      </c>
      <c r="G10668" s="8">
        <v>638951</v>
      </c>
      <c r="H10668" s="8">
        <v>1592000</v>
      </c>
    </row>
    <row r="10669" spans="1:8" x14ac:dyDescent="0.3">
      <c r="A10669">
        <v>6.5</v>
      </c>
      <c r="B10669" t="s">
        <v>25493</v>
      </c>
      <c r="C10669" t="s">
        <v>18965</v>
      </c>
      <c r="D10669" t="s">
        <v>1473</v>
      </c>
      <c r="E10669" t="s">
        <v>37</v>
      </c>
      <c r="F10669">
        <v>105</v>
      </c>
      <c r="G10669" s="8">
        <v>609042</v>
      </c>
      <c r="H10669" s="8">
        <v>1300000</v>
      </c>
    </row>
    <row r="10670" spans="1:8" x14ac:dyDescent="0.3">
      <c r="A10670">
        <v>5.7</v>
      </c>
      <c r="B10670" t="s">
        <v>25494</v>
      </c>
      <c r="C10670" t="s">
        <v>18969</v>
      </c>
      <c r="D10670" t="s">
        <v>809</v>
      </c>
      <c r="E10670" t="s">
        <v>37</v>
      </c>
      <c r="F10670">
        <v>83</v>
      </c>
      <c r="G10670" s="8">
        <v>1521</v>
      </c>
      <c r="H10670" s="8">
        <v>1500000</v>
      </c>
    </row>
    <row r="10671" spans="1:8" x14ac:dyDescent="0.3">
      <c r="A10671">
        <v>5.7</v>
      </c>
      <c r="B10671" t="s">
        <v>25494</v>
      </c>
      <c r="C10671" t="s">
        <v>18969</v>
      </c>
      <c r="D10671" t="s">
        <v>4189</v>
      </c>
      <c r="E10671" t="s">
        <v>37</v>
      </c>
      <c r="F10671">
        <v>83</v>
      </c>
      <c r="G10671" s="8">
        <v>1521</v>
      </c>
      <c r="H10671" s="8">
        <v>1500000</v>
      </c>
    </row>
    <row r="10672" spans="1:8" x14ac:dyDescent="0.3">
      <c r="A10672">
        <v>6.2</v>
      </c>
      <c r="B10672" t="s">
        <v>25495</v>
      </c>
      <c r="C10672" t="s">
        <v>18992</v>
      </c>
      <c r="D10672" t="s">
        <v>809</v>
      </c>
      <c r="E10672" t="s">
        <v>37</v>
      </c>
      <c r="F10672">
        <v>87</v>
      </c>
      <c r="G10672" s="8">
        <v>19539</v>
      </c>
      <c r="H10672" s="8">
        <v>1000000</v>
      </c>
    </row>
    <row r="10673" spans="1:8" x14ac:dyDescent="0.3">
      <c r="A10673">
        <v>3.3</v>
      </c>
      <c r="B10673" t="s">
        <v>25496</v>
      </c>
      <c r="C10673" t="s">
        <v>18996</v>
      </c>
      <c r="D10673" t="s">
        <v>809</v>
      </c>
      <c r="E10673" t="s">
        <v>37</v>
      </c>
      <c r="F10673">
        <v>97</v>
      </c>
      <c r="G10673" s="8">
        <v>100358</v>
      </c>
      <c r="H10673" s="8">
        <v>1500000</v>
      </c>
    </row>
    <row r="10674" spans="1:8" x14ac:dyDescent="0.3">
      <c r="A10674">
        <v>3.3</v>
      </c>
      <c r="B10674" t="s">
        <v>25496</v>
      </c>
      <c r="C10674" t="s">
        <v>18996</v>
      </c>
      <c r="D10674" t="s">
        <v>15164</v>
      </c>
      <c r="E10674" t="s">
        <v>37</v>
      </c>
      <c r="F10674">
        <v>97</v>
      </c>
      <c r="G10674" s="8">
        <v>100358</v>
      </c>
      <c r="H10674" s="8">
        <v>1500000</v>
      </c>
    </row>
    <row r="10675" spans="1:8" x14ac:dyDescent="0.3">
      <c r="A10675">
        <v>3.3</v>
      </c>
      <c r="B10675" t="s">
        <v>25496</v>
      </c>
      <c r="C10675" t="s">
        <v>18996</v>
      </c>
      <c r="D10675" t="s">
        <v>17497</v>
      </c>
      <c r="E10675" t="s">
        <v>37</v>
      </c>
      <c r="F10675">
        <v>97</v>
      </c>
      <c r="G10675" s="8">
        <v>100358</v>
      </c>
      <c r="H10675" s="8">
        <v>1500000</v>
      </c>
    </row>
    <row r="10676" spans="1:8" x14ac:dyDescent="0.3">
      <c r="A10676">
        <v>6.1</v>
      </c>
      <c r="B10676" t="s">
        <v>25497</v>
      </c>
      <c r="C10676" t="s">
        <v>4850</v>
      </c>
      <c r="D10676" t="s">
        <v>4189</v>
      </c>
      <c r="E10676" t="s">
        <v>37</v>
      </c>
      <c r="F10676">
        <v>87</v>
      </c>
      <c r="G10676" s="8">
        <v>19100000</v>
      </c>
      <c r="H10676" s="8">
        <v>1250000</v>
      </c>
    </row>
    <row r="10677" spans="1:8" x14ac:dyDescent="0.3">
      <c r="A10677">
        <v>6.1</v>
      </c>
      <c r="B10677" t="s">
        <v>25497</v>
      </c>
      <c r="C10677" t="s">
        <v>4850</v>
      </c>
      <c r="D10677" t="s">
        <v>21948</v>
      </c>
      <c r="E10677" t="s">
        <v>37</v>
      </c>
      <c r="F10677">
        <v>87</v>
      </c>
      <c r="G10677" s="8">
        <v>19100000</v>
      </c>
      <c r="H10677" s="8">
        <v>1250000</v>
      </c>
    </row>
    <row r="10678" spans="1:8" x14ac:dyDescent="0.3">
      <c r="A10678">
        <v>6.1</v>
      </c>
      <c r="B10678" t="s">
        <v>25497</v>
      </c>
      <c r="C10678" t="s">
        <v>4850</v>
      </c>
      <c r="D10678" t="s">
        <v>8199</v>
      </c>
      <c r="E10678" t="s">
        <v>37</v>
      </c>
      <c r="F10678">
        <v>87</v>
      </c>
      <c r="G10678" s="8">
        <v>19100000</v>
      </c>
      <c r="H10678" s="8">
        <v>1250000</v>
      </c>
    </row>
    <row r="10679" spans="1:8" x14ac:dyDescent="0.3">
      <c r="A10679">
        <v>5.7</v>
      </c>
      <c r="B10679" t="s">
        <v>25498</v>
      </c>
      <c r="C10679" t="s">
        <v>17366</v>
      </c>
      <c r="D10679" t="s">
        <v>1473</v>
      </c>
      <c r="E10679" t="s">
        <v>37</v>
      </c>
      <c r="F10679">
        <v>80</v>
      </c>
      <c r="G10679" s="8">
        <v>2833383</v>
      </c>
      <c r="H10679" s="8">
        <v>427000</v>
      </c>
    </row>
    <row r="10680" spans="1:8" x14ac:dyDescent="0.3">
      <c r="A10680">
        <v>5.7</v>
      </c>
      <c r="B10680" t="s">
        <v>25498</v>
      </c>
      <c r="C10680" t="s">
        <v>17366</v>
      </c>
      <c r="D10680" t="s">
        <v>9824</v>
      </c>
      <c r="E10680" t="s">
        <v>37</v>
      </c>
      <c r="F10680">
        <v>80</v>
      </c>
      <c r="G10680" s="8">
        <v>2833383</v>
      </c>
      <c r="H10680" s="8">
        <v>427000</v>
      </c>
    </row>
    <row r="10681" spans="1:8" x14ac:dyDescent="0.3">
      <c r="A10681">
        <v>7.2</v>
      </c>
      <c r="B10681" t="s">
        <v>25499</v>
      </c>
      <c r="C10681" t="s">
        <v>753</v>
      </c>
      <c r="D10681" t="s">
        <v>1473</v>
      </c>
      <c r="E10681" t="s">
        <v>37</v>
      </c>
      <c r="F10681">
        <v>100</v>
      </c>
      <c r="G10681" s="8">
        <v>24741700</v>
      </c>
      <c r="H10681" s="8">
        <v>1200000</v>
      </c>
    </row>
    <row r="10682" spans="1:8" x14ac:dyDescent="0.3">
      <c r="A10682">
        <v>7.7</v>
      </c>
      <c r="B10682" t="s">
        <v>25500</v>
      </c>
      <c r="C10682" t="s">
        <v>221</v>
      </c>
      <c r="D10682" t="s">
        <v>4189</v>
      </c>
      <c r="E10682" t="s">
        <v>37</v>
      </c>
      <c r="F10682">
        <v>103</v>
      </c>
      <c r="G10682" s="8">
        <v>55153403</v>
      </c>
      <c r="H10682" s="8">
        <v>1200000</v>
      </c>
    </row>
    <row r="10683" spans="1:8" x14ac:dyDescent="0.3">
      <c r="A10683">
        <v>7.7</v>
      </c>
      <c r="B10683" t="s">
        <v>25500</v>
      </c>
      <c r="C10683" t="s">
        <v>221</v>
      </c>
      <c r="D10683" t="s">
        <v>21948</v>
      </c>
      <c r="E10683" t="s">
        <v>37</v>
      </c>
      <c r="F10683">
        <v>103</v>
      </c>
      <c r="G10683" s="8">
        <v>55153403</v>
      </c>
      <c r="H10683" s="8">
        <v>1200000</v>
      </c>
    </row>
    <row r="10684" spans="1:8" x14ac:dyDescent="0.3">
      <c r="A10684">
        <v>7.7</v>
      </c>
      <c r="B10684" t="s">
        <v>25500</v>
      </c>
      <c r="C10684" t="s">
        <v>221</v>
      </c>
      <c r="D10684" t="s">
        <v>8199</v>
      </c>
      <c r="E10684" t="s">
        <v>37</v>
      </c>
      <c r="F10684">
        <v>103</v>
      </c>
      <c r="G10684" s="8">
        <v>55153403</v>
      </c>
      <c r="H10684" s="8">
        <v>1200000</v>
      </c>
    </row>
    <row r="10685" spans="1:8" x14ac:dyDescent="0.3">
      <c r="A10685">
        <v>7.1</v>
      </c>
      <c r="B10685" t="s">
        <v>25501</v>
      </c>
      <c r="C10685" t="s">
        <v>2725</v>
      </c>
      <c r="D10685" t="s">
        <v>809</v>
      </c>
      <c r="E10685" t="s">
        <v>37</v>
      </c>
      <c r="F10685">
        <v>100</v>
      </c>
      <c r="G10685" s="8">
        <v>18488314</v>
      </c>
      <c r="H10685" s="8">
        <v>1200000</v>
      </c>
    </row>
    <row r="10686" spans="1:8" x14ac:dyDescent="0.3">
      <c r="A10686">
        <v>7.1</v>
      </c>
      <c r="B10686" t="s">
        <v>25501</v>
      </c>
      <c r="C10686" t="s">
        <v>2725</v>
      </c>
      <c r="D10686" t="s">
        <v>21950</v>
      </c>
      <c r="E10686" t="s">
        <v>37</v>
      </c>
      <c r="F10686">
        <v>100</v>
      </c>
      <c r="G10686" s="8">
        <v>18488314</v>
      </c>
      <c r="H10686" s="8">
        <v>1200000</v>
      </c>
    </row>
    <row r="10687" spans="1:8" x14ac:dyDescent="0.3">
      <c r="A10687">
        <v>7.1</v>
      </c>
      <c r="B10687" t="s">
        <v>25501</v>
      </c>
      <c r="C10687" t="s">
        <v>2725</v>
      </c>
      <c r="D10687" t="s">
        <v>21948</v>
      </c>
      <c r="E10687" t="s">
        <v>37</v>
      </c>
      <c r="F10687">
        <v>100</v>
      </c>
      <c r="G10687" s="8">
        <v>18488314</v>
      </c>
      <c r="H10687" s="8">
        <v>1200000</v>
      </c>
    </row>
    <row r="10688" spans="1:8" x14ac:dyDescent="0.3">
      <c r="A10688">
        <v>7</v>
      </c>
      <c r="B10688" t="s">
        <v>25502</v>
      </c>
      <c r="C10688" t="s">
        <v>19079</v>
      </c>
      <c r="D10688" t="s">
        <v>809</v>
      </c>
      <c r="E10688" t="s">
        <v>1265</v>
      </c>
      <c r="F10688">
        <v>89</v>
      </c>
      <c r="G10688" s="8">
        <v>11278</v>
      </c>
      <c r="H10688" s="8">
        <v>1300000</v>
      </c>
    </row>
    <row r="10689" spans="1:8" x14ac:dyDescent="0.3">
      <c r="A10689">
        <v>7</v>
      </c>
      <c r="B10689" t="s">
        <v>25502</v>
      </c>
      <c r="C10689" t="s">
        <v>19079</v>
      </c>
      <c r="D10689" t="s">
        <v>1473</v>
      </c>
      <c r="E10689" t="s">
        <v>1265</v>
      </c>
      <c r="F10689">
        <v>89</v>
      </c>
      <c r="G10689" s="8">
        <v>11278</v>
      </c>
      <c r="H10689" s="8">
        <v>1300000</v>
      </c>
    </row>
    <row r="10690" spans="1:8" x14ac:dyDescent="0.3">
      <c r="A10690">
        <v>7.4</v>
      </c>
      <c r="B10690" t="s">
        <v>25503</v>
      </c>
      <c r="C10690" t="s">
        <v>8092</v>
      </c>
      <c r="D10690" t="s">
        <v>809</v>
      </c>
      <c r="E10690" t="s">
        <v>3397</v>
      </c>
      <c r="F10690">
        <v>114</v>
      </c>
      <c r="G10690" s="8">
        <v>13876974</v>
      </c>
      <c r="H10690" s="8">
        <v>7000000</v>
      </c>
    </row>
    <row r="10691" spans="1:8" x14ac:dyDescent="0.3">
      <c r="A10691">
        <v>7.4</v>
      </c>
      <c r="B10691" t="s">
        <v>25503</v>
      </c>
      <c r="C10691" t="s">
        <v>8092</v>
      </c>
      <c r="D10691" t="s">
        <v>1473</v>
      </c>
      <c r="E10691" t="s">
        <v>3397</v>
      </c>
      <c r="F10691">
        <v>114</v>
      </c>
      <c r="G10691" s="8">
        <v>13876974</v>
      </c>
      <c r="H10691" s="8">
        <v>7000000</v>
      </c>
    </row>
    <row r="10692" spans="1:8" x14ac:dyDescent="0.3">
      <c r="A10692">
        <v>7.4</v>
      </c>
      <c r="B10692" t="s">
        <v>25503</v>
      </c>
      <c r="C10692" t="s">
        <v>8092</v>
      </c>
      <c r="D10692" t="s">
        <v>17497</v>
      </c>
      <c r="E10692" t="s">
        <v>3397</v>
      </c>
      <c r="F10692">
        <v>114</v>
      </c>
      <c r="G10692" s="8">
        <v>13876974</v>
      </c>
      <c r="H10692" s="8">
        <v>7000000</v>
      </c>
    </row>
    <row r="10693" spans="1:8" x14ac:dyDescent="0.3">
      <c r="A10693">
        <v>7.7</v>
      </c>
      <c r="B10693" t="s">
        <v>25504</v>
      </c>
      <c r="C10693" t="s">
        <v>11359</v>
      </c>
      <c r="D10693" t="s">
        <v>1473</v>
      </c>
      <c r="E10693" t="s">
        <v>37</v>
      </c>
      <c r="F10693">
        <v>111</v>
      </c>
      <c r="G10693" s="8">
        <v>9180275</v>
      </c>
      <c r="H10693" s="8">
        <v>1200000</v>
      </c>
    </row>
    <row r="10694" spans="1:8" x14ac:dyDescent="0.3">
      <c r="A10694">
        <v>6.6</v>
      </c>
      <c r="B10694" t="s">
        <v>25505</v>
      </c>
      <c r="C10694" t="s">
        <v>19097</v>
      </c>
      <c r="D10694" t="s">
        <v>809</v>
      </c>
      <c r="E10694" t="s">
        <v>37</v>
      </c>
      <c r="F10694">
        <v>85</v>
      </c>
      <c r="G10694" s="8">
        <v>2199853</v>
      </c>
      <c r="H10694" s="8">
        <v>1200000</v>
      </c>
    </row>
    <row r="10695" spans="1:8" x14ac:dyDescent="0.3">
      <c r="A10695">
        <v>6.6</v>
      </c>
      <c r="B10695" t="s">
        <v>25505</v>
      </c>
      <c r="C10695" t="s">
        <v>19097</v>
      </c>
      <c r="D10695" t="s">
        <v>1473</v>
      </c>
      <c r="E10695" t="s">
        <v>37</v>
      </c>
      <c r="F10695">
        <v>85</v>
      </c>
      <c r="G10695" s="8">
        <v>2199853</v>
      </c>
      <c r="H10695" s="8">
        <v>1200000</v>
      </c>
    </row>
    <row r="10696" spans="1:8" x14ac:dyDescent="0.3">
      <c r="A10696">
        <v>6</v>
      </c>
      <c r="B10696" t="s">
        <v>25506</v>
      </c>
      <c r="C10696" t="s">
        <v>19101</v>
      </c>
      <c r="D10696" t="s">
        <v>1473</v>
      </c>
      <c r="E10696" t="s">
        <v>37</v>
      </c>
      <c r="F10696">
        <v>113</v>
      </c>
      <c r="G10696" s="8">
        <v>2859955</v>
      </c>
      <c r="H10696" s="8">
        <v>1200000</v>
      </c>
    </row>
    <row r="10697" spans="1:8" x14ac:dyDescent="0.3">
      <c r="A10697">
        <v>6</v>
      </c>
      <c r="B10697" t="s">
        <v>25506</v>
      </c>
      <c r="C10697" t="s">
        <v>19101</v>
      </c>
      <c r="D10697" t="s">
        <v>21949</v>
      </c>
      <c r="E10697" t="s">
        <v>37</v>
      </c>
      <c r="F10697">
        <v>113</v>
      </c>
      <c r="G10697" s="8">
        <v>2859955</v>
      </c>
      <c r="H10697" s="8">
        <v>1200000</v>
      </c>
    </row>
    <row r="10698" spans="1:8" x14ac:dyDescent="0.3">
      <c r="A10698">
        <v>8.4</v>
      </c>
      <c r="B10698" t="s">
        <v>25507</v>
      </c>
      <c r="C10698" t="s">
        <v>858</v>
      </c>
      <c r="D10698" t="s">
        <v>21950</v>
      </c>
      <c r="E10698" t="s">
        <v>37</v>
      </c>
      <c r="F10698">
        <v>99</v>
      </c>
      <c r="G10698" s="8">
        <v>2812029</v>
      </c>
      <c r="H10698" s="8">
        <v>1200000</v>
      </c>
    </row>
    <row r="10699" spans="1:8" x14ac:dyDescent="0.3">
      <c r="A10699">
        <v>8.4</v>
      </c>
      <c r="B10699" t="s">
        <v>25507</v>
      </c>
      <c r="C10699" t="s">
        <v>858</v>
      </c>
      <c r="D10699" t="s">
        <v>1473</v>
      </c>
      <c r="E10699" t="s">
        <v>37</v>
      </c>
      <c r="F10699">
        <v>99</v>
      </c>
      <c r="G10699" s="8">
        <v>2812029</v>
      </c>
      <c r="H10699" s="8">
        <v>1200000</v>
      </c>
    </row>
    <row r="10700" spans="1:8" x14ac:dyDescent="0.3">
      <c r="A10700">
        <v>8.4</v>
      </c>
      <c r="B10700" t="s">
        <v>25507</v>
      </c>
      <c r="C10700" t="s">
        <v>858</v>
      </c>
      <c r="D10700" t="s">
        <v>8199</v>
      </c>
      <c r="E10700" t="s">
        <v>37</v>
      </c>
      <c r="F10700">
        <v>99</v>
      </c>
      <c r="G10700" s="8">
        <v>2812029</v>
      </c>
      <c r="H10700" s="8">
        <v>1200000</v>
      </c>
    </row>
    <row r="10701" spans="1:8" x14ac:dyDescent="0.3">
      <c r="A10701">
        <v>8.9</v>
      </c>
      <c r="B10701" t="s">
        <v>25508</v>
      </c>
      <c r="C10701" t="s">
        <v>6448</v>
      </c>
      <c r="D10701" t="s">
        <v>12797</v>
      </c>
      <c r="E10701" t="s">
        <v>7581</v>
      </c>
      <c r="F10701">
        <v>142</v>
      </c>
      <c r="G10701" s="8">
        <v>6100000</v>
      </c>
      <c r="H10701" s="8">
        <v>1200000</v>
      </c>
    </row>
    <row r="10702" spans="1:8" x14ac:dyDescent="0.3">
      <c r="A10702">
        <v>7.9</v>
      </c>
      <c r="B10702" t="s">
        <v>25509</v>
      </c>
      <c r="C10702" t="s">
        <v>19119</v>
      </c>
      <c r="D10702" t="s">
        <v>809</v>
      </c>
      <c r="E10702" t="s">
        <v>12289</v>
      </c>
      <c r="F10702">
        <v>112</v>
      </c>
      <c r="G10702" s="8">
        <v>375723</v>
      </c>
      <c r="H10702" s="8">
        <v>4000000</v>
      </c>
    </row>
    <row r="10703" spans="1:8" x14ac:dyDescent="0.3">
      <c r="A10703">
        <v>7.9</v>
      </c>
      <c r="B10703" t="s">
        <v>25509</v>
      </c>
      <c r="C10703" t="s">
        <v>19119</v>
      </c>
      <c r="D10703" t="s">
        <v>1473</v>
      </c>
      <c r="E10703" t="s">
        <v>12289</v>
      </c>
      <c r="F10703">
        <v>112</v>
      </c>
      <c r="G10703" s="8">
        <v>375723</v>
      </c>
      <c r="H10703" s="8">
        <v>4000000</v>
      </c>
    </row>
    <row r="10704" spans="1:8" x14ac:dyDescent="0.3">
      <c r="A10704">
        <v>6</v>
      </c>
      <c r="B10704" t="s">
        <v>25510</v>
      </c>
      <c r="C10704" t="s">
        <v>19126</v>
      </c>
      <c r="D10704" t="s">
        <v>809</v>
      </c>
      <c r="E10704" t="s">
        <v>37</v>
      </c>
      <c r="F10704">
        <v>108</v>
      </c>
      <c r="G10704" s="8">
        <v>594904</v>
      </c>
      <c r="H10704" s="8">
        <v>1200000</v>
      </c>
    </row>
    <row r="10705" spans="1:8" x14ac:dyDescent="0.3">
      <c r="A10705">
        <v>6</v>
      </c>
      <c r="B10705" t="s">
        <v>25510</v>
      </c>
      <c r="C10705" t="s">
        <v>19126</v>
      </c>
      <c r="D10705" t="s">
        <v>1473</v>
      </c>
      <c r="E10705" t="s">
        <v>37</v>
      </c>
      <c r="F10705">
        <v>108</v>
      </c>
      <c r="G10705" s="8">
        <v>594904</v>
      </c>
      <c r="H10705" s="8">
        <v>1200000</v>
      </c>
    </row>
    <row r="10706" spans="1:8" x14ac:dyDescent="0.3">
      <c r="A10706">
        <v>6.1</v>
      </c>
      <c r="B10706" t="s">
        <v>25511</v>
      </c>
      <c r="C10706" t="s">
        <v>19132</v>
      </c>
      <c r="D10706" t="s">
        <v>809</v>
      </c>
      <c r="E10706" t="s">
        <v>37</v>
      </c>
      <c r="F10706">
        <v>88</v>
      </c>
      <c r="G10706" s="8">
        <v>58936</v>
      </c>
      <c r="H10706" s="8">
        <v>1200000</v>
      </c>
    </row>
    <row r="10707" spans="1:8" x14ac:dyDescent="0.3">
      <c r="A10707">
        <v>6.1</v>
      </c>
      <c r="B10707" t="s">
        <v>25511</v>
      </c>
      <c r="C10707" t="s">
        <v>19132</v>
      </c>
      <c r="D10707" t="s">
        <v>9824</v>
      </c>
      <c r="E10707" t="s">
        <v>37</v>
      </c>
      <c r="F10707">
        <v>88</v>
      </c>
      <c r="G10707" s="8">
        <v>58936</v>
      </c>
      <c r="H10707" s="8">
        <v>1200000</v>
      </c>
    </row>
    <row r="10708" spans="1:8" x14ac:dyDescent="0.3">
      <c r="A10708">
        <v>7.4</v>
      </c>
      <c r="B10708" t="s">
        <v>25512</v>
      </c>
      <c r="C10708" t="s">
        <v>12525</v>
      </c>
      <c r="D10708" t="s">
        <v>65</v>
      </c>
      <c r="E10708" t="s">
        <v>37</v>
      </c>
      <c r="F10708">
        <v>97</v>
      </c>
      <c r="G10708" s="8">
        <v>24784</v>
      </c>
      <c r="H10708" s="8">
        <v>1200000</v>
      </c>
    </row>
    <row r="10709" spans="1:8" x14ac:dyDescent="0.3">
      <c r="A10709">
        <v>6.2</v>
      </c>
      <c r="B10709" t="s">
        <v>25513</v>
      </c>
      <c r="C10709" t="s">
        <v>19142</v>
      </c>
      <c r="D10709" t="s">
        <v>809</v>
      </c>
      <c r="E10709" t="s">
        <v>37</v>
      </c>
      <c r="F10709">
        <v>85</v>
      </c>
      <c r="G10709" s="8">
        <v>7826</v>
      </c>
      <c r="H10709" s="8">
        <v>1200000</v>
      </c>
    </row>
    <row r="10710" spans="1:8" x14ac:dyDescent="0.3">
      <c r="A10710">
        <v>6.2</v>
      </c>
      <c r="B10710" t="s">
        <v>25513</v>
      </c>
      <c r="C10710" t="s">
        <v>19142</v>
      </c>
      <c r="D10710" t="s">
        <v>65</v>
      </c>
      <c r="E10710" t="s">
        <v>37</v>
      </c>
      <c r="F10710">
        <v>85</v>
      </c>
      <c r="G10710" s="8">
        <v>7826</v>
      </c>
      <c r="H10710" s="8">
        <v>1200000</v>
      </c>
    </row>
    <row r="10711" spans="1:8" x14ac:dyDescent="0.3">
      <c r="A10711">
        <v>7.2</v>
      </c>
      <c r="B10711" t="s">
        <v>25514</v>
      </c>
      <c r="C10711" t="s">
        <v>19153</v>
      </c>
      <c r="D10711" t="s">
        <v>809</v>
      </c>
      <c r="E10711" t="s">
        <v>1265</v>
      </c>
      <c r="F10711">
        <v>110</v>
      </c>
      <c r="G10711" s="8">
        <v>3830</v>
      </c>
      <c r="H10711" s="8">
        <v>1200000</v>
      </c>
    </row>
    <row r="10712" spans="1:8" x14ac:dyDescent="0.3">
      <c r="A10712">
        <v>7.2</v>
      </c>
      <c r="B10712" t="s">
        <v>25514</v>
      </c>
      <c r="C10712" t="s">
        <v>19153</v>
      </c>
      <c r="D10712" t="s">
        <v>1473</v>
      </c>
      <c r="E10712" t="s">
        <v>1265</v>
      </c>
      <c r="F10712">
        <v>110</v>
      </c>
      <c r="G10712" s="8">
        <v>3830</v>
      </c>
      <c r="H10712" s="8">
        <v>1200000</v>
      </c>
    </row>
    <row r="10713" spans="1:8" x14ac:dyDescent="0.3">
      <c r="A10713">
        <v>6.2</v>
      </c>
      <c r="B10713" t="s">
        <v>25515</v>
      </c>
      <c r="C10713" t="s">
        <v>1547</v>
      </c>
      <c r="D10713" t="s">
        <v>515</v>
      </c>
      <c r="E10713" t="s">
        <v>37</v>
      </c>
      <c r="F10713">
        <v>91</v>
      </c>
      <c r="G10713" s="8">
        <v>2850263</v>
      </c>
      <c r="H10713" s="8">
        <v>2600000</v>
      </c>
    </row>
    <row r="10714" spans="1:8" x14ac:dyDescent="0.3">
      <c r="A10714">
        <v>6.2</v>
      </c>
      <c r="B10714" t="s">
        <v>25515</v>
      </c>
      <c r="C10714" t="s">
        <v>1547</v>
      </c>
      <c r="D10714" t="s">
        <v>809</v>
      </c>
      <c r="E10714" t="s">
        <v>37</v>
      </c>
      <c r="F10714">
        <v>91</v>
      </c>
      <c r="G10714" s="8">
        <v>2850263</v>
      </c>
      <c r="H10714" s="8">
        <v>2600000</v>
      </c>
    </row>
    <row r="10715" spans="1:8" x14ac:dyDescent="0.3">
      <c r="A10715">
        <v>6.2</v>
      </c>
      <c r="B10715" t="s">
        <v>25515</v>
      </c>
      <c r="C10715" t="s">
        <v>1547</v>
      </c>
      <c r="D10715" t="s">
        <v>21949</v>
      </c>
      <c r="E10715" t="s">
        <v>37</v>
      </c>
      <c r="F10715">
        <v>91</v>
      </c>
      <c r="G10715" s="8">
        <v>2850263</v>
      </c>
      <c r="H10715" s="8">
        <v>2600000</v>
      </c>
    </row>
    <row r="10716" spans="1:8" x14ac:dyDescent="0.3">
      <c r="A10716">
        <v>6.8</v>
      </c>
      <c r="B10716" t="s">
        <v>25516</v>
      </c>
      <c r="C10716" t="s">
        <v>19209</v>
      </c>
      <c r="D10716" t="s">
        <v>809</v>
      </c>
      <c r="E10716" t="s">
        <v>37</v>
      </c>
      <c r="F10716">
        <v>94</v>
      </c>
      <c r="G10716" s="8">
        <v>16101109</v>
      </c>
      <c r="H10716" s="8">
        <v>3000000</v>
      </c>
    </row>
    <row r="10717" spans="1:8" x14ac:dyDescent="0.3">
      <c r="A10717">
        <v>7.7</v>
      </c>
      <c r="B10717" t="s">
        <v>25517</v>
      </c>
      <c r="C10717" t="s">
        <v>15270</v>
      </c>
      <c r="D10717" t="s">
        <v>21950</v>
      </c>
      <c r="E10717" t="s">
        <v>37</v>
      </c>
      <c r="F10717">
        <v>90</v>
      </c>
      <c r="G10717" s="8">
        <v>6013</v>
      </c>
      <c r="H10717" s="8">
        <v>695393</v>
      </c>
    </row>
    <row r="10718" spans="1:8" x14ac:dyDescent="0.3">
      <c r="A10718">
        <v>7.7</v>
      </c>
      <c r="B10718" t="s">
        <v>25517</v>
      </c>
      <c r="C10718" t="s">
        <v>15270</v>
      </c>
      <c r="D10718" t="s">
        <v>1473</v>
      </c>
      <c r="E10718" t="s">
        <v>37</v>
      </c>
      <c r="F10718">
        <v>90</v>
      </c>
      <c r="G10718" s="8">
        <v>6013</v>
      </c>
      <c r="H10718" s="8">
        <v>695393</v>
      </c>
    </row>
    <row r="10719" spans="1:8" x14ac:dyDescent="0.3">
      <c r="A10719">
        <v>7.7</v>
      </c>
      <c r="B10719" t="s">
        <v>25517</v>
      </c>
      <c r="C10719" t="s">
        <v>15270</v>
      </c>
      <c r="D10719" t="s">
        <v>8199</v>
      </c>
      <c r="E10719" t="s">
        <v>37</v>
      </c>
      <c r="F10719">
        <v>90</v>
      </c>
      <c r="G10719" s="8">
        <v>6013</v>
      </c>
      <c r="H10719" s="8">
        <v>695393</v>
      </c>
    </row>
    <row r="10720" spans="1:8" x14ac:dyDescent="0.3">
      <c r="A10720">
        <v>5.9</v>
      </c>
      <c r="B10720" t="s">
        <v>25518</v>
      </c>
      <c r="C10720" t="s">
        <v>19222</v>
      </c>
      <c r="D10720" t="s">
        <v>675</v>
      </c>
      <c r="E10720" t="s">
        <v>37</v>
      </c>
      <c r="F10720">
        <v>92</v>
      </c>
      <c r="G10720" s="8">
        <v>1400000</v>
      </c>
      <c r="H10720" s="8">
        <v>1100000</v>
      </c>
    </row>
    <row r="10721" spans="1:8" x14ac:dyDescent="0.3">
      <c r="A10721">
        <v>5.9</v>
      </c>
      <c r="B10721" t="s">
        <v>25518</v>
      </c>
      <c r="C10721" t="s">
        <v>19222</v>
      </c>
      <c r="D10721" t="s">
        <v>1473</v>
      </c>
      <c r="E10721" t="s">
        <v>37</v>
      </c>
      <c r="F10721">
        <v>92</v>
      </c>
      <c r="G10721" s="8">
        <v>1400000</v>
      </c>
      <c r="H10721" s="8">
        <v>1100000</v>
      </c>
    </row>
    <row r="10722" spans="1:8" x14ac:dyDescent="0.3">
      <c r="A10722">
        <v>5.9</v>
      </c>
      <c r="B10722" t="s">
        <v>25518</v>
      </c>
      <c r="C10722" t="s">
        <v>19222</v>
      </c>
      <c r="D10722" t="s">
        <v>4189</v>
      </c>
      <c r="E10722" t="s">
        <v>37</v>
      </c>
      <c r="F10722">
        <v>92</v>
      </c>
      <c r="G10722" s="8">
        <v>1400000</v>
      </c>
      <c r="H10722" s="8">
        <v>1100000</v>
      </c>
    </row>
    <row r="10723" spans="1:8" x14ac:dyDescent="0.3">
      <c r="A10723">
        <v>5.9</v>
      </c>
      <c r="B10723" t="s">
        <v>25518</v>
      </c>
      <c r="C10723" t="s">
        <v>19222</v>
      </c>
      <c r="D10723" t="s">
        <v>8199</v>
      </c>
      <c r="E10723" t="s">
        <v>37</v>
      </c>
      <c r="F10723">
        <v>92</v>
      </c>
      <c r="G10723" s="8">
        <v>1400000</v>
      </c>
      <c r="H10723" s="8">
        <v>1100000</v>
      </c>
    </row>
    <row r="10724" spans="1:8" x14ac:dyDescent="0.3">
      <c r="A10724">
        <v>7</v>
      </c>
      <c r="B10724" t="s">
        <v>25519</v>
      </c>
      <c r="C10724" t="s">
        <v>19231</v>
      </c>
      <c r="D10724" t="s">
        <v>809</v>
      </c>
      <c r="E10724" t="s">
        <v>37</v>
      </c>
      <c r="F10724">
        <v>73</v>
      </c>
      <c r="G10724" s="8">
        <v>39659</v>
      </c>
      <c r="H10724" s="8">
        <v>1600000</v>
      </c>
    </row>
    <row r="10725" spans="1:8" x14ac:dyDescent="0.3">
      <c r="A10725">
        <v>7</v>
      </c>
      <c r="B10725" t="s">
        <v>25519</v>
      </c>
      <c r="C10725" t="s">
        <v>19231</v>
      </c>
      <c r="D10725" t="s">
        <v>4189</v>
      </c>
      <c r="E10725" t="s">
        <v>37</v>
      </c>
      <c r="F10725">
        <v>73</v>
      </c>
      <c r="G10725" s="8">
        <v>39659</v>
      </c>
      <c r="H10725" s="8">
        <v>1600000</v>
      </c>
    </row>
    <row r="10726" spans="1:8" x14ac:dyDescent="0.3">
      <c r="A10726">
        <v>7</v>
      </c>
      <c r="B10726" t="s">
        <v>25519</v>
      </c>
      <c r="C10726" t="s">
        <v>19231</v>
      </c>
      <c r="D10726" t="s">
        <v>15164</v>
      </c>
      <c r="E10726" t="s">
        <v>37</v>
      </c>
      <c r="F10726">
        <v>73</v>
      </c>
      <c r="G10726" s="8">
        <v>39659</v>
      </c>
      <c r="H10726" s="8">
        <v>1600000</v>
      </c>
    </row>
    <row r="10727" spans="1:8" x14ac:dyDescent="0.3">
      <c r="A10727">
        <v>6.1</v>
      </c>
      <c r="B10727" t="s">
        <v>25520</v>
      </c>
      <c r="C10727" t="s">
        <v>19246</v>
      </c>
      <c r="D10727" t="s">
        <v>10118</v>
      </c>
      <c r="E10727" t="s">
        <v>37</v>
      </c>
      <c r="F10727">
        <v>110</v>
      </c>
      <c r="G10727" s="8">
        <v>56129</v>
      </c>
      <c r="H10727" s="8">
        <v>1100000</v>
      </c>
    </row>
    <row r="10728" spans="1:8" x14ac:dyDescent="0.3">
      <c r="A10728">
        <v>6.1</v>
      </c>
      <c r="B10728" t="s">
        <v>25520</v>
      </c>
      <c r="C10728" t="s">
        <v>19246</v>
      </c>
      <c r="D10728" t="s">
        <v>8199</v>
      </c>
      <c r="E10728" t="s">
        <v>37</v>
      </c>
      <c r="F10728">
        <v>110</v>
      </c>
      <c r="G10728" s="8">
        <v>56129</v>
      </c>
      <c r="H10728" s="8">
        <v>1100000</v>
      </c>
    </row>
    <row r="10729" spans="1:8" x14ac:dyDescent="0.3">
      <c r="A10729">
        <v>7.6</v>
      </c>
      <c r="B10729" t="s">
        <v>25521</v>
      </c>
      <c r="C10729" t="s">
        <v>19252</v>
      </c>
      <c r="D10729" t="s">
        <v>675</v>
      </c>
      <c r="E10729" t="s">
        <v>19259</v>
      </c>
      <c r="F10729">
        <v>102</v>
      </c>
      <c r="G10729" s="8">
        <v>4105123</v>
      </c>
      <c r="H10729" s="8">
        <v>1100000</v>
      </c>
    </row>
    <row r="10730" spans="1:8" x14ac:dyDescent="0.3">
      <c r="A10730">
        <v>7.6</v>
      </c>
      <c r="B10730" t="s">
        <v>25521</v>
      </c>
      <c r="C10730" t="s">
        <v>19252</v>
      </c>
      <c r="D10730" t="s">
        <v>21950</v>
      </c>
      <c r="E10730" t="s">
        <v>19259</v>
      </c>
      <c r="F10730">
        <v>102</v>
      </c>
      <c r="G10730" s="8">
        <v>4105123</v>
      </c>
      <c r="H10730" s="8">
        <v>1100000</v>
      </c>
    </row>
    <row r="10731" spans="1:8" x14ac:dyDescent="0.3">
      <c r="A10731">
        <v>7.6</v>
      </c>
      <c r="B10731" t="s">
        <v>25521</v>
      </c>
      <c r="C10731" t="s">
        <v>19252</v>
      </c>
      <c r="D10731" t="s">
        <v>8199</v>
      </c>
      <c r="E10731" t="s">
        <v>19259</v>
      </c>
      <c r="F10731">
        <v>102</v>
      </c>
      <c r="G10731" s="8">
        <v>4105123</v>
      </c>
      <c r="H10731" s="8">
        <v>1100000</v>
      </c>
    </row>
    <row r="10732" spans="1:8" x14ac:dyDescent="0.3">
      <c r="A10732">
        <v>8.1</v>
      </c>
      <c r="B10732" t="s">
        <v>25522</v>
      </c>
      <c r="C10732" t="s">
        <v>4020</v>
      </c>
      <c r="D10732" t="s">
        <v>1473</v>
      </c>
      <c r="E10732" t="s">
        <v>37</v>
      </c>
      <c r="F10732">
        <v>145</v>
      </c>
      <c r="G10732" s="8">
        <v>117235247</v>
      </c>
      <c r="H10732" s="8">
        <v>960000</v>
      </c>
    </row>
    <row r="10733" spans="1:8" x14ac:dyDescent="0.3">
      <c r="A10733">
        <v>8.1</v>
      </c>
      <c r="B10733" t="s">
        <v>25522</v>
      </c>
      <c r="C10733" t="s">
        <v>4020</v>
      </c>
      <c r="D10733" t="s">
        <v>21949</v>
      </c>
      <c r="E10733" t="s">
        <v>37</v>
      </c>
      <c r="F10733">
        <v>145</v>
      </c>
      <c r="G10733" s="8">
        <v>117235247</v>
      </c>
      <c r="H10733" s="8">
        <v>960000</v>
      </c>
    </row>
    <row r="10734" spans="1:8" x14ac:dyDescent="0.3">
      <c r="A10734">
        <v>5.7</v>
      </c>
      <c r="B10734" t="s">
        <v>25523</v>
      </c>
      <c r="C10734" t="s">
        <v>19306</v>
      </c>
      <c r="D10734" t="s">
        <v>4189</v>
      </c>
      <c r="E10734" t="s">
        <v>37</v>
      </c>
      <c r="F10734">
        <v>83</v>
      </c>
      <c r="G10734" s="8">
        <v>31537320</v>
      </c>
      <c r="H10734" s="8">
        <v>1000000</v>
      </c>
    </row>
    <row r="10735" spans="1:8" x14ac:dyDescent="0.3">
      <c r="A10735">
        <v>5.7</v>
      </c>
      <c r="B10735" t="s">
        <v>25523</v>
      </c>
      <c r="C10735" t="s">
        <v>19306</v>
      </c>
      <c r="D10735" t="s">
        <v>21948</v>
      </c>
      <c r="E10735" t="s">
        <v>37</v>
      </c>
      <c r="F10735">
        <v>83</v>
      </c>
      <c r="G10735" s="8">
        <v>31537320</v>
      </c>
      <c r="H10735" s="8">
        <v>1000000</v>
      </c>
    </row>
    <row r="10736" spans="1:8" x14ac:dyDescent="0.3">
      <c r="A10736">
        <v>5.7</v>
      </c>
      <c r="B10736" t="s">
        <v>25523</v>
      </c>
      <c r="C10736" t="s">
        <v>19306</v>
      </c>
      <c r="D10736" t="s">
        <v>8199</v>
      </c>
      <c r="E10736" t="s">
        <v>37</v>
      </c>
      <c r="F10736">
        <v>83</v>
      </c>
      <c r="G10736" s="8">
        <v>31537320</v>
      </c>
      <c r="H10736" s="8">
        <v>1000000</v>
      </c>
    </row>
    <row r="10737" spans="1:8" x14ac:dyDescent="0.3">
      <c r="A10737">
        <v>6.6</v>
      </c>
      <c r="B10737" t="s">
        <v>25524</v>
      </c>
      <c r="C10737" t="s">
        <v>1285</v>
      </c>
      <c r="D10737" t="s">
        <v>4189</v>
      </c>
      <c r="E10737" t="s">
        <v>37</v>
      </c>
      <c r="F10737">
        <v>91</v>
      </c>
      <c r="G10737" s="8">
        <v>17986000</v>
      </c>
      <c r="H10737" s="8">
        <v>1000000</v>
      </c>
    </row>
    <row r="10738" spans="1:8" x14ac:dyDescent="0.3">
      <c r="A10738">
        <v>7.3</v>
      </c>
      <c r="B10738" t="s">
        <v>25525</v>
      </c>
      <c r="C10738" t="s">
        <v>3475</v>
      </c>
      <c r="D10738" t="s">
        <v>675</v>
      </c>
      <c r="E10738" t="s">
        <v>37</v>
      </c>
      <c r="F10738">
        <v>110</v>
      </c>
      <c r="G10738" s="8">
        <v>16067035</v>
      </c>
      <c r="H10738" s="8">
        <v>1100000</v>
      </c>
    </row>
    <row r="10739" spans="1:8" x14ac:dyDescent="0.3">
      <c r="A10739">
        <v>7.3</v>
      </c>
      <c r="B10739" t="s">
        <v>25525</v>
      </c>
      <c r="C10739" t="s">
        <v>3475</v>
      </c>
      <c r="D10739" t="s">
        <v>515</v>
      </c>
      <c r="E10739" t="s">
        <v>37</v>
      </c>
      <c r="F10739">
        <v>110</v>
      </c>
      <c r="G10739" s="8">
        <v>16067035</v>
      </c>
      <c r="H10739" s="8">
        <v>1100000</v>
      </c>
    </row>
    <row r="10740" spans="1:8" x14ac:dyDescent="0.3">
      <c r="A10740">
        <v>7.3</v>
      </c>
      <c r="B10740" t="s">
        <v>25525</v>
      </c>
      <c r="C10740" t="s">
        <v>3475</v>
      </c>
      <c r="D10740" t="s">
        <v>8199</v>
      </c>
      <c r="E10740" t="s">
        <v>37</v>
      </c>
      <c r="F10740">
        <v>110</v>
      </c>
      <c r="G10740" s="8">
        <v>16067035</v>
      </c>
      <c r="H10740" s="8">
        <v>1100000</v>
      </c>
    </row>
    <row r="10741" spans="1:8" x14ac:dyDescent="0.3">
      <c r="A10741">
        <v>5</v>
      </c>
      <c r="B10741" t="s">
        <v>25526</v>
      </c>
      <c r="C10741" t="s">
        <v>19323</v>
      </c>
      <c r="D10741" t="s">
        <v>4189</v>
      </c>
      <c r="E10741" t="s">
        <v>37</v>
      </c>
      <c r="F10741">
        <v>86</v>
      </c>
      <c r="G10741" s="8">
        <v>18112929</v>
      </c>
      <c r="H10741" s="8">
        <v>1000000</v>
      </c>
    </row>
    <row r="10742" spans="1:8" x14ac:dyDescent="0.3">
      <c r="A10742">
        <v>5</v>
      </c>
      <c r="B10742" t="s">
        <v>25526</v>
      </c>
      <c r="C10742" t="s">
        <v>19323</v>
      </c>
      <c r="D10742" t="s">
        <v>21948</v>
      </c>
      <c r="E10742" t="s">
        <v>37</v>
      </c>
      <c r="F10742">
        <v>86</v>
      </c>
      <c r="G10742" s="8">
        <v>18112929</v>
      </c>
      <c r="H10742" s="8">
        <v>1000000</v>
      </c>
    </row>
    <row r="10743" spans="1:8" x14ac:dyDescent="0.3">
      <c r="A10743">
        <v>5</v>
      </c>
      <c r="B10743" t="s">
        <v>25526</v>
      </c>
      <c r="C10743" t="s">
        <v>19323</v>
      </c>
      <c r="D10743" t="s">
        <v>10118</v>
      </c>
      <c r="E10743" t="s">
        <v>37</v>
      </c>
      <c r="F10743">
        <v>86</v>
      </c>
      <c r="G10743" s="8">
        <v>18112929</v>
      </c>
      <c r="H10743" s="8">
        <v>1000000</v>
      </c>
    </row>
    <row r="10744" spans="1:8" x14ac:dyDescent="0.3">
      <c r="A10744">
        <v>5</v>
      </c>
      <c r="B10744" t="s">
        <v>25526</v>
      </c>
      <c r="C10744" t="s">
        <v>19323</v>
      </c>
      <c r="D10744" t="s">
        <v>8199</v>
      </c>
      <c r="E10744" t="s">
        <v>37</v>
      </c>
      <c r="F10744">
        <v>86</v>
      </c>
      <c r="G10744" s="8">
        <v>18112929</v>
      </c>
      <c r="H10744" s="8">
        <v>1000000</v>
      </c>
    </row>
    <row r="10745" spans="1:8" x14ac:dyDescent="0.3">
      <c r="A10745">
        <v>7</v>
      </c>
      <c r="B10745" t="s">
        <v>25527</v>
      </c>
      <c r="C10745" t="s">
        <v>19327</v>
      </c>
      <c r="D10745" t="s">
        <v>651</v>
      </c>
      <c r="E10745" t="s">
        <v>37</v>
      </c>
      <c r="F10745">
        <v>86</v>
      </c>
      <c r="G10745" s="8">
        <v>14564027</v>
      </c>
      <c r="H10745" s="8">
        <v>1000000</v>
      </c>
    </row>
    <row r="10746" spans="1:8" x14ac:dyDescent="0.3">
      <c r="A10746">
        <v>7</v>
      </c>
      <c r="B10746" t="s">
        <v>25527</v>
      </c>
      <c r="C10746" t="s">
        <v>19327</v>
      </c>
      <c r="D10746" t="s">
        <v>4189</v>
      </c>
      <c r="E10746" t="s">
        <v>37</v>
      </c>
      <c r="F10746">
        <v>86</v>
      </c>
      <c r="G10746" s="8">
        <v>14564027</v>
      </c>
      <c r="H10746" s="8">
        <v>1000000</v>
      </c>
    </row>
    <row r="10747" spans="1:8" x14ac:dyDescent="0.3">
      <c r="A10747">
        <v>3.4</v>
      </c>
      <c r="B10747" t="s">
        <v>25528</v>
      </c>
      <c r="C10747" t="s">
        <v>19334</v>
      </c>
      <c r="D10747" t="s">
        <v>1473</v>
      </c>
      <c r="E10747" t="s">
        <v>37</v>
      </c>
      <c r="F10747">
        <v>120</v>
      </c>
      <c r="G10747" s="8">
        <v>20773070</v>
      </c>
      <c r="H10747" s="8">
        <v>5000000</v>
      </c>
    </row>
    <row r="10748" spans="1:8" x14ac:dyDescent="0.3">
      <c r="A10748">
        <v>5.9</v>
      </c>
      <c r="B10748" t="s">
        <v>25529</v>
      </c>
      <c r="C10748" t="s">
        <v>6817</v>
      </c>
      <c r="D10748" t="s">
        <v>1473</v>
      </c>
      <c r="E10748" t="s">
        <v>37</v>
      </c>
      <c r="F10748">
        <v>90</v>
      </c>
      <c r="G10748" s="8">
        <v>10042266</v>
      </c>
      <c r="H10748" s="8">
        <v>1000000</v>
      </c>
    </row>
    <row r="10749" spans="1:8" x14ac:dyDescent="0.3">
      <c r="A10749">
        <v>5.9</v>
      </c>
      <c r="B10749" t="s">
        <v>25529</v>
      </c>
      <c r="C10749" t="s">
        <v>6817</v>
      </c>
      <c r="D10749" t="s">
        <v>4189</v>
      </c>
      <c r="E10749" t="s">
        <v>37</v>
      </c>
      <c r="F10749">
        <v>90</v>
      </c>
      <c r="G10749" s="8">
        <v>10042266</v>
      </c>
      <c r="H10749" s="8">
        <v>1000000</v>
      </c>
    </row>
    <row r="10750" spans="1:8" x14ac:dyDescent="0.3">
      <c r="A10750">
        <v>5.9</v>
      </c>
      <c r="B10750" t="s">
        <v>25529</v>
      </c>
      <c r="C10750" t="s">
        <v>6817</v>
      </c>
      <c r="D10750" t="s">
        <v>21948</v>
      </c>
      <c r="E10750" t="s">
        <v>37</v>
      </c>
      <c r="F10750">
        <v>90</v>
      </c>
      <c r="G10750" s="8">
        <v>10042266</v>
      </c>
      <c r="H10750" s="8">
        <v>1000000</v>
      </c>
    </row>
    <row r="10751" spans="1:8" x14ac:dyDescent="0.3">
      <c r="A10751">
        <v>5.9</v>
      </c>
      <c r="B10751" t="s">
        <v>25529</v>
      </c>
      <c r="C10751" t="s">
        <v>6817</v>
      </c>
      <c r="D10751" t="s">
        <v>8199</v>
      </c>
      <c r="E10751" t="s">
        <v>37</v>
      </c>
      <c r="F10751">
        <v>90</v>
      </c>
      <c r="G10751" s="8">
        <v>10042266</v>
      </c>
      <c r="H10751" s="8">
        <v>1000000</v>
      </c>
    </row>
    <row r="10752" spans="1:8" x14ac:dyDescent="0.3">
      <c r="A10752">
        <v>6</v>
      </c>
      <c r="B10752" t="s">
        <v>25530</v>
      </c>
      <c r="C10752" t="s">
        <v>19344</v>
      </c>
      <c r="D10752" t="s">
        <v>675</v>
      </c>
      <c r="E10752" t="s">
        <v>388</v>
      </c>
      <c r="F10752">
        <v>99</v>
      </c>
      <c r="G10752" s="8">
        <v>10037390</v>
      </c>
      <c r="H10752" s="8">
        <v>1000000000</v>
      </c>
    </row>
    <row r="10753" spans="1:8" x14ac:dyDescent="0.3">
      <c r="A10753">
        <v>6</v>
      </c>
      <c r="B10753" t="s">
        <v>25530</v>
      </c>
      <c r="C10753" t="s">
        <v>19344</v>
      </c>
      <c r="D10753" t="s">
        <v>515</v>
      </c>
      <c r="E10753" t="s">
        <v>388</v>
      </c>
      <c r="F10753">
        <v>99</v>
      </c>
      <c r="G10753" s="8">
        <v>10037390</v>
      </c>
      <c r="H10753" s="8">
        <v>1000000000</v>
      </c>
    </row>
    <row r="10754" spans="1:8" x14ac:dyDescent="0.3">
      <c r="A10754">
        <v>6</v>
      </c>
      <c r="B10754" t="s">
        <v>25530</v>
      </c>
      <c r="C10754" t="s">
        <v>19344</v>
      </c>
      <c r="D10754" t="s">
        <v>1473</v>
      </c>
      <c r="E10754" t="s">
        <v>388</v>
      </c>
      <c r="F10754">
        <v>99</v>
      </c>
      <c r="G10754" s="8">
        <v>10037390</v>
      </c>
      <c r="H10754" s="8">
        <v>1000000000</v>
      </c>
    </row>
    <row r="10755" spans="1:8" x14ac:dyDescent="0.3">
      <c r="A10755">
        <v>6</v>
      </c>
      <c r="B10755" t="s">
        <v>25530</v>
      </c>
      <c r="C10755" t="s">
        <v>19344</v>
      </c>
      <c r="D10755" t="s">
        <v>10118</v>
      </c>
      <c r="E10755" t="s">
        <v>388</v>
      </c>
      <c r="F10755">
        <v>99</v>
      </c>
      <c r="G10755" s="8">
        <v>10037390</v>
      </c>
      <c r="H10755" s="8">
        <v>1000000000</v>
      </c>
    </row>
    <row r="10756" spans="1:8" x14ac:dyDescent="0.3">
      <c r="A10756">
        <v>6</v>
      </c>
      <c r="B10756" t="s">
        <v>25530</v>
      </c>
      <c r="C10756" t="s">
        <v>19344</v>
      </c>
      <c r="D10756" t="s">
        <v>8199</v>
      </c>
      <c r="E10756" t="s">
        <v>388</v>
      </c>
      <c r="F10756">
        <v>99</v>
      </c>
      <c r="G10756" s="8">
        <v>10037390</v>
      </c>
      <c r="H10756" s="8">
        <v>1000000000</v>
      </c>
    </row>
    <row r="10757" spans="1:8" x14ac:dyDescent="0.3">
      <c r="A10757">
        <v>7.4</v>
      </c>
      <c r="B10757" t="s">
        <v>25531</v>
      </c>
      <c r="C10757" t="s">
        <v>10744</v>
      </c>
      <c r="D10757" t="s">
        <v>1473</v>
      </c>
      <c r="E10757" t="s">
        <v>37</v>
      </c>
      <c r="F10757">
        <v>112</v>
      </c>
      <c r="G10757" s="8">
        <v>9701559</v>
      </c>
      <c r="H10757" s="8">
        <v>3500000</v>
      </c>
    </row>
    <row r="10758" spans="1:8" x14ac:dyDescent="0.3">
      <c r="A10758">
        <v>7.4</v>
      </c>
      <c r="B10758" t="s">
        <v>25531</v>
      </c>
      <c r="C10758" t="s">
        <v>10744</v>
      </c>
      <c r="D10758" t="s">
        <v>17497</v>
      </c>
      <c r="E10758" t="s">
        <v>37</v>
      </c>
      <c r="F10758">
        <v>112</v>
      </c>
      <c r="G10758" s="8">
        <v>9701559</v>
      </c>
      <c r="H10758" s="8">
        <v>3500000</v>
      </c>
    </row>
    <row r="10759" spans="1:8" x14ac:dyDescent="0.3">
      <c r="A10759">
        <v>7.4</v>
      </c>
      <c r="B10759" t="s">
        <v>25532</v>
      </c>
      <c r="C10759" t="s">
        <v>19354</v>
      </c>
      <c r="D10759" t="s">
        <v>515</v>
      </c>
      <c r="E10759" t="s">
        <v>37</v>
      </c>
      <c r="F10759">
        <v>103</v>
      </c>
      <c r="G10759" s="8">
        <v>9013113</v>
      </c>
      <c r="H10759" s="8">
        <v>1000000</v>
      </c>
    </row>
    <row r="10760" spans="1:8" x14ac:dyDescent="0.3">
      <c r="A10760">
        <v>7.4</v>
      </c>
      <c r="B10760" t="s">
        <v>25532</v>
      </c>
      <c r="C10760" t="s">
        <v>19354</v>
      </c>
      <c r="D10760" t="s">
        <v>809</v>
      </c>
      <c r="E10760" t="s">
        <v>37</v>
      </c>
      <c r="F10760">
        <v>103</v>
      </c>
      <c r="G10760" s="8">
        <v>9013113</v>
      </c>
      <c r="H10760" s="8">
        <v>1000000</v>
      </c>
    </row>
    <row r="10761" spans="1:8" x14ac:dyDescent="0.3">
      <c r="A10761">
        <v>7.4</v>
      </c>
      <c r="B10761" t="s">
        <v>25532</v>
      </c>
      <c r="C10761" t="s">
        <v>19354</v>
      </c>
      <c r="D10761" t="s">
        <v>1473</v>
      </c>
      <c r="E10761" t="s">
        <v>37</v>
      </c>
      <c r="F10761">
        <v>103</v>
      </c>
      <c r="G10761" s="8">
        <v>9013113</v>
      </c>
      <c r="H10761" s="8">
        <v>1000000</v>
      </c>
    </row>
    <row r="10762" spans="1:8" x14ac:dyDescent="0.3">
      <c r="A10762">
        <v>4.2</v>
      </c>
      <c r="B10762" t="s">
        <v>25533</v>
      </c>
      <c r="C10762" t="s">
        <v>8769</v>
      </c>
      <c r="D10762" t="s">
        <v>4189</v>
      </c>
      <c r="E10762" t="s">
        <v>37</v>
      </c>
      <c r="F10762">
        <v>83</v>
      </c>
      <c r="G10762" s="8">
        <v>53245055</v>
      </c>
      <c r="H10762" s="8">
        <v>1000000</v>
      </c>
    </row>
    <row r="10763" spans="1:8" x14ac:dyDescent="0.3">
      <c r="A10763">
        <v>6.2</v>
      </c>
      <c r="B10763" t="s">
        <v>25534</v>
      </c>
      <c r="C10763" t="s">
        <v>19364</v>
      </c>
      <c r="D10763" t="s">
        <v>809</v>
      </c>
      <c r="E10763" t="s">
        <v>37</v>
      </c>
      <c r="F10763">
        <v>109</v>
      </c>
      <c r="G10763" s="8">
        <v>9000000</v>
      </c>
      <c r="H10763" s="8">
        <v>900000</v>
      </c>
    </row>
    <row r="10764" spans="1:8" x14ac:dyDescent="0.3">
      <c r="A10764">
        <v>6.2</v>
      </c>
      <c r="B10764" t="s">
        <v>25534</v>
      </c>
      <c r="C10764" t="s">
        <v>19364</v>
      </c>
      <c r="D10764" t="s">
        <v>1473</v>
      </c>
      <c r="E10764" t="s">
        <v>37</v>
      </c>
      <c r="F10764">
        <v>109</v>
      </c>
      <c r="G10764" s="8">
        <v>9000000</v>
      </c>
      <c r="H10764" s="8">
        <v>900000</v>
      </c>
    </row>
    <row r="10765" spans="1:8" x14ac:dyDescent="0.3">
      <c r="A10765">
        <v>6.2</v>
      </c>
      <c r="B10765" t="s">
        <v>25534</v>
      </c>
      <c r="C10765" t="s">
        <v>19364</v>
      </c>
      <c r="D10765" t="s">
        <v>9824</v>
      </c>
      <c r="E10765" t="s">
        <v>37</v>
      </c>
      <c r="F10765">
        <v>109</v>
      </c>
      <c r="G10765" s="8">
        <v>9000000</v>
      </c>
      <c r="H10765" s="8">
        <v>900000</v>
      </c>
    </row>
    <row r="10766" spans="1:8" x14ac:dyDescent="0.3">
      <c r="A10766">
        <v>5.4</v>
      </c>
      <c r="B10766" t="s">
        <v>25535</v>
      </c>
      <c r="C10766" t="s">
        <v>14125</v>
      </c>
      <c r="D10766" t="s">
        <v>515</v>
      </c>
      <c r="E10766" t="s">
        <v>37</v>
      </c>
      <c r="F10766">
        <v>100</v>
      </c>
      <c r="G10766" s="8">
        <v>7186670</v>
      </c>
      <c r="H10766" s="8">
        <v>6000000</v>
      </c>
    </row>
    <row r="10767" spans="1:8" x14ac:dyDescent="0.3">
      <c r="A10767">
        <v>5.4</v>
      </c>
      <c r="B10767" t="s">
        <v>25535</v>
      </c>
      <c r="C10767" t="s">
        <v>14125</v>
      </c>
      <c r="D10767" t="s">
        <v>4189</v>
      </c>
      <c r="E10767" t="s">
        <v>37</v>
      </c>
      <c r="F10767">
        <v>100</v>
      </c>
      <c r="G10767" s="8">
        <v>7186670</v>
      </c>
      <c r="H10767" s="8">
        <v>6000000</v>
      </c>
    </row>
    <row r="10768" spans="1:8" x14ac:dyDescent="0.3">
      <c r="A10768">
        <v>7.2</v>
      </c>
      <c r="B10768" t="s">
        <v>25536</v>
      </c>
      <c r="C10768" t="s">
        <v>19406</v>
      </c>
      <c r="D10768" t="s">
        <v>11093</v>
      </c>
      <c r="E10768" t="s">
        <v>37</v>
      </c>
      <c r="F10768">
        <v>95</v>
      </c>
      <c r="G10768" s="8">
        <v>5997134</v>
      </c>
      <c r="H10768" s="8">
        <v>1000000</v>
      </c>
    </row>
    <row r="10769" spans="1:8" x14ac:dyDescent="0.3">
      <c r="A10769">
        <v>7.2</v>
      </c>
      <c r="B10769" t="s">
        <v>25536</v>
      </c>
      <c r="C10769" t="s">
        <v>19406</v>
      </c>
      <c r="D10769" t="s">
        <v>809</v>
      </c>
      <c r="E10769" t="s">
        <v>37</v>
      </c>
      <c r="F10769">
        <v>95</v>
      </c>
      <c r="G10769" s="8">
        <v>5997134</v>
      </c>
      <c r="H10769" s="8">
        <v>1000000</v>
      </c>
    </row>
    <row r="10770" spans="1:8" x14ac:dyDescent="0.3">
      <c r="A10770">
        <v>7.2</v>
      </c>
      <c r="B10770" t="s">
        <v>25536</v>
      </c>
      <c r="C10770" t="s">
        <v>19406</v>
      </c>
      <c r="D10770" t="s">
        <v>1473</v>
      </c>
      <c r="E10770" t="s">
        <v>37</v>
      </c>
      <c r="F10770">
        <v>95</v>
      </c>
      <c r="G10770" s="8">
        <v>5997134</v>
      </c>
      <c r="H10770" s="8">
        <v>1000000</v>
      </c>
    </row>
    <row r="10771" spans="1:8" x14ac:dyDescent="0.3">
      <c r="A10771">
        <v>7.2</v>
      </c>
      <c r="B10771" t="s">
        <v>25536</v>
      </c>
      <c r="C10771" t="s">
        <v>19406</v>
      </c>
      <c r="D10771" t="s">
        <v>17497</v>
      </c>
      <c r="E10771" t="s">
        <v>37</v>
      </c>
      <c r="F10771">
        <v>95</v>
      </c>
      <c r="G10771" s="8">
        <v>5997134</v>
      </c>
      <c r="H10771" s="8">
        <v>1000000</v>
      </c>
    </row>
    <row r="10772" spans="1:8" x14ac:dyDescent="0.3">
      <c r="A10772">
        <v>6.7</v>
      </c>
      <c r="B10772" t="s">
        <v>25537</v>
      </c>
      <c r="C10772" t="s">
        <v>10967</v>
      </c>
      <c r="D10772" t="s">
        <v>809</v>
      </c>
      <c r="E10772" t="s">
        <v>37</v>
      </c>
      <c r="F10772">
        <v>104</v>
      </c>
      <c r="G10772" s="8">
        <v>3386698</v>
      </c>
      <c r="H10772" s="8">
        <v>1000000</v>
      </c>
    </row>
    <row r="10773" spans="1:8" x14ac:dyDescent="0.3">
      <c r="A10773">
        <v>6.7</v>
      </c>
      <c r="B10773" t="s">
        <v>25537</v>
      </c>
      <c r="C10773" t="s">
        <v>10967</v>
      </c>
      <c r="D10773" t="s">
        <v>1473</v>
      </c>
      <c r="E10773" t="s">
        <v>37</v>
      </c>
      <c r="F10773">
        <v>104</v>
      </c>
      <c r="G10773" s="8">
        <v>3386698</v>
      </c>
      <c r="H10773" s="8">
        <v>1000000</v>
      </c>
    </row>
    <row r="10774" spans="1:8" x14ac:dyDescent="0.3">
      <c r="A10774">
        <v>6.7</v>
      </c>
      <c r="B10774" t="s">
        <v>25537</v>
      </c>
      <c r="C10774" t="s">
        <v>10967</v>
      </c>
      <c r="D10774" t="s">
        <v>17497</v>
      </c>
      <c r="E10774" t="s">
        <v>37</v>
      </c>
      <c r="F10774">
        <v>104</v>
      </c>
      <c r="G10774" s="8">
        <v>3386698</v>
      </c>
      <c r="H10774" s="8">
        <v>1000000</v>
      </c>
    </row>
    <row r="10775" spans="1:8" x14ac:dyDescent="0.3">
      <c r="A10775">
        <v>7.2</v>
      </c>
      <c r="B10775" t="s">
        <v>25538</v>
      </c>
      <c r="C10775" t="s">
        <v>19442</v>
      </c>
      <c r="D10775" t="s">
        <v>21950</v>
      </c>
      <c r="E10775" t="s">
        <v>37</v>
      </c>
      <c r="F10775">
        <v>97</v>
      </c>
      <c r="G10775" s="8">
        <v>2508841</v>
      </c>
      <c r="H10775" s="8">
        <v>1000000</v>
      </c>
    </row>
    <row r="10776" spans="1:8" x14ac:dyDescent="0.3">
      <c r="A10776">
        <v>7.2</v>
      </c>
      <c r="B10776" t="s">
        <v>25538</v>
      </c>
      <c r="C10776" t="s">
        <v>19442</v>
      </c>
      <c r="D10776" t="s">
        <v>1473</v>
      </c>
      <c r="E10776" t="s">
        <v>37</v>
      </c>
      <c r="F10776">
        <v>97</v>
      </c>
      <c r="G10776" s="8">
        <v>2508841</v>
      </c>
      <c r="H10776" s="8">
        <v>1000000</v>
      </c>
    </row>
    <row r="10777" spans="1:8" x14ac:dyDescent="0.3">
      <c r="A10777">
        <v>7.4</v>
      </c>
      <c r="B10777" t="s">
        <v>25539</v>
      </c>
      <c r="C10777" t="s">
        <v>19448</v>
      </c>
      <c r="D10777" t="s">
        <v>65</v>
      </c>
      <c r="E10777" t="s">
        <v>37</v>
      </c>
      <c r="F10777">
        <v>91</v>
      </c>
      <c r="G10777" s="8">
        <v>4946250</v>
      </c>
      <c r="H10777" s="8">
        <v>1000000</v>
      </c>
    </row>
    <row r="10778" spans="1:8" x14ac:dyDescent="0.3">
      <c r="A10778">
        <v>7.4</v>
      </c>
      <c r="B10778" t="s">
        <v>25539</v>
      </c>
      <c r="C10778" t="s">
        <v>19448</v>
      </c>
      <c r="D10778" t="s">
        <v>9824</v>
      </c>
      <c r="E10778" t="s">
        <v>37</v>
      </c>
      <c r="F10778">
        <v>91</v>
      </c>
      <c r="G10778" s="8">
        <v>4946250</v>
      </c>
      <c r="H10778" s="8">
        <v>1000000</v>
      </c>
    </row>
    <row r="10779" spans="1:8" x14ac:dyDescent="0.3">
      <c r="A10779">
        <v>5.6</v>
      </c>
      <c r="B10779" t="s">
        <v>25540</v>
      </c>
      <c r="C10779" t="s">
        <v>15227</v>
      </c>
      <c r="D10779" t="s">
        <v>809</v>
      </c>
      <c r="E10779" t="s">
        <v>37</v>
      </c>
      <c r="F10779">
        <v>84</v>
      </c>
      <c r="G10779" s="8">
        <v>1950218</v>
      </c>
      <c r="H10779" s="8">
        <v>1000000</v>
      </c>
    </row>
    <row r="10780" spans="1:8" x14ac:dyDescent="0.3">
      <c r="A10780">
        <v>5.6</v>
      </c>
      <c r="B10780" t="s">
        <v>25540</v>
      </c>
      <c r="C10780" t="s">
        <v>15227</v>
      </c>
      <c r="D10780" t="s">
        <v>1473</v>
      </c>
      <c r="E10780" t="s">
        <v>37</v>
      </c>
      <c r="F10780">
        <v>84</v>
      </c>
      <c r="G10780" s="8">
        <v>1950218</v>
      </c>
      <c r="H10780" s="8">
        <v>1000000</v>
      </c>
    </row>
    <row r="10781" spans="1:8" x14ac:dyDescent="0.3">
      <c r="A10781">
        <v>6.8</v>
      </c>
      <c r="B10781" t="s">
        <v>25541</v>
      </c>
      <c r="C10781" t="s">
        <v>13887</v>
      </c>
      <c r="D10781" t="s">
        <v>809</v>
      </c>
      <c r="E10781" t="s">
        <v>37</v>
      </c>
      <c r="F10781">
        <v>86</v>
      </c>
      <c r="G10781" s="8">
        <v>1277257</v>
      </c>
      <c r="H10781" s="8">
        <v>1000000</v>
      </c>
    </row>
    <row r="10782" spans="1:8" x14ac:dyDescent="0.3">
      <c r="A10782">
        <v>6.8</v>
      </c>
      <c r="B10782" t="s">
        <v>25541</v>
      </c>
      <c r="C10782" t="s">
        <v>13887</v>
      </c>
      <c r="D10782" t="s">
        <v>1473</v>
      </c>
      <c r="E10782" t="s">
        <v>37</v>
      </c>
      <c r="F10782">
        <v>86</v>
      </c>
      <c r="G10782" s="8">
        <v>1277257</v>
      </c>
      <c r="H10782" s="8">
        <v>1000000</v>
      </c>
    </row>
    <row r="10783" spans="1:8" x14ac:dyDescent="0.3">
      <c r="A10783">
        <v>6.8</v>
      </c>
      <c r="B10783" t="s">
        <v>25541</v>
      </c>
      <c r="C10783" t="s">
        <v>13887</v>
      </c>
      <c r="D10783" t="s">
        <v>17497</v>
      </c>
      <c r="E10783" t="s">
        <v>37</v>
      </c>
      <c r="F10783">
        <v>86</v>
      </c>
      <c r="G10783" s="8">
        <v>1277257</v>
      </c>
      <c r="H10783" s="8">
        <v>1000000</v>
      </c>
    </row>
    <row r="10784" spans="1:8" x14ac:dyDescent="0.3">
      <c r="A10784">
        <v>7.7</v>
      </c>
      <c r="B10784" t="s">
        <v>25542</v>
      </c>
      <c r="C10784" t="s">
        <v>19462</v>
      </c>
      <c r="D10784" t="s">
        <v>65</v>
      </c>
      <c r="E10784" t="s">
        <v>37</v>
      </c>
      <c r="F10784">
        <v>92</v>
      </c>
      <c r="G10784" s="8">
        <v>1677838</v>
      </c>
      <c r="H10784" s="8">
        <v>1000000</v>
      </c>
    </row>
    <row r="10785" spans="1:8" x14ac:dyDescent="0.3">
      <c r="A10785">
        <v>7</v>
      </c>
      <c r="B10785" t="s">
        <v>25543</v>
      </c>
      <c r="C10785" t="s">
        <v>19468</v>
      </c>
      <c r="D10785" t="s">
        <v>809</v>
      </c>
      <c r="E10785" t="s">
        <v>37</v>
      </c>
      <c r="F10785">
        <v>94</v>
      </c>
      <c r="G10785" s="8">
        <v>1744858</v>
      </c>
      <c r="H10785" s="8">
        <v>1000000</v>
      </c>
    </row>
    <row r="10786" spans="1:8" x14ac:dyDescent="0.3">
      <c r="A10786">
        <v>7</v>
      </c>
      <c r="B10786" t="s">
        <v>25543</v>
      </c>
      <c r="C10786" t="s">
        <v>19468</v>
      </c>
      <c r="D10786" t="s">
        <v>1473</v>
      </c>
      <c r="E10786" t="s">
        <v>37</v>
      </c>
      <c r="F10786">
        <v>94</v>
      </c>
      <c r="G10786" s="8">
        <v>1744858</v>
      </c>
      <c r="H10786" s="8">
        <v>1000000</v>
      </c>
    </row>
    <row r="10787" spans="1:8" x14ac:dyDescent="0.3">
      <c r="A10787">
        <v>7</v>
      </c>
      <c r="B10787" t="s">
        <v>25543</v>
      </c>
      <c r="C10787" t="s">
        <v>19468</v>
      </c>
      <c r="D10787" t="s">
        <v>17497</v>
      </c>
      <c r="E10787" t="s">
        <v>37</v>
      </c>
      <c r="F10787">
        <v>94</v>
      </c>
      <c r="G10787" s="8">
        <v>1744858</v>
      </c>
      <c r="H10787" s="8">
        <v>1000000</v>
      </c>
    </row>
    <row r="10788" spans="1:8" x14ac:dyDescent="0.3">
      <c r="A10788">
        <v>7</v>
      </c>
      <c r="B10788" t="s">
        <v>25543</v>
      </c>
      <c r="C10788" t="s">
        <v>19468</v>
      </c>
      <c r="D10788" t="s">
        <v>21949</v>
      </c>
      <c r="E10788" t="s">
        <v>37</v>
      </c>
      <c r="F10788">
        <v>94</v>
      </c>
      <c r="G10788" s="8">
        <v>1744858</v>
      </c>
      <c r="H10788" s="8">
        <v>1000000</v>
      </c>
    </row>
    <row r="10789" spans="1:8" x14ac:dyDescent="0.3">
      <c r="A10789">
        <v>7.2</v>
      </c>
      <c r="B10789" t="s">
        <v>25544</v>
      </c>
      <c r="C10789" t="s">
        <v>19477</v>
      </c>
      <c r="D10789" t="s">
        <v>1473</v>
      </c>
      <c r="E10789" t="s">
        <v>37</v>
      </c>
      <c r="F10789">
        <v>100</v>
      </c>
      <c r="G10789" s="8">
        <v>982214</v>
      </c>
      <c r="H10789" s="8">
        <v>1000000</v>
      </c>
    </row>
    <row r="10790" spans="1:8" x14ac:dyDescent="0.3">
      <c r="A10790">
        <v>7.2</v>
      </c>
      <c r="B10790" t="s">
        <v>25545</v>
      </c>
      <c r="C10790" t="s">
        <v>19483</v>
      </c>
      <c r="D10790" t="s">
        <v>21950</v>
      </c>
      <c r="E10790" t="s">
        <v>37</v>
      </c>
      <c r="F10790">
        <v>119</v>
      </c>
      <c r="G10790" s="8">
        <v>798341</v>
      </c>
      <c r="H10790" s="8">
        <v>1000000</v>
      </c>
    </row>
    <row r="10791" spans="1:8" x14ac:dyDescent="0.3">
      <c r="A10791">
        <v>7.2</v>
      </c>
      <c r="B10791" t="s">
        <v>25545</v>
      </c>
      <c r="C10791" t="s">
        <v>19483</v>
      </c>
      <c r="D10791" t="s">
        <v>1473</v>
      </c>
      <c r="E10791" t="s">
        <v>37</v>
      </c>
      <c r="F10791">
        <v>119</v>
      </c>
      <c r="G10791" s="8">
        <v>798341</v>
      </c>
      <c r="H10791" s="8">
        <v>1000000</v>
      </c>
    </row>
    <row r="10792" spans="1:8" x14ac:dyDescent="0.3">
      <c r="A10792">
        <v>7.2</v>
      </c>
      <c r="B10792" t="s">
        <v>25545</v>
      </c>
      <c r="C10792" t="s">
        <v>19483</v>
      </c>
      <c r="D10792" t="s">
        <v>21948</v>
      </c>
      <c r="E10792" t="s">
        <v>37</v>
      </c>
      <c r="F10792">
        <v>119</v>
      </c>
      <c r="G10792" s="8">
        <v>798341</v>
      </c>
      <c r="H10792" s="8">
        <v>1000000</v>
      </c>
    </row>
    <row r="10793" spans="1:8" x14ac:dyDescent="0.3">
      <c r="A10793">
        <v>6.2</v>
      </c>
      <c r="B10793" t="s">
        <v>25546</v>
      </c>
      <c r="C10793" t="s">
        <v>19489</v>
      </c>
      <c r="D10793" t="s">
        <v>1473</v>
      </c>
      <c r="E10793" t="s">
        <v>3397</v>
      </c>
      <c r="F10793">
        <v>167</v>
      </c>
      <c r="G10793" s="8">
        <v>610991</v>
      </c>
      <c r="H10793" s="8">
        <v>1000000</v>
      </c>
    </row>
    <row r="10794" spans="1:8" x14ac:dyDescent="0.3">
      <c r="A10794">
        <v>6.2</v>
      </c>
      <c r="B10794" t="s">
        <v>25546</v>
      </c>
      <c r="C10794" t="s">
        <v>19489</v>
      </c>
      <c r="D10794" t="s">
        <v>17497</v>
      </c>
      <c r="E10794" t="s">
        <v>3397</v>
      </c>
      <c r="F10794">
        <v>167</v>
      </c>
      <c r="G10794" s="8">
        <v>610991</v>
      </c>
      <c r="H10794" s="8">
        <v>1000000</v>
      </c>
    </row>
    <row r="10795" spans="1:8" x14ac:dyDescent="0.3">
      <c r="A10795">
        <v>6.2</v>
      </c>
      <c r="B10795" t="s">
        <v>25547</v>
      </c>
      <c r="C10795" t="s">
        <v>8344</v>
      </c>
      <c r="D10795" t="s">
        <v>809</v>
      </c>
      <c r="E10795" t="s">
        <v>37</v>
      </c>
      <c r="F10795">
        <v>92</v>
      </c>
      <c r="G10795" s="8">
        <v>582024</v>
      </c>
      <c r="H10795" s="8">
        <v>1000000</v>
      </c>
    </row>
    <row r="10796" spans="1:8" x14ac:dyDescent="0.3">
      <c r="A10796">
        <v>6.2</v>
      </c>
      <c r="B10796" t="s">
        <v>25547</v>
      </c>
      <c r="C10796" t="s">
        <v>8344</v>
      </c>
      <c r="D10796" t="s">
        <v>10118</v>
      </c>
      <c r="E10796" t="s">
        <v>37</v>
      </c>
      <c r="F10796">
        <v>92</v>
      </c>
      <c r="G10796" s="8">
        <v>582024</v>
      </c>
      <c r="H10796" s="8">
        <v>1000000</v>
      </c>
    </row>
    <row r="10797" spans="1:8" x14ac:dyDescent="0.3">
      <c r="A10797">
        <v>6.9</v>
      </c>
      <c r="B10797" t="s">
        <v>25548</v>
      </c>
      <c r="C10797" t="s">
        <v>3204</v>
      </c>
      <c r="D10797" t="s">
        <v>1473</v>
      </c>
      <c r="E10797" t="s">
        <v>37</v>
      </c>
      <c r="F10797">
        <v>108</v>
      </c>
      <c r="G10797" s="8">
        <v>548712</v>
      </c>
      <c r="H10797" s="8">
        <v>2500000</v>
      </c>
    </row>
    <row r="10798" spans="1:8" x14ac:dyDescent="0.3">
      <c r="A10798">
        <v>6.9</v>
      </c>
      <c r="B10798" t="s">
        <v>25548</v>
      </c>
      <c r="C10798" t="s">
        <v>3204</v>
      </c>
      <c r="D10798" t="s">
        <v>17497</v>
      </c>
      <c r="E10798" t="s">
        <v>37</v>
      </c>
      <c r="F10798">
        <v>108</v>
      </c>
      <c r="G10798" s="8">
        <v>548712</v>
      </c>
      <c r="H10798" s="8">
        <v>2500000</v>
      </c>
    </row>
    <row r="10799" spans="1:8" x14ac:dyDescent="0.3">
      <c r="A10799">
        <v>7</v>
      </c>
      <c r="B10799" t="s">
        <v>25549</v>
      </c>
      <c r="C10799" t="s">
        <v>19503</v>
      </c>
      <c r="D10799" t="s">
        <v>809</v>
      </c>
      <c r="E10799" t="s">
        <v>37</v>
      </c>
      <c r="F10799">
        <v>97</v>
      </c>
      <c r="G10799" s="8">
        <v>464655</v>
      </c>
      <c r="H10799" s="8">
        <v>1000000</v>
      </c>
    </row>
    <row r="10800" spans="1:8" x14ac:dyDescent="0.3">
      <c r="A10800">
        <v>7</v>
      </c>
      <c r="B10800" t="s">
        <v>25549</v>
      </c>
      <c r="C10800" t="s">
        <v>19503</v>
      </c>
      <c r="D10800" t="s">
        <v>1473</v>
      </c>
      <c r="E10800" t="s">
        <v>37</v>
      </c>
      <c r="F10800">
        <v>97</v>
      </c>
      <c r="G10800" s="8">
        <v>464655</v>
      </c>
      <c r="H10800" s="8">
        <v>1000000</v>
      </c>
    </row>
    <row r="10801" spans="1:8" x14ac:dyDescent="0.3">
      <c r="A10801">
        <v>6.7</v>
      </c>
      <c r="B10801" t="s">
        <v>25550</v>
      </c>
      <c r="C10801" t="s">
        <v>16874</v>
      </c>
      <c r="D10801" t="s">
        <v>1473</v>
      </c>
      <c r="E10801" t="s">
        <v>37</v>
      </c>
      <c r="F10801">
        <v>88</v>
      </c>
      <c r="G10801" s="8">
        <v>464126</v>
      </c>
      <c r="H10801" s="8">
        <v>1000000</v>
      </c>
    </row>
    <row r="10802" spans="1:8" x14ac:dyDescent="0.3">
      <c r="A10802">
        <v>3.6</v>
      </c>
      <c r="B10802" t="s">
        <v>25551</v>
      </c>
      <c r="C10802" t="s">
        <v>19510</v>
      </c>
      <c r="D10802" t="s">
        <v>809</v>
      </c>
      <c r="E10802" t="s">
        <v>37</v>
      </c>
      <c r="F10802">
        <v>100</v>
      </c>
      <c r="G10802" s="8">
        <v>428535</v>
      </c>
      <c r="H10802" s="8">
        <v>1000000</v>
      </c>
    </row>
    <row r="10803" spans="1:8" x14ac:dyDescent="0.3">
      <c r="A10803">
        <v>3.6</v>
      </c>
      <c r="B10803" t="s">
        <v>25551</v>
      </c>
      <c r="C10803" t="s">
        <v>19510</v>
      </c>
      <c r="D10803" t="s">
        <v>17497</v>
      </c>
      <c r="E10803" t="s">
        <v>37</v>
      </c>
      <c r="F10803">
        <v>100</v>
      </c>
      <c r="G10803" s="8">
        <v>428535</v>
      </c>
      <c r="H10803" s="8">
        <v>1000000</v>
      </c>
    </row>
    <row r="10804" spans="1:8" x14ac:dyDescent="0.3">
      <c r="A10804">
        <v>7.4</v>
      </c>
      <c r="B10804" t="s">
        <v>25552</v>
      </c>
      <c r="C10804" t="s">
        <v>19525</v>
      </c>
      <c r="D10804" t="s">
        <v>809</v>
      </c>
      <c r="E10804" t="s">
        <v>37</v>
      </c>
      <c r="F10804">
        <v>88</v>
      </c>
      <c r="G10804" s="8">
        <v>104077</v>
      </c>
      <c r="H10804" s="8">
        <v>1000000</v>
      </c>
    </row>
    <row r="10805" spans="1:8" x14ac:dyDescent="0.3">
      <c r="A10805">
        <v>7.4</v>
      </c>
      <c r="B10805" t="s">
        <v>25552</v>
      </c>
      <c r="C10805" t="s">
        <v>19525</v>
      </c>
      <c r="D10805" t="s">
        <v>1473</v>
      </c>
      <c r="E10805" t="s">
        <v>37</v>
      </c>
      <c r="F10805">
        <v>88</v>
      </c>
      <c r="G10805" s="8">
        <v>104077</v>
      </c>
      <c r="H10805" s="8">
        <v>1000000</v>
      </c>
    </row>
    <row r="10806" spans="1:8" x14ac:dyDescent="0.3">
      <c r="A10806">
        <v>7.4</v>
      </c>
      <c r="B10806" t="s">
        <v>25552</v>
      </c>
      <c r="C10806" t="s">
        <v>19525</v>
      </c>
      <c r="D10806" t="s">
        <v>651</v>
      </c>
      <c r="E10806" t="s">
        <v>37</v>
      </c>
      <c r="F10806">
        <v>88</v>
      </c>
      <c r="G10806" s="8">
        <v>104077</v>
      </c>
      <c r="H10806" s="8">
        <v>1000000</v>
      </c>
    </row>
    <row r="10807" spans="1:8" x14ac:dyDescent="0.3">
      <c r="A10807">
        <v>7.4</v>
      </c>
      <c r="B10807" t="s">
        <v>25552</v>
      </c>
      <c r="C10807" t="s">
        <v>19525</v>
      </c>
      <c r="D10807" t="s">
        <v>17497</v>
      </c>
      <c r="E10807" t="s">
        <v>37</v>
      </c>
      <c r="F10807">
        <v>88</v>
      </c>
      <c r="G10807" s="8">
        <v>104077</v>
      </c>
      <c r="H10807" s="8">
        <v>1000000</v>
      </c>
    </row>
    <row r="10808" spans="1:8" x14ac:dyDescent="0.3">
      <c r="A10808">
        <v>6.1</v>
      </c>
      <c r="B10808" t="s">
        <v>25553</v>
      </c>
      <c r="C10808" t="s">
        <v>19535</v>
      </c>
      <c r="D10808" t="s">
        <v>809</v>
      </c>
      <c r="E10808" t="s">
        <v>37</v>
      </c>
      <c r="F10808">
        <v>79</v>
      </c>
      <c r="G10808" s="8">
        <v>279282</v>
      </c>
      <c r="H10808" s="8">
        <v>1000000</v>
      </c>
    </row>
    <row r="10809" spans="1:8" x14ac:dyDescent="0.3">
      <c r="A10809">
        <v>6.1</v>
      </c>
      <c r="B10809" t="s">
        <v>25553</v>
      </c>
      <c r="C10809" t="s">
        <v>19535</v>
      </c>
      <c r="D10809" t="s">
        <v>1473</v>
      </c>
      <c r="E10809" t="s">
        <v>37</v>
      </c>
      <c r="F10809">
        <v>79</v>
      </c>
      <c r="G10809" s="8">
        <v>279282</v>
      </c>
      <c r="H10809" s="8">
        <v>1000000</v>
      </c>
    </row>
    <row r="10810" spans="1:8" x14ac:dyDescent="0.3">
      <c r="A10810">
        <v>6.1</v>
      </c>
      <c r="B10810" t="s">
        <v>25553</v>
      </c>
      <c r="C10810" t="s">
        <v>19535</v>
      </c>
      <c r="D10810" t="s">
        <v>17497</v>
      </c>
      <c r="E10810" t="s">
        <v>37</v>
      </c>
      <c r="F10810">
        <v>79</v>
      </c>
      <c r="G10810" s="8">
        <v>279282</v>
      </c>
      <c r="H10810" s="8">
        <v>1000000</v>
      </c>
    </row>
    <row r="10811" spans="1:8" x14ac:dyDescent="0.3">
      <c r="A10811">
        <v>8.1999999999999993</v>
      </c>
      <c r="B10811" t="s">
        <v>25554</v>
      </c>
      <c r="C10811" t="s">
        <v>19539</v>
      </c>
      <c r="D10811" t="s">
        <v>11093</v>
      </c>
      <c r="E10811" t="s">
        <v>19259</v>
      </c>
      <c r="F10811">
        <v>96</v>
      </c>
      <c r="G10811" s="8">
        <v>484221</v>
      </c>
      <c r="H10811" s="8">
        <v>1000000</v>
      </c>
    </row>
    <row r="10812" spans="1:8" x14ac:dyDescent="0.3">
      <c r="A10812">
        <v>8.1999999999999993</v>
      </c>
      <c r="B10812" t="s">
        <v>25554</v>
      </c>
      <c r="C10812" t="s">
        <v>19539</v>
      </c>
      <c r="D10812" t="s">
        <v>21950</v>
      </c>
      <c r="E10812" t="s">
        <v>19259</v>
      </c>
      <c r="F10812">
        <v>96</v>
      </c>
      <c r="G10812" s="8">
        <v>484221</v>
      </c>
      <c r="H10812" s="8">
        <v>1000000</v>
      </c>
    </row>
    <row r="10813" spans="1:8" x14ac:dyDescent="0.3">
      <c r="A10813">
        <v>8.1999999999999993</v>
      </c>
      <c r="B10813" t="s">
        <v>25554</v>
      </c>
      <c r="C10813" t="s">
        <v>19539</v>
      </c>
      <c r="D10813" t="s">
        <v>65</v>
      </c>
      <c r="E10813" t="s">
        <v>19259</v>
      </c>
      <c r="F10813">
        <v>96</v>
      </c>
      <c r="G10813" s="8">
        <v>484221</v>
      </c>
      <c r="H10813" s="8">
        <v>1000000</v>
      </c>
    </row>
    <row r="10814" spans="1:8" x14ac:dyDescent="0.3">
      <c r="A10814">
        <v>8.1999999999999993</v>
      </c>
      <c r="B10814" t="s">
        <v>25554</v>
      </c>
      <c r="C10814" t="s">
        <v>19539</v>
      </c>
      <c r="D10814" t="s">
        <v>20490</v>
      </c>
      <c r="E10814" t="s">
        <v>19259</v>
      </c>
      <c r="F10814">
        <v>96</v>
      </c>
      <c r="G10814" s="8">
        <v>484221</v>
      </c>
      <c r="H10814" s="8">
        <v>1000000</v>
      </c>
    </row>
    <row r="10815" spans="1:8" x14ac:dyDescent="0.3">
      <c r="A10815">
        <v>7.7</v>
      </c>
      <c r="B10815" t="s">
        <v>25555</v>
      </c>
      <c r="C10815" t="s">
        <v>19547</v>
      </c>
      <c r="D10815" t="s">
        <v>21950</v>
      </c>
      <c r="E10815" t="s">
        <v>37</v>
      </c>
      <c r="F10815">
        <v>53</v>
      </c>
      <c r="G10815" s="8">
        <v>274661</v>
      </c>
      <c r="H10815" s="8">
        <v>1000000</v>
      </c>
    </row>
    <row r="10816" spans="1:8" x14ac:dyDescent="0.3">
      <c r="A10816">
        <v>7.7</v>
      </c>
      <c r="B10816" t="s">
        <v>25555</v>
      </c>
      <c r="C10816" t="s">
        <v>19547</v>
      </c>
      <c r="D10816" t="s">
        <v>65</v>
      </c>
      <c r="E10816" t="s">
        <v>37</v>
      </c>
      <c r="F10816">
        <v>53</v>
      </c>
      <c r="G10816" s="8">
        <v>274661</v>
      </c>
      <c r="H10816" s="8">
        <v>1000000</v>
      </c>
    </row>
    <row r="10817" spans="1:8" x14ac:dyDescent="0.3">
      <c r="A10817">
        <v>7.7</v>
      </c>
      <c r="B10817" t="s">
        <v>25555</v>
      </c>
      <c r="C10817" t="s">
        <v>19547</v>
      </c>
      <c r="D10817" t="s">
        <v>21951</v>
      </c>
      <c r="E10817" t="s">
        <v>37</v>
      </c>
      <c r="F10817">
        <v>53</v>
      </c>
      <c r="G10817" s="8">
        <v>274661</v>
      </c>
      <c r="H10817" s="8">
        <v>1000000</v>
      </c>
    </row>
    <row r="10818" spans="1:8" x14ac:dyDescent="0.3">
      <c r="A10818">
        <v>7.3</v>
      </c>
      <c r="B10818" t="s">
        <v>25556</v>
      </c>
      <c r="C10818" t="s">
        <v>19552</v>
      </c>
      <c r="D10818" t="s">
        <v>65</v>
      </c>
      <c r="E10818" t="s">
        <v>37</v>
      </c>
      <c r="F10818">
        <v>97</v>
      </c>
      <c r="G10818" s="8">
        <v>144431</v>
      </c>
      <c r="H10818" s="8">
        <v>1000000</v>
      </c>
    </row>
    <row r="10819" spans="1:8" x14ac:dyDescent="0.3">
      <c r="A10819">
        <v>7.3</v>
      </c>
      <c r="B10819" t="s">
        <v>25556</v>
      </c>
      <c r="C10819" t="s">
        <v>19552</v>
      </c>
      <c r="D10819" t="s">
        <v>21949</v>
      </c>
      <c r="E10819" t="s">
        <v>37</v>
      </c>
      <c r="F10819">
        <v>97</v>
      </c>
      <c r="G10819" s="8">
        <v>144431</v>
      </c>
      <c r="H10819" s="8">
        <v>1000000</v>
      </c>
    </row>
    <row r="10820" spans="1:8" x14ac:dyDescent="0.3">
      <c r="A10820">
        <v>7.6</v>
      </c>
      <c r="B10820" t="s">
        <v>25557</v>
      </c>
      <c r="C10820" t="s">
        <v>19570</v>
      </c>
      <c r="D10820" t="s">
        <v>515</v>
      </c>
      <c r="E10820" t="s">
        <v>37</v>
      </c>
      <c r="F10820">
        <v>91</v>
      </c>
      <c r="G10820" s="8">
        <v>287761</v>
      </c>
      <c r="H10820" s="8">
        <v>1000000</v>
      </c>
    </row>
    <row r="10821" spans="1:8" x14ac:dyDescent="0.3">
      <c r="A10821">
        <v>7.6</v>
      </c>
      <c r="B10821" t="s">
        <v>25557</v>
      </c>
      <c r="C10821" t="s">
        <v>19570</v>
      </c>
      <c r="D10821" t="s">
        <v>11093</v>
      </c>
      <c r="E10821" t="s">
        <v>37</v>
      </c>
      <c r="F10821">
        <v>91</v>
      </c>
      <c r="G10821" s="8">
        <v>287761</v>
      </c>
      <c r="H10821" s="8">
        <v>1000000</v>
      </c>
    </row>
    <row r="10822" spans="1:8" x14ac:dyDescent="0.3">
      <c r="A10822">
        <v>7.6</v>
      </c>
      <c r="B10822" t="s">
        <v>25557</v>
      </c>
      <c r="C10822" t="s">
        <v>19570</v>
      </c>
      <c r="D10822" t="s">
        <v>65</v>
      </c>
      <c r="E10822" t="s">
        <v>37</v>
      </c>
      <c r="F10822">
        <v>91</v>
      </c>
      <c r="G10822" s="8">
        <v>287761</v>
      </c>
      <c r="H10822" s="8">
        <v>1000000</v>
      </c>
    </row>
    <row r="10823" spans="1:8" x14ac:dyDescent="0.3">
      <c r="A10823">
        <v>7.6</v>
      </c>
      <c r="B10823" t="s">
        <v>25557</v>
      </c>
      <c r="C10823" t="s">
        <v>19570</v>
      </c>
      <c r="D10823" t="s">
        <v>1473</v>
      </c>
      <c r="E10823" t="s">
        <v>37</v>
      </c>
      <c r="F10823">
        <v>91</v>
      </c>
      <c r="G10823" s="8">
        <v>287761</v>
      </c>
      <c r="H10823" s="8">
        <v>1000000</v>
      </c>
    </row>
    <row r="10824" spans="1:8" x14ac:dyDescent="0.3">
      <c r="A10824">
        <v>6.8</v>
      </c>
      <c r="B10824" t="s">
        <v>25558</v>
      </c>
      <c r="C10824" t="s">
        <v>19577</v>
      </c>
      <c r="D10824" t="s">
        <v>65</v>
      </c>
      <c r="E10824" t="s">
        <v>37</v>
      </c>
      <c r="F10824">
        <v>93</v>
      </c>
      <c r="G10824" s="8">
        <v>100240</v>
      </c>
      <c r="H10824" s="8">
        <v>1000000</v>
      </c>
    </row>
    <row r="10825" spans="1:8" x14ac:dyDescent="0.3">
      <c r="A10825">
        <v>5.6</v>
      </c>
      <c r="B10825" t="s">
        <v>25559</v>
      </c>
      <c r="C10825" t="s">
        <v>19583</v>
      </c>
      <c r="D10825" t="s">
        <v>675</v>
      </c>
      <c r="E10825" t="s">
        <v>37</v>
      </c>
      <c r="F10825">
        <v>112</v>
      </c>
      <c r="G10825" s="8">
        <v>96734</v>
      </c>
      <c r="H10825" s="8">
        <v>1000000</v>
      </c>
    </row>
    <row r="10826" spans="1:8" x14ac:dyDescent="0.3">
      <c r="A10826">
        <v>5.6</v>
      </c>
      <c r="B10826" t="s">
        <v>25559</v>
      </c>
      <c r="C10826" t="s">
        <v>19583</v>
      </c>
      <c r="D10826" t="s">
        <v>1473</v>
      </c>
      <c r="E10826" t="s">
        <v>37</v>
      </c>
      <c r="F10826">
        <v>112</v>
      </c>
      <c r="G10826" s="8">
        <v>96734</v>
      </c>
      <c r="H10826" s="8">
        <v>1000000</v>
      </c>
    </row>
    <row r="10827" spans="1:8" x14ac:dyDescent="0.3">
      <c r="A10827">
        <v>4.8</v>
      </c>
      <c r="B10827" t="s">
        <v>25560</v>
      </c>
      <c r="C10827" t="s">
        <v>19588</v>
      </c>
      <c r="D10827" t="s">
        <v>8199</v>
      </c>
      <c r="E10827" t="s">
        <v>3397</v>
      </c>
      <c r="F10827">
        <v>160</v>
      </c>
      <c r="G10827" s="8">
        <v>49000</v>
      </c>
      <c r="H10827" s="8">
        <v>1500000</v>
      </c>
    </row>
    <row r="10828" spans="1:8" x14ac:dyDescent="0.3">
      <c r="A10828">
        <v>6.4</v>
      </c>
      <c r="B10828" t="s">
        <v>25561</v>
      </c>
      <c r="C10828" t="s">
        <v>19594</v>
      </c>
      <c r="D10828" t="s">
        <v>4189</v>
      </c>
      <c r="E10828" t="s">
        <v>37</v>
      </c>
      <c r="F10828">
        <v>95</v>
      </c>
      <c r="G10828" s="8">
        <v>100659</v>
      </c>
      <c r="H10828" s="8">
        <v>900000</v>
      </c>
    </row>
    <row r="10829" spans="1:8" x14ac:dyDescent="0.3">
      <c r="A10829">
        <v>6.8</v>
      </c>
      <c r="B10829" t="s">
        <v>25562</v>
      </c>
      <c r="C10829" t="s">
        <v>19599</v>
      </c>
      <c r="D10829" t="s">
        <v>809</v>
      </c>
      <c r="E10829" t="s">
        <v>37</v>
      </c>
      <c r="F10829">
        <v>93</v>
      </c>
      <c r="G10829" s="8">
        <v>48430</v>
      </c>
      <c r="H10829" s="8">
        <v>500000</v>
      </c>
    </row>
    <row r="10830" spans="1:8" x14ac:dyDescent="0.3">
      <c r="A10830">
        <v>6.8</v>
      </c>
      <c r="B10830" t="s">
        <v>25562</v>
      </c>
      <c r="C10830" t="s">
        <v>19599</v>
      </c>
      <c r="D10830" t="s">
        <v>21950</v>
      </c>
      <c r="E10830" t="s">
        <v>37</v>
      </c>
      <c r="F10830">
        <v>93</v>
      </c>
      <c r="G10830" s="8">
        <v>48430</v>
      </c>
      <c r="H10830" s="8">
        <v>500000</v>
      </c>
    </row>
    <row r="10831" spans="1:8" x14ac:dyDescent="0.3">
      <c r="A10831">
        <v>6.8</v>
      </c>
      <c r="B10831" t="s">
        <v>25562</v>
      </c>
      <c r="C10831" t="s">
        <v>19599</v>
      </c>
      <c r="D10831" t="s">
        <v>8199</v>
      </c>
      <c r="E10831" t="s">
        <v>37</v>
      </c>
      <c r="F10831">
        <v>93</v>
      </c>
      <c r="G10831" s="8">
        <v>48430</v>
      </c>
      <c r="H10831" s="8">
        <v>500000</v>
      </c>
    </row>
    <row r="10832" spans="1:8" x14ac:dyDescent="0.3">
      <c r="A10832">
        <v>6.1</v>
      </c>
      <c r="B10832" t="s">
        <v>25563</v>
      </c>
      <c r="C10832" t="s">
        <v>3883</v>
      </c>
      <c r="D10832" t="s">
        <v>809</v>
      </c>
      <c r="E10832" t="s">
        <v>37</v>
      </c>
      <c r="F10832">
        <v>88</v>
      </c>
      <c r="G10832" s="8">
        <v>21210</v>
      </c>
      <c r="H10832" s="8">
        <v>1000000</v>
      </c>
    </row>
    <row r="10833" spans="1:8" x14ac:dyDescent="0.3">
      <c r="A10833">
        <v>6.1</v>
      </c>
      <c r="B10833" t="s">
        <v>25563</v>
      </c>
      <c r="C10833" t="s">
        <v>3883</v>
      </c>
      <c r="D10833" t="s">
        <v>21950</v>
      </c>
      <c r="E10833" t="s">
        <v>37</v>
      </c>
      <c r="F10833">
        <v>88</v>
      </c>
      <c r="G10833" s="8">
        <v>21210</v>
      </c>
      <c r="H10833" s="8">
        <v>1000000</v>
      </c>
    </row>
    <row r="10834" spans="1:8" x14ac:dyDescent="0.3">
      <c r="A10834">
        <v>6</v>
      </c>
      <c r="B10834" t="s">
        <v>25564</v>
      </c>
      <c r="C10834" t="s">
        <v>5351</v>
      </c>
      <c r="D10834" t="s">
        <v>675</v>
      </c>
      <c r="E10834" t="s">
        <v>37</v>
      </c>
      <c r="F10834">
        <v>82</v>
      </c>
      <c r="G10834" s="8">
        <v>12996</v>
      </c>
      <c r="H10834" s="8">
        <v>1000000</v>
      </c>
    </row>
    <row r="10835" spans="1:8" x14ac:dyDescent="0.3">
      <c r="A10835">
        <v>6</v>
      </c>
      <c r="B10835" t="s">
        <v>25564</v>
      </c>
      <c r="C10835" t="s">
        <v>5351</v>
      </c>
      <c r="D10835" t="s">
        <v>809</v>
      </c>
      <c r="E10835" t="s">
        <v>37</v>
      </c>
      <c r="F10835">
        <v>82</v>
      </c>
      <c r="G10835" s="8">
        <v>12996</v>
      </c>
      <c r="H10835" s="8">
        <v>1000000</v>
      </c>
    </row>
    <row r="10836" spans="1:8" x14ac:dyDescent="0.3">
      <c r="A10836">
        <v>6</v>
      </c>
      <c r="B10836" t="s">
        <v>25564</v>
      </c>
      <c r="C10836" t="s">
        <v>5351</v>
      </c>
      <c r="D10836" t="s">
        <v>651</v>
      </c>
      <c r="E10836" t="s">
        <v>37</v>
      </c>
      <c r="F10836">
        <v>82</v>
      </c>
      <c r="G10836" s="8">
        <v>12996</v>
      </c>
      <c r="H10836" s="8">
        <v>1000000</v>
      </c>
    </row>
    <row r="10837" spans="1:8" x14ac:dyDescent="0.3">
      <c r="A10837">
        <v>6</v>
      </c>
      <c r="B10837" t="s">
        <v>25564</v>
      </c>
      <c r="C10837" t="s">
        <v>5351</v>
      </c>
      <c r="D10837" t="s">
        <v>10118</v>
      </c>
      <c r="E10837" t="s">
        <v>37</v>
      </c>
      <c r="F10837">
        <v>82</v>
      </c>
      <c r="G10837" s="8">
        <v>12996</v>
      </c>
      <c r="H10837" s="8">
        <v>1000000</v>
      </c>
    </row>
    <row r="10838" spans="1:8" x14ac:dyDescent="0.3">
      <c r="A10838">
        <v>6.1</v>
      </c>
      <c r="B10838" t="s">
        <v>25565</v>
      </c>
      <c r="C10838" t="s">
        <v>19630</v>
      </c>
      <c r="D10838" t="s">
        <v>21950</v>
      </c>
      <c r="E10838" t="s">
        <v>37</v>
      </c>
      <c r="F10838">
        <v>78</v>
      </c>
      <c r="G10838" s="8">
        <v>10018</v>
      </c>
      <c r="H10838" s="8">
        <v>1000000</v>
      </c>
    </row>
    <row r="10839" spans="1:8" x14ac:dyDescent="0.3">
      <c r="A10839">
        <v>6.1</v>
      </c>
      <c r="B10839" t="s">
        <v>25565</v>
      </c>
      <c r="C10839" t="s">
        <v>19630</v>
      </c>
      <c r="D10839" t="s">
        <v>1473</v>
      </c>
      <c r="E10839" t="s">
        <v>37</v>
      </c>
      <c r="F10839">
        <v>78</v>
      </c>
      <c r="G10839" s="8">
        <v>10018</v>
      </c>
      <c r="H10839" s="8">
        <v>1000000</v>
      </c>
    </row>
    <row r="10840" spans="1:8" x14ac:dyDescent="0.3">
      <c r="A10840">
        <v>6.1</v>
      </c>
      <c r="B10840" t="s">
        <v>25565</v>
      </c>
      <c r="C10840" t="s">
        <v>19630</v>
      </c>
      <c r="D10840" t="s">
        <v>8199</v>
      </c>
      <c r="E10840" t="s">
        <v>37</v>
      </c>
      <c r="F10840">
        <v>78</v>
      </c>
      <c r="G10840" s="8">
        <v>10018</v>
      </c>
      <c r="H10840" s="8">
        <v>1000000</v>
      </c>
    </row>
    <row r="10841" spans="1:8" x14ac:dyDescent="0.3">
      <c r="A10841">
        <v>5.5</v>
      </c>
      <c r="B10841" t="s">
        <v>25566</v>
      </c>
      <c r="C10841" t="s">
        <v>19636</v>
      </c>
      <c r="D10841" t="s">
        <v>1473</v>
      </c>
      <c r="E10841" t="s">
        <v>37</v>
      </c>
      <c r="F10841">
        <v>97</v>
      </c>
      <c r="G10841" s="8">
        <v>62480</v>
      </c>
      <c r="H10841" s="8">
        <v>1000000</v>
      </c>
    </row>
    <row r="10842" spans="1:8" x14ac:dyDescent="0.3">
      <c r="A10842">
        <v>5.5</v>
      </c>
      <c r="B10842" t="s">
        <v>25566</v>
      </c>
      <c r="C10842" t="s">
        <v>19636</v>
      </c>
      <c r="D10842" t="s">
        <v>10118</v>
      </c>
      <c r="E10842" t="s">
        <v>37</v>
      </c>
      <c r="F10842">
        <v>97</v>
      </c>
      <c r="G10842" s="8">
        <v>62480</v>
      </c>
      <c r="H10842" s="8">
        <v>1000000</v>
      </c>
    </row>
    <row r="10843" spans="1:8" x14ac:dyDescent="0.3">
      <c r="A10843">
        <v>6.9</v>
      </c>
      <c r="B10843" t="s">
        <v>25567</v>
      </c>
      <c r="C10843" t="s">
        <v>19642</v>
      </c>
      <c r="D10843" t="s">
        <v>809</v>
      </c>
      <c r="E10843" t="s">
        <v>37</v>
      </c>
      <c r="F10843">
        <v>81</v>
      </c>
      <c r="G10843" s="8">
        <v>6387</v>
      </c>
      <c r="H10843" s="8">
        <v>1000000</v>
      </c>
    </row>
    <row r="10844" spans="1:8" x14ac:dyDescent="0.3">
      <c r="A10844">
        <v>6.9</v>
      </c>
      <c r="B10844" t="s">
        <v>25567</v>
      </c>
      <c r="C10844" t="s">
        <v>19642</v>
      </c>
      <c r="D10844" t="s">
        <v>1473</v>
      </c>
      <c r="E10844" t="s">
        <v>37</v>
      </c>
      <c r="F10844">
        <v>81</v>
      </c>
      <c r="G10844" s="8">
        <v>6387</v>
      </c>
      <c r="H10844" s="8">
        <v>1000000</v>
      </c>
    </row>
    <row r="10845" spans="1:8" x14ac:dyDescent="0.3">
      <c r="A10845">
        <v>6.9</v>
      </c>
      <c r="B10845" t="s">
        <v>25567</v>
      </c>
      <c r="C10845" t="s">
        <v>19642</v>
      </c>
      <c r="D10845" t="s">
        <v>10118</v>
      </c>
      <c r="E10845" t="s">
        <v>37</v>
      </c>
      <c r="F10845">
        <v>81</v>
      </c>
      <c r="G10845" s="8">
        <v>6387</v>
      </c>
      <c r="H10845" s="8">
        <v>1000000</v>
      </c>
    </row>
    <row r="10846" spans="1:8" x14ac:dyDescent="0.3">
      <c r="A10846">
        <v>4.0999999999999996</v>
      </c>
      <c r="B10846" t="s">
        <v>25568</v>
      </c>
      <c r="C10846" t="s">
        <v>8250</v>
      </c>
      <c r="D10846" t="s">
        <v>675</v>
      </c>
      <c r="E10846" t="s">
        <v>37</v>
      </c>
      <c r="F10846">
        <v>88</v>
      </c>
      <c r="G10846" s="8">
        <v>721</v>
      </c>
      <c r="H10846" s="8">
        <v>1000000</v>
      </c>
    </row>
    <row r="10847" spans="1:8" x14ac:dyDescent="0.3">
      <c r="A10847">
        <v>4.0999999999999996</v>
      </c>
      <c r="B10847" t="s">
        <v>25568</v>
      </c>
      <c r="C10847" t="s">
        <v>8250</v>
      </c>
      <c r="D10847" t="s">
        <v>1473</v>
      </c>
      <c r="E10847" t="s">
        <v>37</v>
      </c>
      <c r="F10847">
        <v>88</v>
      </c>
      <c r="G10847" s="8">
        <v>721</v>
      </c>
      <c r="H10847" s="8">
        <v>1000000</v>
      </c>
    </row>
    <row r="10848" spans="1:8" x14ac:dyDescent="0.3">
      <c r="A10848">
        <v>5.4</v>
      </c>
      <c r="B10848" t="s">
        <v>25569</v>
      </c>
      <c r="C10848" t="s">
        <v>5317</v>
      </c>
      <c r="D10848" t="s">
        <v>809</v>
      </c>
      <c r="E10848" t="s">
        <v>37</v>
      </c>
      <c r="F10848">
        <v>96</v>
      </c>
      <c r="G10848" s="8">
        <v>703</v>
      </c>
      <c r="H10848" s="8">
        <v>1500000</v>
      </c>
    </row>
    <row r="10849" spans="1:8" x14ac:dyDescent="0.3">
      <c r="A10849">
        <v>5.4</v>
      </c>
      <c r="B10849" t="s">
        <v>25569</v>
      </c>
      <c r="C10849" t="s">
        <v>5317</v>
      </c>
      <c r="D10849" t="s">
        <v>1473</v>
      </c>
      <c r="E10849" t="s">
        <v>37</v>
      </c>
      <c r="F10849">
        <v>96</v>
      </c>
      <c r="G10849" s="8">
        <v>703</v>
      </c>
      <c r="H10849" s="8">
        <v>1500000</v>
      </c>
    </row>
    <row r="10850" spans="1:8" x14ac:dyDescent="0.3">
      <c r="A10850">
        <v>8.1999999999999993</v>
      </c>
      <c r="B10850" t="s">
        <v>25570</v>
      </c>
      <c r="C10850" t="s">
        <v>18012</v>
      </c>
      <c r="D10850" t="s">
        <v>21950</v>
      </c>
      <c r="E10850" t="s">
        <v>37</v>
      </c>
      <c r="F10850">
        <v>108</v>
      </c>
      <c r="G10850" s="8">
        <v>9600000</v>
      </c>
      <c r="H10850" s="8">
        <v>910000</v>
      </c>
    </row>
    <row r="10851" spans="1:8" x14ac:dyDescent="0.3">
      <c r="A10851">
        <v>8.1999999999999993</v>
      </c>
      <c r="B10851" t="s">
        <v>25570</v>
      </c>
      <c r="C10851" t="s">
        <v>18012</v>
      </c>
      <c r="D10851" t="s">
        <v>1473</v>
      </c>
      <c r="E10851" t="s">
        <v>37</v>
      </c>
      <c r="F10851">
        <v>108</v>
      </c>
      <c r="G10851" s="8">
        <v>9600000</v>
      </c>
      <c r="H10851" s="8">
        <v>910000</v>
      </c>
    </row>
    <row r="10852" spans="1:8" x14ac:dyDescent="0.3">
      <c r="A10852">
        <v>8.1999999999999993</v>
      </c>
      <c r="B10852" t="s">
        <v>25570</v>
      </c>
      <c r="C10852" t="s">
        <v>18012</v>
      </c>
      <c r="D10852" t="s">
        <v>17497</v>
      </c>
      <c r="E10852" t="s">
        <v>37</v>
      </c>
      <c r="F10852">
        <v>108</v>
      </c>
      <c r="G10852" s="8">
        <v>9600000</v>
      </c>
      <c r="H10852" s="8">
        <v>910000</v>
      </c>
    </row>
    <row r="10853" spans="1:8" x14ac:dyDescent="0.3">
      <c r="A10853">
        <v>5.7</v>
      </c>
      <c r="B10853" t="s">
        <v>25571</v>
      </c>
      <c r="C10853" t="s">
        <v>19831</v>
      </c>
      <c r="D10853" t="s">
        <v>809</v>
      </c>
      <c r="E10853" t="s">
        <v>37</v>
      </c>
      <c r="F10853">
        <v>100</v>
      </c>
      <c r="G10853" s="8">
        <v>20186</v>
      </c>
      <c r="H10853" s="8">
        <v>930000</v>
      </c>
    </row>
    <row r="10854" spans="1:8" x14ac:dyDescent="0.3">
      <c r="A10854">
        <v>7.9</v>
      </c>
      <c r="B10854" t="s">
        <v>25572</v>
      </c>
      <c r="C10854" t="s">
        <v>19835</v>
      </c>
      <c r="D10854" t="s">
        <v>1473</v>
      </c>
      <c r="E10854" t="s">
        <v>19842</v>
      </c>
      <c r="F10854">
        <v>113</v>
      </c>
      <c r="G10854" s="8">
        <v>1185783</v>
      </c>
      <c r="H10854" s="8">
        <v>590000</v>
      </c>
    </row>
    <row r="10855" spans="1:8" x14ac:dyDescent="0.3">
      <c r="A10855">
        <v>7.1</v>
      </c>
      <c r="B10855" t="s">
        <v>25573</v>
      </c>
      <c r="C10855" t="s">
        <v>1523</v>
      </c>
      <c r="D10855" t="s">
        <v>21950</v>
      </c>
      <c r="E10855" t="s">
        <v>37</v>
      </c>
      <c r="F10855">
        <v>104</v>
      </c>
      <c r="G10855" s="8">
        <v>1007962</v>
      </c>
      <c r="H10855" s="8">
        <v>950000</v>
      </c>
    </row>
    <row r="10856" spans="1:8" x14ac:dyDescent="0.3">
      <c r="A10856">
        <v>7.1</v>
      </c>
      <c r="B10856" t="s">
        <v>25573</v>
      </c>
      <c r="C10856" t="s">
        <v>1523</v>
      </c>
      <c r="D10856" t="s">
        <v>1473</v>
      </c>
      <c r="E10856" t="s">
        <v>37</v>
      </c>
      <c r="F10856">
        <v>104</v>
      </c>
      <c r="G10856" s="8">
        <v>1007962</v>
      </c>
      <c r="H10856" s="8">
        <v>950000</v>
      </c>
    </row>
    <row r="10857" spans="1:8" x14ac:dyDescent="0.3">
      <c r="A10857">
        <v>7.1</v>
      </c>
      <c r="B10857" t="s">
        <v>25573</v>
      </c>
      <c r="C10857" t="s">
        <v>1523</v>
      </c>
      <c r="D10857" t="s">
        <v>8199</v>
      </c>
      <c r="E10857" t="s">
        <v>37</v>
      </c>
      <c r="F10857">
        <v>104</v>
      </c>
      <c r="G10857" s="8">
        <v>1007962</v>
      </c>
      <c r="H10857" s="8">
        <v>950000</v>
      </c>
    </row>
    <row r="10858" spans="1:8" x14ac:dyDescent="0.3">
      <c r="A10858">
        <v>6.4</v>
      </c>
      <c r="B10858" t="s">
        <v>25574</v>
      </c>
      <c r="C10858" t="s">
        <v>19097</v>
      </c>
      <c r="D10858" t="s">
        <v>1473</v>
      </c>
      <c r="E10858" t="s">
        <v>37</v>
      </c>
      <c r="F10858">
        <v>91</v>
      </c>
      <c r="G10858" s="8">
        <v>381186</v>
      </c>
      <c r="H10858" s="8">
        <v>900000</v>
      </c>
    </row>
    <row r="10859" spans="1:8" x14ac:dyDescent="0.3">
      <c r="A10859">
        <v>6.4</v>
      </c>
      <c r="B10859" t="s">
        <v>25574</v>
      </c>
      <c r="C10859" t="s">
        <v>19097</v>
      </c>
      <c r="D10859" t="s">
        <v>8199</v>
      </c>
      <c r="E10859" t="s">
        <v>37</v>
      </c>
      <c r="F10859">
        <v>91</v>
      </c>
      <c r="G10859" s="8">
        <v>381186</v>
      </c>
      <c r="H10859" s="8">
        <v>900000</v>
      </c>
    </row>
    <row r="10860" spans="1:8" x14ac:dyDescent="0.3">
      <c r="A10860">
        <v>7.5</v>
      </c>
      <c r="B10860" t="s">
        <v>25575</v>
      </c>
      <c r="C10860" t="s">
        <v>4886</v>
      </c>
      <c r="D10860" t="s">
        <v>11093</v>
      </c>
      <c r="E10860" t="s">
        <v>37</v>
      </c>
      <c r="F10860">
        <v>85</v>
      </c>
      <c r="G10860" s="8">
        <v>16097842</v>
      </c>
      <c r="H10860" s="8">
        <v>900000</v>
      </c>
    </row>
    <row r="10861" spans="1:8" x14ac:dyDescent="0.3">
      <c r="A10861">
        <v>7.5</v>
      </c>
      <c r="B10861" t="s">
        <v>25575</v>
      </c>
      <c r="C10861" t="s">
        <v>4886</v>
      </c>
      <c r="D10861" t="s">
        <v>1473</v>
      </c>
      <c r="E10861" t="s">
        <v>37</v>
      </c>
      <c r="F10861">
        <v>85</v>
      </c>
      <c r="G10861" s="8">
        <v>16097842</v>
      </c>
      <c r="H10861" s="8">
        <v>900000</v>
      </c>
    </row>
    <row r="10862" spans="1:8" x14ac:dyDescent="0.3">
      <c r="A10862">
        <v>7.5</v>
      </c>
      <c r="B10862" t="s">
        <v>25575</v>
      </c>
      <c r="C10862" t="s">
        <v>4886</v>
      </c>
      <c r="D10862" t="s">
        <v>17497</v>
      </c>
      <c r="E10862" t="s">
        <v>37</v>
      </c>
      <c r="F10862">
        <v>85</v>
      </c>
      <c r="G10862" s="8">
        <v>16097842</v>
      </c>
      <c r="H10862" s="8">
        <v>900000</v>
      </c>
    </row>
    <row r="10863" spans="1:8" x14ac:dyDescent="0.3">
      <c r="A10863">
        <v>6.4</v>
      </c>
      <c r="B10863" t="s">
        <v>25576</v>
      </c>
      <c r="C10863" t="s">
        <v>19869</v>
      </c>
      <c r="D10863" t="s">
        <v>809</v>
      </c>
      <c r="E10863" t="s">
        <v>37</v>
      </c>
      <c r="F10863">
        <v>101</v>
      </c>
      <c r="G10863" s="8">
        <v>6643</v>
      </c>
      <c r="H10863" s="8">
        <v>900000</v>
      </c>
    </row>
    <row r="10864" spans="1:8" x14ac:dyDescent="0.3">
      <c r="A10864">
        <v>6.4</v>
      </c>
      <c r="B10864" t="s">
        <v>25576</v>
      </c>
      <c r="C10864" t="s">
        <v>19869</v>
      </c>
      <c r="D10864" t="s">
        <v>651</v>
      </c>
      <c r="E10864" t="s">
        <v>37</v>
      </c>
      <c r="F10864">
        <v>101</v>
      </c>
      <c r="G10864" s="8">
        <v>6643</v>
      </c>
      <c r="H10864" s="8">
        <v>900000</v>
      </c>
    </row>
    <row r="10865" spans="1:8" x14ac:dyDescent="0.3">
      <c r="A10865">
        <v>6.4</v>
      </c>
      <c r="B10865" t="s">
        <v>25576</v>
      </c>
      <c r="C10865" t="s">
        <v>19869</v>
      </c>
      <c r="D10865" t="s">
        <v>8199</v>
      </c>
      <c r="E10865" t="s">
        <v>37</v>
      </c>
      <c r="F10865">
        <v>101</v>
      </c>
      <c r="G10865" s="8">
        <v>6643</v>
      </c>
      <c r="H10865" s="8">
        <v>900000</v>
      </c>
    </row>
    <row r="10866" spans="1:8" x14ac:dyDescent="0.3">
      <c r="A10866">
        <v>7.3</v>
      </c>
      <c r="B10866" t="s">
        <v>25577</v>
      </c>
      <c r="C10866" t="s">
        <v>7256</v>
      </c>
      <c r="D10866" t="s">
        <v>809</v>
      </c>
      <c r="E10866" t="s">
        <v>37</v>
      </c>
      <c r="F10866">
        <v>88</v>
      </c>
      <c r="G10866" s="8">
        <v>442638</v>
      </c>
      <c r="H10866" s="8">
        <v>850000</v>
      </c>
    </row>
    <row r="10867" spans="1:8" x14ac:dyDescent="0.3">
      <c r="A10867">
        <v>7.3</v>
      </c>
      <c r="B10867" t="s">
        <v>25577</v>
      </c>
      <c r="C10867" t="s">
        <v>7256</v>
      </c>
      <c r="D10867" t="s">
        <v>17497</v>
      </c>
      <c r="E10867" t="s">
        <v>37</v>
      </c>
      <c r="F10867">
        <v>88</v>
      </c>
      <c r="G10867" s="8">
        <v>442638</v>
      </c>
      <c r="H10867" s="8">
        <v>850000</v>
      </c>
    </row>
    <row r="10868" spans="1:8" x14ac:dyDescent="0.3">
      <c r="A10868">
        <v>7.3</v>
      </c>
      <c r="B10868" t="s">
        <v>25577</v>
      </c>
      <c r="C10868" t="s">
        <v>7256</v>
      </c>
      <c r="D10868" t="s">
        <v>21949</v>
      </c>
      <c r="E10868" t="s">
        <v>37</v>
      </c>
      <c r="F10868">
        <v>88</v>
      </c>
      <c r="G10868" s="8">
        <v>442638</v>
      </c>
      <c r="H10868" s="8">
        <v>850000</v>
      </c>
    </row>
    <row r="10869" spans="1:8" x14ac:dyDescent="0.3">
      <c r="A10869">
        <v>7.2</v>
      </c>
      <c r="B10869" t="s">
        <v>25578</v>
      </c>
      <c r="C10869" t="s">
        <v>19885</v>
      </c>
      <c r="D10869" t="s">
        <v>809</v>
      </c>
      <c r="E10869" t="s">
        <v>37</v>
      </c>
      <c r="F10869">
        <v>107</v>
      </c>
      <c r="G10869" s="8">
        <v>819939</v>
      </c>
      <c r="H10869" s="8">
        <v>850000</v>
      </c>
    </row>
    <row r="10870" spans="1:8" x14ac:dyDescent="0.3">
      <c r="A10870">
        <v>7.2</v>
      </c>
      <c r="B10870" t="s">
        <v>25578</v>
      </c>
      <c r="C10870" t="s">
        <v>19885</v>
      </c>
      <c r="D10870" t="s">
        <v>1473</v>
      </c>
      <c r="E10870" t="s">
        <v>37</v>
      </c>
      <c r="F10870">
        <v>107</v>
      </c>
      <c r="G10870" s="8">
        <v>819939</v>
      </c>
      <c r="H10870" s="8">
        <v>850000</v>
      </c>
    </row>
    <row r="10871" spans="1:8" x14ac:dyDescent="0.3">
      <c r="A10871">
        <v>7.2</v>
      </c>
      <c r="B10871" t="s">
        <v>25578</v>
      </c>
      <c r="C10871" t="s">
        <v>19885</v>
      </c>
      <c r="D10871" t="s">
        <v>17497</v>
      </c>
      <c r="E10871" t="s">
        <v>37</v>
      </c>
      <c r="F10871">
        <v>107</v>
      </c>
      <c r="G10871" s="8">
        <v>819939</v>
      </c>
      <c r="H10871" s="8">
        <v>850000</v>
      </c>
    </row>
    <row r="10872" spans="1:8" x14ac:dyDescent="0.3">
      <c r="A10872">
        <v>6</v>
      </c>
      <c r="B10872" t="s">
        <v>25579</v>
      </c>
      <c r="C10872" t="s">
        <v>19900</v>
      </c>
      <c r="D10872" t="s">
        <v>809</v>
      </c>
      <c r="E10872" t="s">
        <v>37</v>
      </c>
      <c r="F10872">
        <v>88</v>
      </c>
      <c r="G10872" s="8">
        <v>1243961</v>
      </c>
      <c r="H10872" s="8">
        <v>850000</v>
      </c>
    </row>
    <row r="10873" spans="1:8" x14ac:dyDescent="0.3">
      <c r="A10873">
        <v>5.6</v>
      </c>
      <c r="B10873" t="s">
        <v>25580</v>
      </c>
      <c r="C10873" t="s">
        <v>19908</v>
      </c>
      <c r="D10873" t="s">
        <v>1473</v>
      </c>
      <c r="E10873" t="s">
        <v>37</v>
      </c>
      <c r="F10873">
        <v>95</v>
      </c>
      <c r="G10873" s="8">
        <v>15278</v>
      </c>
      <c r="H10873" s="8">
        <v>825000</v>
      </c>
    </row>
    <row r="10874" spans="1:8" x14ac:dyDescent="0.3">
      <c r="A10874">
        <v>5.6</v>
      </c>
      <c r="B10874" t="s">
        <v>25580</v>
      </c>
      <c r="C10874" t="s">
        <v>19908</v>
      </c>
      <c r="D10874" t="s">
        <v>651</v>
      </c>
      <c r="E10874" t="s">
        <v>37</v>
      </c>
      <c r="F10874">
        <v>95</v>
      </c>
      <c r="G10874" s="8">
        <v>15278</v>
      </c>
      <c r="H10874" s="8">
        <v>825000</v>
      </c>
    </row>
    <row r="10875" spans="1:8" x14ac:dyDescent="0.3">
      <c r="A10875">
        <v>5.6</v>
      </c>
      <c r="B10875" t="s">
        <v>25580</v>
      </c>
      <c r="C10875" t="s">
        <v>19908</v>
      </c>
      <c r="D10875" t="s">
        <v>10118</v>
      </c>
      <c r="E10875" t="s">
        <v>37</v>
      </c>
      <c r="F10875">
        <v>95</v>
      </c>
      <c r="G10875" s="8">
        <v>15278</v>
      </c>
      <c r="H10875" s="8">
        <v>825000</v>
      </c>
    </row>
    <row r="10876" spans="1:8" x14ac:dyDescent="0.3">
      <c r="A10876">
        <v>8.4</v>
      </c>
      <c r="B10876" t="s">
        <v>25581</v>
      </c>
      <c r="C10876" t="s">
        <v>19929</v>
      </c>
      <c r="D10876" t="s">
        <v>1473</v>
      </c>
      <c r="E10876" t="s">
        <v>19863</v>
      </c>
      <c r="F10876">
        <v>123</v>
      </c>
      <c r="G10876" s="8">
        <v>7098492</v>
      </c>
      <c r="H10876" s="8">
        <v>500000</v>
      </c>
    </row>
    <row r="10877" spans="1:8" x14ac:dyDescent="0.3">
      <c r="A10877">
        <v>8.4</v>
      </c>
      <c r="B10877" t="s">
        <v>25581</v>
      </c>
      <c r="C10877" t="s">
        <v>19929</v>
      </c>
      <c r="D10877" t="s">
        <v>21948</v>
      </c>
      <c r="E10877" t="s">
        <v>19863</v>
      </c>
      <c r="F10877">
        <v>123</v>
      </c>
      <c r="G10877" s="8">
        <v>7098492</v>
      </c>
      <c r="H10877" s="8">
        <v>500000</v>
      </c>
    </row>
    <row r="10878" spans="1:8" x14ac:dyDescent="0.3">
      <c r="A10878">
        <v>7.5</v>
      </c>
      <c r="B10878" t="s">
        <v>25582</v>
      </c>
      <c r="C10878" t="s">
        <v>16082</v>
      </c>
      <c r="D10878" t="s">
        <v>809</v>
      </c>
      <c r="E10878" t="s">
        <v>37</v>
      </c>
      <c r="F10878">
        <v>88</v>
      </c>
      <c r="G10878" s="8">
        <v>4771000</v>
      </c>
      <c r="H10878" s="8">
        <v>800000</v>
      </c>
    </row>
    <row r="10879" spans="1:8" x14ac:dyDescent="0.3">
      <c r="A10879">
        <v>7.5</v>
      </c>
      <c r="B10879" t="s">
        <v>25582</v>
      </c>
      <c r="C10879" t="s">
        <v>16082</v>
      </c>
      <c r="D10879" t="s">
        <v>1473</v>
      </c>
      <c r="E10879" t="s">
        <v>37</v>
      </c>
      <c r="F10879">
        <v>88</v>
      </c>
      <c r="G10879" s="8">
        <v>4771000</v>
      </c>
      <c r="H10879" s="8">
        <v>800000</v>
      </c>
    </row>
    <row r="10880" spans="1:8" x14ac:dyDescent="0.3">
      <c r="A10880">
        <v>7.2</v>
      </c>
      <c r="B10880" t="s">
        <v>25583</v>
      </c>
      <c r="C10880" t="s">
        <v>17483</v>
      </c>
      <c r="D10880" t="s">
        <v>1473</v>
      </c>
      <c r="E10880" t="s">
        <v>37</v>
      </c>
      <c r="F10880">
        <v>114</v>
      </c>
      <c r="G10880" s="8">
        <v>1001437</v>
      </c>
      <c r="H10880" s="8">
        <v>800000</v>
      </c>
    </row>
    <row r="10881" spans="1:8" x14ac:dyDescent="0.3">
      <c r="A10881">
        <v>7.2</v>
      </c>
      <c r="B10881" t="s">
        <v>25583</v>
      </c>
      <c r="C10881" t="s">
        <v>17483</v>
      </c>
      <c r="D10881" t="s">
        <v>17497</v>
      </c>
      <c r="E10881" t="s">
        <v>37</v>
      </c>
      <c r="F10881">
        <v>114</v>
      </c>
      <c r="G10881" s="8">
        <v>1001437</v>
      </c>
      <c r="H10881" s="8">
        <v>800000</v>
      </c>
    </row>
    <row r="10882" spans="1:8" x14ac:dyDescent="0.3">
      <c r="A10882">
        <v>7.2</v>
      </c>
      <c r="B10882" t="s">
        <v>25584</v>
      </c>
      <c r="C10882" t="s">
        <v>12681</v>
      </c>
      <c r="D10882" t="s">
        <v>1473</v>
      </c>
      <c r="E10882" t="s">
        <v>37</v>
      </c>
      <c r="F10882">
        <v>88</v>
      </c>
      <c r="G10882" s="8">
        <v>2073984</v>
      </c>
      <c r="H10882" s="8">
        <v>800000</v>
      </c>
    </row>
    <row r="10883" spans="1:8" x14ac:dyDescent="0.3">
      <c r="A10883">
        <v>7.2</v>
      </c>
      <c r="B10883" t="s">
        <v>25584</v>
      </c>
      <c r="C10883" t="s">
        <v>12681</v>
      </c>
      <c r="D10883" t="s">
        <v>17497</v>
      </c>
      <c r="E10883" t="s">
        <v>37</v>
      </c>
      <c r="F10883">
        <v>88</v>
      </c>
      <c r="G10883" s="8">
        <v>2073984</v>
      </c>
      <c r="H10883" s="8">
        <v>800000</v>
      </c>
    </row>
    <row r="10884" spans="1:8" x14ac:dyDescent="0.3">
      <c r="A10884">
        <v>6.5</v>
      </c>
      <c r="B10884" t="s">
        <v>25585</v>
      </c>
      <c r="C10884" t="s">
        <v>2137</v>
      </c>
      <c r="D10884" t="s">
        <v>1473</v>
      </c>
      <c r="E10884" t="s">
        <v>37</v>
      </c>
      <c r="F10884">
        <v>104</v>
      </c>
      <c r="G10884" s="8">
        <v>144583</v>
      </c>
      <c r="H10884" s="8">
        <v>800000</v>
      </c>
    </row>
    <row r="10885" spans="1:8" x14ac:dyDescent="0.3">
      <c r="A10885">
        <v>6.5</v>
      </c>
      <c r="B10885" t="s">
        <v>25585</v>
      </c>
      <c r="C10885" t="s">
        <v>2137</v>
      </c>
      <c r="D10885" t="s">
        <v>8199</v>
      </c>
      <c r="E10885" t="s">
        <v>37</v>
      </c>
      <c r="F10885">
        <v>104</v>
      </c>
      <c r="G10885" s="8">
        <v>144583</v>
      </c>
      <c r="H10885" s="8">
        <v>800000</v>
      </c>
    </row>
    <row r="10886" spans="1:8" x14ac:dyDescent="0.3">
      <c r="A10886">
        <v>5.0999999999999996</v>
      </c>
      <c r="B10886" t="s">
        <v>25586</v>
      </c>
      <c r="C10886" t="s">
        <v>19991</v>
      </c>
      <c r="D10886" t="s">
        <v>809</v>
      </c>
      <c r="E10886" t="s">
        <v>37</v>
      </c>
      <c r="F10886">
        <v>93</v>
      </c>
      <c r="G10886" s="8">
        <v>35688</v>
      </c>
      <c r="H10886" s="8">
        <v>600000</v>
      </c>
    </row>
    <row r="10887" spans="1:8" x14ac:dyDescent="0.3">
      <c r="A10887">
        <v>6.4</v>
      </c>
      <c r="B10887" t="s">
        <v>25587</v>
      </c>
      <c r="C10887" t="s">
        <v>2956</v>
      </c>
      <c r="D10887" t="s">
        <v>809</v>
      </c>
      <c r="E10887" t="s">
        <v>15280</v>
      </c>
      <c r="F10887">
        <v>91</v>
      </c>
      <c r="G10887" s="8">
        <v>41709</v>
      </c>
      <c r="H10887" s="8">
        <v>800000</v>
      </c>
    </row>
    <row r="10888" spans="1:8" x14ac:dyDescent="0.3">
      <c r="A10888">
        <v>6.4</v>
      </c>
      <c r="B10888" t="s">
        <v>25587</v>
      </c>
      <c r="C10888" t="s">
        <v>2956</v>
      </c>
      <c r="D10888" t="s">
        <v>4189</v>
      </c>
      <c r="E10888" t="s">
        <v>15280</v>
      </c>
      <c r="F10888">
        <v>91</v>
      </c>
      <c r="G10888" s="8">
        <v>41709</v>
      </c>
      <c r="H10888" s="8">
        <v>800000</v>
      </c>
    </row>
    <row r="10889" spans="1:8" x14ac:dyDescent="0.3">
      <c r="A10889">
        <v>6.8</v>
      </c>
      <c r="B10889" t="s">
        <v>25588</v>
      </c>
      <c r="C10889" t="s">
        <v>20001</v>
      </c>
      <c r="D10889" t="s">
        <v>675</v>
      </c>
      <c r="E10889" t="s">
        <v>37</v>
      </c>
      <c r="F10889">
        <v>90</v>
      </c>
      <c r="G10889" s="8">
        <v>1310270</v>
      </c>
      <c r="H10889" s="8">
        <v>780000</v>
      </c>
    </row>
    <row r="10890" spans="1:8" x14ac:dyDescent="0.3">
      <c r="A10890">
        <v>6.8</v>
      </c>
      <c r="B10890" t="s">
        <v>25588</v>
      </c>
      <c r="C10890" t="s">
        <v>20001</v>
      </c>
      <c r="D10890" t="s">
        <v>515</v>
      </c>
      <c r="E10890" t="s">
        <v>37</v>
      </c>
      <c r="F10890">
        <v>90</v>
      </c>
      <c r="G10890" s="8">
        <v>1310270</v>
      </c>
      <c r="H10890" s="8">
        <v>780000</v>
      </c>
    </row>
    <row r="10891" spans="1:8" x14ac:dyDescent="0.3">
      <c r="A10891">
        <v>6.8</v>
      </c>
      <c r="B10891" t="s">
        <v>25588</v>
      </c>
      <c r="C10891" t="s">
        <v>20001</v>
      </c>
      <c r="D10891" t="s">
        <v>1473</v>
      </c>
      <c r="E10891" t="s">
        <v>37</v>
      </c>
      <c r="F10891">
        <v>90</v>
      </c>
      <c r="G10891" s="8">
        <v>1310270</v>
      </c>
      <c r="H10891" s="8">
        <v>780000</v>
      </c>
    </row>
    <row r="10892" spans="1:8" x14ac:dyDescent="0.3">
      <c r="A10892">
        <v>6.8</v>
      </c>
      <c r="B10892" t="s">
        <v>25588</v>
      </c>
      <c r="C10892" t="s">
        <v>20001</v>
      </c>
      <c r="D10892" t="s">
        <v>21951</v>
      </c>
      <c r="E10892" t="s">
        <v>37</v>
      </c>
      <c r="F10892">
        <v>90</v>
      </c>
      <c r="G10892" s="8">
        <v>1310270</v>
      </c>
      <c r="H10892" s="8">
        <v>780000</v>
      </c>
    </row>
    <row r="10893" spans="1:8" x14ac:dyDescent="0.3">
      <c r="A10893">
        <v>7.5</v>
      </c>
      <c r="B10893" t="s">
        <v>25589</v>
      </c>
      <c r="C10893" t="s">
        <v>721</v>
      </c>
      <c r="D10893" t="s">
        <v>809</v>
      </c>
      <c r="E10893" t="s">
        <v>37</v>
      </c>
      <c r="F10893">
        <v>112</v>
      </c>
      <c r="G10893" s="8">
        <v>115000000</v>
      </c>
      <c r="H10893" s="8">
        <v>777000</v>
      </c>
    </row>
    <row r="10894" spans="1:8" x14ac:dyDescent="0.3">
      <c r="A10894">
        <v>7.5</v>
      </c>
      <c r="B10894" t="s">
        <v>25589</v>
      </c>
      <c r="C10894" t="s">
        <v>721</v>
      </c>
      <c r="D10894" t="s">
        <v>1473</v>
      </c>
      <c r="E10894" t="s">
        <v>37</v>
      </c>
      <c r="F10894">
        <v>112</v>
      </c>
      <c r="G10894" s="8">
        <v>115000000</v>
      </c>
      <c r="H10894" s="8">
        <v>777000</v>
      </c>
    </row>
    <row r="10895" spans="1:8" x14ac:dyDescent="0.3">
      <c r="A10895">
        <v>7.5</v>
      </c>
      <c r="B10895" t="s">
        <v>25589</v>
      </c>
      <c r="C10895" t="s">
        <v>721</v>
      </c>
      <c r="D10895" t="s">
        <v>9824</v>
      </c>
      <c r="E10895" t="s">
        <v>37</v>
      </c>
      <c r="F10895">
        <v>112</v>
      </c>
      <c r="G10895" s="8">
        <v>115000000</v>
      </c>
      <c r="H10895" s="8">
        <v>777000</v>
      </c>
    </row>
    <row r="10896" spans="1:8" x14ac:dyDescent="0.3">
      <c r="A10896">
        <v>6.9</v>
      </c>
      <c r="B10896" t="s">
        <v>25590</v>
      </c>
      <c r="C10896" t="s">
        <v>20025</v>
      </c>
      <c r="D10896" t="s">
        <v>675</v>
      </c>
      <c r="E10896" t="s">
        <v>37</v>
      </c>
      <c r="F10896">
        <v>86</v>
      </c>
      <c r="G10896" s="8">
        <v>5518918</v>
      </c>
      <c r="H10896" s="8">
        <v>750000</v>
      </c>
    </row>
    <row r="10897" spans="1:8" x14ac:dyDescent="0.3">
      <c r="A10897">
        <v>6.9</v>
      </c>
      <c r="B10897" t="s">
        <v>25590</v>
      </c>
      <c r="C10897" t="s">
        <v>20025</v>
      </c>
      <c r="D10897" t="s">
        <v>515</v>
      </c>
      <c r="E10897" t="s">
        <v>37</v>
      </c>
      <c r="F10897">
        <v>86</v>
      </c>
      <c r="G10897" s="8">
        <v>5518918</v>
      </c>
      <c r="H10897" s="8">
        <v>750000</v>
      </c>
    </row>
    <row r="10898" spans="1:8" x14ac:dyDescent="0.3">
      <c r="A10898">
        <v>6.9</v>
      </c>
      <c r="B10898" t="s">
        <v>25590</v>
      </c>
      <c r="C10898" t="s">
        <v>20025</v>
      </c>
      <c r="D10898" t="s">
        <v>9312</v>
      </c>
      <c r="E10898" t="s">
        <v>37</v>
      </c>
      <c r="F10898">
        <v>86</v>
      </c>
      <c r="G10898" s="8">
        <v>5518918</v>
      </c>
      <c r="H10898" s="8">
        <v>750000</v>
      </c>
    </row>
    <row r="10899" spans="1:8" x14ac:dyDescent="0.3">
      <c r="A10899">
        <v>6.9</v>
      </c>
      <c r="B10899" t="s">
        <v>25590</v>
      </c>
      <c r="C10899" t="s">
        <v>20025</v>
      </c>
      <c r="D10899" t="s">
        <v>809</v>
      </c>
      <c r="E10899" t="s">
        <v>37</v>
      </c>
      <c r="F10899">
        <v>86</v>
      </c>
      <c r="G10899" s="8">
        <v>5518918</v>
      </c>
      <c r="H10899" s="8">
        <v>750000</v>
      </c>
    </row>
    <row r="10900" spans="1:8" x14ac:dyDescent="0.3">
      <c r="A10900">
        <v>6.9</v>
      </c>
      <c r="B10900" t="s">
        <v>25590</v>
      </c>
      <c r="C10900" t="s">
        <v>20025</v>
      </c>
      <c r="D10900" t="s">
        <v>651</v>
      </c>
      <c r="E10900" t="s">
        <v>37</v>
      </c>
      <c r="F10900">
        <v>86</v>
      </c>
      <c r="G10900" s="8">
        <v>5518918</v>
      </c>
      <c r="H10900" s="8">
        <v>750000</v>
      </c>
    </row>
    <row r="10901" spans="1:8" x14ac:dyDescent="0.3">
      <c r="A10901">
        <v>6.9</v>
      </c>
      <c r="B10901" t="s">
        <v>25590</v>
      </c>
      <c r="C10901" t="s">
        <v>20025</v>
      </c>
      <c r="D10901" t="s">
        <v>10118</v>
      </c>
      <c r="E10901" t="s">
        <v>37</v>
      </c>
      <c r="F10901">
        <v>86</v>
      </c>
      <c r="G10901" s="8">
        <v>5518918</v>
      </c>
      <c r="H10901" s="8">
        <v>750000</v>
      </c>
    </row>
    <row r="10902" spans="1:8" x14ac:dyDescent="0.3">
      <c r="A10902">
        <v>7</v>
      </c>
      <c r="B10902" t="s">
        <v>25591</v>
      </c>
      <c r="C10902" t="s">
        <v>160</v>
      </c>
      <c r="D10902" t="s">
        <v>809</v>
      </c>
      <c r="E10902" t="s">
        <v>37</v>
      </c>
      <c r="F10902">
        <v>86</v>
      </c>
      <c r="G10902" s="8">
        <v>4007792</v>
      </c>
      <c r="H10902" s="8">
        <v>750000</v>
      </c>
    </row>
    <row r="10903" spans="1:8" x14ac:dyDescent="0.3">
      <c r="A10903">
        <v>7</v>
      </c>
      <c r="B10903" t="s">
        <v>25591</v>
      </c>
      <c r="C10903" t="s">
        <v>160</v>
      </c>
      <c r="D10903" t="s">
        <v>1473</v>
      </c>
      <c r="E10903" t="s">
        <v>37</v>
      </c>
      <c r="F10903">
        <v>86</v>
      </c>
      <c r="G10903" s="8">
        <v>4007792</v>
      </c>
      <c r="H10903" s="8">
        <v>750000</v>
      </c>
    </row>
    <row r="10904" spans="1:8" x14ac:dyDescent="0.3">
      <c r="A10904">
        <v>7</v>
      </c>
      <c r="B10904" t="s">
        <v>25591</v>
      </c>
      <c r="C10904" t="s">
        <v>160</v>
      </c>
      <c r="D10904" t="s">
        <v>17497</v>
      </c>
      <c r="E10904" t="s">
        <v>37</v>
      </c>
      <c r="F10904">
        <v>86</v>
      </c>
      <c r="G10904" s="8">
        <v>4007792</v>
      </c>
      <c r="H10904" s="8">
        <v>750000</v>
      </c>
    </row>
    <row r="10905" spans="1:8" x14ac:dyDescent="0.3">
      <c r="A10905">
        <v>6.3</v>
      </c>
      <c r="B10905" t="s">
        <v>25592</v>
      </c>
      <c r="C10905" t="s">
        <v>20038</v>
      </c>
      <c r="D10905" t="s">
        <v>21950</v>
      </c>
      <c r="E10905" t="s">
        <v>37</v>
      </c>
      <c r="F10905">
        <v>95</v>
      </c>
      <c r="G10905" s="8">
        <v>26297</v>
      </c>
      <c r="H10905" s="8">
        <v>500000</v>
      </c>
    </row>
    <row r="10906" spans="1:8" x14ac:dyDescent="0.3">
      <c r="A10906">
        <v>6.3</v>
      </c>
      <c r="B10906" t="s">
        <v>25592</v>
      </c>
      <c r="C10906" t="s">
        <v>20038</v>
      </c>
      <c r="D10906" t="s">
        <v>4189</v>
      </c>
      <c r="E10906" t="s">
        <v>37</v>
      </c>
      <c r="F10906">
        <v>95</v>
      </c>
      <c r="G10906" s="8">
        <v>26297</v>
      </c>
      <c r="H10906" s="8">
        <v>500000</v>
      </c>
    </row>
    <row r="10907" spans="1:8" x14ac:dyDescent="0.3">
      <c r="A10907">
        <v>6.3</v>
      </c>
      <c r="B10907" t="s">
        <v>25592</v>
      </c>
      <c r="C10907" t="s">
        <v>20038</v>
      </c>
      <c r="D10907" t="s">
        <v>8199</v>
      </c>
      <c r="E10907" t="s">
        <v>37</v>
      </c>
      <c r="F10907">
        <v>95</v>
      </c>
      <c r="G10907" s="8">
        <v>26297</v>
      </c>
      <c r="H10907" s="8">
        <v>500000</v>
      </c>
    </row>
    <row r="10908" spans="1:8" x14ac:dyDescent="0.3">
      <c r="A10908">
        <v>5.5</v>
      </c>
      <c r="B10908" t="s">
        <v>25593</v>
      </c>
      <c r="C10908" t="s">
        <v>19594</v>
      </c>
      <c r="D10908" t="s">
        <v>4189</v>
      </c>
      <c r="E10908" t="s">
        <v>37</v>
      </c>
      <c r="F10908">
        <v>101</v>
      </c>
      <c r="G10908" s="8">
        <v>77501</v>
      </c>
      <c r="H10908" s="8">
        <v>750000</v>
      </c>
    </row>
    <row r="10909" spans="1:8" x14ac:dyDescent="0.3">
      <c r="A10909">
        <v>6.6</v>
      </c>
      <c r="B10909" t="s">
        <v>25594</v>
      </c>
      <c r="C10909" t="s">
        <v>1127</v>
      </c>
      <c r="D10909" t="s">
        <v>1473</v>
      </c>
      <c r="E10909" t="s">
        <v>37</v>
      </c>
      <c r="F10909">
        <v>88</v>
      </c>
      <c r="G10909" s="8">
        <v>47329</v>
      </c>
      <c r="H10909" s="8">
        <v>750000</v>
      </c>
    </row>
    <row r="10910" spans="1:8" x14ac:dyDescent="0.3">
      <c r="A10910">
        <v>5.2</v>
      </c>
      <c r="B10910" t="s">
        <v>25595</v>
      </c>
      <c r="C10910" t="s">
        <v>20058</v>
      </c>
      <c r="D10910" t="s">
        <v>21950</v>
      </c>
      <c r="E10910" t="s">
        <v>37</v>
      </c>
      <c r="F10910">
        <v>99</v>
      </c>
      <c r="G10910" s="8">
        <v>18378</v>
      </c>
      <c r="H10910" s="8">
        <v>900000</v>
      </c>
    </row>
    <row r="10911" spans="1:8" x14ac:dyDescent="0.3">
      <c r="A10911">
        <v>5.2</v>
      </c>
      <c r="B10911" t="s">
        <v>25595</v>
      </c>
      <c r="C10911" t="s">
        <v>20058</v>
      </c>
      <c r="D10911" t="s">
        <v>1473</v>
      </c>
      <c r="E10911" t="s">
        <v>37</v>
      </c>
      <c r="F10911">
        <v>99</v>
      </c>
      <c r="G10911" s="8">
        <v>18378</v>
      </c>
      <c r="H10911" s="8">
        <v>900000</v>
      </c>
    </row>
    <row r="10912" spans="1:8" x14ac:dyDescent="0.3">
      <c r="A10912">
        <v>5.2</v>
      </c>
      <c r="B10912" t="s">
        <v>25595</v>
      </c>
      <c r="C10912" t="s">
        <v>20058</v>
      </c>
      <c r="D10912" t="s">
        <v>4189</v>
      </c>
      <c r="E10912" t="s">
        <v>37</v>
      </c>
      <c r="F10912">
        <v>99</v>
      </c>
      <c r="G10912" s="8">
        <v>18378</v>
      </c>
      <c r="H10912" s="8">
        <v>900000</v>
      </c>
    </row>
    <row r="10913" spans="1:8" x14ac:dyDescent="0.3">
      <c r="A10913">
        <v>5.2</v>
      </c>
      <c r="B10913" t="s">
        <v>25595</v>
      </c>
      <c r="C10913" t="s">
        <v>20058</v>
      </c>
      <c r="D10913" t="s">
        <v>8199</v>
      </c>
      <c r="E10913" t="s">
        <v>37</v>
      </c>
      <c r="F10913">
        <v>99</v>
      </c>
      <c r="G10913" s="8">
        <v>18378</v>
      </c>
      <c r="H10913" s="8">
        <v>900000</v>
      </c>
    </row>
    <row r="10914" spans="1:8" x14ac:dyDescent="0.3">
      <c r="A10914">
        <v>8.3000000000000007</v>
      </c>
      <c r="B10914" t="s">
        <v>25596</v>
      </c>
      <c r="C10914" t="s">
        <v>13960</v>
      </c>
      <c r="D10914" t="s">
        <v>65</v>
      </c>
      <c r="E10914" t="s">
        <v>37</v>
      </c>
      <c r="F10914">
        <v>170</v>
      </c>
      <c r="G10914" s="8">
        <v>7830611</v>
      </c>
      <c r="H10914" s="8">
        <v>700000</v>
      </c>
    </row>
    <row r="10915" spans="1:8" x14ac:dyDescent="0.3">
      <c r="A10915">
        <v>8.3000000000000007</v>
      </c>
      <c r="B10915" t="s">
        <v>25596</v>
      </c>
      <c r="C10915" t="s">
        <v>13960</v>
      </c>
      <c r="D10915" t="s">
        <v>1473</v>
      </c>
      <c r="E10915" t="s">
        <v>37</v>
      </c>
      <c r="F10915">
        <v>170</v>
      </c>
      <c r="G10915" s="8">
        <v>7830611</v>
      </c>
      <c r="H10915" s="8">
        <v>700000</v>
      </c>
    </row>
    <row r="10916" spans="1:8" x14ac:dyDescent="0.3">
      <c r="A10916">
        <v>8.3000000000000007</v>
      </c>
      <c r="B10916" t="s">
        <v>25596</v>
      </c>
      <c r="C10916" t="s">
        <v>13960</v>
      </c>
      <c r="D10916" t="s">
        <v>21949</v>
      </c>
      <c r="E10916" t="s">
        <v>37</v>
      </c>
      <c r="F10916">
        <v>170</v>
      </c>
      <c r="G10916" s="8">
        <v>7830611</v>
      </c>
      <c r="H10916" s="8">
        <v>700000</v>
      </c>
    </row>
    <row r="10917" spans="1:8" x14ac:dyDescent="0.3">
      <c r="A10917">
        <v>7.2</v>
      </c>
      <c r="B10917" t="s">
        <v>25597</v>
      </c>
      <c r="C10917" t="s">
        <v>15696</v>
      </c>
      <c r="D10917" t="s">
        <v>21950</v>
      </c>
      <c r="E10917" t="s">
        <v>37</v>
      </c>
      <c r="F10917">
        <v>97</v>
      </c>
      <c r="G10917" s="8">
        <v>1141829</v>
      </c>
      <c r="H10917" s="8">
        <v>700000</v>
      </c>
    </row>
    <row r="10918" spans="1:8" x14ac:dyDescent="0.3">
      <c r="A10918">
        <v>7.2</v>
      </c>
      <c r="B10918" t="s">
        <v>25597</v>
      </c>
      <c r="C10918" t="s">
        <v>15696</v>
      </c>
      <c r="D10918" t="s">
        <v>1473</v>
      </c>
      <c r="E10918" t="s">
        <v>37</v>
      </c>
      <c r="F10918">
        <v>97</v>
      </c>
      <c r="G10918" s="8">
        <v>1141829</v>
      </c>
      <c r="H10918" s="8">
        <v>700000</v>
      </c>
    </row>
    <row r="10919" spans="1:8" x14ac:dyDescent="0.3">
      <c r="A10919">
        <v>7.2</v>
      </c>
      <c r="B10919" t="s">
        <v>25598</v>
      </c>
      <c r="C10919" t="s">
        <v>20110</v>
      </c>
      <c r="D10919" t="s">
        <v>1473</v>
      </c>
      <c r="E10919" t="s">
        <v>37</v>
      </c>
      <c r="F10919">
        <v>106</v>
      </c>
      <c r="G10919" s="8">
        <v>2694973</v>
      </c>
      <c r="H10919" s="8">
        <v>700000</v>
      </c>
    </row>
    <row r="10920" spans="1:8" x14ac:dyDescent="0.3">
      <c r="A10920">
        <v>6.5</v>
      </c>
      <c r="B10920" t="s">
        <v>25599</v>
      </c>
      <c r="C10920" t="s">
        <v>20115</v>
      </c>
      <c r="D10920" t="s">
        <v>1473</v>
      </c>
      <c r="E10920" t="s">
        <v>37</v>
      </c>
      <c r="F10920">
        <v>107</v>
      </c>
      <c r="G10920" s="8">
        <v>10508</v>
      </c>
      <c r="H10920" s="8">
        <v>700000</v>
      </c>
    </row>
    <row r="10921" spans="1:8" x14ac:dyDescent="0.3">
      <c r="A10921">
        <v>6.5</v>
      </c>
      <c r="B10921" t="s">
        <v>25600</v>
      </c>
      <c r="C10921" t="s">
        <v>20121</v>
      </c>
      <c r="D10921" t="s">
        <v>809</v>
      </c>
      <c r="E10921" t="s">
        <v>37</v>
      </c>
      <c r="F10921">
        <v>84</v>
      </c>
      <c r="G10921" s="8">
        <v>2301777</v>
      </c>
      <c r="H10921" s="8">
        <v>650000</v>
      </c>
    </row>
    <row r="10922" spans="1:8" x14ac:dyDescent="0.3">
      <c r="A10922">
        <v>7.8</v>
      </c>
      <c r="B10922" t="s">
        <v>25601</v>
      </c>
      <c r="C10922" t="s">
        <v>20164</v>
      </c>
      <c r="D10922" t="s">
        <v>809</v>
      </c>
      <c r="E10922" t="s">
        <v>37</v>
      </c>
      <c r="F10922">
        <v>81</v>
      </c>
      <c r="G10922" s="8">
        <v>3000000</v>
      </c>
      <c r="H10922" s="8">
        <v>609000</v>
      </c>
    </row>
    <row r="10923" spans="1:8" x14ac:dyDescent="0.3">
      <c r="A10923">
        <v>7.8</v>
      </c>
      <c r="B10923" t="s">
        <v>25601</v>
      </c>
      <c r="C10923" t="s">
        <v>20164</v>
      </c>
      <c r="D10923" t="s">
        <v>15164</v>
      </c>
      <c r="E10923" t="s">
        <v>37</v>
      </c>
      <c r="F10923">
        <v>81</v>
      </c>
      <c r="G10923" s="8">
        <v>3000000</v>
      </c>
      <c r="H10923" s="8">
        <v>609000</v>
      </c>
    </row>
    <row r="10924" spans="1:8" x14ac:dyDescent="0.3">
      <c r="A10924">
        <v>7.8</v>
      </c>
      <c r="B10924" t="s">
        <v>25601</v>
      </c>
      <c r="C10924" t="s">
        <v>20164</v>
      </c>
      <c r="D10924" t="s">
        <v>17497</v>
      </c>
      <c r="E10924" t="s">
        <v>37</v>
      </c>
      <c r="F10924">
        <v>81</v>
      </c>
      <c r="G10924" s="8">
        <v>3000000</v>
      </c>
      <c r="H10924" s="8">
        <v>609000</v>
      </c>
    </row>
    <row r="10925" spans="1:8" x14ac:dyDescent="0.3">
      <c r="A10925">
        <v>6.4</v>
      </c>
      <c r="B10925" t="s">
        <v>25602</v>
      </c>
      <c r="C10925" t="s">
        <v>20171</v>
      </c>
      <c r="D10925" t="s">
        <v>4189</v>
      </c>
      <c r="E10925" t="s">
        <v>37</v>
      </c>
      <c r="F10925">
        <v>81</v>
      </c>
      <c r="G10925" s="8">
        <v>140530114</v>
      </c>
      <c r="H10925" s="8">
        <v>60000</v>
      </c>
    </row>
    <row r="10926" spans="1:8" x14ac:dyDescent="0.3">
      <c r="A10926">
        <v>8.1</v>
      </c>
      <c r="B10926" t="s">
        <v>25603</v>
      </c>
      <c r="C10926" t="s">
        <v>20178</v>
      </c>
      <c r="D10926" t="s">
        <v>65</v>
      </c>
      <c r="E10926" t="s">
        <v>37</v>
      </c>
      <c r="F10926">
        <v>215</v>
      </c>
      <c r="G10926" s="8">
        <v>13300000</v>
      </c>
      <c r="H10926" s="8">
        <v>600000</v>
      </c>
    </row>
    <row r="10927" spans="1:8" x14ac:dyDescent="0.3">
      <c r="A10927">
        <v>8.1</v>
      </c>
      <c r="B10927" t="s">
        <v>25603</v>
      </c>
      <c r="C10927" t="s">
        <v>20178</v>
      </c>
      <c r="D10927" t="s">
        <v>20490</v>
      </c>
      <c r="E10927" t="s">
        <v>37</v>
      </c>
      <c r="F10927">
        <v>215</v>
      </c>
      <c r="G10927" s="8">
        <v>13300000</v>
      </c>
      <c r="H10927" s="8">
        <v>600000</v>
      </c>
    </row>
    <row r="10928" spans="1:8" x14ac:dyDescent="0.3">
      <c r="A10928">
        <v>8.1</v>
      </c>
      <c r="B10928" t="s">
        <v>25603</v>
      </c>
      <c r="C10928" t="s">
        <v>20178</v>
      </c>
      <c r="D10928" t="s">
        <v>9824</v>
      </c>
      <c r="E10928" t="s">
        <v>37</v>
      </c>
      <c r="F10928">
        <v>215</v>
      </c>
      <c r="G10928" s="8">
        <v>13300000</v>
      </c>
      <c r="H10928" s="8">
        <v>600000</v>
      </c>
    </row>
    <row r="10929" spans="1:8" x14ac:dyDescent="0.3">
      <c r="A10929">
        <v>5.6</v>
      </c>
      <c r="B10929" t="s">
        <v>25604</v>
      </c>
      <c r="C10929" t="s">
        <v>17817</v>
      </c>
      <c r="D10929" t="s">
        <v>675</v>
      </c>
      <c r="E10929" t="s">
        <v>37</v>
      </c>
      <c r="F10929">
        <v>106</v>
      </c>
      <c r="G10929" s="8">
        <v>171988</v>
      </c>
      <c r="H10929" s="8">
        <v>600000</v>
      </c>
    </row>
    <row r="10930" spans="1:8" x14ac:dyDescent="0.3">
      <c r="A10930">
        <v>5.6</v>
      </c>
      <c r="B10930" t="s">
        <v>25604</v>
      </c>
      <c r="C10930" t="s">
        <v>17817</v>
      </c>
      <c r="D10930" t="s">
        <v>21950</v>
      </c>
      <c r="E10930" t="s">
        <v>37</v>
      </c>
      <c r="F10930">
        <v>106</v>
      </c>
      <c r="G10930" s="8">
        <v>171988</v>
      </c>
      <c r="H10930" s="8">
        <v>600000</v>
      </c>
    </row>
    <row r="10931" spans="1:8" x14ac:dyDescent="0.3">
      <c r="A10931">
        <v>5.6</v>
      </c>
      <c r="B10931" t="s">
        <v>25604</v>
      </c>
      <c r="C10931" t="s">
        <v>17817</v>
      </c>
      <c r="D10931" t="s">
        <v>1473</v>
      </c>
      <c r="E10931" t="s">
        <v>37</v>
      </c>
      <c r="F10931">
        <v>106</v>
      </c>
      <c r="G10931" s="8">
        <v>171988</v>
      </c>
      <c r="H10931" s="8">
        <v>600000</v>
      </c>
    </row>
    <row r="10932" spans="1:8" x14ac:dyDescent="0.3">
      <c r="A10932">
        <v>5.6</v>
      </c>
      <c r="B10932" t="s">
        <v>25605</v>
      </c>
      <c r="C10932" t="s">
        <v>20196</v>
      </c>
      <c r="D10932" t="s">
        <v>21948</v>
      </c>
      <c r="E10932" t="s">
        <v>37</v>
      </c>
      <c r="F10932">
        <v>103</v>
      </c>
      <c r="G10932" s="8">
        <v>23616</v>
      </c>
      <c r="H10932" s="8">
        <v>600000</v>
      </c>
    </row>
    <row r="10933" spans="1:8" x14ac:dyDescent="0.3">
      <c r="A10933">
        <v>5.6</v>
      </c>
      <c r="B10933" t="s">
        <v>25605</v>
      </c>
      <c r="C10933" t="s">
        <v>20196</v>
      </c>
      <c r="D10933" t="s">
        <v>8199</v>
      </c>
      <c r="E10933" t="s">
        <v>37</v>
      </c>
      <c r="F10933">
        <v>103</v>
      </c>
      <c r="G10933" s="8">
        <v>23616</v>
      </c>
      <c r="H10933" s="8">
        <v>600000</v>
      </c>
    </row>
    <row r="10934" spans="1:8" x14ac:dyDescent="0.3">
      <c r="A10934">
        <v>6.6</v>
      </c>
      <c r="B10934" t="s">
        <v>25606</v>
      </c>
      <c r="C10934" t="s">
        <v>20202</v>
      </c>
      <c r="D10934" t="s">
        <v>1473</v>
      </c>
      <c r="E10934" t="s">
        <v>37</v>
      </c>
      <c r="F10934">
        <v>90</v>
      </c>
      <c r="G10934" s="8">
        <v>13493</v>
      </c>
      <c r="H10934" s="8">
        <v>600000</v>
      </c>
    </row>
    <row r="10935" spans="1:8" x14ac:dyDescent="0.3">
      <c r="A10935">
        <v>7.7</v>
      </c>
      <c r="B10935" t="s">
        <v>25607</v>
      </c>
      <c r="C10935" t="s">
        <v>2649</v>
      </c>
      <c r="D10935" t="s">
        <v>809</v>
      </c>
      <c r="E10935" t="s">
        <v>37</v>
      </c>
      <c r="F10935">
        <v>87</v>
      </c>
      <c r="G10935" s="8">
        <v>515005</v>
      </c>
      <c r="H10935" s="8">
        <v>560000</v>
      </c>
    </row>
    <row r="10936" spans="1:8" x14ac:dyDescent="0.3">
      <c r="A10936">
        <v>7.7</v>
      </c>
      <c r="B10936" t="s">
        <v>25607</v>
      </c>
      <c r="C10936" t="s">
        <v>2649</v>
      </c>
      <c r="D10936" t="s">
        <v>15164</v>
      </c>
      <c r="E10936" t="s">
        <v>37</v>
      </c>
      <c r="F10936">
        <v>87</v>
      </c>
      <c r="G10936" s="8">
        <v>515005</v>
      </c>
      <c r="H10936" s="8">
        <v>560000</v>
      </c>
    </row>
    <row r="10937" spans="1:8" x14ac:dyDescent="0.3">
      <c r="A10937">
        <v>7.2</v>
      </c>
      <c r="B10937" t="s">
        <v>25608</v>
      </c>
      <c r="C10937" t="s">
        <v>20246</v>
      </c>
      <c r="D10937" t="s">
        <v>65</v>
      </c>
      <c r="E10937" t="s">
        <v>37</v>
      </c>
      <c r="F10937">
        <v>80</v>
      </c>
      <c r="G10937" s="8">
        <v>2245</v>
      </c>
      <c r="H10937" s="8">
        <v>560000</v>
      </c>
    </row>
    <row r="10938" spans="1:8" x14ac:dyDescent="0.3">
      <c r="A10938">
        <v>6.5</v>
      </c>
      <c r="B10938" t="s">
        <v>25609</v>
      </c>
      <c r="C10938" t="s">
        <v>16055</v>
      </c>
      <c r="D10938" t="s">
        <v>1473</v>
      </c>
      <c r="E10938" t="s">
        <v>37</v>
      </c>
      <c r="F10938">
        <v>122</v>
      </c>
      <c r="G10938" s="8">
        <v>33451479</v>
      </c>
      <c r="H10938" s="8">
        <v>500000</v>
      </c>
    </row>
    <row r="10939" spans="1:8" x14ac:dyDescent="0.3">
      <c r="A10939">
        <v>6.5</v>
      </c>
      <c r="B10939" t="s">
        <v>25609</v>
      </c>
      <c r="C10939" t="s">
        <v>16055</v>
      </c>
      <c r="D10939" t="s">
        <v>17497</v>
      </c>
      <c r="E10939" t="s">
        <v>37</v>
      </c>
      <c r="F10939">
        <v>122</v>
      </c>
      <c r="G10939" s="8">
        <v>33451479</v>
      </c>
      <c r="H10939" s="8">
        <v>500000</v>
      </c>
    </row>
    <row r="10940" spans="1:8" x14ac:dyDescent="0.3">
      <c r="A10940">
        <v>6.1</v>
      </c>
      <c r="B10940" t="s">
        <v>25610</v>
      </c>
      <c r="C10940" t="s">
        <v>20276</v>
      </c>
      <c r="D10940" t="s">
        <v>515</v>
      </c>
      <c r="E10940" t="s">
        <v>37</v>
      </c>
      <c r="F10940">
        <v>86</v>
      </c>
      <c r="G10940" s="8">
        <v>39552600</v>
      </c>
      <c r="H10940" s="8">
        <v>500000</v>
      </c>
    </row>
    <row r="10941" spans="1:8" x14ac:dyDescent="0.3">
      <c r="A10941">
        <v>6.1</v>
      </c>
      <c r="B10941" t="s">
        <v>25610</v>
      </c>
      <c r="C10941" t="s">
        <v>20276</v>
      </c>
      <c r="D10941" t="s">
        <v>15875</v>
      </c>
      <c r="E10941" t="s">
        <v>37</v>
      </c>
      <c r="F10941">
        <v>86</v>
      </c>
      <c r="G10941" s="8">
        <v>39552600</v>
      </c>
      <c r="H10941" s="8">
        <v>500000</v>
      </c>
    </row>
    <row r="10942" spans="1:8" x14ac:dyDescent="0.3">
      <c r="A10942">
        <v>6.1</v>
      </c>
      <c r="B10942" t="s">
        <v>25610</v>
      </c>
      <c r="C10942" t="s">
        <v>20276</v>
      </c>
      <c r="D10942" t="s">
        <v>17497</v>
      </c>
      <c r="E10942" t="s">
        <v>37</v>
      </c>
      <c r="F10942">
        <v>86</v>
      </c>
      <c r="G10942" s="8">
        <v>39552600</v>
      </c>
      <c r="H10942" s="8">
        <v>500000</v>
      </c>
    </row>
    <row r="10943" spans="1:8" x14ac:dyDescent="0.3">
      <c r="A10943">
        <v>5.7</v>
      </c>
      <c r="B10943" t="s">
        <v>25611</v>
      </c>
      <c r="C10943" t="s">
        <v>17955</v>
      </c>
      <c r="D10943" t="s">
        <v>515</v>
      </c>
      <c r="E10943" t="s">
        <v>37</v>
      </c>
      <c r="F10943">
        <v>79</v>
      </c>
      <c r="G10943" s="8">
        <v>30500882</v>
      </c>
      <c r="H10943" s="8">
        <v>500000</v>
      </c>
    </row>
    <row r="10944" spans="1:8" x14ac:dyDescent="0.3">
      <c r="A10944">
        <v>5.7</v>
      </c>
      <c r="B10944" t="s">
        <v>25611</v>
      </c>
      <c r="C10944" t="s">
        <v>17955</v>
      </c>
      <c r="D10944" t="s">
        <v>11093</v>
      </c>
      <c r="E10944" t="s">
        <v>37</v>
      </c>
      <c r="F10944">
        <v>79</v>
      </c>
      <c r="G10944" s="8">
        <v>30500882</v>
      </c>
      <c r="H10944" s="8">
        <v>500000</v>
      </c>
    </row>
    <row r="10945" spans="1:8" x14ac:dyDescent="0.3">
      <c r="A10945">
        <v>5.7</v>
      </c>
      <c r="B10945" t="s">
        <v>25611</v>
      </c>
      <c r="C10945" t="s">
        <v>17955</v>
      </c>
      <c r="D10945" t="s">
        <v>1473</v>
      </c>
      <c r="E10945" t="s">
        <v>37</v>
      </c>
      <c r="F10945">
        <v>79</v>
      </c>
      <c r="G10945" s="8">
        <v>30500882</v>
      </c>
      <c r="H10945" s="8">
        <v>500000</v>
      </c>
    </row>
    <row r="10946" spans="1:8" x14ac:dyDescent="0.3">
      <c r="A10946">
        <v>5.7</v>
      </c>
      <c r="B10946" t="s">
        <v>25611</v>
      </c>
      <c r="C10946" t="s">
        <v>17955</v>
      </c>
      <c r="D10946" t="s">
        <v>4189</v>
      </c>
      <c r="E10946" t="s">
        <v>37</v>
      </c>
      <c r="F10946">
        <v>79</v>
      </c>
      <c r="G10946" s="8">
        <v>30500882</v>
      </c>
      <c r="H10946" s="8">
        <v>500000</v>
      </c>
    </row>
    <row r="10947" spans="1:8" x14ac:dyDescent="0.3">
      <c r="A10947">
        <v>5.7</v>
      </c>
      <c r="B10947" t="s">
        <v>25611</v>
      </c>
      <c r="C10947" t="s">
        <v>17955</v>
      </c>
      <c r="D10947" t="s">
        <v>8199</v>
      </c>
      <c r="E10947" t="s">
        <v>37</v>
      </c>
      <c r="F10947">
        <v>79</v>
      </c>
      <c r="G10947" s="8">
        <v>30500882</v>
      </c>
      <c r="H10947" s="8">
        <v>500000</v>
      </c>
    </row>
    <row r="10948" spans="1:8" x14ac:dyDescent="0.3">
      <c r="A10948">
        <v>5.9</v>
      </c>
      <c r="B10948" t="s">
        <v>25612</v>
      </c>
      <c r="C10948" t="s">
        <v>20294</v>
      </c>
      <c r="D10948" t="s">
        <v>4189</v>
      </c>
      <c r="E10948" t="s">
        <v>37</v>
      </c>
      <c r="F10948">
        <v>97</v>
      </c>
      <c r="G10948" s="8">
        <v>17000000</v>
      </c>
      <c r="H10948" s="8">
        <v>500000</v>
      </c>
    </row>
    <row r="10949" spans="1:8" x14ac:dyDescent="0.3">
      <c r="A10949">
        <v>5.9</v>
      </c>
      <c r="B10949" t="s">
        <v>25612</v>
      </c>
      <c r="C10949" t="s">
        <v>20294</v>
      </c>
      <c r="D10949" t="s">
        <v>10118</v>
      </c>
      <c r="E10949" t="s">
        <v>37</v>
      </c>
      <c r="F10949">
        <v>97</v>
      </c>
      <c r="G10949" s="8">
        <v>17000000</v>
      </c>
      <c r="H10949" s="8">
        <v>500000</v>
      </c>
    </row>
    <row r="10950" spans="1:8" x14ac:dyDescent="0.3">
      <c r="A10950">
        <v>7.7</v>
      </c>
      <c r="B10950" t="s">
        <v>25613</v>
      </c>
      <c r="C10950" t="s">
        <v>270</v>
      </c>
      <c r="D10950" t="s">
        <v>809</v>
      </c>
      <c r="E10950" t="s">
        <v>37</v>
      </c>
      <c r="F10950">
        <v>89</v>
      </c>
      <c r="G10950" s="8">
        <v>5739376</v>
      </c>
      <c r="H10950" s="8">
        <v>500000</v>
      </c>
    </row>
    <row r="10951" spans="1:8" x14ac:dyDescent="0.3">
      <c r="A10951">
        <v>7.7</v>
      </c>
      <c r="B10951" t="s">
        <v>25613</v>
      </c>
      <c r="C10951" t="s">
        <v>270</v>
      </c>
      <c r="D10951" t="s">
        <v>1473</v>
      </c>
      <c r="E10951" t="s">
        <v>37</v>
      </c>
      <c r="F10951">
        <v>89</v>
      </c>
      <c r="G10951" s="8">
        <v>5739376</v>
      </c>
      <c r="H10951" s="8">
        <v>500000</v>
      </c>
    </row>
    <row r="10952" spans="1:8" x14ac:dyDescent="0.3">
      <c r="A10952">
        <v>7.1</v>
      </c>
      <c r="B10952" t="s">
        <v>25614</v>
      </c>
      <c r="C10952" t="s">
        <v>20311</v>
      </c>
      <c r="D10952" t="s">
        <v>1473</v>
      </c>
      <c r="E10952" t="s">
        <v>37</v>
      </c>
      <c r="F10952">
        <v>120</v>
      </c>
      <c r="G10952" s="8">
        <v>3773863</v>
      </c>
      <c r="H10952" s="8">
        <v>1000000</v>
      </c>
    </row>
    <row r="10953" spans="1:8" x14ac:dyDescent="0.3">
      <c r="A10953">
        <v>7.6</v>
      </c>
      <c r="B10953" t="s">
        <v>25615</v>
      </c>
      <c r="C10953" t="s">
        <v>20321</v>
      </c>
      <c r="D10953" t="s">
        <v>11093</v>
      </c>
      <c r="E10953" t="s">
        <v>37</v>
      </c>
      <c r="F10953">
        <v>108</v>
      </c>
      <c r="G10953" s="8">
        <v>2047570</v>
      </c>
      <c r="H10953" s="8">
        <v>500000</v>
      </c>
    </row>
    <row r="10954" spans="1:8" x14ac:dyDescent="0.3">
      <c r="A10954">
        <v>7.6</v>
      </c>
      <c r="B10954" t="s">
        <v>25615</v>
      </c>
      <c r="C10954" t="s">
        <v>20321</v>
      </c>
      <c r="D10954" t="s">
        <v>65</v>
      </c>
      <c r="E10954" t="s">
        <v>37</v>
      </c>
      <c r="F10954">
        <v>108</v>
      </c>
      <c r="G10954" s="8">
        <v>2047570</v>
      </c>
      <c r="H10954" s="8">
        <v>500000</v>
      </c>
    </row>
    <row r="10955" spans="1:8" x14ac:dyDescent="0.3">
      <c r="A10955">
        <v>7.6</v>
      </c>
      <c r="B10955" t="s">
        <v>25615</v>
      </c>
      <c r="C10955" t="s">
        <v>20321</v>
      </c>
      <c r="D10955" t="s">
        <v>21949</v>
      </c>
      <c r="E10955" t="s">
        <v>37</v>
      </c>
      <c r="F10955">
        <v>108</v>
      </c>
      <c r="G10955" s="8">
        <v>2047570</v>
      </c>
      <c r="H10955" s="8">
        <v>500000</v>
      </c>
    </row>
    <row r="10956" spans="1:8" x14ac:dyDescent="0.3">
      <c r="A10956">
        <v>6.4</v>
      </c>
      <c r="B10956" t="s">
        <v>25616</v>
      </c>
      <c r="C10956" t="s">
        <v>20329</v>
      </c>
      <c r="D10956" t="s">
        <v>809</v>
      </c>
      <c r="E10956" t="s">
        <v>37</v>
      </c>
      <c r="F10956">
        <v>102</v>
      </c>
      <c r="G10956" s="8">
        <v>1250798</v>
      </c>
      <c r="H10956" s="8">
        <v>500000</v>
      </c>
    </row>
    <row r="10957" spans="1:8" x14ac:dyDescent="0.3">
      <c r="A10957">
        <v>6.4</v>
      </c>
      <c r="B10957" t="s">
        <v>25616</v>
      </c>
      <c r="C10957" t="s">
        <v>20329</v>
      </c>
      <c r="D10957" t="s">
        <v>1473</v>
      </c>
      <c r="E10957" t="s">
        <v>37</v>
      </c>
      <c r="F10957">
        <v>102</v>
      </c>
      <c r="G10957" s="8">
        <v>1250798</v>
      </c>
      <c r="H10957" s="8">
        <v>500000</v>
      </c>
    </row>
    <row r="10958" spans="1:8" x14ac:dyDescent="0.3">
      <c r="A10958">
        <v>6.4</v>
      </c>
      <c r="B10958" t="s">
        <v>25616</v>
      </c>
      <c r="C10958" t="s">
        <v>20329</v>
      </c>
      <c r="D10958" t="s">
        <v>17497</v>
      </c>
      <c r="E10958" t="s">
        <v>37</v>
      </c>
      <c r="F10958">
        <v>102</v>
      </c>
      <c r="G10958" s="8">
        <v>1250798</v>
      </c>
      <c r="H10958" s="8">
        <v>500000</v>
      </c>
    </row>
    <row r="10959" spans="1:8" x14ac:dyDescent="0.3">
      <c r="A10959">
        <v>7.4</v>
      </c>
      <c r="B10959" t="s">
        <v>25617</v>
      </c>
      <c r="C10959" t="s">
        <v>20335</v>
      </c>
      <c r="D10959" t="s">
        <v>1473</v>
      </c>
      <c r="E10959" t="s">
        <v>8903</v>
      </c>
      <c r="F10959">
        <v>83</v>
      </c>
      <c r="G10959" s="8">
        <v>1127331</v>
      </c>
      <c r="H10959" s="8">
        <v>46000</v>
      </c>
    </row>
    <row r="10960" spans="1:8" x14ac:dyDescent="0.3">
      <c r="A10960">
        <v>6.8</v>
      </c>
      <c r="B10960" t="s">
        <v>25618</v>
      </c>
      <c r="C10960" t="s">
        <v>20343</v>
      </c>
      <c r="D10960" t="s">
        <v>65</v>
      </c>
      <c r="E10960" t="s">
        <v>37</v>
      </c>
      <c r="F10960">
        <v>93</v>
      </c>
      <c r="G10960" s="8">
        <v>906666</v>
      </c>
      <c r="H10960" s="8">
        <v>500000</v>
      </c>
    </row>
    <row r="10961" spans="1:8" x14ac:dyDescent="0.3">
      <c r="A10961">
        <v>6.5</v>
      </c>
      <c r="B10961" t="s">
        <v>25619</v>
      </c>
      <c r="C10961" t="s">
        <v>20349</v>
      </c>
      <c r="D10961" t="s">
        <v>1473</v>
      </c>
      <c r="E10961" t="s">
        <v>37</v>
      </c>
      <c r="F10961">
        <v>86</v>
      </c>
      <c r="G10961" s="8">
        <v>1114943</v>
      </c>
      <c r="H10961" s="8">
        <v>500000</v>
      </c>
    </row>
    <row r="10962" spans="1:8" x14ac:dyDescent="0.3">
      <c r="A10962">
        <v>6.5</v>
      </c>
      <c r="B10962" t="s">
        <v>25619</v>
      </c>
      <c r="C10962" t="s">
        <v>20349</v>
      </c>
      <c r="D10962" t="s">
        <v>9824</v>
      </c>
      <c r="E10962" t="s">
        <v>37</v>
      </c>
      <c r="F10962">
        <v>86</v>
      </c>
      <c r="G10962" s="8">
        <v>1114943</v>
      </c>
      <c r="H10962" s="8">
        <v>500000</v>
      </c>
    </row>
    <row r="10963" spans="1:8" x14ac:dyDescent="0.3">
      <c r="A10963">
        <v>6</v>
      </c>
      <c r="B10963" t="s">
        <v>25620</v>
      </c>
      <c r="C10963" t="s">
        <v>20329</v>
      </c>
      <c r="D10963" t="s">
        <v>809</v>
      </c>
      <c r="E10963" t="s">
        <v>37</v>
      </c>
      <c r="F10963">
        <v>101</v>
      </c>
      <c r="G10963" s="8">
        <v>1111615</v>
      </c>
      <c r="H10963" s="8">
        <v>500000</v>
      </c>
    </row>
    <row r="10964" spans="1:8" x14ac:dyDescent="0.3">
      <c r="A10964">
        <v>6</v>
      </c>
      <c r="B10964" t="s">
        <v>25620</v>
      </c>
      <c r="C10964" t="s">
        <v>20329</v>
      </c>
      <c r="D10964" t="s">
        <v>21950</v>
      </c>
      <c r="E10964" t="s">
        <v>37</v>
      </c>
      <c r="F10964">
        <v>101</v>
      </c>
      <c r="G10964" s="8">
        <v>1111615</v>
      </c>
      <c r="H10964" s="8">
        <v>500000</v>
      </c>
    </row>
    <row r="10965" spans="1:8" x14ac:dyDescent="0.3">
      <c r="A10965">
        <v>6</v>
      </c>
      <c r="B10965" t="s">
        <v>25620</v>
      </c>
      <c r="C10965" t="s">
        <v>20329</v>
      </c>
      <c r="D10965" t="s">
        <v>15875</v>
      </c>
      <c r="E10965" t="s">
        <v>37</v>
      </c>
      <c r="F10965">
        <v>101</v>
      </c>
      <c r="G10965" s="8">
        <v>1111615</v>
      </c>
      <c r="H10965" s="8">
        <v>500000</v>
      </c>
    </row>
    <row r="10966" spans="1:8" x14ac:dyDescent="0.3">
      <c r="A10966">
        <v>7.3</v>
      </c>
      <c r="B10966" t="s">
        <v>25621</v>
      </c>
      <c r="C10966" t="s">
        <v>11563</v>
      </c>
      <c r="D10966" t="s">
        <v>1473</v>
      </c>
      <c r="E10966" t="s">
        <v>37</v>
      </c>
      <c r="F10966">
        <v>111</v>
      </c>
      <c r="G10966" s="8">
        <v>985341</v>
      </c>
      <c r="H10966" s="8">
        <v>500000</v>
      </c>
    </row>
    <row r="10967" spans="1:8" x14ac:dyDescent="0.3">
      <c r="A10967">
        <v>7.3</v>
      </c>
      <c r="B10967" t="s">
        <v>25622</v>
      </c>
      <c r="C10967" t="s">
        <v>20364</v>
      </c>
      <c r="D10967" t="s">
        <v>21950</v>
      </c>
      <c r="E10967" t="s">
        <v>37</v>
      </c>
      <c r="F10967">
        <v>90</v>
      </c>
      <c r="G10967" s="8">
        <v>603943</v>
      </c>
      <c r="H10967" s="8">
        <v>500000</v>
      </c>
    </row>
    <row r="10968" spans="1:8" x14ac:dyDescent="0.3">
      <c r="A10968">
        <v>7.3</v>
      </c>
      <c r="B10968" t="s">
        <v>25622</v>
      </c>
      <c r="C10968" t="s">
        <v>20364</v>
      </c>
      <c r="D10968" t="s">
        <v>1473</v>
      </c>
      <c r="E10968" t="s">
        <v>37</v>
      </c>
      <c r="F10968">
        <v>90</v>
      </c>
      <c r="G10968" s="8">
        <v>603943</v>
      </c>
      <c r="H10968" s="8">
        <v>500000</v>
      </c>
    </row>
    <row r="10969" spans="1:8" x14ac:dyDescent="0.3">
      <c r="A10969">
        <v>6.5</v>
      </c>
      <c r="B10969" t="s">
        <v>25623</v>
      </c>
      <c r="C10969" t="s">
        <v>15770</v>
      </c>
      <c r="D10969" t="s">
        <v>21950</v>
      </c>
      <c r="E10969" t="s">
        <v>37</v>
      </c>
      <c r="F10969">
        <v>86</v>
      </c>
      <c r="G10969" s="8">
        <v>334041</v>
      </c>
      <c r="H10969" s="8">
        <v>500000</v>
      </c>
    </row>
    <row r="10970" spans="1:8" x14ac:dyDescent="0.3">
      <c r="A10970">
        <v>6.5</v>
      </c>
      <c r="B10970" t="s">
        <v>25623</v>
      </c>
      <c r="C10970" t="s">
        <v>15770</v>
      </c>
      <c r="D10970" t="s">
        <v>1473</v>
      </c>
      <c r="E10970" t="s">
        <v>37</v>
      </c>
      <c r="F10970">
        <v>86</v>
      </c>
      <c r="G10970" s="8">
        <v>334041</v>
      </c>
      <c r="H10970" s="8">
        <v>500000</v>
      </c>
    </row>
    <row r="10971" spans="1:8" x14ac:dyDescent="0.3">
      <c r="A10971">
        <v>6.5</v>
      </c>
      <c r="B10971" t="s">
        <v>25623</v>
      </c>
      <c r="C10971" t="s">
        <v>15770</v>
      </c>
      <c r="D10971" t="s">
        <v>17497</v>
      </c>
      <c r="E10971" t="s">
        <v>37</v>
      </c>
      <c r="F10971">
        <v>86</v>
      </c>
      <c r="G10971" s="8">
        <v>334041</v>
      </c>
      <c r="H10971" s="8">
        <v>500000</v>
      </c>
    </row>
    <row r="10972" spans="1:8" x14ac:dyDescent="0.3">
      <c r="A10972">
        <v>6</v>
      </c>
      <c r="B10972" t="s">
        <v>25624</v>
      </c>
      <c r="C10972" t="s">
        <v>20371</v>
      </c>
      <c r="D10972" t="s">
        <v>809</v>
      </c>
      <c r="E10972" t="s">
        <v>37</v>
      </c>
      <c r="F10972">
        <v>98</v>
      </c>
      <c r="G10972" s="8">
        <v>295468</v>
      </c>
      <c r="H10972" s="8">
        <v>500000</v>
      </c>
    </row>
    <row r="10973" spans="1:8" x14ac:dyDescent="0.3">
      <c r="A10973">
        <v>6</v>
      </c>
      <c r="B10973" t="s">
        <v>25624</v>
      </c>
      <c r="C10973" t="s">
        <v>20371</v>
      </c>
      <c r="D10973" t="s">
        <v>17497</v>
      </c>
      <c r="E10973" t="s">
        <v>37</v>
      </c>
      <c r="F10973">
        <v>98</v>
      </c>
      <c r="G10973" s="8">
        <v>295468</v>
      </c>
      <c r="H10973" s="8">
        <v>500000</v>
      </c>
    </row>
    <row r="10974" spans="1:8" x14ac:dyDescent="0.3">
      <c r="A10974">
        <v>5.3</v>
      </c>
      <c r="B10974" t="s">
        <v>25625</v>
      </c>
      <c r="C10974" t="s">
        <v>20375</v>
      </c>
      <c r="D10974" t="s">
        <v>21950</v>
      </c>
      <c r="E10974" t="s">
        <v>37</v>
      </c>
      <c r="F10974">
        <v>91</v>
      </c>
      <c r="G10974" s="8">
        <v>243347</v>
      </c>
      <c r="H10974" s="8">
        <v>500000</v>
      </c>
    </row>
    <row r="10975" spans="1:8" x14ac:dyDescent="0.3">
      <c r="A10975">
        <v>5.3</v>
      </c>
      <c r="B10975" t="s">
        <v>25625</v>
      </c>
      <c r="C10975" t="s">
        <v>20375</v>
      </c>
      <c r="D10975" t="s">
        <v>1473</v>
      </c>
      <c r="E10975" t="s">
        <v>37</v>
      </c>
      <c r="F10975">
        <v>91</v>
      </c>
      <c r="G10975" s="8">
        <v>243347</v>
      </c>
      <c r="H10975" s="8">
        <v>500000</v>
      </c>
    </row>
    <row r="10976" spans="1:8" x14ac:dyDescent="0.3">
      <c r="A10976">
        <v>5.3</v>
      </c>
      <c r="B10976" t="s">
        <v>25625</v>
      </c>
      <c r="C10976" t="s">
        <v>20375</v>
      </c>
      <c r="D10976" t="s">
        <v>8199</v>
      </c>
      <c r="E10976" t="s">
        <v>37</v>
      </c>
      <c r="F10976">
        <v>91</v>
      </c>
      <c r="G10976" s="8">
        <v>243347</v>
      </c>
      <c r="H10976" s="8">
        <v>500000</v>
      </c>
    </row>
    <row r="10977" spans="1:8" x14ac:dyDescent="0.3">
      <c r="A10977">
        <v>6.6</v>
      </c>
      <c r="B10977" t="s">
        <v>25626</v>
      </c>
      <c r="C10977" t="s">
        <v>186</v>
      </c>
      <c r="D10977" t="s">
        <v>809</v>
      </c>
      <c r="E10977" t="s">
        <v>37</v>
      </c>
      <c r="F10977">
        <v>91</v>
      </c>
      <c r="G10977" s="8">
        <v>154077</v>
      </c>
      <c r="H10977" s="8">
        <v>500000</v>
      </c>
    </row>
    <row r="10978" spans="1:8" x14ac:dyDescent="0.3">
      <c r="A10978">
        <v>6.6</v>
      </c>
      <c r="B10978" t="s">
        <v>25626</v>
      </c>
      <c r="C10978" t="s">
        <v>186</v>
      </c>
      <c r="D10978" t="s">
        <v>1473</v>
      </c>
      <c r="E10978" t="s">
        <v>37</v>
      </c>
      <c r="F10978">
        <v>91</v>
      </c>
      <c r="G10978" s="8">
        <v>154077</v>
      </c>
      <c r="H10978" s="8">
        <v>500000</v>
      </c>
    </row>
    <row r="10979" spans="1:8" x14ac:dyDescent="0.3">
      <c r="A10979">
        <v>7.1</v>
      </c>
      <c r="B10979" t="s">
        <v>25627</v>
      </c>
      <c r="C10979" t="s">
        <v>20386</v>
      </c>
      <c r="D10979" t="s">
        <v>65</v>
      </c>
      <c r="E10979" t="s">
        <v>37</v>
      </c>
      <c r="F10979">
        <v>88</v>
      </c>
      <c r="G10979" s="8">
        <v>151389</v>
      </c>
      <c r="H10979" s="8">
        <v>500000</v>
      </c>
    </row>
    <row r="10980" spans="1:8" x14ac:dyDescent="0.3">
      <c r="A10980">
        <v>8.6999999999999993</v>
      </c>
      <c r="B10980" t="s">
        <v>25628</v>
      </c>
      <c r="C10980" t="s">
        <v>12248</v>
      </c>
      <c r="D10980" t="s">
        <v>675</v>
      </c>
      <c r="E10980" t="s">
        <v>388</v>
      </c>
      <c r="F10980">
        <v>202</v>
      </c>
      <c r="G10980" s="8">
        <v>269061</v>
      </c>
      <c r="H10980" s="8">
        <v>2000000</v>
      </c>
    </row>
    <row r="10981" spans="1:8" x14ac:dyDescent="0.3">
      <c r="A10981">
        <v>8.6999999999999993</v>
      </c>
      <c r="B10981" t="s">
        <v>25628</v>
      </c>
      <c r="C10981" t="s">
        <v>12248</v>
      </c>
      <c r="D10981" t="s">
        <v>515</v>
      </c>
      <c r="E10981" t="s">
        <v>388</v>
      </c>
      <c r="F10981">
        <v>202</v>
      </c>
      <c r="G10981" s="8">
        <v>269061</v>
      </c>
      <c r="H10981" s="8">
        <v>2000000</v>
      </c>
    </row>
    <row r="10982" spans="1:8" x14ac:dyDescent="0.3">
      <c r="A10982">
        <v>8.6999999999999993</v>
      </c>
      <c r="B10982" t="s">
        <v>25628</v>
      </c>
      <c r="C10982" t="s">
        <v>12248</v>
      </c>
      <c r="D10982" t="s">
        <v>1473</v>
      </c>
      <c r="E10982" t="s">
        <v>388</v>
      </c>
      <c r="F10982">
        <v>202</v>
      </c>
      <c r="G10982" s="8">
        <v>269061</v>
      </c>
      <c r="H10982" s="8">
        <v>2000000</v>
      </c>
    </row>
    <row r="10983" spans="1:8" x14ac:dyDescent="0.3">
      <c r="A10983">
        <v>8.4</v>
      </c>
      <c r="B10983" t="s">
        <v>25629</v>
      </c>
      <c r="C10983" t="s">
        <v>20398</v>
      </c>
      <c r="D10983" t="s">
        <v>65</v>
      </c>
      <c r="E10983" t="s">
        <v>37</v>
      </c>
      <c r="F10983">
        <v>89</v>
      </c>
      <c r="G10983" s="8">
        <v>133778</v>
      </c>
      <c r="H10983" s="8">
        <v>500000</v>
      </c>
    </row>
    <row r="10984" spans="1:8" x14ac:dyDescent="0.3">
      <c r="A10984">
        <v>8.4</v>
      </c>
      <c r="B10984" t="s">
        <v>25629</v>
      </c>
      <c r="C10984" t="s">
        <v>20398</v>
      </c>
      <c r="D10984" t="s">
        <v>21949</v>
      </c>
      <c r="E10984" t="s">
        <v>37</v>
      </c>
      <c r="F10984">
        <v>89</v>
      </c>
      <c r="G10984" s="8">
        <v>133778</v>
      </c>
      <c r="H10984" s="8">
        <v>500000</v>
      </c>
    </row>
    <row r="10985" spans="1:8" x14ac:dyDescent="0.3">
      <c r="A10985">
        <v>6.2</v>
      </c>
      <c r="B10985" t="s">
        <v>25630</v>
      </c>
      <c r="C10985" t="s">
        <v>259</v>
      </c>
      <c r="D10985" t="s">
        <v>809</v>
      </c>
      <c r="E10985" t="s">
        <v>37</v>
      </c>
      <c r="F10985">
        <v>84</v>
      </c>
      <c r="G10985" s="8">
        <v>52850</v>
      </c>
      <c r="H10985" s="8">
        <v>500000</v>
      </c>
    </row>
    <row r="10986" spans="1:8" x14ac:dyDescent="0.3">
      <c r="A10986">
        <v>5.8</v>
      </c>
      <c r="B10986" t="s">
        <v>25631</v>
      </c>
      <c r="C10986" t="s">
        <v>20416</v>
      </c>
      <c r="D10986" t="s">
        <v>809</v>
      </c>
      <c r="E10986" t="s">
        <v>37</v>
      </c>
      <c r="F10986">
        <v>82</v>
      </c>
      <c r="G10986" s="8">
        <v>98017</v>
      </c>
      <c r="H10986" s="8">
        <v>500000</v>
      </c>
    </row>
    <row r="10987" spans="1:8" x14ac:dyDescent="0.3">
      <c r="A10987">
        <v>5.8</v>
      </c>
      <c r="B10987" t="s">
        <v>25631</v>
      </c>
      <c r="C10987" t="s">
        <v>20416</v>
      </c>
      <c r="D10987" t="s">
        <v>651</v>
      </c>
      <c r="E10987" t="s">
        <v>37</v>
      </c>
      <c r="F10987">
        <v>82</v>
      </c>
      <c r="G10987" s="8">
        <v>98017</v>
      </c>
      <c r="H10987" s="8">
        <v>500000</v>
      </c>
    </row>
    <row r="10988" spans="1:8" x14ac:dyDescent="0.3">
      <c r="A10988">
        <v>5.8</v>
      </c>
      <c r="B10988" t="s">
        <v>25631</v>
      </c>
      <c r="C10988" t="s">
        <v>20416</v>
      </c>
      <c r="D10988" t="s">
        <v>4189</v>
      </c>
      <c r="E10988" t="s">
        <v>37</v>
      </c>
      <c r="F10988">
        <v>82</v>
      </c>
      <c r="G10988" s="8">
        <v>98017</v>
      </c>
      <c r="H10988" s="8">
        <v>500000</v>
      </c>
    </row>
    <row r="10989" spans="1:8" x14ac:dyDescent="0.3">
      <c r="A10989">
        <v>5.7</v>
      </c>
      <c r="B10989" t="s">
        <v>25632</v>
      </c>
      <c r="C10989" t="s">
        <v>19885</v>
      </c>
      <c r="D10989" t="s">
        <v>809</v>
      </c>
      <c r="E10989" t="s">
        <v>37</v>
      </c>
      <c r="F10989">
        <v>100</v>
      </c>
      <c r="G10989" s="8">
        <v>31937</v>
      </c>
      <c r="H10989" s="8">
        <v>500000</v>
      </c>
    </row>
    <row r="10990" spans="1:8" x14ac:dyDescent="0.3">
      <c r="A10990">
        <v>5.7</v>
      </c>
      <c r="B10990" t="s">
        <v>25632</v>
      </c>
      <c r="C10990" t="s">
        <v>19885</v>
      </c>
      <c r="D10990" t="s">
        <v>17497</v>
      </c>
      <c r="E10990" t="s">
        <v>37</v>
      </c>
      <c r="F10990">
        <v>100</v>
      </c>
      <c r="G10990" s="8">
        <v>31937</v>
      </c>
      <c r="H10990" s="8">
        <v>500000</v>
      </c>
    </row>
    <row r="10991" spans="1:8" x14ac:dyDescent="0.3">
      <c r="A10991">
        <v>6.1</v>
      </c>
      <c r="B10991" t="s">
        <v>25633</v>
      </c>
      <c r="C10991" t="s">
        <v>20427</v>
      </c>
      <c r="D10991" t="s">
        <v>1473</v>
      </c>
      <c r="E10991" t="s">
        <v>37</v>
      </c>
      <c r="F10991">
        <v>112</v>
      </c>
      <c r="G10991" s="8">
        <v>13134</v>
      </c>
      <c r="H10991" s="8">
        <v>500000</v>
      </c>
    </row>
    <row r="10992" spans="1:8" x14ac:dyDescent="0.3">
      <c r="A10992">
        <v>6.1</v>
      </c>
      <c r="B10992" t="s">
        <v>25633</v>
      </c>
      <c r="C10992" t="s">
        <v>20427</v>
      </c>
      <c r="D10992" t="s">
        <v>21949</v>
      </c>
      <c r="E10992" t="s">
        <v>37</v>
      </c>
      <c r="F10992">
        <v>112</v>
      </c>
      <c r="G10992" s="8">
        <v>13134</v>
      </c>
      <c r="H10992" s="8">
        <v>500000</v>
      </c>
    </row>
    <row r="10993" spans="1:8" x14ac:dyDescent="0.3">
      <c r="A10993">
        <v>6.4</v>
      </c>
      <c r="B10993" t="s">
        <v>25634</v>
      </c>
      <c r="C10993" t="s">
        <v>20432</v>
      </c>
      <c r="D10993" t="s">
        <v>1473</v>
      </c>
      <c r="E10993" t="s">
        <v>37</v>
      </c>
      <c r="F10993">
        <v>94</v>
      </c>
      <c r="G10993" s="8">
        <v>237301</v>
      </c>
      <c r="H10993" s="8">
        <v>500000</v>
      </c>
    </row>
    <row r="10994" spans="1:8" x14ac:dyDescent="0.3">
      <c r="A10994">
        <v>6.4</v>
      </c>
      <c r="B10994" t="s">
        <v>25634</v>
      </c>
      <c r="C10994" t="s">
        <v>20432</v>
      </c>
      <c r="D10994" t="s">
        <v>10118</v>
      </c>
      <c r="E10994" t="s">
        <v>37</v>
      </c>
      <c r="F10994">
        <v>94</v>
      </c>
      <c r="G10994" s="8">
        <v>237301</v>
      </c>
      <c r="H10994" s="8">
        <v>500000</v>
      </c>
    </row>
    <row r="10995" spans="1:8" x14ac:dyDescent="0.3">
      <c r="A10995">
        <v>6.4</v>
      </c>
      <c r="B10995" t="s">
        <v>25634</v>
      </c>
      <c r="C10995" t="s">
        <v>20432</v>
      </c>
      <c r="D10995" t="s">
        <v>8199</v>
      </c>
      <c r="E10995" t="s">
        <v>37</v>
      </c>
      <c r="F10995">
        <v>94</v>
      </c>
      <c r="G10995" s="8">
        <v>237301</v>
      </c>
      <c r="H10995" s="8">
        <v>500000</v>
      </c>
    </row>
    <row r="10996" spans="1:8" x14ac:dyDescent="0.3">
      <c r="A10996">
        <v>6.5</v>
      </c>
      <c r="B10996" t="s">
        <v>25635</v>
      </c>
      <c r="C10996" t="s">
        <v>20440</v>
      </c>
      <c r="D10996" t="s">
        <v>809</v>
      </c>
      <c r="E10996" t="s">
        <v>37</v>
      </c>
      <c r="F10996">
        <v>91</v>
      </c>
      <c r="G10996" s="8">
        <v>12055</v>
      </c>
      <c r="H10996" s="8">
        <v>500000</v>
      </c>
    </row>
    <row r="10997" spans="1:8" x14ac:dyDescent="0.3">
      <c r="A10997">
        <v>4.5999999999999996</v>
      </c>
      <c r="B10997" t="s">
        <v>25636</v>
      </c>
      <c r="C10997" t="s">
        <v>20446</v>
      </c>
      <c r="D10997" t="s">
        <v>809</v>
      </c>
      <c r="E10997" t="s">
        <v>37</v>
      </c>
      <c r="F10997">
        <v>87</v>
      </c>
      <c r="G10997" s="8">
        <v>1332</v>
      </c>
      <c r="H10997" s="8">
        <v>500000</v>
      </c>
    </row>
    <row r="10998" spans="1:8" x14ac:dyDescent="0.3">
      <c r="A10998">
        <v>4.5999999999999996</v>
      </c>
      <c r="B10998" t="s">
        <v>25636</v>
      </c>
      <c r="C10998" t="s">
        <v>20446</v>
      </c>
      <c r="D10998" t="s">
        <v>4189</v>
      </c>
      <c r="E10998" t="s">
        <v>37</v>
      </c>
      <c r="F10998">
        <v>87</v>
      </c>
      <c r="G10998" s="8">
        <v>1332</v>
      </c>
      <c r="H10998" s="8">
        <v>500000</v>
      </c>
    </row>
    <row r="10999" spans="1:8" x14ac:dyDescent="0.3">
      <c r="A10999">
        <v>6.8</v>
      </c>
      <c r="B10999" t="s">
        <v>25637</v>
      </c>
      <c r="C10999" t="s">
        <v>20533</v>
      </c>
      <c r="D10999" t="s">
        <v>675</v>
      </c>
      <c r="E10999" t="s">
        <v>37</v>
      </c>
      <c r="F10999">
        <v>82</v>
      </c>
      <c r="G10999" s="8">
        <v>21199</v>
      </c>
      <c r="H10999" s="8">
        <v>500000</v>
      </c>
    </row>
    <row r="11000" spans="1:8" x14ac:dyDescent="0.3">
      <c r="A11000">
        <v>6.8</v>
      </c>
      <c r="B11000" t="s">
        <v>25637</v>
      </c>
      <c r="C11000" t="s">
        <v>20533</v>
      </c>
      <c r="D11000" t="s">
        <v>11093</v>
      </c>
      <c r="E11000" t="s">
        <v>37</v>
      </c>
      <c r="F11000">
        <v>82</v>
      </c>
      <c r="G11000" s="8">
        <v>21199</v>
      </c>
      <c r="H11000" s="8">
        <v>500000</v>
      </c>
    </row>
    <row r="11001" spans="1:8" x14ac:dyDescent="0.3">
      <c r="A11001">
        <v>6.8</v>
      </c>
      <c r="B11001" t="s">
        <v>25637</v>
      </c>
      <c r="C11001" t="s">
        <v>20533</v>
      </c>
      <c r="D11001" t="s">
        <v>65</v>
      </c>
      <c r="E11001" t="s">
        <v>37</v>
      </c>
      <c r="F11001">
        <v>82</v>
      </c>
      <c r="G11001" s="8">
        <v>21199</v>
      </c>
      <c r="H11001" s="8">
        <v>500000</v>
      </c>
    </row>
    <row r="11002" spans="1:8" x14ac:dyDescent="0.3">
      <c r="A11002">
        <v>6.8</v>
      </c>
      <c r="B11002" t="s">
        <v>25637</v>
      </c>
      <c r="C11002" t="s">
        <v>20533</v>
      </c>
      <c r="D11002" t="s">
        <v>21949</v>
      </c>
      <c r="E11002" t="s">
        <v>37</v>
      </c>
      <c r="F11002">
        <v>82</v>
      </c>
      <c r="G11002" s="8">
        <v>21199</v>
      </c>
      <c r="H11002" s="8">
        <v>500000</v>
      </c>
    </row>
    <row r="11003" spans="1:8" x14ac:dyDescent="0.3">
      <c r="A11003">
        <v>5.9</v>
      </c>
      <c r="B11003" t="s">
        <v>25638</v>
      </c>
      <c r="C11003" t="s">
        <v>13897</v>
      </c>
      <c r="D11003" t="s">
        <v>21950</v>
      </c>
      <c r="E11003" t="s">
        <v>37</v>
      </c>
      <c r="F11003">
        <v>91</v>
      </c>
      <c r="G11003" s="8">
        <v>2712293</v>
      </c>
      <c r="H11003" s="8">
        <v>450000</v>
      </c>
    </row>
    <row r="11004" spans="1:8" x14ac:dyDescent="0.3">
      <c r="A11004">
        <v>5.9</v>
      </c>
      <c r="B11004" t="s">
        <v>25638</v>
      </c>
      <c r="C11004" t="s">
        <v>13897</v>
      </c>
      <c r="D11004" t="s">
        <v>1473</v>
      </c>
      <c r="E11004" t="s">
        <v>37</v>
      </c>
      <c r="F11004">
        <v>91</v>
      </c>
      <c r="G11004" s="8">
        <v>2712293</v>
      </c>
      <c r="H11004" s="8">
        <v>450000</v>
      </c>
    </row>
    <row r="11005" spans="1:8" x14ac:dyDescent="0.3">
      <c r="A11005">
        <v>7.7</v>
      </c>
      <c r="B11005" t="s">
        <v>25639</v>
      </c>
      <c r="C11005" t="s">
        <v>602</v>
      </c>
      <c r="D11005" t="s">
        <v>1473</v>
      </c>
      <c r="E11005" t="s">
        <v>37</v>
      </c>
      <c r="F11005">
        <v>107</v>
      </c>
      <c r="G11005" s="8">
        <v>768045</v>
      </c>
      <c r="H11005" s="8">
        <v>2000000</v>
      </c>
    </row>
    <row r="11006" spans="1:8" x14ac:dyDescent="0.3">
      <c r="A11006">
        <v>7.7</v>
      </c>
      <c r="B11006" t="s">
        <v>25639</v>
      </c>
      <c r="C11006" t="s">
        <v>602</v>
      </c>
      <c r="D11006" t="s">
        <v>20490</v>
      </c>
      <c r="E11006" t="s">
        <v>37</v>
      </c>
      <c r="F11006">
        <v>107</v>
      </c>
      <c r="G11006" s="8">
        <v>768045</v>
      </c>
      <c r="H11006" s="8">
        <v>2000000</v>
      </c>
    </row>
    <row r="11007" spans="1:8" x14ac:dyDescent="0.3">
      <c r="A11007">
        <v>7.7</v>
      </c>
      <c r="B11007" t="s">
        <v>25639</v>
      </c>
      <c r="C11007" t="s">
        <v>602</v>
      </c>
      <c r="D11007" t="s">
        <v>21951</v>
      </c>
      <c r="E11007" t="s">
        <v>37</v>
      </c>
      <c r="F11007">
        <v>107</v>
      </c>
      <c r="G11007" s="8">
        <v>768045</v>
      </c>
      <c r="H11007" s="8">
        <v>2000000</v>
      </c>
    </row>
    <row r="11008" spans="1:8" x14ac:dyDescent="0.3">
      <c r="A11008">
        <v>7.1</v>
      </c>
      <c r="B11008" t="s">
        <v>25640</v>
      </c>
      <c r="C11008" t="s">
        <v>20567</v>
      </c>
      <c r="D11008" t="s">
        <v>809</v>
      </c>
      <c r="E11008" t="s">
        <v>37</v>
      </c>
      <c r="F11008">
        <v>84</v>
      </c>
      <c r="G11008" s="8">
        <v>379122</v>
      </c>
      <c r="H11008" s="8">
        <v>450000</v>
      </c>
    </row>
    <row r="11009" spans="1:8" x14ac:dyDescent="0.3">
      <c r="A11009">
        <v>7.1</v>
      </c>
      <c r="B11009" t="s">
        <v>25640</v>
      </c>
      <c r="C11009" t="s">
        <v>20567</v>
      </c>
      <c r="D11009" t="s">
        <v>1473</v>
      </c>
      <c r="E11009" t="s">
        <v>37</v>
      </c>
      <c r="F11009">
        <v>84</v>
      </c>
      <c r="G11009" s="8">
        <v>379122</v>
      </c>
      <c r="H11009" s="8">
        <v>450000</v>
      </c>
    </row>
    <row r="11010" spans="1:8" x14ac:dyDescent="0.3">
      <c r="A11010">
        <v>7.1</v>
      </c>
      <c r="B11010" t="s">
        <v>25640</v>
      </c>
      <c r="C11010" t="s">
        <v>20567</v>
      </c>
      <c r="D11010" t="s">
        <v>17497</v>
      </c>
      <c r="E11010" t="s">
        <v>37</v>
      </c>
      <c r="F11010">
        <v>84</v>
      </c>
      <c r="G11010" s="8">
        <v>379122</v>
      </c>
      <c r="H11010" s="8">
        <v>450000</v>
      </c>
    </row>
    <row r="11011" spans="1:8" x14ac:dyDescent="0.3">
      <c r="A11011">
        <v>6.2</v>
      </c>
      <c r="B11011" t="s">
        <v>25641</v>
      </c>
      <c r="C11011" t="s">
        <v>20571</v>
      </c>
      <c r="D11011" t="s">
        <v>809</v>
      </c>
      <c r="E11011" t="s">
        <v>37</v>
      </c>
      <c r="F11011">
        <v>103</v>
      </c>
      <c r="G11011" s="8">
        <v>23000</v>
      </c>
      <c r="H11011" s="8">
        <v>500000</v>
      </c>
    </row>
    <row r="11012" spans="1:8" x14ac:dyDescent="0.3">
      <c r="A11012">
        <v>6.2</v>
      </c>
      <c r="B11012" t="s">
        <v>25641</v>
      </c>
      <c r="C11012" t="s">
        <v>20571</v>
      </c>
      <c r="D11012" t="s">
        <v>4189</v>
      </c>
      <c r="E11012" t="s">
        <v>37</v>
      </c>
      <c r="F11012">
        <v>103</v>
      </c>
      <c r="G11012" s="8">
        <v>23000</v>
      </c>
      <c r="H11012" s="8">
        <v>500000</v>
      </c>
    </row>
    <row r="11013" spans="1:8" x14ac:dyDescent="0.3">
      <c r="A11013">
        <v>6.2</v>
      </c>
      <c r="B11013" t="s">
        <v>25641</v>
      </c>
      <c r="C11013" t="s">
        <v>20571</v>
      </c>
      <c r="D11013" t="s">
        <v>15164</v>
      </c>
      <c r="E11013" t="s">
        <v>37</v>
      </c>
      <c r="F11013">
        <v>103</v>
      </c>
      <c r="G11013" s="8">
        <v>23000</v>
      </c>
      <c r="H11013" s="8">
        <v>500000</v>
      </c>
    </row>
    <row r="11014" spans="1:8" x14ac:dyDescent="0.3">
      <c r="A11014">
        <v>7.7</v>
      </c>
      <c r="B11014" t="s">
        <v>25642</v>
      </c>
      <c r="C11014" t="s">
        <v>20584</v>
      </c>
      <c r="D11014" t="s">
        <v>809</v>
      </c>
      <c r="E11014" t="s">
        <v>37</v>
      </c>
      <c r="F11014">
        <v>89</v>
      </c>
      <c r="G11014" s="8">
        <v>2300000</v>
      </c>
      <c r="H11014" s="8">
        <v>439000</v>
      </c>
    </row>
    <row r="11015" spans="1:8" x14ac:dyDescent="0.3">
      <c r="A11015">
        <v>7.7</v>
      </c>
      <c r="B11015" t="s">
        <v>25642</v>
      </c>
      <c r="C11015" t="s">
        <v>20584</v>
      </c>
      <c r="D11015" t="s">
        <v>15164</v>
      </c>
      <c r="E11015" t="s">
        <v>37</v>
      </c>
      <c r="F11015">
        <v>89</v>
      </c>
      <c r="G11015" s="8">
        <v>2300000</v>
      </c>
      <c r="H11015" s="8">
        <v>439000</v>
      </c>
    </row>
    <row r="11016" spans="1:8" x14ac:dyDescent="0.3">
      <c r="A11016">
        <v>7.7</v>
      </c>
      <c r="B11016" t="s">
        <v>25642</v>
      </c>
      <c r="C11016" t="s">
        <v>20584</v>
      </c>
      <c r="D11016" t="s">
        <v>17497</v>
      </c>
      <c r="E11016" t="s">
        <v>37</v>
      </c>
      <c r="F11016">
        <v>89</v>
      </c>
      <c r="G11016" s="8">
        <v>2300000</v>
      </c>
      <c r="H11016" s="8">
        <v>439000</v>
      </c>
    </row>
    <row r="11017" spans="1:8" x14ac:dyDescent="0.3">
      <c r="A11017">
        <v>7.5</v>
      </c>
      <c r="B11017" t="s">
        <v>25643</v>
      </c>
      <c r="C11017" t="s">
        <v>17256</v>
      </c>
      <c r="D11017" t="s">
        <v>809</v>
      </c>
      <c r="E11017" t="s">
        <v>37</v>
      </c>
      <c r="F11017">
        <v>98</v>
      </c>
      <c r="G11017" s="8">
        <v>2938208</v>
      </c>
      <c r="H11017" s="8">
        <v>225000</v>
      </c>
    </row>
    <row r="11018" spans="1:8" x14ac:dyDescent="0.3">
      <c r="A11018">
        <v>7.5</v>
      </c>
      <c r="B11018" t="s">
        <v>25643</v>
      </c>
      <c r="C11018" t="s">
        <v>17256</v>
      </c>
      <c r="D11018" t="s">
        <v>1473</v>
      </c>
      <c r="E11018" t="s">
        <v>37</v>
      </c>
      <c r="F11018">
        <v>98</v>
      </c>
      <c r="G11018" s="8">
        <v>2938208</v>
      </c>
      <c r="H11018" s="8">
        <v>225000</v>
      </c>
    </row>
    <row r="11019" spans="1:8" x14ac:dyDescent="0.3">
      <c r="A11019">
        <v>7.5</v>
      </c>
      <c r="B11019" t="s">
        <v>25643</v>
      </c>
      <c r="C11019" t="s">
        <v>17256</v>
      </c>
      <c r="D11019" t="s">
        <v>17497</v>
      </c>
      <c r="E11019" t="s">
        <v>37</v>
      </c>
      <c r="F11019">
        <v>98</v>
      </c>
      <c r="G11019" s="8">
        <v>2938208</v>
      </c>
      <c r="H11019" s="8">
        <v>225000</v>
      </c>
    </row>
    <row r="11020" spans="1:8" x14ac:dyDescent="0.3">
      <c r="A11020">
        <v>7.6</v>
      </c>
      <c r="B11020" t="s">
        <v>25644</v>
      </c>
      <c r="C11020" t="s">
        <v>20603</v>
      </c>
      <c r="D11020" t="s">
        <v>809</v>
      </c>
      <c r="E11020" t="s">
        <v>10258</v>
      </c>
      <c r="F11020">
        <v>133</v>
      </c>
      <c r="G11020" s="8">
        <v>9910</v>
      </c>
      <c r="H11020" s="8">
        <v>25000000</v>
      </c>
    </row>
    <row r="11021" spans="1:8" x14ac:dyDescent="0.3">
      <c r="A11021">
        <v>7.6</v>
      </c>
      <c r="B11021" t="s">
        <v>25644</v>
      </c>
      <c r="C11021" t="s">
        <v>20603</v>
      </c>
      <c r="D11021" t="s">
        <v>1473</v>
      </c>
      <c r="E11021" t="s">
        <v>10258</v>
      </c>
      <c r="F11021">
        <v>133</v>
      </c>
      <c r="G11021" s="8">
        <v>9910</v>
      </c>
      <c r="H11021" s="8">
        <v>25000000</v>
      </c>
    </row>
    <row r="11022" spans="1:8" x14ac:dyDescent="0.3">
      <c r="A11022">
        <v>7.6</v>
      </c>
      <c r="B11022" t="s">
        <v>25644</v>
      </c>
      <c r="C11022" t="s">
        <v>20603</v>
      </c>
      <c r="D11022" t="s">
        <v>9824</v>
      </c>
      <c r="E11022" t="s">
        <v>10258</v>
      </c>
      <c r="F11022">
        <v>133</v>
      </c>
      <c r="G11022" s="8">
        <v>9910</v>
      </c>
      <c r="H11022" s="8">
        <v>25000000</v>
      </c>
    </row>
    <row r="11023" spans="1:8" x14ac:dyDescent="0.3">
      <c r="A11023">
        <v>7.6</v>
      </c>
      <c r="B11023" t="s">
        <v>25644</v>
      </c>
      <c r="C11023" t="s">
        <v>20603</v>
      </c>
      <c r="D11023" t="s">
        <v>17497</v>
      </c>
      <c r="E11023" t="s">
        <v>10258</v>
      </c>
      <c r="F11023">
        <v>133</v>
      </c>
      <c r="G11023" s="8">
        <v>9910</v>
      </c>
      <c r="H11023" s="8">
        <v>25000000</v>
      </c>
    </row>
    <row r="11024" spans="1:8" x14ac:dyDescent="0.3">
      <c r="A11024">
        <v>6.9</v>
      </c>
      <c r="B11024" t="s">
        <v>25645</v>
      </c>
      <c r="C11024" t="s">
        <v>5691</v>
      </c>
      <c r="D11024" t="s">
        <v>809</v>
      </c>
      <c r="E11024" t="s">
        <v>37</v>
      </c>
      <c r="F11024">
        <v>92</v>
      </c>
      <c r="G11024" s="8">
        <v>44540956</v>
      </c>
      <c r="H11024" s="8">
        <v>400000</v>
      </c>
    </row>
    <row r="11025" spans="1:8" x14ac:dyDescent="0.3">
      <c r="A11025">
        <v>7.1</v>
      </c>
      <c r="B11025" t="s">
        <v>25646</v>
      </c>
      <c r="C11025" t="s">
        <v>15709</v>
      </c>
      <c r="D11025" t="s">
        <v>21950</v>
      </c>
      <c r="E11025" t="s">
        <v>37</v>
      </c>
      <c r="F11025">
        <v>90</v>
      </c>
      <c r="G11025" s="8">
        <v>258113</v>
      </c>
      <c r="H11025" s="8">
        <v>1066167</v>
      </c>
    </row>
    <row r="11026" spans="1:8" x14ac:dyDescent="0.3">
      <c r="A11026">
        <v>7.1</v>
      </c>
      <c r="B11026" t="s">
        <v>25646</v>
      </c>
      <c r="C11026" t="s">
        <v>15709</v>
      </c>
      <c r="D11026" t="s">
        <v>1473</v>
      </c>
      <c r="E11026" t="s">
        <v>37</v>
      </c>
      <c r="F11026">
        <v>90</v>
      </c>
      <c r="G11026" s="8">
        <v>258113</v>
      </c>
      <c r="H11026" s="8">
        <v>1066167</v>
      </c>
    </row>
    <row r="11027" spans="1:8" x14ac:dyDescent="0.3">
      <c r="A11027">
        <v>7.1</v>
      </c>
      <c r="B11027" t="s">
        <v>25646</v>
      </c>
      <c r="C11027" t="s">
        <v>15709</v>
      </c>
      <c r="D11027" t="s">
        <v>8199</v>
      </c>
      <c r="E11027" t="s">
        <v>37</v>
      </c>
      <c r="F11027">
        <v>90</v>
      </c>
      <c r="G11027" s="8">
        <v>258113</v>
      </c>
      <c r="H11027" s="8">
        <v>1066167</v>
      </c>
    </row>
    <row r="11028" spans="1:8" x14ac:dyDescent="0.3">
      <c r="A11028">
        <v>6.3</v>
      </c>
      <c r="B11028" t="s">
        <v>25647</v>
      </c>
      <c r="C11028" t="s">
        <v>15803</v>
      </c>
      <c r="D11028" t="s">
        <v>4189</v>
      </c>
      <c r="E11028" t="s">
        <v>37</v>
      </c>
      <c r="F11028">
        <v>84</v>
      </c>
      <c r="G11028" s="8">
        <v>107917283</v>
      </c>
      <c r="H11028" s="8">
        <v>15000</v>
      </c>
    </row>
    <row r="11029" spans="1:8" x14ac:dyDescent="0.3">
      <c r="A11029">
        <v>8.3000000000000007</v>
      </c>
      <c r="B11029" t="s">
        <v>25648</v>
      </c>
      <c r="C11029" t="s">
        <v>1271</v>
      </c>
      <c r="D11029" t="s">
        <v>515</v>
      </c>
      <c r="E11029" t="s">
        <v>37</v>
      </c>
      <c r="F11029">
        <v>91</v>
      </c>
      <c r="G11029" s="8">
        <v>1229197</v>
      </c>
      <c r="H11029" s="8">
        <v>229575</v>
      </c>
    </row>
    <row r="11030" spans="1:8" x14ac:dyDescent="0.3">
      <c r="A11030">
        <v>8.3000000000000007</v>
      </c>
      <c r="B11030" t="s">
        <v>25648</v>
      </c>
      <c r="C11030" t="s">
        <v>1271</v>
      </c>
      <c r="D11030" t="s">
        <v>809</v>
      </c>
      <c r="E11030" t="s">
        <v>37</v>
      </c>
      <c r="F11030">
        <v>91</v>
      </c>
      <c r="G11030" s="8">
        <v>1229197</v>
      </c>
      <c r="H11030" s="8">
        <v>229575</v>
      </c>
    </row>
    <row r="11031" spans="1:8" x14ac:dyDescent="0.3">
      <c r="A11031">
        <v>8.3000000000000007</v>
      </c>
      <c r="B11031" t="s">
        <v>25648</v>
      </c>
      <c r="C11031" t="s">
        <v>1271</v>
      </c>
      <c r="D11031" t="s">
        <v>651</v>
      </c>
      <c r="E11031" t="s">
        <v>37</v>
      </c>
      <c r="F11031">
        <v>91</v>
      </c>
      <c r="G11031" s="8">
        <v>1229197</v>
      </c>
      <c r="H11031" s="8">
        <v>229575</v>
      </c>
    </row>
    <row r="11032" spans="1:8" x14ac:dyDescent="0.3">
      <c r="A11032">
        <v>7.1</v>
      </c>
      <c r="B11032" t="s">
        <v>25649</v>
      </c>
      <c r="C11032" t="s">
        <v>15469</v>
      </c>
      <c r="D11032" t="s">
        <v>1473</v>
      </c>
      <c r="E11032" t="s">
        <v>1265</v>
      </c>
      <c r="F11032">
        <v>90</v>
      </c>
      <c r="G11032" s="8">
        <v>1689999</v>
      </c>
      <c r="H11032" s="8">
        <v>400000</v>
      </c>
    </row>
    <row r="11033" spans="1:8" x14ac:dyDescent="0.3">
      <c r="A11033">
        <v>4.7</v>
      </c>
      <c r="B11033" t="s">
        <v>25650</v>
      </c>
      <c r="C11033" t="s">
        <v>20643</v>
      </c>
      <c r="D11033" t="s">
        <v>809</v>
      </c>
      <c r="E11033" t="s">
        <v>37</v>
      </c>
      <c r="F11033">
        <v>96</v>
      </c>
      <c r="G11033" s="8">
        <v>11798</v>
      </c>
      <c r="H11033" s="8">
        <v>100000</v>
      </c>
    </row>
    <row r="11034" spans="1:8" x14ac:dyDescent="0.3">
      <c r="A11034">
        <v>4.7</v>
      </c>
      <c r="B11034" t="s">
        <v>25650</v>
      </c>
      <c r="C11034" t="s">
        <v>20643</v>
      </c>
      <c r="D11034" t="s">
        <v>651</v>
      </c>
      <c r="E11034" t="s">
        <v>37</v>
      </c>
      <c r="F11034">
        <v>96</v>
      </c>
      <c r="G11034" s="8">
        <v>11798</v>
      </c>
      <c r="H11034" s="8">
        <v>100000</v>
      </c>
    </row>
    <row r="11035" spans="1:8" x14ac:dyDescent="0.3">
      <c r="A11035">
        <v>4.7</v>
      </c>
      <c r="B11035" t="s">
        <v>25650</v>
      </c>
      <c r="C11035" t="s">
        <v>20643</v>
      </c>
      <c r="D11035" t="s">
        <v>4189</v>
      </c>
      <c r="E11035" t="s">
        <v>37</v>
      </c>
      <c r="F11035">
        <v>96</v>
      </c>
      <c r="G11035" s="8">
        <v>11798</v>
      </c>
      <c r="H11035" s="8">
        <v>100000</v>
      </c>
    </row>
    <row r="11036" spans="1:8" x14ac:dyDescent="0.3">
      <c r="A11036">
        <v>4.7</v>
      </c>
      <c r="B11036" t="s">
        <v>25650</v>
      </c>
      <c r="C11036" t="s">
        <v>20643</v>
      </c>
      <c r="D11036" t="s">
        <v>15164</v>
      </c>
      <c r="E11036" t="s">
        <v>37</v>
      </c>
      <c r="F11036">
        <v>96</v>
      </c>
      <c r="G11036" s="8">
        <v>11798</v>
      </c>
      <c r="H11036" s="8">
        <v>100000</v>
      </c>
    </row>
    <row r="11037" spans="1:8" x14ac:dyDescent="0.3">
      <c r="A11037">
        <v>7.2</v>
      </c>
      <c r="B11037" t="s">
        <v>25651</v>
      </c>
      <c r="C11037" t="s">
        <v>20654</v>
      </c>
      <c r="D11037" t="s">
        <v>11093</v>
      </c>
      <c r="E11037" t="s">
        <v>37</v>
      </c>
      <c r="F11037">
        <v>88</v>
      </c>
      <c r="G11037" s="8">
        <v>592014</v>
      </c>
      <c r="H11037" s="8">
        <v>218</v>
      </c>
    </row>
    <row r="11038" spans="1:8" x14ac:dyDescent="0.3">
      <c r="A11038">
        <v>7.2</v>
      </c>
      <c r="B11038" t="s">
        <v>25651</v>
      </c>
      <c r="C11038" t="s">
        <v>20654</v>
      </c>
      <c r="D11038" t="s">
        <v>65</v>
      </c>
      <c r="E11038" t="s">
        <v>37</v>
      </c>
      <c r="F11038">
        <v>88</v>
      </c>
      <c r="G11038" s="8">
        <v>592014</v>
      </c>
      <c r="H11038" s="8">
        <v>218</v>
      </c>
    </row>
    <row r="11039" spans="1:8" x14ac:dyDescent="0.3">
      <c r="A11039">
        <v>5.0999999999999996</v>
      </c>
      <c r="B11039" t="s">
        <v>25652</v>
      </c>
      <c r="C11039" t="s">
        <v>20661</v>
      </c>
      <c r="D11039" t="s">
        <v>65</v>
      </c>
      <c r="E11039" t="s">
        <v>37</v>
      </c>
      <c r="F11039">
        <v>92</v>
      </c>
      <c r="G11039" s="8">
        <v>425899</v>
      </c>
      <c r="H11039" s="8">
        <v>400000</v>
      </c>
    </row>
    <row r="11040" spans="1:8" x14ac:dyDescent="0.3">
      <c r="A11040">
        <v>6.9</v>
      </c>
      <c r="B11040" t="s">
        <v>25653</v>
      </c>
      <c r="C11040" t="s">
        <v>20673</v>
      </c>
      <c r="D11040" t="s">
        <v>4189</v>
      </c>
      <c r="E11040" t="s">
        <v>7581</v>
      </c>
      <c r="F11040">
        <v>82</v>
      </c>
      <c r="G11040" s="8">
        <v>126387</v>
      </c>
      <c r="H11040" s="8">
        <v>400000</v>
      </c>
    </row>
    <row r="11041" spans="1:8" x14ac:dyDescent="0.3">
      <c r="A11041">
        <v>6.1</v>
      </c>
      <c r="B11041" t="s">
        <v>25654</v>
      </c>
      <c r="C11041" t="s">
        <v>5894</v>
      </c>
      <c r="D11041" t="s">
        <v>809</v>
      </c>
      <c r="E11041" t="s">
        <v>37</v>
      </c>
      <c r="F11041">
        <v>101</v>
      </c>
      <c r="G11041" s="8">
        <v>80276912</v>
      </c>
      <c r="H11041" s="8">
        <v>35000000</v>
      </c>
    </row>
    <row r="11042" spans="1:8" x14ac:dyDescent="0.3">
      <c r="A11042">
        <v>6.1</v>
      </c>
      <c r="B11042" t="s">
        <v>25654</v>
      </c>
      <c r="C11042" t="s">
        <v>5894</v>
      </c>
      <c r="D11042" t="s">
        <v>17497</v>
      </c>
      <c r="E11042" t="s">
        <v>37</v>
      </c>
      <c r="F11042">
        <v>101</v>
      </c>
      <c r="G11042" s="8">
        <v>80276912</v>
      </c>
      <c r="H11042" s="8">
        <v>35000000</v>
      </c>
    </row>
    <row r="11043" spans="1:8" x14ac:dyDescent="0.3">
      <c r="A11043">
        <v>7</v>
      </c>
      <c r="B11043" t="s">
        <v>25655</v>
      </c>
      <c r="C11043" t="s">
        <v>20724</v>
      </c>
      <c r="D11043" t="s">
        <v>65</v>
      </c>
      <c r="E11043" t="s">
        <v>37</v>
      </c>
      <c r="F11043">
        <v>86</v>
      </c>
      <c r="G11043" s="8">
        <v>617172</v>
      </c>
      <c r="H11043" s="8">
        <v>375000</v>
      </c>
    </row>
    <row r="11044" spans="1:8" x14ac:dyDescent="0.3">
      <c r="A11044">
        <v>6.3</v>
      </c>
      <c r="B11044" t="s">
        <v>25656</v>
      </c>
      <c r="C11044" t="s">
        <v>20730</v>
      </c>
      <c r="D11044" t="s">
        <v>15164</v>
      </c>
      <c r="E11044" t="s">
        <v>37</v>
      </c>
      <c r="F11044">
        <v>100</v>
      </c>
      <c r="G11044" s="8">
        <v>2808000</v>
      </c>
      <c r="H11044" s="8">
        <v>379000</v>
      </c>
    </row>
    <row r="11045" spans="1:8" x14ac:dyDescent="0.3">
      <c r="A11045">
        <v>6.3</v>
      </c>
      <c r="B11045" t="s">
        <v>25656</v>
      </c>
      <c r="C11045" t="s">
        <v>20730</v>
      </c>
      <c r="D11045" t="s">
        <v>17497</v>
      </c>
      <c r="E11045" t="s">
        <v>37</v>
      </c>
      <c r="F11045">
        <v>100</v>
      </c>
      <c r="G11045" s="8">
        <v>2808000</v>
      </c>
      <c r="H11045" s="8">
        <v>379000</v>
      </c>
    </row>
    <row r="11046" spans="1:8" x14ac:dyDescent="0.3">
      <c r="A11046">
        <v>6.1</v>
      </c>
      <c r="B11046" t="s">
        <v>25657</v>
      </c>
      <c r="C11046" t="s">
        <v>20741</v>
      </c>
      <c r="D11046" t="s">
        <v>4189</v>
      </c>
      <c r="E11046" t="s">
        <v>37</v>
      </c>
      <c r="F11046">
        <v>89</v>
      </c>
      <c r="G11046" s="8">
        <v>12843</v>
      </c>
      <c r="H11046" s="8">
        <v>6000000</v>
      </c>
    </row>
    <row r="11047" spans="1:8" x14ac:dyDescent="0.3">
      <c r="A11047">
        <v>6.1</v>
      </c>
      <c r="B11047" t="s">
        <v>25657</v>
      </c>
      <c r="C11047" t="s">
        <v>20741</v>
      </c>
      <c r="D11047" t="s">
        <v>8199</v>
      </c>
      <c r="E11047" t="s">
        <v>37</v>
      </c>
      <c r="F11047">
        <v>89</v>
      </c>
      <c r="G11047" s="8">
        <v>12843</v>
      </c>
      <c r="H11047" s="8">
        <v>6000000</v>
      </c>
    </row>
    <row r="11048" spans="1:8" x14ac:dyDescent="0.3">
      <c r="A11048">
        <v>7.2</v>
      </c>
      <c r="B11048" t="s">
        <v>25658</v>
      </c>
      <c r="C11048" t="s">
        <v>20748</v>
      </c>
      <c r="D11048" t="s">
        <v>65</v>
      </c>
      <c r="E11048" t="s">
        <v>9476</v>
      </c>
      <c r="F11048">
        <v>84</v>
      </c>
      <c r="G11048" s="8">
        <v>34151</v>
      </c>
      <c r="H11048" s="8">
        <v>450000</v>
      </c>
    </row>
    <row r="11049" spans="1:8" x14ac:dyDescent="0.3">
      <c r="A11049">
        <v>7.2</v>
      </c>
      <c r="B11049" t="s">
        <v>25658</v>
      </c>
      <c r="C11049" t="s">
        <v>20748</v>
      </c>
      <c r="D11049" t="s">
        <v>20490</v>
      </c>
      <c r="E11049" t="s">
        <v>9476</v>
      </c>
      <c r="F11049">
        <v>84</v>
      </c>
      <c r="G11049" s="8">
        <v>34151</v>
      </c>
      <c r="H11049" s="8">
        <v>450000</v>
      </c>
    </row>
    <row r="11050" spans="1:8" x14ac:dyDescent="0.3">
      <c r="A11050">
        <v>7.8</v>
      </c>
      <c r="B11050" t="s">
        <v>25659</v>
      </c>
      <c r="C11050" t="s">
        <v>20752</v>
      </c>
      <c r="D11050" t="s">
        <v>65</v>
      </c>
      <c r="E11050" t="s">
        <v>37</v>
      </c>
      <c r="F11050">
        <v>88</v>
      </c>
      <c r="G11050" s="8">
        <v>1523883</v>
      </c>
      <c r="H11050" s="8">
        <v>1750211</v>
      </c>
    </row>
    <row r="11051" spans="1:8" x14ac:dyDescent="0.3">
      <c r="A11051">
        <v>7.8</v>
      </c>
      <c r="B11051" t="s">
        <v>25659</v>
      </c>
      <c r="C11051" t="s">
        <v>20752</v>
      </c>
      <c r="D11051" t="s">
        <v>21949</v>
      </c>
      <c r="E11051" t="s">
        <v>37</v>
      </c>
      <c r="F11051">
        <v>88</v>
      </c>
      <c r="G11051" s="8">
        <v>1523883</v>
      </c>
      <c r="H11051" s="8">
        <v>1750211</v>
      </c>
    </row>
    <row r="11052" spans="1:8" x14ac:dyDescent="0.3">
      <c r="A11052">
        <v>4.7</v>
      </c>
      <c r="B11052" t="s">
        <v>25660</v>
      </c>
      <c r="C11052" t="s">
        <v>20759</v>
      </c>
      <c r="D11052" t="s">
        <v>675</v>
      </c>
      <c r="E11052" t="s">
        <v>37</v>
      </c>
      <c r="F11052">
        <v>90</v>
      </c>
      <c r="G11052" s="8">
        <v>4000000</v>
      </c>
      <c r="H11052" s="8">
        <v>350000</v>
      </c>
    </row>
    <row r="11053" spans="1:8" x14ac:dyDescent="0.3">
      <c r="A11053">
        <v>4.7</v>
      </c>
      <c r="B11053" t="s">
        <v>25660</v>
      </c>
      <c r="C11053" t="s">
        <v>20759</v>
      </c>
      <c r="D11053" t="s">
        <v>1473</v>
      </c>
      <c r="E11053" t="s">
        <v>37</v>
      </c>
      <c r="F11053">
        <v>90</v>
      </c>
      <c r="G11053" s="8">
        <v>4000000</v>
      </c>
      <c r="H11053" s="8">
        <v>350000</v>
      </c>
    </row>
    <row r="11054" spans="1:8" x14ac:dyDescent="0.3">
      <c r="A11054">
        <v>6.7</v>
      </c>
      <c r="B11054" t="s">
        <v>25661</v>
      </c>
      <c r="C11054" t="s">
        <v>6351</v>
      </c>
      <c r="D11054" t="s">
        <v>809</v>
      </c>
      <c r="E11054" t="s">
        <v>37</v>
      </c>
      <c r="F11054">
        <v>102</v>
      </c>
      <c r="G11054" s="8">
        <v>1281176</v>
      </c>
      <c r="H11054" s="8">
        <v>312000</v>
      </c>
    </row>
    <row r="11055" spans="1:8" x14ac:dyDescent="0.3">
      <c r="A11055">
        <v>6.7</v>
      </c>
      <c r="B11055" t="s">
        <v>25661</v>
      </c>
      <c r="C11055" t="s">
        <v>6351</v>
      </c>
      <c r="D11055" t="s">
        <v>1473</v>
      </c>
      <c r="E11055" t="s">
        <v>37</v>
      </c>
      <c r="F11055">
        <v>102</v>
      </c>
      <c r="G11055" s="8">
        <v>1281176</v>
      </c>
      <c r="H11055" s="8">
        <v>312000</v>
      </c>
    </row>
    <row r="11056" spans="1:8" x14ac:dyDescent="0.3">
      <c r="A11056">
        <v>6.6</v>
      </c>
      <c r="B11056" t="s">
        <v>25662</v>
      </c>
      <c r="C11056" t="s">
        <v>20812</v>
      </c>
      <c r="D11056" t="s">
        <v>675</v>
      </c>
      <c r="E11056" t="s">
        <v>37</v>
      </c>
      <c r="F11056">
        <v>98</v>
      </c>
      <c r="G11056" s="8">
        <v>16115878</v>
      </c>
      <c r="H11056" s="8">
        <v>8000000</v>
      </c>
    </row>
    <row r="11057" spans="1:8" x14ac:dyDescent="0.3">
      <c r="A11057">
        <v>6.6</v>
      </c>
      <c r="B11057" t="s">
        <v>25662</v>
      </c>
      <c r="C11057" t="s">
        <v>20812</v>
      </c>
      <c r="D11057" t="s">
        <v>651</v>
      </c>
      <c r="E11057" t="s">
        <v>37</v>
      </c>
      <c r="F11057">
        <v>98</v>
      </c>
      <c r="G11057" s="8">
        <v>16115878</v>
      </c>
      <c r="H11057" s="8">
        <v>8000000</v>
      </c>
    </row>
    <row r="11058" spans="1:8" x14ac:dyDescent="0.3">
      <c r="A11058">
        <v>6.6</v>
      </c>
      <c r="B11058" t="s">
        <v>25662</v>
      </c>
      <c r="C11058" t="s">
        <v>20812</v>
      </c>
      <c r="D11058" t="s">
        <v>4189</v>
      </c>
      <c r="E11058" t="s">
        <v>37</v>
      </c>
      <c r="F11058">
        <v>98</v>
      </c>
      <c r="G11058" s="8">
        <v>16115878</v>
      </c>
      <c r="H11058" s="8">
        <v>8000000</v>
      </c>
    </row>
    <row r="11059" spans="1:8" x14ac:dyDescent="0.3">
      <c r="A11059">
        <v>6.6</v>
      </c>
      <c r="B11059" t="s">
        <v>25662</v>
      </c>
      <c r="C11059" t="s">
        <v>20812</v>
      </c>
      <c r="D11059" t="s">
        <v>21948</v>
      </c>
      <c r="E11059" t="s">
        <v>37</v>
      </c>
      <c r="F11059">
        <v>98</v>
      </c>
      <c r="G11059" s="8">
        <v>16115878</v>
      </c>
      <c r="H11059" s="8">
        <v>8000000</v>
      </c>
    </row>
    <row r="11060" spans="1:8" x14ac:dyDescent="0.3">
      <c r="A11060">
        <v>6.6</v>
      </c>
      <c r="B11060" t="s">
        <v>25662</v>
      </c>
      <c r="C11060" t="s">
        <v>20812</v>
      </c>
      <c r="D11060" t="s">
        <v>8199</v>
      </c>
      <c r="E11060" t="s">
        <v>37</v>
      </c>
      <c r="F11060">
        <v>98</v>
      </c>
      <c r="G11060" s="8">
        <v>16115878</v>
      </c>
      <c r="H11060" s="8">
        <v>8000000</v>
      </c>
    </row>
    <row r="11061" spans="1:8" x14ac:dyDescent="0.3">
      <c r="A11061">
        <v>6.9</v>
      </c>
      <c r="B11061" t="s">
        <v>25663</v>
      </c>
      <c r="C11061" t="s">
        <v>15087</v>
      </c>
      <c r="D11061" t="s">
        <v>809</v>
      </c>
      <c r="E11061" t="s">
        <v>726</v>
      </c>
      <c r="F11061">
        <v>91</v>
      </c>
      <c r="G11061" s="8">
        <v>1652472</v>
      </c>
      <c r="H11061" s="8">
        <v>300000</v>
      </c>
    </row>
    <row r="11062" spans="1:8" x14ac:dyDescent="0.3">
      <c r="A11062">
        <v>6.9</v>
      </c>
      <c r="B11062" t="s">
        <v>25663</v>
      </c>
      <c r="C11062" t="s">
        <v>15087</v>
      </c>
      <c r="D11062" t="s">
        <v>17497</v>
      </c>
      <c r="E11062" t="s">
        <v>726</v>
      </c>
      <c r="F11062">
        <v>91</v>
      </c>
      <c r="G11062" s="8">
        <v>1652472</v>
      </c>
      <c r="H11062" s="8">
        <v>300000</v>
      </c>
    </row>
    <row r="11063" spans="1:8" x14ac:dyDescent="0.3">
      <c r="A11063">
        <v>7.1</v>
      </c>
      <c r="B11063" t="s">
        <v>25664</v>
      </c>
      <c r="C11063" t="s">
        <v>4282</v>
      </c>
      <c r="D11063" t="s">
        <v>809</v>
      </c>
      <c r="E11063" t="s">
        <v>37</v>
      </c>
      <c r="F11063">
        <v>80</v>
      </c>
      <c r="G11063" s="8">
        <v>2360184</v>
      </c>
      <c r="H11063" s="8">
        <v>300000</v>
      </c>
    </row>
    <row r="11064" spans="1:8" x14ac:dyDescent="0.3">
      <c r="A11064">
        <v>7.1</v>
      </c>
      <c r="B11064" t="s">
        <v>25664</v>
      </c>
      <c r="C11064" t="s">
        <v>4282</v>
      </c>
      <c r="D11064" t="s">
        <v>1473</v>
      </c>
      <c r="E11064" t="s">
        <v>37</v>
      </c>
      <c r="F11064">
        <v>80</v>
      </c>
      <c r="G11064" s="8">
        <v>2360184</v>
      </c>
      <c r="H11064" s="8">
        <v>300000</v>
      </c>
    </row>
    <row r="11065" spans="1:8" x14ac:dyDescent="0.3">
      <c r="A11065">
        <v>6.7</v>
      </c>
      <c r="B11065" t="s">
        <v>25665</v>
      </c>
      <c r="C11065" t="s">
        <v>18119</v>
      </c>
      <c r="D11065" t="s">
        <v>1473</v>
      </c>
      <c r="E11065" t="s">
        <v>37</v>
      </c>
      <c r="F11065">
        <v>76</v>
      </c>
      <c r="G11065" s="8">
        <v>255352</v>
      </c>
      <c r="H11065" s="8">
        <v>300000</v>
      </c>
    </row>
    <row r="11066" spans="1:8" x14ac:dyDescent="0.3">
      <c r="A11066">
        <v>7.1</v>
      </c>
      <c r="B11066" t="s">
        <v>25666</v>
      </c>
      <c r="C11066" t="s">
        <v>18119</v>
      </c>
      <c r="D11066" t="s">
        <v>1473</v>
      </c>
      <c r="E11066" t="s">
        <v>37</v>
      </c>
      <c r="F11066">
        <v>80</v>
      </c>
      <c r="G11066" s="8">
        <v>856942</v>
      </c>
      <c r="H11066" s="8">
        <v>200000</v>
      </c>
    </row>
    <row r="11067" spans="1:8" x14ac:dyDescent="0.3">
      <c r="A11067">
        <v>7.6</v>
      </c>
      <c r="B11067" t="s">
        <v>25667</v>
      </c>
      <c r="C11067" t="s">
        <v>20268</v>
      </c>
      <c r="D11067" t="s">
        <v>65</v>
      </c>
      <c r="E11067" t="s">
        <v>37</v>
      </c>
      <c r="F11067">
        <v>102</v>
      </c>
      <c r="G11067" s="8">
        <v>16892</v>
      </c>
      <c r="H11067" s="8">
        <v>300000</v>
      </c>
    </row>
    <row r="11068" spans="1:8" x14ac:dyDescent="0.3">
      <c r="A11068">
        <v>8.1</v>
      </c>
      <c r="B11068" t="s">
        <v>25668</v>
      </c>
      <c r="C11068" t="s">
        <v>20860</v>
      </c>
      <c r="D11068" t="s">
        <v>1473</v>
      </c>
      <c r="E11068" t="s">
        <v>37</v>
      </c>
      <c r="F11068">
        <v>95</v>
      </c>
      <c r="G11068" s="8">
        <v>12438</v>
      </c>
      <c r="H11068" s="8">
        <v>160000</v>
      </c>
    </row>
    <row r="11069" spans="1:8" x14ac:dyDescent="0.3">
      <c r="A11069">
        <v>8.1</v>
      </c>
      <c r="B11069" t="s">
        <v>25668</v>
      </c>
      <c r="C11069" t="s">
        <v>20860</v>
      </c>
      <c r="D11069" t="s">
        <v>17497</v>
      </c>
      <c r="E11069" t="s">
        <v>37</v>
      </c>
      <c r="F11069">
        <v>95</v>
      </c>
      <c r="G11069" s="8">
        <v>12438</v>
      </c>
      <c r="H11069" s="8">
        <v>160000</v>
      </c>
    </row>
    <row r="11070" spans="1:8" x14ac:dyDescent="0.3">
      <c r="A11070">
        <v>5.5</v>
      </c>
      <c r="B11070" t="s">
        <v>25669</v>
      </c>
      <c r="C11070" t="s">
        <v>15444</v>
      </c>
      <c r="D11070" t="s">
        <v>1473</v>
      </c>
      <c r="E11070" t="s">
        <v>37</v>
      </c>
      <c r="F11070">
        <v>94</v>
      </c>
      <c r="G11070" s="8">
        <v>40542</v>
      </c>
      <c r="H11070" s="8">
        <v>300000</v>
      </c>
    </row>
    <row r="11071" spans="1:8" x14ac:dyDescent="0.3">
      <c r="A11071">
        <v>5.5</v>
      </c>
      <c r="B11071" t="s">
        <v>25669</v>
      </c>
      <c r="C11071" t="s">
        <v>15444</v>
      </c>
      <c r="D11071" t="s">
        <v>17497</v>
      </c>
      <c r="E11071" t="s">
        <v>37</v>
      </c>
      <c r="F11071">
        <v>94</v>
      </c>
      <c r="G11071" s="8">
        <v>40542</v>
      </c>
      <c r="H11071" s="8">
        <v>300000</v>
      </c>
    </row>
    <row r="11072" spans="1:8" x14ac:dyDescent="0.3">
      <c r="A11072">
        <v>6.6</v>
      </c>
      <c r="B11072" t="s">
        <v>25670</v>
      </c>
      <c r="C11072" t="s">
        <v>20869</v>
      </c>
      <c r="D11072" t="s">
        <v>1473</v>
      </c>
      <c r="E11072" t="s">
        <v>37</v>
      </c>
      <c r="F11072">
        <v>109</v>
      </c>
      <c r="G11072" s="8">
        <v>5199</v>
      </c>
      <c r="H11072" s="8">
        <v>200000</v>
      </c>
    </row>
    <row r="11073" spans="1:8" x14ac:dyDescent="0.3">
      <c r="A11073">
        <v>6.6</v>
      </c>
      <c r="B11073" t="s">
        <v>25670</v>
      </c>
      <c r="C11073" t="s">
        <v>20869</v>
      </c>
      <c r="D11073" t="s">
        <v>21949</v>
      </c>
      <c r="E11073" t="s">
        <v>37</v>
      </c>
      <c r="F11073">
        <v>109</v>
      </c>
      <c r="G11073" s="8">
        <v>5199</v>
      </c>
      <c r="H11073" s="8">
        <v>200000</v>
      </c>
    </row>
    <row r="11074" spans="1:8" x14ac:dyDescent="0.3">
      <c r="A11074">
        <v>4.8</v>
      </c>
      <c r="B11074" t="s">
        <v>25671</v>
      </c>
      <c r="C11074" t="s">
        <v>20893</v>
      </c>
      <c r="D11074" t="s">
        <v>8199</v>
      </c>
      <c r="E11074" t="s">
        <v>37</v>
      </c>
      <c r="F11074">
        <v>95</v>
      </c>
      <c r="G11074" s="8">
        <v>2468</v>
      </c>
      <c r="H11074" s="8">
        <v>300000</v>
      </c>
    </row>
    <row r="11075" spans="1:8" x14ac:dyDescent="0.3">
      <c r="A11075">
        <v>6.4</v>
      </c>
      <c r="B11075" t="s">
        <v>25672</v>
      </c>
      <c r="C11075" t="s">
        <v>20927</v>
      </c>
      <c r="D11075" t="s">
        <v>11093</v>
      </c>
      <c r="E11075" t="s">
        <v>37</v>
      </c>
      <c r="F11075">
        <v>90</v>
      </c>
      <c r="G11075" s="8">
        <v>318622</v>
      </c>
      <c r="H11075" s="8">
        <v>270000</v>
      </c>
    </row>
    <row r="11076" spans="1:8" x14ac:dyDescent="0.3">
      <c r="A11076">
        <v>6.4</v>
      </c>
      <c r="B11076" t="s">
        <v>25672</v>
      </c>
      <c r="C11076" t="s">
        <v>20927</v>
      </c>
      <c r="D11076" t="s">
        <v>21950</v>
      </c>
      <c r="E11076" t="s">
        <v>37</v>
      </c>
      <c r="F11076">
        <v>90</v>
      </c>
      <c r="G11076" s="8">
        <v>318622</v>
      </c>
      <c r="H11076" s="8">
        <v>270000</v>
      </c>
    </row>
    <row r="11077" spans="1:8" x14ac:dyDescent="0.3">
      <c r="A11077">
        <v>6.4</v>
      </c>
      <c r="B11077" t="s">
        <v>25672</v>
      </c>
      <c r="C11077" t="s">
        <v>20927</v>
      </c>
      <c r="D11077" t="s">
        <v>1473</v>
      </c>
      <c r="E11077" t="s">
        <v>37</v>
      </c>
      <c r="F11077">
        <v>90</v>
      </c>
      <c r="G11077" s="8">
        <v>318622</v>
      </c>
      <c r="H11077" s="8">
        <v>270000</v>
      </c>
    </row>
    <row r="11078" spans="1:8" x14ac:dyDescent="0.3">
      <c r="A11078">
        <v>6.4</v>
      </c>
      <c r="B11078" t="s">
        <v>25672</v>
      </c>
      <c r="C11078" t="s">
        <v>20927</v>
      </c>
      <c r="D11078" t="s">
        <v>8199</v>
      </c>
      <c r="E11078" t="s">
        <v>37</v>
      </c>
      <c r="F11078">
        <v>90</v>
      </c>
      <c r="G11078" s="8">
        <v>318622</v>
      </c>
      <c r="H11078" s="8">
        <v>270000</v>
      </c>
    </row>
    <row r="11079" spans="1:8" x14ac:dyDescent="0.3">
      <c r="A11079">
        <v>7.3</v>
      </c>
      <c r="B11079" t="s">
        <v>25673</v>
      </c>
      <c r="C11079" t="s">
        <v>4920</v>
      </c>
      <c r="D11079" t="s">
        <v>809</v>
      </c>
      <c r="E11079" t="s">
        <v>37</v>
      </c>
      <c r="F11079">
        <v>113</v>
      </c>
      <c r="G11079" s="8">
        <v>12006514</v>
      </c>
      <c r="H11079" s="8">
        <v>250000</v>
      </c>
    </row>
    <row r="11080" spans="1:8" x14ac:dyDescent="0.3">
      <c r="A11080">
        <v>7.3</v>
      </c>
      <c r="B11080" t="s">
        <v>25673</v>
      </c>
      <c r="C11080" t="s">
        <v>4920</v>
      </c>
      <c r="D11080" t="s">
        <v>1473</v>
      </c>
      <c r="E11080" t="s">
        <v>37</v>
      </c>
      <c r="F11080">
        <v>113</v>
      </c>
      <c r="G11080" s="8">
        <v>12006514</v>
      </c>
      <c r="H11080" s="8">
        <v>250000</v>
      </c>
    </row>
    <row r="11081" spans="1:8" x14ac:dyDescent="0.3">
      <c r="A11081">
        <v>7.3</v>
      </c>
      <c r="B11081" t="s">
        <v>25673</v>
      </c>
      <c r="C11081" t="s">
        <v>4920</v>
      </c>
      <c r="D11081" t="s">
        <v>17497</v>
      </c>
      <c r="E11081" t="s">
        <v>37</v>
      </c>
      <c r="F11081">
        <v>113</v>
      </c>
      <c r="G11081" s="8">
        <v>12006514</v>
      </c>
      <c r="H11081" s="8">
        <v>250000</v>
      </c>
    </row>
    <row r="11082" spans="1:8" x14ac:dyDescent="0.3">
      <c r="A11082">
        <v>6.9</v>
      </c>
      <c r="B11082" t="s">
        <v>25674</v>
      </c>
      <c r="C11082" t="s">
        <v>13887</v>
      </c>
      <c r="D11082" t="s">
        <v>809</v>
      </c>
      <c r="E11082" t="s">
        <v>37</v>
      </c>
      <c r="F11082">
        <v>91</v>
      </c>
      <c r="G11082" s="8">
        <v>4186931</v>
      </c>
      <c r="H11082" s="8">
        <v>250000</v>
      </c>
    </row>
    <row r="11083" spans="1:8" x14ac:dyDescent="0.3">
      <c r="A11083">
        <v>6.9</v>
      </c>
      <c r="B11083" t="s">
        <v>25674</v>
      </c>
      <c r="C11083" t="s">
        <v>13887</v>
      </c>
      <c r="D11083" t="s">
        <v>1473</v>
      </c>
      <c r="E11083" t="s">
        <v>37</v>
      </c>
      <c r="F11083">
        <v>91</v>
      </c>
      <c r="G11083" s="8">
        <v>4186931</v>
      </c>
      <c r="H11083" s="8">
        <v>250000</v>
      </c>
    </row>
    <row r="11084" spans="1:8" x14ac:dyDescent="0.3">
      <c r="A11084">
        <v>6.9</v>
      </c>
      <c r="B11084" t="s">
        <v>25674</v>
      </c>
      <c r="C11084" t="s">
        <v>13887</v>
      </c>
      <c r="D11084" t="s">
        <v>17497</v>
      </c>
      <c r="E11084" t="s">
        <v>37</v>
      </c>
      <c r="F11084">
        <v>91</v>
      </c>
      <c r="G11084" s="8">
        <v>4186931</v>
      </c>
      <c r="H11084" s="8">
        <v>250000</v>
      </c>
    </row>
    <row r="11085" spans="1:8" x14ac:dyDescent="0.3">
      <c r="A11085">
        <v>7.2</v>
      </c>
      <c r="B11085" t="s">
        <v>25675</v>
      </c>
      <c r="C11085" t="s">
        <v>259</v>
      </c>
      <c r="D11085" t="s">
        <v>21950</v>
      </c>
      <c r="E11085" t="s">
        <v>37</v>
      </c>
      <c r="F11085">
        <v>98</v>
      </c>
      <c r="G11085" s="8">
        <v>3799339</v>
      </c>
      <c r="H11085" s="8">
        <v>250000</v>
      </c>
    </row>
    <row r="11086" spans="1:8" x14ac:dyDescent="0.3">
      <c r="A11086">
        <v>7.2</v>
      </c>
      <c r="B11086" t="s">
        <v>25675</v>
      </c>
      <c r="C11086" t="s">
        <v>259</v>
      </c>
      <c r="D11086" t="s">
        <v>1473</v>
      </c>
      <c r="E11086" t="s">
        <v>37</v>
      </c>
      <c r="F11086">
        <v>98</v>
      </c>
      <c r="G11086" s="8">
        <v>3799339</v>
      </c>
      <c r="H11086" s="8">
        <v>250000</v>
      </c>
    </row>
    <row r="11087" spans="1:8" x14ac:dyDescent="0.3">
      <c r="A11087">
        <v>7.2</v>
      </c>
      <c r="B11087" t="s">
        <v>25675</v>
      </c>
      <c r="C11087" t="s">
        <v>259</v>
      </c>
      <c r="D11087" t="s">
        <v>17497</v>
      </c>
      <c r="E11087" t="s">
        <v>37</v>
      </c>
      <c r="F11087">
        <v>98</v>
      </c>
      <c r="G11087" s="8">
        <v>3799339</v>
      </c>
      <c r="H11087" s="8">
        <v>250000</v>
      </c>
    </row>
    <row r="11088" spans="1:8" x14ac:dyDescent="0.3">
      <c r="A11088">
        <v>6.5</v>
      </c>
      <c r="B11088" t="s">
        <v>25676</v>
      </c>
      <c r="C11088" t="s">
        <v>20952</v>
      </c>
      <c r="D11088" t="s">
        <v>809</v>
      </c>
      <c r="E11088" t="s">
        <v>37</v>
      </c>
      <c r="F11088">
        <v>94</v>
      </c>
      <c r="G11088" s="8">
        <v>1977544</v>
      </c>
      <c r="H11088" s="8">
        <v>250000</v>
      </c>
    </row>
    <row r="11089" spans="1:8" x14ac:dyDescent="0.3">
      <c r="A11089">
        <v>6.5</v>
      </c>
      <c r="B11089" t="s">
        <v>25676</v>
      </c>
      <c r="C11089" t="s">
        <v>20952</v>
      </c>
      <c r="D11089" t="s">
        <v>1473</v>
      </c>
      <c r="E11089" t="s">
        <v>37</v>
      </c>
      <c r="F11089">
        <v>94</v>
      </c>
      <c r="G11089" s="8">
        <v>1977544</v>
      </c>
      <c r="H11089" s="8">
        <v>250000</v>
      </c>
    </row>
    <row r="11090" spans="1:8" x14ac:dyDescent="0.3">
      <c r="A11090">
        <v>6.5</v>
      </c>
      <c r="B11090" t="s">
        <v>25676</v>
      </c>
      <c r="C11090" t="s">
        <v>20952</v>
      </c>
      <c r="D11090" t="s">
        <v>17497</v>
      </c>
      <c r="E11090" t="s">
        <v>37</v>
      </c>
      <c r="F11090">
        <v>94</v>
      </c>
      <c r="G11090" s="8">
        <v>1977544</v>
      </c>
      <c r="H11090" s="8">
        <v>250000</v>
      </c>
    </row>
    <row r="11091" spans="1:8" x14ac:dyDescent="0.3">
      <c r="A11091">
        <v>6.6</v>
      </c>
      <c r="B11091" t="s">
        <v>25677</v>
      </c>
      <c r="C11091" t="s">
        <v>6736</v>
      </c>
      <c r="D11091" t="s">
        <v>809</v>
      </c>
      <c r="E11091" t="s">
        <v>37</v>
      </c>
      <c r="F11091">
        <v>96</v>
      </c>
      <c r="G11091" s="8">
        <v>1050600</v>
      </c>
      <c r="H11091" s="8">
        <v>250000</v>
      </c>
    </row>
    <row r="11092" spans="1:8" x14ac:dyDescent="0.3">
      <c r="A11092">
        <v>6.6</v>
      </c>
      <c r="B11092" t="s">
        <v>25677</v>
      </c>
      <c r="C11092" t="s">
        <v>6736</v>
      </c>
      <c r="D11092" t="s">
        <v>1473</v>
      </c>
      <c r="E11092" t="s">
        <v>37</v>
      </c>
      <c r="F11092">
        <v>96</v>
      </c>
      <c r="G11092" s="8">
        <v>1050600</v>
      </c>
      <c r="H11092" s="8">
        <v>250000</v>
      </c>
    </row>
    <row r="11093" spans="1:8" x14ac:dyDescent="0.3">
      <c r="A11093">
        <v>6.7</v>
      </c>
      <c r="B11093" t="s">
        <v>25678</v>
      </c>
      <c r="C11093" t="s">
        <v>20960</v>
      </c>
      <c r="D11093" t="s">
        <v>809</v>
      </c>
      <c r="E11093" t="s">
        <v>37</v>
      </c>
      <c r="F11093">
        <v>100</v>
      </c>
      <c r="G11093" s="8">
        <v>902835</v>
      </c>
      <c r="H11093" s="8">
        <v>250000</v>
      </c>
    </row>
    <row r="11094" spans="1:8" x14ac:dyDescent="0.3">
      <c r="A11094">
        <v>6.7</v>
      </c>
      <c r="B11094" t="s">
        <v>25678</v>
      </c>
      <c r="C11094" t="s">
        <v>20960</v>
      </c>
      <c r="D11094" t="s">
        <v>1473</v>
      </c>
      <c r="E11094" t="s">
        <v>37</v>
      </c>
      <c r="F11094">
        <v>100</v>
      </c>
      <c r="G11094" s="8">
        <v>902835</v>
      </c>
      <c r="H11094" s="8">
        <v>250000</v>
      </c>
    </row>
    <row r="11095" spans="1:8" x14ac:dyDescent="0.3">
      <c r="A11095">
        <v>6.7</v>
      </c>
      <c r="B11095" t="s">
        <v>25678</v>
      </c>
      <c r="C11095" t="s">
        <v>20960</v>
      </c>
      <c r="D11095" t="s">
        <v>17497</v>
      </c>
      <c r="E11095" t="s">
        <v>37</v>
      </c>
      <c r="F11095">
        <v>100</v>
      </c>
      <c r="G11095" s="8">
        <v>902835</v>
      </c>
      <c r="H11095" s="8">
        <v>250000</v>
      </c>
    </row>
    <row r="11096" spans="1:8" x14ac:dyDescent="0.3">
      <c r="A11096">
        <v>7.3</v>
      </c>
      <c r="B11096" t="s">
        <v>25679</v>
      </c>
      <c r="C11096" t="s">
        <v>6339</v>
      </c>
      <c r="D11096" t="s">
        <v>21948</v>
      </c>
      <c r="E11096" t="s">
        <v>37</v>
      </c>
      <c r="F11096">
        <v>90</v>
      </c>
      <c r="G11096" s="8">
        <v>489220</v>
      </c>
      <c r="H11096" s="8">
        <v>365000</v>
      </c>
    </row>
    <row r="11097" spans="1:8" x14ac:dyDescent="0.3">
      <c r="A11097">
        <v>7.3</v>
      </c>
      <c r="B11097" t="s">
        <v>25679</v>
      </c>
      <c r="C11097" t="s">
        <v>6339</v>
      </c>
      <c r="D11097" t="s">
        <v>10118</v>
      </c>
      <c r="E11097" t="s">
        <v>37</v>
      </c>
      <c r="F11097">
        <v>90</v>
      </c>
      <c r="G11097" s="8">
        <v>489220</v>
      </c>
      <c r="H11097" s="8">
        <v>365000</v>
      </c>
    </row>
    <row r="11098" spans="1:8" x14ac:dyDescent="0.3">
      <c r="A11098">
        <v>7.3</v>
      </c>
      <c r="B11098" t="s">
        <v>25679</v>
      </c>
      <c r="C11098" t="s">
        <v>6339</v>
      </c>
      <c r="D11098" t="s">
        <v>8199</v>
      </c>
      <c r="E11098" t="s">
        <v>37</v>
      </c>
      <c r="F11098">
        <v>90</v>
      </c>
      <c r="G11098" s="8">
        <v>489220</v>
      </c>
      <c r="H11098" s="8">
        <v>365000</v>
      </c>
    </row>
    <row r="11099" spans="1:8" x14ac:dyDescent="0.3">
      <c r="A11099">
        <v>6.4</v>
      </c>
      <c r="B11099" t="s">
        <v>25680</v>
      </c>
      <c r="C11099" t="s">
        <v>20976</v>
      </c>
      <c r="D11099" t="s">
        <v>809</v>
      </c>
      <c r="E11099" t="s">
        <v>37</v>
      </c>
      <c r="F11099">
        <v>76</v>
      </c>
      <c r="G11099" s="8">
        <v>212285</v>
      </c>
      <c r="H11099" s="8">
        <v>250000</v>
      </c>
    </row>
    <row r="11100" spans="1:8" x14ac:dyDescent="0.3">
      <c r="A11100">
        <v>6.4</v>
      </c>
      <c r="B11100" t="s">
        <v>25680</v>
      </c>
      <c r="C11100" t="s">
        <v>20976</v>
      </c>
      <c r="D11100" t="s">
        <v>17497</v>
      </c>
      <c r="E11100" t="s">
        <v>37</v>
      </c>
      <c r="F11100">
        <v>76</v>
      </c>
      <c r="G11100" s="8">
        <v>212285</v>
      </c>
      <c r="H11100" s="8">
        <v>250000</v>
      </c>
    </row>
    <row r="11101" spans="1:8" x14ac:dyDescent="0.3">
      <c r="A11101">
        <v>7</v>
      </c>
      <c r="B11101" t="s">
        <v>25681</v>
      </c>
      <c r="C11101" t="s">
        <v>20981</v>
      </c>
      <c r="D11101" t="s">
        <v>9312</v>
      </c>
      <c r="E11101" t="s">
        <v>37</v>
      </c>
      <c r="F11101">
        <v>75</v>
      </c>
      <c r="G11101" s="8">
        <v>203134</v>
      </c>
      <c r="H11101" s="8">
        <v>250000</v>
      </c>
    </row>
    <row r="11102" spans="1:8" x14ac:dyDescent="0.3">
      <c r="A11102">
        <v>7</v>
      </c>
      <c r="B11102" t="s">
        <v>25681</v>
      </c>
      <c r="C11102" t="s">
        <v>20981</v>
      </c>
      <c r="D11102" t="s">
        <v>809</v>
      </c>
      <c r="E11102" t="s">
        <v>37</v>
      </c>
      <c r="F11102">
        <v>75</v>
      </c>
      <c r="G11102" s="8">
        <v>203134</v>
      </c>
      <c r="H11102" s="8">
        <v>250000</v>
      </c>
    </row>
    <row r="11103" spans="1:8" x14ac:dyDescent="0.3">
      <c r="A11103">
        <v>7</v>
      </c>
      <c r="B11103" t="s">
        <v>25681</v>
      </c>
      <c r="C11103" t="s">
        <v>20981</v>
      </c>
      <c r="D11103" t="s">
        <v>1473</v>
      </c>
      <c r="E11103" t="s">
        <v>37</v>
      </c>
      <c r="F11103">
        <v>75</v>
      </c>
      <c r="G11103" s="8">
        <v>203134</v>
      </c>
      <c r="H11103" s="8">
        <v>250000</v>
      </c>
    </row>
    <row r="11104" spans="1:8" x14ac:dyDescent="0.3">
      <c r="A11104">
        <v>7</v>
      </c>
      <c r="B11104" t="s">
        <v>25681</v>
      </c>
      <c r="C11104" t="s">
        <v>20981</v>
      </c>
      <c r="D11104" t="s">
        <v>651</v>
      </c>
      <c r="E11104" t="s">
        <v>37</v>
      </c>
      <c r="F11104">
        <v>75</v>
      </c>
      <c r="G11104" s="8">
        <v>203134</v>
      </c>
      <c r="H11104" s="8">
        <v>250000</v>
      </c>
    </row>
    <row r="11105" spans="1:8" x14ac:dyDescent="0.3">
      <c r="A11105">
        <v>7</v>
      </c>
      <c r="B11105" t="s">
        <v>25681</v>
      </c>
      <c r="C11105" t="s">
        <v>20981</v>
      </c>
      <c r="D11105" t="s">
        <v>10118</v>
      </c>
      <c r="E11105" t="s">
        <v>37</v>
      </c>
      <c r="F11105">
        <v>75</v>
      </c>
      <c r="G11105" s="8">
        <v>203134</v>
      </c>
      <c r="H11105" s="8">
        <v>250000</v>
      </c>
    </row>
    <row r="11106" spans="1:8" x14ac:dyDescent="0.3">
      <c r="A11106">
        <v>5.5</v>
      </c>
      <c r="B11106" t="s">
        <v>25682</v>
      </c>
      <c r="C11106" t="s">
        <v>20349</v>
      </c>
      <c r="D11106" t="s">
        <v>1473</v>
      </c>
      <c r="E11106" t="s">
        <v>37</v>
      </c>
      <c r="F11106">
        <v>78</v>
      </c>
      <c r="G11106" s="8">
        <v>191309</v>
      </c>
      <c r="H11106" s="8">
        <v>150000</v>
      </c>
    </row>
    <row r="11107" spans="1:8" x14ac:dyDescent="0.3">
      <c r="A11107">
        <v>5.5</v>
      </c>
      <c r="B11107" t="s">
        <v>25682</v>
      </c>
      <c r="C11107" t="s">
        <v>20349</v>
      </c>
      <c r="D11107" t="s">
        <v>21948</v>
      </c>
      <c r="E11107" t="s">
        <v>37</v>
      </c>
      <c r="F11107">
        <v>78</v>
      </c>
      <c r="G11107" s="8">
        <v>191309</v>
      </c>
      <c r="H11107" s="8">
        <v>150000</v>
      </c>
    </row>
    <row r="11108" spans="1:8" x14ac:dyDescent="0.3">
      <c r="A11108">
        <v>5.5</v>
      </c>
      <c r="B11108" t="s">
        <v>25682</v>
      </c>
      <c r="C11108" t="s">
        <v>20349</v>
      </c>
      <c r="D11108" t="s">
        <v>8199</v>
      </c>
      <c r="E11108" t="s">
        <v>37</v>
      </c>
      <c r="F11108">
        <v>78</v>
      </c>
      <c r="G11108" s="8">
        <v>191309</v>
      </c>
      <c r="H11108" s="8">
        <v>150000</v>
      </c>
    </row>
    <row r="11109" spans="1:8" x14ac:dyDescent="0.3">
      <c r="A11109">
        <v>6.7</v>
      </c>
      <c r="B11109" t="s">
        <v>25683</v>
      </c>
      <c r="C11109" t="s">
        <v>20993</v>
      </c>
      <c r="D11109" t="s">
        <v>1473</v>
      </c>
      <c r="E11109" t="s">
        <v>37</v>
      </c>
      <c r="F11109">
        <v>90</v>
      </c>
      <c r="G11109" s="8">
        <v>3388210</v>
      </c>
      <c r="H11109" s="8">
        <v>250000</v>
      </c>
    </row>
    <row r="11110" spans="1:8" x14ac:dyDescent="0.3">
      <c r="A11110">
        <v>6.7</v>
      </c>
      <c r="B11110" t="s">
        <v>25683</v>
      </c>
      <c r="C11110" t="s">
        <v>20993</v>
      </c>
      <c r="D11110" t="s">
        <v>17497</v>
      </c>
      <c r="E11110" t="s">
        <v>37</v>
      </c>
      <c r="F11110">
        <v>90</v>
      </c>
      <c r="G11110" s="8">
        <v>3388210</v>
      </c>
      <c r="H11110" s="8">
        <v>250000</v>
      </c>
    </row>
    <row r="11111" spans="1:8" x14ac:dyDescent="0.3">
      <c r="A11111">
        <v>6.1</v>
      </c>
      <c r="B11111" t="s">
        <v>25684</v>
      </c>
      <c r="C11111" t="s">
        <v>16351</v>
      </c>
      <c r="D11111" t="s">
        <v>809</v>
      </c>
      <c r="E11111" t="s">
        <v>37</v>
      </c>
      <c r="F11111">
        <v>92</v>
      </c>
      <c r="G11111" s="8">
        <v>177840</v>
      </c>
      <c r="H11111" s="8">
        <v>250000</v>
      </c>
    </row>
    <row r="11112" spans="1:8" x14ac:dyDescent="0.3">
      <c r="A11112">
        <v>6.1</v>
      </c>
      <c r="B11112" t="s">
        <v>25684</v>
      </c>
      <c r="C11112" t="s">
        <v>16351</v>
      </c>
      <c r="D11112" t="s">
        <v>9824</v>
      </c>
      <c r="E11112" t="s">
        <v>37</v>
      </c>
      <c r="F11112">
        <v>92</v>
      </c>
      <c r="G11112" s="8">
        <v>177840</v>
      </c>
      <c r="H11112" s="8">
        <v>250000</v>
      </c>
    </row>
    <row r="11113" spans="1:8" x14ac:dyDescent="0.3">
      <c r="A11113">
        <v>3.9</v>
      </c>
      <c r="B11113" t="s">
        <v>25685</v>
      </c>
      <c r="C11113" t="s">
        <v>11726</v>
      </c>
      <c r="D11113" t="s">
        <v>1473</v>
      </c>
      <c r="E11113" t="s">
        <v>37</v>
      </c>
      <c r="F11113">
        <v>99</v>
      </c>
      <c r="G11113" s="8">
        <v>49494</v>
      </c>
      <c r="H11113" s="8">
        <v>250000</v>
      </c>
    </row>
    <row r="11114" spans="1:8" x14ac:dyDescent="0.3">
      <c r="A11114">
        <v>3.9</v>
      </c>
      <c r="B11114" t="s">
        <v>25685</v>
      </c>
      <c r="C11114" t="s">
        <v>11726</v>
      </c>
      <c r="D11114" t="s">
        <v>8199</v>
      </c>
      <c r="E11114" t="s">
        <v>37</v>
      </c>
      <c r="F11114">
        <v>99</v>
      </c>
      <c r="G11114" s="8">
        <v>49494</v>
      </c>
      <c r="H11114" s="8">
        <v>250000</v>
      </c>
    </row>
    <row r="11115" spans="1:8" x14ac:dyDescent="0.3">
      <c r="A11115">
        <v>6.3</v>
      </c>
      <c r="B11115" t="s">
        <v>25686</v>
      </c>
      <c r="C11115" t="s">
        <v>21041</v>
      </c>
      <c r="D11115" t="s">
        <v>10118</v>
      </c>
      <c r="E11115" t="s">
        <v>37</v>
      </c>
      <c r="F11115">
        <v>81</v>
      </c>
      <c r="G11115" s="8">
        <v>18195</v>
      </c>
      <c r="H11115" s="8">
        <v>250000</v>
      </c>
    </row>
    <row r="11116" spans="1:8" x14ac:dyDescent="0.3">
      <c r="A11116">
        <v>7.5</v>
      </c>
      <c r="B11116" t="s">
        <v>25687</v>
      </c>
      <c r="C11116" t="s">
        <v>21136</v>
      </c>
      <c r="D11116" t="s">
        <v>65</v>
      </c>
      <c r="E11116" t="s">
        <v>37</v>
      </c>
      <c r="F11116">
        <v>86</v>
      </c>
      <c r="G11116" s="8">
        <v>111300</v>
      </c>
      <c r="H11116" s="8">
        <v>225000</v>
      </c>
    </row>
    <row r="11117" spans="1:8" x14ac:dyDescent="0.3">
      <c r="A11117">
        <v>7</v>
      </c>
      <c r="B11117" t="s">
        <v>25688</v>
      </c>
      <c r="C11117" t="s">
        <v>21143</v>
      </c>
      <c r="D11117" t="s">
        <v>1473</v>
      </c>
      <c r="E11117" t="s">
        <v>37</v>
      </c>
      <c r="F11117">
        <v>106</v>
      </c>
      <c r="G11117" s="8">
        <v>1027119</v>
      </c>
      <c r="H11117" s="8">
        <v>225000</v>
      </c>
    </row>
    <row r="11118" spans="1:8" x14ac:dyDescent="0.3">
      <c r="A11118">
        <v>6.7</v>
      </c>
      <c r="B11118" t="s">
        <v>25689</v>
      </c>
      <c r="C11118" t="s">
        <v>21155</v>
      </c>
      <c r="D11118" t="s">
        <v>515</v>
      </c>
      <c r="E11118" t="s">
        <v>37</v>
      </c>
      <c r="F11118">
        <v>80</v>
      </c>
      <c r="G11118" s="8">
        <v>5000000</v>
      </c>
      <c r="H11118" s="8">
        <v>210000</v>
      </c>
    </row>
    <row r="11119" spans="1:8" x14ac:dyDescent="0.3">
      <c r="A11119">
        <v>6.7</v>
      </c>
      <c r="B11119" t="s">
        <v>25689</v>
      </c>
      <c r="C11119" t="s">
        <v>21155</v>
      </c>
      <c r="D11119" t="s">
        <v>4189</v>
      </c>
      <c r="E11119" t="s">
        <v>37</v>
      </c>
      <c r="F11119">
        <v>80</v>
      </c>
      <c r="G11119" s="8">
        <v>5000000</v>
      </c>
      <c r="H11119" s="8">
        <v>210000</v>
      </c>
    </row>
    <row r="11120" spans="1:8" x14ac:dyDescent="0.3">
      <c r="A11120">
        <v>6.7</v>
      </c>
      <c r="B11120" t="s">
        <v>25689</v>
      </c>
      <c r="C11120" t="s">
        <v>21155</v>
      </c>
      <c r="D11120" t="s">
        <v>10118</v>
      </c>
      <c r="E11120" t="s">
        <v>37</v>
      </c>
      <c r="F11120">
        <v>80</v>
      </c>
      <c r="G11120" s="8">
        <v>5000000</v>
      </c>
      <c r="H11120" s="8">
        <v>210000</v>
      </c>
    </row>
    <row r="11121" spans="1:8" x14ac:dyDescent="0.3">
      <c r="A11121">
        <v>7.4</v>
      </c>
      <c r="B11121" t="s">
        <v>25690</v>
      </c>
      <c r="C11121" t="s">
        <v>312</v>
      </c>
      <c r="D11121" t="s">
        <v>809</v>
      </c>
      <c r="E11121" t="s">
        <v>37</v>
      </c>
      <c r="F11121">
        <v>96</v>
      </c>
      <c r="G11121" s="8">
        <v>4505922</v>
      </c>
      <c r="H11121" s="8">
        <v>200000</v>
      </c>
    </row>
    <row r="11122" spans="1:8" x14ac:dyDescent="0.3">
      <c r="A11122">
        <v>7.4</v>
      </c>
      <c r="B11122" t="s">
        <v>25690</v>
      </c>
      <c r="C11122" t="s">
        <v>312</v>
      </c>
      <c r="D11122" t="s">
        <v>1473</v>
      </c>
      <c r="E11122" t="s">
        <v>37</v>
      </c>
      <c r="F11122">
        <v>96</v>
      </c>
      <c r="G11122" s="8">
        <v>4505922</v>
      </c>
      <c r="H11122" s="8">
        <v>200000</v>
      </c>
    </row>
    <row r="11123" spans="1:8" x14ac:dyDescent="0.3">
      <c r="A11123">
        <v>8</v>
      </c>
      <c r="B11123" t="s">
        <v>25691</v>
      </c>
      <c r="C11123" t="s">
        <v>6448</v>
      </c>
      <c r="D11123" t="s">
        <v>675</v>
      </c>
      <c r="E11123" t="s">
        <v>7581</v>
      </c>
      <c r="F11123">
        <v>99</v>
      </c>
      <c r="G11123" s="8">
        <v>3500000</v>
      </c>
      <c r="H11123" s="8">
        <v>200000</v>
      </c>
    </row>
    <row r="11124" spans="1:8" x14ac:dyDescent="0.3">
      <c r="A11124">
        <v>8</v>
      </c>
      <c r="B11124" t="s">
        <v>25691</v>
      </c>
      <c r="C11124" t="s">
        <v>6448</v>
      </c>
      <c r="D11124" t="s">
        <v>1473</v>
      </c>
      <c r="E11124" t="s">
        <v>7581</v>
      </c>
      <c r="F11124">
        <v>99</v>
      </c>
      <c r="G11124" s="8">
        <v>3500000</v>
      </c>
      <c r="H11124" s="8">
        <v>200000</v>
      </c>
    </row>
    <row r="11125" spans="1:8" x14ac:dyDescent="0.3">
      <c r="A11125">
        <v>8</v>
      </c>
      <c r="B11125" t="s">
        <v>25691</v>
      </c>
      <c r="C11125" t="s">
        <v>6448</v>
      </c>
      <c r="D11125" t="s">
        <v>12797</v>
      </c>
      <c r="E11125" t="s">
        <v>7581</v>
      </c>
      <c r="F11125">
        <v>99</v>
      </c>
      <c r="G11125" s="8">
        <v>3500000</v>
      </c>
      <c r="H11125" s="8">
        <v>200000</v>
      </c>
    </row>
    <row r="11126" spans="1:8" x14ac:dyDescent="0.3">
      <c r="A11126">
        <v>7.2</v>
      </c>
      <c r="B11126" t="s">
        <v>25692</v>
      </c>
      <c r="C11126" t="s">
        <v>21186</v>
      </c>
      <c r="D11126" t="s">
        <v>65</v>
      </c>
      <c r="E11126" t="s">
        <v>37</v>
      </c>
      <c r="F11126">
        <v>85</v>
      </c>
      <c r="G11126" s="8">
        <v>381225</v>
      </c>
      <c r="H11126" s="8">
        <v>200000</v>
      </c>
    </row>
    <row r="11127" spans="1:8" x14ac:dyDescent="0.3">
      <c r="A11127">
        <v>6.4</v>
      </c>
      <c r="B11127" t="s">
        <v>25693</v>
      </c>
      <c r="C11127" t="s">
        <v>21192</v>
      </c>
      <c r="D11127" t="s">
        <v>1473</v>
      </c>
      <c r="E11127" t="s">
        <v>37</v>
      </c>
      <c r="F11127">
        <v>101</v>
      </c>
      <c r="G11127" s="8">
        <v>2428241</v>
      </c>
      <c r="H11127" s="8">
        <v>200000</v>
      </c>
    </row>
    <row r="11128" spans="1:8" x14ac:dyDescent="0.3">
      <c r="A11128">
        <v>6.5</v>
      </c>
      <c r="B11128" t="s">
        <v>25694</v>
      </c>
      <c r="C11128" t="s">
        <v>8550</v>
      </c>
      <c r="D11128" t="s">
        <v>1473</v>
      </c>
      <c r="E11128" t="s">
        <v>37</v>
      </c>
      <c r="F11128">
        <v>97</v>
      </c>
      <c r="G11128" s="8">
        <v>78030</v>
      </c>
      <c r="H11128" s="8">
        <v>200000</v>
      </c>
    </row>
    <row r="11129" spans="1:8" x14ac:dyDescent="0.3">
      <c r="A11129">
        <v>6.9</v>
      </c>
      <c r="B11129" t="s">
        <v>25695</v>
      </c>
      <c r="C11129" t="s">
        <v>21208</v>
      </c>
      <c r="D11129" t="s">
        <v>1473</v>
      </c>
      <c r="E11129" t="s">
        <v>37</v>
      </c>
      <c r="F11129">
        <v>103</v>
      </c>
      <c r="G11129" s="8">
        <v>174682</v>
      </c>
      <c r="H11129" s="8">
        <v>200000</v>
      </c>
    </row>
    <row r="11130" spans="1:8" x14ac:dyDescent="0.3">
      <c r="A11130">
        <v>6.9</v>
      </c>
      <c r="B11130" t="s">
        <v>25695</v>
      </c>
      <c r="C11130" t="s">
        <v>21208</v>
      </c>
      <c r="D11130" t="s">
        <v>9824</v>
      </c>
      <c r="E11130" t="s">
        <v>37</v>
      </c>
      <c r="F11130">
        <v>103</v>
      </c>
      <c r="G11130" s="8">
        <v>174682</v>
      </c>
      <c r="H11130" s="8">
        <v>200000</v>
      </c>
    </row>
    <row r="11131" spans="1:8" x14ac:dyDescent="0.3">
      <c r="A11131">
        <v>7.5</v>
      </c>
      <c r="B11131" t="s">
        <v>25696</v>
      </c>
      <c r="C11131" t="s">
        <v>21215</v>
      </c>
      <c r="D11131" t="s">
        <v>65</v>
      </c>
      <c r="E11131" t="s">
        <v>37</v>
      </c>
      <c r="F11131">
        <v>86</v>
      </c>
      <c r="G11131" s="8">
        <v>215185</v>
      </c>
      <c r="H11131" s="8">
        <v>200000</v>
      </c>
    </row>
    <row r="11132" spans="1:8" x14ac:dyDescent="0.3">
      <c r="A11132">
        <v>7.5</v>
      </c>
      <c r="B11132" t="s">
        <v>25696</v>
      </c>
      <c r="C11132" t="s">
        <v>21215</v>
      </c>
      <c r="D11132" t="s">
        <v>20490</v>
      </c>
      <c r="E11132" t="s">
        <v>37</v>
      </c>
      <c r="F11132">
        <v>86</v>
      </c>
      <c r="G11132" s="8">
        <v>215185</v>
      </c>
      <c r="H11132" s="8">
        <v>200000</v>
      </c>
    </row>
    <row r="11133" spans="1:8" x14ac:dyDescent="0.3">
      <c r="A11133">
        <v>7.5</v>
      </c>
      <c r="B11133" t="s">
        <v>25696</v>
      </c>
      <c r="C11133" t="s">
        <v>21215</v>
      </c>
      <c r="D11133" t="s">
        <v>9824</v>
      </c>
      <c r="E11133" t="s">
        <v>37</v>
      </c>
      <c r="F11133">
        <v>86</v>
      </c>
      <c r="G11133" s="8">
        <v>215185</v>
      </c>
      <c r="H11133" s="8">
        <v>200000</v>
      </c>
    </row>
    <row r="11134" spans="1:8" x14ac:dyDescent="0.3">
      <c r="A11134">
        <v>7.7</v>
      </c>
      <c r="B11134" t="s">
        <v>25697</v>
      </c>
      <c r="C11134" t="s">
        <v>21270</v>
      </c>
      <c r="D11134" t="s">
        <v>21950</v>
      </c>
      <c r="E11134" t="s">
        <v>37</v>
      </c>
      <c r="F11134">
        <v>106</v>
      </c>
      <c r="G11134" s="8">
        <v>1111</v>
      </c>
      <c r="H11134" s="8">
        <v>200000</v>
      </c>
    </row>
    <row r="11135" spans="1:8" x14ac:dyDescent="0.3">
      <c r="A11135">
        <v>7.7</v>
      </c>
      <c r="B11135" t="s">
        <v>25697</v>
      </c>
      <c r="C11135" t="s">
        <v>21270</v>
      </c>
      <c r="D11135" t="s">
        <v>65</v>
      </c>
      <c r="E11135" t="s">
        <v>37</v>
      </c>
      <c r="F11135">
        <v>106</v>
      </c>
      <c r="G11135" s="8">
        <v>1111</v>
      </c>
      <c r="H11135" s="8">
        <v>200000</v>
      </c>
    </row>
    <row r="11136" spans="1:8" x14ac:dyDescent="0.3">
      <c r="A11136">
        <v>8.5</v>
      </c>
      <c r="B11136" t="s">
        <v>25698</v>
      </c>
      <c r="C11136" t="s">
        <v>21306</v>
      </c>
      <c r="D11136" t="s">
        <v>1473</v>
      </c>
      <c r="E11136" t="s">
        <v>19863</v>
      </c>
      <c r="F11136">
        <v>89</v>
      </c>
      <c r="G11136" s="8">
        <v>925402</v>
      </c>
      <c r="H11136" s="8">
        <v>180000</v>
      </c>
    </row>
    <row r="11137" spans="1:8" x14ac:dyDescent="0.3">
      <c r="A11137">
        <v>8.5</v>
      </c>
      <c r="B11137" t="s">
        <v>25698</v>
      </c>
      <c r="C11137" t="s">
        <v>21306</v>
      </c>
      <c r="D11137" t="s">
        <v>15875</v>
      </c>
      <c r="E11137" t="s">
        <v>19863</v>
      </c>
      <c r="F11137">
        <v>89</v>
      </c>
      <c r="G11137" s="8">
        <v>925402</v>
      </c>
      <c r="H11137" s="8">
        <v>180000</v>
      </c>
    </row>
    <row r="11138" spans="1:8" x14ac:dyDescent="0.3">
      <c r="A11138">
        <v>7.7</v>
      </c>
      <c r="B11138" t="s">
        <v>25699</v>
      </c>
      <c r="C11138" t="s">
        <v>21313</v>
      </c>
      <c r="D11138" t="s">
        <v>1473</v>
      </c>
      <c r="E11138" t="s">
        <v>37</v>
      </c>
      <c r="F11138">
        <v>97</v>
      </c>
      <c r="G11138" s="8">
        <v>469947</v>
      </c>
      <c r="H11138" s="8">
        <v>120000</v>
      </c>
    </row>
    <row r="11139" spans="1:8" x14ac:dyDescent="0.3">
      <c r="A11139">
        <v>7.7</v>
      </c>
      <c r="B11139" t="s">
        <v>25699</v>
      </c>
      <c r="C11139" t="s">
        <v>21313</v>
      </c>
      <c r="D11139" t="s">
        <v>17497</v>
      </c>
      <c r="E11139" t="s">
        <v>37</v>
      </c>
      <c r="F11139">
        <v>97</v>
      </c>
      <c r="G11139" s="8">
        <v>469947</v>
      </c>
      <c r="H11139" s="8">
        <v>120000</v>
      </c>
    </row>
    <row r="11140" spans="1:8" x14ac:dyDescent="0.3">
      <c r="A11140">
        <v>6.5</v>
      </c>
      <c r="B11140" t="s">
        <v>25700</v>
      </c>
      <c r="C11140" t="s">
        <v>2862</v>
      </c>
      <c r="D11140" t="s">
        <v>809</v>
      </c>
      <c r="E11140" t="s">
        <v>37</v>
      </c>
      <c r="F11140">
        <v>88</v>
      </c>
      <c r="G11140" s="8">
        <v>7137502</v>
      </c>
      <c r="H11140" s="8">
        <v>175000</v>
      </c>
    </row>
    <row r="11141" spans="1:8" x14ac:dyDescent="0.3">
      <c r="A11141">
        <v>6.5</v>
      </c>
      <c r="B11141" t="s">
        <v>25700</v>
      </c>
      <c r="C11141" t="s">
        <v>2862</v>
      </c>
      <c r="D11141" t="s">
        <v>17497</v>
      </c>
      <c r="E11141" t="s">
        <v>37</v>
      </c>
      <c r="F11141">
        <v>88</v>
      </c>
      <c r="G11141" s="8">
        <v>7137502</v>
      </c>
      <c r="H11141" s="8">
        <v>175000</v>
      </c>
    </row>
    <row r="11142" spans="1:8" x14ac:dyDescent="0.3">
      <c r="A11142">
        <v>7</v>
      </c>
      <c r="B11142" t="s">
        <v>25701</v>
      </c>
      <c r="C11142" t="s">
        <v>19529</v>
      </c>
      <c r="D11142" t="s">
        <v>1473</v>
      </c>
      <c r="E11142" t="s">
        <v>37</v>
      </c>
      <c r="F11142">
        <v>92</v>
      </c>
      <c r="G11142" s="8">
        <v>1316074</v>
      </c>
      <c r="H11142" s="8">
        <v>100000</v>
      </c>
    </row>
    <row r="11143" spans="1:8" x14ac:dyDescent="0.3">
      <c r="A11143">
        <v>7</v>
      </c>
      <c r="B11143" t="s">
        <v>25701</v>
      </c>
      <c r="C11143" t="s">
        <v>19529</v>
      </c>
      <c r="D11143" t="s">
        <v>17497</v>
      </c>
      <c r="E11143" t="s">
        <v>37</v>
      </c>
      <c r="F11143">
        <v>92</v>
      </c>
      <c r="G11143" s="8">
        <v>1316074</v>
      </c>
      <c r="H11143" s="8">
        <v>100000</v>
      </c>
    </row>
    <row r="11144" spans="1:8" x14ac:dyDescent="0.3">
      <c r="A11144">
        <v>7</v>
      </c>
      <c r="B11144" t="s">
        <v>25701</v>
      </c>
      <c r="C11144" t="s">
        <v>19529</v>
      </c>
      <c r="D11144" t="s">
        <v>10118</v>
      </c>
      <c r="E11144" t="s">
        <v>37</v>
      </c>
      <c r="F11144">
        <v>92</v>
      </c>
      <c r="G11144" s="8">
        <v>1316074</v>
      </c>
      <c r="H11144" s="8">
        <v>100000</v>
      </c>
    </row>
    <row r="11145" spans="1:8" x14ac:dyDescent="0.3">
      <c r="A11145">
        <v>5.5</v>
      </c>
      <c r="B11145" t="s">
        <v>25702</v>
      </c>
      <c r="C11145" t="s">
        <v>21341</v>
      </c>
      <c r="D11145" t="s">
        <v>21950</v>
      </c>
      <c r="E11145" t="s">
        <v>37</v>
      </c>
      <c r="F11145">
        <v>97</v>
      </c>
      <c r="G11145" s="8">
        <v>15180000</v>
      </c>
      <c r="H11145" s="8">
        <v>500000</v>
      </c>
    </row>
    <row r="11146" spans="1:8" x14ac:dyDescent="0.3">
      <c r="A11146">
        <v>5.5</v>
      </c>
      <c r="B11146" t="s">
        <v>25702</v>
      </c>
      <c r="C11146" t="s">
        <v>21341</v>
      </c>
      <c r="D11146" t="s">
        <v>1473</v>
      </c>
      <c r="E11146" t="s">
        <v>37</v>
      </c>
      <c r="F11146">
        <v>97</v>
      </c>
      <c r="G11146" s="8">
        <v>15180000</v>
      </c>
      <c r="H11146" s="8">
        <v>500000</v>
      </c>
    </row>
    <row r="11147" spans="1:8" x14ac:dyDescent="0.3">
      <c r="A11147">
        <v>5.5</v>
      </c>
      <c r="B11147" t="s">
        <v>25702</v>
      </c>
      <c r="C11147" t="s">
        <v>21341</v>
      </c>
      <c r="D11147" t="s">
        <v>8199</v>
      </c>
      <c r="E11147" t="s">
        <v>37</v>
      </c>
      <c r="F11147">
        <v>97</v>
      </c>
      <c r="G11147" s="8">
        <v>15180000</v>
      </c>
      <c r="H11147" s="8">
        <v>500000</v>
      </c>
    </row>
    <row r="11148" spans="1:8" x14ac:dyDescent="0.3">
      <c r="A11148">
        <v>6.3</v>
      </c>
      <c r="B11148" t="s">
        <v>25703</v>
      </c>
      <c r="C11148" t="s">
        <v>1196</v>
      </c>
      <c r="D11148" t="s">
        <v>809</v>
      </c>
      <c r="E11148" t="s">
        <v>37</v>
      </c>
      <c r="F11148">
        <v>78</v>
      </c>
      <c r="G11148" s="8">
        <v>2882062</v>
      </c>
      <c r="H11148" s="8">
        <v>150000</v>
      </c>
    </row>
    <row r="11149" spans="1:8" x14ac:dyDescent="0.3">
      <c r="A11149">
        <v>6.3</v>
      </c>
      <c r="B11149" t="s">
        <v>25703</v>
      </c>
      <c r="C11149" t="s">
        <v>1196</v>
      </c>
      <c r="D11149" t="s">
        <v>1473</v>
      </c>
      <c r="E11149" t="s">
        <v>37</v>
      </c>
      <c r="F11149">
        <v>78</v>
      </c>
      <c r="G11149" s="8">
        <v>2882062</v>
      </c>
      <c r="H11149" s="8">
        <v>150000</v>
      </c>
    </row>
    <row r="11150" spans="1:8" x14ac:dyDescent="0.3">
      <c r="A11150">
        <v>6.3</v>
      </c>
      <c r="B11150" t="s">
        <v>25703</v>
      </c>
      <c r="C11150" t="s">
        <v>1196</v>
      </c>
      <c r="D11150" t="s">
        <v>17497</v>
      </c>
      <c r="E11150" t="s">
        <v>37</v>
      </c>
      <c r="F11150">
        <v>78</v>
      </c>
      <c r="G11150" s="8">
        <v>2882062</v>
      </c>
      <c r="H11150" s="8">
        <v>150000</v>
      </c>
    </row>
    <row r="11151" spans="1:8" x14ac:dyDescent="0.3">
      <c r="A11151">
        <v>7.9</v>
      </c>
      <c r="B11151" t="s">
        <v>25704</v>
      </c>
      <c r="C11151" t="s">
        <v>13978</v>
      </c>
      <c r="D11151" t="s">
        <v>1473</v>
      </c>
      <c r="E11151" t="s">
        <v>37</v>
      </c>
      <c r="F11151">
        <v>85</v>
      </c>
      <c r="G11151" s="8">
        <v>9437933</v>
      </c>
      <c r="H11151" s="8">
        <v>180000</v>
      </c>
    </row>
    <row r="11152" spans="1:8" x14ac:dyDescent="0.3">
      <c r="A11152">
        <v>7.9</v>
      </c>
      <c r="B11152" t="s">
        <v>25704</v>
      </c>
      <c r="C11152" t="s">
        <v>13978</v>
      </c>
      <c r="D11152" t="s">
        <v>9824</v>
      </c>
      <c r="E11152" t="s">
        <v>37</v>
      </c>
      <c r="F11152">
        <v>85</v>
      </c>
      <c r="G11152" s="8">
        <v>9437933</v>
      </c>
      <c r="H11152" s="8">
        <v>180000</v>
      </c>
    </row>
    <row r="11153" spans="1:8" x14ac:dyDescent="0.3">
      <c r="A11153">
        <v>7.9</v>
      </c>
      <c r="B11153" t="s">
        <v>25704</v>
      </c>
      <c r="C11153" t="s">
        <v>13978</v>
      </c>
      <c r="D11153" t="s">
        <v>17497</v>
      </c>
      <c r="E11153" t="s">
        <v>37</v>
      </c>
      <c r="F11153">
        <v>85</v>
      </c>
      <c r="G11153" s="8">
        <v>9437933</v>
      </c>
      <c r="H11153" s="8">
        <v>180000</v>
      </c>
    </row>
    <row r="11154" spans="1:8" x14ac:dyDescent="0.3">
      <c r="A11154">
        <v>7.3</v>
      </c>
      <c r="B11154" t="s">
        <v>25705</v>
      </c>
      <c r="C11154" t="s">
        <v>21361</v>
      </c>
      <c r="D11154" t="s">
        <v>809</v>
      </c>
      <c r="E11154" t="s">
        <v>37</v>
      </c>
      <c r="F11154">
        <v>88</v>
      </c>
      <c r="G11154" s="8">
        <v>110720</v>
      </c>
      <c r="H11154" s="8">
        <v>1200000</v>
      </c>
    </row>
    <row r="11155" spans="1:8" x14ac:dyDescent="0.3">
      <c r="A11155">
        <v>7.4</v>
      </c>
      <c r="B11155" t="s">
        <v>25706</v>
      </c>
      <c r="C11155" t="s">
        <v>21368</v>
      </c>
      <c r="D11155" t="s">
        <v>65</v>
      </c>
      <c r="E11155" t="s">
        <v>37</v>
      </c>
      <c r="F11155">
        <v>93</v>
      </c>
      <c r="G11155" s="8">
        <v>155984</v>
      </c>
      <c r="H11155" s="8">
        <v>160000</v>
      </c>
    </row>
    <row r="11156" spans="1:8" x14ac:dyDescent="0.3">
      <c r="A11156">
        <v>7</v>
      </c>
      <c r="B11156" t="s">
        <v>25707</v>
      </c>
      <c r="C11156" t="s">
        <v>21394</v>
      </c>
      <c r="D11156" t="s">
        <v>515</v>
      </c>
      <c r="E11156" t="s">
        <v>37</v>
      </c>
      <c r="F11156">
        <v>72</v>
      </c>
      <c r="G11156" s="8">
        <v>4914</v>
      </c>
      <c r="H11156" s="8">
        <v>150000</v>
      </c>
    </row>
    <row r="11157" spans="1:8" x14ac:dyDescent="0.3">
      <c r="A11157">
        <v>7</v>
      </c>
      <c r="B11157" t="s">
        <v>25707</v>
      </c>
      <c r="C11157" t="s">
        <v>21394</v>
      </c>
      <c r="D11157" t="s">
        <v>65</v>
      </c>
      <c r="E11157" t="s">
        <v>37</v>
      </c>
      <c r="F11157">
        <v>72</v>
      </c>
      <c r="G11157" s="8">
        <v>4914</v>
      </c>
      <c r="H11157" s="8">
        <v>150000</v>
      </c>
    </row>
    <row r="11158" spans="1:8" x14ac:dyDescent="0.3">
      <c r="A11158">
        <v>7.1</v>
      </c>
      <c r="B11158" t="s">
        <v>25708</v>
      </c>
      <c r="C11158" t="s">
        <v>21408</v>
      </c>
      <c r="D11158" t="s">
        <v>65</v>
      </c>
      <c r="E11158" t="s">
        <v>37</v>
      </c>
      <c r="F11158">
        <v>80</v>
      </c>
      <c r="G11158" s="8">
        <v>5858</v>
      </c>
      <c r="H11158" s="8">
        <v>150000</v>
      </c>
    </row>
    <row r="11159" spans="1:8" x14ac:dyDescent="0.3">
      <c r="A11159">
        <v>7.5</v>
      </c>
      <c r="B11159" t="s">
        <v>25709</v>
      </c>
      <c r="C11159" t="s">
        <v>1610</v>
      </c>
      <c r="D11159" t="s">
        <v>65</v>
      </c>
      <c r="E11159" t="s">
        <v>37</v>
      </c>
      <c r="F11159">
        <v>91</v>
      </c>
      <c r="G11159" s="8">
        <v>6706368</v>
      </c>
      <c r="H11159" s="8">
        <v>160000</v>
      </c>
    </row>
    <row r="11160" spans="1:8" x14ac:dyDescent="0.3">
      <c r="A11160">
        <v>6.7</v>
      </c>
      <c r="B11160" t="s">
        <v>25710</v>
      </c>
      <c r="C11160" t="s">
        <v>21440</v>
      </c>
      <c r="D11160" t="s">
        <v>809</v>
      </c>
      <c r="E11160" t="s">
        <v>37</v>
      </c>
      <c r="F11160">
        <v>90</v>
      </c>
      <c r="G11160" s="8">
        <v>1573712</v>
      </c>
      <c r="H11160" s="8">
        <v>125000</v>
      </c>
    </row>
    <row r="11161" spans="1:8" x14ac:dyDescent="0.3">
      <c r="A11161">
        <v>6.7</v>
      </c>
      <c r="B11161" t="s">
        <v>25710</v>
      </c>
      <c r="C11161" t="s">
        <v>21440</v>
      </c>
      <c r="D11161" t="s">
        <v>1473</v>
      </c>
      <c r="E11161" t="s">
        <v>37</v>
      </c>
      <c r="F11161">
        <v>90</v>
      </c>
      <c r="G11161" s="8">
        <v>1573712</v>
      </c>
      <c r="H11161" s="8">
        <v>125000</v>
      </c>
    </row>
    <row r="11162" spans="1:8" x14ac:dyDescent="0.3">
      <c r="A11162">
        <v>6.7</v>
      </c>
      <c r="B11162" t="s">
        <v>25711</v>
      </c>
      <c r="C11162" t="s">
        <v>16055</v>
      </c>
      <c r="D11162" t="s">
        <v>1473</v>
      </c>
      <c r="E11162" t="s">
        <v>37</v>
      </c>
      <c r="F11162">
        <v>111</v>
      </c>
      <c r="G11162" s="8">
        <v>10174663</v>
      </c>
      <c r="H11162" s="8">
        <v>100000</v>
      </c>
    </row>
    <row r="11163" spans="1:8" x14ac:dyDescent="0.3">
      <c r="A11163">
        <v>6.7</v>
      </c>
      <c r="B11163" t="s">
        <v>25711</v>
      </c>
      <c r="C11163" t="s">
        <v>16055</v>
      </c>
      <c r="D11163" t="s">
        <v>21949</v>
      </c>
      <c r="E11163" t="s">
        <v>37</v>
      </c>
      <c r="F11163">
        <v>111</v>
      </c>
      <c r="G11163" s="8">
        <v>10174663</v>
      </c>
      <c r="H11163" s="8">
        <v>100000</v>
      </c>
    </row>
    <row r="11164" spans="1:8" x14ac:dyDescent="0.3">
      <c r="A11164">
        <v>4.2</v>
      </c>
      <c r="B11164" t="s">
        <v>25712</v>
      </c>
      <c r="C11164" t="s">
        <v>21472</v>
      </c>
      <c r="D11164" t="s">
        <v>4189</v>
      </c>
      <c r="E11164" t="s">
        <v>37</v>
      </c>
      <c r="F11164">
        <v>81</v>
      </c>
      <c r="G11164" s="8">
        <v>22757819</v>
      </c>
      <c r="H11164" s="8">
        <v>100000</v>
      </c>
    </row>
    <row r="11165" spans="1:8" x14ac:dyDescent="0.3">
      <c r="A11165">
        <v>4.2</v>
      </c>
      <c r="B11165" t="s">
        <v>25712</v>
      </c>
      <c r="C11165" t="s">
        <v>21472</v>
      </c>
      <c r="D11165" t="s">
        <v>8199</v>
      </c>
      <c r="E11165" t="s">
        <v>37</v>
      </c>
      <c r="F11165">
        <v>81</v>
      </c>
      <c r="G11165" s="8">
        <v>22757819</v>
      </c>
      <c r="H11165" s="8">
        <v>100000</v>
      </c>
    </row>
    <row r="11166" spans="1:8" x14ac:dyDescent="0.3">
      <c r="A11166">
        <v>4.8</v>
      </c>
      <c r="B11166" t="s">
        <v>25713</v>
      </c>
      <c r="C11166" t="s">
        <v>21484</v>
      </c>
      <c r="D11166" t="s">
        <v>21950</v>
      </c>
      <c r="E11166" t="s">
        <v>37</v>
      </c>
      <c r="F11166">
        <v>110</v>
      </c>
      <c r="G11166" s="8">
        <v>3000000</v>
      </c>
      <c r="H11166" s="8">
        <v>100000</v>
      </c>
    </row>
    <row r="11167" spans="1:8" x14ac:dyDescent="0.3">
      <c r="A11167">
        <v>4.8</v>
      </c>
      <c r="B11167" t="s">
        <v>25713</v>
      </c>
      <c r="C11167" t="s">
        <v>21484</v>
      </c>
      <c r="D11167" t="s">
        <v>1473</v>
      </c>
      <c r="E11167" t="s">
        <v>37</v>
      </c>
      <c r="F11167">
        <v>110</v>
      </c>
      <c r="G11167" s="8">
        <v>3000000</v>
      </c>
      <c r="H11167" s="8">
        <v>100000</v>
      </c>
    </row>
    <row r="11168" spans="1:8" x14ac:dyDescent="0.3">
      <c r="A11168">
        <v>7</v>
      </c>
      <c r="B11168" t="s">
        <v>25714</v>
      </c>
      <c r="C11168" t="s">
        <v>16790</v>
      </c>
      <c r="D11168" t="s">
        <v>809</v>
      </c>
      <c r="E11168" t="s">
        <v>37</v>
      </c>
      <c r="F11168">
        <v>81</v>
      </c>
      <c r="G11168" s="8">
        <v>5228617</v>
      </c>
      <c r="H11168" s="8">
        <v>100000</v>
      </c>
    </row>
    <row r="11169" spans="1:8" x14ac:dyDescent="0.3">
      <c r="A11169">
        <v>7</v>
      </c>
      <c r="B11169" t="s">
        <v>25715</v>
      </c>
      <c r="C11169" t="s">
        <v>21504</v>
      </c>
      <c r="D11169" t="s">
        <v>809</v>
      </c>
      <c r="E11169" t="s">
        <v>37</v>
      </c>
      <c r="F11169">
        <v>90</v>
      </c>
      <c r="G11169" s="8">
        <v>110536</v>
      </c>
      <c r="H11169" s="8">
        <v>40000</v>
      </c>
    </row>
    <row r="11170" spans="1:8" x14ac:dyDescent="0.3">
      <c r="A11170">
        <v>7</v>
      </c>
      <c r="B11170" t="s">
        <v>25715</v>
      </c>
      <c r="C11170" t="s">
        <v>21504</v>
      </c>
      <c r="D11170" t="s">
        <v>4189</v>
      </c>
      <c r="E11170" t="s">
        <v>37</v>
      </c>
      <c r="F11170">
        <v>90</v>
      </c>
      <c r="G11170" s="8">
        <v>110536</v>
      </c>
      <c r="H11170" s="8">
        <v>40000</v>
      </c>
    </row>
    <row r="11171" spans="1:8" x14ac:dyDescent="0.3">
      <c r="A11171">
        <v>7</v>
      </c>
      <c r="B11171" t="s">
        <v>25715</v>
      </c>
      <c r="C11171" t="s">
        <v>21504</v>
      </c>
      <c r="D11171" t="s">
        <v>10118</v>
      </c>
      <c r="E11171" t="s">
        <v>37</v>
      </c>
      <c r="F11171">
        <v>90</v>
      </c>
      <c r="G11171" s="8">
        <v>110536</v>
      </c>
      <c r="H11171" s="8">
        <v>40000</v>
      </c>
    </row>
    <row r="11172" spans="1:8" x14ac:dyDescent="0.3">
      <c r="A11172">
        <v>6.8</v>
      </c>
      <c r="B11172" t="s">
        <v>25716</v>
      </c>
      <c r="C11172" t="s">
        <v>21516</v>
      </c>
      <c r="D11172" t="s">
        <v>809</v>
      </c>
      <c r="E11172" t="s">
        <v>37</v>
      </c>
      <c r="F11172">
        <v>88</v>
      </c>
      <c r="G11172" s="8">
        <v>59379</v>
      </c>
      <c r="H11172" s="8">
        <v>200000</v>
      </c>
    </row>
    <row r="11173" spans="1:8" x14ac:dyDescent="0.3">
      <c r="A11173">
        <v>6.8</v>
      </c>
      <c r="B11173" t="s">
        <v>25716</v>
      </c>
      <c r="C11173" t="s">
        <v>21516</v>
      </c>
      <c r="D11173" t="s">
        <v>21950</v>
      </c>
      <c r="E11173" t="s">
        <v>37</v>
      </c>
      <c r="F11173">
        <v>88</v>
      </c>
      <c r="G11173" s="8">
        <v>59379</v>
      </c>
      <c r="H11173" s="8">
        <v>200000</v>
      </c>
    </row>
    <row r="11174" spans="1:8" x14ac:dyDescent="0.3">
      <c r="A11174">
        <v>6.8</v>
      </c>
      <c r="B11174" t="s">
        <v>25716</v>
      </c>
      <c r="C11174" t="s">
        <v>21516</v>
      </c>
      <c r="D11174" t="s">
        <v>1473</v>
      </c>
      <c r="E11174" t="s">
        <v>37</v>
      </c>
      <c r="F11174">
        <v>88</v>
      </c>
      <c r="G11174" s="8">
        <v>59379</v>
      </c>
      <c r="H11174" s="8">
        <v>200000</v>
      </c>
    </row>
    <row r="11175" spans="1:8" x14ac:dyDescent="0.3">
      <c r="A11175">
        <v>6.8</v>
      </c>
      <c r="B11175" t="s">
        <v>25716</v>
      </c>
      <c r="C11175" t="s">
        <v>21516</v>
      </c>
      <c r="D11175" t="s">
        <v>4189</v>
      </c>
      <c r="E11175" t="s">
        <v>37</v>
      </c>
      <c r="F11175">
        <v>88</v>
      </c>
      <c r="G11175" s="8">
        <v>59379</v>
      </c>
      <c r="H11175" s="8">
        <v>200000</v>
      </c>
    </row>
    <row r="11176" spans="1:8" x14ac:dyDescent="0.3">
      <c r="A11176">
        <v>6.8</v>
      </c>
      <c r="B11176" t="s">
        <v>25716</v>
      </c>
      <c r="C11176" t="s">
        <v>21516</v>
      </c>
      <c r="D11176" t="s">
        <v>8199</v>
      </c>
      <c r="E11176" t="s">
        <v>37</v>
      </c>
      <c r="F11176">
        <v>88</v>
      </c>
      <c r="G11176" s="8">
        <v>59379</v>
      </c>
      <c r="H11176" s="8">
        <v>200000</v>
      </c>
    </row>
    <row r="11177" spans="1:8" x14ac:dyDescent="0.3">
      <c r="A11177">
        <v>7.5</v>
      </c>
      <c r="B11177" t="s">
        <v>25717</v>
      </c>
      <c r="C11177" t="s">
        <v>626</v>
      </c>
      <c r="D11177" t="s">
        <v>1473</v>
      </c>
      <c r="E11177" t="s">
        <v>37</v>
      </c>
      <c r="F11177">
        <v>84</v>
      </c>
      <c r="G11177" s="8">
        <v>3216970</v>
      </c>
      <c r="H11177" s="8">
        <v>60000</v>
      </c>
    </row>
    <row r="11178" spans="1:8" x14ac:dyDescent="0.3">
      <c r="A11178">
        <v>7.5</v>
      </c>
      <c r="B11178" t="s">
        <v>25717</v>
      </c>
      <c r="C11178" t="s">
        <v>626</v>
      </c>
      <c r="D11178" t="s">
        <v>21948</v>
      </c>
      <c r="E11178" t="s">
        <v>37</v>
      </c>
      <c r="F11178">
        <v>84</v>
      </c>
      <c r="G11178" s="8">
        <v>3216970</v>
      </c>
      <c r="H11178" s="8">
        <v>60000</v>
      </c>
    </row>
    <row r="11179" spans="1:8" x14ac:dyDescent="0.3">
      <c r="A11179">
        <v>7.5</v>
      </c>
      <c r="B11179" t="s">
        <v>25717</v>
      </c>
      <c r="C11179" t="s">
        <v>626</v>
      </c>
      <c r="D11179" t="s">
        <v>8199</v>
      </c>
      <c r="E11179" t="s">
        <v>37</v>
      </c>
      <c r="F11179">
        <v>84</v>
      </c>
      <c r="G11179" s="8">
        <v>3216970</v>
      </c>
      <c r="H11179" s="8">
        <v>60000</v>
      </c>
    </row>
    <row r="11180" spans="1:8" x14ac:dyDescent="0.3">
      <c r="A11180">
        <v>5.3</v>
      </c>
      <c r="B11180" t="s">
        <v>25718</v>
      </c>
      <c r="C11180" t="s">
        <v>21577</v>
      </c>
      <c r="D11180" t="s">
        <v>11093</v>
      </c>
      <c r="E11180" t="s">
        <v>37</v>
      </c>
      <c r="F11180">
        <v>87</v>
      </c>
      <c r="G11180" s="8">
        <v>536767</v>
      </c>
      <c r="H11180" s="8">
        <v>60000</v>
      </c>
    </row>
    <row r="11181" spans="1:8" x14ac:dyDescent="0.3">
      <c r="A11181">
        <v>5.3</v>
      </c>
      <c r="B11181" t="s">
        <v>25718</v>
      </c>
      <c r="C11181" t="s">
        <v>21577</v>
      </c>
      <c r="D11181" t="s">
        <v>809</v>
      </c>
      <c r="E11181" t="s">
        <v>37</v>
      </c>
      <c r="F11181">
        <v>87</v>
      </c>
      <c r="G11181" s="8">
        <v>536767</v>
      </c>
      <c r="H11181" s="8">
        <v>60000</v>
      </c>
    </row>
    <row r="11182" spans="1:8" x14ac:dyDescent="0.3">
      <c r="A11182">
        <v>5.3</v>
      </c>
      <c r="B11182" t="s">
        <v>25718</v>
      </c>
      <c r="C11182" t="s">
        <v>21577</v>
      </c>
      <c r="D11182" t="s">
        <v>17497</v>
      </c>
      <c r="E11182" t="s">
        <v>37</v>
      </c>
      <c r="F11182">
        <v>87</v>
      </c>
      <c r="G11182" s="8">
        <v>536767</v>
      </c>
      <c r="H11182" s="8">
        <v>60000</v>
      </c>
    </row>
    <row r="11183" spans="1:8" x14ac:dyDescent="0.3">
      <c r="A11183">
        <v>7.3</v>
      </c>
      <c r="B11183" t="s">
        <v>25719</v>
      </c>
      <c r="C11183" t="s">
        <v>12813</v>
      </c>
      <c r="D11183" t="s">
        <v>809</v>
      </c>
      <c r="E11183" t="s">
        <v>37</v>
      </c>
      <c r="F11183">
        <v>100</v>
      </c>
      <c r="G11183" s="8">
        <v>11529368</v>
      </c>
      <c r="H11183" s="8">
        <v>65000</v>
      </c>
    </row>
    <row r="11184" spans="1:8" x14ac:dyDescent="0.3">
      <c r="A11184">
        <v>7.3</v>
      </c>
      <c r="B11184" t="s">
        <v>25719</v>
      </c>
      <c r="C11184" t="s">
        <v>12813</v>
      </c>
      <c r="D11184" t="s">
        <v>65</v>
      </c>
      <c r="E11184" t="s">
        <v>37</v>
      </c>
      <c r="F11184">
        <v>100</v>
      </c>
      <c r="G11184" s="8">
        <v>11529368</v>
      </c>
      <c r="H11184" s="8">
        <v>65000</v>
      </c>
    </row>
    <row r="11185" spans="1:8" x14ac:dyDescent="0.3">
      <c r="A11185">
        <v>7.3</v>
      </c>
      <c r="B11185" t="s">
        <v>25719</v>
      </c>
      <c r="C11185" t="s">
        <v>12813</v>
      </c>
      <c r="D11185" t="s">
        <v>1473</v>
      </c>
      <c r="E11185" t="s">
        <v>37</v>
      </c>
      <c r="F11185">
        <v>100</v>
      </c>
      <c r="G11185" s="8">
        <v>11529368</v>
      </c>
      <c r="H11185" s="8">
        <v>65000</v>
      </c>
    </row>
    <row r="11186" spans="1:8" x14ac:dyDescent="0.3">
      <c r="A11186">
        <v>5.6</v>
      </c>
      <c r="B11186" t="s">
        <v>25720</v>
      </c>
      <c r="C11186" t="s">
        <v>21596</v>
      </c>
      <c r="D11186" t="s">
        <v>809</v>
      </c>
      <c r="E11186" t="s">
        <v>37</v>
      </c>
      <c r="F11186">
        <v>82</v>
      </c>
      <c r="G11186" s="8">
        <v>40557</v>
      </c>
      <c r="H11186" s="8">
        <v>60000</v>
      </c>
    </row>
    <row r="11187" spans="1:8" x14ac:dyDescent="0.3">
      <c r="A11187">
        <v>5.6</v>
      </c>
      <c r="B11187" t="s">
        <v>25721</v>
      </c>
      <c r="C11187" t="s">
        <v>20382</v>
      </c>
      <c r="D11187" t="s">
        <v>809</v>
      </c>
      <c r="E11187" t="s">
        <v>37</v>
      </c>
      <c r="F11187">
        <v>82</v>
      </c>
      <c r="G11187" s="8">
        <v>30084</v>
      </c>
      <c r="H11187" s="8">
        <v>70000</v>
      </c>
    </row>
    <row r="11188" spans="1:8" x14ac:dyDescent="0.3">
      <c r="A11188">
        <v>5.6</v>
      </c>
      <c r="B11188" t="s">
        <v>25721</v>
      </c>
      <c r="C11188" t="s">
        <v>20382</v>
      </c>
      <c r="D11188" t="s">
        <v>1473</v>
      </c>
      <c r="E11188" t="s">
        <v>37</v>
      </c>
      <c r="F11188">
        <v>82</v>
      </c>
      <c r="G11188" s="8">
        <v>30084</v>
      </c>
      <c r="H11188" s="8">
        <v>70000</v>
      </c>
    </row>
    <row r="11189" spans="1:8" x14ac:dyDescent="0.3">
      <c r="A11189">
        <v>6.6</v>
      </c>
      <c r="B11189" t="s">
        <v>25722</v>
      </c>
      <c r="C11189" t="s">
        <v>16536</v>
      </c>
      <c r="D11189" t="s">
        <v>809</v>
      </c>
      <c r="E11189" t="s">
        <v>37</v>
      </c>
      <c r="F11189">
        <v>98</v>
      </c>
      <c r="G11189" s="8">
        <v>10246600</v>
      </c>
      <c r="H11189" s="8">
        <v>25000</v>
      </c>
    </row>
    <row r="11190" spans="1:8" x14ac:dyDescent="0.3">
      <c r="A11190">
        <v>6.6</v>
      </c>
      <c r="B11190" t="s">
        <v>25722</v>
      </c>
      <c r="C11190" t="s">
        <v>16536</v>
      </c>
      <c r="D11190" t="s">
        <v>1473</v>
      </c>
      <c r="E11190" t="s">
        <v>37</v>
      </c>
      <c r="F11190">
        <v>98</v>
      </c>
      <c r="G11190" s="8">
        <v>10246600</v>
      </c>
      <c r="H11190" s="8">
        <v>25000</v>
      </c>
    </row>
    <row r="11191" spans="1:8" x14ac:dyDescent="0.3">
      <c r="A11191">
        <v>6.6</v>
      </c>
      <c r="B11191" t="s">
        <v>25722</v>
      </c>
      <c r="C11191" t="s">
        <v>16536</v>
      </c>
      <c r="D11191" t="s">
        <v>17497</v>
      </c>
      <c r="E11191" t="s">
        <v>37</v>
      </c>
      <c r="F11191">
        <v>98</v>
      </c>
      <c r="G11191" s="8">
        <v>10246600</v>
      </c>
      <c r="H11191" s="8">
        <v>25000</v>
      </c>
    </row>
    <row r="11192" spans="1:8" x14ac:dyDescent="0.3">
      <c r="A11192">
        <v>6.3</v>
      </c>
      <c r="B11192" t="s">
        <v>25723</v>
      </c>
      <c r="C11192" t="s">
        <v>19595</v>
      </c>
      <c r="D11192" t="s">
        <v>809</v>
      </c>
      <c r="E11192" t="s">
        <v>37</v>
      </c>
      <c r="F11192">
        <v>98</v>
      </c>
      <c r="G11192" s="8">
        <v>389804</v>
      </c>
      <c r="H11192" s="8">
        <v>65000</v>
      </c>
    </row>
    <row r="11193" spans="1:8" x14ac:dyDescent="0.3">
      <c r="A11193">
        <v>6.3</v>
      </c>
      <c r="B11193" t="s">
        <v>25723</v>
      </c>
      <c r="C11193" t="s">
        <v>19595</v>
      </c>
      <c r="D11193" t="s">
        <v>1473</v>
      </c>
      <c r="E11193" t="s">
        <v>37</v>
      </c>
      <c r="F11193">
        <v>98</v>
      </c>
      <c r="G11193" s="8">
        <v>389804</v>
      </c>
      <c r="H11193" s="8">
        <v>65000</v>
      </c>
    </row>
    <row r="11194" spans="1:8" x14ac:dyDescent="0.3">
      <c r="A11194">
        <v>6.3</v>
      </c>
      <c r="B11194" t="s">
        <v>25723</v>
      </c>
      <c r="C11194" t="s">
        <v>19595</v>
      </c>
      <c r="D11194" t="s">
        <v>17497</v>
      </c>
      <c r="E11194" t="s">
        <v>37</v>
      </c>
      <c r="F11194">
        <v>98</v>
      </c>
      <c r="G11194" s="8">
        <v>389804</v>
      </c>
      <c r="H11194" s="8">
        <v>65000</v>
      </c>
    </row>
    <row r="11195" spans="1:8" x14ac:dyDescent="0.3">
      <c r="A11195">
        <v>7.5</v>
      </c>
      <c r="B11195" t="s">
        <v>25724</v>
      </c>
      <c r="C11195" t="s">
        <v>3204</v>
      </c>
      <c r="D11195" t="s">
        <v>1473</v>
      </c>
      <c r="E11195" t="s">
        <v>37</v>
      </c>
      <c r="F11195">
        <v>90</v>
      </c>
      <c r="G11195" s="8">
        <v>241816</v>
      </c>
      <c r="H11195" s="8">
        <v>42000</v>
      </c>
    </row>
    <row r="11196" spans="1:8" x14ac:dyDescent="0.3">
      <c r="A11196">
        <v>7.6</v>
      </c>
      <c r="B11196" t="s">
        <v>25725</v>
      </c>
      <c r="C11196" t="s">
        <v>21705</v>
      </c>
      <c r="D11196" t="s">
        <v>809</v>
      </c>
      <c r="E11196" t="s">
        <v>37</v>
      </c>
      <c r="F11196">
        <v>90</v>
      </c>
      <c r="G11196" s="8">
        <v>277233</v>
      </c>
      <c r="H11196" s="8">
        <v>40000</v>
      </c>
    </row>
    <row r="11197" spans="1:8" x14ac:dyDescent="0.3">
      <c r="A11197">
        <v>7.6</v>
      </c>
      <c r="B11197" t="s">
        <v>25725</v>
      </c>
      <c r="C11197" t="s">
        <v>21705</v>
      </c>
      <c r="D11197" t="s">
        <v>17497</v>
      </c>
      <c r="E11197" t="s">
        <v>37</v>
      </c>
      <c r="F11197">
        <v>90</v>
      </c>
      <c r="G11197" s="8">
        <v>277233</v>
      </c>
      <c r="H11197" s="8">
        <v>40000</v>
      </c>
    </row>
    <row r="11198" spans="1:8" x14ac:dyDescent="0.3">
      <c r="A11198">
        <v>4.0999999999999996</v>
      </c>
      <c r="B11198" t="s">
        <v>25726</v>
      </c>
      <c r="C11198" t="s">
        <v>21736</v>
      </c>
      <c r="D11198" t="s">
        <v>12797</v>
      </c>
      <c r="E11198" t="s">
        <v>37</v>
      </c>
      <c r="F11198">
        <v>78</v>
      </c>
      <c r="G11198" s="8">
        <v>243768</v>
      </c>
      <c r="H11198" s="8">
        <v>30000</v>
      </c>
    </row>
    <row r="11199" spans="1:8" x14ac:dyDescent="0.3">
      <c r="A11199">
        <v>7.8</v>
      </c>
      <c r="B11199" t="s">
        <v>25727</v>
      </c>
      <c r="C11199" t="s">
        <v>4920</v>
      </c>
      <c r="D11199" t="s">
        <v>809</v>
      </c>
      <c r="E11199" t="s">
        <v>37</v>
      </c>
      <c r="F11199">
        <v>102</v>
      </c>
      <c r="G11199" s="8">
        <v>3151130</v>
      </c>
      <c r="H11199" s="8">
        <v>230000</v>
      </c>
    </row>
    <row r="11200" spans="1:8" x14ac:dyDescent="0.3">
      <c r="A11200">
        <v>6.7</v>
      </c>
      <c r="B11200" t="s">
        <v>25728</v>
      </c>
      <c r="C11200" t="s">
        <v>21763</v>
      </c>
      <c r="D11200" t="s">
        <v>1473</v>
      </c>
      <c r="E11200" t="s">
        <v>37</v>
      </c>
      <c r="F11200">
        <v>65</v>
      </c>
      <c r="G11200" s="8">
        <v>8231</v>
      </c>
      <c r="H11200" s="8">
        <v>27000</v>
      </c>
    </row>
    <row r="11201" spans="1:8" x14ac:dyDescent="0.3">
      <c r="A11201">
        <v>6.7</v>
      </c>
      <c r="B11201" t="s">
        <v>25728</v>
      </c>
      <c r="C11201" t="s">
        <v>21763</v>
      </c>
      <c r="D11201" t="s">
        <v>651</v>
      </c>
      <c r="E11201" t="s">
        <v>37</v>
      </c>
      <c r="F11201">
        <v>65</v>
      </c>
      <c r="G11201" s="8">
        <v>8231</v>
      </c>
      <c r="H11201" s="8">
        <v>27000</v>
      </c>
    </row>
    <row r="11202" spans="1:8" x14ac:dyDescent="0.3">
      <c r="A11202">
        <v>7.3</v>
      </c>
      <c r="B11202" t="s">
        <v>25729</v>
      </c>
      <c r="C11202" t="s">
        <v>7908</v>
      </c>
      <c r="D11202" t="s">
        <v>809</v>
      </c>
      <c r="E11202" t="s">
        <v>37</v>
      </c>
      <c r="F11202">
        <v>97</v>
      </c>
      <c r="G11202" s="8">
        <v>2856622</v>
      </c>
      <c r="H11202" s="8">
        <v>25000</v>
      </c>
    </row>
    <row r="11203" spans="1:8" x14ac:dyDescent="0.3">
      <c r="A11203">
        <v>7.3</v>
      </c>
      <c r="B11203" t="s">
        <v>25729</v>
      </c>
      <c r="C11203" t="s">
        <v>7908</v>
      </c>
      <c r="D11203" t="s">
        <v>1473</v>
      </c>
      <c r="E11203" t="s">
        <v>37</v>
      </c>
      <c r="F11203">
        <v>97</v>
      </c>
      <c r="G11203" s="8">
        <v>2856622</v>
      </c>
      <c r="H11203" s="8">
        <v>25000</v>
      </c>
    </row>
    <row r="11204" spans="1:8" x14ac:dyDescent="0.3">
      <c r="A11204">
        <v>7.1</v>
      </c>
      <c r="B11204" t="s">
        <v>25730</v>
      </c>
      <c r="C11204" t="s">
        <v>6948</v>
      </c>
      <c r="D11204" t="s">
        <v>809</v>
      </c>
      <c r="E11204" t="s">
        <v>37</v>
      </c>
      <c r="F11204">
        <v>100</v>
      </c>
      <c r="G11204" s="8">
        <v>1227508</v>
      </c>
      <c r="H11204" s="8">
        <v>23000</v>
      </c>
    </row>
    <row r="11205" spans="1:8" x14ac:dyDescent="0.3">
      <c r="A11205">
        <v>7.1</v>
      </c>
      <c r="B11205" t="s">
        <v>25730</v>
      </c>
      <c r="C11205" t="s">
        <v>6948</v>
      </c>
      <c r="D11205" t="s">
        <v>1473</v>
      </c>
      <c r="E11205" t="s">
        <v>37</v>
      </c>
      <c r="F11205">
        <v>100</v>
      </c>
      <c r="G11205" s="8">
        <v>1227508</v>
      </c>
      <c r="H11205" s="8">
        <v>23000</v>
      </c>
    </row>
    <row r="11206" spans="1:8" x14ac:dyDescent="0.3">
      <c r="A11206">
        <v>6.6</v>
      </c>
      <c r="B11206" t="s">
        <v>25731</v>
      </c>
      <c r="C11206" t="s">
        <v>12962</v>
      </c>
      <c r="D11206" t="s">
        <v>809</v>
      </c>
      <c r="E11206" t="s">
        <v>37</v>
      </c>
      <c r="F11206">
        <v>85</v>
      </c>
      <c r="G11206" s="8">
        <v>192467</v>
      </c>
      <c r="H11206" s="8">
        <v>15000</v>
      </c>
    </row>
    <row r="11207" spans="1:8" x14ac:dyDescent="0.3">
      <c r="A11207">
        <v>6.6</v>
      </c>
      <c r="B11207" t="s">
        <v>25731</v>
      </c>
      <c r="C11207" t="s">
        <v>12962</v>
      </c>
      <c r="D11207" t="s">
        <v>1473</v>
      </c>
      <c r="E11207" t="s">
        <v>37</v>
      </c>
      <c r="F11207">
        <v>85</v>
      </c>
      <c r="G11207" s="8">
        <v>192467</v>
      </c>
      <c r="H11207" s="8">
        <v>15000</v>
      </c>
    </row>
    <row r="11208" spans="1:8" x14ac:dyDescent="0.3">
      <c r="A11208">
        <v>6.6</v>
      </c>
      <c r="B11208" t="s">
        <v>25731</v>
      </c>
      <c r="C11208" t="s">
        <v>12962</v>
      </c>
      <c r="D11208" t="s">
        <v>17497</v>
      </c>
      <c r="E11208" t="s">
        <v>37</v>
      </c>
      <c r="F11208">
        <v>85</v>
      </c>
      <c r="G11208" s="8">
        <v>192467</v>
      </c>
      <c r="H11208" s="8">
        <v>15000</v>
      </c>
    </row>
    <row r="11209" spans="1:8" x14ac:dyDescent="0.3">
      <c r="A11209">
        <v>6.2</v>
      </c>
      <c r="B11209" t="s">
        <v>25732</v>
      </c>
      <c r="C11209" t="s">
        <v>21831</v>
      </c>
      <c r="D11209" t="s">
        <v>17497</v>
      </c>
      <c r="E11209" t="s">
        <v>37</v>
      </c>
      <c r="F11209">
        <v>88</v>
      </c>
      <c r="G11209" s="8">
        <v>76382</v>
      </c>
      <c r="H11209" s="8">
        <v>15000</v>
      </c>
    </row>
    <row r="11210" spans="1:8" x14ac:dyDescent="0.3">
      <c r="A11210">
        <v>6.1</v>
      </c>
      <c r="B11210" t="s">
        <v>25733</v>
      </c>
      <c r="C11210" t="s">
        <v>11578</v>
      </c>
      <c r="D11210" t="s">
        <v>809</v>
      </c>
      <c r="E11210" t="s">
        <v>37</v>
      </c>
      <c r="F11210">
        <v>108</v>
      </c>
      <c r="G11210" s="8">
        <v>180483</v>
      </c>
      <c r="H11210" s="8">
        <v>10000</v>
      </c>
    </row>
    <row r="11211" spans="1:8" x14ac:dyDescent="0.3">
      <c r="A11211">
        <v>6.1</v>
      </c>
      <c r="B11211" t="s">
        <v>25733</v>
      </c>
      <c r="C11211" t="s">
        <v>11578</v>
      </c>
      <c r="D11211" t="s">
        <v>21950</v>
      </c>
      <c r="E11211" t="s">
        <v>37</v>
      </c>
      <c r="F11211">
        <v>108</v>
      </c>
      <c r="G11211" s="8">
        <v>180483</v>
      </c>
      <c r="H11211" s="8">
        <v>10000</v>
      </c>
    </row>
    <row r="11212" spans="1:8" x14ac:dyDescent="0.3">
      <c r="A11212">
        <v>6.1</v>
      </c>
      <c r="B11212" t="s">
        <v>25733</v>
      </c>
      <c r="C11212" t="s">
        <v>11578</v>
      </c>
      <c r="D11212" t="s">
        <v>4189</v>
      </c>
      <c r="E11212" t="s">
        <v>37</v>
      </c>
      <c r="F11212">
        <v>108</v>
      </c>
      <c r="G11212" s="8">
        <v>180483</v>
      </c>
      <c r="H11212" s="8">
        <v>10000</v>
      </c>
    </row>
    <row r="11213" spans="1:8" x14ac:dyDescent="0.3">
      <c r="A11213">
        <v>6.9</v>
      </c>
      <c r="B11213" t="s">
        <v>25734</v>
      </c>
      <c r="C11213" t="s">
        <v>11612</v>
      </c>
      <c r="D11213" t="s">
        <v>1473</v>
      </c>
      <c r="E11213" t="s">
        <v>726</v>
      </c>
      <c r="F11213">
        <v>110</v>
      </c>
      <c r="G11213" s="8">
        <v>136007</v>
      </c>
      <c r="H11213" s="8">
        <v>4500</v>
      </c>
    </row>
    <row r="11214" spans="1:8" x14ac:dyDescent="0.3">
      <c r="A11214">
        <v>6.9</v>
      </c>
      <c r="B11214" t="s">
        <v>25734</v>
      </c>
      <c r="C11214" t="s">
        <v>11612</v>
      </c>
      <c r="D11214" t="s">
        <v>9824</v>
      </c>
      <c r="E11214" t="s">
        <v>726</v>
      </c>
      <c r="F11214">
        <v>110</v>
      </c>
      <c r="G11214" s="8">
        <v>136007</v>
      </c>
      <c r="H11214" s="8">
        <v>4500</v>
      </c>
    </row>
    <row r="11215" spans="1:8" x14ac:dyDescent="0.3">
      <c r="A11215">
        <v>6.9</v>
      </c>
      <c r="B11215" t="s">
        <v>25734</v>
      </c>
      <c r="C11215" t="s">
        <v>11612</v>
      </c>
      <c r="D11215" t="s">
        <v>17497</v>
      </c>
      <c r="E11215" t="s">
        <v>726</v>
      </c>
      <c r="F11215">
        <v>110</v>
      </c>
      <c r="G11215" s="8">
        <v>136007</v>
      </c>
      <c r="H11215" s="8">
        <v>4500</v>
      </c>
    </row>
    <row r="11216" spans="1:8" x14ac:dyDescent="0.3">
      <c r="A11216">
        <v>7.5</v>
      </c>
      <c r="B11216" t="s">
        <v>25735</v>
      </c>
      <c r="C11216" t="s">
        <v>21851</v>
      </c>
      <c r="D11216" t="s">
        <v>1473</v>
      </c>
      <c r="E11216" t="s">
        <v>19863</v>
      </c>
      <c r="F11216">
        <v>90</v>
      </c>
      <c r="G11216" s="8">
        <v>673780</v>
      </c>
      <c r="H11216" s="8">
        <v>10000</v>
      </c>
    </row>
    <row r="11217" spans="1:8" x14ac:dyDescent="0.3">
      <c r="A11217">
        <v>7.4</v>
      </c>
      <c r="B11217" t="s">
        <v>25736</v>
      </c>
      <c r="C11217" t="s">
        <v>21864</v>
      </c>
      <c r="D11217" t="s">
        <v>21950</v>
      </c>
      <c r="E11217" t="s">
        <v>388</v>
      </c>
      <c r="F11217">
        <v>111</v>
      </c>
      <c r="G11217" s="8">
        <v>94596</v>
      </c>
      <c r="H11217" s="8">
        <v>1000000</v>
      </c>
    </row>
    <row r="11218" spans="1:8" x14ac:dyDescent="0.3">
      <c r="A11218">
        <v>7.4</v>
      </c>
      <c r="B11218" t="s">
        <v>25736</v>
      </c>
      <c r="C11218" t="s">
        <v>21864</v>
      </c>
      <c r="D11218" t="s">
        <v>4189</v>
      </c>
      <c r="E11218" t="s">
        <v>388</v>
      </c>
      <c r="F11218">
        <v>111</v>
      </c>
      <c r="G11218" s="8">
        <v>94596</v>
      </c>
      <c r="H11218" s="8">
        <v>1000000</v>
      </c>
    </row>
    <row r="11219" spans="1:8" x14ac:dyDescent="0.3">
      <c r="A11219">
        <v>7.4</v>
      </c>
      <c r="B11219" t="s">
        <v>25736</v>
      </c>
      <c r="C11219" t="s">
        <v>21864</v>
      </c>
      <c r="D11219" t="s">
        <v>21948</v>
      </c>
      <c r="E11219" t="s">
        <v>388</v>
      </c>
      <c r="F11219">
        <v>111</v>
      </c>
      <c r="G11219" s="8">
        <v>94596</v>
      </c>
      <c r="H11219" s="8">
        <v>1000000</v>
      </c>
    </row>
    <row r="11220" spans="1:8" x14ac:dyDescent="0.3">
      <c r="A11220">
        <v>7.4</v>
      </c>
      <c r="B11220" t="s">
        <v>25736</v>
      </c>
      <c r="C11220" t="s">
        <v>21864</v>
      </c>
      <c r="D11220" t="s">
        <v>8199</v>
      </c>
      <c r="E11220" t="s">
        <v>388</v>
      </c>
      <c r="F11220">
        <v>111</v>
      </c>
      <c r="G11220" s="8">
        <v>94596</v>
      </c>
      <c r="H11220" s="8">
        <v>1000000</v>
      </c>
    </row>
    <row r="11221" spans="1:8" x14ac:dyDescent="0.3">
      <c r="A11221">
        <v>7</v>
      </c>
      <c r="B11221" t="s">
        <v>25737</v>
      </c>
      <c r="C11221" t="s">
        <v>21890</v>
      </c>
      <c r="D11221" t="s">
        <v>1473</v>
      </c>
      <c r="E11221" t="s">
        <v>37</v>
      </c>
      <c r="F11221">
        <v>77</v>
      </c>
      <c r="G11221" s="8">
        <v>424760</v>
      </c>
      <c r="H11221" s="8">
        <v>7000</v>
      </c>
    </row>
    <row r="11222" spans="1:8" x14ac:dyDescent="0.3">
      <c r="A11222">
        <v>7</v>
      </c>
      <c r="B11222" t="s">
        <v>25737</v>
      </c>
      <c r="C11222" t="s">
        <v>21890</v>
      </c>
      <c r="D11222" t="s">
        <v>10118</v>
      </c>
      <c r="E11222" t="s">
        <v>37</v>
      </c>
      <c r="F11222">
        <v>77</v>
      </c>
      <c r="G11222" s="8">
        <v>424760</v>
      </c>
      <c r="H11222" s="8">
        <v>7000</v>
      </c>
    </row>
    <row r="11223" spans="1:8" x14ac:dyDescent="0.3">
      <c r="A11223">
        <v>7</v>
      </c>
      <c r="B11223" t="s">
        <v>25737</v>
      </c>
      <c r="C11223" t="s">
        <v>21890</v>
      </c>
      <c r="D11223" t="s">
        <v>8199</v>
      </c>
      <c r="E11223" t="s">
        <v>37</v>
      </c>
      <c r="F11223">
        <v>77</v>
      </c>
      <c r="G11223" s="8">
        <v>424760</v>
      </c>
      <c r="H11223" s="8">
        <v>7000</v>
      </c>
    </row>
    <row r="11224" spans="1:8" x14ac:dyDescent="0.3">
      <c r="A11224">
        <v>6.3</v>
      </c>
      <c r="B11224" t="s">
        <v>25738</v>
      </c>
      <c r="C11224" t="s">
        <v>21896</v>
      </c>
      <c r="D11224" t="s">
        <v>8199</v>
      </c>
      <c r="E11224" t="s">
        <v>37</v>
      </c>
      <c r="F11224">
        <v>80</v>
      </c>
      <c r="G11224" s="8">
        <v>70071</v>
      </c>
      <c r="H11224" s="8">
        <v>7000</v>
      </c>
    </row>
    <row r="11225" spans="1:8" x14ac:dyDescent="0.3">
      <c r="A11225">
        <v>6.9</v>
      </c>
      <c r="B11225" t="s">
        <v>25739</v>
      </c>
      <c r="C11225" t="s">
        <v>2689</v>
      </c>
      <c r="D11225" t="s">
        <v>675</v>
      </c>
      <c r="E11225" t="s">
        <v>1265</v>
      </c>
      <c r="F11225">
        <v>81</v>
      </c>
      <c r="G11225" s="8">
        <v>2040920</v>
      </c>
      <c r="H11225" s="8">
        <v>7000</v>
      </c>
    </row>
    <row r="11226" spans="1:8" x14ac:dyDescent="0.3">
      <c r="A11226">
        <v>6.9</v>
      </c>
      <c r="B11226" t="s">
        <v>25739</v>
      </c>
      <c r="C11226" t="s">
        <v>2689</v>
      </c>
      <c r="D11226" t="s">
        <v>21950</v>
      </c>
      <c r="E11226" t="s">
        <v>1265</v>
      </c>
      <c r="F11226">
        <v>81</v>
      </c>
      <c r="G11226" s="8">
        <v>2040920</v>
      </c>
      <c r="H11226" s="8">
        <v>7000</v>
      </c>
    </row>
    <row r="11227" spans="1:8" x14ac:dyDescent="0.3">
      <c r="A11227">
        <v>6.9</v>
      </c>
      <c r="B11227" t="s">
        <v>25739</v>
      </c>
      <c r="C11227" t="s">
        <v>2689</v>
      </c>
      <c r="D11227" t="s">
        <v>1473</v>
      </c>
      <c r="E11227" t="s">
        <v>1265</v>
      </c>
      <c r="F11227">
        <v>81</v>
      </c>
      <c r="G11227" s="8">
        <v>2040920</v>
      </c>
      <c r="H11227" s="8">
        <v>7000</v>
      </c>
    </row>
    <row r="11228" spans="1:8" x14ac:dyDescent="0.3">
      <c r="A11228">
        <v>6.9</v>
      </c>
      <c r="B11228" t="s">
        <v>25739</v>
      </c>
      <c r="C11228" t="s">
        <v>2689</v>
      </c>
      <c r="D11228" t="s">
        <v>17497</v>
      </c>
      <c r="E11228" t="s">
        <v>1265</v>
      </c>
      <c r="F11228">
        <v>81</v>
      </c>
      <c r="G11228" s="8">
        <v>2040920</v>
      </c>
      <c r="H11228" s="8">
        <v>7000</v>
      </c>
    </row>
    <row r="11229" spans="1:8" x14ac:dyDescent="0.3">
      <c r="A11229">
        <v>6.9</v>
      </c>
      <c r="B11229" t="s">
        <v>25739</v>
      </c>
      <c r="C11229" t="s">
        <v>2689</v>
      </c>
      <c r="D11229" t="s">
        <v>8199</v>
      </c>
      <c r="E11229" t="s">
        <v>1265</v>
      </c>
      <c r="F11229">
        <v>81</v>
      </c>
      <c r="G11229" s="8">
        <v>2040920</v>
      </c>
      <c r="H11229" s="8">
        <v>7000</v>
      </c>
    </row>
    <row r="11230" spans="1:8" x14ac:dyDescent="0.3">
      <c r="A11230">
        <v>6.4</v>
      </c>
      <c r="B11230" t="s">
        <v>25740</v>
      </c>
      <c r="C11230" t="s">
        <v>16536</v>
      </c>
      <c r="D11230" t="s">
        <v>809</v>
      </c>
      <c r="E11230" t="s">
        <v>37</v>
      </c>
      <c r="F11230">
        <v>95</v>
      </c>
      <c r="G11230" s="8">
        <v>4584</v>
      </c>
      <c r="H11230" s="8">
        <v>9000</v>
      </c>
    </row>
    <row r="11231" spans="1:8" x14ac:dyDescent="0.3">
      <c r="A11231">
        <v>6.4</v>
      </c>
      <c r="B11231" t="s">
        <v>25740</v>
      </c>
      <c r="C11231" t="s">
        <v>16536</v>
      </c>
      <c r="D11231" t="s">
        <v>1473</v>
      </c>
      <c r="E11231" t="s">
        <v>37</v>
      </c>
      <c r="F11231">
        <v>95</v>
      </c>
      <c r="G11231" s="8">
        <v>4584</v>
      </c>
      <c r="H11231" s="8">
        <v>9000</v>
      </c>
    </row>
    <row r="11232" spans="1:8" x14ac:dyDescent="0.3">
      <c r="A11232">
        <v>6.6</v>
      </c>
      <c r="B11232" t="s">
        <v>25741</v>
      </c>
      <c r="C11232" t="s">
        <v>17817</v>
      </c>
      <c r="D11232" t="s">
        <v>65</v>
      </c>
      <c r="E11232" t="s">
        <v>37</v>
      </c>
      <c r="F11232">
        <v>90</v>
      </c>
      <c r="G11232" s="8">
        <v>85222</v>
      </c>
      <c r="H11232" s="8">
        <v>1100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1688A-F3B0-4549-BF3D-3B9AEF930D73}">
  <dimension ref="A1:H3789"/>
  <sheetViews>
    <sheetView workbookViewId="0">
      <selection activeCell="B1" sqref="B1:B1048576"/>
    </sheetView>
  </sheetViews>
  <sheetFormatPr defaultRowHeight="14.4" x14ac:dyDescent="0.3"/>
  <cols>
    <col min="1" max="1" width="12.6640625" bestFit="1" customWidth="1"/>
    <col min="2" max="2" width="72.77734375" bestFit="1" customWidth="1"/>
    <col min="3" max="3" width="29.6640625" bestFit="1" customWidth="1"/>
    <col min="4" max="4" width="62.6640625" bestFit="1" customWidth="1"/>
    <col min="5" max="5" width="10.5546875" bestFit="1" customWidth="1"/>
    <col min="6" max="6" width="10.109375" bestFit="1" customWidth="1"/>
    <col min="7" max="7" width="10" bestFit="1" customWidth="1"/>
    <col min="8" max="8" width="11" bestFit="1" customWidth="1"/>
    <col min="11" max="11" width="10" bestFit="1" customWidth="1"/>
    <col min="12" max="12" width="15.21875" customWidth="1"/>
  </cols>
  <sheetData>
    <row r="1" spans="1:8" x14ac:dyDescent="0.3">
      <c r="A1" t="s">
        <v>25</v>
      </c>
      <c r="B1" t="s">
        <v>11</v>
      </c>
      <c r="C1" t="s">
        <v>1</v>
      </c>
      <c r="D1" t="s">
        <v>9</v>
      </c>
      <c r="E1" t="s">
        <v>19</v>
      </c>
      <c r="F1" t="s">
        <v>3</v>
      </c>
      <c r="G1" t="s">
        <v>8</v>
      </c>
      <c r="H1" t="s">
        <v>22</v>
      </c>
    </row>
    <row r="2" spans="1:8" x14ac:dyDescent="0.3">
      <c r="A2">
        <v>7.9</v>
      </c>
      <c r="B2" t="s">
        <v>21968</v>
      </c>
      <c r="C2" t="s">
        <v>29</v>
      </c>
      <c r="D2" t="s">
        <v>31</v>
      </c>
      <c r="E2" t="s">
        <v>37</v>
      </c>
      <c r="F2">
        <v>178</v>
      </c>
      <c r="G2">
        <v>760505847</v>
      </c>
      <c r="H2">
        <v>237000000</v>
      </c>
    </row>
    <row r="3" spans="1:8" x14ac:dyDescent="0.3">
      <c r="A3">
        <v>7.1</v>
      </c>
      <c r="B3" t="s">
        <v>21969</v>
      </c>
      <c r="C3" t="s">
        <v>40</v>
      </c>
      <c r="D3" t="s">
        <v>42</v>
      </c>
      <c r="E3" t="s">
        <v>37</v>
      </c>
      <c r="F3">
        <v>169</v>
      </c>
      <c r="G3">
        <v>309404152</v>
      </c>
      <c r="H3">
        <v>300000000</v>
      </c>
    </row>
    <row r="4" spans="1:8" x14ac:dyDescent="0.3">
      <c r="A4">
        <v>6.8</v>
      </c>
      <c r="B4" t="s">
        <v>21970</v>
      </c>
      <c r="C4" t="s">
        <v>48</v>
      </c>
      <c r="D4" t="s">
        <v>50</v>
      </c>
      <c r="E4" t="s">
        <v>37</v>
      </c>
      <c r="F4">
        <v>148</v>
      </c>
      <c r="G4">
        <v>200074175</v>
      </c>
      <c r="H4">
        <v>245000000</v>
      </c>
    </row>
    <row r="5" spans="1:8" x14ac:dyDescent="0.3">
      <c r="A5">
        <v>8.5</v>
      </c>
      <c r="B5" t="s">
        <v>21971</v>
      </c>
      <c r="C5" t="s">
        <v>57</v>
      </c>
      <c r="D5" t="s">
        <v>59</v>
      </c>
      <c r="E5" t="s">
        <v>37</v>
      </c>
      <c r="F5">
        <v>164</v>
      </c>
      <c r="G5">
        <v>448130642</v>
      </c>
      <c r="H5">
        <v>250000000</v>
      </c>
    </row>
    <row r="6" spans="1:8" x14ac:dyDescent="0.3">
      <c r="A6">
        <v>6.6</v>
      </c>
      <c r="B6" t="s">
        <v>21972</v>
      </c>
      <c r="C6" t="s">
        <v>66</v>
      </c>
      <c r="D6" t="s">
        <v>68</v>
      </c>
      <c r="E6" t="s">
        <v>37</v>
      </c>
      <c r="F6">
        <v>132</v>
      </c>
      <c r="G6">
        <v>73058679</v>
      </c>
      <c r="H6">
        <v>263700000</v>
      </c>
    </row>
    <row r="7" spans="1:8" x14ac:dyDescent="0.3">
      <c r="A7">
        <v>6.2</v>
      </c>
      <c r="B7" t="s">
        <v>21973</v>
      </c>
      <c r="C7" t="s">
        <v>71</v>
      </c>
      <c r="D7" t="s">
        <v>73</v>
      </c>
      <c r="E7" t="s">
        <v>37</v>
      </c>
      <c r="F7">
        <v>156</v>
      </c>
      <c r="G7">
        <v>336530303</v>
      </c>
      <c r="H7">
        <v>258000000</v>
      </c>
    </row>
    <row r="8" spans="1:8" x14ac:dyDescent="0.3">
      <c r="A8">
        <v>7.8</v>
      </c>
      <c r="B8" t="s">
        <v>21974</v>
      </c>
      <c r="C8" t="s">
        <v>79</v>
      </c>
      <c r="D8" t="s">
        <v>81</v>
      </c>
      <c r="E8" t="s">
        <v>37</v>
      </c>
      <c r="F8">
        <v>100</v>
      </c>
      <c r="G8">
        <v>200807262</v>
      </c>
      <c r="H8">
        <v>260000000</v>
      </c>
    </row>
    <row r="9" spans="1:8" x14ac:dyDescent="0.3">
      <c r="A9">
        <v>7.5</v>
      </c>
      <c r="B9" t="s">
        <v>21975</v>
      </c>
      <c r="C9" t="s">
        <v>85</v>
      </c>
      <c r="D9" t="s">
        <v>68</v>
      </c>
      <c r="E9" t="s">
        <v>37</v>
      </c>
      <c r="F9">
        <v>141</v>
      </c>
      <c r="G9">
        <v>458991599</v>
      </c>
      <c r="H9">
        <v>250000000</v>
      </c>
    </row>
    <row r="10" spans="1:8" x14ac:dyDescent="0.3">
      <c r="A10">
        <v>7.5</v>
      </c>
      <c r="B10" t="s">
        <v>21976</v>
      </c>
      <c r="C10" t="s">
        <v>89</v>
      </c>
      <c r="D10" t="s">
        <v>91</v>
      </c>
      <c r="E10" t="s">
        <v>37</v>
      </c>
      <c r="F10">
        <v>153</v>
      </c>
      <c r="G10">
        <v>301956980</v>
      </c>
      <c r="H10">
        <v>250000000</v>
      </c>
    </row>
    <row r="11" spans="1:8" x14ac:dyDescent="0.3">
      <c r="A11">
        <v>6.9</v>
      </c>
      <c r="B11" t="s">
        <v>21977</v>
      </c>
      <c r="C11" t="s">
        <v>94</v>
      </c>
      <c r="D11" t="s">
        <v>68</v>
      </c>
      <c r="E11" t="s">
        <v>37</v>
      </c>
      <c r="F11">
        <v>183</v>
      </c>
      <c r="G11">
        <v>330249062</v>
      </c>
      <c r="H11">
        <v>250000000</v>
      </c>
    </row>
    <row r="12" spans="1:8" x14ac:dyDescent="0.3">
      <c r="A12">
        <v>6.1</v>
      </c>
      <c r="B12" t="s">
        <v>21978</v>
      </c>
      <c r="C12" t="s">
        <v>97</v>
      </c>
      <c r="D12" t="s">
        <v>68</v>
      </c>
      <c r="E12" t="s">
        <v>37</v>
      </c>
      <c r="F12">
        <v>169</v>
      </c>
      <c r="G12">
        <v>200069408</v>
      </c>
      <c r="H12">
        <v>209000000</v>
      </c>
    </row>
    <row r="13" spans="1:8" x14ac:dyDescent="0.3">
      <c r="A13">
        <v>6.7</v>
      </c>
      <c r="B13" t="s">
        <v>21979</v>
      </c>
      <c r="C13" t="s">
        <v>101</v>
      </c>
      <c r="D13" t="s">
        <v>103</v>
      </c>
      <c r="E13" t="s">
        <v>37</v>
      </c>
      <c r="F13">
        <v>106</v>
      </c>
      <c r="G13">
        <v>168368427</v>
      </c>
      <c r="H13">
        <v>200000000</v>
      </c>
    </row>
    <row r="14" spans="1:8" x14ac:dyDescent="0.3">
      <c r="A14">
        <v>7.3</v>
      </c>
      <c r="B14" t="s">
        <v>21980</v>
      </c>
      <c r="C14" t="s">
        <v>40</v>
      </c>
      <c r="D14" t="s">
        <v>42</v>
      </c>
      <c r="E14" t="s">
        <v>37</v>
      </c>
      <c r="F14">
        <v>151</v>
      </c>
      <c r="G14">
        <v>423032628</v>
      </c>
      <c r="H14">
        <v>225000000</v>
      </c>
    </row>
    <row r="15" spans="1:8" x14ac:dyDescent="0.3">
      <c r="A15">
        <v>6.5</v>
      </c>
      <c r="B15" t="s">
        <v>21981</v>
      </c>
      <c r="C15" t="s">
        <v>40</v>
      </c>
      <c r="D15" t="s">
        <v>106</v>
      </c>
      <c r="E15" t="s">
        <v>37</v>
      </c>
      <c r="F15">
        <v>150</v>
      </c>
      <c r="G15">
        <v>89289910</v>
      </c>
      <c r="H15">
        <v>215000000</v>
      </c>
    </row>
    <row r="16" spans="1:8" x14ac:dyDescent="0.3">
      <c r="A16">
        <v>7.2</v>
      </c>
      <c r="B16" t="s">
        <v>21982</v>
      </c>
      <c r="C16" t="s">
        <v>94</v>
      </c>
      <c r="D16" t="s">
        <v>31</v>
      </c>
      <c r="E16" t="s">
        <v>37</v>
      </c>
      <c r="F16">
        <v>143</v>
      </c>
      <c r="G16">
        <v>291021565</v>
      </c>
      <c r="H16">
        <v>225000000</v>
      </c>
    </row>
    <row r="17" spans="1:8" x14ac:dyDescent="0.3">
      <c r="A17">
        <v>6.6</v>
      </c>
      <c r="B17" t="s">
        <v>21983</v>
      </c>
      <c r="C17" t="s">
        <v>110</v>
      </c>
      <c r="D17" t="s">
        <v>111</v>
      </c>
      <c r="E17" t="s">
        <v>37</v>
      </c>
      <c r="F17">
        <v>150</v>
      </c>
      <c r="G17">
        <v>141614023</v>
      </c>
      <c r="H17">
        <v>225000000</v>
      </c>
    </row>
    <row r="18" spans="1:8" x14ac:dyDescent="0.3">
      <c r="A18">
        <v>8.1</v>
      </c>
      <c r="B18" t="s">
        <v>21984</v>
      </c>
      <c r="C18" t="s">
        <v>85</v>
      </c>
      <c r="D18" t="s">
        <v>68</v>
      </c>
      <c r="E18" t="s">
        <v>37</v>
      </c>
      <c r="F18">
        <v>173</v>
      </c>
      <c r="G18">
        <v>623279547</v>
      </c>
      <c r="H18">
        <v>220000000</v>
      </c>
    </row>
    <row r="19" spans="1:8" x14ac:dyDescent="0.3">
      <c r="A19">
        <v>6.7</v>
      </c>
      <c r="B19" t="s">
        <v>21985</v>
      </c>
      <c r="C19" t="s">
        <v>117</v>
      </c>
      <c r="D19" t="s">
        <v>42</v>
      </c>
      <c r="E19" t="s">
        <v>37</v>
      </c>
      <c r="F19">
        <v>136</v>
      </c>
      <c r="G19">
        <v>241063875</v>
      </c>
      <c r="H19">
        <v>250000000</v>
      </c>
    </row>
    <row r="20" spans="1:8" x14ac:dyDescent="0.3">
      <c r="A20">
        <v>6.8</v>
      </c>
      <c r="B20" t="s">
        <v>21986</v>
      </c>
      <c r="C20" t="s">
        <v>120</v>
      </c>
      <c r="D20" t="s">
        <v>122</v>
      </c>
      <c r="E20" t="s">
        <v>37</v>
      </c>
      <c r="F20">
        <v>106</v>
      </c>
      <c r="G20">
        <v>179020854</v>
      </c>
      <c r="H20">
        <v>225000000</v>
      </c>
    </row>
    <row r="21" spans="1:8" x14ac:dyDescent="0.3">
      <c r="A21">
        <v>7.5</v>
      </c>
      <c r="B21" t="s">
        <v>21987</v>
      </c>
      <c r="C21" t="s">
        <v>124</v>
      </c>
      <c r="D21" t="s">
        <v>125</v>
      </c>
      <c r="E21" t="s">
        <v>37</v>
      </c>
      <c r="F21">
        <v>164</v>
      </c>
      <c r="G21">
        <v>255108370</v>
      </c>
      <c r="H21">
        <v>250000000</v>
      </c>
    </row>
    <row r="22" spans="1:8" x14ac:dyDescent="0.3">
      <c r="A22">
        <v>7</v>
      </c>
      <c r="B22" t="s">
        <v>21988</v>
      </c>
      <c r="C22" t="s">
        <v>129</v>
      </c>
      <c r="D22" t="s">
        <v>42</v>
      </c>
      <c r="E22" t="s">
        <v>37</v>
      </c>
      <c r="F22">
        <v>153</v>
      </c>
      <c r="G22">
        <v>262030663</v>
      </c>
      <c r="H22">
        <v>230000000</v>
      </c>
    </row>
    <row r="23" spans="1:8" x14ac:dyDescent="0.3">
      <c r="A23">
        <v>6.7</v>
      </c>
      <c r="B23" t="s">
        <v>21989</v>
      </c>
      <c r="C23" t="s">
        <v>133</v>
      </c>
      <c r="D23" t="s">
        <v>135</v>
      </c>
      <c r="E23" t="s">
        <v>37</v>
      </c>
      <c r="F23">
        <v>156</v>
      </c>
      <c r="G23">
        <v>105219735</v>
      </c>
      <c r="H23">
        <v>200000000</v>
      </c>
    </row>
    <row r="24" spans="1:8" x14ac:dyDescent="0.3">
      <c r="A24">
        <v>7.9</v>
      </c>
      <c r="B24" t="s">
        <v>21990</v>
      </c>
      <c r="C24" t="s">
        <v>124</v>
      </c>
      <c r="D24" t="s">
        <v>125</v>
      </c>
      <c r="E24" t="s">
        <v>37</v>
      </c>
      <c r="F24">
        <v>186</v>
      </c>
      <c r="G24">
        <v>258355354</v>
      </c>
      <c r="H24">
        <v>225000000</v>
      </c>
    </row>
    <row r="25" spans="1:8" x14ac:dyDescent="0.3">
      <c r="A25">
        <v>6.1</v>
      </c>
      <c r="B25" t="s">
        <v>21991</v>
      </c>
      <c r="C25" t="s">
        <v>138</v>
      </c>
      <c r="D25" t="s">
        <v>140</v>
      </c>
      <c r="E25" t="s">
        <v>37</v>
      </c>
      <c r="F25">
        <v>113</v>
      </c>
      <c r="G25">
        <v>70083519</v>
      </c>
      <c r="H25">
        <v>180000000</v>
      </c>
    </row>
    <row r="26" spans="1:8" x14ac:dyDescent="0.3">
      <c r="A26">
        <v>7.2</v>
      </c>
      <c r="B26" t="s">
        <v>21992</v>
      </c>
      <c r="C26" t="s">
        <v>124</v>
      </c>
      <c r="D26" t="s">
        <v>144</v>
      </c>
      <c r="E26" t="s">
        <v>37</v>
      </c>
      <c r="F26">
        <v>201</v>
      </c>
      <c r="G26">
        <v>218051260</v>
      </c>
      <c r="H26">
        <v>207000000</v>
      </c>
    </row>
    <row r="27" spans="1:8" x14ac:dyDescent="0.3">
      <c r="A27">
        <v>7.7</v>
      </c>
      <c r="B27" t="s">
        <v>21993</v>
      </c>
      <c r="C27" t="s">
        <v>29</v>
      </c>
      <c r="D27" t="s">
        <v>151</v>
      </c>
      <c r="E27" t="s">
        <v>37</v>
      </c>
      <c r="F27">
        <v>194</v>
      </c>
      <c r="G27">
        <v>658672302</v>
      </c>
      <c r="H27">
        <v>200000000</v>
      </c>
    </row>
    <row r="28" spans="1:8" x14ac:dyDescent="0.3">
      <c r="A28">
        <v>8.1999999999999993</v>
      </c>
      <c r="B28" t="s">
        <v>21994</v>
      </c>
      <c r="C28" t="s">
        <v>153</v>
      </c>
      <c r="D28" t="s">
        <v>68</v>
      </c>
      <c r="E28" t="s">
        <v>37</v>
      </c>
      <c r="F28">
        <v>147</v>
      </c>
      <c r="G28">
        <v>407197282</v>
      </c>
      <c r="H28">
        <v>250000000</v>
      </c>
    </row>
    <row r="29" spans="1:8" x14ac:dyDescent="0.3">
      <c r="A29">
        <v>5.9</v>
      </c>
      <c r="B29" t="s">
        <v>21995</v>
      </c>
      <c r="C29" t="s">
        <v>155</v>
      </c>
      <c r="D29" t="s">
        <v>157</v>
      </c>
      <c r="E29" t="s">
        <v>37</v>
      </c>
      <c r="F29">
        <v>131</v>
      </c>
      <c r="G29">
        <v>65173160</v>
      </c>
      <c r="H29">
        <v>209000000</v>
      </c>
    </row>
    <row r="30" spans="1:8" x14ac:dyDescent="0.3">
      <c r="A30">
        <v>7</v>
      </c>
      <c r="B30" t="s">
        <v>21996</v>
      </c>
      <c r="C30" t="s">
        <v>160</v>
      </c>
      <c r="D30" t="s">
        <v>157</v>
      </c>
      <c r="E30" t="s">
        <v>37</v>
      </c>
      <c r="F30">
        <v>124</v>
      </c>
      <c r="G30">
        <v>652177271</v>
      </c>
      <c r="H30">
        <v>150000000</v>
      </c>
    </row>
    <row r="31" spans="1:8" x14ac:dyDescent="0.3">
      <c r="A31">
        <v>7.8</v>
      </c>
      <c r="B31" t="s">
        <v>21997</v>
      </c>
      <c r="C31" t="s">
        <v>48</v>
      </c>
      <c r="D31" t="s">
        <v>50</v>
      </c>
      <c r="E31" t="s">
        <v>37</v>
      </c>
      <c r="F31">
        <v>143</v>
      </c>
      <c r="G31">
        <v>304360277</v>
      </c>
      <c r="H31">
        <v>200000000</v>
      </c>
    </row>
    <row r="32" spans="1:8" x14ac:dyDescent="0.3">
      <c r="A32">
        <v>7.3</v>
      </c>
      <c r="B32" t="s">
        <v>21998</v>
      </c>
      <c r="C32" t="s">
        <v>71</v>
      </c>
      <c r="D32" t="s">
        <v>169</v>
      </c>
      <c r="E32" t="s">
        <v>37</v>
      </c>
      <c r="F32">
        <v>135</v>
      </c>
      <c r="G32">
        <v>373377893</v>
      </c>
      <c r="H32">
        <v>200000000</v>
      </c>
    </row>
    <row r="33" spans="1:8" x14ac:dyDescent="0.3">
      <c r="A33">
        <v>7.2</v>
      </c>
      <c r="B33" t="s">
        <v>21999</v>
      </c>
      <c r="C33" t="s">
        <v>170</v>
      </c>
      <c r="D33" t="s">
        <v>68</v>
      </c>
      <c r="E33" t="s">
        <v>37</v>
      </c>
      <c r="F33">
        <v>195</v>
      </c>
      <c r="G33">
        <v>408992272</v>
      </c>
      <c r="H33">
        <v>200000000</v>
      </c>
    </row>
    <row r="34" spans="1:8" x14ac:dyDescent="0.3">
      <c r="A34">
        <v>6.5</v>
      </c>
      <c r="B34" t="s">
        <v>22000</v>
      </c>
      <c r="C34" t="s">
        <v>173</v>
      </c>
      <c r="D34" t="s">
        <v>140</v>
      </c>
      <c r="E34" t="s">
        <v>37</v>
      </c>
      <c r="F34">
        <v>108</v>
      </c>
      <c r="G34">
        <v>334185206</v>
      </c>
      <c r="H34">
        <v>200000000</v>
      </c>
    </row>
    <row r="35" spans="1:8" x14ac:dyDescent="0.3">
      <c r="A35">
        <v>6.8</v>
      </c>
      <c r="B35" t="s">
        <v>22001</v>
      </c>
      <c r="C35" t="s">
        <v>178</v>
      </c>
      <c r="D35" t="s">
        <v>180</v>
      </c>
      <c r="E35" t="s">
        <v>37</v>
      </c>
      <c r="F35">
        <v>104</v>
      </c>
      <c r="G35">
        <v>234360014</v>
      </c>
      <c r="H35">
        <v>210000000</v>
      </c>
    </row>
    <row r="36" spans="1:8" x14ac:dyDescent="0.3">
      <c r="A36">
        <v>7.3</v>
      </c>
      <c r="B36" t="s">
        <v>22002</v>
      </c>
      <c r="C36" t="s">
        <v>183</v>
      </c>
      <c r="D36" t="s">
        <v>185</v>
      </c>
      <c r="E36" t="s">
        <v>37</v>
      </c>
      <c r="F36">
        <v>104</v>
      </c>
      <c r="G36">
        <v>268488329</v>
      </c>
      <c r="H36">
        <v>200000000</v>
      </c>
    </row>
    <row r="37" spans="1:8" x14ac:dyDescent="0.3">
      <c r="A37">
        <v>6</v>
      </c>
      <c r="B37" t="s">
        <v>22003</v>
      </c>
      <c r="C37" t="s">
        <v>189</v>
      </c>
      <c r="D37" t="s">
        <v>68</v>
      </c>
      <c r="E37" t="s">
        <v>37</v>
      </c>
      <c r="F37">
        <v>150</v>
      </c>
      <c r="G37">
        <v>402076689</v>
      </c>
      <c r="H37">
        <v>200000000</v>
      </c>
    </row>
    <row r="38" spans="1:8" x14ac:dyDescent="0.3">
      <c r="A38">
        <v>5.7</v>
      </c>
      <c r="B38" t="s">
        <v>22004</v>
      </c>
      <c r="C38" t="s">
        <v>189</v>
      </c>
      <c r="D38" t="s">
        <v>68</v>
      </c>
      <c r="E38" t="s">
        <v>37</v>
      </c>
      <c r="F38">
        <v>165</v>
      </c>
      <c r="G38">
        <v>245428137</v>
      </c>
      <c r="H38">
        <v>210000000</v>
      </c>
    </row>
    <row r="39" spans="1:8" x14ac:dyDescent="0.3">
      <c r="A39">
        <v>6.4</v>
      </c>
      <c r="B39" t="s">
        <v>22005</v>
      </c>
      <c r="C39" t="s">
        <v>71</v>
      </c>
      <c r="D39" t="s">
        <v>140</v>
      </c>
      <c r="E39" t="s">
        <v>37</v>
      </c>
      <c r="F39">
        <v>130</v>
      </c>
      <c r="G39">
        <v>234903076</v>
      </c>
      <c r="H39">
        <v>215000000</v>
      </c>
    </row>
    <row r="40" spans="1:8" x14ac:dyDescent="0.3">
      <c r="A40">
        <v>6.7</v>
      </c>
      <c r="B40" t="s">
        <v>22006</v>
      </c>
      <c r="C40" t="s">
        <v>129</v>
      </c>
      <c r="D40" t="s">
        <v>31</v>
      </c>
      <c r="E40" t="s">
        <v>37</v>
      </c>
      <c r="F40">
        <v>142</v>
      </c>
      <c r="G40">
        <v>202853933</v>
      </c>
      <c r="H40">
        <v>200000000</v>
      </c>
    </row>
    <row r="41" spans="1:8" x14ac:dyDescent="0.3">
      <c r="A41">
        <v>6.8</v>
      </c>
      <c r="B41" t="s">
        <v>22007</v>
      </c>
      <c r="C41" t="s">
        <v>201</v>
      </c>
      <c r="D41" t="s">
        <v>68</v>
      </c>
      <c r="E41" t="s">
        <v>37</v>
      </c>
      <c r="F41">
        <v>125</v>
      </c>
      <c r="G41">
        <v>172051787</v>
      </c>
      <c r="H41">
        <v>170000000</v>
      </c>
    </row>
    <row r="42" spans="1:8" x14ac:dyDescent="0.3">
      <c r="A42">
        <v>6.3</v>
      </c>
      <c r="B42" t="s">
        <v>22008</v>
      </c>
      <c r="C42" t="s">
        <v>208</v>
      </c>
      <c r="D42" t="s">
        <v>209</v>
      </c>
      <c r="E42" t="s">
        <v>37</v>
      </c>
      <c r="F42">
        <v>106</v>
      </c>
      <c r="G42">
        <v>191450875</v>
      </c>
      <c r="H42">
        <v>200000000</v>
      </c>
    </row>
    <row r="43" spans="1:8" x14ac:dyDescent="0.3">
      <c r="A43">
        <v>5.6</v>
      </c>
      <c r="B43" t="s">
        <v>22009</v>
      </c>
      <c r="C43" t="s">
        <v>212</v>
      </c>
      <c r="D43" t="s">
        <v>68</v>
      </c>
      <c r="E43" t="s">
        <v>37</v>
      </c>
      <c r="F43">
        <v>123</v>
      </c>
      <c r="G43">
        <v>116593191</v>
      </c>
      <c r="H43">
        <v>200000000</v>
      </c>
    </row>
    <row r="44" spans="1:8" x14ac:dyDescent="0.3">
      <c r="A44">
        <v>8.3000000000000007</v>
      </c>
      <c r="B44" t="s">
        <v>22010</v>
      </c>
      <c r="C44" t="s">
        <v>215</v>
      </c>
      <c r="D44" t="s">
        <v>185</v>
      </c>
      <c r="E44" t="s">
        <v>37</v>
      </c>
      <c r="F44">
        <v>103</v>
      </c>
      <c r="G44">
        <v>414984497</v>
      </c>
      <c r="H44">
        <v>200000000</v>
      </c>
    </row>
    <row r="45" spans="1:8" x14ac:dyDescent="0.3">
      <c r="A45">
        <v>6.6</v>
      </c>
      <c r="B45" t="s">
        <v>22011</v>
      </c>
      <c r="C45" t="s">
        <v>219</v>
      </c>
      <c r="D45" t="s">
        <v>68</v>
      </c>
      <c r="E45" t="s">
        <v>37</v>
      </c>
      <c r="F45">
        <v>118</v>
      </c>
      <c r="G45">
        <v>125320003</v>
      </c>
      <c r="H45">
        <v>200000000</v>
      </c>
    </row>
    <row r="46" spans="1:8" x14ac:dyDescent="0.3">
      <c r="A46">
        <v>7.2</v>
      </c>
      <c r="B46" t="s">
        <v>22012</v>
      </c>
      <c r="C46" t="s">
        <v>221</v>
      </c>
      <c r="D46" t="s">
        <v>223</v>
      </c>
      <c r="E46" t="s">
        <v>37</v>
      </c>
      <c r="F46">
        <v>140</v>
      </c>
      <c r="G46">
        <v>350034110</v>
      </c>
      <c r="H46">
        <v>190000000</v>
      </c>
    </row>
    <row r="47" spans="1:8" x14ac:dyDescent="0.3">
      <c r="A47">
        <v>7</v>
      </c>
      <c r="B47" t="s">
        <v>22013</v>
      </c>
      <c r="C47" t="s">
        <v>101</v>
      </c>
      <c r="D47" t="s">
        <v>227</v>
      </c>
      <c r="E47" t="s">
        <v>37</v>
      </c>
      <c r="F47">
        <v>123</v>
      </c>
      <c r="G47">
        <v>202351611</v>
      </c>
      <c r="H47">
        <v>190000000</v>
      </c>
    </row>
    <row r="48" spans="1:8" x14ac:dyDescent="0.3">
      <c r="A48">
        <v>8</v>
      </c>
      <c r="B48" t="s">
        <v>22014</v>
      </c>
      <c r="C48" t="s">
        <v>97</v>
      </c>
      <c r="D48" t="s">
        <v>180</v>
      </c>
      <c r="E48" t="s">
        <v>37</v>
      </c>
      <c r="F48">
        <v>149</v>
      </c>
      <c r="G48">
        <v>233914986</v>
      </c>
      <c r="H48">
        <v>200000000</v>
      </c>
    </row>
    <row r="49" spans="1:8" x14ac:dyDescent="0.3">
      <c r="A49">
        <v>7.8</v>
      </c>
      <c r="B49" t="s">
        <v>22015</v>
      </c>
      <c r="C49" t="s">
        <v>231</v>
      </c>
      <c r="D49" t="s">
        <v>68</v>
      </c>
      <c r="E49" t="s">
        <v>37</v>
      </c>
      <c r="F49">
        <v>132</v>
      </c>
      <c r="G49">
        <v>228756232</v>
      </c>
      <c r="H49">
        <v>190000000</v>
      </c>
    </row>
    <row r="50" spans="1:8" x14ac:dyDescent="0.3">
      <c r="A50">
        <v>6.3</v>
      </c>
      <c r="B50" t="s">
        <v>22016</v>
      </c>
      <c r="C50" t="s">
        <v>97</v>
      </c>
      <c r="D50" t="s">
        <v>125</v>
      </c>
      <c r="E50" t="s">
        <v>37</v>
      </c>
      <c r="F50">
        <v>114</v>
      </c>
      <c r="G50">
        <v>65171860</v>
      </c>
      <c r="H50">
        <v>195000000</v>
      </c>
    </row>
    <row r="51" spans="1:8" x14ac:dyDescent="0.3">
      <c r="A51">
        <v>7.3</v>
      </c>
      <c r="B51" t="s">
        <v>22017</v>
      </c>
      <c r="C51" t="s">
        <v>237</v>
      </c>
      <c r="D51" t="s">
        <v>151</v>
      </c>
      <c r="E51" t="s">
        <v>37</v>
      </c>
      <c r="F51">
        <v>143</v>
      </c>
      <c r="G51">
        <v>144812796</v>
      </c>
      <c r="H51">
        <v>105000000</v>
      </c>
    </row>
    <row r="52" spans="1:8" x14ac:dyDescent="0.3">
      <c r="A52">
        <v>6.6</v>
      </c>
      <c r="B52" t="s">
        <v>22018</v>
      </c>
      <c r="C52" t="s">
        <v>244</v>
      </c>
      <c r="D52" t="s">
        <v>169</v>
      </c>
      <c r="E52" t="s">
        <v>37</v>
      </c>
      <c r="F52">
        <v>116</v>
      </c>
      <c r="G52">
        <v>90755643</v>
      </c>
      <c r="H52">
        <v>200000000</v>
      </c>
    </row>
    <row r="53" spans="1:8" x14ac:dyDescent="0.3">
      <c r="A53">
        <v>7</v>
      </c>
      <c r="B53" t="s">
        <v>22019</v>
      </c>
      <c r="C53" t="s">
        <v>248</v>
      </c>
      <c r="D53" t="s">
        <v>68</v>
      </c>
      <c r="E53" t="s">
        <v>37</v>
      </c>
      <c r="F53">
        <v>131</v>
      </c>
      <c r="G53">
        <v>101785482</v>
      </c>
      <c r="H53">
        <v>190000000</v>
      </c>
    </row>
    <row r="54" spans="1:8" x14ac:dyDescent="0.3">
      <c r="A54">
        <v>6.3</v>
      </c>
      <c r="B54" t="s">
        <v>22020</v>
      </c>
      <c r="C54" t="s">
        <v>189</v>
      </c>
      <c r="D54" t="s">
        <v>68</v>
      </c>
      <c r="E54" t="s">
        <v>37</v>
      </c>
      <c r="F54">
        <v>154</v>
      </c>
      <c r="G54">
        <v>352358779</v>
      </c>
      <c r="H54">
        <v>195000000</v>
      </c>
    </row>
    <row r="55" spans="1:8" x14ac:dyDescent="0.3">
      <c r="A55">
        <v>6.2</v>
      </c>
      <c r="B55" t="s">
        <v>22021</v>
      </c>
      <c r="C55" t="s">
        <v>251</v>
      </c>
      <c r="D55" t="s">
        <v>42</v>
      </c>
      <c r="E55" t="s">
        <v>37</v>
      </c>
      <c r="F55">
        <v>122</v>
      </c>
      <c r="G55">
        <v>317011114</v>
      </c>
      <c r="H55">
        <v>185000000</v>
      </c>
    </row>
    <row r="56" spans="1:8" x14ac:dyDescent="0.3">
      <c r="A56">
        <v>7.2</v>
      </c>
      <c r="B56" t="s">
        <v>22022</v>
      </c>
      <c r="C56" t="s">
        <v>256</v>
      </c>
      <c r="D56" t="s">
        <v>185</v>
      </c>
      <c r="E56" t="s">
        <v>37</v>
      </c>
      <c r="F56">
        <v>93</v>
      </c>
      <c r="G56">
        <v>237282182</v>
      </c>
      <c r="H56">
        <v>185000000</v>
      </c>
    </row>
    <row r="57" spans="1:8" x14ac:dyDescent="0.3">
      <c r="A57">
        <v>7.5</v>
      </c>
      <c r="B57" t="s">
        <v>22023</v>
      </c>
      <c r="C57" t="s">
        <v>259</v>
      </c>
      <c r="D57" t="s">
        <v>157</v>
      </c>
      <c r="E57" t="s">
        <v>37</v>
      </c>
      <c r="F57">
        <v>122</v>
      </c>
      <c r="G57">
        <v>130468626</v>
      </c>
      <c r="H57">
        <v>185000000</v>
      </c>
    </row>
    <row r="58" spans="1:8" x14ac:dyDescent="0.3">
      <c r="A58">
        <v>8.4</v>
      </c>
      <c r="B58" t="s">
        <v>22024</v>
      </c>
      <c r="C58" t="s">
        <v>66</v>
      </c>
      <c r="D58" t="s">
        <v>261</v>
      </c>
      <c r="E58" t="s">
        <v>37</v>
      </c>
      <c r="F58">
        <v>98</v>
      </c>
      <c r="G58">
        <v>223806889</v>
      </c>
      <c r="H58">
        <v>180000000</v>
      </c>
    </row>
    <row r="59" spans="1:8" x14ac:dyDescent="0.3">
      <c r="A59">
        <v>6.2</v>
      </c>
      <c r="B59" t="s">
        <v>22025</v>
      </c>
      <c r="C59" t="s">
        <v>178</v>
      </c>
      <c r="D59" t="s">
        <v>264</v>
      </c>
      <c r="E59" t="s">
        <v>37</v>
      </c>
      <c r="F59">
        <v>91</v>
      </c>
      <c r="G59">
        <v>140080850</v>
      </c>
      <c r="H59">
        <v>140000000</v>
      </c>
    </row>
    <row r="60" spans="1:8" x14ac:dyDescent="0.3">
      <c r="A60">
        <v>5.8</v>
      </c>
      <c r="B60">
        <v>2012</v>
      </c>
      <c r="C60" t="s">
        <v>267</v>
      </c>
      <c r="D60" t="s">
        <v>68</v>
      </c>
      <c r="E60" t="s">
        <v>37</v>
      </c>
      <c r="F60">
        <v>158</v>
      </c>
      <c r="G60">
        <v>166112167</v>
      </c>
      <c r="H60">
        <v>200000000</v>
      </c>
    </row>
    <row r="61" spans="1:8" x14ac:dyDescent="0.3">
      <c r="A61">
        <v>6.8</v>
      </c>
      <c r="B61" t="s">
        <v>22026</v>
      </c>
      <c r="C61" t="s">
        <v>271</v>
      </c>
      <c r="D61" t="s">
        <v>273</v>
      </c>
      <c r="E61" t="s">
        <v>37</v>
      </c>
      <c r="F61">
        <v>96</v>
      </c>
      <c r="G61">
        <v>137850096</v>
      </c>
      <c r="H61">
        <v>200000000</v>
      </c>
    </row>
    <row r="62" spans="1:8" x14ac:dyDescent="0.3">
      <c r="A62">
        <v>5.4</v>
      </c>
      <c r="B62" t="s">
        <v>22027</v>
      </c>
      <c r="C62" t="s">
        <v>276</v>
      </c>
      <c r="D62" t="s">
        <v>68</v>
      </c>
      <c r="E62" t="s">
        <v>37</v>
      </c>
      <c r="F62">
        <v>127</v>
      </c>
      <c r="G62">
        <v>47375327</v>
      </c>
      <c r="H62">
        <v>176000000</v>
      </c>
    </row>
    <row r="63" spans="1:8" x14ac:dyDescent="0.3">
      <c r="A63">
        <v>6.6</v>
      </c>
      <c r="B63" t="s">
        <v>22028</v>
      </c>
      <c r="C63" t="s">
        <v>89</v>
      </c>
      <c r="D63" t="s">
        <v>144</v>
      </c>
      <c r="E63" t="s">
        <v>37</v>
      </c>
      <c r="F63">
        <v>110</v>
      </c>
      <c r="G63">
        <v>124051759</v>
      </c>
      <c r="H63">
        <v>180000000</v>
      </c>
    </row>
    <row r="64" spans="1:8" x14ac:dyDescent="0.3">
      <c r="A64">
        <v>6.9</v>
      </c>
      <c r="B64" t="s">
        <v>22029</v>
      </c>
      <c r="C64" t="s">
        <v>110</v>
      </c>
      <c r="D64" t="s">
        <v>140</v>
      </c>
      <c r="E64" t="s">
        <v>37</v>
      </c>
      <c r="F64">
        <v>150</v>
      </c>
      <c r="G64">
        <v>291709845</v>
      </c>
      <c r="H64">
        <v>180000000</v>
      </c>
    </row>
    <row r="65" spans="1:8" x14ac:dyDescent="0.3">
      <c r="A65">
        <v>7.3</v>
      </c>
      <c r="B65" t="s">
        <v>22030</v>
      </c>
      <c r="C65" t="s">
        <v>97</v>
      </c>
      <c r="D65" t="s">
        <v>68</v>
      </c>
      <c r="E65" t="s">
        <v>37</v>
      </c>
      <c r="F65">
        <v>144</v>
      </c>
      <c r="G65">
        <v>154985087</v>
      </c>
      <c r="H65">
        <v>178000000</v>
      </c>
    </row>
    <row r="66" spans="1:8" x14ac:dyDescent="0.3">
      <c r="A66">
        <v>9</v>
      </c>
      <c r="B66" t="s">
        <v>22031</v>
      </c>
      <c r="C66" t="s">
        <v>57</v>
      </c>
      <c r="D66" t="s">
        <v>282</v>
      </c>
      <c r="E66" t="s">
        <v>37</v>
      </c>
      <c r="F66">
        <v>152</v>
      </c>
      <c r="G66">
        <v>533316061</v>
      </c>
      <c r="H66">
        <v>185000000</v>
      </c>
    </row>
    <row r="67" spans="1:8" x14ac:dyDescent="0.3">
      <c r="A67">
        <v>8.3000000000000007</v>
      </c>
      <c r="B67" t="s">
        <v>22032</v>
      </c>
      <c r="C67" t="s">
        <v>284</v>
      </c>
      <c r="D67" t="s">
        <v>286</v>
      </c>
      <c r="E67" t="s">
        <v>37</v>
      </c>
      <c r="F67">
        <v>96</v>
      </c>
      <c r="G67">
        <v>292979556</v>
      </c>
      <c r="H67">
        <v>175000000</v>
      </c>
    </row>
    <row r="68" spans="1:8" x14ac:dyDescent="0.3">
      <c r="A68">
        <v>6.5</v>
      </c>
      <c r="B68" t="s">
        <v>22033</v>
      </c>
      <c r="C68" t="s">
        <v>288</v>
      </c>
      <c r="D68" t="s">
        <v>290</v>
      </c>
      <c r="E68" t="s">
        <v>37</v>
      </c>
      <c r="F68">
        <v>94</v>
      </c>
      <c r="G68">
        <v>198332128</v>
      </c>
      <c r="H68">
        <v>175000000</v>
      </c>
    </row>
    <row r="69" spans="1:8" x14ac:dyDescent="0.3">
      <c r="A69">
        <v>7.9</v>
      </c>
      <c r="B69" t="s">
        <v>22034</v>
      </c>
      <c r="C69" t="s">
        <v>171</v>
      </c>
      <c r="D69" t="s">
        <v>68</v>
      </c>
      <c r="E69" t="s">
        <v>37</v>
      </c>
      <c r="F69">
        <v>126</v>
      </c>
      <c r="G69">
        <v>318298180</v>
      </c>
      <c r="H69">
        <v>140000000</v>
      </c>
    </row>
    <row r="70" spans="1:8" x14ac:dyDescent="0.3">
      <c r="A70">
        <v>7.5</v>
      </c>
      <c r="B70" t="s">
        <v>22035</v>
      </c>
      <c r="C70" t="s">
        <v>293</v>
      </c>
      <c r="D70" t="s">
        <v>294</v>
      </c>
      <c r="E70" t="s">
        <v>37</v>
      </c>
      <c r="F70">
        <v>126</v>
      </c>
      <c r="G70">
        <v>73820094</v>
      </c>
      <c r="H70">
        <v>170000000</v>
      </c>
    </row>
    <row r="71" spans="1:8" x14ac:dyDescent="0.3">
      <c r="A71">
        <v>4.8</v>
      </c>
      <c r="B71" t="s">
        <v>22036</v>
      </c>
      <c r="C71" t="s">
        <v>120</v>
      </c>
      <c r="D71" t="s">
        <v>297</v>
      </c>
      <c r="E71" t="s">
        <v>37</v>
      </c>
      <c r="F71">
        <v>106</v>
      </c>
      <c r="G71">
        <v>113745408</v>
      </c>
      <c r="H71">
        <v>170000000</v>
      </c>
    </row>
    <row r="72" spans="1:8" x14ac:dyDescent="0.3">
      <c r="A72">
        <v>5.2</v>
      </c>
      <c r="B72" t="s">
        <v>22037</v>
      </c>
      <c r="C72" t="s">
        <v>299</v>
      </c>
      <c r="D72" t="s">
        <v>301</v>
      </c>
      <c r="E72" t="s">
        <v>37</v>
      </c>
      <c r="F72">
        <v>112</v>
      </c>
      <c r="G72">
        <v>102176165</v>
      </c>
      <c r="H72">
        <v>145000000</v>
      </c>
    </row>
    <row r="73" spans="1:8" x14ac:dyDescent="0.3">
      <c r="A73">
        <v>6.9</v>
      </c>
      <c r="B73" t="s">
        <v>22038</v>
      </c>
      <c r="C73" t="s">
        <v>304</v>
      </c>
      <c r="D73" t="s">
        <v>306</v>
      </c>
      <c r="E73" t="s">
        <v>37</v>
      </c>
      <c r="F73">
        <v>123</v>
      </c>
      <c r="G73">
        <v>161087183</v>
      </c>
      <c r="H73">
        <v>175000000</v>
      </c>
    </row>
    <row r="74" spans="1:8" x14ac:dyDescent="0.3">
      <c r="A74">
        <v>5.4</v>
      </c>
      <c r="B74" t="s">
        <v>22039</v>
      </c>
      <c r="C74" t="s">
        <v>308</v>
      </c>
      <c r="D74" t="s">
        <v>309</v>
      </c>
      <c r="E74" t="s">
        <v>37</v>
      </c>
      <c r="F74">
        <v>96</v>
      </c>
      <c r="G74">
        <v>100289690</v>
      </c>
      <c r="H74">
        <v>175000000</v>
      </c>
    </row>
    <row r="75" spans="1:8" x14ac:dyDescent="0.3">
      <c r="A75">
        <v>7.9</v>
      </c>
      <c r="B75" t="s">
        <v>22040</v>
      </c>
      <c r="C75" t="s">
        <v>312</v>
      </c>
      <c r="D75" t="s">
        <v>68</v>
      </c>
      <c r="E75" t="s">
        <v>37</v>
      </c>
      <c r="F75">
        <v>113</v>
      </c>
      <c r="G75">
        <v>100189501</v>
      </c>
      <c r="H75">
        <v>178000000</v>
      </c>
    </row>
    <row r="76" spans="1:8" x14ac:dyDescent="0.3">
      <c r="A76">
        <v>6.1</v>
      </c>
      <c r="B76" t="s">
        <v>22041</v>
      </c>
      <c r="C76" t="s">
        <v>315</v>
      </c>
      <c r="D76" t="s">
        <v>157</v>
      </c>
      <c r="E76" t="s">
        <v>37</v>
      </c>
      <c r="F76">
        <v>176</v>
      </c>
      <c r="G76">
        <v>88246220</v>
      </c>
      <c r="H76">
        <v>175000000</v>
      </c>
    </row>
    <row r="77" spans="1:8" x14ac:dyDescent="0.3">
      <c r="A77">
        <v>5.8</v>
      </c>
      <c r="B77" t="s">
        <v>22042</v>
      </c>
      <c r="C77" t="s">
        <v>318</v>
      </c>
      <c r="D77" t="s">
        <v>157</v>
      </c>
      <c r="E77" t="s">
        <v>37</v>
      </c>
      <c r="F77">
        <v>118</v>
      </c>
      <c r="G77">
        <v>150167630</v>
      </c>
      <c r="H77">
        <v>175000000</v>
      </c>
    </row>
    <row r="78" spans="1:8" x14ac:dyDescent="0.3">
      <c r="A78">
        <v>8.3000000000000007</v>
      </c>
      <c r="B78" t="s">
        <v>22043</v>
      </c>
      <c r="C78" t="s">
        <v>284</v>
      </c>
      <c r="D78" t="s">
        <v>322</v>
      </c>
      <c r="E78" t="s">
        <v>37</v>
      </c>
      <c r="F78">
        <v>95</v>
      </c>
      <c r="G78">
        <v>356454367</v>
      </c>
      <c r="H78">
        <v>175000000</v>
      </c>
    </row>
    <row r="79" spans="1:8" x14ac:dyDescent="0.3">
      <c r="A79">
        <v>7.8</v>
      </c>
      <c r="B79" t="s">
        <v>22044</v>
      </c>
      <c r="C79" t="s">
        <v>171</v>
      </c>
      <c r="D79" t="s">
        <v>325</v>
      </c>
      <c r="E79" t="s">
        <v>37</v>
      </c>
      <c r="F79">
        <v>106</v>
      </c>
      <c r="G79">
        <v>362645141</v>
      </c>
      <c r="H79">
        <v>175000000</v>
      </c>
    </row>
    <row r="80" spans="1:8" x14ac:dyDescent="0.3">
      <c r="A80">
        <v>7</v>
      </c>
      <c r="B80" t="s">
        <v>22045</v>
      </c>
      <c r="C80" t="s">
        <v>171</v>
      </c>
      <c r="D80" t="s">
        <v>68</v>
      </c>
      <c r="E80" t="s">
        <v>37</v>
      </c>
      <c r="F80">
        <v>124</v>
      </c>
      <c r="G80">
        <v>312057433</v>
      </c>
      <c r="H80">
        <v>200000000</v>
      </c>
    </row>
    <row r="81" spans="1:8" x14ac:dyDescent="0.3">
      <c r="A81">
        <v>6.1</v>
      </c>
      <c r="B81" t="s">
        <v>22046</v>
      </c>
      <c r="C81" t="s">
        <v>330</v>
      </c>
      <c r="D81" t="s">
        <v>332</v>
      </c>
      <c r="E81" t="s">
        <v>37</v>
      </c>
      <c r="F81">
        <v>132</v>
      </c>
      <c r="G81">
        <v>155111815</v>
      </c>
      <c r="H81">
        <v>170000000</v>
      </c>
    </row>
    <row r="82" spans="1:8" x14ac:dyDescent="0.3">
      <c r="A82">
        <v>7</v>
      </c>
      <c r="B82" t="s">
        <v>22047</v>
      </c>
      <c r="C82" t="s">
        <v>333</v>
      </c>
      <c r="D82" t="s">
        <v>335</v>
      </c>
      <c r="E82" t="s">
        <v>37</v>
      </c>
      <c r="F82">
        <v>97</v>
      </c>
      <c r="G82">
        <v>241407328</v>
      </c>
      <c r="H82">
        <v>180000000</v>
      </c>
    </row>
    <row r="83" spans="1:8" x14ac:dyDescent="0.3">
      <c r="A83">
        <v>7.6</v>
      </c>
      <c r="B83" t="s">
        <v>22048</v>
      </c>
      <c r="C83" t="s">
        <v>338</v>
      </c>
      <c r="D83" t="s">
        <v>339</v>
      </c>
      <c r="E83" t="s">
        <v>37</v>
      </c>
      <c r="F83">
        <v>130</v>
      </c>
      <c r="G83">
        <v>208543795</v>
      </c>
      <c r="H83">
        <v>170000000</v>
      </c>
    </row>
    <row r="84" spans="1:8" x14ac:dyDescent="0.3">
      <c r="A84">
        <v>6.3</v>
      </c>
      <c r="B84" t="s">
        <v>22049</v>
      </c>
      <c r="C84" t="s">
        <v>351</v>
      </c>
      <c r="D84" t="s">
        <v>332</v>
      </c>
      <c r="E84" t="s">
        <v>37</v>
      </c>
      <c r="F84">
        <v>128</v>
      </c>
      <c r="G84">
        <v>38297305</v>
      </c>
      <c r="H84">
        <v>175000000</v>
      </c>
    </row>
    <row r="85" spans="1:8" x14ac:dyDescent="0.3">
      <c r="A85">
        <v>7.8</v>
      </c>
      <c r="B85" t="s">
        <v>22050</v>
      </c>
      <c r="C85" t="s">
        <v>153</v>
      </c>
      <c r="D85" t="s">
        <v>68</v>
      </c>
      <c r="E85" t="s">
        <v>37</v>
      </c>
      <c r="F85">
        <v>136</v>
      </c>
      <c r="G85">
        <v>259746958</v>
      </c>
      <c r="H85">
        <v>170000000</v>
      </c>
    </row>
    <row r="86" spans="1:8" x14ac:dyDescent="0.3">
      <c r="A86">
        <v>6.4</v>
      </c>
      <c r="B86" t="s">
        <v>22051</v>
      </c>
      <c r="C86" t="s">
        <v>355</v>
      </c>
      <c r="D86" t="s">
        <v>185</v>
      </c>
      <c r="E86" t="s">
        <v>37</v>
      </c>
      <c r="F86">
        <v>93</v>
      </c>
      <c r="G86">
        <v>238371987</v>
      </c>
      <c r="H86">
        <v>165000000</v>
      </c>
    </row>
    <row r="87" spans="1:8" x14ac:dyDescent="0.3">
      <c r="A87">
        <v>6.5</v>
      </c>
      <c r="B87" t="s">
        <v>22052</v>
      </c>
      <c r="C87" t="s">
        <v>358</v>
      </c>
      <c r="D87" t="s">
        <v>360</v>
      </c>
      <c r="E87" t="s">
        <v>37</v>
      </c>
      <c r="F87">
        <v>130</v>
      </c>
      <c r="G87">
        <v>93417865</v>
      </c>
      <c r="H87">
        <v>190000000</v>
      </c>
    </row>
    <row r="88" spans="1:8" x14ac:dyDescent="0.3">
      <c r="A88">
        <v>7.9</v>
      </c>
      <c r="B88" t="s">
        <v>22053</v>
      </c>
      <c r="C88" t="s">
        <v>361</v>
      </c>
      <c r="D88" t="s">
        <v>363</v>
      </c>
      <c r="E88" t="s">
        <v>37</v>
      </c>
      <c r="F88">
        <v>102</v>
      </c>
      <c r="G88">
        <v>222487711</v>
      </c>
      <c r="H88">
        <v>165000000</v>
      </c>
    </row>
    <row r="89" spans="1:8" x14ac:dyDescent="0.3">
      <c r="A89">
        <v>7.8</v>
      </c>
      <c r="B89" t="s">
        <v>22054</v>
      </c>
      <c r="C89" t="s">
        <v>366</v>
      </c>
      <c r="D89" t="s">
        <v>368</v>
      </c>
      <c r="E89" t="s">
        <v>37</v>
      </c>
      <c r="F89">
        <v>101</v>
      </c>
      <c r="G89">
        <v>189412677</v>
      </c>
      <c r="H89">
        <v>165000000</v>
      </c>
    </row>
    <row r="90" spans="1:8" x14ac:dyDescent="0.3">
      <c r="A90">
        <v>6.6</v>
      </c>
      <c r="B90" t="s">
        <v>22055</v>
      </c>
      <c r="C90" t="s">
        <v>271</v>
      </c>
      <c r="D90" t="s">
        <v>371</v>
      </c>
      <c r="E90" t="s">
        <v>37</v>
      </c>
      <c r="F90">
        <v>100</v>
      </c>
      <c r="G90">
        <v>665426</v>
      </c>
      <c r="H90">
        <v>165000000</v>
      </c>
    </row>
    <row r="91" spans="1:8" x14ac:dyDescent="0.3">
      <c r="A91">
        <v>5.5</v>
      </c>
      <c r="B91" t="s">
        <v>22056</v>
      </c>
      <c r="C91" t="s">
        <v>267</v>
      </c>
      <c r="D91" t="s">
        <v>68</v>
      </c>
      <c r="E91" t="s">
        <v>37</v>
      </c>
      <c r="F91">
        <v>120</v>
      </c>
      <c r="G91">
        <v>102315545</v>
      </c>
      <c r="H91">
        <v>165000000</v>
      </c>
    </row>
    <row r="92" spans="1:8" x14ac:dyDescent="0.3">
      <c r="A92">
        <v>8.1999999999999993</v>
      </c>
      <c r="B92" t="s">
        <v>22057</v>
      </c>
      <c r="C92" t="s">
        <v>375</v>
      </c>
      <c r="D92" t="s">
        <v>371</v>
      </c>
      <c r="E92" t="s">
        <v>37</v>
      </c>
      <c r="F92">
        <v>98</v>
      </c>
      <c r="G92">
        <v>217387997</v>
      </c>
      <c r="H92">
        <v>165000000</v>
      </c>
    </row>
    <row r="93" spans="1:8" x14ac:dyDescent="0.3">
      <c r="A93">
        <v>6.4</v>
      </c>
      <c r="B93" t="s">
        <v>22058</v>
      </c>
      <c r="C93" t="s">
        <v>379</v>
      </c>
      <c r="D93" t="s">
        <v>380</v>
      </c>
      <c r="E93" t="s">
        <v>37</v>
      </c>
      <c r="F93">
        <v>109</v>
      </c>
      <c r="G93">
        <v>150350192</v>
      </c>
      <c r="H93">
        <v>200000000</v>
      </c>
    </row>
    <row r="94" spans="1:8" x14ac:dyDescent="0.3">
      <c r="A94">
        <v>8.1</v>
      </c>
      <c r="B94" t="s">
        <v>22059</v>
      </c>
      <c r="C94" t="s">
        <v>382</v>
      </c>
      <c r="D94" t="s">
        <v>68</v>
      </c>
      <c r="E94" t="s">
        <v>37</v>
      </c>
      <c r="F94">
        <v>121</v>
      </c>
      <c r="G94">
        <v>333130696</v>
      </c>
      <c r="H94">
        <v>170000000</v>
      </c>
    </row>
    <row r="95" spans="1:8" x14ac:dyDescent="0.3">
      <c r="A95">
        <v>8.6</v>
      </c>
      <c r="B95" t="s">
        <v>22060</v>
      </c>
      <c r="C95" t="s">
        <v>57</v>
      </c>
      <c r="D95" t="s">
        <v>385</v>
      </c>
      <c r="E95" t="s">
        <v>37</v>
      </c>
      <c r="F95">
        <v>169</v>
      </c>
      <c r="G95">
        <v>187991439</v>
      </c>
      <c r="H95">
        <v>165000000</v>
      </c>
    </row>
    <row r="96" spans="1:8" x14ac:dyDescent="0.3">
      <c r="A96">
        <v>8.8000000000000007</v>
      </c>
      <c r="B96" t="s">
        <v>22061</v>
      </c>
      <c r="C96" t="s">
        <v>57</v>
      </c>
      <c r="D96" t="s">
        <v>157</v>
      </c>
      <c r="E96" t="s">
        <v>37</v>
      </c>
      <c r="F96">
        <v>148</v>
      </c>
      <c r="G96">
        <v>292568851</v>
      </c>
      <c r="H96">
        <v>160000000</v>
      </c>
    </row>
    <row r="97" spans="1:8" x14ac:dyDescent="0.3">
      <c r="A97">
        <v>7.9</v>
      </c>
      <c r="B97" t="s">
        <v>22062</v>
      </c>
      <c r="C97" t="s">
        <v>124</v>
      </c>
      <c r="D97" t="s">
        <v>125</v>
      </c>
      <c r="E97" t="s">
        <v>37</v>
      </c>
      <c r="F97">
        <v>182</v>
      </c>
      <c r="G97">
        <v>303001229</v>
      </c>
      <c r="H97">
        <v>180000000</v>
      </c>
    </row>
    <row r="98" spans="1:8" x14ac:dyDescent="0.3">
      <c r="A98">
        <v>6.7</v>
      </c>
      <c r="B98" t="s">
        <v>22063</v>
      </c>
      <c r="C98" t="s">
        <v>299</v>
      </c>
      <c r="D98" t="s">
        <v>223</v>
      </c>
      <c r="E98" t="s">
        <v>37</v>
      </c>
      <c r="F98">
        <v>106</v>
      </c>
      <c r="G98">
        <v>144512310</v>
      </c>
      <c r="H98">
        <v>38000000</v>
      </c>
    </row>
    <row r="99" spans="1:8" x14ac:dyDescent="0.3">
      <c r="A99">
        <v>7.8</v>
      </c>
      <c r="B99" t="s">
        <v>22064</v>
      </c>
      <c r="C99" t="s">
        <v>394</v>
      </c>
      <c r="D99" t="s">
        <v>396</v>
      </c>
      <c r="E99" t="s">
        <v>37</v>
      </c>
      <c r="F99">
        <v>166</v>
      </c>
      <c r="G99">
        <v>127490802</v>
      </c>
      <c r="H99">
        <v>150000000</v>
      </c>
    </row>
    <row r="100" spans="1:8" x14ac:dyDescent="0.3">
      <c r="A100">
        <v>7.8</v>
      </c>
      <c r="B100" t="s">
        <v>22065</v>
      </c>
      <c r="C100" t="s">
        <v>398</v>
      </c>
      <c r="D100" t="s">
        <v>68</v>
      </c>
      <c r="E100" t="s">
        <v>37</v>
      </c>
      <c r="F100">
        <v>132</v>
      </c>
      <c r="G100">
        <v>146405371</v>
      </c>
      <c r="H100">
        <v>160000000</v>
      </c>
    </row>
    <row r="101" spans="1:8" x14ac:dyDescent="0.3">
      <c r="A101">
        <v>6.6</v>
      </c>
      <c r="B101" t="s">
        <v>22066</v>
      </c>
      <c r="C101" t="s">
        <v>399</v>
      </c>
      <c r="D101" t="s">
        <v>401</v>
      </c>
      <c r="E101" t="s">
        <v>37</v>
      </c>
      <c r="F101">
        <v>137</v>
      </c>
      <c r="G101">
        <v>281666058</v>
      </c>
      <c r="H101">
        <v>160000000</v>
      </c>
    </row>
    <row r="102" spans="1:8" x14ac:dyDescent="0.3">
      <c r="A102">
        <v>6.1</v>
      </c>
      <c r="B102" t="s">
        <v>22067</v>
      </c>
      <c r="C102" t="s">
        <v>403</v>
      </c>
      <c r="D102" t="s">
        <v>111</v>
      </c>
      <c r="E102" t="s">
        <v>37</v>
      </c>
      <c r="F102">
        <v>109</v>
      </c>
      <c r="G102">
        <v>63143812</v>
      </c>
      <c r="H102">
        <v>150000000</v>
      </c>
    </row>
    <row r="103" spans="1:8" x14ac:dyDescent="0.3">
      <c r="A103">
        <v>5.6</v>
      </c>
      <c r="B103" t="s">
        <v>22068</v>
      </c>
      <c r="C103" t="s">
        <v>406</v>
      </c>
      <c r="D103" t="s">
        <v>408</v>
      </c>
      <c r="E103" t="s">
        <v>37</v>
      </c>
      <c r="F103">
        <v>98</v>
      </c>
      <c r="G103">
        <v>60655503</v>
      </c>
      <c r="H103">
        <v>160000000</v>
      </c>
    </row>
    <row r="104" spans="1:8" x14ac:dyDescent="0.3">
      <c r="A104">
        <v>6.4</v>
      </c>
      <c r="B104" t="s">
        <v>22069</v>
      </c>
      <c r="C104" t="s">
        <v>410</v>
      </c>
      <c r="D104" t="s">
        <v>140</v>
      </c>
      <c r="E104" t="s">
        <v>37</v>
      </c>
      <c r="F104">
        <v>113</v>
      </c>
      <c r="G104">
        <v>76846624</v>
      </c>
      <c r="H104">
        <v>170000000</v>
      </c>
    </row>
    <row r="105" spans="1:8" x14ac:dyDescent="0.3">
      <c r="A105">
        <v>6.1</v>
      </c>
      <c r="B105" t="s">
        <v>22070</v>
      </c>
      <c r="C105" t="s">
        <v>411</v>
      </c>
      <c r="D105" t="s">
        <v>185</v>
      </c>
      <c r="E105" t="s">
        <v>37</v>
      </c>
      <c r="F105">
        <v>93</v>
      </c>
      <c r="G105">
        <v>320706665</v>
      </c>
      <c r="H105">
        <v>160000000</v>
      </c>
    </row>
    <row r="106" spans="1:8" x14ac:dyDescent="0.3">
      <c r="A106">
        <v>7.3</v>
      </c>
      <c r="B106" t="s">
        <v>22071</v>
      </c>
      <c r="C106" t="s">
        <v>415</v>
      </c>
      <c r="D106" t="s">
        <v>42</v>
      </c>
      <c r="E106" t="s">
        <v>37</v>
      </c>
      <c r="F106">
        <v>123</v>
      </c>
      <c r="G106">
        <v>46978995</v>
      </c>
      <c r="H106">
        <v>160000000</v>
      </c>
    </row>
    <row r="107" spans="1:8" x14ac:dyDescent="0.3">
      <c r="A107">
        <v>6.6</v>
      </c>
      <c r="B107" t="s">
        <v>22072</v>
      </c>
      <c r="C107" t="s">
        <v>419</v>
      </c>
      <c r="D107" t="s">
        <v>68</v>
      </c>
      <c r="E107" t="s">
        <v>37</v>
      </c>
      <c r="F107">
        <v>126</v>
      </c>
      <c r="G107">
        <v>89732035</v>
      </c>
      <c r="H107">
        <v>155000000</v>
      </c>
    </row>
    <row r="108" spans="1:8" x14ac:dyDescent="0.3">
      <c r="A108">
        <v>6.3</v>
      </c>
      <c r="B108" t="s">
        <v>22073</v>
      </c>
      <c r="C108" t="s">
        <v>422</v>
      </c>
      <c r="D108" t="s">
        <v>140</v>
      </c>
      <c r="E108" t="s">
        <v>37</v>
      </c>
      <c r="F108">
        <v>113</v>
      </c>
      <c r="G108">
        <v>104383624</v>
      </c>
      <c r="H108">
        <v>155000000</v>
      </c>
    </row>
    <row r="109" spans="1:8" x14ac:dyDescent="0.3">
      <c r="A109">
        <v>6.1</v>
      </c>
      <c r="B109" t="s">
        <v>22074</v>
      </c>
      <c r="C109" t="s">
        <v>189</v>
      </c>
      <c r="D109" t="s">
        <v>426</v>
      </c>
      <c r="E109" t="s">
        <v>37</v>
      </c>
      <c r="F109">
        <v>184</v>
      </c>
      <c r="G109">
        <v>198539855</v>
      </c>
      <c r="H109">
        <v>140000000</v>
      </c>
    </row>
    <row r="110" spans="1:8" x14ac:dyDescent="0.3">
      <c r="A110">
        <v>7.1</v>
      </c>
      <c r="B110" t="s">
        <v>22075</v>
      </c>
      <c r="C110" t="s">
        <v>189</v>
      </c>
      <c r="D110" t="s">
        <v>68</v>
      </c>
      <c r="E110" t="s">
        <v>37</v>
      </c>
      <c r="F110">
        <v>144</v>
      </c>
      <c r="G110">
        <v>318759914</v>
      </c>
      <c r="H110">
        <v>150000000</v>
      </c>
    </row>
    <row r="111" spans="1:8" x14ac:dyDescent="0.3">
      <c r="A111">
        <v>5.5</v>
      </c>
      <c r="B111" t="s">
        <v>22076</v>
      </c>
      <c r="C111" t="s">
        <v>431</v>
      </c>
      <c r="D111" t="s">
        <v>432</v>
      </c>
      <c r="E111" t="s">
        <v>37</v>
      </c>
      <c r="F111">
        <v>206</v>
      </c>
      <c r="G111">
        <v>34293771</v>
      </c>
      <c r="H111">
        <v>155000000</v>
      </c>
    </row>
    <row r="112" spans="1:8" x14ac:dyDescent="0.3">
      <c r="A112">
        <v>7.5</v>
      </c>
      <c r="B112" t="s">
        <v>22077</v>
      </c>
      <c r="C112" t="s">
        <v>89</v>
      </c>
      <c r="D112" t="s">
        <v>91</v>
      </c>
      <c r="E112" t="s">
        <v>37</v>
      </c>
      <c r="F112">
        <v>138</v>
      </c>
      <c r="G112">
        <v>292000866</v>
      </c>
      <c r="H112">
        <v>150000000</v>
      </c>
    </row>
    <row r="113" spans="1:8" x14ac:dyDescent="0.3">
      <c r="A113">
        <v>7.6</v>
      </c>
      <c r="B113" t="s">
        <v>22078</v>
      </c>
      <c r="C113" t="s">
        <v>244</v>
      </c>
      <c r="D113" t="s">
        <v>91</v>
      </c>
      <c r="E113" t="s">
        <v>37</v>
      </c>
      <c r="F113">
        <v>157</v>
      </c>
      <c r="G113">
        <v>289994397</v>
      </c>
      <c r="H113">
        <v>150000000</v>
      </c>
    </row>
    <row r="114" spans="1:8" x14ac:dyDescent="0.3">
      <c r="A114">
        <v>6.4</v>
      </c>
      <c r="B114" t="s">
        <v>22079</v>
      </c>
      <c r="C114" t="s">
        <v>155</v>
      </c>
      <c r="D114" t="s">
        <v>439</v>
      </c>
      <c r="E114" t="s">
        <v>37</v>
      </c>
      <c r="F114">
        <v>102</v>
      </c>
      <c r="G114">
        <v>227946274</v>
      </c>
      <c r="H114">
        <v>150000000</v>
      </c>
    </row>
    <row r="115" spans="1:8" x14ac:dyDescent="0.3">
      <c r="A115">
        <v>7.2</v>
      </c>
      <c r="B115" t="s">
        <v>22080</v>
      </c>
      <c r="C115" t="s">
        <v>399</v>
      </c>
      <c r="D115" t="s">
        <v>441</v>
      </c>
      <c r="E115" t="s">
        <v>37</v>
      </c>
      <c r="F115">
        <v>104</v>
      </c>
      <c r="G115">
        <v>256386216</v>
      </c>
      <c r="H115">
        <v>150000000</v>
      </c>
    </row>
    <row r="116" spans="1:8" x14ac:dyDescent="0.3">
      <c r="A116">
        <v>6.7</v>
      </c>
      <c r="B116" t="s">
        <v>22081</v>
      </c>
      <c r="C116" t="s">
        <v>173</v>
      </c>
      <c r="D116" t="s">
        <v>443</v>
      </c>
      <c r="E116" t="s">
        <v>37</v>
      </c>
      <c r="F116">
        <v>115</v>
      </c>
      <c r="G116">
        <v>206456431</v>
      </c>
      <c r="H116">
        <v>150000000</v>
      </c>
    </row>
    <row r="117" spans="1:8" x14ac:dyDescent="0.3">
      <c r="A117">
        <v>8</v>
      </c>
      <c r="B117" t="s">
        <v>22082</v>
      </c>
      <c r="C117" t="s">
        <v>358</v>
      </c>
      <c r="D117" t="s">
        <v>445</v>
      </c>
      <c r="E117" t="s">
        <v>37</v>
      </c>
      <c r="F117">
        <v>111</v>
      </c>
      <c r="G117">
        <v>206435493</v>
      </c>
      <c r="H117">
        <v>150000000</v>
      </c>
    </row>
    <row r="118" spans="1:8" x14ac:dyDescent="0.3">
      <c r="A118">
        <v>8.3000000000000007</v>
      </c>
      <c r="B118" t="s">
        <v>22083</v>
      </c>
      <c r="C118" t="s">
        <v>57</v>
      </c>
      <c r="D118" t="s">
        <v>103</v>
      </c>
      <c r="E118" t="s">
        <v>37</v>
      </c>
      <c r="F118">
        <v>128</v>
      </c>
      <c r="G118">
        <v>205343774</v>
      </c>
      <c r="H118">
        <v>150000000</v>
      </c>
    </row>
    <row r="119" spans="1:8" x14ac:dyDescent="0.3">
      <c r="A119">
        <v>6.7</v>
      </c>
      <c r="B119" t="s">
        <v>22084</v>
      </c>
      <c r="C119" t="s">
        <v>448</v>
      </c>
      <c r="D119" t="s">
        <v>450</v>
      </c>
      <c r="E119" t="s">
        <v>37</v>
      </c>
      <c r="F119">
        <v>89</v>
      </c>
      <c r="G119">
        <v>179982968</v>
      </c>
      <c r="H119">
        <v>150000000</v>
      </c>
    </row>
    <row r="120" spans="1:8" x14ac:dyDescent="0.3">
      <c r="A120">
        <v>5.9</v>
      </c>
      <c r="B120" t="s">
        <v>22085</v>
      </c>
      <c r="C120" t="s">
        <v>453</v>
      </c>
      <c r="D120" t="s">
        <v>443</v>
      </c>
      <c r="E120" t="s">
        <v>37</v>
      </c>
      <c r="F120">
        <v>105</v>
      </c>
      <c r="G120">
        <v>177243721</v>
      </c>
      <c r="H120">
        <v>150000000</v>
      </c>
    </row>
    <row r="121" spans="1:8" x14ac:dyDescent="0.3">
      <c r="A121">
        <v>6.7</v>
      </c>
      <c r="B121" t="s">
        <v>22086</v>
      </c>
      <c r="C121" t="s">
        <v>457</v>
      </c>
      <c r="D121" t="s">
        <v>180</v>
      </c>
      <c r="E121" t="s">
        <v>37</v>
      </c>
      <c r="F121">
        <v>119</v>
      </c>
      <c r="G121">
        <v>179883016</v>
      </c>
      <c r="H121">
        <v>150000000</v>
      </c>
    </row>
    <row r="122" spans="1:8" x14ac:dyDescent="0.3">
      <c r="A122">
        <v>6.7</v>
      </c>
      <c r="B122" t="s">
        <v>22087</v>
      </c>
      <c r="C122" t="s">
        <v>276</v>
      </c>
      <c r="D122" t="s">
        <v>380</v>
      </c>
      <c r="E122" t="s">
        <v>37</v>
      </c>
      <c r="F122">
        <v>129</v>
      </c>
      <c r="G122">
        <v>139259759</v>
      </c>
      <c r="H122">
        <v>150000000</v>
      </c>
    </row>
    <row r="123" spans="1:8" x14ac:dyDescent="0.3">
      <c r="A123">
        <v>7.6</v>
      </c>
      <c r="B123" t="s">
        <v>22088</v>
      </c>
      <c r="C123" t="s">
        <v>459</v>
      </c>
      <c r="D123" t="s">
        <v>461</v>
      </c>
      <c r="E123" t="s">
        <v>37</v>
      </c>
      <c r="F123">
        <v>102</v>
      </c>
      <c r="G123">
        <v>400736600</v>
      </c>
      <c r="H123">
        <v>150000000</v>
      </c>
    </row>
    <row r="124" spans="1:8" x14ac:dyDescent="0.3">
      <c r="A124">
        <v>7.2</v>
      </c>
      <c r="B124" t="s">
        <v>22089</v>
      </c>
      <c r="C124" t="s">
        <v>276</v>
      </c>
      <c r="D124" t="s">
        <v>380</v>
      </c>
      <c r="E124" t="s">
        <v>37</v>
      </c>
      <c r="F124">
        <v>138</v>
      </c>
      <c r="G124">
        <v>281492479</v>
      </c>
      <c r="H124">
        <v>150000000</v>
      </c>
    </row>
    <row r="125" spans="1:8" x14ac:dyDescent="0.3">
      <c r="A125">
        <v>7.1</v>
      </c>
      <c r="B125" t="s">
        <v>22090</v>
      </c>
      <c r="C125" t="s">
        <v>419</v>
      </c>
      <c r="D125" t="s">
        <v>42</v>
      </c>
      <c r="E125" t="s">
        <v>37</v>
      </c>
      <c r="F125">
        <v>112</v>
      </c>
      <c r="G125">
        <v>206360018</v>
      </c>
      <c r="H125">
        <v>170000000</v>
      </c>
    </row>
    <row r="126" spans="1:8" x14ac:dyDescent="0.3">
      <c r="A126">
        <v>8.1</v>
      </c>
      <c r="B126" t="s">
        <v>22091</v>
      </c>
      <c r="C126" t="s">
        <v>465</v>
      </c>
      <c r="D126" t="s">
        <v>157</v>
      </c>
      <c r="E126" t="s">
        <v>37</v>
      </c>
      <c r="F126">
        <v>120</v>
      </c>
      <c r="G126">
        <v>153629485</v>
      </c>
      <c r="H126">
        <v>150000000</v>
      </c>
    </row>
    <row r="127" spans="1:8" x14ac:dyDescent="0.3">
      <c r="A127">
        <v>6.7</v>
      </c>
      <c r="B127" t="s">
        <v>22092</v>
      </c>
      <c r="C127" t="s">
        <v>467</v>
      </c>
      <c r="D127" t="s">
        <v>469</v>
      </c>
      <c r="E127" t="s">
        <v>37</v>
      </c>
      <c r="F127">
        <v>146</v>
      </c>
      <c r="G127">
        <v>133375846</v>
      </c>
      <c r="H127">
        <v>150000000</v>
      </c>
    </row>
    <row r="128" spans="1:8" x14ac:dyDescent="0.3">
      <c r="A128">
        <v>7</v>
      </c>
      <c r="B128" t="s">
        <v>22093</v>
      </c>
      <c r="C128" t="s">
        <v>471</v>
      </c>
      <c r="D128" t="s">
        <v>42</v>
      </c>
      <c r="E128" t="s">
        <v>37</v>
      </c>
      <c r="F128">
        <v>115</v>
      </c>
      <c r="G128">
        <v>181015141</v>
      </c>
      <c r="H128">
        <v>150000000</v>
      </c>
    </row>
    <row r="129" spans="1:8" x14ac:dyDescent="0.3">
      <c r="A129">
        <v>6.9</v>
      </c>
      <c r="B129" t="s">
        <v>22094</v>
      </c>
      <c r="C129" t="s">
        <v>472</v>
      </c>
      <c r="D129" t="s">
        <v>474</v>
      </c>
      <c r="E129" t="s">
        <v>37</v>
      </c>
      <c r="F129">
        <v>96</v>
      </c>
      <c r="G129">
        <v>114053579</v>
      </c>
      <c r="H129">
        <v>150000000</v>
      </c>
    </row>
    <row r="130" spans="1:8" x14ac:dyDescent="0.3">
      <c r="A130">
        <v>5.0999999999999996</v>
      </c>
      <c r="B130" t="s">
        <v>22095</v>
      </c>
      <c r="C130" t="s">
        <v>475</v>
      </c>
      <c r="D130" t="s">
        <v>477</v>
      </c>
      <c r="E130" t="s">
        <v>37</v>
      </c>
      <c r="F130">
        <v>88</v>
      </c>
      <c r="G130">
        <v>119420252</v>
      </c>
      <c r="H130">
        <v>150000000</v>
      </c>
    </row>
    <row r="131" spans="1:8" x14ac:dyDescent="0.3">
      <c r="A131">
        <v>5.8</v>
      </c>
      <c r="B131" t="s">
        <v>22096</v>
      </c>
      <c r="C131" t="s">
        <v>479</v>
      </c>
      <c r="D131" t="s">
        <v>42</v>
      </c>
      <c r="E131" t="s">
        <v>37</v>
      </c>
      <c r="F131">
        <v>99</v>
      </c>
      <c r="G131">
        <v>83640426</v>
      </c>
      <c r="H131">
        <v>150000000</v>
      </c>
    </row>
    <row r="132" spans="1:8" x14ac:dyDescent="0.3">
      <c r="A132">
        <v>6.2</v>
      </c>
      <c r="B132" t="s">
        <v>22097</v>
      </c>
      <c r="C132" t="s">
        <v>173</v>
      </c>
      <c r="D132" t="s">
        <v>482</v>
      </c>
      <c r="E132" t="s">
        <v>37</v>
      </c>
      <c r="F132">
        <v>113</v>
      </c>
      <c r="G132">
        <v>79711678</v>
      </c>
      <c r="H132">
        <v>100000000</v>
      </c>
    </row>
    <row r="133" spans="1:8" x14ac:dyDescent="0.3">
      <c r="A133">
        <v>7.4</v>
      </c>
      <c r="B133" t="s">
        <v>22098</v>
      </c>
      <c r="C133" t="s">
        <v>483</v>
      </c>
      <c r="D133" t="s">
        <v>50</v>
      </c>
      <c r="E133" t="s">
        <v>37</v>
      </c>
      <c r="F133">
        <v>131</v>
      </c>
      <c r="G133">
        <v>195000874</v>
      </c>
      <c r="H133">
        <v>150000000</v>
      </c>
    </row>
    <row r="134" spans="1:8" x14ac:dyDescent="0.3">
      <c r="A134">
        <v>5.8</v>
      </c>
      <c r="B134" t="s">
        <v>22099</v>
      </c>
      <c r="C134" t="s">
        <v>487</v>
      </c>
      <c r="D134" t="s">
        <v>489</v>
      </c>
      <c r="E134" t="s">
        <v>37</v>
      </c>
      <c r="F134">
        <v>119</v>
      </c>
      <c r="G134">
        <v>61937495</v>
      </c>
      <c r="H134">
        <v>150000000</v>
      </c>
    </row>
    <row r="135" spans="1:8" x14ac:dyDescent="0.3">
      <c r="A135">
        <v>6.2</v>
      </c>
      <c r="B135" t="s">
        <v>22100</v>
      </c>
      <c r="C135" t="s">
        <v>491</v>
      </c>
      <c r="D135" t="s">
        <v>286</v>
      </c>
      <c r="E135" t="s">
        <v>37</v>
      </c>
      <c r="F135">
        <v>91</v>
      </c>
      <c r="G135">
        <v>126597121</v>
      </c>
      <c r="H135">
        <v>150000000</v>
      </c>
    </row>
    <row r="136" spans="1:8" x14ac:dyDescent="0.3">
      <c r="A136">
        <v>7.3</v>
      </c>
      <c r="B136" t="s">
        <v>22101</v>
      </c>
      <c r="C136" t="s">
        <v>495</v>
      </c>
      <c r="D136" t="s">
        <v>450</v>
      </c>
      <c r="E136" t="s">
        <v>37</v>
      </c>
      <c r="F136">
        <v>90</v>
      </c>
      <c r="G136">
        <v>165230261</v>
      </c>
      <c r="H136">
        <v>150000000</v>
      </c>
    </row>
    <row r="137" spans="1:8" x14ac:dyDescent="0.3">
      <c r="A137">
        <v>4.2</v>
      </c>
      <c r="B137" t="s">
        <v>22102</v>
      </c>
      <c r="C137" t="s">
        <v>496</v>
      </c>
      <c r="D137" t="s">
        <v>111</v>
      </c>
      <c r="E137" t="s">
        <v>37</v>
      </c>
      <c r="F137">
        <v>103</v>
      </c>
      <c r="G137">
        <v>131564731</v>
      </c>
      <c r="H137">
        <v>150000000</v>
      </c>
    </row>
    <row r="138" spans="1:8" x14ac:dyDescent="0.3">
      <c r="A138">
        <v>6.9</v>
      </c>
      <c r="B138" t="s">
        <v>22103</v>
      </c>
      <c r="C138" t="s">
        <v>231</v>
      </c>
      <c r="D138" t="s">
        <v>50</v>
      </c>
      <c r="E138" t="s">
        <v>37</v>
      </c>
      <c r="F138">
        <v>124</v>
      </c>
      <c r="G138">
        <v>133382309</v>
      </c>
      <c r="H138">
        <v>150000000</v>
      </c>
    </row>
    <row r="139" spans="1:8" x14ac:dyDescent="0.3">
      <c r="A139">
        <v>6.4</v>
      </c>
      <c r="B139" t="s">
        <v>22104</v>
      </c>
      <c r="C139" t="s">
        <v>267</v>
      </c>
      <c r="D139" t="s">
        <v>499</v>
      </c>
      <c r="E139" t="s">
        <v>37</v>
      </c>
      <c r="F139">
        <v>131</v>
      </c>
      <c r="G139">
        <v>73103784</v>
      </c>
      <c r="H139">
        <v>150000000</v>
      </c>
    </row>
    <row r="140" spans="1:8" x14ac:dyDescent="0.3">
      <c r="A140">
        <v>5.4</v>
      </c>
      <c r="B140" t="s">
        <v>22105</v>
      </c>
      <c r="C140" t="s">
        <v>501</v>
      </c>
      <c r="D140" t="s">
        <v>290</v>
      </c>
      <c r="E140" t="s">
        <v>37</v>
      </c>
      <c r="F140">
        <v>88</v>
      </c>
      <c r="G140">
        <v>21379315</v>
      </c>
      <c r="H140">
        <v>150000000</v>
      </c>
    </row>
    <row r="141" spans="1:8" x14ac:dyDescent="0.3">
      <c r="A141">
        <v>6.7</v>
      </c>
      <c r="B141" t="s">
        <v>22106</v>
      </c>
      <c r="C141" t="s">
        <v>504</v>
      </c>
      <c r="D141" t="s">
        <v>286</v>
      </c>
      <c r="E141" t="s">
        <v>37</v>
      </c>
      <c r="F141">
        <v>85</v>
      </c>
      <c r="G141">
        <v>64459316</v>
      </c>
      <c r="H141">
        <v>149000000</v>
      </c>
    </row>
    <row r="142" spans="1:8" x14ac:dyDescent="0.3">
      <c r="A142">
        <v>5.8</v>
      </c>
      <c r="B142" t="s">
        <v>22107</v>
      </c>
      <c r="C142" t="s">
        <v>506</v>
      </c>
      <c r="D142" t="s">
        <v>140</v>
      </c>
      <c r="E142" t="s">
        <v>37</v>
      </c>
      <c r="F142">
        <v>111</v>
      </c>
      <c r="G142">
        <v>34964818</v>
      </c>
      <c r="H142">
        <v>150000000</v>
      </c>
    </row>
    <row r="143" spans="1:8" x14ac:dyDescent="0.3">
      <c r="A143">
        <v>6.9</v>
      </c>
      <c r="B143" t="s">
        <v>22108</v>
      </c>
      <c r="C143" t="s">
        <v>512</v>
      </c>
      <c r="D143" t="s">
        <v>368</v>
      </c>
      <c r="E143" t="s">
        <v>37</v>
      </c>
      <c r="F143">
        <v>92</v>
      </c>
      <c r="G143">
        <v>111505642</v>
      </c>
      <c r="H143">
        <v>145000000</v>
      </c>
    </row>
    <row r="144" spans="1:8" x14ac:dyDescent="0.3">
      <c r="A144">
        <v>7.2</v>
      </c>
      <c r="B144" t="s">
        <v>22109</v>
      </c>
      <c r="C144" t="s">
        <v>406</v>
      </c>
      <c r="D144" t="s">
        <v>515</v>
      </c>
      <c r="E144" t="s">
        <v>37</v>
      </c>
      <c r="F144">
        <v>196</v>
      </c>
      <c r="G144">
        <v>133228348</v>
      </c>
      <c r="H144">
        <v>175000000</v>
      </c>
    </row>
    <row r="145" spans="1:8" x14ac:dyDescent="0.3">
      <c r="A145">
        <v>6.9</v>
      </c>
      <c r="B145" t="s">
        <v>22110</v>
      </c>
      <c r="C145" t="s">
        <v>448</v>
      </c>
      <c r="D145" t="s">
        <v>286</v>
      </c>
      <c r="E145" t="s">
        <v>37</v>
      </c>
      <c r="F145">
        <v>93</v>
      </c>
      <c r="G145">
        <v>216366733</v>
      </c>
      <c r="H145">
        <v>145000000</v>
      </c>
    </row>
    <row r="146" spans="1:8" x14ac:dyDescent="0.3">
      <c r="A146">
        <v>6.1</v>
      </c>
      <c r="B146" t="s">
        <v>22111</v>
      </c>
      <c r="C146" t="s">
        <v>518</v>
      </c>
      <c r="D146" t="s">
        <v>50</v>
      </c>
      <c r="E146" t="s">
        <v>37</v>
      </c>
      <c r="F146">
        <v>133</v>
      </c>
      <c r="G146">
        <v>160201106</v>
      </c>
      <c r="H146">
        <v>142000000</v>
      </c>
    </row>
    <row r="147" spans="1:8" x14ac:dyDescent="0.3">
      <c r="A147">
        <v>5.5</v>
      </c>
      <c r="B147" t="s">
        <v>22112</v>
      </c>
      <c r="C147" t="s">
        <v>522</v>
      </c>
      <c r="D147" t="s">
        <v>524</v>
      </c>
      <c r="E147" t="s">
        <v>37</v>
      </c>
      <c r="F147">
        <v>116</v>
      </c>
      <c r="G147">
        <v>118099659</v>
      </c>
      <c r="H147">
        <v>144000000</v>
      </c>
    </row>
    <row r="148" spans="1:8" x14ac:dyDescent="0.3">
      <c r="A148">
        <v>6.6</v>
      </c>
      <c r="B148" t="s">
        <v>22113</v>
      </c>
      <c r="C148" t="s">
        <v>189</v>
      </c>
      <c r="D148" t="s">
        <v>157</v>
      </c>
      <c r="E148" t="s">
        <v>37</v>
      </c>
      <c r="F148">
        <v>153</v>
      </c>
      <c r="G148">
        <v>201573391</v>
      </c>
      <c r="H148">
        <v>140000000</v>
      </c>
    </row>
    <row r="149" spans="1:8" x14ac:dyDescent="0.3">
      <c r="A149">
        <v>6.1</v>
      </c>
      <c r="B149" t="s">
        <v>22114</v>
      </c>
      <c r="C149" t="s">
        <v>120</v>
      </c>
      <c r="D149" t="s">
        <v>533</v>
      </c>
      <c r="E149" t="s">
        <v>37</v>
      </c>
      <c r="F149">
        <v>88</v>
      </c>
      <c r="G149">
        <v>190418803</v>
      </c>
      <c r="H149">
        <v>140000000</v>
      </c>
    </row>
    <row r="150" spans="1:8" x14ac:dyDescent="0.3">
      <c r="A150">
        <v>6.3</v>
      </c>
      <c r="B150" t="s">
        <v>22115</v>
      </c>
      <c r="C150" t="s">
        <v>271</v>
      </c>
      <c r="D150" t="s">
        <v>534</v>
      </c>
      <c r="E150" t="s">
        <v>37</v>
      </c>
      <c r="F150">
        <v>115</v>
      </c>
      <c r="G150">
        <v>82161969</v>
      </c>
      <c r="H150">
        <v>150000000</v>
      </c>
    </row>
    <row r="151" spans="1:8" x14ac:dyDescent="0.3">
      <c r="A151">
        <v>7.2</v>
      </c>
      <c r="B151" t="s">
        <v>22116</v>
      </c>
      <c r="C151" t="s">
        <v>535</v>
      </c>
      <c r="D151" t="s">
        <v>450</v>
      </c>
      <c r="E151" t="s">
        <v>37</v>
      </c>
      <c r="F151">
        <v>95</v>
      </c>
      <c r="G151">
        <v>143523463</v>
      </c>
      <c r="H151">
        <v>145000000</v>
      </c>
    </row>
    <row r="152" spans="1:8" x14ac:dyDescent="0.3">
      <c r="A152">
        <v>7.4</v>
      </c>
      <c r="B152" t="s">
        <v>22117</v>
      </c>
      <c r="C152" t="s">
        <v>358</v>
      </c>
      <c r="D152" t="s">
        <v>50</v>
      </c>
      <c r="E152" t="s">
        <v>37</v>
      </c>
      <c r="F152">
        <v>133</v>
      </c>
      <c r="G152">
        <v>209364921</v>
      </c>
      <c r="H152">
        <v>145000000</v>
      </c>
    </row>
    <row r="153" spans="1:8" x14ac:dyDescent="0.3">
      <c r="A153">
        <v>7.3</v>
      </c>
      <c r="B153" t="s">
        <v>22118</v>
      </c>
      <c r="C153" t="s">
        <v>538</v>
      </c>
      <c r="D153" t="s">
        <v>371</v>
      </c>
      <c r="E153" t="s">
        <v>37</v>
      </c>
      <c r="F153">
        <v>97</v>
      </c>
      <c r="G153">
        <v>103400692</v>
      </c>
      <c r="H153">
        <v>145000000</v>
      </c>
    </row>
    <row r="154" spans="1:8" x14ac:dyDescent="0.3">
      <c r="A154">
        <v>6.1</v>
      </c>
      <c r="B154" t="s">
        <v>22119</v>
      </c>
      <c r="C154" t="s">
        <v>539</v>
      </c>
      <c r="D154" t="s">
        <v>541</v>
      </c>
      <c r="E154" t="s">
        <v>37</v>
      </c>
      <c r="F154">
        <v>90</v>
      </c>
      <c r="G154">
        <v>110332737</v>
      </c>
      <c r="H154">
        <v>100000000</v>
      </c>
    </row>
    <row r="155" spans="1:8" x14ac:dyDescent="0.3">
      <c r="A155">
        <v>7.7</v>
      </c>
      <c r="B155" t="s">
        <v>22120</v>
      </c>
      <c r="C155" t="s">
        <v>544</v>
      </c>
      <c r="D155" t="s">
        <v>546</v>
      </c>
      <c r="E155" t="s">
        <v>37</v>
      </c>
      <c r="F155">
        <v>154</v>
      </c>
      <c r="G155">
        <v>111110575</v>
      </c>
      <c r="H155">
        <v>140000000</v>
      </c>
    </row>
    <row r="156" spans="1:8" x14ac:dyDescent="0.3">
      <c r="A156">
        <v>6.1</v>
      </c>
      <c r="B156" t="s">
        <v>22121</v>
      </c>
      <c r="C156" t="s">
        <v>133</v>
      </c>
      <c r="D156" t="s">
        <v>549</v>
      </c>
      <c r="E156" t="s">
        <v>37</v>
      </c>
      <c r="F156">
        <v>150</v>
      </c>
      <c r="G156">
        <v>65007045</v>
      </c>
      <c r="H156">
        <v>140000000</v>
      </c>
    </row>
    <row r="157" spans="1:8" x14ac:dyDescent="0.3">
      <c r="A157">
        <v>8</v>
      </c>
      <c r="B157" t="s">
        <v>22122</v>
      </c>
      <c r="C157" t="s">
        <v>231</v>
      </c>
      <c r="D157" t="s">
        <v>68</v>
      </c>
      <c r="E157" t="s">
        <v>37</v>
      </c>
      <c r="F157">
        <v>127</v>
      </c>
      <c r="G157">
        <v>257704099</v>
      </c>
      <c r="H157">
        <v>150000000</v>
      </c>
    </row>
    <row r="158" spans="1:8" x14ac:dyDescent="0.3">
      <c r="A158">
        <v>7.3</v>
      </c>
      <c r="B158" t="s">
        <v>22123</v>
      </c>
      <c r="C158" t="s">
        <v>71</v>
      </c>
      <c r="D158" t="s">
        <v>169</v>
      </c>
      <c r="E158" t="s">
        <v>37</v>
      </c>
      <c r="F158">
        <v>121</v>
      </c>
      <c r="G158">
        <v>403706375</v>
      </c>
      <c r="H158">
        <v>139000000</v>
      </c>
    </row>
    <row r="159" spans="1:8" x14ac:dyDescent="0.3">
      <c r="A159">
        <v>7.9</v>
      </c>
      <c r="B159" t="s">
        <v>22124</v>
      </c>
      <c r="C159" t="s">
        <v>375</v>
      </c>
      <c r="D159" t="s">
        <v>555</v>
      </c>
      <c r="E159" t="s">
        <v>37</v>
      </c>
      <c r="F159">
        <v>102</v>
      </c>
      <c r="G159">
        <v>176997107</v>
      </c>
      <c r="H159">
        <v>145000000</v>
      </c>
    </row>
    <row r="160" spans="1:8" x14ac:dyDescent="0.3">
      <c r="A160">
        <v>5.5</v>
      </c>
      <c r="B160" t="s">
        <v>22125</v>
      </c>
      <c r="C160" t="s">
        <v>556</v>
      </c>
      <c r="D160" t="s">
        <v>42</v>
      </c>
      <c r="E160" t="s">
        <v>37</v>
      </c>
      <c r="F160">
        <v>126</v>
      </c>
      <c r="G160">
        <v>31141074</v>
      </c>
      <c r="H160">
        <v>140000000</v>
      </c>
    </row>
    <row r="161" spans="1:8" x14ac:dyDescent="0.3">
      <c r="A161">
        <v>5</v>
      </c>
      <c r="B161" t="s">
        <v>22126</v>
      </c>
      <c r="C161" t="s">
        <v>299</v>
      </c>
      <c r="D161" t="s">
        <v>157</v>
      </c>
      <c r="E161" t="s">
        <v>37</v>
      </c>
      <c r="F161">
        <v>121</v>
      </c>
      <c r="G161">
        <v>31704416</v>
      </c>
      <c r="H161">
        <v>135000000</v>
      </c>
    </row>
    <row r="162" spans="1:8" x14ac:dyDescent="0.3">
      <c r="A162">
        <v>7.7</v>
      </c>
      <c r="B162" t="s">
        <v>22127</v>
      </c>
      <c r="C162" t="s">
        <v>94</v>
      </c>
      <c r="D162" t="s">
        <v>561</v>
      </c>
      <c r="E162" t="s">
        <v>37</v>
      </c>
      <c r="F162">
        <v>215</v>
      </c>
      <c r="G162">
        <v>107503316</v>
      </c>
      <c r="H162">
        <v>130000000</v>
      </c>
    </row>
    <row r="163" spans="1:8" x14ac:dyDescent="0.3">
      <c r="A163">
        <v>6.6</v>
      </c>
      <c r="B163" t="s">
        <v>22128</v>
      </c>
      <c r="C163" t="s">
        <v>564</v>
      </c>
      <c r="D163" t="s">
        <v>223</v>
      </c>
      <c r="E163" t="s">
        <v>37</v>
      </c>
      <c r="F163">
        <v>127</v>
      </c>
      <c r="G163">
        <v>129734803</v>
      </c>
      <c r="H163">
        <v>140000000</v>
      </c>
    </row>
    <row r="164" spans="1:8" x14ac:dyDescent="0.3">
      <c r="A164">
        <v>5.7</v>
      </c>
      <c r="B164" t="s">
        <v>22129</v>
      </c>
      <c r="C164" t="s">
        <v>566</v>
      </c>
      <c r="D164" t="s">
        <v>380</v>
      </c>
      <c r="E164" t="s">
        <v>37</v>
      </c>
      <c r="F164">
        <v>138</v>
      </c>
      <c r="G164">
        <v>132122995</v>
      </c>
      <c r="H164">
        <v>137000000</v>
      </c>
    </row>
    <row r="165" spans="1:8" x14ac:dyDescent="0.3">
      <c r="A165">
        <v>5.8</v>
      </c>
      <c r="B165" t="s">
        <v>22130</v>
      </c>
      <c r="C165" t="s">
        <v>569</v>
      </c>
      <c r="D165" t="s">
        <v>157</v>
      </c>
      <c r="E165" t="s">
        <v>37</v>
      </c>
      <c r="F165">
        <v>122</v>
      </c>
      <c r="G165">
        <v>122512052</v>
      </c>
      <c r="H165">
        <v>130000000</v>
      </c>
    </row>
    <row r="166" spans="1:8" x14ac:dyDescent="0.3">
      <c r="A166">
        <v>6</v>
      </c>
      <c r="B166" t="s">
        <v>22131</v>
      </c>
      <c r="C166" t="s">
        <v>571</v>
      </c>
      <c r="D166" t="s">
        <v>572</v>
      </c>
      <c r="E166" t="s">
        <v>37</v>
      </c>
      <c r="F166">
        <v>124</v>
      </c>
      <c r="G166">
        <v>68642452</v>
      </c>
      <c r="H166">
        <v>130000000</v>
      </c>
    </row>
    <row r="167" spans="1:8" x14ac:dyDescent="0.3">
      <c r="A167">
        <v>6.4</v>
      </c>
      <c r="B167" t="s">
        <v>22132</v>
      </c>
      <c r="C167" t="s">
        <v>573</v>
      </c>
      <c r="D167" t="s">
        <v>575</v>
      </c>
      <c r="E167" t="s">
        <v>37</v>
      </c>
      <c r="F167">
        <v>106</v>
      </c>
      <c r="G167">
        <v>32131830</v>
      </c>
      <c r="H167">
        <v>137000000</v>
      </c>
    </row>
    <row r="168" spans="1:8" x14ac:dyDescent="0.3">
      <c r="A168">
        <v>6.9</v>
      </c>
      <c r="B168" t="s">
        <v>22133</v>
      </c>
      <c r="C168" t="s">
        <v>487</v>
      </c>
      <c r="D168" t="s">
        <v>68</v>
      </c>
      <c r="E168" t="s">
        <v>37</v>
      </c>
      <c r="F168">
        <v>124</v>
      </c>
      <c r="G168">
        <v>176636816</v>
      </c>
      <c r="H168">
        <v>140000000</v>
      </c>
    </row>
    <row r="169" spans="1:8" x14ac:dyDescent="0.3">
      <c r="A169">
        <v>6.4</v>
      </c>
      <c r="B169" t="s">
        <v>22134</v>
      </c>
      <c r="C169" t="s">
        <v>422</v>
      </c>
      <c r="D169" t="s">
        <v>50</v>
      </c>
      <c r="E169" t="s">
        <v>37</v>
      </c>
      <c r="F169">
        <v>128</v>
      </c>
      <c r="G169">
        <v>126930660</v>
      </c>
      <c r="H169">
        <v>135000000</v>
      </c>
    </row>
    <row r="170" spans="1:8" x14ac:dyDescent="0.3">
      <c r="A170">
        <v>7.4</v>
      </c>
      <c r="B170" t="s">
        <v>22135</v>
      </c>
      <c r="C170" t="s">
        <v>578</v>
      </c>
      <c r="D170" t="s">
        <v>579</v>
      </c>
      <c r="E170" t="s">
        <v>37</v>
      </c>
      <c r="F170">
        <v>138</v>
      </c>
      <c r="G170">
        <v>93926386</v>
      </c>
      <c r="H170">
        <v>150000000</v>
      </c>
    </row>
    <row r="171" spans="1:8" x14ac:dyDescent="0.3">
      <c r="A171">
        <v>5.5</v>
      </c>
      <c r="B171" t="s">
        <v>22136</v>
      </c>
      <c r="C171" t="s">
        <v>581</v>
      </c>
      <c r="D171" t="s">
        <v>582</v>
      </c>
      <c r="E171" t="s">
        <v>37</v>
      </c>
      <c r="F171">
        <v>115</v>
      </c>
      <c r="G171">
        <v>292298923</v>
      </c>
      <c r="H171">
        <v>120000000</v>
      </c>
    </row>
    <row r="172" spans="1:8" x14ac:dyDescent="0.3">
      <c r="A172">
        <v>5.9</v>
      </c>
      <c r="B172" t="s">
        <v>22137</v>
      </c>
      <c r="C172" t="s">
        <v>465</v>
      </c>
      <c r="D172" t="s">
        <v>584</v>
      </c>
      <c r="E172" t="s">
        <v>37</v>
      </c>
      <c r="F172">
        <v>100</v>
      </c>
      <c r="G172">
        <v>63992328</v>
      </c>
      <c r="H172">
        <v>135000000</v>
      </c>
    </row>
    <row r="173" spans="1:8" x14ac:dyDescent="0.3">
      <c r="A173">
        <v>6.8</v>
      </c>
      <c r="B173" t="s">
        <v>22138</v>
      </c>
      <c r="C173" t="s">
        <v>585</v>
      </c>
      <c r="D173" t="s">
        <v>68</v>
      </c>
      <c r="E173" t="s">
        <v>37</v>
      </c>
      <c r="F173">
        <v>135</v>
      </c>
      <c r="G173">
        <v>134518390</v>
      </c>
      <c r="H173">
        <v>150000000</v>
      </c>
    </row>
    <row r="174" spans="1:8" x14ac:dyDescent="0.3">
      <c r="A174">
        <v>6.8</v>
      </c>
      <c r="B174" t="s">
        <v>22139</v>
      </c>
      <c r="C174" t="s">
        <v>251</v>
      </c>
      <c r="D174" t="s">
        <v>140</v>
      </c>
      <c r="E174" t="s">
        <v>37</v>
      </c>
      <c r="F174">
        <v>117</v>
      </c>
      <c r="G174">
        <v>52792307</v>
      </c>
      <c r="H174">
        <v>140000000</v>
      </c>
    </row>
    <row r="175" spans="1:8" x14ac:dyDescent="0.3">
      <c r="A175">
        <v>8.1</v>
      </c>
      <c r="B175" t="s">
        <v>22140</v>
      </c>
      <c r="C175" t="s">
        <v>593</v>
      </c>
      <c r="D175" t="s">
        <v>594</v>
      </c>
      <c r="E175" t="s">
        <v>37</v>
      </c>
      <c r="F175">
        <v>156</v>
      </c>
      <c r="G175">
        <v>183635922</v>
      </c>
      <c r="H175">
        <v>135000000</v>
      </c>
    </row>
    <row r="176" spans="1:8" x14ac:dyDescent="0.3">
      <c r="A176">
        <v>6.5</v>
      </c>
      <c r="B176" t="s">
        <v>22141</v>
      </c>
      <c r="C176" t="s">
        <v>596</v>
      </c>
      <c r="D176" t="s">
        <v>209</v>
      </c>
      <c r="E176" t="s">
        <v>37</v>
      </c>
      <c r="F176">
        <v>96</v>
      </c>
      <c r="G176">
        <v>83024900</v>
      </c>
      <c r="H176">
        <v>135000000</v>
      </c>
    </row>
    <row r="177" spans="1:8" x14ac:dyDescent="0.3">
      <c r="A177">
        <v>7.2</v>
      </c>
      <c r="B177" t="s">
        <v>22142</v>
      </c>
      <c r="C177" t="s">
        <v>40</v>
      </c>
      <c r="D177" t="s">
        <v>599</v>
      </c>
      <c r="E177" t="s">
        <v>37</v>
      </c>
      <c r="F177">
        <v>107</v>
      </c>
      <c r="G177">
        <v>123207194</v>
      </c>
      <c r="H177">
        <v>135000000</v>
      </c>
    </row>
    <row r="178" spans="1:8" x14ac:dyDescent="0.3">
      <c r="A178">
        <v>6.7</v>
      </c>
      <c r="B178" t="s">
        <v>22143</v>
      </c>
      <c r="C178" t="s">
        <v>448</v>
      </c>
      <c r="D178" t="s">
        <v>286</v>
      </c>
      <c r="E178" t="s">
        <v>37</v>
      </c>
      <c r="F178">
        <v>92</v>
      </c>
      <c r="G178">
        <v>83348920</v>
      </c>
      <c r="H178">
        <v>132000000</v>
      </c>
    </row>
    <row r="179" spans="1:8" x14ac:dyDescent="0.3">
      <c r="A179">
        <v>8.1</v>
      </c>
      <c r="B179" t="s">
        <v>22144</v>
      </c>
      <c r="C179" t="s">
        <v>602</v>
      </c>
      <c r="D179" t="s">
        <v>603</v>
      </c>
      <c r="E179" t="s">
        <v>37</v>
      </c>
      <c r="F179">
        <v>115</v>
      </c>
      <c r="G179">
        <v>227137090</v>
      </c>
      <c r="H179">
        <v>110000000</v>
      </c>
    </row>
    <row r="180" spans="1:8" x14ac:dyDescent="0.3">
      <c r="A180">
        <v>7.6</v>
      </c>
      <c r="B180" t="s">
        <v>22145</v>
      </c>
      <c r="C180" t="s">
        <v>605</v>
      </c>
      <c r="D180" t="s">
        <v>450</v>
      </c>
      <c r="E180" t="s">
        <v>37</v>
      </c>
      <c r="F180">
        <v>92</v>
      </c>
      <c r="G180">
        <v>215395021</v>
      </c>
      <c r="H180">
        <v>130000000</v>
      </c>
    </row>
    <row r="181" spans="1:8" x14ac:dyDescent="0.3">
      <c r="A181">
        <v>7.4</v>
      </c>
      <c r="B181" t="s">
        <v>22146</v>
      </c>
      <c r="C181" t="s">
        <v>606</v>
      </c>
      <c r="D181" t="s">
        <v>306</v>
      </c>
      <c r="E181" t="s">
        <v>37</v>
      </c>
      <c r="F181">
        <v>117</v>
      </c>
      <c r="G181">
        <v>180191634</v>
      </c>
      <c r="H181">
        <v>130000000</v>
      </c>
    </row>
    <row r="182" spans="1:8" x14ac:dyDescent="0.3">
      <c r="A182">
        <v>7.6</v>
      </c>
      <c r="B182" t="s">
        <v>22147</v>
      </c>
      <c r="C182" t="s">
        <v>399</v>
      </c>
      <c r="D182" t="s">
        <v>608</v>
      </c>
      <c r="E182" t="s">
        <v>37</v>
      </c>
      <c r="F182">
        <v>146</v>
      </c>
      <c r="G182">
        <v>424645577</v>
      </c>
      <c r="H182">
        <v>130000000</v>
      </c>
    </row>
    <row r="183" spans="1:8" x14ac:dyDescent="0.3">
      <c r="A183">
        <v>6.7</v>
      </c>
      <c r="B183" t="s">
        <v>22148</v>
      </c>
      <c r="C183" t="s">
        <v>610</v>
      </c>
      <c r="D183" t="s">
        <v>612</v>
      </c>
      <c r="E183" t="s">
        <v>37</v>
      </c>
      <c r="F183">
        <v>94</v>
      </c>
      <c r="G183">
        <v>177343675</v>
      </c>
      <c r="H183">
        <v>135000000</v>
      </c>
    </row>
    <row r="184" spans="1:8" x14ac:dyDescent="0.3">
      <c r="A184">
        <v>6.5</v>
      </c>
      <c r="B184" t="s">
        <v>22149</v>
      </c>
      <c r="C184" t="s">
        <v>251</v>
      </c>
      <c r="D184" t="s">
        <v>608</v>
      </c>
      <c r="E184" t="s">
        <v>37</v>
      </c>
      <c r="F184">
        <v>116</v>
      </c>
      <c r="G184">
        <v>234277056</v>
      </c>
      <c r="H184">
        <v>132000000</v>
      </c>
    </row>
    <row r="185" spans="1:8" x14ac:dyDescent="0.3">
      <c r="A185">
        <v>6.6</v>
      </c>
      <c r="B185" t="s">
        <v>22150</v>
      </c>
      <c r="C185" t="s">
        <v>189</v>
      </c>
      <c r="D185" t="s">
        <v>264</v>
      </c>
      <c r="E185" t="s">
        <v>37</v>
      </c>
      <c r="F185">
        <v>147</v>
      </c>
      <c r="G185">
        <v>138396624</v>
      </c>
      <c r="H185">
        <v>130000000</v>
      </c>
    </row>
    <row r="186" spans="1:8" x14ac:dyDescent="0.3">
      <c r="A186">
        <v>6.7</v>
      </c>
      <c r="B186" t="s">
        <v>22151</v>
      </c>
      <c r="C186" t="s">
        <v>411</v>
      </c>
      <c r="D186" t="s">
        <v>555</v>
      </c>
      <c r="E186" t="s">
        <v>37</v>
      </c>
      <c r="F186">
        <v>90</v>
      </c>
      <c r="G186">
        <v>149234747</v>
      </c>
      <c r="H186">
        <v>130000000</v>
      </c>
    </row>
    <row r="187" spans="1:8" x14ac:dyDescent="0.3">
      <c r="A187">
        <v>6.4</v>
      </c>
      <c r="B187" t="s">
        <v>22152</v>
      </c>
      <c r="C187" t="s">
        <v>624</v>
      </c>
      <c r="D187" t="s">
        <v>625</v>
      </c>
      <c r="E187" t="s">
        <v>37</v>
      </c>
      <c r="F187">
        <v>101</v>
      </c>
      <c r="G187">
        <v>118311368</v>
      </c>
      <c r="H187">
        <v>110000000</v>
      </c>
    </row>
    <row r="188" spans="1:8" x14ac:dyDescent="0.3">
      <c r="A188">
        <v>5.8</v>
      </c>
      <c r="B188" t="s">
        <v>22153</v>
      </c>
      <c r="C188" t="s">
        <v>626</v>
      </c>
      <c r="D188" t="s">
        <v>549</v>
      </c>
      <c r="E188" t="s">
        <v>37</v>
      </c>
      <c r="F188">
        <v>138</v>
      </c>
      <c r="G188">
        <v>101160529</v>
      </c>
      <c r="H188">
        <v>125000000</v>
      </c>
    </row>
    <row r="189" spans="1:8" x14ac:dyDescent="0.3">
      <c r="A189">
        <v>7.4</v>
      </c>
      <c r="B189" t="s">
        <v>22154</v>
      </c>
      <c r="C189" t="s">
        <v>251</v>
      </c>
      <c r="D189" t="s">
        <v>630</v>
      </c>
      <c r="E189" t="s">
        <v>37</v>
      </c>
      <c r="F189">
        <v>107</v>
      </c>
      <c r="G189">
        <v>77564037</v>
      </c>
      <c r="H189">
        <v>135000000</v>
      </c>
    </row>
    <row r="190" spans="1:8" x14ac:dyDescent="0.3">
      <c r="A190">
        <v>7.8</v>
      </c>
      <c r="B190" t="s">
        <v>22155</v>
      </c>
      <c r="C190" t="s">
        <v>633</v>
      </c>
      <c r="D190" t="s">
        <v>91</v>
      </c>
      <c r="E190" t="s">
        <v>37</v>
      </c>
      <c r="F190">
        <v>142</v>
      </c>
      <c r="G190">
        <v>249358727</v>
      </c>
      <c r="H190">
        <v>130000000</v>
      </c>
    </row>
    <row r="191" spans="1:8" x14ac:dyDescent="0.3">
      <c r="A191">
        <v>6.6</v>
      </c>
      <c r="B191" t="s">
        <v>243</v>
      </c>
      <c r="C191" t="s">
        <v>237</v>
      </c>
      <c r="D191" t="s">
        <v>634</v>
      </c>
      <c r="E191" t="s">
        <v>37</v>
      </c>
      <c r="F191">
        <v>165</v>
      </c>
      <c r="G191">
        <v>49551662</v>
      </c>
      <c r="H191">
        <v>130000000</v>
      </c>
    </row>
    <row r="192" spans="1:8" x14ac:dyDescent="0.3">
      <c r="A192">
        <v>4.9000000000000004</v>
      </c>
      <c r="B192" t="s">
        <v>22156</v>
      </c>
      <c r="C192" t="s">
        <v>496</v>
      </c>
      <c r="D192" t="s">
        <v>68</v>
      </c>
      <c r="E192" t="s">
        <v>37</v>
      </c>
      <c r="F192">
        <v>100</v>
      </c>
      <c r="G192">
        <v>60522097</v>
      </c>
      <c r="H192">
        <v>130000000</v>
      </c>
    </row>
    <row r="193" spans="1:8" x14ac:dyDescent="0.3">
      <c r="A193">
        <v>6.5</v>
      </c>
      <c r="B193" t="s">
        <v>22157</v>
      </c>
      <c r="C193" t="s">
        <v>635</v>
      </c>
      <c r="D193" t="s">
        <v>637</v>
      </c>
      <c r="E193" t="s">
        <v>37</v>
      </c>
      <c r="F193">
        <v>82</v>
      </c>
      <c r="G193">
        <v>137748063</v>
      </c>
      <c r="H193">
        <v>127500000</v>
      </c>
    </row>
    <row r="194" spans="1:8" x14ac:dyDescent="0.3">
      <c r="A194">
        <v>6.2</v>
      </c>
      <c r="B194" t="s">
        <v>22158</v>
      </c>
      <c r="C194" t="s">
        <v>453</v>
      </c>
      <c r="D194" t="s">
        <v>443</v>
      </c>
      <c r="E194" t="s">
        <v>37</v>
      </c>
      <c r="F194">
        <v>98</v>
      </c>
      <c r="G194">
        <v>113733726</v>
      </c>
      <c r="H194">
        <v>127000000</v>
      </c>
    </row>
    <row r="195" spans="1:8" x14ac:dyDescent="0.3">
      <c r="A195">
        <v>7.3</v>
      </c>
      <c r="B195" t="s">
        <v>22159</v>
      </c>
      <c r="C195" t="s">
        <v>643</v>
      </c>
      <c r="D195" t="s">
        <v>644</v>
      </c>
      <c r="E195" t="s">
        <v>37</v>
      </c>
      <c r="F195">
        <v>95</v>
      </c>
      <c r="G195">
        <v>148337537</v>
      </c>
      <c r="H195">
        <v>130000000</v>
      </c>
    </row>
    <row r="196" spans="1:8" x14ac:dyDescent="0.3">
      <c r="A196">
        <v>7.5</v>
      </c>
      <c r="B196" t="s">
        <v>22160</v>
      </c>
      <c r="C196" t="s">
        <v>646</v>
      </c>
      <c r="D196" t="s">
        <v>140</v>
      </c>
      <c r="E196" t="s">
        <v>37</v>
      </c>
      <c r="F196">
        <v>159</v>
      </c>
      <c r="G196">
        <v>317557891</v>
      </c>
      <c r="H196">
        <v>125000000</v>
      </c>
    </row>
    <row r="197" spans="1:8" x14ac:dyDescent="0.3">
      <c r="A197">
        <v>5.6</v>
      </c>
      <c r="B197" t="s">
        <v>22161</v>
      </c>
      <c r="C197" t="s">
        <v>648</v>
      </c>
      <c r="D197" t="s">
        <v>649</v>
      </c>
      <c r="E197" t="s">
        <v>37</v>
      </c>
      <c r="F197">
        <v>96</v>
      </c>
      <c r="G197">
        <v>33592415</v>
      </c>
      <c r="H197">
        <v>130000000</v>
      </c>
    </row>
    <row r="198" spans="1:8" x14ac:dyDescent="0.3">
      <c r="A198">
        <v>8.1</v>
      </c>
      <c r="B198" t="s">
        <v>22162</v>
      </c>
      <c r="C198" t="s">
        <v>40</v>
      </c>
      <c r="D198" t="s">
        <v>42</v>
      </c>
      <c r="E198" t="s">
        <v>37</v>
      </c>
      <c r="F198">
        <v>143</v>
      </c>
      <c r="G198">
        <v>305388685</v>
      </c>
      <c r="H198">
        <v>140000000</v>
      </c>
    </row>
    <row r="199" spans="1:8" x14ac:dyDescent="0.3">
      <c r="A199">
        <v>6.7</v>
      </c>
      <c r="B199" t="s">
        <v>22163</v>
      </c>
      <c r="C199" t="s">
        <v>399</v>
      </c>
      <c r="D199" t="s">
        <v>608</v>
      </c>
      <c r="E199" t="s">
        <v>37</v>
      </c>
      <c r="F199">
        <v>123</v>
      </c>
      <c r="G199">
        <v>337103873</v>
      </c>
      <c r="H199">
        <v>125000000</v>
      </c>
    </row>
    <row r="200" spans="1:8" x14ac:dyDescent="0.3">
      <c r="A200">
        <v>6.6</v>
      </c>
      <c r="B200" t="s">
        <v>22164</v>
      </c>
      <c r="C200" t="s">
        <v>467</v>
      </c>
      <c r="D200" t="s">
        <v>469</v>
      </c>
      <c r="E200" t="s">
        <v>37</v>
      </c>
      <c r="F200">
        <v>174</v>
      </c>
      <c r="G200">
        <v>217536138</v>
      </c>
      <c r="H200">
        <v>125000000</v>
      </c>
    </row>
    <row r="201" spans="1:8" x14ac:dyDescent="0.3">
      <c r="A201">
        <v>6.4</v>
      </c>
      <c r="B201" t="s">
        <v>22165</v>
      </c>
      <c r="C201" t="s">
        <v>653</v>
      </c>
      <c r="D201" t="s">
        <v>654</v>
      </c>
      <c r="E201" t="s">
        <v>37</v>
      </c>
      <c r="F201">
        <v>101</v>
      </c>
      <c r="G201">
        <v>131536019</v>
      </c>
      <c r="H201">
        <v>103000000</v>
      </c>
    </row>
    <row r="202" spans="1:8" x14ac:dyDescent="0.3">
      <c r="A202">
        <v>7.5</v>
      </c>
      <c r="B202" t="s">
        <v>22166</v>
      </c>
      <c r="C202" t="s">
        <v>97</v>
      </c>
      <c r="D202" t="s">
        <v>180</v>
      </c>
      <c r="E202" t="s">
        <v>37</v>
      </c>
      <c r="F202">
        <v>134</v>
      </c>
      <c r="G202">
        <v>214948780</v>
      </c>
      <c r="H202">
        <v>110000000</v>
      </c>
    </row>
    <row r="203" spans="1:8" x14ac:dyDescent="0.3">
      <c r="A203">
        <v>7.3</v>
      </c>
      <c r="B203" t="s">
        <v>22167</v>
      </c>
      <c r="C203" t="s">
        <v>259</v>
      </c>
      <c r="D203" t="s">
        <v>223</v>
      </c>
      <c r="E203" t="s">
        <v>37</v>
      </c>
      <c r="F203">
        <v>132</v>
      </c>
      <c r="G203">
        <v>209805005</v>
      </c>
      <c r="H203">
        <v>125000000</v>
      </c>
    </row>
    <row r="204" spans="1:8" x14ac:dyDescent="0.3">
      <c r="A204">
        <v>7.5</v>
      </c>
      <c r="B204" t="s">
        <v>22168</v>
      </c>
      <c r="C204" t="s">
        <v>658</v>
      </c>
      <c r="D204" t="s">
        <v>659</v>
      </c>
      <c r="E204" t="s">
        <v>37</v>
      </c>
      <c r="F204">
        <v>129</v>
      </c>
      <c r="G204">
        <v>186830669</v>
      </c>
      <c r="H204">
        <v>125000000</v>
      </c>
    </row>
    <row r="205" spans="1:8" x14ac:dyDescent="0.3">
      <c r="A205">
        <v>5.8</v>
      </c>
      <c r="B205" t="s">
        <v>22169</v>
      </c>
      <c r="C205" t="s">
        <v>585</v>
      </c>
      <c r="D205" t="s">
        <v>42</v>
      </c>
      <c r="E205" t="s">
        <v>37</v>
      </c>
      <c r="F205">
        <v>106</v>
      </c>
      <c r="G205">
        <v>163192114</v>
      </c>
      <c r="H205">
        <v>125000000</v>
      </c>
    </row>
    <row r="206" spans="1:8" x14ac:dyDescent="0.3">
      <c r="A206">
        <v>7.5</v>
      </c>
      <c r="B206" t="s">
        <v>22170</v>
      </c>
      <c r="C206" t="s">
        <v>665</v>
      </c>
      <c r="D206" t="s">
        <v>380</v>
      </c>
      <c r="E206" t="s">
        <v>37</v>
      </c>
      <c r="F206">
        <v>113</v>
      </c>
      <c r="G206">
        <v>119412921</v>
      </c>
      <c r="H206">
        <v>65000000</v>
      </c>
    </row>
    <row r="207" spans="1:8" x14ac:dyDescent="0.3">
      <c r="A207">
        <v>6.6</v>
      </c>
      <c r="B207" t="s">
        <v>22171</v>
      </c>
      <c r="C207" t="s">
        <v>668</v>
      </c>
      <c r="D207" t="s">
        <v>669</v>
      </c>
      <c r="E207" t="s">
        <v>37</v>
      </c>
      <c r="F207">
        <v>102</v>
      </c>
      <c r="G207">
        <v>32694788</v>
      </c>
      <c r="H207">
        <v>85000000</v>
      </c>
    </row>
    <row r="208" spans="1:8" x14ac:dyDescent="0.3">
      <c r="A208">
        <v>6.7</v>
      </c>
      <c r="B208" t="s">
        <v>22172</v>
      </c>
      <c r="C208" t="s">
        <v>671</v>
      </c>
      <c r="D208" t="s">
        <v>50</v>
      </c>
      <c r="E208" t="s">
        <v>37</v>
      </c>
      <c r="F208">
        <v>135</v>
      </c>
      <c r="G208">
        <v>113165635</v>
      </c>
      <c r="H208">
        <v>125000000</v>
      </c>
    </row>
    <row r="209" spans="1:8" x14ac:dyDescent="0.3">
      <c r="A209">
        <v>3.7</v>
      </c>
      <c r="B209" t="s">
        <v>22173</v>
      </c>
      <c r="C209" t="s">
        <v>674</v>
      </c>
      <c r="D209" t="s">
        <v>675</v>
      </c>
      <c r="E209" t="s">
        <v>37</v>
      </c>
      <c r="F209">
        <v>125</v>
      </c>
      <c r="G209">
        <v>107285004</v>
      </c>
      <c r="H209">
        <v>125000000</v>
      </c>
    </row>
    <row r="210" spans="1:8" x14ac:dyDescent="0.3">
      <c r="A210">
        <v>6</v>
      </c>
      <c r="B210" t="s">
        <v>22174</v>
      </c>
      <c r="C210" t="s">
        <v>467</v>
      </c>
      <c r="D210" t="s">
        <v>309</v>
      </c>
      <c r="E210" t="s">
        <v>37</v>
      </c>
      <c r="F210">
        <v>110</v>
      </c>
      <c r="G210">
        <v>260031035</v>
      </c>
      <c r="H210">
        <v>123000000</v>
      </c>
    </row>
    <row r="211" spans="1:8" x14ac:dyDescent="0.3">
      <c r="A211">
        <v>6.4</v>
      </c>
      <c r="B211" t="s">
        <v>22175</v>
      </c>
      <c r="C211" t="s">
        <v>267</v>
      </c>
      <c r="D211" t="s">
        <v>157</v>
      </c>
      <c r="E211" t="s">
        <v>37</v>
      </c>
      <c r="F211">
        <v>124</v>
      </c>
      <c r="G211">
        <v>186739919</v>
      </c>
      <c r="H211">
        <v>125000000</v>
      </c>
    </row>
    <row r="212" spans="1:8" x14ac:dyDescent="0.3">
      <c r="A212">
        <v>6.1</v>
      </c>
      <c r="B212" t="s">
        <v>22176</v>
      </c>
      <c r="C212" t="s">
        <v>680</v>
      </c>
      <c r="D212" t="s">
        <v>50</v>
      </c>
      <c r="E212" t="s">
        <v>37</v>
      </c>
      <c r="F212">
        <v>123</v>
      </c>
      <c r="G212">
        <v>215397307</v>
      </c>
      <c r="H212">
        <v>125000000</v>
      </c>
    </row>
    <row r="213" spans="1:8" x14ac:dyDescent="0.3">
      <c r="A213">
        <v>6.4</v>
      </c>
      <c r="B213" t="s">
        <v>22177</v>
      </c>
      <c r="C213" t="s">
        <v>406</v>
      </c>
      <c r="D213" t="s">
        <v>408</v>
      </c>
      <c r="E213" t="s">
        <v>37</v>
      </c>
      <c r="F213">
        <v>130</v>
      </c>
      <c r="G213">
        <v>182618434</v>
      </c>
      <c r="H213">
        <v>140000000</v>
      </c>
    </row>
    <row r="214" spans="1:8" x14ac:dyDescent="0.3">
      <c r="A214">
        <v>5.6</v>
      </c>
      <c r="B214" t="s">
        <v>22178</v>
      </c>
      <c r="C214" t="s">
        <v>685</v>
      </c>
      <c r="D214" t="s">
        <v>157</v>
      </c>
      <c r="E214" t="s">
        <v>37</v>
      </c>
      <c r="F214">
        <v>92</v>
      </c>
      <c r="G214">
        <v>131920333</v>
      </c>
      <c r="H214">
        <v>130000000</v>
      </c>
    </row>
    <row r="215" spans="1:8" x14ac:dyDescent="0.3">
      <c r="A215">
        <v>8</v>
      </c>
      <c r="B215" t="s">
        <v>22179</v>
      </c>
      <c r="C215" t="s">
        <v>566</v>
      </c>
      <c r="D215" t="s">
        <v>687</v>
      </c>
      <c r="E215" t="s">
        <v>37</v>
      </c>
      <c r="F215">
        <v>127</v>
      </c>
      <c r="G215">
        <v>124976634</v>
      </c>
      <c r="H215">
        <v>120000000</v>
      </c>
    </row>
    <row r="216" spans="1:8" x14ac:dyDescent="0.3">
      <c r="A216">
        <v>5.2</v>
      </c>
      <c r="B216" t="s">
        <v>22180</v>
      </c>
      <c r="C216" t="s">
        <v>690</v>
      </c>
      <c r="D216" t="s">
        <v>692</v>
      </c>
      <c r="E216" t="s">
        <v>37</v>
      </c>
      <c r="F216">
        <v>123</v>
      </c>
      <c r="G216">
        <v>115802596</v>
      </c>
      <c r="H216">
        <v>110000000</v>
      </c>
    </row>
    <row r="217" spans="1:8" x14ac:dyDescent="0.3">
      <c r="A217">
        <v>7.1</v>
      </c>
      <c r="B217" t="s">
        <v>22181</v>
      </c>
      <c r="C217" t="s">
        <v>602</v>
      </c>
      <c r="D217" t="s">
        <v>59</v>
      </c>
      <c r="E217" t="s">
        <v>37</v>
      </c>
      <c r="F217">
        <v>123</v>
      </c>
      <c r="G217">
        <v>108521835</v>
      </c>
      <c r="H217">
        <v>120000000</v>
      </c>
    </row>
    <row r="218" spans="1:8" x14ac:dyDescent="0.3">
      <c r="A218">
        <v>4.8</v>
      </c>
      <c r="B218" t="s">
        <v>22182</v>
      </c>
      <c r="C218" t="s">
        <v>219</v>
      </c>
      <c r="D218" t="s">
        <v>696</v>
      </c>
      <c r="E218" t="s">
        <v>37</v>
      </c>
      <c r="F218">
        <v>107</v>
      </c>
      <c r="G218">
        <v>100685880</v>
      </c>
      <c r="H218">
        <v>120000000</v>
      </c>
    </row>
    <row r="219" spans="1:8" x14ac:dyDescent="0.3">
      <c r="A219">
        <v>7</v>
      </c>
      <c r="B219" t="s">
        <v>22183</v>
      </c>
      <c r="C219" t="s">
        <v>133</v>
      </c>
      <c r="D219" t="s">
        <v>699</v>
      </c>
      <c r="E219" t="s">
        <v>37</v>
      </c>
      <c r="F219">
        <v>124</v>
      </c>
      <c r="G219">
        <v>126464904</v>
      </c>
      <c r="H219">
        <v>130000000</v>
      </c>
    </row>
    <row r="220" spans="1:8" x14ac:dyDescent="0.3">
      <c r="A220">
        <v>5.4</v>
      </c>
      <c r="B220" t="s">
        <v>22184</v>
      </c>
      <c r="C220" t="s">
        <v>512</v>
      </c>
      <c r="D220" t="s">
        <v>185</v>
      </c>
      <c r="E220" t="s">
        <v>37</v>
      </c>
      <c r="F220">
        <v>77</v>
      </c>
      <c r="G220">
        <v>64736114</v>
      </c>
      <c r="H220">
        <v>120000000</v>
      </c>
    </row>
    <row r="221" spans="1:8" x14ac:dyDescent="0.3">
      <c r="A221">
        <v>6.6</v>
      </c>
      <c r="B221" t="s">
        <v>22185</v>
      </c>
      <c r="C221" t="s">
        <v>702</v>
      </c>
      <c r="D221" t="s">
        <v>703</v>
      </c>
      <c r="E221" t="s">
        <v>37</v>
      </c>
      <c r="F221">
        <v>109</v>
      </c>
      <c r="G221">
        <v>93050117</v>
      </c>
      <c r="H221">
        <v>115000000</v>
      </c>
    </row>
    <row r="222" spans="1:8" x14ac:dyDescent="0.3">
      <c r="A222">
        <v>6.7</v>
      </c>
      <c r="B222" t="s">
        <v>22186</v>
      </c>
      <c r="C222" t="s">
        <v>704</v>
      </c>
      <c r="D222" t="s">
        <v>157</v>
      </c>
      <c r="E222" t="s">
        <v>37</v>
      </c>
      <c r="F222">
        <v>134</v>
      </c>
      <c r="G222">
        <v>57637485</v>
      </c>
      <c r="H222">
        <v>105000000</v>
      </c>
    </row>
    <row r="223" spans="1:8" x14ac:dyDescent="0.3">
      <c r="A223">
        <v>6.2</v>
      </c>
      <c r="B223" t="s">
        <v>22187</v>
      </c>
      <c r="C223" t="s">
        <v>705</v>
      </c>
      <c r="D223" t="s">
        <v>707</v>
      </c>
      <c r="E223" t="s">
        <v>37</v>
      </c>
      <c r="F223">
        <v>117</v>
      </c>
      <c r="G223">
        <v>58607007</v>
      </c>
      <c r="H223">
        <v>100000000</v>
      </c>
    </row>
    <row r="224" spans="1:8" x14ac:dyDescent="0.3">
      <c r="A224">
        <v>6.1</v>
      </c>
      <c r="B224" t="s">
        <v>22188</v>
      </c>
      <c r="C224" t="s">
        <v>276</v>
      </c>
      <c r="D224" t="s">
        <v>712</v>
      </c>
      <c r="E224" t="s">
        <v>37</v>
      </c>
      <c r="F224">
        <v>135</v>
      </c>
      <c r="G224">
        <v>43929341</v>
      </c>
      <c r="H224">
        <v>120000000</v>
      </c>
    </row>
    <row r="225" spans="1:8" x14ac:dyDescent="0.3">
      <c r="A225">
        <v>5.3</v>
      </c>
      <c r="B225" t="s">
        <v>22189</v>
      </c>
      <c r="C225" t="s">
        <v>714</v>
      </c>
      <c r="D225" t="s">
        <v>715</v>
      </c>
      <c r="E225" t="s">
        <v>37</v>
      </c>
      <c r="F225">
        <v>121</v>
      </c>
      <c r="G225">
        <v>30212620</v>
      </c>
      <c r="H225">
        <v>120000000</v>
      </c>
    </row>
    <row r="226" spans="1:8" x14ac:dyDescent="0.3">
      <c r="A226">
        <v>6.3</v>
      </c>
      <c r="B226" t="s">
        <v>22190</v>
      </c>
      <c r="C226" t="s">
        <v>716</v>
      </c>
      <c r="D226" t="s">
        <v>718</v>
      </c>
      <c r="E226" t="s">
        <v>37</v>
      </c>
      <c r="F226">
        <v>117</v>
      </c>
      <c r="G226">
        <v>76418654</v>
      </c>
      <c r="H226">
        <v>117000000</v>
      </c>
    </row>
    <row r="227" spans="1:8" x14ac:dyDescent="0.3">
      <c r="A227">
        <v>7</v>
      </c>
      <c r="B227" t="s">
        <v>22191</v>
      </c>
      <c r="C227" t="s">
        <v>201</v>
      </c>
      <c r="D227" t="s">
        <v>719</v>
      </c>
      <c r="E227" t="s">
        <v>37</v>
      </c>
      <c r="F227">
        <v>124</v>
      </c>
      <c r="G227">
        <v>89021735</v>
      </c>
      <c r="H227">
        <v>120000000</v>
      </c>
    </row>
    <row r="228" spans="1:8" x14ac:dyDescent="0.3">
      <c r="A228">
        <v>7.6</v>
      </c>
      <c r="B228" t="s">
        <v>22192</v>
      </c>
      <c r="C228" t="s">
        <v>721</v>
      </c>
      <c r="D228" t="s">
        <v>31</v>
      </c>
      <c r="E228" t="s">
        <v>37</v>
      </c>
      <c r="F228">
        <v>140</v>
      </c>
      <c r="G228">
        <v>380262555</v>
      </c>
      <c r="H228">
        <v>113000000</v>
      </c>
    </row>
    <row r="229" spans="1:8" x14ac:dyDescent="0.3">
      <c r="A229">
        <v>6.7</v>
      </c>
      <c r="B229" t="s">
        <v>22193</v>
      </c>
      <c r="C229" t="s">
        <v>721</v>
      </c>
      <c r="D229" t="s">
        <v>31</v>
      </c>
      <c r="E229" t="s">
        <v>37</v>
      </c>
      <c r="F229">
        <v>142</v>
      </c>
      <c r="G229">
        <v>310675583</v>
      </c>
      <c r="H229">
        <v>115000000</v>
      </c>
    </row>
    <row r="230" spans="1:8" x14ac:dyDescent="0.3">
      <c r="A230">
        <v>8.1</v>
      </c>
      <c r="B230" t="s">
        <v>22194</v>
      </c>
      <c r="C230" t="s">
        <v>284</v>
      </c>
      <c r="D230" t="s">
        <v>185</v>
      </c>
      <c r="E230" t="s">
        <v>37</v>
      </c>
      <c r="F230">
        <v>92</v>
      </c>
      <c r="G230">
        <v>289907418</v>
      </c>
      <c r="H230">
        <v>115000000</v>
      </c>
    </row>
    <row r="231" spans="1:8" x14ac:dyDescent="0.3">
      <c r="A231">
        <v>6.7</v>
      </c>
      <c r="B231" t="s">
        <v>22195</v>
      </c>
      <c r="C231" t="s">
        <v>716</v>
      </c>
      <c r="D231" t="s">
        <v>157</v>
      </c>
      <c r="E231" t="s">
        <v>37</v>
      </c>
      <c r="F231">
        <v>138</v>
      </c>
      <c r="G231">
        <v>132550960</v>
      </c>
      <c r="H231">
        <v>120000000</v>
      </c>
    </row>
    <row r="232" spans="1:8" x14ac:dyDescent="0.3">
      <c r="A232">
        <v>6.5</v>
      </c>
      <c r="B232" t="s">
        <v>22196</v>
      </c>
      <c r="C232" t="s">
        <v>721</v>
      </c>
      <c r="D232" t="s">
        <v>31</v>
      </c>
      <c r="E232" t="s">
        <v>37</v>
      </c>
      <c r="F232">
        <v>136</v>
      </c>
      <c r="G232">
        <v>474544677</v>
      </c>
      <c r="H232">
        <v>115000000</v>
      </c>
    </row>
    <row r="233" spans="1:8" x14ac:dyDescent="0.3">
      <c r="A233">
        <v>7.3</v>
      </c>
      <c r="B233" t="s">
        <v>22197</v>
      </c>
      <c r="C233" t="s">
        <v>725</v>
      </c>
      <c r="D233" t="s">
        <v>185</v>
      </c>
      <c r="E233" t="s">
        <v>37</v>
      </c>
      <c r="F233">
        <v>98</v>
      </c>
      <c r="G233">
        <v>187165546</v>
      </c>
      <c r="H233">
        <v>135000000</v>
      </c>
    </row>
    <row r="234" spans="1:8" x14ac:dyDescent="0.3">
      <c r="A234">
        <v>6</v>
      </c>
      <c r="B234" t="s">
        <v>22198</v>
      </c>
      <c r="C234" t="s">
        <v>680</v>
      </c>
      <c r="D234" t="s">
        <v>729</v>
      </c>
      <c r="E234" t="s">
        <v>37</v>
      </c>
      <c r="F234">
        <v>153</v>
      </c>
      <c r="G234">
        <v>40911830</v>
      </c>
      <c r="H234">
        <v>115000000</v>
      </c>
    </row>
    <row r="235" spans="1:8" x14ac:dyDescent="0.3">
      <c r="A235">
        <v>6.1</v>
      </c>
      <c r="B235" t="s">
        <v>22199</v>
      </c>
      <c r="C235" t="s">
        <v>731</v>
      </c>
      <c r="D235" t="s">
        <v>332</v>
      </c>
      <c r="E235" t="s">
        <v>37</v>
      </c>
      <c r="F235">
        <v>120</v>
      </c>
      <c r="G235">
        <v>47952020</v>
      </c>
      <c r="H235">
        <v>115000000</v>
      </c>
    </row>
    <row r="236" spans="1:8" x14ac:dyDescent="0.3">
      <c r="A236">
        <v>5.9</v>
      </c>
      <c r="B236" t="s">
        <v>22200</v>
      </c>
      <c r="C236" t="s">
        <v>479</v>
      </c>
      <c r="D236" t="s">
        <v>306</v>
      </c>
      <c r="E236" t="s">
        <v>37</v>
      </c>
      <c r="F236">
        <v>101</v>
      </c>
      <c r="G236">
        <v>190871240</v>
      </c>
      <c r="H236">
        <v>125000000</v>
      </c>
    </row>
    <row r="237" spans="1:8" x14ac:dyDescent="0.3">
      <c r="A237">
        <v>7.8</v>
      </c>
      <c r="B237" t="s">
        <v>22201</v>
      </c>
      <c r="C237" t="s">
        <v>633</v>
      </c>
      <c r="D237" t="s">
        <v>738</v>
      </c>
      <c r="E237" t="s">
        <v>37</v>
      </c>
      <c r="F237">
        <v>91</v>
      </c>
      <c r="G237">
        <v>274084951</v>
      </c>
      <c r="H237">
        <v>100000000</v>
      </c>
    </row>
    <row r="238" spans="1:8" x14ac:dyDescent="0.3">
      <c r="A238">
        <v>5.8</v>
      </c>
      <c r="B238" t="s">
        <v>22202</v>
      </c>
      <c r="C238" t="s">
        <v>739</v>
      </c>
      <c r="D238" t="s">
        <v>50</v>
      </c>
      <c r="E238" t="s">
        <v>37</v>
      </c>
      <c r="F238">
        <v>108</v>
      </c>
      <c r="G238">
        <v>67155742</v>
      </c>
      <c r="H238">
        <v>116000000</v>
      </c>
    </row>
    <row r="239" spans="1:8" x14ac:dyDescent="0.3">
      <c r="A239">
        <v>6.3</v>
      </c>
      <c r="B239" t="s">
        <v>22203</v>
      </c>
      <c r="C239" t="s">
        <v>741</v>
      </c>
      <c r="D239" t="s">
        <v>306</v>
      </c>
      <c r="E239" t="s">
        <v>37</v>
      </c>
      <c r="F239">
        <v>112</v>
      </c>
      <c r="G239">
        <v>81638674</v>
      </c>
      <c r="H239">
        <v>135000000</v>
      </c>
    </row>
    <row r="240" spans="1:8" x14ac:dyDescent="0.3">
      <c r="A240">
        <v>4.3</v>
      </c>
      <c r="B240" t="s">
        <v>22204</v>
      </c>
      <c r="C240" t="s">
        <v>742</v>
      </c>
      <c r="D240" t="s">
        <v>68</v>
      </c>
      <c r="E240" t="s">
        <v>37</v>
      </c>
      <c r="F240">
        <v>100</v>
      </c>
      <c r="G240">
        <v>56114221</v>
      </c>
      <c r="H240">
        <v>120000000</v>
      </c>
    </row>
    <row r="241" spans="1:8" x14ac:dyDescent="0.3">
      <c r="A241">
        <v>6.4</v>
      </c>
      <c r="B241" t="s">
        <v>22205</v>
      </c>
      <c r="C241" t="s">
        <v>453</v>
      </c>
      <c r="D241" t="s">
        <v>746</v>
      </c>
      <c r="E241" t="s">
        <v>37</v>
      </c>
      <c r="F241">
        <v>108</v>
      </c>
      <c r="G241">
        <v>250863268</v>
      </c>
      <c r="H241">
        <v>110000000</v>
      </c>
    </row>
    <row r="242" spans="1:8" x14ac:dyDescent="0.3">
      <c r="A242">
        <v>6.1</v>
      </c>
      <c r="B242" t="s">
        <v>22206</v>
      </c>
      <c r="C242" t="s">
        <v>747</v>
      </c>
      <c r="D242" t="s">
        <v>408</v>
      </c>
      <c r="E242" t="s">
        <v>37</v>
      </c>
      <c r="F242">
        <v>114</v>
      </c>
      <c r="G242">
        <v>155181732</v>
      </c>
      <c r="H242">
        <v>110000000</v>
      </c>
    </row>
    <row r="243" spans="1:8" x14ac:dyDescent="0.3">
      <c r="A243">
        <v>6.5</v>
      </c>
      <c r="B243" t="s">
        <v>22207</v>
      </c>
      <c r="C243" t="s">
        <v>749</v>
      </c>
      <c r="D243" t="s">
        <v>50</v>
      </c>
      <c r="E243" t="s">
        <v>37</v>
      </c>
      <c r="F243">
        <v>119</v>
      </c>
      <c r="G243">
        <v>125332007</v>
      </c>
      <c r="H243">
        <v>110000000</v>
      </c>
    </row>
    <row r="244" spans="1:8" x14ac:dyDescent="0.3">
      <c r="A244">
        <v>7.1</v>
      </c>
      <c r="B244" t="s">
        <v>22208</v>
      </c>
      <c r="C244" t="s">
        <v>267</v>
      </c>
      <c r="D244" t="s">
        <v>546</v>
      </c>
      <c r="E244" t="s">
        <v>37</v>
      </c>
      <c r="F244">
        <v>142</v>
      </c>
      <c r="G244">
        <v>113330342</v>
      </c>
      <c r="H244">
        <v>110000000</v>
      </c>
    </row>
    <row r="245" spans="1:8" x14ac:dyDescent="0.3">
      <c r="A245">
        <v>6.4</v>
      </c>
      <c r="B245" t="s">
        <v>22209</v>
      </c>
      <c r="C245" t="s">
        <v>753</v>
      </c>
      <c r="D245" t="s">
        <v>755</v>
      </c>
      <c r="E245" t="s">
        <v>37</v>
      </c>
      <c r="F245">
        <v>125</v>
      </c>
      <c r="G245">
        <v>125531634</v>
      </c>
      <c r="H245">
        <v>110000000</v>
      </c>
    </row>
    <row r="246" spans="1:8" x14ac:dyDescent="0.3">
      <c r="A246">
        <v>6.5</v>
      </c>
      <c r="B246" t="s">
        <v>22210</v>
      </c>
      <c r="C246" t="s">
        <v>312</v>
      </c>
      <c r="D246" t="s">
        <v>757</v>
      </c>
      <c r="E246" t="s">
        <v>37</v>
      </c>
      <c r="F246">
        <v>126</v>
      </c>
      <c r="G246">
        <v>186336103</v>
      </c>
      <c r="H246">
        <v>120000000</v>
      </c>
    </row>
    <row r="247" spans="1:8" x14ac:dyDescent="0.3">
      <c r="A247">
        <v>6.3</v>
      </c>
      <c r="B247" t="s">
        <v>22211</v>
      </c>
      <c r="C247" t="s">
        <v>648</v>
      </c>
      <c r="D247" t="s">
        <v>608</v>
      </c>
      <c r="E247" t="s">
        <v>37</v>
      </c>
      <c r="F247">
        <v>119</v>
      </c>
      <c r="G247">
        <v>129995817</v>
      </c>
      <c r="H247">
        <v>110000000</v>
      </c>
    </row>
    <row r="248" spans="1:8" x14ac:dyDescent="0.3">
      <c r="A248">
        <v>7.5</v>
      </c>
      <c r="B248" t="s">
        <v>22212</v>
      </c>
      <c r="C248" t="s">
        <v>293</v>
      </c>
      <c r="D248" t="s">
        <v>760</v>
      </c>
      <c r="E248" t="s">
        <v>37</v>
      </c>
      <c r="F248">
        <v>170</v>
      </c>
      <c r="G248">
        <v>102608827</v>
      </c>
      <c r="H248">
        <v>110000000</v>
      </c>
    </row>
    <row r="249" spans="1:8" x14ac:dyDescent="0.3">
      <c r="A249">
        <v>4.9000000000000004</v>
      </c>
      <c r="B249" t="s">
        <v>22213</v>
      </c>
      <c r="C249" t="s">
        <v>288</v>
      </c>
      <c r="D249" t="s">
        <v>443</v>
      </c>
      <c r="E249" t="s">
        <v>37</v>
      </c>
      <c r="F249">
        <v>85</v>
      </c>
      <c r="G249">
        <v>42776259</v>
      </c>
      <c r="H249">
        <v>112000000</v>
      </c>
    </row>
    <row r="250" spans="1:8" x14ac:dyDescent="0.3">
      <c r="A250">
        <v>5.8</v>
      </c>
      <c r="B250" t="s">
        <v>22214</v>
      </c>
      <c r="C250" t="s">
        <v>764</v>
      </c>
      <c r="D250" t="s">
        <v>765</v>
      </c>
      <c r="E250" t="s">
        <v>37</v>
      </c>
      <c r="F250">
        <v>119</v>
      </c>
      <c r="G250">
        <v>98780042</v>
      </c>
      <c r="H250">
        <v>120000000</v>
      </c>
    </row>
    <row r="251" spans="1:8" x14ac:dyDescent="0.3">
      <c r="A251">
        <v>6.2</v>
      </c>
      <c r="B251" t="s">
        <v>22215</v>
      </c>
      <c r="C251" t="s">
        <v>768</v>
      </c>
      <c r="D251" t="s">
        <v>770</v>
      </c>
      <c r="E251" t="s">
        <v>37</v>
      </c>
      <c r="F251">
        <v>102</v>
      </c>
      <c r="G251">
        <v>106369117</v>
      </c>
      <c r="H251">
        <v>110000000</v>
      </c>
    </row>
    <row r="252" spans="1:8" x14ac:dyDescent="0.3">
      <c r="A252">
        <v>5.5</v>
      </c>
      <c r="B252" t="s">
        <v>22216</v>
      </c>
      <c r="C252" t="s">
        <v>771</v>
      </c>
      <c r="D252" t="s">
        <v>185</v>
      </c>
      <c r="E252" t="s">
        <v>37</v>
      </c>
      <c r="F252">
        <v>103</v>
      </c>
      <c r="G252">
        <v>142614158</v>
      </c>
      <c r="H252">
        <v>110000000</v>
      </c>
    </row>
    <row r="253" spans="1:8" x14ac:dyDescent="0.3">
      <c r="A253">
        <v>5.4</v>
      </c>
      <c r="B253" t="s">
        <v>22217</v>
      </c>
      <c r="C253" t="s">
        <v>772</v>
      </c>
      <c r="D253" t="s">
        <v>773</v>
      </c>
      <c r="E253" t="s">
        <v>37</v>
      </c>
      <c r="F253">
        <v>76</v>
      </c>
      <c r="G253">
        <v>50026353</v>
      </c>
      <c r="H253">
        <v>110000000</v>
      </c>
    </row>
    <row r="254" spans="1:8" x14ac:dyDescent="0.3">
      <c r="A254">
        <v>5.8</v>
      </c>
      <c r="B254" t="s">
        <v>22218</v>
      </c>
      <c r="C254" t="s">
        <v>648</v>
      </c>
      <c r="D254" t="s">
        <v>775</v>
      </c>
      <c r="E254" t="s">
        <v>37</v>
      </c>
      <c r="F254">
        <v>120</v>
      </c>
      <c r="G254">
        <v>66002193</v>
      </c>
      <c r="H254">
        <v>110000000</v>
      </c>
    </row>
    <row r="255" spans="1:8" x14ac:dyDescent="0.3">
      <c r="A255">
        <v>7.1</v>
      </c>
      <c r="B255" t="s">
        <v>22219</v>
      </c>
      <c r="C255" t="s">
        <v>453</v>
      </c>
      <c r="D255" t="s">
        <v>776</v>
      </c>
      <c r="E255" t="s">
        <v>37</v>
      </c>
      <c r="F255">
        <v>127</v>
      </c>
      <c r="G255">
        <v>85463309</v>
      </c>
      <c r="H255">
        <v>110000000</v>
      </c>
    </row>
    <row r="256" spans="1:8" x14ac:dyDescent="0.3">
      <c r="A256">
        <v>5.4</v>
      </c>
      <c r="B256" t="s">
        <v>22220</v>
      </c>
      <c r="C256" t="s">
        <v>771</v>
      </c>
      <c r="D256" t="s">
        <v>185</v>
      </c>
      <c r="E256" t="s">
        <v>37</v>
      </c>
      <c r="F256">
        <v>105</v>
      </c>
      <c r="G256">
        <v>71017784</v>
      </c>
      <c r="H256">
        <v>105000000</v>
      </c>
    </row>
    <row r="257" spans="1:8" x14ac:dyDescent="0.3">
      <c r="A257">
        <v>3.7</v>
      </c>
      <c r="B257" t="s">
        <v>22221</v>
      </c>
      <c r="C257" t="s">
        <v>779</v>
      </c>
      <c r="D257" t="s">
        <v>780</v>
      </c>
      <c r="E257" t="s">
        <v>37</v>
      </c>
      <c r="F257">
        <v>121</v>
      </c>
      <c r="G257">
        <v>48068396</v>
      </c>
      <c r="H257">
        <v>160000000</v>
      </c>
    </row>
    <row r="258" spans="1:8" x14ac:dyDescent="0.3">
      <c r="A258">
        <v>6.7</v>
      </c>
      <c r="B258" t="s">
        <v>22222</v>
      </c>
      <c r="C258" t="s">
        <v>457</v>
      </c>
      <c r="D258" t="s">
        <v>380</v>
      </c>
      <c r="E258" t="s">
        <v>37</v>
      </c>
      <c r="F258">
        <v>114</v>
      </c>
      <c r="G258">
        <v>61656849</v>
      </c>
      <c r="H258">
        <v>110000000</v>
      </c>
    </row>
    <row r="259" spans="1:8" x14ac:dyDescent="0.3">
      <c r="A259">
        <v>7.2</v>
      </c>
      <c r="B259" t="s">
        <v>22223</v>
      </c>
      <c r="C259" t="s">
        <v>784</v>
      </c>
      <c r="D259" t="s">
        <v>50</v>
      </c>
      <c r="E259" t="s">
        <v>37</v>
      </c>
      <c r="F259">
        <v>129</v>
      </c>
      <c r="G259">
        <v>134520804</v>
      </c>
      <c r="H259">
        <v>110000000</v>
      </c>
    </row>
    <row r="260" spans="1:8" x14ac:dyDescent="0.3">
      <c r="A260">
        <v>8.8000000000000007</v>
      </c>
      <c r="B260" t="s">
        <v>22224</v>
      </c>
      <c r="C260" t="s">
        <v>124</v>
      </c>
      <c r="D260" t="s">
        <v>332</v>
      </c>
      <c r="E260" t="s">
        <v>37</v>
      </c>
      <c r="F260">
        <v>171</v>
      </c>
      <c r="G260">
        <v>313837577</v>
      </c>
      <c r="H260">
        <v>93000000</v>
      </c>
    </row>
    <row r="261" spans="1:8" x14ac:dyDescent="0.3">
      <c r="A261">
        <v>5.8</v>
      </c>
      <c r="B261" t="s">
        <v>22225</v>
      </c>
      <c r="C261" t="s">
        <v>788</v>
      </c>
      <c r="D261" t="s">
        <v>789</v>
      </c>
      <c r="E261" t="s">
        <v>37</v>
      </c>
      <c r="F261">
        <v>120</v>
      </c>
      <c r="G261">
        <v>24004159</v>
      </c>
      <c r="H261">
        <v>110000000</v>
      </c>
    </row>
    <row r="262" spans="1:8" x14ac:dyDescent="0.3">
      <c r="A262">
        <v>6.8</v>
      </c>
      <c r="B262" t="s">
        <v>22226</v>
      </c>
      <c r="C262" t="s">
        <v>794</v>
      </c>
      <c r="D262" t="s">
        <v>795</v>
      </c>
      <c r="E262" t="s">
        <v>37</v>
      </c>
      <c r="F262">
        <v>165</v>
      </c>
      <c r="G262">
        <v>58183966</v>
      </c>
      <c r="H262">
        <v>107000000</v>
      </c>
    </row>
    <row r="263" spans="1:8" x14ac:dyDescent="0.3">
      <c r="A263">
        <v>3.8</v>
      </c>
      <c r="B263" t="s">
        <v>22227</v>
      </c>
      <c r="C263" t="s">
        <v>796</v>
      </c>
      <c r="D263" t="s">
        <v>443</v>
      </c>
      <c r="E263" t="s">
        <v>37</v>
      </c>
      <c r="F263">
        <v>82</v>
      </c>
      <c r="G263">
        <v>100446895</v>
      </c>
      <c r="H263">
        <v>109000000</v>
      </c>
    </row>
    <row r="264" spans="1:8" x14ac:dyDescent="0.3">
      <c r="A264">
        <v>7.1</v>
      </c>
      <c r="B264" t="s">
        <v>22228</v>
      </c>
      <c r="C264" t="s">
        <v>556</v>
      </c>
      <c r="D264" t="s">
        <v>799</v>
      </c>
      <c r="E264" t="s">
        <v>37</v>
      </c>
      <c r="F264">
        <v>115</v>
      </c>
      <c r="G264">
        <v>144795350</v>
      </c>
      <c r="H264">
        <v>120000000</v>
      </c>
    </row>
    <row r="265" spans="1:8" x14ac:dyDescent="0.3">
      <c r="A265">
        <v>7.2</v>
      </c>
      <c r="B265" t="s">
        <v>22229</v>
      </c>
      <c r="C265" t="s">
        <v>133</v>
      </c>
      <c r="D265" t="s">
        <v>579</v>
      </c>
      <c r="E265" t="s">
        <v>37</v>
      </c>
      <c r="F265">
        <v>194</v>
      </c>
      <c r="G265">
        <v>47396698</v>
      </c>
      <c r="H265">
        <v>130000000</v>
      </c>
    </row>
    <row r="266" spans="1:8" x14ac:dyDescent="0.3">
      <c r="A266">
        <v>5.9</v>
      </c>
      <c r="B266" t="s">
        <v>22230</v>
      </c>
      <c r="C266" t="s">
        <v>512</v>
      </c>
      <c r="D266" t="s">
        <v>443</v>
      </c>
      <c r="E266" t="s">
        <v>37</v>
      </c>
      <c r="F266">
        <v>84</v>
      </c>
      <c r="G266">
        <v>140015224</v>
      </c>
      <c r="H266">
        <v>133000000</v>
      </c>
    </row>
    <row r="267" spans="1:8" x14ac:dyDescent="0.3">
      <c r="A267">
        <v>7.1</v>
      </c>
      <c r="B267" t="s">
        <v>22231</v>
      </c>
      <c r="C267" t="s">
        <v>803</v>
      </c>
      <c r="D267" t="s">
        <v>805</v>
      </c>
      <c r="E267" t="s">
        <v>37</v>
      </c>
      <c r="F267">
        <v>97</v>
      </c>
      <c r="G267">
        <v>104374107</v>
      </c>
      <c r="H267">
        <v>105000000</v>
      </c>
    </row>
    <row r="268" spans="1:8" x14ac:dyDescent="0.3">
      <c r="A268">
        <v>8.1</v>
      </c>
      <c r="B268" t="s">
        <v>22232</v>
      </c>
      <c r="C268" t="s">
        <v>133</v>
      </c>
      <c r="D268" t="s">
        <v>385</v>
      </c>
      <c r="E268" t="s">
        <v>37</v>
      </c>
      <c r="F268">
        <v>151</v>
      </c>
      <c r="G268">
        <v>228430993</v>
      </c>
      <c r="H268">
        <v>108000000</v>
      </c>
    </row>
    <row r="269" spans="1:8" x14ac:dyDescent="0.3">
      <c r="A269">
        <v>6.9</v>
      </c>
      <c r="B269" t="s">
        <v>22233</v>
      </c>
      <c r="C269" t="s">
        <v>189</v>
      </c>
      <c r="D269" t="s">
        <v>810</v>
      </c>
      <c r="E269" t="s">
        <v>37</v>
      </c>
      <c r="F269">
        <v>136</v>
      </c>
      <c r="G269">
        <v>35799026</v>
      </c>
      <c r="H269">
        <v>126000000</v>
      </c>
    </row>
    <row r="270" spans="1:8" x14ac:dyDescent="0.3">
      <c r="A270">
        <v>4.4000000000000004</v>
      </c>
      <c r="B270" t="s">
        <v>22234</v>
      </c>
      <c r="C270" t="s">
        <v>814</v>
      </c>
      <c r="D270" t="s">
        <v>816</v>
      </c>
      <c r="E270" t="s">
        <v>37</v>
      </c>
      <c r="F270">
        <v>104</v>
      </c>
      <c r="G270">
        <v>6712451</v>
      </c>
      <c r="H270">
        <v>90000000</v>
      </c>
    </row>
    <row r="271" spans="1:8" x14ac:dyDescent="0.3">
      <c r="A271">
        <v>6.5</v>
      </c>
      <c r="B271" t="s">
        <v>22235</v>
      </c>
      <c r="C271" t="s">
        <v>818</v>
      </c>
      <c r="D271" t="s">
        <v>223</v>
      </c>
      <c r="E271" t="s">
        <v>37</v>
      </c>
      <c r="F271">
        <v>127</v>
      </c>
      <c r="G271">
        <v>101643008</v>
      </c>
      <c r="H271">
        <v>90000000</v>
      </c>
    </row>
    <row r="272" spans="1:8" x14ac:dyDescent="0.3">
      <c r="A272">
        <v>8.5</v>
      </c>
      <c r="B272" t="s">
        <v>22236</v>
      </c>
      <c r="C272" t="s">
        <v>133</v>
      </c>
      <c r="D272" t="s">
        <v>821</v>
      </c>
      <c r="E272" t="s">
        <v>37</v>
      </c>
      <c r="F272">
        <v>171</v>
      </c>
      <c r="G272">
        <v>187670866</v>
      </c>
      <c r="H272">
        <v>103000000</v>
      </c>
    </row>
    <row r="273" spans="1:8" x14ac:dyDescent="0.3">
      <c r="A273">
        <v>7.7</v>
      </c>
      <c r="B273" t="s">
        <v>22237</v>
      </c>
      <c r="C273" t="s">
        <v>251</v>
      </c>
      <c r="D273" t="s">
        <v>799</v>
      </c>
      <c r="E273" t="s">
        <v>37</v>
      </c>
      <c r="F273">
        <v>145</v>
      </c>
      <c r="G273">
        <v>132014112</v>
      </c>
      <c r="H273">
        <v>102000000</v>
      </c>
    </row>
    <row r="274" spans="1:8" x14ac:dyDescent="0.3">
      <c r="A274">
        <v>7.4</v>
      </c>
      <c r="B274" t="s">
        <v>22238</v>
      </c>
      <c r="C274" t="s">
        <v>646</v>
      </c>
      <c r="D274" t="s">
        <v>91</v>
      </c>
      <c r="E274" t="s">
        <v>37</v>
      </c>
      <c r="F274">
        <v>174</v>
      </c>
      <c r="G274">
        <v>261970615</v>
      </c>
      <c r="H274">
        <v>100000000</v>
      </c>
    </row>
    <row r="275" spans="1:8" x14ac:dyDescent="0.3">
      <c r="A275">
        <v>8</v>
      </c>
      <c r="B275" t="s">
        <v>22239</v>
      </c>
      <c r="C275" t="s">
        <v>212</v>
      </c>
      <c r="D275" t="s">
        <v>50</v>
      </c>
      <c r="E275" t="s">
        <v>37</v>
      </c>
      <c r="F275">
        <v>144</v>
      </c>
      <c r="G275">
        <v>167007184</v>
      </c>
      <c r="H275">
        <v>150000000</v>
      </c>
    </row>
    <row r="276" spans="1:8" x14ac:dyDescent="0.3">
      <c r="A276">
        <v>5.7</v>
      </c>
      <c r="B276" t="s">
        <v>22240</v>
      </c>
      <c r="C276" t="s">
        <v>173</v>
      </c>
      <c r="D276" t="s">
        <v>157</v>
      </c>
      <c r="E276" t="s">
        <v>37</v>
      </c>
      <c r="F276">
        <v>119</v>
      </c>
      <c r="G276">
        <v>180011740</v>
      </c>
      <c r="H276">
        <v>100000000</v>
      </c>
    </row>
    <row r="277" spans="1:8" x14ac:dyDescent="0.3">
      <c r="A277">
        <v>8.5</v>
      </c>
      <c r="B277" t="s">
        <v>22241</v>
      </c>
      <c r="C277" t="s">
        <v>29</v>
      </c>
      <c r="D277" t="s">
        <v>380</v>
      </c>
      <c r="E277" t="s">
        <v>37</v>
      </c>
      <c r="F277">
        <v>153</v>
      </c>
      <c r="G277">
        <v>204843350</v>
      </c>
      <c r="H277">
        <v>102000000</v>
      </c>
    </row>
    <row r="278" spans="1:8" x14ac:dyDescent="0.3">
      <c r="A278">
        <v>7</v>
      </c>
      <c r="B278" t="s">
        <v>22242</v>
      </c>
      <c r="C278" t="s">
        <v>794</v>
      </c>
      <c r="D278" t="s">
        <v>837</v>
      </c>
      <c r="E278" t="s">
        <v>37</v>
      </c>
      <c r="F278">
        <v>140</v>
      </c>
      <c r="G278">
        <v>97030725</v>
      </c>
      <c r="H278">
        <v>100000000</v>
      </c>
    </row>
    <row r="279" spans="1:8" x14ac:dyDescent="0.3">
      <c r="A279">
        <v>7.8</v>
      </c>
      <c r="B279" t="s">
        <v>22243</v>
      </c>
      <c r="C279" t="s">
        <v>133</v>
      </c>
      <c r="D279" t="s">
        <v>839</v>
      </c>
      <c r="E279" t="s">
        <v>37</v>
      </c>
      <c r="F279">
        <v>176</v>
      </c>
      <c r="G279">
        <v>130127620</v>
      </c>
      <c r="H279">
        <v>100000000</v>
      </c>
    </row>
    <row r="280" spans="1:8" x14ac:dyDescent="0.3">
      <c r="A280">
        <v>7.2</v>
      </c>
      <c r="B280" t="s">
        <v>22244</v>
      </c>
      <c r="C280" t="s">
        <v>29</v>
      </c>
      <c r="D280" t="s">
        <v>843</v>
      </c>
      <c r="E280" t="s">
        <v>37</v>
      </c>
      <c r="F280">
        <v>141</v>
      </c>
      <c r="G280">
        <v>146282411</v>
      </c>
      <c r="H280">
        <v>115000000</v>
      </c>
    </row>
    <row r="281" spans="1:8" x14ac:dyDescent="0.3">
      <c r="A281">
        <v>6.4</v>
      </c>
      <c r="B281" t="s">
        <v>22245</v>
      </c>
      <c r="C281" t="s">
        <v>846</v>
      </c>
      <c r="D281" t="s">
        <v>223</v>
      </c>
      <c r="E281" t="s">
        <v>37</v>
      </c>
      <c r="F281">
        <v>106</v>
      </c>
      <c r="G281">
        <v>65452312</v>
      </c>
      <c r="H281">
        <v>100000000</v>
      </c>
    </row>
    <row r="282" spans="1:8" x14ac:dyDescent="0.3">
      <c r="A282">
        <v>5.5</v>
      </c>
      <c r="B282" t="s">
        <v>22246</v>
      </c>
      <c r="C282" t="s">
        <v>848</v>
      </c>
      <c r="D282" t="s">
        <v>816</v>
      </c>
      <c r="E282" t="s">
        <v>37</v>
      </c>
      <c r="F282">
        <v>98</v>
      </c>
      <c r="G282">
        <v>148383780</v>
      </c>
      <c r="H282">
        <v>100000000</v>
      </c>
    </row>
    <row r="283" spans="1:8" x14ac:dyDescent="0.3">
      <c r="A283">
        <v>6.7</v>
      </c>
      <c r="B283" t="s">
        <v>22247</v>
      </c>
      <c r="C283" t="s">
        <v>852</v>
      </c>
      <c r="D283" t="s">
        <v>853</v>
      </c>
      <c r="E283" t="s">
        <v>37</v>
      </c>
      <c r="F283">
        <v>116</v>
      </c>
      <c r="G283">
        <v>119219978</v>
      </c>
      <c r="H283">
        <v>100000000</v>
      </c>
    </row>
    <row r="284" spans="1:8" x14ac:dyDescent="0.3">
      <c r="A284">
        <v>6.1</v>
      </c>
      <c r="B284" t="s">
        <v>22248</v>
      </c>
      <c r="C284" t="s">
        <v>854</v>
      </c>
      <c r="D284" t="s">
        <v>855</v>
      </c>
      <c r="E284" t="s">
        <v>37</v>
      </c>
      <c r="F284">
        <v>115</v>
      </c>
      <c r="G284">
        <v>101228120</v>
      </c>
      <c r="H284">
        <v>100000000</v>
      </c>
    </row>
    <row r="285" spans="1:8" x14ac:dyDescent="0.3">
      <c r="A285">
        <v>8.5</v>
      </c>
      <c r="B285" t="s">
        <v>22249</v>
      </c>
      <c r="C285" t="s">
        <v>858</v>
      </c>
      <c r="D285" t="s">
        <v>859</v>
      </c>
      <c r="E285" t="s">
        <v>37</v>
      </c>
      <c r="F285">
        <v>165</v>
      </c>
      <c r="G285">
        <v>162804648</v>
      </c>
      <c r="H285">
        <v>100000000</v>
      </c>
    </row>
    <row r="286" spans="1:8" x14ac:dyDescent="0.3">
      <c r="A286">
        <v>6.9</v>
      </c>
      <c r="B286" t="s">
        <v>22250</v>
      </c>
      <c r="C286" t="s">
        <v>860</v>
      </c>
      <c r="D286" t="s">
        <v>862</v>
      </c>
      <c r="E286" t="s">
        <v>37</v>
      </c>
      <c r="F286">
        <v>91</v>
      </c>
      <c r="G286">
        <v>100117603</v>
      </c>
      <c r="H286">
        <v>100000000</v>
      </c>
    </row>
    <row r="287" spans="1:8" x14ac:dyDescent="0.3">
      <c r="A287">
        <v>7.3</v>
      </c>
      <c r="B287" t="s">
        <v>22251</v>
      </c>
      <c r="C287" t="s">
        <v>864</v>
      </c>
      <c r="D287" t="s">
        <v>185</v>
      </c>
      <c r="E287" t="s">
        <v>37</v>
      </c>
      <c r="F287">
        <v>78</v>
      </c>
      <c r="G287">
        <v>89296573</v>
      </c>
      <c r="H287">
        <v>100000000</v>
      </c>
    </row>
    <row r="288" spans="1:8" x14ac:dyDescent="0.3">
      <c r="A288">
        <v>6.7</v>
      </c>
      <c r="B288" t="s">
        <v>22252</v>
      </c>
      <c r="C288" t="s">
        <v>868</v>
      </c>
      <c r="D288" t="s">
        <v>50</v>
      </c>
      <c r="E288" t="s">
        <v>37</v>
      </c>
      <c r="F288">
        <v>103</v>
      </c>
      <c r="G288">
        <v>85017401</v>
      </c>
      <c r="H288">
        <v>92000000</v>
      </c>
    </row>
    <row r="289" spans="1:8" x14ac:dyDescent="0.3">
      <c r="A289">
        <v>6.9</v>
      </c>
      <c r="B289" t="s">
        <v>22253</v>
      </c>
      <c r="C289" t="s">
        <v>403</v>
      </c>
      <c r="D289" t="s">
        <v>871</v>
      </c>
      <c r="E289" t="s">
        <v>37</v>
      </c>
      <c r="F289">
        <v>131</v>
      </c>
      <c r="G289">
        <v>173005002</v>
      </c>
      <c r="H289">
        <v>100000000</v>
      </c>
    </row>
    <row r="290" spans="1:8" x14ac:dyDescent="0.3">
      <c r="A290">
        <v>5.0999999999999996</v>
      </c>
      <c r="B290" t="s">
        <v>22254</v>
      </c>
      <c r="C290" t="s">
        <v>873</v>
      </c>
      <c r="D290" t="s">
        <v>111</v>
      </c>
      <c r="E290" t="s">
        <v>37</v>
      </c>
      <c r="F290">
        <v>104</v>
      </c>
      <c r="G290">
        <v>75030163</v>
      </c>
      <c r="H290">
        <v>100000000</v>
      </c>
    </row>
    <row r="291" spans="1:8" x14ac:dyDescent="0.3">
      <c r="A291">
        <v>6.8</v>
      </c>
      <c r="B291" t="s">
        <v>22255</v>
      </c>
      <c r="C291" t="s">
        <v>876</v>
      </c>
      <c r="D291" t="s">
        <v>325</v>
      </c>
      <c r="E291" t="s">
        <v>37</v>
      </c>
      <c r="F291">
        <v>101</v>
      </c>
      <c r="G291">
        <v>77222184</v>
      </c>
      <c r="H291">
        <v>100000000</v>
      </c>
    </row>
    <row r="292" spans="1:8" x14ac:dyDescent="0.3">
      <c r="A292">
        <v>6.7</v>
      </c>
      <c r="B292" t="s">
        <v>22256</v>
      </c>
      <c r="C292" t="s">
        <v>879</v>
      </c>
      <c r="D292" t="s">
        <v>371</v>
      </c>
      <c r="E292" t="s">
        <v>37</v>
      </c>
      <c r="F292">
        <v>102</v>
      </c>
      <c r="G292">
        <v>107515297</v>
      </c>
      <c r="H292">
        <v>100000000</v>
      </c>
    </row>
    <row r="293" spans="1:8" x14ac:dyDescent="0.3">
      <c r="A293">
        <v>6</v>
      </c>
      <c r="B293" t="s">
        <v>22257</v>
      </c>
      <c r="C293" t="s">
        <v>881</v>
      </c>
      <c r="D293" t="s">
        <v>882</v>
      </c>
      <c r="E293" t="s">
        <v>37</v>
      </c>
      <c r="F293">
        <v>103</v>
      </c>
      <c r="G293">
        <v>67631157</v>
      </c>
      <c r="H293">
        <v>100000000</v>
      </c>
    </row>
    <row r="294" spans="1:8" x14ac:dyDescent="0.3">
      <c r="A294">
        <v>5.7</v>
      </c>
      <c r="B294" t="s">
        <v>22258</v>
      </c>
      <c r="C294" t="s">
        <v>887</v>
      </c>
      <c r="D294" t="s">
        <v>889</v>
      </c>
      <c r="E294" t="s">
        <v>37</v>
      </c>
      <c r="F294">
        <v>121</v>
      </c>
      <c r="G294">
        <v>66862068</v>
      </c>
      <c r="H294">
        <v>83000000</v>
      </c>
    </row>
    <row r="295" spans="1:8" x14ac:dyDescent="0.3">
      <c r="A295">
        <v>8</v>
      </c>
      <c r="B295" t="s">
        <v>22259</v>
      </c>
      <c r="C295" t="s">
        <v>544</v>
      </c>
      <c r="D295" t="s">
        <v>891</v>
      </c>
      <c r="E295" t="s">
        <v>37</v>
      </c>
      <c r="F295">
        <v>143</v>
      </c>
      <c r="G295">
        <v>57366262</v>
      </c>
      <c r="H295">
        <v>100000000</v>
      </c>
    </row>
    <row r="296" spans="1:8" x14ac:dyDescent="0.3">
      <c r="A296">
        <v>8.1999999999999993</v>
      </c>
      <c r="B296" t="s">
        <v>22260</v>
      </c>
      <c r="C296" t="s">
        <v>293</v>
      </c>
      <c r="D296" t="s">
        <v>893</v>
      </c>
      <c r="E296" t="s">
        <v>37</v>
      </c>
      <c r="F296">
        <v>240</v>
      </c>
      <c r="G296">
        <v>116866727</v>
      </c>
      <c r="H296">
        <v>100000000</v>
      </c>
    </row>
    <row r="297" spans="1:8" x14ac:dyDescent="0.3">
      <c r="A297">
        <v>5.4</v>
      </c>
      <c r="B297" t="s">
        <v>22261</v>
      </c>
      <c r="C297" t="s">
        <v>674</v>
      </c>
      <c r="D297" t="s">
        <v>42</v>
      </c>
      <c r="E297" t="s">
        <v>37</v>
      </c>
      <c r="F297">
        <v>121</v>
      </c>
      <c r="G297">
        <v>184031112</v>
      </c>
      <c r="H297">
        <v>100000000</v>
      </c>
    </row>
    <row r="298" spans="1:8" x14ac:dyDescent="0.3">
      <c r="A298">
        <v>7.2</v>
      </c>
      <c r="B298" t="s">
        <v>22262</v>
      </c>
      <c r="C298" t="s">
        <v>665</v>
      </c>
      <c r="D298" t="s">
        <v>896</v>
      </c>
      <c r="E298" t="s">
        <v>37</v>
      </c>
      <c r="F298">
        <v>129</v>
      </c>
      <c r="G298">
        <v>54700065</v>
      </c>
      <c r="H298">
        <v>105000000</v>
      </c>
    </row>
    <row r="299" spans="1:8" x14ac:dyDescent="0.3">
      <c r="A299">
        <v>7.5</v>
      </c>
      <c r="B299" t="s">
        <v>22263</v>
      </c>
      <c r="C299" t="s">
        <v>899</v>
      </c>
      <c r="D299" t="s">
        <v>901</v>
      </c>
      <c r="E299" t="s">
        <v>37</v>
      </c>
      <c r="F299">
        <v>172</v>
      </c>
      <c r="G299">
        <v>27098580</v>
      </c>
      <c r="H299">
        <v>102000000</v>
      </c>
    </row>
    <row r="300" spans="1:8" x14ac:dyDescent="0.3">
      <c r="A300">
        <v>7</v>
      </c>
      <c r="B300" t="s">
        <v>22264</v>
      </c>
      <c r="C300" t="s">
        <v>94</v>
      </c>
      <c r="D300" t="s">
        <v>902</v>
      </c>
      <c r="E300" t="s">
        <v>37</v>
      </c>
      <c r="F300">
        <v>101</v>
      </c>
      <c r="G300">
        <v>55673333</v>
      </c>
      <c r="H300">
        <v>80000000</v>
      </c>
    </row>
    <row r="301" spans="1:8" x14ac:dyDescent="0.3">
      <c r="A301">
        <v>3.3</v>
      </c>
      <c r="B301" t="s">
        <v>22265</v>
      </c>
      <c r="C301" t="s">
        <v>904</v>
      </c>
      <c r="D301" t="s">
        <v>906</v>
      </c>
      <c r="E301" t="s">
        <v>37</v>
      </c>
      <c r="F301">
        <v>87</v>
      </c>
      <c r="G301">
        <v>40198710</v>
      </c>
      <c r="H301">
        <v>100000000</v>
      </c>
    </row>
    <row r="302" spans="1:8" x14ac:dyDescent="0.3">
      <c r="A302">
        <v>6</v>
      </c>
      <c r="B302" t="s">
        <v>22266</v>
      </c>
      <c r="C302" t="s">
        <v>178</v>
      </c>
      <c r="D302" t="s">
        <v>103</v>
      </c>
      <c r="E302" t="s">
        <v>37</v>
      </c>
      <c r="F302">
        <v>101</v>
      </c>
      <c r="G302">
        <v>72660029</v>
      </c>
      <c r="H302">
        <v>100000000</v>
      </c>
    </row>
    <row r="303" spans="1:8" x14ac:dyDescent="0.3">
      <c r="A303">
        <v>7.1</v>
      </c>
      <c r="B303" t="s">
        <v>22267</v>
      </c>
      <c r="C303" t="s">
        <v>803</v>
      </c>
      <c r="D303" t="s">
        <v>261</v>
      </c>
      <c r="E303" t="s">
        <v>37</v>
      </c>
      <c r="F303">
        <v>95</v>
      </c>
      <c r="G303">
        <v>38120554</v>
      </c>
      <c r="H303">
        <v>140000000</v>
      </c>
    </row>
    <row r="304" spans="1:8" x14ac:dyDescent="0.3">
      <c r="A304">
        <v>5.4</v>
      </c>
      <c r="B304" t="s">
        <v>22268</v>
      </c>
      <c r="C304" t="s">
        <v>910</v>
      </c>
      <c r="D304" t="s">
        <v>912</v>
      </c>
      <c r="E304" t="s">
        <v>37</v>
      </c>
      <c r="F304">
        <v>102</v>
      </c>
      <c r="G304">
        <v>49392095</v>
      </c>
      <c r="H304">
        <v>100000000</v>
      </c>
    </row>
    <row r="305" spans="1:8" x14ac:dyDescent="0.3">
      <c r="A305">
        <v>6.1</v>
      </c>
      <c r="B305" t="s">
        <v>22269</v>
      </c>
      <c r="C305" t="s">
        <v>914</v>
      </c>
      <c r="D305" t="s">
        <v>50</v>
      </c>
      <c r="E305" t="s">
        <v>37</v>
      </c>
      <c r="F305">
        <v>131</v>
      </c>
      <c r="G305">
        <v>39292022</v>
      </c>
      <c r="H305">
        <v>90000000</v>
      </c>
    </row>
    <row r="306" spans="1:8" x14ac:dyDescent="0.3">
      <c r="A306">
        <v>5.3</v>
      </c>
      <c r="B306" t="s">
        <v>22270</v>
      </c>
      <c r="C306" t="s">
        <v>915</v>
      </c>
      <c r="D306" t="s">
        <v>916</v>
      </c>
      <c r="E306" t="s">
        <v>37</v>
      </c>
      <c r="F306">
        <v>114</v>
      </c>
      <c r="G306">
        <v>28772222</v>
      </c>
      <c r="H306">
        <v>105000000</v>
      </c>
    </row>
    <row r="307" spans="1:8" x14ac:dyDescent="0.3">
      <c r="A307">
        <v>2.2000000000000002</v>
      </c>
      <c r="B307" t="s">
        <v>22271</v>
      </c>
      <c r="C307" t="s">
        <v>920</v>
      </c>
      <c r="D307" t="s">
        <v>309</v>
      </c>
      <c r="E307" t="s">
        <v>37</v>
      </c>
      <c r="F307">
        <v>94</v>
      </c>
      <c r="G307">
        <v>17010646</v>
      </c>
      <c r="H307">
        <v>84000000</v>
      </c>
    </row>
    <row r="308" spans="1:8" x14ac:dyDescent="0.3">
      <c r="A308">
        <v>7</v>
      </c>
      <c r="B308" t="s">
        <v>22272</v>
      </c>
      <c r="C308" t="s">
        <v>467</v>
      </c>
      <c r="D308" t="s">
        <v>923</v>
      </c>
      <c r="E308" t="s">
        <v>37</v>
      </c>
      <c r="F308">
        <v>122</v>
      </c>
      <c r="G308">
        <v>24985612</v>
      </c>
      <c r="H308">
        <v>100000000</v>
      </c>
    </row>
    <row r="309" spans="1:8" x14ac:dyDescent="0.3">
      <c r="A309">
        <v>3.8</v>
      </c>
      <c r="B309" t="s">
        <v>22273</v>
      </c>
      <c r="C309" t="s">
        <v>924</v>
      </c>
      <c r="D309" t="s">
        <v>926</v>
      </c>
      <c r="E309" t="s">
        <v>37</v>
      </c>
      <c r="F309">
        <v>95</v>
      </c>
      <c r="G309">
        <v>4411102</v>
      </c>
      <c r="H309">
        <v>100000000</v>
      </c>
    </row>
    <row r="310" spans="1:8" x14ac:dyDescent="0.3">
      <c r="A310">
        <v>6.9</v>
      </c>
      <c r="B310" t="s">
        <v>22274</v>
      </c>
      <c r="C310" t="s">
        <v>602</v>
      </c>
      <c r="D310" t="s">
        <v>928</v>
      </c>
      <c r="E310" t="s">
        <v>37</v>
      </c>
      <c r="F310">
        <v>115</v>
      </c>
      <c r="G310">
        <v>35024475</v>
      </c>
      <c r="H310">
        <v>100000000</v>
      </c>
    </row>
    <row r="311" spans="1:8" x14ac:dyDescent="0.3">
      <c r="A311">
        <v>7.2</v>
      </c>
      <c r="B311" t="s">
        <v>22275</v>
      </c>
      <c r="C311" t="s">
        <v>929</v>
      </c>
      <c r="D311" t="s">
        <v>286</v>
      </c>
      <c r="E311" t="s">
        <v>37</v>
      </c>
      <c r="F311">
        <v>88</v>
      </c>
      <c r="G311">
        <v>130174897</v>
      </c>
      <c r="H311">
        <v>99000000</v>
      </c>
    </row>
    <row r="312" spans="1:8" x14ac:dyDescent="0.3">
      <c r="A312">
        <v>7.3</v>
      </c>
      <c r="B312" t="s">
        <v>22276</v>
      </c>
      <c r="C312" t="s">
        <v>931</v>
      </c>
      <c r="D312" t="s">
        <v>933</v>
      </c>
      <c r="E312" t="s">
        <v>37</v>
      </c>
      <c r="F312">
        <v>110</v>
      </c>
      <c r="G312">
        <v>10200000</v>
      </c>
      <c r="H312">
        <v>10000000</v>
      </c>
    </row>
    <row r="313" spans="1:8" x14ac:dyDescent="0.3">
      <c r="A313">
        <v>6.3</v>
      </c>
      <c r="B313" t="s">
        <v>22277</v>
      </c>
      <c r="C313" t="s">
        <v>318</v>
      </c>
      <c r="D313" t="s">
        <v>936</v>
      </c>
      <c r="E313" t="s">
        <v>37</v>
      </c>
      <c r="F313">
        <v>130</v>
      </c>
      <c r="G313">
        <v>202007640</v>
      </c>
      <c r="H313">
        <v>98000000</v>
      </c>
    </row>
    <row r="314" spans="1:8" x14ac:dyDescent="0.3">
      <c r="A314">
        <v>7.5</v>
      </c>
      <c r="B314" t="s">
        <v>22278</v>
      </c>
      <c r="C314" t="s">
        <v>293</v>
      </c>
      <c r="D314" t="s">
        <v>937</v>
      </c>
      <c r="E314" t="s">
        <v>37</v>
      </c>
      <c r="F314">
        <v>216</v>
      </c>
      <c r="G314">
        <v>77679638</v>
      </c>
      <c r="H314">
        <v>100000000</v>
      </c>
    </row>
    <row r="315" spans="1:8" x14ac:dyDescent="0.3">
      <c r="A315">
        <v>7.6</v>
      </c>
      <c r="B315" t="s">
        <v>22279</v>
      </c>
      <c r="C315" t="s">
        <v>938</v>
      </c>
      <c r="D315" t="s">
        <v>939</v>
      </c>
      <c r="E315" t="s">
        <v>940</v>
      </c>
      <c r="F315">
        <v>146</v>
      </c>
      <c r="G315">
        <v>9213</v>
      </c>
      <c r="H315">
        <v>94000000</v>
      </c>
    </row>
    <row r="316" spans="1:8" x14ac:dyDescent="0.3">
      <c r="A316">
        <v>6.8</v>
      </c>
      <c r="B316" t="s">
        <v>22280</v>
      </c>
      <c r="C316" t="s">
        <v>941</v>
      </c>
      <c r="D316" t="s">
        <v>943</v>
      </c>
      <c r="E316" t="s">
        <v>37</v>
      </c>
      <c r="F316">
        <v>85</v>
      </c>
      <c r="G316">
        <v>58867694</v>
      </c>
      <c r="H316">
        <v>100000000</v>
      </c>
    </row>
    <row r="317" spans="1:8" x14ac:dyDescent="0.3">
      <c r="A317">
        <v>5.2</v>
      </c>
      <c r="B317" t="s">
        <v>22281</v>
      </c>
      <c r="C317" t="s">
        <v>945</v>
      </c>
      <c r="D317" t="s">
        <v>946</v>
      </c>
      <c r="E317" t="s">
        <v>37</v>
      </c>
      <c r="F317">
        <v>93</v>
      </c>
      <c r="G317">
        <v>59475623</v>
      </c>
      <c r="H317">
        <v>90000000</v>
      </c>
    </row>
    <row r="318" spans="1:8" x14ac:dyDescent="0.3">
      <c r="A318">
        <v>7.7</v>
      </c>
      <c r="B318" t="s">
        <v>22282</v>
      </c>
      <c r="C318" t="s">
        <v>133</v>
      </c>
      <c r="D318" t="s">
        <v>948</v>
      </c>
      <c r="E318" t="s">
        <v>37</v>
      </c>
      <c r="F318">
        <v>152</v>
      </c>
      <c r="G318">
        <v>108638745</v>
      </c>
      <c r="H318">
        <v>92000000</v>
      </c>
    </row>
    <row r="319" spans="1:8" x14ac:dyDescent="0.3">
      <c r="A319">
        <v>6.2</v>
      </c>
      <c r="B319" t="s">
        <v>22283</v>
      </c>
      <c r="C319" t="s">
        <v>949</v>
      </c>
      <c r="D319" t="s">
        <v>809</v>
      </c>
      <c r="E319" t="s">
        <v>37</v>
      </c>
      <c r="F319">
        <v>85</v>
      </c>
      <c r="G319">
        <v>86897182</v>
      </c>
      <c r="H319">
        <v>95000000</v>
      </c>
    </row>
    <row r="320" spans="1:8" x14ac:dyDescent="0.3">
      <c r="A320">
        <v>7.7</v>
      </c>
      <c r="B320" t="s">
        <v>22284</v>
      </c>
      <c r="C320" t="s">
        <v>951</v>
      </c>
      <c r="D320" t="s">
        <v>68</v>
      </c>
      <c r="E320" t="s">
        <v>37</v>
      </c>
      <c r="F320">
        <v>126</v>
      </c>
      <c r="G320">
        <v>63540020</v>
      </c>
      <c r="H320">
        <v>93000000</v>
      </c>
    </row>
    <row r="321" spans="1:8" x14ac:dyDescent="0.3">
      <c r="A321">
        <v>4.3</v>
      </c>
      <c r="B321" t="s">
        <v>22285</v>
      </c>
      <c r="C321" t="s">
        <v>953</v>
      </c>
      <c r="D321" t="s">
        <v>715</v>
      </c>
      <c r="E321" t="s">
        <v>37</v>
      </c>
      <c r="F321">
        <v>146</v>
      </c>
      <c r="G321">
        <v>95328937</v>
      </c>
      <c r="H321">
        <v>100000000</v>
      </c>
    </row>
    <row r="322" spans="1:8" x14ac:dyDescent="0.3">
      <c r="A322">
        <v>6.9</v>
      </c>
      <c r="B322" t="s">
        <v>22286</v>
      </c>
      <c r="C322" t="s">
        <v>957</v>
      </c>
      <c r="D322" t="s">
        <v>959</v>
      </c>
      <c r="E322" t="s">
        <v>37</v>
      </c>
      <c r="F322">
        <v>89</v>
      </c>
      <c r="G322">
        <v>50802661</v>
      </c>
      <c r="H322">
        <v>95000000</v>
      </c>
    </row>
    <row r="323" spans="1:8" x14ac:dyDescent="0.3">
      <c r="A323">
        <v>6.6</v>
      </c>
      <c r="B323" t="s">
        <v>22287</v>
      </c>
      <c r="C323" t="s">
        <v>929</v>
      </c>
      <c r="D323" t="s">
        <v>286</v>
      </c>
      <c r="E323" t="s">
        <v>37</v>
      </c>
      <c r="F323">
        <v>88</v>
      </c>
      <c r="G323">
        <v>161317423</v>
      </c>
      <c r="H323">
        <v>95000000</v>
      </c>
    </row>
    <row r="324" spans="1:8" x14ac:dyDescent="0.3">
      <c r="A324">
        <v>7</v>
      </c>
      <c r="B324" t="s">
        <v>22288</v>
      </c>
      <c r="C324" t="s">
        <v>471</v>
      </c>
      <c r="D324" t="s">
        <v>963</v>
      </c>
      <c r="E324" t="s">
        <v>37</v>
      </c>
      <c r="F324">
        <v>105</v>
      </c>
      <c r="G324">
        <v>201148159</v>
      </c>
      <c r="H324">
        <v>95000000</v>
      </c>
    </row>
    <row r="325" spans="1:8" x14ac:dyDescent="0.3">
      <c r="A325">
        <v>6.7</v>
      </c>
      <c r="B325" t="s">
        <v>22289</v>
      </c>
      <c r="C325" t="s">
        <v>124</v>
      </c>
      <c r="D325" t="s">
        <v>968</v>
      </c>
      <c r="E325" t="s">
        <v>37</v>
      </c>
      <c r="F325">
        <v>135</v>
      </c>
      <c r="G325">
        <v>43982842</v>
      </c>
      <c r="H325">
        <v>65000000</v>
      </c>
    </row>
    <row r="326" spans="1:8" x14ac:dyDescent="0.3">
      <c r="A326">
        <v>8.1999999999999993</v>
      </c>
      <c r="B326" t="s">
        <v>22290</v>
      </c>
      <c r="C326" t="s">
        <v>66</v>
      </c>
      <c r="D326" t="s">
        <v>286</v>
      </c>
      <c r="E326" t="s">
        <v>37</v>
      </c>
      <c r="F326">
        <v>100</v>
      </c>
      <c r="G326">
        <v>380838870</v>
      </c>
      <c r="H326">
        <v>94000000</v>
      </c>
    </row>
    <row r="327" spans="1:8" x14ac:dyDescent="0.3">
      <c r="A327">
        <v>8.9</v>
      </c>
      <c r="B327" t="s">
        <v>22291</v>
      </c>
      <c r="C327" t="s">
        <v>124</v>
      </c>
      <c r="D327" t="s">
        <v>332</v>
      </c>
      <c r="E327" t="s">
        <v>37</v>
      </c>
      <c r="F327">
        <v>192</v>
      </c>
      <c r="G327">
        <v>377019252</v>
      </c>
      <c r="H327">
        <v>94000000</v>
      </c>
    </row>
    <row r="328" spans="1:8" x14ac:dyDescent="0.3">
      <c r="A328">
        <v>8.6999999999999993</v>
      </c>
      <c r="B328" t="s">
        <v>22292</v>
      </c>
      <c r="C328" t="s">
        <v>124</v>
      </c>
      <c r="D328" t="s">
        <v>332</v>
      </c>
      <c r="E328" t="s">
        <v>37</v>
      </c>
      <c r="F328">
        <v>172</v>
      </c>
      <c r="G328">
        <v>340478898</v>
      </c>
      <c r="H328">
        <v>94000000</v>
      </c>
    </row>
    <row r="329" spans="1:8" x14ac:dyDescent="0.3">
      <c r="A329">
        <v>5.5</v>
      </c>
      <c r="B329" t="s">
        <v>22293</v>
      </c>
      <c r="C329" t="s">
        <v>975</v>
      </c>
      <c r="D329" t="s">
        <v>42</v>
      </c>
      <c r="E329" t="s">
        <v>37</v>
      </c>
      <c r="F329">
        <v>102</v>
      </c>
      <c r="G329">
        <v>17176900</v>
      </c>
      <c r="H329">
        <v>95000000</v>
      </c>
    </row>
    <row r="330" spans="1:8" x14ac:dyDescent="0.3">
      <c r="A330">
        <v>5.7</v>
      </c>
      <c r="B330" t="s">
        <v>22294</v>
      </c>
      <c r="C330" t="s">
        <v>868</v>
      </c>
      <c r="D330" t="s">
        <v>936</v>
      </c>
      <c r="E330" t="s">
        <v>37</v>
      </c>
      <c r="F330">
        <v>100</v>
      </c>
      <c r="G330">
        <v>131144183</v>
      </c>
      <c r="H330">
        <v>115000000</v>
      </c>
    </row>
    <row r="331" spans="1:8" x14ac:dyDescent="0.3">
      <c r="A331">
        <v>6.3</v>
      </c>
      <c r="B331" t="s">
        <v>22295</v>
      </c>
      <c r="C331" t="s">
        <v>977</v>
      </c>
      <c r="D331" t="s">
        <v>978</v>
      </c>
      <c r="E331" t="s">
        <v>37</v>
      </c>
      <c r="F331">
        <v>119</v>
      </c>
      <c r="G331">
        <v>23014504</v>
      </c>
      <c r="H331">
        <v>100000000</v>
      </c>
    </row>
    <row r="332" spans="1:8" x14ac:dyDescent="0.3">
      <c r="A332">
        <v>5.9</v>
      </c>
      <c r="B332" t="s">
        <v>22296</v>
      </c>
      <c r="C332" t="s">
        <v>487</v>
      </c>
      <c r="D332" t="s">
        <v>157</v>
      </c>
      <c r="E332" t="s">
        <v>37</v>
      </c>
      <c r="F332">
        <v>92</v>
      </c>
      <c r="G332">
        <v>181166115</v>
      </c>
      <c r="H332">
        <v>93000000</v>
      </c>
    </row>
    <row r="333" spans="1:8" x14ac:dyDescent="0.3">
      <c r="A333">
        <v>7.6</v>
      </c>
      <c r="B333" t="s">
        <v>22297</v>
      </c>
      <c r="C333" t="s">
        <v>982</v>
      </c>
      <c r="D333" t="s">
        <v>703</v>
      </c>
      <c r="E333" t="s">
        <v>37</v>
      </c>
      <c r="F333">
        <v>105</v>
      </c>
      <c r="G333">
        <v>176740650</v>
      </c>
      <c r="H333">
        <v>93000000</v>
      </c>
    </row>
    <row r="334" spans="1:8" x14ac:dyDescent="0.3">
      <c r="A334">
        <v>6.6</v>
      </c>
      <c r="B334" t="s">
        <v>22298</v>
      </c>
      <c r="C334" t="s">
        <v>984</v>
      </c>
      <c r="D334" t="s">
        <v>140</v>
      </c>
      <c r="E334" t="s">
        <v>37</v>
      </c>
      <c r="F334">
        <v>107</v>
      </c>
      <c r="G334">
        <v>71148699</v>
      </c>
      <c r="H334">
        <v>90000000</v>
      </c>
    </row>
    <row r="335" spans="1:8" x14ac:dyDescent="0.3">
      <c r="A335">
        <v>5.3</v>
      </c>
      <c r="B335" t="s">
        <v>22299</v>
      </c>
      <c r="C335" t="s">
        <v>986</v>
      </c>
      <c r="D335" t="s">
        <v>59</v>
      </c>
      <c r="E335" t="s">
        <v>37</v>
      </c>
      <c r="F335">
        <v>101</v>
      </c>
      <c r="G335">
        <v>67344392</v>
      </c>
      <c r="H335">
        <v>92000000</v>
      </c>
    </row>
    <row r="336" spans="1:8" x14ac:dyDescent="0.3">
      <c r="A336">
        <v>6</v>
      </c>
      <c r="B336" t="s">
        <v>22300</v>
      </c>
      <c r="C336" t="s">
        <v>989</v>
      </c>
      <c r="D336" t="s">
        <v>990</v>
      </c>
      <c r="E336" t="s">
        <v>37</v>
      </c>
      <c r="F336">
        <v>137</v>
      </c>
      <c r="G336">
        <v>22406362</v>
      </c>
      <c r="H336">
        <v>107000000</v>
      </c>
    </row>
    <row r="337" spans="1:8" x14ac:dyDescent="0.3">
      <c r="A337">
        <v>8</v>
      </c>
      <c r="B337" t="s">
        <v>22301</v>
      </c>
      <c r="C337" t="s">
        <v>358</v>
      </c>
      <c r="D337" t="s">
        <v>995</v>
      </c>
      <c r="E337" t="s">
        <v>37</v>
      </c>
      <c r="F337">
        <v>115</v>
      </c>
      <c r="G337">
        <v>261437578</v>
      </c>
      <c r="H337">
        <v>92000000</v>
      </c>
    </row>
    <row r="338" spans="1:8" x14ac:dyDescent="0.3">
      <c r="A338">
        <v>5.6</v>
      </c>
      <c r="B338" t="s">
        <v>22302</v>
      </c>
      <c r="C338" t="s">
        <v>997</v>
      </c>
      <c r="D338" t="s">
        <v>789</v>
      </c>
      <c r="E338" t="s">
        <v>37</v>
      </c>
      <c r="F338">
        <v>124</v>
      </c>
      <c r="G338">
        <v>11000000</v>
      </c>
      <c r="H338">
        <v>98000000</v>
      </c>
    </row>
    <row r="339" spans="1:8" x14ac:dyDescent="0.3">
      <c r="A339">
        <v>5.9</v>
      </c>
      <c r="B339" t="s">
        <v>22303</v>
      </c>
      <c r="C339" t="s">
        <v>646</v>
      </c>
      <c r="D339" t="s">
        <v>140</v>
      </c>
      <c r="E339" t="s">
        <v>37</v>
      </c>
      <c r="F339">
        <v>118</v>
      </c>
      <c r="G339">
        <v>88761720</v>
      </c>
      <c r="H339">
        <v>95000000</v>
      </c>
    </row>
    <row r="340" spans="1:8" x14ac:dyDescent="0.3">
      <c r="A340">
        <v>7.3</v>
      </c>
      <c r="B340" t="s">
        <v>22304</v>
      </c>
      <c r="C340" t="s">
        <v>120</v>
      </c>
      <c r="D340" t="s">
        <v>1000</v>
      </c>
      <c r="E340" t="s">
        <v>37</v>
      </c>
      <c r="F340">
        <v>98</v>
      </c>
      <c r="G340">
        <v>250147615</v>
      </c>
      <c r="H340">
        <v>90000000</v>
      </c>
    </row>
    <row r="341" spans="1:8" x14ac:dyDescent="0.3">
      <c r="A341">
        <v>7.9</v>
      </c>
      <c r="B341" t="s">
        <v>22305</v>
      </c>
      <c r="C341" t="s">
        <v>208</v>
      </c>
      <c r="D341" t="s">
        <v>185</v>
      </c>
      <c r="E341" t="s">
        <v>37</v>
      </c>
      <c r="F341">
        <v>82</v>
      </c>
      <c r="G341">
        <v>245823397</v>
      </c>
      <c r="H341">
        <v>90000000</v>
      </c>
    </row>
    <row r="342" spans="1:8" x14ac:dyDescent="0.3">
      <c r="A342">
        <v>6.8</v>
      </c>
      <c r="B342" t="s">
        <v>22306</v>
      </c>
      <c r="C342" t="s">
        <v>846</v>
      </c>
      <c r="D342" t="s">
        <v>59</v>
      </c>
      <c r="E342" t="s">
        <v>37</v>
      </c>
      <c r="F342">
        <v>98</v>
      </c>
      <c r="G342">
        <v>81557479</v>
      </c>
      <c r="H342">
        <v>100000000</v>
      </c>
    </row>
    <row r="343" spans="1:8" x14ac:dyDescent="0.3">
      <c r="A343">
        <v>6.6</v>
      </c>
      <c r="B343" t="s">
        <v>22307</v>
      </c>
      <c r="C343" t="s">
        <v>178</v>
      </c>
      <c r="D343" t="s">
        <v>264</v>
      </c>
      <c r="E343" t="s">
        <v>37</v>
      </c>
      <c r="F343">
        <v>90</v>
      </c>
      <c r="G343">
        <v>226138454</v>
      </c>
      <c r="H343">
        <v>90000000</v>
      </c>
    </row>
    <row r="344" spans="1:8" x14ac:dyDescent="0.3">
      <c r="A344">
        <v>6.6</v>
      </c>
      <c r="B344" t="s">
        <v>22308</v>
      </c>
      <c r="C344" t="s">
        <v>271</v>
      </c>
      <c r="D344" t="s">
        <v>1005</v>
      </c>
      <c r="E344" t="s">
        <v>37</v>
      </c>
      <c r="F344">
        <v>130</v>
      </c>
      <c r="G344">
        <v>155370362</v>
      </c>
      <c r="H344">
        <v>100000000</v>
      </c>
    </row>
    <row r="345" spans="1:8" x14ac:dyDescent="0.3">
      <c r="A345">
        <v>7</v>
      </c>
      <c r="B345" t="s">
        <v>22309</v>
      </c>
      <c r="C345" t="s">
        <v>1007</v>
      </c>
      <c r="D345" t="s">
        <v>1008</v>
      </c>
      <c r="E345" t="s">
        <v>37</v>
      </c>
      <c r="F345">
        <v>90</v>
      </c>
      <c r="G345">
        <v>124870275</v>
      </c>
      <c r="H345">
        <v>100000000</v>
      </c>
    </row>
    <row r="346" spans="1:8" x14ac:dyDescent="0.3">
      <c r="A346">
        <v>7</v>
      </c>
      <c r="B346" t="s">
        <v>22310</v>
      </c>
      <c r="C346" t="s">
        <v>653</v>
      </c>
      <c r="D346" t="s">
        <v>450</v>
      </c>
      <c r="E346" t="s">
        <v>37</v>
      </c>
      <c r="F346">
        <v>94</v>
      </c>
      <c r="G346">
        <v>196573705</v>
      </c>
      <c r="H346">
        <v>90000000</v>
      </c>
    </row>
    <row r="347" spans="1:8" x14ac:dyDescent="0.3">
      <c r="A347">
        <v>7.3</v>
      </c>
      <c r="B347" t="s">
        <v>22311</v>
      </c>
      <c r="C347" t="s">
        <v>1011</v>
      </c>
      <c r="D347" t="s">
        <v>1013</v>
      </c>
      <c r="E347" t="s">
        <v>37</v>
      </c>
      <c r="F347">
        <v>114</v>
      </c>
      <c r="G347">
        <v>58229120</v>
      </c>
      <c r="H347">
        <v>90000000</v>
      </c>
    </row>
    <row r="348" spans="1:8" x14ac:dyDescent="0.3">
      <c r="A348">
        <v>5.5</v>
      </c>
      <c r="B348" t="s">
        <v>22312</v>
      </c>
      <c r="C348" t="s">
        <v>219</v>
      </c>
      <c r="D348" t="s">
        <v>1016</v>
      </c>
      <c r="E348" t="s">
        <v>37</v>
      </c>
      <c r="F348">
        <v>94</v>
      </c>
      <c r="G348">
        <v>125305545</v>
      </c>
      <c r="H348">
        <v>92000000</v>
      </c>
    </row>
    <row r="349" spans="1:8" x14ac:dyDescent="0.3">
      <c r="A349">
        <v>8.5</v>
      </c>
      <c r="B349" t="s">
        <v>22313</v>
      </c>
      <c r="C349" t="s">
        <v>293</v>
      </c>
      <c r="D349" t="s">
        <v>1018</v>
      </c>
      <c r="E349" t="s">
        <v>37</v>
      </c>
      <c r="F349">
        <v>151</v>
      </c>
      <c r="G349">
        <v>132373442</v>
      </c>
      <c r="H349">
        <v>90000000</v>
      </c>
    </row>
    <row r="350" spans="1:8" x14ac:dyDescent="0.3">
      <c r="A350">
        <v>7.5</v>
      </c>
      <c r="B350" t="s">
        <v>22314</v>
      </c>
      <c r="C350" t="s">
        <v>1019</v>
      </c>
      <c r="D350" t="s">
        <v>1021</v>
      </c>
      <c r="E350" t="s">
        <v>37</v>
      </c>
      <c r="F350">
        <v>88</v>
      </c>
      <c r="G350">
        <v>120618403</v>
      </c>
      <c r="H350">
        <v>90000000</v>
      </c>
    </row>
    <row r="351" spans="1:8" x14ac:dyDescent="0.3">
      <c r="A351">
        <v>7</v>
      </c>
      <c r="B351" t="s">
        <v>22315</v>
      </c>
      <c r="C351" t="s">
        <v>1011</v>
      </c>
      <c r="D351" t="s">
        <v>1022</v>
      </c>
      <c r="E351" t="s">
        <v>37</v>
      </c>
      <c r="F351">
        <v>121</v>
      </c>
      <c r="G351">
        <v>110416702</v>
      </c>
      <c r="H351">
        <v>92000000</v>
      </c>
    </row>
    <row r="352" spans="1:8" x14ac:dyDescent="0.3">
      <c r="A352">
        <v>7.8</v>
      </c>
      <c r="B352" t="s">
        <v>22316</v>
      </c>
      <c r="C352" t="s">
        <v>394</v>
      </c>
      <c r="D352" t="s">
        <v>1025</v>
      </c>
      <c r="E352" t="s">
        <v>37</v>
      </c>
      <c r="F352">
        <v>158</v>
      </c>
      <c r="G352">
        <v>102515793</v>
      </c>
      <c r="H352">
        <v>90000000</v>
      </c>
    </row>
    <row r="353" spans="1:8" x14ac:dyDescent="0.3">
      <c r="A353">
        <v>7.6</v>
      </c>
      <c r="B353" t="s">
        <v>22317</v>
      </c>
      <c r="C353" t="s">
        <v>668</v>
      </c>
      <c r="D353" t="s">
        <v>50</v>
      </c>
      <c r="E353" t="s">
        <v>37</v>
      </c>
      <c r="F353">
        <v>128</v>
      </c>
      <c r="G353">
        <v>100012500</v>
      </c>
      <c r="H353">
        <v>90000000</v>
      </c>
    </row>
    <row r="354" spans="1:8" x14ac:dyDescent="0.3">
      <c r="A354">
        <v>7.6</v>
      </c>
      <c r="B354" t="s">
        <v>22318</v>
      </c>
      <c r="C354" t="s">
        <v>658</v>
      </c>
      <c r="D354" t="s">
        <v>659</v>
      </c>
      <c r="E354" t="s">
        <v>37</v>
      </c>
      <c r="F354">
        <v>128</v>
      </c>
      <c r="G354">
        <v>209019489</v>
      </c>
      <c r="H354">
        <v>90000000</v>
      </c>
    </row>
    <row r="355" spans="1:8" x14ac:dyDescent="0.3">
      <c r="A355">
        <v>6.8</v>
      </c>
      <c r="B355" t="s">
        <v>22319</v>
      </c>
      <c r="C355" t="s">
        <v>860</v>
      </c>
      <c r="D355" t="s">
        <v>1035</v>
      </c>
      <c r="E355" t="s">
        <v>37</v>
      </c>
      <c r="F355">
        <v>95</v>
      </c>
      <c r="G355">
        <v>84037039</v>
      </c>
      <c r="H355">
        <v>120000000</v>
      </c>
    </row>
    <row r="356" spans="1:8" x14ac:dyDescent="0.3">
      <c r="A356">
        <v>5</v>
      </c>
      <c r="B356" t="s">
        <v>22320</v>
      </c>
      <c r="C356" t="s">
        <v>1037</v>
      </c>
      <c r="D356" t="s">
        <v>1039</v>
      </c>
      <c r="E356" t="s">
        <v>37</v>
      </c>
      <c r="F356">
        <v>92</v>
      </c>
      <c r="G356">
        <v>85884815</v>
      </c>
      <c r="H356">
        <v>90000000</v>
      </c>
    </row>
    <row r="357" spans="1:8" x14ac:dyDescent="0.3">
      <c r="A357">
        <v>7.1</v>
      </c>
      <c r="B357" t="s">
        <v>22321</v>
      </c>
      <c r="C357" t="s">
        <v>97</v>
      </c>
      <c r="D357" t="s">
        <v>1042</v>
      </c>
      <c r="E357" t="s">
        <v>37</v>
      </c>
      <c r="F357">
        <v>121</v>
      </c>
      <c r="G357">
        <v>83077470</v>
      </c>
      <c r="H357">
        <v>75000000</v>
      </c>
    </row>
    <row r="358" spans="1:8" x14ac:dyDescent="0.3">
      <c r="A358">
        <v>5.5</v>
      </c>
      <c r="B358" t="s">
        <v>22322</v>
      </c>
      <c r="C358" t="s">
        <v>1043</v>
      </c>
      <c r="D358" t="s">
        <v>1022</v>
      </c>
      <c r="E358" t="s">
        <v>37</v>
      </c>
      <c r="F358">
        <v>113</v>
      </c>
      <c r="G358">
        <v>100018837</v>
      </c>
      <c r="H358">
        <v>90000000</v>
      </c>
    </row>
    <row r="359" spans="1:8" x14ac:dyDescent="0.3">
      <c r="A359">
        <v>5.6</v>
      </c>
      <c r="B359" t="s">
        <v>22323</v>
      </c>
      <c r="C359" t="s">
        <v>646</v>
      </c>
      <c r="D359" t="s">
        <v>1046</v>
      </c>
      <c r="E359" t="s">
        <v>37</v>
      </c>
      <c r="F359">
        <v>106</v>
      </c>
      <c r="G359">
        <v>78747585</v>
      </c>
      <c r="H359">
        <v>88000000</v>
      </c>
    </row>
    <row r="360" spans="1:8" x14ac:dyDescent="0.3">
      <c r="A360">
        <v>7.1</v>
      </c>
      <c r="B360" t="s">
        <v>22324</v>
      </c>
      <c r="C360" t="s">
        <v>251</v>
      </c>
      <c r="D360" t="s">
        <v>385</v>
      </c>
      <c r="E360" t="s">
        <v>37</v>
      </c>
      <c r="F360">
        <v>146</v>
      </c>
      <c r="G360">
        <v>78616689</v>
      </c>
      <c r="H360">
        <v>100000000</v>
      </c>
    </row>
    <row r="361" spans="1:8" x14ac:dyDescent="0.3">
      <c r="A361">
        <v>4.9000000000000004</v>
      </c>
      <c r="B361" t="s">
        <v>22325</v>
      </c>
      <c r="C361" t="s">
        <v>512</v>
      </c>
      <c r="D361" t="s">
        <v>1050</v>
      </c>
      <c r="E361" t="s">
        <v>37</v>
      </c>
      <c r="F361">
        <v>88</v>
      </c>
      <c r="G361">
        <v>75817994</v>
      </c>
      <c r="H361">
        <v>90000000</v>
      </c>
    </row>
    <row r="362" spans="1:8" x14ac:dyDescent="0.3">
      <c r="A362">
        <v>7.4</v>
      </c>
      <c r="B362" t="s">
        <v>22326</v>
      </c>
      <c r="C362" t="s">
        <v>271</v>
      </c>
      <c r="D362" t="s">
        <v>1054</v>
      </c>
      <c r="E362" t="s">
        <v>37</v>
      </c>
      <c r="F362">
        <v>150</v>
      </c>
      <c r="G362">
        <v>100853835</v>
      </c>
      <c r="H362">
        <v>90000000</v>
      </c>
    </row>
    <row r="363" spans="1:8" x14ac:dyDescent="0.3">
      <c r="A363">
        <v>5.7</v>
      </c>
      <c r="B363" t="s">
        <v>22327</v>
      </c>
      <c r="C363" t="s">
        <v>665</v>
      </c>
      <c r="D363" t="s">
        <v>1057</v>
      </c>
      <c r="E363" t="s">
        <v>37</v>
      </c>
      <c r="F363">
        <v>119</v>
      </c>
      <c r="G363">
        <v>73209340</v>
      </c>
      <c r="H363">
        <v>95000000</v>
      </c>
    </row>
    <row r="364" spans="1:8" x14ac:dyDescent="0.3">
      <c r="A364">
        <v>6.4</v>
      </c>
      <c r="B364" t="s">
        <v>22328</v>
      </c>
      <c r="C364" t="s">
        <v>1059</v>
      </c>
      <c r="D364" t="s">
        <v>1061</v>
      </c>
      <c r="E364" t="s">
        <v>1063</v>
      </c>
      <c r="F364">
        <v>128</v>
      </c>
      <c r="G364">
        <v>72515360</v>
      </c>
      <c r="H364">
        <v>80000000</v>
      </c>
    </row>
    <row r="365" spans="1:8" x14ac:dyDescent="0.3">
      <c r="A365">
        <v>5.9</v>
      </c>
      <c r="B365" t="s">
        <v>22329</v>
      </c>
      <c r="C365" t="s">
        <v>1064</v>
      </c>
      <c r="D365" t="s">
        <v>140</v>
      </c>
      <c r="E365" t="s">
        <v>37</v>
      </c>
      <c r="F365">
        <v>106</v>
      </c>
      <c r="G365">
        <v>68558662</v>
      </c>
      <c r="H365">
        <v>90000000</v>
      </c>
    </row>
    <row r="366" spans="1:8" x14ac:dyDescent="0.3">
      <c r="A366">
        <v>5.5</v>
      </c>
      <c r="B366" t="s">
        <v>22330</v>
      </c>
      <c r="C366" t="s">
        <v>779</v>
      </c>
      <c r="D366" t="s">
        <v>42</v>
      </c>
      <c r="E366" t="s">
        <v>37</v>
      </c>
      <c r="F366">
        <v>117</v>
      </c>
      <c r="G366">
        <v>65653758</v>
      </c>
      <c r="H366">
        <v>95000000</v>
      </c>
    </row>
    <row r="367" spans="1:8" x14ac:dyDescent="0.3">
      <c r="A367">
        <v>6.9</v>
      </c>
      <c r="B367" t="s">
        <v>22331</v>
      </c>
      <c r="C367" t="s">
        <v>569</v>
      </c>
      <c r="D367" t="s">
        <v>1066</v>
      </c>
      <c r="E367" t="s">
        <v>37</v>
      </c>
      <c r="F367">
        <v>129</v>
      </c>
      <c r="G367">
        <v>64685359</v>
      </c>
      <c r="H367">
        <v>90000000</v>
      </c>
    </row>
    <row r="368" spans="1:8" x14ac:dyDescent="0.3">
      <c r="A368">
        <v>6.2</v>
      </c>
      <c r="B368" t="s">
        <v>22332</v>
      </c>
      <c r="C368" t="s">
        <v>624</v>
      </c>
      <c r="D368" t="s">
        <v>810</v>
      </c>
      <c r="E368" t="s">
        <v>37</v>
      </c>
      <c r="F368">
        <v>116</v>
      </c>
      <c r="G368">
        <v>61355436</v>
      </c>
      <c r="H368">
        <v>68000000</v>
      </c>
    </row>
    <row r="369" spans="1:8" x14ac:dyDescent="0.3">
      <c r="A369">
        <v>7</v>
      </c>
      <c r="B369" t="s">
        <v>22333</v>
      </c>
      <c r="C369" t="s">
        <v>846</v>
      </c>
      <c r="D369" t="s">
        <v>223</v>
      </c>
      <c r="E369" t="s">
        <v>37</v>
      </c>
      <c r="F369">
        <v>114</v>
      </c>
      <c r="G369">
        <v>26871</v>
      </c>
      <c r="H369">
        <v>92000000</v>
      </c>
    </row>
    <row r="370" spans="1:8" x14ac:dyDescent="0.3">
      <c r="A370">
        <v>5.6</v>
      </c>
      <c r="B370" t="s">
        <v>22334</v>
      </c>
      <c r="C370" t="s">
        <v>1071</v>
      </c>
      <c r="D370" t="s">
        <v>608</v>
      </c>
      <c r="E370" t="s">
        <v>37</v>
      </c>
      <c r="F370">
        <v>114</v>
      </c>
      <c r="G370">
        <v>60874615</v>
      </c>
      <c r="H370">
        <v>90000000</v>
      </c>
    </row>
    <row r="371" spans="1:8" x14ac:dyDescent="0.3">
      <c r="A371">
        <v>7</v>
      </c>
      <c r="B371" t="s">
        <v>22335</v>
      </c>
      <c r="C371" t="s">
        <v>653</v>
      </c>
      <c r="D371" t="s">
        <v>654</v>
      </c>
      <c r="E371" t="s">
        <v>37</v>
      </c>
      <c r="F371">
        <v>96</v>
      </c>
      <c r="G371">
        <v>143618384</v>
      </c>
      <c r="H371">
        <v>90000000</v>
      </c>
    </row>
    <row r="372" spans="1:8" x14ac:dyDescent="0.3">
      <c r="A372">
        <v>6.8</v>
      </c>
      <c r="B372" t="s">
        <v>22336</v>
      </c>
      <c r="C372" t="s">
        <v>646</v>
      </c>
      <c r="D372" t="s">
        <v>1073</v>
      </c>
      <c r="E372" t="s">
        <v>37</v>
      </c>
      <c r="F372">
        <v>132</v>
      </c>
      <c r="G372">
        <v>58220776</v>
      </c>
      <c r="H372">
        <v>100000000</v>
      </c>
    </row>
    <row r="373" spans="1:8" x14ac:dyDescent="0.3">
      <c r="A373">
        <v>5.4</v>
      </c>
      <c r="B373" t="s">
        <v>22337</v>
      </c>
      <c r="C373" t="s">
        <v>1074</v>
      </c>
      <c r="D373" t="s">
        <v>703</v>
      </c>
      <c r="E373" t="s">
        <v>37</v>
      </c>
      <c r="F373">
        <v>104</v>
      </c>
      <c r="G373">
        <v>47474112</v>
      </c>
      <c r="H373">
        <v>90000000</v>
      </c>
    </row>
    <row r="374" spans="1:8" x14ac:dyDescent="0.3">
      <c r="A374">
        <v>6.1</v>
      </c>
      <c r="B374" t="s">
        <v>22338</v>
      </c>
      <c r="C374" t="s">
        <v>1077</v>
      </c>
      <c r="D374" t="s">
        <v>282</v>
      </c>
      <c r="E374" t="s">
        <v>37</v>
      </c>
      <c r="F374">
        <v>111</v>
      </c>
      <c r="G374">
        <v>42877165</v>
      </c>
      <c r="H374">
        <v>86000000</v>
      </c>
    </row>
    <row r="375" spans="1:8" x14ac:dyDescent="0.3">
      <c r="A375">
        <v>6.7</v>
      </c>
      <c r="B375" t="s">
        <v>22339</v>
      </c>
      <c r="C375" t="s">
        <v>1079</v>
      </c>
      <c r="D375" t="s">
        <v>1042</v>
      </c>
      <c r="E375" t="s">
        <v>37</v>
      </c>
      <c r="F375">
        <v>138</v>
      </c>
      <c r="G375">
        <v>35168677</v>
      </c>
      <c r="H375">
        <v>100000000</v>
      </c>
    </row>
    <row r="376" spans="1:8" x14ac:dyDescent="0.3">
      <c r="A376">
        <v>6.9</v>
      </c>
      <c r="B376" t="s">
        <v>22340</v>
      </c>
      <c r="C376" t="s">
        <v>1081</v>
      </c>
      <c r="D376" t="s">
        <v>125</v>
      </c>
      <c r="E376" t="s">
        <v>37</v>
      </c>
      <c r="F376">
        <v>129</v>
      </c>
      <c r="G376">
        <v>37567440</v>
      </c>
      <c r="H376">
        <v>20000000</v>
      </c>
    </row>
    <row r="377" spans="1:8" x14ac:dyDescent="0.3">
      <c r="A377">
        <v>8</v>
      </c>
      <c r="B377" t="s">
        <v>22341</v>
      </c>
      <c r="C377" t="s">
        <v>467</v>
      </c>
      <c r="D377" t="s">
        <v>795</v>
      </c>
      <c r="E377" t="s">
        <v>37</v>
      </c>
      <c r="F377">
        <v>144</v>
      </c>
      <c r="G377">
        <v>61644321</v>
      </c>
      <c r="H377">
        <v>88000000</v>
      </c>
    </row>
    <row r="378" spans="1:8" x14ac:dyDescent="0.3">
      <c r="A378">
        <v>4.4000000000000004</v>
      </c>
      <c r="B378" t="s">
        <v>22342</v>
      </c>
      <c r="C378" t="s">
        <v>1090</v>
      </c>
      <c r="D378" t="s">
        <v>1091</v>
      </c>
      <c r="E378" t="s">
        <v>37</v>
      </c>
      <c r="F378">
        <v>110</v>
      </c>
      <c r="G378">
        <v>190562</v>
      </c>
      <c r="H378">
        <v>90000000</v>
      </c>
    </row>
    <row r="379" spans="1:8" x14ac:dyDescent="0.3">
      <c r="A379">
        <v>7.3</v>
      </c>
      <c r="B379" t="s">
        <v>22343</v>
      </c>
      <c r="C379" t="s">
        <v>1094</v>
      </c>
      <c r="D379" t="s">
        <v>1096</v>
      </c>
      <c r="E379" t="s">
        <v>37</v>
      </c>
      <c r="F379">
        <v>140</v>
      </c>
      <c r="G379">
        <v>120147445</v>
      </c>
      <c r="H379">
        <v>87000000</v>
      </c>
    </row>
    <row r="380" spans="1:8" x14ac:dyDescent="0.3">
      <c r="A380">
        <v>6.3</v>
      </c>
      <c r="B380" t="s">
        <v>22344</v>
      </c>
      <c r="C380" t="s">
        <v>779</v>
      </c>
      <c r="D380" t="s">
        <v>408</v>
      </c>
      <c r="E380" t="s">
        <v>37</v>
      </c>
      <c r="F380">
        <v>113</v>
      </c>
      <c r="G380">
        <v>241688385</v>
      </c>
      <c r="H380">
        <v>92000000</v>
      </c>
    </row>
    <row r="381" spans="1:8" x14ac:dyDescent="0.3">
      <c r="A381">
        <v>7.7</v>
      </c>
      <c r="B381" t="s">
        <v>22345</v>
      </c>
      <c r="C381" t="s">
        <v>271</v>
      </c>
      <c r="D381" t="s">
        <v>1100</v>
      </c>
      <c r="E381" t="s">
        <v>37</v>
      </c>
      <c r="F381">
        <v>143</v>
      </c>
      <c r="G381">
        <v>233630478</v>
      </c>
      <c r="H381">
        <v>90000000</v>
      </c>
    </row>
    <row r="382" spans="1:8" x14ac:dyDescent="0.3">
      <c r="A382">
        <v>6.5</v>
      </c>
      <c r="B382" t="s">
        <v>22346</v>
      </c>
      <c r="C382" t="s">
        <v>465</v>
      </c>
      <c r="D382" t="s">
        <v>1102</v>
      </c>
      <c r="E382" t="s">
        <v>37</v>
      </c>
      <c r="F382">
        <v>108</v>
      </c>
      <c r="G382">
        <v>197992827</v>
      </c>
      <c r="H382">
        <v>100000000</v>
      </c>
    </row>
    <row r="383" spans="1:8" x14ac:dyDescent="0.3">
      <c r="A383">
        <v>7.8</v>
      </c>
      <c r="B383" t="s">
        <v>22347</v>
      </c>
      <c r="C383" t="s">
        <v>602</v>
      </c>
      <c r="D383" t="s">
        <v>603</v>
      </c>
      <c r="E383" t="s">
        <v>37</v>
      </c>
      <c r="F383">
        <v>108</v>
      </c>
      <c r="G383">
        <v>176049130</v>
      </c>
      <c r="H383">
        <v>75000000</v>
      </c>
    </row>
    <row r="384" spans="1:8" x14ac:dyDescent="0.3">
      <c r="A384">
        <v>6.4</v>
      </c>
      <c r="B384" t="s">
        <v>22348</v>
      </c>
      <c r="C384" t="s">
        <v>406</v>
      </c>
      <c r="D384" t="s">
        <v>408</v>
      </c>
      <c r="E384" t="s">
        <v>37</v>
      </c>
      <c r="F384">
        <v>124</v>
      </c>
      <c r="G384">
        <v>172620724</v>
      </c>
      <c r="H384">
        <v>85000000</v>
      </c>
    </row>
    <row r="385" spans="1:8" x14ac:dyDescent="0.3">
      <c r="A385">
        <v>7.8</v>
      </c>
      <c r="B385" t="s">
        <v>22349</v>
      </c>
      <c r="C385" t="s">
        <v>753</v>
      </c>
      <c r="D385" t="s">
        <v>755</v>
      </c>
      <c r="E385" t="s">
        <v>37</v>
      </c>
      <c r="F385">
        <v>116</v>
      </c>
      <c r="G385">
        <v>183405771</v>
      </c>
      <c r="H385">
        <v>85000000</v>
      </c>
    </row>
    <row r="386" spans="1:8" x14ac:dyDescent="0.3">
      <c r="A386">
        <v>5.8</v>
      </c>
      <c r="B386" t="s">
        <v>22350</v>
      </c>
      <c r="C386" t="s">
        <v>1108</v>
      </c>
      <c r="D386" t="s">
        <v>73</v>
      </c>
      <c r="E386" t="s">
        <v>37</v>
      </c>
      <c r="F386">
        <v>110</v>
      </c>
      <c r="G386">
        <v>20315324</v>
      </c>
      <c r="H386">
        <v>75000000</v>
      </c>
    </row>
    <row r="387" spans="1:8" x14ac:dyDescent="0.3">
      <c r="A387">
        <v>7.1</v>
      </c>
      <c r="B387" t="s">
        <v>22351</v>
      </c>
      <c r="C387" t="s">
        <v>1109</v>
      </c>
      <c r="D387" t="s">
        <v>445</v>
      </c>
      <c r="E387" t="s">
        <v>37</v>
      </c>
      <c r="F387">
        <v>91</v>
      </c>
      <c r="G387">
        <v>148313048</v>
      </c>
      <c r="H387">
        <v>85000000</v>
      </c>
    </row>
    <row r="388" spans="1:8" x14ac:dyDescent="0.3">
      <c r="A388">
        <v>7.1</v>
      </c>
      <c r="B388" t="s">
        <v>22352</v>
      </c>
      <c r="C388" t="s">
        <v>1110</v>
      </c>
      <c r="D388" t="s">
        <v>1111</v>
      </c>
      <c r="E388" t="s">
        <v>37</v>
      </c>
      <c r="F388">
        <v>107</v>
      </c>
      <c r="G388">
        <v>127706877</v>
      </c>
      <c r="H388">
        <v>85000000</v>
      </c>
    </row>
    <row r="389" spans="1:8" x14ac:dyDescent="0.3">
      <c r="A389">
        <v>6.8</v>
      </c>
      <c r="B389" t="s">
        <v>22353</v>
      </c>
      <c r="C389" t="s">
        <v>1114</v>
      </c>
      <c r="D389" t="s">
        <v>625</v>
      </c>
      <c r="E389" t="s">
        <v>37</v>
      </c>
      <c r="F389">
        <v>115</v>
      </c>
      <c r="G389">
        <v>126149655</v>
      </c>
      <c r="H389">
        <v>85000000</v>
      </c>
    </row>
    <row r="390" spans="1:8" x14ac:dyDescent="0.3">
      <c r="A390">
        <v>4.8</v>
      </c>
      <c r="B390" t="s">
        <v>22354</v>
      </c>
      <c r="C390" t="s">
        <v>1110</v>
      </c>
      <c r="D390" t="s">
        <v>1115</v>
      </c>
      <c r="E390" t="s">
        <v>37</v>
      </c>
      <c r="F390">
        <v>100</v>
      </c>
      <c r="G390">
        <v>66941559</v>
      </c>
      <c r="H390">
        <v>85000000</v>
      </c>
    </row>
    <row r="391" spans="1:8" x14ac:dyDescent="0.3">
      <c r="A391">
        <v>6.2</v>
      </c>
      <c r="B391" t="s">
        <v>22355</v>
      </c>
      <c r="C391" t="s">
        <v>178</v>
      </c>
      <c r="D391" t="s">
        <v>853</v>
      </c>
      <c r="E391" t="s">
        <v>37</v>
      </c>
      <c r="F391">
        <v>104</v>
      </c>
      <c r="G391">
        <v>78009155</v>
      </c>
      <c r="H391">
        <v>75000000</v>
      </c>
    </row>
    <row r="392" spans="1:8" x14ac:dyDescent="0.3">
      <c r="A392">
        <v>6.9</v>
      </c>
      <c r="B392" t="s">
        <v>22356</v>
      </c>
      <c r="C392" t="s">
        <v>1118</v>
      </c>
      <c r="D392" t="s">
        <v>816</v>
      </c>
      <c r="E392" t="s">
        <v>37</v>
      </c>
      <c r="F392">
        <v>138</v>
      </c>
      <c r="G392">
        <v>63224849</v>
      </c>
      <c r="H392">
        <v>85000000</v>
      </c>
    </row>
    <row r="393" spans="1:8" x14ac:dyDescent="0.3">
      <c r="A393">
        <v>7.3</v>
      </c>
      <c r="B393" t="s">
        <v>22357</v>
      </c>
      <c r="C393" t="s">
        <v>846</v>
      </c>
      <c r="D393" t="s">
        <v>587</v>
      </c>
      <c r="E393" t="s">
        <v>37</v>
      </c>
      <c r="F393">
        <v>140</v>
      </c>
      <c r="G393">
        <v>111544445</v>
      </c>
      <c r="H393">
        <v>90000000</v>
      </c>
    </row>
    <row r="394" spans="1:8" x14ac:dyDescent="0.3">
      <c r="A394">
        <v>6.6</v>
      </c>
      <c r="B394" t="s">
        <v>22358</v>
      </c>
      <c r="C394" t="s">
        <v>1118</v>
      </c>
      <c r="D394" t="s">
        <v>715</v>
      </c>
      <c r="E394" t="s">
        <v>37</v>
      </c>
      <c r="F394">
        <v>120</v>
      </c>
      <c r="G394">
        <v>112703470</v>
      </c>
      <c r="H394">
        <v>85000000</v>
      </c>
    </row>
    <row r="395" spans="1:8" x14ac:dyDescent="0.3">
      <c r="A395">
        <v>6.9</v>
      </c>
      <c r="B395" t="s">
        <v>22359</v>
      </c>
      <c r="C395" t="s">
        <v>753</v>
      </c>
      <c r="D395" t="s">
        <v>755</v>
      </c>
      <c r="E395" t="s">
        <v>37</v>
      </c>
      <c r="F395">
        <v>122</v>
      </c>
      <c r="G395">
        <v>117144465</v>
      </c>
      <c r="H395">
        <v>85000000</v>
      </c>
    </row>
    <row r="396" spans="1:8" x14ac:dyDescent="0.3">
      <c r="A396">
        <v>6.2</v>
      </c>
      <c r="B396" t="s">
        <v>22360</v>
      </c>
      <c r="C396" t="s">
        <v>1124</v>
      </c>
      <c r="D396" t="s">
        <v>286</v>
      </c>
      <c r="E396" t="s">
        <v>37</v>
      </c>
      <c r="F396">
        <v>83</v>
      </c>
      <c r="G396">
        <v>84303558</v>
      </c>
      <c r="H396">
        <v>85000000</v>
      </c>
    </row>
    <row r="397" spans="1:8" x14ac:dyDescent="0.3">
      <c r="A397">
        <v>6.7</v>
      </c>
      <c r="B397" t="s">
        <v>22361</v>
      </c>
      <c r="C397" t="s">
        <v>1127</v>
      </c>
      <c r="D397" t="s">
        <v>699</v>
      </c>
      <c r="E397" t="s">
        <v>37</v>
      </c>
      <c r="F397">
        <v>139</v>
      </c>
      <c r="G397">
        <v>150832203</v>
      </c>
      <c r="H397">
        <v>85000000</v>
      </c>
    </row>
    <row r="398" spans="1:8" x14ac:dyDescent="0.3">
      <c r="A398">
        <v>7.6</v>
      </c>
      <c r="B398" t="s">
        <v>22362</v>
      </c>
      <c r="C398" t="s">
        <v>1128</v>
      </c>
      <c r="D398" t="s">
        <v>948</v>
      </c>
      <c r="E398" t="s">
        <v>37</v>
      </c>
      <c r="F398">
        <v>131</v>
      </c>
      <c r="G398">
        <v>51396781</v>
      </c>
      <c r="H398">
        <v>68000000</v>
      </c>
    </row>
    <row r="399" spans="1:8" x14ac:dyDescent="0.3">
      <c r="A399">
        <v>6.7</v>
      </c>
      <c r="B399" t="s">
        <v>22363</v>
      </c>
      <c r="C399" t="s">
        <v>155</v>
      </c>
      <c r="D399" t="s">
        <v>572</v>
      </c>
      <c r="E399" t="s">
        <v>37</v>
      </c>
      <c r="F399">
        <v>104</v>
      </c>
      <c r="G399">
        <v>47592825</v>
      </c>
      <c r="H399">
        <v>85000000</v>
      </c>
    </row>
    <row r="400" spans="1:8" x14ac:dyDescent="0.3">
      <c r="A400">
        <v>6.2</v>
      </c>
      <c r="B400" t="s">
        <v>22364</v>
      </c>
      <c r="C400" t="s">
        <v>668</v>
      </c>
      <c r="D400" t="s">
        <v>1132</v>
      </c>
      <c r="E400" t="s">
        <v>37</v>
      </c>
      <c r="F400">
        <v>130</v>
      </c>
      <c r="G400">
        <v>50016394</v>
      </c>
      <c r="H400">
        <v>70000000</v>
      </c>
    </row>
    <row r="401" spans="1:8" x14ac:dyDescent="0.3">
      <c r="A401">
        <v>7.3</v>
      </c>
      <c r="B401" t="s">
        <v>22365</v>
      </c>
      <c r="C401" t="s">
        <v>117</v>
      </c>
      <c r="D401" t="s">
        <v>151</v>
      </c>
      <c r="E401" t="s">
        <v>37</v>
      </c>
      <c r="F401">
        <v>145</v>
      </c>
      <c r="G401">
        <v>57010853</v>
      </c>
      <c r="H401">
        <v>85000000</v>
      </c>
    </row>
    <row r="402" spans="1:8" x14ac:dyDescent="0.3">
      <c r="A402">
        <v>6</v>
      </c>
      <c r="B402" t="s">
        <v>22366</v>
      </c>
      <c r="C402" t="s">
        <v>259</v>
      </c>
      <c r="D402" t="s">
        <v>223</v>
      </c>
      <c r="E402" t="s">
        <v>37</v>
      </c>
      <c r="F402">
        <v>104</v>
      </c>
      <c r="G402">
        <v>62494975</v>
      </c>
      <c r="H402">
        <v>85000000</v>
      </c>
    </row>
    <row r="403" spans="1:8" x14ac:dyDescent="0.3">
      <c r="A403">
        <v>7.1</v>
      </c>
      <c r="B403" t="s">
        <v>22367</v>
      </c>
      <c r="C403" t="s">
        <v>1136</v>
      </c>
      <c r="D403" t="s">
        <v>185</v>
      </c>
      <c r="E403" t="s">
        <v>37</v>
      </c>
      <c r="F403">
        <v>97</v>
      </c>
      <c r="G403">
        <v>46440491</v>
      </c>
      <c r="H403">
        <v>100000000</v>
      </c>
    </row>
    <row r="404" spans="1:8" x14ac:dyDescent="0.3">
      <c r="A404">
        <v>7.1</v>
      </c>
      <c r="B404" t="s">
        <v>22368</v>
      </c>
      <c r="C404" t="s">
        <v>1139</v>
      </c>
      <c r="D404" t="s">
        <v>396</v>
      </c>
      <c r="E404" t="s">
        <v>37</v>
      </c>
      <c r="F404">
        <v>178</v>
      </c>
      <c r="G404">
        <v>44606335</v>
      </c>
      <c r="H404">
        <v>90000000</v>
      </c>
    </row>
    <row r="405" spans="1:8" x14ac:dyDescent="0.3">
      <c r="A405">
        <v>5.5</v>
      </c>
      <c r="B405" t="s">
        <v>22369</v>
      </c>
      <c r="C405" t="s">
        <v>1140</v>
      </c>
      <c r="D405" t="s">
        <v>499</v>
      </c>
      <c r="E405" t="s">
        <v>37</v>
      </c>
      <c r="F405">
        <v>108</v>
      </c>
      <c r="G405">
        <v>40048332</v>
      </c>
      <c r="H405">
        <v>85000000</v>
      </c>
    </row>
    <row r="406" spans="1:8" x14ac:dyDescent="0.3">
      <c r="A406">
        <v>5.6</v>
      </c>
      <c r="B406" t="s">
        <v>22370</v>
      </c>
      <c r="C406" t="s">
        <v>1146</v>
      </c>
      <c r="D406" t="s">
        <v>1147</v>
      </c>
      <c r="E406" t="s">
        <v>37</v>
      </c>
      <c r="F406">
        <v>106</v>
      </c>
      <c r="G406">
        <v>64933670</v>
      </c>
      <c r="H406">
        <v>85000000</v>
      </c>
    </row>
    <row r="407" spans="1:8" x14ac:dyDescent="0.3">
      <c r="A407">
        <v>7.5</v>
      </c>
      <c r="B407" t="s">
        <v>22371</v>
      </c>
      <c r="C407" t="s">
        <v>1148</v>
      </c>
      <c r="D407" t="s">
        <v>1150</v>
      </c>
      <c r="E407" t="s">
        <v>37</v>
      </c>
      <c r="F407">
        <v>112</v>
      </c>
      <c r="G407">
        <v>31494270</v>
      </c>
      <c r="H407">
        <v>60000000</v>
      </c>
    </row>
    <row r="408" spans="1:8" x14ac:dyDescent="0.3">
      <c r="A408">
        <v>5.4</v>
      </c>
      <c r="B408" t="s">
        <v>22372</v>
      </c>
      <c r="C408" t="s">
        <v>1152</v>
      </c>
      <c r="D408" t="s">
        <v>157</v>
      </c>
      <c r="E408" t="s">
        <v>37</v>
      </c>
      <c r="F408">
        <v>135</v>
      </c>
      <c r="G408">
        <v>31111260</v>
      </c>
      <c r="H408">
        <v>60000000</v>
      </c>
    </row>
    <row r="409" spans="1:8" x14ac:dyDescent="0.3">
      <c r="A409">
        <v>4.3</v>
      </c>
      <c r="B409" t="s">
        <v>22373</v>
      </c>
      <c r="C409" t="s">
        <v>1154</v>
      </c>
      <c r="D409" t="s">
        <v>1156</v>
      </c>
      <c r="E409" t="s">
        <v>37</v>
      </c>
      <c r="F409">
        <v>109</v>
      </c>
      <c r="G409">
        <v>123307945</v>
      </c>
      <c r="H409">
        <v>65000000</v>
      </c>
    </row>
    <row r="410" spans="1:8" x14ac:dyDescent="0.3">
      <c r="A410">
        <v>4.9000000000000004</v>
      </c>
      <c r="B410" t="s">
        <v>22374</v>
      </c>
      <c r="C410" t="s">
        <v>771</v>
      </c>
      <c r="D410" t="s">
        <v>1160</v>
      </c>
      <c r="E410" t="s">
        <v>37</v>
      </c>
      <c r="F410">
        <v>86</v>
      </c>
      <c r="G410">
        <v>153288182</v>
      </c>
      <c r="H410">
        <v>84000000</v>
      </c>
    </row>
    <row r="411" spans="1:8" x14ac:dyDescent="0.3">
      <c r="A411">
        <v>7.1</v>
      </c>
      <c r="B411" t="s">
        <v>22375</v>
      </c>
      <c r="C411" t="s">
        <v>1162</v>
      </c>
      <c r="D411" t="s">
        <v>380</v>
      </c>
      <c r="E411" t="s">
        <v>37</v>
      </c>
      <c r="F411">
        <v>95</v>
      </c>
      <c r="G411">
        <v>13401683</v>
      </c>
      <c r="H411">
        <v>35000000</v>
      </c>
    </row>
    <row r="412" spans="1:8" x14ac:dyDescent="0.3">
      <c r="A412">
        <v>6.4</v>
      </c>
      <c r="B412" t="s">
        <v>22376</v>
      </c>
      <c r="C412" t="s">
        <v>788</v>
      </c>
      <c r="D412" t="s">
        <v>1170</v>
      </c>
      <c r="E412" t="s">
        <v>37</v>
      </c>
      <c r="F412">
        <v>107</v>
      </c>
      <c r="G412">
        <v>137340146</v>
      </c>
      <c r="H412">
        <v>70000000</v>
      </c>
    </row>
    <row r="413" spans="1:8" x14ac:dyDescent="0.3">
      <c r="A413">
        <v>4.3</v>
      </c>
      <c r="B413" t="s">
        <v>22377</v>
      </c>
      <c r="C413" t="s">
        <v>747</v>
      </c>
      <c r="D413" t="s">
        <v>1179</v>
      </c>
      <c r="E413" t="s">
        <v>37</v>
      </c>
      <c r="F413">
        <v>82</v>
      </c>
      <c r="G413">
        <v>43575716</v>
      </c>
      <c r="H413">
        <v>85000000</v>
      </c>
    </row>
    <row r="414" spans="1:8" x14ac:dyDescent="0.3">
      <c r="A414">
        <v>6.1</v>
      </c>
      <c r="B414" t="s">
        <v>22378</v>
      </c>
      <c r="C414" t="s">
        <v>312</v>
      </c>
      <c r="D414" t="s">
        <v>157</v>
      </c>
      <c r="E414" t="s">
        <v>37</v>
      </c>
      <c r="F414">
        <v>88</v>
      </c>
      <c r="G414">
        <v>80170146</v>
      </c>
      <c r="H414">
        <v>85000000</v>
      </c>
    </row>
    <row r="415" spans="1:8" x14ac:dyDescent="0.3">
      <c r="A415">
        <v>7</v>
      </c>
      <c r="B415" t="s">
        <v>22379</v>
      </c>
      <c r="C415" t="s">
        <v>248</v>
      </c>
      <c r="D415" t="s">
        <v>1182</v>
      </c>
      <c r="E415" t="s">
        <v>37</v>
      </c>
      <c r="F415">
        <v>120</v>
      </c>
      <c r="G415">
        <v>75754670</v>
      </c>
      <c r="H415">
        <v>85000000</v>
      </c>
    </row>
    <row r="416" spans="1:8" x14ac:dyDescent="0.3">
      <c r="A416">
        <v>7.7</v>
      </c>
      <c r="B416" t="s">
        <v>22380</v>
      </c>
      <c r="C416" t="s">
        <v>394</v>
      </c>
      <c r="D416" t="s">
        <v>1185</v>
      </c>
      <c r="E416" t="s">
        <v>37</v>
      </c>
      <c r="F416">
        <v>162</v>
      </c>
      <c r="G416">
        <v>33048353</v>
      </c>
      <c r="H416">
        <v>65000000</v>
      </c>
    </row>
    <row r="417" spans="1:8" x14ac:dyDescent="0.3">
      <c r="A417">
        <v>5.9</v>
      </c>
      <c r="B417" t="s">
        <v>22381</v>
      </c>
      <c r="C417" t="s">
        <v>749</v>
      </c>
      <c r="D417" t="s">
        <v>799</v>
      </c>
      <c r="E417" t="s">
        <v>37</v>
      </c>
      <c r="F417">
        <v>123</v>
      </c>
      <c r="G417">
        <v>34543701</v>
      </c>
      <c r="H417">
        <v>82000000</v>
      </c>
    </row>
    <row r="418" spans="1:8" x14ac:dyDescent="0.3">
      <c r="A418">
        <v>6.7</v>
      </c>
      <c r="B418" t="s">
        <v>22382</v>
      </c>
      <c r="C418" t="s">
        <v>308</v>
      </c>
      <c r="D418" t="s">
        <v>1188</v>
      </c>
      <c r="E418" t="s">
        <v>37</v>
      </c>
      <c r="F418">
        <v>101</v>
      </c>
      <c r="G418">
        <v>242589580</v>
      </c>
      <c r="H418">
        <v>81000000</v>
      </c>
    </row>
    <row r="419" spans="1:8" x14ac:dyDescent="0.3">
      <c r="A419">
        <v>6.5</v>
      </c>
      <c r="B419" t="s">
        <v>22383</v>
      </c>
      <c r="C419" t="s">
        <v>869</v>
      </c>
      <c r="D419" t="s">
        <v>50</v>
      </c>
      <c r="E419" t="s">
        <v>37</v>
      </c>
      <c r="F419">
        <v>113</v>
      </c>
      <c r="G419">
        <v>102981571</v>
      </c>
      <c r="H419">
        <v>80000000</v>
      </c>
    </row>
    <row r="420" spans="1:8" x14ac:dyDescent="0.3">
      <c r="A420">
        <v>7.1</v>
      </c>
      <c r="B420" t="s">
        <v>22384</v>
      </c>
      <c r="C420" t="s">
        <v>1071</v>
      </c>
      <c r="D420" t="s">
        <v>50</v>
      </c>
      <c r="E420" t="s">
        <v>37</v>
      </c>
      <c r="F420">
        <v>110</v>
      </c>
      <c r="G420">
        <v>180965237</v>
      </c>
      <c r="H420">
        <v>80000000</v>
      </c>
    </row>
    <row r="421" spans="1:8" x14ac:dyDescent="0.3">
      <c r="A421">
        <v>7.3</v>
      </c>
      <c r="B421" t="s">
        <v>22385</v>
      </c>
      <c r="C421" t="s">
        <v>1094</v>
      </c>
      <c r="D421" t="s">
        <v>738</v>
      </c>
      <c r="E421" t="s">
        <v>37</v>
      </c>
      <c r="F421">
        <v>142</v>
      </c>
      <c r="G421">
        <v>407999255</v>
      </c>
      <c r="H421">
        <v>78000000</v>
      </c>
    </row>
    <row r="422" spans="1:8" x14ac:dyDescent="0.3">
      <c r="A422">
        <v>6.5</v>
      </c>
      <c r="B422" t="s">
        <v>22386</v>
      </c>
      <c r="C422" t="s">
        <v>1191</v>
      </c>
      <c r="D422" t="s">
        <v>809</v>
      </c>
      <c r="E422" t="s">
        <v>37</v>
      </c>
      <c r="F422">
        <v>102</v>
      </c>
      <c r="G422">
        <v>254455986</v>
      </c>
      <c r="H422">
        <v>80000000</v>
      </c>
    </row>
    <row r="423" spans="1:8" x14ac:dyDescent="0.3">
      <c r="A423">
        <v>7</v>
      </c>
      <c r="B423" t="s">
        <v>22387</v>
      </c>
      <c r="C423" t="s">
        <v>173</v>
      </c>
      <c r="D423" t="s">
        <v>675</v>
      </c>
      <c r="E423" t="s">
        <v>37</v>
      </c>
      <c r="F423">
        <v>126</v>
      </c>
      <c r="G423">
        <v>162831698</v>
      </c>
      <c r="H423">
        <v>80000000</v>
      </c>
    </row>
    <row r="424" spans="1:8" x14ac:dyDescent="0.3">
      <c r="A424">
        <v>6.8</v>
      </c>
      <c r="B424" t="s">
        <v>22388</v>
      </c>
      <c r="C424" t="s">
        <v>610</v>
      </c>
      <c r="D424" t="s">
        <v>286</v>
      </c>
      <c r="E424" t="s">
        <v>37</v>
      </c>
      <c r="F424">
        <v>83</v>
      </c>
      <c r="G424">
        <v>155019340</v>
      </c>
      <c r="H424">
        <v>80000000</v>
      </c>
    </row>
    <row r="425" spans="1:8" x14ac:dyDescent="0.3">
      <c r="A425">
        <v>7.2</v>
      </c>
      <c r="B425" t="s">
        <v>22389</v>
      </c>
      <c r="C425" t="s">
        <v>375</v>
      </c>
      <c r="D425" t="s">
        <v>1194</v>
      </c>
      <c r="E425" t="s">
        <v>37</v>
      </c>
      <c r="F425">
        <v>85</v>
      </c>
      <c r="G425">
        <v>145771527</v>
      </c>
      <c r="H425">
        <v>80000000</v>
      </c>
    </row>
    <row r="426" spans="1:8" x14ac:dyDescent="0.3">
      <c r="A426">
        <v>6.1</v>
      </c>
      <c r="B426" t="s">
        <v>22390</v>
      </c>
      <c r="C426" t="s">
        <v>1197</v>
      </c>
      <c r="D426" t="s">
        <v>1198</v>
      </c>
      <c r="E426" t="s">
        <v>37</v>
      </c>
      <c r="F426">
        <v>120</v>
      </c>
      <c r="G426">
        <v>140459099</v>
      </c>
      <c r="H426">
        <v>75000000</v>
      </c>
    </row>
    <row r="427" spans="1:8" x14ac:dyDescent="0.3">
      <c r="A427">
        <v>6.7</v>
      </c>
      <c r="B427" t="s">
        <v>22391</v>
      </c>
      <c r="C427" t="s">
        <v>539</v>
      </c>
      <c r="D427" t="s">
        <v>264</v>
      </c>
      <c r="E427" t="s">
        <v>37</v>
      </c>
      <c r="F427">
        <v>116</v>
      </c>
      <c r="G427">
        <v>53215979</v>
      </c>
      <c r="H427">
        <v>84000000</v>
      </c>
    </row>
    <row r="428" spans="1:8" x14ac:dyDescent="0.3">
      <c r="A428">
        <v>6.4</v>
      </c>
      <c r="B428" t="s">
        <v>22392</v>
      </c>
      <c r="C428" t="s">
        <v>1154</v>
      </c>
      <c r="D428" t="s">
        <v>1199</v>
      </c>
      <c r="E428" t="s">
        <v>37</v>
      </c>
      <c r="F428">
        <v>113</v>
      </c>
      <c r="G428">
        <v>158115031</v>
      </c>
      <c r="H428">
        <v>82000000</v>
      </c>
    </row>
    <row r="429" spans="1:8" x14ac:dyDescent="0.3">
      <c r="A429">
        <v>4.4000000000000004</v>
      </c>
      <c r="B429" t="s">
        <v>22393</v>
      </c>
      <c r="C429" t="s">
        <v>355</v>
      </c>
      <c r="D429" t="s">
        <v>1039</v>
      </c>
      <c r="E429" t="s">
        <v>37</v>
      </c>
      <c r="F429">
        <v>87</v>
      </c>
      <c r="G429">
        <v>133103929</v>
      </c>
      <c r="H429">
        <v>75000000</v>
      </c>
    </row>
    <row r="430" spans="1:8" x14ac:dyDescent="0.3">
      <c r="A430">
        <v>5.4</v>
      </c>
      <c r="B430" t="s">
        <v>22394</v>
      </c>
      <c r="C430" t="s">
        <v>1043</v>
      </c>
      <c r="D430" t="s">
        <v>809</v>
      </c>
      <c r="E430" t="s">
        <v>37</v>
      </c>
      <c r="F430">
        <v>101</v>
      </c>
      <c r="G430">
        <v>133668525</v>
      </c>
      <c r="H430">
        <v>80000000</v>
      </c>
    </row>
    <row r="431" spans="1:8" x14ac:dyDescent="0.3">
      <c r="A431">
        <v>6.5</v>
      </c>
      <c r="B431" t="s">
        <v>22395</v>
      </c>
      <c r="C431" t="s">
        <v>1154</v>
      </c>
      <c r="D431" t="s">
        <v>789</v>
      </c>
      <c r="E431" t="s">
        <v>37</v>
      </c>
      <c r="F431">
        <v>110</v>
      </c>
      <c r="G431">
        <v>130313314</v>
      </c>
      <c r="H431">
        <v>80000000</v>
      </c>
    </row>
    <row r="432" spans="1:8" x14ac:dyDescent="0.3">
      <c r="A432">
        <v>6.7</v>
      </c>
      <c r="B432" t="s">
        <v>22396</v>
      </c>
      <c r="C432" t="s">
        <v>1118</v>
      </c>
      <c r="D432" t="s">
        <v>715</v>
      </c>
      <c r="E432" t="s">
        <v>37</v>
      </c>
      <c r="F432">
        <v>128</v>
      </c>
      <c r="G432">
        <v>124590960</v>
      </c>
      <c r="H432">
        <v>80000000</v>
      </c>
    </row>
    <row r="433" spans="1:8" x14ac:dyDescent="0.3">
      <c r="A433">
        <v>8.1</v>
      </c>
      <c r="B433" t="s">
        <v>22397</v>
      </c>
      <c r="C433" t="s">
        <v>293</v>
      </c>
      <c r="D433" t="s">
        <v>469</v>
      </c>
      <c r="E433" t="s">
        <v>37</v>
      </c>
      <c r="F433">
        <v>138</v>
      </c>
      <c r="G433">
        <v>127968405</v>
      </c>
      <c r="H433">
        <v>80000000</v>
      </c>
    </row>
    <row r="434" spans="1:8" x14ac:dyDescent="0.3">
      <c r="A434">
        <v>5.6</v>
      </c>
      <c r="B434" t="s">
        <v>22398</v>
      </c>
      <c r="C434" t="s">
        <v>1203</v>
      </c>
      <c r="D434" t="s">
        <v>715</v>
      </c>
      <c r="E434" t="s">
        <v>37</v>
      </c>
      <c r="F434">
        <v>88</v>
      </c>
      <c r="G434">
        <v>120136047</v>
      </c>
      <c r="H434">
        <v>80000000</v>
      </c>
    </row>
    <row r="435" spans="1:8" x14ac:dyDescent="0.3">
      <c r="A435">
        <v>6.3</v>
      </c>
      <c r="B435" t="s">
        <v>22399</v>
      </c>
      <c r="C435" t="s">
        <v>879</v>
      </c>
      <c r="D435" t="s">
        <v>368</v>
      </c>
      <c r="E435" t="s">
        <v>37</v>
      </c>
      <c r="F435">
        <v>91</v>
      </c>
      <c r="G435">
        <v>128200012</v>
      </c>
      <c r="H435">
        <v>75000000</v>
      </c>
    </row>
    <row r="436" spans="1:8" x14ac:dyDescent="0.3">
      <c r="A436">
        <v>7.3</v>
      </c>
      <c r="B436" t="s">
        <v>22400</v>
      </c>
      <c r="C436" t="s">
        <v>680</v>
      </c>
      <c r="D436" t="s">
        <v>707</v>
      </c>
      <c r="E436" t="s">
        <v>37</v>
      </c>
      <c r="F436">
        <v>138</v>
      </c>
      <c r="G436">
        <v>112225777</v>
      </c>
      <c r="H436">
        <v>80000000</v>
      </c>
    </row>
    <row r="437" spans="1:8" x14ac:dyDescent="0.3">
      <c r="A437">
        <v>6.1</v>
      </c>
      <c r="B437" t="s">
        <v>22401</v>
      </c>
      <c r="C437" t="s">
        <v>1205</v>
      </c>
      <c r="D437" t="s">
        <v>1207</v>
      </c>
      <c r="E437" t="s">
        <v>37</v>
      </c>
      <c r="F437">
        <v>99</v>
      </c>
      <c r="G437">
        <v>109993847</v>
      </c>
      <c r="H437">
        <v>80000000</v>
      </c>
    </row>
    <row r="438" spans="1:8" x14ac:dyDescent="0.3">
      <c r="A438">
        <v>7.7</v>
      </c>
      <c r="B438" t="s">
        <v>22402</v>
      </c>
      <c r="C438" t="s">
        <v>48</v>
      </c>
      <c r="D438" t="s">
        <v>1018</v>
      </c>
      <c r="E438" t="s">
        <v>37</v>
      </c>
      <c r="F438">
        <v>117</v>
      </c>
      <c r="G438">
        <v>104054514</v>
      </c>
      <c r="H438">
        <v>80000000</v>
      </c>
    </row>
    <row r="439" spans="1:8" x14ac:dyDescent="0.3">
      <c r="A439">
        <v>6.4</v>
      </c>
      <c r="B439" t="s">
        <v>22403</v>
      </c>
      <c r="C439" t="s">
        <v>1043</v>
      </c>
      <c r="D439" t="s">
        <v>816</v>
      </c>
      <c r="E439" t="s">
        <v>37</v>
      </c>
      <c r="F439">
        <v>117</v>
      </c>
      <c r="G439">
        <v>103028109</v>
      </c>
      <c r="H439">
        <v>80000000</v>
      </c>
    </row>
    <row r="440" spans="1:8" x14ac:dyDescent="0.3">
      <c r="A440">
        <v>6.8</v>
      </c>
      <c r="B440" t="s">
        <v>22404</v>
      </c>
      <c r="C440" t="s">
        <v>868</v>
      </c>
      <c r="D440" t="s">
        <v>223</v>
      </c>
      <c r="E440" t="s">
        <v>37</v>
      </c>
      <c r="F440">
        <v>123</v>
      </c>
      <c r="G440">
        <v>101087161</v>
      </c>
      <c r="H440">
        <v>75000000</v>
      </c>
    </row>
    <row r="441" spans="1:8" x14ac:dyDescent="0.3">
      <c r="A441">
        <v>6.6</v>
      </c>
      <c r="B441" t="s">
        <v>22405</v>
      </c>
      <c r="C441" t="s">
        <v>1215</v>
      </c>
      <c r="D441" t="s">
        <v>603</v>
      </c>
      <c r="E441" t="s">
        <v>37</v>
      </c>
      <c r="F441">
        <v>118</v>
      </c>
      <c r="G441">
        <v>101111837</v>
      </c>
      <c r="H441">
        <v>80000000</v>
      </c>
    </row>
    <row r="442" spans="1:8" x14ac:dyDescent="0.3">
      <c r="A442">
        <v>7.2</v>
      </c>
      <c r="B442" t="s">
        <v>22406</v>
      </c>
      <c r="C442" t="s">
        <v>1218</v>
      </c>
      <c r="D442" t="s">
        <v>1219</v>
      </c>
      <c r="E442" t="s">
        <v>37</v>
      </c>
      <c r="F442">
        <v>154</v>
      </c>
      <c r="G442">
        <v>95632614</v>
      </c>
      <c r="H442">
        <v>79000000</v>
      </c>
    </row>
    <row r="443" spans="1:8" x14ac:dyDescent="0.3">
      <c r="A443">
        <v>6.9</v>
      </c>
      <c r="B443" t="s">
        <v>22407</v>
      </c>
      <c r="C443" t="s">
        <v>1220</v>
      </c>
      <c r="D443" t="s">
        <v>408</v>
      </c>
      <c r="E443" t="s">
        <v>37</v>
      </c>
      <c r="F443">
        <v>118</v>
      </c>
      <c r="G443">
        <v>94822707</v>
      </c>
      <c r="H443">
        <v>80000000</v>
      </c>
    </row>
    <row r="444" spans="1:8" x14ac:dyDescent="0.3">
      <c r="A444">
        <v>5.2</v>
      </c>
      <c r="B444" t="s">
        <v>22408</v>
      </c>
      <c r="C444" t="s">
        <v>1221</v>
      </c>
      <c r="D444" t="s">
        <v>1222</v>
      </c>
      <c r="E444" t="s">
        <v>37</v>
      </c>
      <c r="F444">
        <v>90</v>
      </c>
      <c r="G444">
        <v>92969824</v>
      </c>
      <c r="H444">
        <v>80000000</v>
      </c>
    </row>
    <row r="445" spans="1:8" x14ac:dyDescent="0.3">
      <c r="A445">
        <v>4.9000000000000004</v>
      </c>
      <c r="B445" t="s">
        <v>22409</v>
      </c>
      <c r="C445" t="s">
        <v>779</v>
      </c>
      <c r="D445" t="s">
        <v>1224</v>
      </c>
      <c r="E445" t="s">
        <v>37</v>
      </c>
      <c r="F445">
        <v>113</v>
      </c>
      <c r="G445">
        <v>91188905</v>
      </c>
      <c r="H445">
        <v>80000000</v>
      </c>
    </row>
    <row r="446" spans="1:8" x14ac:dyDescent="0.3">
      <c r="A446">
        <v>6.3</v>
      </c>
      <c r="B446" t="s">
        <v>22410</v>
      </c>
      <c r="C446" t="s">
        <v>1226</v>
      </c>
      <c r="D446" t="s">
        <v>1227</v>
      </c>
      <c r="E446" t="s">
        <v>37</v>
      </c>
      <c r="F446">
        <v>88</v>
      </c>
      <c r="G446">
        <v>90443603</v>
      </c>
      <c r="H446">
        <v>80000000</v>
      </c>
    </row>
    <row r="447" spans="1:8" x14ac:dyDescent="0.3">
      <c r="A447">
        <v>5.6</v>
      </c>
      <c r="B447" t="s">
        <v>22411</v>
      </c>
      <c r="C447" t="s">
        <v>453</v>
      </c>
      <c r="D447" t="s">
        <v>1230</v>
      </c>
      <c r="E447" t="s">
        <v>37</v>
      </c>
      <c r="F447">
        <v>93</v>
      </c>
      <c r="G447">
        <v>82226474</v>
      </c>
      <c r="H447">
        <v>65000000</v>
      </c>
    </row>
    <row r="448" spans="1:8" x14ac:dyDescent="0.3">
      <c r="A448">
        <v>5.5</v>
      </c>
      <c r="B448" t="s">
        <v>22412</v>
      </c>
      <c r="C448" t="s">
        <v>1232</v>
      </c>
      <c r="D448" t="s">
        <v>1233</v>
      </c>
      <c r="E448" t="s">
        <v>37</v>
      </c>
      <c r="F448">
        <v>104</v>
      </c>
      <c r="G448">
        <v>79363785</v>
      </c>
      <c r="H448">
        <v>80000000</v>
      </c>
    </row>
    <row r="449" spans="1:8" x14ac:dyDescent="0.3">
      <c r="A449">
        <v>6.7</v>
      </c>
      <c r="B449" t="s">
        <v>22413</v>
      </c>
      <c r="C449" t="s">
        <v>564</v>
      </c>
      <c r="D449" t="s">
        <v>1238</v>
      </c>
      <c r="E449" t="s">
        <v>37</v>
      </c>
      <c r="F449">
        <v>135</v>
      </c>
      <c r="G449">
        <v>76081498</v>
      </c>
      <c r="H449">
        <v>75000000</v>
      </c>
    </row>
    <row r="450" spans="1:8" x14ac:dyDescent="0.3">
      <c r="A450">
        <v>7.6</v>
      </c>
      <c r="B450" t="s">
        <v>22414</v>
      </c>
      <c r="C450" t="s">
        <v>304</v>
      </c>
      <c r="D450" t="s">
        <v>729</v>
      </c>
      <c r="E450" t="s">
        <v>37</v>
      </c>
      <c r="F450">
        <v>134</v>
      </c>
      <c r="G450">
        <v>85707116</v>
      </c>
      <c r="H450">
        <v>68000000</v>
      </c>
    </row>
    <row r="451" spans="1:8" x14ac:dyDescent="0.3">
      <c r="A451">
        <v>5.7</v>
      </c>
      <c r="B451" t="s">
        <v>22415</v>
      </c>
      <c r="C451" t="s">
        <v>1239</v>
      </c>
      <c r="D451" t="s">
        <v>1240</v>
      </c>
      <c r="E451" t="s">
        <v>37</v>
      </c>
      <c r="F451">
        <v>98</v>
      </c>
      <c r="G451">
        <v>74329966</v>
      </c>
      <c r="H451">
        <v>70000000</v>
      </c>
    </row>
    <row r="452" spans="1:8" x14ac:dyDescent="0.3">
      <c r="A452">
        <v>4.5999999999999996</v>
      </c>
      <c r="B452" t="s">
        <v>22416</v>
      </c>
      <c r="C452" t="s">
        <v>1241</v>
      </c>
      <c r="D452" t="s">
        <v>286</v>
      </c>
      <c r="E452" t="s">
        <v>37</v>
      </c>
      <c r="F452">
        <v>80</v>
      </c>
      <c r="G452">
        <v>100169068</v>
      </c>
      <c r="H452">
        <v>80000000</v>
      </c>
    </row>
    <row r="453" spans="1:8" x14ac:dyDescent="0.3">
      <c r="A453">
        <v>7</v>
      </c>
      <c r="B453" t="s">
        <v>22417</v>
      </c>
      <c r="C453" t="s">
        <v>1243</v>
      </c>
      <c r="D453" t="s">
        <v>1245</v>
      </c>
      <c r="E453" t="s">
        <v>37</v>
      </c>
      <c r="F453">
        <v>83</v>
      </c>
      <c r="G453">
        <v>73215310</v>
      </c>
      <c r="H453">
        <v>80000000</v>
      </c>
    </row>
    <row r="454" spans="1:8" x14ac:dyDescent="0.3">
      <c r="A454">
        <v>5.2</v>
      </c>
      <c r="B454" t="s">
        <v>22418</v>
      </c>
      <c r="C454" t="s">
        <v>788</v>
      </c>
      <c r="D454" t="s">
        <v>1247</v>
      </c>
      <c r="E454" t="s">
        <v>37</v>
      </c>
      <c r="F454">
        <v>102</v>
      </c>
      <c r="G454">
        <v>80360866</v>
      </c>
      <c r="H454">
        <v>80000000</v>
      </c>
    </row>
    <row r="455" spans="1:8" x14ac:dyDescent="0.3">
      <c r="A455">
        <v>5.0999999999999996</v>
      </c>
      <c r="B455" t="s">
        <v>22419</v>
      </c>
      <c r="C455" t="s">
        <v>1249</v>
      </c>
      <c r="D455" t="s">
        <v>1250</v>
      </c>
      <c r="E455" t="s">
        <v>37</v>
      </c>
      <c r="F455">
        <v>130</v>
      </c>
      <c r="G455">
        <v>69102910</v>
      </c>
      <c r="H455">
        <v>80000000</v>
      </c>
    </row>
    <row r="456" spans="1:8" x14ac:dyDescent="0.3">
      <c r="A456">
        <v>6.6</v>
      </c>
      <c r="B456" t="s">
        <v>22420</v>
      </c>
      <c r="C456" t="s">
        <v>1252</v>
      </c>
      <c r="D456" t="s">
        <v>1054</v>
      </c>
      <c r="E456" t="s">
        <v>37</v>
      </c>
      <c r="F456">
        <v>129</v>
      </c>
      <c r="G456">
        <v>65948711</v>
      </c>
      <c r="H456">
        <v>80000000</v>
      </c>
    </row>
    <row r="457" spans="1:8" x14ac:dyDescent="0.3">
      <c r="A457">
        <v>6.7</v>
      </c>
      <c r="B457" t="s">
        <v>22421</v>
      </c>
      <c r="C457" t="s">
        <v>1109</v>
      </c>
      <c r="D457" t="s">
        <v>445</v>
      </c>
      <c r="E457" t="s">
        <v>37</v>
      </c>
      <c r="F457">
        <v>89</v>
      </c>
      <c r="G457">
        <v>169692572</v>
      </c>
      <c r="H457">
        <v>80000000</v>
      </c>
    </row>
    <row r="458" spans="1:8" x14ac:dyDescent="0.3">
      <c r="A458">
        <v>7.3</v>
      </c>
      <c r="B458" t="s">
        <v>22422</v>
      </c>
      <c r="C458" t="s">
        <v>1258</v>
      </c>
      <c r="D458" t="s">
        <v>1259</v>
      </c>
      <c r="E458" t="s">
        <v>37</v>
      </c>
      <c r="F458">
        <v>74</v>
      </c>
      <c r="G458">
        <v>60507228</v>
      </c>
      <c r="H458">
        <v>80000000</v>
      </c>
    </row>
    <row r="459" spans="1:8" x14ac:dyDescent="0.3">
      <c r="A459">
        <v>5.9</v>
      </c>
      <c r="B459" t="s">
        <v>22423</v>
      </c>
      <c r="C459" t="s">
        <v>501</v>
      </c>
      <c r="D459" t="s">
        <v>68</v>
      </c>
      <c r="E459" t="s">
        <v>37</v>
      </c>
      <c r="F459">
        <v>96</v>
      </c>
      <c r="G459">
        <v>56684819</v>
      </c>
      <c r="H459">
        <v>80000000</v>
      </c>
    </row>
    <row r="460" spans="1:8" x14ac:dyDescent="0.3">
      <c r="A460">
        <v>5.6</v>
      </c>
      <c r="B460" t="s">
        <v>22424</v>
      </c>
      <c r="C460" t="s">
        <v>924</v>
      </c>
      <c r="D460" t="s">
        <v>1261</v>
      </c>
      <c r="E460" t="s">
        <v>37</v>
      </c>
      <c r="F460">
        <v>114</v>
      </c>
      <c r="G460">
        <v>50628009</v>
      </c>
      <c r="H460">
        <v>90000000</v>
      </c>
    </row>
    <row r="461" spans="1:8" x14ac:dyDescent="0.3">
      <c r="A461">
        <v>6.5</v>
      </c>
      <c r="B461" t="s">
        <v>22425</v>
      </c>
      <c r="C461" t="s">
        <v>818</v>
      </c>
      <c r="D461" t="s">
        <v>223</v>
      </c>
      <c r="E461" t="s">
        <v>37</v>
      </c>
      <c r="F461">
        <v>99</v>
      </c>
      <c r="G461">
        <v>69772969</v>
      </c>
      <c r="H461">
        <v>80000000</v>
      </c>
    </row>
    <row r="462" spans="1:8" x14ac:dyDescent="0.3">
      <c r="A462">
        <v>5.9</v>
      </c>
      <c r="B462" t="s">
        <v>22426</v>
      </c>
      <c r="C462" t="s">
        <v>212</v>
      </c>
      <c r="D462" t="s">
        <v>106</v>
      </c>
      <c r="E462" t="s">
        <v>1265</v>
      </c>
      <c r="F462">
        <v>129</v>
      </c>
      <c r="G462">
        <v>45356386</v>
      </c>
      <c r="H462">
        <v>75000000</v>
      </c>
    </row>
    <row r="463" spans="1:8" x14ac:dyDescent="0.3">
      <c r="A463">
        <v>7</v>
      </c>
      <c r="B463" t="s">
        <v>22427</v>
      </c>
      <c r="C463" t="s">
        <v>1266</v>
      </c>
      <c r="D463" t="s">
        <v>396</v>
      </c>
      <c r="E463" t="s">
        <v>37</v>
      </c>
      <c r="F463">
        <v>113</v>
      </c>
      <c r="G463">
        <v>55350897</v>
      </c>
      <c r="H463">
        <v>85000000</v>
      </c>
    </row>
    <row r="464" spans="1:8" x14ac:dyDescent="0.3">
      <c r="A464">
        <v>5.3</v>
      </c>
      <c r="B464" t="s">
        <v>22428</v>
      </c>
      <c r="C464" t="s">
        <v>1268</v>
      </c>
      <c r="D464" t="s">
        <v>1269</v>
      </c>
      <c r="E464" t="s">
        <v>37</v>
      </c>
      <c r="F464">
        <v>90</v>
      </c>
      <c r="G464">
        <v>39442871</v>
      </c>
      <c r="H464">
        <v>80000000</v>
      </c>
    </row>
    <row r="465" spans="1:8" x14ac:dyDescent="0.3">
      <c r="A465">
        <v>5.9</v>
      </c>
      <c r="B465" t="s">
        <v>22429</v>
      </c>
      <c r="C465" t="s">
        <v>1271</v>
      </c>
      <c r="D465" t="s">
        <v>1272</v>
      </c>
      <c r="E465" t="s">
        <v>37</v>
      </c>
      <c r="F465">
        <v>118</v>
      </c>
      <c r="G465">
        <v>37899638</v>
      </c>
      <c r="H465">
        <v>88000000</v>
      </c>
    </row>
    <row r="466" spans="1:8" x14ac:dyDescent="0.3">
      <c r="A466">
        <v>6.3</v>
      </c>
      <c r="B466" t="s">
        <v>22430</v>
      </c>
      <c r="C466" t="s">
        <v>173</v>
      </c>
      <c r="D466" t="s">
        <v>926</v>
      </c>
      <c r="E466" t="s">
        <v>37</v>
      </c>
      <c r="F466">
        <v>106</v>
      </c>
      <c r="G466">
        <v>37754208</v>
      </c>
      <c r="H466">
        <v>70000000</v>
      </c>
    </row>
    <row r="467" spans="1:8" x14ac:dyDescent="0.3">
      <c r="A467">
        <v>6.3</v>
      </c>
      <c r="B467" t="s">
        <v>22431</v>
      </c>
      <c r="C467" t="s">
        <v>379</v>
      </c>
      <c r="D467" t="s">
        <v>1275</v>
      </c>
      <c r="E467" t="s">
        <v>37</v>
      </c>
      <c r="F467">
        <v>89</v>
      </c>
      <c r="G467">
        <v>38542418</v>
      </c>
      <c r="H467">
        <v>80000000</v>
      </c>
    </row>
    <row r="468" spans="1:8" x14ac:dyDescent="0.3">
      <c r="A468">
        <v>7.3</v>
      </c>
      <c r="B468" t="s">
        <v>22432</v>
      </c>
      <c r="C468" t="s">
        <v>739</v>
      </c>
      <c r="D468" t="s">
        <v>1277</v>
      </c>
      <c r="E468" t="s">
        <v>37</v>
      </c>
      <c r="F468">
        <v>145</v>
      </c>
      <c r="G468">
        <v>34566746</v>
      </c>
      <c r="H468">
        <v>80000000</v>
      </c>
    </row>
    <row r="469" spans="1:8" x14ac:dyDescent="0.3">
      <c r="A469">
        <v>5.8</v>
      </c>
      <c r="B469" t="s">
        <v>22433</v>
      </c>
      <c r="C469" t="s">
        <v>299</v>
      </c>
      <c r="D469" t="s">
        <v>408</v>
      </c>
      <c r="E469" t="s">
        <v>37</v>
      </c>
      <c r="F469">
        <v>114</v>
      </c>
      <c r="G469">
        <v>32885565</v>
      </c>
      <c r="H469">
        <v>80000000</v>
      </c>
    </row>
    <row r="470" spans="1:8" x14ac:dyDescent="0.3">
      <c r="A470">
        <v>5.2</v>
      </c>
      <c r="B470" t="s">
        <v>22434</v>
      </c>
      <c r="C470" t="s">
        <v>1279</v>
      </c>
      <c r="D470" t="s">
        <v>1281</v>
      </c>
      <c r="E470" t="s">
        <v>37</v>
      </c>
      <c r="F470">
        <v>87</v>
      </c>
      <c r="G470">
        <v>36073232</v>
      </c>
      <c r="H470">
        <v>80000000</v>
      </c>
    </row>
    <row r="471" spans="1:8" x14ac:dyDescent="0.3">
      <c r="A471">
        <v>2.4</v>
      </c>
      <c r="B471" t="s">
        <v>22435</v>
      </c>
      <c r="C471" t="s">
        <v>1283</v>
      </c>
      <c r="D471" t="s">
        <v>68</v>
      </c>
      <c r="E471" t="s">
        <v>37</v>
      </c>
      <c r="F471">
        <v>119</v>
      </c>
      <c r="G471">
        <v>21471685</v>
      </c>
      <c r="H471">
        <v>44000000</v>
      </c>
    </row>
    <row r="472" spans="1:8" x14ac:dyDescent="0.3">
      <c r="A472">
        <v>5.7</v>
      </c>
      <c r="B472" t="s">
        <v>22436</v>
      </c>
      <c r="C472" t="s">
        <v>1285</v>
      </c>
      <c r="D472" t="s">
        <v>612</v>
      </c>
      <c r="E472" t="s">
        <v>37</v>
      </c>
      <c r="F472">
        <v>91</v>
      </c>
      <c r="G472">
        <v>20950820</v>
      </c>
      <c r="H472">
        <v>80000000</v>
      </c>
    </row>
    <row r="473" spans="1:8" x14ac:dyDescent="0.3">
      <c r="A473">
        <v>5.8</v>
      </c>
      <c r="B473" t="s">
        <v>22437</v>
      </c>
      <c r="C473" t="s">
        <v>117</v>
      </c>
      <c r="D473" t="s">
        <v>1287</v>
      </c>
      <c r="E473" t="s">
        <v>37</v>
      </c>
      <c r="F473">
        <v>118</v>
      </c>
      <c r="G473">
        <v>19673424</v>
      </c>
      <c r="H473">
        <v>80000000</v>
      </c>
    </row>
    <row r="474" spans="1:8" x14ac:dyDescent="0.3">
      <c r="A474">
        <v>5.6</v>
      </c>
      <c r="B474" t="s">
        <v>22438</v>
      </c>
      <c r="C474" t="s">
        <v>564</v>
      </c>
      <c r="D474" t="s">
        <v>68</v>
      </c>
      <c r="E474" t="s">
        <v>37</v>
      </c>
      <c r="F474">
        <v>116</v>
      </c>
      <c r="G474">
        <v>19480739</v>
      </c>
      <c r="H474">
        <v>80000000</v>
      </c>
    </row>
    <row r="475" spans="1:8" x14ac:dyDescent="0.3">
      <c r="A475">
        <v>6</v>
      </c>
      <c r="B475" t="s">
        <v>22439</v>
      </c>
      <c r="C475" t="s">
        <v>1289</v>
      </c>
      <c r="D475" t="s">
        <v>339</v>
      </c>
      <c r="E475" t="s">
        <v>37</v>
      </c>
      <c r="F475">
        <v>177</v>
      </c>
      <c r="G475">
        <v>17593391</v>
      </c>
      <c r="H475">
        <v>80000000</v>
      </c>
    </row>
    <row r="476" spans="1:8" x14ac:dyDescent="0.3">
      <c r="A476">
        <v>5.8</v>
      </c>
      <c r="B476" t="s">
        <v>22440</v>
      </c>
      <c r="C476" t="s">
        <v>465</v>
      </c>
      <c r="D476" t="s">
        <v>1147</v>
      </c>
      <c r="E476" t="s">
        <v>37</v>
      </c>
      <c r="F476">
        <v>97</v>
      </c>
      <c r="G476">
        <v>18318000</v>
      </c>
      <c r="H476">
        <v>80000000</v>
      </c>
    </row>
    <row r="477" spans="1:8" x14ac:dyDescent="0.3">
      <c r="A477">
        <v>6</v>
      </c>
      <c r="B477" t="s">
        <v>22441</v>
      </c>
      <c r="C477" t="s">
        <v>571</v>
      </c>
      <c r="D477" t="s">
        <v>42</v>
      </c>
      <c r="E477" t="s">
        <v>37</v>
      </c>
      <c r="F477">
        <v>106</v>
      </c>
      <c r="G477">
        <v>27356090</v>
      </c>
      <c r="H477">
        <v>90000000</v>
      </c>
    </row>
    <row r="478" spans="1:8" x14ac:dyDescent="0.3">
      <c r="A478">
        <v>5.7</v>
      </c>
      <c r="B478" t="s">
        <v>22442</v>
      </c>
      <c r="C478" t="s">
        <v>1294</v>
      </c>
      <c r="D478" t="s">
        <v>1275</v>
      </c>
      <c r="E478" t="s">
        <v>37</v>
      </c>
      <c r="F478">
        <v>106</v>
      </c>
      <c r="G478">
        <v>17473245</v>
      </c>
      <c r="H478">
        <v>70000000</v>
      </c>
    </row>
    <row r="479" spans="1:8" x14ac:dyDescent="0.3">
      <c r="A479">
        <v>6</v>
      </c>
      <c r="B479" t="s">
        <v>22443</v>
      </c>
      <c r="C479" t="s">
        <v>951</v>
      </c>
      <c r="D479" t="s">
        <v>371</v>
      </c>
      <c r="E479" t="s">
        <v>37</v>
      </c>
      <c r="F479">
        <v>94</v>
      </c>
      <c r="G479">
        <v>15131330</v>
      </c>
      <c r="H479">
        <v>86000000</v>
      </c>
    </row>
    <row r="480" spans="1:8" x14ac:dyDescent="0.3">
      <c r="A480">
        <v>7.8</v>
      </c>
      <c r="B480" t="s">
        <v>22444</v>
      </c>
      <c r="C480" t="s">
        <v>1297</v>
      </c>
      <c r="D480" t="s">
        <v>1298</v>
      </c>
      <c r="E480" t="s">
        <v>726</v>
      </c>
      <c r="F480">
        <v>104</v>
      </c>
      <c r="G480">
        <v>19406406</v>
      </c>
      <c r="H480">
        <v>40000000</v>
      </c>
    </row>
    <row r="481" spans="1:8" x14ac:dyDescent="0.3">
      <c r="A481">
        <v>4.2</v>
      </c>
      <c r="B481" t="s">
        <v>22445</v>
      </c>
      <c r="C481" t="s">
        <v>887</v>
      </c>
      <c r="D481" t="s">
        <v>227</v>
      </c>
      <c r="E481" t="s">
        <v>37</v>
      </c>
      <c r="F481">
        <v>102</v>
      </c>
      <c r="G481">
        <v>1891821</v>
      </c>
      <c r="H481">
        <v>52000000</v>
      </c>
    </row>
    <row r="482" spans="1:8" x14ac:dyDescent="0.3">
      <c r="A482">
        <v>5.6</v>
      </c>
      <c r="B482" t="s">
        <v>22446</v>
      </c>
      <c r="C482" t="s">
        <v>1108</v>
      </c>
      <c r="D482" t="s">
        <v>1300</v>
      </c>
      <c r="E482" t="s">
        <v>37</v>
      </c>
      <c r="F482">
        <v>105</v>
      </c>
      <c r="G482">
        <v>23219748</v>
      </c>
      <c r="H482">
        <v>80000000</v>
      </c>
    </row>
    <row r="483" spans="1:8" x14ac:dyDescent="0.3">
      <c r="A483">
        <v>8.1999999999999993</v>
      </c>
      <c r="B483" t="s">
        <v>22447</v>
      </c>
      <c r="C483" t="s">
        <v>467</v>
      </c>
      <c r="D483" t="s">
        <v>760</v>
      </c>
      <c r="E483" t="s">
        <v>37</v>
      </c>
      <c r="F483">
        <v>135</v>
      </c>
      <c r="G483">
        <v>170708996</v>
      </c>
      <c r="H483">
        <v>58000000</v>
      </c>
    </row>
    <row r="484" spans="1:8" x14ac:dyDescent="0.3">
      <c r="A484">
        <v>8.5</v>
      </c>
      <c r="B484" t="s">
        <v>22448</v>
      </c>
      <c r="C484" t="s">
        <v>1124</v>
      </c>
      <c r="D484" t="s">
        <v>1305</v>
      </c>
      <c r="E484" t="s">
        <v>37</v>
      </c>
      <c r="F484">
        <v>73</v>
      </c>
      <c r="G484">
        <v>422783777</v>
      </c>
      <c r="H484">
        <v>45000000</v>
      </c>
    </row>
    <row r="485" spans="1:8" x14ac:dyDescent="0.3">
      <c r="A485">
        <v>5.8</v>
      </c>
      <c r="B485" t="s">
        <v>22449</v>
      </c>
      <c r="C485" t="s">
        <v>747</v>
      </c>
      <c r="D485" t="s">
        <v>122</v>
      </c>
      <c r="E485" t="s">
        <v>37</v>
      </c>
      <c r="F485">
        <v>94</v>
      </c>
      <c r="G485">
        <v>103812241</v>
      </c>
      <c r="H485">
        <v>79000000</v>
      </c>
    </row>
    <row r="486" spans="1:8" x14ac:dyDescent="0.3">
      <c r="A486">
        <v>6.5</v>
      </c>
      <c r="B486" t="s">
        <v>22450</v>
      </c>
      <c r="C486" t="s">
        <v>1306</v>
      </c>
      <c r="D486" t="s">
        <v>1307</v>
      </c>
      <c r="E486" t="s">
        <v>37</v>
      </c>
      <c r="F486">
        <v>95</v>
      </c>
      <c r="G486">
        <v>119793567</v>
      </c>
      <c r="H486">
        <v>78000000</v>
      </c>
    </row>
    <row r="487" spans="1:8" x14ac:dyDescent="0.3">
      <c r="A487">
        <v>7.2</v>
      </c>
      <c r="B487" t="s">
        <v>22451</v>
      </c>
      <c r="C487" t="s">
        <v>178</v>
      </c>
      <c r="D487" t="s">
        <v>1018</v>
      </c>
      <c r="E487" t="s">
        <v>37</v>
      </c>
      <c r="F487">
        <v>124</v>
      </c>
      <c r="G487">
        <v>92930005</v>
      </c>
      <c r="H487">
        <v>78000000</v>
      </c>
    </row>
    <row r="488" spans="1:8" x14ac:dyDescent="0.3">
      <c r="A488">
        <v>6.7</v>
      </c>
      <c r="B488" t="s">
        <v>22452</v>
      </c>
      <c r="C488" t="s">
        <v>487</v>
      </c>
      <c r="D488" t="s">
        <v>106</v>
      </c>
      <c r="E488" t="s">
        <v>37</v>
      </c>
      <c r="F488">
        <v>136</v>
      </c>
      <c r="G488">
        <v>67286731</v>
      </c>
      <c r="H488">
        <v>100000000</v>
      </c>
    </row>
    <row r="489" spans="1:8" x14ac:dyDescent="0.3">
      <c r="A489">
        <v>3.4</v>
      </c>
      <c r="B489" t="s">
        <v>22453</v>
      </c>
      <c r="C489" t="s">
        <v>1043</v>
      </c>
      <c r="D489" t="s">
        <v>809</v>
      </c>
      <c r="E489" t="s">
        <v>37</v>
      </c>
      <c r="F489">
        <v>91</v>
      </c>
      <c r="G489">
        <v>74158157</v>
      </c>
      <c r="H489">
        <v>79000000</v>
      </c>
    </row>
    <row r="490" spans="1:8" x14ac:dyDescent="0.3">
      <c r="A490">
        <v>5.9</v>
      </c>
      <c r="B490" t="s">
        <v>22454</v>
      </c>
      <c r="C490" t="s">
        <v>1310</v>
      </c>
      <c r="D490" t="s">
        <v>223</v>
      </c>
      <c r="E490" t="s">
        <v>37</v>
      </c>
      <c r="F490">
        <v>107</v>
      </c>
      <c r="G490">
        <v>127083765</v>
      </c>
      <c r="H490">
        <v>76000000</v>
      </c>
    </row>
    <row r="491" spans="1:8" x14ac:dyDescent="0.3">
      <c r="A491">
        <v>7.8</v>
      </c>
      <c r="B491" t="s">
        <v>22455</v>
      </c>
      <c r="C491" t="s">
        <v>605</v>
      </c>
      <c r="D491" t="s">
        <v>1311</v>
      </c>
      <c r="E491" t="s">
        <v>37</v>
      </c>
      <c r="F491">
        <v>108</v>
      </c>
      <c r="G491">
        <v>1339152</v>
      </c>
      <c r="H491">
        <v>81200000</v>
      </c>
    </row>
    <row r="492" spans="1:8" x14ac:dyDescent="0.3">
      <c r="A492">
        <v>5.9</v>
      </c>
      <c r="B492" t="s">
        <v>22456</v>
      </c>
      <c r="C492" t="s">
        <v>1312</v>
      </c>
      <c r="D492" t="s">
        <v>1314</v>
      </c>
      <c r="E492" t="s">
        <v>37</v>
      </c>
      <c r="F492">
        <v>99</v>
      </c>
      <c r="G492">
        <v>15071514</v>
      </c>
      <c r="H492">
        <v>80000000</v>
      </c>
    </row>
    <row r="493" spans="1:8" x14ac:dyDescent="0.3">
      <c r="A493">
        <v>4.0999999999999996</v>
      </c>
      <c r="B493" t="s">
        <v>22457</v>
      </c>
      <c r="C493" t="s">
        <v>1316</v>
      </c>
      <c r="D493" t="s">
        <v>185</v>
      </c>
      <c r="E493" t="s">
        <v>37</v>
      </c>
      <c r="F493">
        <v>92</v>
      </c>
      <c r="G493">
        <v>26000610</v>
      </c>
      <c r="H493">
        <v>76000000</v>
      </c>
    </row>
    <row r="494" spans="1:8" x14ac:dyDescent="0.3">
      <c r="A494">
        <v>6.8</v>
      </c>
      <c r="B494" t="s">
        <v>22458</v>
      </c>
      <c r="C494" t="s">
        <v>1318</v>
      </c>
      <c r="D494" t="s">
        <v>1320</v>
      </c>
      <c r="E494" t="s">
        <v>37</v>
      </c>
      <c r="F494">
        <v>87</v>
      </c>
      <c r="G494">
        <v>323505540</v>
      </c>
      <c r="H494">
        <v>75000000</v>
      </c>
    </row>
    <row r="495" spans="1:8" x14ac:dyDescent="0.3">
      <c r="A495">
        <v>5.8</v>
      </c>
      <c r="B495" t="s">
        <v>22459</v>
      </c>
      <c r="C495" t="s">
        <v>1322</v>
      </c>
      <c r="D495" t="s">
        <v>31</v>
      </c>
      <c r="E495" t="s">
        <v>37</v>
      </c>
      <c r="F495">
        <v>110</v>
      </c>
      <c r="G495">
        <v>66462600</v>
      </c>
      <c r="H495">
        <v>78000000</v>
      </c>
    </row>
    <row r="496" spans="1:8" x14ac:dyDescent="0.3">
      <c r="A496">
        <v>7.5</v>
      </c>
      <c r="B496" t="s">
        <v>22460</v>
      </c>
      <c r="C496" t="s">
        <v>1324</v>
      </c>
      <c r="D496" t="s">
        <v>1008</v>
      </c>
      <c r="E496" t="s">
        <v>37</v>
      </c>
      <c r="F496">
        <v>98</v>
      </c>
      <c r="G496">
        <v>368049635</v>
      </c>
      <c r="H496">
        <v>76000000</v>
      </c>
    </row>
    <row r="497" spans="1:8" x14ac:dyDescent="0.3">
      <c r="A497">
        <v>6.9</v>
      </c>
      <c r="B497" t="s">
        <v>22461</v>
      </c>
      <c r="C497" t="s">
        <v>267</v>
      </c>
      <c r="D497" t="s">
        <v>68</v>
      </c>
      <c r="E497" t="s">
        <v>37</v>
      </c>
      <c r="F497">
        <v>154</v>
      </c>
      <c r="G497">
        <v>306124059</v>
      </c>
      <c r="H497">
        <v>75000000</v>
      </c>
    </row>
    <row r="498" spans="1:8" x14ac:dyDescent="0.3">
      <c r="A498">
        <v>6.5</v>
      </c>
      <c r="B498" t="s">
        <v>22462</v>
      </c>
      <c r="C498" t="s">
        <v>251</v>
      </c>
      <c r="D498" t="s">
        <v>68</v>
      </c>
      <c r="E498" t="s">
        <v>37</v>
      </c>
      <c r="F498">
        <v>129</v>
      </c>
      <c r="G498">
        <v>229074524</v>
      </c>
      <c r="H498">
        <v>73000000</v>
      </c>
    </row>
    <row r="499" spans="1:8" x14ac:dyDescent="0.3">
      <c r="A499">
        <v>6.9</v>
      </c>
      <c r="B499" t="s">
        <v>22463</v>
      </c>
      <c r="C499" t="s">
        <v>448</v>
      </c>
      <c r="D499" t="s">
        <v>286</v>
      </c>
      <c r="E499" t="s">
        <v>37</v>
      </c>
      <c r="F499">
        <v>86</v>
      </c>
      <c r="G499">
        <v>193136719</v>
      </c>
      <c r="H499">
        <v>75000000</v>
      </c>
    </row>
    <row r="500" spans="1:8" x14ac:dyDescent="0.3">
      <c r="A500">
        <v>7.9</v>
      </c>
      <c r="B500" t="s">
        <v>22464</v>
      </c>
      <c r="C500" t="s">
        <v>633</v>
      </c>
      <c r="D500" t="s">
        <v>1233</v>
      </c>
      <c r="E500" t="s">
        <v>37</v>
      </c>
      <c r="F500">
        <v>109</v>
      </c>
      <c r="G500">
        <v>35286428</v>
      </c>
      <c r="H500">
        <v>76000000</v>
      </c>
    </row>
    <row r="501" spans="1:8" x14ac:dyDescent="0.3">
      <c r="A501">
        <v>7.4</v>
      </c>
      <c r="B501" t="s">
        <v>22465</v>
      </c>
      <c r="C501" t="s">
        <v>97</v>
      </c>
      <c r="D501" t="s">
        <v>68</v>
      </c>
      <c r="E501" t="s">
        <v>37</v>
      </c>
      <c r="F501">
        <v>104</v>
      </c>
      <c r="G501">
        <v>157299717</v>
      </c>
      <c r="H501">
        <v>75000000</v>
      </c>
    </row>
    <row r="502" spans="1:8" x14ac:dyDescent="0.3">
      <c r="A502">
        <v>6.7</v>
      </c>
      <c r="B502" t="s">
        <v>22466</v>
      </c>
      <c r="C502" t="s">
        <v>1030</v>
      </c>
      <c r="D502" t="s">
        <v>1332</v>
      </c>
      <c r="E502" t="s">
        <v>37</v>
      </c>
      <c r="F502">
        <v>110</v>
      </c>
      <c r="G502">
        <v>134568845</v>
      </c>
      <c r="H502">
        <v>75000000</v>
      </c>
    </row>
    <row r="503" spans="1:8" x14ac:dyDescent="0.3">
      <c r="A503">
        <v>7.4</v>
      </c>
      <c r="B503" t="s">
        <v>22467</v>
      </c>
      <c r="C503" t="s">
        <v>189</v>
      </c>
      <c r="D503" t="s">
        <v>50</v>
      </c>
      <c r="E503" t="s">
        <v>37</v>
      </c>
      <c r="F503">
        <v>136</v>
      </c>
      <c r="G503">
        <v>134006721</v>
      </c>
      <c r="H503">
        <v>75000000</v>
      </c>
    </row>
    <row r="504" spans="1:8" x14ac:dyDescent="0.3">
      <c r="A504">
        <v>6.9</v>
      </c>
      <c r="B504" t="s">
        <v>22468</v>
      </c>
      <c r="C504" t="s">
        <v>653</v>
      </c>
      <c r="D504" t="s">
        <v>555</v>
      </c>
      <c r="E504" t="s">
        <v>37</v>
      </c>
      <c r="F504">
        <v>115</v>
      </c>
      <c r="G504">
        <v>195329763</v>
      </c>
      <c r="H504">
        <v>80000000</v>
      </c>
    </row>
    <row r="505" spans="1:8" x14ac:dyDescent="0.3">
      <c r="A505">
        <v>6.8</v>
      </c>
      <c r="B505" t="s">
        <v>22469</v>
      </c>
      <c r="C505" t="s">
        <v>1154</v>
      </c>
      <c r="D505" t="s">
        <v>816</v>
      </c>
      <c r="E505" t="s">
        <v>37</v>
      </c>
      <c r="F505">
        <v>99</v>
      </c>
      <c r="G505">
        <v>120776832</v>
      </c>
      <c r="H505">
        <v>75000000</v>
      </c>
    </row>
    <row r="506" spans="1:8" x14ac:dyDescent="0.3">
      <c r="A506">
        <v>6.7</v>
      </c>
      <c r="B506" t="s">
        <v>22470</v>
      </c>
      <c r="C506" t="s">
        <v>1205</v>
      </c>
      <c r="D506" t="s">
        <v>1338</v>
      </c>
      <c r="E506" t="s">
        <v>37</v>
      </c>
      <c r="F506">
        <v>117</v>
      </c>
      <c r="G506">
        <v>118823091</v>
      </c>
      <c r="H506">
        <v>75000000</v>
      </c>
    </row>
    <row r="507" spans="1:8" x14ac:dyDescent="0.3">
      <c r="A507">
        <v>5.0999999999999996</v>
      </c>
      <c r="B507" t="s">
        <v>22471</v>
      </c>
      <c r="C507" t="s">
        <v>997</v>
      </c>
      <c r="D507" t="s">
        <v>1342</v>
      </c>
      <c r="E507" t="s">
        <v>37</v>
      </c>
      <c r="F507">
        <v>125</v>
      </c>
      <c r="G507">
        <v>41814863</v>
      </c>
      <c r="H507">
        <v>50000000</v>
      </c>
    </row>
    <row r="508" spans="1:8" x14ac:dyDescent="0.3">
      <c r="A508">
        <v>4.0999999999999996</v>
      </c>
      <c r="B508" t="s">
        <v>22472</v>
      </c>
      <c r="C508" t="s">
        <v>1344</v>
      </c>
      <c r="D508" t="s">
        <v>1345</v>
      </c>
      <c r="E508" t="s">
        <v>37</v>
      </c>
      <c r="F508">
        <v>110</v>
      </c>
      <c r="G508">
        <v>97360069</v>
      </c>
      <c r="H508">
        <v>75000000</v>
      </c>
    </row>
    <row r="509" spans="1:8" x14ac:dyDescent="0.3">
      <c r="A509">
        <v>7.3</v>
      </c>
      <c r="B509" t="s">
        <v>22473</v>
      </c>
      <c r="C509" t="s">
        <v>585</v>
      </c>
      <c r="D509" t="s">
        <v>1061</v>
      </c>
      <c r="E509" t="s">
        <v>37</v>
      </c>
      <c r="F509">
        <v>125</v>
      </c>
      <c r="G509">
        <v>117698894</v>
      </c>
      <c r="H509">
        <v>75000000</v>
      </c>
    </row>
    <row r="510" spans="1:8" x14ac:dyDescent="0.3">
      <c r="A510">
        <v>6</v>
      </c>
      <c r="B510" t="s">
        <v>22474</v>
      </c>
      <c r="C510" t="s">
        <v>1043</v>
      </c>
      <c r="D510" t="s">
        <v>809</v>
      </c>
      <c r="E510" t="s">
        <v>37</v>
      </c>
      <c r="F510">
        <v>102</v>
      </c>
      <c r="G510">
        <v>162001186</v>
      </c>
      <c r="H510">
        <v>80000000</v>
      </c>
    </row>
    <row r="511" spans="1:8" x14ac:dyDescent="0.3">
      <c r="A511">
        <v>7.3</v>
      </c>
      <c r="B511" t="s">
        <v>22475</v>
      </c>
      <c r="C511" t="s">
        <v>251</v>
      </c>
      <c r="D511" t="s">
        <v>1188</v>
      </c>
      <c r="E511" t="s">
        <v>37</v>
      </c>
      <c r="F511">
        <v>128</v>
      </c>
      <c r="G511">
        <v>77032279</v>
      </c>
      <c r="H511">
        <v>60000000</v>
      </c>
    </row>
    <row r="512" spans="1:8" x14ac:dyDescent="0.3">
      <c r="A512">
        <v>5.4</v>
      </c>
      <c r="B512" t="s">
        <v>22476</v>
      </c>
      <c r="C512" t="s">
        <v>1064</v>
      </c>
      <c r="D512" t="s">
        <v>1349</v>
      </c>
      <c r="E512" t="s">
        <v>37</v>
      </c>
      <c r="F512">
        <v>100</v>
      </c>
      <c r="G512">
        <v>73023275</v>
      </c>
      <c r="H512">
        <v>35000000</v>
      </c>
    </row>
    <row r="513" spans="1:8" x14ac:dyDescent="0.3">
      <c r="A513">
        <v>5.9</v>
      </c>
      <c r="B513" t="s">
        <v>22477</v>
      </c>
      <c r="C513" t="s">
        <v>212</v>
      </c>
      <c r="D513" t="s">
        <v>408</v>
      </c>
      <c r="E513" t="s">
        <v>37</v>
      </c>
      <c r="F513">
        <v>124</v>
      </c>
      <c r="G513">
        <v>68473360</v>
      </c>
      <c r="H513">
        <v>75000000</v>
      </c>
    </row>
    <row r="514" spans="1:8" x14ac:dyDescent="0.3">
      <c r="A514">
        <v>7.1</v>
      </c>
      <c r="B514" t="s">
        <v>22478</v>
      </c>
      <c r="C514" t="s">
        <v>1352</v>
      </c>
      <c r="D514" t="s">
        <v>1353</v>
      </c>
      <c r="E514" t="s">
        <v>37</v>
      </c>
      <c r="F514">
        <v>102</v>
      </c>
      <c r="G514">
        <v>66636385</v>
      </c>
      <c r="H514">
        <v>75000000</v>
      </c>
    </row>
    <row r="515" spans="1:8" x14ac:dyDescent="0.3">
      <c r="A515">
        <v>6</v>
      </c>
      <c r="B515" t="s">
        <v>22479</v>
      </c>
      <c r="C515" t="s">
        <v>957</v>
      </c>
      <c r="D515" t="s">
        <v>286</v>
      </c>
      <c r="E515" t="s">
        <v>37</v>
      </c>
      <c r="F515">
        <v>90</v>
      </c>
      <c r="G515">
        <v>160762022</v>
      </c>
      <c r="H515">
        <v>75000000</v>
      </c>
    </row>
    <row r="516" spans="1:8" x14ac:dyDescent="0.3">
      <c r="A516">
        <v>6.5</v>
      </c>
      <c r="B516" t="s">
        <v>22480</v>
      </c>
      <c r="C516" t="s">
        <v>581</v>
      </c>
      <c r="D516" t="s">
        <v>1355</v>
      </c>
      <c r="E516" t="s">
        <v>37</v>
      </c>
      <c r="F516">
        <v>130</v>
      </c>
      <c r="G516">
        <v>103338338</v>
      </c>
      <c r="H516">
        <v>70000000</v>
      </c>
    </row>
    <row r="517" spans="1:8" x14ac:dyDescent="0.3">
      <c r="A517">
        <v>5.7</v>
      </c>
      <c r="B517" t="s">
        <v>22481</v>
      </c>
      <c r="C517" t="s">
        <v>1359</v>
      </c>
      <c r="D517" t="s">
        <v>1361</v>
      </c>
      <c r="E517" t="s">
        <v>37</v>
      </c>
      <c r="F517">
        <v>118</v>
      </c>
      <c r="G517">
        <v>55808744</v>
      </c>
      <c r="H517">
        <v>53000000</v>
      </c>
    </row>
    <row r="518" spans="1:8" x14ac:dyDescent="0.3">
      <c r="A518">
        <v>7.6</v>
      </c>
      <c r="B518" t="s">
        <v>22482</v>
      </c>
      <c r="C518" t="s">
        <v>251</v>
      </c>
      <c r="D518" t="s">
        <v>1277</v>
      </c>
      <c r="E518" t="s">
        <v>37</v>
      </c>
      <c r="F518">
        <v>163</v>
      </c>
      <c r="G518">
        <v>47379090</v>
      </c>
      <c r="H518">
        <v>70000000</v>
      </c>
    </row>
    <row r="519" spans="1:8" x14ac:dyDescent="0.3">
      <c r="A519">
        <v>6.6</v>
      </c>
      <c r="B519" t="s">
        <v>22483</v>
      </c>
      <c r="C519" t="s">
        <v>1363</v>
      </c>
      <c r="D519" t="s">
        <v>928</v>
      </c>
      <c r="E519" t="s">
        <v>37</v>
      </c>
      <c r="F519">
        <v>142</v>
      </c>
      <c r="G519">
        <v>43426961</v>
      </c>
      <c r="H519">
        <v>70000000</v>
      </c>
    </row>
    <row r="520" spans="1:8" x14ac:dyDescent="0.3">
      <c r="A520">
        <v>5.4</v>
      </c>
      <c r="B520" t="s">
        <v>22484</v>
      </c>
      <c r="C520" t="s">
        <v>1364</v>
      </c>
      <c r="D520" t="s">
        <v>1365</v>
      </c>
      <c r="E520" t="s">
        <v>37</v>
      </c>
      <c r="F520">
        <v>100</v>
      </c>
      <c r="G520">
        <v>47000485</v>
      </c>
      <c r="H520">
        <v>75000000</v>
      </c>
    </row>
    <row r="521" spans="1:8" x14ac:dyDescent="0.3">
      <c r="A521">
        <v>7.3</v>
      </c>
      <c r="B521" t="s">
        <v>22485</v>
      </c>
      <c r="C521" t="s">
        <v>658</v>
      </c>
      <c r="D521" t="s">
        <v>789</v>
      </c>
      <c r="E521" t="s">
        <v>37</v>
      </c>
      <c r="F521">
        <v>116</v>
      </c>
      <c r="G521">
        <v>45434443</v>
      </c>
      <c r="H521">
        <v>75000000</v>
      </c>
    </row>
    <row r="522" spans="1:8" x14ac:dyDescent="0.3">
      <c r="A522">
        <v>6.5</v>
      </c>
      <c r="B522" t="s">
        <v>22486</v>
      </c>
      <c r="C522" t="s">
        <v>714</v>
      </c>
      <c r="D522" t="s">
        <v>715</v>
      </c>
      <c r="E522" t="s">
        <v>37</v>
      </c>
      <c r="F522">
        <v>131</v>
      </c>
      <c r="G522">
        <v>42044321</v>
      </c>
      <c r="H522">
        <v>80000000</v>
      </c>
    </row>
    <row r="523" spans="1:8" x14ac:dyDescent="0.3">
      <c r="A523">
        <v>6.6</v>
      </c>
      <c r="B523" t="s">
        <v>22487</v>
      </c>
      <c r="C523" t="s">
        <v>1369</v>
      </c>
      <c r="D523" t="s">
        <v>1370</v>
      </c>
      <c r="E523" t="s">
        <v>37</v>
      </c>
      <c r="F523">
        <v>91</v>
      </c>
      <c r="G523">
        <v>73661010</v>
      </c>
      <c r="H523">
        <v>75000000</v>
      </c>
    </row>
    <row r="524" spans="1:8" x14ac:dyDescent="0.3">
      <c r="A524">
        <v>6.6</v>
      </c>
      <c r="B524" t="s">
        <v>22488</v>
      </c>
      <c r="C524" t="s">
        <v>1371</v>
      </c>
      <c r="D524" t="s">
        <v>1373</v>
      </c>
      <c r="E524" t="s">
        <v>37</v>
      </c>
      <c r="F524">
        <v>123</v>
      </c>
      <c r="G524">
        <v>41523271</v>
      </c>
      <c r="H524">
        <v>80000000</v>
      </c>
    </row>
    <row r="525" spans="1:8" x14ac:dyDescent="0.3">
      <c r="A525">
        <v>5.9</v>
      </c>
      <c r="B525" t="s">
        <v>22489</v>
      </c>
      <c r="C525" t="s">
        <v>1374</v>
      </c>
      <c r="D525" t="s">
        <v>1376</v>
      </c>
      <c r="E525" t="s">
        <v>37</v>
      </c>
      <c r="F525">
        <v>134</v>
      </c>
      <c r="G525">
        <v>37600435</v>
      </c>
      <c r="H525">
        <v>55000000</v>
      </c>
    </row>
    <row r="526" spans="1:8" x14ac:dyDescent="0.3">
      <c r="A526">
        <v>6.7</v>
      </c>
      <c r="B526" t="s">
        <v>22490</v>
      </c>
      <c r="C526" t="s">
        <v>1378</v>
      </c>
      <c r="D526" t="s">
        <v>1379</v>
      </c>
      <c r="E526" t="s">
        <v>37</v>
      </c>
      <c r="F526">
        <v>148</v>
      </c>
      <c r="G526">
        <v>39251128</v>
      </c>
      <c r="H526">
        <v>75000000</v>
      </c>
    </row>
    <row r="527" spans="1:8" x14ac:dyDescent="0.3">
      <c r="A527">
        <v>6.1</v>
      </c>
      <c r="B527" t="s">
        <v>22491</v>
      </c>
      <c r="C527" t="s">
        <v>1146</v>
      </c>
      <c r="D527" t="s">
        <v>1382</v>
      </c>
      <c r="E527" t="s">
        <v>37</v>
      </c>
      <c r="F527">
        <v>110</v>
      </c>
      <c r="G527">
        <v>83503161</v>
      </c>
      <c r="H527">
        <v>75000000</v>
      </c>
    </row>
    <row r="528" spans="1:8" x14ac:dyDescent="0.3">
      <c r="A528">
        <v>6.6</v>
      </c>
      <c r="B528" t="s">
        <v>22492</v>
      </c>
      <c r="C528" t="s">
        <v>1383</v>
      </c>
      <c r="D528" t="s">
        <v>587</v>
      </c>
      <c r="E528" t="s">
        <v>37</v>
      </c>
      <c r="F528">
        <v>113</v>
      </c>
      <c r="G528">
        <v>34636443</v>
      </c>
      <c r="H528">
        <v>52000000</v>
      </c>
    </row>
    <row r="529" spans="1:8" x14ac:dyDescent="0.3">
      <c r="A529">
        <v>6.6</v>
      </c>
      <c r="B529" t="s">
        <v>22493</v>
      </c>
      <c r="C529" t="s">
        <v>1384</v>
      </c>
      <c r="D529" t="s">
        <v>1385</v>
      </c>
      <c r="E529" t="s">
        <v>37</v>
      </c>
      <c r="F529">
        <v>94</v>
      </c>
      <c r="G529">
        <v>22751979</v>
      </c>
      <c r="H529">
        <v>75000000</v>
      </c>
    </row>
    <row r="530" spans="1:8" x14ac:dyDescent="0.3">
      <c r="A530">
        <v>5.3</v>
      </c>
      <c r="B530" t="s">
        <v>22494</v>
      </c>
      <c r="C530" t="s">
        <v>1386</v>
      </c>
      <c r="D530" t="s">
        <v>264</v>
      </c>
      <c r="E530" t="s">
        <v>37</v>
      </c>
      <c r="F530">
        <v>116</v>
      </c>
      <c r="G530">
        <v>30013346</v>
      </c>
      <c r="H530">
        <v>75000000</v>
      </c>
    </row>
    <row r="531" spans="1:8" x14ac:dyDescent="0.3">
      <c r="A531">
        <v>6</v>
      </c>
      <c r="B531" t="s">
        <v>22495</v>
      </c>
      <c r="C531" t="s">
        <v>1108</v>
      </c>
      <c r="D531" t="s">
        <v>1389</v>
      </c>
      <c r="E531" t="s">
        <v>37</v>
      </c>
      <c r="F531">
        <v>99</v>
      </c>
      <c r="G531">
        <v>14567883</v>
      </c>
      <c r="H531">
        <v>75000000</v>
      </c>
    </row>
    <row r="532" spans="1:8" x14ac:dyDescent="0.3">
      <c r="A532">
        <v>4.7</v>
      </c>
      <c r="B532" t="s">
        <v>22496</v>
      </c>
      <c r="C532" t="s">
        <v>1392</v>
      </c>
      <c r="D532" t="s">
        <v>1394</v>
      </c>
      <c r="E532" t="s">
        <v>37</v>
      </c>
      <c r="F532">
        <v>93</v>
      </c>
      <c r="G532">
        <v>5409517</v>
      </c>
      <c r="H532">
        <v>75000000</v>
      </c>
    </row>
    <row r="533" spans="1:8" x14ac:dyDescent="0.3">
      <c r="A533">
        <v>6.1</v>
      </c>
      <c r="B533" t="s">
        <v>22497</v>
      </c>
      <c r="C533" t="s">
        <v>986</v>
      </c>
      <c r="D533" t="s">
        <v>408</v>
      </c>
      <c r="E533" t="s">
        <v>37</v>
      </c>
      <c r="F533">
        <v>113</v>
      </c>
      <c r="G533">
        <v>21009180</v>
      </c>
      <c r="H533">
        <v>45000000</v>
      </c>
    </row>
    <row r="534" spans="1:8" x14ac:dyDescent="0.3">
      <c r="A534">
        <v>7.2</v>
      </c>
      <c r="B534" t="s">
        <v>22498</v>
      </c>
      <c r="C534" t="s">
        <v>496</v>
      </c>
      <c r="D534" t="s">
        <v>1054</v>
      </c>
      <c r="E534" t="s">
        <v>37</v>
      </c>
      <c r="F534">
        <v>106</v>
      </c>
      <c r="G534">
        <v>94999143</v>
      </c>
      <c r="H534">
        <v>75000000</v>
      </c>
    </row>
    <row r="535" spans="1:8" x14ac:dyDescent="0.3">
      <c r="A535">
        <v>6.4</v>
      </c>
      <c r="B535" t="s">
        <v>22499</v>
      </c>
      <c r="C535" t="s">
        <v>1396</v>
      </c>
      <c r="D535" t="s">
        <v>644</v>
      </c>
      <c r="E535" t="s">
        <v>37</v>
      </c>
      <c r="F535">
        <v>91</v>
      </c>
      <c r="G535">
        <v>336029560</v>
      </c>
      <c r="H535">
        <v>74000000</v>
      </c>
    </row>
    <row r="536" spans="1:8" x14ac:dyDescent="0.3">
      <c r="A536">
        <v>6.1</v>
      </c>
      <c r="B536" t="s">
        <v>22500</v>
      </c>
      <c r="C536" t="s">
        <v>94</v>
      </c>
      <c r="D536" t="s">
        <v>641</v>
      </c>
      <c r="E536" t="s">
        <v>37</v>
      </c>
      <c r="F536">
        <v>128</v>
      </c>
      <c r="G536">
        <v>36381716</v>
      </c>
      <c r="H536">
        <v>82000000</v>
      </c>
    </row>
    <row r="537" spans="1:8" x14ac:dyDescent="0.3">
      <c r="A537">
        <v>5.9</v>
      </c>
      <c r="B537" t="s">
        <v>22501</v>
      </c>
      <c r="C537" t="s">
        <v>1071</v>
      </c>
      <c r="D537" t="s">
        <v>1061</v>
      </c>
      <c r="E537" t="s">
        <v>37</v>
      </c>
      <c r="F537">
        <v>98</v>
      </c>
      <c r="G537">
        <v>55585389</v>
      </c>
      <c r="H537">
        <v>69000000</v>
      </c>
    </row>
    <row r="538" spans="1:8" x14ac:dyDescent="0.3">
      <c r="A538">
        <v>6</v>
      </c>
      <c r="B538" t="s">
        <v>22502</v>
      </c>
      <c r="C538" t="s">
        <v>1371</v>
      </c>
      <c r="D538" t="s">
        <v>1054</v>
      </c>
      <c r="E538" t="s">
        <v>37</v>
      </c>
      <c r="F538">
        <v>134</v>
      </c>
      <c r="G538">
        <v>36976367</v>
      </c>
      <c r="H538">
        <v>75000000</v>
      </c>
    </row>
    <row r="539" spans="1:8" x14ac:dyDescent="0.3">
      <c r="A539">
        <v>6.3</v>
      </c>
      <c r="B539" t="s">
        <v>22503</v>
      </c>
      <c r="C539" t="s">
        <v>1402</v>
      </c>
      <c r="D539" t="s">
        <v>1403</v>
      </c>
      <c r="E539" t="s">
        <v>37</v>
      </c>
      <c r="F539">
        <v>97</v>
      </c>
      <c r="G539">
        <v>107225164</v>
      </c>
      <c r="H539">
        <v>73000000</v>
      </c>
    </row>
    <row r="540" spans="1:8" x14ac:dyDescent="0.3">
      <c r="A540">
        <v>5.6</v>
      </c>
      <c r="B540" t="s">
        <v>22504</v>
      </c>
      <c r="C540" t="s">
        <v>1378</v>
      </c>
      <c r="D540" t="s">
        <v>1405</v>
      </c>
      <c r="E540" t="s">
        <v>37</v>
      </c>
      <c r="F540">
        <v>112</v>
      </c>
      <c r="G540">
        <v>70224196</v>
      </c>
      <c r="H540">
        <v>70000000</v>
      </c>
    </row>
    <row r="541" spans="1:8" x14ac:dyDescent="0.3">
      <c r="A541">
        <v>6.4</v>
      </c>
      <c r="B541" t="s">
        <v>22505</v>
      </c>
      <c r="C541" t="s">
        <v>1407</v>
      </c>
      <c r="D541" t="s">
        <v>1188</v>
      </c>
      <c r="E541" t="s">
        <v>37</v>
      </c>
      <c r="F541">
        <v>153</v>
      </c>
      <c r="G541">
        <v>51814190</v>
      </c>
      <c r="H541">
        <v>75000000</v>
      </c>
    </row>
    <row r="542" spans="1:8" x14ac:dyDescent="0.3">
      <c r="A542">
        <v>7.1</v>
      </c>
      <c r="B542" t="s">
        <v>22506</v>
      </c>
      <c r="C542" t="s">
        <v>155</v>
      </c>
      <c r="D542" t="s">
        <v>499</v>
      </c>
      <c r="E542" t="s">
        <v>37</v>
      </c>
      <c r="F542">
        <v>110</v>
      </c>
      <c r="G542">
        <v>47456450</v>
      </c>
      <c r="H542">
        <v>70000000</v>
      </c>
    </row>
    <row r="543" spans="1:8" x14ac:dyDescent="0.3">
      <c r="A543">
        <v>6.6</v>
      </c>
      <c r="B543" t="s">
        <v>22507</v>
      </c>
      <c r="C543" t="s">
        <v>852</v>
      </c>
      <c r="D543" t="s">
        <v>1411</v>
      </c>
      <c r="E543" t="s">
        <v>37</v>
      </c>
      <c r="F543">
        <v>122</v>
      </c>
      <c r="G543">
        <v>148213377</v>
      </c>
      <c r="H543">
        <v>73000000</v>
      </c>
    </row>
    <row r="544" spans="1:8" x14ac:dyDescent="0.3">
      <c r="A544">
        <v>4.5999999999999996</v>
      </c>
      <c r="B544" t="s">
        <v>22508</v>
      </c>
      <c r="C544" t="s">
        <v>1413</v>
      </c>
      <c r="D544" t="s">
        <v>309</v>
      </c>
      <c r="E544" t="s">
        <v>37</v>
      </c>
      <c r="F544">
        <v>87</v>
      </c>
      <c r="G544">
        <v>112950721</v>
      </c>
      <c r="H544">
        <v>72000000</v>
      </c>
    </row>
    <row r="545" spans="1:8" x14ac:dyDescent="0.3">
      <c r="A545">
        <v>8.4</v>
      </c>
      <c r="B545" t="s">
        <v>22509</v>
      </c>
      <c r="C545" t="s">
        <v>1416</v>
      </c>
      <c r="D545" t="s">
        <v>1418</v>
      </c>
      <c r="E545" t="s">
        <v>37</v>
      </c>
      <c r="F545">
        <v>178</v>
      </c>
      <c r="G545">
        <v>75600000</v>
      </c>
      <c r="H545">
        <v>72000000</v>
      </c>
    </row>
    <row r="546" spans="1:8" x14ac:dyDescent="0.3">
      <c r="A546">
        <v>7.1</v>
      </c>
      <c r="B546" t="s">
        <v>22510</v>
      </c>
      <c r="C546" t="s">
        <v>48</v>
      </c>
      <c r="D546" t="s">
        <v>729</v>
      </c>
      <c r="E546" t="s">
        <v>37</v>
      </c>
      <c r="F546">
        <v>125</v>
      </c>
      <c r="G546">
        <v>62647540</v>
      </c>
      <c r="H546">
        <v>70000000</v>
      </c>
    </row>
    <row r="547" spans="1:8" x14ac:dyDescent="0.3">
      <c r="A547">
        <v>7.4</v>
      </c>
      <c r="B547" t="s">
        <v>22511</v>
      </c>
      <c r="C547" t="s">
        <v>1421</v>
      </c>
      <c r="D547" t="s">
        <v>1423</v>
      </c>
      <c r="E547" t="s">
        <v>37</v>
      </c>
      <c r="F547">
        <v>87</v>
      </c>
      <c r="G547">
        <v>183132370</v>
      </c>
      <c r="H547">
        <v>75000000</v>
      </c>
    </row>
    <row r="548" spans="1:8" x14ac:dyDescent="0.3">
      <c r="A548">
        <v>6.9</v>
      </c>
      <c r="B548" t="s">
        <v>22512</v>
      </c>
      <c r="C548" t="s">
        <v>1424</v>
      </c>
      <c r="D548" t="s">
        <v>151</v>
      </c>
      <c r="E548" t="s">
        <v>37</v>
      </c>
      <c r="F548">
        <v>152</v>
      </c>
      <c r="G548">
        <v>27796042</v>
      </c>
      <c r="H548">
        <v>72000000</v>
      </c>
    </row>
    <row r="549" spans="1:8" x14ac:dyDescent="0.3">
      <c r="A549">
        <v>4.5</v>
      </c>
      <c r="B549" t="s">
        <v>22513</v>
      </c>
      <c r="C549" t="s">
        <v>997</v>
      </c>
      <c r="D549" t="s">
        <v>1427</v>
      </c>
      <c r="E549" t="s">
        <v>37</v>
      </c>
      <c r="F549">
        <v>116</v>
      </c>
      <c r="G549">
        <v>32616869</v>
      </c>
      <c r="H549">
        <v>72000000</v>
      </c>
    </row>
    <row r="550" spans="1:8" x14ac:dyDescent="0.3">
      <c r="A550">
        <v>7.1</v>
      </c>
      <c r="B550" t="s">
        <v>22514</v>
      </c>
      <c r="C550" t="s">
        <v>1128</v>
      </c>
      <c r="D550" t="s">
        <v>1428</v>
      </c>
      <c r="E550" t="s">
        <v>37</v>
      </c>
      <c r="F550">
        <v>109</v>
      </c>
      <c r="G550">
        <v>18947630</v>
      </c>
      <c r="H550">
        <v>59660000</v>
      </c>
    </row>
    <row r="551" spans="1:8" x14ac:dyDescent="0.3">
      <c r="A551">
        <v>6.5</v>
      </c>
      <c r="B551" t="s">
        <v>22515</v>
      </c>
      <c r="C551" t="s">
        <v>496</v>
      </c>
      <c r="D551" t="s">
        <v>1429</v>
      </c>
      <c r="E551" t="s">
        <v>37</v>
      </c>
      <c r="F551">
        <v>108</v>
      </c>
      <c r="G551">
        <v>114195633</v>
      </c>
      <c r="H551">
        <v>60000000</v>
      </c>
    </row>
    <row r="552" spans="1:8" x14ac:dyDescent="0.3">
      <c r="A552">
        <v>5.3</v>
      </c>
      <c r="B552" t="s">
        <v>22516</v>
      </c>
      <c r="C552" t="s">
        <v>1430</v>
      </c>
      <c r="D552" t="s">
        <v>309</v>
      </c>
      <c r="E552" t="s">
        <v>37</v>
      </c>
      <c r="F552">
        <v>85</v>
      </c>
      <c r="G552">
        <v>144156464</v>
      </c>
      <c r="H552">
        <v>71500000</v>
      </c>
    </row>
    <row r="553" spans="1:8" x14ac:dyDescent="0.3">
      <c r="A553">
        <v>6.7</v>
      </c>
      <c r="B553" t="s">
        <v>22517</v>
      </c>
      <c r="C553" t="s">
        <v>496</v>
      </c>
      <c r="D553" t="s">
        <v>1233</v>
      </c>
      <c r="E553" t="s">
        <v>37</v>
      </c>
      <c r="F553">
        <v>106</v>
      </c>
      <c r="G553">
        <v>227965690</v>
      </c>
      <c r="H553">
        <v>72000000</v>
      </c>
    </row>
    <row r="554" spans="1:8" x14ac:dyDescent="0.3">
      <c r="A554">
        <v>7.2</v>
      </c>
      <c r="B554" t="s">
        <v>22518</v>
      </c>
      <c r="C554" t="s">
        <v>110</v>
      </c>
      <c r="D554" t="s">
        <v>1436</v>
      </c>
      <c r="E554" t="s">
        <v>37</v>
      </c>
      <c r="F554">
        <v>93</v>
      </c>
      <c r="G554">
        <v>436471036</v>
      </c>
      <c r="H554">
        <v>150000000</v>
      </c>
    </row>
    <row r="555" spans="1:8" x14ac:dyDescent="0.3">
      <c r="A555">
        <v>7.2</v>
      </c>
      <c r="B555" t="s">
        <v>22519</v>
      </c>
      <c r="C555" t="s">
        <v>208</v>
      </c>
      <c r="D555" t="s">
        <v>209</v>
      </c>
      <c r="E555" t="s">
        <v>37</v>
      </c>
      <c r="F555">
        <v>117</v>
      </c>
      <c r="G555">
        <v>244052771</v>
      </c>
      <c r="H555">
        <v>120000000</v>
      </c>
    </row>
    <row r="556" spans="1:8" x14ac:dyDescent="0.3">
      <c r="A556">
        <v>5.5</v>
      </c>
      <c r="B556" t="s">
        <v>22520</v>
      </c>
      <c r="C556" t="s">
        <v>1439</v>
      </c>
      <c r="D556" t="s">
        <v>816</v>
      </c>
      <c r="E556" t="s">
        <v>37</v>
      </c>
      <c r="F556">
        <v>116</v>
      </c>
      <c r="G556">
        <v>152149590</v>
      </c>
      <c r="H556">
        <v>70000000</v>
      </c>
    </row>
    <row r="557" spans="1:8" x14ac:dyDescent="0.3">
      <c r="A557">
        <v>5.8</v>
      </c>
      <c r="B557" t="s">
        <v>22521</v>
      </c>
      <c r="C557" t="s">
        <v>299</v>
      </c>
      <c r="D557" t="s">
        <v>50</v>
      </c>
      <c r="E557" t="s">
        <v>37</v>
      </c>
      <c r="F557">
        <v>132</v>
      </c>
      <c r="G557">
        <v>141204016</v>
      </c>
      <c r="H557">
        <v>70000000</v>
      </c>
    </row>
    <row r="558" spans="1:8" x14ac:dyDescent="0.3">
      <c r="A558">
        <v>6</v>
      </c>
      <c r="B558" t="s">
        <v>22522</v>
      </c>
      <c r="C558" t="s">
        <v>1441</v>
      </c>
      <c r="D558" t="s">
        <v>185</v>
      </c>
      <c r="E558" t="s">
        <v>37</v>
      </c>
      <c r="F558">
        <v>92</v>
      </c>
      <c r="G558">
        <v>162495848</v>
      </c>
      <c r="H558">
        <v>74000000</v>
      </c>
    </row>
    <row r="559" spans="1:8" x14ac:dyDescent="0.3">
      <c r="A559">
        <v>6.6</v>
      </c>
      <c r="B559" t="s">
        <v>22523</v>
      </c>
      <c r="C559" t="s">
        <v>467</v>
      </c>
      <c r="D559" t="s">
        <v>755</v>
      </c>
      <c r="E559" t="s">
        <v>37</v>
      </c>
      <c r="F559">
        <v>139</v>
      </c>
      <c r="G559">
        <v>136448821</v>
      </c>
      <c r="H559">
        <v>80000000</v>
      </c>
    </row>
    <row r="560" spans="1:8" x14ac:dyDescent="0.3">
      <c r="A560">
        <v>8.3000000000000007</v>
      </c>
      <c r="B560" t="s">
        <v>22524</v>
      </c>
      <c r="C560" t="s">
        <v>858</v>
      </c>
      <c r="D560" t="s">
        <v>1444</v>
      </c>
      <c r="E560" t="s">
        <v>37</v>
      </c>
      <c r="F560">
        <v>153</v>
      </c>
      <c r="G560">
        <v>120523073</v>
      </c>
      <c r="H560">
        <v>75000000</v>
      </c>
    </row>
    <row r="561" spans="1:8" x14ac:dyDescent="0.3">
      <c r="A561">
        <v>6.7</v>
      </c>
      <c r="B561" t="s">
        <v>22525</v>
      </c>
      <c r="C561" t="s">
        <v>251</v>
      </c>
      <c r="D561" t="s">
        <v>443</v>
      </c>
      <c r="E561" t="s">
        <v>37</v>
      </c>
      <c r="F561">
        <v>142</v>
      </c>
      <c r="G561">
        <v>119654900</v>
      </c>
      <c r="H561">
        <v>70000000</v>
      </c>
    </row>
    <row r="562" spans="1:8" x14ac:dyDescent="0.3">
      <c r="A562">
        <v>7.1</v>
      </c>
      <c r="B562" t="s">
        <v>22526</v>
      </c>
      <c r="C562" t="s">
        <v>997</v>
      </c>
      <c r="D562" t="s">
        <v>59</v>
      </c>
      <c r="E562" t="s">
        <v>37</v>
      </c>
      <c r="F562">
        <v>124</v>
      </c>
      <c r="G562">
        <v>117541000</v>
      </c>
      <c r="H562">
        <v>70000000</v>
      </c>
    </row>
    <row r="563" spans="1:8" x14ac:dyDescent="0.3">
      <c r="A563">
        <v>6</v>
      </c>
      <c r="B563" t="s">
        <v>22527</v>
      </c>
      <c r="C563" t="s">
        <v>1447</v>
      </c>
      <c r="D563" t="s">
        <v>1449</v>
      </c>
      <c r="E563" t="s">
        <v>37</v>
      </c>
      <c r="F563">
        <v>117</v>
      </c>
      <c r="G563">
        <v>116643346</v>
      </c>
      <c r="H563">
        <v>80000000</v>
      </c>
    </row>
    <row r="564" spans="1:8" x14ac:dyDescent="0.3">
      <c r="A564">
        <v>6.9</v>
      </c>
      <c r="B564" t="s">
        <v>22528</v>
      </c>
      <c r="C564" t="s">
        <v>1452</v>
      </c>
      <c r="D564" t="s">
        <v>1453</v>
      </c>
      <c r="E564" t="s">
        <v>37</v>
      </c>
      <c r="F564">
        <v>141</v>
      </c>
      <c r="G564">
        <v>100614858</v>
      </c>
      <c r="H564">
        <v>68000000</v>
      </c>
    </row>
    <row r="565" spans="1:8" x14ac:dyDescent="0.3">
      <c r="A565">
        <v>5.6</v>
      </c>
      <c r="B565" t="s">
        <v>22529</v>
      </c>
      <c r="C565" t="s">
        <v>496</v>
      </c>
      <c r="D565" t="s">
        <v>1455</v>
      </c>
      <c r="E565" t="s">
        <v>37</v>
      </c>
      <c r="F565">
        <v>110</v>
      </c>
      <c r="G565">
        <v>42272747</v>
      </c>
      <c r="H565">
        <v>70000000</v>
      </c>
    </row>
    <row r="566" spans="1:8" x14ac:dyDescent="0.3">
      <c r="A566">
        <v>5.6</v>
      </c>
      <c r="B566" t="s">
        <v>22530</v>
      </c>
      <c r="C566" t="s">
        <v>1108</v>
      </c>
      <c r="D566" t="s">
        <v>1057</v>
      </c>
      <c r="E566" t="s">
        <v>37</v>
      </c>
      <c r="F566">
        <v>109</v>
      </c>
      <c r="G566">
        <v>80281096</v>
      </c>
      <c r="H566">
        <v>60000000</v>
      </c>
    </row>
    <row r="567" spans="1:8" x14ac:dyDescent="0.3">
      <c r="A567">
        <v>4.5</v>
      </c>
      <c r="B567" t="s">
        <v>22531</v>
      </c>
      <c r="C567" t="s">
        <v>1430</v>
      </c>
      <c r="D567" t="s">
        <v>1458</v>
      </c>
      <c r="E567" t="s">
        <v>37</v>
      </c>
      <c r="F567">
        <v>88</v>
      </c>
      <c r="G567">
        <v>219613391</v>
      </c>
      <c r="H567">
        <v>75000000</v>
      </c>
    </row>
    <row r="568" spans="1:8" x14ac:dyDescent="0.3">
      <c r="A568">
        <v>7.1</v>
      </c>
      <c r="B568" t="s">
        <v>22532</v>
      </c>
      <c r="C568" t="s">
        <v>1459</v>
      </c>
      <c r="D568" t="s">
        <v>546</v>
      </c>
      <c r="E568" t="s">
        <v>37</v>
      </c>
      <c r="F568">
        <v>124</v>
      </c>
      <c r="G568">
        <v>78120196</v>
      </c>
      <c r="H568">
        <v>75000000</v>
      </c>
    </row>
    <row r="569" spans="1:8" x14ac:dyDescent="0.3">
      <c r="A569">
        <v>6.5</v>
      </c>
      <c r="B569" t="s">
        <v>22533</v>
      </c>
      <c r="C569" t="s">
        <v>1363</v>
      </c>
      <c r="D569" t="s">
        <v>59</v>
      </c>
      <c r="E569" t="s">
        <v>37</v>
      </c>
      <c r="F569">
        <v>119</v>
      </c>
      <c r="G569">
        <v>98895417</v>
      </c>
      <c r="H569">
        <v>70000000</v>
      </c>
    </row>
    <row r="570" spans="1:8" x14ac:dyDescent="0.3">
      <c r="A570">
        <v>6.4</v>
      </c>
      <c r="B570" t="s">
        <v>22534</v>
      </c>
      <c r="C570" t="s">
        <v>1462</v>
      </c>
      <c r="D570" t="s">
        <v>157</v>
      </c>
      <c r="E570" t="s">
        <v>37</v>
      </c>
      <c r="F570">
        <v>103</v>
      </c>
      <c r="G570">
        <v>70117571</v>
      </c>
      <c r="H570">
        <v>58000000</v>
      </c>
    </row>
    <row r="571" spans="1:8" x14ac:dyDescent="0.3">
      <c r="A571">
        <v>5.8</v>
      </c>
      <c r="B571" t="s">
        <v>22535</v>
      </c>
      <c r="C571" t="s">
        <v>479</v>
      </c>
      <c r="D571" t="s">
        <v>380</v>
      </c>
      <c r="E571" t="s">
        <v>37</v>
      </c>
      <c r="F571">
        <v>116</v>
      </c>
      <c r="G571">
        <v>83552429</v>
      </c>
      <c r="H571">
        <v>70000000</v>
      </c>
    </row>
    <row r="572" spans="1:8" x14ac:dyDescent="0.3">
      <c r="A572">
        <v>8</v>
      </c>
      <c r="B572" t="s">
        <v>22536</v>
      </c>
      <c r="C572" t="s">
        <v>173</v>
      </c>
      <c r="D572" t="s">
        <v>687</v>
      </c>
      <c r="E572" t="s">
        <v>37</v>
      </c>
      <c r="F572">
        <v>125</v>
      </c>
      <c r="G572">
        <v>66257002</v>
      </c>
      <c r="H572">
        <v>70000000</v>
      </c>
    </row>
    <row r="573" spans="1:8" x14ac:dyDescent="0.3">
      <c r="A573">
        <v>6.2</v>
      </c>
      <c r="B573" t="s">
        <v>22537</v>
      </c>
      <c r="C573" t="s">
        <v>1352</v>
      </c>
      <c r="D573" t="s">
        <v>1466</v>
      </c>
      <c r="E573" t="s">
        <v>37</v>
      </c>
      <c r="F573">
        <v>125</v>
      </c>
      <c r="G573">
        <v>65012000</v>
      </c>
      <c r="H573">
        <v>70000000</v>
      </c>
    </row>
    <row r="574" spans="1:8" x14ac:dyDescent="0.3">
      <c r="A574">
        <v>7.2</v>
      </c>
      <c r="B574" t="s">
        <v>22538</v>
      </c>
      <c r="C574" t="s">
        <v>251</v>
      </c>
      <c r="D574" t="s">
        <v>1469</v>
      </c>
      <c r="E574" t="s">
        <v>37</v>
      </c>
      <c r="F574">
        <v>146</v>
      </c>
      <c r="G574">
        <v>79883359</v>
      </c>
      <c r="H574">
        <v>66000000</v>
      </c>
    </row>
    <row r="575" spans="1:8" x14ac:dyDescent="0.3">
      <c r="A575">
        <v>6.1</v>
      </c>
      <c r="B575" t="s">
        <v>22539</v>
      </c>
      <c r="C575" t="s">
        <v>1471</v>
      </c>
      <c r="D575" t="s">
        <v>1469</v>
      </c>
      <c r="E575" t="s">
        <v>37</v>
      </c>
      <c r="F575">
        <v>118</v>
      </c>
      <c r="G575">
        <v>78031620</v>
      </c>
      <c r="H575">
        <v>70000000</v>
      </c>
    </row>
    <row r="576" spans="1:8" x14ac:dyDescent="0.3">
      <c r="A576">
        <v>7.6</v>
      </c>
      <c r="B576" t="s">
        <v>22540</v>
      </c>
      <c r="C576" t="s">
        <v>29</v>
      </c>
      <c r="D576" t="s">
        <v>738</v>
      </c>
      <c r="E576" t="s">
        <v>37</v>
      </c>
      <c r="F576">
        <v>171</v>
      </c>
      <c r="G576">
        <v>54222000</v>
      </c>
      <c r="H576">
        <v>69500000</v>
      </c>
    </row>
    <row r="577" spans="1:8" x14ac:dyDescent="0.3">
      <c r="A577">
        <v>6.3</v>
      </c>
      <c r="B577" t="s">
        <v>22541</v>
      </c>
      <c r="C577" t="s">
        <v>431</v>
      </c>
      <c r="D577" t="s">
        <v>1473</v>
      </c>
      <c r="E577" t="s">
        <v>37</v>
      </c>
      <c r="F577">
        <v>136</v>
      </c>
      <c r="G577">
        <v>52474616</v>
      </c>
      <c r="H577">
        <v>70000000</v>
      </c>
    </row>
    <row r="578" spans="1:8" x14ac:dyDescent="0.3">
      <c r="A578">
        <v>6.3</v>
      </c>
      <c r="B578" t="s">
        <v>22542</v>
      </c>
      <c r="C578" t="s">
        <v>1474</v>
      </c>
      <c r="D578" t="s">
        <v>1476</v>
      </c>
      <c r="E578" t="s">
        <v>37</v>
      </c>
      <c r="F578">
        <v>92</v>
      </c>
      <c r="G578">
        <v>55942830</v>
      </c>
      <c r="H578">
        <v>70000000</v>
      </c>
    </row>
    <row r="579" spans="1:8" x14ac:dyDescent="0.3">
      <c r="A579">
        <v>6.3</v>
      </c>
      <c r="B579" t="s">
        <v>22543</v>
      </c>
      <c r="C579" t="s">
        <v>544</v>
      </c>
      <c r="D579" t="s">
        <v>59</v>
      </c>
      <c r="E579" t="s">
        <v>37</v>
      </c>
      <c r="F579">
        <v>116</v>
      </c>
      <c r="G579">
        <v>40932372</v>
      </c>
      <c r="H579">
        <v>70000000</v>
      </c>
    </row>
    <row r="580" spans="1:8" x14ac:dyDescent="0.3">
      <c r="A580">
        <v>7.7</v>
      </c>
      <c r="B580" t="s">
        <v>22544</v>
      </c>
      <c r="C580" t="s">
        <v>398</v>
      </c>
      <c r="D580" t="s">
        <v>1478</v>
      </c>
      <c r="E580" t="s">
        <v>37</v>
      </c>
      <c r="F580">
        <v>127</v>
      </c>
      <c r="G580">
        <v>38345403</v>
      </c>
      <c r="H580">
        <v>70000000</v>
      </c>
    </row>
    <row r="581" spans="1:8" x14ac:dyDescent="0.3">
      <c r="A581">
        <v>7</v>
      </c>
      <c r="B581" t="s">
        <v>22545</v>
      </c>
      <c r="C581" t="s">
        <v>1128</v>
      </c>
      <c r="D581" t="s">
        <v>1480</v>
      </c>
      <c r="E581" t="s">
        <v>37</v>
      </c>
      <c r="F581">
        <v>136</v>
      </c>
      <c r="G581">
        <v>37901509</v>
      </c>
      <c r="H581">
        <v>70000000</v>
      </c>
    </row>
    <row r="582" spans="1:8" x14ac:dyDescent="0.3">
      <c r="A582">
        <v>5.3</v>
      </c>
      <c r="B582" t="s">
        <v>22546</v>
      </c>
      <c r="C582" t="s">
        <v>467</v>
      </c>
      <c r="D582" t="s">
        <v>1188</v>
      </c>
      <c r="E582" t="s">
        <v>37</v>
      </c>
      <c r="F582">
        <v>111</v>
      </c>
      <c r="G582">
        <v>48430355</v>
      </c>
      <c r="H582">
        <v>70000000</v>
      </c>
    </row>
    <row r="583" spans="1:8" x14ac:dyDescent="0.3">
      <c r="A583">
        <v>5.6</v>
      </c>
      <c r="B583" t="s">
        <v>22547</v>
      </c>
      <c r="C583" t="s">
        <v>674</v>
      </c>
      <c r="D583" t="s">
        <v>572</v>
      </c>
      <c r="E583" t="s">
        <v>37</v>
      </c>
      <c r="F583">
        <v>116</v>
      </c>
      <c r="G583">
        <v>30157016</v>
      </c>
      <c r="H583">
        <v>70000000</v>
      </c>
    </row>
    <row r="584" spans="1:8" x14ac:dyDescent="0.3">
      <c r="A584">
        <v>5.2</v>
      </c>
      <c r="B584" t="s">
        <v>22548</v>
      </c>
      <c r="C584" t="s">
        <v>1485</v>
      </c>
      <c r="D584" t="s">
        <v>1486</v>
      </c>
      <c r="E584" t="s">
        <v>37</v>
      </c>
      <c r="F584">
        <v>113</v>
      </c>
      <c r="G584">
        <v>28031250</v>
      </c>
      <c r="H584">
        <v>60000000</v>
      </c>
    </row>
    <row r="585" spans="1:8" x14ac:dyDescent="0.3">
      <c r="A585">
        <v>5.4</v>
      </c>
      <c r="B585" t="s">
        <v>22549</v>
      </c>
      <c r="C585" t="s">
        <v>1430</v>
      </c>
      <c r="D585" t="s">
        <v>572</v>
      </c>
      <c r="E585" t="s">
        <v>37</v>
      </c>
      <c r="F585">
        <v>97</v>
      </c>
      <c r="G585">
        <v>33105600</v>
      </c>
      <c r="H585">
        <v>70000000</v>
      </c>
    </row>
    <row r="586" spans="1:8" x14ac:dyDescent="0.3">
      <c r="A586">
        <v>6.4</v>
      </c>
      <c r="B586" t="s">
        <v>22550</v>
      </c>
      <c r="C586" t="s">
        <v>1489</v>
      </c>
      <c r="D586" t="s">
        <v>1491</v>
      </c>
      <c r="E586" t="s">
        <v>37</v>
      </c>
      <c r="F586">
        <v>88</v>
      </c>
      <c r="G586">
        <v>62321039</v>
      </c>
      <c r="H586">
        <v>70000000</v>
      </c>
    </row>
    <row r="587" spans="1:8" x14ac:dyDescent="0.3">
      <c r="A587">
        <v>5.9</v>
      </c>
      <c r="B587" t="s">
        <v>22551</v>
      </c>
      <c r="C587" t="s">
        <v>1205</v>
      </c>
      <c r="D587" t="s">
        <v>1493</v>
      </c>
      <c r="E587" t="s">
        <v>37</v>
      </c>
      <c r="F587">
        <v>136</v>
      </c>
      <c r="G587">
        <v>38509342</v>
      </c>
      <c r="H587">
        <v>75000000</v>
      </c>
    </row>
    <row r="588" spans="1:8" x14ac:dyDescent="0.3">
      <c r="A588">
        <v>6.3</v>
      </c>
      <c r="B588" t="s">
        <v>22552</v>
      </c>
      <c r="C588" t="s">
        <v>1494</v>
      </c>
      <c r="D588" t="s">
        <v>1469</v>
      </c>
      <c r="E588" t="s">
        <v>37</v>
      </c>
      <c r="F588">
        <v>125</v>
      </c>
      <c r="G588">
        <v>19076815</v>
      </c>
      <c r="H588">
        <v>60000000</v>
      </c>
    </row>
    <row r="589" spans="1:8" x14ac:dyDescent="0.3">
      <c r="A589">
        <v>6.5</v>
      </c>
      <c r="B589" t="s">
        <v>22553</v>
      </c>
      <c r="C589" t="s">
        <v>1496</v>
      </c>
      <c r="D589" t="s">
        <v>223</v>
      </c>
      <c r="E589" t="s">
        <v>37</v>
      </c>
      <c r="F589">
        <v>116</v>
      </c>
      <c r="G589">
        <v>25093607</v>
      </c>
      <c r="H589">
        <v>35000000</v>
      </c>
    </row>
    <row r="590" spans="1:8" x14ac:dyDescent="0.3">
      <c r="A590">
        <v>3</v>
      </c>
      <c r="B590" t="s">
        <v>22554</v>
      </c>
      <c r="C590" t="s">
        <v>668</v>
      </c>
      <c r="D590" t="s">
        <v>1497</v>
      </c>
      <c r="E590" t="s">
        <v>37</v>
      </c>
      <c r="F590">
        <v>98</v>
      </c>
      <c r="G590">
        <v>18990542</v>
      </c>
      <c r="H590">
        <v>70000000</v>
      </c>
    </row>
    <row r="591" spans="1:8" x14ac:dyDescent="0.3">
      <c r="A591">
        <v>3.6</v>
      </c>
      <c r="B591" t="s">
        <v>22555</v>
      </c>
      <c r="C591" t="s">
        <v>1498</v>
      </c>
      <c r="D591" t="s">
        <v>707</v>
      </c>
      <c r="E591" t="s">
        <v>37</v>
      </c>
      <c r="F591">
        <v>91</v>
      </c>
      <c r="G591">
        <v>14294842</v>
      </c>
      <c r="H591">
        <v>70000000</v>
      </c>
    </row>
    <row r="592" spans="1:8" x14ac:dyDescent="0.3">
      <c r="A592">
        <v>5.8</v>
      </c>
      <c r="B592" t="s">
        <v>22556</v>
      </c>
      <c r="C592" t="s">
        <v>1501</v>
      </c>
      <c r="D592" t="s">
        <v>282</v>
      </c>
      <c r="E592" t="s">
        <v>37</v>
      </c>
      <c r="F592">
        <v>97</v>
      </c>
      <c r="G592">
        <v>19819494</v>
      </c>
      <c r="H592">
        <v>70000000</v>
      </c>
    </row>
    <row r="593" spans="1:8" x14ac:dyDescent="0.3">
      <c r="A593">
        <v>6.2</v>
      </c>
      <c r="B593" t="s">
        <v>22557</v>
      </c>
      <c r="C593" t="s">
        <v>1503</v>
      </c>
      <c r="D593" t="s">
        <v>1505</v>
      </c>
      <c r="E593" t="s">
        <v>37</v>
      </c>
      <c r="F593">
        <v>95</v>
      </c>
      <c r="G593">
        <v>13596911</v>
      </c>
      <c r="H593">
        <v>70000000</v>
      </c>
    </row>
    <row r="594" spans="1:8" x14ac:dyDescent="0.3">
      <c r="A594">
        <v>5.6</v>
      </c>
      <c r="B594" t="s">
        <v>22558</v>
      </c>
      <c r="C594" t="s">
        <v>772</v>
      </c>
      <c r="D594" t="s">
        <v>1506</v>
      </c>
      <c r="E594" t="s">
        <v>37</v>
      </c>
      <c r="F594">
        <v>88</v>
      </c>
      <c r="G594">
        <v>8460990</v>
      </c>
      <c r="H594">
        <v>70000000</v>
      </c>
    </row>
    <row r="595" spans="1:8" x14ac:dyDescent="0.3">
      <c r="A595">
        <v>5.4</v>
      </c>
      <c r="B595" t="s">
        <v>22559</v>
      </c>
      <c r="C595" t="s">
        <v>794</v>
      </c>
      <c r="D595" t="s">
        <v>587</v>
      </c>
      <c r="E595" t="s">
        <v>37</v>
      </c>
      <c r="F595">
        <v>133</v>
      </c>
      <c r="G595">
        <v>7097125</v>
      </c>
      <c r="H595">
        <v>70000000</v>
      </c>
    </row>
    <row r="596" spans="1:8" x14ac:dyDescent="0.3">
      <c r="A596">
        <v>6.1</v>
      </c>
      <c r="B596" t="s">
        <v>22560</v>
      </c>
      <c r="C596" t="s">
        <v>1510</v>
      </c>
      <c r="D596" t="s">
        <v>775</v>
      </c>
      <c r="E596" t="s">
        <v>37</v>
      </c>
      <c r="F596">
        <v>106</v>
      </c>
      <c r="G596">
        <v>37760080</v>
      </c>
      <c r="H596">
        <v>70000000</v>
      </c>
    </row>
    <row r="597" spans="1:8" x14ac:dyDescent="0.3">
      <c r="A597">
        <v>4.2</v>
      </c>
      <c r="B597" t="s">
        <v>22561</v>
      </c>
      <c r="C597" t="s">
        <v>1512</v>
      </c>
      <c r="D597" t="s">
        <v>1061</v>
      </c>
      <c r="E597" t="s">
        <v>37</v>
      </c>
      <c r="F597">
        <v>116</v>
      </c>
      <c r="G597">
        <v>5851188</v>
      </c>
      <c r="H597">
        <v>70000000</v>
      </c>
    </row>
    <row r="598" spans="1:8" x14ac:dyDescent="0.3">
      <c r="A598">
        <v>6.7</v>
      </c>
      <c r="B598" t="s">
        <v>22562</v>
      </c>
      <c r="C598" t="s">
        <v>1516</v>
      </c>
      <c r="D598" t="s">
        <v>1518</v>
      </c>
      <c r="E598" t="s">
        <v>37</v>
      </c>
      <c r="F598">
        <v>115</v>
      </c>
      <c r="G598">
        <v>25121291</v>
      </c>
      <c r="H598">
        <v>50000000</v>
      </c>
    </row>
    <row r="599" spans="1:8" x14ac:dyDescent="0.3">
      <c r="A599">
        <v>4.2</v>
      </c>
      <c r="B599" t="s">
        <v>22563</v>
      </c>
      <c r="C599" t="s">
        <v>997</v>
      </c>
      <c r="D599" t="s">
        <v>42</v>
      </c>
      <c r="E599" t="s">
        <v>37</v>
      </c>
      <c r="F599">
        <v>99</v>
      </c>
      <c r="G599">
        <v>18821279</v>
      </c>
      <c r="H599">
        <v>70000000</v>
      </c>
    </row>
    <row r="600" spans="1:8" x14ac:dyDescent="0.3">
      <c r="A600">
        <v>6.4</v>
      </c>
      <c r="B600" t="s">
        <v>22564</v>
      </c>
      <c r="C600" t="s">
        <v>1521</v>
      </c>
      <c r="D600" t="s">
        <v>499</v>
      </c>
      <c r="E600" t="s">
        <v>37</v>
      </c>
      <c r="F600">
        <v>124</v>
      </c>
      <c r="G600">
        <v>118471320</v>
      </c>
      <c r="H600">
        <v>68000000</v>
      </c>
    </row>
    <row r="601" spans="1:8" x14ac:dyDescent="0.3">
      <c r="A601">
        <v>4.9000000000000004</v>
      </c>
      <c r="B601" t="s">
        <v>22565</v>
      </c>
      <c r="C601" t="s">
        <v>1523</v>
      </c>
      <c r="D601" t="s">
        <v>582</v>
      </c>
      <c r="E601" t="s">
        <v>37</v>
      </c>
      <c r="F601">
        <v>124</v>
      </c>
      <c r="G601">
        <v>300523113</v>
      </c>
      <c r="H601">
        <v>68000000</v>
      </c>
    </row>
    <row r="602" spans="1:8" x14ac:dyDescent="0.3">
      <c r="A602">
        <v>6.8</v>
      </c>
      <c r="B602" t="s">
        <v>22566</v>
      </c>
      <c r="C602" t="s">
        <v>945</v>
      </c>
      <c r="D602" t="s">
        <v>1018</v>
      </c>
      <c r="E602" t="s">
        <v>37</v>
      </c>
      <c r="F602">
        <v>124</v>
      </c>
      <c r="G602">
        <v>71069884</v>
      </c>
      <c r="H602">
        <v>68000000</v>
      </c>
    </row>
    <row r="603" spans="1:8" x14ac:dyDescent="0.3">
      <c r="A603">
        <v>7.7</v>
      </c>
      <c r="B603" t="s">
        <v>22567</v>
      </c>
      <c r="C603" t="s">
        <v>1324</v>
      </c>
      <c r="D603" t="s">
        <v>1320</v>
      </c>
      <c r="E603" t="s">
        <v>37</v>
      </c>
      <c r="F603">
        <v>87</v>
      </c>
      <c r="G603">
        <v>251501645</v>
      </c>
      <c r="H603">
        <v>69000000</v>
      </c>
    </row>
    <row r="604" spans="1:8" x14ac:dyDescent="0.3">
      <c r="A604">
        <v>5.6</v>
      </c>
      <c r="B604" t="s">
        <v>22568</v>
      </c>
      <c r="C604" t="s">
        <v>1525</v>
      </c>
      <c r="D604" t="s">
        <v>1527</v>
      </c>
      <c r="E604" t="s">
        <v>37</v>
      </c>
      <c r="F604">
        <v>105</v>
      </c>
      <c r="G604">
        <v>35324232</v>
      </c>
      <c r="H604">
        <v>68000000</v>
      </c>
    </row>
    <row r="605" spans="1:8" x14ac:dyDescent="0.3">
      <c r="A605">
        <v>6.4</v>
      </c>
      <c r="B605" t="s">
        <v>22569</v>
      </c>
      <c r="C605" t="s">
        <v>1183</v>
      </c>
      <c r="D605" t="s">
        <v>809</v>
      </c>
      <c r="E605" t="s">
        <v>37</v>
      </c>
      <c r="F605">
        <v>125</v>
      </c>
      <c r="G605">
        <v>81257500</v>
      </c>
      <c r="H605">
        <v>68000000</v>
      </c>
    </row>
    <row r="606" spans="1:8" x14ac:dyDescent="0.3">
      <c r="A606">
        <v>7.2</v>
      </c>
      <c r="B606" t="s">
        <v>22570</v>
      </c>
      <c r="C606" t="s">
        <v>1529</v>
      </c>
      <c r="D606" t="s">
        <v>1531</v>
      </c>
      <c r="E606" t="s">
        <v>37</v>
      </c>
      <c r="F606">
        <v>141</v>
      </c>
      <c r="G606">
        <v>617840</v>
      </c>
      <c r="H606">
        <v>70000000</v>
      </c>
    </row>
    <row r="607" spans="1:8" x14ac:dyDescent="0.3">
      <c r="A607">
        <v>6</v>
      </c>
      <c r="B607" t="s">
        <v>22571</v>
      </c>
      <c r="C607" t="s">
        <v>1535</v>
      </c>
      <c r="D607" t="s">
        <v>524</v>
      </c>
      <c r="E607" t="s">
        <v>37</v>
      </c>
      <c r="F607">
        <v>121</v>
      </c>
      <c r="G607">
        <v>29655590</v>
      </c>
      <c r="H607">
        <v>65000000</v>
      </c>
    </row>
    <row r="608" spans="1:8" x14ac:dyDescent="0.3">
      <c r="A608">
        <v>5.9</v>
      </c>
      <c r="B608" t="s">
        <v>22572</v>
      </c>
      <c r="C608" t="s">
        <v>1503</v>
      </c>
      <c r="D608" t="s">
        <v>816</v>
      </c>
      <c r="E608" t="s">
        <v>37</v>
      </c>
      <c r="F608">
        <v>111</v>
      </c>
      <c r="G608">
        <v>45045037</v>
      </c>
      <c r="H608">
        <v>36000000</v>
      </c>
    </row>
    <row r="609" spans="1:8" x14ac:dyDescent="0.3">
      <c r="A609">
        <v>7.9</v>
      </c>
      <c r="B609" t="s">
        <v>22573</v>
      </c>
      <c r="C609" t="s">
        <v>794</v>
      </c>
      <c r="D609" t="s">
        <v>1537</v>
      </c>
      <c r="E609" t="s">
        <v>37</v>
      </c>
      <c r="F609">
        <v>157</v>
      </c>
      <c r="G609">
        <v>28965197</v>
      </c>
      <c r="H609">
        <v>68000000</v>
      </c>
    </row>
    <row r="610" spans="1:8" x14ac:dyDescent="0.3">
      <c r="A610">
        <v>7.1</v>
      </c>
      <c r="B610" t="s">
        <v>22574</v>
      </c>
      <c r="C610" t="s">
        <v>133</v>
      </c>
      <c r="D610" t="s">
        <v>499</v>
      </c>
      <c r="E610" t="s">
        <v>37</v>
      </c>
      <c r="F610">
        <v>128</v>
      </c>
      <c r="G610">
        <v>39380442</v>
      </c>
      <c r="H610">
        <v>70000000</v>
      </c>
    </row>
    <row r="611" spans="1:8" x14ac:dyDescent="0.3">
      <c r="A611">
        <v>5.9</v>
      </c>
      <c r="B611" t="s">
        <v>22575</v>
      </c>
      <c r="C611" t="s">
        <v>1030</v>
      </c>
      <c r="D611" t="s">
        <v>1491</v>
      </c>
      <c r="E611" t="s">
        <v>37</v>
      </c>
      <c r="F611">
        <v>105</v>
      </c>
      <c r="G611">
        <v>37516013</v>
      </c>
      <c r="H611">
        <v>69000000</v>
      </c>
    </row>
    <row r="612" spans="1:8" x14ac:dyDescent="0.3">
      <c r="A612">
        <v>6.2</v>
      </c>
      <c r="B612" t="s">
        <v>22576</v>
      </c>
      <c r="C612" t="s">
        <v>1152</v>
      </c>
      <c r="D612" t="s">
        <v>780</v>
      </c>
      <c r="E612" t="s">
        <v>37</v>
      </c>
      <c r="F612">
        <v>113</v>
      </c>
      <c r="G612">
        <v>87704396</v>
      </c>
      <c r="H612">
        <v>66000000</v>
      </c>
    </row>
    <row r="613" spans="1:8" x14ac:dyDescent="0.3">
      <c r="A613">
        <v>7</v>
      </c>
      <c r="B613" t="s">
        <v>22577</v>
      </c>
      <c r="C613" t="s">
        <v>1547</v>
      </c>
      <c r="D613" t="s">
        <v>1054</v>
      </c>
      <c r="E613" t="s">
        <v>37</v>
      </c>
      <c r="F613">
        <v>121</v>
      </c>
      <c r="G613">
        <v>83892374</v>
      </c>
      <c r="H613">
        <v>66000000</v>
      </c>
    </row>
    <row r="614" spans="1:8" x14ac:dyDescent="0.3">
      <c r="A614">
        <v>5.4</v>
      </c>
      <c r="B614" t="s">
        <v>22578</v>
      </c>
      <c r="C614" t="s">
        <v>1549</v>
      </c>
      <c r="D614" t="s">
        <v>1550</v>
      </c>
      <c r="E614" t="s">
        <v>37</v>
      </c>
      <c r="F614">
        <v>102</v>
      </c>
      <c r="G614">
        <v>5932060</v>
      </c>
      <c r="H614">
        <v>35000000</v>
      </c>
    </row>
    <row r="615" spans="1:8" x14ac:dyDescent="0.3">
      <c r="A615">
        <v>8.6</v>
      </c>
      <c r="B615" t="s">
        <v>22579</v>
      </c>
      <c r="C615" t="s">
        <v>251</v>
      </c>
      <c r="D615" t="s">
        <v>729</v>
      </c>
      <c r="E615" t="s">
        <v>37</v>
      </c>
      <c r="F615">
        <v>169</v>
      </c>
      <c r="G615">
        <v>216119491</v>
      </c>
      <c r="H615">
        <v>70000000</v>
      </c>
    </row>
    <row r="616" spans="1:8" x14ac:dyDescent="0.3">
      <c r="A616">
        <v>6.5</v>
      </c>
      <c r="B616" t="s">
        <v>22580</v>
      </c>
      <c r="C616" t="s">
        <v>1551</v>
      </c>
      <c r="D616" t="s">
        <v>282</v>
      </c>
      <c r="E616" t="s">
        <v>37</v>
      </c>
      <c r="F616">
        <v>132</v>
      </c>
      <c r="G616">
        <v>43568507</v>
      </c>
      <c r="H616">
        <v>66000000</v>
      </c>
    </row>
    <row r="617" spans="1:8" x14ac:dyDescent="0.3">
      <c r="A617">
        <v>6.4</v>
      </c>
      <c r="B617" t="s">
        <v>22581</v>
      </c>
      <c r="C617" t="s">
        <v>1118</v>
      </c>
      <c r="D617" t="s">
        <v>1553</v>
      </c>
      <c r="E617" t="s">
        <v>37</v>
      </c>
      <c r="F617">
        <v>127</v>
      </c>
      <c r="G617">
        <v>182805123</v>
      </c>
      <c r="H617">
        <v>70000000</v>
      </c>
    </row>
    <row r="618" spans="1:8" x14ac:dyDescent="0.3">
      <c r="A618">
        <v>7.6</v>
      </c>
      <c r="B618" t="s">
        <v>22582</v>
      </c>
      <c r="C618" t="s">
        <v>879</v>
      </c>
      <c r="D618" t="s">
        <v>286</v>
      </c>
      <c r="E618" t="s">
        <v>37</v>
      </c>
      <c r="F618">
        <v>103</v>
      </c>
      <c r="G618">
        <v>176387405</v>
      </c>
      <c r="H618">
        <v>59000000</v>
      </c>
    </row>
    <row r="619" spans="1:8" x14ac:dyDescent="0.3">
      <c r="A619">
        <v>5.5</v>
      </c>
      <c r="B619" t="s">
        <v>22583</v>
      </c>
      <c r="C619" t="s">
        <v>1554</v>
      </c>
      <c r="D619" t="s">
        <v>1390</v>
      </c>
      <c r="E619" t="s">
        <v>37</v>
      </c>
      <c r="F619">
        <v>136</v>
      </c>
      <c r="G619">
        <v>33685268</v>
      </c>
      <c r="H619">
        <v>68000000</v>
      </c>
    </row>
    <row r="620" spans="1:8" x14ac:dyDescent="0.3">
      <c r="A620">
        <v>7.4</v>
      </c>
      <c r="B620" t="s">
        <v>22584</v>
      </c>
      <c r="C620" t="s">
        <v>251</v>
      </c>
      <c r="D620" t="s">
        <v>1418</v>
      </c>
      <c r="E620" t="s">
        <v>37</v>
      </c>
      <c r="F620">
        <v>150</v>
      </c>
      <c r="G620">
        <v>182204440</v>
      </c>
      <c r="H620">
        <v>65000000</v>
      </c>
    </row>
    <row r="621" spans="1:8" x14ac:dyDescent="0.3">
      <c r="A621">
        <v>8.6999999999999993</v>
      </c>
      <c r="B621" t="s">
        <v>22585</v>
      </c>
      <c r="C621" t="s">
        <v>276</v>
      </c>
      <c r="D621" t="s">
        <v>380</v>
      </c>
      <c r="E621" t="s">
        <v>37</v>
      </c>
      <c r="F621">
        <v>136</v>
      </c>
      <c r="G621">
        <v>171383253</v>
      </c>
      <c r="H621">
        <v>63000000</v>
      </c>
    </row>
    <row r="622" spans="1:8" x14ac:dyDescent="0.3">
      <c r="A622">
        <v>7.6</v>
      </c>
      <c r="B622" t="s">
        <v>22586</v>
      </c>
      <c r="C622" t="s">
        <v>467</v>
      </c>
      <c r="D622" t="s">
        <v>1031</v>
      </c>
      <c r="E622" t="s">
        <v>37</v>
      </c>
      <c r="F622">
        <v>140</v>
      </c>
      <c r="G622">
        <v>172071312</v>
      </c>
      <c r="H622">
        <v>62000000</v>
      </c>
    </row>
    <row r="623" spans="1:8" x14ac:dyDescent="0.3">
      <c r="A623">
        <v>5.5</v>
      </c>
      <c r="B623" t="s">
        <v>22587</v>
      </c>
      <c r="C623" t="s">
        <v>1558</v>
      </c>
      <c r="D623" t="s">
        <v>309</v>
      </c>
      <c r="E623" t="s">
        <v>37</v>
      </c>
      <c r="F623">
        <v>104</v>
      </c>
      <c r="G623">
        <v>139225854</v>
      </c>
      <c r="H623">
        <v>60000000</v>
      </c>
    </row>
    <row r="624" spans="1:8" x14ac:dyDescent="0.3">
      <c r="A624">
        <v>7.6</v>
      </c>
      <c r="B624" t="s">
        <v>22588</v>
      </c>
      <c r="C624" t="s">
        <v>1562</v>
      </c>
      <c r="D624" t="s">
        <v>1287</v>
      </c>
      <c r="E624" t="s">
        <v>37</v>
      </c>
      <c r="F624">
        <v>158</v>
      </c>
      <c r="G624">
        <v>148775460</v>
      </c>
      <c r="H624">
        <v>61000000</v>
      </c>
    </row>
    <row r="625" spans="1:8" x14ac:dyDescent="0.3">
      <c r="A625">
        <v>6.5</v>
      </c>
      <c r="B625" t="s">
        <v>22589</v>
      </c>
      <c r="C625" t="s">
        <v>1563</v>
      </c>
      <c r="D625" t="s">
        <v>715</v>
      </c>
      <c r="E625" t="s">
        <v>37</v>
      </c>
      <c r="F625">
        <v>119</v>
      </c>
      <c r="G625">
        <v>115731542</v>
      </c>
      <c r="H625">
        <v>65000000</v>
      </c>
    </row>
    <row r="626" spans="1:8" x14ac:dyDescent="0.3">
      <c r="A626">
        <v>6.9</v>
      </c>
      <c r="B626" t="s">
        <v>22590</v>
      </c>
      <c r="C626" t="s">
        <v>852</v>
      </c>
      <c r="D626" t="s">
        <v>809</v>
      </c>
      <c r="E626" t="s">
        <v>37</v>
      </c>
      <c r="F626">
        <v>106</v>
      </c>
      <c r="G626">
        <v>100468793</v>
      </c>
      <c r="H626">
        <v>65000000</v>
      </c>
    </row>
    <row r="627" spans="1:8" x14ac:dyDescent="0.3">
      <c r="A627">
        <v>6.7</v>
      </c>
      <c r="B627" t="s">
        <v>22591</v>
      </c>
      <c r="C627" t="s">
        <v>212</v>
      </c>
      <c r="D627" t="s">
        <v>1564</v>
      </c>
      <c r="E627" t="s">
        <v>37</v>
      </c>
      <c r="F627">
        <v>136</v>
      </c>
      <c r="G627">
        <v>93771072</v>
      </c>
      <c r="H627">
        <v>65000000</v>
      </c>
    </row>
    <row r="628" spans="1:8" x14ac:dyDescent="0.3">
      <c r="A628">
        <v>6.6</v>
      </c>
      <c r="B628" t="s">
        <v>22592</v>
      </c>
      <c r="C628" t="s">
        <v>1191</v>
      </c>
      <c r="D628" t="s">
        <v>1188</v>
      </c>
      <c r="E628" t="s">
        <v>37</v>
      </c>
      <c r="F628">
        <v>95</v>
      </c>
      <c r="G628">
        <v>100448498</v>
      </c>
      <c r="H628">
        <v>65000000</v>
      </c>
    </row>
    <row r="629" spans="1:8" x14ac:dyDescent="0.3">
      <c r="A629">
        <v>7.2</v>
      </c>
      <c r="B629" t="s">
        <v>22593</v>
      </c>
      <c r="C629" t="s">
        <v>336</v>
      </c>
      <c r="D629" t="s">
        <v>1568</v>
      </c>
      <c r="E629" t="s">
        <v>37</v>
      </c>
      <c r="F629">
        <v>137</v>
      </c>
      <c r="G629">
        <v>115603980</v>
      </c>
      <c r="H629">
        <v>65000000</v>
      </c>
    </row>
    <row r="630" spans="1:8" x14ac:dyDescent="0.3">
      <c r="A630">
        <v>6.4</v>
      </c>
      <c r="B630" t="s">
        <v>22594</v>
      </c>
      <c r="C630" t="s">
        <v>1574</v>
      </c>
      <c r="D630" t="s">
        <v>50</v>
      </c>
      <c r="E630" t="s">
        <v>37</v>
      </c>
      <c r="F630">
        <v>130</v>
      </c>
      <c r="G630">
        <v>90454043</v>
      </c>
      <c r="H630">
        <v>65000000</v>
      </c>
    </row>
    <row r="631" spans="1:8" x14ac:dyDescent="0.3">
      <c r="A631">
        <v>6.4</v>
      </c>
      <c r="B631" t="s">
        <v>22595</v>
      </c>
      <c r="C631" t="s">
        <v>997</v>
      </c>
      <c r="D631" t="s">
        <v>50</v>
      </c>
      <c r="E631" t="s">
        <v>37</v>
      </c>
      <c r="F631">
        <v>124</v>
      </c>
      <c r="G631">
        <v>84049211</v>
      </c>
      <c r="H631">
        <v>70000000</v>
      </c>
    </row>
    <row r="632" spans="1:8" x14ac:dyDescent="0.3">
      <c r="A632">
        <v>6</v>
      </c>
      <c r="B632" t="s">
        <v>22596</v>
      </c>
      <c r="C632" t="s">
        <v>680</v>
      </c>
      <c r="D632" t="s">
        <v>223</v>
      </c>
      <c r="E632" t="s">
        <v>37</v>
      </c>
      <c r="F632">
        <v>108</v>
      </c>
      <c r="G632">
        <v>70450000</v>
      </c>
      <c r="H632">
        <v>50000000</v>
      </c>
    </row>
    <row r="633" spans="1:8" x14ac:dyDescent="0.3">
      <c r="A633">
        <v>6.1</v>
      </c>
      <c r="B633" t="s">
        <v>22597</v>
      </c>
      <c r="C633" t="s">
        <v>403</v>
      </c>
      <c r="D633" t="s">
        <v>309</v>
      </c>
      <c r="E633" t="s">
        <v>37</v>
      </c>
      <c r="F633">
        <v>104</v>
      </c>
      <c r="G633">
        <v>69688384</v>
      </c>
      <c r="H633">
        <v>60000000</v>
      </c>
    </row>
    <row r="634" spans="1:8" x14ac:dyDescent="0.3">
      <c r="A634">
        <v>6</v>
      </c>
      <c r="B634" t="s">
        <v>22598</v>
      </c>
      <c r="C634" t="s">
        <v>431</v>
      </c>
      <c r="D634" t="s">
        <v>1277</v>
      </c>
      <c r="E634" t="s">
        <v>37</v>
      </c>
      <c r="F634">
        <v>129</v>
      </c>
      <c r="G634">
        <v>70236496</v>
      </c>
      <c r="H634">
        <v>63000000</v>
      </c>
    </row>
    <row r="635" spans="1:8" x14ac:dyDescent="0.3">
      <c r="A635">
        <v>6.4</v>
      </c>
      <c r="B635" t="s">
        <v>22599</v>
      </c>
      <c r="C635" t="s">
        <v>244</v>
      </c>
      <c r="D635" t="s">
        <v>1473</v>
      </c>
      <c r="E635" t="s">
        <v>37</v>
      </c>
      <c r="F635">
        <v>117</v>
      </c>
      <c r="G635">
        <v>63695760</v>
      </c>
      <c r="H635">
        <v>65000000</v>
      </c>
    </row>
    <row r="636" spans="1:8" x14ac:dyDescent="0.3">
      <c r="A636">
        <v>6.4</v>
      </c>
      <c r="B636" t="s">
        <v>22600</v>
      </c>
      <c r="C636" t="s">
        <v>1583</v>
      </c>
      <c r="D636" t="s">
        <v>816</v>
      </c>
      <c r="E636" t="s">
        <v>37</v>
      </c>
      <c r="F636">
        <v>99</v>
      </c>
      <c r="G636">
        <v>59617068</v>
      </c>
      <c r="H636">
        <v>65000000</v>
      </c>
    </row>
    <row r="637" spans="1:8" x14ac:dyDescent="0.3">
      <c r="A637">
        <v>7.3</v>
      </c>
      <c r="B637" t="s">
        <v>22601</v>
      </c>
      <c r="C637" t="s">
        <v>1584</v>
      </c>
      <c r="D637" t="s">
        <v>933</v>
      </c>
      <c r="E637" t="s">
        <v>37</v>
      </c>
      <c r="F637">
        <v>159</v>
      </c>
      <c r="G637">
        <v>55637680</v>
      </c>
      <c r="H637">
        <v>65000000</v>
      </c>
    </row>
    <row r="638" spans="1:8" x14ac:dyDescent="0.3">
      <c r="A638">
        <v>5.2</v>
      </c>
      <c r="B638" t="s">
        <v>22602</v>
      </c>
      <c r="C638" t="s">
        <v>1586</v>
      </c>
      <c r="D638" t="s">
        <v>1587</v>
      </c>
      <c r="E638" t="s">
        <v>37</v>
      </c>
      <c r="F638">
        <v>118</v>
      </c>
      <c r="G638">
        <v>85911262</v>
      </c>
      <c r="H638">
        <v>65000000</v>
      </c>
    </row>
    <row r="639" spans="1:8" x14ac:dyDescent="0.3">
      <c r="A639">
        <v>6.6</v>
      </c>
      <c r="B639" t="s">
        <v>22603</v>
      </c>
      <c r="C639" t="s">
        <v>1590</v>
      </c>
      <c r="D639" t="s">
        <v>1373</v>
      </c>
      <c r="E639" t="s">
        <v>37</v>
      </c>
      <c r="F639">
        <v>105</v>
      </c>
      <c r="G639">
        <v>53846915</v>
      </c>
      <c r="H639">
        <v>50100000</v>
      </c>
    </row>
    <row r="640" spans="1:8" x14ac:dyDescent="0.3">
      <c r="A640">
        <v>6.3</v>
      </c>
      <c r="B640" t="s">
        <v>22604</v>
      </c>
      <c r="C640" t="s">
        <v>219</v>
      </c>
      <c r="D640" t="s">
        <v>718</v>
      </c>
      <c r="E640" t="s">
        <v>37</v>
      </c>
      <c r="F640">
        <v>103</v>
      </c>
      <c r="G640">
        <v>54758461</v>
      </c>
      <c r="H640">
        <v>65000000</v>
      </c>
    </row>
    <row r="641" spans="1:8" x14ac:dyDescent="0.3">
      <c r="A641">
        <v>5.9</v>
      </c>
      <c r="B641" t="s">
        <v>22605</v>
      </c>
      <c r="C641" t="s">
        <v>1594</v>
      </c>
      <c r="D641" t="s">
        <v>1596</v>
      </c>
      <c r="E641" t="s">
        <v>37</v>
      </c>
      <c r="F641">
        <v>122</v>
      </c>
      <c r="G641">
        <v>52397389</v>
      </c>
      <c r="H641">
        <v>65000000</v>
      </c>
    </row>
    <row r="642" spans="1:8" x14ac:dyDescent="0.3">
      <c r="A642">
        <v>6.7</v>
      </c>
      <c r="B642" t="s">
        <v>22606</v>
      </c>
      <c r="C642" t="s">
        <v>1352</v>
      </c>
      <c r="D642" t="s">
        <v>1188</v>
      </c>
      <c r="E642" t="s">
        <v>37</v>
      </c>
      <c r="F642">
        <v>143</v>
      </c>
      <c r="G642">
        <v>38966057</v>
      </c>
      <c r="H642">
        <v>65000000</v>
      </c>
    </row>
    <row r="643" spans="1:8" x14ac:dyDescent="0.3">
      <c r="A643">
        <v>5.4</v>
      </c>
      <c r="B643" t="s">
        <v>22607</v>
      </c>
      <c r="C643" t="s">
        <v>1108</v>
      </c>
      <c r="D643" t="s">
        <v>1057</v>
      </c>
      <c r="E643" t="s">
        <v>37</v>
      </c>
      <c r="F643">
        <v>96</v>
      </c>
      <c r="G643">
        <v>42345531</v>
      </c>
      <c r="H643">
        <v>65000000</v>
      </c>
    </row>
    <row r="644" spans="1:8" x14ac:dyDescent="0.3">
      <c r="A644">
        <v>6.4</v>
      </c>
      <c r="B644" t="s">
        <v>22608</v>
      </c>
      <c r="C644" t="s">
        <v>1108</v>
      </c>
      <c r="D644" t="s">
        <v>1275</v>
      </c>
      <c r="E644" t="s">
        <v>37</v>
      </c>
      <c r="F644">
        <v>111</v>
      </c>
      <c r="G644">
        <v>36064910</v>
      </c>
      <c r="H644">
        <v>45000000</v>
      </c>
    </row>
    <row r="645" spans="1:8" x14ac:dyDescent="0.3">
      <c r="A645">
        <v>6.7</v>
      </c>
      <c r="B645" t="s">
        <v>22609</v>
      </c>
      <c r="C645" t="s">
        <v>997</v>
      </c>
      <c r="D645" t="s">
        <v>587</v>
      </c>
      <c r="E645" t="s">
        <v>37</v>
      </c>
      <c r="F645">
        <v>121</v>
      </c>
      <c r="G645">
        <v>33328051</v>
      </c>
      <c r="H645">
        <v>65000000</v>
      </c>
    </row>
    <row r="646" spans="1:8" x14ac:dyDescent="0.3">
      <c r="A646">
        <v>6.2</v>
      </c>
      <c r="B646" t="s">
        <v>22610</v>
      </c>
      <c r="C646" t="s">
        <v>1601</v>
      </c>
      <c r="D646" t="s">
        <v>499</v>
      </c>
      <c r="E646" t="s">
        <v>37</v>
      </c>
      <c r="F646">
        <v>135</v>
      </c>
      <c r="G646">
        <v>32598931</v>
      </c>
      <c r="H646">
        <v>65000000</v>
      </c>
    </row>
    <row r="647" spans="1:8" x14ac:dyDescent="0.3">
      <c r="A647">
        <v>6.1</v>
      </c>
      <c r="B647" t="s">
        <v>22611</v>
      </c>
      <c r="C647" t="s">
        <v>171</v>
      </c>
      <c r="D647" t="s">
        <v>122</v>
      </c>
      <c r="E647" t="s">
        <v>37</v>
      </c>
      <c r="F647">
        <v>101</v>
      </c>
      <c r="G647">
        <v>28045540</v>
      </c>
      <c r="H647">
        <v>65000000</v>
      </c>
    </row>
    <row r="648" spans="1:8" x14ac:dyDescent="0.3">
      <c r="A648">
        <v>8.8000000000000007</v>
      </c>
      <c r="B648" t="s">
        <v>22612</v>
      </c>
      <c r="C648" t="s">
        <v>394</v>
      </c>
      <c r="D648" t="s">
        <v>1473</v>
      </c>
      <c r="E648" t="s">
        <v>37</v>
      </c>
      <c r="F648">
        <v>151</v>
      </c>
      <c r="G648">
        <v>37023395</v>
      </c>
      <c r="H648">
        <v>63000000</v>
      </c>
    </row>
    <row r="649" spans="1:8" x14ac:dyDescent="0.3">
      <c r="A649">
        <v>7.1</v>
      </c>
      <c r="B649" t="s">
        <v>22613</v>
      </c>
      <c r="C649" t="s">
        <v>219</v>
      </c>
      <c r="D649" t="s">
        <v>1607</v>
      </c>
      <c r="E649" t="s">
        <v>37</v>
      </c>
      <c r="F649">
        <v>131</v>
      </c>
      <c r="G649">
        <v>43532294</v>
      </c>
      <c r="H649">
        <v>65000000</v>
      </c>
    </row>
    <row r="650" spans="1:8" x14ac:dyDescent="0.3">
      <c r="A650">
        <v>5.7</v>
      </c>
      <c r="B650" t="s">
        <v>22614</v>
      </c>
      <c r="C650" t="s">
        <v>1609</v>
      </c>
      <c r="D650" t="s">
        <v>789</v>
      </c>
      <c r="E650" t="s">
        <v>37</v>
      </c>
      <c r="F650">
        <v>100</v>
      </c>
      <c r="G650">
        <v>17218080</v>
      </c>
      <c r="H650">
        <v>70000000</v>
      </c>
    </row>
    <row r="651" spans="1:8" x14ac:dyDescent="0.3">
      <c r="A651">
        <v>5</v>
      </c>
      <c r="B651" t="s">
        <v>22615</v>
      </c>
      <c r="C651" t="s">
        <v>1563</v>
      </c>
      <c r="D651" t="s">
        <v>541</v>
      </c>
      <c r="E651" t="s">
        <v>37</v>
      </c>
      <c r="F651">
        <v>105</v>
      </c>
      <c r="G651">
        <v>10014234</v>
      </c>
      <c r="H651">
        <v>65000000</v>
      </c>
    </row>
    <row r="652" spans="1:8" x14ac:dyDescent="0.3">
      <c r="A652">
        <v>5.0999999999999996</v>
      </c>
      <c r="B652" t="s">
        <v>22616</v>
      </c>
      <c r="C652" t="s">
        <v>1611</v>
      </c>
      <c r="D652" t="s">
        <v>1613</v>
      </c>
      <c r="E652" t="s">
        <v>37</v>
      </c>
      <c r="F652">
        <v>92</v>
      </c>
      <c r="G652">
        <v>19059018</v>
      </c>
      <c r="H652">
        <v>65000000</v>
      </c>
    </row>
    <row r="653" spans="1:8" x14ac:dyDescent="0.3">
      <c r="A653">
        <v>6.9</v>
      </c>
      <c r="B653" t="s">
        <v>22617</v>
      </c>
      <c r="C653" t="s">
        <v>1614</v>
      </c>
      <c r="D653" t="s">
        <v>937</v>
      </c>
      <c r="E653" t="s">
        <v>37</v>
      </c>
      <c r="F653">
        <v>130</v>
      </c>
      <c r="G653">
        <v>1987287</v>
      </c>
      <c r="H653">
        <v>50000000</v>
      </c>
    </row>
    <row r="654" spans="1:8" x14ac:dyDescent="0.3">
      <c r="A654">
        <v>4.8</v>
      </c>
      <c r="B654" t="s">
        <v>22618</v>
      </c>
      <c r="C654" t="s">
        <v>1547</v>
      </c>
      <c r="D654" t="s">
        <v>1332</v>
      </c>
      <c r="E654" t="s">
        <v>37</v>
      </c>
      <c r="F654">
        <v>100</v>
      </c>
      <c r="G654">
        <v>24407944</v>
      </c>
      <c r="H654">
        <v>43000000</v>
      </c>
    </row>
    <row r="655" spans="1:8" x14ac:dyDescent="0.3">
      <c r="A655">
        <v>6.5</v>
      </c>
      <c r="B655" t="s">
        <v>22619</v>
      </c>
      <c r="C655" t="s">
        <v>1616</v>
      </c>
      <c r="D655" t="s">
        <v>223</v>
      </c>
      <c r="E655" t="s">
        <v>37</v>
      </c>
      <c r="F655">
        <v>102</v>
      </c>
      <c r="G655">
        <v>13750556</v>
      </c>
      <c r="H655">
        <v>65000000</v>
      </c>
    </row>
    <row r="656" spans="1:8" x14ac:dyDescent="0.3">
      <c r="A656">
        <v>5.0999999999999996</v>
      </c>
      <c r="B656" t="s">
        <v>22620</v>
      </c>
      <c r="C656" t="s">
        <v>1059</v>
      </c>
      <c r="D656" t="s">
        <v>1617</v>
      </c>
      <c r="E656" t="s">
        <v>37</v>
      </c>
      <c r="F656">
        <v>133</v>
      </c>
      <c r="G656">
        <v>31054924</v>
      </c>
      <c r="H656">
        <v>64000000</v>
      </c>
    </row>
    <row r="657" spans="1:8" x14ac:dyDescent="0.3">
      <c r="A657">
        <v>7.1</v>
      </c>
      <c r="B657" t="s">
        <v>22621</v>
      </c>
      <c r="C657" t="s">
        <v>1622</v>
      </c>
      <c r="D657" t="s">
        <v>1624</v>
      </c>
      <c r="E657" t="s">
        <v>37</v>
      </c>
      <c r="F657">
        <v>121</v>
      </c>
      <c r="G657">
        <v>43247140</v>
      </c>
      <c r="H657">
        <v>55000000</v>
      </c>
    </row>
    <row r="658" spans="1:8" x14ac:dyDescent="0.3">
      <c r="A658">
        <v>7.5</v>
      </c>
      <c r="B658" t="s">
        <v>22622</v>
      </c>
      <c r="C658" t="s">
        <v>899</v>
      </c>
      <c r="D658" t="s">
        <v>1630</v>
      </c>
      <c r="E658" t="s">
        <v>37</v>
      </c>
      <c r="F658">
        <v>147</v>
      </c>
      <c r="G658">
        <v>2208939</v>
      </c>
      <c r="H658">
        <v>50000000</v>
      </c>
    </row>
    <row r="659" spans="1:8" x14ac:dyDescent="0.3">
      <c r="A659">
        <v>6.2</v>
      </c>
      <c r="B659" t="s">
        <v>22623</v>
      </c>
      <c r="C659" t="s">
        <v>949</v>
      </c>
      <c r="D659" t="s">
        <v>853</v>
      </c>
      <c r="E659" t="s">
        <v>37</v>
      </c>
      <c r="F659">
        <v>94</v>
      </c>
      <c r="G659">
        <v>213079163</v>
      </c>
      <c r="H659">
        <v>63000000</v>
      </c>
    </row>
    <row r="660" spans="1:8" x14ac:dyDescent="0.3">
      <c r="A660">
        <v>6.3</v>
      </c>
      <c r="B660" t="s">
        <v>22624</v>
      </c>
      <c r="C660" t="s">
        <v>504</v>
      </c>
      <c r="D660" t="s">
        <v>644</v>
      </c>
      <c r="E660" t="s">
        <v>37</v>
      </c>
      <c r="F660">
        <v>94</v>
      </c>
      <c r="G660">
        <v>19548064</v>
      </c>
      <c r="H660">
        <v>65000000</v>
      </c>
    </row>
    <row r="661" spans="1:8" x14ac:dyDescent="0.3">
      <c r="A661">
        <v>8.1</v>
      </c>
      <c r="B661" t="s">
        <v>22625</v>
      </c>
      <c r="C661" t="s">
        <v>251</v>
      </c>
      <c r="D661" t="s">
        <v>608</v>
      </c>
      <c r="E661" t="s">
        <v>37</v>
      </c>
      <c r="F661">
        <v>127</v>
      </c>
      <c r="G661">
        <v>356784000</v>
      </c>
      <c r="H661">
        <v>63000000</v>
      </c>
    </row>
    <row r="662" spans="1:8" x14ac:dyDescent="0.3">
      <c r="A662">
        <v>6.6</v>
      </c>
      <c r="B662" t="s">
        <v>22626</v>
      </c>
      <c r="C662" t="s">
        <v>1554</v>
      </c>
      <c r="D662" t="s">
        <v>1650</v>
      </c>
      <c r="E662" t="s">
        <v>37</v>
      </c>
      <c r="F662">
        <v>212</v>
      </c>
      <c r="G662">
        <v>25052000</v>
      </c>
      <c r="H662">
        <v>63000000</v>
      </c>
    </row>
    <row r="663" spans="1:8" x14ac:dyDescent="0.3">
      <c r="A663">
        <v>6.9</v>
      </c>
      <c r="B663" t="s">
        <v>22627</v>
      </c>
      <c r="C663" t="s">
        <v>624</v>
      </c>
      <c r="D663" t="s">
        <v>282</v>
      </c>
      <c r="E663" t="s">
        <v>37</v>
      </c>
      <c r="F663">
        <v>141</v>
      </c>
      <c r="G663">
        <v>122012710</v>
      </c>
      <c r="H663">
        <v>62000000</v>
      </c>
    </row>
    <row r="664" spans="1:8" x14ac:dyDescent="0.3">
      <c r="A664">
        <v>6.1</v>
      </c>
      <c r="B664" t="s">
        <v>22628</v>
      </c>
      <c r="C664" t="s">
        <v>1659</v>
      </c>
      <c r="D664" t="s">
        <v>135</v>
      </c>
      <c r="E664" t="s">
        <v>940</v>
      </c>
      <c r="F664">
        <v>103</v>
      </c>
      <c r="G664">
        <v>72413</v>
      </c>
      <c r="H664">
        <v>65000000</v>
      </c>
    </row>
    <row r="665" spans="1:8" x14ac:dyDescent="0.3">
      <c r="A665">
        <v>4.3</v>
      </c>
      <c r="B665" t="s">
        <v>22629</v>
      </c>
      <c r="C665" t="s">
        <v>1666</v>
      </c>
      <c r="D665" t="s">
        <v>541</v>
      </c>
      <c r="E665" t="s">
        <v>37</v>
      </c>
      <c r="F665">
        <v>98</v>
      </c>
      <c r="G665">
        <v>58255287</v>
      </c>
      <c r="H665">
        <v>64000000</v>
      </c>
    </row>
    <row r="666" spans="1:8" x14ac:dyDescent="0.3">
      <c r="A666">
        <v>6.6</v>
      </c>
      <c r="B666" t="s">
        <v>22630</v>
      </c>
      <c r="C666" t="s">
        <v>379</v>
      </c>
      <c r="D666" t="s">
        <v>1672</v>
      </c>
      <c r="E666" t="s">
        <v>37</v>
      </c>
      <c r="F666">
        <v>116</v>
      </c>
      <c r="G666">
        <v>77086030</v>
      </c>
      <c r="H666">
        <v>62000000</v>
      </c>
    </row>
    <row r="667" spans="1:8" x14ac:dyDescent="0.3">
      <c r="A667">
        <v>6.8</v>
      </c>
      <c r="B667" t="s">
        <v>22631</v>
      </c>
      <c r="C667" t="s">
        <v>1677</v>
      </c>
      <c r="D667" t="s">
        <v>715</v>
      </c>
      <c r="E667" t="s">
        <v>37</v>
      </c>
      <c r="F667">
        <v>114</v>
      </c>
      <c r="G667">
        <v>65000000</v>
      </c>
      <c r="H667">
        <v>62000000</v>
      </c>
    </row>
    <row r="668" spans="1:8" x14ac:dyDescent="0.3">
      <c r="A668">
        <v>3.8</v>
      </c>
      <c r="B668" t="s">
        <v>22632</v>
      </c>
      <c r="C668" t="s">
        <v>1682</v>
      </c>
      <c r="D668" t="s">
        <v>1684</v>
      </c>
      <c r="E668" t="s">
        <v>37</v>
      </c>
      <c r="F668">
        <v>87</v>
      </c>
      <c r="G668">
        <v>32178777</v>
      </c>
      <c r="H668">
        <v>62000000</v>
      </c>
    </row>
    <row r="669" spans="1:8" x14ac:dyDescent="0.3">
      <c r="A669">
        <v>5.9</v>
      </c>
      <c r="B669" t="s">
        <v>22633</v>
      </c>
      <c r="C669" t="s">
        <v>1688</v>
      </c>
      <c r="D669" t="s">
        <v>264</v>
      </c>
      <c r="E669" t="s">
        <v>37</v>
      </c>
      <c r="F669">
        <v>125</v>
      </c>
      <c r="G669">
        <v>15738632</v>
      </c>
      <c r="H669">
        <v>42000000</v>
      </c>
    </row>
    <row r="670" spans="1:8" x14ac:dyDescent="0.3">
      <c r="A670">
        <v>7.9</v>
      </c>
      <c r="B670" t="s">
        <v>22634</v>
      </c>
      <c r="C670" t="s">
        <v>858</v>
      </c>
      <c r="D670" t="s">
        <v>1693</v>
      </c>
      <c r="E670" t="s">
        <v>37</v>
      </c>
      <c r="F670">
        <v>187</v>
      </c>
      <c r="G670">
        <v>54116191</v>
      </c>
      <c r="H670">
        <v>44000000</v>
      </c>
    </row>
    <row r="671" spans="1:8" x14ac:dyDescent="0.3">
      <c r="A671">
        <v>6.3</v>
      </c>
      <c r="B671" t="s">
        <v>22635</v>
      </c>
      <c r="C671" t="s">
        <v>1698</v>
      </c>
      <c r="D671" t="s">
        <v>1699</v>
      </c>
      <c r="E671" t="s">
        <v>37</v>
      </c>
      <c r="F671">
        <v>93</v>
      </c>
      <c r="G671">
        <v>118153533</v>
      </c>
      <c r="H671">
        <v>61000000</v>
      </c>
    </row>
    <row r="672" spans="1:8" x14ac:dyDescent="0.3">
      <c r="A672">
        <v>5.5</v>
      </c>
      <c r="B672" t="s">
        <v>22636</v>
      </c>
      <c r="C672" t="s">
        <v>1703</v>
      </c>
      <c r="D672" t="s">
        <v>185</v>
      </c>
      <c r="E672" t="s">
        <v>37</v>
      </c>
      <c r="F672">
        <v>95</v>
      </c>
      <c r="G672">
        <v>108012170</v>
      </c>
      <c r="H672">
        <v>63000000</v>
      </c>
    </row>
    <row r="673" spans="1:8" x14ac:dyDescent="0.3">
      <c r="A673">
        <v>7.7</v>
      </c>
      <c r="B673">
        <v>300</v>
      </c>
      <c r="C673" t="s">
        <v>94</v>
      </c>
      <c r="D673" t="s">
        <v>770</v>
      </c>
      <c r="E673" t="s">
        <v>37</v>
      </c>
      <c r="F673">
        <v>117</v>
      </c>
      <c r="G673">
        <v>210592590</v>
      </c>
      <c r="H673">
        <v>65000000</v>
      </c>
    </row>
    <row r="674" spans="1:8" x14ac:dyDescent="0.3">
      <c r="A674">
        <v>6.3</v>
      </c>
      <c r="B674" t="s">
        <v>22637</v>
      </c>
      <c r="C674" t="s">
        <v>949</v>
      </c>
      <c r="D674" t="s">
        <v>816</v>
      </c>
      <c r="E674" t="s">
        <v>37</v>
      </c>
      <c r="F674">
        <v>106</v>
      </c>
      <c r="G674">
        <v>279167575</v>
      </c>
      <c r="H674">
        <v>80000000</v>
      </c>
    </row>
    <row r="675" spans="1:8" x14ac:dyDescent="0.3">
      <c r="A675">
        <v>7.1</v>
      </c>
      <c r="B675" t="s">
        <v>22638</v>
      </c>
      <c r="C675" t="s">
        <v>1716</v>
      </c>
      <c r="D675" t="s">
        <v>1718</v>
      </c>
      <c r="E675" t="s">
        <v>37</v>
      </c>
      <c r="F675">
        <v>115</v>
      </c>
      <c r="G675">
        <v>143151473</v>
      </c>
      <c r="H675">
        <v>60000000</v>
      </c>
    </row>
    <row r="676" spans="1:8" x14ac:dyDescent="0.3">
      <c r="A676">
        <v>8.5</v>
      </c>
      <c r="B676" t="s">
        <v>22639</v>
      </c>
      <c r="C676" t="s">
        <v>1424</v>
      </c>
      <c r="D676" t="s">
        <v>1724</v>
      </c>
      <c r="E676" t="s">
        <v>37</v>
      </c>
      <c r="F676">
        <v>189</v>
      </c>
      <c r="G676">
        <v>136801374</v>
      </c>
      <c r="H676">
        <v>60000000</v>
      </c>
    </row>
    <row r="677" spans="1:8" x14ac:dyDescent="0.3">
      <c r="A677">
        <v>5.8</v>
      </c>
      <c r="B677" t="s">
        <v>22640</v>
      </c>
      <c r="C677" t="s">
        <v>864</v>
      </c>
      <c r="D677" t="s">
        <v>368</v>
      </c>
      <c r="E677" t="s">
        <v>37</v>
      </c>
      <c r="F677">
        <v>81</v>
      </c>
      <c r="G677">
        <v>135381507</v>
      </c>
      <c r="H677">
        <v>150000000</v>
      </c>
    </row>
    <row r="678" spans="1:8" x14ac:dyDescent="0.3">
      <c r="A678">
        <v>8.1</v>
      </c>
      <c r="B678" t="s">
        <v>22641</v>
      </c>
      <c r="C678" t="s">
        <v>394</v>
      </c>
      <c r="D678" t="s">
        <v>1025</v>
      </c>
      <c r="E678" t="s">
        <v>37</v>
      </c>
      <c r="F678">
        <v>149</v>
      </c>
      <c r="G678">
        <v>167735396</v>
      </c>
      <c r="H678">
        <v>61000000</v>
      </c>
    </row>
    <row r="679" spans="1:8" x14ac:dyDescent="0.3">
      <c r="A679">
        <v>7.9</v>
      </c>
      <c r="B679" t="s">
        <v>22642</v>
      </c>
      <c r="C679" t="s">
        <v>312</v>
      </c>
      <c r="D679" t="s">
        <v>603</v>
      </c>
      <c r="E679" t="s">
        <v>37</v>
      </c>
      <c r="F679">
        <v>119</v>
      </c>
      <c r="G679">
        <v>121468960</v>
      </c>
      <c r="H679">
        <v>60000000</v>
      </c>
    </row>
    <row r="680" spans="1:8" x14ac:dyDescent="0.3">
      <c r="A680">
        <v>7.2</v>
      </c>
      <c r="B680" t="s">
        <v>22643</v>
      </c>
      <c r="C680" t="s">
        <v>212</v>
      </c>
      <c r="D680" t="s">
        <v>50</v>
      </c>
      <c r="E680" t="s">
        <v>37</v>
      </c>
      <c r="F680">
        <v>130</v>
      </c>
      <c r="G680">
        <v>106635996</v>
      </c>
      <c r="H680">
        <v>58000000</v>
      </c>
    </row>
    <row r="681" spans="1:8" x14ac:dyDescent="0.3">
      <c r="A681">
        <v>6.3</v>
      </c>
      <c r="B681" t="s">
        <v>22644</v>
      </c>
      <c r="C681" t="s">
        <v>868</v>
      </c>
      <c r="D681" t="s">
        <v>933</v>
      </c>
      <c r="E681" t="s">
        <v>37</v>
      </c>
      <c r="F681">
        <v>116</v>
      </c>
      <c r="G681">
        <v>102678089</v>
      </c>
      <c r="H681">
        <v>95000000</v>
      </c>
    </row>
    <row r="682" spans="1:8" x14ac:dyDescent="0.3">
      <c r="A682">
        <v>8.1</v>
      </c>
      <c r="B682" t="s">
        <v>22645</v>
      </c>
      <c r="C682" t="s">
        <v>578</v>
      </c>
      <c r="D682" t="s">
        <v>1073</v>
      </c>
      <c r="E682" t="s">
        <v>37</v>
      </c>
      <c r="F682">
        <v>103</v>
      </c>
      <c r="G682">
        <v>125603360</v>
      </c>
      <c r="H682">
        <v>60000000</v>
      </c>
    </row>
    <row r="683" spans="1:8" x14ac:dyDescent="0.3">
      <c r="A683">
        <v>7</v>
      </c>
      <c r="B683" t="s">
        <v>22646</v>
      </c>
      <c r="C683" t="s">
        <v>1759</v>
      </c>
      <c r="D683" t="s">
        <v>1761</v>
      </c>
      <c r="E683" t="s">
        <v>37</v>
      </c>
      <c r="F683">
        <v>99</v>
      </c>
      <c r="G683">
        <v>101217900</v>
      </c>
      <c r="H683">
        <v>70000000</v>
      </c>
    </row>
    <row r="684" spans="1:8" x14ac:dyDescent="0.3">
      <c r="A684">
        <v>5.5</v>
      </c>
      <c r="B684" t="s">
        <v>22647</v>
      </c>
      <c r="C684" t="s">
        <v>1413</v>
      </c>
      <c r="D684" t="s">
        <v>1349</v>
      </c>
      <c r="E684" t="s">
        <v>37</v>
      </c>
      <c r="F684">
        <v>92</v>
      </c>
      <c r="G684">
        <v>104148781</v>
      </c>
      <c r="H684">
        <v>60000000</v>
      </c>
    </row>
    <row r="685" spans="1:8" x14ac:dyDescent="0.3">
      <c r="A685">
        <v>6.7</v>
      </c>
      <c r="B685" t="s">
        <v>22648</v>
      </c>
      <c r="C685" t="s">
        <v>1622</v>
      </c>
      <c r="D685" t="s">
        <v>1527</v>
      </c>
      <c r="E685" t="s">
        <v>37</v>
      </c>
      <c r="F685">
        <v>109</v>
      </c>
      <c r="G685">
        <v>75573300</v>
      </c>
      <c r="H685">
        <v>61000000</v>
      </c>
    </row>
    <row r="686" spans="1:8" x14ac:dyDescent="0.3">
      <c r="A686">
        <v>5.2</v>
      </c>
      <c r="B686" t="s">
        <v>22649</v>
      </c>
      <c r="C686" t="s">
        <v>920</v>
      </c>
      <c r="D686" t="s">
        <v>1179</v>
      </c>
      <c r="E686" t="s">
        <v>37</v>
      </c>
      <c r="F686">
        <v>87</v>
      </c>
      <c r="G686">
        <v>93375151</v>
      </c>
      <c r="H686">
        <v>60000000</v>
      </c>
    </row>
    <row r="687" spans="1:8" x14ac:dyDescent="0.3">
      <c r="A687">
        <v>7</v>
      </c>
      <c r="B687" t="s">
        <v>22650</v>
      </c>
      <c r="C687" t="s">
        <v>1359</v>
      </c>
      <c r="D687" t="s">
        <v>223</v>
      </c>
      <c r="E687" t="s">
        <v>37</v>
      </c>
      <c r="F687">
        <v>111</v>
      </c>
      <c r="G687">
        <v>106126012</v>
      </c>
      <c r="H687">
        <v>60000000</v>
      </c>
    </row>
    <row r="688" spans="1:8" x14ac:dyDescent="0.3">
      <c r="A688">
        <v>6.1</v>
      </c>
      <c r="B688" t="s">
        <v>22651</v>
      </c>
      <c r="C688" t="s">
        <v>1784</v>
      </c>
      <c r="D688" t="s">
        <v>816</v>
      </c>
      <c r="E688" t="s">
        <v>37</v>
      </c>
      <c r="F688">
        <v>101</v>
      </c>
      <c r="G688">
        <v>93307796</v>
      </c>
      <c r="H688">
        <v>60000000</v>
      </c>
    </row>
    <row r="689" spans="1:8" x14ac:dyDescent="0.3">
      <c r="A689">
        <v>6.6</v>
      </c>
      <c r="B689" t="s">
        <v>22652</v>
      </c>
      <c r="C689" t="s">
        <v>448</v>
      </c>
      <c r="D689" t="s">
        <v>286</v>
      </c>
      <c r="E689" t="s">
        <v>37</v>
      </c>
      <c r="F689">
        <v>83</v>
      </c>
      <c r="G689">
        <v>90646554</v>
      </c>
      <c r="H689">
        <v>105000000</v>
      </c>
    </row>
    <row r="690" spans="1:8" x14ac:dyDescent="0.3">
      <c r="A690">
        <v>5.5</v>
      </c>
      <c r="B690" t="s">
        <v>22653</v>
      </c>
      <c r="C690" t="s">
        <v>1794</v>
      </c>
      <c r="D690" t="s">
        <v>809</v>
      </c>
      <c r="E690" t="s">
        <v>37</v>
      </c>
      <c r="F690">
        <v>113</v>
      </c>
      <c r="G690">
        <v>109176215</v>
      </c>
      <c r="H690">
        <v>60000000</v>
      </c>
    </row>
    <row r="691" spans="1:8" x14ac:dyDescent="0.3">
      <c r="A691">
        <v>5.9</v>
      </c>
      <c r="B691" t="s">
        <v>22654</v>
      </c>
      <c r="C691" t="s">
        <v>846</v>
      </c>
      <c r="D691" t="s">
        <v>1427</v>
      </c>
      <c r="E691" t="s">
        <v>37</v>
      </c>
      <c r="F691">
        <v>107</v>
      </c>
      <c r="G691">
        <v>82670733</v>
      </c>
      <c r="H691">
        <v>60000000</v>
      </c>
    </row>
    <row r="692" spans="1:8" x14ac:dyDescent="0.3">
      <c r="A692">
        <v>5.4</v>
      </c>
      <c r="B692" t="s">
        <v>22655</v>
      </c>
      <c r="C692" t="s">
        <v>1205</v>
      </c>
      <c r="D692" t="s">
        <v>1115</v>
      </c>
      <c r="E692" t="s">
        <v>37</v>
      </c>
      <c r="F692">
        <v>94</v>
      </c>
      <c r="G692">
        <v>82569532</v>
      </c>
      <c r="H692">
        <v>60000000</v>
      </c>
    </row>
    <row r="693" spans="1:8" x14ac:dyDescent="0.3">
      <c r="A693">
        <v>6.4</v>
      </c>
      <c r="B693" t="s">
        <v>22656</v>
      </c>
      <c r="C693" t="s">
        <v>1807</v>
      </c>
      <c r="D693" t="s">
        <v>1275</v>
      </c>
      <c r="E693" t="s">
        <v>37</v>
      </c>
      <c r="F693">
        <v>132</v>
      </c>
      <c r="G693">
        <v>81687587</v>
      </c>
      <c r="H693">
        <v>61000000</v>
      </c>
    </row>
    <row r="694" spans="1:8" x14ac:dyDescent="0.3">
      <c r="A694">
        <v>5.7</v>
      </c>
      <c r="B694" t="s">
        <v>22657</v>
      </c>
      <c r="C694" t="s">
        <v>1813</v>
      </c>
      <c r="D694" t="s">
        <v>151</v>
      </c>
      <c r="E694" t="s">
        <v>37</v>
      </c>
      <c r="F694">
        <v>140</v>
      </c>
      <c r="G694">
        <v>80574010</v>
      </c>
      <c r="H694">
        <v>60000000</v>
      </c>
    </row>
    <row r="695" spans="1:8" x14ac:dyDescent="0.3">
      <c r="A695">
        <v>6.7</v>
      </c>
      <c r="B695" t="s">
        <v>22658</v>
      </c>
      <c r="C695" t="s">
        <v>178</v>
      </c>
      <c r="D695" t="s">
        <v>1170</v>
      </c>
      <c r="E695" t="s">
        <v>37</v>
      </c>
      <c r="F695">
        <v>125</v>
      </c>
      <c r="G695">
        <v>75764085</v>
      </c>
      <c r="H695">
        <v>60000000</v>
      </c>
    </row>
    <row r="696" spans="1:8" x14ac:dyDescent="0.3">
      <c r="A696">
        <v>7.1</v>
      </c>
      <c r="B696" t="s">
        <v>22659</v>
      </c>
      <c r="C696" t="s">
        <v>648</v>
      </c>
      <c r="D696" t="s">
        <v>264</v>
      </c>
      <c r="E696" t="s">
        <v>37</v>
      </c>
      <c r="F696">
        <v>111</v>
      </c>
      <c r="G696">
        <v>90356857</v>
      </c>
      <c r="H696">
        <v>58000000</v>
      </c>
    </row>
    <row r="697" spans="1:8" x14ac:dyDescent="0.3">
      <c r="A697">
        <v>6.8</v>
      </c>
      <c r="B697" t="s">
        <v>22660</v>
      </c>
      <c r="C697" t="s">
        <v>431</v>
      </c>
      <c r="D697" t="s">
        <v>1607</v>
      </c>
      <c r="E697" t="s">
        <v>37</v>
      </c>
      <c r="F697">
        <v>156</v>
      </c>
      <c r="G697">
        <v>75530832</v>
      </c>
      <c r="H697">
        <v>55000000</v>
      </c>
    </row>
    <row r="698" spans="1:8" x14ac:dyDescent="0.3">
      <c r="A698">
        <v>6.5</v>
      </c>
      <c r="B698" t="s">
        <v>22661</v>
      </c>
      <c r="C698" t="s">
        <v>1827</v>
      </c>
      <c r="D698" t="s">
        <v>1828</v>
      </c>
      <c r="E698" t="s">
        <v>37</v>
      </c>
      <c r="F698">
        <v>170</v>
      </c>
      <c r="G698">
        <v>75370763</v>
      </c>
      <c r="H698">
        <v>60000000</v>
      </c>
    </row>
    <row r="699" spans="1:8" x14ac:dyDescent="0.3">
      <c r="A699">
        <v>7.6</v>
      </c>
      <c r="B699" t="s">
        <v>22662</v>
      </c>
      <c r="C699" t="s">
        <v>794</v>
      </c>
      <c r="D699" t="s">
        <v>1018</v>
      </c>
      <c r="E699" t="s">
        <v>37</v>
      </c>
      <c r="F699">
        <v>120</v>
      </c>
      <c r="G699">
        <v>100003492</v>
      </c>
      <c r="H699">
        <v>65000000</v>
      </c>
    </row>
    <row r="700" spans="1:8" x14ac:dyDescent="0.3">
      <c r="A700">
        <v>5.5</v>
      </c>
      <c r="B700" t="s">
        <v>22663</v>
      </c>
      <c r="C700" t="s">
        <v>854</v>
      </c>
      <c r="D700" t="s">
        <v>936</v>
      </c>
      <c r="E700" t="s">
        <v>37</v>
      </c>
      <c r="F700">
        <v>100</v>
      </c>
      <c r="G700">
        <v>90341670</v>
      </c>
      <c r="H700">
        <v>60000000</v>
      </c>
    </row>
    <row r="701" spans="1:8" x14ac:dyDescent="0.3">
      <c r="A701">
        <v>6.5</v>
      </c>
      <c r="B701" t="s">
        <v>22664</v>
      </c>
      <c r="C701" t="s">
        <v>1839</v>
      </c>
      <c r="D701" t="s">
        <v>499</v>
      </c>
      <c r="E701" t="s">
        <v>37</v>
      </c>
      <c r="F701">
        <v>115</v>
      </c>
      <c r="G701">
        <v>74540762</v>
      </c>
      <c r="H701">
        <v>55000000</v>
      </c>
    </row>
    <row r="702" spans="1:8" x14ac:dyDescent="0.3">
      <c r="A702">
        <v>7</v>
      </c>
      <c r="B702" t="s">
        <v>22665</v>
      </c>
      <c r="C702" t="s">
        <v>483</v>
      </c>
      <c r="D702" t="s">
        <v>625</v>
      </c>
      <c r="E702" t="s">
        <v>37</v>
      </c>
      <c r="F702">
        <v>130</v>
      </c>
      <c r="G702">
        <v>80033643</v>
      </c>
      <c r="H702">
        <v>60000000</v>
      </c>
    </row>
    <row r="703" spans="1:8" x14ac:dyDescent="0.3">
      <c r="A703">
        <v>5.8</v>
      </c>
      <c r="B703" t="s">
        <v>22666</v>
      </c>
      <c r="C703" t="s">
        <v>997</v>
      </c>
      <c r="D703" t="s">
        <v>1275</v>
      </c>
      <c r="E703" t="s">
        <v>37</v>
      </c>
      <c r="F703">
        <v>105</v>
      </c>
      <c r="G703">
        <v>73648142</v>
      </c>
      <c r="H703">
        <v>60000000</v>
      </c>
    </row>
    <row r="704" spans="1:8" x14ac:dyDescent="0.3">
      <c r="A704">
        <v>7.3</v>
      </c>
      <c r="B704" t="s">
        <v>22667</v>
      </c>
      <c r="C704" t="s">
        <v>1852</v>
      </c>
      <c r="D704" t="s">
        <v>1854</v>
      </c>
      <c r="E704" t="s">
        <v>37</v>
      </c>
      <c r="F704">
        <v>111</v>
      </c>
      <c r="G704">
        <v>71844424</v>
      </c>
      <c r="H704">
        <v>60000000</v>
      </c>
    </row>
    <row r="705" spans="1:8" x14ac:dyDescent="0.3">
      <c r="A705">
        <v>6.6</v>
      </c>
      <c r="B705" t="s">
        <v>22668</v>
      </c>
      <c r="C705" t="s">
        <v>753</v>
      </c>
      <c r="D705" t="s">
        <v>1861</v>
      </c>
      <c r="E705" t="s">
        <v>37</v>
      </c>
      <c r="F705">
        <v>106</v>
      </c>
      <c r="G705">
        <v>75638743</v>
      </c>
      <c r="H705">
        <v>60000000</v>
      </c>
    </row>
    <row r="706" spans="1:8" x14ac:dyDescent="0.3">
      <c r="A706">
        <v>4.4000000000000004</v>
      </c>
      <c r="B706" t="s">
        <v>22669</v>
      </c>
      <c r="C706" t="s">
        <v>1866</v>
      </c>
      <c r="D706" t="s">
        <v>696</v>
      </c>
      <c r="E706" t="s">
        <v>37</v>
      </c>
      <c r="F706">
        <v>89</v>
      </c>
      <c r="G706">
        <v>66734992</v>
      </c>
      <c r="H706">
        <v>60000000</v>
      </c>
    </row>
    <row r="707" spans="1:8" x14ac:dyDescent="0.3">
      <c r="A707">
        <v>7.7</v>
      </c>
      <c r="B707" t="s">
        <v>22670</v>
      </c>
      <c r="C707" t="s">
        <v>1392</v>
      </c>
      <c r="D707" t="s">
        <v>1873</v>
      </c>
      <c r="E707" t="s">
        <v>37</v>
      </c>
      <c r="F707">
        <v>100</v>
      </c>
      <c r="G707">
        <v>75280058</v>
      </c>
      <c r="H707">
        <v>60000000</v>
      </c>
    </row>
    <row r="708" spans="1:8" x14ac:dyDescent="0.3">
      <c r="A708">
        <v>5</v>
      </c>
      <c r="B708" t="s">
        <v>22671</v>
      </c>
      <c r="C708" t="s">
        <v>496</v>
      </c>
      <c r="D708" t="s">
        <v>1314</v>
      </c>
      <c r="E708" t="s">
        <v>37</v>
      </c>
      <c r="F708">
        <v>91</v>
      </c>
      <c r="G708">
        <v>64505912</v>
      </c>
      <c r="H708">
        <v>48000000</v>
      </c>
    </row>
    <row r="709" spans="1:8" x14ac:dyDescent="0.3">
      <c r="A709">
        <v>7.7</v>
      </c>
      <c r="B709" t="s">
        <v>22672</v>
      </c>
      <c r="C709" t="s">
        <v>846</v>
      </c>
      <c r="D709" t="s">
        <v>282</v>
      </c>
      <c r="E709" t="s">
        <v>37</v>
      </c>
      <c r="F709">
        <v>146</v>
      </c>
      <c r="G709">
        <v>77862546</v>
      </c>
      <c r="H709">
        <v>70000000</v>
      </c>
    </row>
    <row r="710" spans="1:8" x14ac:dyDescent="0.3">
      <c r="A710">
        <v>4.4000000000000004</v>
      </c>
      <c r="B710" t="s">
        <v>22673</v>
      </c>
      <c r="C710" t="s">
        <v>1885</v>
      </c>
      <c r="D710" t="s">
        <v>309</v>
      </c>
      <c r="E710" t="s">
        <v>37</v>
      </c>
      <c r="F710">
        <v>98</v>
      </c>
      <c r="G710">
        <v>61112916</v>
      </c>
      <c r="H710">
        <v>50000000</v>
      </c>
    </row>
    <row r="711" spans="1:8" x14ac:dyDescent="0.3">
      <c r="A711">
        <v>6.1</v>
      </c>
      <c r="B711" t="s">
        <v>22674</v>
      </c>
      <c r="C711" t="s">
        <v>1191</v>
      </c>
      <c r="D711" t="s">
        <v>541</v>
      </c>
      <c r="E711" t="s">
        <v>37</v>
      </c>
      <c r="F711">
        <v>101</v>
      </c>
      <c r="G711">
        <v>88200225</v>
      </c>
      <c r="H711">
        <v>60000000</v>
      </c>
    </row>
    <row r="712" spans="1:8" x14ac:dyDescent="0.3">
      <c r="A712">
        <v>5.4</v>
      </c>
      <c r="B712" t="s">
        <v>22675</v>
      </c>
      <c r="C712" t="s">
        <v>1893</v>
      </c>
      <c r="D712" t="s">
        <v>1349</v>
      </c>
      <c r="E712" t="s">
        <v>37</v>
      </c>
      <c r="F712">
        <v>94</v>
      </c>
      <c r="G712">
        <v>60573641</v>
      </c>
      <c r="H712">
        <v>60000000</v>
      </c>
    </row>
    <row r="713" spans="1:8" x14ac:dyDescent="0.3">
      <c r="A713">
        <v>6.8</v>
      </c>
      <c r="B713" t="s">
        <v>22676</v>
      </c>
      <c r="C713" t="s">
        <v>248</v>
      </c>
      <c r="D713" t="s">
        <v>1899</v>
      </c>
      <c r="E713" t="s">
        <v>37</v>
      </c>
      <c r="F713">
        <v>132</v>
      </c>
      <c r="G713">
        <v>59035104</v>
      </c>
      <c r="H713">
        <v>66000000</v>
      </c>
    </row>
    <row r="714" spans="1:8" x14ac:dyDescent="0.3">
      <c r="A714">
        <v>6.5</v>
      </c>
      <c r="B714" t="s">
        <v>22677</v>
      </c>
      <c r="C714" t="s">
        <v>1904</v>
      </c>
      <c r="D714" t="s">
        <v>1473</v>
      </c>
      <c r="E714" t="s">
        <v>37</v>
      </c>
      <c r="F714">
        <v>115</v>
      </c>
      <c r="G714">
        <v>56702901</v>
      </c>
      <c r="H714">
        <v>60000000</v>
      </c>
    </row>
    <row r="715" spans="1:8" x14ac:dyDescent="0.3">
      <c r="A715">
        <v>7</v>
      </c>
      <c r="B715" t="s">
        <v>22678</v>
      </c>
      <c r="C715" t="s">
        <v>1908</v>
      </c>
      <c r="D715" t="s">
        <v>185</v>
      </c>
      <c r="E715" t="s">
        <v>37</v>
      </c>
      <c r="F715">
        <v>92</v>
      </c>
      <c r="G715">
        <v>55994557</v>
      </c>
      <c r="H715">
        <v>60000000</v>
      </c>
    </row>
    <row r="716" spans="1:8" x14ac:dyDescent="0.3">
      <c r="A716">
        <v>6.3</v>
      </c>
      <c r="B716" t="s">
        <v>22679</v>
      </c>
      <c r="C716" t="s">
        <v>1512</v>
      </c>
      <c r="D716" t="s">
        <v>1449</v>
      </c>
      <c r="E716" t="s">
        <v>37</v>
      </c>
      <c r="F716">
        <v>124</v>
      </c>
      <c r="G716">
        <v>54910560</v>
      </c>
      <c r="H716">
        <v>60000000</v>
      </c>
    </row>
    <row r="717" spans="1:8" x14ac:dyDescent="0.3">
      <c r="A717">
        <v>6.3</v>
      </c>
      <c r="B717" t="s">
        <v>22680</v>
      </c>
      <c r="C717" t="s">
        <v>680</v>
      </c>
      <c r="D717" t="s">
        <v>799</v>
      </c>
      <c r="E717" t="s">
        <v>37</v>
      </c>
      <c r="F717">
        <v>119</v>
      </c>
      <c r="G717">
        <v>53789313</v>
      </c>
      <c r="H717">
        <v>60000000</v>
      </c>
    </row>
    <row r="718" spans="1:8" x14ac:dyDescent="0.3">
      <c r="A718">
        <v>6.1</v>
      </c>
      <c r="B718" t="s">
        <v>22681</v>
      </c>
      <c r="C718" t="s">
        <v>1920</v>
      </c>
      <c r="D718" t="s">
        <v>151</v>
      </c>
      <c r="E718" t="s">
        <v>37</v>
      </c>
      <c r="F718">
        <v>124</v>
      </c>
      <c r="G718">
        <v>51045801</v>
      </c>
      <c r="H718">
        <v>60000000</v>
      </c>
    </row>
    <row r="719" spans="1:8" x14ac:dyDescent="0.3">
      <c r="A719">
        <v>6.1</v>
      </c>
      <c r="B719" t="s">
        <v>22682</v>
      </c>
      <c r="C719" t="s">
        <v>1925</v>
      </c>
      <c r="D719" t="s">
        <v>185</v>
      </c>
      <c r="E719" t="s">
        <v>37</v>
      </c>
      <c r="F719">
        <v>93</v>
      </c>
      <c r="G719">
        <v>50818750</v>
      </c>
      <c r="H719">
        <v>60000000</v>
      </c>
    </row>
    <row r="720" spans="1:8" x14ac:dyDescent="0.3">
      <c r="A720">
        <v>5.3</v>
      </c>
      <c r="B720" t="s">
        <v>22683</v>
      </c>
      <c r="C720" t="s">
        <v>1935</v>
      </c>
      <c r="D720" t="s">
        <v>926</v>
      </c>
      <c r="E720" t="s">
        <v>37</v>
      </c>
      <c r="F720">
        <v>98</v>
      </c>
      <c r="G720">
        <v>50189179</v>
      </c>
      <c r="H720">
        <v>60000000</v>
      </c>
    </row>
    <row r="721" spans="1:8" x14ac:dyDescent="0.3">
      <c r="A721">
        <v>5.4</v>
      </c>
      <c r="B721" t="s">
        <v>22684</v>
      </c>
      <c r="C721" t="s">
        <v>1940</v>
      </c>
      <c r="D721" t="s">
        <v>59</v>
      </c>
      <c r="E721" t="s">
        <v>37</v>
      </c>
      <c r="F721">
        <v>92</v>
      </c>
      <c r="G721">
        <v>50024083</v>
      </c>
      <c r="H721">
        <v>60000000</v>
      </c>
    </row>
    <row r="722" spans="1:8" x14ac:dyDescent="0.3">
      <c r="A722">
        <v>6.2</v>
      </c>
      <c r="B722" t="s">
        <v>22685</v>
      </c>
      <c r="C722" t="s">
        <v>471</v>
      </c>
      <c r="D722" t="s">
        <v>499</v>
      </c>
      <c r="E722" t="s">
        <v>37</v>
      </c>
      <c r="F722">
        <v>105</v>
      </c>
      <c r="G722">
        <v>50549107</v>
      </c>
      <c r="H722">
        <v>60000000</v>
      </c>
    </row>
    <row r="723" spans="1:8" x14ac:dyDescent="0.3">
      <c r="A723">
        <v>6.6</v>
      </c>
      <c r="B723" t="s">
        <v>22686</v>
      </c>
      <c r="C723" t="s">
        <v>1952</v>
      </c>
      <c r="D723" t="s">
        <v>1953</v>
      </c>
      <c r="E723" t="s">
        <v>37</v>
      </c>
      <c r="F723">
        <v>124</v>
      </c>
      <c r="G723">
        <v>56443482</v>
      </c>
      <c r="H723">
        <v>60000000</v>
      </c>
    </row>
    <row r="724" spans="1:8" x14ac:dyDescent="0.3">
      <c r="A724">
        <v>5.9</v>
      </c>
      <c r="B724" t="s">
        <v>22687</v>
      </c>
      <c r="C724" t="s">
        <v>1957</v>
      </c>
      <c r="D724" t="s">
        <v>282</v>
      </c>
      <c r="E724" t="s">
        <v>37</v>
      </c>
      <c r="F724">
        <v>99</v>
      </c>
      <c r="G724">
        <v>62401264</v>
      </c>
      <c r="H724">
        <v>60000000</v>
      </c>
    </row>
    <row r="725" spans="1:8" x14ac:dyDescent="0.3">
      <c r="A725">
        <v>6.3</v>
      </c>
      <c r="B725" t="s">
        <v>22688</v>
      </c>
      <c r="C725" t="s">
        <v>1962</v>
      </c>
      <c r="D725" t="s">
        <v>1963</v>
      </c>
      <c r="E725" t="s">
        <v>37</v>
      </c>
      <c r="F725">
        <v>116</v>
      </c>
      <c r="G725">
        <v>47748610</v>
      </c>
      <c r="H725">
        <v>75000000</v>
      </c>
    </row>
    <row r="726" spans="1:8" x14ac:dyDescent="0.3">
      <c r="A726">
        <v>7.2</v>
      </c>
      <c r="B726" t="s">
        <v>22689</v>
      </c>
      <c r="C726" t="s">
        <v>1363</v>
      </c>
      <c r="D726" t="s">
        <v>587</v>
      </c>
      <c r="E726" t="s">
        <v>37</v>
      </c>
      <c r="F726">
        <v>124</v>
      </c>
      <c r="G726">
        <v>46975183</v>
      </c>
      <c r="H726">
        <v>61000000</v>
      </c>
    </row>
    <row r="727" spans="1:8" x14ac:dyDescent="0.3">
      <c r="A727">
        <v>6.8</v>
      </c>
      <c r="B727" t="s">
        <v>22690</v>
      </c>
      <c r="C727" t="s">
        <v>1974</v>
      </c>
      <c r="D727" t="s">
        <v>185</v>
      </c>
      <c r="E727" t="s">
        <v>37</v>
      </c>
      <c r="F727">
        <v>96</v>
      </c>
      <c r="G727">
        <v>50807639</v>
      </c>
      <c r="H727">
        <v>60000000</v>
      </c>
    </row>
    <row r="728" spans="1:8" x14ac:dyDescent="0.3">
      <c r="A728">
        <v>6.1</v>
      </c>
      <c r="B728" t="s">
        <v>22691</v>
      </c>
      <c r="C728" t="s">
        <v>1980</v>
      </c>
      <c r="D728" t="s">
        <v>1170</v>
      </c>
      <c r="E728" t="s">
        <v>37</v>
      </c>
      <c r="F728">
        <v>104</v>
      </c>
      <c r="G728">
        <v>46611204</v>
      </c>
      <c r="H728">
        <v>48000000</v>
      </c>
    </row>
    <row r="729" spans="1:8" x14ac:dyDescent="0.3">
      <c r="A729">
        <v>7.8</v>
      </c>
      <c r="B729" t="s">
        <v>22692</v>
      </c>
      <c r="C729" t="s">
        <v>1007</v>
      </c>
      <c r="D729" t="s">
        <v>555</v>
      </c>
      <c r="E729" t="s">
        <v>37</v>
      </c>
      <c r="F729">
        <v>100</v>
      </c>
      <c r="G729">
        <v>257756197</v>
      </c>
      <c r="H729">
        <v>60000000</v>
      </c>
    </row>
    <row r="730" spans="1:8" x14ac:dyDescent="0.3">
      <c r="A730">
        <v>5</v>
      </c>
      <c r="B730" t="s">
        <v>22693</v>
      </c>
      <c r="C730" t="s">
        <v>1989</v>
      </c>
      <c r="D730" t="s">
        <v>853</v>
      </c>
      <c r="E730" t="s">
        <v>37</v>
      </c>
      <c r="F730">
        <v>115</v>
      </c>
      <c r="G730">
        <v>48472213</v>
      </c>
      <c r="H730">
        <v>45000000</v>
      </c>
    </row>
    <row r="731" spans="1:8" x14ac:dyDescent="0.3">
      <c r="A731">
        <v>6.2</v>
      </c>
      <c r="B731" t="s">
        <v>22694</v>
      </c>
      <c r="C731" t="s">
        <v>1547</v>
      </c>
      <c r="D731" t="s">
        <v>180</v>
      </c>
      <c r="E731" t="s">
        <v>37</v>
      </c>
      <c r="F731">
        <v>101</v>
      </c>
      <c r="G731">
        <v>43060566</v>
      </c>
      <c r="H731">
        <v>60000000</v>
      </c>
    </row>
    <row r="732" spans="1:8" x14ac:dyDescent="0.3">
      <c r="A732">
        <v>6.7</v>
      </c>
      <c r="B732" t="s">
        <v>22695</v>
      </c>
      <c r="C732" t="s">
        <v>1998</v>
      </c>
      <c r="D732" t="s">
        <v>282</v>
      </c>
      <c r="E732" t="s">
        <v>37</v>
      </c>
      <c r="F732">
        <v>113</v>
      </c>
      <c r="G732">
        <v>45996718</v>
      </c>
      <c r="H732">
        <v>60000000</v>
      </c>
    </row>
    <row r="733" spans="1:8" x14ac:dyDescent="0.3">
      <c r="A733">
        <v>4.9000000000000004</v>
      </c>
      <c r="B733" t="s">
        <v>22696</v>
      </c>
      <c r="C733" t="s">
        <v>2004</v>
      </c>
      <c r="D733" t="s">
        <v>2005</v>
      </c>
      <c r="E733" t="s">
        <v>37</v>
      </c>
      <c r="F733">
        <v>100</v>
      </c>
      <c r="G733">
        <v>43337279</v>
      </c>
      <c r="H733">
        <v>60000000</v>
      </c>
    </row>
    <row r="734" spans="1:8" x14ac:dyDescent="0.3">
      <c r="A734">
        <v>7.4</v>
      </c>
      <c r="B734" t="s">
        <v>22697</v>
      </c>
      <c r="C734" t="s">
        <v>1574</v>
      </c>
      <c r="D734" t="s">
        <v>2010</v>
      </c>
      <c r="E734" t="s">
        <v>37</v>
      </c>
      <c r="F734">
        <v>134</v>
      </c>
      <c r="G734">
        <v>37479778</v>
      </c>
      <c r="H734">
        <v>60000000</v>
      </c>
    </row>
    <row r="735" spans="1:8" x14ac:dyDescent="0.3">
      <c r="A735">
        <v>6.2</v>
      </c>
      <c r="B735" t="s">
        <v>22698</v>
      </c>
      <c r="C735" t="s">
        <v>671</v>
      </c>
      <c r="D735" t="s">
        <v>2020</v>
      </c>
      <c r="E735" t="s">
        <v>37</v>
      </c>
      <c r="F735">
        <v>125</v>
      </c>
      <c r="G735">
        <v>40559930</v>
      </c>
      <c r="H735">
        <v>60000000</v>
      </c>
    </row>
    <row r="736" spans="1:8" x14ac:dyDescent="0.3">
      <c r="A736">
        <v>4.9000000000000004</v>
      </c>
      <c r="B736" t="s">
        <v>22699</v>
      </c>
      <c r="C736" t="s">
        <v>2025</v>
      </c>
      <c r="D736" t="s">
        <v>1222</v>
      </c>
      <c r="E736" t="s">
        <v>37</v>
      </c>
      <c r="F736">
        <v>94</v>
      </c>
      <c r="G736">
        <v>36830057</v>
      </c>
      <c r="H736">
        <v>65000000</v>
      </c>
    </row>
    <row r="737" spans="1:8" x14ac:dyDescent="0.3">
      <c r="A737">
        <v>6.1</v>
      </c>
      <c r="B737" t="s">
        <v>22700</v>
      </c>
      <c r="C737" t="s">
        <v>1447</v>
      </c>
      <c r="D737" t="s">
        <v>223</v>
      </c>
      <c r="E737" t="s">
        <v>37</v>
      </c>
      <c r="F737">
        <v>107</v>
      </c>
      <c r="G737">
        <v>36279230</v>
      </c>
      <c r="H737">
        <v>60000000</v>
      </c>
    </row>
    <row r="738" spans="1:8" x14ac:dyDescent="0.3">
      <c r="A738">
        <v>6.1</v>
      </c>
      <c r="B738" t="s">
        <v>22701</v>
      </c>
      <c r="C738" t="s">
        <v>2038</v>
      </c>
      <c r="D738" t="s">
        <v>368</v>
      </c>
      <c r="E738" t="s">
        <v>37</v>
      </c>
      <c r="F738">
        <v>91</v>
      </c>
      <c r="G738">
        <v>42194060</v>
      </c>
      <c r="H738">
        <v>70000000</v>
      </c>
    </row>
    <row r="739" spans="1:8" x14ac:dyDescent="0.3">
      <c r="A739">
        <v>6.4</v>
      </c>
      <c r="B739" t="s">
        <v>22702</v>
      </c>
      <c r="C739" t="s">
        <v>2042</v>
      </c>
      <c r="D739" t="s">
        <v>157</v>
      </c>
      <c r="E739" t="s">
        <v>37</v>
      </c>
      <c r="F739">
        <v>116</v>
      </c>
      <c r="G739">
        <v>43119879</v>
      </c>
      <c r="H739">
        <v>60000000</v>
      </c>
    </row>
    <row r="740" spans="1:8" x14ac:dyDescent="0.3">
      <c r="A740">
        <v>6.3</v>
      </c>
      <c r="B740" t="s">
        <v>22703</v>
      </c>
      <c r="C740" t="s">
        <v>2046</v>
      </c>
      <c r="D740" t="s">
        <v>2048</v>
      </c>
      <c r="E740" t="s">
        <v>37</v>
      </c>
      <c r="F740">
        <v>100</v>
      </c>
      <c r="G740">
        <v>35096190</v>
      </c>
      <c r="H740">
        <v>60000000</v>
      </c>
    </row>
    <row r="741" spans="1:8" x14ac:dyDescent="0.3">
      <c r="A741">
        <v>6.6</v>
      </c>
      <c r="B741" t="s">
        <v>22704</v>
      </c>
      <c r="C741" t="s">
        <v>212</v>
      </c>
      <c r="D741" t="s">
        <v>1025</v>
      </c>
      <c r="E741" t="s">
        <v>37</v>
      </c>
      <c r="F741">
        <v>117</v>
      </c>
      <c r="G741">
        <v>43290977</v>
      </c>
      <c r="H741">
        <v>80000000</v>
      </c>
    </row>
    <row r="742" spans="1:8" x14ac:dyDescent="0.3">
      <c r="A742">
        <v>5.7</v>
      </c>
      <c r="B742" t="s">
        <v>22705</v>
      </c>
      <c r="C742" t="s">
        <v>887</v>
      </c>
      <c r="D742" t="s">
        <v>2063</v>
      </c>
      <c r="E742" t="s">
        <v>37</v>
      </c>
      <c r="F742">
        <v>110</v>
      </c>
      <c r="G742">
        <v>33927476</v>
      </c>
      <c r="H742">
        <v>40000000</v>
      </c>
    </row>
    <row r="743" spans="1:8" x14ac:dyDescent="0.3">
      <c r="A743">
        <v>5.9</v>
      </c>
      <c r="B743" t="s">
        <v>22706</v>
      </c>
      <c r="C743" t="s">
        <v>2004</v>
      </c>
      <c r="D743" t="s">
        <v>541</v>
      </c>
      <c r="E743" t="s">
        <v>37</v>
      </c>
      <c r="F743">
        <v>96</v>
      </c>
      <c r="G743">
        <v>32122249</v>
      </c>
      <c r="H743">
        <v>60000000</v>
      </c>
    </row>
    <row r="744" spans="1:8" x14ac:dyDescent="0.3">
      <c r="A744">
        <v>6</v>
      </c>
      <c r="B744" t="s">
        <v>22707</v>
      </c>
      <c r="C744" t="s">
        <v>1920</v>
      </c>
      <c r="D744" t="s">
        <v>587</v>
      </c>
      <c r="E744" t="s">
        <v>37</v>
      </c>
      <c r="F744">
        <v>101</v>
      </c>
      <c r="G744">
        <v>40076438</v>
      </c>
      <c r="H744">
        <v>60000000</v>
      </c>
    </row>
    <row r="745" spans="1:8" x14ac:dyDescent="0.3">
      <c r="A745">
        <v>6.1</v>
      </c>
      <c r="B745" t="s">
        <v>22708</v>
      </c>
      <c r="C745" t="s">
        <v>2077</v>
      </c>
      <c r="D745" t="s">
        <v>282</v>
      </c>
      <c r="E745" t="s">
        <v>37</v>
      </c>
      <c r="F745">
        <v>111</v>
      </c>
      <c r="G745">
        <v>32940507</v>
      </c>
      <c r="H745">
        <v>60000000</v>
      </c>
    </row>
    <row r="746" spans="1:8" x14ac:dyDescent="0.3">
      <c r="A746">
        <v>6.7</v>
      </c>
      <c r="B746" t="s">
        <v>22709</v>
      </c>
      <c r="C746" t="s">
        <v>506</v>
      </c>
      <c r="D746" t="s">
        <v>2082</v>
      </c>
      <c r="E746" t="s">
        <v>37</v>
      </c>
      <c r="F746">
        <v>117</v>
      </c>
      <c r="G746">
        <v>31670931</v>
      </c>
      <c r="H746">
        <v>60000000</v>
      </c>
    </row>
    <row r="747" spans="1:8" x14ac:dyDescent="0.3">
      <c r="A747">
        <v>6.7</v>
      </c>
      <c r="B747" t="s">
        <v>22710</v>
      </c>
      <c r="C747" t="s">
        <v>1827</v>
      </c>
      <c r="D747" t="s">
        <v>2086</v>
      </c>
      <c r="E747" t="s">
        <v>37</v>
      </c>
      <c r="F747">
        <v>126</v>
      </c>
      <c r="G747">
        <v>30695227</v>
      </c>
      <c r="H747">
        <v>60000000</v>
      </c>
    </row>
    <row r="748" spans="1:8" x14ac:dyDescent="0.3">
      <c r="A748">
        <v>7.9</v>
      </c>
      <c r="B748" t="s">
        <v>22711</v>
      </c>
      <c r="C748" t="s">
        <v>1452</v>
      </c>
      <c r="D748" t="s">
        <v>2090</v>
      </c>
      <c r="E748" t="s">
        <v>37</v>
      </c>
      <c r="F748">
        <v>152</v>
      </c>
      <c r="G748">
        <v>32522352</v>
      </c>
      <c r="H748">
        <v>60000000</v>
      </c>
    </row>
    <row r="749" spans="1:8" x14ac:dyDescent="0.3">
      <c r="A749">
        <v>4.3</v>
      </c>
      <c r="B749" t="s">
        <v>22712</v>
      </c>
      <c r="C749" t="s">
        <v>518</v>
      </c>
      <c r="D749" t="s">
        <v>1449</v>
      </c>
      <c r="E749" t="s">
        <v>37</v>
      </c>
      <c r="F749">
        <v>101</v>
      </c>
      <c r="G749">
        <v>26082914</v>
      </c>
      <c r="H749">
        <v>87000000</v>
      </c>
    </row>
    <row r="750" spans="1:8" x14ac:dyDescent="0.3">
      <c r="A750">
        <v>5.7</v>
      </c>
      <c r="B750" t="s">
        <v>22713</v>
      </c>
      <c r="C750" t="s">
        <v>2103</v>
      </c>
      <c r="D750" t="s">
        <v>2105</v>
      </c>
      <c r="E750" t="s">
        <v>37</v>
      </c>
      <c r="F750">
        <v>87</v>
      </c>
      <c r="G750">
        <v>29136626</v>
      </c>
      <c r="H750">
        <v>60000000</v>
      </c>
    </row>
    <row r="751" spans="1:8" x14ac:dyDescent="0.3">
      <c r="A751">
        <v>6.7</v>
      </c>
      <c r="B751" t="s">
        <v>22714</v>
      </c>
      <c r="C751" t="s">
        <v>2111</v>
      </c>
      <c r="D751" t="s">
        <v>2113</v>
      </c>
      <c r="E751" t="s">
        <v>37</v>
      </c>
      <c r="F751">
        <v>85</v>
      </c>
      <c r="G751">
        <v>26288320</v>
      </c>
      <c r="H751">
        <v>60000000</v>
      </c>
    </row>
    <row r="752" spans="1:8" x14ac:dyDescent="0.3">
      <c r="A752">
        <v>6.7</v>
      </c>
      <c r="B752" t="s">
        <v>22715</v>
      </c>
      <c r="C752" t="s">
        <v>1108</v>
      </c>
      <c r="D752" t="s">
        <v>2118</v>
      </c>
      <c r="E752" t="s">
        <v>37</v>
      </c>
      <c r="F752">
        <v>130</v>
      </c>
      <c r="G752">
        <v>26616590</v>
      </c>
      <c r="H752">
        <v>60000000</v>
      </c>
    </row>
    <row r="753" spans="1:8" x14ac:dyDescent="0.3">
      <c r="A753">
        <v>6.1</v>
      </c>
      <c r="B753" t="s">
        <v>22716</v>
      </c>
      <c r="C753" t="s">
        <v>308</v>
      </c>
      <c r="D753" t="s">
        <v>2123</v>
      </c>
      <c r="E753" t="s">
        <v>37</v>
      </c>
      <c r="F753">
        <v>104</v>
      </c>
      <c r="G753">
        <v>30063805</v>
      </c>
      <c r="H753">
        <v>60000000</v>
      </c>
    </row>
    <row r="754" spans="1:8" x14ac:dyDescent="0.3">
      <c r="A754">
        <v>5.6</v>
      </c>
      <c r="B754" t="s">
        <v>22717</v>
      </c>
      <c r="C754" t="s">
        <v>1071</v>
      </c>
      <c r="D754" t="s">
        <v>1025</v>
      </c>
      <c r="E754" t="s">
        <v>37</v>
      </c>
      <c r="F754">
        <v>121</v>
      </c>
      <c r="G754">
        <v>22518325</v>
      </c>
      <c r="H754">
        <v>50000000</v>
      </c>
    </row>
    <row r="755" spans="1:8" x14ac:dyDescent="0.3">
      <c r="A755">
        <v>6.6</v>
      </c>
      <c r="B755" t="s">
        <v>22718</v>
      </c>
      <c r="C755" t="s">
        <v>2131</v>
      </c>
      <c r="D755" t="s">
        <v>2132</v>
      </c>
      <c r="E755" t="s">
        <v>37</v>
      </c>
      <c r="F755">
        <v>140</v>
      </c>
      <c r="G755">
        <v>13082288</v>
      </c>
      <c r="H755">
        <v>60000000</v>
      </c>
    </row>
    <row r="756" spans="1:8" x14ac:dyDescent="0.3">
      <c r="A756">
        <v>6.9</v>
      </c>
      <c r="B756" t="s">
        <v>22719</v>
      </c>
      <c r="C756" t="s">
        <v>2137</v>
      </c>
      <c r="D756" t="s">
        <v>499</v>
      </c>
      <c r="E756" t="s">
        <v>37</v>
      </c>
      <c r="F756">
        <v>131</v>
      </c>
      <c r="G756">
        <v>18208078</v>
      </c>
      <c r="H756">
        <v>60000000</v>
      </c>
    </row>
    <row r="757" spans="1:8" x14ac:dyDescent="0.3">
      <c r="A757">
        <v>4.8</v>
      </c>
      <c r="B757" t="s">
        <v>22720</v>
      </c>
      <c r="C757" t="s">
        <v>2142</v>
      </c>
      <c r="D757" t="s">
        <v>2118</v>
      </c>
      <c r="E757" t="s">
        <v>37</v>
      </c>
      <c r="F757">
        <v>91</v>
      </c>
      <c r="G757">
        <v>14218868</v>
      </c>
      <c r="H757">
        <v>65000000</v>
      </c>
    </row>
    <row r="758" spans="1:8" x14ac:dyDescent="0.3">
      <c r="A758">
        <v>6.2</v>
      </c>
      <c r="B758" t="s">
        <v>22721</v>
      </c>
      <c r="C758" t="s">
        <v>2149</v>
      </c>
      <c r="D758" t="s">
        <v>2150</v>
      </c>
      <c r="E758" t="s">
        <v>37</v>
      </c>
      <c r="F758">
        <v>118</v>
      </c>
      <c r="G758">
        <v>22451</v>
      </c>
      <c r="H758">
        <v>60000000</v>
      </c>
    </row>
    <row r="759" spans="1:8" x14ac:dyDescent="0.3">
      <c r="A759">
        <v>6</v>
      </c>
      <c r="B759" t="s">
        <v>22722</v>
      </c>
      <c r="C759" t="s">
        <v>2156</v>
      </c>
      <c r="D759" t="s">
        <v>2158</v>
      </c>
      <c r="E759" t="s">
        <v>37</v>
      </c>
      <c r="F759">
        <v>130</v>
      </c>
      <c r="G759">
        <v>31165421</v>
      </c>
      <c r="H759">
        <v>60000000</v>
      </c>
    </row>
    <row r="760" spans="1:8" x14ac:dyDescent="0.3">
      <c r="A760">
        <v>4.9000000000000004</v>
      </c>
      <c r="B760" t="s">
        <v>22723</v>
      </c>
      <c r="C760" t="s">
        <v>1885</v>
      </c>
      <c r="D760" t="s">
        <v>2163</v>
      </c>
      <c r="E760" t="s">
        <v>37</v>
      </c>
      <c r="F760">
        <v>90</v>
      </c>
      <c r="G760">
        <v>11802056</v>
      </c>
      <c r="H760">
        <v>60000000</v>
      </c>
    </row>
    <row r="761" spans="1:8" x14ac:dyDescent="0.3">
      <c r="A761">
        <v>5.6</v>
      </c>
      <c r="B761" t="s">
        <v>22724</v>
      </c>
      <c r="C761" t="s">
        <v>2168</v>
      </c>
      <c r="D761" t="s">
        <v>2170</v>
      </c>
      <c r="E761" t="s">
        <v>37</v>
      </c>
      <c r="F761">
        <v>103</v>
      </c>
      <c r="G761">
        <v>25472967</v>
      </c>
      <c r="H761">
        <v>30000000</v>
      </c>
    </row>
    <row r="762" spans="1:8" x14ac:dyDescent="0.3">
      <c r="A762">
        <v>6.1</v>
      </c>
      <c r="B762" t="s">
        <v>22725</v>
      </c>
      <c r="C762" t="s">
        <v>467</v>
      </c>
      <c r="D762" t="s">
        <v>1188</v>
      </c>
      <c r="E762" t="s">
        <v>37</v>
      </c>
      <c r="F762">
        <v>122</v>
      </c>
      <c r="G762">
        <v>22362500</v>
      </c>
      <c r="H762">
        <v>55000000</v>
      </c>
    </row>
    <row r="763" spans="1:8" x14ac:dyDescent="0.3">
      <c r="A763">
        <v>6.1</v>
      </c>
      <c r="B763" t="s">
        <v>22726</v>
      </c>
      <c r="C763" t="s">
        <v>2178</v>
      </c>
      <c r="D763" t="s">
        <v>140</v>
      </c>
      <c r="E763" t="s">
        <v>37</v>
      </c>
      <c r="F763">
        <v>106</v>
      </c>
      <c r="G763">
        <v>17281832</v>
      </c>
      <c r="H763">
        <v>60000000</v>
      </c>
    </row>
    <row r="764" spans="1:8" x14ac:dyDescent="0.3">
      <c r="A764">
        <v>4.8</v>
      </c>
      <c r="B764" t="s">
        <v>22727</v>
      </c>
      <c r="C764" t="s">
        <v>1616</v>
      </c>
      <c r="D764" t="s">
        <v>1332</v>
      </c>
      <c r="E764" t="s">
        <v>37</v>
      </c>
      <c r="F764">
        <v>103</v>
      </c>
      <c r="G764">
        <v>19781879</v>
      </c>
      <c r="H764">
        <v>60000000</v>
      </c>
    </row>
    <row r="765" spans="1:8" x14ac:dyDescent="0.3">
      <c r="A765">
        <v>5.5</v>
      </c>
      <c r="B765" t="s">
        <v>22728</v>
      </c>
      <c r="C765" t="s">
        <v>2187</v>
      </c>
      <c r="D765" t="s">
        <v>2189</v>
      </c>
      <c r="E765" t="s">
        <v>37</v>
      </c>
      <c r="F765">
        <v>107</v>
      </c>
      <c r="G765">
        <v>7605668</v>
      </c>
      <c r="H765">
        <v>60000000</v>
      </c>
    </row>
    <row r="766" spans="1:8" x14ac:dyDescent="0.3">
      <c r="A766">
        <v>3.8</v>
      </c>
      <c r="B766" t="s">
        <v>22729</v>
      </c>
      <c r="C766" t="s">
        <v>2194</v>
      </c>
      <c r="D766" t="s">
        <v>936</v>
      </c>
      <c r="E766" t="s">
        <v>37</v>
      </c>
      <c r="F766">
        <v>156</v>
      </c>
      <c r="G766">
        <v>4535117</v>
      </c>
      <c r="H766">
        <v>60000000</v>
      </c>
    </row>
    <row r="767" spans="1:8" x14ac:dyDescent="0.3">
      <c r="A767">
        <v>6.5</v>
      </c>
      <c r="B767" t="s">
        <v>22730</v>
      </c>
      <c r="C767" t="s">
        <v>212</v>
      </c>
      <c r="D767" t="s">
        <v>634</v>
      </c>
      <c r="E767" t="s">
        <v>37</v>
      </c>
      <c r="F767">
        <v>127</v>
      </c>
      <c r="G767">
        <v>4426297</v>
      </c>
      <c r="H767">
        <v>35000000</v>
      </c>
    </row>
    <row r="768" spans="1:8" x14ac:dyDescent="0.3">
      <c r="A768">
        <v>6.7</v>
      </c>
      <c r="B768" t="s">
        <v>22731</v>
      </c>
      <c r="C768" t="s">
        <v>2209</v>
      </c>
      <c r="D768" t="s">
        <v>729</v>
      </c>
      <c r="E768" t="s">
        <v>2215</v>
      </c>
      <c r="F768">
        <v>132</v>
      </c>
      <c r="G768">
        <v>10166502</v>
      </c>
      <c r="H768">
        <v>80000000</v>
      </c>
    </row>
    <row r="769" spans="1:8" x14ac:dyDescent="0.3">
      <c r="A769">
        <v>8.1</v>
      </c>
      <c r="B769" t="s">
        <v>22732</v>
      </c>
      <c r="C769" t="s">
        <v>2216</v>
      </c>
      <c r="D769" t="s">
        <v>2218</v>
      </c>
      <c r="E769" t="s">
        <v>37</v>
      </c>
      <c r="F769">
        <v>108</v>
      </c>
      <c r="G769">
        <v>363024263</v>
      </c>
      <c r="H769">
        <v>58000000</v>
      </c>
    </row>
    <row r="770" spans="1:8" x14ac:dyDescent="0.3">
      <c r="A770">
        <v>4.9000000000000004</v>
      </c>
      <c r="B770" t="s">
        <v>22733</v>
      </c>
      <c r="C770" t="s">
        <v>2223</v>
      </c>
      <c r="D770" t="s">
        <v>1188</v>
      </c>
      <c r="E770" t="s">
        <v>37</v>
      </c>
      <c r="F770">
        <v>114</v>
      </c>
      <c r="G770">
        <v>12065985</v>
      </c>
      <c r="H770">
        <v>60000000</v>
      </c>
    </row>
    <row r="771" spans="1:8" x14ac:dyDescent="0.3">
      <c r="A771">
        <v>7.3</v>
      </c>
      <c r="B771" t="s">
        <v>22734</v>
      </c>
      <c r="C771" t="s">
        <v>1574</v>
      </c>
      <c r="D771" t="s">
        <v>2230</v>
      </c>
      <c r="E771" t="s">
        <v>37</v>
      </c>
      <c r="F771">
        <v>133</v>
      </c>
      <c r="G771">
        <v>350123553</v>
      </c>
      <c r="H771">
        <v>58800000</v>
      </c>
    </row>
    <row r="772" spans="1:8" x14ac:dyDescent="0.3">
      <c r="A772">
        <v>6.4</v>
      </c>
      <c r="B772" t="s">
        <v>22735</v>
      </c>
      <c r="C772" t="s">
        <v>288</v>
      </c>
      <c r="D772" t="s">
        <v>2236</v>
      </c>
      <c r="E772" t="s">
        <v>37</v>
      </c>
      <c r="F772">
        <v>103</v>
      </c>
      <c r="G772">
        <v>80021740</v>
      </c>
      <c r="H772">
        <v>58000000</v>
      </c>
    </row>
    <row r="773" spans="1:8" x14ac:dyDescent="0.3">
      <c r="A773">
        <v>6.7</v>
      </c>
      <c r="B773" t="s">
        <v>22736</v>
      </c>
      <c r="C773" t="s">
        <v>984</v>
      </c>
      <c r="D773" t="s">
        <v>1553</v>
      </c>
      <c r="E773" t="s">
        <v>37</v>
      </c>
      <c r="F773">
        <v>95</v>
      </c>
      <c r="G773">
        <v>48291624</v>
      </c>
      <c r="H773">
        <v>58000000</v>
      </c>
    </row>
    <row r="774" spans="1:8" x14ac:dyDescent="0.3">
      <c r="A774">
        <v>3.6</v>
      </c>
      <c r="B774" t="s">
        <v>22737</v>
      </c>
      <c r="C774" t="s">
        <v>1893</v>
      </c>
      <c r="D774" t="s">
        <v>2252</v>
      </c>
      <c r="E774" t="s">
        <v>37</v>
      </c>
      <c r="F774">
        <v>90</v>
      </c>
      <c r="G774">
        <v>35231365</v>
      </c>
      <c r="H774">
        <v>60000000</v>
      </c>
    </row>
    <row r="775" spans="1:8" x14ac:dyDescent="0.3">
      <c r="A775">
        <v>5.7</v>
      </c>
      <c r="B775" t="s">
        <v>22738</v>
      </c>
      <c r="C775" t="s">
        <v>2257</v>
      </c>
      <c r="D775" t="s">
        <v>2259</v>
      </c>
      <c r="E775" t="s">
        <v>37</v>
      </c>
      <c r="F775">
        <v>87</v>
      </c>
      <c r="G775">
        <v>53715611</v>
      </c>
      <c r="H775">
        <v>63000000</v>
      </c>
    </row>
    <row r="776" spans="1:8" x14ac:dyDescent="0.3">
      <c r="A776">
        <v>6</v>
      </c>
      <c r="B776" t="s">
        <v>22739</v>
      </c>
      <c r="C776" t="s">
        <v>1471</v>
      </c>
      <c r="D776" t="s">
        <v>2265</v>
      </c>
      <c r="E776" t="s">
        <v>37</v>
      </c>
      <c r="F776">
        <v>114</v>
      </c>
      <c r="G776">
        <v>31199215</v>
      </c>
      <c r="H776">
        <v>58000000</v>
      </c>
    </row>
    <row r="777" spans="1:8" x14ac:dyDescent="0.3">
      <c r="A777">
        <v>4.7</v>
      </c>
      <c r="B777" t="s">
        <v>22740</v>
      </c>
      <c r="C777" t="s">
        <v>1784</v>
      </c>
      <c r="D777" t="s">
        <v>715</v>
      </c>
      <c r="E777" t="s">
        <v>37</v>
      </c>
      <c r="F777">
        <v>103</v>
      </c>
      <c r="G777">
        <v>29580087</v>
      </c>
      <c r="H777">
        <v>58000000</v>
      </c>
    </row>
    <row r="778" spans="1:8" x14ac:dyDescent="0.3">
      <c r="A778">
        <v>6.3</v>
      </c>
      <c r="B778" t="s">
        <v>22741</v>
      </c>
      <c r="C778" t="s">
        <v>453</v>
      </c>
      <c r="D778" t="s">
        <v>809</v>
      </c>
      <c r="E778" t="s">
        <v>37</v>
      </c>
      <c r="F778">
        <v>125</v>
      </c>
      <c r="G778">
        <v>44665963</v>
      </c>
      <c r="H778">
        <v>58000000</v>
      </c>
    </row>
    <row r="779" spans="1:8" x14ac:dyDescent="0.3">
      <c r="A779">
        <v>5.9</v>
      </c>
      <c r="B779" t="s">
        <v>22742</v>
      </c>
      <c r="C779" t="s">
        <v>1108</v>
      </c>
      <c r="D779" t="s">
        <v>1486</v>
      </c>
      <c r="E779" t="s">
        <v>37</v>
      </c>
      <c r="F779">
        <v>97</v>
      </c>
      <c r="G779">
        <v>60128566</v>
      </c>
      <c r="H779">
        <v>60000000</v>
      </c>
    </row>
    <row r="780" spans="1:8" x14ac:dyDescent="0.3">
      <c r="A780">
        <v>5.9</v>
      </c>
      <c r="B780" t="s">
        <v>22743</v>
      </c>
      <c r="C780" t="s">
        <v>2289</v>
      </c>
      <c r="D780" t="s">
        <v>579</v>
      </c>
      <c r="E780" t="s">
        <v>37</v>
      </c>
      <c r="F780">
        <v>125</v>
      </c>
      <c r="G780">
        <v>49875589</v>
      </c>
      <c r="H780">
        <v>58000000</v>
      </c>
    </row>
    <row r="781" spans="1:8" x14ac:dyDescent="0.3">
      <c r="A781">
        <v>7.5</v>
      </c>
      <c r="B781" t="s">
        <v>22744</v>
      </c>
      <c r="C781" t="s">
        <v>1601</v>
      </c>
      <c r="D781" t="s">
        <v>933</v>
      </c>
      <c r="E781" t="s">
        <v>37</v>
      </c>
      <c r="F781">
        <v>136</v>
      </c>
      <c r="G781">
        <v>60984028</v>
      </c>
      <c r="H781">
        <v>57000000</v>
      </c>
    </row>
    <row r="782" spans="1:8" x14ac:dyDescent="0.3">
      <c r="A782">
        <v>5.6</v>
      </c>
      <c r="B782" t="s">
        <v>22745</v>
      </c>
      <c r="C782" t="s">
        <v>2302</v>
      </c>
      <c r="D782" t="s">
        <v>809</v>
      </c>
      <c r="E782" t="s">
        <v>37</v>
      </c>
      <c r="F782">
        <v>116</v>
      </c>
      <c r="G782">
        <v>36931089</v>
      </c>
      <c r="H782">
        <v>70000000</v>
      </c>
    </row>
    <row r="783" spans="1:8" x14ac:dyDescent="0.3">
      <c r="A783">
        <v>6.4</v>
      </c>
      <c r="B783" t="s">
        <v>22746</v>
      </c>
      <c r="C783" t="s">
        <v>299</v>
      </c>
      <c r="D783" t="s">
        <v>42</v>
      </c>
      <c r="E783" t="s">
        <v>37</v>
      </c>
      <c r="F783">
        <v>103</v>
      </c>
      <c r="G783">
        <v>51317350</v>
      </c>
      <c r="H783">
        <v>57000000</v>
      </c>
    </row>
    <row r="784" spans="1:8" x14ac:dyDescent="0.3">
      <c r="A784">
        <v>6.3</v>
      </c>
      <c r="B784" t="s">
        <v>22747</v>
      </c>
      <c r="C784" t="s">
        <v>178</v>
      </c>
      <c r="D784" t="s">
        <v>2312</v>
      </c>
      <c r="E784" t="s">
        <v>37</v>
      </c>
      <c r="F784">
        <v>97</v>
      </c>
      <c r="G784">
        <v>28328132</v>
      </c>
      <c r="H784">
        <v>58000000</v>
      </c>
    </row>
    <row r="785" spans="1:8" x14ac:dyDescent="0.3">
      <c r="A785">
        <v>4.3</v>
      </c>
      <c r="B785" t="s">
        <v>22748</v>
      </c>
      <c r="C785" t="s">
        <v>2317</v>
      </c>
      <c r="D785" t="s">
        <v>692</v>
      </c>
      <c r="E785" t="s">
        <v>37</v>
      </c>
      <c r="F785">
        <v>96</v>
      </c>
      <c r="G785">
        <v>51774002</v>
      </c>
      <c r="H785">
        <v>57000000</v>
      </c>
    </row>
    <row r="786" spans="1:8" x14ac:dyDescent="0.3">
      <c r="A786">
        <v>5.9</v>
      </c>
      <c r="B786" t="s">
        <v>22749</v>
      </c>
      <c r="C786" t="s">
        <v>2323</v>
      </c>
      <c r="D786" t="s">
        <v>2325</v>
      </c>
      <c r="E786" t="s">
        <v>37</v>
      </c>
      <c r="F786">
        <v>131</v>
      </c>
      <c r="G786">
        <v>25528495</v>
      </c>
      <c r="H786">
        <v>57000000</v>
      </c>
    </row>
    <row r="787" spans="1:8" x14ac:dyDescent="0.3">
      <c r="A787">
        <v>5.5</v>
      </c>
      <c r="B787" t="s">
        <v>22750</v>
      </c>
      <c r="C787" t="s">
        <v>1205</v>
      </c>
      <c r="D787" t="s">
        <v>2336</v>
      </c>
      <c r="E787" t="s">
        <v>37</v>
      </c>
      <c r="F787">
        <v>95</v>
      </c>
      <c r="G787">
        <v>113006880</v>
      </c>
      <c r="H787">
        <v>56000000</v>
      </c>
    </row>
    <row r="788" spans="1:8" x14ac:dyDescent="0.3">
      <c r="A788">
        <v>6.2</v>
      </c>
      <c r="B788" t="s">
        <v>22751</v>
      </c>
      <c r="C788" t="s">
        <v>2340</v>
      </c>
      <c r="D788" t="s">
        <v>2342</v>
      </c>
      <c r="E788" t="s">
        <v>37</v>
      </c>
      <c r="F788">
        <v>86</v>
      </c>
      <c r="G788">
        <v>45860039</v>
      </c>
      <c r="H788">
        <v>56000000</v>
      </c>
    </row>
    <row r="789" spans="1:8" x14ac:dyDescent="0.3">
      <c r="A789">
        <v>8.8000000000000007</v>
      </c>
      <c r="B789" t="s">
        <v>22752</v>
      </c>
      <c r="C789" t="s">
        <v>271</v>
      </c>
      <c r="D789" t="s">
        <v>1188</v>
      </c>
      <c r="E789" t="s">
        <v>37</v>
      </c>
      <c r="F789">
        <v>142</v>
      </c>
      <c r="G789">
        <v>329691196</v>
      </c>
      <c r="H789">
        <v>55000000</v>
      </c>
    </row>
    <row r="790" spans="1:8" x14ac:dyDescent="0.3">
      <c r="A790">
        <v>5.2</v>
      </c>
      <c r="B790" t="s">
        <v>22753</v>
      </c>
      <c r="C790" t="s">
        <v>1703</v>
      </c>
      <c r="D790" t="s">
        <v>1458</v>
      </c>
      <c r="E790" t="s">
        <v>37</v>
      </c>
      <c r="F790">
        <v>92</v>
      </c>
      <c r="G790">
        <v>217326336</v>
      </c>
      <c r="H790">
        <v>60000000</v>
      </c>
    </row>
    <row r="791" spans="1:8" x14ac:dyDescent="0.3">
      <c r="A791">
        <v>7</v>
      </c>
      <c r="B791" t="s">
        <v>22754</v>
      </c>
      <c r="C791" t="s">
        <v>949</v>
      </c>
      <c r="D791" t="s">
        <v>809</v>
      </c>
      <c r="E791" t="s">
        <v>37</v>
      </c>
      <c r="F791">
        <v>108</v>
      </c>
      <c r="G791">
        <v>166225040</v>
      </c>
      <c r="H791">
        <v>55000000</v>
      </c>
    </row>
    <row r="792" spans="1:8" x14ac:dyDescent="0.3">
      <c r="A792">
        <v>6.6</v>
      </c>
      <c r="B792" t="s">
        <v>22755</v>
      </c>
      <c r="C792" t="s">
        <v>2360</v>
      </c>
      <c r="D792" t="s">
        <v>2361</v>
      </c>
      <c r="E792" t="s">
        <v>37</v>
      </c>
      <c r="F792">
        <v>84</v>
      </c>
      <c r="G792">
        <v>141600000</v>
      </c>
      <c r="H792">
        <v>55000000</v>
      </c>
    </row>
    <row r="793" spans="1:8" x14ac:dyDescent="0.3">
      <c r="A793">
        <v>7.3</v>
      </c>
      <c r="B793" t="s">
        <v>22756</v>
      </c>
      <c r="C793" t="s">
        <v>564</v>
      </c>
      <c r="D793" t="s">
        <v>2367</v>
      </c>
      <c r="E793" t="s">
        <v>37</v>
      </c>
      <c r="F793">
        <v>188</v>
      </c>
      <c r="G793">
        <v>134218018</v>
      </c>
      <c r="H793">
        <v>55000000</v>
      </c>
    </row>
    <row r="794" spans="1:8" x14ac:dyDescent="0.3">
      <c r="A794">
        <v>5.6</v>
      </c>
      <c r="B794" t="s">
        <v>22757</v>
      </c>
      <c r="C794" t="s">
        <v>308</v>
      </c>
      <c r="D794" t="s">
        <v>1156</v>
      </c>
      <c r="E794" t="s">
        <v>37</v>
      </c>
      <c r="F794">
        <v>95</v>
      </c>
      <c r="G794">
        <v>128769345</v>
      </c>
      <c r="H794">
        <v>54000000</v>
      </c>
    </row>
    <row r="795" spans="1:8" x14ac:dyDescent="0.3">
      <c r="A795">
        <v>6.6</v>
      </c>
      <c r="B795" t="s">
        <v>22758</v>
      </c>
      <c r="C795" t="s">
        <v>1378</v>
      </c>
      <c r="D795" t="s">
        <v>816</v>
      </c>
      <c r="E795" t="s">
        <v>37</v>
      </c>
      <c r="F795">
        <v>118</v>
      </c>
      <c r="G795">
        <v>177575142</v>
      </c>
      <c r="H795">
        <v>70000000</v>
      </c>
    </row>
    <row r="796" spans="1:8" x14ac:dyDescent="0.3">
      <c r="A796">
        <v>5.4</v>
      </c>
      <c r="B796" t="s">
        <v>22759</v>
      </c>
      <c r="C796" t="s">
        <v>2377</v>
      </c>
      <c r="D796" t="s">
        <v>2378</v>
      </c>
      <c r="E796" t="s">
        <v>37</v>
      </c>
      <c r="F796">
        <v>92</v>
      </c>
      <c r="G796">
        <v>105263257</v>
      </c>
      <c r="H796">
        <v>55000000</v>
      </c>
    </row>
    <row r="797" spans="1:8" x14ac:dyDescent="0.3">
      <c r="A797">
        <v>6.3</v>
      </c>
      <c r="B797" t="s">
        <v>22760</v>
      </c>
      <c r="C797" t="s">
        <v>2383</v>
      </c>
      <c r="D797" t="s">
        <v>816</v>
      </c>
      <c r="E797" t="s">
        <v>37</v>
      </c>
      <c r="F797">
        <v>74</v>
      </c>
      <c r="G797">
        <v>104354205</v>
      </c>
      <c r="H797">
        <v>55000000</v>
      </c>
    </row>
    <row r="798" spans="1:8" x14ac:dyDescent="0.3">
      <c r="A798">
        <v>7.9</v>
      </c>
      <c r="B798" t="s">
        <v>22761</v>
      </c>
      <c r="C798" t="s">
        <v>602</v>
      </c>
      <c r="D798" t="s">
        <v>1537</v>
      </c>
      <c r="E798" t="s">
        <v>37</v>
      </c>
      <c r="F798">
        <v>134</v>
      </c>
      <c r="G798">
        <v>107100855</v>
      </c>
      <c r="H798">
        <v>55000000</v>
      </c>
    </row>
    <row r="799" spans="1:8" x14ac:dyDescent="0.3">
      <c r="A799">
        <v>6.3</v>
      </c>
      <c r="B799" t="s">
        <v>22762</v>
      </c>
      <c r="C799" t="s">
        <v>453</v>
      </c>
      <c r="D799" t="s">
        <v>2020</v>
      </c>
      <c r="E799" t="s">
        <v>37</v>
      </c>
      <c r="F799">
        <v>101</v>
      </c>
      <c r="G799">
        <v>98711404</v>
      </c>
      <c r="H799">
        <v>55000000</v>
      </c>
    </row>
    <row r="800" spans="1:8" x14ac:dyDescent="0.3">
      <c r="A800">
        <v>6</v>
      </c>
      <c r="B800" t="s">
        <v>22763</v>
      </c>
      <c r="C800" t="s">
        <v>910</v>
      </c>
      <c r="D800" t="s">
        <v>309</v>
      </c>
      <c r="E800" t="s">
        <v>37</v>
      </c>
      <c r="F800">
        <v>100</v>
      </c>
      <c r="G800">
        <v>100328194</v>
      </c>
      <c r="H800">
        <v>50000000</v>
      </c>
    </row>
    <row r="801" spans="1:8" x14ac:dyDescent="0.3">
      <c r="A801">
        <v>7.2</v>
      </c>
      <c r="B801" t="s">
        <v>22764</v>
      </c>
      <c r="C801" t="s">
        <v>1363</v>
      </c>
      <c r="D801" t="s">
        <v>223</v>
      </c>
      <c r="E801" t="s">
        <v>37</v>
      </c>
      <c r="F801">
        <v>132</v>
      </c>
      <c r="G801">
        <v>101530738</v>
      </c>
      <c r="H801">
        <v>55000000</v>
      </c>
    </row>
    <row r="802" spans="1:8" x14ac:dyDescent="0.3">
      <c r="A802">
        <v>5.0999999999999996</v>
      </c>
      <c r="B802" t="s">
        <v>22765</v>
      </c>
      <c r="C802" t="s">
        <v>2405</v>
      </c>
      <c r="D802" t="s">
        <v>715</v>
      </c>
      <c r="E802" t="s">
        <v>37</v>
      </c>
      <c r="F802">
        <v>105</v>
      </c>
      <c r="G802">
        <v>93815117</v>
      </c>
      <c r="H802">
        <v>55000000</v>
      </c>
    </row>
    <row r="803" spans="1:8" x14ac:dyDescent="0.3">
      <c r="A803">
        <v>7.3</v>
      </c>
      <c r="B803" t="s">
        <v>22766</v>
      </c>
      <c r="C803" t="s">
        <v>846</v>
      </c>
      <c r="D803" t="s">
        <v>928</v>
      </c>
      <c r="E803" t="s">
        <v>37</v>
      </c>
      <c r="F803">
        <v>123</v>
      </c>
      <c r="G803">
        <v>91400000</v>
      </c>
      <c r="H803">
        <v>53000000</v>
      </c>
    </row>
    <row r="804" spans="1:8" x14ac:dyDescent="0.3">
      <c r="A804">
        <v>8</v>
      </c>
      <c r="B804" t="s">
        <v>22767</v>
      </c>
      <c r="C804" t="s">
        <v>2414</v>
      </c>
      <c r="D804" t="s">
        <v>760</v>
      </c>
      <c r="E804" t="s">
        <v>37</v>
      </c>
      <c r="F804">
        <v>117</v>
      </c>
      <c r="G804">
        <v>162586036</v>
      </c>
      <c r="H804">
        <v>55000000</v>
      </c>
    </row>
    <row r="805" spans="1:8" x14ac:dyDescent="0.3">
      <c r="A805">
        <v>6.2</v>
      </c>
      <c r="B805" t="s">
        <v>22768</v>
      </c>
      <c r="C805" t="s">
        <v>648</v>
      </c>
      <c r="D805" t="s">
        <v>933</v>
      </c>
      <c r="E805" t="s">
        <v>37</v>
      </c>
      <c r="F805">
        <v>98</v>
      </c>
      <c r="G805">
        <v>89706988</v>
      </c>
      <c r="H805">
        <v>55000000</v>
      </c>
    </row>
    <row r="806" spans="1:8" x14ac:dyDescent="0.3">
      <c r="A806">
        <v>6</v>
      </c>
      <c r="B806" t="s">
        <v>22769</v>
      </c>
      <c r="C806" t="s">
        <v>1371</v>
      </c>
      <c r="D806" t="s">
        <v>1861</v>
      </c>
      <c r="E806" t="s">
        <v>37</v>
      </c>
      <c r="F806">
        <v>128</v>
      </c>
      <c r="G806">
        <v>83000000</v>
      </c>
      <c r="H806">
        <v>55000000</v>
      </c>
    </row>
    <row r="807" spans="1:8" x14ac:dyDescent="0.3">
      <c r="A807">
        <v>6.7</v>
      </c>
      <c r="B807" t="s">
        <v>22770</v>
      </c>
      <c r="C807" t="s">
        <v>910</v>
      </c>
      <c r="D807" t="s">
        <v>396</v>
      </c>
      <c r="E807" t="s">
        <v>37</v>
      </c>
      <c r="F807">
        <v>114</v>
      </c>
      <c r="G807">
        <v>78745923</v>
      </c>
      <c r="H807">
        <v>55000000</v>
      </c>
    </row>
    <row r="808" spans="1:8" x14ac:dyDescent="0.3">
      <c r="A808">
        <v>8.1</v>
      </c>
      <c r="B808" t="s">
        <v>22771</v>
      </c>
      <c r="C808" t="s">
        <v>858</v>
      </c>
      <c r="D808" t="s">
        <v>675</v>
      </c>
      <c r="E808" t="s">
        <v>37</v>
      </c>
      <c r="F808">
        <v>111</v>
      </c>
      <c r="G808">
        <v>70098138</v>
      </c>
      <c r="H808">
        <v>30000000</v>
      </c>
    </row>
    <row r="809" spans="1:8" x14ac:dyDescent="0.3">
      <c r="A809">
        <v>6.4</v>
      </c>
      <c r="B809" t="s">
        <v>22772</v>
      </c>
      <c r="C809" t="s">
        <v>945</v>
      </c>
      <c r="D809" t="s">
        <v>809</v>
      </c>
      <c r="E809" t="s">
        <v>37</v>
      </c>
      <c r="F809">
        <v>85</v>
      </c>
      <c r="G809">
        <v>66365290</v>
      </c>
      <c r="H809">
        <v>55000000</v>
      </c>
    </row>
    <row r="810" spans="1:8" x14ac:dyDescent="0.3">
      <c r="A810">
        <v>8</v>
      </c>
      <c r="B810" t="s">
        <v>22773</v>
      </c>
      <c r="C810" t="s">
        <v>858</v>
      </c>
      <c r="D810" t="s">
        <v>282</v>
      </c>
      <c r="E810" t="s">
        <v>37</v>
      </c>
      <c r="F810">
        <v>137</v>
      </c>
      <c r="G810">
        <v>66207920</v>
      </c>
      <c r="H810">
        <v>30000000</v>
      </c>
    </row>
    <row r="811" spans="1:8" x14ac:dyDescent="0.3">
      <c r="A811">
        <v>6.3</v>
      </c>
      <c r="B811" t="s">
        <v>22774</v>
      </c>
      <c r="C811" t="s">
        <v>1090</v>
      </c>
      <c r="D811" t="s">
        <v>264</v>
      </c>
      <c r="E811" t="s">
        <v>37</v>
      </c>
      <c r="F811">
        <v>97</v>
      </c>
      <c r="G811">
        <v>63408614</v>
      </c>
      <c r="H811">
        <v>55000000</v>
      </c>
    </row>
    <row r="812" spans="1:8" x14ac:dyDescent="0.3">
      <c r="A812">
        <v>6.4</v>
      </c>
      <c r="B812" t="s">
        <v>22775</v>
      </c>
      <c r="C812" t="s">
        <v>271</v>
      </c>
      <c r="D812" t="s">
        <v>482</v>
      </c>
      <c r="E812" t="s">
        <v>37</v>
      </c>
      <c r="F812">
        <v>104</v>
      </c>
      <c r="G812">
        <v>58422650</v>
      </c>
      <c r="H812">
        <v>55000000</v>
      </c>
    </row>
    <row r="813" spans="1:8" x14ac:dyDescent="0.3">
      <c r="A813">
        <v>6.6</v>
      </c>
      <c r="B813" t="s">
        <v>22776</v>
      </c>
      <c r="C813" t="s">
        <v>2459</v>
      </c>
      <c r="D813" t="s">
        <v>2461</v>
      </c>
      <c r="E813" t="s">
        <v>37</v>
      </c>
      <c r="F813">
        <v>110</v>
      </c>
      <c r="G813">
        <v>56932305</v>
      </c>
      <c r="H813">
        <v>55000000</v>
      </c>
    </row>
    <row r="814" spans="1:8" x14ac:dyDescent="0.3">
      <c r="A814">
        <v>6.4</v>
      </c>
      <c r="B814" t="s">
        <v>22777</v>
      </c>
      <c r="C814" t="s">
        <v>2042</v>
      </c>
      <c r="D814" t="s">
        <v>50</v>
      </c>
      <c r="E814" t="s">
        <v>37</v>
      </c>
      <c r="F814">
        <v>133</v>
      </c>
      <c r="G814">
        <v>68750000</v>
      </c>
      <c r="H814">
        <v>55000000</v>
      </c>
    </row>
    <row r="815" spans="1:8" x14ac:dyDescent="0.3">
      <c r="A815">
        <v>6</v>
      </c>
      <c r="B815" t="s">
        <v>22778</v>
      </c>
      <c r="C815" t="s">
        <v>984</v>
      </c>
      <c r="D815" t="s">
        <v>309</v>
      </c>
      <c r="E815" t="s">
        <v>37</v>
      </c>
      <c r="F815">
        <v>94</v>
      </c>
      <c r="G815">
        <v>68218041</v>
      </c>
      <c r="H815">
        <v>55000000</v>
      </c>
    </row>
    <row r="816" spans="1:8" x14ac:dyDescent="0.3">
      <c r="A816">
        <v>6.6</v>
      </c>
      <c r="B816" t="s">
        <v>22779</v>
      </c>
      <c r="C816" t="s">
        <v>512</v>
      </c>
      <c r="D816" t="s">
        <v>42</v>
      </c>
      <c r="E816" t="s">
        <v>37</v>
      </c>
      <c r="F816">
        <v>104</v>
      </c>
      <c r="G816">
        <v>25040293</v>
      </c>
      <c r="H816">
        <v>55000000</v>
      </c>
    </row>
    <row r="817" spans="1:8" x14ac:dyDescent="0.3">
      <c r="A817">
        <v>5.9</v>
      </c>
      <c r="B817" t="s">
        <v>22780</v>
      </c>
      <c r="C817" t="s">
        <v>2479</v>
      </c>
      <c r="D817" t="s">
        <v>286</v>
      </c>
      <c r="E817" t="s">
        <v>37</v>
      </c>
      <c r="F817">
        <v>91</v>
      </c>
      <c r="G817">
        <v>55747724</v>
      </c>
      <c r="H817">
        <v>55000000</v>
      </c>
    </row>
    <row r="818" spans="1:8" x14ac:dyDescent="0.3">
      <c r="A818">
        <v>6.4</v>
      </c>
      <c r="B818" t="s">
        <v>22781</v>
      </c>
      <c r="C818" t="s">
        <v>394</v>
      </c>
      <c r="D818" t="s">
        <v>1963</v>
      </c>
      <c r="E818" t="s">
        <v>37</v>
      </c>
      <c r="F818">
        <v>145</v>
      </c>
      <c r="G818">
        <v>55473600</v>
      </c>
      <c r="H818">
        <v>50000000</v>
      </c>
    </row>
    <row r="819" spans="1:8" x14ac:dyDescent="0.3">
      <c r="A819">
        <v>6.3</v>
      </c>
      <c r="B819" t="s">
        <v>22782</v>
      </c>
      <c r="C819" t="s">
        <v>2490</v>
      </c>
      <c r="D819" t="s">
        <v>2492</v>
      </c>
      <c r="E819" t="s">
        <v>37</v>
      </c>
      <c r="F819">
        <v>135</v>
      </c>
      <c r="G819">
        <v>49994804</v>
      </c>
      <c r="H819">
        <v>55000000</v>
      </c>
    </row>
    <row r="820" spans="1:8" x14ac:dyDescent="0.3">
      <c r="A820">
        <v>7.3</v>
      </c>
      <c r="B820" t="s">
        <v>22783</v>
      </c>
      <c r="C820" t="s">
        <v>2498</v>
      </c>
      <c r="D820" t="s">
        <v>1449</v>
      </c>
      <c r="E820" t="s">
        <v>37</v>
      </c>
      <c r="F820">
        <v>122</v>
      </c>
      <c r="G820">
        <v>41609593</v>
      </c>
      <c r="H820">
        <v>55000000</v>
      </c>
    </row>
    <row r="821" spans="1:8" x14ac:dyDescent="0.3">
      <c r="A821">
        <v>6.8</v>
      </c>
      <c r="B821" t="s">
        <v>22784</v>
      </c>
      <c r="C821" t="s">
        <v>1249</v>
      </c>
      <c r="D821" t="s">
        <v>2503</v>
      </c>
      <c r="E821" t="s">
        <v>37</v>
      </c>
      <c r="F821">
        <v>110</v>
      </c>
      <c r="G821">
        <v>38553833</v>
      </c>
      <c r="H821">
        <v>55000000</v>
      </c>
    </row>
    <row r="822" spans="1:8" x14ac:dyDescent="0.3">
      <c r="A822">
        <v>7.2</v>
      </c>
      <c r="B822" t="s">
        <v>22785</v>
      </c>
      <c r="C822" t="s">
        <v>2508</v>
      </c>
      <c r="D822" t="s">
        <v>445</v>
      </c>
      <c r="E822" t="s">
        <v>37</v>
      </c>
      <c r="F822">
        <v>95</v>
      </c>
      <c r="G822">
        <v>76137505</v>
      </c>
      <c r="H822">
        <v>55000000</v>
      </c>
    </row>
    <row r="823" spans="1:8" x14ac:dyDescent="0.3">
      <c r="A823">
        <v>5.7</v>
      </c>
      <c r="B823" t="s">
        <v>22786</v>
      </c>
      <c r="C823" t="s">
        <v>2514</v>
      </c>
      <c r="D823" t="s">
        <v>926</v>
      </c>
      <c r="E823" t="s">
        <v>37</v>
      </c>
      <c r="F823">
        <v>102</v>
      </c>
      <c r="G823">
        <v>34350553</v>
      </c>
      <c r="H823">
        <v>68000000</v>
      </c>
    </row>
    <row r="824" spans="1:8" x14ac:dyDescent="0.3">
      <c r="A824">
        <v>6</v>
      </c>
      <c r="B824" t="s">
        <v>22787</v>
      </c>
      <c r="C824" t="s">
        <v>2519</v>
      </c>
      <c r="D824" t="s">
        <v>282</v>
      </c>
      <c r="E824" t="s">
        <v>37</v>
      </c>
      <c r="F824">
        <v>94</v>
      </c>
      <c r="G824">
        <v>34238611</v>
      </c>
      <c r="H824">
        <v>55000000</v>
      </c>
    </row>
    <row r="825" spans="1:8" x14ac:dyDescent="0.3">
      <c r="A825">
        <v>6.5</v>
      </c>
      <c r="B825" t="s">
        <v>22788</v>
      </c>
      <c r="C825" t="s">
        <v>403</v>
      </c>
      <c r="D825" t="s">
        <v>1861</v>
      </c>
      <c r="E825" t="s">
        <v>37</v>
      </c>
      <c r="F825">
        <v>126</v>
      </c>
      <c r="G825">
        <v>34098563</v>
      </c>
      <c r="H825">
        <v>55000000</v>
      </c>
    </row>
    <row r="826" spans="1:8" x14ac:dyDescent="0.3">
      <c r="A826">
        <v>5.8</v>
      </c>
      <c r="B826" t="s">
        <v>22789</v>
      </c>
      <c r="C826" t="s">
        <v>1503</v>
      </c>
      <c r="D826" t="s">
        <v>809</v>
      </c>
      <c r="E826" t="s">
        <v>37</v>
      </c>
      <c r="F826">
        <v>118</v>
      </c>
      <c r="G826">
        <v>33828318</v>
      </c>
      <c r="H826">
        <v>55000000</v>
      </c>
    </row>
    <row r="827" spans="1:8" x14ac:dyDescent="0.3">
      <c r="A827">
        <v>5.8</v>
      </c>
      <c r="B827" t="s">
        <v>22790</v>
      </c>
      <c r="C827" t="s">
        <v>2534</v>
      </c>
      <c r="D827" t="s">
        <v>1699</v>
      </c>
      <c r="E827" t="s">
        <v>37</v>
      </c>
      <c r="F827">
        <v>99</v>
      </c>
      <c r="G827">
        <v>33472850</v>
      </c>
      <c r="H827">
        <v>55000000</v>
      </c>
    </row>
    <row r="828" spans="1:8" x14ac:dyDescent="0.3">
      <c r="A828">
        <v>6.7</v>
      </c>
      <c r="B828" t="s">
        <v>22791</v>
      </c>
      <c r="C828" t="s">
        <v>2538</v>
      </c>
      <c r="D828" t="s">
        <v>286</v>
      </c>
      <c r="E828" t="s">
        <v>37</v>
      </c>
      <c r="F828">
        <v>88</v>
      </c>
      <c r="G828">
        <v>31051126</v>
      </c>
      <c r="H828">
        <v>55000000</v>
      </c>
    </row>
    <row r="829" spans="1:8" x14ac:dyDescent="0.3">
      <c r="A829">
        <v>7.8</v>
      </c>
      <c r="B829" t="s">
        <v>22792</v>
      </c>
      <c r="C829" t="s">
        <v>1574</v>
      </c>
      <c r="D829" t="s">
        <v>1025</v>
      </c>
      <c r="E829" t="s">
        <v>37</v>
      </c>
      <c r="F829">
        <v>141</v>
      </c>
      <c r="G829">
        <v>35707327</v>
      </c>
      <c r="H829">
        <v>55000000</v>
      </c>
    </row>
    <row r="830" spans="1:8" x14ac:dyDescent="0.3">
      <c r="A830">
        <v>5.6</v>
      </c>
      <c r="B830" t="s">
        <v>22793</v>
      </c>
      <c r="C830" t="s">
        <v>1140</v>
      </c>
      <c r="D830" t="s">
        <v>703</v>
      </c>
      <c r="E830" t="s">
        <v>37</v>
      </c>
      <c r="F830">
        <v>107</v>
      </c>
      <c r="G830">
        <v>20550712</v>
      </c>
      <c r="H830">
        <v>50000000</v>
      </c>
    </row>
    <row r="831" spans="1:8" x14ac:dyDescent="0.3">
      <c r="A831">
        <v>5.8</v>
      </c>
      <c r="B831" t="s">
        <v>22794</v>
      </c>
      <c r="C831" t="s">
        <v>846</v>
      </c>
      <c r="D831" t="s">
        <v>2549</v>
      </c>
      <c r="E831" t="s">
        <v>37</v>
      </c>
      <c r="F831">
        <v>116</v>
      </c>
      <c r="G831">
        <v>18573791</v>
      </c>
      <c r="H831">
        <v>55000000</v>
      </c>
    </row>
    <row r="832" spans="1:8" x14ac:dyDescent="0.3">
      <c r="A832">
        <v>7.4</v>
      </c>
      <c r="B832" t="s">
        <v>22795</v>
      </c>
      <c r="C832" t="s">
        <v>674</v>
      </c>
      <c r="D832" t="s">
        <v>2554</v>
      </c>
      <c r="E832" t="s">
        <v>37</v>
      </c>
      <c r="F832">
        <v>143</v>
      </c>
      <c r="G832">
        <v>51225796</v>
      </c>
      <c r="H832">
        <v>70000000</v>
      </c>
    </row>
    <row r="833" spans="1:8" x14ac:dyDescent="0.3">
      <c r="A833">
        <v>6.9</v>
      </c>
      <c r="B833" t="s">
        <v>22796</v>
      </c>
      <c r="C833" t="s">
        <v>2559</v>
      </c>
      <c r="D833" t="s">
        <v>1418</v>
      </c>
      <c r="E833" t="s">
        <v>37</v>
      </c>
      <c r="F833">
        <v>114</v>
      </c>
      <c r="G833">
        <v>16264475</v>
      </c>
      <c r="H833">
        <v>55000000</v>
      </c>
    </row>
    <row r="834" spans="1:8" x14ac:dyDescent="0.3">
      <c r="A834">
        <v>5.5</v>
      </c>
      <c r="B834" t="s">
        <v>22797</v>
      </c>
      <c r="C834" t="s">
        <v>2563</v>
      </c>
      <c r="D834" t="s">
        <v>380</v>
      </c>
      <c r="E834" t="s">
        <v>37</v>
      </c>
      <c r="F834">
        <v>93</v>
      </c>
      <c r="G834">
        <v>25857987</v>
      </c>
      <c r="H834">
        <v>62000000</v>
      </c>
    </row>
    <row r="835" spans="1:8" x14ac:dyDescent="0.3">
      <c r="A835">
        <v>6.3</v>
      </c>
      <c r="B835" t="s">
        <v>22798</v>
      </c>
      <c r="C835" t="s">
        <v>2568</v>
      </c>
      <c r="D835" t="s">
        <v>948</v>
      </c>
      <c r="E835" t="s">
        <v>37</v>
      </c>
      <c r="F835">
        <v>280</v>
      </c>
      <c r="G835">
        <v>12870569</v>
      </c>
      <c r="H835">
        <v>56000000</v>
      </c>
    </row>
    <row r="836" spans="1:8" x14ac:dyDescent="0.3">
      <c r="A836">
        <v>4.7</v>
      </c>
      <c r="B836" t="s">
        <v>22799</v>
      </c>
      <c r="C836" t="s">
        <v>2575</v>
      </c>
      <c r="D836" t="s">
        <v>59</v>
      </c>
      <c r="E836" t="s">
        <v>37</v>
      </c>
      <c r="F836">
        <v>100</v>
      </c>
      <c r="G836">
        <v>11466088</v>
      </c>
      <c r="H836">
        <v>71000000</v>
      </c>
    </row>
    <row r="837" spans="1:8" x14ac:dyDescent="0.3">
      <c r="A837">
        <v>5.6</v>
      </c>
      <c r="B837" t="s">
        <v>22800</v>
      </c>
      <c r="C837" t="s">
        <v>2580</v>
      </c>
      <c r="D837" t="s">
        <v>2581</v>
      </c>
      <c r="E837" t="s">
        <v>37</v>
      </c>
      <c r="F837">
        <v>107</v>
      </c>
      <c r="G837">
        <v>16088610</v>
      </c>
      <c r="H837">
        <v>55000000</v>
      </c>
    </row>
    <row r="838" spans="1:8" x14ac:dyDescent="0.3">
      <c r="A838">
        <v>6.4</v>
      </c>
      <c r="B838" t="s">
        <v>22801</v>
      </c>
      <c r="C838" t="s">
        <v>410</v>
      </c>
      <c r="D838" t="s">
        <v>2586</v>
      </c>
      <c r="E838" t="s">
        <v>37</v>
      </c>
      <c r="F838">
        <v>119</v>
      </c>
      <c r="G838">
        <v>51178893</v>
      </c>
      <c r="H838">
        <v>50000000</v>
      </c>
    </row>
    <row r="839" spans="1:8" x14ac:dyDescent="0.3">
      <c r="A839">
        <v>4.2</v>
      </c>
      <c r="B839" t="s">
        <v>22802</v>
      </c>
      <c r="C839" t="s">
        <v>1462</v>
      </c>
      <c r="D839" t="s">
        <v>1345</v>
      </c>
      <c r="E839" t="s">
        <v>37</v>
      </c>
      <c r="F839">
        <v>95</v>
      </c>
      <c r="G839">
        <v>6768055</v>
      </c>
      <c r="H839">
        <v>57000000</v>
      </c>
    </row>
    <row r="840" spans="1:8" x14ac:dyDescent="0.3">
      <c r="A840">
        <v>6.4</v>
      </c>
      <c r="B840" t="s">
        <v>22803</v>
      </c>
      <c r="C840" t="s">
        <v>2595</v>
      </c>
      <c r="D840" t="s">
        <v>2597</v>
      </c>
      <c r="E840" t="s">
        <v>37</v>
      </c>
      <c r="F840">
        <v>119</v>
      </c>
      <c r="G840">
        <v>39440655</v>
      </c>
      <c r="H840">
        <v>55000000</v>
      </c>
    </row>
    <row r="841" spans="1:8" x14ac:dyDescent="0.3">
      <c r="A841">
        <v>7.7</v>
      </c>
      <c r="B841" t="s">
        <v>22804</v>
      </c>
      <c r="C841" t="s">
        <v>1962</v>
      </c>
      <c r="D841" t="s">
        <v>2603</v>
      </c>
      <c r="E841" t="s">
        <v>726</v>
      </c>
      <c r="F841">
        <v>133</v>
      </c>
      <c r="G841">
        <v>6167817</v>
      </c>
      <c r="H841">
        <v>47000000</v>
      </c>
    </row>
    <row r="842" spans="1:8" x14ac:dyDescent="0.3">
      <c r="A842">
        <v>6.7</v>
      </c>
      <c r="B842" t="s">
        <v>22805</v>
      </c>
      <c r="C842" t="s">
        <v>248</v>
      </c>
      <c r="D842" t="s">
        <v>1057</v>
      </c>
      <c r="E842" t="s">
        <v>37</v>
      </c>
      <c r="F842">
        <v>117</v>
      </c>
      <c r="G842">
        <v>81645152</v>
      </c>
      <c r="H842">
        <v>54000000</v>
      </c>
    </row>
    <row r="843" spans="1:8" x14ac:dyDescent="0.3">
      <c r="A843">
        <v>7.7</v>
      </c>
      <c r="B843" t="s">
        <v>22806</v>
      </c>
      <c r="C843" t="s">
        <v>2414</v>
      </c>
      <c r="D843" t="s">
        <v>151</v>
      </c>
      <c r="E843" t="s">
        <v>37</v>
      </c>
      <c r="F843">
        <v>123</v>
      </c>
      <c r="G843">
        <v>69951824</v>
      </c>
      <c r="H843">
        <v>55000000</v>
      </c>
    </row>
    <row r="844" spans="1:8" x14ac:dyDescent="0.3">
      <c r="A844">
        <v>5.7</v>
      </c>
      <c r="B844" t="s">
        <v>22807</v>
      </c>
      <c r="C844" t="s">
        <v>2142</v>
      </c>
      <c r="D844" t="s">
        <v>59</v>
      </c>
      <c r="E844" t="s">
        <v>37</v>
      </c>
      <c r="F844">
        <v>92</v>
      </c>
      <c r="G844">
        <v>9483821</v>
      </c>
      <c r="H844">
        <v>55000000</v>
      </c>
    </row>
    <row r="845" spans="1:8" x14ac:dyDescent="0.3">
      <c r="A845">
        <v>7.6</v>
      </c>
      <c r="B845" t="s">
        <v>22808</v>
      </c>
      <c r="C845" t="s">
        <v>2636</v>
      </c>
      <c r="D845" t="s">
        <v>937</v>
      </c>
      <c r="E845" t="s">
        <v>37</v>
      </c>
      <c r="F845">
        <v>170</v>
      </c>
      <c r="G845">
        <v>66676062</v>
      </c>
      <c r="H845">
        <v>54000000</v>
      </c>
    </row>
    <row r="846" spans="1:8" x14ac:dyDescent="0.3">
      <c r="A846">
        <v>6.4</v>
      </c>
      <c r="B846" t="s">
        <v>22809</v>
      </c>
      <c r="C846" t="s">
        <v>1452</v>
      </c>
      <c r="D846" t="s">
        <v>715</v>
      </c>
      <c r="E846" t="s">
        <v>37</v>
      </c>
      <c r="F846">
        <v>123</v>
      </c>
      <c r="G846">
        <v>26838389</v>
      </c>
      <c r="H846">
        <v>57000000</v>
      </c>
    </row>
    <row r="847" spans="1:8" x14ac:dyDescent="0.3">
      <c r="A847">
        <v>5.6</v>
      </c>
      <c r="B847" t="s">
        <v>22810</v>
      </c>
      <c r="C847" t="s">
        <v>153</v>
      </c>
      <c r="D847" t="s">
        <v>816</v>
      </c>
      <c r="E847" t="s">
        <v>37</v>
      </c>
      <c r="F847">
        <v>110</v>
      </c>
      <c r="G847">
        <v>75604320</v>
      </c>
      <c r="H847">
        <v>54000000</v>
      </c>
    </row>
    <row r="848" spans="1:8" x14ac:dyDescent="0.3">
      <c r="A848">
        <v>6.8</v>
      </c>
      <c r="B848" t="s">
        <v>22811</v>
      </c>
      <c r="C848" t="s">
        <v>2649</v>
      </c>
      <c r="D848" t="s">
        <v>343</v>
      </c>
      <c r="E848" t="s">
        <v>37</v>
      </c>
      <c r="F848">
        <v>116</v>
      </c>
      <c r="G848">
        <v>108200000</v>
      </c>
      <c r="H848">
        <v>54000000</v>
      </c>
    </row>
    <row r="849" spans="1:8" x14ac:dyDescent="0.3">
      <c r="A849">
        <v>2.4</v>
      </c>
      <c r="B849" t="s">
        <v>22812</v>
      </c>
      <c r="C849" t="s">
        <v>1139</v>
      </c>
      <c r="D849" t="s">
        <v>2048</v>
      </c>
      <c r="E849" t="s">
        <v>37</v>
      </c>
      <c r="F849">
        <v>121</v>
      </c>
      <c r="G849">
        <v>5660084</v>
      </c>
      <c r="H849">
        <v>54000000</v>
      </c>
    </row>
    <row r="850" spans="1:8" x14ac:dyDescent="0.3">
      <c r="A850">
        <v>6.2</v>
      </c>
      <c r="B850" t="s">
        <v>22813</v>
      </c>
      <c r="C850" t="s">
        <v>1904</v>
      </c>
      <c r="D850" t="s">
        <v>1861</v>
      </c>
      <c r="E850" t="s">
        <v>37</v>
      </c>
      <c r="F850">
        <v>128</v>
      </c>
      <c r="G850">
        <v>7221458</v>
      </c>
      <c r="H850">
        <v>55000000</v>
      </c>
    </row>
    <row r="851" spans="1:8" x14ac:dyDescent="0.3">
      <c r="A851">
        <v>5.9</v>
      </c>
      <c r="B851" t="s">
        <v>22814</v>
      </c>
      <c r="C851" t="s">
        <v>1310</v>
      </c>
      <c r="D851" t="s">
        <v>223</v>
      </c>
      <c r="E851" t="s">
        <v>37</v>
      </c>
      <c r="F851">
        <v>99</v>
      </c>
      <c r="G851">
        <v>70327868</v>
      </c>
      <c r="H851">
        <v>46000000</v>
      </c>
    </row>
    <row r="852" spans="1:8" x14ac:dyDescent="0.3">
      <c r="A852">
        <v>7.1</v>
      </c>
      <c r="B852" t="s">
        <v>22815</v>
      </c>
      <c r="C852" t="s">
        <v>1384</v>
      </c>
      <c r="D852" t="s">
        <v>2666</v>
      </c>
      <c r="E852" t="s">
        <v>37</v>
      </c>
      <c r="F852">
        <v>94</v>
      </c>
      <c r="G852">
        <v>58297830</v>
      </c>
      <c r="H852">
        <v>50000000</v>
      </c>
    </row>
    <row r="853" spans="1:8" x14ac:dyDescent="0.3">
      <c r="A853">
        <v>7.6</v>
      </c>
      <c r="B853" t="s">
        <v>22816</v>
      </c>
      <c r="C853" t="s">
        <v>237</v>
      </c>
      <c r="D853" t="s">
        <v>1287</v>
      </c>
      <c r="E853" t="s">
        <v>37</v>
      </c>
      <c r="F853">
        <v>127</v>
      </c>
      <c r="G853">
        <v>57386369</v>
      </c>
      <c r="H853">
        <v>52500000</v>
      </c>
    </row>
    <row r="854" spans="1:8" x14ac:dyDescent="0.3">
      <c r="A854">
        <v>5.5</v>
      </c>
      <c r="B854" t="s">
        <v>22817</v>
      </c>
      <c r="C854" t="s">
        <v>2077</v>
      </c>
      <c r="D854" t="s">
        <v>1061</v>
      </c>
      <c r="E854" t="s">
        <v>37</v>
      </c>
      <c r="F854">
        <v>89</v>
      </c>
      <c r="G854">
        <v>45207112</v>
      </c>
      <c r="H854">
        <v>53000000</v>
      </c>
    </row>
    <row r="855" spans="1:8" x14ac:dyDescent="0.3">
      <c r="A855">
        <v>7</v>
      </c>
      <c r="B855" t="s">
        <v>22818</v>
      </c>
      <c r="C855" t="s">
        <v>2679</v>
      </c>
      <c r="D855" t="s">
        <v>839</v>
      </c>
      <c r="E855" t="s">
        <v>37</v>
      </c>
      <c r="F855">
        <v>123</v>
      </c>
      <c r="G855">
        <v>62563543</v>
      </c>
      <c r="H855">
        <v>53000000</v>
      </c>
    </row>
    <row r="856" spans="1:8" x14ac:dyDescent="0.3">
      <c r="A856">
        <v>7.1</v>
      </c>
      <c r="B856" t="s">
        <v>22819</v>
      </c>
      <c r="C856" t="s">
        <v>1574</v>
      </c>
      <c r="D856" t="s">
        <v>948</v>
      </c>
      <c r="E856" t="s">
        <v>37</v>
      </c>
      <c r="F856">
        <v>135</v>
      </c>
      <c r="G856">
        <v>33574332</v>
      </c>
      <c r="H856">
        <v>90000000</v>
      </c>
    </row>
    <row r="857" spans="1:8" x14ac:dyDescent="0.3">
      <c r="A857">
        <v>7.4</v>
      </c>
      <c r="B857" t="s">
        <v>22820</v>
      </c>
      <c r="C857" t="s">
        <v>1359</v>
      </c>
      <c r="D857" t="s">
        <v>1018</v>
      </c>
      <c r="E857" t="s">
        <v>37</v>
      </c>
      <c r="F857">
        <v>118</v>
      </c>
      <c r="G857">
        <v>73343413</v>
      </c>
      <c r="H857">
        <v>50000000</v>
      </c>
    </row>
    <row r="858" spans="1:8" x14ac:dyDescent="0.3">
      <c r="A858">
        <v>7.6</v>
      </c>
      <c r="B858" t="s">
        <v>22821</v>
      </c>
      <c r="C858" t="s">
        <v>2689</v>
      </c>
      <c r="D858" t="s">
        <v>2690</v>
      </c>
      <c r="E858" t="s">
        <v>37</v>
      </c>
      <c r="F858">
        <v>189</v>
      </c>
      <c r="G858">
        <v>25031037</v>
      </c>
      <c r="H858">
        <v>53000000</v>
      </c>
    </row>
    <row r="859" spans="1:8" x14ac:dyDescent="0.3">
      <c r="A859">
        <v>5.9</v>
      </c>
      <c r="B859" t="s">
        <v>22822</v>
      </c>
      <c r="C859" t="s">
        <v>1252</v>
      </c>
      <c r="D859" t="s">
        <v>2695</v>
      </c>
      <c r="E859" t="s">
        <v>37</v>
      </c>
      <c r="F859">
        <v>172</v>
      </c>
      <c r="G859">
        <v>22843047</v>
      </c>
      <c r="H859">
        <v>55000000</v>
      </c>
    </row>
    <row r="860" spans="1:8" x14ac:dyDescent="0.3">
      <c r="A860">
        <v>5.9</v>
      </c>
      <c r="B860" t="s">
        <v>22823</v>
      </c>
      <c r="C860" t="s">
        <v>2700</v>
      </c>
      <c r="D860" t="s">
        <v>2701</v>
      </c>
      <c r="E860" t="s">
        <v>37</v>
      </c>
      <c r="F860">
        <v>124</v>
      </c>
      <c r="G860">
        <v>5755286</v>
      </c>
      <c r="H860">
        <v>55000000</v>
      </c>
    </row>
    <row r="861" spans="1:8" x14ac:dyDescent="0.3">
      <c r="A861">
        <v>8</v>
      </c>
      <c r="B861" t="s">
        <v>22824</v>
      </c>
      <c r="C861" t="s">
        <v>251</v>
      </c>
      <c r="D861" t="s">
        <v>839</v>
      </c>
      <c r="E861" t="s">
        <v>37</v>
      </c>
      <c r="F861">
        <v>141</v>
      </c>
      <c r="G861">
        <v>164435221</v>
      </c>
      <c r="H861">
        <v>52000000</v>
      </c>
    </row>
    <row r="862" spans="1:8" x14ac:dyDescent="0.3">
      <c r="A862">
        <v>7.4</v>
      </c>
      <c r="B862" t="s">
        <v>22825</v>
      </c>
      <c r="C862" t="s">
        <v>1079</v>
      </c>
      <c r="D862" t="s">
        <v>1277</v>
      </c>
      <c r="E862" t="s">
        <v>37</v>
      </c>
      <c r="F862">
        <v>157</v>
      </c>
      <c r="G862">
        <v>95720716</v>
      </c>
      <c r="H862">
        <v>40000000</v>
      </c>
    </row>
    <row r="863" spans="1:8" x14ac:dyDescent="0.3">
      <c r="A863">
        <v>5.8</v>
      </c>
      <c r="B863" t="s">
        <v>22826</v>
      </c>
      <c r="C863" t="s">
        <v>606</v>
      </c>
      <c r="D863" t="s">
        <v>715</v>
      </c>
      <c r="E863" t="s">
        <v>37</v>
      </c>
      <c r="F863">
        <v>106</v>
      </c>
      <c r="G863">
        <v>118683135</v>
      </c>
      <c r="H863">
        <v>52000000</v>
      </c>
    </row>
    <row r="864" spans="1:8" x14ac:dyDescent="0.3">
      <c r="A864">
        <v>6.3</v>
      </c>
      <c r="B864" t="s">
        <v>22827</v>
      </c>
      <c r="C864" t="s">
        <v>2717</v>
      </c>
      <c r="D864" t="s">
        <v>2718</v>
      </c>
      <c r="E864" t="s">
        <v>37</v>
      </c>
      <c r="F864">
        <v>108</v>
      </c>
      <c r="G864">
        <v>143704210</v>
      </c>
      <c r="H864">
        <v>52000000</v>
      </c>
    </row>
    <row r="865" spans="1:8" x14ac:dyDescent="0.3">
      <c r="A865">
        <v>5.7</v>
      </c>
      <c r="B865" t="s">
        <v>22828</v>
      </c>
      <c r="C865" t="s">
        <v>1439</v>
      </c>
      <c r="D865" t="s">
        <v>816</v>
      </c>
      <c r="E865" t="s">
        <v>37</v>
      </c>
      <c r="F865">
        <v>125</v>
      </c>
      <c r="G865">
        <v>110476776</v>
      </c>
      <c r="H865">
        <v>52000000</v>
      </c>
    </row>
    <row r="866" spans="1:8" x14ac:dyDescent="0.3">
      <c r="A866">
        <v>5.0999999999999996</v>
      </c>
      <c r="B866" t="s">
        <v>22829</v>
      </c>
      <c r="C866" t="s">
        <v>2725</v>
      </c>
      <c r="D866" t="s">
        <v>789</v>
      </c>
      <c r="E866" t="s">
        <v>37</v>
      </c>
      <c r="F866">
        <v>107</v>
      </c>
      <c r="G866">
        <v>80270227</v>
      </c>
      <c r="H866">
        <v>50000000</v>
      </c>
    </row>
    <row r="867" spans="1:8" x14ac:dyDescent="0.3">
      <c r="A867">
        <v>7.6</v>
      </c>
      <c r="B867" t="s">
        <v>22830</v>
      </c>
      <c r="C867" t="s">
        <v>2731</v>
      </c>
      <c r="D867" t="s">
        <v>1469</v>
      </c>
      <c r="E867" t="s">
        <v>37</v>
      </c>
      <c r="F867">
        <v>215</v>
      </c>
      <c r="G867">
        <v>36385763</v>
      </c>
      <c r="H867">
        <v>52000000</v>
      </c>
    </row>
    <row r="868" spans="1:8" x14ac:dyDescent="0.3">
      <c r="A868">
        <v>6.4</v>
      </c>
      <c r="B868" t="s">
        <v>22831</v>
      </c>
      <c r="C868" t="s">
        <v>2736</v>
      </c>
      <c r="D868" t="s">
        <v>1269</v>
      </c>
      <c r="E868" t="s">
        <v>37</v>
      </c>
      <c r="F868">
        <v>118</v>
      </c>
      <c r="G868">
        <v>37035845</v>
      </c>
      <c r="H868">
        <v>52000000</v>
      </c>
    </row>
    <row r="869" spans="1:8" x14ac:dyDescent="0.3">
      <c r="A869">
        <v>7.4</v>
      </c>
      <c r="B869" t="s">
        <v>22832</v>
      </c>
      <c r="C869" t="s">
        <v>2741</v>
      </c>
      <c r="D869" t="s">
        <v>1953</v>
      </c>
      <c r="E869" t="s">
        <v>37</v>
      </c>
      <c r="F869">
        <v>118</v>
      </c>
      <c r="G869">
        <v>34580635</v>
      </c>
      <c r="H869">
        <v>52000000</v>
      </c>
    </row>
    <row r="870" spans="1:8" x14ac:dyDescent="0.3">
      <c r="A870">
        <v>8.1999999999999993</v>
      </c>
      <c r="B870" t="s">
        <v>22833</v>
      </c>
      <c r="C870" t="s">
        <v>293</v>
      </c>
      <c r="D870" t="s">
        <v>839</v>
      </c>
      <c r="E870" t="s">
        <v>37</v>
      </c>
      <c r="F870">
        <v>178</v>
      </c>
      <c r="G870">
        <v>42438300</v>
      </c>
      <c r="H870">
        <v>52000000</v>
      </c>
    </row>
    <row r="871" spans="1:8" x14ac:dyDescent="0.3">
      <c r="A871">
        <v>6.5</v>
      </c>
      <c r="B871" t="s">
        <v>22834</v>
      </c>
      <c r="C871" t="s">
        <v>2751</v>
      </c>
      <c r="D871" t="s">
        <v>59</v>
      </c>
      <c r="E871" t="s">
        <v>37</v>
      </c>
      <c r="F871">
        <v>92</v>
      </c>
      <c r="G871">
        <v>23324666</v>
      </c>
      <c r="H871">
        <v>52000000</v>
      </c>
    </row>
    <row r="872" spans="1:8" x14ac:dyDescent="0.3">
      <c r="A872">
        <v>5.5</v>
      </c>
      <c r="B872" t="s">
        <v>22835</v>
      </c>
      <c r="C872" t="s">
        <v>2758</v>
      </c>
      <c r="D872" t="s">
        <v>649</v>
      </c>
      <c r="E872" t="s">
        <v>37</v>
      </c>
      <c r="F872">
        <v>104</v>
      </c>
      <c r="G872">
        <v>23020488</v>
      </c>
      <c r="H872">
        <v>52000000</v>
      </c>
    </row>
    <row r="873" spans="1:8" x14ac:dyDescent="0.3">
      <c r="A873">
        <v>6.5</v>
      </c>
      <c r="B873" t="s">
        <v>22836</v>
      </c>
      <c r="C873" t="s">
        <v>1503</v>
      </c>
      <c r="D873" t="s">
        <v>809</v>
      </c>
      <c r="E873" t="s">
        <v>37</v>
      </c>
      <c r="F873">
        <v>116</v>
      </c>
      <c r="G873">
        <v>90567722</v>
      </c>
      <c r="H873">
        <v>51000000</v>
      </c>
    </row>
    <row r="874" spans="1:8" x14ac:dyDescent="0.3">
      <c r="A874">
        <v>5.6</v>
      </c>
      <c r="B874" t="s">
        <v>22837</v>
      </c>
      <c r="C874" t="s">
        <v>2768</v>
      </c>
      <c r="D874" t="s">
        <v>1320</v>
      </c>
      <c r="E874" t="s">
        <v>37</v>
      </c>
      <c r="F874">
        <v>90</v>
      </c>
      <c r="G874">
        <v>72601713</v>
      </c>
      <c r="H874">
        <v>51000000</v>
      </c>
    </row>
    <row r="875" spans="1:8" x14ac:dyDescent="0.3">
      <c r="A875">
        <v>4.5999999999999996</v>
      </c>
      <c r="B875" t="s">
        <v>22838</v>
      </c>
      <c r="C875" t="s">
        <v>138</v>
      </c>
      <c r="D875" t="s">
        <v>582</v>
      </c>
      <c r="E875" t="s">
        <v>37</v>
      </c>
      <c r="F875">
        <v>130</v>
      </c>
      <c r="G875">
        <v>296623634</v>
      </c>
      <c r="H875">
        <v>50000000</v>
      </c>
    </row>
    <row r="876" spans="1:8" x14ac:dyDescent="0.3">
      <c r="A876">
        <v>7.9</v>
      </c>
      <c r="B876" t="s">
        <v>22839</v>
      </c>
      <c r="C876" t="s">
        <v>110</v>
      </c>
      <c r="D876" t="s">
        <v>185</v>
      </c>
      <c r="E876" t="s">
        <v>37</v>
      </c>
      <c r="F876">
        <v>90</v>
      </c>
      <c r="G876">
        <v>267652016</v>
      </c>
      <c r="H876">
        <v>60000000</v>
      </c>
    </row>
    <row r="877" spans="1:8" x14ac:dyDescent="0.3">
      <c r="A877">
        <v>7.1</v>
      </c>
      <c r="B877" t="s">
        <v>22840</v>
      </c>
      <c r="C877" t="s">
        <v>2787</v>
      </c>
      <c r="D877" t="s">
        <v>2788</v>
      </c>
      <c r="E877" t="s">
        <v>37</v>
      </c>
      <c r="F877">
        <v>106</v>
      </c>
      <c r="G877">
        <v>62453315</v>
      </c>
      <c r="H877">
        <v>50200000</v>
      </c>
    </row>
    <row r="878" spans="1:8" x14ac:dyDescent="0.3">
      <c r="A878">
        <v>6.9</v>
      </c>
      <c r="B878" t="s">
        <v>22841</v>
      </c>
      <c r="C878" t="s">
        <v>315</v>
      </c>
      <c r="D878" t="s">
        <v>144</v>
      </c>
      <c r="E878" t="s">
        <v>37</v>
      </c>
      <c r="F878">
        <v>155</v>
      </c>
      <c r="G878">
        <v>165500000</v>
      </c>
      <c r="H878">
        <v>48000000</v>
      </c>
    </row>
    <row r="879" spans="1:8" x14ac:dyDescent="0.3">
      <c r="A879">
        <v>7.3</v>
      </c>
      <c r="B879" t="s">
        <v>22842</v>
      </c>
      <c r="C879" t="s">
        <v>1452</v>
      </c>
      <c r="D879" t="s">
        <v>2265</v>
      </c>
      <c r="E879" t="s">
        <v>37</v>
      </c>
      <c r="F879">
        <v>139</v>
      </c>
      <c r="G879">
        <v>153620822</v>
      </c>
      <c r="H879">
        <v>50000000</v>
      </c>
    </row>
    <row r="880" spans="1:8" x14ac:dyDescent="0.3">
      <c r="A880">
        <v>7</v>
      </c>
      <c r="B880" t="s">
        <v>22843</v>
      </c>
      <c r="C880" t="s">
        <v>1183</v>
      </c>
      <c r="D880" t="s">
        <v>1269</v>
      </c>
      <c r="E880" t="s">
        <v>37</v>
      </c>
      <c r="F880">
        <v>112</v>
      </c>
      <c r="G880">
        <v>218628680</v>
      </c>
      <c r="H880">
        <v>50000000</v>
      </c>
    </row>
    <row r="881" spans="1:8" x14ac:dyDescent="0.3">
      <c r="A881">
        <v>7.7</v>
      </c>
      <c r="B881" t="s">
        <v>22844</v>
      </c>
      <c r="C881" t="s">
        <v>714</v>
      </c>
      <c r="D881" t="s">
        <v>715</v>
      </c>
      <c r="E881" t="s">
        <v>37</v>
      </c>
      <c r="F881">
        <v>139</v>
      </c>
      <c r="G881">
        <v>147637474</v>
      </c>
      <c r="H881">
        <v>50000000</v>
      </c>
    </row>
    <row r="882" spans="1:8" x14ac:dyDescent="0.3">
      <c r="A882">
        <v>6.7</v>
      </c>
      <c r="B882" t="s">
        <v>22845</v>
      </c>
      <c r="C882" t="s">
        <v>308</v>
      </c>
      <c r="D882" t="s">
        <v>2808</v>
      </c>
      <c r="E882" t="s">
        <v>37</v>
      </c>
      <c r="F882">
        <v>115</v>
      </c>
      <c r="G882">
        <v>135014968</v>
      </c>
      <c r="H882">
        <v>50000000</v>
      </c>
    </row>
    <row r="883" spans="1:8" x14ac:dyDescent="0.3">
      <c r="A883">
        <v>6.3</v>
      </c>
      <c r="B883" t="s">
        <v>22846</v>
      </c>
      <c r="C883" t="s">
        <v>852</v>
      </c>
      <c r="D883" t="s">
        <v>809</v>
      </c>
      <c r="E883" t="s">
        <v>37</v>
      </c>
      <c r="F883">
        <v>143</v>
      </c>
      <c r="G883">
        <v>2175312</v>
      </c>
      <c r="H883">
        <v>50000000</v>
      </c>
    </row>
    <row r="884" spans="1:8" x14ac:dyDescent="0.3">
      <c r="A884">
        <v>5.8</v>
      </c>
      <c r="B884" t="s">
        <v>22847</v>
      </c>
      <c r="C884" t="s">
        <v>1268</v>
      </c>
      <c r="D884" t="s">
        <v>816</v>
      </c>
      <c r="E884" t="s">
        <v>37</v>
      </c>
      <c r="F884">
        <v>96</v>
      </c>
      <c r="G884">
        <v>126203320</v>
      </c>
      <c r="H884">
        <v>50000000</v>
      </c>
    </row>
    <row r="885" spans="1:8" x14ac:dyDescent="0.3">
      <c r="A885">
        <v>7.1</v>
      </c>
      <c r="B885" t="s">
        <v>22848</v>
      </c>
      <c r="C885" t="s">
        <v>231</v>
      </c>
      <c r="D885" t="s">
        <v>2818</v>
      </c>
      <c r="E885" t="s">
        <v>37</v>
      </c>
      <c r="F885">
        <v>112</v>
      </c>
      <c r="G885">
        <v>126975169</v>
      </c>
      <c r="H885">
        <v>50000000</v>
      </c>
    </row>
    <row r="886" spans="1:8" x14ac:dyDescent="0.3">
      <c r="A886">
        <v>7.3</v>
      </c>
      <c r="B886" t="s">
        <v>22849</v>
      </c>
      <c r="C886" t="s">
        <v>753</v>
      </c>
      <c r="D886" t="s">
        <v>760</v>
      </c>
      <c r="E886" t="s">
        <v>37</v>
      </c>
      <c r="F886">
        <v>131</v>
      </c>
      <c r="G886">
        <v>125548685</v>
      </c>
      <c r="H886">
        <v>52000000</v>
      </c>
    </row>
    <row r="887" spans="1:8" x14ac:dyDescent="0.3">
      <c r="A887">
        <v>6.4</v>
      </c>
      <c r="B887" t="s">
        <v>22850</v>
      </c>
      <c r="C887" t="s">
        <v>2025</v>
      </c>
      <c r="D887" t="s">
        <v>816</v>
      </c>
      <c r="E887" t="s">
        <v>37</v>
      </c>
      <c r="F887">
        <v>116</v>
      </c>
      <c r="G887">
        <v>105807520</v>
      </c>
      <c r="H887">
        <v>50000000</v>
      </c>
    </row>
    <row r="888" spans="1:8" x14ac:dyDescent="0.3">
      <c r="A888">
        <v>7.1</v>
      </c>
      <c r="B888" t="s">
        <v>22851</v>
      </c>
      <c r="C888" t="s">
        <v>1007</v>
      </c>
      <c r="D888" t="s">
        <v>853</v>
      </c>
      <c r="E888" t="s">
        <v>37</v>
      </c>
      <c r="F888">
        <v>112</v>
      </c>
      <c r="G888">
        <v>191616238</v>
      </c>
      <c r="H888">
        <v>50000000</v>
      </c>
    </row>
    <row r="889" spans="1:8" x14ac:dyDescent="0.3">
      <c r="A889">
        <v>7.6</v>
      </c>
      <c r="B889" t="s">
        <v>22852</v>
      </c>
      <c r="C889" t="s">
        <v>2836</v>
      </c>
      <c r="D889" t="s">
        <v>2837</v>
      </c>
      <c r="E889" t="s">
        <v>37</v>
      </c>
      <c r="F889">
        <v>123</v>
      </c>
      <c r="G889">
        <v>105264608</v>
      </c>
      <c r="H889">
        <v>60000000</v>
      </c>
    </row>
    <row r="890" spans="1:8" x14ac:dyDescent="0.3">
      <c r="A890">
        <v>6.8</v>
      </c>
      <c r="B890" t="s">
        <v>22853</v>
      </c>
      <c r="C890" t="s">
        <v>606</v>
      </c>
      <c r="D890" t="s">
        <v>816</v>
      </c>
      <c r="E890" t="s">
        <v>37</v>
      </c>
      <c r="F890">
        <v>104</v>
      </c>
      <c r="G890">
        <v>97680195</v>
      </c>
      <c r="H890">
        <v>70000000</v>
      </c>
    </row>
    <row r="891" spans="1:8" x14ac:dyDescent="0.3">
      <c r="A891">
        <v>6.6</v>
      </c>
      <c r="B891" t="s">
        <v>22854</v>
      </c>
      <c r="C891" t="s">
        <v>2845</v>
      </c>
      <c r="D891" t="s">
        <v>853</v>
      </c>
      <c r="E891" t="s">
        <v>37</v>
      </c>
      <c r="F891">
        <v>107</v>
      </c>
      <c r="G891">
        <v>126088877</v>
      </c>
      <c r="H891">
        <v>50000000</v>
      </c>
    </row>
    <row r="892" spans="1:8" x14ac:dyDescent="0.3">
      <c r="A892">
        <v>6.7</v>
      </c>
      <c r="B892" t="s">
        <v>22855</v>
      </c>
      <c r="C892" t="s">
        <v>646</v>
      </c>
      <c r="D892" t="s">
        <v>1188</v>
      </c>
      <c r="E892" t="s">
        <v>37</v>
      </c>
      <c r="F892">
        <v>124</v>
      </c>
      <c r="G892">
        <v>91030827</v>
      </c>
      <c r="H892">
        <v>50000000</v>
      </c>
    </row>
    <row r="893" spans="1:8" x14ac:dyDescent="0.3">
      <c r="A893">
        <v>6.1</v>
      </c>
      <c r="B893" t="s">
        <v>22856</v>
      </c>
      <c r="C893" t="s">
        <v>2302</v>
      </c>
      <c r="D893" t="s">
        <v>1349</v>
      </c>
      <c r="E893" t="s">
        <v>37</v>
      </c>
      <c r="F893">
        <v>96</v>
      </c>
      <c r="G893">
        <v>150315155</v>
      </c>
      <c r="H893">
        <v>50000000</v>
      </c>
    </row>
    <row r="894" spans="1:8" x14ac:dyDescent="0.3">
      <c r="A894">
        <v>6</v>
      </c>
      <c r="B894" t="s">
        <v>22857</v>
      </c>
      <c r="C894" t="s">
        <v>117</v>
      </c>
      <c r="D894" t="s">
        <v>2858</v>
      </c>
      <c r="E894" t="s">
        <v>37</v>
      </c>
      <c r="F894">
        <v>125</v>
      </c>
      <c r="G894">
        <v>127997349</v>
      </c>
      <c r="H894">
        <v>50000000</v>
      </c>
    </row>
    <row r="895" spans="1:8" x14ac:dyDescent="0.3">
      <c r="A895">
        <v>7.6</v>
      </c>
      <c r="B895" t="s">
        <v>22858</v>
      </c>
      <c r="C895" t="s">
        <v>2862</v>
      </c>
      <c r="D895" t="s">
        <v>1025</v>
      </c>
      <c r="E895" t="s">
        <v>37</v>
      </c>
      <c r="F895">
        <v>129</v>
      </c>
      <c r="G895">
        <v>88504640</v>
      </c>
      <c r="H895">
        <v>45000000</v>
      </c>
    </row>
    <row r="896" spans="1:8" x14ac:dyDescent="0.3">
      <c r="A896">
        <v>7.1</v>
      </c>
      <c r="B896" t="s">
        <v>22859</v>
      </c>
      <c r="C896" t="s">
        <v>2867</v>
      </c>
      <c r="D896" t="s">
        <v>282</v>
      </c>
      <c r="E896" t="s">
        <v>37</v>
      </c>
      <c r="F896">
        <v>90</v>
      </c>
      <c r="G896">
        <v>81517441</v>
      </c>
      <c r="H896">
        <v>50000000</v>
      </c>
    </row>
    <row r="897" spans="1:8" x14ac:dyDescent="0.3">
      <c r="A897">
        <v>5</v>
      </c>
      <c r="B897" t="s">
        <v>22860</v>
      </c>
      <c r="C897" t="s">
        <v>2873</v>
      </c>
      <c r="D897" t="s">
        <v>719</v>
      </c>
      <c r="E897" t="s">
        <v>37</v>
      </c>
      <c r="F897">
        <v>109</v>
      </c>
      <c r="G897">
        <v>81022333</v>
      </c>
      <c r="H897">
        <v>50000000</v>
      </c>
    </row>
    <row r="898" spans="1:8" x14ac:dyDescent="0.3">
      <c r="A898">
        <v>6.2</v>
      </c>
      <c r="B898" t="s">
        <v>22861</v>
      </c>
      <c r="C898" t="s">
        <v>556</v>
      </c>
      <c r="D898" t="s">
        <v>1054</v>
      </c>
      <c r="E898" t="s">
        <v>37</v>
      </c>
      <c r="F898">
        <v>121</v>
      </c>
      <c r="G898">
        <v>79948113</v>
      </c>
      <c r="H898">
        <v>50000000</v>
      </c>
    </row>
    <row r="899" spans="1:8" x14ac:dyDescent="0.3">
      <c r="A899">
        <v>5.6</v>
      </c>
      <c r="B899" t="s">
        <v>22862</v>
      </c>
      <c r="C899" t="s">
        <v>2459</v>
      </c>
      <c r="D899" t="s">
        <v>816</v>
      </c>
      <c r="E899" t="s">
        <v>37</v>
      </c>
      <c r="F899">
        <v>95</v>
      </c>
      <c r="G899">
        <v>88658172</v>
      </c>
      <c r="H899">
        <v>50000000</v>
      </c>
    </row>
    <row r="900" spans="1:8" x14ac:dyDescent="0.3">
      <c r="A900">
        <v>7.4</v>
      </c>
      <c r="B900" t="s">
        <v>22863</v>
      </c>
      <c r="C900" t="s">
        <v>1590</v>
      </c>
      <c r="D900" t="s">
        <v>715</v>
      </c>
      <c r="E900" t="s">
        <v>37</v>
      </c>
      <c r="F900">
        <v>118</v>
      </c>
      <c r="G900">
        <v>84244877</v>
      </c>
      <c r="H900">
        <v>50000000</v>
      </c>
    </row>
    <row r="901" spans="1:8" x14ac:dyDescent="0.3">
      <c r="A901">
        <v>5</v>
      </c>
      <c r="B901" t="s">
        <v>22864</v>
      </c>
      <c r="C901" t="s">
        <v>2897</v>
      </c>
      <c r="D901" t="s">
        <v>445</v>
      </c>
      <c r="E901" t="s">
        <v>37</v>
      </c>
      <c r="F901">
        <v>80</v>
      </c>
      <c r="G901">
        <v>75367693</v>
      </c>
      <c r="H901">
        <v>35000000</v>
      </c>
    </row>
    <row r="902" spans="1:8" x14ac:dyDescent="0.3">
      <c r="A902">
        <v>5.2</v>
      </c>
      <c r="B902" t="s">
        <v>22865</v>
      </c>
      <c r="C902" t="s">
        <v>2903</v>
      </c>
      <c r="D902" t="s">
        <v>1349</v>
      </c>
      <c r="E902" t="s">
        <v>37</v>
      </c>
      <c r="F902">
        <v>99</v>
      </c>
      <c r="G902">
        <v>73701902</v>
      </c>
      <c r="H902">
        <v>60000000</v>
      </c>
    </row>
    <row r="903" spans="1:8" x14ac:dyDescent="0.3">
      <c r="A903">
        <v>7.6</v>
      </c>
      <c r="B903" t="s">
        <v>22866</v>
      </c>
      <c r="C903" t="s">
        <v>2907</v>
      </c>
      <c r="D903" t="s">
        <v>795</v>
      </c>
      <c r="E903" t="s">
        <v>37</v>
      </c>
      <c r="F903">
        <v>133</v>
      </c>
      <c r="G903">
        <v>75605492</v>
      </c>
      <c r="H903">
        <v>50000000</v>
      </c>
    </row>
    <row r="904" spans="1:8" x14ac:dyDescent="0.3">
      <c r="A904">
        <v>6.6</v>
      </c>
      <c r="B904" t="s">
        <v>22867</v>
      </c>
      <c r="C904" t="s">
        <v>406</v>
      </c>
      <c r="D904" t="s">
        <v>499</v>
      </c>
      <c r="E904" t="s">
        <v>37</v>
      </c>
      <c r="F904">
        <v>127</v>
      </c>
      <c r="G904">
        <v>67823573</v>
      </c>
      <c r="H904">
        <v>50000000</v>
      </c>
    </row>
    <row r="905" spans="1:8" x14ac:dyDescent="0.3">
      <c r="A905">
        <v>7</v>
      </c>
      <c r="B905" t="s">
        <v>22868</v>
      </c>
      <c r="C905" t="s">
        <v>2914</v>
      </c>
      <c r="D905" t="s">
        <v>603</v>
      </c>
      <c r="E905" t="s">
        <v>37</v>
      </c>
      <c r="F905">
        <v>106</v>
      </c>
      <c r="G905">
        <v>91439400</v>
      </c>
      <c r="H905">
        <v>50000000</v>
      </c>
    </row>
    <row r="906" spans="1:8" x14ac:dyDescent="0.3">
      <c r="A906">
        <v>5.7</v>
      </c>
      <c r="B906" t="s">
        <v>22869</v>
      </c>
      <c r="C906" t="s">
        <v>2919</v>
      </c>
      <c r="D906" t="s">
        <v>2921</v>
      </c>
      <c r="E906" t="s">
        <v>37</v>
      </c>
      <c r="F906">
        <v>98</v>
      </c>
      <c r="G906">
        <v>67128202</v>
      </c>
      <c r="H906">
        <v>65000000</v>
      </c>
    </row>
    <row r="907" spans="1:8" x14ac:dyDescent="0.3">
      <c r="A907">
        <v>8.1999999999999993</v>
      </c>
      <c r="B907" t="s">
        <v>22870</v>
      </c>
      <c r="C907" t="s">
        <v>2925</v>
      </c>
      <c r="D907" t="s">
        <v>499</v>
      </c>
      <c r="E907" t="s">
        <v>37</v>
      </c>
      <c r="F907">
        <v>132</v>
      </c>
      <c r="G907">
        <v>70496802</v>
      </c>
      <c r="H907">
        <v>54000000</v>
      </c>
    </row>
    <row r="908" spans="1:8" x14ac:dyDescent="0.3">
      <c r="A908">
        <v>6.2</v>
      </c>
      <c r="B908" t="s">
        <v>22871</v>
      </c>
      <c r="C908" t="s">
        <v>2736</v>
      </c>
      <c r="D908" t="s">
        <v>789</v>
      </c>
      <c r="E908" t="s">
        <v>37</v>
      </c>
      <c r="F908">
        <v>114</v>
      </c>
      <c r="G908">
        <v>60470220</v>
      </c>
      <c r="H908">
        <v>50000000</v>
      </c>
    </row>
    <row r="909" spans="1:8" x14ac:dyDescent="0.3">
      <c r="A909">
        <v>6.6</v>
      </c>
      <c r="B909" t="s">
        <v>22872</v>
      </c>
      <c r="C909" t="s">
        <v>2940</v>
      </c>
      <c r="D909" t="s">
        <v>286</v>
      </c>
      <c r="E909" t="s">
        <v>37</v>
      </c>
      <c r="F909">
        <v>78</v>
      </c>
      <c r="G909">
        <v>58336565</v>
      </c>
      <c r="H909">
        <v>50000000</v>
      </c>
    </row>
    <row r="910" spans="1:8" x14ac:dyDescent="0.3">
      <c r="A910">
        <v>4.7</v>
      </c>
      <c r="B910" t="s">
        <v>22873</v>
      </c>
      <c r="C910" t="s">
        <v>2944</v>
      </c>
      <c r="D910" t="s">
        <v>2945</v>
      </c>
      <c r="E910" t="s">
        <v>37</v>
      </c>
      <c r="F910">
        <v>101</v>
      </c>
      <c r="G910">
        <v>66002004</v>
      </c>
      <c r="H910">
        <v>50000000</v>
      </c>
    </row>
    <row r="911" spans="1:8" x14ac:dyDescent="0.3">
      <c r="A911">
        <v>6.3</v>
      </c>
      <c r="B911" t="s">
        <v>22874</v>
      </c>
      <c r="C911" t="s">
        <v>2950</v>
      </c>
      <c r="D911" t="s">
        <v>1025</v>
      </c>
      <c r="E911" t="s">
        <v>37</v>
      </c>
      <c r="F911">
        <v>113</v>
      </c>
      <c r="G911">
        <v>54997476</v>
      </c>
      <c r="H911">
        <v>50000000</v>
      </c>
    </row>
    <row r="912" spans="1:8" x14ac:dyDescent="0.3">
      <c r="A912">
        <v>6.1</v>
      </c>
      <c r="B912" t="s">
        <v>22875</v>
      </c>
      <c r="C912" t="s">
        <v>2956</v>
      </c>
      <c r="D912" t="s">
        <v>1491</v>
      </c>
      <c r="E912" t="s">
        <v>37</v>
      </c>
      <c r="F912">
        <v>98</v>
      </c>
      <c r="G912">
        <v>55682070</v>
      </c>
      <c r="H912">
        <v>50000000</v>
      </c>
    </row>
    <row r="913" spans="1:8" x14ac:dyDescent="0.3">
      <c r="A913">
        <v>6.7</v>
      </c>
      <c r="B913" t="s">
        <v>22876</v>
      </c>
      <c r="C913" t="s">
        <v>2961</v>
      </c>
      <c r="D913" t="s">
        <v>1861</v>
      </c>
      <c r="E913" t="s">
        <v>37</v>
      </c>
      <c r="F913">
        <v>124</v>
      </c>
      <c r="G913">
        <v>52752475</v>
      </c>
      <c r="H913">
        <v>50000000</v>
      </c>
    </row>
    <row r="914" spans="1:8" x14ac:dyDescent="0.3">
      <c r="A914">
        <v>6.1</v>
      </c>
      <c r="B914" t="s">
        <v>22877</v>
      </c>
      <c r="C914" t="s">
        <v>1215</v>
      </c>
      <c r="D914" t="s">
        <v>157</v>
      </c>
      <c r="E914" t="s">
        <v>37</v>
      </c>
      <c r="F914">
        <v>109</v>
      </c>
      <c r="G914">
        <v>55092830</v>
      </c>
      <c r="H914">
        <v>60000000</v>
      </c>
    </row>
    <row r="915" spans="1:8" x14ac:dyDescent="0.3">
      <c r="A915">
        <v>7</v>
      </c>
      <c r="B915" t="s">
        <v>22878</v>
      </c>
      <c r="C915" t="s">
        <v>2974</v>
      </c>
      <c r="D915" t="s">
        <v>1861</v>
      </c>
      <c r="E915" t="s">
        <v>37</v>
      </c>
      <c r="F915">
        <v>128</v>
      </c>
      <c r="G915">
        <v>50815288</v>
      </c>
      <c r="H915">
        <v>50000000</v>
      </c>
    </row>
    <row r="916" spans="1:8" x14ac:dyDescent="0.3">
      <c r="A916">
        <v>7.4</v>
      </c>
      <c r="B916" t="s">
        <v>22879</v>
      </c>
      <c r="C916" t="s">
        <v>189</v>
      </c>
      <c r="D916" t="s">
        <v>928</v>
      </c>
      <c r="E916" t="s">
        <v>37</v>
      </c>
      <c r="F916">
        <v>144</v>
      </c>
      <c r="G916">
        <v>52822418</v>
      </c>
      <c r="H916">
        <v>50000000</v>
      </c>
    </row>
    <row r="917" spans="1:8" x14ac:dyDescent="0.3">
      <c r="A917">
        <v>7.3</v>
      </c>
      <c r="B917" t="s">
        <v>22880</v>
      </c>
      <c r="C917" t="s">
        <v>2985</v>
      </c>
      <c r="D917" t="s">
        <v>1436</v>
      </c>
      <c r="E917" t="s">
        <v>37</v>
      </c>
      <c r="F917">
        <v>95</v>
      </c>
      <c r="G917">
        <v>50150619</v>
      </c>
      <c r="H917">
        <v>50000000</v>
      </c>
    </row>
    <row r="918" spans="1:8" x14ac:dyDescent="0.3">
      <c r="A918">
        <v>5.8</v>
      </c>
      <c r="B918" t="s">
        <v>22881</v>
      </c>
      <c r="C918" t="s">
        <v>2990</v>
      </c>
      <c r="D918" t="s">
        <v>755</v>
      </c>
      <c r="E918" t="s">
        <v>37</v>
      </c>
      <c r="F918">
        <v>105</v>
      </c>
      <c r="G918">
        <v>48745150</v>
      </c>
      <c r="H918">
        <v>50000000</v>
      </c>
    </row>
    <row r="919" spans="1:8" x14ac:dyDescent="0.3">
      <c r="A919">
        <v>6.7</v>
      </c>
      <c r="B919" t="s">
        <v>22882</v>
      </c>
      <c r="C919" t="s">
        <v>1574</v>
      </c>
      <c r="D919" t="s">
        <v>282</v>
      </c>
      <c r="E919" t="s">
        <v>37</v>
      </c>
      <c r="F919">
        <v>121</v>
      </c>
      <c r="G919">
        <v>50007168</v>
      </c>
      <c r="H919">
        <v>50000000</v>
      </c>
    </row>
    <row r="920" spans="1:8" x14ac:dyDescent="0.3">
      <c r="A920">
        <v>5.8</v>
      </c>
      <c r="B920" t="s">
        <v>22883</v>
      </c>
      <c r="C920" t="s">
        <v>133</v>
      </c>
      <c r="D920" t="s">
        <v>729</v>
      </c>
      <c r="E920" t="s">
        <v>37</v>
      </c>
      <c r="F920">
        <v>125</v>
      </c>
      <c r="G920">
        <v>48154732</v>
      </c>
      <c r="H920">
        <v>50000000</v>
      </c>
    </row>
    <row r="921" spans="1:8" x14ac:dyDescent="0.3">
      <c r="A921">
        <v>7.8</v>
      </c>
      <c r="B921" t="s">
        <v>22884</v>
      </c>
      <c r="C921" t="s">
        <v>394</v>
      </c>
      <c r="D921" t="s">
        <v>933</v>
      </c>
      <c r="E921" t="s">
        <v>37</v>
      </c>
      <c r="F921">
        <v>129</v>
      </c>
      <c r="G921">
        <v>48265581</v>
      </c>
      <c r="H921">
        <v>50000000</v>
      </c>
    </row>
    <row r="922" spans="1:8" x14ac:dyDescent="0.3">
      <c r="A922">
        <v>6.6</v>
      </c>
      <c r="B922" t="s">
        <v>22885</v>
      </c>
      <c r="C922" t="s">
        <v>3005</v>
      </c>
      <c r="D922" t="s">
        <v>3006</v>
      </c>
      <c r="E922" t="s">
        <v>37</v>
      </c>
      <c r="F922">
        <v>132</v>
      </c>
      <c r="G922">
        <v>46982632</v>
      </c>
      <c r="H922">
        <v>50000000</v>
      </c>
    </row>
    <row r="923" spans="1:8" x14ac:dyDescent="0.3">
      <c r="A923">
        <v>6.5</v>
      </c>
      <c r="B923" t="s">
        <v>22886</v>
      </c>
      <c r="C923" t="s">
        <v>3011</v>
      </c>
      <c r="D923" t="s">
        <v>1699</v>
      </c>
      <c r="E923" t="s">
        <v>37</v>
      </c>
      <c r="F923">
        <v>118</v>
      </c>
      <c r="G923">
        <v>44737059</v>
      </c>
      <c r="H923">
        <v>50000000</v>
      </c>
    </row>
    <row r="924" spans="1:8" x14ac:dyDescent="0.3">
      <c r="A924">
        <v>6.7</v>
      </c>
      <c r="B924" t="s">
        <v>22887</v>
      </c>
      <c r="C924" t="s">
        <v>3016</v>
      </c>
      <c r="D924" t="s">
        <v>809</v>
      </c>
      <c r="E924" t="s">
        <v>37</v>
      </c>
      <c r="F924">
        <v>113</v>
      </c>
      <c r="G924">
        <v>56724080</v>
      </c>
      <c r="H924">
        <v>50000000</v>
      </c>
    </row>
    <row r="925" spans="1:8" x14ac:dyDescent="0.3">
      <c r="A925">
        <v>7.3</v>
      </c>
      <c r="B925" t="s">
        <v>22888</v>
      </c>
      <c r="C925" t="s">
        <v>1359</v>
      </c>
      <c r="D925" t="s">
        <v>587</v>
      </c>
      <c r="E925" t="s">
        <v>37</v>
      </c>
      <c r="F925">
        <v>140</v>
      </c>
      <c r="G925">
        <v>44484065</v>
      </c>
      <c r="H925">
        <v>50000000</v>
      </c>
    </row>
    <row r="926" spans="1:8" x14ac:dyDescent="0.3">
      <c r="A926">
        <v>5.8</v>
      </c>
      <c r="B926" t="s">
        <v>22889</v>
      </c>
      <c r="C926" t="s">
        <v>3025</v>
      </c>
      <c r="D926" t="s">
        <v>59</v>
      </c>
      <c r="E926" t="s">
        <v>37</v>
      </c>
      <c r="F926">
        <v>89</v>
      </c>
      <c r="G926">
        <v>47553512</v>
      </c>
      <c r="H926">
        <v>50000000</v>
      </c>
    </row>
    <row r="927" spans="1:8" x14ac:dyDescent="0.3">
      <c r="A927">
        <v>5.5</v>
      </c>
      <c r="B927" t="s">
        <v>22890</v>
      </c>
      <c r="C927" t="s">
        <v>3031</v>
      </c>
      <c r="D927" t="s">
        <v>264</v>
      </c>
      <c r="E927" t="s">
        <v>37</v>
      </c>
      <c r="F927">
        <v>104</v>
      </c>
      <c r="G927">
        <v>42610000</v>
      </c>
      <c r="H927">
        <v>55000000</v>
      </c>
    </row>
    <row r="928" spans="1:8" x14ac:dyDescent="0.3">
      <c r="A928">
        <v>6.3</v>
      </c>
      <c r="B928" t="s">
        <v>22891</v>
      </c>
      <c r="C928" t="s">
        <v>1285</v>
      </c>
      <c r="D928" t="s">
        <v>482</v>
      </c>
      <c r="E928" t="s">
        <v>37</v>
      </c>
      <c r="F928">
        <v>106</v>
      </c>
      <c r="G928">
        <v>41482207</v>
      </c>
      <c r="H928">
        <v>50000000</v>
      </c>
    </row>
    <row r="929" spans="1:8" x14ac:dyDescent="0.3">
      <c r="A929">
        <v>7.4</v>
      </c>
      <c r="B929" t="s">
        <v>22892</v>
      </c>
      <c r="C929" t="s">
        <v>2736</v>
      </c>
      <c r="D929" t="s">
        <v>937</v>
      </c>
      <c r="E929" t="s">
        <v>37</v>
      </c>
      <c r="F929">
        <v>141</v>
      </c>
      <c r="G929">
        <v>47105085</v>
      </c>
      <c r="H929">
        <v>50000000</v>
      </c>
    </row>
    <row r="930" spans="1:8" x14ac:dyDescent="0.3">
      <c r="A930">
        <v>5.9</v>
      </c>
      <c r="B930" t="s">
        <v>22893</v>
      </c>
      <c r="C930" t="s">
        <v>1197</v>
      </c>
      <c r="D930" t="s">
        <v>59</v>
      </c>
      <c r="E930" t="s">
        <v>37</v>
      </c>
      <c r="F930">
        <v>124</v>
      </c>
      <c r="G930">
        <v>41256277</v>
      </c>
      <c r="H930">
        <v>50000000</v>
      </c>
    </row>
    <row r="931" spans="1:8" x14ac:dyDescent="0.3">
      <c r="A931">
        <v>6.2</v>
      </c>
      <c r="B931" t="s">
        <v>22894</v>
      </c>
      <c r="C931" t="s">
        <v>3049</v>
      </c>
      <c r="D931" t="s">
        <v>1057</v>
      </c>
      <c r="E931" t="s">
        <v>37</v>
      </c>
      <c r="F931">
        <v>98</v>
      </c>
      <c r="G931">
        <v>50740078</v>
      </c>
      <c r="H931">
        <v>45000000</v>
      </c>
    </row>
    <row r="932" spans="1:8" x14ac:dyDescent="0.3">
      <c r="A932">
        <v>5.9</v>
      </c>
      <c r="B932" t="s">
        <v>22895</v>
      </c>
      <c r="C932" t="s">
        <v>3054</v>
      </c>
      <c r="D932" t="s">
        <v>715</v>
      </c>
      <c r="E932" t="s">
        <v>37</v>
      </c>
      <c r="F932">
        <v>108</v>
      </c>
      <c r="G932">
        <v>40203020</v>
      </c>
      <c r="H932">
        <v>40000000</v>
      </c>
    </row>
    <row r="933" spans="1:8" x14ac:dyDescent="0.3">
      <c r="A933">
        <v>6.5</v>
      </c>
      <c r="B933" t="s">
        <v>22896</v>
      </c>
      <c r="C933" t="s">
        <v>3059</v>
      </c>
      <c r="D933" t="s">
        <v>3060</v>
      </c>
      <c r="E933" t="s">
        <v>37</v>
      </c>
      <c r="F933">
        <v>114</v>
      </c>
      <c r="G933">
        <v>40905277</v>
      </c>
      <c r="H933">
        <v>50000000</v>
      </c>
    </row>
    <row r="934" spans="1:8" x14ac:dyDescent="0.3">
      <c r="A934">
        <v>4.4000000000000004</v>
      </c>
      <c r="B934" t="s">
        <v>22897</v>
      </c>
      <c r="C934" t="s">
        <v>3065</v>
      </c>
      <c r="D934" t="s">
        <v>50</v>
      </c>
      <c r="E934" t="s">
        <v>37</v>
      </c>
      <c r="F934">
        <v>101</v>
      </c>
      <c r="G934">
        <v>38590500</v>
      </c>
      <c r="H934">
        <v>50000000</v>
      </c>
    </row>
    <row r="935" spans="1:8" x14ac:dyDescent="0.3">
      <c r="A935">
        <v>3.5</v>
      </c>
      <c r="B935" t="s">
        <v>22898</v>
      </c>
      <c r="C935" t="s">
        <v>2689</v>
      </c>
      <c r="D935" t="s">
        <v>111</v>
      </c>
      <c r="E935" t="s">
        <v>37</v>
      </c>
      <c r="F935">
        <v>93</v>
      </c>
      <c r="G935">
        <v>39177541</v>
      </c>
      <c r="H935">
        <v>50000000</v>
      </c>
    </row>
    <row r="936" spans="1:8" x14ac:dyDescent="0.3">
      <c r="A936">
        <v>6.6</v>
      </c>
      <c r="B936" t="s">
        <v>22899</v>
      </c>
      <c r="C936" t="s">
        <v>3075</v>
      </c>
      <c r="D936" t="s">
        <v>891</v>
      </c>
      <c r="E936" t="s">
        <v>37</v>
      </c>
      <c r="F936">
        <v>119</v>
      </c>
      <c r="G936">
        <v>39778599</v>
      </c>
      <c r="H936">
        <v>50000000</v>
      </c>
    </row>
    <row r="937" spans="1:8" x14ac:dyDescent="0.3">
      <c r="A937">
        <v>6</v>
      </c>
      <c r="B937" t="s">
        <v>22900</v>
      </c>
      <c r="C937" t="s">
        <v>1439</v>
      </c>
      <c r="D937" t="s">
        <v>715</v>
      </c>
      <c r="E937" t="s">
        <v>37</v>
      </c>
      <c r="F937">
        <v>119</v>
      </c>
      <c r="G937">
        <v>37486138</v>
      </c>
      <c r="H937">
        <v>50000000</v>
      </c>
    </row>
    <row r="938" spans="1:8" x14ac:dyDescent="0.3">
      <c r="A938">
        <v>6.4</v>
      </c>
      <c r="B938" t="s">
        <v>22901</v>
      </c>
      <c r="C938" t="s">
        <v>2925</v>
      </c>
      <c r="D938" t="s">
        <v>223</v>
      </c>
      <c r="E938" t="s">
        <v>37</v>
      </c>
      <c r="F938">
        <v>99</v>
      </c>
      <c r="G938">
        <v>38105077</v>
      </c>
      <c r="H938">
        <v>40000000</v>
      </c>
    </row>
    <row r="939" spans="1:8" x14ac:dyDescent="0.3">
      <c r="A939">
        <v>6.5</v>
      </c>
      <c r="B939" t="s">
        <v>22902</v>
      </c>
      <c r="C939" t="s">
        <v>71</v>
      </c>
      <c r="D939" t="s">
        <v>2701</v>
      </c>
      <c r="E939" t="s">
        <v>37</v>
      </c>
      <c r="F939">
        <v>137</v>
      </c>
      <c r="G939">
        <v>35168395</v>
      </c>
      <c r="H939">
        <v>50000000</v>
      </c>
    </row>
    <row r="940" spans="1:8" x14ac:dyDescent="0.3">
      <c r="A940">
        <v>4.3</v>
      </c>
      <c r="B940" t="s">
        <v>22903</v>
      </c>
      <c r="C940" t="s">
        <v>3100</v>
      </c>
      <c r="D940" t="s">
        <v>3102</v>
      </c>
      <c r="E940" t="s">
        <v>37</v>
      </c>
      <c r="F940">
        <v>117</v>
      </c>
      <c r="G940">
        <v>32800000</v>
      </c>
      <c r="H940">
        <v>40000000</v>
      </c>
    </row>
    <row r="941" spans="1:8" x14ac:dyDescent="0.3">
      <c r="A941">
        <v>4.2</v>
      </c>
      <c r="B941" t="s">
        <v>22904</v>
      </c>
      <c r="C941" t="s">
        <v>2459</v>
      </c>
      <c r="D941" t="s">
        <v>1349</v>
      </c>
      <c r="E941" t="s">
        <v>37</v>
      </c>
      <c r="F941">
        <v>87</v>
      </c>
      <c r="G941">
        <v>33643461</v>
      </c>
      <c r="H941">
        <v>50000000</v>
      </c>
    </row>
    <row r="942" spans="1:8" x14ac:dyDescent="0.3">
      <c r="A942">
        <v>6.5</v>
      </c>
      <c r="B942" t="s">
        <v>22905</v>
      </c>
      <c r="C942" t="s">
        <v>1574</v>
      </c>
      <c r="D942" t="s">
        <v>3110</v>
      </c>
      <c r="E942" t="s">
        <v>37</v>
      </c>
      <c r="F942">
        <v>129</v>
      </c>
      <c r="G942">
        <v>32741596</v>
      </c>
      <c r="H942">
        <v>50000000</v>
      </c>
    </row>
    <row r="943" spans="1:8" x14ac:dyDescent="0.3">
      <c r="A943">
        <v>6.1</v>
      </c>
      <c r="B943" t="s">
        <v>22906</v>
      </c>
      <c r="C943" t="s">
        <v>3114</v>
      </c>
      <c r="D943" t="s">
        <v>1061</v>
      </c>
      <c r="E943" t="s">
        <v>37</v>
      </c>
      <c r="F943">
        <v>115</v>
      </c>
      <c r="G943">
        <v>31874869</v>
      </c>
      <c r="H943">
        <v>50000000</v>
      </c>
    </row>
    <row r="944" spans="1:8" x14ac:dyDescent="0.3">
      <c r="A944">
        <v>6.3</v>
      </c>
      <c r="B944" t="s">
        <v>22907</v>
      </c>
      <c r="C944" t="s">
        <v>564</v>
      </c>
      <c r="D944" t="s">
        <v>223</v>
      </c>
      <c r="E944" t="s">
        <v>37</v>
      </c>
      <c r="F944">
        <v>132</v>
      </c>
      <c r="G944">
        <v>30306268</v>
      </c>
      <c r="H944">
        <v>50000000</v>
      </c>
    </row>
    <row r="945" spans="1:8" x14ac:dyDescent="0.3">
      <c r="A945">
        <v>6.2</v>
      </c>
      <c r="B945" t="s">
        <v>22908</v>
      </c>
      <c r="C945" t="s">
        <v>3124</v>
      </c>
      <c r="D945" t="s">
        <v>1018</v>
      </c>
      <c r="E945" t="s">
        <v>37</v>
      </c>
      <c r="F945">
        <v>131</v>
      </c>
      <c r="G945">
        <v>27667947</v>
      </c>
      <c r="H945">
        <v>50000000</v>
      </c>
    </row>
    <row r="946" spans="1:8" x14ac:dyDescent="0.3">
      <c r="A946">
        <v>5.9</v>
      </c>
      <c r="B946" t="s">
        <v>22909</v>
      </c>
      <c r="C946" t="s">
        <v>1677</v>
      </c>
      <c r="D946" t="s">
        <v>715</v>
      </c>
      <c r="E946" t="s">
        <v>37</v>
      </c>
      <c r="F946">
        <v>95</v>
      </c>
      <c r="G946">
        <v>27067160</v>
      </c>
      <c r="H946">
        <v>50000000</v>
      </c>
    </row>
    <row r="947" spans="1:8" x14ac:dyDescent="0.3">
      <c r="A947">
        <v>5.9</v>
      </c>
      <c r="B947" t="s">
        <v>22910</v>
      </c>
      <c r="C947" t="s">
        <v>3135</v>
      </c>
      <c r="D947" t="s">
        <v>810</v>
      </c>
      <c r="E947" t="s">
        <v>37</v>
      </c>
      <c r="F947">
        <v>125</v>
      </c>
      <c r="G947">
        <v>26616999</v>
      </c>
      <c r="H947">
        <v>40000000</v>
      </c>
    </row>
    <row r="948" spans="1:8" x14ac:dyDescent="0.3">
      <c r="A948">
        <v>6.5</v>
      </c>
      <c r="B948" t="s">
        <v>22911</v>
      </c>
      <c r="C948" t="s">
        <v>668</v>
      </c>
      <c r="D948" t="s">
        <v>587</v>
      </c>
      <c r="E948" t="s">
        <v>37</v>
      </c>
      <c r="F948">
        <v>98</v>
      </c>
      <c r="G948">
        <v>26536120</v>
      </c>
      <c r="H948">
        <v>50000000</v>
      </c>
    </row>
    <row r="949" spans="1:8" x14ac:dyDescent="0.3">
      <c r="A949">
        <v>6.4</v>
      </c>
      <c r="B949" t="s">
        <v>22912</v>
      </c>
      <c r="C949" t="s">
        <v>1574</v>
      </c>
      <c r="D949" t="s">
        <v>587</v>
      </c>
      <c r="E949" t="s">
        <v>37</v>
      </c>
      <c r="F949">
        <v>110</v>
      </c>
      <c r="G949">
        <v>26199517</v>
      </c>
      <c r="H949">
        <v>50000000</v>
      </c>
    </row>
    <row r="950" spans="1:8" x14ac:dyDescent="0.3">
      <c r="A950">
        <v>6.5</v>
      </c>
      <c r="B950" t="s">
        <v>22913</v>
      </c>
      <c r="C950" t="s">
        <v>899</v>
      </c>
      <c r="D950" t="s">
        <v>587</v>
      </c>
      <c r="E950" t="s">
        <v>37</v>
      </c>
      <c r="F950">
        <v>118</v>
      </c>
      <c r="G950">
        <v>25450527</v>
      </c>
      <c r="H950">
        <v>50000000</v>
      </c>
    </row>
    <row r="951" spans="1:8" x14ac:dyDescent="0.3">
      <c r="A951">
        <v>5.7</v>
      </c>
      <c r="B951" t="s">
        <v>22914</v>
      </c>
      <c r="C951" t="s">
        <v>3153</v>
      </c>
      <c r="D951" t="s">
        <v>157</v>
      </c>
      <c r="E951" t="s">
        <v>37</v>
      </c>
      <c r="F951">
        <v>101</v>
      </c>
      <c r="G951">
        <v>25407250</v>
      </c>
      <c r="H951">
        <v>50000000</v>
      </c>
    </row>
    <row r="952" spans="1:8" x14ac:dyDescent="0.3">
      <c r="A952">
        <v>8</v>
      </c>
      <c r="B952" t="s">
        <v>22915</v>
      </c>
      <c r="C952" t="s">
        <v>358</v>
      </c>
      <c r="D952" t="s">
        <v>363</v>
      </c>
      <c r="E952" t="s">
        <v>37</v>
      </c>
      <c r="F952">
        <v>90</v>
      </c>
      <c r="G952">
        <v>23159305</v>
      </c>
      <c r="H952">
        <v>70000000</v>
      </c>
    </row>
    <row r="953" spans="1:8" x14ac:dyDescent="0.3">
      <c r="A953">
        <v>7.3</v>
      </c>
      <c r="B953" t="s">
        <v>22916</v>
      </c>
      <c r="C953" t="s">
        <v>3168</v>
      </c>
      <c r="D953" t="s">
        <v>3169</v>
      </c>
      <c r="E953" t="s">
        <v>37</v>
      </c>
      <c r="F953">
        <v>119</v>
      </c>
      <c r="G953">
        <v>24006726</v>
      </c>
      <c r="H953">
        <v>50000000</v>
      </c>
    </row>
    <row r="954" spans="1:8" x14ac:dyDescent="0.3">
      <c r="A954">
        <v>6.7</v>
      </c>
      <c r="B954" t="s">
        <v>22917</v>
      </c>
      <c r="C954" t="s">
        <v>1094</v>
      </c>
      <c r="D954" t="s">
        <v>3174</v>
      </c>
      <c r="E954" t="s">
        <v>37</v>
      </c>
      <c r="F954">
        <v>139</v>
      </c>
      <c r="G954">
        <v>20389967</v>
      </c>
      <c r="H954">
        <v>50000000</v>
      </c>
    </row>
    <row r="955" spans="1:8" x14ac:dyDescent="0.3">
      <c r="A955">
        <v>7.5</v>
      </c>
      <c r="B955" t="s">
        <v>22918</v>
      </c>
      <c r="C955" t="s">
        <v>2490</v>
      </c>
      <c r="D955" t="s">
        <v>1018</v>
      </c>
      <c r="E955" t="s">
        <v>37</v>
      </c>
      <c r="F955">
        <v>130</v>
      </c>
      <c r="G955">
        <v>19593740</v>
      </c>
      <c r="H955">
        <v>50000000</v>
      </c>
    </row>
    <row r="956" spans="1:8" x14ac:dyDescent="0.3">
      <c r="A956">
        <v>5.4</v>
      </c>
      <c r="B956" t="s">
        <v>22919</v>
      </c>
      <c r="C956" t="s">
        <v>2223</v>
      </c>
      <c r="D956" t="s">
        <v>1022</v>
      </c>
      <c r="E956" t="s">
        <v>37</v>
      </c>
      <c r="F956">
        <v>100</v>
      </c>
      <c r="G956">
        <v>19118247</v>
      </c>
      <c r="H956">
        <v>40000000</v>
      </c>
    </row>
    <row r="957" spans="1:8" x14ac:dyDescent="0.3">
      <c r="A957">
        <v>6.6</v>
      </c>
      <c r="B957" t="s">
        <v>22920</v>
      </c>
      <c r="C957" t="s">
        <v>2914</v>
      </c>
      <c r="D957" t="s">
        <v>282</v>
      </c>
      <c r="E957" t="s">
        <v>37</v>
      </c>
      <c r="F957">
        <v>114</v>
      </c>
      <c r="G957">
        <v>26442251</v>
      </c>
      <c r="H957">
        <v>50000000</v>
      </c>
    </row>
    <row r="958" spans="1:8" x14ac:dyDescent="0.3">
      <c r="A958">
        <v>7.7</v>
      </c>
      <c r="B958" t="s">
        <v>22921</v>
      </c>
      <c r="C958" t="s">
        <v>3189</v>
      </c>
      <c r="D958" t="s">
        <v>1061</v>
      </c>
      <c r="E958" t="s">
        <v>37</v>
      </c>
      <c r="F958">
        <v>96</v>
      </c>
      <c r="G958">
        <v>17114882</v>
      </c>
      <c r="H958">
        <v>25000000</v>
      </c>
    </row>
    <row r="959" spans="1:8" x14ac:dyDescent="0.3">
      <c r="A959">
        <v>5.8</v>
      </c>
      <c r="B959" t="s">
        <v>22922</v>
      </c>
      <c r="C959" t="s">
        <v>3194</v>
      </c>
      <c r="D959" t="s">
        <v>1449</v>
      </c>
      <c r="E959" t="s">
        <v>37</v>
      </c>
      <c r="F959">
        <v>110</v>
      </c>
      <c r="G959">
        <v>18472363</v>
      </c>
      <c r="H959">
        <v>50000000</v>
      </c>
    </row>
    <row r="960" spans="1:8" x14ac:dyDescent="0.3">
      <c r="A960">
        <v>6.4</v>
      </c>
      <c r="B960" t="s">
        <v>22923</v>
      </c>
      <c r="C960" t="s">
        <v>951</v>
      </c>
      <c r="D960" t="s">
        <v>1480</v>
      </c>
      <c r="E960" t="s">
        <v>37</v>
      </c>
      <c r="F960">
        <v>158</v>
      </c>
      <c r="G960">
        <v>14131298</v>
      </c>
      <c r="H960">
        <v>390000000</v>
      </c>
    </row>
    <row r="961" spans="1:8" x14ac:dyDescent="0.3">
      <c r="A961">
        <v>5.6</v>
      </c>
      <c r="B961" t="s">
        <v>22924</v>
      </c>
      <c r="C961" t="s">
        <v>3204</v>
      </c>
      <c r="D961" t="s">
        <v>3205</v>
      </c>
      <c r="E961" t="s">
        <v>37</v>
      </c>
      <c r="F961">
        <v>102</v>
      </c>
      <c r="G961">
        <v>21557240</v>
      </c>
      <c r="H961">
        <v>49900000</v>
      </c>
    </row>
    <row r="962" spans="1:8" x14ac:dyDescent="0.3">
      <c r="A962">
        <v>6</v>
      </c>
      <c r="B962" t="s">
        <v>22925</v>
      </c>
      <c r="C962" t="s">
        <v>3209</v>
      </c>
      <c r="D962" t="s">
        <v>933</v>
      </c>
      <c r="E962" t="s">
        <v>37</v>
      </c>
      <c r="F962">
        <v>84</v>
      </c>
      <c r="G962">
        <v>21283440</v>
      </c>
      <c r="H962">
        <v>55000000</v>
      </c>
    </row>
    <row r="963" spans="1:8" x14ac:dyDescent="0.3">
      <c r="A963">
        <v>6.2</v>
      </c>
      <c r="B963" t="s">
        <v>22926</v>
      </c>
      <c r="C963" t="s">
        <v>3214</v>
      </c>
      <c r="D963" t="s">
        <v>1018</v>
      </c>
      <c r="E963" t="s">
        <v>37</v>
      </c>
      <c r="F963">
        <v>115</v>
      </c>
      <c r="G963">
        <v>10556196</v>
      </c>
      <c r="H963">
        <v>50000000</v>
      </c>
    </row>
    <row r="964" spans="1:8" x14ac:dyDescent="0.3">
      <c r="A964">
        <v>5.9</v>
      </c>
      <c r="B964" t="s">
        <v>22927</v>
      </c>
      <c r="C964" t="s">
        <v>3219</v>
      </c>
      <c r="D964" t="s">
        <v>3221</v>
      </c>
      <c r="E964" t="s">
        <v>37</v>
      </c>
      <c r="F964">
        <v>99</v>
      </c>
      <c r="G964">
        <v>16671505</v>
      </c>
      <c r="H964">
        <v>50000000</v>
      </c>
    </row>
    <row r="965" spans="1:8" x14ac:dyDescent="0.3">
      <c r="A965">
        <v>5.0999999999999996</v>
      </c>
      <c r="B965" t="s">
        <v>22928</v>
      </c>
      <c r="C965" t="s">
        <v>341</v>
      </c>
      <c r="D965" t="s">
        <v>151</v>
      </c>
      <c r="E965" t="s">
        <v>37</v>
      </c>
      <c r="F965">
        <v>135</v>
      </c>
      <c r="G965">
        <v>10400000</v>
      </c>
      <c r="H965">
        <v>50000000</v>
      </c>
    </row>
    <row r="966" spans="1:8" x14ac:dyDescent="0.3">
      <c r="A966">
        <v>6.8</v>
      </c>
      <c r="B966" t="s">
        <v>22929</v>
      </c>
      <c r="C966" t="s">
        <v>312</v>
      </c>
      <c r="D966" t="s">
        <v>1537</v>
      </c>
      <c r="E966" t="s">
        <v>37</v>
      </c>
      <c r="F966">
        <v>108</v>
      </c>
      <c r="G966">
        <v>9528092</v>
      </c>
      <c r="H966">
        <v>22000000</v>
      </c>
    </row>
    <row r="967" spans="1:8" x14ac:dyDescent="0.3">
      <c r="A967">
        <v>6</v>
      </c>
      <c r="B967" t="s">
        <v>22930</v>
      </c>
      <c r="C967" t="s">
        <v>846</v>
      </c>
      <c r="D967" t="s">
        <v>3237</v>
      </c>
      <c r="E967" t="s">
        <v>37</v>
      </c>
      <c r="F967">
        <v>127</v>
      </c>
      <c r="G967">
        <v>10137232</v>
      </c>
      <c r="H967">
        <v>50000000</v>
      </c>
    </row>
    <row r="968" spans="1:8" x14ac:dyDescent="0.3">
      <c r="A968">
        <v>5.0999999999999996</v>
      </c>
      <c r="B968" t="s">
        <v>22931</v>
      </c>
      <c r="C968" t="s">
        <v>2519</v>
      </c>
      <c r="D968" t="s">
        <v>1018</v>
      </c>
      <c r="E968" t="s">
        <v>37</v>
      </c>
      <c r="F968">
        <v>107</v>
      </c>
      <c r="G968">
        <v>9795017</v>
      </c>
      <c r="H968">
        <v>50000000</v>
      </c>
    </row>
    <row r="969" spans="1:8" x14ac:dyDescent="0.3">
      <c r="A969">
        <v>5.8</v>
      </c>
      <c r="B969" t="s">
        <v>22932</v>
      </c>
      <c r="C969" t="s">
        <v>2317</v>
      </c>
      <c r="D969" t="s">
        <v>1275</v>
      </c>
      <c r="E969" t="s">
        <v>37</v>
      </c>
      <c r="F969">
        <v>95</v>
      </c>
      <c r="G969">
        <v>20488579</v>
      </c>
      <c r="H969">
        <v>50000000</v>
      </c>
    </row>
    <row r="970" spans="1:8" x14ac:dyDescent="0.3">
      <c r="A970">
        <v>6.2</v>
      </c>
      <c r="B970" t="s">
        <v>22933</v>
      </c>
      <c r="C970" t="s">
        <v>3248</v>
      </c>
      <c r="D970" t="s">
        <v>396</v>
      </c>
      <c r="E970" t="s">
        <v>37</v>
      </c>
      <c r="F970">
        <v>124</v>
      </c>
      <c r="G970">
        <v>19445217</v>
      </c>
      <c r="H970">
        <v>60000000</v>
      </c>
    </row>
    <row r="971" spans="1:8" x14ac:dyDescent="0.3">
      <c r="A971">
        <v>6.4</v>
      </c>
      <c r="B971" t="s">
        <v>22934</v>
      </c>
      <c r="C971" t="s">
        <v>3255</v>
      </c>
      <c r="D971" t="s">
        <v>3102</v>
      </c>
      <c r="E971" t="s">
        <v>37</v>
      </c>
      <c r="F971">
        <v>109</v>
      </c>
      <c r="G971">
        <v>8355815</v>
      </c>
      <c r="H971">
        <v>55000000</v>
      </c>
    </row>
    <row r="972" spans="1:8" x14ac:dyDescent="0.3">
      <c r="A972">
        <v>4.8</v>
      </c>
      <c r="B972" t="s">
        <v>22935</v>
      </c>
      <c r="C972" t="s">
        <v>1011</v>
      </c>
      <c r="D972" t="s">
        <v>809</v>
      </c>
      <c r="E972" t="s">
        <v>37</v>
      </c>
      <c r="F972">
        <v>102</v>
      </c>
      <c r="G972">
        <v>28837115</v>
      </c>
      <c r="H972">
        <v>50000000</v>
      </c>
    </row>
    <row r="973" spans="1:8" x14ac:dyDescent="0.3">
      <c r="A973">
        <v>4.9000000000000004</v>
      </c>
      <c r="B973" t="s">
        <v>22936</v>
      </c>
      <c r="C973" t="s">
        <v>3262</v>
      </c>
      <c r="D973" t="s">
        <v>541</v>
      </c>
      <c r="E973" t="s">
        <v>37</v>
      </c>
      <c r="F973">
        <v>88</v>
      </c>
      <c r="G973">
        <v>6471394</v>
      </c>
      <c r="H973">
        <v>50000000</v>
      </c>
    </row>
    <row r="974" spans="1:8" x14ac:dyDescent="0.3">
      <c r="A974">
        <v>5.6</v>
      </c>
      <c r="B974" t="s">
        <v>22937</v>
      </c>
      <c r="C974" t="s">
        <v>1352</v>
      </c>
      <c r="D974" t="s">
        <v>3268</v>
      </c>
      <c r="E974" t="s">
        <v>37</v>
      </c>
      <c r="F974">
        <v>87</v>
      </c>
      <c r="G974">
        <v>6291602</v>
      </c>
      <c r="H974">
        <v>50000000</v>
      </c>
    </row>
    <row r="975" spans="1:8" x14ac:dyDescent="0.3">
      <c r="A975">
        <v>5.5</v>
      </c>
      <c r="B975" t="s">
        <v>22938</v>
      </c>
      <c r="C975" t="s">
        <v>3272</v>
      </c>
      <c r="D975" t="s">
        <v>692</v>
      </c>
      <c r="E975" t="s">
        <v>37</v>
      </c>
      <c r="F975">
        <v>104</v>
      </c>
      <c r="G975">
        <v>10706786</v>
      </c>
      <c r="H975">
        <v>50000000</v>
      </c>
    </row>
    <row r="976" spans="1:8" x14ac:dyDescent="0.3">
      <c r="A976">
        <v>3.7</v>
      </c>
      <c r="B976" t="s">
        <v>22939</v>
      </c>
      <c r="C976" t="s">
        <v>1485</v>
      </c>
      <c r="D976" t="s">
        <v>587</v>
      </c>
      <c r="E976" t="s">
        <v>37</v>
      </c>
      <c r="F976">
        <v>96</v>
      </c>
      <c r="G976">
        <v>8742261</v>
      </c>
      <c r="H976">
        <v>18000000</v>
      </c>
    </row>
    <row r="977" spans="1:8" x14ac:dyDescent="0.3">
      <c r="A977">
        <v>5.9</v>
      </c>
      <c r="B977" t="s">
        <v>22940</v>
      </c>
      <c r="C977" t="s">
        <v>3281</v>
      </c>
      <c r="D977" t="s">
        <v>1275</v>
      </c>
      <c r="E977" t="s">
        <v>37</v>
      </c>
      <c r="F977">
        <v>85</v>
      </c>
      <c r="G977">
        <v>43905746</v>
      </c>
      <c r="H977">
        <v>49000000</v>
      </c>
    </row>
    <row r="978" spans="1:8" x14ac:dyDescent="0.3">
      <c r="A978">
        <v>6.3</v>
      </c>
      <c r="B978" t="s">
        <v>22941</v>
      </c>
      <c r="C978" t="s">
        <v>997</v>
      </c>
      <c r="D978" t="s">
        <v>3290</v>
      </c>
      <c r="E978" t="s">
        <v>37</v>
      </c>
      <c r="F978">
        <v>104</v>
      </c>
      <c r="G978">
        <v>21413502</v>
      </c>
      <c r="H978">
        <v>40000000</v>
      </c>
    </row>
    <row r="979" spans="1:8" x14ac:dyDescent="0.3">
      <c r="A979">
        <v>7.6</v>
      </c>
      <c r="B979" t="s">
        <v>22942</v>
      </c>
      <c r="C979" t="s">
        <v>753</v>
      </c>
      <c r="D979" t="s">
        <v>1018</v>
      </c>
      <c r="E979" t="s">
        <v>37</v>
      </c>
      <c r="F979">
        <v>190</v>
      </c>
      <c r="G979">
        <v>124107476</v>
      </c>
      <c r="H979">
        <v>48000000</v>
      </c>
    </row>
    <row r="980" spans="1:8" x14ac:dyDescent="0.3">
      <c r="A980">
        <v>8.3000000000000007</v>
      </c>
      <c r="B980" t="s">
        <v>22943</v>
      </c>
      <c r="C980" t="s">
        <v>251</v>
      </c>
      <c r="D980" t="s">
        <v>42</v>
      </c>
      <c r="E980" t="s">
        <v>37</v>
      </c>
      <c r="F980">
        <v>127</v>
      </c>
      <c r="G980">
        <v>197171806</v>
      </c>
      <c r="H980">
        <v>48000000</v>
      </c>
    </row>
    <row r="981" spans="1:8" x14ac:dyDescent="0.3">
      <c r="A981">
        <v>6.9</v>
      </c>
      <c r="B981" t="s">
        <v>22944</v>
      </c>
      <c r="C981" t="s">
        <v>702</v>
      </c>
      <c r="D981" t="s">
        <v>3315</v>
      </c>
      <c r="E981" t="s">
        <v>37</v>
      </c>
      <c r="F981">
        <v>120</v>
      </c>
      <c r="G981">
        <v>31569268</v>
      </c>
      <c r="H981">
        <v>49000000</v>
      </c>
    </row>
    <row r="982" spans="1:8" x14ac:dyDescent="0.3">
      <c r="A982">
        <v>6.7</v>
      </c>
      <c r="B982" t="s">
        <v>22945</v>
      </c>
      <c r="C982" t="s">
        <v>624</v>
      </c>
      <c r="D982" t="s">
        <v>1025</v>
      </c>
      <c r="E982" t="s">
        <v>37</v>
      </c>
      <c r="F982">
        <v>118</v>
      </c>
      <c r="G982">
        <v>66488090</v>
      </c>
      <c r="H982">
        <v>48000000</v>
      </c>
    </row>
    <row r="983" spans="1:8" x14ac:dyDescent="0.3">
      <c r="A983">
        <v>6.8</v>
      </c>
      <c r="B983" t="s">
        <v>22946</v>
      </c>
      <c r="C983" t="s">
        <v>394</v>
      </c>
      <c r="D983" t="s">
        <v>1018</v>
      </c>
      <c r="E983" t="s">
        <v>37</v>
      </c>
      <c r="F983">
        <v>112</v>
      </c>
      <c r="G983">
        <v>95308367</v>
      </c>
      <c r="H983">
        <v>48000000</v>
      </c>
    </row>
    <row r="984" spans="1:8" x14ac:dyDescent="0.3">
      <c r="A984">
        <v>7.1</v>
      </c>
      <c r="B984" t="s">
        <v>22947</v>
      </c>
      <c r="C984" t="s">
        <v>1952</v>
      </c>
      <c r="D984" t="s">
        <v>3336</v>
      </c>
      <c r="E984" t="s">
        <v>37</v>
      </c>
      <c r="F984">
        <v>114</v>
      </c>
      <c r="G984">
        <v>60652036</v>
      </c>
      <c r="H984">
        <v>48000000</v>
      </c>
    </row>
    <row r="985" spans="1:8" x14ac:dyDescent="0.3">
      <c r="A985">
        <v>6.4</v>
      </c>
      <c r="B985" t="s">
        <v>22948</v>
      </c>
      <c r="C985" t="s">
        <v>1114</v>
      </c>
      <c r="D985" t="s">
        <v>1018</v>
      </c>
      <c r="E985" t="s">
        <v>37</v>
      </c>
      <c r="F985">
        <v>137</v>
      </c>
      <c r="G985">
        <v>1206135</v>
      </c>
      <c r="H985">
        <v>50000000</v>
      </c>
    </row>
    <row r="986" spans="1:8" x14ac:dyDescent="0.3">
      <c r="A986">
        <v>6.4</v>
      </c>
      <c r="B986" t="s">
        <v>22949</v>
      </c>
      <c r="C986" t="s">
        <v>1374</v>
      </c>
      <c r="D986" t="s">
        <v>2005</v>
      </c>
      <c r="E986" t="s">
        <v>37</v>
      </c>
      <c r="F986">
        <v>112</v>
      </c>
      <c r="G986">
        <v>56607223</v>
      </c>
      <c r="H986">
        <v>48000000</v>
      </c>
    </row>
    <row r="987" spans="1:8" x14ac:dyDescent="0.3">
      <c r="A987">
        <v>7.4</v>
      </c>
      <c r="B987" t="s">
        <v>22950</v>
      </c>
      <c r="C987" t="s">
        <v>2178</v>
      </c>
      <c r="D987" t="s">
        <v>3353</v>
      </c>
      <c r="E987" t="s">
        <v>37</v>
      </c>
      <c r="F987">
        <v>120</v>
      </c>
      <c r="G987">
        <v>50173190</v>
      </c>
      <c r="H987">
        <v>48000000</v>
      </c>
    </row>
    <row r="988" spans="1:8" x14ac:dyDescent="0.3">
      <c r="A988">
        <v>6.4</v>
      </c>
      <c r="B988" t="s">
        <v>22951</v>
      </c>
      <c r="C988" t="s">
        <v>716</v>
      </c>
      <c r="D988" t="s">
        <v>1553</v>
      </c>
      <c r="E988" t="s">
        <v>37</v>
      </c>
      <c r="F988">
        <v>123</v>
      </c>
      <c r="G988">
        <v>47095453</v>
      </c>
      <c r="H988">
        <v>48000000</v>
      </c>
    </row>
    <row r="989" spans="1:8" x14ac:dyDescent="0.3">
      <c r="A989">
        <v>6</v>
      </c>
      <c r="B989" t="s">
        <v>22952</v>
      </c>
      <c r="C989" t="s">
        <v>2004</v>
      </c>
      <c r="D989" t="s">
        <v>1553</v>
      </c>
      <c r="E989" t="s">
        <v>37</v>
      </c>
      <c r="F989">
        <v>93</v>
      </c>
      <c r="G989">
        <v>37879996</v>
      </c>
      <c r="H989">
        <v>48000000</v>
      </c>
    </row>
    <row r="990" spans="1:8" x14ac:dyDescent="0.3">
      <c r="A990">
        <v>6.5</v>
      </c>
      <c r="B990" t="s">
        <v>22953</v>
      </c>
      <c r="C990" t="s">
        <v>2636</v>
      </c>
      <c r="D990" t="s">
        <v>3365</v>
      </c>
      <c r="E990" t="s">
        <v>37</v>
      </c>
      <c r="F990">
        <v>123</v>
      </c>
      <c r="G990">
        <v>25900000</v>
      </c>
      <c r="H990">
        <v>58000000</v>
      </c>
    </row>
    <row r="991" spans="1:8" x14ac:dyDescent="0.3">
      <c r="A991">
        <v>7.8</v>
      </c>
      <c r="B991" t="s">
        <v>22954</v>
      </c>
      <c r="C991" t="s">
        <v>716</v>
      </c>
      <c r="D991" t="s">
        <v>3370</v>
      </c>
      <c r="E991" t="s">
        <v>37</v>
      </c>
      <c r="F991">
        <v>122</v>
      </c>
      <c r="G991">
        <v>53574088</v>
      </c>
      <c r="H991">
        <v>55000000</v>
      </c>
    </row>
    <row r="992" spans="1:8" x14ac:dyDescent="0.3">
      <c r="A992">
        <v>6</v>
      </c>
      <c r="B992" t="s">
        <v>22955</v>
      </c>
      <c r="C992" t="s">
        <v>3375</v>
      </c>
      <c r="D992" t="s">
        <v>59</v>
      </c>
      <c r="E992" t="s">
        <v>37</v>
      </c>
      <c r="F992">
        <v>115</v>
      </c>
      <c r="G992">
        <v>89253340</v>
      </c>
      <c r="H992">
        <v>48000000</v>
      </c>
    </row>
    <row r="993" spans="1:8" x14ac:dyDescent="0.3">
      <c r="A993">
        <v>7</v>
      </c>
      <c r="B993" t="s">
        <v>22956</v>
      </c>
      <c r="C993" t="s">
        <v>753</v>
      </c>
      <c r="D993" t="s">
        <v>3060</v>
      </c>
      <c r="E993" t="s">
        <v>37</v>
      </c>
      <c r="F993">
        <v>123</v>
      </c>
      <c r="G993">
        <v>37339525</v>
      </c>
      <c r="H993">
        <v>48000000</v>
      </c>
    </row>
    <row r="994" spans="1:8" x14ac:dyDescent="0.3">
      <c r="A994">
        <v>6</v>
      </c>
      <c r="B994" t="s">
        <v>22957</v>
      </c>
      <c r="C994" t="s">
        <v>1011</v>
      </c>
      <c r="D994" t="s">
        <v>3384</v>
      </c>
      <c r="E994" t="s">
        <v>37</v>
      </c>
      <c r="F994">
        <v>96</v>
      </c>
      <c r="G994">
        <v>60154431</v>
      </c>
      <c r="H994">
        <v>47000000</v>
      </c>
    </row>
    <row r="995" spans="1:8" x14ac:dyDescent="0.3">
      <c r="A995">
        <v>6.1</v>
      </c>
      <c r="B995" t="s">
        <v>22958</v>
      </c>
      <c r="C995" t="s">
        <v>815</v>
      </c>
      <c r="D995" t="s">
        <v>3400</v>
      </c>
      <c r="E995" t="s">
        <v>37</v>
      </c>
      <c r="F995">
        <v>105</v>
      </c>
      <c r="G995">
        <v>103738726</v>
      </c>
      <c r="H995">
        <v>100000000</v>
      </c>
    </row>
    <row r="996" spans="1:8" x14ac:dyDescent="0.3">
      <c r="A996">
        <v>6.8</v>
      </c>
      <c r="B996" t="s">
        <v>22959</v>
      </c>
      <c r="C996" t="s">
        <v>668</v>
      </c>
      <c r="D996" t="s">
        <v>3406</v>
      </c>
      <c r="E996" t="s">
        <v>37</v>
      </c>
      <c r="F996">
        <v>113</v>
      </c>
      <c r="G996">
        <v>69304264</v>
      </c>
      <c r="H996">
        <v>48000000</v>
      </c>
    </row>
    <row r="997" spans="1:8" x14ac:dyDescent="0.3">
      <c r="A997">
        <v>6.4</v>
      </c>
      <c r="B997" t="s">
        <v>22960</v>
      </c>
      <c r="C997" t="s">
        <v>3410</v>
      </c>
      <c r="D997" t="s">
        <v>1953</v>
      </c>
      <c r="E997" t="s">
        <v>37</v>
      </c>
      <c r="F997">
        <v>132</v>
      </c>
      <c r="G997">
        <v>29781453</v>
      </c>
      <c r="H997">
        <v>48000000</v>
      </c>
    </row>
    <row r="998" spans="1:8" x14ac:dyDescent="0.3">
      <c r="A998">
        <v>4.5</v>
      </c>
      <c r="B998" t="s">
        <v>22961</v>
      </c>
      <c r="C998" t="s">
        <v>3429</v>
      </c>
      <c r="D998" t="s">
        <v>185</v>
      </c>
      <c r="E998" t="s">
        <v>37</v>
      </c>
      <c r="F998">
        <v>75</v>
      </c>
      <c r="G998">
        <v>15519841</v>
      </c>
      <c r="H998">
        <v>47000000</v>
      </c>
    </row>
    <row r="999" spans="1:8" x14ac:dyDescent="0.3">
      <c r="A999">
        <v>5.8</v>
      </c>
      <c r="B999" t="s">
        <v>22962</v>
      </c>
      <c r="C999" t="s">
        <v>3433</v>
      </c>
      <c r="D999" t="s">
        <v>1466</v>
      </c>
      <c r="E999" t="s">
        <v>37</v>
      </c>
      <c r="F999">
        <v>108</v>
      </c>
      <c r="G999">
        <v>5600000</v>
      </c>
      <c r="H999">
        <v>47000000</v>
      </c>
    </row>
    <row r="1000" spans="1:8" x14ac:dyDescent="0.3">
      <c r="A1000">
        <v>6.3</v>
      </c>
      <c r="B1000" t="s">
        <v>22963</v>
      </c>
      <c r="C1000" t="s">
        <v>3439</v>
      </c>
      <c r="D1000" t="s">
        <v>816</v>
      </c>
      <c r="E1000" t="s">
        <v>37</v>
      </c>
      <c r="F1000">
        <v>105</v>
      </c>
      <c r="G1000">
        <v>126805112</v>
      </c>
      <c r="H1000">
        <v>46000000</v>
      </c>
    </row>
    <row r="1001" spans="1:8" x14ac:dyDescent="0.3">
      <c r="A1001">
        <v>5.7</v>
      </c>
      <c r="B1001" t="s">
        <v>22964</v>
      </c>
      <c r="C1001" t="s">
        <v>2903</v>
      </c>
      <c r="D1001" t="s">
        <v>816</v>
      </c>
      <c r="E1001" t="s">
        <v>37</v>
      </c>
      <c r="F1001">
        <v>102</v>
      </c>
      <c r="G1001">
        <v>93607673</v>
      </c>
      <c r="H1001">
        <v>48000000</v>
      </c>
    </row>
    <row r="1002" spans="1:8" x14ac:dyDescent="0.3">
      <c r="A1002">
        <v>7.2</v>
      </c>
      <c r="B1002" t="s">
        <v>22965</v>
      </c>
      <c r="C1002" t="s">
        <v>57</v>
      </c>
      <c r="D1002" t="s">
        <v>933</v>
      </c>
      <c r="E1002" t="s">
        <v>37</v>
      </c>
      <c r="F1002">
        <v>118</v>
      </c>
      <c r="G1002">
        <v>67263182</v>
      </c>
      <c r="H1002">
        <v>46000000</v>
      </c>
    </row>
    <row r="1003" spans="1:8" x14ac:dyDescent="0.3">
      <c r="A1003">
        <v>7.6</v>
      </c>
      <c r="B1003" t="s">
        <v>22966</v>
      </c>
      <c r="C1003" t="s">
        <v>1462</v>
      </c>
      <c r="D1003" t="s">
        <v>3450</v>
      </c>
      <c r="E1003" t="s">
        <v>37</v>
      </c>
      <c r="F1003">
        <v>111</v>
      </c>
      <c r="G1003">
        <v>92001027</v>
      </c>
      <c r="H1003">
        <v>45000000</v>
      </c>
    </row>
    <row r="1004" spans="1:8" x14ac:dyDescent="0.3">
      <c r="A1004">
        <v>4.7</v>
      </c>
      <c r="B1004" t="s">
        <v>22967</v>
      </c>
      <c r="C1004" t="s">
        <v>2479</v>
      </c>
      <c r="D1004" t="s">
        <v>3455</v>
      </c>
      <c r="E1004" t="s">
        <v>37</v>
      </c>
      <c r="F1004">
        <v>81</v>
      </c>
      <c r="G1004">
        <v>10539414</v>
      </c>
      <c r="H1004">
        <v>47000000</v>
      </c>
    </row>
    <row r="1005" spans="1:8" x14ac:dyDescent="0.3">
      <c r="A1005">
        <v>6.6</v>
      </c>
      <c r="B1005" t="s">
        <v>22968</v>
      </c>
      <c r="C1005" t="s">
        <v>544</v>
      </c>
      <c r="D1005" t="s">
        <v>3460</v>
      </c>
      <c r="E1005" t="s">
        <v>37</v>
      </c>
      <c r="F1005">
        <v>116</v>
      </c>
      <c r="G1005">
        <v>58918501</v>
      </c>
      <c r="H1005">
        <v>46000000</v>
      </c>
    </row>
    <row r="1006" spans="1:8" x14ac:dyDescent="0.3">
      <c r="A1006">
        <v>6.8</v>
      </c>
      <c r="B1006" t="s">
        <v>22969</v>
      </c>
      <c r="C1006" t="s">
        <v>308</v>
      </c>
      <c r="D1006" t="s">
        <v>1553</v>
      </c>
      <c r="E1006" t="s">
        <v>37</v>
      </c>
      <c r="F1006">
        <v>86</v>
      </c>
      <c r="G1006">
        <v>181395380</v>
      </c>
      <c r="H1006">
        <v>45000000</v>
      </c>
    </row>
    <row r="1007" spans="1:8" x14ac:dyDescent="0.3">
      <c r="A1007">
        <v>7.3</v>
      </c>
      <c r="B1007" t="s">
        <v>22970</v>
      </c>
      <c r="C1007" t="s">
        <v>3469</v>
      </c>
      <c r="D1007" t="s">
        <v>3471</v>
      </c>
      <c r="E1007" t="s">
        <v>37</v>
      </c>
      <c r="F1007">
        <v>127</v>
      </c>
      <c r="G1007">
        <v>14946229</v>
      </c>
      <c r="H1007">
        <v>25000000</v>
      </c>
    </row>
    <row r="1008" spans="1:8" x14ac:dyDescent="0.3">
      <c r="A1008">
        <v>4.8</v>
      </c>
      <c r="B1008" t="s">
        <v>22971</v>
      </c>
      <c r="C1008" t="s">
        <v>1893</v>
      </c>
      <c r="D1008" t="s">
        <v>309</v>
      </c>
      <c r="E1008" t="s">
        <v>37</v>
      </c>
      <c r="F1008">
        <v>91</v>
      </c>
      <c r="G1008">
        <v>130512915</v>
      </c>
      <c r="H1008">
        <v>45000000</v>
      </c>
    </row>
    <row r="1009" spans="1:8" x14ac:dyDescent="0.3">
      <c r="A1009">
        <v>6.3</v>
      </c>
      <c r="B1009" t="s">
        <v>22972</v>
      </c>
      <c r="C1009" t="s">
        <v>3375</v>
      </c>
      <c r="D1009" t="s">
        <v>223</v>
      </c>
      <c r="E1009" t="s">
        <v>37</v>
      </c>
      <c r="F1009">
        <v>98</v>
      </c>
      <c r="G1009">
        <v>139852971</v>
      </c>
      <c r="H1009">
        <v>45000000</v>
      </c>
    </row>
    <row r="1010" spans="1:8" x14ac:dyDescent="0.3">
      <c r="A1010">
        <v>5.5</v>
      </c>
      <c r="B1010" t="s">
        <v>22973</v>
      </c>
      <c r="C1010" t="s">
        <v>3488</v>
      </c>
      <c r="D1010" t="s">
        <v>809</v>
      </c>
      <c r="E1010" t="s">
        <v>37</v>
      </c>
      <c r="F1010">
        <v>84</v>
      </c>
      <c r="G1010">
        <v>110000082</v>
      </c>
      <c r="H1010">
        <v>48000000</v>
      </c>
    </row>
    <row r="1011" spans="1:8" x14ac:dyDescent="0.3">
      <c r="A1011">
        <v>6.2</v>
      </c>
      <c r="B1011" t="s">
        <v>22974</v>
      </c>
      <c r="C1011" t="s">
        <v>2025</v>
      </c>
      <c r="D1011" t="s">
        <v>3496</v>
      </c>
      <c r="E1011" t="s">
        <v>37</v>
      </c>
      <c r="F1011">
        <v>109</v>
      </c>
      <c r="G1011">
        <v>106807667</v>
      </c>
      <c r="H1011">
        <v>45000000</v>
      </c>
    </row>
    <row r="1012" spans="1:8" x14ac:dyDescent="0.3">
      <c r="A1012">
        <v>5.8</v>
      </c>
      <c r="B1012" t="s">
        <v>22975</v>
      </c>
      <c r="C1012" t="s">
        <v>1241</v>
      </c>
      <c r="D1012" t="s">
        <v>3502</v>
      </c>
      <c r="E1012" t="s">
        <v>37</v>
      </c>
      <c r="F1012">
        <v>93</v>
      </c>
      <c r="G1012">
        <v>101702060</v>
      </c>
      <c r="H1012">
        <v>45000000</v>
      </c>
    </row>
    <row r="1013" spans="1:8" x14ac:dyDescent="0.3">
      <c r="A1013">
        <v>5.7</v>
      </c>
      <c r="B1013" t="s">
        <v>22976</v>
      </c>
      <c r="C1013" t="s">
        <v>1439</v>
      </c>
      <c r="D1013" t="s">
        <v>1247</v>
      </c>
      <c r="E1013" t="s">
        <v>37</v>
      </c>
      <c r="F1013">
        <v>113</v>
      </c>
      <c r="G1013">
        <v>95149435</v>
      </c>
      <c r="H1013">
        <v>40000000</v>
      </c>
    </row>
    <row r="1014" spans="1:8" x14ac:dyDescent="0.3">
      <c r="A1014">
        <v>6.5</v>
      </c>
      <c r="B1014" t="s">
        <v>22977</v>
      </c>
      <c r="C1014" t="s">
        <v>1077</v>
      </c>
      <c r="D1014" t="s">
        <v>1025</v>
      </c>
      <c r="E1014" t="s">
        <v>37</v>
      </c>
      <c r="F1014">
        <v>141</v>
      </c>
      <c r="G1014">
        <v>100768056</v>
      </c>
      <c r="H1014">
        <v>45000000</v>
      </c>
    </row>
    <row r="1015" spans="1:8" x14ac:dyDescent="0.3">
      <c r="A1015">
        <v>6.7</v>
      </c>
      <c r="B1015" t="s">
        <v>22978</v>
      </c>
      <c r="C1015" t="s">
        <v>674</v>
      </c>
      <c r="D1015" t="s">
        <v>1025</v>
      </c>
      <c r="E1015" t="s">
        <v>37</v>
      </c>
      <c r="F1015">
        <v>119</v>
      </c>
      <c r="G1015">
        <v>92115211</v>
      </c>
      <c r="H1015">
        <v>45000000</v>
      </c>
    </row>
    <row r="1016" spans="1:8" x14ac:dyDescent="0.3">
      <c r="A1016">
        <v>7.4</v>
      </c>
      <c r="B1016" t="s">
        <v>22979</v>
      </c>
      <c r="C1016" t="s">
        <v>1677</v>
      </c>
      <c r="D1016" t="s">
        <v>3169</v>
      </c>
      <c r="E1016" t="s">
        <v>37</v>
      </c>
      <c r="F1016">
        <v>97</v>
      </c>
      <c r="G1016">
        <v>93452056</v>
      </c>
      <c r="H1016">
        <v>45000000</v>
      </c>
    </row>
    <row r="1017" spans="1:8" x14ac:dyDescent="0.3">
      <c r="A1017">
        <v>6.9</v>
      </c>
      <c r="B1017" t="s">
        <v>22980</v>
      </c>
      <c r="C1017" t="s">
        <v>624</v>
      </c>
      <c r="D1017" t="s">
        <v>59</v>
      </c>
      <c r="E1017" t="s">
        <v>37</v>
      </c>
      <c r="F1017">
        <v>117</v>
      </c>
      <c r="G1017">
        <v>83287363</v>
      </c>
      <c r="H1017">
        <v>45000000</v>
      </c>
    </row>
    <row r="1018" spans="1:8" x14ac:dyDescent="0.3">
      <c r="A1018">
        <v>5.5</v>
      </c>
      <c r="B1018" t="s">
        <v>22981</v>
      </c>
      <c r="C1018" t="s">
        <v>1364</v>
      </c>
      <c r="D1018" t="s">
        <v>816</v>
      </c>
      <c r="E1018" t="s">
        <v>37</v>
      </c>
      <c r="F1018">
        <v>101</v>
      </c>
      <c r="G1018">
        <v>82931301</v>
      </c>
      <c r="H1018">
        <v>60000000</v>
      </c>
    </row>
    <row r="1019" spans="1:8" x14ac:dyDescent="0.3">
      <c r="A1019">
        <v>8.1</v>
      </c>
      <c r="B1019" t="s">
        <v>22982</v>
      </c>
      <c r="C1019" t="s">
        <v>3529</v>
      </c>
      <c r="D1019" t="s">
        <v>1025</v>
      </c>
      <c r="E1019" t="s">
        <v>37</v>
      </c>
      <c r="F1019">
        <v>153</v>
      </c>
      <c r="G1019">
        <v>60962878</v>
      </c>
      <c r="H1019">
        <v>46000000</v>
      </c>
    </row>
    <row r="1020" spans="1:8" x14ac:dyDescent="0.3">
      <c r="A1020">
        <v>7.7</v>
      </c>
      <c r="B1020" t="s">
        <v>22983</v>
      </c>
      <c r="C1020" t="s">
        <v>1363</v>
      </c>
      <c r="D1020" t="s">
        <v>1018</v>
      </c>
      <c r="E1020" t="s">
        <v>37</v>
      </c>
      <c r="F1020">
        <v>122</v>
      </c>
      <c r="G1020">
        <v>76261036</v>
      </c>
      <c r="H1020">
        <v>45000000</v>
      </c>
    </row>
    <row r="1021" spans="1:8" x14ac:dyDescent="0.3">
      <c r="A1021">
        <v>7.3</v>
      </c>
      <c r="B1021" t="s">
        <v>22984</v>
      </c>
      <c r="C1021" t="s">
        <v>539</v>
      </c>
      <c r="D1021" t="s">
        <v>912</v>
      </c>
      <c r="E1021" t="s">
        <v>37</v>
      </c>
      <c r="F1021">
        <v>102</v>
      </c>
      <c r="G1021">
        <v>71423726</v>
      </c>
      <c r="H1021">
        <v>45000000</v>
      </c>
    </row>
    <row r="1022" spans="1:8" x14ac:dyDescent="0.3">
      <c r="A1022">
        <v>5.2</v>
      </c>
      <c r="B1022" t="s">
        <v>22985</v>
      </c>
      <c r="C1022" t="s">
        <v>1666</v>
      </c>
      <c r="D1022" t="s">
        <v>809</v>
      </c>
      <c r="E1022" t="s">
        <v>37</v>
      </c>
      <c r="F1022">
        <v>83</v>
      </c>
      <c r="G1022">
        <v>71277420</v>
      </c>
      <c r="H1022">
        <v>45000000</v>
      </c>
    </row>
    <row r="1023" spans="1:8" x14ac:dyDescent="0.3">
      <c r="A1023">
        <v>7.1</v>
      </c>
      <c r="B1023" t="s">
        <v>22986</v>
      </c>
      <c r="C1023" t="s">
        <v>410</v>
      </c>
      <c r="D1023" t="s">
        <v>3545</v>
      </c>
      <c r="E1023" t="s">
        <v>37</v>
      </c>
      <c r="F1023">
        <v>103</v>
      </c>
      <c r="G1023">
        <v>88625922</v>
      </c>
      <c r="H1023">
        <v>45000000</v>
      </c>
    </row>
    <row r="1024" spans="1:8" x14ac:dyDescent="0.3">
      <c r="A1024">
        <v>7.1</v>
      </c>
      <c r="B1024" t="s">
        <v>22987</v>
      </c>
      <c r="C1024" t="s">
        <v>1322</v>
      </c>
      <c r="D1024" t="s">
        <v>3551</v>
      </c>
      <c r="E1024" t="s">
        <v>37</v>
      </c>
      <c r="F1024">
        <v>110</v>
      </c>
      <c r="G1024">
        <v>70001065</v>
      </c>
      <c r="H1024">
        <v>45000000</v>
      </c>
    </row>
    <row r="1025" spans="1:8" x14ac:dyDescent="0.3">
      <c r="A1025">
        <v>7.2</v>
      </c>
      <c r="B1025" t="s">
        <v>22988</v>
      </c>
      <c r="C1025" t="s">
        <v>3555</v>
      </c>
      <c r="D1025" t="s">
        <v>1607</v>
      </c>
      <c r="E1025" t="s">
        <v>37</v>
      </c>
      <c r="F1025">
        <v>136</v>
      </c>
      <c r="G1025">
        <v>67253092</v>
      </c>
      <c r="H1025">
        <v>30000000</v>
      </c>
    </row>
    <row r="1026" spans="1:8" x14ac:dyDescent="0.3">
      <c r="A1026">
        <v>6.5</v>
      </c>
      <c r="B1026" t="s">
        <v>22989</v>
      </c>
      <c r="C1026" t="s">
        <v>3560</v>
      </c>
      <c r="D1026" t="s">
        <v>1861</v>
      </c>
      <c r="E1026" t="s">
        <v>37</v>
      </c>
      <c r="F1026">
        <v>91</v>
      </c>
      <c r="G1026">
        <v>66790248</v>
      </c>
      <c r="H1026">
        <v>45000000</v>
      </c>
    </row>
    <row r="1027" spans="1:8" x14ac:dyDescent="0.3">
      <c r="A1027">
        <v>4.5999999999999996</v>
      </c>
      <c r="B1027" t="s">
        <v>22990</v>
      </c>
      <c r="C1027" t="s">
        <v>3566</v>
      </c>
      <c r="D1027" t="s">
        <v>3568</v>
      </c>
      <c r="E1027" t="s">
        <v>37</v>
      </c>
      <c r="F1027">
        <v>89</v>
      </c>
      <c r="G1027">
        <v>65557989</v>
      </c>
      <c r="H1027">
        <v>45000000</v>
      </c>
    </row>
    <row r="1028" spans="1:8" x14ac:dyDescent="0.3">
      <c r="A1028">
        <v>5.6</v>
      </c>
      <c r="B1028" t="s">
        <v>22991</v>
      </c>
      <c r="C1028" t="s">
        <v>1866</v>
      </c>
      <c r="D1028" t="s">
        <v>3574</v>
      </c>
      <c r="E1028" t="s">
        <v>37</v>
      </c>
      <c r="F1028">
        <v>107</v>
      </c>
      <c r="G1028">
        <v>60786269</v>
      </c>
      <c r="H1028">
        <v>45000000</v>
      </c>
    </row>
    <row r="1029" spans="1:8" x14ac:dyDescent="0.3">
      <c r="A1029">
        <v>7.7</v>
      </c>
      <c r="B1029" t="s">
        <v>22992</v>
      </c>
      <c r="C1029" t="s">
        <v>3295</v>
      </c>
      <c r="D1029" t="s">
        <v>715</v>
      </c>
      <c r="E1029" t="s">
        <v>37</v>
      </c>
      <c r="F1029">
        <v>129</v>
      </c>
      <c r="G1029">
        <v>59365105</v>
      </c>
      <c r="H1029">
        <v>45000000</v>
      </c>
    </row>
    <row r="1030" spans="1:8" x14ac:dyDescent="0.3">
      <c r="A1030">
        <v>7.2</v>
      </c>
      <c r="B1030" t="s">
        <v>22993</v>
      </c>
      <c r="C1030" t="s">
        <v>208</v>
      </c>
      <c r="D1030" t="s">
        <v>185</v>
      </c>
      <c r="E1030" t="s">
        <v>37</v>
      </c>
      <c r="F1030">
        <v>95</v>
      </c>
      <c r="G1030">
        <v>162792677</v>
      </c>
      <c r="H1030">
        <v>120000000</v>
      </c>
    </row>
    <row r="1031" spans="1:8" x14ac:dyDescent="0.3">
      <c r="A1031">
        <v>6.8</v>
      </c>
      <c r="B1031" t="s">
        <v>22994</v>
      </c>
      <c r="C1031" t="s">
        <v>1220</v>
      </c>
      <c r="D1031" t="s">
        <v>1342</v>
      </c>
      <c r="E1031" t="s">
        <v>37</v>
      </c>
      <c r="F1031">
        <v>122</v>
      </c>
      <c r="G1031">
        <v>31598308</v>
      </c>
      <c r="H1031">
        <v>35000000</v>
      </c>
    </row>
    <row r="1032" spans="1:8" x14ac:dyDescent="0.3">
      <c r="A1032">
        <v>5.4</v>
      </c>
      <c r="B1032" t="s">
        <v>22995</v>
      </c>
      <c r="C1032" t="s">
        <v>3566</v>
      </c>
      <c r="D1032" t="s">
        <v>3592</v>
      </c>
      <c r="E1032" t="s">
        <v>37</v>
      </c>
      <c r="F1032">
        <v>110</v>
      </c>
      <c r="G1032">
        <v>57362581</v>
      </c>
      <c r="H1032">
        <v>45000000</v>
      </c>
    </row>
    <row r="1033" spans="1:8" x14ac:dyDescent="0.3">
      <c r="A1033">
        <v>6.3</v>
      </c>
      <c r="B1033" t="s">
        <v>22996</v>
      </c>
      <c r="C1033" t="s">
        <v>1386</v>
      </c>
      <c r="D1033" t="s">
        <v>2265</v>
      </c>
      <c r="E1033" t="s">
        <v>37</v>
      </c>
      <c r="F1033">
        <v>135</v>
      </c>
      <c r="G1033">
        <v>53854588</v>
      </c>
      <c r="H1033">
        <v>45000000</v>
      </c>
    </row>
    <row r="1034" spans="1:8" x14ac:dyDescent="0.3">
      <c r="A1034">
        <v>5.6</v>
      </c>
      <c r="B1034" t="s">
        <v>22997</v>
      </c>
      <c r="C1034" t="s">
        <v>2383</v>
      </c>
      <c r="D1034" t="s">
        <v>3607</v>
      </c>
      <c r="E1034" t="s">
        <v>37</v>
      </c>
      <c r="F1034">
        <v>95</v>
      </c>
      <c r="G1034">
        <v>52580895</v>
      </c>
      <c r="H1034">
        <v>45000000</v>
      </c>
    </row>
    <row r="1035" spans="1:8" x14ac:dyDescent="0.3">
      <c r="A1035">
        <v>6.8</v>
      </c>
      <c r="B1035" t="s">
        <v>22998</v>
      </c>
      <c r="C1035" t="s">
        <v>3611</v>
      </c>
      <c r="D1035" t="s">
        <v>912</v>
      </c>
      <c r="E1035" t="s">
        <v>37</v>
      </c>
      <c r="F1035">
        <v>109</v>
      </c>
      <c r="G1035">
        <v>51019112</v>
      </c>
      <c r="H1035">
        <v>50000000</v>
      </c>
    </row>
    <row r="1036" spans="1:8" x14ac:dyDescent="0.3">
      <c r="A1036">
        <v>4.3</v>
      </c>
      <c r="B1036" t="s">
        <v>22999</v>
      </c>
      <c r="C1036" t="s">
        <v>3615</v>
      </c>
      <c r="D1036" t="s">
        <v>1207</v>
      </c>
      <c r="E1036" t="s">
        <v>37</v>
      </c>
      <c r="F1036">
        <v>93</v>
      </c>
      <c r="G1036">
        <v>48114556</v>
      </c>
      <c r="H1036">
        <v>26000000</v>
      </c>
    </row>
    <row r="1037" spans="1:8" x14ac:dyDescent="0.3">
      <c r="A1037">
        <v>6.3</v>
      </c>
      <c r="B1037" t="s">
        <v>23000</v>
      </c>
      <c r="C1037" t="s">
        <v>3620</v>
      </c>
      <c r="D1037" t="s">
        <v>1057</v>
      </c>
      <c r="E1037" t="s">
        <v>37</v>
      </c>
      <c r="F1037">
        <v>94</v>
      </c>
      <c r="G1037">
        <v>50648679</v>
      </c>
      <c r="H1037">
        <v>45000000</v>
      </c>
    </row>
    <row r="1038" spans="1:8" x14ac:dyDescent="0.3">
      <c r="A1038">
        <v>6.5</v>
      </c>
      <c r="B1038" t="s">
        <v>23001</v>
      </c>
      <c r="C1038" t="s">
        <v>788</v>
      </c>
      <c r="D1038" t="s">
        <v>816</v>
      </c>
      <c r="E1038" t="s">
        <v>37</v>
      </c>
      <c r="F1038">
        <v>117</v>
      </c>
      <c r="G1038">
        <v>46280507</v>
      </c>
      <c r="H1038">
        <v>40000000</v>
      </c>
    </row>
    <row r="1039" spans="1:8" x14ac:dyDescent="0.3">
      <c r="A1039">
        <v>6.4</v>
      </c>
      <c r="B1039" t="s">
        <v>23002</v>
      </c>
      <c r="C1039" t="s">
        <v>2405</v>
      </c>
      <c r="D1039" t="s">
        <v>3169</v>
      </c>
      <c r="E1039" t="s">
        <v>37</v>
      </c>
      <c r="F1039">
        <v>112</v>
      </c>
      <c r="G1039">
        <v>38360195</v>
      </c>
      <c r="H1039">
        <v>45000000</v>
      </c>
    </row>
    <row r="1040" spans="1:8" x14ac:dyDescent="0.3">
      <c r="A1040">
        <v>6.3</v>
      </c>
      <c r="B1040" t="s">
        <v>23003</v>
      </c>
      <c r="C1040" t="s">
        <v>2700</v>
      </c>
      <c r="D1040" t="s">
        <v>1449</v>
      </c>
      <c r="E1040" t="s">
        <v>37</v>
      </c>
      <c r="F1040">
        <v>111</v>
      </c>
      <c r="G1040">
        <v>46815748</v>
      </c>
      <c r="H1040">
        <v>45000000</v>
      </c>
    </row>
    <row r="1041" spans="1:8" x14ac:dyDescent="0.3">
      <c r="A1041">
        <v>5.9</v>
      </c>
      <c r="B1041" t="s">
        <v>23004</v>
      </c>
      <c r="C1041" t="s">
        <v>945</v>
      </c>
      <c r="D1041" t="s">
        <v>3637</v>
      </c>
      <c r="E1041" t="s">
        <v>37</v>
      </c>
      <c r="F1041">
        <v>96</v>
      </c>
      <c r="G1041">
        <v>35617599</v>
      </c>
      <c r="H1041">
        <v>45000000</v>
      </c>
    </row>
    <row r="1042" spans="1:8" x14ac:dyDescent="0.3">
      <c r="A1042">
        <v>6.5</v>
      </c>
      <c r="B1042" t="s">
        <v>23005</v>
      </c>
      <c r="C1042" t="s">
        <v>431</v>
      </c>
      <c r="D1042" t="s">
        <v>1018</v>
      </c>
      <c r="E1042" t="s">
        <v>37</v>
      </c>
      <c r="F1042">
        <v>141</v>
      </c>
      <c r="G1042">
        <v>47307550</v>
      </c>
      <c r="H1042">
        <v>45000000</v>
      </c>
    </row>
    <row r="1043" spans="1:8" x14ac:dyDescent="0.3">
      <c r="A1043">
        <v>6.5</v>
      </c>
      <c r="B1043" t="s">
        <v>23006</v>
      </c>
      <c r="C1043" t="s">
        <v>3647</v>
      </c>
      <c r="D1043" t="s">
        <v>223</v>
      </c>
      <c r="E1043" t="s">
        <v>37</v>
      </c>
      <c r="F1043">
        <v>94</v>
      </c>
      <c r="G1043">
        <v>32003620</v>
      </c>
      <c r="H1043">
        <v>25000000</v>
      </c>
    </row>
    <row r="1044" spans="1:8" x14ac:dyDescent="0.3">
      <c r="A1044">
        <v>6.1</v>
      </c>
      <c r="B1044" t="s">
        <v>23007</v>
      </c>
      <c r="C1044" t="s">
        <v>3653</v>
      </c>
      <c r="D1044" t="s">
        <v>789</v>
      </c>
      <c r="E1044" t="s">
        <v>37</v>
      </c>
      <c r="F1044">
        <v>87</v>
      </c>
      <c r="G1044">
        <v>27972410</v>
      </c>
      <c r="H1044">
        <v>35000000</v>
      </c>
    </row>
    <row r="1045" spans="1:8" x14ac:dyDescent="0.3">
      <c r="A1045">
        <v>5.9</v>
      </c>
      <c r="B1045" t="s">
        <v>23008</v>
      </c>
      <c r="C1045" t="s">
        <v>3659</v>
      </c>
      <c r="D1045" t="s">
        <v>185</v>
      </c>
      <c r="E1045" t="s">
        <v>37</v>
      </c>
      <c r="F1045">
        <v>88</v>
      </c>
      <c r="G1045">
        <v>28133159</v>
      </c>
      <c r="H1045">
        <v>50000000</v>
      </c>
    </row>
    <row r="1046" spans="1:8" x14ac:dyDescent="0.3">
      <c r="A1046">
        <v>6.6</v>
      </c>
      <c r="B1046" t="s">
        <v>23009</v>
      </c>
      <c r="C1046" t="s">
        <v>3663</v>
      </c>
      <c r="D1046" t="s">
        <v>68</v>
      </c>
      <c r="E1046" t="s">
        <v>37</v>
      </c>
      <c r="F1046">
        <v>177</v>
      </c>
      <c r="G1046">
        <v>27400000</v>
      </c>
      <c r="H1046">
        <v>40000000</v>
      </c>
    </row>
    <row r="1047" spans="1:8" x14ac:dyDescent="0.3">
      <c r="A1047">
        <v>7.4</v>
      </c>
      <c r="B1047" t="s">
        <v>23010</v>
      </c>
      <c r="C1047" t="s">
        <v>3668</v>
      </c>
      <c r="D1047" t="s">
        <v>3670</v>
      </c>
      <c r="E1047" t="s">
        <v>37</v>
      </c>
      <c r="F1047">
        <v>133</v>
      </c>
      <c r="G1047">
        <v>24343673</v>
      </c>
      <c r="H1047">
        <v>45000000</v>
      </c>
    </row>
    <row r="1048" spans="1:8" x14ac:dyDescent="0.3">
      <c r="A1048">
        <v>7.3</v>
      </c>
      <c r="B1048" t="s">
        <v>23011</v>
      </c>
      <c r="C1048" t="s">
        <v>48</v>
      </c>
      <c r="D1048" t="s">
        <v>151</v>
      </c>
      <c r="E1048" t="s">
        <v>37</v>
      </c>
      <c r="F1048">
        <v>119</v>
      </c>
      <c r="G1048">
        <v>22877808</v>
      </c>
      <c r="H1048">
        <v>35000000</v>
      </c>
    </row>
    <row r="1049" spans="1:8" x14ac:dyDescent="0.3">
      <c r="A1049">
        <v>6.6</v>
      </c>
      <c r="B1049" t="s">
        <v>23012</v>
      </c>
      <c r="C1049" t="s">
        <v>564</v>
      </c>
      <c r="D1049" t="s">
        <v>282</v>
      </c>
      <c r="E1049" t="s">
        <v>37</v>
      </c>
      <c r="F1049">
        <v>102</v>
      </c>
      <c r="G1049">
        <v>36883539</v>
      </c>
      <c r="H1049">
        <v>52000000</v>
      </c>
    </row>
    <row r="1050" spans="1:8" x14ac:dyDescent="0.3">
      <c r="A1050">
        <v>5.6</v>
      </c>
      <c r="B1050" t="s">
        <v>23013</v>
      </c>
      <c r="C1050" t="s">
        <v>3682</v>
      </c>
      <c r="D1050" t="s">
        <v>157</v>
      </c>
      <c r="E1050" t="s">
        <v>37</v>
      </c>
      <c r="F1050">
        <v>101</v>
      </c>
      <c r="G1050">
        <v>22531698</v>
      </c>
      <c r="H1050">
        <v>70000000</v>
      </c>
    </row>
    <row r="1051" spans="1:8" x14ac:dyDescent="0.3">
      <c r="A1051">
        <v>5.3</v>
      </c>
      <c r="B1051" t="s">
        <v>23014</v>
      </c>
      <c r="C1051" t="s">
        <v>3687</v>
      </c>
      <c r="D1051" t="s">
        <v>1527</v>
      </c>
      <c r="E1051" t="s">
        <v>37</v>
      </c>
      <c r="F1051">
        <v>91</v>
      </c>
      <c r="G1051">
        <v>20400913</v>
      </c>
      <c r="H1051">
        <v>45000000</v>
      </c>
    </row>
    <row r="1052" spans="1:8" x14ac:dyDescent="0.3">
      <c r="A1052">
        <v>6</v>
      </c>
      <c r="B1052" t="s">
        <v>23015</v>
      </c>
      <c r="C1052" t="s">
        <v>2004</v>
      </c>
      <c r="D1052" t="s">
        <v>1156</v>
      </c>
      <c r="E1052" t="s">
        <v>37</v>
      </c>
      <c r="F1052">
        <v>117</v>
      </c>
      <c r="G1052">
        <v>20101861</v>
      </c>
      <c r="H1052">
        <v>45000000</v>
      </c>
    </row>
    <row r="1053" spans="1:8" x14ac:dyDescent="0.3">
      <c r="A1053">
        <v>5.4</v>
      </c>
      <c r="B1053" t="s">
        <v>23016</v>
      </c>
      <c r="C1053" t="s">
        <v>3697</v>
      </c>
      <c r="D1053" t="s">
        <v>3699</v>
      </c>
      <c r="E1053" t="s">
        <v>37</v>
      </c>
      <c r="F1053">
        <v>86</v>
      </c>
      <c r="G1053">
        <v>25200412</v>
      </c>
      <c r="H1053">
        <v>45000000</v>
      </c>
    </row>
    <row r="1054" spans="1:8" x14ac:dyDescent="0.3">
      <c r="A1054">
        <v>6.8</v>
      </c>
      <c r="B1054" t="s">
        <v>23017</v>
      </c>
      <c r="C1054" t="s">
        <v>3704</v>
      </c>
      <c r="D1054" t="s">
        <v>1025</v>
      </c>
      <c r="E1054" t="s">
        <v>37</v>
      </c>
      <c r="F1054">
        <v>124</v>
      </c>
      <c r="G1054">
        <v>19719930</v>
      </c>
      <c r="H1054">
        <v>45000000</v>
      </c>
    </row>
    <row r="1055" spans="1:8" x14ac:dyDescent="0.3">
      <c r="A1055">
        <v>6.4</v>
      </c>
      <c r="B1055" t="s">
        <v>23018</v>
      </c>
      <c r="C1055" t="s">
        <v>3711</v>
      </c>
      <c r="D1055" t="s">
        <v>3712</v>
      </c>
      <c r="E1055" t="s">
        <v>37</v>
      </c>
      <c r="F1055">
        <v>134</v>
      </c>
      <c r="G1055">
        <v>19377727</v>
      </c>
      <c r="H1055">
        <v>45000000</v>
      </c>
    </row>
    <row r="1056" spans="1:8" x14ac:dyDescent="0.3">
      <c r="A1056">
        <v>4.9000000000000004</v>
      </c>
      <c r="B1056" t="s">
        <v>23019</v>
      </c>
      <c r="C1056" t="s">
        <v>3716</v>
      </c>
      <c r="D1056" t="s">
        <v>1132</v>
      </c>
      <c r="E1056" t="s">
        <v>37</v>
      </c>
      <c r="F1056">
        <v>100</v>
      </c>
      <c r="G1056">
        <v>17300889</v>
      </c>
      <c r="H1056">
        <v>45000000</v>
      </c>
    </row>
    <row r="1057" spans="1:8" x14ac:dyDescent="0.3">
      <c r="A1057">
        <v>5.8</v>
      </c>
      <c r="B1057" t="s">
        <v>23020</v>
      </c>
      <c r="C1057" t="s">
        <v>3721</v>
      </c>
      <c r="D1057" t="s">
        <v>1828</v>
      </c>
      <c r="E1057" t="s">
        <v>37</v>
      </c>
      <c r="F1057">
        <v>220</v>
      </c>
      <c r="G1057">
        <v>15527125</v>
      </c>
      <c r="H1057">
        <v>57000000</v>
      </c>
    </row>
    <row r="1058" spans="1:8" x14ac:dyDescent="0.3">
      <c r="A1058">
        <v>7.1</v>
      </c>
      <c r="B1058" t="s">
        <v>23021</v>
      </c>
      <c r="C1058" t="s">
        <v>431</v>
      </c>
      <c r="D1058" t="s">
        <v>3726</v>
      </c>
      <c r="E1058" t="s">
        <v>37</v>
      </c>
      <c r="F1058">
        <v>212</v>
      </c>
      <c r="G1058">
        <v>13560960</v>
      </c>
      <c r="H1058">
        <v>50000000</v>
      </c>
    </row>
    <row r="1059" spans="1:8" x14ac:dyDescent="0.3">
      <c r="A1059">
        <v>7.2</v>
      </c>
      <c r="B1059" t="s">
        <v>23022</v>
      </c>
      <c r="C1059" t="s">
        <v>1614</v>
      </c>
      <c r="D1059" t="s">
        <v>469</v>
      </c>
      <c r="E1059" t="s">
        <v>37</v>
      </c>
      <c r="F1059">
        <v>128</v>
      </c>
      <c r="G1059">
        <v>15523168</v>
      </c>
      <c r="H1059">
        <v>45000000</v>
      </c>
    </row>
    <row r="1060" spans="1:8" x14ac:dyDescent="0.3">
      <c r="A1060">
        <v>6</v>
      </c>
      <c r="B1060" t="s">
        <v>23023</v>
      </c>
      <c r="C1060" t="s">
        <v>318</v>
      </c>
      <c r="D1060" t="s">
        <v>1486</v>
      </c>
      <c r="E1060" t="s">
        <v>37</v>
      </c>
      <c r="F1060">
        <v>106</v>
      </c>
      <c r="G1060">
        <v>11146409</v>
      </c>
      <c r="H1060">
        <v>45000000</v>
      </c>
    </row>
    <row r="1061" spans="1:8" x14ac:dyDescent="0.3">
      <c r="A1061">
        <v>6</v>
      </c>
      <c r="B1061" t="s">
        <v>23024</v>
      </c>
      <c r="C1061" t="s">
        <v>2862</v>
      </c>
      <c r="D1061" t="s">
        <v>3737</v>
      </c>
      <c r="E1061" t="s">
        <v>37</v>
      </c>
      <c r="F1061">
        <v>160</v>
      </c>
      <c r="G1061">
        <v>7916887</v>
      </c>
      <c r="H1061">
        <v>45000000</v>
      </c>
    </row>
    <row r="1062" spans="1:8" x14ac:dyDescent="0.3">
      <c r="A1062">
        <v>7</v>
      </c>
      <c r="B1062" t="s">
        <v>23025</v>
      </c>
      <c r="C1062" t="s">
        <v>938</v>
      </c>
      <c r="D1062" t="s">
        <v>151</v>
      </c>
      <c r="E1062" t="s">
        <v>940</v>
      </c>
      <c r="F1062">
        <v>114</v>
      </c>
      <c r="G1062">
        <v>6565495</v>
      </c>
      <c r="H1062">
        <v>45000000</v>
      </c>
    </row>
    <row r="1063" spans="1:8" x14ac:dyDescent="0.3">
      <c r="A1063">
        <v>5.4</v>
      </c>
      <c r="B1063" t="s">
        <v>23026</v>
      </c>
      <c r="C1063" t="s">
        <v>3747</v>
      </c>
      <c r="D1063" t="s">
        <v>223</v>
      </c>
      <c r="E1063" t="s">
        <v>37</v>
      </c>
      <c r="F1063">
        <v>99</v>
      </c>
      <c r="G1063">
        <v>15279680</v>
      </c>
      <c r="H1063">
        <v>40000000</v>
      </c>
    </row>
    <row r="1064" spans="1:8" x14ac:dyDescent="0.3">
      <c r="A1064">
        <v>6.5</v>
      </c>
      <c r="B1064" t="s">
        <v>23027</v>
      </c>
      <c r="C1064" t="s">
        <v>120</v>
      </c>
      <c r="D1064" t="s">
        <v>3753</v>
      </c>
      <c r="E1064" t="s">
        <v>37</v>
      </c>
      <c r="F1064">
        <v>74</v>
      </c>
      <c r="G1064">
        <v>7262288</v>
      </c>
      <c r="H1064">
        <v>40000000</v>
      </c>
    </row>
    <row r="1065" spans="1:8" x14ac:dyDescent="0.3">
      <c r="A1065">
        <v>6.4</v>
      </c>
      <c r="B1065" t="s">
        <v>23028</v>
      </c>
      <c r="C1065" t="s">
        <v>244</v>
      </c>
      <c r="D1065" t="s">
        <v>151</v>
      </c>
      <c r="E1065" t="s">
        <v>37</v>
      </c>
      <c r="F1065">
        <v>139</v>
      </c>
      <c r="G1065">
        <v>4584886</v>
      </c>
      <c r="H1065">
        <v>45000000</v>
      </c>
    </row>
    <row r="1066" spans="1:8" x14ac:dyDescent="0.3">
      <c r="A1066">
        <v>4.9000000000000004</v>
      </c>
      <c r="B1066" t="s">
        <v>23029</v>
      </c>
      <c r="C1066" t="s">
        <v>3771</v>
      </c>
      <c r="D1066" t="s">
        <v>59</v>
      </c>
      <c r="E1066" t="s">
        <v>37</v>
      </c>
      <c r="F1066">
        <v>103</v>
      </c>
      <c r="G1066">
        <v>2154540</v>
      </c>
      <c r="H1066">
        <v>45000000</v>
      </c>
    </row>
    <row r="1067" spans="1:8" x14ac:dyDescent="0.3">
      <c r="A1067">
        <v>6.3</v>
      </c>
      <c r="B1067" t="s">
        <v>23030</v>
      </c>
      <c r="C1067" t="s">
        <v>3776</v>
      </c>
      <c r="D1067" t="s">
        <v>696</v>
      </c>
      <c r="E1067" t="s">
        <v>37</v>
      </c>
      <c r="F1067">
        <v>101</v>
      </c>
      <c r="G1067">
        <v>8129455</v>
      </c>
      <c r="H1067">
        <v>45000000</v>
      </c>
    </row>
    <row r="1068" spans="1:8" x14ac:dyDescent="0.3">
      <c r="A1068">
        <v>7.7</v>
      </c>
      <c r="B1068" t="s">
        <v>23031</v>
      </c>
      <c r="C1068" t="s">
        <v>3788</v>
      </c>
      <c r="D1068" t="s">
        <v>3789</v>
      </c>
      <c r="E1068" t="s">
        <v>37</v>
      </c>
      <c r="F1068">
        <v>130</v>
      </c>
      <c r="G1068">
        <v>136019448</v>
      </c>
      <c r="H1068">
        <v>44500000</v>
      </c>
    </row>
    <row r="1069" spans="1:8" x14ac:dyDescent="0.3">
      <c r="A1069">
        <v>7.8</v>
      </c>
      <c r="B1069" t="s">
        <v>23032</v>
      </c>
      <c r="C1069" t="s">
        <v>1140</v>
      </c>
      <c r="D1069" t="s">
        <v>3795</v>
      </c>
      <c r="E1069" t="s">
        <v>37</v>
      </c>
      <c r="F1069">
        <v>130</v>
      </c>
      <c r="G1069">
        <v>183875760</v>
      </c>
      <c r="H1069">
        <v>44000000</v>
      </c>
    </row>
    <row r="1070" spans="1:8" x14ac:dyDescent="0.3">
      <c r="A1070">
        <v>5.5</v>
      </c>
      <c r="B1070" t="s">
        <v>23033</v>
      </c>
      <c r="C1070" t="s">
        <v>1378</v>
      </c>
      <c r="D1070" t="s">
        <v>718</v>
      </c>
      <c r="E1070" t="s">
        <v>37</v>
      </c>
      <c r="F1070">
        <v>110</v>
      </c>
      <c r="G1070">
        <v>67061228</v>
      </c>
      <c r="H1070">
        <v>40000000</v>
      </c>
    </row>
    <row r="1071" spans="1:8" x14ac:dyDescent="0.3">
      <c r="A1071">
        <v>7.5</v>
      </c>
      <c r="B1071" t="s">
        <v>23034</v>
      </c>
      <c r="C1071" t="s">
        <v>1371</v>
      </c>
      <c r="D1071" t="s">
        <v>1018</v>
      </c>
      <c r="E1071" t="s">
        <v>37</v>
      </c>
      <c r="F1071">
        <v>147</v>
      </c>
      <c r="G1071">
        <v>53300852</v>
      </c>
      <c r="H1071">
        <v>44000000</v>
      </c>
    </row>
    <row r="1072" spans="1:8" x14ac:dyDescent="0.3">
      <c r="A1072">
        <v>6.4</v>
      </c>
      <c r="B1072" t="s">
        <v>23035</v>
      </c>
      <c r="C1072" t="s">
        <v>3771</v>
      </c>
      <c r="D1072" t="s">
        <v>2259</v>
      </c>
      <c r="E1072" t="s">
        <v>37</v>
      </c>
      <c r="F1072">
        <v>96</v>
      </c>
      <c r="G1072">
        <v>150415432</v>
      </c>
      <c r="H1072">
        <v>44000000</v>
      </c>
    </row>
    <row r="1073" spans="1:8" x14ac:dyDescent="0.3">
      <c r="A1073">
        <v>5.6</v>
      </c>
      <c r="B1073" t="s">
        <v>23036</v>
      </c>
      <c r="C1073" t="s">
        <v>3810</v>
      </c>
      <c r="D1073" t="s">
        <v>1861</v>
      </c>
      <c r="E1073" t="s">
        <v>37</v>
      </c>
      <c r="F1073">
        <v>118</v>
      </c>
      <c r="G1073">
        <v>44834712</v>
      </c>
      <c r="H1073">
        <v>44000000</v>
      </c>
    </row>
    <row r="1074" spans="1:8" x14ac:dyDescent="0.3">
      <c r="A1074">
        <v>7.5</v>
      </c>
      <c r="B1074" t="s">
        <v>23037</v>
      </c>
      <c r="C1074" t="s">
        <v>3814</v>
      </c>
      <c r="D1074" t="s">
        <v>3816</v>
      </c>
      <c r="E1074" t="s">
        <v>37</v>
      </c>
      <c r="F1074">
        <v>88</v>
      </c>
      <c r="G1074">
        <v>84300000</v>
      </c>
      <c r="H1074">
        <v>2600000</v>
      </c>
    </row>
    <row r="1075" spans="1:8" x14ac:dyDescent="0.3">
      <c r="A1075">
        <v>6.8</v>
      </c>
      <c r="B1075" t="s">
        <v>23038</v>
      </c>
      <c r="C1075" t="s">
        <v>3823</v>
      </c>
      <c r="D1075" t="s">
        <v>3824</v>
      </c>
      <c r="E1075" t="s">
        <v>37</v>
      </c>
      <c r="F1075">
        <v>325</v>
      </c>
      <c r="G1075">
        <v>1500000</v>
      </c>
      <c r="H1075">
        <v>44000000</v>
      </c>
    </row>
    <row r="1076" spans="1:8" x14ac:dyDescent="0.3">
      <c r="A1076">
        <v>6.8</v>
      </c>
      <c r="B1076" t="s">
        <v>23039</v>
      </c>
      <c r="C1076" t="s">
        <v>784</v>
      </c>
      <c r="D1076" t="s">
        <v>180</v>
      </c>
      <c r="E1076" t="s">
        <v>37</v>
      </c>
      <c r="F1076">
        <v>102</v>
      </c>
      <c r="G1076">
        <v>62318875</v>
      </c>
      <c r="H1076">
        <v>50000000</v>
      </c>
    </row>
    <row r="1077" spans="1:8" x14ac:dyDescent="0.3">
      <c r="A1077">
        <v>6</v>
      </c>
      <c r="B1077" t="s">
        <v>23040</v>
      </c>
      <c r="C1077" t="s">
        <v>3832</v>
      </c>
      <c r="D1077" t="s">
        <v>1390</v>
      </c>
      <c r="E1077" t="s">
        <v>37</v>
      </c>
      <c r="F1077">
        <v>110</v>
      </c>
      <c r="G1077">
        <v>5773519</v>
      </c>
      <c r="H1077">
        <v>40000000</v>
      </c>
    </row>
    <row r="1078" spans="1:8" x14ac:dyDescent="0.3">
      <c r="A1078">
        <v>7.3</v>
      </c>
      <c r="B1078" t="s">
        <v>23041</v>
      </c>
      <c r="C1078" t="s">
        <v>3837</v>
      </c>
      <c r="D1078" t="s">
        <v>1473</v>
      </c>
      <c r="E1078" t="s">
        <v>37</v>
      </c>
      <c r="F1078">
        <v>136</v>
      </c>
      <c r="G1078">
        <v>51768623</v>
      </c>
      <c r="H1078">
        <v>43000000</v>
      </c>
    </row>
    <row r="1079" spans="1:8" x14ac:dyDescent="0.3">
      <c r="A1079">
        <v>6</v>
      </c>
      <c r="B1079" t="s">
        <v>23042</v>
      </c>
      <c r="C1079" t="s">
        <v>1430</v>
      </c>
      <c r="D1079" t="s">
        <v>1188</v>
      </c>
      <c r="E1079" t="s">
        <v>37</v>
      </c>
      <c r="F1079">
        <v>103</v>
      </c>
      <c r="G1079">
        <v>37035515</v>
      </c>
      <c r="H1079">
        <v>43000000</v>
      </c>
    </row>
    <row r="1080" spans="1:8" x14ac:dyDescent="0.3">
      <c r="A1080">
        <v>7</v>
      </c>
      <c r="B1080" t="s">
        <v>23043</v>
      </c>
      <c r="C1080" t="s">
        <v>585</v>
      </c>
      <c r="D1080" t="s">
        <v>282</v>
      </c>
      <c r="E1080" t="s">
        <v>37</v>
      </c>
      <c r="F1080">
        <v>103</v>
      </c>
      <c r="G1080">
        <v>24520892</v>
      </c>
      <c r="H1080">
        <v>45000000</v>
      </c>
    </row>
    <row r="1081" spans="1:8" x14ac:dyDescent="0.3">
      <c r="A1081">
        <v>5.0999999999999996</v>
      </c>
      <c r="B1081" t="s">
        <v>23044</v>
      </c>
      <c r="C1081" t="s">
        <v>3849</v>
      </c>
      <c r="D1081" t="s">
        <v>816</v>
      </c>
      <c r="E1081" t="s">
        <v>37</v>
      </c>
      <c r="F1081">
        <v>90</v>
      </c>
      <c r="G1081">
        <v>24430272</v>
      </c>
      <c r="H1081">
        <v>43000000</v>
      </c>
    </row>
    <row r="1082" spans="1:8" x14ac:dyDescent="0.3">
      <c r="A1082">
        <v>6.8</v>
      </c>
      <c r="B1082" t="s">
        <v>23045</v>
      </c>
      <c r="C1082" t="s">
        <v>1059</v>
      </c>
      <c r="D1082" t="s">
        <v>933</v>
      </c>
      <c r="E1082" t="s">
        <v>37</v>
      </c>
      <c r="F1082">
        <v>154</v>
      </c>
      <c r="G1082">
        <v>158348400</v>
      </c>
      <c r="H1082">
        <v>42000000</v>
      </c>
    </row>
    <row r="1083" spans="1:8" x14ac:dyDescent="0.3">
      <c r="A1083">
        <v>6.5</v>
      </c>
      <c r="B1083" t="s">
        <v>23046</v>
      </c>
      <c r="C1083" t="s">
        <v>3860</v>
      </c>
      <c r="D1083" t="s">
        <v>396</v>
      </c>
      <c r="E1083" t="s">
        <v>37</v>
      </c>
      <c r="F1083">
        <v>99</v>
      </c>
      <c r="G1083">
        <v>31136950</v>
      </c>
      <c r="H1083">
        <v>44000000</v>
      </c>
    </row>
    <row r="1084" spans="1:8" x14ac:dyDescent="0.3">
      <c r="A1084">
        <v>6.6</v>
      </c>
      <c r="B1084" t="s">
        <v>23047</v>
      </c>
      <c r="C1084" t="s">
        <v>868</v>
      </c>
      <c r="D1084" t="s">
        <v>223</v>
      </c>
      <c r="E1084" t="s">
        <v>37</v>
      </c>
      <c r="F1084">
        <v>93</v>
      </c>
      <c r="G1084">
        <v>29113588</v>
      </c>
      <c r="H1084">
        <v>40000000</v>
      </c>
    </row>
    <row r="1085" spans="1:8" x14ac:dyDescent="0.3">
      <c r="A1085">
        <v>7.2</v>
      </c>
      <c r="B1085" t="s">
        <v>23048</v>
      </c>
      <c r="C1085" t="s">
        <v>1007</v>
      </c>
      <c r="D1085" t="s">
        <v>853</v>
      </c>
      <c r="E1085" t="s">
        <v>37</v>
      </c>
      <c r="F1085">
        <v>109</v>
      </c>
      <c r="G1085">
        <v>138447667</v>
      </c>
      <c r="H1085">
        <v>42000000</v>
      </c>
    </row>
    <row r="1086" spans="1:8" x14ac:dyDescent="0.3">
      <c r="A1086">
        <v>7</v>
      </c>
      <c r="B1086" t="s">
        <v>23049</v>
      </c>
      <c r="C1086" t="s">
        <v>3560</v>
      </c>
      <c r="D1086" t="s">
        <v>715</v>
      </c>
      <c r="E1086" t="s">
        <v>37</v>
      </c>
      <c r="F1086">
        <v>124</v>
      </c>
      <c r="G1086">
        <v>116006080</v>
      </c>
      <c r="H1086">
        <v>42000000</v>
      </c>
    </row>
    <row r="1087" spans="1:8" x14ac:dyDescent="0.3">
      <c r="A1087">
        <v>7</v>
      </c>
      <c r="B1087" t="s">
        <v>23050</v>
      </c>
      <c r="C1087" t="s">
        <v>2538</v>
      </c>
      <c r="D1087" t="s">
        <v>474</v>
      </c>
      <c r="E1087" t="s">
        <v>37</v>
      </c>
      <c r="F1087">
        <v>84</v>
      </c>
      <c r="G1087">
        <v>106793915</v>
      </c>
      <c r="H1087">
        <v>45000000</v>
      </c>
    </row>
    <row r="1088" spans="1:8" x14ac:dyDescent="0.3">
      <c r="A1088">
        <v>5.9</v>
      </c>
      <c r="B1088" t="s">
        <v>23051</v>
      </c>
      <c r="C1088" t="s">
        <v>3883</v>
      </c>
      <c r="D1088" t="s">
        <v>816</v>
      </c>
      <c r="E1088" t="s">
        <v>37</v>
      </c>
      <c r="F1088">
        <v>90</v>
      </c>
      <c r="G1088">
        <v>87856565</v>
      </c>
      <c r="H1088">
        <v>42000000</v>
      </c>
    </row>
    <row r="1089" spans="1:8" x14ac:dyDescent="0.3">
      <c r="A1089">
        <v>5.4</v>
      </c>
      <c r="B1089" t="s">
        <v>23052</v>
      </c>
      <c r="C1089" t="s">
        <v>3888</v>
      </c>
      <c r="D1089" t="s">
        <v>715</v>
      </c>
      <c r="E1089" t="s">
        <v>37</v>
      </c>
      <c r="F1089">
        <v>117</v>
      </c>
      <c r="G1089">
        <v>70100000</v>
      </c>
      <c r="H1089">
        <v>40000000</v>
      </c>
    </row>
    <row r="1090" spans="1:8" x14ac:dyDescent="0.3">
      <c r="A1090">
        <v>6.6</v>
      </c>
      <c r="B1090" t="s">
        <v>23053</v>
      </c>
      <c r="C1090" t="s">
        <v>522</v>
      </c>
      <c r="D1090" t="s">
        <v>853</v>
      </c>
      <c r="E1090" t="s">
        <v>37</v>
      </c>
      <c r="F1090">
        <v>123</v>
      </c>
      <c r="G1090">
        <v>159578352</v>
      </c>
      <c r="H1090">
        <v>43000000</v>
      </c>
    </row>
    <row r="1091" spans="1:8" x14ac:dyDescent="0.3">
      <c r="A1091">
        <v>7</v>
      </c>
      <c r="B1091" t="s">
        <v>23054</v>
      </c>
      <c r="C1091" t="s">
        <v>3897</v>
      </c>
      <c r="D1091" t="s">
        <v>3899</v>
      </c>
      <c r="E1091" t="s">
        <v>37</v>
      </c>
      <c r="F1091">
        <v>251</v>
      </c>
      <c r="G1091">
        <v>57750000</v>
      </c>
      <c r="H1091">
        <v>31115000</v>
      </c>
    </row>
    <row r="1092" spans="1:8" x14ac:dyDescent="0.3">
      <c r="A1092">
        <v>6.5</v>
      </c>
      <c r="B1092" t="s">
        <v>23055</v>
      </c>
      <c r="C1092" t="s">
        <v>788</v>
      </c>
      <c r="D1092" t="s">
        <v>1411</v>
      </c>
      <c r="E1092" t="s">
        <v>37</v>
      </c>
      <c r="F1092">
        <v>105</v>
      </c>
      <c r="G1092">
        <v>45290318</v>
      </c>
      <c r="H1092">
        <v>42000000</v>
      </c>
    </row>
    <row r="1093" spans="1:8" x14ac:dyDescent="0.3">
      <c r="A1093">
        <v>6.3</v>
      </c>
      <c r="B1093" t="s">
        <v>23056</v>
      </c>
      <c r="C1093" t="s">
        <v>3059</v>
      </c>
      <c r="D1093" t="s">
        <v>1025</v>
      </c>
      <c r="E1093" t="s">
        <v>37</v>
      </c>
      <c r="F1093">
        <v>115</v>
      </c>
      <c r="G1093">
        <v>41543207</v>
      </c>
      <c r="H1093">
        <v>42000000</v>
      </c>
    </row>
    <row r="1094" spans="1:8" x14ac:dyDescent="0.3">
      <c r="A1094">
        <v>6.5</v>
      </c>
      <c r="B1094" t="s">
        <v>23057</v>
      </c>
      <c r="C1094" t="s">
        <v>3912</v>
      </c>
      <c r="D1094" t="s">
        <v>715</v>
      </c>
      <c r="E1094" t="s">
        <v>37</v>
      </c>
      <c r="F1094">
        <v>122</v>
      </c>
      <c r="G1094">
        <v>41252428</v>
      </c>
      <c r="H1094">
        <v>42000000</v>
      </c>
    </row>
    <row r="1095" spans="1:8" x14ac:dyDescent="0.3">
      <c r="A1095">
        <v>6.5</v>
      </c>
      <c r="B1095" t="s">
        <v>23058</v>
      </c>
      <c r="C1095" t="s">
        <v>3917</v>
      </c>
      <c r="D1095" t="s">
        <v>3918</v>
      </c>
      <c r="E1095" t="s">
        <v>37</v>
      </c>
      <c r="F1095">
        <v>119</v>
      </c>
      <c r="G1095">
        <v>35228696</v>
      </c>
      <c r="H1095">
        <v>32000000</v>
      </c>
    </row>
    <row r="1096" spans="1:8" x14ac:dyDescent="0.3">
      <c r="A1096">
        <v>5.8</v>
      </c>
      <c r="B1096" t="s">
        <v>23059</v>
      </c>
      <c r="C1096" t="s">
        <v>1583</v>
      </c>
      <c r="D1096" t="s">
        <v>809</v>
      </c>
      <c r="E1096" t="s">
        <v>37</v>
      </c>
      <c r="F1096">
        <v>81</v>
      </c>
      <c r="G1096">
        <v>59992760</v>
      </c>
      <c r="H1096">
        <v>42000000</v>
      </c>
    </row>
    <row r="1097" spans="1:8" x14ac:dyDescent="0.3">
      <c r="A1097">
        <v>6.6</v>
      </c>
      <c r="B1097" t="s">
        <v>23060</v>
      </c>
      <c r="C1097" t="s">
        <v>3928</v>
      </c>
      <c r="D1097" t="s">
        <v>50</v>
      </c>
      <c r="E1097" t="s">
        <v>37</v>
      </c>
      <c r="F1097">
        <v>133</v>
      </c>
      <c r="G1097">
        <v>34667015</v>
      </c>
      <c r="H1097">
        <v>32000000</v>
      </c>
    </row>
    <row r="1098" spans="1:8" x14ac:dyDescent="0.3">
      <c r="A1098">
        <v>5.4</v>
      </c>
      <c r="B1098" t="s">
        <v>23061</v>
      </c>
      <c r="C1098" t="s">
        <v>3934</v>
      </c>
      <c r="D1098" t="s">
        <v>1224</v>
      </c>
      <c r="E1098" t="s">
        <v>37</v>
      </c>
      <c r="F1098">
        <v>100</v>
      </c>
      <c r="G1098">
        <v>37652565</v>
      </c>
      <c r="H1098">
        <v>42000000</v>
      </c>
    </row>
    <row r="1099" spans="1:8" x14ac:dyDescent="0.3">
      <c r="A1099">
        <v>6.1</v>
      </c>
      <c r="B1099" t="s">
        <v>23062</v>
      </c>
      <c r="C1099" t="s">
        <v>3938</v>
      </c>
      <c r="D1099" t="s">
        <v>282</v>
      </c>
      <c r="E1099" t="s">
        <v>37</v>
      </c>
      <c r="F1099">
        <v>120</v>
      </c>
      <c r="G1099">
        <v>24375436</v>
      </c>
      <c r="H1099">
        <v>42000000</v>
      </c>
    </row>
    <row r="1100" spans="1:8" x14ac:dyDescent="0.3">
      <c r="A1100">
        <v>4</v>
      </c>
      <c r="B1100" t="s">
        <v>23063</v>
      </c>
      <c r="C1100" t="s">
        <v>3942</v>
      </c>
      <c r="D1100" t="s">
        <v>3699</v>
      </c>
      <c r="E1100" t="s">
        <v>37</v>
      </c>
      <c r="F1100">
        <v>104</v>
      </c>
      <c r="G1100">
        <v>20915465</v>
      </c>
      <c r="H1100">
        <v>42000000</v>
      </c>
    </row>
    <row r="1101" spans="1:8" x14ac:dyDescent="0.3">
      <c r="A1101">
        <v>7.6</v>
      </c>
      <c r="B1101" t="s">
        <v>23064</v>
      </c>
      <c r="C1101" t="s">
        <v>3135</v>
      </c>
      <c r="D1101" t="s">
        <v>1018</v>
      </c>
      <c r="E1101" t="s">
        <v>37</v>
      </c>
      <c r="F1101">
        <v>122</v>
      </c>
      <c r="G1101">
        <v>24127895</v>
      </c>
      <c r="H1101">
        <v>50000000</v>
      </c>
    </row>
    <row r="1102" spans="1:8" x14ac:dyDescent="0.3">
      <c r="A1102">
        <v>7.9</v>
      </c>
      <c r="B1102" t="s">
        <v>23065</v>
      </c>
      <c r="C1102" t="s">
        <v>938</v>
      </c>
      <c r="D1102" t="s">
        <v>669</v>
      </c>
      <c r="E1102" t="s">
        <v>940</v>
      </c>
      <c r="F1102">
        <v>80</v>
      </c>
      <c r="G1102">
        <v>84961</v>
      </c>
      <c r="H1102">
        <v>31000000</v>
      </c>
    </row>
    <row r="1103" spans="1:8" x14ac:dyDescent="0.3">
      <c r="A1103">
        <v>5.3</v>
      </c>
      <c r="B1103" t="s">
        <v>23066</v>
      </c>
      <c r="C1103" t="s">
        <v>3957</v>
      </c>
      <c r="D1103" t="s">
        <v>757</v>
      </c>
      <c r="E1103" t="s">
        <v>37</v>
      </c>
      <c r="F1103">
        <v>91</v>
      </c>
      <c r="G1103">
        <v>26404753</v>
      </c>
      <c r="H1103">
        <v>40000000</v>
      </c>
    </row>
    <row r="1104" spans="1:8" x14ac:dyDescent="0.3">
      <c r="A1104">
        <v>6.6</v>
      </c>
      <c r="B1104" t="s">
        <v>23067</v>
      </c>
      <c r="C1104" t="s">
        <v>3962</v>
      </c>
      <c r="D1104" t="s">
        <v>809</v>
      </c>
      <c r="E1104" t="s">
        <v>37</v>
      </c>
      <c r="F1104">
        <v>112</v>
      </c>
      <c r="G1104">
        <v>6105175</v>
      </c>
      <c r="H1104">
        <v>44000000</v>
      </c>
    </row>
    <row r="1105" spans="1:8" x14ac:dyDescent="0.3">
      <c r="A1105">
        <v>6.3</v>
      </c>
      <c r="B1105" t="s">
        <v>23068</v>
      </c>
      <c r="C1105" t="s">
        <v>3968</v>
      </c>
      <c r="D1105" t="s">
        <v>3970</v>
      </c>
      <c r="E1105" t="s">
        <v>37</v>
      </c>
      <c r="F1105">
        <v>100</v>
      </c>
      <c r="G1105">
        <v>5664251</v>
      </c>
      <c r="H1105">
        <v>45000000</v>
      </c>
    </row>
    <row r="1106" spans="1:8" x14ac:dyDescent="0.3">
      <c r="A1106">
        <v>7.2</v>
      </c>
      <c r="B1106" t="s">
        <v>23069</v>
      </c>
      <c r="C1106" t="s">
        <v>1962</v>
      </c>
      <c r="D1106" t="s">
        <v>853</v>
      </c>
      <c r="E1106" t="s">
        <v>726</v>
      </c>
      <c r="F1106">
        <v>105</v>
      </c>
      <c r="G1106">
        <v>1260917</v>
      </c>
      <c r="H1106">
        <v>27000000</v>
      </c>
    </row>
    <row r="1107" spans="1:8" x14ac:dyDescent="0.3">
      <c r="A1107">
        <v>7</v>
      </c>
      <c r="B1107" t="s">
        <v>23070</v>
      </c>
      <c r="C1107" t="s">
        <v>2700</v>
      </c>
      <c r="D1107" t="s">
        <v>3985</v>
      </c>
      <c r="E1107" t="s">
        <v>37</v>
      </c>
      <c r="F1107">
        <v>110</v>
      </c>
      <c r="G1107">
        <v>116724075</v>
      </c>
      <c r="H1107">
        <v>41000000</v>
      </c>
    </row>
    <row r="1108" spans="1:8" x14ac:dyDescent="0.3">
      <c r="A1108">
        <v>6.9</v>
      </c>
      <c r="B1108" t="s">
        <v>23071</v>
      </c>
      <c r="C1108" t="s">
        <v>2867</v>
      </c>
      <c r="D1108" t="s">
        <v>73</v>
      </c>
      <c r="E1108" t="s">
        <v>37</v>
      </c>
      <c r="F1108">
        <v>144</v>
      </c>
      <c r="G1108">
        <v>56083966</v>
      </c>
      <c r="H1108">
        <v>65000000</v>
      </c>
    </row>
    <row r="1109" spans="1:8" x14ac:dyDescent="0.3">
      <c r="A1109">
        <v>5.2</v>
      </c>
      <c r="B1109" t="s">
        <v>23072</v>
      </c>
      <c r="C1109" t="s">
        <v>4000</v>
      </c>
      <c r="D1109" t="s">
        <v>649</v>
      </c>
      <c r="E1109" t="s">
        <v>37</v>
      </c>
      <c r="F1109">
        <v>108</v>
      </c>
      <c r="G1109">
        <v>22108977</v>
      </c>
      <c r="H1109">
        <v>41000000</v>
      </c>
    </row>
    <row r="1110" spans="1:8" x14ac:dyDescent="0.3">
      <c r="A1110">
        <v>8.1</v>
      </c>
      <c r="B1110" t="s">
        <v>23073</v>
      </c>
      <c r="C1110" t="s">
        <v>496</v>
      </c>
      <c r="D1110" t="s">
        <v>933</v>
      </c>
      <c r="E1110" t="s">
        <v>37</v>
      </c>
      <c r="F1110">
        <v>107</v>
      </c>
      <c r="G1110">
        <v>293501675</v>
      </c>
      <c r="H1110">
        <v>40000000</v>
      </c>
    </row>
    <row r="1111" spans="1:8" x14ac:dyDescent="0.3">
      <c r="A1111">
        <v>6.6</v>
      </c>
      <c r="B1111" t="s">
        <v>23074</v>
      </c>
      <c r="C1111" t="s">
        <v>4010</v>
      </c>
      <c r="D1111" t="s">
        <v>223</v>
      </c>
      <c r="E1111" t="s">
        <v>37</v>
      </c>
      <c r="F1111">
        <v>102</v>
      </c>
      <c r="G1111">
        <v>18600911</v>
      </c>
      <c r="H1111">
        <v>42000000</v>
      </c>
    </row>
    <row r="1112" spans="1:8" x14ac:dyDescent="0.3">
      <c r="A1112">
        <v>6.2</v>
      </c>
      <c r="B1112" t="s">
        <v>23075</v>
      </c>
      <c r="C1112" t="s">
        <v>1716</v>
      </c>
      <c r="D1112" t="s">
        <v>809</v>
      </c>
      <c r="E1112" t="s">
        <v>37</v>
      </c>
      <c r="F1112">
        <v>100</v>
      </c>
      <c r="G1112">
        <v>7204138</v>
      </c>
      <c r="H1112">
        <v>41000000</v>
      </c>
    </row>
    <row r="1113" spans="1:8" x14ac:dyDescent="0.3">
      <c r="A1113">
        <v>7.2</v>
      </c>
      <c r="B1113" t="s">
        <v>23076</v>
      </c>
      <c r="C1113" t="s">
        <v>4020</v>
      </c>
      <c r="D1113" t="s">
        <v>4022</v>
      </c>
      <c r="E1113" t="s">
        <v>37</v>
      </c>
      <c r="F1113">
        <v>126</v>
      </c>
      <c r="G1113">
        <v>90800000</v>
      </c>
      <c r="H1113">
        <v>8000000</v>
      </c>
    </row>
    <row r="1114" spans="1:8" x14ac:dyDescent="0.3">
      <c r="A1114">
        <v>7.3</v>
      </c>
      <c r="B1114" t="s">
        <v>23077</v>
      </c>
      <c r="C1114" t="s">
        <v>1952</v>
      </c>
      <c r="D1114" t="s">
        <v>937</v>
      </c>
      <c r="E1114" t="s">
        <v>37</v>
      </c>
      <c r="F1114">
        <v>138</v>
      </c>
      <c r="G1114">
        <v>150117807</v>
      </c>
      <c r="H1114">
        <v>40000000</v>
      </c>
    </row>
    <row r="1115" spans="1:8" x14ac:dyDescent="0.3">
      <c r="A1115">
        <v>6.7</v>
      </c>
      <c r="B1115" t="s">
        <v>23078</v>
      </c>
      <c r="C1115" t="s">
        <v>4030</v>
      </c>
      <c r="D1115" t="s">
        <v>715</v>
      </c>
      <c r="E1115" t="s">
        <v>37</v>
      </c>
      <c r="F1115">
        <v>108</v>
      </c>
      <c r="G1115">
        <v>163947053</v>
      </c>
      <c r="H1115">
        <v>40000000</v>
      </c>
    </row>
    <row r="1116" spans="1:8" x14ac:dyDescent="0.3">
      <c r="A1116">
        <v>6.4</v>
      </c>
      <c r="B1116" t="s">
        <v>23079</v>
      </c>
      <c r="C1116" t="s">
        <v>4034</v>
      </c>
      <c r="D1116" t="s">
        <v>1061</v>
      </c>
      <c r="E1116" t="s">
        <v>37</v>
      </c>
      <c r="F1116">
        <v>105</v>
      </c>
      <c r="G1116">
        <v>116735231</v>
      </c>
      <c r="H1116">
        <v>70000000</v>
      </c>
    </row>
    <row r="1117" spans="1:8" x14ac:dyDescent="0.3">
      <c r="A1117">
        <v>7.8</v>
      </c>
      <c r="B1117" t="s">
        <v>23080</v>
      </c>
      <c r="C1117" t="s">
        <v>271</v>
      </c>
      <c r="D1117" t="s">
        <v>912</v>
      </c>
      <c r="E1117" t="s">
        <v>37</v>
      </c>
      <c r="F1117">
        <v>108</v>
      </c>
      <c r="G1117">
        <v>118500000</v>
      </c>
      <c r="H1117">
        <v>40000000</v>
      </c>
    </row>
    <row r="1118" spans="1:8" x14ac:dyDescent="0.3">
      <c r="A1118">
        <v>6.4</v>
      </c>
      <c r="B1118" t="s">
        <v>20832</v>
      </c>
      <c r="C1118" t="s">
        <v>951</v>
      </c>
      <c r="D1118" t="s">
        <v>1275</v>
      </c>
      <c r="E1118" t="s">
        <v>37</v>
      </c>
      <c r="F1118">
        <v>89</v>
      </c>
      <c r="G1118">
        <v>126546825</v>
      </c>
      <c r="H1118">
        <v>40000000</v>
      </c>
    </row>
    <row r="1119" spans="1:8" x14ac:dyDescent="0.3">
      <c r="A1119">
        <v>4.0999999999999996</v>
      </c>
      <c r="B1119" t="s">
        <v>23081</v>
      </c>
      <c r="C1119" t="s">
        <v>4048</v>
      </c>
      <c r="D1119" t="s">
        <v>151</v>
      </c>
      <c r="E1119" t="s">
        <v>37</v>
      </c>
      <c r="F1119">
        <v>129</v>
      </c>
      <c r="G1119">
        <v>166147885</v>
      </c>
      <c r="H1119">
        <v>40000000</v>
      </c>
    </row>
    <row r="1120" spans="1:8" x14ac:dyDescent="0.3">
      <c r="A1120">
        <v>4.0999999999999996</v>
      </c>
      <c r="B1120" t="s">
        <v>23082</v>
      </c>
      <c r="C1120" t="s">
        <v>2689</v>
      </c>
      <c r="D1120" t="s">
        <v>1345</v>
      </c>
      <c r="E1120" t="s">
        <v>37</v>
      </c>
      <c r="F1120">
        <v>84</v>
      </c>
      <c r="G1120">
        <v>111760631</v>
      </c>
      <c r="H1120">
        <v>38000000</v>
      </c>
    </row>
    <row r="1121" spans="1:8" x14ac:dyDescent="0.3">
      <c r="A1121">
        <v>7.4</v>
      </c>
      <c r="B1121" t="s">
        <v>23083</v>
      </c>
      <c r="C1121" t="s">
        <v>674</v>
      </c>
      <c r="D1121" t="s">
        <v>1018</v>
      </c>
      <c r="E1121" t="s">
        <v>37</v>
      </c>
      <c r="F1121">
        <v>149</v>
      </c>
      <c r="G1121">
        <v>108706165</v>
      </c>
      <c r="H1121">
        <v>40000000</v>
      </c>
    </row>
    <row r="1122" spans="1:8" x14ac:dyDescent="0.3">
      <c r="A1122">
        <v>5.8</v>
      </c>
      <c r="B1122" t="s">
        <v>23084</v>
      </c>
      <c r="C1122" t="s">
        <v>453</v>
      </c>
      <c r="D1122" t="s">
        <v>1349</v>
      </c>
      <c r="E1122" t="s">
        <v>37</v>
      </c>
      <c r="F1122">
        <v>94</v>
      </c>
      <c r="G1122">
        <v>138614544</v>
      </c>
      <c r="H1122">
        <v>40000000</v>
      </c>
    </row>
    <row r="1123" spans="1:8" x14ac:dyDescent="0.3">
      <c r="A1123">
        <v>7.6</v>
      </c>
      <c r="B1123" t="s">
        <v>23085</v>
      </c>
      <c r="C1123" t="s">
        <v>155</v>
      </c>
      <c r="D1123" t="s">
        <v>4062</v>
      </c>
      <c r="E1123" t="s">
        <v>37</v>
      </c>
      <c r="F1123">
        <v>121</v>
      </c>
      <c r="G1123">
        <v>125069696</v>
      </c>
      <c r="H1123">
        <v>40000000</v>
      </c>
    </row>
    <row r="1124" spans="1:8" x14ac:dyDescent="0.3">
      <c r="A1124">
        <v>7.2</v>
      </c>
      <c r="B1124" t="s">
        <v>23086</v>
      </c>
      <c r="C1124" t="s">
        <v>3410</v>
      </c>
      <c r="D1124" t="s">
        <v>4069</v>
      </c>
      <c r="E1124" t="s">
        <v>37</v>
      </c>
      <c r="F1124">
        <v>128</v>
      </c>
      <c r="G1124">
        <v>107458785</v>
      </c>
      <c r="H1124">
        <v>40000000</v>
      </c>
    </row>
    <row r="1125" spans="1:8" x14ac:dyDescent="0.3">
      <c r="A1125">
        <v>7.8</v>
      </c>
      <c r="B1125" t="s">
        <v>23087</v>
      </c>
      <c r="C1125" t="s">
        <v>221</v>
      </c>
      <c r="D1125" t="s">
        <v>1342</v>
      </c>
      <c r="E1125" t="s">
        <v>37</v>
      </c>
      <c r="F1125">
        <v>134</v>
      </c>
      <c r="G1125">
        <v>102310175</v>
      </c>
      <c r="H1125">
        <v>40000000</v>
      </c>
    </row>
    <row r="1126" spans="1:8" x14ac:dyDescent="0.3">
      <c r="A1126">
        <v>7.7</v>
      </c>
      <c r="B1126" t="s">
        <v>23088</v>
      </c>
      <c r="C1126" t="s">
        <v>394</v>
      </c>
      <c r="D1126" t="s">
        <v>760</v>
      </c>
      <c r="E1126" t="s">
        <v>37</v>
      </c>
      <c r="F1126">
        <v>120</v>
      </c>
      <c r="G1126">
        <v>96917897</v>
      </c>
      <c r="H1126">
        <v>40000000</v>
      </c>
    </row>
    <row r="1127" spans="1:8" x14ac:dyDescent="0.3">
      <c r="A1127">
        <v>6.4</v>
      </c>
      <c r="B1127" t="s">
        <v>23089</v>
      </c>
      <c r="C1127" t="s">
        <v>4083</v>
      </c>
      <c r="D1127" t="s">
        <v>715</v>
      </c>
      <c r="E1127" t="s">
        <v>37</v>
      </c>
      <c r="F1127">
        <v>129</v>
      </c>
      <c r="G1127">
        <v>93952276</v>
      </c>
      <c r="H1127">
        <v>40000000</v>
      </c>
    </row>
    <row r="1128" spans="1:8" x14ac:dyDescent="0.3">
      <c r="A1128">
        <v>5.0999999999999996</v>
      </c>
      <c r="B1128" t="s">
        <v>23090</v>
      </c>
      <c r="C1128" t="s">
        <v>3488</v>
      </c>
      <c r="D1128" t="s">
        <v>809</v>
      </c>
      <c r="E1128" t="s">
        <v>37</v>
      </c>
      <c r="F1128">
        <v>89</v>
      </c>
      <c r="G1128">
        <v>90703745</v>
      </c>
      <c r="H1128">
        <v>45000000</v>
      </c>
    </row>
    <row r="1129" spans="1:8" x14ac:dyDescent="0.3">
      <c r="A1129">
        <v>5.5</v>
      </c>
      <c r="B1129" t="s">
        <v>23091</v>
      </c>
      <c r="C1129" t="s">
        <v>4094</v>
      </c>
      <c r="D1129" t="s">
        <v>2889</v>
      </c>
      <c r="E1129" t="s">
        <v>37</v>
      </c>
      <c r="F1129">
        <v>116</v>
      </c>
      <c r="G1129">
        <v>89138076</v>
      </c>
      <c r="H1129">
        <v>40000000</v>
      </c>
    </row>
    <row r="1130" spans="1:8" x14ac:dyDescent="0.3">
      <c r="A1130">
        <v>7.4</v>
      </c>
      <c r="B1130" t="s">
        <v>23092</v>
      </c>
      <c r="C1130" t="s">
        <v>271</v>
      </c>
      <c r="D1130" t="s">
        <v>4100</v>
      </c>
      <c r="E1130" t="s">
        <v>37</v>
      </c>
      <c r="F1130">
        <v>118</v>
      </c>
      <c r="G1130">
        <v>87666629</v>
      </c>
      <c r="H1130">
        <v>40000000</v>
      </c>
    </row>
    <row r="1131" spans="1:8" x14ac:dyDescent="0.3">
      <c r="A1131">
        <v>6</v>
      </c>
      <c r="B1131" t="s">
        <v>23093</v>
      </c>
      <c r="C1131" t="s">
        <v>4104</v>
      </c>
      <c r="D1131" t="s">
        <v>541</v>
      </c>
      <c r="E1131" t="s">
        <v>37</v>
      </c>
      <c r="F1131">
        <v>107</v>
      </c>
      <c r="G1131">
        <v>90353764</v>
      </c>
      <c r="H1131">
        <v>40000000</v>
      </c>
    </row>
    <row r="1132" spans="1:8" x14ac:dyDescent="0.3">
      <c r="A1132">
        <v>7.5</v>
      </c>
      <c r="B1132" t="s">
        <v>23094</v>
      </c>
      <c r="C1132" t="s">
        <v>2636</v>
      </c>
      <c r="D1132" t="s">
        <v>4108</v>
      </c>
      <c r="E1132" t="s">
        <v>37</v>
      </c>
      <c r="F1132">
        <v>155</v>
      </c>
      <c r="G1132">
        <v>82522790</v>
      </c>
      <c r="H1132">
        <v>40000000</v>
      </c>
    </row>
    <row r="1133" spans="1:8" x14ac:dyDescent="0.3">
      <c r="A1133">
        <v>7</v>
      </c>
      <c r="B1133" t="s">
        <v>23095</v>
      </c>
      <c r="C1133" t="s">
        <v>1563</v>
      </c>
      <c r="D1133" t="s">
        <v>4112</v>
      </c>
      <c r="E1133" t="s">
        <v>37</v>
      </c>
      <c r="F1133">
        <v>123</v>
      </c>
      <c r="G1133">
        <v>94125426</v>
      </c>
      <c r="H1133">
        <v>40000000</v>
      </c>
    </row>
    <row r="1134" spans="1:8" x14ac:dyDescent="0.3">
      <c r="A1134">
        <v>7.5</v>
      </c>
      <c r="B1134">
        <v>42</v>
      </c>
      <c r="C1134" t="s">
        <v>2867</v>
      </c>
      <c r="D1134" t="s">
        <v>795</v>
      </c>
      <c r="E1134" t="s">
        <v>37</v>
      </c>
      <c r="F1134">
        <v>128</v>
      </c>
      <c r="G1134">
        <v>95001343</v>
      </c>
      <c r="H1134">
        <v>40000000</v>
      </c>
    </row>
    <row r="1135" spans="1:8" x14ac:dyDescent="0.3">
      <c r="A1135">
        <v>7.3</v>
      </c>
      <c r="B1135" t="s">
        <v>23096</v>
      </c>
      <c r="C1135" t="s">
        <v>1218</v>
      </c>
      <c r="D1135" t="s">
        <v>1018</v>
      </c>
      <c r="E1135" t="s">
        <v>37</v>
      </c>
      <c r="F1135">
        <v>139</v>
      </c>
      <c r="G1135">
        <v>81292135</v>
      </c>
      <c r="H1135">
        <v>40000000</v>
      </c>
    </row>
    <row r="1136" spans="1:8" x14ac:dyDescent="0.3">
      <c r="A1136">
        <v>5.7</v>
      </c>
      <c r="B1136" t="s">
        <v>23097</v>
      </c>
      <c r="C1136" t="s">
        <v>1503</v>
      </c>
      <c r="D1136" t="s">
        <v>809</v>
      </c>
      <c r="E1136" t="s">
        <v>37</v>
      </c>
      <c r="F1136">
        <v>109</v>
      </c>
      <c r="G1136">
        <v>86208010</v>
      </c>
      <c r="H1136">
        <v>35000000</v>
      </c>
    </row>
    <row r="1137" spans="1:8" x14ac:dyDescent="0.3">
      <c r="A1137">
        <v>7.3</v>
      </c>
      <c r="B1137" t="s">
        <v>23098</v>
      </c>
      <c r="C1137" t="s">
        <v>2873</v>
      </c>
      <c r="D1137" t="s">
        <v>1428</v>
      </c>
      <c r="E1137" t="s">
        <v>37</v>
      </c>
      <c r="F1137">
        <v>120</v>
      </c>
      <c r="G1137">
        <v>81593527</v>
      </c>
      <c r="H1137">
        <v>40000000</v>
      </c>
    </row>
    <row r="1138" spans="1:8" x14ac:dyDescent="0.3">
      <c r="A1138">
        <v>7.2</v>
      </c>
      <c r="B1138" t="s">
        <v>23099</v>
      </c>
      <c r="C1138" t="s">
        <v>1118</v>
      </c>
      <c r="D1138" t="s">
        <v>1188</v>
      </c>
      <c r="E1138" t="s">
        <v>37</v>
      </c>
      <c r="F1138">
        <v>121</v>
      </c>
      <c r="G1138">
        <v>75274748</v>
      </c>
      <c r="H1138">
        <v>35000000</v>
      </c>
    </row>
    <row r="1139" spans="1:8" x14ac:dyDescent="0.3">
      <c r="A1139">
        <v>5.9</v>
      </c>
      <c r="B1139" t="s">
        <v>23100</v>
      </c>
      <c r="C1139" t="s">
        <v>685</v>
      </c>
      <c r="D1139" t="s">
        <v>1022</v>
      </c>
      <c r="E1139" t="s">
        <v>37</v>
      </c>
      <c r="F1139">
        <v>102</v>
      </c>
      <c r="G1139">
        <v>90835030</v>
      </c>
      <c r="H1139">
        <v>40000000</v>
      </c>
    </row>
    <row r="1140" spans="1:8" x14ac:dyDescent="0.3">
      <c r="A1140">
        <v>7.8</v>
      </c>
      <c r="B1140" t="s">
        <v>23101</v>
      </c>
      <c r="C1140" t="s">
        <v>794</v>
      </c>
      <c r="D1140" t="s">
        <v>4137</v>
      </c>
      <c r="E1140" t="s">
        <v>37</v>
      </c>
      <c r="F1140">
        <v>117</v>
      </c>
      <c r="G1140">
        <v>72455275</v>
      </c>
      <c r="H1140">
        <v>40000000</v>
      </c>
    </row>
    <row r="1141" spans="1:8" x14ac:dyDescent="0.3">
      <c r="A1141">
        <v>7.7</v>
      </c>
      <c r="B1141" t="s">
        <v>23102</v>
      </c>
      <c r="C1141" t="s">
        <v>1601</v>
      </c>
      <c r="D1141" t="s">
        <v>2082</v>
      </c>
      <c r="E1141" t="s">
        <v>37</v>
      </c>
      <c r="F1141">
        <v>178</v>
      </c>
      <c r="G1141">
        <v>75305995</v>
      </c>
      <c r="H1141">
        <v>40000000</v>
      </c>
    </row>
    <row r="1142" spans="1:8" x14ac:dyDescent="0.3">
      <c r="A1142">
        <v>8.1</v>
      </c>
      <c r="B1142" t="s">
        <v>23103</v>
      </c>
      <c r="C1142" t="s">
        <v>1616</v>
      </c>
      <c r="D1142" t="s">
        <v>755</v>
      </c>
      <c r="E1142" t="s">
        <v>37</v>
      </c>
      <c r="F1142">
        <v>147</v>
      </c>
      <c r="G1142">
        <v>74098862</v>
      </c>
      <c r="H1142">
        <v>40000000</v>
      </c>
    </row>
    <row r="1143" spans="1:8" x14ac:dyDescent="0.3">
      <c r="A1143">
        <v>6.6</v>
      </c>
      <c r="B1143" t="s">
        <v>23104</v>
      </c>
      <c r="C1143" t="s">
        <v>1162</v>
      </c>
      <c r="D1143" t="s">
        <v>1025</v>
      </c>
      <c r="E1143" t="s">
        <v>37</v>
      </c>
      <c r="F1143">
        <v>90</v>
      </c>
      <c r="G1143">
        <v>72266306</v>
      </c>
      <c r="H1143">
        <v>40000000</v>
      </c>
    </row>
    <row r="1144" spans="1:8" x14ac:dyDescent="0.3">
      <c r="A1144">
        <v>7.1</v>
      </c>
      <c r="B1144" t="s">
        <v>23105</v>
      </c>
      <c r="C1144" t="s">
        <v>3883</v>
      </c>
      <c r="D1144" t="s">
        <v>816</v>
      </c>
      <c r="E1144" t="s">
        <v>37</v>
      </c>
      <c r="F1144">
        <v>105</v>
      </c>
      <c r="G1144">
        <v>71347010</v>
      </c>
      <c r="H1144">
        <v>40000000</v>
      </c>
    </row>
    <row r="1145" spans="1:8" x14ac:dyDescent="0.3">
      <c r="A1145">
        <v>5.9</v>
      </c>
      <c r="B1145" t="s">
        <v>23106</v>
      </c>
      <c r="C1145" t="s">
        <v>1503</v>
      </c>
      <c r="D1145" t="s">
        <v>1170</v>
      </c>
      <c r="E1145" t="s">
        <v>37</v>
      </c>
      <c r="F1145">
        <v>114</v>
      </c>
      <c r="G1145">
        <v>70836296</v>
      </c>
      <c r="H1145">
        <v>40000000</v>
      </c>
    </row>
    <row r="1146" spans="1:8" x14ac:dyDescent="0.3">
      <c r="A1146">
        <v>8</v>
      </c>
      <c r="B1146" t="s">
        <v>23107</v>
      </c>
      <c r="C1146" t="s">
        <v>431</v>
      </c>
      <c r="D1146" t="s">
        <v>1277</v>
      </c>
      <c r="E1146" t="s">
        <v>37</v>
      </c>
      <c r="F1146">
        <v>206</v>
      </c>
      <c r="G1146">
        <v>70405498</v>
      </c>
      <c r="H1146">
        <v>40000000</v>
      </c>
    </row>
    <row r="1147" spans="1:8" x14ac:dyDescent="0.3">
      <c r="A1147">
        <v>4.5999999999999996</v>
      </c>
      <c r="B1147" t="s">
        <v>23108</v>
      </c>
      <c r="C1147" t="s">
        <v>2773</v>
      </c>
      <c r="D1147" t="s">
        <v>541</v>
      </c>
      <c r="E1147" t="s">
        <v>37</v>
      </c>
      <c r="F1147">
        <v>99</v>
      </c>
      <c r="G1147">
        <v>70163652</v>
      </c>
      <c r="H1147">
        <v>40000000</v>
      </c>
    </row>
    <row r="1148" spans="1:8" x14ac:dyDescent="0.3">
      <c r="A1148">
        <v>6.1</v>
      </c>
      <c r="B1148" t="s">
        <v>23109</v>
      </c>
      <c r="C1148" t="s">
        <v>40</v>
      </c>
      <c r="D1148" t="s">
        <v>4173</v>
      </c>
      <c r="E1148" t="s">
        <v>37</v>
      </c>
      <c r="F1148">
        <v>123</v>
      </c>
      <c r="G1148">
        <v>66808615</v>
      </c>
      <c r="H1148">
        <v>34000000</v>
      </c>
    </row>
    <row r="1149" spans="1:8" x14ac:dyDescent="0.3">
      <c r="A1149">
        <v>6.4</v>
      </c>
      <c r="B1149" t="s">
        <v>23110</v>
      </c>
      <c r="C1149" t="s">
        <v>3860</v>
      </c>
      <c r="D1149" t="s">
        <v>4177</v>
      </c>
      <c r="E1149" t="s">
        <v>37</v>
      </c>
      <c r="F1149">
        <v>102</v>
      </c>
      <c r="G1149">
        <v>64149837</v>
      </c>
      <c r="H1149">
        <v>20000000</v>
      </c>
    </row>
    <row r="1150" spans="1:8" x14ac:dyDescent="0.3">
      <c r="A1150">
        <v>6</v>
      </c>
      <c r="B1150" t="s">
        <v>23111</v>
      </c>
      <c r="C1150" t="s">
        <v>4182</v>
      </c>
      <c r="D1150" t="s">
        <v>816</v>
      </c>
      <c r="E1150" t="s">
        <v>37</v>
      </c>
      <c r="F1150">
        <v>109</v>
      </c>
      <c r="G1150">
        <v>83906114</v>
      </c>
      <c r="H1150">
        <v>40000000</v>
      </c>
    </row>
    <row r="1151" spans="1:8" x14ac:dyDescent="0.3">
      <c r="A1151">
        <v>5.2</v>
      </c>
      <c r="B1151" t="s">
        <v>23112</v>
      </c>
      <c r="C1151" t="s">
        <v>3647</v>
      </c>
      <c r="D1151" t="s">
        <v>4189</v>
      </c>
      <c r="E1151" t="s">
        <v>37</v>
      </c>
      <c r="F1151">
        <v>82</v>
      </c>
      <c r="G1151">
        <v>66466372</v>
      </c>
      <c r="H1151">
        <v>40000000</v>
      </c>
    </row>
    <row r="1152" spans="1:8" x14ac:dyDescent="0.3">
      <c r="A1152">
        <v>7.6</v>
      </c>
      <c r="B1152" t="s">
        <v>23113</v>
      </c>
      <c r="C1152" t="s">
        <v>251</v>
      </c>
      <c r="D1152" t="s">
        <v>1277</v>
      </c>
      <c r="E1152" t="s">
        <v>37</v>
      </c>
      <c r="F1152">
        <v>142</v>
      </c>
      <c r="G1152">
        <v>72306065</v>
      </c>
      <c r="H1152">
        <v>40000000</v>
      </c>
    </row>
    <row r="1153" spans="1:8" x14ac:dyDescent="0.3">
      <c r="A1153">
        <v>6.4</v>
      </c>
      <c r="B1153" t="s">
        <v>23114</v>
      </c>
      <c r="C1153" t="s">
        <v>986</v>
      </c>
      <c r="D1153" t="s">
        <v>928</v>
      </c>
      <c r="E1153" t="s">
        <v>37</v>
      </c>
      <c r="F1153">
        <v>106</v>
      </c>
      <c r="G1153">
        <v>59068786</v>
      </c>
      <c r="H1153">
        <v>40000000</v>
      </c>
    </row>
    <row r="1154" spans="1:8" x14ac:dyDescent="0.3">
      <c r="A1154">
        <v>6.1</v>
      </c>
      <c r="B1154" t="s">
        <v>23115</v>
      </c>
      <c r="C1154" t="s">
        <v>814</v>
      </c>
      <c r="D1154" t="s">
        <v>715</v>
      </c>
      <c r="E1154" t="s">
        <v>37</v>
      </c>
      <c r="F1154">
        <v>106</v>
      </c>
      <c r="G1154">
        <v>57887882</v>
      </c>
      <c r="H1154">
        <v>50000000</v>
      </c>
    </row>
    <row r="1155" spans="1:8" x14ac:dyDescent="0.3">
      <c r="A1155">
        <v>6.1</v>
      </c>
      <c r="B1155" t="s">
        <v>23116</v>
      </c>
      <c r="C1155" t="s">
        <v>1285</v>
      </c>
      <c r="D1155" t="s">
        <v>1345</v>
      </c>
      <c r="E1155" t="s">
        <v>37</v>
      </c>
      <c r="F1155">
        <v>108</v>
      </c>
      <c r="G1155">
        <v>53955614</v>
      </c>
      <c r="H1155">
        <v>40000000</v>
      </c>
    </row>
    <row r="1156" spans="1:8" x14ac:dyDescent="0.3">
      <c r="A1156">
        <v>5.2</v>
      </c>
      <c r="B1156" t="s">
        <v>23117</v>
      </c>
      <c r="C1156" t="s">
        <v>4218</v>
      </c>
      <c r="D1156" t="s">
        <v>3551</v>
      </c>
      <c r="E1156" t="s">
        <v>37</v>
      </c>
      <c r="F1156">
        <v>98</v>
      </c>
      <c r="G1156">
        <v>54967359</v>
      </c>
      <c r="H1156">
        <v>40000000</v>
      </c>
    </row>
    <row r="1157" spans="1:8" x14ac:dyDescent="0.3">
      <c r="A1157">
        <v>7.7</v>
      </c>
      <c r="B1157" t="s">
        <v>23118</v>
      </c>
      <c r="C1157" t="s">
        <v>315</v>
      </c>
      <c r="D1157" t="s">
        <v>4223</v>
      </c>
      <c r="E1157" t="s">
        <v>37</v>
      </c>
      <c r="F1157">
        <v>131</v>
      </c>
      <c r="G1157">
        <v>54228104</v>
      </c>
      <c r="H1157">
        <v>35000000</v>
      </c>
    </row>
    <row r="1158" spans="1:8" x14ac:dyDescent="0.3">
      <c r="A1158">
        <v>7.3</v>
      </c>
      <c r="B1158" t="s">
        <v>23119</v>
      </c>
      <c r="C1158" t="s">
        <v>3469</v>
      </c>
      <c r="D1158" t="s">
        <v>1018</v>
      </c>
      <c r="E1158" t="s">
        <v>37</v>
      </c>
      <c r="F1158">
        <v>118</v>
      </c>
      <c r="G1158">
        <v>57981889</v>
      </c>
      <c r="H1158">
        <v>40000000</v>
      </c>
    </row>
    <row r="1159" spans="1:8" x14ac:dyDescent="0.3">
      <c r="A1159">
        <v>6.9</v>
      </c>
      <c r="B1159" t="s">
        <v>23120</v>
      </c>
      <c r="C1159" t="s">
        <v>2914</v>
      </c>
      <c r="D1159" t="s">
        <v>603</v>
      </c>
      <c r="E1159" t="s">
        <v>37</v>
      </c>
      <c r="F1159">
        <v>113</v>
      </c>
      <c r="G1159">
        <v>61094903</v>
      </c>
      <c r="H1159">
        <v>30000000</v>
      </c>
    </row>
    <row r="1160" spans="1:8" x14ac:dyDescent="0.3">
      <c r="A1160">
        <v>8.5</v>
      </c>
      <c r="B1160" t="s">
        <v>23121</v>
      </c>
      <c r="C1160" t="s">
        <v>57</v>
      </c>
      <c r="D1160" t="s">
        <v>1054</v>
      </c>
      <c r="E1160" t="s">
        <v>37</v>
      </c>
      <c r="F1160">
        <v>130</v>
      </c>
      <c r="G1160">
        <v>53082743</v>
      </c>
      <c r="H1160">
        <v>40000000</v>
      </c>
    </row>
    <row r="1161" spans="1:8" x14ac:dyDescent="0.3">
      <c r="A1161">
        <v>6.3</v>
      </c>
      <c r="B1161" t="s">
        <v>23122</v>
      </c>
      <c r="C1161" t="s">
        <v>2302</v>
      </c>
      <c r="D1161" t="s">
        <v>541</v>
      </c>
      <c r="E1161" t="s">
        <v>37</v>
      </c>
      <c r="F1161">
        <v>116</v>
      </c>
      <c r="G1161">
        <v>54414716</v>
      </c>
      <c r="H1161">
        <v>42000000</v>
      </c>
    </row>
    <row r="1162" spans="1:8" x14ac:dyDescent="0.3">
      <c r="A1162">
        <v>5.9</v>
      </c>
      <c r="B1162" t="s">
        <v>23123</v>
      </c>
      <c r="C1162" t="s">
        <v>4242</v>
      </c>
      <c r="D1162" t="s">
        <v>368</v>
      </c>
      <c r="E1162" t="s">
        <v>37</v>
      </c>
      <c r="F1162">
        <v>89</v>
      </c>
      <c r="G1162">
        <v>57011847</v>
      </c>
      <c r="H1162">
        <v>40000000</v>
      </c>
    </row>
    <row r="1163" spans="1:8" x14ac:dyDescent="0.3">
      <c r="A1163">
        <v>7.8</v>
      </c>
      <c r="B1163" t="s">
        <v>23124</v>
      </c>
      <c r="C1163" t="s">
        <v>1416</v>
      </c>
      <c r="D1163" t="s">
        <v>408</v>
      </c>
      <c r="E1163" t="s">
        <v>4254</v>
      </c>
      <c r="F1163">
        <v>139</v>
      </c>
      <c r="G1163">
        <v>50859889</v>
      </c>
      <c r="H1163">
        <v>40000000</v>
      </c>
    </row>
    <row r="1164" spans="1:8" x14ac:dyDescent="0.3">
      <c r="A1164">
        <v>6.7</v>
      </c>
      <c r="B1164" t="s">
        <v>23125</v>
      </c>
      <c r="C1164" t="s">
        <v>3928</v>
      </c>
      <c r="D1164" t="s">
        <v>50</v>
      </c>
      <c r="E1164" t="s">
        <v>37</v>
      </c>
      <c r="F1164">
        <v>130</v>
      </c>
      <c r="G1164">
        <v>51185897</v>
      </c>
      <c r="H1164">
        <v>30000000</v>
      </c>
    </row>
    <row r="1165" spans="1:8" x14ac:dyDescent="0.3">
      <c r="A1165">
        <v>6.4</v>
      </c>
      <c r="B1165" t="s">
        <v>23126</v>
      </c>
      <c r="C1165" t="s">
        <v>4258</v>
      </c>
      <c r="D1165" t="s">
        <v>157</v>
      </c>
      <c r="E1165" t="s">
        <v>37</v>
      </c>
      <c r="F1165">
        <v>107</v>
      </c>
      <c r="G1165">
        <v>52000688</v>
      </c>
      <c r="H1165">
        <v>40000000</v>
      </c>
    </row>
    <row r="1166" spans="1:8" x14ac:dyDescent="0.3">
      <c r="A1166">
        <v>5.9</v>
      </c>
      <c r="B1166" t="s">
        <v>23127</v>
      </c>
      <c r="C1166" t="s">
        <v>1239</v>
      </c>
      <c r="D1166" t="s">
        <v>2048</v>
      </c>
      <c r="E1166" t="s">
        <v>37</v>
      </c>
      <c r="F1166">
        <v>116</v>
      </c>
      <c r="G1166">
        <v>49851591</v>
      </c>
      <c r="H1166">
        <v>40000000</v>
      </c>
    </row>
    <row r="1167" spans="1:8" x14ac:dyDescent="0.3">
      <c r="A1167">
        <v>6.6</v>
      </c>
      <c r="B1167" t="s">
        <v>23128</v>
      </c>
      <c r="C1167" t="s">
        <v>2187</v>
      </c>
      <c r="D1167" t="s">
        <v>469</v>
      </c>
      <c r="E1167" t="s">
        <v>37</v>
      </c>
      <c r="F1167">
        <v>96</v>
      </c>
      <c r="G1167">
        <v>47781388</v>
      </c>
      <c r="H1167">
        <v>40000000</v>
      </c>
    </row>
    <row r="1168" spans="1:8" x14ac:dyDescent="0.3">
      <c r="A1168">
        <v>6.8</v>
      </c>
      <c r="B1168" t="s">
        <v>23129</v>
      </c>
      <c r="C1168" t="s">
        <v>4271</v>
      </c>
      <c r="D1168" t="s">
        <v>396</v>
      </c>
      <c r="E1168" t="s">
        <v>37</v>
      </c>
      <c r="F1168">
        <v>99</v>
      </c>
      <c r="G1168">
        <v>52320979</v>
      </c>
      <c r="H1168">
        <v>40000000</v>
      </c>
    </row>
    <row r="1169" spans="1:8" x14ac:dyDescent="0.3">
      <c r="A1169">
        <v>6.5</v>
      </c>
      <c r="B1169" t="s">
        <v>23130</v>
      </c>
      <c r="C1169" t="s">
        <v>2178</v>
      </c>
      <c r="D1169" t="s">
        <v>1342</v>
      </c>
      <c r="E1169" t="s">
        <v>37</v>
      </c>
      <c r="F1169">
        <v>104</v>
      </c>
      <c r="G1169">
        <v>47806295</v>
      </c>
      <c r="H1169">
        <v>43000000</v>
      </c>
    </row>
    <row r="1170" spans="1:8" x14ac:dyDescent="0.3">
      <c r="A1170">
        <v>6.6</v>
      </c>
      <c r="B1170" t="s">
        <v>23131</v>
      </c>
      <c r="C1170" t="s">
        <v>4282</v>
      </c>
      <c r="D1170" t="s">
        <v>2581</v>
      </c>
      <c r="E1170" t="s">
        <v>37</v>
      </c>
      <c r="F1170">
        <v>105</v>
      </c>
      <c r="G1170">
        <v>51853450</v>
      </c>
      <c r="H1170">
        <v>25000000</v>
      </c>
    </row>
    <row r="1171" spans="1:8" x14ac:dyDescent="0.3">
      <c r="A1171">
        <v>5.8</v>
      </c>
      <c r="B1171" t="s">
        <v>23132</v>
      </c>
      <c r="C1171" t="s">
        <v>4286</v>
      </c>
      <c r="D1171" t="s">
        <v>816</v>
      </c>
      <c r="E1171" t="s">
        <v>37</v>
      </c>
      <c r="F1171">
        <v>101</v>
      </c>
      <c r="G1171">
        <v>46012734</v>
      </c>
      <c r="H1171">
        <v>40000000</v>
      </c>
    </row>
    <row r="1172" spans="1:8" x14ac:dyDescent="0.3">
      <c r="A1172">
        <v>6.9</v>
      </c>
      <c r="B1172" t="s">
        <v>23133</v>
      </c>
      <c r="C1172" t="s">
        <v>1574</v>
      </c>
      <c r="D1172" t="s">
        <v>4293</v>
      </c>
      <c r="E1172" t="s">
        <v>37</v>
      </c>
      <c r="F1172">
        <v>134</v>
      </c>
      <c r="G1172">
        <v>47034272</v>
      </c>
      <c r="H1172">
        <v>40000000</v>
      </c>
    </row>
    <row r="1173" spans="1:8" x14ac:dyDescent="0.3">
      <c r="A1173">
        <v>7.1</v>
      </c>
      <c r="B1173" t="s">
        <v>23134</v>
      </c>
      <c r="C1173" t="s">
        <v>2636</v>
      </c>
      <c r="D1173" t="s">
        <v>1018</v>
      </c>
      <c r="E1173" t="s">
        <v>37</v>
      </c>
      <c r="F1173">
        <v>135</v>
      </c>
      <c r="G1173">
        <v>45856732</v>
      </c>
      <c r="H1173">
        <v>40000000</v>
      </c>
    </row>
    <row r="1174" spans="1:8" x14ac:dyDescent="0.3">
      <c r="A1174">
        <v>5.8</v>
      </c>
      <c r="B1174" t="s">
        <v>23135</v>
      </c>
      <c r="C1174" t="s">
        <v>3682</v>
      </c>
      <c r="D1174" t="s">
        <v>1342</v>
      </c>
      <c r="E1174" t="s">
        <v>37</v>
      </c>
      <c r="F1174">
        <v>98</v>
      </c>
      <c r="G1174">
        <v>59588068</v>
      </c>
      <c r="H1174">
        <v>40000000</v>
      </c>
    </row>
    <row r="1175" spans="1:8" x14ac:dyDescent="0.3">
      <c r="A1175">
        <v>7.2</v>
      </c>
      <c r="B1175" t="s">
        <v>23136</v>
      </c>
      <c r="C1175" t="s">
        <v>251</v>
      </c>
      <c r="D1175" t="s">
        <v>4305</v>
      </c>
      <c r="E1175" t="s">
        <v>37</v>
      </c>
      <c r="F1175">
        <v>155</v>
      </c>
      <c r="G1175">
        <v>44175394</v>
      </c>
      <c r="H1175">
        <v>36000000</v>
      </c>
    </row>
    <row r="1176" spans="1:8" x14ac:dyDescent="0.3">
      <c r="A1176">
        <v>6</v>
      </c>
      <c r="B1176" t="s">
        <v>23137</v>
      </c>
      <c r="C1176" t="s">
        <v>668</v>
      </c>
      <c r="D1176" t="s">
        <v>1100</v>
      </c>
      <c r="E1176" t="s">
        <v>37</v>
      </c>
      <c r="F1176">
        <v>106</v>
      </c>
      <c r="G1176">
        <v>45500797</v>
      </c>
      <c r="H1176">
        <v>40000000</v>
      </c>
    </row>
    <row r="1177" spans="1:8" x14ac:dyDescent="0.3">
      <c r="A1177">
        <v>4.7</v>
      </c>
      <c r="B1177" t="s">
        <v>23138</v>
      </c>
      <c r="C1177" t="s">
        <v>4315</v>
      </c>
      <c r="D1177" t="s">
        <v>1057</v>
      </c>
      <c r="E1177" t="s">
        <v>37</v>
      </c>
      <c r="F1177">
        <v>102</v>
      </c>
      <c r="G1177">
        <v>41797066</v>
      </c>
      <c r="H1177">
        <v>40000000</v>
      </c>
    </row>
    <row r="1178" spans="1:8" x14ac:dyDescent="0.3">
      <c r="A1178">
        <v>5.2</v>
      </c>
      <c r="B1178" t="s">
        <v>23139</v>
      </c>
      <c r="C1178" t="s">
        <v>2025</v>
      </c>
      <c r="D1178" t="s">
        <v>1349</v>
      </c>
      <c r="E1178" t="s">
        <v>37</v>
      </c>
      <c r="F1178">
        <v>95</v>
      </c>
      <c r="G1178">
        <v>38087756</v>
      </c>
      <c r="H1178">
        <v>40000000</v>
      </c>
    </row>
    <row r="1179" spans="1:8" x14ac:dyDescent="0.3">
      <c r="A1179">
        <v>5.5</v>
      </c>
      <c r="B1179" t="s">
        <v>23140</v>
      </c>
      <c r="C1179" t="s">
        <v>3066</v>
      </c>
      <c r="D1179" t="s">
        <v>151</v>
      </c>
      <c r="E1179" t="s">
        <v>37</v>
      </c>
      <c r="F1179">
        <v>103</v>
      </c>
      <c r="G1179">
        <v>37752931</v>
      </c>
      <c r="H1179">
        <v>40000000</v>
      </c>
    </row>
    <row r="1180" spans="1:8" x14ac:dyDescent="0.3">
      <c r="A1180">
        <v>7</v>
      </c>
      <c r="B1180" t="s">
        <v>23141</v>
      </c>
      <c r="C1180" t="s">
        <v>4335</v>
      </c>
      <c r="D1180" t="s">
        <v>912</v>
      </c>
      <c r="E1180" t="s">
        <v>37</v>
      </c>
      <c r="F1180">
        <v>109</v>
      </c>
      <c r="G1180">
        <v>37371385</v>
      </c>
      <c r="H1180">
        <v>40000000</v>
      </c>
    </row>
    <row r="1181" spans="1:8" x14ac:dyDescent="0.3">
      <c r="A1181">
        <v>5.8</v>
      </c>
      <c r="B1181" t="s">
        <v>23142</v>
      </c>
      <c r="C1181" t="s">
        <v>4030</v>
      </c>
      <c r="D1181" t="s">
        <v>1188</v>
      </c>
      <c r="E1181" t="s">
        <v>37</v>
      </c>
      <c r="F1181">
        <v>95</v>
      </c>
      <c r="G1181">
        <v>37101011</v>
      </c>
      <c r="H1181">
        <v>40000000</v>
      </c>
    </row>
    <row r="1182" spans="1:8" x14ac:dyDescent="0.3">
      <c r="A1182">
        <v>6.2</v>
      </c>
      <c r="B1182" t="s">
        <v>23143</v>
      </c>
      <c r="C1182" t="s">
        <v>4094</v>
      </c>
      <c r="D1182" t="s">
        <v>2889</v>
      </c>
      <c r="E1182" t="s">
        <v>37</v>
      </c>
      <c r="F1182">
        <v>111</v>
      </c>
      <c r="G1182">
        <v>38176892</v>
      </c>
      <c r="H1182">
        <v>40000000</v>
      </c>
    </row>
    <row r="1183" spans="1:8" x14ac:dyDescent="0.3">
      <c r="A1183">
        <v>6.5</v>
      </c>
      <c r="B1183" t="s">
        <v>23144</v>
      </c>
      <c r="C1183" t="s">
        <v>674</v>
      </c>
      <c r="D1183" t="s">
        <v>469</v>
      </c>
      <c r="E1183" t="s">
        <v>37</v>
      </c>
      <c r="F1183">
        <v>123</v>
      </c>
      <c r="G1183">
        <v>36283504</v>
      </c>
      <c r="H1183">
        <v>40000000</v>
      </c>
    </row>
    <row r="1184" spans="1:8" x14ac:dyDescent="0.3">
      <c r="A1184">
        <v>7.2</v>
      </c>
      <c r="B1184" t="s">
        <v>23145</v>
      </c>
      <c r="C1184" t="s">
        <v>431</v>
      </c>
      <c r="D1184" t="s">
        <v>4293</v>
      </c>
      <c r="E1184" t="s">
        <v>37</v>
      </c>
      <c r="F1184">
        <v>140</v>
      </c>
      <c r="G1184">
        <v>35183792</v>
      </c>
      <c r="H1184">
        <v>38000000</v>
      </c>
    </row>
    <row r="1185" spans="1:8" x14ac:dyDescent="0.3">
      <c r="A1185">
        <v>5.0999999999999996</v>
      </c>
      <c r="B1185" t="s">
        <v>23146</v>
      </c>
      <c r="C1185" t="s">
        <v>4359</v>
      </c>
      <c r="D1185" t="s">
        <v>809</v>
      </c>
      <c r="E1185" t="s">
        <v>37</v>
      </c>
      <c r="F1185">
        <v>94</v>
      </c>
      <c r="G1185">
        <v>38543473</v>
      </c>
      <c r="H1185">
        <v>40000000</v>
      </c>
    </row>
    <row r="1186" spans="1:8" x14ac:dyDescent="0.3">
      <c r="A1186">
        <v>4.7</v>
      </c>
      <c r="B1186" t="s">
        <v>23147</v>
      </c>
      <c r="C1186" t="s">
        <v>4364</v>
      </c>
      <c r="D1186" t="s">
        <v>1188</v>
      </c>
      <c r="E1186" t="s">
        <v>37</v>
      </c>
      <c r="F1186">
        <v>94</v>
      </c>
      <c r="G1186">
        <v>36037909</v>
      </c>
      <c r="H1186">
        <v>60000000</v>
      </c>
    </row>
    <row r="1187" spans="1:8" x14ac:dyDescent="0.3">
      <c r="A1187">
        <v>5.9</v>
      </c>
      <c r="B1187" t="s">
        <v>23148</v>
      </c>
      <c r="C1187" t="s">
        <v>3025</v>
      </c>
      <c r="D1187" t="s">
        <v>4189</v>
      </c>
      <c r="E1187" t="s">
        <v>37</v>
      </c>
      <c r="F1187">
        <v>92</v>
      </c>
      <c r="G1187">
        <v>42575718</v>
      </c>
      <c r="H1187">
        <v>40000000</v>
      </c>
    </row>
    <row r="1188" spans="1:8" x14ac:dyDescent="0.3">
      <c r="A1188">
        <v>5.8</v>
      </c>
      <c r="B1188" t="s">
        <v>23149</v>
      </c>
      <c r="C1188" t="s">
        <v>4374</v>
      </c>
      <c r="D1188" t="s">
        <v>2048</v>
      </c>
      <c r="E1188" t="s">
        <v>37</v>
      </c>
      <c r="F1188">
        <v>102</v>
      </c>
      <c r="G1188">
        <v>33864342</v>
      </c>
      <c r="H1188">
        <v>40000000</v>
      </c>
    </row>
    <row r="1189" spans="1:8" x14ac:dyDescent="0.3">
      <c r="A1189">
        <v>7.2</v>
      </c>
      <c r="B1189" t="s">
        <v>23150</v>
      </c>
      <c r="C1189" t="s">
        <v>1197</v>
      </c>
      <c r="D1189" t="s">
        <v>1473</v>
      </c>
      <c r="E1189" t="s">
        <v>37</v>
      </c>
      <c r="F1189">
        <v>123</v>
      </c>
      <c r="G1189">
        <v>33508922</v>
      </c>
      <c r="H1189">
        <v>40000000</v>
      </c>
    </row>
    <row r="1190" spans="1:8" x14ac:dyDescent="0.3">
      <c r="A1190">
        <v>6.2</v>
      </c>
      <c r="B1190" t="s">
        <v>23151</v>
      </c>
      <c r="C1190" t="s">
        <v>1503</v>
      </c>
      <c r="D1190" t="s">
        <v>2265</v>
      </c>
      <c r="E1190" t="s">
        <v>37</v>
      </c>
      <c r="F1190">
        <v>104</v>
      </c>
      <c r="G1190">
        <v>42071069</v>
      </c>
      <c r="H1190">
        <v>30000000</v>
      </c>
    </row>
    <row r="1191" spans="1:8" x14ac:dyDescent="0.3">
      <c r="A1191">
        <v>5.7</v>
      </c>
      <c r="B1191" t="s">
        <v>23152</v>
      </c>
      <c r="C1191" t="s">
        <v>1268</v>
      </c>
      <c r="D1191" t="s">
        <v>1188</v>
      </c>
      <c r="E1191" t="s">
        <v>37</v>
      </c>
      <c r="F1191">
        <v>102</v>
      </c>
      <c r="G1191">
        <v>32853640</v>
      </c>
      <c r="H1191">
        <v>40000000</v>
      </c>
    </row>
    <row r="1192" spans="1:8" x14ac:dyDescent="0.3">
      <c r="A1192">
        <v>6.1</v>
      </c>
      <c r="B1192" t="s">
        <v>23153</v>
      </c>
      <c r="C1192" t="s">
        <v>1183</v>
      </c>
      <c r="D1192" t="s">
        <v>2271</v>
      </c>
      <c r="E1192" t="s">
        <v>37</v>
      </c>
      <c r="F1192">
        <v>136</v>
      </c>
      <c r="G1192">
        <v>42615685</v>
      </c>
      <c r="H1192">
        <v>40000000</v>
      </c>
    </row>
    <row r="1193" spans="1:8" x14ac:dyDescent="0.3">
      <c r="A1193">
        <v>6</v>
      </c>
      <c r="B1193" t="s">
        <v>23154</v>
      </c>
      <c r="C1193" t="s">
        <v>3620</v>
      </c>
      <c r="D1193" t="s">
        <v>4402</v>
      </c>
      <c r="E1193" t="s">
        <v>37</v>
      </c>
      <c r="F1193">
        <v>93</v>
      </c>
      <c r="G1193">
        <v>32055248</v>
      </c>
      <c r="H1193">
        <v>25000000</v>
      </c>
    </row>
    <row r="1194" spans="1:8" x14ac:dyDescent="0.3">
      <c r="A1194">
        <v>6.9</v>
      </c>
      <c r="B1194" t="s">
        <v>23155</v>
      </c>
      <c r="C1194" t="s">
        <v>4406</v>
      </c>
      <c r="D1194" t="s">
        <v>4408</v>
      </c>
      <c r="E1194" t="s">
        <v>37</v>
      </c>
      <c r="F1194">
        <v>129</v>
      </c>
      <c r="G1194">
        <v>31836745</v>
      </c>
      <c r="H1194">
        <v>40000000</v>
      </c>
    </row>
    <row r="1195" spans="1:8" x14ac:dyDescent="0.3">
      <c r="A1195">
        <v>6.5</v>
      </c>
      <c r="B1195" t="s">
        <v>23156</v>
      </c>
      <c r="C1195" t="s">
        <v>3560</v>
      </c>
      <c r="D1195" t="s">
        <v>715</v>
      </c>
      <c r="E1195" t="s">
        <v>37</v>
      </c>
      <c r="F1195">
        <v>107</v>
      </c>
      <c r="G1195">
        <v>30993544</v>
      </c>
      <c r="H1195">
        <v>40000000</v>
      </c>
    </row>
    <row r="1196" spans="1:8" x14ac:dyDescent="0.3">
      <c r="A1196">
        <v>5</v>
      </c>
      <c r="B1196" t="s">
        <v>23157</v>
      </c>
      <c r="C1196" t="s">
        <v>3209</v>
      </c>
      <c r="D1196" t="s">
        <v>4419</v>
      </c>
      <c r="E1196" t="s">
        <v>37</v>
      </c>
      <c r="F1196">
        <v>117</v>
      </c>
      <c r="G1196">
        <v>30981850</v>
      </c>
      <c r="H1196">
        <v>40000000</v>
      </c>
    </row>
    <row r="1197" spans="1:8" x14ac:dyDescent="0.3">
      <c r="A1197">
        <v>5.7</v>
      </c>
      <c r="B1197" t="s">
        <v>23158</v>
      </c>
      <c r="C1197" t="s">
        <v>4423</v>
      </c>
      <c r="D1197" t="s">
        <v>1449</v>
      </c>
      <c r="E1197" t="s">
        <v>37</v>
      </c>
      <c r="F1197">
        <v>116</v>
      </c>
      <c r="G1197">
        <v>30199105</v>
      </c>
      <c r="H1197">
        <v>40000000</v>
      </c>
    </row>
    <row r="1198" spans="1:8" x14ac:dyDescent="0.3">
      <c r="A1198">
        <v>7</v>
      </c>
      <c r="B1198" t="s">
        <v>23159</v>
      </c>
      <c r="C1198" t="s">
        <v>646</v>
      </c>
      <c r="D1198" t="s">
        <v>1287</v>
      </c>
      <c r="E1198" t="s">
        <v>37</v>
      </c>
      <c r="F1198">
        <v>135</v>
      </c>
      <c r="G1198">
        <v>29077547</v>
      </c>
      <c r="H1198">
        <v>40000000</v>
      </c>
    </row>
    <row r="1199" spans="1:8" x14ac:dyDescent="0.3">
      <c r="A1199">
        <v>5.0999999999999996</v>
      </c>
      <c r="B1199" t="s">
        <v>23160</v>
      </c>
      <c r="C1199" t="s">
        <v>854</v>
      </c>
      <c r="D1199" t="s">
        <v>4434</v>
      </c>
      <c r="E1199" t="s">
        <v>37</v>
      </c>
      <c r="F1199">
        <v>107</v>
      </c>
      <c r="G1199">
        <v>29374178</v>
      </c>
      <c r="H1199">
        <v>40000000</v>
      </c>
    </row>
    <row r="1200" spans="1:8" x14ac:dyDescent="0.3">
      <c r="A1200">
        <v>5.3</v>
      </c>
      <c r="B1200" t="s">
        <v>23161</v>
      </c>
      <c r="C1200" t="s">
        <v>2377</v>
      </c>
      <c r="D1200" t="s">
        <v>809</v>
      </c>
      <c r="E1200" t="s">
        <v>37</v>
      </c>
      <c r="F1200">
        <v>90</v>
      </c>
      <c r="G1200">
        <v>28535768</v>
      </c>
      <c r="H1200">
        <v>40000000</v>
      </c>
    </row>
    <row r="1201" spans="1:8" x14ac:dyDescent="0.3">
      <c r="A1201">
        <v>4.4000000000000004</v>
      </c>
      <c r="B1201" t="s">
        <v>23162</v>
      </c>
      <c r="C1201" t="s">
        <v>2498</v>
      </c>
      <c r="D1201" t="s">
        <v>2118</v>
      </c>
      <c r="E1201" t="s">
        <v>37</v>
      </c>
      <c r="F1201">
        <v>99</v>
      </c>
      <c r="G1201">
        <v>27663982</v>
      </c>
      <c r="H1201">
        <v>40000000</v>
      </c>
    </row>
    <row r="1202" spans="1:8" x14ac:dyDescent="0.3">
      <c r="A1202">
        <v>4.7</v>
      </c>
      <c r="B1202" t="s">
        <v>23163</v>
      </c>
      <c r="C1202" t="s">
        <v>887</v>
      </c>
      <c r="D1202" t="s">
        <v>73</v>
      </c>
      <c r="E1202" t="s">
        <v>37</v>
      </c>
      <c r="F1202">
        <v>104</v>
      </c>
      <c r="G1202">
        <v>27053815</v>
      </c>
      <c r="H1202">
        <v>40000000</v>
      </c>
    </row>
    <row r="1203" spans="1:8" x14ac:dyDescent="0.3">
      <c r="A1203">
        <v>6.7</v>
      </c>
      <c r="B1203" t="s">
        <v>23164</v>
      </c>
      <c r="C1203" t="s">
        <v>4453</v>
      </c>
      <c r="D1203" t="s">
        <v>3899</v>
      </c>
      <c r="E1203" t="s">
        <v>37</v>
      </c>
      <c r="F1203">
        <v>115</v>
      </c>
      <c r="G1203">
        <v>26814957</v>
      </c>
      <c r="H1203">
        <v>35000000</v>
      </c>
    </row>
    <row r="1204" spans="1:8" x14ac:dyDescent="0.3">
      <c r="A1204">
        <v>6.7</v>
      </c>
      <c r="B1204" t="s">
        <v>23165</v>
      </c>
      <c r="C1204" t="s">
        <v>4457</v>
      </c>
      <c r="D1204" t="s">
        <v>151</v>
      </c>
      <c r="E1204" t="s">
        <v>37</v>
      </c>
      <c r="F1204">
        <v>119</v>
      </c>
      <c r="G1204">
        <v>25178165</v>
      </c>
      <c r="H1204">
        <v>40000000</v>
      </c>
    </row>
    <row r="1205" spans="1:8" x14ac:dyDescent="0.3">
      <c r="A1205">
        <v>5.7</v>
      </c>
      <c r="B1205" t="s">
        <v>23166</v>
      </c>
      <c r="C1205" t="s">
        <v>1249</v>
      </c>
      <c r="D1205" t="s">
        <v>3330</v>
      </c>
      <c r="E1205" t="s">
        <v>37</v>
      </c>
      <c r="F1205">
        <v>99</v>
      </c>
      <c r="G1205">
        <v>25117498</v>
      </c>
      <c r="H1205">
        <v>40000000</v>
      </c>
    </row>
    <row r="1206" spans="1:8" x14ac:dyDescent="0.3">
      <c r="A1206">
        <v>7.4</v>
      </c>
      <c r="B1206" t="s">
        <v>23167</v>
      </c>
      <c r="C1206" t="s">
        <v>293</v>
      </c>
      <c r="D1206" t="s">
        <v>3060</v>
      </c>
      <c r="E1206" t="s">
        <v>37</v>
      </c>
      <c r="F1206">
        <v>112</v>
      </c>
      <c r="G1206">
        <v>32645</v>
      </c>
      <c r="H1206">
        <v>500000</v>
      </c>
    </row>
    <row r="1207" spans="1:8" x14ac:dyDescent="0.3">
      <c r="A1207">
        <v>6.1</v>
      </c>
      <c r="B1207" t="s">
        <v>23168</v>
      </c>
      <c r="C1207" t="s">
        <v>3410</v>
      </c>
      <c r="D1207" t="s">
        <v>1188</v>
      </c>
      <c r="E1207" t="s">
        <v>37</v>
      </c>
      <c r="F1207">
        <v>128</v>
      </c>
      <c r="G1207">
        <v>24332324</v>
      </c>
      <c r="H1207">
        <v>40000000</v>
      </c>
    </row>
    <row r="1208" spans="1:8" x14ac:dyDescent="0.3">
      <c r="A1208">
        <v>6.4</v>
      </c>
      <c r="B1208" t="s">
        <v>23169</v>
      </c>
      <c r="C1208" t="s">
        <v>3375</v>
      </c>
      <c r="D1208" t="s">
        <v>282</v>
      </c>
      <c r="E1208" t="s">
        <v>37</v>
      </c>
      <c r="F1208">
        <v>112</v>
      </c>
      <c r="G1208">
        <v>36665854</v>
      </c>
      <c r="H1208">
        <v>40000000</v>
      </c>
    </row>
    <row r="1209" spans="1:8" x14ac:dyDescent="0.3">
      <c r="A1209">
        <v>6.2</v>
      </c>
      <c r="B1209" t="s">
        <v>23170</v>
      </c>
      <c r="C1209" t="s">
        <v>4480</v>
      </c>
      <c r="D1209" t="s">
        <v>4482</v>
      </c>
      <c r="E1209" t="s">
        <v>37</v>
      </c>
      <c r="F1209">
        <v>86</v>
      </c>
      <c r="G1209">
        <v>22717758</v>
      </c>
      <c r="H1209">
        <v>40000000</v>
      </c>
    </row>
    <row r="1210" spans="1:8" x14ac:dyDescent="0.3">
      <c r="A1210">
        <v>6.2</v>
      </c>
      <c r="B1210" t="s">
        <v>23171</v>
      </c>
      <c r="C1210" t="s">
        <v>1512</v>
      </c>
      <c r="D1210" t="s">
        <v>1025</v>
      </c>
      <c r="E1210" t="s">
        <v>37</v>
      </c>
      <c r="F1210">
        <v>108</v>
      </c>
      <c r="G1210">
        <v>22433915</v>
      </c>
      <c r="H1210">
        <v>60000000</v>
      </c>
    </row>
    <row r="1211" spans="1:8" x14ac:dyDescent="0.3">
      <c r="A1211">
        <v>5.9</v>
      </c>
      <c r="B1211" t="s">
        <v>23172</v>
      </c>
      <c r="C1211" t="s">
        <v>4490</v>
      </c>
      <c r="D1211" t="s">
        <v>151</v>
      </c>
      <c r="E1211" t="s">
        <v>37</v>
      </c>
      <c r="F1211">
        <v>128</v>
      </c>
      <c r="G1211">
        <v>22326247</v>
      </c>
      <c r="H1211">
        <v>60000000</v>
      </c>
    </row>
    <row r="1212" spans="1:8" x14ac:dyDescent="0.3">
      <c r="A1212">
        <v>4</v>
      </c>
      <c r="B1212" t="s">
        <v>23173</v>
      </c>
      <c r="C1212" t="s">
        <v>4496</v>
      </c>
      <c r="D1212" t="s">
        <v>853</v>
      </c>
      <c r="E1212" t="s">
        <v>37</v>
      </c>
      <c r="F1212">
        <v>84</v>
      </c>
      <c r="G1212">
        <v>21176322</v>
      </c>
      <c r="H1212">
        <v>40000000</v>
      </c>
    </row>
    <row r="1213" spans="1:8" x14ac:dyDescent="0.3">
      <c r="A1213">
        <v>6.2</v>
      </c>
      <c r="B1213" t="s">
        <v>23174</v>
      </c>
      <c r="C1213" t="s">
        <v>2077</v>
      </c>
      <c r="D1213" t="s">
        <v>1861</v>
      </c>
      <c r="E1213" t="s">
        <v>37</v>
      </c>
      <c r="F1213">
        <v>111</v>
      </c>
      <c r="G1213">
        <v>20300000</v>
      </c>
      <c r="H1213">
        <v>40000000</v>
      </c>
    </row>
    <row r="1214" spans="1:8" x14ac:dyDescent="0.3">
      <c r="A1214">
        <v>4.5999999999999996</v>
      </c>
      <c r="B1214" t="s">
        <v>23175</v>
      </c>
      <c r="C1214" t="s">
        <v>665</v>
      </c>
      <c r="D1214" t="s">
        <v>1473</v>
      </c>
      <c r="E1214" t="s">
        <v>37</v>
      </c>
      <c r="F1214">
        <v>131</v>
      </c>
      <c r="G1214">
        <v>20302961</v>
      </c>
      <c r="H1214">
        <v>45000000</v>
      </c>
    </row>
    <row r="1215" spans="1:8" x14ac:dyDescent="0.3">
      <c r="A1215">
        <v>6.4</v>
      </c>
      <c r="B1215" t="s">
        <v>23176</v>
      </c>
      <c r="C1215" t="s">
        <v>4510</v>
      </c>
      <c r="D1215" t="s">
        <v>3899</v>
      </c>
      <c r="E1215" t="s">
        <v>37</v>
      </c>
      <c r="F1215">
        <v>123</v>
      </c>
      <c r="G1215">
        <v>15962471</v>
      </c>
      <c r="H1215">
        <v>40000000</v>
      </c>
    </row>
    <row r="1216" spans="1:8" x14ac:dyDescent="0.3">
      <c r="A1216">
        <v>5.9</v>
      </c>
      <c r="B1216" t="s">
        <v>23177</v>
      </c>
      <c r="C1216" t="s">
        <v>3114</v>
      </c>
      <c r="D1216" t="s">
        <v>223</v>
      </c>
      <c r="E1216" t="s">
        <v>37</v>
      </c>
      <c r="F1216">
        <v>101</v>
      </c>
      <c r="G1216">
        <v>14942422</v>
      </c>
      <c r="H1216">
        <v>40000000</v>
      </c>
    </row>
    <row r="1217" spans="1:8" x14ac:dyDescent="0.3">
      <c r="A1217">
        <v>5.0999999999999996</v>
      </c>
      <c r="B1217" t="s">
        <v>23178</v>
      </c>
      <c r="C1217" t="s">
        <v>4517</v>
      </c>
      <c r="D1217" t="s">
        <v>282</v>
      </c>
      <c r="E1217" t="s">
        <v>37</v>
      </c>
      <c r="F1217">
        <v>102</v>
      </c>
      <c r="G1217">
        <v>14967182</v>
      </c>
      <c r="H1217">
        <v>40000000</v>
      </c>
    </row>
    <row r="1218" spans="1:8" x14ac:dyDescent="0.3">
      <c r="A1218">
        <v>7.6</v>
      </c>
      <c r="B1218" t="s">
        <v>23179</v>
      </c>
      <c r="C1218" t="s">
        <v>4522</v>
      </c>
      <c r="D1218" t="s">
        <v>1861</v>
      </c>
      <c r="E1218" t="s">
        <v>37</v>
      </c>
      <c r="F1218">
        <v>114</v>
      </c>
      <c r="G1218">
        <v>18996755</v>
      </c>
      <c r="H1218">
        <v>45000000</v>
      </c>
    </row>
    <row r="1219" spans="1:8" x14ac:dyDescent="0.3">
      <c r="A1219">
        <v>4.2</v>
      </c>
      <c r="B1219" t="s">
        <v>23180</v>
      </c>
      <c r="C1219" t="s">
        <v>4528</v>
      </c>
      <c r="D1219" t="s">
        <v>4529</v>
      </c>
      <c r="E1219" t="s">
        <v>37</v>
      </c>
      <c r="F1219">
        <v>107</v>
      </c>
      <c r="G1219">
        <v>14375181</v>
      </c>
      <c r="H1219">
        <v>51000000</v>
      </c>
    </row>
    <row r="1220" spans="1:8" x14ac:dyDescent="0.3">
      <c r="A1220">
        <v>7.8</v>
      </c>
      <c r="B1220" t="s">
        <v>23181</v>
      </c>
      <c r="C1220" t="s">
        <v>3168</v>
      </c>
      <c r="D1220" t="s">
        <v>4535</v>
      </c>
      <c r="E1220" t="s">
        <v>37</v>
      </c>
      <c r="F1220">
        <v>87</v>
      </c>
      <c r="G1220">
        <v>20999103</v>
      </c>
      <c r="H1220">
        <v>40000000</v>
      </c>
    </row>
    <row r="1221" spans="1:8" x14ac:dyDescent="0.3">
      <c r="A1221">
        <v>5.8</v>
      </c>
      <c r="B1221" t="s">
        <v>23182</v>
      </c>
      <c r="C1221" t="s">
        <v>2223</v>
      </c>
      <c r="D1221" t="s">
        <v>816</v>
      </c>
      <c r="E1221" t="s">
        <v>37</v>
      </c>
      <c r="F1221">
        <v>103</v>
      </c>
      <c r="G1221">
        <v>14448589</v>
      </c>
      <c r="H1221">
        <v>40000000</v>
      </c>
    </row>
    <row r="1222" spans="1:8" x14ac:dyDescent="0.3">
      <c r="A1222">
        <v>5.9</v>
      </c>
      <c r="B1222" t="s">
        <v>23183</v>
      </c>
      <c r="C1222" t="s">
        <v>3153</v>
      </c>
      <c r="D1222" t="s">
        <v>4543</v>
      </c>
      <c r="E1222" t="s">
        <v>37</v>
      </c>
      <c r="F1222">
        <v>99</v>
      </c>
      <c r="G1222">
        <v>14358033</v>
      </c>
      <c r="H1222">
        <v>40000000</v>
      </c>
    </row>
    <row r="1223" spans="1:8" x14ac:dyDescent="0.3">
      <c r="A1223">
        <v>8.4</v>
      </c>
      <c r="B1223" t="s">
        <v>23184</v>
      </c>
      <c r="C1223" t="s">
        <v>1962</v>
      </c>
      <c r="D1223" t="s">
        <v>816</v>
      </c>
      <c r="E1223" t="s">
        <v>726</v>
      </c>
      <c r="F1223">
        <v>122</v>
      </c>
      <c r="G1223">
        <v>33201661</v>
      </c>
      <c r="H1223">
        <v>77000000</v>
      </c>
    </row>
    <row r="1224" spans="1:8" x14ac:dyDescent="0.3">
      <c r="A1224">
        <v>4.8</v>
      </c>
      <c r="B1224" t="s">
        <v>23185</v>
      </c>
      <c r="C1224" t="s">
        <v>4553</v>
      </c>
      <c r="D1224" t="s">
        <v>4555</v>
      </c>
      <c r="E1224" t="s">
        <v>37</v>
      </c>
      <c r="F1224">
        <v>91</v>
      </c>
      <c r="G1224">
        <v>14018364</v>
      </c>
      <c r="H1224">
        <v>30000000</v>
      </c>
    </row>
    <row r="1225" spans="1:8" x14ac:dyDescent="0.3">
      <c r="A1225">
        <v>6.2</v>
      </c>
      <c r="B1225" t="s">
        <v>23186</v>
      </c>
      <c r="C1225" t="s">
        <v>4561</v>
      </c>
      <c r="D1225" t="s">
        <v>715</v>
      </c>
      <c r="E1225" t="s">
        <v>37</v>
      </c>
      <c r="F1225">
        <v>103</v>
      </c>
      <c r="G1225">
        <v>13395939</v>
      </c>
      <c r="H1225">
        <v>60000000</v>
      </c>
    </row>
    <row r="1226" spans="1:8" x14ac:dyDescent="0.3">
      <c r="A1226">
        <v>6.5</v>
      </c>
      <c r="B1226" t="s">
        <v>23187</v>
      </c>
      <c r="C1226" t="s">
        <v>4083</v>
      </c>
      <c r="D1226" t="s">
        <v>4112</v>
      </c>
      <c r="E1226" t="s">
        <v>37</v>
      </c>
      <c r="F1226">
        <v>107</v>
      </c>
      <c r="G1226">
        <v>20113965</v>
      </c>
      <c r="H1226">
        <v>40000000</v>
      </c>
    </row>
    <row r="1227" spans="1:8" x14ac:dyDescent="0.3">
      <c r="A1227">
        <v>6.3</v>
      </c>
      <c r="B1227" t="s">
        <v>23188</v>
      </c>
      <c r="C1227" t="s">
        <v>4569</v>
      </c>
      <c r="D1227" t="s">
        <v>1473</v>
      </c>
      <c r="E1227" t="s">
        <v>37</v>
      </c>
      <c r="F1227">
        <v>106</v>
      </c>
      <c r="G1227">
        <v>13376506</v>
      </c>
      <c r="H1227">
        <v>40000000</v>
      </c>
    </row>
    <row r="1228" spans="1:8" x14ac:dyDescent="0.3">
      <c r="A1228">
        <v>3.3</v>
      </c>
      <c r="B1228" t="s">
        <v>23189</v>
      </c>
      <c r="C1228" t="s">
        <v>4574</v>
      </c>
      <c r="D1228" t="s">
        <v>4576</v>
      </c>
      <c r="E1228" t="s">
        <v>37</v>
      </c>
      <c r="F1228">
        <v>101</v>
      </c>
      <c r="G1228">
        <v>13208023</v>
      </c>
      <c r="H1228">
        <v>42000000</v>
      </c>
    </row>
    <row r="1229" spans="1:8" x14ac:dyDescent="0.3">
      <c r="A1229">
        <v>5.9</v>
      </c>
      <c r="B1229" t="s">
        <v>23190</v>
      </c>
      <c r="C1229" t="s">
        <v>848</v>
      </c>
      <c r="D1229" t="s">
        <v>936</v>
      </c>
      <c r="E1229" t="s">
        <v>37</v>
      </c>
      <c r="F1229">
        <v>109</v>
      </c>
      <c r="G1229">
        <v>13838130</v>
      </c>
      <c r="H1229">
        <v>40000000</v>
      </c>
    </row>
    <row r="1230" spans="1:8" x14ac:dyDescent="0.3">
      <c r="A1230">
        <v>5.8</v>
      </c>
      <c r="B1230" t="s">
        <v>23191</v>
      </c>
      <c r="C1230" t="s">
        <v>3255</v>
      </c>
      <c r="D1230" t="s">
        <v>809</v>
      </c>
      <c r="E1230" t="s">
        <v>37</v>
      </c>
      <c r="F1230">
        <v>89</v>
      </c>
      <c r="G1230">
        <v>9652000</v>
      </c>
      <c r="H1230">
        <v>40000000</v>
      </c>
    </row>
    <row r="1231" spans="1:8" x14ac:dyDescent="0.3">
      <c r="A1231">
        <v>4.7</v>
      </c>
      <c r="B1231" t="s">
        <v>23192</v>
      </c>
      <c r="C1231" t="s">
        <v>4590</v>
      </c>
      <c r="D1231" t="s">
        <v>408</v>
      </c>
      <c r="E1231" t="s">
        <v>37</v>
      </c>
      <c r="F1231">
        <v>119</v>
      </c>
      <c r="G1231">
        <v>7000000</v>
      </c>
      <c r="H1231">
        <v>36000000</v>
      </c>
    </row>
    <row r="1232" spans="1:8" x14ac:dyDescent="0.3">
      <c r="A1232">
        <v>4.0999999999999996</v>
      </c>
      <c r="B1232" t="s">
        <v>23193</v>
      </c>
      <c r="C1232" t="s">
        <v>4595</v>
      </c>
      <c r="D1232" t="s">
        <v>380</v>
      </c>
      <c r="E1232" t="s">
        <v>37</v>
      </c>
      <c r="F1232">
        <v>83</v>
      </c>
      <c r="G1232">
        <v>10431220</v>
      </c>
      <c r="H1232">
        <v>24000000</v>
      </c>
    </row>
    <row r="1233" spans="1:8" x14ac:dyDescent="0.3">
      <c r="A1233">
        <v>6.8</v>
      </c>
      <c r="B1233" t="s">
        <v>23194</v>
      </c>
      <c r="C1233" t="s">
        <v>4599</v>
      </c>
      <c r="D1233" t="s">
        <v>4600</v>
      </c>
      <c r="E1233" t="s">
        <v>37</v>
      </c>
      <c r="F1233">
        <v>108</v>
      </c>
      <c r="G1233">
        <v>10326062</v>
      </c>
      <c r="H1233">
        <v>33000000</v>
      </c>
    </row>
    <row r="1234" spans="1:8" x14ac:dyDescent="0.3">
      <c r="A1234">
        <v>6.2</v>
      </c>
      <c r="B1234" t="s">
        <v>23195</v>
      </c>
      <c r="C1234" t="s">
        <v>2950</v>
      </c>
      <c r="D1234" t="s">
        <v>1054</v>
      </c>
      <c r="E1234" t="s">
        <v>37</v>
      </c>
      <c r="F1234">
        <v>102</v>
      </c>
      <c r="G1234">
        <v>6114237</v>
      </c>
      <c r="H1234">
        <v>40000000</v>
      </c>
    </row>
    <row r="1235" spans="1:8" x14ac:dyDescent="0.3">
      <c r="A1235">
        <v>4.5</v>
      </c>
      <c r="B1235" t="s">
        <v>23196</v>
      </c>
      <c r="C1235" t="s">
        <v>4423</v>
      </c>
      <c r="D1235" t="s">
        <v>50</v>
      </c>
      <c r="E1235" t="s">
        <v>37</v>
      </c>
      <c r="F1235">
        <v>93</v>
      </c>
      <c r="G1235">
        <v>4835968</v>
      </c>
      <c r="H1235">
        <v>40000000</v>
      </c>
    </row>
    <row r="1236" spans="1:8" x14ac:dyDescent="0.3">
      <c r="A1236">
        <v>5.8</v>
      </c>
      <c r="B1236" t="s">
        <v>23197</v>
      </c>
      <c r="C1236" t="s">
        <v>4613</v>
      </c>
      <c r="D1236" t="s">
        <v>4615</v>
      </c>
      <c r="E1236" t="s">
        <v>37</v>
      </c>
      <c r="F1236">
        <v>84</v>
      </c>
      <c r="G1236">
        <v>4777007</v>
      </c>
      <c r="H1236">
        <v>40000000</v>
      </c>
    </row>
    <row r="1237" spans="1:8" x14ac:dyDescent="0.3">
      <c r="A1237">
        <v>7.3</v>
      </c>
      <c r="B1237" t="s">
        <v>23198</v>
      </c>
      <c r="C1237" t="s">
        <v>3075</v>
      </c>
      <c r="D1237" t="s">
        <v>608</v>
      </c>
      <c r="E1237" t="s">
        <v>37</v>
      </c>
      <c r="F1237">
        <v>107</v>
      </c>
      <c r="G1237">
        <v>3675072</v>
      </c>
      <c r="H1237">
        <v>26000000</v>
      </c>
    </row>
    <row r="1238" spans="1:8" x14ac:dyDescent="0.3">
      <c r="A1238">
        <v>5.9</v>
      </c>
      <c r="B1238" t="s">
        <v>23199</v>
      </c>
      <c r="C1238" t="s">
        <v>1885</v>
      </c>
      <c r="D1238" t="s">
        <v>1188</v>
      </c>
      <c r="E1238" t="s">
        <v>37</v>
      </c>
      <c r="F1238">
        <v>91</v>
      </c>
      <c r="G1238">
        <v>18438149</v>
      </c>
      <c r="H1238">
        <v>40000000</v>
      </c>
    </row>
    <row r="1239" spans="1:8" x14ac:dyDescent="0.3">
      <c r="A1239">
        <v>4.4000000000000004</v>
      </c>
      <c r="B1239" t="s">
        <v>23200</v>
      </c>
      <c r="C1239" t="s">
        <v>4630</v>
      </c>
      <c r="D1239" t="s">
        <v>4631</v>
      </c>
      <c r="E1239" t="s">
        <v>37</v>
      </c>
      <c r="F1239">
        <v>94</v>
      </c>
      <c r="G1239">
        <v>511920</v>
      </c>
      <c r="H1239">
        <v>40000000</v>
      </c>
    </row>
    <row r="1240" spans="1:8" x14ac:dyDescent="0.3">
      <c r="A1240">
        <v>5.8</v>
      </c>
      <c r="B1240" t="s">
        <v>23201</v>
      </c>
      <c r="C1240" t="s">
        <v>2751</v>
      </c>
      <c r="D1240" t="s">
        <v>587</v>
      </c>
      <c r="E1240" t="s">
        <v>37</v>
      </c>
      <c r="F1240">
        <v>115</v>
      </c>
      <c r="G1240">
        <v>10640645</v>
      </c>
      <c r="H1240">
        <v>40000000</v>
      </c>
    </row>
    <row r="1241" spans="1:8" x14ac:dyDescent="0.3">
      <c r="A1241">
        <v>5.0999999999999996</v>
      </c>
      <c r="B1241" t="s">
        <v>23202</v>
      </c>
      <c r="C1241" t="s">
        <v>4640</v>
      </c>
      <c r="D1241" t="s">
        <v>4641</v>
      </c>
      <c r="E1241" t="s">
        <v>37</v>
      </c>
      <c r="F1241">
        <v>93</v>
      </c>
      <c r="G1241">
        <v>652526</v>
      </c>
      <c r="H1241">
        <v>40000000</v>
      </c>
    </row>
    <row r="1242" spans="1:8" x14ac:dyDescent="0.3">
      <c r="A1242">
        <v>6.9</v>
      </c>
      <c r="B1242" t="s">
        <v>23203</v>
      </c>
      <c r="C1242" t="s">
        <v>1215</v>
      </c>
      <c r="D1242" t="s">
        <v>933</v>
      </c>
      <c r="E1242" t="s">
        <v>37</v>
      </c>
      <c r="F1242">
        <v>105</v>
      </c>
      <c r="G1242">
        <v>80050171</v>
      </c>
      <c r="H1242">
        <v>20000000</v>
      </c>
    </row>
    <row r="1243" spans="1:8" x14ac:dyDescent="0.3">
      <c r="A1243">
        <v>6.2</v>
      </c>
      <c r="B1243" t="s">
        <v>23204</v>
      </c>
      <c r="C1243" t="s">
        <v>2178</v>
      </c>
      <c r="D1243" t="s">
        <v>3102</v>
      </c>
      <c r="E1243" t="s">
        <v>37</v>
      </c>
      <c r="F1243">
        <v>107</v>
      </c>
      <c r="G1243">
        <v>7564000</v>
      </c>
      <c r="H1243">
        <v>20000000</v>
      </c>
    </row>
    <row r="1244" spans="1:8" x14ac:dyDescent="0.3">
      <c r="A1244">
        <v>6.9</v>
      </c>
      <c r="B1244" t="s">
        <v>23205</v>
      </c>
      <c r="C1244" t="s">
        <v>4654</v>
      </c>
      <c r="D1244" t="s">
        <v>4656</v>
      </c>
      <c r="E1244" t="s">
        <v>37</v>
      </c>
      <c r="F1244">
        <v>101</v>
      </c>
      <c r="G1244">
        <v>876671</v>
      </c>
      <c r="H1244">
        <v>25000000</v>
      </c>
    </row>
    <row r="1245" spans="1:8" x14ac:dyDescent="0.3">
      <c r="A1245">
        <v>7.3</v>
      </c>
      <c r="B1245" t="s">
        <v>23206</v>
      </c>
      <c r="C1245" t="s">
        <v>2046</v>
      </c>
      <c r="D1245" t="s">
        <v>1269</v>
      </c>
      <c r="E1245" t="s">
        <v>37</v>
      </c>
      <c r="F1245">
        <v>111</v>
      </c>
      <c r="G1245">
        <v>2869369</v>
      </c>
      <c r="H1245">
        <v>30000000</v>
      </c>
    </row>
    <row r="1246" spans="1:8" x14ac:dyDescent="0.3">
      <c r="A1246">
        <v>7.1</v>
      </c>
      <c r="B1246" t="s">
        <v>23207</v>
      </c>
      <c r="C1246" t="s">
        <v>4666</v>
      </c>
      <c r="D1246" t="s">
        <v>426</v>
      </c>
      <c r="E1246" t="s">
        <v>940</v>
      </c>
      <c r="F1246">
        <v>113</v>
      </c>
      <c r="G1246">
        <v>128978</v>
      </c>
      <c r="H1246">
        <v>40000000</v>
      </c>
    </row>
    <row r="1247" spans="1:8" x14ac:dyDescent="0.3">
      <c r="A1247">
        <v>6</v>
      </c>
      <c r="B1247" t="s">
        <v>23208</v>
      </c>
      <c r="C1247" t="s">
        <v>975</v>
      </c>
      <c r="D1247" t="s">
        <v>948</v>
      </c>
      <c r="E1247" t="s">
        <v>4676</v>
      </c>
      <c r="F1247">
        <v>112</v>
      </c>
      <c r="G1247">
        <v>77231</v>
      </c>
      <c r="H1247">
        <v>25000000</v>
      </c>
    </row>
    <row r="1248" spans="1:8" x14ac:dyDescent="0.3">
      <c r="A1248">
        <v>7</v>
      </c>
      <c r="B1248" t="s">
        <v>23209</v>
      </c>
      <c r="C1248" t="s">
        <v>4677</v>
      </c>
      <c r="D1248" t="s">
        <v>703</v>
      </c>
      <c r="E1248" t="s">
        <v>37</v>
      </c>
      <c r="F1248">
        <v>126</v>
      </c>
      <c r="G1248">
        <v>4563029</v>
      </c>
      <c r="H1248">
        <v>39200000</v>
      </c>
    </row>
    <row r="1249" spans="1:8" x14ac:dyDescent="0.3">
      <c r="A1249">
        <v>7.6</v>
      </c>
      <c r="B1249" t="s">
        <v>23210</v>
      </c>
      <c r="C1249" t="s">
        <v>556</v>
      </c>
      <c r="D1249" t="s">
        <v>4691</v>
      </c>
      <c r="E1249" t="s">
        <v>37</v>
      </c>
      <c r="F1249">
        <v>98</v>
      </c>
      <c r="G1249">
        <v>50693162</v>
      </c>
      <c r="H1249">
        <v>23000000</v>
      </c>
    </row>
    <row r="1250" spans="1:8" x14ac:dyDescent="0.3">
      <c r="A1250">
        <v>8.4</v>
      </c>
      <c r="B1250" t="s">
        <v>23211</v>
      </c>
      <c r="C1250" t="s">
        <v>4695</v>
      </c>
      <c r="D1250" t="s">
        <v>4697</v>
      </c>
      <c r="E1250" t="s">
        <v>4703</v>
      </c>
      <c r="F1250">
        <v>159</v>
      </c>
      <c r="G1250">
        <v>6498000</v>
      </c>
      <c r="H1250">
        <v>18026148</v>
      </c>
    </row>
    <row r="1251" spans="1:8" x14ac:dyDescent="0.3">
      <c r="A1251">
        <v>7.1</v>
      </c>
      <c r="B1251" t="s">
        <v>23212</v>
      </c>
      <c r="C1251" t="s">
        <v>648</v>
      </c>
      <c r="D1251" t="s">
        <v>4705</v>
      </c>
      <c r="E1251" t="s">
        <v>37</v>
      </c>
      <c r="F1251">
        <v>107</v>
      </c>
      <c r="G1251">
        <v>63411478</v>
      </c>
      <c r="H1251">
        <v>39000000</v>
      </c>
    </row>
    <row r="1252" spans="1:8" x14ac:dyDescent="0.3">
      <c r="A1252">
        <v>7</v>
      </c>
      <c r="B1252" t="s">
        <v>23213</v>
      </c>
      <c r="C1252" t="s">
        <v>173</v>
      </c>
      <c r="D1252" t="s">
        <v>4715</v>
      </c>
      <c r="E1252" t="s">
        <v>37</v>
      </c>
      <c r="F1252">
        <v>87</v>
      </c>
      <c r="G1252">
        <v>35287788</v>
      </c>
      <c r="H1252">
        <v>39000000</v>
      </c>
    </row>
    <row r="1253" spans="1:8" x14ac:dyDescent="0.3">
      <c r="A1253">
        <v>8</v>
      </c>
      <c r="B1253" t="s">
        <v>23214</v>
      </c>
      <c r="C1253" t="s">
        <v>85</v>
      </c>
      <c r="D1253" t="s">
        <v>157</v>
      </c>
      <c r="E1253" t="s">
        <v>37</v>
      </c>
      <c r="F1253">
        <v>119</v>
      </c>
      <c r="G1253">
        <v>25335935</v>
      </c>
      <c r="H1253">
        <v>40000000</v>
      </c>
    </row>
    <row r="1254" spans="1:8" x14ac:dyDescent="0.3">
      <c r="A1254">
        <v>5.3</v>
      </c>
      <c r="B1254" t="s">
        <v>23215</v>
      </c>
      <c r="C1254" t="s">
        <v>2485</v>
      </c>
      <c r="D1254" t="s">
        <v>4725</v>
      </c>
      <c r="E1254" t="s">
        <v>37</v>
      </c>
      <c r="F1254">
        <v>110</v>
      </c>
      <c r="G1254">
        <v>5881504</v>
      </c>
      <c r="H1254">
        <v>39000000</v>
      </c>
    </row>
    <row r="1255" spans="1:8" x14ac:dyDescent="0.3">
      <c r="A1255">
        <v>4.9000000000000004</v>
      </c>
      <c r="B1255" t="s">
        <v>23216</v>
      </c>
      <c r="C1255" t="s">
        <v>2649</v>
      </c>
      <c r="D1255" t="s">
        <v>926</v>
      </c>
      <c r="E1255" t="s">
        <v>37</v>
      </c>
      <c r="F1255">
        <v>125</v>
      </c>
      <c r="G1255">
        <v>60000000</v>
      </c>
      <c r="H1255">
        <v>39000000</v>
      </c>
    </row>
    <row r="1256" spans="1:8" x14ac:dyDescent="0.3">
      <c r="A1256">
        <v>6.4</v>
      </c>
      <c r="B1256" t="s">
        <v>23217</v>
      </c>
      <c r="C1256" t="s">
        <v>1154</v>
      </c>
      <c r="D1256" t="s">
        <v>1699</v>
      </c>
      <c r="E1256" t="s">
        <v>37</v>
      </c>
      <c r="F1256">
        <v>113</v>
      </c>
      <c r="G1256">
        <v>29802761</v>
      </c>
      <c r="H1256">
        <v>40000000</v>
      </c>
    </row>
    <row r="1257" spans="1:8" x14ac:dyDescent="0.3">
      <c r="A1257">
        <v>7.4</v>
      </c>
      <c r="B1257" t="s">
        <v>23218</v>
      </c>
      <c r="C1257" t="s">
        <v>680</v>
      </c>
      <c r="D1257" t="s">
        <v>579</v>
      </c>
      <c r="E1257" t="s">
        <v>940</v>
      </c>
      <c r="F1257">
        <v>150</v>
      </c>
      <c r="G1257">
        <v>626809</v>
      </c>
      <c r="H1257">
        <v>553632000</v>
      </c>
    </row>
    <row r="1258" spans="1:8" x14ac:dyDescent="0.3">
      <c r="A1258">
        <v>6.1</v>
      </c>
      <c r="B1258" t="s">
        <v>23219</v>
      </c>
      <c r="C1258" t="s">
        <v>1378</v>
      </c>
      <c r="D1258" t="s">
        <v>816</v>
      </c>
      <c r="E1258" t="s">
        <v>37</v>
      </c>
      <c r="F1258">
        <v>108</v>
      </c>
      <c r="G1258">
        <v>127214072</v>
      </c>
      <c r="H1258">
        <v>38000000</v>
      </c>
    </row>
    <row r="1259" spans="1:8" x14ac:dyDescent="0.3">
      <c r="A1259">
        <v>6.5</v>
      </c>
      <c r="B1259" t="s">
        <v>23220</v>
      </c>
      <c r="C1259" t="s">
        <v>1364</v>
      </c>
      <c r="D1259" t="s">
        <v>816</v>
      </c>
      <c r="E1259" t="s">
        <v>37</v>
      </c>
      <c r="F1259">
        <v>96</v>
      </c>
      <c r="G1259">
        <v>88915214</v>
      </c>
      <c r="H1259">
        <v>38000000</v>
      </c>
    </row>
    <row r="1260" spans="1:8" x14ac:dyDescent="0.3">
      <c r="A1260">
        <v>5.7</v>
      </c>
      <c r="B1260" t="s">
        <v>23221</v>
      </c>
      <c r="C1260" t="s">
        <v>4749</v>
      </c>
      <c r="D1260" t="s">
        <v>809</v>
      </c>
      <c r="E1260" t="s">
        <v>37</v>
      </c>
      <c r="F1260">
        <v>93</v>
      </c>
      <c r="G1260">
        <v>30400000</v>
      </c>
      <c r="H1260">
        <v>39000000</v>
      </c>
    </row>
    <row r="1261" spans="1:8" x14ac:dyDescent="0.3">
      <c r="A1261">
        <v>5.0999999999999996</v>
      </c>
      <c r="B1261" t="s">
        <v>23222</v>
      </c>
      <c r="C1261" t="s">
        <v>2689</v>
      </c>
      <c r="D1261" t="s">
        <v>1345</v>
      </c>
      <c r="E1261" t="s">
        <v>37</v>
      </c>
      <c r="F1261">
        <v>100</v>
      </c>
      <c r="G1261">
        <v>85570368</v>
      </c>
      <c r="H1261">
        <v>38000000</v>
      </c>
    </row>
    <row r="1262" spans="1:8" x14ac:dyDescent="0.3">
      <c r="A1262">
        <v>6.6</v>
      </c>
      <c r="B1262" t="s">
        <v>23223</v>
      </c>
      <c r="C1262" t="s">
        <v>4759</v>
      </c>
      <c r="D1262" t="s">
        <v>775</v>
      </c>
      <c r="E1262" t="s">
        <v>37</v>
      </c>
      <c r="F1262">
        <v>118</v>
      </c>
      <c r="G1262">
        <v>75668868</v>
      </c>
      <c r="H1262">
        <v>35000000</v>
      </c>
    </row>
    <row r="1263" spans="1:8" x14ac:dyDescent="0.3">
      <c r="A1263">
        <v>6.5</v>
      </c>
      <c r="B1263" t="s">
        <v>23224</v>
      </c>
      <c r="C1263" t="s">
        <v>4763</v>
      </c>
      <c r="D1263" t="s">
        <v>4765</v>
      </c>
      <c r="E1263" t="s">
        <v>940</v>
      </c>
      <c r="F1263">
        <v>122</v>
      </c>
      <c r="G1263">
        <v>6594136</v>
      </c>
      <c r="H1263">
        <v>38600000</v>
      </c>
    </row>
    <row r="1264" spans="1:8" x14ac:dyDescent="0.3">
      <c r="A1264">
        <v>6.9</v>
      </c>
      <c r="B1264" t="s">
        <v>23225</v>
      </c>
      <c r="C1264" t="s">
        <v>399</v>
      </c>
      <c r="D1264" t="s">
        <v>151</v>
      </c>
      <c r="E1264" t="s">
        <v>37</v>
      </c>
      <c r="F1264">
        <v>120</v>
      </c>
      <c r="G1264">
        <v>58700247</v>
      </c>
      <c r="H1264">
        <v>38000000</v>
      </c>
    </row>
    <row r="1265" spans="1:8" x14ac:dyDescent="0.3">
      <c r="A1265">
        <v>7.6</v>
      </c>
      <c r="B1265" t="s">
        <v>23226</v>
      </c>
      <c r="C1265" t="s">
        <v>4783</v>
      </c>
      <c r="D1265" t="s">
        <v>795</v>
      </c>
      <c r="E1265" t="s">
        <v>37</v>
      </c>
      <c r="F1265">
        <v>146</v>
      </c>
      <c r="G1265">
        <v>50668906</v>
      </c>
      <c r="H1265">
        <v>38000000</v>
      </c>
    </row>
    <row r="1266" spans="1:8" x14ac:dyDescent="0.3">
      <c r="A1266">
        <v>5.6</v>
      </c>
      <c r="B1266" t="s">
        <v>23227</v>
      </c>
      <c r="C1266" t="s">
        <v>422</v>
      </c>
      <c r="D1266" t="s">
        <v>1018</v>
      </c>
      <c r="E1266" t="s">
        <v>37</v>
      </c>
      <c r="F1266">
        <v>115</v>
      </c>
      <c r="G1266">
        <v>39177215</v>
      </c>
      <c r="H1266">
        <v>38000000</v>
      </c>
    </row>
    <row r="1267" spans="1:8" x14ac:dyDescent="0.3">
      <c r="A1267">
        <v>6.2</v>
      </c>
      <c r="B1267" t="s">
        <v>23228</v>
      </c>
      <c r="C1267" t="s">
        <v>4791</v>
      </c>
      <c r="D1267" t="s">
        <v>2048</v>
      </c>
      <c r="E1267" t="s">
        <v>37</v>
      </c>
      <c r="F1267">
        <v>123</v>
      </c>
      <c r="G1267">
        <v>40334024</v>
      </c>
      <c r="H1267">
        <v>35000000</v>
      </c>
    </row>
    <row r="1268" spans="1:8" x14ac:dyDescent="0.3">
      <c r="A1268">
        <v>4.4000000000000004</v>
      </c>
      <c r="B1268" t="s">
        <v>23229</v>
      </c>
      <c r="C1268" t="s">
        <v>2919</v>
      </c>
      <c r="D1268" t="s">
        <v>853</v>
      </c>
      <c r="E1268" t="s">
        <v>37</v>
      </c>
      <c r="F1268">
        <v>94</v>
      </c>
      <c r="G1268">
        <v>71038190</v>
      </c>
      <c r="H1268">
        <v>30000000</v>
      </c>
    </row>
    <row r="1269" spans="1:8" x14ac:dyDescent="0.3">
      <c r="A1269">
        <v>5.6</v>
      </c>
      <c r="B1269" t="s">
        <v>23230</v>
      </c>
      <c r="C1269" t="s">
        <v>4801</v>
      </c>
      <c r="D1269" t="s">
        <v>151</v>
      </c>
      <c r="E1269" t="s">
        <v>37</v>
      </c>
      <c r="F1269">
        <v>102</v>
      </c>
      <c r="G1269">
        <v>24044532</v>
      </c>
      <c r="H1269">
        <v>38000000</v>
      </c>
    </row>
    <row r="1270" spans="1:8" x14ac:dyDescent="0.3">
      <c r="A1270">
        <v>5.5</v>
      </c>
      <c r="B1270" t="s">
        <v>23231</v>
      </c>
      <c r="C1270" t="s">
        <v>1989</v>
      </c>
      <c r="D1270" t="s">
        <v>1188</v>
      </c>
      <c r="E1270" t="s">
        <v>37</v>
      </c>
      <c r="F1270">
        <v>98</v>
      </c>
      <c r="G1270">
        <v>22770864</v>
      </c>
      <c r="H1270">
        <v>38000000</v>
      </c>
    </row>
    <row r="1271" spans="1:8" x14ac:dyDescent="0.3">
      <c r="A1271">
        <v>6.7</v>
      </c>
      <c r="B1271" t="s">
        <v>23232</v>
      </c>
      <c r="C1271" t="s">
        <v>1614</v>
      </c>
      <c r="D1271" t="s">
        <v>469</v>
      </c>
      <c r="E1271" t="s">
        <v>37</v>
      </c>
      <c r="F1271">
        <v>133</v>
      </c>
      <c r="G1271">
        <v>18653746</v>
      </c>
      <c r="H1271">
        <v>38000000</v>
      </c>
    </row>
    <row r="1272" spans="1:8" x14ac:dyDescent="0.3">
      <c r="A1272">
        <v>6.1</v>
      </c>
      <c r="B1272" t="s">
        <v>23233</v>
      </c>
      <c r="C1272" t="s">
        <v>422</v>
      </c>
      <c r="D1272" t="s">
        <v>1025</v>
      </c>
      <c r="E1272" t="s">
        <v>37</v>
      </c>
      <c r="F1272">
        <v>118</v>
      </c>
      <c r="G1272">
        <v>17305211</v>
      </c>
      <c r="H1272">
        <v>38000000</v>
      </c>
    </row>
    <row r="1273" spans="1:8" x14ac:dyDescent="0.3">
      <c r="A1273">
        <v>6.2</v>
      </c>
      <c r="B1273" t="s">
        <v>23234</v>
      </c>
      <c r="C1273" t="s">
        <v>2223</v>
      </c>
      <c r="D1273" t="s">
        <v>3985</v>
      </c>
      <c r="E1273" t="s">
        <v>37</v>
      </c>
      <c r="F1273">
        <v>105</v>
      </c>
      <c r="G1273">
        <v>16991902</v>
      </c>
      <c r="H1273">
        <v>57000000</v>
      </c>
    </row>
    <row r="1274" spans="1:8" x14ac:dyDescent="0.3">
      <c r="A1274">
        <v>7.3</v>
      </c>
      <c r="B1274" t="s">
        <v>23235</v>
      </c>
      <c r="C1274" t="s">
        <v>4823</v>
      </c>
      <c r="D1274" t="s">
        <v>1473</v>
      </c>
      <c r="E1274" t="s">
        <v>37</v>
      </c>
      <c r="F1274">
        <v>109</v>
      </c>
      <c r="G1274">
        <v>47536959</v>
      </c>
      <c r="H1274">
        <v>10000000</v>
      </c>
    </row>
    <row r="1275" spans="1:8" x14ac:dyDescent="0.3">
      <c r="A1275">
        <v>6.6</v>
      </c>
      <c r="B1275" t="s">
        <v>23236</v>
      </c>
      <c r="C1275" t="s">
        <v>133</v>
      </c>
      <c r="D1275" t="s">
        <v>4829</v>
      </c>
      <c r="E1275" t="s">
        <v>37</v>
      </c>
      <c r="F1275">
        <v>129</v>
      </c>
      <c r="G1275">
        <v>10300000</v>
      </c>
      <c r="H1275">
        <v>38000000</v>
      </c>
    </row>
    <row r="1276" spans="1:8" x14ac:dyDescent="0.3">
      <c r="A1276">
        <v>8.1999999999999993</v>
      </c>
      <c r="B1276" t="s">
        <v>23237</v>
      </c>
      <c r="C1276" t="s">
        <v>3153</v>
      </c>
      <c r="D1276" t="s">
        <v>4834</v>
      </c>
      <c r="E1276" t="s">
        <v>37</v>
      </c>
      <c r="F1276">
        <v>109</v>
      </c>
      <c r="G1276">
        <v>13782838</v>
      </c>
      <c r="H1276">
        <v>15000000</v>
      </c>
    </row>
    <row r="1277" spans="1:8" x14ac:dyDescent="0.3">
      <c r="A1277">
        <v>6.4</v>
      </c>
      <c r="B1277" t="s">
        <v>23238</v>
      </c>
      <c r="C1277" t="s">
        <v>704</v>
      </c>
      <c r="D1277" t="s">
        <v>1275</v>
      </c>
      <c r="E1277" t="s">
        <v>37</v>
      </c>
      <c r="F1277">
        <v>127</v>
      </c>
      <c r="G1277">
        <v>41997790</v>
      </c>
      <c r="H1277">
        <v>38000000</v>
      </c>
    </row>
    <row r="1278" spans="1:8" x14ac:dyDescent="0.3">
      <c r="A1278">
        <v>6.4</v>
      </c>
      <c r="B1278" t="s">
        <v>23239</v>
      </c>
      <c r="C1278" t="s">
        <v>4843</v>
      </c>
      <c r="D1278" t="s">
        <v>1061</v>
      </c>
      <c r="E1278" t="s">
        <v>37</v>
      </c>
      <c r="F1278">
        <v>118</v>
      </c>
      <c r="G1278">
        <v>6482195</v>
      </c>
      <c r="H1278">
        <v>37000000</v>
      </c>
    </row>
    <row r="1279" spans="1:8" x14ac:dyDescent="0.3">
      <c r="A1279">
        <v>5.2</v>
      </c>
      <c r="B1279" t="s">
        <v>23240</v>
      </c>
      <c r="C1279" t="s">
        <v>4850</v>
      </c>
      <c r="D1279" t="s">
        <v>4852</v>
      </c>
      <c r="E1279" t="s">
        <v>37</v>
      </c>
      <c r="F1279">
        <v>110</v>
      </c>
      <c r="G1279">
        <v>623374</v>
      </c>
      <c r="H1279">
        <v>38000000</v>
      </c>
    </row>
    <row r="1280" spans="1:8" x14ac:dyDescent="0.3">
      <c r="A1280">
        <v>6.5</v>
      </c>
      <c r="B1280" t="s">
        <v>23241</v>
      </c>
      <c r="C1280" t="s">
        <v>1369</v>
      </c>
      <c r="D1280" t="s">
        <v>4857</v>
      </c>
      <c r="E1280" t="s">
        <v>37</v>
      </c>
      <c r="F1280">
        <v>90</v>
      </c>
      <c r="G1280">
        <v>7871693</v>
      </c>
      <c r="H1280">
        <v>55000000</v>
      </c>
    </row>
    <row r="1281" spans="1:8" x14ac:dyDescent="0.3">
      <c r="A1281">
        <v>7.1</v>
      </c>
      <c r="B1281" t="s">
        <v>23242</v>
      </c>
      <c r="C1281" t="s">
        <v>4862</v>
      </c>
      <c r="D1281" t="s">
        <v>1473</v>
      </c>
      <c r="E1281" t="s">
        <v>37</v>
      </c>
      <c r="F1281">
        <v>144</v>
      </c>
      <c r="G1281">
        <v>16377274</v>
      </c>
      <c r="H1281">
        <v>32000000</v>
      </c>
    </row>
    <row r="1282" spans="1:8" x14ac:dyDescent="0.3">
      <c r="A1282">
        <v>7.3</v>
      </c>
      <c r="B1282" t="s">
        <v>23243</v>
      </c>
      <c r="C1282" t="s">
        <v>2950</v>
      </c>
      <c r="D1282" t="s">
        <v>795</v>
      </c>
      <c r="E1282" t="s">
        <v>37</v>
      </c>
      <c r="F1282">
        <v>130</v>
      </c>
      <c r="G1282">
        <v>9589875</v>
      </c>
      <c r="H1282">
        <v>40000000</v>
      </c>
    </row>
    <row r="1283" spans="1:8" x14ac:dyDescent="0.3">
      <c r="A1283">
        <v>5.2</v>
      </c>
      <c r="B1283" t="s">
        <v>23244</v>
      </c>
      <c r="C1283" t="s">
        <v>4880</v>
      </c>
      <c r="D1283" t="s">
        <v>157</v>
      </c>
      <c r="E1283" t="s">
        <v>37</v>
      </c>
      <c r="F1283">
        <v>112</v>
      </c>
      <c r="G1283">
        <v>34912982</v>
      </c>
      <c r="H1283">
        <v>38000000</v>
      </c>
    </row>
    <row r="1284" spans="1:8" x14ac:dyDescent="0.3">
      <c r="A1284">
        <v>7.7</v>
      </c>
      <c r="B1284" t="s">
        <v>23245</v>
      </c>
      <c r="C1284" t="s">
        <v>4886</v>
      </c>
      <c r="D1284" t="s">
        <v>1607</v>
      </c>
      <c r="E1284" t="s">
        <v>37</v>
      </c>
      <c r="F1284">
        <v>133</v>
      </c>
      <c r="G1284">
        <v>109712885</v>
      </c>
      <c r="H1284">
        <v>35000000</v>
      </c>
    </row>
    <row r="1285" spans="1:8" x14ac:dyDescent="0.3">
      <c r="A1285">
        <v>7.6</v>
      </c>
      <c r="B1285" t="s">
        <v>23246</v>
      </c>
      <c r="C1285" t="s">
        <v>3788</v>
      </c>
      <c r="D1285" t="s">
        <v>1018</v>
      </c>
      <c r="E1285" t="s">
        <v>37</v>
      </c>
      <c r="F1285">
        <v>150</v>
      </c>
      <c r="G1285">
        <v>92173235</v>
      </c>
      <c r="H1285">
        <v>37000000</v>
      </c>
    </row>
    <row r="1286" spans="1:8" x14ac:dyDescent="0.3">
      <c r="A1286">
        <v>5.7</v>
      </c>
      <c r="B1286" t="s">
        <v>23247</v>
      </c>
      <c r="C1286" t="s">
        <v>4895</v>
      </c>
      <c r="D1286" t="s">
        <v>715</v>
      </c>
      <c r="E1286" t="s">
        <v>37</v>
      </c>
      <c r="F1286">
        <v>110</v>
      </c>
      <c r="G1286">
        <v>41102171</v>
      </c>
      <c r="H1286">
        <v>40000000</v>
      </c>
    </row>
    <row r="1287" spans="1:8" x14ac:dyDescent="0.3">
      <c r="A1287">
        <v>7</v>
      </c>
      <c r="B1287" t="s">
        <v>23248</v>
      </c>
      <c r="C1287" t="s">
        <v>4899</v>
      </c>
      <c r="D1287" t="s">
        <v>1188</v>
      </c>
      <c r="E1287" t="s">
        <v>37</v>
      </c>
      <c r="F1287">
        <v>96</v>
      </c>
      <c r="G1287">
        <v>60338891</v>
      </c>
      <c r="H1287">
        <v>37000000</v>
      </c>
    </row>
    <row r="1288" spans="1:8" x14ac:dyDescent="0.3">
      <c r="A1288">
        <v>6</v>
      </c>
      <c r="B1288" t="s">
        <v>23249</v>
      </c>
      <c r="C1288" t="s">
        <v>4903</v>
      </c>
      <c r="D1288" t="s">
        <v>443</v>
      </c>
      <c r="E1288" t="s">
        <v>37</v>
      </c>
      <c r="F1288">
        <v>96</v>
      </c>
      <c r="G1288">
        <v>48006503</v>
      </c>
      <c r="H1288">
        <v>37000000</v>
      </c>
    </row>
    <row r="1289" spans="1:8" x14ac:dyDescent="0.3">
      <c r="A1289">
        <v>8.1</v>
      </c>
      <c r="B1289" t="s">
        <v>23250</v>
      </c>
      <c r="C1289" t="s">
        <v>467</v>
      </c>
      <c r="D1289" t="s">
        <v>4909</v>
      </c>
      <c r="E1289" t="s">
        <v>37</v>
      </c>
      <c r="F1289">
        <v>123</v>
      </c>
      <c r="G1289">
        <v>26903709</v>
      </c>
      <c r="H1289">
        <v>38000000</v>
      </c>
    </row>
    <row r="1290" spans="1:8" x14ac:dyDescent="0.3">
      <c r="A1290">
        <v>8</v>
      </c>
      <c r="B1290" t="s">
        <v>23251</v>
      </c>
      <c r="C1290" t="s">
        <v>4862</v>
      </c>
      <c r="D1290" t="s">
        <v>1473</v>
      </c>
      <c r="E1290" t="s">
        <v>37</v>
      </c>
      <c r="F1290">
        <v>188</v>
      </c>
      <c r="G1290">
        <v>22450975</v>
      </c>
      <c r="H1290">
        <v>37000000</v>
      </c>
    </row>
    <row r="1291" spans="1:8" x14ac:dyDescent="0.3">
      <c r="A1291">
        <v>5.6</v>
      </c>
      <c r="B1291" t="s">
        <v>23252</v>
      </c>
      <c r="C1291" t="s">
        <v>4920</v>
      </c>
      <c r="D1291" t="s">
        <v>853</v>
      </c>
      <c r="E1291" t="s">
        <v>37</v>
      </c>
      <c r="F1291">
        <v>107</v>
      </c>
      <c r="G1291">
        <v>44867349</v>
      </c>
      <c r="H1291">
        <v>37000000</v>
      </c>
    </row>
    <row r="1292" spans="1:8" x14ac:dyDescent="0.3">
      <c r="A1292">
        <v>6.1</v>
      </c>
      <c r="B1292" t="s">
        <v>23253</v>
      </c>
      <c r="C1292" t="s">
        <v>4924</v>
      </c>
      <c r="D1292" t="s">
        <v>816</v>
      </c>
      <c r="E1292" t="s">
        <v>37</v>
      </c>
      <c r="F1292">
        <v>110</v>
      </c>
      <c r="G1292">
        <v>46813366</v>
      </c>
      <c r="H1292">
        <v>38000000</v>
      </c>
    </row>
    <row r="1293" spans="1:8" x14ac:dyDescent="0.3">
      <c r="A1293">
        <v>6.9</v>
      </c>
      <c r="B1293" t="s">
        <v>23254</v>
      </c>
      <c r="C1293" t="s">
        <v>4928</v>
      </c>
      <c r="D1293" t="s">
        <v>4930</v>
      </c>
      <c r="E1293" t="s">
        <v>37</v>
      </c>
      <c r="F1293">
        <v>113</v>
      </c>
      <c r="G1293">
        <v>72279690</v>
      </c>
      <c r="H1293">
        <v>37000000</v>
      </c>
    </row>
    <row r="1294" spans="1:8" x14ac:dyDescent="0.3">
      <c r="A1294">
        <v>5.2</v>
      </c>
      <c r="B1294" t="s">
        <v>23255</v>
      </c>
      <c r="C1294" t="s">
        <v>3934</v>
      </c>
      <c r="D1294" t="s">
        <v>396</v>
      </c>
      <c r="E1294" t="s">
        <v>37</v>
      </c>
      <c r="F1294">
        <v>122</v>
      </c>
      <c r="G1294">
        <v>191449475</v>
      </c>
      <c r="H1294">
        <v>37000000</v>
      </c>
    </row>
    <row r="1295" spans="1:8" x14ac:dyDescent="0.3">
      <c r="A1295">
        <v>7</v>
      </c>
      <c r="B1295" t="s">
        <v>23256</v>
      </c>
      <c r="C1295" t="s">
        <v>4182</v>
      </c>
      <c r="D1295" t="s">
        <v>1018</v>
      </c>
      <c r="E1295" t="s">
        <v>37</v>
      </c>
      <c r="F1295">
        <v>116</v>
      </c>
      <c r="G1295">
        <v>71026631</v>
      </c>
      <c r="H1295">
        <v>36000000</v>
      </c>
    </row>
    <row r="1296" spans="1:8" x14ac:dyDescent="0.3">
      <c r="A1296">
        <v>6.3</v>
      </c>
      <c r="B1296" t="s">
        <v>23257</v>
      </c>
      <c r="C1296" t="s">
        <v>1221</v>
      </c>
      <c r="D1296" t="s">
        <v>264</v>
      </c>
      <c r="E1296" t="s">
        <v>37</v>
      </c>
      <c r="F1296">
        <v>93</v>
      </c>
      <c r="G1296">
        <v>68208190</v>
      </c>
      <c r="H1296">
        <v>65000000</v>
      </c>
    </row>
    <row r="1297" spans="1:8" x14ac:dyDescent="0.3">
      <c r="A1297">
        <v>7</v>
      </c>
      <c r="B1297" t="s">
        <v>23258</v>
      </c>
      <c r="C1297" t="s">
        <v>2845</v>
      </c>
      <c r="D1297" t="s">
        <v>541</v>
      </c>
      <c r="E1297" t="s">
        <v>37</v>
      </c>
      <c r="F1297">
        <v>118</v>
      </c>
      <c r="G1297">
        <v>150368971</v>
      </c>
      <c r="H1297">
        <v>37000000</v>
      </c>
    </row>
    <row r="1298" spans="1:8" x14ac:dyDescent="0.3">
      <c r="A1298">
        <v>6.9</v>
      </c>
      <c r="B1298" t="s">
        <v>23259</v>
      </c>
      <c r="C1298" t="s">
        <v>379</v>
      </c>
      <c r="D1298" t="s">
        <v>587</v>
      </c>
      <c r="E1298" t="s">
        <v>37</v>
      </c>
      <c r="F1298">
        <v>93</v>
      </c>
      <c r="G1298">
        <v>50129186</v>
      </c>
      <c r="H1298">
        <v>36000000</v>
      </c>
    </row>
    <row r="1299" spans="1:8" x14ac:dyDescent="0.3">
      <c r="A1299">
        <v>6.2</v>
      </c>
      <c r="B1299" t="s">
        <v>23260</v>
      </c>
      <c r="C1299" t="s">
        <v>4960</v>
      </c>
      <c r="D1299" t="s">
        <v>50</v>
      </c>
      <c r="E1299" t="s">
        <v>37</v>
      </c>
      <c r="F1299">
        <v>121</v>
      </c>
      <c r="G1299">
        <v>55500000</v>
      </c>
      <c r="H1299">
        <v>36000000</v>
      </c>
    </row>
    <row r="1300" spans="1:8" x14ac:dyDescent="0.3">
      <c r="A1300">
        <v>6.4</v>
      </c>
      <c r="B1300" t="s">
        <v>23261</v>
      </c>
      <c r="C1300" t="s">
        <v>4967</v>
      </c>
      <c r="D1300" t="s">
        <v>3268</v>
      </c>
      <c r="E1300" t="s">
        <v>37</v>
      </c>
      <c r="F1300">
        <v>101</v>
      </c>
      <c r="G1300">
        <v>50213619</v>
      </c>
      <c r="H1300">
        <v>36000000</v>
      </c>
    </row>
    <row r="1301" spans="1:8" x14ac:dyDescent="0.3">
      <c r="A1301">
        <v>6.4</v>
      </c>
      <c r="B1301" t="s">
        <v>23262</v>
      </c>
      <c r="C1301" t="s">
        <v>4928</v>
      </c>
      <c r="D1301" t="s">
        <v>4930</v>
      </c>
      <c r="E1301" t="s">
        <v>37</v>
      </c>
      <c r="F1301">
        <v>107</v>
      </c>
      <c r="G1301">
        <v>42019483</v>
      </c>
      <c r="H1301">
        <v>36000000</v>
      </c>
    </row>
    <row r="1302" spans="1:8" x14ac:dyDescent="0.3">
      <c r="A1302">
        <v>5.7</v>
      </c>
      <c r="B1302" t="s">
        <v>23263</v>
      </c>
      <c r="C1302" t="s">
        <v>2498</v>
      </c>
      <c r="D1302" t="s">
        <v>4977</v>
      </c>
      <c r="E1302" t="s">
        <v>37</v>
      </c>
      <c r="F1302">
        <v>124</v>
      </c>
      <c r="G1302">
        <v>23360779</v>
      </c>
      <c r="H1302">
        <v>34000000</v>
      </c>
    </row>
    <row r="1303" spans="1:8" x14ac:dyDescent="0.3">
      <c r="A1303">
        <v>6.1</v>
      </c>
      <c r="B1303" t="s">
        <v>23264</v>
      </c>
      <c r="C1303" t="s">
        <v>1359</v>
      </c>
      <c r="D1303" t="s">
        <v>282</v>
      </c>
      <c r="E1303" t="s">
        <v>37</v>
      </c>
      <c r="F1303">
        <v>109</v>
      </c>
      <c r="G1303">
        <v>26183197</v>
      </c>
      <c r="H1303">
        <v>36000000</v>
      </c>
    </row>
    <row r="1304" spans="1:8" x14ac:dyDescent="0.3">
      <c r="A1304">
        <v>5.4</v>
      </c>
      <c r="B1304" t="s">
        <v>23265</v>
      </c>
      <c r="C1304" t="s">
        <v>1452</v>
      </c>
      <c r="D1304" t="s">
        <v>715</v>
      </c>
      <c r="E1304" t="s">
        <v>37</v>
      </c>
      <c r="F1304">
        <v>105</v>
      </c>
      <c r="G1304">
        <v>20991497</v>
      </c>
      <c r="H1304">
        <v>37000000</v>
      </c>
    </row>
    <row r="1305" spans="1:8" x14ac:dyDescent="0.3">
      <c r="A1305">
        <v>6.7</v>
      </c>
      <c r="B1305" t="s">
        <v>23266</v>
      </c>
      <c r="C1305" t="s">
        <v>1677</v>
      </c>
      <c r="D1305" t="s">
        <v>4305</v>
      </c>
      <c r="E1305" t="s">
        <v>37</v>
      </c>
      <c r="F1305">
        <v>130</v>
      </c>
      <c r="G1305">
        <v>13052741</v>
      </c>
      <c r="H1305">
        <v>36000000</v>
      </c>
    </row>
    <row r="1306" spans="1:8" x14ac:dyDescent="0.3">
      <c r="A1306">
        <v>6.8</v>
      </c>
      <c r="B1306" t="s">
        <v>23267</v>
      </c>
      <c r="C1306" t="s">
        <v>4990</v>
      </c>
      <c r="D1306" t="s">
        <v>1429</v>
      </c>
      <c r="E1306" t="s">
        <v>37</v>
      </c>
      <c r="F1306">
        <v>127</v>
      </c>
      <c r="G1306">
        <v>14378353</v>
      </c>
      <c r="H1306">
        <v>36000000</v>
      </c>
    </row>
    <row r="1307" spans="1:8" x14ac:dyDescent="0.3">
      <c r="A1307">
        <v>6</v>
      </c>
      <c r="B1307" t="s">
        <v>23268</v>
      </c>
      <c r="C1307" t="s">
        <v>1516</v>
      </c>
      <c r="D1307" t="s">
        <v>3918</v>
      </c>
      <c r="E1307" t="s">
        <v>37</v>
      </c>
      <c r="F1307">
        <v>114</v>
      </c>
      <c r="G1307">
        <v>33037754</v>
      </c>
      <c r="H1307">
        <v>37000000</v>
      </c>
    </row>
    <row r="1308" spans="1:8" x14ac:dyDescent="0.3">
      <c r="A1308">
        <v>7.8</v>
      </c>
      <c r="B1308" t="s">
        <v>23269</v>
      </c>
      <c r="C1308" t="s">
        <v>3135</v>
      </c>
      <c r="D1308" t="s">
        <v>1233</v>
      </c>
      <c r="E1308" t="s">
        <v>37</v>
      </c>
      <c r="F1308">
        <v>106</v>
      </c>
      <c r="G1308">
        <v>12339633</v>
      </c>
      <c r="H1308">
        <v>36000000</v>
      </c>
    </row>
    <row r="1309" spans="1:8" x14ac:dyDescent="0.3">
      <c r="A1309">
        <v>5.3</v>
      </c>
      <c r="B1309" t="s">
        <v>23270</v>
      </c>
      <c r="C1309" t="s">
        <v>3100</v>
      </c>
      <c r="D1309" t="s">
        <v>5004</v>
      </c>
      <c r="E1309" t="s">
        <v>37</v>
      </c>
      <c r="F1309">
        <v>95</v>
      </c>
      <c r="G1309">
        <v>2954405</v>
      </c>
      <c r="H1309">
        <v>36000000</v>
      </c>
    </row>
    <row r="1310" spans="1:8" x14ac:dyDescent="0.3">
      <c r="A1310">
        <v>4.5</v>
      </c>
      <c r="B1310" t="s">
        <v>23271</v>
      </c>
      <c r="C1310" t="s">
        <v>725</v>
      </c>
      <c r="D1310" t="s">
        <v>368</v>
      </c>
      <c r="E1310" t="s">
        <v>37</v>
      </c>
      <c r="F1310">
        <v>81</v>
      </c>
      <c r="G1310">
        <v>30105968</v>
      </c>
      <c r="H1310">
        <v>37000000</v>
      </c>
    </row>
    <row r="1311" spans="1:8" x14ac:dyDescent="0.3">
      <c r="A1311">
        <v>5.4</v>
      </c>
      <c r="B1311" t="s">
        <v>23272</v>
      </c>
      <c r="C1311" t="s">
        <v>5013</v>
      </c>
      <c r="D1311" t="s">
        <v>809</v>
      </c>
      <c r="E1311" t="s">
        <v>37</v>
      </c>
      <c r="F1311">
        <v>95</v>
      </c>
      <c r="G1311">
        <v>37788228</v>
      </c>
      <c r="H1311">
        <v>35200000</v>
      </c>
    </row>
    <row r="1312" spans="1:8" x14ac:dyDescent="0.3">
      <c r="A1312">
        <v>7.8</v>
      </c>
      <c r="B1312" t="s">
        <v>23273</v>
      </c>
      <c r="C1312" t="s">
        <v>1191</v>
      </c>
      <c r="D1312" t="s">
        <v>809</v>
      </c>
      <c r="E1312" t="s">
        <v>37</v>
      </c>
      <c r="F1312">
        <v>108</v>
      </c>
      <c r="G1312">
        <v>277313371</v>
      </c>
      <c r="H1312">
        <v>35000000</v>
      </c>
    </row>
    <row r="1313" spans="1:8" x14ac:dyDescent="0.3">
      <c r="A1313">
        <v>7.2</v>
      </c>
      <c r="B1313" t="s">
        <v>23274</v>
      </c>
      <c r="C1313" t="s">
        <v>5020</v>
      </c>
      <c r="D1313" t="s">
        <v>5022</v>
      </c>
      <c r="E1313" t="s">
        <v>5027</v>
      </c>
      <c r="F1313">
        <v>105</v>
      </c>
      <c r="G1313">
        <v>2126511</v>
      </c>
      <c r="H1313">
        <v>36000000</v>
      </c>
    </row>
    <row r="1314" spans="1:8" x14ac:dyDescent="0.3">
      <c r="A1314">
        <v>6.6</v>
      </c>
      <c r="B1314" t="s">
        <v>23275</v>
      </c>
      <c r="C1314" t="s">
        <v>949</v>
      </c>
      <c r="D1314" t="s">
        <v>696</v>
      </c>
      <c r="E1314" t="s">
        <v>37</v>
      </c>
      <c r="F1314">
        <v>95</v>
      </c>
      <c r="G1314">
        <v>205399422</v>
      </c>
      <c r="H1314">
        <v>33000000</v>
      </c>
    </row>
    <row r="1315" spans="1:8" x14ac:dyDescent="0.3">
      <c r="A1315">
        <v>7.6</v>
      </c>
      <c r="B1315" t="s">
        <v>23276</v>
      </c>
      <c r="C1315" t="s">
        <v>173</v>
      </c>
      <c r="D1315" t="s">
        <v>103</v>
      </c>
      <c r="E1315" t="s">
        <v>37</v>
      </c>
      <c r="F1315">
        <v>126</v>
      </c>
      <c r="G1315">
        <v>251188924</v>
      </c>
      <c r="H1315">
        <v>35000000</v>
      </c>
    </row>
    <row r="1316" spans="1:8" x14ac:dyDescent="0.3">
      <c r="A1316">
        <v>5.9</v>
      </c>
      <c r="B1316" t="s">
        <v>23277</v>
      </c>
      <c r="C1316" t="s">
        <v>341</v>
      </c>
      <c r="D1316" t="s">
        <v>5035</v>
      </c>
      <c r="E1316" t="s">
        <v>37</v>
      </c>
      <c r="F1316">
        <v>102</v>
      </c>
      <c r="G1316">
        <v>1068392</v>
      </c>
      <c r="H1316">
        <v>36000000</v>
      </c>
    </row>
    <row r="1317" spans="1:8" x14ac:dyDescent="0.3">
      <c r="A1317">
        <v>6.7</v>
      </c>
      <c r="B1317" t="s">
        <v>23278</v>
      </c>
      <c r="C1317" t="s">
        <v>564</v>
      </c>
      <c r="D1317" t="s">
        <v>223</v>
      </c>
      <c r="E1317" t="s">
        <v>37</v>
      </c>
      <c r="F1317">
        <v>121</v>
      </c>
      <c r="G1317">
        <v>144731527</v>
      </c>
      <c r="H1317">
        <v>35000000</v>
      </c>
    </row>
    <row r="1318" spans="1:8" x14ac:dyDescent="0.3">
      <c r="A1318">
        <v>7.7</v>
      </c>
      <c r="B1318" t="s">
        <v>23279</v>
      </c>
      <c r="C1318" t="s">
        <v>989</v>
      </c>
      <c r="D1318" t="s">
        <v>795</v>
      </c>
      <c r="E1318" t="s">
        <v>37</v>
      </c>
      <c r="F1318">
        <v>129</v>
      </c>
      <c r="G1318">
        <v>255950375</v>
      </c>
      <c r="H1318">
        <v>29000000</v>
      </c>
    </row>
    <row r="1319" spans="1:8" x14ac:dyDescent="0.3">
      <c r="A1319">
        <v>5.4</v>
      </c>
      <c r="B1319" t="s">
        <v>23280</v>
      </c>
      <c r="C1319" t="s">
        <v>2689</v>
      </c>
      <c r="D1319" t="s">
        <v>1345</v>
      </c>
      <c r="E1319" t="s">
        <v>37</v>
      </c>
      <c r="F1319">
        <v>88</v>
      </c>
      <c r="G1319">
        <v>112692062</v>
      </c>
      <c r="H1319">
        <v>35000000</v>
      </c>
    </row>
    <row r="1320" spans="1:8" x14ac:dyDescent="0.3">
      <c r="A1320">
        <v>6.9</v>
      </c>
      <c r="B1320" t="s">
        <v>23281</v>
      </c>
      <c r="C1320" t="s">
        <v>1203</v>
      </c>
      <c r="D1320" t="s">
        <v>541</v>
      </c>
      <c r="E1320" t="s">
        <v>37</v>
      </c>
      <c r="F1320">
        <v>106</v>
      </c>
      <c r="G1320">
        <v>117528646</v>
      </c>
      <c r="H1320">
        <v>35000000</v>
      </c>
    </row>
    <row r="1321" spans="1:8" x14ac:dyDescent="0.3">
      <c r="A1321">
        <v>7.7</v>
      </c>
      <c r="B1321" t="s">
        <v>23282</v>
      </c>
      <c r="C1321" t="s">
        <v>4899</v>
      </c>
      <c r="D1321" t="s">
        <v>3824</v>
      </c>
      <c r="E1321" t="s">
        <v>37</v>
      </c>
      <c r="F1321">
        <v>110</v>
      </c>
      <c r="G1321">
        <v>171031347</v>
      </c>
      <c r="H1321">
        <v>38000000</v>
      </c>
    </row>
    <row r="1322" spans="1:8" x14ac:dyDescent="0.3">
      <c r="A1322">
        <v>6.8</v>
      </c>
      <c r="B1322" t="s">
        <v>23283</v>
      </c>
      <c r="C1322" t="s">
        <v>1716</v>
      </c>
      <c r="D1322" t="s">
        <v>715</v>
      </c>
      <c r="E1322" t="s">
        <v>37</v>
      </c>
      <c r="F1322">
        <v>109</v>
      </c>
      <c r="G1322">
        <v>124732962</v>
      </c>
      <c r="H1322">
        <v>35000000</v>
      </c>
    </row>
    <row r="1323" spans="1:8" x14ac:dyDescent="0.3">
      <c r="A1323">
        <v>6.4</v>
      </c>
      <c r="B1323" t="s">
        <v>23284</v>
      </c>
      <c r="C1323" t="s">
        <v>5067</v>
      </c>
      <c r="D1323" t="s">
        <v>699</v>
      </c>
      <c r="E1323" t="s">
        <v>37</v>
      </c>
      <c r="F1323">
        <v>143</v>
      </c>
      <c r="G1323">
        <v>82300000</v>
      </c>
      <c r="H1323">
        <v>35000000</v>
      </c>
    </row>
    <row r="1324" spans="1:8" x14ac:dyDescent="0.3">
      <c r="A1324">
        <v>5.7</v>
      </c>
      <c r="B1324" t="s">
        <v>23285</v>
      </c>
      <c r="C1324" t="s">
        <v>1203</v>
      </c>
      <c r="D1324" t="s">
        <v>541</v>
      </c>
      <c r="E1324" t="s">
        <v>37</v>
      </c>
      <c r="F1324">
        <v>120</v>
      </c>
      <c r="G1324">
        <v>134455175</v>
      </c>
      <c r="H1324">
        <v>35000000</v>
      </c>
    </row>
    <row r="1325" spans="1:8" x14ac:dyDescent="0.3">
      <c r="A1325">
        <v>7.3</v>
      </c>
      <c r="B1325" t="s">
        <v>23286</v>
      </c>
      <c r="C1325" t="s">
        <v>293</v>
      </c>
      <c r="D1325" t="s">
        <v>755</v>
      </c>
      <c r="E1325" t="s">
        <v>37</v>
      </c>
      <c r="F1325">
        <v>128</v>
      </c>
      <c r="G1325">
        <v>79100000</v>
      </c>
      <c r="H1325">
        <v>35000000</v>
      </c>
    </row>
    <row r="1326" spans="1:8" x14ac:dyDescent="0.3">
      <c r="A1326">
        <v>6.8</v>
      </c>
      <c r="B1326">
        <v>21</v>
      </c>
      <c r="C1326" t="s">
        <v>1364</v>
      </c>
      <c r="D1326" t="s">
        <v>1018</v>
      </c>
      <c r="E1326" t="s">
        <v>37</v>
      </c>
      <c r="F1326">
        <v>123</v>
      </c>
      <c r="G1326">
        <v>81159365</v>
      </c>
      <c r="H1326">
        <v>35000000</v>
      </c>
    </row>
    <row r="1327" spans="1:8" x14ac:dyDescent="0.3">
      <c r="A1327">
        <v>6.3</v>
      </c>
      <c r="B1327" t="s">
        <v>23287</v>
      </c>
      <c r="C1327" t="s">
        <v>1407</v>
      </c>
      <c r="D1327" t="s">
        <v>816</v>
      </c>
      <c r="E1327" t="s">
        <v>37</v>
      </c>
      <c r="F1327">
        <v>129</v>
      </c>
      <c r="G1327">
        <v>110008260</v>
      </c>
      <c r="H1327">
        <v>35000000</v>
      </c>
    </row>
    <row r="1328" spans="1:8" x14ac:dyDescent="0.3">
      <c r="A1328">
        <v>5.9</v>
      </c>
      <c r="B1328" t="s">
        <v>23288</v>
      </c>
      <c r="C1328" t="s">
        <v>5088</v>
      </c>
      <c r="D1328" t="s">
        <v>816</v>
      </c>
      <c r="E1328" t="s">
        <v>37</v>
      </c>
      <c r="F1328">
        <v>105</v>
      </c>
      <c r="G1328">
        <v>67962333</v>
      </c>
      <c r="H1328">
        <v>35000000</v>
      </c>
    </row>
    <row r="1329" spans="1:8" x14ac:dyDescent="0.3">
      <c r="A1329">
        <v>7.4</v>
      </c>
      <c r="B1329" t="s">
        <v>23289</v>
      </c>
      <c r="C1329" t="s">
        <v>1218</v>
      </c>
      <c r="D1329" t="s">
        <v>3391</v>
      </c>
      <c r="E1329" t="s">
        <v>37</v>
      </c>
      <c r="F1329">
        <v>162</v>
      </c>
      <c r="G1329">
        <v>78651430</v>
      </c>
      <c r="H1329">
        <v>27000000</v>
      </c>
    </row>
    <row r="1330" spans="1:8" x14ac:dyDescent="0.3">
      <c r="A1330">
        <v>8.3000000000000007</v>
      </c>
      <c r="B1330" t="s">
        <v>23290</v>
      </c>
      <c r="C1330" t="s">
        <v>2700</v>
      </c>
      <c r="D1330" t="s">
        <v>1025</v>
      </c>
      <c r="E1330" t="s">
        <v>37</v>
      </c>
      <c r="F1330">
        <v>138</v>
      </c>
      <c r="G1330">
        <v>64604977</v>
      </c>
      <c r="H1330">
        <v>35000000</v>
      </c>
    </row>
    <row r="1331" spans="1:8" x14ac:dyDescent="0.3">
      <c r="A1331">
        <v>6.2</v>
      </c>
      <c r="B1331" t="s">
        <v>23291</v>
      </c>
      <c r="C1331" t="s">
        <v>355</v>
      </c>
      <c r="D1331" t="s">
        <v>5101</v>
      </c>
      <c r="E1331" t="s">
        <v>37</v>
      </c>
      <c r="F1331">
        <v>100</v>
      </c>
      <c r="G1331">
        <v>63939454</v>
      </c>
      <c r="H1331">
        <v>35000000</v>
      </c>
    </row>
    <row r="1332" spans="1:8" x14ac:dyDescent="0.3">
      <c r="A1332">
        <v>6.3</v>
      </c>
      <c r="B1332" t="s">
        <v>23292</v>
      </c>
      <c r="C1332" t="s">
        <v>945</v>
      </c>
      <c r="D1332" t="s">
        <v>809</v>
      </c>
      <c r="E1332" t="s">
        <v>37</v>
      </c>
      <c r="F1332">
        <v>90</v>
      </c>
      <c r="G1332">
        <v>63826569</v>
      </c>
      <c r="H1332">
        <v>35000000</v>
      </c>
    </row>
    <row r="1333" spans="1:8" x14ac:dyDescent="0.3">
      <c r="A1333">
        <v>5.8</v>
      </c>
      <c r="B1333" t="s">
        <v>23293</v>
      </c>
      <c r="C1333" t="s">
        <v>739</v>
      </c>
      <c r="D1333" t="s">
        <v>1057</v>
      </c>
      <c r="E1333" t="s">
        <v>37</v>
      </c>
      <c r="F1333">
        <v>108</v>
      </c>
      <c r="G1333">
        <v>60054449</v>
      </c>
      <c r="H1333">
        <v>35000000</v>
      </c>
    </row>
    <row r="1334" spans="1:8" x14ac:dyDescent="0.3">
      <c r="A1334">
        <v>7.5</v>
      </c>
      <c r="B1334" t="s">
        <v>23294</v>
      </c>
      <c r="C1334" t="s">
        <v>4094</v>
      </c>
      <c r="D1334" t="s">
        <v>4189</v>
      </c>
      <c r="E1334" t="s">
        <v>37</v>
      </c>
      <c r="F1334">
        <v>101</v>
      </c>
      <c r="G1334">
        <v>26505000</v>
      </c>
      <c r="H1334">
        <v>1800000</v>
      </c>
    </row>
    <row r="1335" spans="1:8" x14ac:dyDescent="0.3">
      <c r="A1335">
        <v>6.3</v>
      </c>
      <c r="B1335" t="s">
        <v>23295</v>
      </c>
      <c r="C1335" t="s">
        <v>1146</v>
      </c>
      <c r="D1335" t="s">
        <v>2118</v>
      </c>
      <c r="E1335" t="s">
        <v>37</v>
      </c>
      <c r="F1335">
        <v>109</v>
      </c>
      <c r="G1335">
        <v>61280963</v>
      </c>
      <c r="H1335">
        <v>33000000</v>
      </c>
    </row>
    <row r="1336" spans="1:8" x14ac:dyDescent="0.3">
      <c r="A1336">
        <v>6.4</v>
      </c>
      <c r="B1336" t="s">
        <v>23296</v>
      </c>
      <c r="C1336" t="s">
        <v>1459</v>
      </c>
      <c r="D1336" t="s">
        <v>103</v>
      </c>
      <c r="E1336" t="s">
        <v>37</v>
      </c>
      <c r="F1336">
        <v>132</v>
      </c>
      <c r="G1336">
        <v>56876365</v>
      </c>
      <c r="H1336">
        <v>35000000</v>
      </c>
    </row>
    <row r="1337" spans="1:8" x14ac:dyDescent="0.3">
      <c r="A1337">
        <v>7.2</v>
      </c>
      <c r="B1337" t="s">
        <v>23297</v>
      </c>
      <c r="C1337" t="s">
        <v>1459</v>
      </c>
      <c r="D1337" t="s">
        <v>5130</v>
      </c>
      <c r="E1337" t="s">
        <v>37</v>
      </c>
      <c r="F1337">
        <v>123</v>
      </c>
      <c r="G1337">
        <v>59699513</v>
      </c>
      <c r="H1337">
        <v>35000000</v>
      </c>
    </row>
    <row r="1338" spans="1:8" x14ac:dyDescent="0.3">
      <c r="A1338">
        <v>6.3</v>
      </c>
      <c r="B1338" t="s">
        <v>23298</v>
      </c>
      <c r="C1338" t="s">
        <v>5134</v>
      </c>
      <c r="D1338" t="s">
        <v>477</v>
      </c>
      <c r="E1338" t="s">
        <v>37</v>
      </c>
      <c r="F1338">
        <v>87</v>
      </c>
      <c r="G1338">
        <v>54132596</v>
      </c>
      <c r="H1338">
        <v>34000000</v>
      </c>
    </row>
    <row r="1339" spans="1:8" x14ac:dyDescent="0.3">
      <c r="A1339">
        <v>6.9</v>
      </c>
      <c r="B1339" t="s">
        <v>23299</v>
      </c>
      <c r="C1339" t="s">
        <v>5138</v>
      </c>
      <c r="D1339" t="s">
        <v>795</v>
      </c>
      <c r="E1339" t="s">
        <v>37</v>
      </c>
      <c r="F1339">
        <v>109</v>
      </c>
      <c r="G1339">
        <v>52277485</v>
      </c>
      <c r="H1339">
        <v>35000000</v>
      </c>
    </row>
    <row r="1340" spans="1:8" x14ac:dyDescent="0.3">
      <c r="A1340">
        <v>6.6</v>
      </c>
      <c r="B1340" t="s">
        <v>23300</v>
      </c>
      <c r="C1340" t="s">
        <v>1586</v>
      </c>
      <c r="D1340" t="s">
        <v>816</v>
      </c>
      <c r="E1340" t="s">
        <v>37</v>
      </c>
      <c r="F1340">
        <v>109</v>
      </c>
      <c r="G1340">
        <v>55802754</v>
      </c>
      <c r="H1340">
        <v>35000000</v>
      </c>
    </row>
    <row r="1341" spans="1:8" x14ac:dyDescent="0.3">
      <c r="A1341">
        <v>6</v>
      </c>
      <c r="B1341" t="s">
        <v>23301</v>
      </c>
      <c r="C1341" t="s">
        <v>4203</v>
      </c>
      <c r="D1341" t="s">
        <v>809</v>
      </c>
      <c r="E1341" t="s">
        <v>37</v>
      </c>
      <c r="F1341">
        <v>92</v>
      </c>
      <c r="G1341">
        <v>55291815</v>
      </c>
      <c r="H1341">
        <v>35000000</v>
      </c>
    </row>
    <row r="1342" spans="1:8" x14ac:dyDescent="0.3">
      <c r="A1342">
        <v>7.5</v>
      </c>
      <c r="B1342" t="s">
        <v>23302</v>
      </c>
      <c r="C1342" t="s">
        <v>989</v>
      </c>
      <c r="D1342" t="s">
        <v>5149</v>
      </c>
      <c r="E1342" t="s">
        <v>37</v>
      </c>
      <c r="F1342">
        <v>125</v>
      </c>
      <c r="G1342">
        <v>83299761</v>
      </c>
      <c r="H1342">
        <v>35000000</v>
      </c>
    </row>
    <row r="1343" spans="1:8" x14ac:dyDescent="0.3">
      <c r="A1343">
        <v>7.7</v>
      </c>
      <c r="B1343" t="s">
        <v>23303</v>
      </c>
      <c r="C1343" t="s">
        <v>2862</v>
      </c>
      <c r="D1343" t="s">
        <v>3899</v>
      </c>
      <c r="E1343" t="s">
        <v>37</v>
      </c>
      <c r="F1343">
        <v>202</v>
      </c>
      <c r="G1343">
        <v>48169908</v>
      </c>
      <c r="H1343">
        <v>33000000</v>
      </c>
    </row>
    <row r="1344" spans="1:8" x14ac:dyDescent="0.3">
      <c r="A1344">
        <v>6.2</v>
      </c>
      <c r="B1344" t="s">
        <v>23304</v>
      </c>
      <c r="C1344" t="s">
        <v>1407</v>
      </c>
      <c r="D1344" t="s">
        <v>809</v>
      </c>
      <c r="E1344" t="s">
        <v>37</v>
      </c>
      <c r="F1344">
        <v>134</v>
      </c>
      <c r="G1344">
        <v>67523385</v>
      </c>
      <c r="H1344">
        <v>35000000</v>
      </c>
    </row>
    <row r="1345" spans="1:8" x14ac:dyDescent="0.3">
      <c r="A1345">
        <v>5.4</v>
      </c>
      <c r="B1345" t="s">
        <v>23305</v>
      </c>
      <c r="C1345" t="s">
        <v>1037</v>
      </c>
      <c r="D1345" t="s">
        <v>1349</v>
      </c>
      <c r="E1345" t="s">
        <v>37</v>
      </c>
      <c r="F1345">
        <v>88</v>
      </c>
      <c r="G1345">
        <v>49474048</v>
      </c>
      <c r="H1345">
        <v>35000000</v>
      </c>
    </row>
    <row r="1346" spans="1:8" x14ac:dyDescent="0.3">
      <c r="A1346">
        <v>6.6</v>
      </c>
      <c r="B1346" t="s">
        <v>23306</v>
      </c>
      <c r="C1346" t="s">
        <v>5165</v>
      </c>
      <c r="D1346" t="s">
        <v>180</v>
      </c>
      <c r="E1346" t="s">
        <v>37</v>
      </c>
      <c r="F1346">
        <v>92</v>
      </c>
      <c r="G1346">
        <v>45802315</v>
      </c>
      <c r="H1346">
        <v>35000000</v>
      </c>
    </row>
    <row r="1347" spans="1:8" x14ac:dyDescent="0.3">
      <c r="A1347">
        <v>5.3</v>
      </c>
      <c r="B1347" t="s">
        <v>23307</v>
      </c>
      <c r="C1347" t="s">
        <v>4083</v>
      </c>
      <c r="D1347" t="s">
        <v>816</v>
      </c>
      <c r="E1347" t="s">
        <v>37</v>
      </c>
      <c r="F1347">
        <v>91</v>
      </c>
      <c r="G1347">
        <v>43792641</v>
      </c>
      <c r="H1347">
        <v>35000000</v>
      </c>
    </row>
    <row r="1348" spans="1:8" x14ac:dyDescent="0.3">
      <c r="A1348">
        <v>5.6</v>
      </c>
      <c r="B1348" t="s">
        <v>23308</v>
      </c>
      <c r="C1348" t="s">
        <v>1043</v>
      </c>
      <c r="D1348" t="s">
        <v>1684</v>
      </c>
      <c r="E1348" t="s">
        <v>37</v>
      </c>
      <c r="F1348">
        <v>75</v>
      </c>
      <c r="G1348">
        <v>57651794</v>
      </c>
      <c r="H1348">
        <v>33000000</v>
      </c>
    </row>
    <row r="1349" spans="1:8" x14ac:dyDescent="0.3">
      <c r="A1349">
        <v>5.9</v>
      </c>
      <c r="B1349" t="s">
        <v>23309</v>
      </c>
      <c r="C1349" t="s">
        <v>5178</v>
      </c>
      <c r="D1349" t="s">
        <v>816</v>
      </c>
      <c r="E1349" t="s">
        <v>37</v>
      </c>
      <c r="F1349">
        <v>98</v>
      </c>
      <c r="G1349">
        <v>43894863</v>
      </c>
      <c r="H1349">
        <v>30000000</v>
      </c>
    </row>
    <row r="1350" spans="1:8" x14ac:dyDescent="0.3">
      <c r="A1350">
        <v>7.8</v>
      </c>
      <c r="B1350" t="s">
        <v>23310</v>
      </c>
      <c r="C1350" t="s">
        <v>244</v>
      </c>
      <c r="D1350" t="s">
        <v>839</v>
      </c>
      <c r="E1350" t="s">
        <v>37</v>
      </c>
      <c r="F1350">
        <v>147</v>
      </c>
      <c r="G1350">
        <v>41954997</v>
      </c>
      <c r="H1350">
        <v>35000000</v>
      </c>
    </row>
    <row r="1351" spans="1:8" x14ac:dyDescent="0.3">
      <c r="A1351">
        <v>6.7</v>
      </c>
      <c r="B1351" t="s">
        <v>23311</v>
      </c>
      <c r="C1351" t="s">
        <v>1108</v>
      </c>
      <c r="D1351" t="s">
        <v>1963</v>
      </c>
      <c r="E1351" t="s">
        <v>37</v>
      </c>
      <c r="F1351">
        <v>100</v>
      </c>
      <c r="G1351">
        <v>39532308</v>
      </c>
      <c r="H1351">
        <v>33000000</v>
      </c>
    </row>
    <row r="1352" spans="1:8" x14ac:dyDescent="0.3">
      <c r="A1352">
        <v>7.4</v>
      </c>
      <c r="B1352" t="s">
        <v>23312</v>
      </c>
      <c r="C1352" t="s">
        <v>5190</v>
      </c>
      <c r="D1352" t="s">
        <v>5192</v>
      </c>
      <c r="E1352" t="s">
        <v>37</v>
      </c>
      <c r="F1352">
        <v>120</v>
      </c>
      <c r="G1352">
        <v>76600000</v>
      </c>
      <c r="H1352">
        <v>10700000</v>
      </c>
    </row>
    <row r="1353" spans="1:8" x14ac:dyDescent="0.3">
      <c r="A1353">
        <v>6.2</v>
      </c>
      <c r="B1353" t="s">
        <v>23313</v>
      </c>
      <c r="C1353" t="s">
        <v>4899</v>
      </c>
      <c r="D1353" t="s">
        <v>3753</v>
      </c>
      <c r="E1353" t="s">
        <v>37</v>
      </c>
      <c r="F1353">
        <v>104</v>
      </c>
      <c r="G1353">
        <v>39692139</v>
      </c>
      <c r="H1353">
        <v>35000000</v>
      </c>
    </row>
    <row r="1354" spans="1:8" x14ac:dyDescent="0.3">
      <c r="A1354">
        <v>5.4</v>
      </c>
      <c r="B1354" t="s">
        <v>23314</v>
      </c>
      <c r="C1354" t="s">
        <v>986</v>
      </c>
      <c r="D1354" t="s">
        <v>587</v>
      </c>
      <c r="E1354" t="s">
        <v>37</v>
      </c>
      <c r="F1354">
        <v>103</v>
      </c>
      <c r="G1354">
        <v>40687294</v>
      </c>
      <c r="H1354">
        <v>35000000</v>
      </c>
    </row>
    <row r="1355" spans="1:8" x14ac:dyDescent="0.3">
      <c r="A1355">
        <v>6.7</v>
      </c>
      <c r="B1355" t="s">
        <v>23315</v>
      </c>
      <c r="C1355" t="s">
        <v>3135</v>
      </c>
      <c r="D1355" t="s">
        <v>1275</v>
      </c>
      <c r="E1355" t="s">
        <v>37</v>
      </c>
      <c r="F1355">
        <v>109</v>
      </c>
      <c r="G1355">
        <v>37553932</v>
      </c>
      <c r="H1355">
        <v>40000000</v>
      </c>
    </row>
    <row r="1356" spans="1:8" x14ac:dyDescent="0.3">
      <c r="A1356">
        <v>5.3</v>
      </c>
      <c r="B1356" t="s">
        <v>23316</v>
      </c>
      <c r="C1356" t="s">
        <v>5208</v>
      </c>
      <c r="D1356" t="s">
        <v>816</v>
      </c>
      <c r="E1356" t="s">
        <v>37</v>
      </c>
      <c r="F1356">
        <v>104</v>
      </c>
      <c r="G1356">
        <v>37481242</v>
      </c>
      <c r="H1356">
        <v>35000000</v>
      </c>
    </row>
    <row r="1357" spans="1:8" x14ac:dyDescent="0.3">
      <c r="A1357">
        <v>5.9</v>
      </c>
      <c r="B1357" t="s">
        <v>23317</v>
      </c>
      <c r="C1357" t="s">
        <v>5213</v>
      </c>
      <c r="D1357" t="s">
        <v>715</v>
      </c>
      <c r="E1357" t="s">
        <v>37</v>
      </c>
      <c r="F1357">
        <v>112</v>
      </c>
      <c r="G1357">
        <v>39026186</v>
      </c>
      <c r="H1357">
        <v>35000000</v>
      </c>
    </row>
    <row r="1358" spans="1:8" x14ac:dyDescent="0.3">
      <c r="A1358">
        <v>4.8</v>
      </c>
      <c r="B1358" t="s">
        <v>23318</v>
      </c>
      <c r="C1358" t="s">
        <v>5225</v>
      </c>
      <c r="D1358" t="s">
        <v>3205</v>
      </c>
      <c r="E1358" t="s">
        <v>37</v>
      </c>
      <c r="F1358">
        <v>95</v>
      </c>
      <c r="G1358">
        <v>33422806</v>
      </c>
      <c r="H1358">
        <v>50000000</v>
      </c>
    </row>
    <row r="1359" spans="1:8" x14ac:dyDescent="0.3">
      <c r="A1359">
        <v>3.8</v>
      </c>
      <c r="B1359" t="s">
        <v>23319</v>
      </c>
      <c r="C1359" t="s">
        <v>5237</v>
      </c>
      <c r="D1359" t="s">
        <v>572</v>
      </c>
      <c r="E1359" t="s">
        <v>37</v>
      </c>
      <c r="F1359">
        <v>102</v>
      </c>
      <c r="G1359">
        <v>33423521</v>
      </c>
      <c r="H1359">
        <v>35000000</v>
      </c>
    </row>
    <row r="1360" spans="1:8" x14ac:dyDescent="0.3">
      <c r="A1360">
        <v>8.5</v>
      </c>
      <c r="B1360" t="s">
        <v>23320</v>
      </c>
      <c r="C1360" t="s">
        <v>1614</v>
      </c>
      <c r="D1360" t="s">
        <v>5035</v>
      </c>
      <c r="E1360" t="s">
        <v>37</v>
      </c>
      <c r="F1360">
        <v>150</v>
      </c>
      <c r="G1360">
        <v>32519322</v>
      </c>
      <c r="H1360">
        <v>35000000</v>
      </c>
    </row>
    <row r="1361" spans="1:8" x14ac:dyDescent="0.3">
      <c r="A1361">
        <v>6.8</v>
      </c>
      <c r="B1361" t="s">
        <v>23321</v>
      </c>
      <c r="C1361" t="s">
        <v>3934</v>
      </c>
      <c r="D1361" t="s">
        <v>3637</v>
      </c>
      <c r="E1361" t="s">
        <v>37</v>
      </c>
      <c r="F1361">
        <v>101</v>
      </c>
      <c r="G1361">
        <v>37617947</v>
      </c>
      <c r="H1361">
        <v>30000000</v>
      </c>
    </row>
    <row r="1362" spans="1:8" x14ac:dyDescent="0.3">
      <c r="A1362">
        <v>5.3</v>
      </c>
      <c r="B1362" t="s">
        <v>23322</v>
      </c>
      <c r="C1362" t="s">
        <v>2914</v>
      </c>
      <c r="D1362" t="s">
        <v>4189</v>
      </c>
      <c r="E1362" t="s">
        <v>37</v>
      </c>
      <c r="F1362">
        <v>108</v>
      </c>
      <c r="G1362">
        <v>32048809</v>
      </c>
      <c r="H1362">
        <v>30000000</v>
      </c>
    </row>
    <row r="1363" spans="1:8" x14ac:dyDescent="0.3">
      <c r="A1363">
        <v>7.3</v>
      </c>
      <c r="B1363" t="s">
        <v>23323</v>
      </c>
      <c r="C1363" t="s">
        <v>1352</v>
      </c>
      <c r="D1363" t="s">
        <v>151</v>
      </c>
      <c r="E1363" t="s">
        <v>37</v>
      </c>
      <c r="F1363">
        <v>98</v>
      </c>
      <c r="G1363">
        <v>33987757</v>
      </c>
      <c r="H1363">
        <v>27000000</v>
      </c>
    </row>
    <row r="1364" spans="1:8" x14ac:dyDescent="0.3">
      <c r="A1364">
        <v>6.6</v>
      </c>
      <c r="B1364" t="s">
        <v>23324</v>
      </c>
      <c r="C1364" t="s">
        <v>1574</v>
      </c>
      <c r="D1364" t="s">
        <v>839</v>
      </c>
      <c r="E1364" t="s">
        <v>37</v>
      </c>
      <c r="F1364">
        <v>137</v>
      </c>
      <c r="G1364">
        <v>37304950</v>
      </c>
      <c r="H1364">
        <v>35000000</v>
      </c>
    </row>
    <row r="1365" spans="1:8" x14ac:dyDescent="0.3">
      <c r="A1365">
        <v>6.2</v>
      </c>
      <c r="B1365" t="s">
        <v>23325</v>
      </c>
      <c r="C1365" t="s">
        <v>5266</v>
      </c>
      <c r="D1365" t="s">
        <v>2889</v>
      </c>
      <c r="E1365" t="s">
        <v>37</v>
      </c>
      <c r="F1365">
        <v>112</v>
      </c>
      <c r="G1365">
        <v>30691439</v>
      </c>
      <c r="H1365">
        <v>35000000</v>
      </c>
    </row>
    <row r="1366" spans="1:8" x14ac:dyDescent="0.3">
      <c r="A1366">
        <v>5.2</v>
      </c>
      <c r="B1366" t="s">
        <v>23326</v>
      </c>
      <c r="C1366" t="s">
        <v>5270</v>
      </c>
      <c r="D1366" t="s">
        <v>2837</v>
      </c>
      <c r="E1366" t="s">
        <v>37</v>
      </c>
      <c r="F1366">
        <v>101</v>
      </c>
      <c r="G1366">
        <v>30307804</v>
      </c>
      <c r="H1366">
        <v>35000000</v>
      </c>
    </row>
    <row r="1367" spans="1:8" x14ac:dyDescent="0.3">
      <c r="A1367">
        <v>6.2</v>
      </c>
      <c r="B1367" t="s">
        <v>23327</v>
      </c>
      <c r="C1367" t="s">
        <v>1249</v>
      </c>
      <c r="D1367" t="s">
        <v>1963</v>
      </c>
      <c r="E1367" t="s">
        <v>37</v>
      </c>
      <c r="F1367">
        <v>103</v>
      </c>
      <c r="G1367">
        <v>30669413</v>
      </c>
      <c r="H1367">
        <v>35000000</v>
      </c>
    </row>
    <row r="1368" spans="1:8" x14ac:dyDescent="0.3">
      <c r="A1368">
        <v>6.2</v>
      </c>
      <c r="B1368" t="s">
        <v>23328</v>
      </c>
      <c r="C1368" t="s">
        <v>1494</v>
      </c>
      <c r="D1368" t="s">
        <v>1018</v>
      </c>
      <c r="E1368" t="s">
        <v>37</v>
      </c>
      <c r="F1368">
        <v>101</v>
      </c>
      <c r="G1368">
        <v>28687835</v>
      </c>
      <c r="H1368">
        <v>35000000</v>
      </c>
    </row>
    <row r="1369" spans="1:8" x14ac:dyDescent="0.3">
      <c r="A1369">
        <v>6.6</v>
      </c>
      <c r="B1369" t="s">
        <v>23329</v>
      </c>
      <c r="C1369" t="s">
        <v>5284</v>
      </c>
      <c r="D1369" t="s">
        <v>5285</v>
      </c>
      <c r="E1369" t="s">
        <v>37</v>
      </c>
      <c r="F1369">
        <v>112</v>
      </c>
      <c r="G1369">
        <v>26494611</v>
      </c>
      <c r="H1369">
        <v>35000000</v>
      </c>
    </row>
    <row r="1370" spans="1:8" x14ac:dyDescent="0.3">
      <c r="A1370">
        <v>6.2</v>
      </c>
      <c r="B1370" t="s">
        <v>23330</v>
      </c>
      <c r="C1370" t="s">
        <v>4920</v>
      </c>
      <c r="D1370" t="s">
        <v>715</v>
      </c>
      <c r="E1370" t="s">
        <v>37</v>
      </c>
      <c r="F1370">
        <v>102</v>
      </c>
      <c r="G1370">
        <v>25266129</v>
      </c>
      <c r="H1370">
        <v>35000000</v>
      </c>
    </row>
    <row r="1371" spans="1:8" x14ac:dyDescent="0.3">
      <c r="A1371">
        <v>5.0999999999999996</v>
      </c>
      <c r="B1371" t="s">
        <v>23331</v>
      </c>
      <c r="C1371" t="s">
        <v>299</v>
      </c>
      <c r="D1371" t="s">
        <v>625</v>
      </c>
      <c r="E1371" t="s">
        <v>37</v>
      </c>
      <c r="F1371">
        <v>101</v>
      </c>
      <c r="G1371">
        <v>25863915</v>
      </c>
      <c r="H1371">
        <v>35000000</v>
      </c>
    </row>
    <row r="1372" spans="1:8" x14ac:dyDescent="0.3">
      <c r="A1372">
        <v>6.6</v>
      </c>
      <c r="B1372" t="s">
        <v>23332</v>
      </c>
      <c r="C1372" t="s">
        <v>1574</v>
      </c>
      <c r="D1372" t="s">
        <v>1025</v>
      </c>
      <c r="E1372" t="s">
        <v>37</v>
      </c>
      <c r="F1372">
        <v>155</v>
      </c>
      <c r="G1372">
        <v>25078937</v>
      </c>
      <c r="H1372">
        <v>30000000</v>
      </c>
    </row>
    <row r="1373" spans="1:8" x14ac:dyDescent="0.3">
      <c r="A1373">
        <v>6.1</v>
      </c>
      <c r="B1373" t="s">
        <v>23333</v>
      </c>
      <c r="C1373" t="s">
        <v>5311</v>
      </c>
      <c r="D1373" t="s">
        <v>309</v>
      </c>
      <c r="E1373" t="s">
        <v>37</v>
      </c>
      <c r="F1373">
        <v>109</v>
      </c>
      <c r="G1373">
        <v>28995450</v>
      </c>
      <c r="H1373">
        <v>35000000</v>
      </c>
    </row>
    <row r="1374" spans="1:8" x14ac:dyDescent="0.3">
      <c r="A1374">
        <v>6.6</v>
      </c>
      <c r="B1374" t="s">
        <v>23334</v>
      </c>
      <c r="C1374" t="s">
        <v>3255</v>
      </c>
      <c r="D1374" t="s">
        <v>839</v>
      </c>
      <c r="E1374" t="s">
        <v>37</v>
      </c>
      <c r="F1374">
        <v>140</v>
      </c>
      <c r="G1374">
        <v>24276500</v>
      </c>
      <c r="H1374">
        <v>35000000</v>
      </c>
    </row>
    <row r="1375" spans="1:8" x14ac:dyDescent="0.3">
      <c r="A1375">
        <v>5.9</v>
      </c>
      <c r="B1375" t="s">
        <v>23335</v>
      </c>
      <c r="C1375" t="s">
        <v>5321</v>
      </c>
      <c r="D1375" t="s">
        <v>1054</v>
      </c>
      <c r="E1375" t="s">
        <v>37</v>
      </c>
      <c r="F1375">
        <v>108</v>
      </c>
      <c r="G1375">
        <v>20981633</v>
      </c>
      <c r="H1375">
        <v>30000000</v>
      </c>
    </row>
    <row r="1376" spans="1:8" x14ac:dyDescent="0.3">
      <c r="A1376">
        <v>6.3</v>
      </c>
      <c r="B1376" t="s">
        <v>23336</v>
      </c>
      <c r="C1376" t="s">
        <v>5326</v>
      </c>
      <c r="D1376" t="s">
        <v>1207</v>
      </c>
      <c r="E1376" t="s">
        <v>37</v>
      </c>
      <c r="F1376">
        <v>96</v>
      </c>
      <c r="G1376">
        <v>22913677</v>
      </c>
      <c r="H1376">
        <v>35000000</v>
      </c>
    </row>
    <row r="1377" spans="1:8" x14ac:dyDescent="0.3">
      <c r="A1377">
        <v>7.1</v>
      </c>
      <c r="B1377" t="s">
        <v>23337</v>
      </c>
      <c r="C1377" t="s">
        <v>5331</v>
      </c>
      <c r="D1377" t="s">
        <v>795</v>
      </c>
      <c r="E1377" t="s">
        <v>37</v>
      </c>
      <c r="F1377">
        <v>123</v>
      </c>
      <c r="G1377">
        <v>34531832</v>
      </c>
      <c r="H1377">
        <v>35000000</v>
      </c>
    </row>
    <row r="1378" spans="1:8" x14ac:dyDescent="0.3">
      <c r="A1378">
        <v>5</v>
      </c>
      <c r="B1378" t="s">
        <v>23338</v>
      </c>
      <c r="C1378" t="s">
        <v>1310</v>
      </c>
      <c r="D1378" t="s">
        <v>603</v>
      </c>
      <c r="E1378" t="s">
        <v>37</v>
      </c>
      <c r="F1378">
        <v>106</v>
      </c>
      <c r="G1378">
        <v>28064226</v>
      </c>
      <c r="H1378">
        <v>35000000</v>
      </c>
    </row>
    <row r="1379" spans="1:8" x14ac:dyDescent="0.3">
      <c r="A1379">
        <v>5.6</v>
      </c>
      <c r="B1379" t="s">
        <v>23339</v>
      </c>
      <c r="C1379" t="s">
        <v>5341</v>
      </c>
      <c r="D1379" t="s">
        <v>5342</v>
      </c>
      <c r="E1379" t="s">
        <v>37</v>
      </c>
      <c r="F1379">
        <v>76</v>
      </c>
      <c r="G1379">
        <v>19447478</v>
      </c>
      <c r="H1379">
        <v>35000000</v>
      </c>
    </row>
    <row r="1380" spans="1:8" x14ac:dyDescent="0.3">
      <c r="A1380">
        <v>7.4</v>
      </c>
      <c r="B1380" t="s">
        <v>23340</v>
      </c>
      <c r="C1380" t="s">
        <v>2700</v>
      </c>
      <c r="D1380" t="s">
        <v>1188</v>
      </c>
      <c r="E1380" t="s">
        <v>37</v>
      </c>
      <c r="F1380">
        <v>107</v>
      </c>
      <c r="G1380">
        <v>19389454</v>
      </c>
      <c r="H1380">
        <v>55000000</v>
      </c>
    </row>
    <row r="1381" spans="1:8" x14ac:dyDescent="0.3">
      <c r="A1381">
        <v>4.5</v>
      </c>
      <c r="B1381" t="s">
        <v>23341</v>
      </c>
      <c r="C1381" t="s">
        <v>5351</v>
      </c>
      <c r="D1381" t="s">
        <v>5352</v>
      </c>
      <c r="E1381" t="s">
        <v>37</v>
      </c>
      <c r="F1381">
        <v>82</v>
      </c>
      <c r="G1381">
        <v>25871834</v>
      </c>
      <c r="H1381">
        <v>35000000</v>
      </c>
    </row>
    <row r="1382" spans="1:8" x14ac:dyDescent="0.3">
      <c r="A1382">
        <v>6.2</v>
      </c>
      <c r="B1382" t="s">
        <v>23342</v>
      </c>
      <c r="C1382" t="s">
        <v>5358</v>
      </c>
      <c r="D1382" t="s">
        <v>1018</v>
      </c>
      <c r="E1382" t="s">
        <v>37</v>
      </c>
      <c r="F1382">
        <v>109</v>
      </c>
      <c r="G1382">
        <v>19692608</v>
      </c>
      <c r="H1382">
        <v>35000000</v>
      </c>
    </row>
    <row r="1383" spans="1:8" x14ac:dyDescent="0.3">
      <c r="A1383">
        <v>5</v>
      </c>
      <c r="B1383" t="s">
        <v>23343</v>
      </c>
      <c r="C1383" t="s">
        <v>4094</v>
      </c>
      <c r="D1383" t="s">
        <v>5365</v>
      </c>
      <c r="E1383" t="s">
        <v>37</v>
      </c>
      <c r="F1383">
        <v>99</v>
      </c>
      <c r="G1383">
        <v>19294901</v>
      </c>
      <c r="H1383">
        <v>35000000</v>
      </c>
    </row>
    <row r="1384" spans="1:8" x14ac:dyDescent="0.3">
      <c r="A1384">
        <v>6.5</v>
      </c>
      <c r="B1384" t="s">
        <v>23344</v>
      </c>
      <c r="C1384" t="s">
        <v>2187</v>
      </c>
      <c r="D1384" t="s">
        <v>223</v>
      </c>
      <c r="E1384" t="s">
        <v>37</v>
      </c>
      <c r="F1384">
        <v>91</v>
      </c>
      <c r="G1384">
        <v>20275446</v>
      </c>
      <c r="H1384">
        <v>35000000</v>
      </c>
    </row>
    <row r="1385" spans="1:8" x14ac:dyDescent="0.3">
      <c r="A1385">
        <v>5.0999999999999996</v>
      </c>
      <c r="B1385" t="s">
        <v>23345</v>
      </c>
      <c r="C1385" t="s">
        <v>4030</v>
      </c>
      <c r="D1385" t="s">
        <v>853</v>
      </c>
      <c r="E1385" t="s">
        <v>37</v>
      </c>
      <c r="F1385">
        <v>87</v>
      </c>
      <c r="G1385">
        <v>34507079</v>
      </c>
      <c r="H1385">
        <v>35000000</v>
      </c>
    </row>
    <row r="1386" spans="1:8" x14ac:dyDescent="0.3">
      <c r="A1386">
        <v>6.5</v>
      </c>
      <c r="B1386" t="s">
        <v>23346</v>
      </c>
      <c r="C1386" t="s">
        <v>2559</v>
      </c>
      <c r="D1386" t="s">
        <v>634</v>
      </c>
      <c r="E1386" t="s">
        <v>37</v>
      </c>
      <c r="F1386">
        <v>125</v>
      </c>
      <c r="G1386">
        <v>18306166</v>
      </c>
      <c r="H1386">
        <v>35000000</v>
      </c>
    </row>
    <row r="1387" spans="1:8" x14ac:dyDescent="0.3">
      <c r="A1387">
        <v>6.2</v>
      </c>
      <c r="B1387" t="s">
        <v>23347</v>
      </c>
      <c r="C1387" t="s">
        <v>1601</v>
      </c>
      <c r="D1387" t="s">
        <v>780</v>
      </c>
      <c r="E1387" t="s">
        <v>37</v>
      </c>
      <c r="F1387">
        <v>118</v>
      </c>
      <c r="G1387">
        <v>17609982</v>
      </c>
      <c r="H1387">
        <v>35000000</v>
      </c>
    </row>
    <row r="1388" spans="1:8" x14ac:dyDescent="0.3">
      <c r="A1388">
        <v>6.3</v>
      </c>
      <c r="B1388" t="s">
        <v>23348</v>
      </c>
      <c r="C1388" t="s">
        <v>2990</v>
      </c>
      <c r="D1388" t="s">
        <v>1684</v>
      </c>
      <c r="E1388" t="s">
        <v>37</v>
      </c>
      <c r="F1388">
        <v>98</v>
      </c>
      <c r="G1388">
        <v>16831505</v>
      </c>
      <c r="H1388">
        <v>31000000</v>
      </c>
    </row>
    <row r="1389" spans="1:8" x14ac:dyDescent="0.3">
      <c r="A1389">
        <v>3.8</v>
      </c>
      <c r="B1389" t="s">
        <v>23349</v>
      </c>
      <c r="C1389" t="s">
        <v>3849</v>
      </c>
      <c r="D1389" t="s">
        <v>1349</v>
      </c>
      <c r="E1389" t="s">
        <v>37</v>
      </c>
      <c r="F1389">
        <v>92</v>
      </c>
      <c r="G1389">
        <v>17596256</v>
      </c>
      <c r="H1389">
        <v>35000000</v>
      </c>
    </row>
    <row r="1390" spans="1:8" x14ac:dyDescent="0.3">
      <c r="A1390">
        <v>6.2</v>
      </c>
      <c r="B1390" t="s">
        <v>23350</v>
      </c>
      <c r="C1390" t="s">
        <v>1827</v>
      </c>
      <c r="D1390" t="s">
        <v>5408</v>
      </c>
      <c r="E1390" t="s">
        <v>37</v>
      </c>
      <c r="F1390">
        <v>92</v>
      </c>
      <c r="G1390">
        <v>14998070</v>
      </c>
      <c r="H1390">
        <v>35000000</v>
      </c>
    </row>
    <row r="1391" spans="1:8" x14ac:dyDescent="0.3">
      <c r="A1391">
        <v>5.7</v>
      </c>
      <c r="B1391" t="s">
        <v>23351</v>
      </c>
      <c r="C1391" t="s">
        <v>1081</v>
      </c>
      <c r="D1391" t="s">
        <v>928</v>
      </c>
      <c r="E1391" t="s">
        <v>37</v>
      </c>
      <c r="F1391">
        <v>115</v>
      </c>
      <c r="G1391">
        <v>14587732</v>
      </c>
      <c r="H1391">
        <v>35000000</v>
      </c>
    </row>
    <row r="1392" spans="1:8" x14ac:dyDescent="0.3">
      <c r="A1392">
        <v>6.7</v>
      </c>
      <c r="B1392" t="s">
        <v>23352</v>
      </c>
      <c r="C1392" t="s">
        <v>4359</v>
      </c>
      <c r="D1392" t="s">
        <v>4205</v>
      </c>
      <c r="E1392" t="s">
        <v>37</v>
      </c>
      <c r="F1392">
        <v>120</v>
      </c>
      <c r="G1392">
        <v>18317151</v>
      </c>
      <c r="H1392">
        <v>35000000</v>
      </c>
    </row>
    <row r="1393" spans="1:8" x14ac:dyDescent="0.3">
      <c r="A1393">
        <v>6.8</v>
      </c>
      <c r="B1393" t="s">
        <v>23353</v>
      </c>
      <c r="C1393" t="s">
        <v>5421</v>
      </c>
      <c r="D1393" t="s">
        <v>1473</v>
      </c>
      <c r="E1393" t="s">
        <v>37</v>
      </c>
      <c r="F1393">
        <v>111</v>
      </c>
      <c r="G1393">
        <v>11405825</v>
      </c>
      <c r="H1393">
        <v>35000000</v>
      </c>
    </row>
    <row r="1394" spans="1:8" x14ac:dyDescent="0.3">
      <c r="A1394">
        <v>6</v>
      </c>
      <c r="B1394" t="s">
        <v>23354</v>
      </c>
      <c r="C1394" t="s">
        <v>1221</v>
      </c>
      <c r="D1394" t="s">
        <v>5426</v>
      </c>
      <c r="E1394" t="s">
        <v>37</v>
      </c>
      <c r="F1394">
        <v>94</v>
      </c>
      <c r="G1394">
        <v>13264986</v>
      </c>
      <c r="H1394">
        <v>35000000</v>
      </c>
    </row>
    <row r="1395" spans="1:8" x14ac:dyDescent="0.3">
      <c r="A1395">
        <v>7.3</v>
      </c>
      <c r="B1395" t="s">
        <v>23355</v>
      </c>
      <c r="C1395" t="s">
        <v>5430</v>
      </c>
      <c r="D1395" t="s">
        <v>3899</v>
      </c>
      <c r="E1395" t="s">
        <v>37</v>
      </c>
      <c r="F1395">
        <v>100</v>
      </c>
      <c r="G1395">
        <v>10991381</v>
      </c>
      <c r="H1395">
        <v>35000000</v>
      </c>
    </row>
    <row r="1396" spans="1:8" x14ac:dyDescent="0.3">
      <c r="A1396">
        <v>5.5</v>
      </c>
      <c r="B1396" t="s">
        <v>23356</v>
      </c>
      <c r="C1396" t="s">
        <v>818</v>
      </c>
      <c r="D1396" t="s">
        <v>625</v>
      </c>
      <c r="E1396" t="s">
        <v>37</v>
      </c>
      <c r="F1396">
        <v>101</v>
      </c>
      <c r="G1396">
        <v>10268846</v>
      </c>
      <c r="H1396">
        <v>35000000</v>
      </c>
    </row>
    <row r="1397" spans="1:8" x14ac:dyDescent="0.3">
      <c r="A1397">
        <v>6.7</v>
      </c>
      <c r="B1397" t="s">
        <v>23357</v>
      </c>
      <c r="C1397" t="s">
        <v>2731</v>
      </c>
      <c r="D1397" t="s">
        <v>3110</v>
      </c>
      <c r="E1397" t="s">
        <v>37</v>
      </c>
      <c r="F1397">
        <v>139</v>
      </c>
      <c r="G1397">
        <v>13303319</v>
      </c>
      <c r="H1397">
        <v>32000000</v>
      </c>
    </row>
    <row r="1398" spans="1:8" x14ac:dyDescent="0.3">
      <c r="A1398">
        <v>4.8</v>
      </c>
      <c r="B1398" t="s">
        <v>23358</v>
      </c>
      <c r="C1398" t="s">
        <v>5443</v>
      </c>
      <c r="D1398" t="s">
        <v>843</v>
      </c>
      <c r="E1398" t="s">
        <v>37</v>
      </c>
      <c r="F1398">
        <v>91</v>
      </c>
      <c r="G1398">
        <v>10076136</v>
      </c>
      <c r="H1398">
        <v>35000000</v>
      </c>
    </row>
    <row r="1399" spans="1:8" x14ac:dyDescent="0.3">
      <c r="A1399">
        <v>5.7</v>
      </c>
      <c r="B1399" t="s">
        <v>23359</v>
      </c>
      <c r="C1399" t="s">
        <v>304</v>
      </c>
      <c r="D1399" t="s">
        <v>282</v>
      </c>
      <c r="E1399" t="s">
        <v>37</v>
      </c>
      <c r="F1399">
        <v>109</v>
      </c>
      <c r="G1399">
        <v>10499968</v>
      </c>
      <c r="H1399">
        <v>35000000</v>
      </c>
    </row>
    <row r="1400" spans="1:8" x14ac:dyDescent="0.3">
      <c r="A1400">
        <v>5.0999999999999996</v>
      </c>
      <c r="B1400" t="s">
        <v>23360</v>
      </c>
      <c r="C1400" t="s">
        <v>2867</v>
      </c>
      <c r="D1400" t="s">
        <v>603</v>
      </c>
      <c r="E1400" t="s">
        <v>37</v>
      </c>
      <c r="F1400">
        <v>102</v>
      </c>
      <c r="G1400">
        <v>7659747</v>
      </c>
      <c r="H1400">
        <v>38000000</v>
      </c>
    </row>
    <row r="1401" spans="1:8" x14ac:dyDescent="0.3">
      <c r="A1401">
        <v>6</v>
      </c>
      <c r="B1401" t="s">
        <v>23361</v>
      </c>
      <c r="C1401" t="s">
        <v>5459</v>
      </c>
      <c r="D1401" t="s">
        <v>282</v>
      </c>
      <c r="E1401" t="s">
        <v>37</v>
      </c>
      <c r="F1401">
        <v>103</v>
      </c>
      <c r="G1401">
        <v>7948159</v>
      </c>
      <c r="H1401">
        <v>35000000</v>
      </c>
    </row>
    <row r="1402" spans="1:8" x14ac:dyDescent="0.3">
      <c r="A1402">
        <v>4.2</v>
      </c>
      <c r="B1402" t="s">
        <v>23362</v>
      </c>
      <c r="C1402" t="s">
        <v>2897</v>
      </c>
      <c r="D1402" t="s">
        <v>5463</v>
      </c>
      <c r="E1402" t="s">
        <v>37</v>
      </c>
      <c r="F1402">
        <v>83</v>
      </c>
      <c r="G1402">
        <v>11631245</v>
      </c>
      <c r="H1402">
        <v>35000000</v>
      </c>
    </row>
    <row r="1403" spans="1:8" x14ac:dyDescent="0.3">
      <c r="A1403">
        <v>7.4</v>
      </c>
      <c r="B1403" t="s">
        <v>23363</v>
      </c>
      <c r="C1403" t="s">
        <v>271</v>
      </c>
      <c r="D1403" t="s">
        <v>5468</v>
      </c>
      <c r="E1403" t="s">
        <v>37</v>
      </c>
      <c r="F1403">
        <v>123</v>
      </c>
      <c r="G1403">
        <v>10137502</v>
      </c>
      <c r="H1403">
        <v>35000000</v>
      </c>
    </row>
    <row r="1404" spans="1:8" x14ac:dyDescent="0.3">
      <c r="A1404">
        <v>4.5999999999999996</v>
      </c>
      <c r="B1404" t="s">
        <v>23364</v>
      </c>
      <c r="C1404" t="s">
        <v>5473</v>
      </c>
      <c r="D1404" t="s">
        <v>42</v>
      </c>
      <c r="E1404" t="s">
        <v>37</v>
      </c>
      <c r="F1404">
        <v>101</v>
      </c>
      <c r="G1404">
        <v>6448817</v>
      </c>
      <c r="H1404">
        <v>35000000</v>
      </c>
    </row>
    <row r="1405" spans="1:8" x14ac:dyDescent="0.3">
      <c r="A1405">
        <v>6.9</v>
      </c>
      <c r="B1405" t="s">
        <v>23365</v>
      </c>
      <c r="C1405" t="s">
        <v>133</v>
      </c>
      <c r="D1405" t="s">
        <v>715</v>
      </c>
      <c r="E1405" t="s">
        <v>37</v>
      </c>
      <c r="F1405">
        <v>117</v>
      </c>
      <c r="G1405">
        <v>7458269</v>
      </c>
      <c r="H1405">
        <v>35000000</v>
      </c>
    </row>
    <row r="1406" spans="1:8" x14ac:dyDescent="0.3">
      <c r="A1406">
        <v>6.9</v>
      </c>
      <c r="B1406" t="s">
        <v>23366</v>
      </c>
      <c r="C1406" t="s">
        <v>564</v>
      </c>
      <c r="D1406" t="s">
        <v>1473</v>
      </c>
      <c r="E1406" t="s">
        <v>37</v>
      </c>
      <c r="F1406">
        <v>114</v>
      </c>
      <c r="G1406">
        <v>4651977</v>
      </c>
      <c r="H1406">
        <v>35000000</v>
      </c>
    </row>
    <row r="1407" spans="1:8" x14ac:dyDescent="0.3">
      <c r="A1407">
        <v>8</v>
      </c>
      <c r="B1407" t="s">
        <v>23367</v>
      </c>
      <c r="C1407" t="s">
        <v>1601</v>
      </c>
      <c r="D1407" t="s">
        <v>937</v>
      </c>
      <c r="E1407" t="s">
        <v>37</v>
      </c>
      <c r="F1407">
        <v>330</v>
      </c>
      <c r="G1407">
        <v>4496583</v>
      </c>
      <c r="H1407">
        <v>35000000</v>
      </c>
    </row>
    <row r="1408" spans="1:8" x14ac:dyDescent="0.3">
      <c r="A1408">
        <v>6.4</v>
      </c>
      <c r="B1408" t="s">
        <v>23368</v>
      </c>
      <c r="C1408" t="s">
        <v>5493</v>
      </c>
      <c r="D1408" t="s">
        <v>703</v>
      </c>
      <c r="E1408" t="s">
        <v>37</v>
      </c>
      <c r="F1408">
        <v>121</v>
      </c>
      <c r="G1408">
        <v>2221994</v>
      </c>
      <c r="H1408">
        <v>35000000</v>
      </c>
    </row>
    <row r="1409" spans="1:8" x14ac:dyDescent="0.3">
      <c r="A1409">
        <v>6.3</v>
      </c>
      <c r="B1409" t="s">
        <v>23369</v>
      </c>
      <c r="C1409" t="s">
        <v>1071</v>
      </c>
      <c r="D1409" t="s">
        <v>1025</v>
      </c>
      <c r="E1409" t="s">
        <v>37</v>
      </c>
      <c r="F1409">
        <v>114</v>
      </c>
      <c r="G1409">
        <v>6592103</v>
      </c>
      <c r="H1409">
        <v>35000000</v>
      </c>
    </row>
    <row r="1410" spans="1:8" x14ac:dyDescent="0.3">
      <c r="A1410">
        <v>6.8</v>
      </c>
      <c r="B1410" t="s">
        <v>23370</v>
      </c>
      <c r="C1410" t="s">
        <v>566</v>
      </c>
      <c r="D1410" t="s">
        <v>5513</v>
      </c>
      <c r="E1410" t="s">
        <v>37</v>
      </c>
      <c r="F1410">
        <v>148</v>
      </c>
      <c r="G1410">
        <v>630779</v>
      </c>
      <c r="H1410">
        <v>35000000</v>
      </c>
    </row>
    <row r="1411" spans="1:8" x14ac:dyDescent="0.3">
      <c r="A1411">
        <v>6.8</v>
      </c>
      <c r="B1411" t="s">
        <v>23371</v>
      </c>
      <c r="C1411" t="s">
        <v>1807</v>
      </c>
      <c r="D1411" t="s">
        <v>799</v>
      </c>
      <c r="E1411" t="s">
        <v>37</v>
      </c>
      <c r="F1411">
        <v>113</v>
      </c>
      <c r="G1411">
        <v>102413606</v>
      </c>
      <c r="H1411">
        <v>34000000</v>
      </c>
    </row>
    <row r="1412" spans="1:8" x14ac:dyDescent="0.3">
      <c r="A1412">
        <v>5.4</v>
      </c>
      <c r="B1412" t="s">
        <v>23372</v>
      </c>
      <c r="C1412" t="s">
        <v>5540</v>
      </c>
      <c r="D1412" t="s">
        <v>809</v>
      </c>
      <c r="E1412" t="s">
        <v>37</v>
      </c>
      <c r="F1412">
        <v>91</v>
      </c>
      <c r="G1412">
        <v>10214013</v>
      </c>
      <c r="H1412">
        <v>35000000</v>
      </c>
    </row>
    <row r="1413" spans="1:8" x14ac:dyDescent="0.3">
      <c r="A1413">
        <v>7.2</v>
      </c>
      <c r="B1413" t="s">
        <v>23373</v>
      </c>
      <c r="C1413" t="s">
        <v>293</v>
      </c>
      <c r="D1413" t="s">
        <v>151</v>
      </c>
      <c r="E1413" t="s">
        <v>37</v>
      </c>
      <c r="F1413">
        <v>139</v>
      </c>
      <c r="G1413">
        <v>32000000</v>
      </c>
      <c r="H1413">
        <v>30000000</v>
      </c>
    </row>
    <row r="1414" spans="1:8" x14ac:dyDescent="0.3">
      <c r="A1414">
        <v>7.3</v>
      </c>
      <c r="B1414" t="s">
        <v>23374</v>
      </c>
      <c r="C1414" t="s">
        <v>626</v>
      </c>
      <c r="D1414" t="s">
        <v>901</v>
      </c>
      <c r="E1414" t="s">
        <v>37</v>
      </c>
      <c r="F1414">
        <v>96</v>
      </c>
      <c r="G1414">
        <v>10139254</v>
      </c>
      <c r="H1414">
        <v>35000000</v>
      </c>
    </row>
    <row r="1415" spans="1:8" x14ac:dyDescent="0.3">
      <c r="A1415">
        <v>5.2</v>
      </c>
      <c r="B1415" t="s">
        <v>23375</v>
      </c>
      <c r="C1415" t="s">
        <v>5553</v>
      </c>
      <c r="D1415" t="s">
        <v>5555</v>
      </c>
      <c r="E1415" t="s">
        <v>37</v>
      </c>
      <c r="F1415">
        <v>102</v>
      </c>
      <c r="G1415">
        <v>11227940</v>
      </c>
      <c r="H1415">
        <v>34000000</v>
      </c>
    </row>
    <row r="1416" spans="1:8" x14ac:dyDescent="0.3">
      <c r="A1416">
        <v>5.5</v>
      </c>
      <c r="B1416" t="s">
        <v>23376</v>
      </c>
      <c r="C1416" t="s">
        <v>868</v>
      </c>
      <c r="D1416" t="s">
        <v>282</v>
      </c>
      <c r="E1416" t="s">
        <v>37</v>
      </c>
      <c r="F1416">
        <v>96</v>
      </c>
      <c r="G1416">
        <v>183125</v>
      </c>
      <c r="H1416">
        <v>35000000</v>
      </c>
    </row>
    <row r="1417" spans="1:8" x14ac:dyDescent="0.3">
      <c r="A1417">
        <v>7.7</v>
      </c>
      <c r="B1417" t="s">
        <v>23377</v>
      </c>
      <c r="C1417" t="s">
        <v>5564</v>
      </c>
      <c r="D1417" t="s">
        <v>371</v>
      </c>
      <c r="E1417" t="s">
        <v>388</v>
      </c>
      <c r="F1417">
        <v>101</v>
      </c>
      <c r="G1417">
        <v>15081783</v>
      </c>
      <c r="H1417">
        <v>34000000</v>
      </c>
    </row>
    <row r="1418" spans="1:8" x14ac:dyDescent="0.3">
      <c r="A1418">
        <v>7.1</v>
      </c>
      <c r="B1418" t="s">
        <v>23378</v>
      </c>
      <c r="C1418" t="s">
        <v>5571</v>
      </c>
      <c r="D1418" t="s">
        <v>151</v>
      </c>
      <c r="E1418" t="s">
        <v>37</v>
      </c>
      <c r="F1418">
        <v>128</v>
      </c>
      <c r="G1418">
        <v>37432299</v>
      </c>
      <c r="H1418">
        <v>34000000</v>
      </c>
    </row>
    <row r="1419" spans="1:8" x14ac:dyDescent="0.3">
      <c r="A1419">
        <v>5.3</v>
      </c>
      <c r="B1419" t="s">
        <v>23379</v>
      </c>
      <c r="C1419" t="s">
        <v>5578</v>
      </c>
      <c r="D1419" t="s">
        <v>1233</v>
      </c>
      <c r="E1419" t="s">
        <v>37</v>
      </c>
      <c r="F1419">
        <v>109</v>
      </c>
      <c r="G1419">
        <v>10654581</v>
      </c>
      <c r="H1419">
        <v>34000000</v>
      </c>
    </row>
    <row r="1420" spans="1:8" x14ac:dyDescent="0.3">
      <c r="A1420">
        <v>5.6</v>
      </c>
      <c r="B1420" t="s">
        <v>23380</v>
      </c>
      <c r="C1420" t="s">
        <v>5582</v>
      </c>
      <c r="D1420" t="s">
        <v>1100</v>
      </c>
      <c r="E1420" t="s">
        <v>37</v>
      </c>
      <c r="F1420">
        <v>114</v>
      </c>
      <c r="G1420">
        <v>6543194</v>
      </c>
      <c r="H1420">
        <v>34000000</v>
      </c>
    </row>
    <row r="1421" spans="1:8" x14ac:dyDescent="0.3">
      <c r="A1421">
        <v>5.7</v>
      </c>
      <c r="B1421" t="s">
        <v>23381</v>
      </c>
      <c r="C1421" t="s">
        <v>2414</v>
      </c>
      <c r="D1421" t="s">
        <v>1684</v>
      </c>
      <c r="E1421" t="s">
        <v>37</v>
      </c>
      <c r="F1421">
        <v>105</v>
      </c>
      <c r="G1421">
        <v>13101142</v>
      </c>
      <c r="H1421">
        <v>35000000</v>
      </c>
    </row>
    <row r="1422" spans="1:8" x14ac:dyDescent="0.3">
      <c r="A1422">
        <v>7.1</v>
      </c>
      <c r="B1422" t="s">
        <v>23382</v>
      </c>
      <c r="C1422" t="s">
        <v>4453</v>
      </c>
      <c r="D1422" t="s">
        <v>3726</v>
      </c>
      <c r="E1422" t="s">
        <v>37</v>
      </c>
      <c r="F1422">
        <v>141</v>
      </c>
      <c r="G1422">
        <v>8324748</v>
      </c>
      <c r="H1422">
        <v>35000000</v>
      </c>
    </row>
    <row r="1423" spans="1:8" x14ac:dyDescent="0.3">
      <c r="A1423">
        <v>7.6</v>
      </c>
      <c r="B1423" t="s">
        <v>23383</v>
      </c>
      <c r="C1423" t="s">
        <v>1677</v>
      </c>
      <c r="D1423" t="s">
        <v>1861</v>
      </c>
      <c r="E1423" t="s">
        <v>37</v>
      </c>
      <c r="F1423">
        <v>138</v>
      </c>
      <c r="G1423">
        <v>141340178</v>
      </c>
      <c r="H1423">
        <v>40000000</v>
      </c>
    </row>
    <row r="1424" spans="1:8" x14ac:dyDescent="0.3">
      <c r="A1424">
        <v>5.5</v>
      </c>
      <c r="B1424" t="s">
        <v>23384</v>
      </c>
      <c r="C1424" t="s">
        <v>1485</v>
      </c>
      <c r="D1424" t="s">
        <v>1527</v>
      </c>
      <c r="E1424" t="s">
        <v>37</v>
      </c>
      <c r="F1424">
        <v>101</v>
      </c>
      <c r="G1424">
        <v>51758599</v>
      </c>
      <c r="H1424">
        <v>33000000</v>
      </c>
    </row>
    <row r="1425" spans="1:8" x14ac:dyDescent="0.3">
      <c r="A1425">
        <v>5.0999999999999996</v>
      </c>
      <c r="B1425" t="s">
        <v>23385</v>
      </c>
      <c r="C1425" t="s">
        <v>771</v>
      </c>
      <c r="D1425" t="s">
        <v>853</v>
      </c>
      <c r="E1425" t="s">
        <v>37</v>
      </c>
      <c r="F1425">
        <v>99</v>
      </c>
      <c r="G1425">
        <v>117559438</v>
      </c>
      <c r="H1425">
        <v>30000000</v>
      </c>
    </row>
    <row r="1426" spans="1:8" x14ac:dyDescent="0.3">
      <c r="A1426">
        <v>6.3</v>
      </c>
      <c r="B1426" t="s">
        <v>23386</v>
      </c>
      <c r="C1426" t="s">
        <v>5609</v>
      </c>
      <c r="D1426" t="s">
        <v>185</v>
      </c>
      <c r="E1426" t="s">
        <v>37</v>
      </c>
      <c r="F1426">
        <v>85</v>
      </c>
      <c r="G1426">
        <v>4091</v>
      </c>
      <c r="H1426">
        <v>34000000</v>
      </c>
    </row>
    <row r="1427" spans="1:8" x14ac:dyDescent="0.3">
      <c r="A1427">
        <v>4.9000000000000004</v>
      </c>
      <c r="B1427" t="s">
        <v>23387</v>
      </c>
      <c r="C1427" t="s">
        <v>5615</v>
      </c>
      <c r="D1427" t="s">
        <v>227</v>
      </c>
      <c r="E1427" t="s">
        <v>37</v>
      </c>
      <c r="F1427">
        <v>89</v>
      </c>
      <c r="G1427">
        <v>21426805</v>
      </c>
      <c r="H1427">
        <v>30000000</v>
      </c>
    </row>
    <row r="1428" spans="1:8" x14ac:dyDescent="0.3">
      <c r="A1428">
        <v>6.5</v>
      </c>
      <c r="B1428" t="s">
        <v>23388</v>
      </c>
      <c r="C1428" t="s">
        <v>5621</v>
      </c>
      <c r="D1428" t="s">
        <v>5623</v>
      </c>
      <c r="E1428" t="s">
        <v>37</v>
      </c>
      <c r="F1428">
        <v>99</v>
      </c>
      <c r="G1428">
        <v>35057332</v>
      </c>
      <c r="H1428">
        <v>33000000</v>
      </c>
    </row>
    <row r="1429" spans="1:8" x14ac:dyDescent="0.3">
      <c r="A1429">
        <v>5.6</v>
      </c>
      <c r="B1429" t="s">
        <v>23389</v>
      </c>
      <c r="C1429" t="s">
        <v>3647</v>
      </c>
      <c r="D1429" t="s">
        <v>5628</v>
      </c>
      <c r="E1429" t="s">
        <v>37</v>
      </c>
      <c r="F1429">
        <v>105</v>
      </c>
      <c r="G1429">
        <v>34014398</v>
      </c>
      <c r="H1429">
        <v>33000000</v>
      </c>
    </row>
    <row r="1430" spans="1:8" x14ac:dyDescent="0.3">
      <c r="A1430">
        <v>5.3</v>
      </c>
      <c r="B1430" t="s">
        <v>23390</v>
      </c>
      <c r="C1430" t="s">
        <v>5633</v>
      </c>
      <c r="D1430" t="s">
        <v>2619</v>
      </c>
      <c r="E1430" t="s">
        <v>37</v>
      </c>
      <c r="F1430">
        <v>97</v>
      </c>
      <c r="G1430">
        <v>28927720</v>
      </c>
      <c r="H1430">
        <v>33000000</v>
      </c>
    </row>
    <row r="1431" spans="1:8" x14ac:dyDescent="0.3">
      <c r="A1431">
        <v>6.5</v>
      </c>
      <c r="B1431" t="s">
        <v>23391</v>
      </c>
      <c r="C1431" t="s">
        <v>5638</v>
      </c>
      <c r="D1431" t="s">
        <v>282</v>
      </c>
      <c r="E1431" t="s">
        <v>37</v>
      </c>
      <c r="F1431">
        <v>140</v>
      </c>
      <c r="G1431">
        <v>33682273</v>
      </c>
      <c r="H1431">
        <v>33000000</v>
      </c>
    </row>
    <row r="1432" spans="1:8" x14ac:dyDescent="0.3">
      <c r="A1432">
        <v>6.8</v>
      </c>
      <c r="B1432" t="s">
        <v>23392</v>
      </c>
      <c r="C1432" t="s">
        <v>5644</v>
      </c>
      <c r="D1432" t="s">
        <v>2701</v>
      </c>
      <c r="E1432" t="s">
        <v>37</v>
      </c>
      <c r="F1432">
        <v>118</v>
      </c>
      <c r="G1432">
        <v>4280577</v>
      </c>
      <c r="H1432">
        <v>10000000</v>
      </c>
    </row>
    <row r="1433" spans="1:8" x14ac:dyDescent="0.3">
      <c r="A1433">
        <v>6.5</v>
      </c>
      <c r="B1433" t="s">
        <v>23393</v>
      </c>
      <c r="C1433" t="s">
        <v>5648</v>
      </c>
      <c r="D1433" t="s">
        <v>223</v>
      </c>
      <c r="E1433" t="s">
        <v>37</v>
      </c>
      <c r="F1433">
        <v>94</v>
      </c>
      <c r="G1433">
        <v>17120019</v>
      </c>
      <c r="H1433">
        <v>30000000</v>
      </c>
    </row>
    <row r="1434" spans="1:8" x14ac:dyDescent="0.3">
      <c r="A1434">
        <v>6</v>
      </c>
      <c r="B1434" t="s">
        <v>23394</v>
      </c>
      <c r="C1434" t="s">
        <v>244</v>
      </c>
      <c r="D1434" t="s">
        <v>715</v>
      </c>
      <c r="E1434" t="s">
        <v>37</v>
      </c>
      <c r="F1434">
        <v>124</v>
      </c>
      <c r="G1434">
        <v>8406264</v>
      </c>
      <c r="H1434">
        <v>38000000</v>
      </c>
    </row>
    <row r="1435" spans="1:8" x14ac:dyDescent="0.3">
      <c r="A1435">
        <v>8.4</v>
      </c>
      <c r="B1435" t="s">
        <v>23395</v>
      </c>
      <c r="C1435" t="s">
        <v>5656</v>
      </c>
      <c r="D1435" t="s">
        <v>31</v>
      </c>
      <c r="E1435" t="s">
        <v>37</v>
      </c>
      <c r="F1435">
        <v>134</v>
      </c>
      <c r="G1435">
        <v>309125409</v>
      </c>
      <c r="H1435">
        <v>32500000</v>
      </c>
    </row>
    <row r="1436" spans="1:8" x14ac:dyDescent="0.3">
      <c r="A1436">
        <v>6</v>
      </c>
      <c r="B1436" t="s">
        <v>23396</v>
      </c>
      <c r="C1436" t="s">
        <v>5661</v>
      </c>
      <c r="D1436" t="s">
        <v>1275</v>
      </c>
      <c r="E1436" t="s">
        <v>37</v>
      </c>
      <c r="F1436">
        <v>113</v>
      </c>
      <c r="G1436">
        <v>10955425</v>
      </c>
      <c r="H1436">
        <v>30000000</v>
      </c>
    </row>
    <row r="1437" spans="1:8" x14ac:dyDescent="0.3">
      <c r="A1437">
        <v>7.6</v>
      </c>
      <c r="B1437" t="s">
        <v>23397</v>
      </c>
      <c r="C1437" t="s">
        <v>4406</v>
      </c>
      <c r="D1437" t="s">
        <v>151</v>
      </c>
      <c r="E1437" t="s">
        <v>37</v>
      </c>
      <c r="F1437">
        <v>124</v>
      </c>
      <c r="G1437">
        <v>34180954</v>
      </c>
      <c r="H1437">
        <v>32000000</v>
      </c>
    </row>
    <row r="1438" spans="1:8" x14ac:dyDescent="0.3">
      <c r="A1438">
        <v>6.9</v>
      </c>
      <c r="B1438" t="s">
        <v>23398</v>
      </c>
      <c r="C1438" t="s">
        <v>171</v>
      </c>
      <c r="D1438" t="s">
        <v>1207</v>
      </c>
      <c r="E1438" t="s">
        <v>37</v>
      </c>
      <c r="F1438">
        <v>97</v>
      </c>
      <c r="G1438">
        <v>173381405</v>
      </c>
      <c r="H1438">
        <v>33000000</v>
      </c>
    </row>
    <row r="1439" spans="1:8" x14ac:dyDescent="0.3">
      <c r="A1439">
        <v>6.4</v>
      </c>
      <c r="B1439" t="s">
        <v>23399</v>
      </c>
      <c r="C1439" t="s">
        <v>403</v>
      </c>
      <c r="D1439" t="s">
        <v>4705</v>
      </c>
      <c r="E1439" t="s">
        <v>37</v>
      </c>
      <c r="F1439">
        <v>123</v>
      </c>
      <c r="G1439">
        <v>104632573</v>
      </c>
      <c r="H1439">
        <v>32000000</v>
      </c>
    </row>
    <row r="1440" spans="1:8" x14ac:dyDescent="0.3">
      <c r="A1440">
        <v>5.0999999999999996</v>
      </c>
      <c r="B1440" t="s">
        <v>23400</v>
      </c>
      <c r="C1440" t="s">
        <v>1893</v>
      </c>
      <c r="D1440" t="s">
        <v>5683</v>
      </c>
      <c r="E1440" t="s">
        <v>37</v>
      </c>
      <c r="F1440">
        <v>99</v>
      </c>
      <c r="G1440">
        <v>81150692</v>
      </c>
      <c r="H1440">
        <v>35000000</v>
      </c>
    </row>
    <row r="1441" spans="1:8" x14ac:dyDescent="0.3">
      <c r="A1441">
        <v>7</v>
      </c>
      <c r="B1441" t="s">
        <v>23401</v>
      </c>
      <c r="C1441" t="s">
        <v>564</v>
      </c>
      <c r="D1441" t="s">
        <v>5687</v>
      </c>
      <c r="E1441" t="s">
        <v>37</v>
      </c>
      <c r="F1441">
        <v>101</v>
      </c>
      <c r="G1441">
        <v>60328558</v>
      </c>
      <c r="H1441">
        <v>32000000</v>
      </c>
    </row>
    <row r="1442" spans="1:8" x14ac:dyDescent="0.3">
      <c r="A1442">
        <v>5.7</v>
      </c>
      <c r="B1442" t="s">
        <v>23402</v>
      </c>
      <c r="C1442" t="s">
        <v>5691</v>
      </c>
      <c r="D1442" t="s">
        <v>5692</v>
      </c>
      <c r="E1442" t="s">
        <v>37</v>
      </c>
      <c r="F1442">
        <v>92</v>
      </c>
      <c r="G1442">
        <v>80197993</v>
      </c>
      <c r="H1442">
        <v>32000000</v>
      </c>
    </row>
    <row r="1443" spans="1:8" x14ac:dyDescent="0.3">
      <c r="A1443">
        <v>6.8</v>
      </c>
      <c r="B1443" t="s">
        <v>23403</v>
      </c>
      <c r="C1443" t="s">
        <v>522</v>
      </c>
      <c r="D1443" t="s">
        <v>816</v>
      </c>
      <c r="E1443" t="s">
        <v>37</v>
      </c>
      <c r="F1443">
        <v>131</v>
      </c>
      <c r="G1443">
        <v>169076745</v>
      </c>
      <c r="H1443">
        <v>32500000</v>
      </c>
    </row>
    <row r="1444" spans="1:8" x14ac:dyDescent="0.3">
      <c r="A1444">
        <v>6.7</v>
      </c>
      <c r="B1444" t="s">
        <v>23404</v>
      </c>
      <c r="C1444" t="s">
        <v>3962</v>
      </c>
      <c r="D1444" t="s">
        <v>1269</v>
      </c>
      <c r="E1444" t="s">
        <v>37</v>
      </c>
      <c r="F1444">
        <v>107</v>
      </c>
      <c r="G1444">
        <v>101470202</v>
      </c>
      <c r="H1444">
        <v>32000000</v>
      </c>
    </row>
    <row r="1445" spans="1:8" x14ac:dyDescent="0.3">
      <c r="A1445">
        <v>6.2</v>
      </c>
      <c r="B1445" t="s">
        <v>23405</v>
      </c>
      <c r="C1445" t="s">
        <v>5705</v>
      </c>
      <c r="D1445" t="s">
        <v>4189</v>
      </c>
      <c r="E1445" t="s">
        <v>37</v>
      </c>
      <c r="F1445">
        <v>103</v>
      </c>
      <c r="G1445">
        <v>50041732</v>
      </c>
      <c r="H1445">
        <v>29000000</v>
      </c>
    </row>
    <row r="1446" spans="1:8" x14ac:dyDescent="0.3">
      <c r="A1446">
        <v>7.2</v>
      </c>
      <c r="B1446" t="s">
        <v>23406</v>
      </c>
      <c r="C1446" t="s">
        <v>5571</v>
      </c>
      <c r="D1446" t="s">
        <v>760</v>
      </c>
      <c r="E1446" t="s">
        <v>37</v>
      </c>
      <c r="F1446">
        <v>129</v>
      </c>
      <c r="G1446">
        <v>48814909</v>
      </c>
      <c r="H1446">
        <v>32000000</v>
      </c>
    </row>
    <row r="1447" spans="1:8" x14ac:dyDescent="0.3">
      <c r="A1447">
        <v>6.2</v>
      </c>
      <c r="B1447" t="s">
        <v>23407</v>
      </c>
      <c r="C1447" t="s">
        <v>5712</v>
      </c>
      <c r="D1447" t="s">
        <v>223</v>
      </c>
      <c r="E1447" t="s">
        <v>37</v>
      </c>
      <c r="F1447">
        <v>107</v>
      </c>
      <c r="G1447">
        <v>57744720</v>
      </c>
      <c r="H1447">
        <v>20000000</v>
      </c>
    </row>
    <row r="1448" spans="1:8" x14ac:dyDescent="0.3">
      <c r="A1448">
        <v>5.6</v>
      </c>
      <c r="B1448" t="s">
        <v>23408</v>
      </c>
      <c r="C1448" t="s">
        <v>5716</v>
      </c>
      <c r="D1448" t="s">
        <v>809</v>
      </c>
      <c r="E1448" t="s">
        <v>37</v>
      </c>
      <c r="F1448">
        <v>89</v>
      </c>
      <c r="G1448">
        <v>21784432</v>
      </c>
      <c r="H1448">
        <v>35000000</v>
      </c>
    </row>
    <row r="1449" spans="1:8" x14ac:dyDescent="0.3">
      <c r="A1449">
        <v>4.4000000000000004</v>
      </c>
      <c r="B1449" t="s">
        <v>23409</v>
      </c>
      <c r="C1449" t="s">
        <v>2773</v>
      </c>
      <c r="D1449" t="s">
        <v>853</v>
      </c>
      <c r="E1449" t="s">
        <v>37</v>
      </c>
      <c r="F1449">
        <v>113</v>
      </c>
      <c r="G1449">
        <v>37911876</v>
      </c>
      <c r="H1449">
        <v>32000000</v>
      </c>
    </row>
    <row r="1450" spans="1:8" x14ac:dyDescent="0.3">
      <c r="A1450">
        <v>7.5</v>
      </c>
      <c r="B1450" t="s">
        <v>23410</v>
      </c>
      <c r="C1450" t="s">
        <v>415</v>
      </c>
      <c r="D1450" t="s">
        <v>2818</v>
      </c>
      <c r="E1450" t="s">
        <v>37</v>
      </c>
      <c r="F1450">
        <v>93</v>
      </c>
      <c r="G1450">
        <v>54696902</v>
      </c>
      <c r="H1450">
        <v>32000000</v>
      </c>
    </row>
    <row r="1451" spans="1:8" x14ac:dyDescent="0.3">
      <c r="A1451">
        <v>7.1</v>
      </c>
      <c r="B1451" t="s">
        <v>23411</v>
      </c>
      <c r="C1451" t="s">
        <v>2873</v>
      </c>
      <c r="D1451" t="s">
        <v>5468</v>
      </c>
      <c r="E1451" t="s">
        <v>37</v>
      </c>
      <c r="F1451">
        <v>120</v>
      </c>
      <c r="G1451">
        <v>36733909</v>
      </c>
      <c r="H1451">
        <v>32000000</v>
      </c>
    </row>
    <row r="1452" spans="1:8" x14ac:dyDescent="0.3">
      <c r="A1452">
        <v>6.4</v>
      </c>
      <c r="B1452" t="s">
        <v>23412</v>
      </c>
      <c r="C1452" t="s">
        <v>674</v>
      </c>
      <c r="D1452" t="s">
        <v>469</v>
      </c>
      <c r="E1452" t="s">
        <v>37</v>
      </c>
      <c r="F1452">
        <v>98</v>
      </c>
      <c r="G1452">
        <v>35063732</v>
      </c>
      <c r="H1452">
        <v>32000000</v>
      </c>
    </row>
    <row r="1453" spans="1:8" x14ac:dyDescent="0.3">
      <c r="A1453">
        <v>7.1</v>
      </c>
      <c r="B1453" t="s">
        <v>23413</v>
      </c>
      <c r="C1453" t="s">
        <v>1962</v>
      </c>
      <c r="D1453" t="s">
        <v>5739</v>
      </c>
      <c r="E1453" t="s">
        <v>37</v>
      </c>
      <c r="F1453">
        <v>105</v>
      </c>
      <c r="G1453">
        <v>99462</v>
      </c>
      <c r="H1453">
        <v>33000000</v>
      </c>
    </row>
    <row r="1454" spans="1:8" x14ac:dyDescent="0.3">
      <c r="A1454">
        <v>6.9</v>
      </c>
      <c r="B1454" t="s">
        <v>23414</v>
      </c>
      <c r="C1454" t="s">
        <v>4625</v>
      </c>
      <c r="D1454" t="s">
        <v>5749</v>
      </c>
      <c r="E1454" t="s">
        <v>37</v>
      </c>
      <c r="F1454">
        <v>98</v>
      </c>
      <c r="G1454">
        <v>32701088</v>
      </c>
      <c r="H1454">
        <v>32000000</v>
      </c>
    </row>
    <row r="1455" spans="1:8" x14ac:dyDescent="0.3">
      <c r="A1455">
        <v>7.5</v>
      </c>
      <c r="B1455" t="s">
        <v>23415</v>
      </c>
      <c r="C1455" t="s">
        <v>3189</v>
      </c>
      <c r="D1455" t="s">
        <v>1018</v>
      </c>
      <c r="E1455" t="s">
        <v>37</v>
      </c>
      <c r="F1455">
        <v>96</v>
      </c>
      <c r="G1455">
        <v>31493782</v>
      </c>
      <c r="H1455">
        <v>32000000</v>
      </c>
    </row>
    <row r="1456" spans="1:8" x14ac:dyDescent="0.3">
      <c r="A1456">
        <v>6.3</v>
      </c>
      <c r="B1456" t="s">
        <v>23416</v>
      </c>
      <c r="C1456" t="s">
        <v>585</v>
      </c>
      <c r="D1456" t="s">
        <v>223</v>
      </c>
      <c r="E1456" t="s">
        <v>37</v>
      </c>
      <c r="F1456">
        <v>87</v>
      </c>
      <c r="G1456">
        <v>43095600</v>
      </c>
      <c r="H1456">
        <v>32000000</v>
      </c>
    </row>
    <row r="1457" spans="1:8" x14ac:dyDescent="0.3">
      <c r="A1457">
        <v>6.4</v>
      </c>
      <c r="B1457" t="s">
        <v>23417</v>
      </c>
      <c r="C1457" t="s">
        <v>71</v>
      </c>
      <c r="D1457" t="s">
        <v>5763</v>
      </c>
      <c r="E1457" t="s">
        <v>37</v>
      </c>
      <c r="F1457">
        <v>107</v>
      </c>
      <c r="G1457">
        <v>18636537</v>
      </c>
      <c r="H1457">
        <v>32000000</v>
      </c>
    </row>
    <row r="1458" spans="1:8" x14ac:dyDescent="0.3">
      <c r="A1458">
        <v>5.9</v>
      </c>
      <c r="B1458" t="s">
        <v>23418</v>
      </c>
      <c r="C1458" t="s">
        <v>3653</v>
      </c>
      <c r="D1458" t="s">
        <v>816</v>
      </c>
      <c r="E1458" t="s">
        <v>37</v>
      </c>
      <c r="F1458">
        <v>90</v>
      </c>
      <c r="G1458">
        <v>17848322</v>
      </c>
      <c r="H1458">
        <v>28000000</v>
      </c>
    </row>
    <row r="1459" spans="1:8" x14ac:dyDescent="0.3">
      <c r="A1459">
        <v>6.8</v>
      </c>
      <c r="B1459" t="s">
        <v>23419</v>
      </c>
      <c r="C1459" t="s">
        <v>293</v>
      </c>
      <c r="D1459" t="s">
        <v>1861</v>
      </c>
      <c r="E1459" t="s">
        <v>37</v>
      </c>
      <c r="F1459">
        <v>121</v>
      </c>
      <c r="G1459">
        <v>16640210</v>
      </c>
      <c r="H1459">
        <v>55000000</v>
      </c>
    </row>
    <row r="1460" spans="1:8" x14ac:dyDescent="0.3">
      <c r="A1460">
        <v>6.3</v>
      </c>
      <c r="B1460" t="s">
        <v>23420</v>
      </c>
      <c r="C1460" t="s">
        <v>5779</v>
      </c>
      <c r="D1460" t="s">
        <v>707</v>
      </c>
      <c r="E1460" t="s">
        <v>37</v>
      </c>
      <c r="F1460">
        <v>119</v>
      </c>
      <c r="G1460">
        <v>13763130</v>
      </c>
      <c r="H1460">
        <v>32000000</v>
      </c>
    </row>
    <row r="1461" spans="1:8" x14ac:dyDescent="0.3">
      <c r="A1461">
        <v>3.6</v>
      </c>
      <c r="B1461" t="s">
        <v>23421</v>
      </c>
      <c r="C1461" t="s">
        <v>5783</v>
      </c>
      <c r="D1461" t="s">
        <v>5784</v>
      </c>
      <c r="E1461" t="s">
        <v>37</v>
      </c>
      <c r="F1461">
        <v>107</v>
      </c>
      <c r="G1461">
        <v>10956379</v>
      </c>
      <c r="H1461">
        <v>35000000</v>
      </c>
    </row>
    <row r="1462" spans="1:8" x14ac:dyDescent="0.3">
      <c r="A1462">
        <v>5.3</v>
      </c>
      <c r="B1462" t="s">
        <v>23422</v>
      </c>
      <c r="C1462" t="s">
        <v>4783</v>
      </c>
      <c r="D1462" t="s">
        <v>309</v>
      </c>
      <c r="E1462" t="s">
        <v>37</v>
      </c>
      <c r="F1462">
        <v>110</v>
      </c>
      <c r="G1462">
        <v>4357000</v>
      </c>
      <c r="H1462">
        <v>30000000</v>
      </c>
    </row>
    <row r="1463" spans="1:8" x14ac:dyDescent="0.3">
      <c r="A1463">
        <v>5.9</v>
      </c>
      <c r="B1463" t="s">
        <v>23423</v>
      </c>
      <c r="C1463" t="s">
        <v>5792</v>
      </c>
      <c r="D1463" t="s">
        <v>809</v>
      </c>
      <c r="E1463" t="s">
        <v>37</v>
      </c>
      <c r="F1463">
        <v>100</v>
      </c>
      <c r="G1463">
        <v>22525921</v>
      </c>
      <c r="H1463">
        <v>30000000</v>
      </c>
    </row>
    <row r="1464" spans="1:8" x14ac:dyDescent="0.3">
      <c r="A1464">
        <v>6.9</v>
      </c>
      <c r="B1464" t="s">
        <v>23424</v>
      </c>
      <c r="C1464" t="s">
        <v>864</v>
      </c>
      <c r="D1464" t="s">
        <v>5796</v>
      </c>
      <c r="E1464" t="s">
        <v>37</v>
      </c>
      <c r="F1464">
        <v>75</v>
      </c>
      <c r="G1464">
        <v>3562749</v>
      </c>
      <c r="H1464">
        <v>32000000</v>
      </c>
    </row>
    <row r="1465" spans="1:8" x14ac:dyDescent="0.3">
      <c r="A1465">
        <v>6.9</v>
      </c>
      <c r="B1465" t="s">
        <v>23425</v>
      </c>
      <c r="C1465" t="s">
        <v>5801</v>
      </c>
      <c r="D1465" t="s">
        <v>1473</v>
      </c>
      <c r="E1465" t="s">
        <v>37</v>
      </c>
      <c r="F1465">
        <v>132</v>
      </c>
      <c r="G1465">
        <v>2899970</v>
      </c>
      <c r="H1465">
        <v>32000000</v>
      </c>
    </row>
    <row r="1466" spans="1:8" x14ac:dyDescent="0.3">
      <c r="A1466">
        <v>6.1</v>
      </c>
      <c r="B1466" t="s">
        <v>23426</v>
      </c>
      <c r="C1466" t="s">
        <v>753</v>
      </c>
      <c r="D1466" t="s">
        <v>933</v>
      </c>
      <c r="E1466" t="s">
        <v>37</v>
      </c>
      <c r="F1466">
        <v>105</v>
      </c>
      <c r="G1466">
        <v>1304837</v>
      </c>
      <c r="H1466">
        <v>32000000</v>
      </c>
    </row>
    <row r="1467" spans="1:8" x14ac:dyDescent="0.3">
      <c r="A1467">
        <v>8.5</v>
      </c>
      <c r="B1467" t="s">
        <v>23427</v>
      </c>
      <c r="C1467" t="s">
        <v>2636</v>
      </c>
      <c r="D1467" t="s">
        <v>1469</v>
      </c>
      <c r="E1467" t="s">
        <v>37</v>
      </c>
      <c r="F1467">
        <v>289</v>
      </c>
      <c r="G1467">
        <v>78800000</v>
      </c>
      <c r="H1467">
        <v>31500000</v>
      </c>
    </row>
    <row r="1468" spans="1:8" x14ac:dyDescent="0.3">
      <c r="A1468">
        <v>6.3</v>
      </c>
      <c r="B1468" t="s">
        <v>23428</v>
      </c>
      <c r="C1468" t="s">
        <v>5818</v>
      </c>
      <c r="D1468" t="s">
        <v>816</v>
      </c>
      <c r="E1468" t="s">
        <v>37</v>
      </c>
      <c r="F1468">
        <v>102</v>
      </c>
      <c r="G1468">
        <v>17797316</v>
      </c>
      <c r="H1468">
        <v>32000000</v>
      </c>
    </row>
    <row r="1469" spans="1:8" x14ac:dyDescent="0.3">
      <c r="A1469">
        <v>7.3</v>
      </c>
      <c r="B1469" t="s">
        <v>23429</v>
      </c>
      <c r="C1469" t="s">
        <v>2223</v>
      </c>
      <c r="D1469" t="s">
        <v>3985</v>
      </c>
      <c r="E1469" t="s">
        <v>37</v>
      </c>
      <c r="F1469">
        <v>143</v>
      </c>
      <c r="G1469">
        <v>82528097</v>
      </c>
      <c r="H1469">
        <v>6500000</v>
      </c>
    </row>
    <row r="1470" spans="1:8" x14ac:dyDescent="0.3">
      <c r="A1470">
        <v>6.3</v>
      </c>
      <c r="B1470" t="s">
        <v>23430</v>
      </c>
      <c r="C1470" t="s">
        <v>5826</v>
      </c>
      <c r="D1470" t="s">
        <v>5827</v>
      </c>
      <c r="E1470" t="s">
        <v>37</v>
      </c>
      <c r="F1470">
        <v>113</v>
      </c>
      <c r="G1470">
        <v>14268533</v>
      </c>
      <c r="H1470">
        <v>31500000</v>
      </c>
    </row>
    <row r="1471" spans="1:8" x14ac:dyDescent="0.3">
      <c r="A1471">
        <v>7.2</v>
      </c>
      <c r="B1471" t="s">
        <v>23431</v>
      </c>
      <c r="C1471" t="s">
        <v>1059</v>
      </c>
      <c r="D1471" t="s">
        <v>4112</v>
      </c>
      <c r="E1471" t="s">
        <v>37</v>
      </c>
      <c r="F1471">
        <v>161</v>
      </c>
      <c r="G1471">
        <v>87100000</v>
      </c>
      <c r="H1471">
        <v>31000000</v>
      </c>
    </row>
    <row r="1472" spans="1:8" x14ac:dyDescent="0.3">
      <c r="A1472">
        <v>7.3</v>
      </c>
      <c r="B1472" t="s">
        <v>23432</v>
      </c>
      <c r="C1472" t="s">
        <v>271</v>
      </c>
      <c r="D1472" t="s">
        <v>1861</v>
      </c>
      <c r="E1472" t="s">
        <v>37</v>
      </c>
      <c r="F1472">
        <v>138</v>
      </c>
      <c r="G1472">
        <v>93749203</v>
      </c>
      <c r="H1472">
        <v>31000000</v>
      </c>
    </row>
    <row r="1473" spans="1:8" x14ac:dyDescent="0.3">
      <c r="A1473">
        <v>6.3</v>
      </c>
      <c r="B1473" t="s">
        <v>23433</v>
      </c>
      <c r="C1473" t="s">
        <v>5838</v>
      </c>
      <c r="D1473" t="s">
        <v>157</v>
      </c>
      <c r="E1473" t="s">
        <v>37</v>
      </c>
      <c r="F1473">
        <v>126</v>
      </c>
      <c r="G1473">
        <v>62700000</v>
      </c>
      <c r="H1473">
        <v>34000000</v>
      </c>
    </row>
    <row r="1474" spans="1:8" x14ac:dyDescent="0.3">
      <c r="A1474">
        <v>8.1</v>
      </c>
      <c r="B1474" t="s">
        <v>23434</v>
      </c>
      <c r="C1474" t="s">
        <v>3168</v>
      </c>
      <c r="D1474" t="s">
        <v>5842</v>
      </c>
      <c r="E1474" t="s">
        <v>37</v>
      </c>
      <c r="F1474">
        <v>99</v>
      </c>
      <c r="G1474">
        <v>59073773</v>
      </c>
      <c r="H1474">
        <v>25000000</v>
      </c>
    </row>
    <row r="1475" spans="1:8" x14ac:dyDescent="0.3">
      <c r="A1475">
        <v>6.9</v>
      </c>
      <c r="B1475" t="s">
        <v>23435</v>
      </c>
      <c r="C1475" t="s">
        <v>4990</v>
      </c>
      <c r="D1475" t="s">
        <v>5846</v>
      </c>
      <c r="E1475" t="s">
        <v>37</v>
      </c>
      <c r="F1475">
        <v>101</v>
      </c>
      <c r="G1475">
        <v>24185781</v>
      </c>
      <c r="H1475">
        <v>31000000</v>
      </c>
    </row>
    <row r="1476" spans="1:8" x14ac:dyDescent="0.3">
      <c r="A1476">
        <v>6.3</v>
      </c>
      <c r="B1476" t="s">
        <v>23436</v>
      </c>
      <c r="C1476" t="s">
        <v>2873</v>
      </c>
      <c r="D1476" t="s">
        <v>5852</v>
      </c>
      <c r="E1476" t="s">
        <v>37</v>
      </c>
      <c r="F1476">
        <v>103</v>
      </c>
      <c r="G1476">
        <v>53133888</v>
      </c>
      <c r="H1476">
        <v>31000000</v>
      </c>
    </row>
    <row r="1477" spans="1:8" x14ac:dyDescent="0.3">
      <c r="A1477">
        <v>7.3</v>
      </c>
      <c r="B1477" t="s">
        <v>23437</v>
      </c>
      <c r="C1477" t="s">
        <v>1494</v>
      </c>
      <c r="D1477" t="s">
        <v>5857</v>
      </c>
      <c r="E1477" t="s">
        <v>37</v>
      </c>
      <c r="F1477">
        <v>118</v>
      </c>
      <c r="G1477">
        <v>44983704</v>
      </c>
      <c r="H1477">
        <v>31000000</v>
      </c>
    </row>
    <row r="1478" spans="1:8" x14ac:dyDescent="0.3">
      <c r="A1478">
        <v>6.1</v>
      </c>
      <c r="B1478" t="s">
        <v>23438</v>
      </c>
      <c r="C1478" t="s">
        <v>5861</v>
      </c>
      <c r="D1478" t="s">
        <v>2005</v>
      </c>
      <c r="E1478" t="s">
        <v>37</v>
      </c>
      <c r="F1478">
        <v>99</v>
      </c>
      <c r="G1478">
        <v>58879132</v>
      </c>
      <c r="H1478">
        <v>31000000</v>
      </c>
    </row>
    <row r="1479" spans="1:8" x14ac:dyDescent="0.3">
      <c r="A1479">
        <v>6.9</v>
      </c>
      <c r="B1479" t="s">
        <v>23439</v>
      </c>
      <c r="C1479" t="s">
        <v>120</v>
      </c>
      <c r="D1479" t="s">
        <v>3753</v>
      </c>
      <c r="E1479" t="s">
        <v>37</v>
      </c>
      <c r="F1479">
        <v>105</v>
      </c>
      <c r="G1479">
        <v>72077000</v>
      </c>
      <c r="H1479">
        <v>30250000</v>
      </c>
    </row>
    <row r="1480" spans="1:8" x14ac:dyDescent="0.3">
      <c r="A1480">
        <v>7.2</v>
      </c>
      <c r="B1480" t="s">
        <v>23440</v>
      </c>
      <c r="C1480" t="s">
        <v>117</v>
      </c>
      <c r="D1480" t="s">
        <v>5869</v>
      </c>
      <c r="E1480" t="s">
        <v>37</v>
      </c>
      <c r="F1480">
        <v>113</v>
      </c>
      <c r="G1480">
        <v>170684505</v>
      </c>
      <c r="H1480">
        <v>45000000</v>
      </c>
    </row>
    <row r="1481" spans="1:8" x14ac:dyDescent="0.3">
      <c r="A1481">
        <v>6.4</v>
      </c>
      <c r="B1481" t="s">
        <v>23441</v>
      </c>
      <c r="C1481" t="s">
        <v>1043</v>
      </c>
      <c r="D1481" t="s">
        <v>1188</v>
      </c>
      <c r="E1481" t="s">
        <v>37</v>
      </c>
      <c r="F1481">
        <v>93</v>
      </c>
      <c r="G1481">
        <v>163479795</v>
      </c>
      <c r="H1481">
        <v>34200000</v>
      </c>
    </row>
    <row r="1482" spans="1:8" x14ac:dyDescent="0.3">
      <c r="A1482">
        <v>6.4</v>
      </c>
      <c r="B1482" t="s">
        <v>23442</v>
      </c>
      <c r="C1482" t="s">
        <v>5878</v>
      </c>
      <c r="D1482" t="s">
        <v>809</v>
      </c>
      <c r="E1482" t="s">
        <v>37</v>
      </c>
      <c r="F1482">
        <v>108</v>
      </c>
      <c r="G1482">
        <v>145096820</v>
      </c>
      <c r="H1482">
        <v>30000000</v>
      </c>
    </row>
    <row r="1483" spans="1:8" x14ac:dyDescent="0.3">
      <c r="A1483">
        <v>8.3000000000000007</v>
      </c>
      <c r="B1483" t="s">
        <v>23443</v>
      </c>
      <c r="C1483" t="s">
        <v>208</v>
      </c>
      <c r="D1483" t="s">
        <v>185</v>
      </c>
      <c r="E1483" t="s">
        <v>37</v>
      </c>
      <c r="F1483">
        <v>74</v>
      </c>
      <c r="G1483">
        <v>191796233</v>
      </c>
      <c r="H1483">
        <v>30000000</v>
      </c>
    </row>
    <row r="1484" spans="1:8" x14ac:dyDescent="0.3">
      <c r="A1484">
        <v>7.2</v>
      </c>
      <c r="B1484" t="s">
        <v>23444</v>
      </c>
      <c r="C1484" t="s">
        <v>779</v>
      </c>
      <c r="D1484" t="s">
        <v>1449</v>
      </c>
      <c r="E1484" t="s">
        <v>37</v>
      </c>
      <c r="F1484">
        <v>116</v>
      </c>
      <c r="G1484">
        <v>121248145</v>
      </c>
      <c r="H1484">
        <v>25000000</v>
      </c>
    </row>
    <row r="1485" spans="1:8" x14ac:dyDescent="0.3">
      <c r="A1485">
        <v>6.8</v>
      </c>
      <c r="B1485" t="s">
        <v>23445</v>
      </c>
      <c r="C1485" t="s">
        <v>5888</v>
      </c>
      <c r="D1485" t="s">
        <v>151</v>
      </c>
      <c r="E1485" t="s">
        <v>37</v>
      </c>
      <c r="F1485">
        <v>104</v>
      </c>
      <c r="G1485">
        <v>125014030</v>
      </c>
      <c r="H1485">
        <v>30000000</v>
      </c>
    </row>
    <row r="1486" spans="1:8" x14ac:dyDescent="0.3">
      <c r="A1486">
        <v>6.5</v>
      </c>
      <c r="B1486" t="s">
        <v>23446</v>
      </c>
      <c r="C1486" t="s">
        <v>5894</v>
      </c>
      <c r="D1486" t="s">
        <v>1473</v>
      </c>
      <c r="E1486" t="s">
        <v>37</v>
      </c>
      <c r="F1486">
        <v>106</v>
      </c>
      <c r="G1486">
        <v>11854694</v>
      </c>
      <c r="H1486">
        <v>31000000</v>
      </c>
    </row>
    <row r="1487" spans="1:8" x14ac:dyDescent="0.3">
      <c r="A1487">
        <v>7.8</v>
      </c>
      <c r="B1487" t="s">
        <v>23447</v>
      </c>
      <c r="C1487" t="s">
        <v>5648</v>
      </c>
      <c r="D1487" t="s">
        <v>795</v>
      </c>
      <c r="E1487" t="s">
        <v>37</v>
      </c>
      <c r="F1487">
        <v>120</v>
      </c>
      <c r="G1487">
        <v>115648585</v>
      </c>
      <c r="H1487">
        <v>30000000</v>
      </c>
    </row>
    <row r="1488" spans="1:8" x14ac:dyDescent="0.3">
      <c r="A1488">
        <v>7.6</v>
      </c>
      <c r="B1488" t="s">
        <v>23448</v>
      </c>
      <c r="C1488" t="s">
        <v>668</v>
      </c>
      <c r="D1488" t="s">
        <v>50</v>
      </c>
      <c r="E1488" t="s">
        <v>37</v>
      </c>
      <c r="F1488">
        <v>135</v>
      </c>
      <c r="G1488">
        <v>122012643</v>
      </c>
      <c r="H1488">
        <v>30000000</v>
      </c>
    </row>
    <row r="1489" spans="1:8" x14ac:dyDescent="0.3">
      <c r="A1489">
        <v>7.2</v>
      </c>
      <c r="B1489" t="s">
        <v>23449</v>
      </c>
      <c r="C1489" t="s">
        <v>4823</v>
      </c>
      <c r="D1489" t="s">
        <v>760</v>
      </c>
      <c r="E1489" t="s">
        <v>37</v>
      </c>
      <c r="F1489">
        <v>132</v>
      </c>
      <c r="G1489">
        <v>116631310</v>
      </c>
      <c r="H1489">
        <v>30000000</v>
      </c>
    </row>
    <row r="1490" spans="1:8" x14ac:dyDescent="0.3">
      <c r="A1490">
        <v>6.7</v>
      </c>
      <c r="B1490" t="s">
        <v>23450</v>
      </c>
      <c r="C1490" t="s">
        <v>2845</v>
      </c>
      <c r="D1490" t="s">
        <v>1699</v>
      </c>
      <c r="E1490" t="s">
        <v>37</v>
      </c>
      <c r="F1490">
        <v>92</v>
      </c>
      <c r="G1490">
        <v>114324072</v>
      </c>
      <c r="H1490">
        <v>20000000</v>
      </c>
    </row>
    <row r="1491" spans="1:8" x14ac:dyDescent="0.3">
      <c r="A1491">
        <v>6.8</v>
      </c>
      <c r="B1491" t="s">
        <v>23451</v>
      </c>
      <c r="C1491" t="s">
        <v>120</v>
      </c>
      <c r="D1491" t="s">
        <v>1269</v>
      </c>
      <c r="E1491" t="s">
        <v>37</v>
      </c>
      <c r="F1491">
        <v>99</v>
      </c>
      <c r="G1491">
        <v>113502246</v>
      </c>
      <c r="H1491">
        <v>38000000</v>
      </c>
    </row>
    <row r="1492" spans="1:8" x14ac:dyDescent="0.3">
      <c r="A1492">
        <v>6.3</v>
      </c>
      <c r="B1492" t="s">
        <v>23452</v>
      </c>
      <c r="C1492" t="s">
        <v>2768</v>
      </c>
      <c r="D1492" t="s">
        <v>2005</v>
      </c>
      <c r="E1492" t="s">
        <v>37</v>
      </c>
      <c r="F1492">
        <v>90</v>
      </c>
      <c r="G1492">
        <v>108360000</v>
      </c>
      <c r="H1492">
        <v>30000000</v>
      </c>
    </row>
    <row r="1493" spans="1:8" x14ac:dyDescent="0.3">
      <c r="A1493">
        <v>6.2</v>
      </c>
      <c r="B1493" t="s">
        <v>23453</v>
      </c>
      <c r="C1493" t="s">
        <v>1439</v>
      </c>
      <c r="D1493" t="s">
        <v>1247</v>
      </c>
      <c r="E1493" t="s">
        <v>37</v>
      </c>
      <c r="F1493">
        <v>111</v>
      </c>
      <c r="G1493">
        <v>108244774</v>
      </c>
      <c r="H1493">
        <v>37000000</v>
      </c>
    </row>
    <row r="1494" spans="1:8" x14ac:dyDescent="0.3">
      <c r="A1494">
        <v>6.2</v>
      </c>
      <c r="B1494" t="s">
        <v>23454</v>
      </c>
      <c r="C1494" t="s">
        <v>5284</v>
      </c>
      <c r="D1494" t="s">
        <v>809</v>
      </c>
      <c r="E1494" t="s">
        <v>37</v>
      </c>
      <c r="F1494">
        <v>103</v>
      </c>
      <c r="G1494">
        <v>105444419</v>
      </c>
      <c r="H1494">
        <v>26000000</v>
      </c>
    </row>
    <row r="1495" spans="1:8" x14ac:dyDescent="0.3">
      <c r="A1495">
        <v>8.6</v>
      </c>
      <c r="B1495" t="s">
        <v>23455</v>
      </c>
      <c r="C1495" t="s">
        <v>394</v>
      </c>
      <c r="D1495" t="s">
        <v>1025</v>
      </c>
      <c r="E1495" t="s">
        <v>37</v>
      </c>
      <c r="F1495">
        <v>127</v>
      </c>
      <c r="G1495">
        <v>100125340</v>
      </c>
      <c r="H1495">
        <v>33000000</v>
      </c>
    </row>
    <row r="1496" spans="1:8" x14ac:dyDescent="0.3">
      <c r="A1496">
        <v>8</v>
      </c>
      <c r="B1496" t="s">
        <v>23456</v>
      </c>
      <c r="C1496" t="s">
        <v>702</v>
      </c>
      <c r="D1496" t="s">
        <v>1275</v>
      </c>
      <c r="E1496" t="s">
        <v>37</v>
      </c>
      <c r="F1496">
        <v>112</v>
      </c>
      <c r="G1496">
        <v>115646235</v>
      </c>
      <c r="H1496">
        <v>30000000</v>
      </c>
    </row>
    <row r="1497" spans="1:8" x14ac:dyDescent="0.3">
      <c r="A1497">
        <v>7</v>
      </c>
      <c r="B1497" t="s">
        <v>23457</v>
      </c>
      <c r="C1497" t="s">
        <v>5931</v>
      </c>
      <c r="D1497" t="s">
        <v>185</v>
      </c>
      <c r="E1497" t="s">
        <v>37</v>
      </c>
      <c r="F1497">
        <v>87</v>
      </c>
      <c r="G1497">
        <v>85416609</v>
      </c>
      <c r="H1497">
        <v>30000000</v>
      </c>
    </row>
    <row r="1498" spans="1:8" x14ac:dyDescent="0.3">
      <c r="A1498">
        <v>8</v>
      </c>
      <c r="B1498" t="s">
        <v>23458</v>
      </c>
      <c r="C1498" t="s">
        <v>1574</v>
      </c>
      <c r="D1498" t="s">
        <v>1025</v>
      </c>
      <c r="E1498" t="s">
        <v>37</v>
      </c>
      <c r="F1498">
        <v>138</v>
      </c>
      <c r="G1498">
        <v>90135191</v>
      </c>
      <c r="H1498">
        <v>25000000</v>
      </c>
    </row>
    <row r="1499" spans="1:8" x14ac:dyDescent="0.3">
      <c r="A1499">
        <v>8.1</v>
      </c>
      <c r="B1499" t="s">
        <v>23459</v>
      </c>
      <c r="C1499" t="s">
        <v>1574</v>
      </c>
      <c r="D1499" t="s">
        <v>1607</v>
      </c>
      <c r="E1499" t="s">
        <v>37</v>
      </c>
      <c r="F1499">
        <v>132</v>
      </c>
      <c r="G1499">
        <v>100422786</v>
      </c>
      <c r="H1499">
        <v>30000000</v>
      </c>
    </row>
    <row r="1500" spans="1:8" x14ac:dyDescent="0.3">
      <c r="A1500">
        <v>6.7</v>
      </c>
      <c r="B1500" t="s">
        <v>23460</v>
      </c>
      <c r="C1500" t="s">
        <v>2004</v>
      </c>
      <c r="D1500" t="s">
        <v>541</v>
      </c>
      <c r="E1500" t="s">
        <v>37</v>
      </c>
      <c r="F1500">
        <v>103</v>
      </c>
      <c r="G1500">
        <v>106694016</v>
      </c>
      <c r="H1500">
        <v>30000000</v>
      </c>
    </row>
    <row r="1501" spans="1:8" x14ac:dyDescent="0.3">
      <c r="A1501">
        <v>7.9</v>
      </c>
      <c r="B1501" t="s">
        <v>23461</v>
      </c>
      <c r="C1501" t="s">
        <v>4182</v>
      </c>
      <c r="D1501" t="s">
        <v>151</v>
      </c>
      <c r="E1501" t="s">
        <v>37</v>
      </c>
      <c r="F1501">
        <v>123</v>
      </c>
      <c r="G1501">
        <v>64286</v>
      </c>
      <c r="H1501">
        <v>29000000</v>
      </c>
    </row>
    <row r="1502" spans="1:8" x14ac:dyDescent="0.3">
      <c r="A1502">
        <v>6.1</v>
      </c>
      <c r="B1502" t="s">
        <v>23462</v>
      </c>
      <c r="C1502" t="s">
        <v>4030</v>
      </c>
      <c r="D1502" t="s">
        <v>816</v>
      </c>
      <c r="E1502" t="s">
        <v>37</v>
      </c>
      <c r="F1502">
        <v>111</v>
      </c>
      <c r="G1502">
        <v>76806312</v>
      </c>
      <c r="H1502">
        <v>30000000</v>
      </c>
    </row>
    <row r="1503" spans="1:8" x14ac:dyDescent="0.3">
      <c r="A1503">
        <v>4.2</v>
      </c>
      <c r="B1503" t="s">
        <v>23463</v>
      </c>
      <c r="C1503" t="s">
        <v>814</v>
      </c>
      <c r="D1503" t="s">
        <v>5956</v>
      </c>
      <c r="E1503" t="s">
        <v>37</v>
      </c>
      <c r="F1503">
        <v>102</v>
      </c>
      <c r="G1503">
        <v>79566871</v>
      </c>
      <c r="H1503">
        <v>30000000</v>
      </c>
    </row>
    <row r="1504" spans="1:8" x14ac:dyDescent="0.3">
      <c r="A1504">
        <v>6.1</v>
      </c>
      <c r="B1504" t="s">
        <v>23464</v>
      </c>
      <c r="C1504" t="s">
        <v>5960</v>
      </c>
      <c r="D1504" t="s">
        <v>959</v>
      </c>
      <c r="E1504" t="s">
        <v>37</v>
      </c>
      <c r="F1504">
        <v>78</v>
      </c>
      <c r="G1504">
        <v>76501438</v>
      </c>
      <c r="H1504">
        <v>30000000</v>
      </c>
    </row>
    <row r="1505" spans="1:8" x14ac:dyDescent="0.3">
      <c r="A1505">
        <v>6.6</v>
      </c>
      <c r="B1505" t="s">
        <v>23465</v>
      </c>
      <c r="C1505" t="s">
        <v>3912</v>
      </c>
      <c r="D1505" t="s">
        <v>151</v>
      </c>
      <c r="E1505" t="s">
        <v>37</v>
      </c>
      <c r="F1505">
        <v>132</v>
      </c>
      <c r="G1505">
        <v>74787599</v>
      </c>
      <c r="H1505">
        <v>30000000</v>
      </c>
    </row>
    <row r="1506" spans="1:8" x14ac:dyDescent="0.3">
      <c r="A1506">
        <v>7.5</v>
      </c>
      <c r="B1506" t="s">
        <v>23466</v>
      </c>
      <c r="C1506" t="s">
        <v>544</v>
      </c>
      <c r="D1506" t="s">
        <v>5513</v>
      </c>
      <c r="E1506" t="s">
        <v>37</v>
      </c>
      <c r="F1506">
        <v>133</v>
      </c>
      <c r="G1506">
        <v>66528842</v>
      </c>
      <c r="H1506">
        <v>30000000</v>
      </c>
    </row>
    <row r="1507" spans="1:8" x14ac:dyDescent="0.3">
      <c r="A1507">
        <v>7.4</v>
      </c>
      <c r="B1507" t="s">
        <v>23467</v>
      </c>
      <c r="C1507" t="s">
        <v>5972</v>
      </c>
      <c r="D1507" t="s">
        <v>151</v>
      </c>
      <c r="E1507" t="s">
        <v>37</v>
      </c>
      <c r="F1507">
        <v>108</v>
      </c>
      <c r="G1507">
        <v>83813460</v>
      </c>
      <c r="H1507">
        <v>25000000</v>
      </c>
    </row>
    <row r="1508" spans="1:8" x14ac:dyDescent="0.3">
      <c r="A1508">
        <v>7.2</v>
      </c>
      <c r="B1508" t="s">
        <v>23468</v>
      </c>
      <c r="C1508" t="s">
        <v>5977</v>
      </c>
      <c r="D1508" t="s">
        <v>1188</v>
      </c>
      <c r="E1508" t="s">
        <v>37</v>
      </c>
      <c r="F1508">
        <v>125</v>
      </c>
      <c r="G1508">
        <v>65010106</v>
      </c>
      <c r="H1508">
        <v>30000000</v>
      </c>
    </row>
    <row r="1509" spans="1:8" x14ac:dyDescent="0.3">
      <c r="A1509">
        <v>6.9</v>
      </c>
      <c r="B1509" t="s">
        <v>23469</v>
      </c>
      <c r="C1509" t="s">
        <v>5983</v>
      </c>
      <c r="D1509" t="s">
        <v>5985</v>
      </c>
      <c r="E1509" t="s">
        <v>37</v>
      </c>
      <c r="F1509">
        <v>98</v>
      </c>
      <c r="G1509">
        <v>66359959</v>
      </c>
      <c r="H1509">
        <v>35000000</v>
      </c>
    </row>
    <row r="1510" spans="1:8" x14ac:dyDescent="0.3">
      <c r="A1510">
        <v>7.4</v>
      </c>
      <c r="B1510" t="s">
        <v>23470</v>
      </c>
      <c r="C1510" t="s">
        <v>5991</v>
      </c>
      <c r="D1510" t="s">
        <v>3315</v>
      </c>
      <c r="E1510" t="s">
        <v>37</v>
      </c>
      <c r="F1510">
        <v>119</v>
      </c>
      <c r="G1510">
        <v>66468315</v>
      </c>
      <c r="H1510">
        <v>30000000</v>
      </c>
    </row>
    <row r="1511" spans="1:8" x14ac:dyDescent="0.3">
      <c r="A1511">
        <v>5.4</v>
      </c>
      <c r="B1511" t="s">
        <v>23471</v>
      </c>
      <c r="C1511" t="s">
        <v>138</v>
      </c>
      <c r="D1511" t="s">
        <v>1269</v>
      </c>
      <c r="E1511" t="s">
        <v>37</v>
      </c>
      <c r="F1511">
        <v>87</v>
      </c>
      <c r="G1511">
        <v>64172251</v>
      </c>
      <c r="H1511">
        <v>30000000</v>
      </c>
    </row>
    <row r="1512" spans="1:8" x14ac:dyDescent="0.3">
      <c r="A1512">
        <v>6.8</v>
      </c>
      <c r="B1512" t="s">
        <v>23472</v>
      </c>
      <c r="C1512" t="s">
        <v>5999</v>
      </c>
      <c r="D1512" t="s">
        <v>1718</v>
      </c>
      <c r="E1512" t="s">
        <v>37</v>
      </c>
      <c r="F1512">
        <v>91</v>
      </c>
      <c r="G1512">
        <v>66600000</v>
      </c>
      <c r="H1512">
        <v>30000000</v>
      </c>
    </row>
    <row r="1513" spans="1:8" x14ac:dyDescent="0.3">
      <c r="A1513">
        <v>6.3</v>
      </c>
      <c r="B1513" t="s">
        <v>23473</v>
      </c>
      <c r="C1513" t="s">
        <v>1716</v>
      </c>
      <c r="D1513" t="s">
        <v>715</v>
      </c>
      <c r="E1513" t="s">
        <v>37</v>
      </c>
      <c r="F1513">
        <v>100</v>
      </c>
      <c r="G1513">
        <v>63536011</v>
      </c>
      <c r="H1513">
        <v>30000000</v>
      </c>
    </row>
    <row r="1514" spans="1:8" x14ac:dyDescent="0.3">
      <c r="A1514">
        <v>7.2</v>
      </c>
      <c r="B1514" t="s">
        <v>23474</v>
      </c>
      <c r="C1514" t="s">
        <v>4203</v>
      </c>
      <c r="D1514" t="s">
        <v>715</v>
      </c>
      <c r="E1514" t="s">
        <v>37</v>
      </c>
      <c r="F1514">
        <v>118</v>
      </c>
      <c r="G1514">
        <v>62877175</v>
      </c>
      <c r="H1514">
        <v>30000000</v>
      </c>
    </row>
    <row r="1515" spans="1:8" x14ac:dyDescent="0.3">
      <c r="A1515">
        <v>6.9</v>
      </c>
      <c r="B1515" t="s">
        <v>23475</v>
      </c>
      <c r="C1515" t="s">
        <v>1310</v>
      </c>
      <c r="D1515" t="s">
        <v>587</v>
      </c>
      <c r="E1515" t="s">
        <v>37</v>
      </c>
      <c r="F1515">
        <v>109</v>
      </c>
      <c r="G1515">
        <v>74484168</v>
      </c>
      <c r="H1515">
        <v>45000000</v>
      </c>
    </row>
    <row r="1516" spans="1:8" x14ac:dyDescent="0.3">
      <c r="A1516">
        <v>6</v>
      </c>
      <c r="B1516" t="s">
        <v>23476</v>
      </c>
      <c r="C1516" t="s">
        <v>6021</v>
      </c>
      <c r="D1516" t="s">
        <v>816</v>
      </c>
      <c r="E1516" t="s">
        <v>37</v>
      </c>
      <c r="F1516">
        <v>99</v>
      </c>
      <c r="G1516">
        <v>60269340</v>
      </c>
      <c r="H1516">
        <v>30000000</v>
      </c>
    </row>
    <row r="1517" spans="1:8" x14ac:dyDescent="0.3">
      <c r="A1517">
        <v>5.9</v>
      </c>
      <c r="B1517" t="s">
        <v>23477</v>
      </c>
      <c r="C1517" t="s">
        <v>6025</v>
      </c>
      <c r="D1517" t="s">
        <v>151</v>
      </c>
      <c r="E1517" t="s">
        <v>37</v>
      </c>
      <c r="F1517">
        <v>114</v>
      </c>
      <c r="G1517">
        <v>60033780</v>
      </c>
      <c r="H1517">
        <v>30000000</v>
      </c>
    </row>
    <row r="1518" spans="1:8" x14ac:dyDescent="0.3">
      <c r="A1518">
        <v>5.4</v>
      </c>
      <c r="B1518" t="s">
        <v>23478</v>
      </c>
      <c r="C1518" t="s">
        <v>1196</v>
      </c>
      <c r="D1518" t="s">
        <v>816</v>
      </c>
      <c r="E1518" t="s">
        <v>37</v>
      </c>
      <c r="F1518">
        <v>89</v>
      </c>
      <c r="G1518">
        <v>58715510</v>
      </c>
      <c r="H1518">
        <v>30000000</v>
      </c>
    </row>
    <row r="1519" spans="1:8" x14ac:dyDescent="0.3">
      <c r="A1519">
        <v>5.9</v>
      </c>
      <c r="B1519" t="s">
        <v>23479</v>
      </c>
      <c r="C1519" t="s">
        <v>1268</v>
      </c>
      <c r="D1519" t="s">
        <v>1160</v>
      </c>
      <c r="E1519" t="s">
        <v>37</v>
      </c>
      <c r="F1519">
        <v>95</v>
      </c>
      <c r="G1519">
        <v>58156435</v>
      </c>
      <c r="H1519">
        <v>19000000</v>
      </c>
    </row>
    <row r="1520" spans="1:8" x14ac:dyDescent="0.3">
      <c r="A1520">
        <v>6.1</v>
      </c>
      <c r="B1520" t="s">
        <v>23480</v>
      </c>
      <c r="C1520" t="s">
        <v>1196</v>
      </c>
      <c r="D1520" t="s">
        <v>1553</v>
      </c>
      <c r="E1520" t="s">
        <v>37</v>
      </c>
      <c r="F1520">
        <v>98</v>
      </c>
      <c r="G1520">
        <v>56044241</v>
      </c>
      <c r="H1520">
        <v>37000000</v>
      </c>
    </row>
    <row r="1521" spans="1:8" x14ac:dyDescent="0.3">
      <c r="A1521">
        <v>7.7</v>
      </c>
      <c r="B1521" t="s">
        <v>23481</v>
      </c>
      <c r="C1521" t="s">
        <v>1789</v>
      </c>
      <c r="D1521" t="s">
        <v>1553</v>
      </c>
      <c r="E1521" t="s">
        <v>37</v>
      </c>
      <c r="F1521">
        <v>94</v>
      </c>
      <c r="G1521">
        <v>56816662</v>
      </c>
      <c r="H1521">
        <v>17000000</v>
      </c>
    </row>
    <row r="1522" spans="1:8" x14ac:dyDescent="0.3">
      <c r="A1522">
        <v>5.8</v>
      </c>
      <c r="B1522" t="s">
        <v>23482</v>
      </c>
      <c r="C1522" t="s">
        <v>6047</v>
      </c>
      <c r="D1522" t="s">
        <v>286</v>
      </c>
      <c r="E1522" t="s">
        <v>37</v>
      </c>
      <c r="F1522">
        <v>85</v>
      </c>
      <c r="G1522">
        <v>64238770</v>
      </c>
      <c r="H1522">
        <v>42000000</v>
      </c>
    </row>
    <row r="1523" spans="1:8" x14ac:dyDescent="0.3">
      <c r="A1523">
        <v>7.6</v>
      </c>
      <c r="B1523" t="s">
        <v>23483</v>
      </c>
      <c r="C1523" t="s">
        <v>6051</v>
      </c>
      <c r="D1523" t="s">
        <v>839</v>
      </c>
      <c r="E1523" t="s">
        <v>37</v>
      </c>
      <c r="F1523">
        <v>124</v>
      </c>
      <c r="G1523">
        <v>52937130</v>
      </c>
      <c r="H1523">
        <v>30000000</v>
      </c>
    </row>
    <row r="1524" spans="1:8" x14ac:dyDescent="0.3">
      <c r="A1524">
        <v>6.1</v>
      </c>
      <c r="B1524" t="s">
        <v>23484</v>
      </c>
      <c r="C1524" t="s">
        <v>4801</v>
      </c>
      <c r="D1524" t="s">
        <v>151</v>
      </c>
      <c r="E1524" t="s">
        <v>37</v>
      </c>
      <c r="F1524">
        <v>131</v>
      </c>
      <c r="G1524">
        <v>52799004</v>
      </c>
      <c r="H1524">
        <v>55000000</v>
      </c>
    </row>
    <row r="1525" spans="1:8" x14ac:dyDescent="0.3">
      <c r="A1525">
        <v>5.4</v>
      </c>
      <c r="B1525" t="s">
        <v>23485</v>
      </c>
      <c r="C1525" t="s">
        <v>6060</v>
      </c>
      <c r="D1525" t="s">
        <v>157</v>
      </c>
      <c r="E1525" t="s">
        <v>37</v>
      </c>
      <c r="F1525">
        <v>107</v>
      </c>
      <c r="G1525">
        <v>55210049</v>
      </c>
      <c r="H1525">
        <v>27800000</v>
      </c>
    </row>
    <row r="1526" spans="1:8" x14ac:dyDescent="0.3">
      <c r="A1526">
        <v>5.0999999999999996</v>
      </c>
      <c r="B1526" t="s">
        <v>23486</v>
      </c>
      <c r="C1526" t="s">
        <v>3697</v>
      </c>
      <c r="D1526" t="s">
        <v>6064</v>
      </c>
      <c r="E1526" t="s">
        <v>37</v>
      </c>
      <c r="F1526">
        <v>99</v>
      </c>
      <c r="G1526">
        <v>51432423</v>
      </c>
      <c r="H1526">
        <v>30000000</v>
      </c>
    </row>
    <row r="1527" spans="1:8" x14ac:dyDescent="0.3">
      <c r="A1527">
        <v>6.4</v>
      </c>
      <c r="B1527" t="s">
        <v>23487</v>
      </c>
      <c r="C1527" t="s">
        <v>1154</v>
      </c>
      <c r="D1527" t="s">
        <v>541</v>
      </c>
      <c r="E1527" t="s">
        <v>37</v>
      </c>
      <c r="F1527">
        <v>83</v>
      </c>
      <c r="G1527">
        <v>51109400</v>
      </c>
      <c r="H1527">
        <v>30000000</v>
      </c>
    </row>
    <row r="1528" spans="1:8" x14ac:dyDescent="0.3">
      <c r="A1528">
        <v>6.3</v>
      </c>
      <c r="B1528" t="s">
        <v>23488</v>
      </c>
      <c r="C1528" t="s">
        <v>3928</v>
      </c>
      <c r="D1528" t="s">
        <v>50</v>
      </c>
      <c r="E1528" t="s">
        <v>37</v>
      </c>
      <c r="F1528">
        <v>131</v>
      </c>
      <c r="G1528">
        <v>50300000</v>
      </c>
      <c r="H1528">
        <v>30000000</v>
      </c>
    </row>
    <row r="1529" spans="1:8" x14ac:dyDescent="0.3">
      <c r="A1529">
        <v>7.5</v>
      </c>
      <c r="B1529" t="s">
        <v>23489</v>
      </c>
      <c r="C1529" t="s">
        <v>6079</v>
      </c>
      <c r="D1529" t="s">
        <v>6081</v>
      </c>
      <c r="E1529" t="s">
        <v>37</v>
      </c>
      <c r="F1529">
        <v>85</v>
      </c>
      <c r="G1529">
        <v>56068547</v>
      </c>
      <c r="H1529">
        <v>30000000</v>
      </c>
    </row>
    <row r="1530" spans="1:8" x14ac:dyDescent="0.3">
      <c r="A1530">
        <v>7.1</v>
      </c>
      <c r="B1530" t="s">
        <v>23490</v>
      </c>
      <c r="C1530" t="s">
        <v>3248</v>
      </c>
      <c r="D1530" t="s">
        <v>151</v>
      </c>
      <c r="E1530" t="s">
        <v>37</v>
      </c>
      <c r="F1530">
        <v>126</v>
      </c>
      <c r="G1530">
        <v>53680848</v>
      </c>
      <c r="H1530">
        <v>30000000</v>
      </c>
    </row>
    <row r="1531" spans="1:8" x14ac:dyDescent="0.3">
      <c r="A1531">
        <v>7.8</v>
      </c>
      <c r="B1531" t="s">
        <v>23491</v>
      </c>
      <c r="C1531" t="s">
        <v>506</v>
      </c>
      <c r="D1531" t="s">
        <v>2603</v>
      </c>
      <c r="E1531" t="s">
        <v>37</v>
      </c>
      <c r="F1531">
        <v>123</v>
      </c>
      <c r="G1531">
        <v>50921738</v>
      </c>
      <c r="H1531">
        <v>30000000</v>
      </c>
    </row>
    <row r="1532" spans="1:8" x14ac:dyDescent="0.3">
      <c r="A1532">
        <v>6.5</v>
      </c>
      <c r="B1532" t="s">
        <v>23492</v>
      </c>
      <c r="C1532" t="s">
        <v>1196</v>
      </c>
      <c r="D1532" t="s">
        <v>715</v>
      </c>
      <c r="E1532" t="s">
        <v>37</v>
      </c>
      <c r="F1532">
        <v>105</v>
      </c>
      <c r="G1532">
        <v>53021560</v>
      </c>
      <c r="H1532">
        <v>30000000</v>
      </c>
    </row>
    <row r="1533" spans="1:8" x14ac:dyDescent="0.3">
      <c r="A1533">
        <v>6.6</v>
      </c>
      <c r="B1533" t="s">
        <v>23493</v>
      </c>
      <c r="C1533" t="s">
        <v>133</v>
      </c>
      <c r="D1533" t="s">
        <v>223</v>
      </c>
      <c r="E1533" t="s">
        <v>37</v>
      </c>
      <c r="F1533">
        <v>125</v>
      </c>
      <c r="G1533">
        <v>45645204</v>
      </c>
      <c r="H1533">
        <v>30000000</v>
      </c>
    </row>
    <row r="1534" spans="1:8" x14ac:dyDescent="0.3">
      <c r="A1534">
        <v>7.4</v>
      </c>
      <c r="B1534" t="s">
        <v>23494</v>
      </c>
      <c r="C1534" t="s">
        <v>173</v>
      </c>
      <c r="D1534" t="s">
        <v>6115</v>
      </c>
      <c r="E1534" t="s">
        <v>37</v>
      </c>
      <c r="F1534">
        <v>77</v>
      </c>
      <c r="G1534">
        <v>53337608</v>
      </c>
      <c r="H1534">
        <v>40000000</v>
      </c>
    </row>
    <row r="1535" spans="1:8" x14ac:dyDescent="0.3">
      <c r="A1535">
        <v>7.6</v>
      </c>
      <c r="B1535" t="s">
        <v>23495</v>
      </c>
      <c r="C1535" t="s">
        <v>3529</v>
      </c>
      <c r="D1535" t="s">
        <v>587</v>
      </c>
      <c r="E1535" t="s">
        <v>37</v>
      </c>
      <c r="F1535">
        <v>121</v>
      </c>
      <c r="G1535">
        <v>46875468</v>
      </c>
      <c r="H1535">
        <v>30000000</v>
      </c>
    </row>
    <row r="1536" spans="1:8" x14ac:dyDescent="0.3">
      <c r="A1536">
        <v>7.5</v>
      </c>
      <c r="B1536" t="s">
        <v>23496</v>
      </c>
      <c r="C1536" t="s">
        <v>1363</v>
      </c>
      <c r="D1536" t="s">
        <v>1607</v>
      </c>
      <c r="E1536" t="s">
        <v>37</v>
      </c>
      <c r="F1536">
        <v>124</v>
      </c>
      <c r="G1536">
        <v>52418902</v>
      </c>
      <c r="H1536">
        <v>30000000</v>
      </c>
    </row>
    <row r="1537" spans="1:8" x14ac:dyDescent="0.3">
      <c r="A1537">
        <v>6.6</v>
      </c>
      <c r="B1537" t="s">
        <v>23497</v>
      </c>
      <c r="C1537" t="s">
        <v>71</v>
      </c>
      <c r="D1537" t="s">
        <v>3330</v>
      </c>
      <c r="E1537" t="s">
        <v>37</v>
      </c>
      <c r="F1537">
        <v>99</v>
      </c>
      <c r="G1537">
        <v>42057340</v>
      </c>
      <c r="H1537">
        <v>30000000</v>
      </c>
    </row>
    <row r="1538" spans="1:8" x14ac:dyDescent="0.3">
      <c r="A1538">
        <v>7.2</v>
      </c>
      <c r="B1538" t="s">
        <v>23498</v>
      </c>
      <c r="C1538" t="s">
        <v>6137</v>
      </c>
      <c r="D1538" t="s">
        <v>396</v>
      </c>
      <c r="E1538" t="s">
        <v>37</v>
      </c>
      <c r="F1538">
        <v>112</v>
      </c>
      <c r="G1538">
        <v>42478175</v>
      </c>
      <c r="H1538">
        <v>25000000</v>
      </c>
    </row>
    <row r="1539" spans="1:8" x14ac:dyDescent="0.3">
      <c r="A1539">
        <v>7.6</v>
      </c>
      <c r="B1539" t="s">
        <v>23499</v>
      </c>
      <c r="C1539" t="s">
        <v>6141</v>
      </c>
      <c r="D1539" t="s">
        <v>1718</v>
      </c>
      <c r="E1539" t="s">
        <v>37</v>
      </c>
      <c r="F1539">
        <v>111</v>
      </c>
      <c r="G1539">
        <v>41407470</v>
      </c>
      <c r="H1539">
        <v>30000000</v>
      </c>
    </row>
    <row r="1540" spans="1:8" x14ac:dyDescent="0.3">
      <c r="A1540">
        <v>6.2</v>
      </c>
      <c r="B1540" t="s">
        <v>23500</v>
      </c>
      <c r="C1540" t="s">
        <v>569</v>
      </c>
      <c r="D1540" t="s">
        <v>5623</v>
      </c>
      <c r="E1540" t="s">
        <v>37</v>
      </c>
      <c r="F1540">
        <v>107</v>
      </c>
      <c r="G1540">
        <v>42385520</v>
      </c>
      <c r="H1540">
        <v>30000000</v>
      </c>
    </row>
    <row r="1541" spans="1:8" x14ac:dyDescent="0.3">
      <c r="A1541">
        <v>5.6</v>
      </c>
      <c r="B1541" t="s">
        <v>23501</v>
      </c>
      <c r="C1541" t="s">
        <v>3194</v>
      </c>
      <c r="D1541" t="s">
        <v>2701</v>
      </c>
      <c r="E1541" t="s">
        <v>37</v>
      </c>
      <c r="F1541">
        <v>104</v>
      </c>
      <c r="G1541">
        <v>40118420</v>
      </c>
      <c r="H1541">
        <v>30000000</v>
      </c>
    </row>
    <row r="1542" spans="1:8" x14ac:dyDescent="0.3">
      <c r="A1542">
        <v>7.6</v>
      </c>
      <c r="B1542" t="s">
        <v>23502</v>
      </c>
      <c r="C1542" t="s">
        <v>101</v>
      </c>
      <c r="D1542" t="s">
        <v>1170</v>
      </c>
      <c r="E1542" t="s">
        <v>37</v>
      </c>
      <c r="F1542">
        <v>113</v>
      </c>
      <c r="G1542">
        <v>40137776</v>
      </c>
      <c r="H1542">
        <v>38000000</v>
      </c>
    </row>
    <row r="1543" spans="1:8" x14ac:dyDescent="0.3">
      <c r="A1543">
        <v>6.6</v>
      </c>
      <c r="B1543" t="s">
        <v>23503</v>
      </c>
      <c r="C1543" t="s">
        <v>1523</v>
      </c>
      <c r="D1543" t="s">
        <v>4189</v>
      </c>
      <c r="E1543" t="s">
        <v>37</v>
      </c>
      <c r="F1543">
        <v>113</v>
      </c>
      <c r="G1543">
        <v>39568996</v>
      </c>
      <c r="H1543">
        <v>32000000</v>
      </c>
    </row>
    <row r="1544" spans="1:8" x14ac:dyDescent="0.3">
      <c r="A1544">
        <v>7</v>
      </c>
      <c r="B1544" t="s">
        <v>23504</v>
      </c>
      <c r="C1544" t="s">
        <v>6164</v>
      </c>
      <c r="D1544" t="s">
        <v>1224</v>
      </c>
      <c r="E1544" t="s">
        <v>37</v>
      </c>
      <c r="F1544">
        <v>95</v>
      </c>
      <c r="G1544">
        <v>42043633</v>
      </c>
      <c r="H1544">
        <v>30000000</v>
      </c>
    </row>
    <row r="1545" spans="1:8" x14ac:dyDescent="0.3">
      <c r="A1545">
        <v>2.7</v>
      </c>
      <c r="B1545" t="s">
        <v>23505</v>
      </c>
      <c r="C1545" t="s">
        <v>6168</v>
      </c>
      <c r="D1545" t="s">
        <v>809</v>
      </c>
      <c r="E1545" t="s">
        <v>37</v>
      </c>
      <c r="F1545">
        <v>86</v>
      </c>
      <c r="G1545">
        <v>38232624</v>
      </c>
      <c r="H1545">
        <v>30000000</v>
      </c>
    </row>
    <row r="1546" spans="1:8" x14ac:dyDescent="0.3">
      <c r="A1546">
        <v>7.6</v>
      </c>
      <c r="B1546" t="s">
        <v>23506</v>
      </c>
      <c r="C1546" t="s">
        <v>1139</v>
      </c>
      <c r="D1546" t="s">
        <v>264</v>
      </c>
      <c r="E1546" t="s">
        <v>37</v>
      </c>
      <c r="F1546">
        <v>126</v>
      </c>
      <c r="G1546">
        <v>38413606</v>
      </c>
      <c r="H1546">
        <v>30000000</v>
      </c>
    </row>
    <row r="1547" spans="1:8" x14ac:dyDescent="0.3">
      <c r="A1547">
        <v>6.6</v>
      </c>
      <c r="B1547" t="s">
        <v>23507</v>
      </c>
      <c r="C1547" t="s">
        <v>1201</v>
      </c>
      <c r="D1547" t="s">
        <v>707</v>
      </c>
      <c r="E1547" t="s">
        <v>37</v>
      </c>
      <c r="F1547">
        <v>101</v>
      </c>
      <c r="G1547">
        <v>38122105</v>
      </c>
      <c r="H1547">
        <v>27000000</v>
      </c>
    </row>
    <row r="1548" spans="1:8" x14ac:dyDescent="0.3">
      <c r="A1548">
        <v>6.9</v>
      </c>
      <c r="B1548" t="s">
        <v>23508</v>
      </c>
      <c r="C1548" t="s">
        <v>945</v>
      </c>
      <c r="D1548" t="s">
        <v>6182</v>
      </c>
      <c r="E1548" t="s">
        <v>37</v>
      </c>
      <c r="F1548">
        <v>102</v>
      </c>
      <c r="G1548">
        <v>38747385</v>
      </c>
      <c r="H1548">
        <v>25000000</v>
      </c>
    </row>
    <row r="1549" spans="1:8" x14ac:dyDescent="0.3">
      <c r="A1549">
        <v>6.8</v>
      </c>
      <c r="B1549" t="s">
        <v>23509</v>
      </c>
      <c r="C1549" t="s">
        <v>506</v>
      </c>
      <c r="D1549" t="s">
        <v>499</v>
      </c>
      <c r="E1549" t="s">
        <v>37</v>
      </c>
      <c r="F1549">
        <v>111</v>
      </c>
      <c r="G1549">
        <v>40247512</v>
      </c>
      <c r="H1549">
        <v>30000000</v>
      </c>
    </row>
    <row r="1550" spans="1:8" x14ac:dyDescent="0.3">
      <c r="A1550">
        <v>3.7</v>
      </c>
      <c r="B1550" t="s">
        <v>23510</v>
      </c>
      <c r="C1550" t="s">
        <v>6196</v>
      </c>
      <c r="D1550" t="s">
        <v>180</v>
      </c>
      <c r="E1550" t="s">
        <v>37</v>
      </c>
      <c r="F1550">
        <v>95</v>
      </c>
      <c r="G1550">
        <v>35927406</v>
      </c>
      <c r="H1550">
        <v>30000000</v>
      </c>
    </row>
    <row r="1551" spans="1:8" x14ac:dyDescent="0.3">
      <c r="A1551">
        <v>6.1</v>
      </c>
      <c r="B1551" t="s">
        <v>23511</v>
      </c>
      <c r="C1551" t="s">
        <v>217</v>
      </c>
      <c r="D1551" t="s">
        <v>715</v>
      </c>
      <c r="E1551" t="s">
        <v>37</v>
      </c>
      <c r="F1551">
        <v>98</v>
      </c>
      <c r="G1551">
        <v>35565975</v>
      </c>
      <c r="H1551">
        <v>30000000</v>
      </c>
    </row>
    <row r="1552" spans="1:8" x14ac:dyDescent="0.3">
      <c r="A1552">
        <v>5.9</v>
      </c>
      <c r="B1552" t="s">
        <v>23512</v>
      </c>
      <c r="C1552" t="s">
        <v>6203</v>
      </c>
      <c r="D1552" t="s">
        <v>2837</v>
      </c>
      <c r="E1552" t="s">
        <v>37</v>
      </c>
      <c r="F1552">
        <v>100</v>
      </c>
      <c r="G1552">
        <v>35266619</v>
      </c>
      <c r="H1552">
        <v>30000000</v>
      </c>
    </row>
    <row r="1553" spans="1:8" x14ac:dyDescent="0.3">
      <c r="A1553">
        <v>6.7</v>
      </c>
      <c r="B1553" t="s">
        <v>23513</v>
      </c>
      <c r="C1553" t="s">
        <v>6207</v>
      </c>
      <c r="D1553" t="s">
        <v>3985</v>
      </c>
      <c r="E1553" t="s">
        <v>37</v>
      </c>
      <c r="F1553">
        <v>118</v>
      </c>
      <c r="G1553">
        <v>34703228</v>
      </c>
      <c r="H1553">
        <v>30000000</v>
      </c>
    </row>
    <row r="1554" spans="1:8" x14ac:dyDescent="0.3">
      <c r="A1554">
        <v>6.9</v>
      </c>
      <c r="B1554" t="s">
        <v>23514</v>
      </c>
      <c r="C1554" t="s">
        <v>6216</v>
      </c>
      <c r="D1554" t="s">
        <v>6218</v>
      </c>
      <c r="E1554" t="s">
        <v>37</v>
      </c>
      <c r="F1554">
        <v>125</v>
      </c>
      <c r="G1554">
        <v>38432823</v>
      </c>
      <c r="H1554">
        <v>30000000</v>
      </c>
    </row>
    <row r="1555" spans="1:8" x14ac:dyDescent="0.3">
      <c r="A1555">
        <v>5.5</v>
      </c>
      <c r="B1555" t="s">
        <v>23515</v>
      </c>
      <c r="C1555" t="s">
        <v>2377</v>
      </c>
      <c r="D1555" t="s">
        <v>541</v>
      </c>
      <c r="E1555" t="s">
        <v>37</v>
      </c>
      <c r="F1555">
        <v>94</v>
      </c>
      <c r="G1555">
        <v>32095318</v>
      </c>
      <c r="H1555">
        <v>45000000</v>
      </c>
    </row>
    <row r="1556" spans="1:8" x14ac:dyDescent="0.3">
      <c r="A1556">
        <v>7.1</v>
      </c>
      <c r="B1556">
        <v>9</v>
      </c>
      <c r="C1556" t="s">
        <v>6225</v>
      </c>
      <c r="D1556" t="s">
        <v>6227</v>
      </c>
      <c r="E1556" t="s">
        <v>37</v>
      </c>
      <c r="F1556">
        <v>79</v>
      </c>
      <c r="G1556">
        <v>31743332</v>
      </c>
      <c r="H1556">
        <v>30000000</v>
      </c>
    </row>
    <row r="1557" spans="1:8" x14ac:dyDescent="0.3">
      <c r="A1557">
        <v>7.1</v>
      </c>
      <c r="B1557" t="s">
        <v>23516</v>
      </c>
      <c r="C1557" t="s">
        <v>753</v>
      </c>
      <c r="D1557" t="s">
        <v>1018</v>
      </c>
      <c r="E1557" t="s">
        <v>37</v>
      </c>
      <c r="F1557">
        <v>106</v>
      </c>
      <c r="G1557">
        <v>32154410</v>
      </c>
      <c r="H1557">
        <v>30000000</v>
      </c>
    </row>
    <row r="1558" spans="1:8" x14ac:dyDescent="0.3">
      <c r="A1558">
        <v>7.3</v>
      </c>
      <c r="B1558" t="s">
        <v>23517</v>
      </c>
      <c r="C1558" t="s">
        <v>6241</v>
      </c>
      <c r="D1558" t="s">
        <v>654</v>
      </c>
      <c r="E1558" t="s">
        <v>37</v>
      </c>
      <c r="F1558">
        <v>63</v>
      </c>
      <c r="G1558">
        <v>26687172</v>
      </c>
      <c r="H1558">
        <v>30000000</v>
      </c>
    </row>
    <row r="1559" spans="1:8" x14ac:dyDescent="0.3">
      <c r="A1559">
        <v>3.4</v>
      </c>
      <c r="B1559" t="s">
        <v>23518</v>
      </c>
      <c r="C1559" t="s">
        <v>6247</v>
      </c>
      <c r="D1559" t="s">
        <v>809</v>
      </c>
      <c r="E1559" t="s">
        <v>37</v>
      </c>
      <c r="F1559">
        <v>85</v>
      </c>
      <c r="G1559">
        <v>26096584</v>
      </c>
      <c r="H1559">
        <v>19000000</v>
      </c>
    </row>
    <row r="1560" spans="1:8" x14ac:dyDescent="0.3">
      <c r="A1560">
        <v>6.8</v>
      </c>
      <c r="B1560" t="s">
        <v>23519</v>
      </c>
      <c r="C1560" t="s">
        <v>815</v>
      </c>
      <c r="D1560" t="s">
        <v>715</v>
      </c>
      <c r="E1560" t="s">
        <v>37</v>
      </c>
      <c r="F1560">
        <v>108</v>
      </c>
      <c r="G1560">
        <v>26525834</v>
      </c>
      <c r="H1560">
        <v>30000000</v>
      </c>
    </row>
    <row r="1561" spans="1:8" x14ac:dyDescent="0.3">
      <c r="A1561">
        <v>6.9</v>
      </c>
      <c r="B1561" t="s">
        <v>23520</v>
      </c>
      <c r="C1561" t="s">
        <v>1488</v>
      </c>
      <c r="D1561" t="s">
        <v>2082</v>
      </c>
      <c r="E1561" t="s">
        <v>37</v>
      </c>
      <c r="F1561">
        <v>139</v>
      </c>
      <c r="G1561">
        <v>30513940</v>
      </c>
      <c r="H1561">
        <v>30000000</v>
      </c>
    </row>
    <row r="1562" spans="1:8" x14ac:dyDescent="0.3">
      <c r="A1562">
        <v>7</v>
      </c>
      <c r="B1562" t="s">
        <v>23521</v>
      </c>
      <c r="C1562" t="s">
        <v>3059</v>
      </c>
      <c r="D1562" t="s">
        <v>1473</v>
      </c>
      <c r="E1562" t="s">
        <v>37</v>
      </c>
      <c r="F1562">
        <v>127</v>
      </c>
      <c r="G1562">
        <v>23209440</v>
      </c>
      <c r="H1562">
        <v>30000000</v>
      </c>
    </row>
    <row r="1563" spans="1:8" x14ac:dyDescent="0.3">
      <c r="A1563">
        <v>5.5</v>
      </c>
      <c r="B1563" t="s">
        <v>23522</v>
      </c>
      <c r="C1563" t="s">
        <v>6266</v>
      </c>
      <c r="D1563" t="s">
        <v>707</v>
      </c>
      <c r="E1563" t="s">
        <v>37</v>
      </c>
      <c r="F1563">
        <v>106</v>
      </c>
      <c r="G1563">
        <v>24048000</v>
      </c>
      <c r="H1563">
        <v>30000000</v>
      </c>
    </row>
    <row r="1564" spans="1:8" x14ac:dyDescent="0.3">
      <c r="A1564">
        <v>5.0999999999999996</v>
      </c>
      <c r="B1564" t="s">
        <v>23523</v>
      </c>
      <c r="C1564" t="s">
        <v>1239</v>
      </c>
      <c r="D1564" t="s">
        <v>1156</v>
      </c>
      <c r="E1564" t="s">
        <v>37</v>
      </c>
      <c r="F1564">
        <v>95</v>
      </c>
      <c r="G1564">
        <v>22526144</v>
      </c>
      <c r="H1564">
        <v>30000000</v>
      </c>
    </row>
    <row r="1565" spans="1:8" x14ac:dyDescent="0.3">
      <c r="A1565">
        <v>6.2</v>
      </c>
      <c r="B1565" t="s">
        <v>23524</v>
      </c>
      <c r="C1565" t="s">
        <v>1232</v>
      </c>
      <c r="D1565" t="s">
        <v>1342</v>
      </c>
      <c r="E1565" t="s">
        <v>37</v>
      </c>
      <c r="F1565">
        <v>118</v>
      </c>
      <c r="G1565">
        <v>30523568</v>
      </c>
      <c r="H1565">
        <v>30000000</v>
      </c>
    </row>
    <row r="1566" spans="1:8" x14ac:dyDescent="0.3">
      <c r="A1566">
        <v>5.9</v>
      </c>
      <c r="B1566" t="s">
        <v>23525</v>
      </c>
      <c r="C1566" t="s">
        <v>6276</v>
      </c>
      <c r="D1566" t="s">
        <v>891</v>
      </c>
      <c r="E1566" t="s">
        <v>37</v>
      </c>
      <c r="F1566">
        <v>108</v>
      </c>
      <c r="G1566">
        <v>23070045</v>
      </c>
      <c r="H1566">
        <v>30000000</v>
      </c>
    </row>
    <row r="1567" spans="1:8" x14ac:dyDescent="0.3">
      <c r="A1567">
        <v>5.2</v>
      </c>
      <c r="B1567" t="s">
        <v>23526</v>
      </c>
      <c r="C1567" t="s">
        <v>6281</v>
      </c>
      <c r="D1567" t="s">
        <v>715</v>
      </c>
      <c r="E1567" t="s">
        <v>37</v>
      </c>
      <c r="F1567">
        <v>105</v>
      </c>
      <c r="G1567">
        <v>20422207</v>
      </c>
      <c r="H1567">
        <v>35000000</v>
      </c>
    </row>
    <row r="1568" spans="1:8" x14ac:dyDescent="0.3">
      <c r="A1568">
        <v>6.2</v>
      </c>
      <c r="B1568" t="s">
        <v>23527</v>
      </c>
      <c r="C1568" t="s">
        <v>4203</v>
      </c>
      <c r="D1568" t="s">
        <v>816</v>
      </c>
      <c r="E1568" t="s">
        <v>37</v>
      </c>
      <c r="F1568">
        <v>131</v>
      </c>
      <c r="G1568">
        <v>28644770</v>
      </c>
      <c r="H1568">
        <v>30000000</v>
      </c>
    </row>
    <row r="1569" spans="1:8" x14ac:dyDescent="0.3">
      <c r="A1569">
        <v>5.5</v>
      </c>
      <c r="B1569" t="s">
        <v>23528</v>
      </c>
      <c r="C1569" t="s">
        <v>6290</v>
      </c>
      <c r="D1569" t="s">
        <v>2265</v>
      </c>
      <c r="E1569" t="s">
        <v>37</v>
      </c>
      <c r="F1569">
        <v>104</v>
      </c>
      <c r="G1569">
        <v>21800302</v>
      </c>
      <c r="H1569">
        <v>30000000</v>
      </c>
    </row>
    <row r="1570" spans="1:8" x14ac:dyDescent="0.3">
      <c r="A1570">
        <v>7.4</v>
      </c>
      <c r="B1570" t="s">
        <v>23529</v>
      </c>
      <c r="C1570" t="s">
        <v>6294</v>
      </c>
      <c r="D1570" t="s">
        <v>3060</v>
      </c>
      <c r="E1570" t="s">
        <v>37</v>
      </c>
      <c r="F1570">
        <v>133</v>
      </c>
      <c r="G1570">
        <v>21129348</v>
      </c>
      <c r="H1570">
        <v>35000000</v>
      </c>
    </row>
    <row r="1571" spans="1:8" x14ac:dyDescent="0.3">
      <c r="A1571">
        <v>4.4000000000000004</v>
      </c>
      <c r="B1571" t="s">
        <v>23530</v>
      </c>
      <c r="C1571" t="s">
        <v>6300</v>
      </c>
      <c r="D1571" t="s">
        <v>1057</v>
      </c>
      <c r="E1571" t="s">
        <v>37</v>
      </c>
      <c r="F1571">
        <v>94</v>
      </c>
      <c r="G1571">
        <v>18500966</v>
      </c>
      <c r="H1571">
        <v>30000000</v>
      </c>
    </row>
    <row r="1572" spans="1:8" x14ac:dyDescent="0.3">
      <c r="A1572">
        <v>6.3</v>
      </c>
      <c r="B1572" t="s">
        <v>23531</v>
      </c>
      <c r="C1572" t="s">
        <v>6305</v>
      </c>
      <c r="D1572" t="s">
        <v>282</v>
      </c>
      <c r="E1572" t="s">
        <v>37</v>
      </c>
      <c r="F1572">
        <v>109</v>
      </c>
      <c r="G1572">
        <v>19976073</v>
      </c>
      <c r="H1572">
        <v>20000000</v>
      </c>
    </row>
    <row r="1573" spans="1:8" x14ac:dyDescent="0.3">
      <c r="A1573">
        <v>6.1</v>
      </c>
      <c r="B1573" t="s">
        <v>23532</v>
      </c>
      <c r="C1573" t="s">
        <v>1363</v>
      </c>
      <c r="D1573" t="s">
        <v>223</v>
      </c>
      <c r="E1573" t="s">
        <v>37</v>
      </c>
      <c r="F1573">
        <v>96</v>
      </c>
      <c r="G1573">
        <v>18967571</v>
      </c>
      <c r="H1573">
        <v>30000000</v>
      </c>
    </row>
    <row r="1574" spans="1:8" x14ac:dyDescent="0.3">
      <c r="A1574">
        <v>5.3</v>
      </c>
      <c r="B1574" t="s">
        <v>23533</v>
      </c>
      <c r="C1574" t="s">
        <v>6314</v>
      </c>
      <c r="D1574" t="s">
        <v>6316</v>
      </c>
      <c r="E1574" t="s">
        <v>37</v>
      </c>
      <c r="F1574">
        <v>105</v>
      </c>
      <c r="G1574">
        <v>17100000</v>
      </c>
      <c r="H1574">
        <v>25000000</v>
      </c>
    </row>
    <row r="1575" spans="1:8" x14ac:dyDescent="0.3">
      <c r="A1575">
        <v>5.4</v>
      </c>
      <c r="B1575" t="s">
        <v>23534</v>
      </c>
      <c r="C1575" t="s">
        <v>6320</v>
      </c>
      <c r="D1575" t="s">
        <v>6322</v>
      </c>
      <c r="E1575" t="s">
        <v>37</v>
      </c>
      <c r="F1575">
        <v>99</v>
      </c>
      <c r="G1575">
        <v>17266505</v>
      </c>
      <c r="H1575">
        <v>30000000</v>
      </c>
    </row>
    <row r="1576" spans="1:8" x14ac:dyDescent="0.3">
      <c r="A1576">
        <v>6.7</v>
      </c>
      <c r="B1576" t="s">
        <v>23535</v>
      </c>
      <c r="C1576" t="s">
        <v>544</v>
      </c>
      <c r="D1576" t="s">
        <v>715</v>
      </c>
      <c r="E1576" t="s">
        <v>37</v>
      </c>
      <c r="F1576">
        <v>112</v>
      </c>
      <c r="G1576">
        <v>32357532</v>
      </c>
      <c r="H1576">
        <v>30000000</v>
      </c>
    </row>
    <row r="1577" spans="1:8" x14ac:dyDescent="0.3">
      <c r="A1577">
        <v>5.9</v>
      </c>
      <c r="B1577" t="s">
        <v>23536</v>
      </c>
      <c r="C1577" t="s">
        <v>1920</v>
      </c>
      <c r="D1577" t="s">
        <v>1025</v>
      </c>
      <c r="E1577" t="s">
        <v>37</v>
      </c>
      <c r="F1577">
        <v>108</v>
      </c>
      <c r="G1577">
        <v>16930884</v>
      </c>
      <c r="H1577">
        <v>30000000</v>
      </c>
    </row>
    <row r="1578" spans="1:8" x14ac:dyDescent="0.3">
      <c r="A1578">
        <v>7.3</v>
      </c>
      <c r="B1578" t="s">
        <v>23537</v>
      </c>
      <c r="C1578" t="s">
        <v>6332</v>
      </c>
      <c r="D1578" t="s">
        <v>1473</v>
      </c>
      <c r="E1578" t="s">
        <v>37</v>
      </c>
      <c r="F1578">
        <v>126</v>
      </c>
      <c r="G1578">
        <v>18324242</v>
      </c>
      <c r="H1578">
        <v>35000000</v>
      </c>
    </row>
    <row r="1579" spans="1:8" x14ac:dyDescent="0.3">
      <c r="A1579">
        <v>5.5</v>
      </c>
      <c r="B1579" t="s">
        <v>23538</v>
      </c>
      <c r="C1579" t="s">
        <v>3011</v>
      </c>
      <c r="D1579" t="s">
        <v>3753</v>
      </c>
      <c r="E1579" t="s">
        <v>37</v>
      </c>
      <c r="F1579">
        <v>98</v>
      </c>
      <c r="G1579">
        <v>16323969</v>
      </c>
      <c r="H1579">
        <v>40000000</v>
      </c>
    </row>
    <row r="1580" spans="1:8" x14ac:dyDescent="0.3">
      <c r="A1580">
        <v>5.8</v>
      </c>
      <c r="B1580" t="s">
        <v>23539</v>
      </c>
      <c r="C1580" t="s">
        <v>6339</v>
      </c>
      <c r="D1580" t="s">
        <v>441</v>
      </c>
      <c r="E1580" t="s">
        <v>37</v>
      </c>
      <c r="F1580">
        <v>104</v>
      </c>
      <c r="G1580">
        <v>16999046</v>
      </c>
      <c r="H1580">
        <v>26000000</v>
      </c>
    </row>
    <row r="1581" spans="1:8" x14ac:dyDescent="0.3">
      <c r="A1581">
        <v>4.5999999999999996</v>
      </c>
      <c r="B1581" t="s">
        <v>23540</v>
      </c>
      <c r="C1581" t="s">
        <v>6346</v>
      </c>
      <c r="D1581" t="s">
        <v>2218</v>
      </c>
      <c r="E1581" t="s">
        <v>37</v>
      </c>
      <c r="F1581">
        <v>110</v>
      </c>
      <c r="G1581">
        <v>16295774</v>
      </c>
      <c r="H1581">
        <v>35000000</v>
      </c>
    </row>
    <row r="1582" spans="1:8" x14ac:dyDescent="0.3">
      <c r="A1582">
        <v>6.7</v>
      </c>
      <c r="B1582" t="s">
        <v>23541</v>
      </c>
      <c r="C1582" t="s">
        <v>6351</v>
      </c>
      <c r="D1582" t="s">
        <v>1018</v>
      </c>
      <c r="E1582" t="s">
        <v>37</v>
      </c>
      <c r="F1582">
        <v>130</v>
      </c>
      <c r="G1582">
        <v>15709385</v>
      </c>
      <c r="H1582">
        <v>30000000</v>
      </c>
    </row>
    <row r="1583" spans="1:8" x14ac:dyDescent="0.3">
      <c r="A1583">
        <v>5.0999999999999996</v>
      </c>
      <c r="B1583" t="s">
        <v>23542</v>
      </c>
      <c r="C1583" t="s">
        <v>6355</v>
      </c>
      <c r="D1583" t="s">
        <v>6356</v>
      </c>
      <c r="E1583" t="s">
        <v>37</v>
      </c>
      <c r="F1583">
        <v>93</v>
      </c>
      <c r="G1583">
        <v>14888028</v>
      </c>
      <c r="H1583">
        <v>30000000</v>
      </c>
    </row>
    <row r="1584" spans="1:8" x14ac:dyDescent="0.3">
      <c r="A1584">
        <v>5.6</v>
      </c>
      <c r="B1584" t="s">
        <v>23543</v>
      </c>
      <c r="C1584" t="s">
        <v>1677</v>
      </c>
      <c r="D1584" t="s">
        <v>816</v>
      </c>
      <c r="E1584" t="s">
        <v>37</v>
      </c>
      <c r="F1584">
        <v>96</v>
      </c>
      <c r="G1584">
        <v>14208384</v>
      </c>
      <c r="H1584">
        <v>30000000</v>
      </c>
    </row>
    <row r="1585" spans="1:8" x14ac:dyDescent="0.3">
      <c r="A1585">
        <v>7</v>
      </c>
      <c r="B1585" t="s">
        <v>23544</v>
      </c>
      <c r="C1585" t="s">
        <v>3832</v>
      </c>
      <c r="D1585" t="s">
        <v>1429</v>
      </c>
      <c r="E1585" t="s">
        <v>37</v>
      </c>
      <c r="F1585">
        <v>114</v>
      </c>
      <c r="G1585">
        <v>12831121</v>
      </c>
      <c r="H1585">
        <v>30000000</v>
      </c>
    </row>
    <row r="1586" spans="1:8" x14ac:dyDescent="0.3">
      <c r="A1586">
        <v>6.4</v>
      </c>
      <c r="B1586" t="s">
        <v>23545</v>
      </c>
      <c r="C1586" t="s">
        <v>1538</v>
      </c>
      <c r="D1586" t="s">
        <v>5365</v>
      </c>
      <c r="E1586" t="s">
        <v>37</v>
      </c>
      <c r="F1586">
        <v>106</v>
      </c>
      <c r="G1586">
        <v>18298649</v>
      </c>
      <c r="H1586">
        <v>30000000</v>
      </c>
    </row>
    <row r="1587" spans="1:8" x14ac:dyDescent="0.3">
      <c r="A1587">
        <v>6.7</v>
      </c>
      <c r="B1587" t="s">
        <v>23546</v>
      </c>
      <c r="C1587" t="s">
        <v>2731</v>
      </c>
      <c r="D1587" t="s">
        <v>3899</v>
      </c>
      <c r="E1587" t="s">
        <v>37</v>
      </c>
      <c r="F1587">
        <v>150</v>
      </c>
      <c r="G1587">
        <v>12712093</v>
      </c>
      <c r="H1587">
        <v>30000000</v>
      </c>
    </row>
    <row r="1588" spans="1:8" x14ac:dyDescent="0.3">
      <c r="A1588">
        <v>4.0999999999999996</v>
      </c>
      <c r="B1588" t="s">
        <v>23547</v>
      </c>
      <c r="C1588" t="s">
        <v>6382</v>
      </c>
      <c r="D1588" t="s">
        <v>68</v>
      </c>
      <c r="E1588" t="s">
        <v>37</v>
      </c>
      <c r="F1588">
        <v>100</v>
      </c>
      <c r="G1588">
        <v>11576087</v>
      </c>
      <c r="H1588">
        <v>30000000</v>
      </c>
    </row>
    <row r="1589" spans="1:8" x14ac:dyDescent="0.3">
      <c r="A1589">
        <v>5.5</v>
      </c>
      <c r="B1589" t="s">
        <v>23548</v>
      </c>
      <c r="C1589" t="s">
        <v>2836</v>
      </c>
      <c r="D1589" t="s">
        <v>968</v>
      </c>
      <c r="E1589" t="s">
        <v>37</v>
      </c>
      <c r="F1589">
        <v>100</v>
      </c>
      <c r="G1589">
        <v>11900000</v>
      </c>
      <c r="H1589">
        <v>30000000</v>
      </c>
    </row>
    <row r="1590" spans="1:8" x14ac:dyDescent="0.3">
      <c r="A1590">
        <v>2.7</v>
      </c>
      <c r="B1590" t="s">
        <v>23549</v>
      </c>
      <c r="C1590" t="s">
        <v>3281</v>
      </c>
      <c r="D1590" t="s">
        <v>180</v>
      </c>
      <c r="E1590" t="s">
        <v>37</v>
      </c>
      <c r="F1590">
        <v>100</v>
      </c>
      <c r="G1590">
        <v>9353573</v>
      </c>
      <c r="H1590">
        <v>45000000</v>
      </c>
    </row>
    <row r="1591" spans="1:8" x14ac:dyDescent="0.3">
      <c r="A1591">
        <v>6.4</v>
      </c>
      <c r="B1591" t="s">
        <v>23550</v>
      </c>
      <c r="C1591" t="s">
        <v>6393</v>
      </c>
      <c r="D1591" t="s">
        <v>223</v>
      </c>
      <c r="E1591" t="s">
        <v>37</v>
      </c>
      <c r="F1591">
        <v>107</v>
      </c>
      <c r="G1591">
        <v>12026670</v>
      </c>
      <c r="H1591">
        <v>45000000</v>
      </c>
    </row>
    <row r="1592" spans="1:8" x14ac:dyDescent="0.3">
      <c r="A1592">
        <v>4.8</v>
      </c>
      <c r="B1592" t="s">
        <v>23551</v>
      </c>
      <c r="C1592" t="s">
        <v>6399</v>
      </c>
      <c r="D1592" t="s">
        <v>1390</v>
      </c>
      <c r="E1592" t="s">
        <v>37</v>
      </c>
      <c r="F1592">
        <v>102</v>
      </c>
      <c r="G1592">
        <v>14334645</v>
      </c>
      <c r="H1592">
        <v>25000000</v>
      </c>
    </row>
    <row r="1593" spans="1:8" x14ac:dyDescent="0.3">
      <c r="A1593">
        <v>6.1</v>
      </c>
      <c r="B1593" t="s">
        <v>23552</v>
      </c>
      <c r="C1593" t="s">
        <v>6404</v>
      </c>
      <c r="D1593" t="s">
        <v>816</v>
      </c>
      <c r="E1593" t="s">
        <v>37</v>
      </c>
      <c r="F1593">
        <v>101</v>
      </c>
      <c r="G1593">
        <v>12189514</v>
      </c>
      <c r="H1593">
        <v>23000000</v>
      </c>
    </row>
    <row r="1594" spans="1:8" x14ac:dyDescent="0.3">
      <c r="A1594">
        <v>4.8</v>
      </c>
      <c r="B1594" t="s">
        <v>23553</v>
      </c>
      <c r="C1594" t="s">
        <v>6410</v>
      </c>
      <c r="D1594" t="s">
        <v>1320</v>
      </c>
      <c r="E1594" t="s">
        <v>37</v>
      </c>
      <c r="F1594">
        <v>86</v>
      </c>
      <c r="G1594">
        <v>10134754</v>
      </c>
      <c r="H1594">
        <v>30000000</v>
      </c>
    </row>
    <row r="1595" spans="1:8" x14ac:dyDescent="0.3">
      <c r="A1595">
        <v>7</v>
      </c>
      <c r="B1595" t="s">
        <v>23554</v>
      </c>
      <c r="C1595" t="s">
        <v>5421</v>
      </c>
      <c r="D1595" t="s">
        <v>1473</v>
      </c>
      <c r="E1595" t="s">
        <v>37</v>
      </c>
      <c r="F1595">
        <v>108</v>
      </c>
      <c r="G1595">
        <v>8535575</v>
      </c>
      <c r="H1595">
        <v>30000000</v>
      </c>
    </row>
    <row r="1596" spans="1:8" x14ac:dyDescent="0.3">
      <c r="A1596">
        <v>6.8</v>
      </c>
      <c r="B1596" t="s">
        <v>23555</v>
      </c>
      <c r="C1596" t="s">
        <v>1271</v>
      </c>
      <c r="D1596" t="s">
        <v>6419</v>
      </c>
      <c r="E1596" t="s">
        <v>37</v>
      </c>
      <c r="F1596">
        <v>123</v>
      </c>
      <c r="G1596">
        <v>7689458</v>
      </c>
      <c r="H1596">
        <v>40000000</v>
      </c>
    </row>
    <row r="1597" spans="1:8" x14ac:dyDescent="0.3">
      <c r="A1597">
        <v>5.6</v>
      </c>
      <c r="B1597" t="s">
        <v>23556</v>
      </c>
      <c r="C1597" t="s">
        <v>3469</v>
      </c>
      <c r="D1597" t="s">
        <v>755</v>
      </c>
      <c r="E1597" t="s">
        <v>37</v>
      </c>
      <c r="F1597">
        <v>88</v>
      </c>
      <c r="G1597">
        <v>19316646</v>
      </c>
      <c r="H1597">
        <v>30000000</v>
      </c>
    </row>
    <row r="1598" spans="1:8" x14ac:dyDescent="0.3">
      <c r="A1598">
        <v>6.1</v>
      </c>
      <c r="B1598" t="s">
        <v>23557</v>
      </c>
      <c r="C1598" t="s">
        <v>3653</v>
      </c>
      <c r="D1598" t="s">
        <v>282</v>
      </c>
      <c r="E1598" t="s">
        <v>37</v>
      </c>
      <c r="F1598">
        <v>109</v>
      </c>
      <c r="G1598">
        <v>10965209</v>
      </c>
      <c r="H1598">
        <v>30000000</v>
      </c>
    </row>
    <row r="1599" spans="1:8" x14ac:dyDescent="0.3">
      <c r="A1599">
        <v>7.9</v>
      </c>
      <c r="B1599" t="s">
        <v>23558</v>
      </c>
      <c r="C1599" t="s">
        <v>544</v>
      </c>
      <c r="D1599" t="s">
        <v>948</v>
      </c>
      <c r="E1599" t="s">
        <v>37</v>
      </c>
      <c r="F1599">
        <v>122</v>
      </c>
      <c r="G1599">
        <v>26830000</v>
      </c>
      <c r="H1599">
        <v>18000000</v>
      </c>
    </row>
    <row r="1600" spans="1:8" x14ac:dyDescent="0.3">
      <c r="A1600">
        <v>8.4</v>
      </c>
      <c r="B1600" t="s">
        <v>23559</v>
      </c>
      <c r="C1600" t="s">
        <v>6448</v>
      </c>
      <c r="D1600" t="s">
        <v>937</v>
      </c>
      <c r="E1600" t="s">
        <v>37</v>
      </c>
      <c r="F1600">
        <v>251</v>
      </c>
      <c r="G1600">
        <v>5300000</v>
      </c>
      <c r="H1600">
        <v>30000000</v>
      </c>
    </row>
    <row r="1601" spans="1:8" x14ac:dyDescent="0.3">
      <c r="A1601">
        <v>6.5</v>
      </c>
      <c r="B1601" t="s">
        <v>23560</v>
      </c>
      <c r="C1601" t="s">
        <v>6452</v>
      </c>
      <c r="D1601" t="s">
        <v>282</v>
      </c>
      <c r="E1601" t="s">
        <v>37</v>
      </c>
      <c r="F1601">
        <v>118</v>
      </c>
      <c r="G1601">
        <v>10880926</v>
      </c>
      <c r="H1601">
        <v>30000000</v>
      </c>
    </row>
    <row r="1602" spans="1:8" x14ac:dyDescent="0.3">
      <c r="A1602">
        <v>7.1</v>
      </c>
      <c r="B1602" t="s">
        <v>23561</v>
      </c>
      <c r="C1602" t="s">
        <v>6457</v>
      </c>
      <c r="D1602" t="s">
        <v>151</v>
      </c>
      <c r="E1602" t="s">
        <v>37</v>
      </c>
      <c r="F1602">
        <v>131</v>
      </c>
      <c r="G1602">
        <v>3752725</v>
      </c>
      <c r="H1602">
        <v>18000000</v>
      </c>
    </row>
    <row r="1603" spans="1:8" x14ac:dyDescent="0.3">
      <c r="A1603">
        <v>6.6</v>
      </c>
      <c r="B1603" t="s">
        <v>23562</v>
      </c>
      <c r="C1603" t="s">
        <v>2836</v>
      </c>
      <c r="D1603" t="s">
        <v>3592</v>
      </c>
      <c r="E1603" t="s">
        <v>37</v>
      </c>
      <c r="F1603">
        <v>109</v>
      </c>
      <c r="G1603">
        <v>3517797</v>
      </c>
      <c r="H1603">
        <v>25000000</v>
      </c>
    </row>
    <row r="1604" spans="1:8" x14ac:dyDescent="0.3">
      <c r="A1604">
        <v>7</v>
      </c>
      <c r="B1604" t="s">
        <v>23563</v>
      </c>
      <c r="C1604" t="s">
        <v>5999</v>
      </c>
      <c r="D1604" t="s">
        <v>4112</v>
      </c>
      <c r="E1604" t="s">
        <v>37</v>
      </c>
      <c r="F1604">
        <v>88</v>
      </c>
      <c r="G1604">
        <v>2975649</v>
      </c>
      <c r="H1604">
        <v>30000000</v>
      </c>
    </row>
    <row r="1605" spans="1:8" x14ac:dyDescent="0.3">
      <c r="A1605">
        <v>5.6</v>
      </c>
      <c r="B1605" t="s">
        <v>23564</v>
      </c>
      <c r="C1605" t="s">
        <v>6476</v>
      </c>
      <c r="D1605" t="s">
        <v>4691</v>
      </c>
      <c r="E1605" t="s">
        <v>940</v>
      </c>
      <c r="F1605">
        <v>103</v>
      </c>
      <c r="G1605">
        <v>668171</v>
      </c>
      <c r="H1605">
        <v>60000000</v>
      </c>
    </row>
    <row r="1606" spans="1:8" x14ac:dyDescent="0.3">
      <c r="A1606">
        <v>4.8</v>
      </c>
      <c r="B1606" t="s">
        <v>23565</v>
      </c>
      <c r="C1606" t="s">
        <v>6482</v>
      </c>
      <c r="D1606" t="s">
        <v>103</v>
      </c>
      <c r="E1606" t="s">
        <v>37</v>
      </c>
      <c r="F1606">
        <v>87</v>
      </c>
      <c r="G1606">
        <v>480314</v>
      </c>
      <c r="H1606">
        <v>21000000</v>
      </c>
    </row>
    <row r="1607" spans="1:8" x14ac:dyDescent="0.3">
      <c r="A1607">
        <v>7.5</v>
      </c>
      <c r="B1607" t="s">
        <v>23566</v>
      </c>
      <c r="C1607" t="s">
        <v>6488</v>
      </c>
      <c r="D1607" t="s">
        <v>6489</v>
      </c>
      <c r="E1607" t="s">
        <v>37</v>
      </c>
      <c r="F1607">
        <v>160</v>
      </c>
      <c r="G1607">
        <v>3904982</v>
      </c>
      <c r="H1607">
        <v>30000000</v>
      </c>
    </row>
    <row r="1608" spans="1:8" x14ac:dyDescent="0.3">
      <c r="A1608">
        <v>6</v>
      </c>
      <c r="B1608">
        <v>1911</v>
      </c>
      <c r="C1608" t="s">
        <v>6493</v>
      </c>
      <c r="D1608" t="s">
        <v>579</v>
      </c>
      <c r="E1608" t="s">
        <v>940</v>
      </c>
      <c r="F1608">
        <v>121</v>
      </c>
      <c r="G1608">
        <v>127437</v>
      </c>
      <c r="H1608">
        <v>18000000</v>
      </c>
    </row>
    <row r="1609" spans="1:8" x14ac:dyDescent="0.3">
      <c r="A1609">
        <v>6.8</v>
      </c>
      <c r="B1609" t="s">
        <v>23567</v>
      </c>
      <c r="C1609" t="s">
        <v>101</v>
      </c>
      <c r="D1609" t="s">
        <v>6508</v>
      </c>
      <c r="E1609" t="s">
        <v>37</v>
      </c>
      <c r="F1609">
        <v>129</v>
      </c>
      <c r="G1609">
        <v>537580</v>
      </c>
      <c r="H1609">
        <v>30000000</v>
      </c>
    </row>
    <row r="1610" spans="1:8" x14ac:dyDescent="0.3">
      <c r="A1610">
        <v>6.5</v>
      </c>
      <c r="B1610" t="s">
        <v>23568</v>
      </c>
      <c r="C1610" t="s">
        <v>6550</v>
      </c>
      <c r="D1610" t="s">
        <v>4205</v>
      </c>
      <c r="E1610" t="s">
        <v>37</v>
      </c>
      <c r="F1610">
        <v>115</v>
      </c>
      <c r="G1610">
        <v>183436380</v>
      </c>
      <c r="H1610">
        <v>29000000</v>
      </c>
    </row>
    <row r="1611" spans="1:8" x14ac:dyDescent="0.3">
      <c r="A1611">
        <v>7.9</v>
      </c>
      <c r="B1611" t="s">
        <v>23569</v>
      </c>
      <c r="C1611" t="s">
        <v>716</v>
      </c>
      <c r="D1611" t="s">
        <v>6557</v>
      </c>
      <c r="E1611" t="s">
        <v>37</v>
      </c>
      <c r="F1611">
        <v>153</v>
      </c>
      <c r="G1611">
        <v>119518352</v>
      </c>
      <c r="H1611">
        <v>28000000</v>
      </c>
    </row>
    <row r="1612" spans="1:8" x14ac:dyDescent="0.3">
      <c r="A1612">
        <v>6.4</v>
      </c>
      <c r="B1612" t="s">
        <v>23570</v>
      </c>
      <c r="C1612" t="s">
        <v>6568</v>
      </c>
      <c r="D1612" t="s">
        <v>715</v>
      </c>
      <c r="E1612" t="s">
        <v>37</v>
      </c>
      <c r="F1612">
        <v>128</v>
      </c>
      <c r="G1612">
        <v>37036404</v>
      </c>
      <c r="H1612">
        <v>30000000</v>
      </c>
    </row>
    <row r="1613" spans="1:8" x14ac:dyDescent="0.3">
      <c r="A1613">
        <v>5.8</v>
      </c>
      <c r="B1613" t="s">
        <v>23571</v>
      </c>
      <c r="C1613" t="s">
        <v>2897</v>
      </c>
      <c r="D1613" t="s">
        <v>443</v>
      </c>
      <c r="E1613" t="s">
        <v>37</v>
      </c>
      <c r="F1613">
        <v>89</v>
      </c>
      <c r="G1613">
        <v>22359293</v>
      </c>
      <c r="H1613">
        <v>29000000</v>
      </c>
    </row>
    <row r="1614" spans="1:8" x14ac:dyDescent="0.3">
      <c r="A1614">
        <v>7.7</v>
      </c>
      <c r="B1614" t="s">
        <v>23572</v>
      </c>
      <c r="C1614" t="s">
        <v>467</v>
      </c>
      <c r="D1614" t="s">
        <v>1473</v>
      </c>
      <c r="E1614" t="s">
        <v>37</v>
      </c>
      <c r="F1614">
        <v>122</v>
      </c>
      <c r="G1614">
        <v>18593156</v>
      </c>
      <c r="H1614">
        <v>35000000</v>
      </c>
    </row>
    <row r="1615" spans="1:8" x14ac:dyDescent="0.3">
      <c r="A1615">
        <v>5.3</v>
      </c>
      <c r="B1615" t="s">
        <v>23573</v>
      </c>
      <c r="C1615" t="s">
        <v>3888</v>
      </c>
      <c r="D1615" t="s">
        <v>816</v>
      </c>
      <c r="E1615" t="s">
        <v>37</v>
      </c>
      <c r="F1615">
        <v>99</v>
      </c>
      <c r="G1615">
        <v>16930185</v>
      </c>
      <c r="H1615">
        <v>29000000</v>
      </c>
    </row>
    <row r="1616" spans="1:8" x14ac:dyDescent="0.3">
      <c r="A1616">
        <v>5.3</v>
      </c>
      <c r="B1616" t="s">
        <v>23574</v>
      </c>
      <c r="C1616" t="s">
        <v>2095</v>
      </c>
      <c r="D1616" t="s">
        <v>809</v>
      </c>
      <c r="E1616" t="s">
        <v>37</v>
      </c>
      <c r="F1616">
        <v>99</v>
      </c>
      <c r="G1616">
        <v>63034755</v>
      </c>
      <c r="H1616">
        <v>29000000</v>
      </c>
    </row>
    <row r="1617" spans="1:8" x14ac:dyDescent="0.3">
      <c r="A1617">
        <v>7.5</v>
      </c>
      <c r="B1617" t="s">
        <v>23575</v>
      </c>
      <c r="C1617" t="s">
        <v>6593</v>
      </c>
      <c r="D1617" t="s">
        <v>3726</v>
      </c>
      <c r="E1617" t="s">
        <v>37</v>
      </c>
      <c r="F1617">
        <v>147</v>
      </c>
      <c r="G1617">
        <v>5899797</v>
      </c>
      <c r="H1617">
        <v>29000000</v>
      </c>
    </row>
    <row r="1618" spans="1:8" x14ac:dyDescent="0.3">
      <c r="A1618">
        <v>6.9</v>
      </c>
      <c r="B1618" t="s">
        <v>23576</v>
      </c>
      <c r="C1618" t="s">
        <v>1554</v>
      </c>
      <c r="D1618" t="s">
        <v>1188</v>
      </c>
      <c r="E1618" t="s">
        <v>37</v>
      </c>
      <c r="F1618">
        <v>112</v>
      </c>
      <c r="G1618">
        <v>4554569</v>
      </c>
      <c r="H1618">
        <v>28000000</v>
      </c>
    </row>
    <row r="1619" spans="1:8" x14ac:dyDescent="0.3">
      <c r="A1619">
        <v>4.9000000000000004</v>
      </c>
      <c r="B1619" t="s">
        <v>23577</v>
      </c>
      <c r="C1619" t="s">
        <v>6600</v>
      </c>
      <c r="D1619" t="s">
        <v>5852</v>
      </c>
      <c r="E1619" t="s">
        <v>37</v>
      </c>
      <c r="F1619">
        <v>88</v>
      </c>
      <c r="G1619">
        <v>17016190</v>
      </c>
      <c r="H1619">
        <v>12000000</v>
      </c>
    </row>
    <row r="1620" spans="1:8" x14ac:dyDescent="0.3">
      <c r="A1620">
        <v>7.1</v>
      </c>
      <c r="B1620" t="s">
        <v>23578</v>
      </c>
      <c r="C1620" t="s">
        <v>6606</v>
      </c>
      <c r="D1620" t="s">
        <v>1054</v>
      </c>
      <c r="E1620" t="s">
        <v>37</v>
      </c>
      <c r="F1620">
        <v>94</v>
      </c>
      <c r="G1620">
        <v>6301131</v>
      </c>
      <c r="H1620">
        <v>29000000</v>
      </c>
    </row>
    <row r="1621" spans="1:8" x14ac:dyDescent="0.3">
      <c r="A1621">
        <v>8</v>
      </c>
      <c r="B1621" t="s">
        <v>23579</v>
      </c>
      <c r="C1621" t="s">
        <v>803</v>
      </c>
      <c r="D1621" t="s">
        <v>81</v>
      </c>
      <c r="E1621" t="s">
        <v>37</v>
      </c>
      <c r="F1621">
        <v>90</v>
      </c>
      <c r="G1621">
        <v>217350219</v>
      </c>
      <c r="H1621">
        <v>28000000</v>
      </c>
    </row>
    <row r="1622" spans="1:8" x14ac:dyDescent="0.3">
      <c r="A1622">
        <v>7.9</v>
      </c>
      <c r="B1622" t="s">
        <v>23580</v>
      </c>
      <c r="C1622" t="s">
        <v>1359</v>
      </c>
      <c r="D1622" t="s">
        <v>6617</v>
      </c>
      <c r="E1622" t="s">
        <v>37</v>
      </c>
      <c r="F1622">
        <v>167</v>
      </c>
      <c r="G1622">
        <v>161029270</v>
      </c>
      <c r="H1622">
        <v>28000000</v>
      </c>
    </row>
    <row r="1623" spans="1:8" x14ac:dyDescent="0.3">
      <c r="A1623">
        <v>7.6</v>
      </c>
      <c r="B1623" t="s">
        <v>23581</v>
      </c>
      <c r="C1623" t="s">
        <v>251</v>
      </c>
      <c r="D1623" t="s">
        <v>103</v>
      </c>
      <c r="E1623" t="s">
        <v>37</v>
      </c>
      <c r="F1623">
        <v>118</v>
      </c>
      <c r="G1623">
        <v>179870271</v>
      </c>
      <c r="H1623">
        <v>28000000</v>
      </c>
    </row>
    <row r="1624" spans="1:8" x14ac:dyDescent="0.3">
      <c r="A1624">
        <v>5.9</v>
      </c>
      <c r="B1624" t="s">
        <v>23582</v>
      </c>
      <c r="C1624" t="s">
        <v>6626</v>
      </c>
      <c r="D1624" t="s">
        <v>6627</v>
      </c>
      <c r="E1624" t="s">
        <v>37</v>
      </c>
      <c r="F1624">
        <v>83</v>
      </c>
      <c r="G1624">
        <v>100491683</v>
      </c>
      <c r="H1624">
        <v>24000000</v>
      </c>
    </row>
    <row r="1625" spans="1:8" x14ac:dyDescent="0.3">
      <c r="A1625">
        <v>6.3</v>
      </c>
      <c r="B1625" t="s">
        <v>23583</v>
      </c>
      <c r="C1625" t="s">
        <v>518</v>
      </c>
      <c r="D1625" t="s">
        <v>1018</v>
      </c>
      <c r="E1625" t="s">
        <v>37</v>
      </c>
      <c r="F1625">
        <v>104</v>
      </c>
      <c r="G1625">
        <v>74058698</v>
      </c>
      <c r="H1625">
        <v>60000000</v>
      </c>
    </row>
    <row r="1626" spans="1:8" x14ac:dyDescent="0.3">
      <c r="A1626">
        <v>6.4</v>
      </c>
      <c r="B1626" t="s">
        <v>23584</v>
      </c>
      <c r="C1626" t="s">
        <v>2689</v>
      </c>
      <c r="D1626" t="s">
        <v>223</v>
      </c>
      <c r="E1626" t="s">
        <v>37</v>
      </c>
      <c r="F1626">
        <v>102</v>
      </c>
      <c r="G1626">
        <v>55845943</v>
      </c>
      <c r="H1626">
        <v>29000000</v>
      </c>
    </row>
    <row r="1627" spans="1:8" x14ac:dyDescent="0.3">
      <c r="A1627">
        <v>8.1999999999999993</v>
      </c>
      <c r="B1627" t="s">
        <v>23585</v>
      </c>
      <c r="C1627" t="s">
        <v>668</v>
      </c>
      <c r="D1627" t="s">
        <v>59</v>
      </c>
      <c r="E1627" t="s">
        <v>37</v>
      </c>
      <c r="F1627">
        <v>131</v>
      </c>
      <c r="G1627">
        <v>81350242</v>
      </c>
      <c r="H1627">
        <v>28000000</v>
      </c>
    </row>
    <row r="1628" spans="1:8" x14ac:dyDescent="0.3">
      <c r="A1628">
        <v>6.9</v>
      </c>
      <c r="B1628" t="s">
        <v>23586</v>
      </c>
      <c r="C1628" t="s">
        <v>5671</v>
      </c>
      <c r="D1628" t="s">
        <v>809</v>
      </c>
      <c r="E1628" t="s">
        <v>37</v>
      </c>
      <c r="F1628">
        <v>101</v>
      </c>
      <c r="G1628">
        <v>67266300</v>
      </c>
      <c r="H1628">
        <v>28000000</v>
      </c>
    </row>
    <row r="1629" spans="1:8" x14ac:dyDescent="0.3">
      <c r="A1629">
        <v>7.8</v>
      </c>
      <c r="B1629" t="s">
        <v>23587</v>
      </c>
      <c r="C1629" t="s">
        <v>852</v>
      </c>
      <c r="D1629" t="s">
        <v>1353</v>
      </c>
      <c r="E1629" t="s">
        <v>37</v>
      </c>
      <c r="F1629">
        <v>130</v>
      </c>
      <c r="G1629">
        <v>70235322</v>
      </c>
      <c r="H1629">
        <v>28000000</v>
      </c>
    </row>
    <row r="1630" spans="1:8" x14ac:dyDescent="0.3">
      <c r="A1630">
        <v>6.7</v>
      </c>
      <c r="B1630" t="s">
        <v>23588</v>
      </c>
      <c r="C1630" t="s">
        <v>566</v>
      </c>
      <c r="D1630" t="s">
        <v>3296</v>
      </c>
      <c r="E1630" t="s">
        <v>37</v>
      </c>
      <c r="F1630">
        <v>120</v>
      </c>
      <c r="G1630">
        <v>7443007</v>
      </c>
      <c r="H1630">
        <v>30000000</v>
      </c>
    </row>
    <row r="1631" spans="1:8" x14ac:dyDescent="0.3">
      <c r="A1631">
        <v>7.5</v>
      </c>
      <c r="B1631" t="s">
        <v>23589</v>
      </c>
      <c r="C1631" t="s">
        <v>6351</v>
      </c>
      <c r="D1631" t="s">
        <v>2010</v>
      </c>
      <c r="E1631" t="s">
        <v>37</v>
      </c>
      <c r="F1631">
        <v>135</v>
      </c>
      <c r="G1631">
        <v>64371181</v>
      </c>
      <c r="H1631">
        <v>28000000</v>
      </c>
    </row>
    <row r="1632" spans="1:8" x14ac:dyDescent="0.3">
      <c r="A1632">
        <v>7.4</v>
      </c>
      <c r="B1632" t="s">
        <v>23590</v>
      </c>
      <c r="C1632" t="s">
        <v>94</v>
      </c>
      <c r="D1632" t="s">
        <v>2690</v>
      </c>
      <c r="E1632" t="s">
        <v>37</v>
      </c>
      <c r="F1632">
        <v>110</v>
      </c>
      <c r="G1632">
        <v>58885635</v>
      </c>
      <c r="H1632">
        <v>26000000</v>
      </c>
    </row>
    <row r="1633" spans="1:8" x14ac:dyDescent="0.3">
      <c r="A1633">
        <v>5.2</v>
      </c>
      <c r="B1633" t="s">
        <v>23591</v>
      </c>
      <c r="C1633" t="s">
        <v>1205</v>
      </c>
      <c r="D1633" t="s">
        <v>816</v>
      </c>
      <c r="E1633" t="s">
        <v>37</v>
      </c>
      <c r="F1633">
        <v>103</v>
      </c>
      <c r="G1633">
        <v>60400856</v>
      </c>
      <c r="H1633">
        <v>35000000</v>
      </c>
    </row>
    <row r="1634" spans="1:8" x14ac:dyDescent="0.3">
      <c r="A1634">
        <v>7.6</v>
      </c>
      <c r="B1634" t="s">
        <v>23592</v>
      </c>
      <c r="C1634" t="s">
        <v>3168</v>
      </c>
      <c r="D1634" t="s">
        <v>1188</v>
      </c>
      <c r="E1634" t="s">
        <v>37</v>
      </c>
      <c r="F1634">
        <v>110</v>
      </c>
      <c r="G1634">
        <v>52353636</v>
      </c>
      <c r="H1634">
        <v>21000000</v>
      </c>
    </row>
    <row r="1635" spans="1:8" x14ac:dyDescent="0.3">
      <c r="A1635">
        <v>7.3</v>
      </c>
      <c r="B1635" t="s">
        <v>23593</v>
      </c>
      <c r="C1635" t="s">
        <v>716</v>
      </c>
      <c r="D1635" t="s">
        <v>469</v>
      </c>
      <c r="E1635" t="s">
        <v>37</v>
      </c>
      <c r="F1635">
        <v>91</v>
      </c>
      <c r="G1635">
        <v>51475962</v>
      </c>
      <c r="H1635">
        <v>30000000</v>
      </c>
    </row>
    <row r="1636" spans="1:8" x14ac:dyDescent="0.3">
      <c r="A1636">
        <v>6.6</v>
      </c>
      <c r="B1636" t="s">
        <v>23594</v>
      </c>
      <c r="C1636" t="s">
        <v>403</v>
      </c>
      <c r="D1636" t="s">
        <v>816</v>
      </c>
      <c r="E1636" t="s">
        <v>37</v>
      </c>
      <c r="F1636">
        <v>105</v>
      </c>
      <c r="G1636">
        <v>63910583</v>
      </c>
      <c r="H1636">
        <v>28000000</v>
      </c>
    </row>
    <row r="1637" spans="1:8" x14ac:dyDescent="0.3">
      <c r="A1637">
        <v>6.8</v>
      </c>
      <c r="B1637" t="s">
        <v>23595</v>
      </c>
      <c r="C1637" t="s">
        <v>3928</v>
      </c>
      <c r="D1637" t="s">
        <v>50</v>
      </c>
      <c r="E1637" t="s">
        <v>37</v>
      </c>
      <c r="F1637">
        <v>127</v>
      </c>
      <c r="G1637">
        <v>62300000</v>
      </c>
      <c r="H1637">
        <v>28000000</v>
      </c>
    </row>
    <row r="1638" spans="1:8" x14ac:dyDescent="0.3">
      <c r="A1638">
        <v>6.9</v>
      </c>
      <c r="B1638" t="s">
        <v>23596</v>
      </c>
      <c r="C1638" t="s">
        <v>814</v>
      </c>
      <c r="D1638" t="s">
        <v>816</v>
      </c>
      <c r="E1638" t="s">
        <v>37</v>
      </c>
      <c r="F1638">
        <v>82</v>
      </c>
      <c r="G1638">
        <v>49968653</v>
      </c>
      <c r="H1638">
        <v>28000000</v>
      </c>
    </row>
    <row r="1639" spans="1:8" x14ac:dyDescent="0.3">
      <c r="A1639">
        <v>5.8</v>
      </c>
      <c r="B1639" t="s">
        <v>23597</v>
      </c>
      <c r="C1639" t="s">
        <v>887</v>
      </c>
      <c r="D1639" t="s">
        <v>707</v>
      </c>
      <c r="E1639" t="s">
        <v>37</v>
      </c>
      <c r="F1639">
        <v>99</v>
      </c>
      <c r="G1639">
        <v>44450000</v>
      </c>
      <c r="H1639">
        <v>27000000</v>
      </c>
    </row>
    <row r="1640" spans="1:8" x14ac:dyDescent="0.3">
      <c r="A1640">
        <v>6.6</v>
      </c>
      <c r="B1640" t="s">
        <v>23598</v>
      </c>
      <c r="C1640" t="s">
        <v>1011</v>
      </c>
      <c r="D1640" t="s">
        <v>809</v>
      </c>
      <c r="E1640" t="s">
        <v>37</v>
      </c>
      <c r="F1640">
        <v>90</v>
      </c>
      <c r="G1640">
        <v>45162741</v>
      </c>
      <c r="H1640">
        <v>28000000</v>
      </c>
    </row>
    <row r="1641" spans="1:8" x14ac:dyDescent="0.3">
      <c r="A1641">
        <v>6.7</v>
      </c>
      <c r="B1641" t="s">
        <v>23599</v>
      </c>
      <c r="C1641" t="s">
        <v>5421</v>
      </c>
      <c r="D1641" t="s">
        <v>6707</v>
      </c>
      <c r="E1641" t="s">
        <v>37</v>
      </c>
      <c r="F1641">
        <v>115</v>
      </c>
      <c r="G1641">
        <v>71346930</v>
      </c>
      <c r="H1641">
        <v>28000000</v>
      </c>
    </row>
    <row r="1642" spans="1:8" x14ac:dyDescent="0.3">
      <c r="A1642">
        <v>6.7</v>
      </c>
      <c r="B1642" t="s">
        <v>23600</v>
      </c>
      <c r="C1642" t="s">
        <v>1852</v>
      </c>
      <c r="D1642" t="s">
        <v>309</v>
      </c>
      <c r="E1642" t="s">
        <v>37</v>
      </c>
      <c r="F1642">
        <v>96</v>
      </c>
      <c r="G1642">
        <v>39514713</v>
      </c>
      <c r="H1642">
        <v>28000000</v>
      </c>
    </row>
    <row r="1643" spans="1:8" x14ac:dyDescent="0.3">
      <c r="A1643">
        <v>6.3</v>
      </c>
      <c r="B1643" t="s">
        <v>23601</v>
      </c>
      <c r="C1643" t="s">
        <v>4990</v>
      </c>
      <c r="D1643" t="s">
        <v>715</v>
      </c>
      <c r="E1643" t="s">
        <v>37</v>
      </c>
      <c r="F1643">
        <v>104</v>
      </c>
      <c r="G1643">
        <v>43097652</v>
      </c>
      <c r="H1643">
        <v>28000000</v>
      </c>
    </row>
    <row r="1644" spans="1:8" x14ac:dyDescent="0.3">
      <c r="A1644">
        <v>7.7</v>
      </c>
      <c r="B1644" t="s">
        <v>23602</v>
      </c>
      <c r="C1644" t="s">
        <v>398</v>
      </c>
      <c r="D1644" t="s">
        <v>1022</v>
      </c>
      <c r="E1644" t="s">
        <v>37</v>
      </c>
      <c r="F1644">
        <v>117</v>
      </c>
      <c r="G1644">
        <v>48043505</v>
      </c>
      <c r="H1644">
        <v>30000000</v>
      </c>
    </row>
    <row r="1645" spans="1:8" x14ac:dyDescent="0.3">
      <c r="A1645">
        <v>6.1</v>
      </c>
      <c r="B1645" t="s">
        <v>23603</v>
      </c>
      <c r="C1645" t="s">
        <v>1998</v>
      </c>
      <c r="D1645" t="s">
        <v>853</v>
      </c>
      <c r="E1645" t="s">
        <v>37</v>
      </c>
      <c r="F1645">
        <v>83</v>
      </c>
      <c r="G1645">
        <v>37053924</v>
      </c>
      <c r="H1645">
        <v>28000000</v>
      </c>
    </row>
    <row r="1646" spans="1:8" x14ac:dyDescent="0.3">
      <c r="A1646">
        <v>4.9000000000000004</v>
      </c>
      <c r="B1646" t="s">
        <v>23604</v>
      </c>
      <c r="C1646" t="s">
        <v>3272</v>
      </c>
      <c r="D1646" t="s">
        <v>6731</v>
      </c>
      <c r="E1646" t="s">
        <v>37</v>
      </c>
      <c r="F1646">
        <v>99</v>
      </c>
      <c r="G1646">
        <v>33000377</v>
      </c>
      <c r="H1646">
        <v>28000000</v>
      </c>
    </row>
    <row r="1647" spans="1:8" x14ac:dyDescent="0.3">
      <c r="A1647">
        <v>6.2</v>
      </c>
      <c r="B1647" t="s">
        <v>23605</v>
      </c>
      <c r="C1647" t="s">
        <v>6736</v>
      </c>
      <c r="D1647" t="s">
        <v>1349</v>
      </c>
      <c r="E1647" t="s">
        <v>37</v>
      </c>
      <c r="F1647">
        <v>81</v>
      </c>
      <c r="G1647">
        <v>66950483</v>
      </c>
      <c r="H1647">
        <v>28000000</v>
      </c>
    </row>
    <row r="1648" spans="1:8" x14ac:dyDescent="0.3">
      <c r="A1648">
        <v>7.8</v>
      </c>
      <c r="B1648" t="s">
        <v>23606</v>
      </c>
      <c r="C1648" t="s">
        <v>506</v>
      </c>
      <c r="D1648" t="s">
        <v>151</v>
      </c>
      <c r="E1648" t="s">
        <v>37</v>
      </c>
      <c r="F1648">
        <v>135</v>
      </c>
      <c r="G1648">
        <v>38372662</v>
      </c>
      <c r="H1648">
        <v>28000000</v>
      </c>
    </row>
    <row r="1649" spans="1:8" x14ac:dyDescent="0.3">
      <c r="A1649">
        <v>8.1999999999999993</v>
      </c>
      <c r="B1649" t="s">
        <v>23607</v>
      </c>
      <c r="C1649" t="s">
        <v>133</v>
      </c>
      <c r="D1649" t="s">
        <v>1314</v>
      </c>
      <c r="E1649" t="s">
        <v>37</v>
      </c>
      <c r="F1649">
        <v>117</v>
      </c>
      <c r="G1649">
        <v>27000000</v>
      </c>
      <c r="H1649">
        <v>28000000</v>
      </c>
    </row>
    <row r="1650" spans="1:8" x14ac:dyDescent="0.3">
      <c r="A1650">
        <v>6.9</v>
      </c>
      <c r="B1650" t="s">
        <v>23608</v>
      </c>
      <c r="C1650" t="s">
        <v>1512</v>
      </c>
      <c r="D1650" t="s">
        <v>6749</v>
      </c>
      <c r="E1650" t="s">
        <v>37</v>
      </c>
      <c r="F1650">
        <v>139</v>
      </c>
      <c r="G1650">
        <v>31600000</v>
      </c>
      <c r="H1650">
        <v>28000000</v>
      </c>
    </row>
    <row r="1651" spans="1:8" x14ac:dyDescent="0.3">
      <c r="A1651">
        <v>6.2</v>
      </c>
      <c r="B1651" t="s">
        <v>23609</v>
      </c>
      <c r="C1651" t="s">
        <v>219</v>
      </c>
      <c r="D1651" t="s">
        <v>499</v>
      </c>
      <c r="E1651" t="s">
        <v>37</v>
      </c>
      <c r="F1651">
        <v>123</v>
      </c>
      <c r="G1651">
        <v>30688364</v>
      </c>
      <c r="H1651">
        <v>28000000</v>
      </c>
    </row>
    <row r="1652" spans="1:8" x14ac:dyDescent="0.3">
      <c r="A1652">
        <v>6.9</v>
      </c>
      <c r="B1652" t="s">
        <v>23610</v>
      </c>
      <c r="C1652" t="s">
        <v>6758</v>
      </c>
      <c r="D1652" t="s">
        <v>1018</v>
      </c>
      <c r="E1652" t="s">
        <v>37</v>
      </c>
      <c r="F1652">
        <v>117</v>
      </c>
      <c r="G1652">
        <v>28563179</v>
      </c>
      <c r="H1652">
        <v>21000000</v>
      </c>
    </row>
    <row r="1653" spans="1:8" x14ac:dyDescent="0.3">
      <c r="A1653">
        <v>4.8</v>
      </c>
      <c r="B1653" t="s">
        <v>23611</v>
      </c>
      <c r="C1653" t="s">
        <v>6764</v>
      </c>
      <c r="D1653" t="s">
        <v>2170</v>
      </c>
      <c r="E1653" t="s">
        <v>37</v>
      </c>
      <c r="F1653">
        <v>97</v>
      </c>
      <c r="G1653">
        <v>16779636</v>
      </c>
      <c r="H1653">
        <v>28000000</v>
      </c>
    </row>
    <row r="1654" spans="1:8" x14ac:dyDescent="0.3">
      <c r="A1654">
        <v>8</v>
      </c>
      <c r="B1654" t="s">
        <v>23612</v>
      </c>
      <c r="C1654" t="s">
        <v>1297</v>
      </c>
      <c r="D1654" t="s">
        <v>65</v>
      </c>
      <c r="E1654" t="s">
        <v>37</v>
      </c>
      <c r="F1654">
        <v>81</v>
      </c>
      <c r="G1654">
        <v>10762178</v>
      </c>
      <c r="H1654">
        <v>160000000</v>
      </c>
    </row>
    <row r="1655" spans="1:8" x14ac:dyDescent="0.3">
      <c r="A1655">
        <v>5.3</v>
      </c>
      <c r="B1655" t="s">
        <v>23613</v>
      </c>
      <c r="C1655" t="s">
        <v>2025</v>
      </c>
      <c r="D1655" t="s">
        <v>1553</v>
      </c>
      <c r="E1655" t="s">
        <v>37</v>
      </c>
      <c r="F1655">
        <v>103</v>
      </c>
      <c r="G1655">
        <v>17324744</v>
      </c>
      <c r="H1655">
        <v>28000000</v>
      </c>
    </row>
    <row r="1656" spans="1:8" x14ac:dyDescent="0.3">
      <c r="A1656">
        <v>6.7</v>
      </c>
      <c r="B1656" t="s">
        <v>23614</v>
      </c>
      <c r="C1656" t="s">
        <v>949</v>
      </c>
      <c r="D1656" t="s">
        <v>4069</v>
      </c>
      <c r="E1656" t="s">
        <v>37</v>
      </c>
      <c r="F1656">
        <v>119</v>
      </c>
      <c r="G1656">
        <v>8888143</v>
      </c>
      <c r="H1656">
        <v>28000000</v>
      </c>
    </row>
    <row r="1657" spans="1:8" x14ac:dyDescent="0.3">
      <c r="A1657">
        <v>5.4</v>
      </c>
      <c r="B1657" t="s">
        <v>23615</v>
      </c>
      <c r="C1657" t="s">
        <v>1893</v>
      </c>
      <c r="D1657" t="s">
        <v>6783</v>
      </c>
      <c r="E1657" t="s">
        <v>37</v>
      </c>
      <c r="F1657">
        <v>94</v>
      </c>
      <c r="G1657">
        <v>24268828</v>
      </c>
      <c r="H1657">
        <v>28000000</v>
      </c>
    </row>
    <row r="1658" spans="1:8" x14ac:dyDescent="0.3">
      <c r="A1658">
        <v>5.4</v>
      </c>
      <c r="B1658" t="s">
        <v>23616</v>
      </c>
      <c r="C1658" t="s">
        <v>5229</v>
      </c>
      <c r="D1658" t="s">
        <v>309</v>
      </c>
      <c r="E1658" t="s">
        <v>37</v>
      </c>
      <c r="F1658">
        <v>89</v>
      </c>
      <c r="G1658">
        <v>8119205</v>
      </c>
      <c r="H1658">
        <v>28000000</v>
      </c>
    </row>
    <row r="1659" spans="1:8" x14ac:dyDescent="0.3">
      <c r="A1659">
        <v>4.9000000000000004</v>
      </c>
      <c r="B1659" t="s">
        <v>23617</v>
      </c>
      <c r="C1659" t="s">
        <v>3153</v>
      </c>
      <c r="D1659" t="s">
        <v>1963</v>
      </c>
      <c r="E1659" t="s">
        <v>37</v>
      </c>
      <c r="F1659">
        <v>98</v>
      </c>
      <c r="G1659">
        <v>8434601</v>
      </c>
      <c r="H1659">
        <v>28000000</v>
      </c>
    </row>
    <row r="1660" spans="1:8" x14ac:dyDescent="0.3">
      <c r="A1660">
        <v>6.1</v>
      </c>
      <c r="B1660" t="s">
        <v>23618</v>
      </c>
      <c r="C1660" t="s">
        <v>3204</v>
      </c>
      <c r="D1660" t="s">
        <v>1188</v>
      </c>
      <c r="E1660" t="s">
        <v>37</v>
      </c>
      <c r="F1660">
        <v>107</v>
      </c>
      <c r="G1660">
        <v>6998324</v>
      </c>
      <c r="H1660">
        <v>28000000</v>
      </c>
    </row>
    <row r="1661" spans="1:8" x14ac:dyDescent="0.3">
      <c r="A1661">
        <v>5.8</v>
      </c>
      <c r="B1661" t="s">
        <v>23619</v>
      </c>
      <c r="C1661" t="s">
        <v>3860</v>
      </c>
      <c r="D1661" t="s">
        <v>6801</v>
      </c>
      <c r="E1661" t="s">
        <v>37</v>
      </c>
      <c r="F1661">
        <v>108</v>
      </c>
      <c r="G1661">
        <v>10907291</v>
      </c>
      <c r="H1661">
        <v>28000000</v>
      </c>
    </row>
    <row r="1662" spans="1:8" x14ac:dyDescent="0.3">
      <c r="A1662">
        <v>7</v>
      </c>
      <c r="B1662" t="s">
        <v>23620</v>
      </c>
      <c r="C1662" t="s">
        <v>293</v>
      </c>
      <c r="D1662" t="s">
        <v>1418</v>
      </c>
      <c r="E1662" t="s">
        <v>37</v>
      </c>
      <c r="F1662">
        <v>134</v>
      </c>
      <c r="G1662">
        <v>5532301</v>
      </c>
      <c r="H1662">
        <v>28000000</v>
      </c>
    </row>
    <row r="1663" spans="1:8" x14ac:dyDescent="0.3">
      <c r="A1663">
        <v>6.5</v>
      </c>
      <c r="B1663" t="s">
        <v>23621</v>
      </c>
      <c r="C1663" t="s">
        <v>6811</v>
      </c>
      <c r="D1663" t="s">
        <v>715</v>
      </c>
      <c r="E1663" t="s">
        <v>37</v>
      </c>
      <c r="F1663">
        <v>110</v>
      </c>
      <c r="G1663">
        <v>2775593</v>
      </c>
      <c r="H1663">
        <v>27000000</v>
      </c>
    </row>
    <row r="1664" spans="1:8" x14ac:dyDescent="0.3">
      <c r="A1664">
        <v>6.6</v>
      </c>
      <c r="B1664" t="s">
        <v>23622</v>
      </c>
      <c r="C1664" t="s">
        <v>6817</v>
      </c>
      <c r="D1664" t="s">
        <v>853</v>
      </c>
      <c r="E1664" t="s">
        <v>37</v>
      </c>
      <c r="F1664">
        <v>103</v>
      </c>
      <c r="G1664">
        <v>28751715</v>
      </c>
      <c r="H1664">
        <v>28000000</v>
      </c>
    </row>
    <row r="1665" spans="1:8" x14ac:dyDescent="0.3">
      <c r="A1665">
        <v>5.7</v>
      </c>
      <c r="B1665" t="s">
        <v>23623</v>
      </c>
      <c r="C1665" t="s">
        <v>6829</v>
      </c>
      <c r="D1665" t="s">
        <v>282</v>
      </c>
      <c r="E1665" t="s">
        <v>37</v>
      </c>
      <c r="F1665">
        <v>100</v>
      </c>
      <c r="G1665">
        <v>20285518</v>
      </c>
      <c r="H1665">
        <v>28000000</v>
      </c>
    </row>
    <row r="1666" spans="1:8" x14ac:dyDescent="0.3">
      <c r="A1666">
        <v>6.6</v>
      </c>
      <c r="B1666" t="s">
        <v>23624</v>
      </c>
      <c r="C1666" t="s">
        <v>3928</v>
      </c>
      <c r="D1666" t="s">
        <v>50</v>
      </c>
      <c r="E1666" t="s">
        <v>37</v>
      </c>
      <c r="F1666">
        <v>131</v>
      </c>
      <c r="G1666">
        <v>67900000</v>
      </c>
      <c r="H1666">
        <v>27500000</v>
      </c>
    </row>
    <row r="1667" spans="1:8" x14ac:dyDescent="0.3">
      <c r="A1667">
        <v>7</v>
      </c>
      <c r="B1667" t="s">
        <v>23625</v>
      </c>
      <c r="C1667" t="s">
        <v>1407</v>
      </c>
      <c r="D1667" t="s">
        <v>816</v>
      </c>
      <c r="E1667" t="s">
        <v>37</v>
      </c>
      <c r="F1667">
        <v>133</v>
      </c>
      <c r="G1667">
        <v>148734225</v>
      </c>
      <c r="H1667">
        <v>30000000</v>
      </c>
    </row>
    <row r="1668" spans="1:8" x14ac:dyDescent="0.3">
      <c r="A1668">
        <v>7.4</v>
      </c>
      <c r="B1668" t="s">
        <v>23626</v>
      </c>
      <c r="C1668" t="s">
        <v>4182</v>
      </c>
      <c r="D1668" t="s">
        <v>1473</v>
      </c>
      <c r="E1668" t="s">
        <v>37</v>
      </c>
      <c r="F1668">
        <v>109</v>
      </c>
      <c r="G1668">
        <v>49185998</v>
      </c>
      <c r="H1668">
        <v>30000000</v>
      </c>
    </row>
    <row r="1669" spans="1:8" x14ac:dyDescent="0.3">
      <c r="A1669">
        <v>5.3</v>
      </c>
      <c r="B1669" t="s">
        <v>23627</v>
      </c>
      <c r="C1669" t="s">
        <v>4586</v>
      </c>
      <c r="D1669" t="s">
        <v>715</v>
      </c>
      <c r="E1669" t="s">
        <v>37</v>
      </c>
      <c r="F1669">
        <v>114</v>
      </c>
      <c r="G1669">
        <v>42168445</v>
      </c>
      <c r="H1669">
        <v>35000000</v>
      </c>
    </row>
    <row r="1670" spans="1:8" x14ac:dyDescent="0.3">
      <c r="A1670">
        <v>7.4</v>
      </c>
      <c r="B1670" t="s">
        <v>23628</v>
      </c>
      <c r="C1670" t="s">
        <v>6851</v>
      </c>
      <c r="D1670" t="s">
        <v>1031</v>
      </c>
      <c r="E1670" t="s">
        <v>37</v>
      </c>
      <c r="F1670">
        <v>164</v>
      </c>
      <c r="G1670">
        <v>26400000</v>
      </c>
      <c r="H1670">
        <v>16000000</v>
      </c>
    </row>
    <row r="1671" spans="1:8" x14ac:dyDescent="0.3">
      <c r="A1671">
        <v>7.4</v>
      </c>
      <c r="B1671" t="s">
        <v>23629</v>
      </c>
      <c r="C1671" t="s">
        <v>6856</v>
      </c>
      <c r="D1671" t="s">
        <v>3060</v>
      </c>
      <c r="E1671" t="s">
        <v>37</v>
      </c>
      <c r="F1671">
        <v>92</v>
      </c>
      <c r="G1671">
        <v>17508670</v>
      </c>
      <c r="H1671">
        <v>15000000</v>
      </c>
    </row>
    <row r="1672" spans="1:8" x14ac:dyDescent="0.3">
      <c r="A1672">
        <v>6.8</v>
      </c>
      <c r="B1672" t="s">
        <v>23630</v>
      </c>
      <c r="C1672" t="s">
        <v>457</v>
      </c>
      <c r="D1672" t="s">
        <v>1861</v>
      </c>
      <c r="E1672" t="s">
        <v>37</v>
      </c>
      <c r="F1672">
        <v>122</v>
      </c>
      <c r="G1672">
        <v>9664316</v>
      </c>
      <c r="H1672">
        <v>27500000</v>
      </c>
    </row>
    <row r="1673" spans="1:8" x14ac:dyDescent="0.3">
      <c r="A1673">
        <v>7.2</v>
      </c>
      <c r="B1673" t="s">
        <v>23631</v>
      </c>
      <c r="C1673" t="s">
        <v>6871</v>
      </c>
      <c r="D1673" t="s">
        <v>157</v>
      </c>
      <c r="E1673" t="s">
        <v>37</v>
      </c>
      <c r="F1673">
        <v>110</v>
      </c>
      <c r="G1673">
        <v>74888996</v>
      </c>
      <c r="H1673">
        <v>30000000</v>
      </c>
    </row>
    <row r="1674" spans="1:8" x14ac:dyDescent="0.3">
      <c r="A1674">
        <v>6</v>
      </c>
      <c r="B1674" t="s">
        <v>23632</v>
      </c>
      <c r="C1674" t="s">
        <v>6875</v>
      </c>
      <c r="D1674" t="s">
        <v>1473</v>
      </c>
      <c r="E1674" t="s">
        <v>37</v>
      </c>
      <c r="F1674">
        <v>116</v>
      </c>
      <c r="G1674">
        <v>69586544</v>
      </c>
      <c r="H1674">
        <v>27000000</v>
      </c>
    </row>
    <row r="1675" spans="1:8" x14ac:dyDescent="0.3">
      <c r="A1675">
        <v>6.6</v>
      </c>
      <c r="B1675" t="s">
        <v>23633</v>
      </c>
      <c r="C1675" t="s">
        <v>2950</v>
      </c>
      <c r="D1675" t="s">
        <v>1025</v>
      </c>
      <c r="E1675" t="s">
        <v>37</v>
      </c>
      <c r="F1675">
        <v>115</v>
      </c>
      <c r="G1675">
        <v>60491560</v>
      </c>
      <c r="H1675">
        <v>27000000</v>
      </c>
    </row>
    <row r="1676" spans="1:8" x14ac:dyDescent="0.3">
      <c r="A1676">
        <v>7.9</v>
      </c>
      <c r="B1676" t="s">
        <v>23634</v>
      </c>
      <c r="C1676" t="s">
        <v>3031</v>
      </c>
      <c r="D1676" t="s">
        <v>6885</v>
      </c>
      <c r="E1676" t="s">
        <v>37</v>
      </c>
      <c r="F1676">
        <v>148</v>
      </c>
      <c r="G1676">
        <v>54200000</v>
      </c>
      <c r="H1676">
        <v>27000000</v>
      </c>
    </row>
    <row r="1677" spans="1:8" x14ac:dyDescent="0.3">
      <c r="A1677">
        <v>5.7</v>
      </c>
      <c r="B1677" t="s">
        <v>23635</v>
      </c>
      <c r="C1677" t="s">
        <v>1472</v>
      </c>
      <c r="D1677" t="s">
        <v>4205</v>
      </c>
      <c r="E1677" t="s">
        <v>37</v>
      </c>
      <c r="F1677">
        <v>118</v>
      </c>
      <c r="G1677">
        <v>30920167</v>
      </c>
      <c r="H1677">
        <v>25000000</v>
      </c>
    </row>
    <row r="1678" spans="1:8" x14ac:dyDescent="0.3">
      <c r="A1678">
        <v>7.1</v>
      </c>
      <c r="B1678" t="s">
        <v>23636</v>
      </c>
      <c r="C1678" t="s">
        <v>138</v>
      </c>
      <c r="D1678" t="s">
        <v>715</v>
      </c>
      <c r="E1678" t="s">
        <v>37</v>
      </c>
      <c r="F1678">
        <v>101</v>
      </c>
      <c r="G1678">
        <v>40566655</v>
      </c>
      <c r="H1678">
        <v>30000000</v>
      </c>
    </row>
    <row r="1679" spans="1:8" x14ac:dyDescent="0.3">
      <c r="A1679">
        <v>5.6</v>
      </c>
      <c r="B1679" t="s">
        <v>23637</v>
      </c>
      <c r="C1679" t="s">
        <v>4850</v>
      </c>
      <c r="D1679" t="s">
        <v>6322</v>
      </c>
      <c r="E1679" t="s">
        <v>37</v>
      </c>
      <c r="F1679">
        <v>82</v>
      </c>
      <c r="G1679">
        <v>31768374</v>
      </c>
      <c r="H1679">
        <v>27000000</v>
      </c>
    </row>
    <row r="1680" spans="1:8" x14ac:dyDescent="0.3">
      <c r="A1680">
        <v>7.8</v>
      </c>
      <c r="B1680" t="s">
        <v>23638</v>
      </c>
      <c r="C1680" t="s">
        <v>3832</v>
      </c>
      <c r="D1680" t="s">
        <v>1025</v>
      </c>
      <c r="E1680" t="s">
        <v>37</v>
      </c>
      <c r="F1680">
        <v>110</v>
      </c>
      <c r="G1680">
        <v>22494487</v>
      </c>
      <c r="H1680">
        <v>27000000</v>
      </c>
    </row>
    <row r="1681" spans="1:8" x14ac:dyDescent="0.3">
      <c r="A1681">
        <v>7.9</v>
      </c>
      <c r="B1681" t="s">
        <v>23639</v>
      </c>
      <c r="C1681" t="s">
        <v>6914</v>
      </c>
      <c r="D1681" t="s">
        <v>1031</v>
      </c>
      <c r="E1681" t="s">
        <v>37</v>
      </c>
      <c r="F1681">
        <v>193</v>
      </c>
      <c r="G1681">
        <v>21500000</v>
      </c>
      <c r="H1681">
        <v>27000000</v>
      </c>
    </row>
    <row r="1682" spans="1:8" x14ac:dyDescent="0.3">
      <c r="A1682">
        <v>6.9</v>
      </c>
      <c r="B1682" t="s">
        <v>23640</v>
      </c>
      <c r="C1682" t="s">
        <v>267</v>
      </c>
      <c r="D1682" t="s">
        <v>1277</v>
      </c>
      <c r="E1682" t="s">
        <v>37</v>
      </c>
      <c r="F1682">
        <v>130</v>
      </c>
      <c r="G1682">
        <v>4463292</v>
      </c>
      <c r="H1682">
        <v>30000000</v>
      </c>
    </row>
    <row r="1683" spans="1:8" x14ac:dyDescent="0.3">
      <c r="A1683">
        <v>7.7</v>
      </c>
      <c r="B1683" t="s">
        <v>23641</v>
      </c>
      <c r="C1683" t="s">
        <v>556</v>
      </c>
      <c r="D1683" t="s">
        <v>6926</v>
      </c>
      <c r="E1683" t="s">
        <v>37</v>
      </c>
      <c r="F1683">
        <v>111</v>
      </c>
      <c r="G1683">
        <v>14337579</v>
      </c>
      <c r="H1683">
        <v>27000000</v>
      </c>
    </row>
    <row r="1684" spans="1:8" x14ac:dyDescent="0.3">
      <c r="A1684">
        <v>6.9</v>
      </c>
      <c r="B1684" t="s">
        <v>23642</v>
      </c>
      <c r="C1684" t="s">
        <v>6930</v>
      </c>
      <c r="D1684" t="s">
        <v>3899</v>
      </c>
      <c r="E1684" t="s">
        <v>37</v>
      </c>
      <c r="F1684">
        <v>110</v>
      </c>
      <c r="G1684">
        <v>13823741</v>
      </c>
      <c r="H1684">
        <v>13500000</v>
      </c>
    </row>
    <row r="1685" spans="1:8" x14ac:dyDescent="0.3">
      <c r="A1685">
        <v>6</v>
      </c>
      <c r="B1685" t="s">
        <v>23643</v>
      </c>
      <c r="C1685" t="s">
        <v>6948</v>
      </c>
      <c r="D1685" t="s">
        <v>6950</v>
      </c>
      <c r="E1685" t="s">
        <v>37</v>
      </c>
      <c r="F1685">
        <v>123</v>
      </c>
      <c r="G1685">
        <v>10297897</v>
      </c>
      <c r="H1685">
        <v>27000000</v>
      </c>
    </row>
    <row r="1686" spans="1:8" x14ac:dyDescent="0.3">
      <c r="A1686">
        <v>6.2</v>
      </c>
      <c r="B1686" t="s">
        <v>23644</v>
      </c>
      <c r="C1686" t="s">
        <v>4599</v>
      </c>
      <c r="D1686" t="s">
        <v>1342</v>
      </c>
      <c r="E1686" t="s">
        <v>37</v>
      </c>
      <c r="F1686">
        <v>109</v>
      </c>
      <c r="G1686">
        <v>13248477</v>
      </c>
      <c r="H1686">
        <v>27000000</v>
      </c>
    </row>
    <row r="1687" spans="1:8" x14ac:dyDescent="0.3">
      <c r="A1687">
        <v>5.9</v>
      </c>
      <c r="B1687" t="s">
        <v>23645</v>
      </c>
      <c r="C1687" t="s">
        <v>6958</v>
      </c>
      <c r="D1687" t="s">
        <v>1025</v>
      </c>
      <c r="E1687" t="s">
        <v>37</v>
      </c>
      <c r="F1687">
        <v>99</v>
      </c>
      <c r="G1687">
        <v>8712564</v>
      </c>
      <c r="H1687">
        <v>27000000</v>
      </c>
    </row>
    <row r="1688" spans="1:8" x14ac:dyDescent="0.3">
      <c r="A1688">
        <v>6.8</v>
      </c>
      <c r="B1688" t="s">
        <v>23646</v>
      </c>
      <c r="C1688" t="s">
        <v>6963</v>
      </c>
      <c r="D1688" t="s">
        <v>1718</v>
      </c>
      <c r="E1688" t="s">
        <v>37</v>
      </c>
      <c r="F1688">
        <v>106</v>
      </c>
      <c r="G1688">
        <v>7486906</v>
      </c>
      <c r="H1688">
        <v>27000000</v>
      </c>
    </row>
    <row r="1689" spans="1:8" x14ac:dyDescent="0.3">
      <c r="A1689">
        <v>3.6</v>
      </c>
      <c r="B1689" t="s">
        <v>23647</v>
      </c>
      <c r="C1689" t="s">
        <v>2689</v>
      </c>
      <c r="D1689" t="s">
        <v>1345</v>
      </c>
      <c r="E1689" t="s">
        <v>37</v>
      </c>
      <c r="F1689">
        <v>89</v>
      </c>
      <c r="G1689">
        <v>38536376</v>
      </c>
      <c r="H1689">
        <v>27000000</v>
      </c>
    </row>
    <row r="1690" spans="1:8" x14ac:dyDescent="0.3">
      <c r="A1690">
        <v>6.7</v>
      </c>
      <c r="B1690" t="s">
        <v>23648</v>
      </c>
      <c r="C1690" t="s">
        <v>6970</v>
      </c>
      <c r="D1690" t="s">
        <v>1018</v>
      </c>
      <c r="E1690" t="s">
        <v>37</v>
      </c>
      <c r="F1690">
        <v>98</v>
      </c>
      <c r="G1690">
        <v>41008532</v>
      </c>
      <c r="H1690">
        <v>27000000</v>
      </c>
    </row>
    <row r="1691" spans="1:8" x14ac:dyDescent="0.3">
      <c r="A1691">
        <v>6.3</v>
      </c>
      <c r="B1691" t="s">
        <v>23649</v>
      </c>
      <c r="C1691" t="s">
        <v>5473</v>
      </c>
      <c r="D1691" t="s">
        <v>264</v>
      </c>
      <c r="E1691" t="s">
        <v>37</v>
      </c>
      <c r="F1691">
        <v>93</v>
      </c>
      <c r="G1691">
        <v>5204007</v>
      </c>
      <c r="H1691">
        <v>28000000</v>
      </c>
    </row>
    <row r="1692" spans="1:8" x14ac:dyDescent="0.3">
      <c r="A1692">
        <v>6.4</v>
      </c>
      <c r="B1692" t="s">
        <v>23650</v>
      </c>
      <c r="C1692" t="s">
        <v>674</v>
      </c>
      <c r="D1692" t="s">
        <v>6979</v>
      </c>
      <c r="E1692" t="s">
        <v>37</v>
      </c>
      <c r="F1692">
        <v>112</v>
      </c>
      <c r="G1692">
        <v>4485485</v>
      </c>
      <c r="H1692">
        <v>15000000</v>
      </c>
    </row>
    <row r="1693" spans="1:8" x14ac:dyDescent="0.3">
      <c r="A1693">
        <v>6.4</v>
      </c>
      <c r="B1693" t="s">
        <v>23651</v>
      </c>
      <c r="C1693" t="s">
        <v>997</v>
      </c>
      <c r="D1693" t="s">
        <v>2619</v>
      </c>
      <c r="E1693" t="s">
        <v>37</v>
      </c>
      <c r="F1693">
        <v>101</v>
      </c>
      <c r="G1693">
        <v>4476235</v>
      </c>
      <c r="H1693">
        <v>27000000</v>
      </c>
    </row>
    <row r="1694" spans="1:8" x14ac:dyDescent="0.3">
      <c r="A1694">
        <v>5.7</v>
      </c>
      <c r="B1694" t="s">
        <v>23652</v>
      </c>
      <c r="C1694" t="s">
        <v>1371</v>
      </c>
      <c r="D1694" t="s">
        <v>1188</v>
      </c>
      <c r="E1694" t="s">
        <v>37</v>
      </c>
      <c r="F1694">
        <v>104</v>
      </c>
      <c r="G1694">
        <v>1089365</v>
      </c>
      <c r="H1694">
        <v>25000000</v>
      </c>
    </row>
    <row r="1695" spans="1:8" x14ac:dyDescent="0.3">
      <c r="A1695">
        <v>6.2</v>
      </c>
      <c r="B1695" t="s">
        <v>23653</v>
      </c>
      <c r="C1695" t="s">
        <v>4783</v>
      </c>
      <c r="D1695" t="s">
        <v>1861</v>
      </c>
      <c r="E1695" t="s">
        <v>37</v>
      </c>
      <c r="F1695">
        <v>120</v>
      </c>
      <c r="G1695">
        <v>763044</v>
      </c>
      <c r="H1695">
        <v>23000000</v>
      </c>
    </row>
    <row r="1696" spans="1:8" x14ac:dyDescent="0.3">
      <c r="A1696">
        <v>5.2</v>
      </c>
      <c r="B1696" t="s">
        <v>23654</v>
      </c>
      <c r="C1696" t="s">
        <v>1413</v>
      </c>
      <c r="D1696" t="s">
        <v>853</v>
      </c>
      <c r="E1696" t="s">
        <v>37</v>
      </c>
      <c r="F1696">
        <v>91</v>
      </c>
      <c r="G1696">
        <v>20819129</v>
      </c>
      <c r="H1696">
        <v>26000000</v>
      </c>
    </row>
    <row r="1697" spans="1:8" x14ac:dyDescent="0.3">
      <c r="A1697">
        <v>6.1</v>
      </c>
      <c r="B1697" t="s">
        <v>23655</v>
      </c>
      <c r="C1697" t="s">
        <v>984</v>
      </c>
      <c r="D1697" t="s">
        <v>7004</v>
      </c>
      <c r="E1697" t="s">
        <v>37</v>
      </c>
      <c r="F1697">
        <v>97</v>
      </c>
      <c r="G1697">
        <v>110222438</v>
      </c>
      <c r="H1697">
        <v>26000000</v>
      </c>
    </row>
    <row r="1698" spans="1:8" x14ac:dyDescent="0.3">
      <c r="A1698">
        <v>7.1</v>
      </c>
      <c r="B1698" t="s">
        <v>23656</v>
      </c>
      <c r="C1698" t="s">
        <v>1407</v>
      </c>
      <c r="D1698" t="s">
        <v>816</v>
      </c>
      <c r="E1698" t="s">
        <v>37</v>
      </c>
      <c r="F1698">
        <v>133</v>
      </c>
      <c r="G1698">
        <v>109243478</v>
      </c>
      <c r="H1698">
        <v>26000000</v>
      </c>
    </row>
    <row r="1699" spans="1:8" x14ac:dyDescent="0.3">
      <c r="A1699">
        <v>7.2</v>
      </c>
      <c r="B1699" t="s">
        <v>23657</v>
      </c>
      <c r="C1699" t="s">
        <v>2323</v>
      </c>
      <c r="D1699" t="s">
        <v>715</v>
      </c>
      <c r="E1699" t="s">
        <v>37</v>
      </c>
      <c r="F1699">
        <v>123</v>
      </c>
      <c r="G1699">
        <v>100241322</v>
      </c>
      <c r="H1699">
        <v>25000000</v>
      </c>
    </row>
    <row r="1700" spans="1:8" x14ac:dyDescent="0.3">
      <c r="A1700">
        <v>6.5</v>
      </c>
      <c r="B1700" t="s">
        <v>23658</v>
      </c>
      <c r="C1700" t="s">
        <v>7016</v>
      </c>
      <c r="D1700" t="s">
        <v>1025</v>
      </c>
      <c r="E1700" t="s">
        <v>37</v>
      </c>
      <c r="F1700">
        <v>114</v>
      </c>
      <c r="G1700">
        <v>25977365</v>
      </c>
      <c r="H1700">
        <v>28000000</v>
      </c>
    </row>
    <row r="1701" spans="1:8" x14ac:dyDescent="0.3">
      <c r="A1701">
        <v>6</v>
      </c>
      <c r="B1701" t="s">
        <v>23659</v>
      </c>
      <c r="C1701" t="s">
        <v>1239</v>
      </c>
      <c r="D1701" t="s">
        <v>853</v>
      </c>
      <c r="E1701" t="s">
        <v>37</v>
      </c>
      <c r="F1701">
        <v>111</v>
      </c>
      <c r="G1701">
        <v>91457688</v>
      </c>
      <c r="H1701">
        <v>26000000</v>
      </c>
    </row>
    <row r="1702" spans="1:8" x14ac:dyDescent="0.3">
      <c r="A1702">
        <v>7</v>
      </c>
      <c r="B1702" t="s">
        <v>23660</v>
      </c>
      <c r="C1702" t="s">
        <v>3204</v>
      </c>
      <c r="D1702" t="s">
        <v>853</v>
      </c>
      <c r="E1702" t="s">
        <v>37</v>
      </c>
      <c r="F1702">
        <v>117</v>
      </c>
      <c r="G1702">
        <v>87341380</v>
      </c>
      <c r="H1702">
        <v>27000000</v>
      </c>
    </row>
    <row r="1703" spans="1:8" x14ac:dyDescent="0.3">
      <c r="A1703">
        <v>7</v>
      </c>
      <c r="B1703" t="s">
        <v>23661</v>
      </c>
      <c r="C1703" t="s">
        <v>1378</v>
      </c>
      <c r="D1703" t="s">
        <v>715</v>
      </c>
      <c r="E1703" t="s">
        <v>37</v>
      </c>
      <c r="F1703">
        <v>121</v>
      </c>
      <c r="G1703">
        <v>65703412</v>
      </c>
      <c r="H1703">
        <v>26000000</v>
      </c>
    </row>
    <row r="1704" spans="1:8" x14ac:dyDescent="0.3">
      <c r="A1704">
        <v>7.5</v>
      </c>
      <c r="B1704" t="s">
        <v>23662</v>
      </c>
      <c r="C1704" t="s">
        <v>1289</v>
      </c>
      <c r="D1704" t="s">
        <v>1828</v>
      </c>
      <c r="E1704" t="s">
        <v>37</v>
      </c>
      <c r="F1704">
        <v>139</v>
      </c>
      <c r="G1704">
        <v>58328680</v>
      </c>
      <c r="H1704">
        <v>22000000</v>
      </c>
    </row>
    <row r="1705" spans="1:8" x14ac:dyDescent="0.3">
      <c r="A1705">
        <v>6.6</v>
      </c>
      <c r="B1705" t="s">
        <v>23663</v>
      </c>
      <c r="C1705" t="s">
        <v>674</v>
      </c>
      <c r="D1705" t="s">
        <v>1390</v>
      </c>
      <c r="E1705" t="s">
        <v>37</v>
      </c>
      <c r="F1705">
        <v>115</v>
      </c>
      <c r="G1705">
        <v>61490000</v>
      </c>
      <c r="H1705">
        <v>26000000</v>
      </c>
    </row>
    <row r="1706" spans="1:8" x14ac:dyDescent="0.3">
      <c r="A1706">
        <v>7.4</v>
      </c>
      <c r="B1706" t="s">
        <v>23664</v>
      </c>
      <c r="C1706" t="s">
        <v>6593</v>
      </c>
      <c r="D1706" t="s">
        <v>948</v>
      </c>
      <c r="E1706" t="s">
        <v>37</v>
      </c>
      <c r="F1706">
        <v>175</v>
      </c>
      <c r="G1706">
        <v>50800000</v>
      </c>
      <c r="H1706">
        <v>26000000</v>
      </c>
    </row>
    <row r="1707" spans="1:8" x14ac:dyDescent="0.3">
      <c r="A1707">
        <v>6.5</v>
      </c>
      <c r="B1707" t="s">
        <v>23665</v>
      </c>
      <c r="C1707" t="s">
        <v>4094</v>
      </c>
      <c r="D1707" t="s">
        <v>469</v>
      </c>
      <c r="E1707" t="s">
        <v>37</v>
      </c>
      <c r="F1707">
        <v>85</v>
      </c>
      <c r="G1707">
        <v>57859105</v>
      </c>
      <c r="H1707">
        <v>26000000</v>
      </c>
    </row>
    <row r="1708" spans="1:8" x14ac:dyDescent="0.3">
      <c r="A1708">
        <v>6.2</v>
      </c>
      <c r="B1708" t="s">
        <v>23666</v>
      </c>
      <c r="C1708" t="s">
        <v>3647</v>
      </c>
      <c r="D1708" t="s">
        <v>3330</v>
      </c>
      <c r="E1708" t="s">
        <v>37</v>
      </c>
      <c r="F1708">
        <v>90</v>
      </c>
      <c r="G1708">
        <v>46455802</v>
      </c>
      <c r="H1708">
        <v>26000000</v>
      </c>
    </row>
    <row r="1709" spans="1:8" x14ac:dyDescent="0.3">
      <c r="A1709">
        <v>7.8</v>
      </c>
      <c r="B1709" t="s">
        <v>23667</v>
      </c>
      <c r="C1709" t="s">
        <v>2046</v>
      </c>
      <c r="D1709" t="s">
        <v>7061</v>
      </c>
      <c r="E1709" t="s">
        <v>37</v>
      </c>
      <c r="F1709">
        <v>107</v>
      </c>
      <c r="G1709">
        <v>45506619</v>
      </c>
      <c r="H1709">
        <v>26000000</v>
      </c>
    </row>
    <row r="1710" spans="1:8" x14ac:dyDescent="0.3">
      <c r="A1710">
        <v>5.2</v>
      </c>
      <c r="B1710" t="s">
        <v>23668</v>
      </c>
      <c r="C1710" t="s">
        <v>2103</v>
      </c>
      <c r="D1710" t="s">
        <v>1491</v>
      </c>
      <c r="E1710" t="s">
        <v>37</v>
      </c>
      <c r="F1710">
        <v>100</v>
      </c>
      <c r="G1710">
        <v>40168080</v>
      </c>
      <c r="H1710">
        <v>26000000</v>
      </c>
    </row>
    <row r="1711" spans="1:8" x14ac:dyDescent="0.3">
      <c r="A1711">
        <v>6.5</v>
      </c>
      <c r="B1711" t="s">
        <v>23669</v>
      </c>
      <c r="C1711" t="s">
        <v>189</v>
      </c>
      <c r="D1711" t="s">
        <v>6979</v>
      </c>
      <c r="E1711" t="s">
        <v>37</v>
      </c>
      <c r="F1711">
        <v>129</v>
      </c>
      <c r="G1711">
        <v>49874933</v>
      </c>
      <c r="H1711">
        <v>26000000</v>
      </c>
    </row>
    <row r="1712" spans="1:8" x14ac:dyDescent="0.3">
      <c r="A1712">
        <v>6.5</v>
      </c>
      <c r="B1712" t="s">
        <v>23670</v>
      </c>
      <c r="C1712" t="s">
        <v>848</v>
      </c>
      <c r="D1712" t="s">
        <v>715</v>
      </c>
      <c r="E1712" t="s">
        <v>37</v>
      </c>
      <c r="F1712">
        <v>109</v>
      </c>
      <c r="G1712">
        <v>45489752</v>
      </c>
      <c r="H1712">
        <v>26000000</v>
      </c>
    </row>
    <row r="1713" spans="1:8" x14ac:dyDescent="0.3">
      <c r="A1713">
        <v>5.2</v>
      </c>
      <c r="B1713" t="s">
        <v>23671</v>
      </c>
      <c r="C1713" t="s">
        <v>1462</v>
      </c>
      <c r="D1713" t="s">
        <v>7077</v>
      </c>
      <c r="E1713" t="s">
        <v>37</v>
      </c>
      <c r="F1713">
        <v>94</v>
      </c>
      <c r="G1713">
        <v>36985501</v>
      </c>
      <c r="H1713">
        <v>26000000</v>
      </c>
    </row>
    <row r="1714" spans="1:8" x14ac:dyDescent="0.3">
      <c r="A1714">
        <v>7.2</v>
      </c>
      <c r="B1714" t="s">
        <v>23672</v>
      </c>
      <c r="C1714" t="s">
        <v>1554</v>
      </c>
      <c r="D1714" t="s">
        <v>7083</v>
      </c>
      <c r="E1714" t="s">
        <v>37</v>
      </c>
      <c r="F1714">
        <v>133</v>
      </c>
      <c r="G1714">
        <v>33200000</v>
      </c>
      <c r="H1714">
        <v>26000000</v>
      </c>
    </row>
    <row r="1715" spans="1:8" x14ac:dyDescent="0.3">
      <c r="A1715">
        <v>7.1</v>
      </c>
      <c r="B1715" t="s">
        <v>23673</v>
      </c>
      <c r="C1715" t="s">
        <v>3209</v>
      </c>
      <c r="D1715" t="s">
        <v>1861</v>
      </c>
      <c r="E1715" t="s">
        <v>37</v>
      </c>
      <c r="F1715">
        <v>105</v>
      </c>
      <c r="G1715">
        <v>28501651</v>
      </c>
      <c r="H1715">
        <v>26000000</v>
      </c>
    </row>
    <row r="1716" spans="1:8" x14ac:dyDescent="0.3">
      <c r="A1716">
        <v>4.5</v>
      </c>
      <c r="B1716" t="s">
        <v>23674</v>
      </c>
      <c r="C1716" t="s">
        <v>7091</v>
      </c>
      <c r="D1716" t="s">
        <v>7092</v>
      </c>
      <c r="E1716" t="s">
        <v>37</v>
      </c>
      <c r="F1716">
        <v>100</v>
      </c>
      <c r="G1716">
        <v>23222861</v>
      </c>
      <c r="H1716">
        <v>26000000</v>
      </c>
    </row>
    <row r="1717" spans="1:8" x14ac:dyDescent="0.3">
      <c r="A1717">
        <v>5.7</v>
      </c>
      <c r="B1717" t="s">
        <v>23675</v>
      </c>
      <c r="C1717" t="s">
        <v>1439</v>
      </c>
      <c r="D1717" t="s">
        <v>816</v>
      </c>
      <c r="E1717" t="s">
        <v>37</v>
      </c>
      <c r="F1717">
        <v>113</v>
      </c>
      <c r="G1717">
        <v>54540525</v>
      </c>
      <c r="H1717">
        <v>56000000</v>
      </c>
    </row>
    <row r="1718" spans="1:8" x14ac:dyDescent="0.3">
      <c r="A1718">
        <v>6</v>
      </c>
      <c r="B1718" t="s">
        <v>23676</v>
      </c>
      <c r="C1718" t="s">
        <v>7100</v>
      </c>
      <c r="D1718" t="s">
        <v>1429</v>
      </c>
      <c r="E1718" t="s">
        <v>37</v>
      </c>
      <c r="F1718">
        <v>118</v>
      </c>
      <c r="G1718">
        <v>16252765</v>
      </c>
      <c r="H1718">
        <v>42000000</v>
      </c>
    </row>
    <row r="1719" spans="1:8" x14ac:dyDescent="0.3">
      <c r="A1719">
        <v>6.4</v>
      </c>
      <c r="B1719" t="s">
        <v>23677</v>
      </c>
      <c r="C1719" t="s">
        <v>2925</v>
      </c>
      <c r="D1719" t="s">
        <v>1061</v>
      </c>
      <c r="E1719" t="s">
        <v>37</v>
      </c>
      <c r="F1719">
        <v>110</v>
      </c>
      <c r="G1719">
        <v>16005978</v>
      </c>
      <c r="H1719">
        <v>26000000</v>
      </c>
    </row>
    <row r="1720" spans="1:8" x14ac:dyDescent="0.3">
      <c r="A1720">
        <v>5.2</v>
      </c>
      <c r="B1720" t="s">
        <v>23678</v>
      </c>
      <c r="C1720" t="s">
        <v>2025</v>
      </c>
      <c r="D1720" t="s">
        <v>816</v>
      </c>
      <c r="E1720" t="s">
        <v>37</v>
      </c>
      <c r="F1720">
        <v>110</v>
      </c>
      <c r="G1720">
        <v>14469428</v>
      </c>
      <c r="H1720">
        <v>26000000</v>
      </c>
    </row>
    <row r="1721" spans="1:8" x14ac:dyDescent="0.3">
      <c r="A1721">
        <v>4.3</v>
      </c>
      <c r="B1721" t="s">
        <v>23679</v>
      </c>
      <c r="C1721" t="s">
        <v>7113</v>
      </c>
      <c r="D1721" t="s">
        <v>7114</v>
      </c>
      <c r="E1721" t="s">
        <v>37</v>
      </c>
      <c r="F1721">
        <v>99</v>
      </c>
      <c r="G1721">
        <v>13829734</v>
      </c>
      <c r="H1721">
        <v>26000000</v>
      </c>
    </row>
    <row r="1722" spans="1:8" x14ac:dyDescent="0.3">
      <c r="A1722">
        <v>6.1</v>
      </c>
      <c r="B1722" t="s">
        <v>23680</v>
      </c>
      <c r="C1722" t="s">
        <v>7119</v>
      </c>
      <c r="D1722" t="s">
        <v>1018</v>
      </c>
      <c r="E1722" t="s">
        <v>37</v>
      </c>
      <c r="F1722">
        <v>101</v>
      </c>
      <c r="G1722">
        <v>1075288</v>
      </c>
      <c r="H1722">
        <v>22000000</v>
      </c>
    </row>
    <row r="1723" spans="1:8" x14ac:dyDescent="0.3">
      <c r="A1723">
        <v>6.8</v>
      </c>
      <c r="B1723" t="s">
        <v>23681</v>
      </c>
      <c r="C1723" t="s">
        <v>1789</v>
      </c>
      <c r="D1723" t="s">
        <v>7129</v>
      </c>
      <c r="E1723" t="s">
        <v>37</v>
      </c>
      <c r="F1723">
        <v>103</v>
      </c>
      <c r="G1723">
        <v>7496522</v>
      </c>
      <c r="H1723">
        <v>26000000</v>
      </c>
    </row>
    <row r="1724" spans="1:8" x14ac:dyDescent="0.3">
      <c r="A1724">
        <v>5.2</v>
      </c>
      <c r="B1724" t="s">
        <v>23682</v>
      </c>
      <c r="C1724" t="s">
        <v>7137</v>
      </c>
      <c r="D1724" t="s">
        <v>7139</v>
      </c>
      <c r="E1724" t="s">
        <v>37</v>
      </c>
      <c r="F1724">
        <v>95</v>
      </c>
      <c r="G1724">
        <v>20047715</v>
      </c>
      <c r="H1724">
        <v>25530000</v>
      </c>
    </row>
    <row r="1725" spans="1:8" x14ac:dyDescent="0.3">
      <c r="A1725">
        <v>6.5</v>
      </c>
      <c r="B1725" t="s">
        <v>23683</v>
      </c>
      <c r="C1725" t="s">
        <v>1146</v>
      </c>
      <c r="D1725" t="s">
        <v>799</v>
      </c>
      <c r="E1725" t="s">
        <v>37</v>
      </c>
      <c r="F1725">
        <v>117</v>
      </c>
      <c r="G1725">
        <v>12276810</v>
      </c>
      <c r="H1725">
        <v>26000000</v>
      </c>
    </row>
    <row r="1726" spans="1:8" x14ac:dyDescent="0.3">
      <c r="A1726">
        <v>7.5</v>
      </c>
      <c r="B1726" t="s">
        <v>23684</v>
      </c>
      <c r="C1726" t="s">
        <v>7148</v>
      </c>
      <c r="D1726" t="s">
        <v>1429</v>
      </c>
      <c r="E1726" t="s">
        <v>37</v>
      </c>
      <c r="F1726">
        <v>129</v>
      </c>
      <c r="G1726">
        <v>33565375</v>
      </c>
      <c r="H1726">
        <v>15000000</v>
      </c>
    </row>
    <row r="1727" spans="1:8" x14ac:dyDescent="0.3">
      <c r="A1727">
        <v>7.1</v>
      </c>
      <c r="B1727" t="s">
        <v>23685</v>
      </c>
      <c r="C1727" t="s">
        <v>1416</v>
      </c>
      <c r="D1727" t="s">
        <v>1473</v>
      </c>
      <c r="E1727" t="s">
        <v>7159</v>
      </c>
      <c r="F1727">
        <v>120</v>
      </c>
      <c r="G1727">
        <v>499263</v>
      </c>
      <c r="H1727">
        <v>30000000</v>
      </c>
    </row>
    <row r="1728" spans="1:8" x14ac:dyDescent="0.3">
      <c r="A1728">
        <v>6.9</v>
      </c>
      <c r="B1728" t="s">
        <v>23686</v>
      </c>
      <c r="C1728" t="s">
        <v>646</v>
      </c>
      <c r="D1728" t="s">
        <v>6891</v>
      </c>
      <c r="E1728" t="s">
        <v>37</v>
      </c>
      <c r="F1728">
        <v>125</v>
      </c>
      <c r="G1728">
        <v>219200000</v>
      </c>
      <c r="H1728">
        <v>25000000</v>
      </c>
    </row>
    <row r="1729" spans="1:8" x14ac:dyDescent="0.3">
      <c r="A1729">
        <v>8</v>
      </c>
      <c r="B1729" t="s">
        <v>23687</v>
      </c>
      <c r="C1729" t="s">
        <v>1371</v>
      </c>
      <c r="D1729" t="s">
        <v>1473</v>
      </c>
      <c r="E1729" t="s">
        <v>37</v>
      </c>
      <c r="F1729">
        <v>133</v>
      </c>
      <c r="G1729">
        <v>172825435</v>
      </c>
      <c r="H1729">
        <v>25000000</v>
      </c>
    </row>
    <row r="1730" spans="1:8" x14ac:dyDescent="0.3">
      <c r="A1730">
        <v>8.1999999999999993</v>
      </c>
      <c r="B1730" t="s">
        <v>23688</v>
      </c>
      <c r="C1730" t="s">
        <v>1574</v>
      </c>
      <c r="D1730" t="s">
        <v>1473</v>
      </c>
      <c r="E1730" t="s">
        <v>37</v>
      </c>
      <c r="F1730">
        <v>116</v>
      </c>
      <c r="G1730">
        <v>148085755</v>
      </c>
      <c r="H1730">
        <v>33000000</v>
      </c>
    </row>
    <row r="1731" spans="1:8" x14ac:dyDescent="0.3">
      <c r="A1731">
        <v>6.4</v>
      </c>
      <c r="B1731" t="s">
        <v>23689</v>
      </c>
      <c r="C1731" t="s">
        <v>431</v>
      </c>
      <c r="D1731" t="s">
        <v>3726</v>
      </c>
      <c r="E1731" t="s">
        <v>37</v>
      </c>
      <c r="F1731">
        <v>129</v>
      </c>
      <c r="G1731">
        <v>25517500</v>
      </c>
      <c r="H1731">
        <v>25100000</v>
      </c>
    </row>
    <row r="1732" spans="1:8" x14ac:dyDescent="0.3">
      <c r="A1732">
        <v>7.9</v>
      </c>
      <c r="B1732" t="s">
        <v>23690</v>
      </c>
      <c r="C1732" t="s">
        <v>2751</v>
      </c>
      <c r="D1732" t="s">
        <v>59</v>
      </c>
      <c r="E1732" t="s">
        <v>37</v>
      </c>
      <c r="F1732">
        <v>93</v>
      </c>
      <c r="G1732">
        <v>145000989</v>
      </c>
      <c r="H1732">
        <v>25000000</v>
      </c>
    </row>
    <row r="1733" spans="1:8" x14ac:dyDescent="0.3">
      <c r="A1733">
        <v>6.7</v>
      </c>
      <c r="B1733" t="s">
        <v>23691</v>
      </c>
      <c r="C1733" t="s">
        <v>7178</v>
      </c>
      <c r="D1733" t="s">
        <v>151</v>
      </c>
      <c r="E1733" t="s">
        <v>37</v>
      </c>
      <c r="F1733">
        <v>118</v>
      </c>
      <c r="G1733">
        <v>26761283</v>
      </c>
      <c r="H1733">
        <v>26000000</v>
      </c>
    </row>
    <row r="1734" spans="1:8" x14ac:dyDescent="0.3">
      <c r="A1734">
        <v>6.1</v>
      </c>
      <c r="B1734" t="s">
        <v>23692</v>
      </c>
      <c r="C1734" t="s">
        <v>1074</v>
      </c>
      <c r="D1734" t="s">
        <v>7183</v>
      </c>
      <c r="E1734" t="s">
        <v>37</v>
      </c>
      <c r="F1734">
        <v>129</v>
      </c>
      <c r="G1734">
        <v>121945720</v>
      </c>
      <c r="H1734">
        <v>25000000</v>
      </c>
    </row>
    <row r="1735" spans="1:8" x14ac:dyDescent="0.3">
      <c r="A1735">
        <v>8.9</v>
      </c>
      <c r="B1735" t="s">
        <v>23693</v>
      </c>
      <c r="C1735" t="s">
        <v>251</v>
      </c>
      <c r="D1735" t="s">
        <v>3726</v>
      </c>
      <c r="E1735" t="s">
        <v>37</v>
      </c>
      <c r="F1735">
        <v>185</v>
      </c>
      <c r="G1735">
        <v>96067179</v>
      </c>
      <c r="H1735">
        <v>22000000</v>
      </c>
    </row>
    <row r="1736" spans="1:8" x14ac:dyDescent="0.3">
      <c r="A1736">
        <v>8.1</v>
      </c>
      <c r="B1736" t="s">
        <v>23694</v>
      </c>
      <c r="C1736" t="s">
        <v>1488</v>
      </c>
      <c r="D1736" t="s">
        <v>1473</v>
      </c>
      <c r="E1736" t="s">
        <v>37</v>
      </c>
      <c r="F1736">
        <v>146</v>
      </c>
      <c r="G1736">
        <v>169705587</v>
      </c>
      <c r="H1736">
        <v>25000000</v>
      </c>
    </row>
    <row r="1737" spans="1:8" x14ac:dyDescent="0.3">
      <c r="A1737">
        <v>6.2</v>
      </c>
      <c r="B1737" t="s">
        <v>23695</v>
      </c>
      <c r="C1737" t="s">
        <v>581</v>
      </c>
      <c r="D1737" t="s">
        <v>1537</v>
      </c>
      <c r="E1737" t="s">
        <v>37</v>
      </c>
      <c r="F1737">
        <v>128</v>
      </c>
      <c r="G1737">
        <v>3254172</v>
      </c>
      <c r="H1737">
        <v>28000000</v>
      </c>
    </row>
    <row r="1738" spans="1:8" x14ac:dyDescent="0.3">
      <c r="A1738">
        <v>4.9000000000000004</v>
      </c>
      <c r="B1738" t="s">
        <v>23696</v>
      </c>
      <c r="C1738" t="s">
        <v>771</v>
      </c>
      <c r="D1738" t="s">
        <v>7200</v>
      </c>
      <c r="E1738" t="s">
        <v>37</v>
      </c>
      <c r="F1738">
        <v>93</v>
      </c>
      <c r="G1738">
        <v>84185387</v>
      </c>
      <c r="H1738">
        <v>80000000</v>
      </c>
    </row>
    <row r="1739" spans="1:8" x14ac:dyDescent="0.3">
      <c r="A1739">
        <v>5.8</v>
      </c>
      <c r="B1739" t="s">
        <v>23697</v>
      </c>
      <c r="C1739" t="s">
        <v>5473</v>
      </c>
      <c r="D1739" t="s">
        <v>2690</v>
      </c>
      <c r="E1739" t="s">
        <v>37</v>
      </c>
      <c r="F1739">
        <v>97</v>
      </c>
      <c r="G1739">
        <v>82163317</v>
      </c>
      <c r="H1739">
        <v>30000000</v>
      </c>
    </row>
    <row r="1740" spans="1:8" x14ac:dyDescent="0.3">
      <c r="A1740">
        <v>6</v>
      </c>
      <c r="B1740" t="s">
        <v>23698</v>
      </c>
      <c r="C1740" t="s">
        <v>3659</v>
      </c>
      <c r="D1740" t="s">
        <v>290</v>
      </c>
      <c r="E1740" t="s">
        <v>37</v>
      </c>
      <c r="F1740">
        <v>82</v>
      </c>
      <c r="G1740">
        <v>80920948</v>
      </c>
      <c r="H1740">
        <v>30000000</v>
      </c>
    </row>
    <row r="1741" spans="1:8" x14ac:dyDescent="0.3">
      <c r="A1741">
        <v>7</v>
      </c>
      <c r="B1741" t="s">
        <v>23699</v>
      </c>
      <c r="C1741" t="s">
        <v>338</v>
      </c>
      <c r="D1741" t="s">
        <v>1486</v>
      </c>
      <c r="E1741" t="s">
        <v>37</v>
      </c>
      <c r="F1741">
        <v>85</v>
      </c>
      <c r="G1741">
        <v>80034302</v>
      </c>
      <c r="H1741">
        <v>25000000</v>
      </c>
    </row>
    <row r="1742" spans="1:8" x14ac:dyDescent="0.3">
      <c r="A1742">
        <v>6</v>
      </c>
      <c r="B1742" t="s">
        <v>23700</v>
      </c>
      <c r="C1742" t="s">
        <v>7229</v>
      </c>
      <c r="D1742" t="s">
        <v>1345</v>
      </c>
      <c r="E1742" t="s">
        <v>37</v>
      </c>
      <c r="F1742">
        <v>88</v>
      </c>
      <c r="G1742">
        <v>78656813</v>
      </c>
      <c r="H1742">
        <v>25000000</v>
      </c>
    </row>
    <row r="1743" spans="1:8" x14ac:dyDescent="0.3">
      <c r="A1743">
        <v>7.9</v>
      </c>
      <c r="B1743" t="s">
        <v>23701</v>
      </c>
      <c r="C1743" t="s">
        <v>1071</v>
      </c>
      <c r="D1743" t="s">
        <v>1018</v>
      </c>
      <c r="E1743" t="s">
        <v>37</v>
      </c>
      <c r="F1743">
        <v>119</v>
      </c>
      <c r="G1743">
        <v>76270454</v>
      </c>
      <c r="H1743">
        <v>25000000</v>
      </c>
    </row>
    <row r="1744" spans="1:8" x14ac:dyDescent="0.3">
      <c r="A1744">
        <v>8.1</v>
      </c>
      <c r="B1744" t="s">
        <v>23702</v>
      </c>
      <c r="C1744" t="s">
        <v>4899</v>
      </c>
      <c r="D1744" t="s">
        <v>1018</v>
      </c>
      <c r="E1744" t="s">
        <v>37</v>
      </c>
      <c r="F1744">
        <v>122</v>
      </c>
      <c r="G1744">
        <v>74273505</v>
      </c>
      <c r="H1744">
        <v>25000000</v>
      </c>
    </row>
    <row r="1745" spans="1:8" x14ac:dyDescent="0.3">
      <c r="A1745">
        <v>6.2</v>
      </c>
      <c r="B1745" t="s">
        <v>23703</v>
      </c>
      <c r="C1745" t="s">
        <v>685</v>
      </c>
      <c r="D1745" t="s">
        <v>3496</v>
      </c>
      <c r="E1745" t="s">
        <v>37</v>
      </c>
      <c r="F1745">
        <v>99</v>
      </c>
      <c r="G1745">
        <v>134141530</v>
      </c>
      <c r="H1745">
        <v>25000000</v>
      </c>
    </row>
    <row r="1746" spans="1:8" x14ac:dyDescent="0.3">
      <c r="A1746">
        <v>6.7</v>
      </c>
      <c r="B1746" t="s">
        <v>23704</v>
      </c>
      <c r="C1746" t="s">
        <v>7247</v>
      </c>
      <c r="D1746" t="s">
        <v>715</v>
      </c>
      <c r="E1746" t="s">
        <v>37</v>
      </c>
      <c r="F1746">
        <v>97</v>
      </c>
      <c r="G1746">
        <v>71500556</v>
      </c>
      <c r="H1746">
        <v>26000000</v>
      </c>
    </row>
    <row r="1747" spans="1:8" x14ac:dyDescent="0.3">
      <c r="A1747">
        <v>7.3</v>
      </c>
      <c r="B1747" t="s">
        <v>23705</v>
      </c>
      <c r="C1747" t="s">
        <v>5421</v>
      </c>
      <c r="D1747" t="s">
        <v>151</v>
      </c>
      <c r="E1747" t="s">
        <v>37</v>
      </c>
      <c r="F1747">
        <v>121</v>
      </c>
      <c r="G1747">
        <v>71309760</v>
      </c>
      <c r="H1747">
        <v>25000000</v>
      </c>
    </row>
    <row r="1748" spans="1:8" x14ac:dyDescent="0.3">
      <c r="A1748">
        <v>4.5999999999999996</v>
      </c>
      <c r="B1748" t="s">
        <v>23706</v>
      </c>
      <c r="C1748" t="s">
        <v>7256</v>
      </c>
      <c r="D1748" t="s">
        <v>809</v>
      </c>
      <c r="E1748" t="s">
        <v>37</v>
      </c>
      <c r="F1748">
        <v>95</v>
      </c>
      <c r="G1748">
        <v>89808372</v>
      </c>
      <c r="H1748">
        <v>45000000</v>
      </c>
    </row>
    <row r="1749" spans="1:8" x14ac:dyDescent="0.3">
      <c r="A1749">
        <v>6.1</v>
      </c>
      <c r="B1749" t="s">
        <v>23707</v>
      </c>
      <c r="C1749" t="s">
        <v>2919</v>
      </c>
      <c r="D1749" t="s">
        <v>1349</v>
      </c>
      <c r="E1749" t="s">
        <v>37</v>
      </c>
      <c r="F1749">
        <v>105</v>
      </c>
      <c r="G1749">
        <v>77264926</v>
      </c>
      <c r="H1749">
        <v>25000000</v>
      </c>
    </row>
    <row r="1750" spans="1:8" x14ac:dyDescent="0.3">
      <c r="A1750">
        <v>6.2</v>
      </c>
      <c r="B1750" t="s">
        <v>23708</v>
      </c>
      <c r="C1750" t="s">
        <v>1239</v>
      </c>
      <c r="D1750" t="s">
        <v>816</v>
      </c>
      <c r="E1750" t="s">
        <v>37</v>
      </c>
      <c r="F1750">
        <v>108</v>
      </c>
      <c r="G1750">
        <v>70625986</v>
      </c>
      <c r="H1750">
        <v>25000000</v>
      </c>
    </row>
    <row r="1751" spans="1:8" x14ac:dyDescent="0.3">
      <c r="A1751">
        <v>7.8</v>
      </c>
      <c r="B1751" t="s">
        <v>23709</v>
      </c>
      <c r="C1751" t="s">
        <v>3771</v>
      </c>
      <c r="D1751" t="s">
        <v>7270</v>
      </c>
      <c r="E1751" t="s">
        <v>37</v>
      </c>
      <c r="F1751">
        <v>134</v>
      </c>
      <c r="G1751">
        <v>56505065</v>
      </c>
      <c r="H1751">
        <v>25000000</v>
      </c>
    </row>
    <row r="1752" spans="1:8" x14ac:dyDescent="0.3">
      <c r="A1752">
        <v>6.1</v>
      </c>
      <c r="B1752" t="s">
        <v>23710</v>
      </c>
      <c r="C1752" t="s">
        <v>1485</v>
      </c>
      <c r="D1752" t="s">
        <v>223</v>
      </c>
      <c r="E1752" t="s">
        <v>37</v>
      </c>
      <c r="F1752">
        <v>115</v>
      </c>
      <c r="G1752">
        <v>55973336</v>
      </c>
      <c r="H1752">
        <v>25000000</v>
      </c>
    </row>
    <row r="1753" spans="1:8" x14ac:dyDescent="0.3">
      <c r="A1753">
        <v>5.8</v>
      </c>
      <c r="B1753" t="s">
        <v>23711</v>
      </c>
      <c r="C1753" t="s">
        <v>3281</v>
      </c>
      <c r="D1753" t="s">
        <v>4189</v>
      </c>
      <c r="E1753" t="s">
        <v>37</v>
      </c>
      <c r="F1753">
        <v>86</v>
      </c>
      <c r="G1753">
        <v>54098051</v>
      </c>
      <c r="H1753">
        <v>25000000</v>
      </c>
    </row>
    <row r="1754" spans="1:8" x14ac:dyDescent="0.3">
      <c r="A1754">
        <v>6.5</v>
      </c>
      <c r="B1754" t="s">
        <v>23712</v>
      </c>
      <c r="C1754" t="s">
        <v>4990</v>
      </c>
      <c r="D1754" t="s">
        <v>151</v>
      </c>
      <c r="E1754" t="s">
        <v>37</v>
      </c>
      <c r="F1754">
        <v>101</v>
      </c>
      <c r="G1754">
        <v>60443237</v>
      </c>
      <c r="H1754">
        <v>25000000</v>
      </c>
    </row>
    <row r="1755" spans="1:8" x14ac:dyDescent="0.3">
      <c r="A1755">
        <v>7.2</v>
      </c>
      <c r="B1755" t="s">
        <v>23713</v>
      </c>
      <c r="C1755" t="s">
        <v>7294</v>
      </c>
      <c r="D1755" t="s">
        <v>325</v>
      </c>
      <c r="E1755" t="s">
        <v>37</v>
      </c>
      <c r="F1755">
        <v>96</v>
      </c>
      <c r="G1755">
        <v>82234139</v>
      </c>
      <c r="H1755">
        <v>17000000</v>
      </c>
    </row>
    <row r="1756" spans="1:8" x14ac:dyDescent="0.3">
      <c r="A1756">
        <v>7.8</v>
      </c>
      <c r="B1756" t="s">
        <v>23714</v>
      </c>
      <c r="C1756" t="s">
        <v>101</v>
      </c>
      <c r="D1756" t="s">
        <v>7298</v>
      </c>
      <c r="E1756" t="s">
        <v>37</v>
      </c>
      <c r="F1756">
        <v>101</v>
      </c>
      <c r="G1756">
        <v>51676606</v>
      </c>
      <c r="H1756">
        <v>25000000</v>
      </c>
    </row>
    <row r="1757" spans="1:8" x14ac:dyDescent="0.3">
      <c r="A1757">
        <v>4.7</v>
      </c>
      <c r="B1757" t="s">
        <v>23715</v>
      </c>
      <c r="C1757" t="s">
        <v>7302</v>
      </c>
      <c r="D1757" t="s">
        <v>1188</v>
      </c>
      <c r="E1757" t="s">
        <v>37</v>
      </c>
      <c r="F1757">
        <v>100</v>
      </c>
      <c r="G1757">
        <v>52528330</v>
      </c>
      <c r="H1757">
        <v>25000000</v>
      </c>
    </row>
    <row r="1758" spans="1:8" x14ac:dyDescent="0.3">
      <c r="A1758">
        <v>6.8</v>
      </c>
      <c r="B1758" t="s">
        <v>23716</v>
      </c>
      <c r="C1758" t="s">
        <v>7307</v>
      </c>
      <c r="D1758" t="s">
        <v>408</v>
      </c>
      <c r="E1758" t="s">
        <v>37</v>
      </c>
      <c r="F1758">
        <v>117</v>
      </c>
      <c r="G1758">
        <v>51533608</v>
      </c>
      <c r="H1758">
        <v>25000000</v>
      </c>
    </row>
    <row r="1759" spans="1:8" x14ac:dyDescent="0.3">
      <c r="A1759">
        <v>5.9</v>
      </c>
      <c r="B1759" t="s">
        <v>23717</v>
      </c>
      <c r="C1759" t="s">
        <v>7311</v>
      </c>
      <c r="D1759" t="s">
        <v>3918</v>
      </c>
      <c r="E1759" t="s">
        <v>37</v>
      </c>
      <c r="F1759">
        <v>101</v>
      </c>
      <c r="G1759">
        <v>51097664</v>
      </c>
      <c r="H1759">
        <v>30000000</v>
      </c>
    </row>
    <row r="1760" spans="1:8" x14ac:dyDescent="0.3">
      <c r="A1760">
        <v>7.2</v>
      </c>
      <c r="B1760" t="s">
        <v>23718</v>
      </c>
      <c r="C1760" t="s">
        <v>852</v>
      </c>
      <c r="D1760" t="s">
        <v>809</v>
      </c>
      <c r="E1760" t="s">
        <v>37</v>
      </c>
      <c r="F1760">
        <v>98</v>
      </c>
      <c r="G1760">
        <v>84136909</v>
      </c>
      <c r="H1760">
        <v>26000000</v>
      </c>
    </row>
    <row r="1761" spans="1:8" x14ac:dyDescent="0.3">
      <c r="A1761">
        <v>8.6999999999999993</v>
      </c>
      <c r="B1761" t="s">
        <v>23719</v>
      </c>
      <c r="C1761" t="s">
        <v>293</v>
      </c>
      <c r="D1761" t="s">
        <v>839</v>
      </c>
      <c r="E1761" t="s">
        <v>37</v>
      </c>
      <c r="F1761">
        <v>146</v>
      </c>
      <c r="G1761">
        <v>46836394</v>
      </c>
      <c r="H1761">
        <v>25000000</v>
      </c>
    </row>
    <row r="1762" spans="1:8" x14ac:dyDescent="0.3">
      <c r="A1762">
        <v>5</v>
      </c>
      <c r="B1762" t="s">
        <v>23720</v>
      </c>
      <c r="C1762" t="s">
        <v>2156</v>
      </c>
      <c r="D1762" t="s">
        <v>7322</v>
      </c>
      <c r="E1762" t="s">
        <v>37</v>
      </c>
      <c r="F1762">
        <v>102</v>
      </c>
      <c r="G1762">
        <v>47285499</v>
      </c>
      <c r="H1762">
        <v>26000000</v>
      </c>
    </row>
    <row r="1763" spans="1:8" x14ac:dyDescent="0.3">
      <c r="A1763">
        <v>6.6</v>
      </c>
      <c r="B1763" t="s">
        <v>23721</v>
      </c>
      <c r="C1763" t="s">
        <v>4895</v>
      </c>
      <c r="D1763" t="s">
        <v>309</v>
      </c>
      <c r="E1763" t="s">
        <v>37</v>
      </c>
      <c r="F1763">
        <v>97</v>
      </c>
      <c r="G1763">
        <v>47124400</v>
      </c>
      <c r="H1763">
        <v>25000000</v>
      </c>
    </row>
    <row r="1764" spans="1:8" x14ac:dyDescent="0.3">
      <c r="A1764">
        <v>8.3000000000000007</v>
      </c>
      <c r="B1764" t="s">
        <v>23722</v>
      </c>
      <c r="C1764" t="s">
        <v>1071</v>
      </c>
      <c r="D1764" t="s">
        <v>937</v>
      </c>
      <c r="E1764" t="s">
        <v>37</v>
      </c>
      <c r="F1764">
        <v>142</v>
      </c>
      <c r="G1764">
        <v>44700000</v>
      </c>
      <c r="H1764">
        <v>25000000</v>
      </c>
    </row>
    <row r="1765" spans="1:8" x14ac:dyDescent="0.3">
      <c r="A1765">
        <v>6.7</v>
      </c>
      <c r="B1765" t="s">
        <v>23723</v>
      </c>
      <c r="C1765" t="s">
        <v>2768</v>
      </c>
      <c r="D1765" t="s">
        <v>696</v>
      </c>
      <c r="E1765" t="s">
        <v>37</v>
      </c>
      <c r="F1765">
        <v>98</v>
      </c>
      <c r="G1765">
        <v>44455658</v>
      </c>
      <c r="H1765">
        <v>25000000</v>
      </c>
    </row>
    <row r="1766" spans="1:8" x14ac:dyDescent="0.3">
      <c r="A1766">
        <v>7.8</v>
      </c>
      <c r="B1766" t="s">
        <v>23724</v>
      </c>
      <c r="C1766" t="s">
        <v>7337</v>
      </c>
      <c r="D1766" t="s">
        <v>3726</v>
      </c>
      <c r="E1766" t="s">
        <v>37</v>
      </c>
      <c r="F1766">
        <v>219</v>
      </c>
      <c r="G1766">
        <v>43984230</v>
      </c>
      <c r="H1766">
        <v>23000000</v>
      </c>
    </row>
    <row r="1767" spans="1:8" x14ac:dyDescent="0.3">
      <c r="A1767">
        <v>6.5</v>
      </c>
      <c r="B1767" t="s">
        <v>23725</v>
      </c>
      <c r="C1767" t="s">
        <v>1622</v>
      </c>
      <c r="D1767" t="s">
        <v>282</v>
      </c>
      <c r="E1767" t="s">
        <v>37</v>
      </c>
      <c r="F1767">
        <v>109</v>
      </c>
      <c r="G1767">
        <v>66489425</v>
      </c>
      <c r="H1767">
        <v>25000000</v>
      </c>
    </row>
    <row r="1768" spans="1:8" x14ac:dyDescent="0.3">
      <c r="A1768">
        <v>6.1</v>
      </c>
      <c r="B1768" t="s">
        <v>23726</v>
      </c>
      <c r="C1768" t="s">
        <v>178</v>
      </c>
      <c r="D1768" t="s">
        <v>264</v>
      </c>
      <c r="E1768" t="s">
        <v>37</v>
      </c>
      <c r="F1768">
        <v>97</v>
      </c>
      <c r="G1768">
        <v>41067398</v>
      </c>
      <c r="H1768">
        <v>25000000</v>
      </c>
    </row>
    <row r="1769" spans="1:8" x14ac:dyDescent="0.3">
      <c r="A1769">
        <v>8.1</v>
      </c>
      <c r="B1769" t="s">
        <v>23727</v>
      </c>
      <c r="C1769" t="s">
        <v>4862</v>
      </c>
      <c r="D1769" t="s">
        <v>1473</v>
      </c>
      <c r="E1769" t="s">
        <v>37</v>
      </c>
      <c r="F1769">
        <v>158</v>
      </c>
      <c r="G1769">
        <v>40218903</v>
      </c>
      <c r="H1769">
        <v>25000000</v>
      </c>
    </row>
    <row r="1770" spans="1:8" x14ac:dyDescent="0.3">
      <c r="A1770">
        <v>5.2</v>
      </c>
      <c r="B1770" t="s">
        <v>23728</v>
      </c>
      <c r="C1770" t="s">
        <v>7353</v>
      </c>
      <c r="D1770" t="s">
        <v>185</v>
      </c>
      <c r="E1770" t="s">
        <v>37</v>
      </c>
      <c r="F1770">
        <v>85</v>
      </c>
      <c r="G1770">
        <v>39880476</v>
      </c>
      <c r="H1770">
        <v>25000000</v>
      </c>
    </row>
    <row r="1771" spans="1:8" x14ac:dyDescent="0.3">
      <c r="A1771">
        <v>5.6</v>
      </c>
      <c r="B1771" t="s">
        <v>23729</v>
      </c>
      <c r="C1771" t="s">
        <v>7358</v>
      </c>
      <c r="D1771" t="s">
        <v>461</v>
      </c>
      <c r="E1771" t="s">
        <v>37</v>
      </c>
      <c r="F1771">
        <v>80</v>
      </c>
      <c r="G1771">
        <v>39399750</v>
      </c>
      <c r="H1771">
        <v>25000000</v>
      </c>
    </row>
    <row r="1772" spans="1:8" x14ac:dyDescent="0.3">
      <c r="A1772">
        <v>5.8</v>
      </c>
      <c r="B1772" t="s">
        <v>23730</v>
      </c>
      <c r="C1772" t="s">
        <v>4586</v>
      </c>
      <c r="D1772" t="s">
        <v>1022</v>
      </c>
      <c r="E1772" t="s">
        <v>37</v>
      </c>
      <c r="F1772">
        <v>86</v>
      </c>
      <c r="G1772">
        <v>38230435</v>
      </c>
      <c r="H1772">
        <v>25000000</v>
      </c>
    </row>
    <row r="1773" spans="1:8" x14ac:dyDescent="0.3">
      <c r="A1773">
        <v>6.6</v>
      </c>
      <c r="B1773" t="s">
        <v>23731</v>
      </c>
      <c r="C1773" t="s">
        <v>4083</v>
      </c>
      <c r="D1773" t="s">
        <v>6891</v>
      </c>
      <c r="E1773" t="s">
        <v>37</v>
      </c>
      <c r="F1773">
        <v>119</v>
      </c>
      <c r="G1773">
        <v>39008741</v>
      </c>
      <c r="H1773">
        <v>25000000</v>
      </c>
    </row>
    <row r="1774" spans="1:8" x14ac:dyDescent="0.3">
      <c r="A1774">
        <v>6.6</v>
      </c>
      <c r="B1774" t="s">
        <v>23732</v>
      </c>
      <c r="C1774" t="s">
        <v>7370</v>
      </c>
      <c r="D1774" t="s">
        <v>282</v>
      </c>
      <c r="E1774" t="s">
        <v>37</v>
      </c>
      <c r="F1774">
        <v>98</v>
      </c>
      <c r="G1774">
        <v>36833473</v>
      </c>
      <c r="H1774">
        <v>25000000</v>
      </c>
    </row>
    <row r="1775" spans="1:8" x14ac:dyDescent="0.3">
      <c r="A1775">
        <v>5.5</v>
      </c>
      <c r="B1775" t="s">
        <v>23733</v>
      </c>
      <c r="C1775" t="s">
        <v>7374</v>
      </c>
      <c r="D1775" t="s">
        <v>816</v>
      </c>
      <c r="E1775" t="s">
        <v>37</v>
      </c>
      <c r="F1775">
        <v>97</v>
      </c>
      <c r="G1775">
        <v>48237389</v>
      </c>
      <c r="H1775">
        <v>25000000</v>
      </c>
    </row>
    <row r="1776" spans="1:8" x14ac:dyDescent="0.3">
      <c r="A1776">
        <v>7</v>
      </c>
      <c r="B1776" t="s">
        <v>23734</v>
      </c>
      <c r="C1776" t="s">
        <v>1538</v>
      </c>
      <c r="D1776" t="s">
        <v>795</v>
      </c>
      <c r="E1776" t="s">
        <v>37</v>
      </c>
      <c r="F1776">
        <v>124</v>
      </c>
      <c r="G1776">
        <v>36447959</v>
      </c>
      <c r="H1776">
        <v>25000000</v>
      </c>
    </row>
    <row r="1777" spans="1:8" x14ac:dyDescent="0.3">
      <c r="A1777">
        <v>6.5</v>
      </c>
      <c r="B1777" t="s">
        <v>23735</v>
      </c>
      <c r="C1777" t="s">
        <v>624</v>
      </c>
      <c r="D1777" t="s">
        <v>3285</v>
      </c>
      <c r="E1777" t="s">
        <v>37</v>
      </c>
      <c r="F1777">
        <v>97</v>
      </c>
      <c r="G1777">
        <v>45089048</v>
      </c>
      <c r="H1777">
        <v>25000000</v>
      </c>
    </row>
    <row r="1778" spans="1:8" x14ac:dyDescent="0.3">
      <c r="A1778">
        <v>5.8</v>
      </c>
      <c r="B1778" t="s">
        <v>23736</v>
      </c>
      <c r="C1778" t="s">
        <v>4553</v>
      </c>
      <c r="D1778" t="s">
        <v>6891</v>
      </c>
      <c r="E1778" t="s">
        <v>37</v>
      </c>
      <c r="F1778">
        <v>105</v>
      </c>
      <c r="G1778">
        <v>35990505</v>
      </c>
      <c r="H1778">
        <v>20000000</v>
      </c>
    </row>
    <row r="1779" spans="1:8" x14ac:dyDescent="0.3">
      <c r="A1779">
        <v>5.6</v>
      </c>
      <c r="B1779" t="s">
        <v>23737</v>
      </c>
      <c r="C1779" t="s">
        <v>7396</v>
      </c>
      <c r="D1779" t="s">
        <v>4189</v>
      </c>
      <c r="E1779" t="s">
        <v>37</v>
      </c>
      <c r="F1779">
        <v>104</v>
      </c>
      <c r="G1779">
        <v>35143332</v>
      </c>
      <c r="H1779">
        <v>17000000</v>
      </c>
    </row>
    <row r="1780" spans="1:8" x14ac:dyDescent="0.3">
      <c r="A1780">
        <v>5.6</v>
      </c>
      <c r="B1780" t="s">
        <v>23738</v>
      </c>
      <c r="C1780" t="s">
        <v>7402</v>
      </c>
      <c r="D1780" t="s">
        <v>816</v>
      </c>
      <c r="E1780" t="s">
        <v>37</v>
      </c>
      <c r="F1780">
        <v>101</v>
      </c>
      <c r="G1780">
        <v>35000629</v>
      </c>
      <c r="H1780">
        <v>25000000</v>
      </c>
    </row>
    <row r="1781" spans="1:8" x14ac:dyDescent="0.3">
      <c r="A1781">
        <v>5.8</v>
      </c>
      <c r="B1781" t="s">
        <v>23739</v>
      </c>
      <c r="C1781" t="s">
        <v>1485</v>
      </c>
      <c r="D1781" t="s">
        <v>282</v>
      </c>
      <c r="E1781" t="s">
        <v>37</v>
      </c>
      <c r="F1781">
        <v>101</v>
      </c>
      <c r="G1781">
        <v>34604054</v>
      </c>
      <c r="H1781">
        <v>30000000</v>
      </c>
    </row>
    <row r="1782" spans="1:8" x14ac:dyDescent="0.3">
      <c r="A1782">
        <v>7.6</v>
      </c>
      <c r="B1782" t="s">
        <v>23740</v>
      </c>
      <c r="C1782" t="s">
        <v>4406</v>
      </c>
      <c r="D1782" t="s">
        <v>151</v>
      </c>
      <c r="E1782" t="s">
        <v>37</v>
      </c>
      <c r="F1782">
        <v>114</v>
      </c>
      <c r="G1782">
        <v>41597830</v>
      </c>
      <c r="H1782">
        <v>25000000</v>
      </c>
    </row>
    <row r="1783" spans="1:8" x14ac:dyDescent="0.3">
      <c r="A1783">
        <v>6.4</v>
      </c>
      <c r="B1783" t="s">
        <v>23741</v>
      </c>
      <c r="C1783" t="s">
        <v>2919</v>
      </c>
      <c r="D1783" t="s">
        <v>816</v>
      </c>
      <c r="E1783" t="s">
        <v>37</v>
      </c>
      <c r="F1783">
        <v>105</v>
      </c>
      <c r="G1783">
        <v>33687630</v>
      </c>
      <c r="H1783">
        <v>20000000</v>
      </c>
    </row>
    <row r="1784" spans="1:8" x14ac:dyDescent="0.3">
      <c r="A1784">
        <v>6.3</v>
      </c>
      <c r="B1784" t="s">
        <v>23742</v>
      </c>
      <c r="C1784" t="s">
        <v>7418</v>
      </c>
      <c r="D1784" t="s">
        <v>1349</v>
      </c>
      <c r="E1784" t="s">
        <v>37</v>
      </c>
      <c r="F1784">
        <v>90</v>
      </c>
      <c r="G1784">
        <v>32553210</v>
      </c>
      <c r="H1784">
        <v>25000000</v>
      </c>
    </row>
    <row r="1785" spans="1:8" x14ac:dyDescent="0.3">
      <c r="A1785">
        <v>4.5999999999999996</v>
      </c>
      <c r="B1785" t="s">
        <v>23743</v>
      </c>
      <c r="C1785" t="s">
        <v>7425</v>
      </c>
      <c r="D1785" t="s">
        <v>3568</v>
      </c>
      <c r="E1785" t="s">
        <v>37</v>
      </c>
      <c r="F1785">
        <v>97</v>
      </c>
      <c r="G1785">
        <v>31526393</v>
      </c>
      <c r="H1785">
        <v>25000000</v>
      </c>
    </row>
    <row r="1786" spans="1:8" x14ac:dyDescent="0.3">
      <c r="A1786">
        <v>6.5</v>
      </c>
      <c r="B1786" t="s">
        <v>23744</v>
      </c>
      <c r="C1786" t="s">
        <v>7432</v>
      </c>
      <c r="D1786" t="s">
        <v>1018</v>
      </c>
      <c r="E1786" t="s">
        <v>37</v>
      </c>
      <c r="F1786">
        <v>144</v>
      </c>
      <c r="G1786">
        <v>41229</v>
      </c>
      <c r="H1786">
        <v>25500000</v>
      </c>
    </row>
    <row r="1787" spans="1:8" x14ac:dyDescent="0.3">
      <c r="A1787">
        <v>7.5</v>
      </c>
      <c r="B1787" t="s">
        <v>23745</v>
      </c>
      <c r="C1787" t="s">
        <v>7436</v>
      </c>
      <c r="D1787" t="s">
        <v>3985</v>
      </c>
      <c r="E1787" t="s">
        <v>37</v>
      </c>
      <c r="F1787">
        <v>114</v>
      </c>
      <c r="G1787">
        <v>31655091</v>
      </c>
      <c r="H1787">
        <v>30000000</v>
      </c>
    </row>
    <row r="1788" spans="1:8" x14ac:dyDescent="0.3">
      <c r="A1788">
        <v>7.5</v>
      </c>
      <c r="B1788" t="s">
        <v>23746</v>
      </c>
      <c r="C1788" t="s">
        <v>2559</v>
      </c>
      <c r="D1788" t="s">
        <v>3726</v>
      </c>
      <c r="E1788" t="s">
        <v>37</v>
      </c>
      <c r="F1788">
        <v>124</v>
      </c>
      <c r="G1788">
        <v>30012990</v>
      </c>
      <c r="H1788">
        <v>25000000</v>
      </c>
    </row>
    <row r="1789" spans="1:8" x14ac:dyDescent="0.3">
      <c r="A1789">
        <v>5.3</v>
      </c>
      <c r="B1789" t="s">
        <v>23747</v>
      </c>
      <c r="C1789" t="s">
        <v>5473</v>
      </c>
      <c r="D1789" t="s">
        <v>7447</v>
      </c>
      <c r="E1789" t="s">
        <v>37</v>
      </c>
      <c r="F1789">
        <v>89</v>
      </c>
      <c r="G1789">
        <v>32368960</v>
      </c>
      <c r="H1789">
        <v>25000000</v>
      </c>
    </row>
    <row r="1790" spans="1:8" x14ac:dyDescent="0.3">
      <c r="A1790">
        <v>7.5</v>
      </c>
      <c r="B1790" t="s">
        <v>23748</v>
      </c>
      <c r="C1790" t="s">
        <v>7453</v>
      </c>
      <c r="D1790" t="s">
        <v>546</v>
      </c>
      <c r="E1790" t="s">
        <v>37</v>
      </c>
      <c r="F1790">
        <v>160</v>
      </c>
      <c r="G1790">
        <v>14500000</v>
      </c>
      <c r="H1790">
        <v>25000000</v>
      </c>
    </row>
    <row r="1791" spans="1:8" x14ac:dyDescent="0.3">
      <c r="A1791">
        <v>3.3</v>
      </c>
      <c r="B1791" t="s">
        <v>23749</v>
      </c>
      <c r="C1791" t="s">
        <v>7460</v>
      </c>
      <c r="D1791" t="s">
        <v>7462</v>
      </c>
      <c r="E1791" t="s">
        <v>37</v>
      </c>
      <c r="F1791">
        <v>93</v>
      </c>
      <c r="G1791">
        <v>29247405</v>
      </c>
      <c r="H1791">
        <v>25000000</v>
      </c>
    </row>
    <row r="1792" spans="1:8" x14ac:dyDescent="0.3">
      <c r="A1792">
        <v>3.5</v>
      </c>
      <c r="B1792" t="s">
        <v>23750</v>
      </c>
      <c r="C1792" t="s">
        <v>7473</v>
      </c>
      <c r="D1792" t="s">
        <v>7475</v>
      </c>
      <c r="E1792" t="s">
        <v>37</v>
      </c>
      <c r="F1792">
        <v>88</v>
      </c>
      <c r="G1792">
        <v>25615792</v>
      </c>
      <c r="H1792">
        <v>25000000</v>
      </c>
    </row>
    <row r="1793" spans="1:8" x14ac:dyDescent="0.3">
      <c r="A1793">
        <v>9.3000000000000007</v>
      </c>
      <c r="B1793" t="s">
        <v>23751</v>
      </c>
      <c r="C1793" t="s">
        <v>1424</v>
      </c>
      <c r="D1793" t="s">
        <v>937</v>
      </c>
      <c r="E1793" t="s">
        <v>37</v>
      </c>
      <c r="F1793">
        <v>142</v>
      </c>
      <c r="G1793">
        <v>28341469</v>
      </c>
      <c r="H1793">
        <v>25000000</v>
      </c>
    </row>
    <row r="1794" spans="1:8" x14ac:dyDescent="0.3">
      <c r="A1794">
        <v>4.8</v>
      </c>
      <c r="B1794" t="s">
        <v>23752</v>
      </c>
      <c r="C1794" t="s">
        <v>3716</v>
      </c>
      <c r="D1794" t="s">
        <v>7482</v>
      </c>
      <c r="E1794" t="s">
        <v>37</v>
      </c>
      <c r="F1794">
        <v>92</v>
      </c>
      <c r="G1794">
        <v>25590119</v>
      </c>
      <c r="H1794">
        <v>21150000</v>
      </c>
    </row>
    <row r="1795" spans="1:8" x14ac:dyDescent="0.3">
      <c r="A1795">
        <v>6.9</v>
      </c>
      <c r="B1795" t="s">
        <v>23753</v>
      </c>
      <c r="C1795" t="s">
        <v>1503</v>
      </c>
      <c r="D1795" t="s">
        <v>1699</v>
      </c>
      <c r="E1795" t="s">
        <v>37</v>
      </c>
      <c r="F1795">
        <v>117</v>
      </c>
      <c r="G1795">
        <v>24944213</v>
      </c>
      <c r="H1795">
        <v>27000000</v>
      </c>
    </row>
    <row r="1796" spans="1:8" x14ac:dyDescent="0.3">
      <c r="A1796">
        <v>6</v>
      </c>
      <c r="B1796" t="s">
        <v>23754</v>
      </c>
      <c r="C1796" t="s">
        <v>982</v>
      </c>
      <c r="D1796" t="s">
        <v>1018</v>
      </c>
      <c r="E1796" t="s">
        <v>37</v>
      </c>
      <c r="F1796">
        <v>111</v>
      </c>
      <c r="G1796">
        <v>33631221</v>
      </c>
      <c r="H1796">
        <v>25000000</v>
      </c>
    </row>
    <row r="1797" spans="1:8" x14ac:dyDescent="0.3">
      <c r="A1797">
        <v>7.3</v>
      </c>
      <c r="B1797" t="s">
        <v>23755</v>
      </c>
      <c r="C1797" t="s">
        <v>7496</v>
      </c>
      <c r="D1797" t="s">
        <v>1473</v>
      </c>
      <c r="E1797" t="s">
        <v>37</v>
      </c>
      <c r="F1797">
        <v>121</v>
      </c>
      <c r="G1797">
        <v>37738400</v>
      </c>
      <c r="H1797">
        <v>25000000</v>
      </c>
    </row>
    <row r="1798" spans="1:8" x14ac:dyDescent="0.3">
      <c r="A1798">
        <v>6.6</v>
      </c>
      <c r="B1798" t="s">
        <v>23756</v>
      </c>
      <c r="C1798" t="s">
        <v>7507</v>
      </c>
      <c r="D1798" t="s">
        <v>715</v>
      </c>
      <c r="E1798" t="s">
        <v>37</v>
      </c>
      <c r="F1798">
        <v>107</v>
      </c>
      <c r="G1798">
        <v>21835784</v>
      </c>
      <c r="H1798">
        <v>30000000</v>
      </c>
    </row>
    <row r="1799" spans="1:8" x14ac:dyDescent="0.3">
      <c r="A1799">
        <v>7.5</v>
      </c>
      <c r="B1799" t="s">
        <v>23757</v>
      </c>
      <c r="C1799" t="s">
        <v>1487</v>
      </c>
      <c r="D1799" t="s">
        <v>7514</v>
      </c>
      <c r="E1799" t="s">
        <v>37</v>
      </c>
      <c r="F1799">
        <v>106</v>
      </c>
      <c r="G1799">
        <v>15785632</v>
      </c>
      <c r="H1799">
        <v>23000000</v>
      </c>
    </row>
    <row r="1800" spans="1:8" x14ac:dyDescent="0.3">
      <c r="A1800">
        <v>6.9</v>
      </c>
      <c r="B1800" t="s">
        <v>23758</v>
      </c>
      <c r="C1800" t="s">
        <v>2862</v>
      </c>
      <c r="D1800" t="s">
        <v>1607</v>
      </c>
      <c r="E1800" t="s">
        <v>37</v>
      </c>
      <c r="F1800">
        <v>136</v>
      </c>
      <c r="G1800">
        <v>21554585</v>
      </c>
      <c r="H1800">
        <v>25000000</v>
      </c>
    </row>
    <row r="1801" spans="1:8" x14ac:dyDescent="0.3">
      <c r="A1801">
        <v>6.8</v>
      </c>
      <c r="B1801" t="s">
        <v>23759</v>
      </c>
      <c r="C1801" t="s">
        <v>7521</v>
      </c>
      <c r="D1801" t="s">
        <v>715</v>
      </c>
      <c r="E1801" t="s">
        <v>37</v>
      </c>
      <c r="F1801">
        <v>97</v>
      </c>
      <c r="G1801">
        <v>22200000</v>
      </c>
      <c r="H1801">
        <v>25000000</v>
      </c>
    </row>
    <row r="1802" spans="1:8" x14ac:dyDescent="0.3">
      <c r="A1802">
        <v>6.3</v>
      </c>
      <c r="B1802" t="s">
        <v>23760</v>
      </c>
      <c r="C1802" t="s">
        <v>5421</v>
      </c>
      <c r="D1802" t="s">
        <v>3391</v>
      </c>
      <c r="E1802" t="s">
        <v>37</v>
      </c>
      <c r="F1802">
        <v>108</v>
      </c>
      <c r="G1802">
        <v>80014842</v>
      </c>
      <c r="H1802">
        <v>25000000</v>
      </c>
    </row>
    <row r="1803" spans="1:8" x14ac:dyDescent="0.3">
      <c r="A1803">
        <v>6.4</v>
      </c>
      <c r="B1803" t="s">
        <v>23761</v>
      </c>
      <c r="C1803" t="s">
        <v>7534</v>
      </c>
      <c r="D1803" t="s">
        <v>587</v>
      </c>
      <c r="E1803" t="s">
        <v>37</v>
      </c>
      <c r="F1803">
        <v>97</v>
      </c>
      <c r="G1803">
        <v>23527955</v>
      </c>
      <c r="H1803">
        <v>25000000</v>
      </c>
    </row>
    <row r="1804" spans="1:8" x14ac:dyDescent="0.3">
      <c r="A1804">
        <v>5.6</v>
      </c>
      <c r="B1804" t="s">
        <v>23762</v>
      </c>
      <c r="C1804" t="s">
        <v>7539</v>
      </c>
      <c r="D1804" t="s">
        <v>7540</v>
      </c>
      <c r="E1804" t="s">
        <v>37</v>
      </c>
      <c r="F1804">
        <v>99</v>
      </c>
      <c r="G1804">
        <v>24042490</v>
      </c>
      <c r="H1804">
        <v>25000000</v>
      </c>
    </row>
    <row r="1805" spans="1:8" x14ac:dyDescent="0.3">
      <c r="A1805">
        <v>6.3</v>
      </c>
      <c r="B1805" t="s">
        <v>21951</v>
      </c>
      <c r="C1805" t="s">
        <v>7544</v>
      </c>
      <c r="D1805" t="s">
        <v>223</v>
      </c>
      <c r="E1805" t="s">
        <v>37</v>
      </c>
      <c r="F1805">
        <v>103</v>
      </c>
      <c r="G1805">
        <v>22466994</v>
      </c>
      <c r="H1805">
        <v>25000000</v>
      </c>
    </row>
    <row r="1806" spans="1:8" x14ac:dyDescent="0.3">
      <c r="A1806">
        <v>7.3</v>
      </c>
      <c r="B1806" t="s">
        <v>23763</v>
      </c>
      <c r="C1806" t="s">
        <v>4862</v>
      </c>
      <c r="D1806" t="s">
        <v>7548</v>
      </c>
      <c r="E1806" t="s">
        <v>37</v>
      </c>
      <c r="F1806">
        <v>95</v>
      </c>
      <c r="G1806">
        <v>17791031</v>
      </c>
      <c r="H1806">
        <v>25000000</v>
      </c>
    </row>
    <row r="1807" spans="1:8" x14ac:dyDescent="0.3">
      <c r="A1807">
        <v>6.6</v>
      </c>
      <c r="B1807" t="s">
        <v>23764</v>
      </c>
      <c r="C1807" t="s">
        <v>7553</v>
      </c>
      <c r="D1807" t="s">
        <v>809</v>
      </c>
      <c r="E1807" t="s">
        <v>37</v>
      </c>
      <c r="F1807">
        <v>93</v>
      </c>
      <c r="G1807">
        <v>17718223</v>
      </c>
      <c r="H1807">
        <v>25000000</v>
      </c>
    </row>
    <row r="1808" spans="1:8" x14ac:dyDescent="0.3">
      <c r="A1808">
        <v>4.5999999999999996</v>
      </c>
      <c r="B1808" t="s">
        <v>23765</v>
      </c>
      <c r="C1808" t="s">
        <v>7559</v>
      </c>
      <c r="D1808" t="s">
        <v>223</v>
      </c>
      <c r="E1808" t="s">
        <v>37</v>
      </c>
      <c r="F1808">
        <v>98</v>
      </c>
      <c r="G1808">
        <v>15361537</v>
      </c>
      <c r="H1808">
        <v>13000000</v>
      </c>
    </row>
    <row r="1809" spans="1:8" x14ac:dyDescent="0.3">
      <c r="A1809">
        <v>5.0999999999999996</v>
      </c>
      <c r="B1809" t="s">
        <v>23766</v>
      </c>
      <c r="C1809" t="s">
        <v>522</v>
      </c>
      <c r="D1809" t="s">
        <v>7566</v>
      </c>
      <c r="E1809" t="s">
        <v>37</v>
      </c>
      <c r="F1809">
        <v>90</v>
      </c>
      <c r="G1809">
        <v>16647384</v>
      </c>
      <c r="H1809">
        <v>26000000</v>
      </c>
    </row>
    <row r="1810" spans="1:8" x14ac:dyDescent="0.3">
      <c r="A1810">
        <v>5.6</v>
      </c>
      <c r="B1810" t="s">
        <v>23767</v>
      </c>
      <c r="C1810" t="s">
        <v>7571</v>
      </c>
      <c r="D1810" t="s">
        <v>1473</v>
      </c>
      <c r="E1810" t="s">
        <v>37</v>
      </c>
      <c r="F1810">
        <v>107</v>
      </c>
      <c r="G1810">
        <v>16118077</v>
      </c>
      <c r="H1810">
        <v>25000000</v>
      </c>
    </row>
    <row r="1811" spans="1:8" x14ac:dyDescent="0.3">
      <c r="A1811">
        <v>5.3</v>
      </c>
      <c r="B1811" t="s">
        <v>23768</v>
      </c>
      <c r="C1811" t="s">
        <v>7575</v>
      </c>
      <c r="D1811" t="s">
        <v>7576</v>
      </c>
      <c r="E1811" t="s">
        <v>7581</v>
      </c>
      <c r="F1811">
        <v>90</v>
      </c>
      <c r="G1811">
        <v>15091542</v>
      </c>
      <c r="H1811">
        <v>25000000</v>
      </c>
    </row>
    <row r="1812" spans="1:8" x14ac:dyDescent="0.3">
      <c r="A1812">
        <v>5.6</v>
      </c>
      <c r="B1812" t="s">
        <v>23769</v>
      </c>
      <c r="C1812" t="s">
        <v>7588</v>
      </c>
      <c r="D1812" t="s">
        <v>1455</v>
      </c>
      <c r="E1812" t="s">
        <v>37</v>
      </c>
      <c r="F1812">
        <v>115</v>
      </c>
      <c r="G1812">
        <v>15045676</v>
      </c>
      <c r="H1812">
        <v>16000000</v>
      </c>
    </row>
    <row r="1813" spans="1:8" x14ac:dyDescent="0.3">
      <c r="A1813">
        <v>5.9</v>
      </c>
      <c r="B1813" t="s">
        <v>23770</v>
      </c>
      <c r="C1813" t="s">
        <v>7593</v>
      </c>
      <c r="D1813" t="s">
        <v>4189</v>
      </c>
      <c r="E1813" t="s">
        <v>37</v>
      </c>
      <c r="F1813">
        <v>93</v>
      </c>
      <c r="G1813">
        <v>17427926</v>
      </c>
      <c r="H1813">
        <v>8000000</v>
      </c>
    </row>
    <row r="1814" spans="1:8" x14ac:dyDescent="0.3">
      <c r="A1814">
        <v>4.7</v>
      </c>
      <c r="B1814" t="s">
        <v>23771</v>
      </c>
      <c r="C1814" t="s">
        <v>7599</v>
      </c>
      <c r="D1814" t="s">
        <v>715</v>
      </c>
      <c r="E1814" t="s">
        <v>37</v>
      </c>
      <c r="F1814">
        <v>99</v>
      </c>
      <c r="G1814">
        <v>14983572</v>
      </c>
      <c r="H1814">
        <v>25000000</v>
      </c>
    </row>
    <row r="1815" spans="1:8" x14ac:dyDescent="0.3">
      <c r="A1815">
        <v>4.8</v>
      </c>
      <c r="B1815" t="s">
        <v>23772</v>
      </c>
      <c r="C1815" t="s">
        <v>4094</v>
      </c>
      <c r="D1815" t="s">
        <v>1342</v>
      </c>
      <c r="E1815" t="s">
        <v>37</v>
      </c>
      <c r="F1815">
        <v>107</v>
      </c>
      <c r="G1815">
        <v>14637490</v>
      </c>
      <c r="H1815">
        <v>25000000</v>
      </c>
    </row>
    <row r="1816" spans="1:8" x14ac:dyDescent="0.3">
      <c r="A1816">
        <v>6.8</v>
      </c>
      <c r="B1816" t="s">
        <v>23773</v>
      </c>
      <c r="C1816" t="s">
        <v>5213</v>
      </c>
      <c r="D1816" t="s">
        <v>715</v>
      </c>
      <c r="E1816" t="s">
        <v>37</v>
      </c>
      <c r="F1816">
        <v>110</v>
      </c>
      <c r="G1816">
        <v>14589444</v>
      </c>
      <c r="H1816">
        <v>25000000</v>
      </c>
    </row>
    <row r="1817" spans="1:8" x14ac:dyDescent="0.3">
      <c r="A1817">
        <v>5.4</v>
      </c>
      <c r="B1817" t="s">
        <v>23774</v>
      </c>
      <c r="C1817" t="s">
        <v>7614</v>
      </c>
      <c r="D1817" t="s">
        <v>1238</v>
      </c>
      <c r="E1817" t="s">
        <v>37</v>
      </c>
      <c r="F1817">
        <v>101</v>
      </c>
      <c r="G1817">
        <v>14095303</v>
      </c>
      <c r="H1817">
        <v>25000000</v>
      </c>
    </row>
    <row r="1818" spans="1:8" x14ac:dyDescent="0.3">
      <c r="A1818">
        <v>5.0999999999999996</v>
      </c>
      <c r="B1818" t="s">
        <v>23775</v>
      </c>
      <c r="C1818" t="s">
        <v>7620</v>
      </c>
      <c r="D1818" t="s">
        <v>541</v>
      </c>
      <c r="E1818" t="s">
        <v>37</v>
      </c>
      <c r="F1818">
        <v>85</v>
      </c>
      <c r="G1818">
        <v>13973532</v>
      </c>
      <c r="H1818">
        <v>25000000</v>
      </c>
    </row>
    <row r="1819" spans="1:8" x14ac:dyDescent="0.3">
      <c r="A1819">
        <v>7</v>
      </c>
      <c r="B1819" t="s">
        <v>23776</v>
      </c>
      <c r="C1819" t="s">
        <v>2867</v>
      </c>
      <c r="D1819" t="s">
        <v>7624</v>
      </c>
      <c r="E1819" t="s">
        <v>37</v>
      </c>
      <c r="F1819">
        <v>132</v>
      </c>
      <c r="G1819">
        <v>1865774</v>
      </c>
      <c r="H1819">
        <v>30000000</v>
      </c>
    </row>
    <row r="1820" spans="1:8" x14ac:dyDescent="0.3">
      <c r="A1820">
        <v>4</v>
      </c>
      <c r="B1820" t="s">
        <v>23777</v>
      </c>
      <c r="C1820" t="s">
        <v>3647</v>
      </c>
      <c r="D1820" t="s">
        <v>3330</v>
      </c>
      <c r="E1820" t="s">
        <v>37</v>
      </c>
      <c r="F1820">
        <v>90</v>
      </c>
      <c r="G1820">
        <v>18860403</v>
      </c>
      <c r="H1820">
        <v>25000000</v>
      </c>
    </row>
    <row r="1821" spans="1:8" x14ac:dyDescent="0.3">
      <c r="A1821">
        <v>7.3</v>
      </c>
      <c r="B1821" t="s">
        <v>23778</v>
      </c>
      <c r="C1821" t="s">
        <v>2490</v>
      </c>
      <c r="D1821" t="s">
        <v>1473</v>
      </c>
      <c r="E1821" t="s">
        <v>37</v>
      </c>
      <c r="F1821">
        <v>145</v>
      </c>
      <c r="G1821">
        <v>13038660</v>
      </c>
      <c r="H1821">
        <v>25000000</v>
      </c>
    </row>
    <row r="1822" spans="1:8" x14ac:dyDescent="0.3">
      <c r="A1822">
        <v>6.8</v>
      </c>
      <c r="B1822" t="s">
        <v>23779</v>
      </c>
      <c r="C1822" t="s">
        <v>1239</v>
      </c>
      <c r="D1822" t="s">
        <v>1607</v>
      </c>
      <c r="E1822" t="s">
        <v>37</v>
      </c>
      <c r="F1822">
        <v>110</v>
      </c>
      <c r="G1822">
        <v>28831145</v>
      </c>
      <c r="H1822">
        <v>25000000</v>
      </c>
    </row>
    <row r="1823" spans="1:8" x14ac:dyDescent="0.3">
      <c r="A1823">
        <v>7</v>
      </c>
      <c r="B1823" t="s">
        <v>23780</v>
      </c>
      <c r="C1823" t="s">
        <v>1827</v>
      </c>
      <c r="D1823" t="s">
        <v>7657</v>
      </c>
      <c r="E1823" t="s">
        <v>37</v>
      </c>
      <c r="F1823">
        <v>122</v>
      </c>
      <c r="G1823">
        <v>11538204</v>
      </c>
      <c r="H1823">
        <v>25000000</v>
      </c>
    </row>
    <row r="1824" spans="1:8" x14ac:dyDescent="0.3">
      <c r="A1824">
        <v>7.1</v>
      </c>
      <c r="B1824" t="s">
        <v>23781</v>
      </c>
      <c r="C1824" t="s">
        <v>3934</v>
      </c>
      <c r="D1824" t="s">
        <v>795</v>
      </c>
      <c r="E1824" t="s">
        <v>37</v>
      </c>
      <c r="F1824">
        <v>107</v>
      </c>
      <c r="G1824">
        <v>11008432</v>
      </c>
      <c r="H1824">
        <v>25000000</v>
      </c>
    </row>
    <row r="1825" spans="1:8" x14ac:dyDescent="0.3">
      <c r="A1825">
        <v>6.9</v>
      </c>
      <c r="B1825" t="s">
        <v>23782</v>
      </c>
      <c r="C1825" t="s">
        <v>7664</v>
      </c>
      <c r="D1825" t="s">
        <v>3726</v>
      </c>
      <c r="E1825" t="s">
        <v>37</v>
      </c>
      <c r="F1825">
        <v>127</v>
      </c>
      <c r="G1825">
        <v>12188642</v>
      </c>
      <c r="H1825">
        <v>26000000</v>
      </c>
    </row>
    <row r="1826" spans="1:8" x14ac:dyDescent="0.3">
      <c r="A1826">
        <v>7.3</v>
      </c>
      <c r="B1826" t="s">
        <v>23783</v>
      </c>
      <c r="C1826" t="s">
        <v>3153</v>
      </c>
      <c r="D1826" t="s">
        <v>1132</v>
      </c>
      <c r="E1826" t="s">
        <v>37</v>
      </c>
      <c r="F1826">
        <v>99</v>
      </c>
      <c r="G1826">
        <v>11100000</v>
      </c>
      <c r="H1826">
        <v>25000000</v>
      </c>
    </row>
    <row r="1827" spans="1:8" x14ac:dyDescent="0.3">
      <c r="A1827">
        <v>8.1999999999999993</v>
      </c>
      <c r="B1827" t="s">
        <v>23784</v>
      </c>
      <c r="C1827" t="s">
        <v>6351</v>
      </c>
      <c r="D1827" t="s">
        <v>1607</v>
      </c>
      <c r="E1827" t="s">
        <v>37</v>
      </c>
      <c r="F1827">
        <v>140</v>
      </c>
      <c r="G1827">
        <v>13651662</v>
      </c>
      <c r="H1827">
        <v>25000000</v>
      </c>
    </row>
    <row r="1828" spans="1:8" x14ac:dyDescent="0.3">
      <c r="A1828">
        <v>7.1</v>
      </c>
      <c r="B1828" t="s">
        <v>23785</v>
      </c>
      <c r="C1828" t="s">
        <v>2836</v>
      </c>
      <c r="D1828" t="s">
        <v>7684</v>
      </c>
      <c r="E1828" t="s">
        <v>37</v>
      </c>
      <c r="F1828">
        <v>133</v>
      </c>
      <c r="G1828">
        <v>11030963</v>
      </c>
      <c r="H1828">
        <v>28000000</v>
      </c>
    </row>
    <row r="1829" spans="1:8" x14ac:dyDescent="0.3">
      <c r="A1829">
        <v>7.7</v>
      </c>
      <c r="B1829" t="s">
        <v>23786</v>
      </c>
      <c r="C1829" t="s">
        <v>2568</v>
      </c>
      <c r="D1829" t="s">
        <v>948</v>
      </c>
      <c r="E1829" t="s">
        <v>37</v>
      </c>
      <c r="F1829">
        <v>271</v>
      </c>
      <c r="G1829">
        <v>10769960</v>
      </c>
      <c r="H1829">
        <v>25000000</v>
      </c>
    </row>
    <row r="1830" spans="1:8" x14ac:dyDescent="0.3">
      <c r="A1830">
        <v>6.5</v>
      </c>
      <c r="B1830" t="s">
        <v>23787</v>
      </c>
      <c r="C1830" t="s">
        <v>6203</v>
      </c>
      <c r="D1830" t="s">
        <v>1469</v>
      </c>
      <c r="E1830" t="s">
        <v>37</v>
      </c>
      <c r="F1830">
        <v>112</v>
      </c>
      <c r="G1830">
        <v>10911750</v>
      </c>
      <c r="H1830">
        <v>25000000</v>
      </c>
    </row>
    <row r="1831" spans="1:8" x14ac:dyDescent="0.3">
      <c r="A1831">
        <v>4.9000000000000004</v>
      </c>
      <c r="B1831" t="s">
        <v>23788</v>
      </c>
      <c r="C1831" t="s">
        <v>2974</v>
      </c>
      <c r="D1831" t="s">
        <v>7696</v>
      </c>
      <c r="E1831" t="s">
        <v>37</v>
      </c>
      <c r="F1831">
        <v>99</v>
      </c>
      <c r="G1831">
        <v>10719367</v>
      </c>
      <c r="H1831">
        <v>25000000</v>
      </c>
    </row>
    <row r="1832" spans="1:8" x14ac:dyDescent="0.3">
      <c r="A1832">
        <v>6.4</v>
      </c>
      <c r="B1832" t="s">
        <v>23789</v>
      </c>
      <c r="C1832" t="s">
        <v>7700</v>
      </c>
      <c r="D1832" t="s">
        <v>933</v>
      </c>
      <c r="E1832" t="s">
        <v>37</v>
      </c>
      <c r="F1832">
        <v>100</v>
      </c>
      <c r="G1832">
        <v>10114315</v>
      </c>
      <c r="H1832">
        <v>25000000</v>
      </c>
    </row>
    <row r="1833" spans="1:8" x14ac:dyDescent="0.3">
      <c r="A1833">
        <v>5.9</v>
      </c>
      <c r="B1833" t="s">
        <v>23790</v>
      </c>
      <c r="C1833" t="s">
        <v>7707</v>
      </c>
      <c r="D1833" t="s">
        <v>3330</v>
      </c>
      <c r="E1833" t="s">
        <v>37</v>
      </c>
      <c r="F1833">
        <v>92</v>
      </c>
      <c r="G1833">
        <v>49122319</v>
      </c>
      <c r="H1833">
        <v>14000000</v>
      </c>
    </row>
    <row r="1834" spans="1:8" x14ac:dyDescent="0.3">
      <c r="A1834">
        <v>6.2</v>
      </c>
      <c r="B1834" t="s">
        <v>23791</v>
      </c>
      <c r="C1834" t="s">
        <v>7713</v>
      </c>
      <c r="D1834" t="s">
        <v>715</v>
      </c>
      <c r="E1834" t="s">
        <v>37</v>
      </c>
      <c r="F1834">
        <v>105</v>
      </c>
      <c r="G1834">
        <v>10070000</v>
      </c>
      <c r="H1834">
        <v>25000000</v>
      </c>
    </row>
    <row r="1835" spans="1:8" x14ac:dyDescent="0.3">
      <c r="A1835">
        <v>5.8</v>
      </c>
      <c r="B1835" t="s">
        <v>23792</v>
      </c>
      <c r="C1835" t="s">
        <v>2137</v>
      </c>
      <c r="D1835" t="s">
        <v>499</v>
      </c>
      <c r="E1835" t="s">
        <v>37</v>
      </c>
      <c r="F1835">
        <v>110</v>
      </c>
      <c r="G1835">
        <v>10324441</v>
      </c>
      <c r="H1835">
        <v>25000000</v>
      </c>
    </row>
    <row r="1836" spans="1:8" x14ac:dyDescent="0.3">
      <c r="A1836">
        <v>6.7</v>
      </c>
      <c r="B1836" t="s">
        <v>23793</v>
      </c>
      <c r="C1836" t="s">
        <v>5421</v>
      </c>
      <c r="D1836" t="s">
        <v>1188</v>
      </c>
      <c r="E1836" t="s">
        <v>37</v>
      </c>
      <c r="F1836">
        <v>116</v>
      </c>
      <c r="G1836">
        <v>7156933</v>
      </c>
      <c r="H1836">
        <v>25000000</v>
      </c>
    </row>
    <row r="1837" spans="1:8" x14ac:dyDescent="0.3">
      <c r="A1837">
        <v>5.9</v>
      </c>
      <c r="B1837" t="s">
        <v>23794</v>
      </c>
      <c r="C1837" t="s">
        <v>7726</v>
      </c>
      <c r="D1837" t="s">
        <v>282</v>
      </c>
      <c r="E1837" t="s">
        <v>37</v>
      </c>
      <c r="F1837">
        <v>88</v>
      </c>
      <c r="G1837">
        <v>9286314</v>
      </c>
      <c r="H1837">
        <v>17000000</v>
      </c>
    </row>
    <row r="1838" spans="1:8" x14ac:dyDescent="0.3">
      <c r="A1838">
        <v>7.3</v>
      </c>
      <c r="B1838" t="s">
        <v>23795</v>
      </c>
      <c r="C1838" t="s">
        <v>7733</v>
      </c>
      <c r="D1838" t="s">
        <v>4829</v>
      </c>
      <c r="E1838" t="s">
        <v>37</v>
      </c>
      <c r="F1838">
        <v>111</v>
      </c>
      <c r="G1838">
        <v>56692</v>
      </c>
      <c r="H1838">
        <v>25000000</v>
      </c>
    </row>
    <row r="1839" spans="1:8" x14ac:dyDescent="0.3">
      <c r="A1839">
        <v>4.0999999999999996</v>
      </c>
      <c r="B1839" t="s">
        <v>23796</v>
      </c>
      <c r="C1839" t="s">
        <v>7743</v>
      </c>
      <c r="D1839" t="s">
        <v>1527</v>
      </c>
      <c r="E1839" t="s">
        <v>37</v>
      </c>
      <c r="F1839">
        <v>95</v>
      </c>
      <c r="G1839">
        <v>5654777</v>
      </c>
      <c r="H1839">
        <v>25000000</v>
      </c>
    </row>
    <row r="1840" spans="1:8" x14ac:dyDescent="0.3">
      <c r="A1840">
        <v>4.9000000000000004</v>
      </c>
      <c r="B1840" t="s">
        <v>23797</v>
      </c>
      <c r="C1840" t="s">
        <v>5878</v>
      </c>
      <c r="D1840" t="s">
        <v>816</v>
      </c>
      <c r="E1840" t="s">
        <v>37</v>
      </c>
      <c r="F1840">
        <v>95</v>
      </c>
      <c r="G1840">
        <v>5516708</v>
      </c>
      <c r="H1840">
        <v>25000000</v>
      </c>
    </row>
    <row r="1841" spans="1:8" x14ac:dyDescent="0.3">
      <c r="A1841">
        <v>7.9</v>
      </c>
      <c r="B1841" t="s">
        <v>23798</v>
      </c>
      <c r="C1841" t="s">
        <v>739</v>
      </c>
      <c r="D1841" t="s">
        <v>795</v>
      </c>
      <c r="E1841" t="s">
        <v>37</v>
      </c>
      <c r="F1841">
        <v>127</v>
      </c>
      <c r="G1841">
        <v>5128124</v>
      </c>
      <c r="H1841">
        <v>25000000</v>
      </c>
    </row>
    <row r="1842" spans="1:8" x14ac:dyDescent="0.3">
      <c r="A1842">
        <v>5.2</v>
      </c>
      <c r="B1842" t="s">
        <v>23799</v>
      </c>
      <c r="C1842" t="s">
        <v>7756</v>
      </c>
      <c r="D1842" t="s">
        <v>926</v>
      </c>
      <c r="E1842" t="s">
        <v>37</v>
      </c>
      <c r="F1842">
        <v>104</v>
      </c>
      <c r="G1842">
        <v>4064333</v>
      </c>
      <c r="H1842">
        <v>25000000</v>
      </c>
    </row>
    <row r="1843" spans="1:8" x14ac:dyDescent="0.3">
      <c r="A1843">
        <v>4.0999999999999996</v>
      </c>
      <c r="B1843" t="s">
        <v>23800</v>
      </c>
      <c r="C1843" t="s">
        <v>7760</v>
      </c>
      <c r="D1843" t="s">
        <v>541</v>
      </c>
      <c r="E1843" t="s">
        <v>37</v>
      </c>
      <c r="F1843">
        <v>95</v>
      </c>
      <c r="G1843">
        <v>4006906</v>
      </c>
      <c r="H1843">
        <v>15000000</v>
      </c>
    </row>
    <row r="1844" spans="1:8" x14ac:dyDescent="0.3">
      <c r="A1844">
        <v>6.6</v>
      </c>
      <c r="B1844" t="s">
        <v>23801</v>
      </c>
      <c r="C1844" t="s">
        <v>7148</v>
      </c>
      <c r="D1844" t="s">
        <v>1054</v>
      </c>
      <c r="E1844" t="s">
        <v>37</v>
      </c>
      <c r="F1844">
        <v>121</v>
      </c>
      <c r="G1844">
        <v>3073392</v>
      </c>
      <c r="H1844">
        <v>25000000</v>
      </c>
    </row>
    <row r="1845" spans="1:8" x14ac:dyDescent="0.3">
      <c r="A1845">
        <v>2.9</v>
      </c>
      <c r="B1845" t="s">
        <v>23802</v>
      </c>
      <c r="C1845" t="s">
        <v>2194</v>
      </c>
      <c r="D1845" t="s">
        <v>7770</v>
      </c>
      <c r="E1845" t="s">
        <v>37</v>
      </c>
      <c r="F1845">
        <v>92</v>
      </c>
      <c r="G1845">
        <v>1550000</v>
      </c>
      <c r="H1845">
        <v>25000000</v>
      </c>
    </row>
    <row r="1846" spans="1:8" x14ac:dyDescent="0.3">
      <c r="A1846">
        <v>6.5</v>
      </c>
      <c r="B1846" t="s">
        <v>23803</v>
      </c>
      <c r="C1846" t="s">
        <v>6424</v>
      </c>
      <c r="D1846" t="s">
        <v>1025</v>
      </c>
      <c r="E1846" t="s">
        <v>37</v>
      </c>
      <c r="F1846">
        <v>107</v>
      </c>
      <c r="G1846">
        <v>871527</v>
      </c>
      <c r="H1846">
        <v>25000000</v>
      </c>
    </row>
    <row r="1847" spans="1:8" x14ac:dyDescent="0.3">
      <c r="A1847">
        <v>7.2</v>
      </c>
      <c r="B1847" t="s">
        <v>23804</v>
      </c>
      <c r="C1847" t="s">
        <v>7788</v>
      </c>
      <c r="D1847" t="s">
        <v>795</v>
      </c>
      <c r="E1847" t="s">
        <v>37</v>
      </c>
      <c r="F1847">
        <v>117</v>
      </c>
      <c r="G1847">
        <v>777423</v>
      </c>
      <c r="H1847">
        <v>25000000</v>
      </c>
    </row>
    <row r="1848" spans="1:8" x14ac:dyDescent="0.3">
      <c r="A1848">
        <v>6.8</v>
      </c>
      <c r="B1848" t="s">
        <v>23805</v>
      </c>
      <c r="C1848" t="s">
        <v>6948</v>
      </c>
      <c r="D1848" t="s">
        <v>1473</v>
      </c>
      <c r="E1848" t="s">
        <v>37</v>
      </c>
      <c r="F1848">
        <v>107</v>
      </c>
      <c r="G1848">
        <v>1186957</v>
      </c>
      <c r="H1848">
        <v>25000000</v>
      </c>
    </row>
    <row r="1849" spans="1:8" x14ac:dyDescent="0.3">
      <c r="A1849">
        <v>7.8</v>
      </c>
      <c r="B1849" t="s">
        <v>23806</v>
      </c>
      <c r="C1849" t="s">
        <v>7797</v>
      </c>
      <c r="D1849" t="s">
        <v>7799</v>
      </c>
      <c r="E1849" t="s">
        <v>37</v>
      </c>
      <c r="F1849">
        <v>131</v>
      </c>
      <c r="G1849">
        <v>85433</v>
      </c>
      <c r="H1849">
        <v>13500000</v>
      </c>
    </row>
    <row r="1850" spans="1:8" x14ac:dyDescent="0.3">
      <c r="A1850">
        <v>6.7</v>
      </c>
      <c r="B1850" t="s">
        <v>23807</v>
      </c>
      <c r="C1850" t="s">
        <v>7804</v>
      </c>
      <c r="D1850" t="s">
        <v>937</v>
      </c>
      <c r="E1850" t="s">
        <v>37</v>
      </c>
      <c r="F1850">
        <v>122</v>
      </c>
      <c r="G1850">
        <v>1697956</v>
      </c>
      <c r="H1850">
        <v>20000000</v>
      </c>
    </row>
    <row r="1851" spans="1:8" x14ac:dyDescent="0.3">
      <c r="A1851">
        <v>7.1</v>
      </c>
      <c r="B1851" t="s">
        <v>23808</v>
      </c>
      <c r="C1851" t="s">
        <v>7432</v>
      </c>
      <c r="D1851" t="s">
        <v>1188</v>
      </c>
      <c r="E1851" t="s">
        <v>726</v>
      </c>
      <c r="F1851">
        <v>134</v>
      </c>
      <c r="G1851">
        <v>183662</v>
      </c>
      <c r="H1851">
        <v>25000000</v>
      </c>
    </row>
    <row r="1852" spans="1:8" x14ac:dyDescent="0.3">
      <c r="A1852">
        <v>5.7</v>
      </c>
      <c r="B1852" t="s">
        <v>23809</v>
      </c>
      <c r="C1852" t="s">
        <v>1601</v>
      </c>
      <c r="D1852" t="s">
        <v>2265</v>
      </c>
      <c r="E1852" t="s">
        <v>37</v>
      </c>
      <c r="F1852">
        <v>117</v>
      </c>
      <c r="G1852">
        <v>134904</v>
      </c>
      <c r="H1852">
        <v>25000000</v>
      </c>
    </row>
    <row r="1853" spans="1:8" x14ac:dyDescent="0.3">
      <c r="A1853">
        <v>5.3</v>
      </c>
      <c r="B1853" t="s">
        <v>23810</v>
      </c>
      <c r="C1853" t="s">
        <v>133</v>
      </c>
      <c r="D1853" t="s">
        <v>1018</v>
      </c>
      <c r="E1853" t="s">
        <v>37</v>
      </c>
      <c r="F1853">
        <v>138</v>
      </c>
      <c r="G1853">
        <v>16969390</v>
      </c>
      <c r="H1853">
        <v>25000000</v>
      </c>
    </row>
    <row r="1854" spans="1:8" x14ac:dyDescent="0.3">
      <c r="A1854">
        <v>6.5</v>
      </c>
      <c r="B1854" t="s">
        <v>23811</v>
      </c>
      <c r="C1854" t="s">
        <v>7849</v>
      </c>
      <c r="D1854" t="s">
        <v>439</v>
      </c>
      <c r="E1854" t="s">
        <v>5027</v>
      </c>
      <c r="F1854">
        <v>100</v>
      </c>
      <c r="G1854">
        <v>129115</v>
      </c>
      <c r="H1854">
        <v>25000000</v>
      </c>
    </row>
    <row r="1855" spans="1:8" x14ac:dyDescent="0.3">
      <c r="A1855">
        <v>7.7</v>
      </c>
      <c r="B1855" t="s">
        <v>23812</v>
      </c>
      <c r="C1855" t="s">
        <v>3433</v>
      </c>
      <c r="D1855" t="s">
        <v>151</v>
      </c>
      <c r="E1855" t="s">
        <v>37</v>
      </c>
      <c r="F1855">
        <v>119</v>
      </c>
      <c r="G1855">
        <v>34700000</v>
      </c>
      <c r="H1855">
        <v>14000000</v>
      </c>
    </row>
    <row r="1856" spans="1:8" x14ac:dyDescent="0.3">
      <c r="A1856">
        <v>6.1</v>
      </c>
      <c r="B1856" t="s">
        <v>23813</v>
      </c>
      <c r="C1856" t="s">
        <v>2168</v>
      </c>
      <c r="D1856" t="s">
        <v>4829</v>
      </c>
      <c r="E1856" t="s">
        <v>37</v>
      </c>
      <c r="F1856">
        <v>137</v>
      </c>
      <c r="G1856">
        <v>717753</v>
      </c>
      <c r="H1856">
        <v>25000000</v>
      </c>
    </row>
    <row r="1857" spans="1:8" x14ac:dyDescent="0.3">
      <c r="A1857">
        <v>7.3</v>
      </c>
      <c r="B1857" t="s">
        <v>23814</v>
      </c>
      <c r="C1857" t="s">
        <v>554</v>
      </c>
      <c r="D1857" t="s">
        <v>912</v>
      </c>
      <c r="E1857" t="s">
        <v>37</v>
      </c>
      <c r="F1857">
        <v>119</v>
      </c>
      <c r="G1857">
        <v>109713132</v>
      </c>
      <c r="H1857">
        <v>25000000</v>
      </c>
    </row>
    <row r="1858" spans="1:8" x14ac:dyDescent="0.3">
      <c r="A1858">
        <v>7.2</v>
      </c>
      <c r="B1858" t="s">
        <v>23815</v>
      </c>
      <c r="C1858" t="s">
        <v>869</v>
      </c>
      <c r="D1858" t="s">
        <v>1607</v>
      </c>
      <c r="E1858" t="s">
        <v>37</v>
      </c>
      <c r="F1858">
        <v>139</v>
      </c>
      <c r="G1858">
        <v>70269171</v>
      </c>
      <c r="H1858">
        <v>24000000</v>
      </c>
    </row>
    <row r="1859" spans="1:8" x14ac:dyDescent="0.3">
      <c r="A1859">
        <v>6.1</v>
      </c>
      <c r="B1859" t="s">
        <v>23816</v>
      </c>
      <c r="C1859" t="s">
        <v>4094</v>
      </c>
      <c r="D1859" t="s">
        <v>2889</v>
      </c>
      <c r="E1859" t="s">
        <v>37</v>
      </c>
      <c r="F1859">
        <v>120</v>
      </c>
      <c r="G1859">
        <v>101334374</v>
      </c>
      <c r="H1859">
        <v>24000000</v>
      </c>
    </row>
    <row r="1860" spans="1:8" x14ac:dyDescent="0.3">
      <c r="A1860">
        <v>5.8</v>
      </c>
      <c r="B1860" t="s">
        <v>23817</v>
      </c>
      <c r="C1860" t="s">
        <v>6351</v>
      </c>
      <c r="D1860" t="s">
        <v>7874</v>
      </c>
      <c r="E1860" t="s">
        <v>37</v>
      </c>
      <c r="F1860">
        <v>98</v>
      </c>
      <c r="G1860">
        <v>1512815</v>
      </c>
      <c r="H1860">
        <v>25000000</v>
      </c>
    </row>
    <row r="1861" spans="1:8" x14ac:dyDescent="0.3">
      <c r="A1861">
        <v>5.7</v>
      </c>
      <c r="B1861" t="s">
        <v>23818</v>
      </c>
      <c r="C1861" t="s">
        <v>685</v>
      </c>
      <c r="D1861" t="s">
        <v>816</v>
      </c>
      <c r="E1861" t="s">
        <v>37</v>
      </c>
      <c r="F1861">
        <v>106</v>
      </c>
      <c r="G1861">
        <v>65182182</v>
      </c>
      <c r="H1861">
        <v>24000000</v>
      </c>
    </row>
    <row r="1862" spans="1:8" x14ac:dyDescent="0.3">
      <c r="A1862">
        <v>6.7</v>
      </c>
      <c r="B1862" t="s">
        <v>23819</v>
      </c>
      <c r="C1862" t="s">
        <v>4749</v>
      </c>
      <c r="D1862" t="s">
        <v>541</v>
      </c>
      <c r="E1862" t="s">
        <v>37</v>
      </c>
      <c r="F1862">
        <v>98</v>
      </c>
      <c r="G1862">
        <v>57262492</v>
      </c>
      <c r="H1862">
        <v>24000000</v>
      </c>
    </row>
    <row r="1863" spans="1:8" x14ac:dyDescent="0.3">
      <c r="A1863">
        <v>6.5</v>
      </c>
      <c r="B1863" t="s">
        <v>23820</v>
      </c>
      <c r="C1863" t="s">
        <v>7884</v>
      </c>
      <c r="D1863" t="s">
        <v>5623</v>
      </c>
      <c r="E1863" t="s">
        <v>37</v>
      </c>
      <c r="F1863">
        <v>107</v>
      </c>
      <c r="G1863">
        <v>80000000</v>
      </c>
      <c r="H1863">
        <v>8200000</v>
      </c>
    </row>
    <row r="1864" spans="1:8" x14ac:dyDescent="0.3">
      <c r="A1864">
        <v>7.2</v>
      </c>
      <c r="B1864" t="s">
        <v>23821</v>
      </c>
      <c r="C1864" t="s">
        <v>1191</v>
      </c>
      <c r="D1864" t="s">
        <v>809</v>
      </c>
      <c r="E1864" t="s">
        <v>37</v>
      </c>
      <c r="F1864">
        <v>88</v>
      </c>
      <c r="G1864">
        <v>74608545</v>
      </c>
      <c r="H1864">
        <v>24000000</v>
      </c>
    </row>
    <row r="1865" spans="1:8" x14ac:dyDescent="0.3">
      <c r="A1865">
        <v>7.6</v>
      </c>
      <c r="B1865" t="s">
        <v>23822</v>
      </c>
      <c r="C1865" t="s">
        <v>1271</v>
      </c>
      <c r="D1865" t="s">
        <v>5687</v>
      </c>
      <c r="E1865" t="s">
        <v>37</v>
      </c>
      <c r="F1865">
        <v>137</v>
      </c>
      <c r="G1865">
        <v>41895491</v>
      </c>
      <c r="H1865">
        <v>24000000</v>
      </c>
    </row>
    <row r="1866" spans="1:8" x14ac:dyDescent="0.3">
      <c r="A1866">
        <v>4.5999999999999996</v>
      </c>
      <c r="B1866" t="s">
        <v>23823</v>
      </c>
      <c r="C1866" t="s">
        <v>5644</v>
      </c>
      <c r="D1866" t="s">
        <v>2889</v>
      </c>
      <c r="E1866" t="s">
        <v>37</v>
      </c>
      <c r="F1866">
        <v>100</v>
      </c>
      <c r="G1866">
        <v>39989008</v>
      </c>
      <c r="H1866">
        <v>24000000</v>
      </c>
    </row>
    <row r="1867" spans="1:8" x14ac:dyDescent="0.3">
      <c r="A1867">
        <v>6.9</v>
      </c>
      <c r="B1867" t="s">
        <v>23824</v>
      </c>
      <c r="C1867" t="s">
        <v>2797</v>
      </c>
      <c r="D1867" t="s">
        <v>715</v>
      </c>
      <c r="E1867" t="s">
        <v>37</v>
      </c>
      <c r="F1867">
        <v>115</v>
      </c>
      <c r="G1867">
        <v>32662299</v>
      </c>
      <c r="H1867">
        <v>24000000</v>
      </c>
    </row>
    <row r="1868" spans="1:8" x14ac:dyDescent="0.3">
      <c r="A1868">
        <v>6.6</v>
      </c>
      <c r="B1868" t="s">
        <v>23825</v>
      </c>
      <c r="C1868" t="s">
        <v>4920</v>
      </c>
      <c r="D1868" t="s">
        <v>816</v>
      </c>
      <c r="E1868" t="s">
        <v>37</v>
      </c>
      <c r="F1868">
        <v>101</v>
      </c>
      <c r="G1868">
        <v>31452765</v>
      </c>
      <c r="H1868">
        <v>24000000</v>
      </c>
    </row>
    <row r="1869" spans="1:8" x14ac:dyDescent="0.3">
      <c r="A1869">
        <v>6.3</v>
      </c>
      <c r="B1869" t="s">
        <v>23826</v>
      </c>
      <c r="C1869" t="s">
        <v>7908</v>
      </c>
      <c r="D1869" t="s">
        <v>6979</v>
      </c>
      <c r="E1869" t="s">
        <v>37</v>
      </c>
      <c r="F1869">
        <v>110</v>
      </c>
      <c r="G1869">
        <v>25167270</v>
      </c>
      <c r="H1869">
        <v>24000000</v>
      </c>
    </row>
    <row r="1870" spans="1:8" x14ac:dyDescent="0.3">
      <c r="A1870">
        <v>6.2</v>
      </c>
      <c r="B1870" t="s">
        <v>23827</v>
      </c>
      <c r="C1870" t="s">
        <v>740</v>
      </c>
      <c r="D1870" t="s">
        <v>3976</v>
      </c>
      <c r="E1870" t="s">
        <v>37</v>
      </c>
      <c r="F1870">
        <v>94</v>
      </c>
      <c r="G1870">
        <v>32416109</v>
      </c>
      <c r="H1870">
        <v>25000000</v>
      </c>
    </row>
    <row r="1871" spans="1:8" x14ac:dyDescent="0.3">
      <c r="A1871">
        <v>5.3</v>
      </c>
      <c r="B1871" t="s">
        <v>23828</v>
      </c>
      <c r="C1871" t="s">
        <v>7916</v>
      </c>
      <c r="D1871" t="s">
        <v>264</v>
      </c>
      <c r="E1871" t="s">
        <v>37</v>
      </c>
      <c r="F1871">
        <v>88</v>
      </c>
      <c r="G1871">
        <v>20218</v>
      </c>
      <c r="H1871">
        <v>24000000</v>
      </c>
    </row>
    <row r="1872" spans="1:8" x14ac:dyDescent="0.3">
      <c r="A1872">
        <v>7.3</v>
      </c>
      <c r="B1872" t="s">
        <v>23829</v>
      </c>
      <c r="C1872" t="s">
        <v>716</v>
      </c>
      <c r="D1872" t="s">
        <v>760</v>
      </c>
      <c r="E1872" t="s">
        <v>37</v>
      </c>
      <c r="F1872">
        <v>127</v>
      </c>
      <c r="G1872">
        <v>28871190</v>
      </c>
      <c r="H1872">
        <v>24000000</v>
      </c>
    </row>
    <row r="1873" spans="1:8" x14ac:dyDescent="0.3">
      <c r="A1873">
        <v>5.6</v>
      </c>
      <c r="B1873" t="s">
        <v>23830</v>
      </c>
      <c r="C1873" t="s">
        <v>1364</v>
      </c>
      <c r="D1873" t="s">
        <v>816</v>
      </c>
      <c r="E1873" t="s">
        <v>37</v>
      </c>
      <c r="F1873">
        <v>95</v>
      </c>
      <c r="G1873">
        <v>16964743</v>
      </c>
      <c r="H1873">
        <v>24000000</v>
      </c>
    </row>
    <row r="1874" spans="1:8" x14ac:dyDescent="0.3">
      <c r="A1874">
        <v>6.2</v>
      </c>
      <c r="B1874" t="s">
        <v>23831</v>
      </c>
      <c r="C1874" t="s">
        <v>1703</v>
      </c>
      <c r="D1874" t="s">
        <v>7926</v>
      </c>
      <c r="E1874" t="s">
        <v>37</v>
      </c>
      <c r="F1874">
        <v>87</v>
      </c>
      <c r="G1874">
        <v>16290976</v>
      </c>
      <c r="H1874">
        <v>24000000</v>
      </c>
    </row>
    <row r="1875" spans="1:8" x14ac:dyDescent="0.3">
      <c r="A1875">
        <v>5.2</v>
      </c>
      <c r="B1875" t="s">
        <v>23832</v>
      </c>
      <c r="C1875" t="s">
        <v>7931</v>
      </c>
      <c r="D1875" t="s">
        <v>7933</v>
      </c>
      <c r="E1875" t="s">
        <v>37</v>
      </c>
      <c r="F1875">
        <v>118</v>
      </c>
      <c r="G1875">
        <v>13000000</v>
      </c>
      <c r="H1875">
        <v>24000000</v>
      </c>
    </row>
    <row r="1876" spans="1:8" x14ac:dyDescent="0.3">
      <c r="A1876">
        <v>5.3</v>
      </c>
      <c r="B1876" t="s">
        <v>23833</v>
      </c>
      <c r="C1876" t="s">
        <v>1885</v>
      </c>
      <c r="D1876" t="s">
        <v>1699</v>
      </c>
      <c r="E1876" t="s">
        <v>37</v>
      </c>
      <c r="F1876">
        <v>107</v>
      </c>
      <c r="G1876">
        <v>12372410</v>
      </c>
      <c r="H1876">
        <v>24000000</v>
      </c>
    </row>
    <row r="1877" spans="1:8" x14ac:dyDescent="0.3">
      <c r="A1877">
        <v>5.4</v>
      </c>
      <c r="B1877" t="s">
        <v>23834</v>
      </c>
      <c r="C1877" t="s">
        <v>1386</v>
      </c>
      <c r="D1877" t="s">
        <v>4069</v>
      </c>
      <c r="E1877" t="s">
        <v>37</v>
      </c>
      <c r="F1877">
        <v>124</v>
      </c>
      <c r="G1877">
        <v>8427204</v>
      </c>
      <c r="H1877">
        <v>24000000</v>
      </c>
    </row>
    <row r="1878" spans="1:8" x14ac:dyDescent="0.3">
      <c r="A1878">
        <v>4.9000000000000004</v>
      </c>
      <c r="B1878" t="s">
        <v>23835</v>
      </c>
      <c r="C1878" t="s">
        <v>7947</v>
      </c>
      <c r="D1878" t="s">
        <v>816</v>
      </c>
      <c r="E1878" t="s">
        <v>37</v>
      </c>
      <c r="F1878">
        <v>89</v>
      </c>
      <c r="G1878">
        <v>9639242</v>
      </c>
      <c r="H1878">
        <v>24000000</v>
      </c>
    </row>
    <row r="1879" spans="1:8" x14ac:dyDescent="0.3">
      <c r="A1879">
        <v>5.5</v>
      </c>
      <c r="B1879" t="s">
        <v>23836</v>
      </c>
      <c r="C1879" t="s">
        <v>5266</v>
      </c>
      <c r="D1879" t="s">
        <v>5365</v>
      </c>
      <c r="E1879" t="s">
        <v>37</v>
      </c>
      <c r="F1879">
        <v>88</v>
      </c>
      <c r="G1879">
        <v>25003072</v>
      </c>
      <c r="H1879">
        <v>24000000</v>
      </c>
    </row>
    <row r="1880" spans="1:8" x14ac:dyDescent="0.3">
      <c r="A1880">
        <v>6.7</v>
      </c>
      <c r="B1880" t="s">
        <v>23837</v>
      </c>
      <c r="C1880" t="s">
        <v>99</v>
      </c>
      <c r="D1880" t="s">
        <v>4293</v>
      </c>
      <c r="E1880" t="s">
        <v>37</v>
      </c>
      <c r="F1880">
        <v>118</v>
      </c>
      <c r="G1880">
        <v>6144806</v>
      </c>
      <c r="H1880">
        <v>23000000</v>
      </c>
    </row>
    <row r="1881" spans="1:8" x14ac:dyDescent="0.3">
      <c r="A1881">
        <v>3.9</v>
      </c>
      <c r="B1881" t="s">
        <v>23838</v>
      </c>
      <c r="C1881" t="s">
        <v>6466</v>
      </c>
      <c r="D1881" t="s">
        <v>1349</v>
      </c>
      <c r="E1881" t="s">
        <v>37</v>
      </c>
      <c r="F1881">
        <v>93</v>
      </c>
      <c r="G1881">
        <v>4308981</v>
      </c>
      <c r="H1881">
        <v>24000000</v>
      </c>
    </row>
    <row r="1882" spans="1:8" x14ac:dyDescent="0.3">
      <c r="A1882">
        <v>7.2</v>
      </c>
      <c r="B1882" t="s">
        <v>23839</v>
      </c>
      <c r="C1882" t="s">
        <v>7962</v>
      </c>
      <c r="D1882" t="s">
        <v>7964</v>
      </c>
      <c r="E1882" t="s">
        <v>37</v>
      </c>
      <c r="F1882">
        <v>80</v>
      </c>
      <c r="G1882">
        <v>669276</v>
      </c>
      <c r="H1882">
        <v>28000000</v>
      </c>
    </row>
    <row r="1883" spans="1:8" x14ac:dyDescent="0.3">
      <c r="A1883">
        <v>5.0999999999999996</v>
      </c>
      <c r="B1883" t="s">
        <v>23840</v>
      </c>
      <c r="C1883" t="s">
        <v>7970</v>
      </c>
      <c r="D1883" t="s">
        <v>151</v>
      </c>
      <c r="E1883" t="s">
        <v>37</v>
      </c>
      <c r="F1883">
        <v>120</v>
      </c>
      <c r="G1883">
        <v>42880</v>
      </c>
      <c r="H1883">
        <v>24000000</v>
      </c>
    </row>
    <row r="1884" spans="1:8" x14ac:dyDescent="0.3">
      <c r="A1884">
        <v>6.5</v>
      </c>
      <c r="B1884" t="s">
        <v>23841</v>
      </c>
      <c r="C1884" t="s">
        <v>5571</v>
      </c>
      <c r="D1884" t="s">
        <v>282</v>
      </c>
      <c r="E1884" t="s">
        <v>37</v>
      </c>
      <c r="F1884">
        <v>98</v>
      </c>
      <c r="G1884">
        <v>23225911</v>
      </c>
      <c r="H1884">
        <v>24000000</v>
      </c>
    </row>
    <row r="1885" spans="1:8" x14ac:dyDescent="0.3">
      <c r="A1885">
        <v>8.1999999999999993</v>
      </c>
      <c r="B1885" t="s">
        <v>23842</v>
      </c>
      <c r="C1885" t="s">
        <v>5564</v>
      </c>
      <c r="D1885" t="s">
        <v>371</v>
      </c>
      <c r="E1885" t="s">
        <v>388</v>
      </c>
      <c r="F1885">
        <v>119</v>
      </c>
      <c r="G1885">
        <v>4710455</v>
      </c>
      <c r="H1885">
        <v>24000000</v>
      </c>
    </row>
    <row r="1886" spans="1:8" x14ac:dyDescent="0.3">
      <c r="A1886">
        <v>7.7</v>
      </c>
      <c r="B1886" t="s">
        <v>23843</v>
      </c>
      <c r="C1886" t="s">
        <v>1998</v>
      </c>
      <c r="D1886" t="s">
        <v>7980</v>
      </c>
      <c r="E1886" t="s">
        <v>37</v>
      </c>
      <c r="F1886">
        <v>88</v>
      </c>
      <c r="G1886">
        <v>75590286</v>
      </c>
      <c r="H1886">
        <v>23600000</v>
      </c>
    </row>
    <row r="1887" spans="1:8" x14ac:dyDescent="0.3">
      <c r="A1887">
        <v>6.1</v>
      </c>
      <c r="B1887" t="s">
        <v>23844</v>
      </c>
      <c r="C1887" t="s">
        <v>788</v>
      </c>
      <c r="D1887" t="s">
        <v>1699</v>
      </c>
      <c r="E1887" t="s">
        <v>37</v>
      </c>
      <c r="F1887">
        <v>90</v>
      </c>
      <c r="G1887">
        <v>161487252</v>
      </c>
      <c r="H1887">
        <v>20000000</v>
      </c>
    </row>
    <row r="1888" spans="1:8" x14ac:dyDescent="0.3">
      <c r="A1888">
        <v>8.8000000000000007</v>
      </c>
      <c r="B1888" t="s">
        <v>23845</v>
      </c>
      <c r="C1888" t="s">
        <v>4960</v>
      </c>
      <c r="D1888" t="s">
        <v>31</v>
      </c>
      <c r="E1888" t="s">
        <v>37</v>
      </c>
      <c r="F1888">
        <v>127</v>
      </c>
      <c r="G1888">
        <v>290158751</v>
      </c>
      <c r="H1888">
        <v>18000000</v>
      </c>
    </row>
    <row r="1889" spans="1:8" x14ac:dyDescent="0.3">
      <c r="A1889">
        <v>6.8</v>
      </c>
      <c r="B1889" t="s">
        <v>23846</v>
      </c>
      <c r="C1889" t="s">
        <v>189</v>
      </c>
      <c r="D1889" t="s">
        <v>1527</v>
      </c>
      <c r="E1889" t="s">
        <v>37</v>
      </c>
      <c r="F1889">
        <v>119</v>
      </c>
      <c r="G1889">
        <v>65807024</v>
      </c>
      <c r="H1889">
        <v>19000000</v>
      </c>
    </row>
    <row r="1890" spans="1:8" x14ac:dyDescent="0.3">
      <c r="A1890">
        <v>6.8</v>
      </c>
      <c r="B1890" t="s">
        <v>23847</v>
      </c>
      <c r="C1890" t="s">
        <v>3488</v>
      </c>
      <c r="D1890" t="s">
        <v>541</v>
      </c>
      <c r="E1890" t="s">
        <v>37</v>
      </c>
      <c r="F1890">
        <v>85</v>
      </c>
      <c r="G1890">
        <v>86930411</v>
      </c>
      <c r="H1890">
        <v>23000000</v>
      </c>
    </row>
    <row r="1891" spans="1:8" x14ac:dyDescent="0.3">
      <c r="A1891">
        <v>6.7</v>
      </c>
      <c r="B1891" t="s">
        <v>23848</v>
      </c>
      <c r="C1891" t="s">
        <v>3281</v>
      </c>
      <c r="D1891" t="s">
        <v>3330</v>
      </c>
      <c r="E1891" t="s">
        <v>37</v>
      </c>
      <c r="F1891">
        <v>98</v>
      </c>
      <c r="G1891">
        <v>53302314</v>
      </c>
      <c r="H1891">
        <v>23000000</v>
      </c>
    </row>
    <row r="1892" spans="1:8" x14ac:dyDescent="0.3">
      <c r="A1892">
        <v>7.1</v>
      </c>
      <c r="B1892" t="s">
        <v>23849</v>
      </c>
      <c r="C1892" t="s">
        <v>1471</v>
      </c>
      <c r="D1892" t="s">
        <v>1473</v>
      </c>
      <c r="E1892" t="s">
        <v>37</v>
      </c>
      <c r="F1892">
        <v>101</v>
      </c>
      <c r="G1892">
        <v>40962534</v>
      </c>
      <c r="H1892">
        <v>12500000</v>
      </c>
    </row>
    <row r="1893" spans="1:8" x14ac:dyDescent="0.3">
      <c r="A1893">
        <v>7.1</v>
      </c>
      <c r="B1893" t="s">
        <v>23850</v>
      </c>
      <c r="C1893" t="s">
        <v>704</v>
      </c>
      <c r="D1893" t="s">
        <v>8008</v>
      </c>
      <c r="E1893" t="s">
        <v>37</v>
      </c>
      <c r="F1893">
        <v>112</v>
      </c>
      <c r="G1893">
        <v>39235088</v>
      </c>
      <c r="H1893">
        <v>23000000</v>
      </c>
    </row>
    <row r="1894" spans="1:8" x14ac:dyDescent="0.3">
      <c r="A1894">
        <v>6.1</v>
      </c>
      <c r="B1894" t="s">
        <v>23851</v>
      </c>
      <c r="C1894" t="s">
        <v>545</v>
      </c>
      <c r="D1894" t="s">
        <v>816</v>
      </c>
      <c r="E1894" t="s">
        <v>37</v>
      </c>
      <c r="F1894">
        <v>97</v>
      </c>
      <c r="G1894">
        <v>27338033</v>
      </c>
      <c r="H1894">
        <v>23000000</v>
      </c>
    </row>
    <row r="1895" spans="1:8" x14ac:dyDescent="0.3">
      <c r="A1895">
        <v>8</v>
      </c>
      <c r="B1895" t="s">
        <v>23852</v>
      </c>
      <c r="C1895" t="s">
        <v>876</v>
      </c>
      <c r="D1895" t="s">
        <v>3285</v>
      </c>
      <c r="E1895" t="s">
        <v>37</v>
      </c>
      <c r="F1895">
        <v>126</v>
      </c>
      <c r="G1895">
        <v>25556065</v>
      </c>
      <c r="H1895">
        <v>23000000</v>
      </c>
    </row>
    <row r="1896" spans="1:8" x14ac:dyDescent="0.3">
      <c r="A1896">
        <v>6.6</v>
      </c>
      <c r="B1896" t="s">
        <v>23853</v>
      </c>
      <c r="C1896" t="s">
        <v>2209</v>
      </c>
      <c r="D1896" t="s">
        <v>469</v>
      </c>
      <c r="E1896" t="s">
        <v>37</v>
      </c>
      <c r="F1896">
        <v>97</v>
      </c>
      <c r="G1896">
        <v>21973182</v>
      </c>
      <c r="H1896">
        <v>23000000</v>
      </c>
    </row>
    <row r="1897" spans="1:8" x14ac:dyDescent="0.3">
      <c r="A1897">
        <v>5.4</v>
      </c>
      <c r="B1897" t="s">
        <v>23854</v>
      </c>
      <c r="C1897" t="s">
        <v>8026</v>
      </c>
      <c r="D1897" t="s">
        <v>140</v>
      </c>
      <c r="E1897" t="s">
        <v>37</v>
      </c>
      <c r="F1897">
        <v>100</v>
      </c>
      <c r="G1897">
        <v>4756</v>
      </c>
      <c r="H1897">
        <v>25000000</v>
      </c>
    </row>
    <row r="1898" spans="1:8" x14ac:dyDescent="0.3">
      <c r="A1898">
        <v>6.1</v>
      </c>
      <c r="B1898" t="s">
        <v>23855</v>
      </c>
      <c r="C1898" t="s">
        <v>2405</v>
      </c>
      <c r="D1898" t="s">
        <v>1188</v>
      </c>
      <c r="E1898" t="s">
        <v>37</v>
      </c>
      <c r="F1898">
        <v>114</v>
      </c>
      <c r="G1898">
        <v>18653615</v>
      </c>
      <c r="H1898">
        <v>23000000</v>
      </c>
    </row>
    <row r="1899" spans="1:8" x14ac:dyDescent="0.3">
      <c r="A1899">
        <v>5.6</v>
      </c>
      <c r="B1899" t="s">
        <v>23856</v>
      </c>
      <c r="C1899" t="s">
        <v>8036</v>
      </c>
      <c r="D1899" t="s">
        <v>541</v>
      </c>
      <c r="E1899" t="s">
        <v>37</v>
      </c>
      <c r="F1899">
        <v>88</v>
      </c>
      <c r="G1899">
        <v>13019253</v>
      </c>
      <c r="H1899">
        <v>23000000</v>
      </c>
    </row>
    <row r="1900" spans="1:8" x14ac:dyDescent="0.3">
      <c r="A1900">
        <v>5.8</v>
      </c>
      <c r="B1900" t="s">
        <v>23857</v>
      </c>
      <c r="C1900" t="s">
        <v>753</v>
      </c>
      <c r="D1900" t="s">
        <v>59</v>
      </c>
      <c r="E1900" t="s">
        <v>37</v>
      </c>
      <c r="F1900">
        <v>93</v>
      </c>
      <c r="G1900">
        <v>18934858</v>
      </c>
      <c r="H1900">
        <v>23000000</v>
      </c>
    </row>
    <row r="1901" spans="1:8" x14ac:dyDescent="0.3">
      <c r="A1901">
        <v>2.8</v>
      </c>
      <c r="B1901" t="s">
        <v>23858</v>
      </c>
      <c r="C1901" t="s">
        <v>8045</v>
      </c>
      <c r="D1901" t="s">
        <v>6356</v>
      </c>
      <c r="E1901" t="s">
        <v>37</v>
      </c>
      <c r="F1901">
        <v>92</v>
      </c>
      <c r="G1901">
        <v>20763013</v>
      </c>
      <c r="H1901">
        <v>23000000</v>
      </c>
    </row>
    <row r="1902" spans="1:8" x14ac:dyDescent="0.3">
      <c r="A1902">
        <v>6.7</v>
      </c>
      <c r="B1902" t="s">
        <v>23859</v>
      </c>
      <c r="C1902" t="s">
        <v>8051</v>
      </c>
      <c r="D1902" t="s">
        <v>1473</v>
      </c>
      <c r="E1902" t="s">
        <v>37</v>
      </c>
      <c r="F1902">
        <v>98</v>
      </c>
      <c r="G1902">
        <v>12782508</v>
      </c>
      <c r="H1902">
        <v>23000000</v>
      </c>
    </row>
    <row r="1903" spans="1:8" x14ac:dyDescent="0.3">
      <c r="A1903">
        <v>5.0999999999999996</v>
      </c>
      <c r="B1903" t="s">
        <v>23860</v>
      </c>
      <c r="C1903" t="s">
        <v>8055</v>
      </c>
      <c r="D1903" t="s">
        <v>8056</v>
      </c>
      <c r="E1903" t="s">
        <v>37</v>
      </c>
      <c r="F1903">
        <v>94</v>
      </c>
      <c r="G1903">
        <v>11508423</v>
      </c>
      <c r="H1903">
        <v>23000000</v>
      </c>
    </row>
    <row r="1904" spans="1:8" x14ac:dyDescent="0.3">
      <c r="A1904">
        <v>7.2</v>
      </c>
      <c r="B1904" t="s">
        <v>23861</v>
      </c>
      <c r="C1904" t="s">
        <v>2836</v>
      </c>
      <c r="D1904" t="s">
        <v>151</v>
      </c>
      <c r="E1904" t="s">
        <v>37</v>
      </c>
      <c r="F1904">
        <v>102</v>
      </c>
      <c r="G1904">
        <v>10660147</v>
      </c>
      <c r="H1904">
        <v>23000000</v>
      </c>
    </row>
    <row r="1905" spans="1:8" x14ac:dyDescent="0.3">
      <c r="A1905">
        <v>6</v>
      </c>
      <c r="B1905" t="s">
        <v>23862</v>
      </c>
      <c r="C1905" t="s">
        <v>3716</v>
      </c>
      <c r="D1905" t="s">
        <v>8066</v>
      </c>
      <c r="E1905" t="s">
        <v>37</v>
      </c>
      <c r="F1905">
        <v>98</v>
      </c>
      <c r="G1905">
        <v>7434726</v>
      </c>
      <c r="H1905">
        <v>23000000</v>
      </c>
    </row>
    <row r="1906" spans="1:8" x14ac:dyDescent="0.3">
      <c r="A1906">
        <v>6.7</v>
      </c>
      <c r="B1906" t="s">
        <v>23863</v>
      </c>
      <c r="C1906" t="s">
        <v>8073</v>
      </c>
      <c r="D1906" t="s">
        <v>760</v>
      </c>
      <c r="E1906" t="s">
        <v>726</v>
      </c>
      <c r="F1906">
        <v>111</v>
      </c>
      <c r="G1906">
        <v>6109075</v>
      </c>
      <c r="H1906">
        <v>19430000</v>
      </c>
    </row>
    <row r="1907" spans="1:8" x14ac:dyDescent="0.3">
      <c r="A1907">
        <v>6.2</v>
      </c>
      <c r="B1907" t="s">
        <v>23864</v>
      </c>
      <c r="C1907" t="s">
        <v>3433</v>
      </c>
      <c r="D1907" t="s">
        <v>715</v>
      </c>
      <c r="E1907" t="s">
        <v>37</v>
      </c>
      <c r="F1907">
        <v>100</v>
      </c>
      <c r="G1907">
        <v>2708188</v>
      </c>
      <c r="H1907">
        <v>23000000</v>
      </c>
    </row>
    <row r="1908" spans="1:8" x14ac:dyDescent="0.3">
      <c r="A1908">
        <v>6.2</v>
      </c>
      <c r="B1908" t="s">
        <v>23865</v>
      </c>
      <c r="C1908" t="s">
        <v>8092</v>
      </c>
      <c r="D1908" t="s">
        <v>1473</v>
      </c>
      <c r="E1908" t="s">
        <v>37</v>
      </c>
      <c r="F1908">
        <v>141</v>
      </c>
      <c r="G1908">
        <v>16123851</v>
      </c>
      <c r="H1908">
        <v>23000000</v>
      </c>
    </row>
    <row r="1909" spans="1:8" x14ac:dyDescent="0.3">
      <c r="A1909">
        <v>6.8</v>
      </c>
      <c r="B1909">
        <v>1408</v>
      </c>
      <c r="C1909" t="s">
        <v>1516</v>
      </c>
      <c r="D1909" t="s">
        <v>5192</v>
      </c>
      <c r="E1909" t="s">
        <v>37</v>
      </c>
      <c r="F1909">
        <v>114</v>
      </c>
      <c r="G1909">
        <v>71975611</v>
      </c>
      <c r="H1909">
        <v>25000000</v>
      </c>
    </row>
    <row r="1910" spans="1:8" x14ac:dyDescent="0.3">
      <c r="A1910">
        <v>7.1</v>
      </c>
      <c r="B1910" t="s">
        <v>23866</v>
      </c>
      <c r="C1910" t="s">
        <v>8111</v>
      </c>
      <c r="D1910" t="s">
        <v>912</v>
      </c>
      <c r="E1910" t="s">
        <v>37</v>
      </c>
      <c r="F1910">
        <v>96</v>
      </c>
      <c r="G1910">
        <v>38119483</v>
      </c>
      <c r="H1910">
        <v>22700000</v>
      </c>
    </row>
    <row r="1911" spans="1:8" x14ac:dyDescent="0.3">
      <c r="A1911">
        <v>7.1</v>
      </c>
      <c r="B1911" t="s">
        <v>23867</v>
      </c>
      <c r="C1911" t="s">
        <v>8118</v>
      </c>
      <c r="D1911" t="s">
        <v>1469</v>
      </c>
      <c r="E1911" t="s">
        <v>37</v>
      </c>
      <c r="F1911">
        <v>111</v>
      </c>
      <c r="G1911">
        <v>4190530</v>
      </c>
      <c r="H1911">
        <v>22500000</v>
      </c>
    </row>
    <row r="1912" spans="1:8" x14ac:dyDescent="0.3">
      <c r="A1912">
        <v>7</v>
      </c>
      <c r="B1912" t="s">
        <v>23868</v>
      </c>
      <c r="C1912" t="s">
        <v>1374</v>
      </c>
      <c r="D1912" t="s">
        <v>8123</v>
      </c>
      <c r="E1912" t="s">
        <v>37</v>
      </c>
      <c r="F1912">
        <v>127</v>
      </c>
      <c r="G1912">
        <v>217631306</v>
      </c>
      <c r="H1912">
        <v>22000000</v>
      </c>
    </row>
    <row r="1913" spans="1:8" x14ac:dyDescent="0.3">
      <c r="A1913">
        <v>7.1</v>
      </c>
      <c r="B1913" t="s">
        <v>23869</v>
      </c>
      <c r="C1913" t="s">
        <v>1503</v>
      </c>
      <c r="D1913" t="s">
        <v>816</v>
      </c>
      <c r="E1913" t="s">
        <v>37</v>
      </c>
      <c r="F1913">
        <v>107</v>
      </c>
      <c r="G1913">
        <v>176483808</v>
      </c>
      <c r="H1913">
        <v>23000000</v>
      </c>
    </row>
    <row r="1914" spans="1:8" x14ac:dyDescent="0.3">
      <c r="A1914">
        <v>6.4</v>
      </c>
      <c r="B1914" t="s">
        <v>23870</v>
      </c>
      <c r="C1914" t="s">
        <v>1989</v>
      </c>
      <c r="D1914" t="s">
        <v>2581</v>
      </c>
      <c r="E1914" t="s">
        <v>37</v>
      </c>
      <c r="F1914">
        <v>97</v>
      </c>
      <c r="G1914">
        <v>144833357</v>
      </c>
      <c r="H1914">
        <v>22000000</v>
      </c>
    </row>
    <row r="1915" spans="1:8" x14ac:dyDescent="0.3">
      <c r="A1915">
        <v>7</v>
      </c>
      <c r="B1915" t="s">
        <v>23871</v>
      </c>
      <c r="C1915" t="s">
        <v>989</v>
      </c>
      <c r="D1915" t="s">
        <v>5749</v>
      </c>
      <c r="E1915" t="s">
        <v>37</v>
      </c>
      <c r="F1915">
        <v>127</v>
      </c>
      <c r="G1915">
        <v>75597042</v>
      </c>
      <c r="H1915">
        <v>20000000</v>
      </c>
    </row>
    <row r="1916" spans="1:8" x14ac:dyDescent="0.3">
      <c r="A1916">
        <v>6.2</v>
      </c>
      <c r="B1916" t="s">
        <v>23872</v>
      </c>
      <c r="C1916" t="s">
        <v>2919</v>
      </c>
      <c r="D1916" t="s">
        <v>5692</v>
      </c>
      <c r="E1916" t="s">
        <v>37</v>
      </c>
      <c r="F1916">
        <v>110</v>
      </c>
      <c r="G1916">
        <v>90636983</v>
      </c>
      <c r="H1916">
        <v>22000000</v>
      </c>
    </row>
    <row r="1917" spans="1:8" x14ac:dyDescent="0.3">
      <c r="A1917">
        <v>7.5</v>
      </c>
      <c r="B1917" t="s">
        <v>23873</v>
      </c>
      <c r="C1917" t="s">
        <v>1574</v>
      </c>
      <c r="D1917" t="s">
        <v>151</v>
      </c>
      <c r="E1917" t="s">
        <v>37</v>
      </c>
      <c r="F1917">
        <v>135</v>
      </c>
      <c r="G1917">
        <v>70960517</v>
      </c>
      <c r="H1917">
        <v>35000000</v>
      </c>
    </row>
    <row r="1918" spans="1:8" x14ac:dyDescent="0.3">
      <c r="A1918">
        <v>4.8</v>
      </c>
      <c r="B1918" t="s">
        <v>23874</v>
      </c>
      <c r="C1918" t="s">
        <v>5213</v>
      </c>
      <c r="D1918" t="s">
        <v>3268</v>
      </c>
      <c r="E1918" t="s">
        <v>37</v>
      </c>
      <c r="F1918">
        <v>84</v>
      </c>
      <c r="G1918">
        <v>55762229</v>
      </c>
      <c r="H1918">
        <v>22000000</v>
      </c>
    </row>
    <row r="1919" spans="1:8" x14ac:dyDescent="0.3">
      <c r="A1919">
        <v>7.3</v>
      </c>
      <c r="B1919" t="s">
        <v>23875</v>
      </c>
      <c r="C1919" t="s">
        <v>5421</v>
      </c>
      <c r="D1919" t="s">
        <v>1188</v>
      </c>
      <c r="E1919" t="s">
        <v>37</v>
      </c>
      <c r="F1919">
        <v>122</v>
      </c>
      <c r="G1919">
        <v>54235441</v>
      </c>
      <c r="H1919">
        <v>22000000</v>
      </c>
    </row>
    <row r="1920" spans="1:8" x14ac:dyDescent="0.3">
      <c r="A1920">
        <v>5.8</v>
      </c>
      <c r="B1920" t="s">
        <v>23876</v>
      </c>
      <c r="C1920" t="s">
        <v>4490</v>
      </c>
      <c r="D1920" t="s">
        <v>587</v>
      </c>
      <c r="E1920" t="s">
        <v>37</v>
      </c>
      <c r="F1920">
        <v>114</v>
      </c>
      <c r="G1920">
        <v>50728000</v>
      </c>
      <c r="H1920">
        <v>22000000</v>
      </c>
    </row>
    <row r="1921" spans="1:8" x14ac:dyDescent="0.3">
      <c r="A1921">
        <v>7.6</v>
      </c>
      <c r="B1921" t="s">
        <v>23877</v>
      </c>
      <c r="C1921" t="s">
        <v>8163</v>
      </c>
      <c r="D1921" t="s">
        <v>1473</v>
      </c>
      <c r="E1921" t="s">
        <v>37</v>
      </c>
      <c r="F1921">
        <v>132</v>
      </c>
      <c r="G1921">
        <v>40270895</v>
      </c>
      <c r="H1921">
        <v>22000000</v>
      </c>
    </row>
    <row r="1922" spans="1:8" x14ac:dyDescent="0.3">
      <c r="A1922">
        <v>5.6</v>
      </c>
      <c r="B1922" t="s">
        <v>23878</v>
      </c>
      <c r="C1922" t="s">
        <v>8167</v>
      </c>
      <c r="D1922" t="s">
        <v>3726</v>
      </c>
      <c r="E1922" t="s">
        <v>37</v>
      </c>
      <c r="F1922">
        <v>170</v>
      </c>
      <c r="G1922">
        <v>59696176</v>
      </c>
      <c r="H1922">
        <v>22000000</v>
      </c>
    </row>
    <row r="1923" spans="1:8" x14ac:dyDescent="0.3">
      <c r="A1923">
        <v>7</v>
      </c>
      <c r="B1923" t="s">
        <v>23879</v>
      </c>
      <c r="C1923" t="s">
        <v>784</v>
      </c>
      <c r="D1923" t="s">
        <v>692</v>
      </c>
      <c r="E1923" t="s">
        <v>37</v>
      </c>
      <c r="F1923">
        <v>133</v>
      </c>
      <c r="G1923">
        <v>51483949</v>
      </c>
      <c r="H1923">
        <v>22000000</v>
      </c>
    </row>
    <row r="1924" spans="1:8" x14ac:dyDescent="0.3">
      <c r="A1924">
        <v>6.6</v>
      </c>
      <c r="B1924" t="s">
        <v>23880</v>
      </c>
      <c r="C1924" t="s">
        <v>1516</v>
      </c>
      <c r="D1924" t="s">
        <v>1861</v>
      </c>
      <c r="E1924" t="s">
        <v>37</v>
      </c>
      <c r="F1924">
        <v>112</v>
      </c>
      <c r="G1924">
        <v>36020063</v>
      </c>
      <c r="H1924">
        <v>22000000</v>
      </c>
    </row>
    <row r="1925" spans="1:8" x14ac:dyDescent="0.3">
      <c r="A1925">
        <v>6.5</v>
      </c>
      <c r="B1925" t="s">
        <v>23881</v>
      </c>
      <c r="C1925" t="s">
        <v>753</v>
      </c>
      <c r="D1925" t="s">
        <v>3102</v>
      </c>
      <c r="E1925" t="s">
        <v>37</v>
      </c>
      <c r="F1925">
        <v>108</v>
      </c>
      <c r="G1925">
        <v>33313582</v>
      </c>
      <c r="H1925">
        <v>21000000</v>
      </c>
    </row>
    <row r="1926" spans="1:8" x14ac:dyDescent="0.3">
      <c r="A1926">
        <v>7.4</v>
      </c>
      <c r="B1926" t="s">
        <v>23882</v>
      </c>
      <c r="C1926" t="s">
        <v>6593</v>
      </c>
      <c r="D1926" t="s">
        <v>4112</v>
      </c>
      <c r="E1926" t="s">
        <v>37</v>
      </c>
      <c r="F1926">
        <v>115</v>
      </c>
      <c r="G1926">
        <v>25842000</v>
      </c>
      <c r="H1926">
        <v>22000000</v>
      </c>
    </row>
    <row r="1927" spans="1:8" x14ac:dyDescent="0.3">
      <c r="A1927">
        <v>4.5999999999999996</v>
      </c>
      <c r="B1927" t="s">
        <v>23883</v>
      </c>
      <c r="C1927" t="s">
        <v>8187</v>
      </c>
      <c r="D1927" t="s">
        <v>809</v>
      </c>
      <c r="E1927" t="s">
        <v>37</v>
      </c>
      <c r="F1927">
        <v>83</v>
      </c>
      <c r="G1927">
        <v>22264487</v>
      </c>
      <c r="H1927">
        <v>22000000</v>
      </c>
    </row>
    <row r="1928" spans="1:8" x14ac:dyDescent="0.3">
      <c r="A1928">
        <v>6.4</v>
      </c>
      <c r="B1928" t="s">
        <v>23884</v>
      </c>
      <c r="C1928" t="s">
        <v>5540</v>
      </c>
      <c r="D1928" t="s">
        <v>1188</v>
      </c>
      <c r="E1928" t="s">
        <v>37</v>
      </c>
      <c r="F1928">
        <v>105</v>
      </c>
      <c r="G1928">
        <v>30659817</v>
      </c>
      <c r="H1928">
        <v>26000000</v>
      </c>
    </row>
    <row r="1929" spans="1:8" x14ac:dyDescent="0.3">
      <c r="A1929">
        <v>5.9</v>
      </c>
      <c r="B1929" t="s">
        <v>23885</v>
      </c>
      <c r="C1929" t="s">
        <v>1043</v>
      </c>
      <c r="D1929" t="s">
        <v>2048</v>
      </c>
      <c r="E1929" t="s">
        <v>37</v>
      </c>
      <c r="F1929">
        <v>96</v>
      </c>
      <c r="G1929">
        <v>19351569</v>
      </c>
      <c r="H1929">
        <v>22000000</v>
      </c>
    </row>
    <row r="1930" spans="1:8" x14ac:dyDescent="0.3">
      <c r="A1930">
        <v>6.4</v>
      </c>
      <c r="B1930" t="s">
        <v>23886</v>
      </c>
      <c r="C1930" t="s">
        <v>504</v>
      </c>
      <c r="D1930" t="s">
        <v>1349</v>
      </c>
      <c r="E1930" t="s">
        <v>37</v>
      </c>
      <c r="F1930">
        <v>94</v>
      </c>
      <c r="G1930">
        <v>49002815</v>
      </c>
      <c r="H1930">
        <v>22000000</v>
      </c>
    </row>
    <row r="1931" spans="1:8" x14ac:dyDescent="0.3">
      <c r="A1931">
        <v>6.6</v>
      </c>
      <c r="B1931" t="s">
        <v>23887</v>
      </c>
      <c r="C1931" t="s">
        <v>2862</v>
      </c>
      <c r="D1931" t="s">
        <v>3060</v>
      </c>
      <c r="E1931" t="s">
        <v>37</v>
      </c>
      <c r="F1931">
        <v>142</v>
      </c>
      <c r="G1931">
        <v>19283782</v>
      </c>
      <c r="H1931">
        <v>22000000</v>
      </c>
    </row>
    <row r="1932" spans="1:8" x14ac:dyDescent="0.3">
      <c r="A1932">
        <v>6.9</v>
      </c>
      <c r="B1932" t="s">
        <v>23888</v>
      </c>
      <c r="C1932" t="s">
        <v>4920</v>
      </c>
      <c r="D1932" t="s">
        <v>809</v>
      </c>
      <c r="E1932" t="s">
        <v>37</v>
      </c>
      <c r="F1932">
        <v>104</v>
      </c>
      <c r="G1932">
        <v>30059386</v>
      </c>
      <c r="H1932">
        <v>22000000</v>
      </c>
    </row>
    <row r="1933" spans="1:8" x14ac:dyDescent="0.3">
      <c r="A1933">
        <v>5.8</v>
      </c>
      <c r="B1933" t="s">
        <v>23889</v>
      </c>
      <c r="C1933" t="s">
        <v>8221</v>
      </c>
      <c r="D1933" t="s">
        <v>1025</v>
      </c>
      <c r="E1933" t="s">
        <v>37</v>
      </c>
      <c r="F1933">
        <v>106</v>
      </c>
      <c r="G1933">
        <v>17951431</v>
      </c>
      <c r="H1933">
        <v>30000000</v>
      </c>
    </row>
    <row r="1934" spans="1:8" x14ac:dyDescent="0.3">
      <c r="A1934">
        <v>6.4</v>
      </c>
      <c r="B1934" t="s">
        <v>23890</v>
      </c>
      <c r="C1934" t="s">
        <v>4899</v>
      </c>
      <c r="D1934" t="s">
        <v>8226</v>
      </c>
      <c r="E1934" t="s">
        <v>37</v>
      </c>
      <c r="F1934">
        <v>106</v>
      </c>
      <c r="G1934">
        <v>29997095</v>
      </c>
      <c r="H1934">
        <v>22000000</v>
      </c>
    </row>
    <row r="1935" spans="1:8" x14ac:dyDescent="0.3">
      <c r="A1935">
        <v>5.3</v>
      </c>
      <c r="B1935" t="s">
        <v>23891</v>
      </c>
      <c r="C1935" t="s">
        <v>8230</v>
      </c>
      <c r="D1935" t="s">
        <v>4205</v>
      </c>
      <c r="E1935" t="s">
        <v>37</v>
      </c>
      <c r="F1935">
        <v>98</v>
      </c>
      <c r="G1935">
        <v>14252830</v>
      </c>
      <c r="H1935">
        <v>22000000</v>
      </c>
    </row>
    <row r="1936" spans="1:8" x14ac:dyDescent="0.3">
      <c r="A1936">
        <v>6.5</v>
      </c>
      <c r="B1936" t="s">
        <v>23892</v>
      </c>
      <c r="C1936" t="s">
        <v>2950</v>
      </c>
      <c r="D1936" t="s">
        <v>282</v>
      </c>
      <c r="E1936" t="s">
        <v>37</v>
      </c>
      <c r="F1936">
        <v>100</v>
      </c>
      <c r="G1936">
        <v>19783777</v>
      </c>
      <c r="H1936">
        <v>22000000</v>
      </c>
    </row>
    <row r="1937" spans="1:8" x14ac:dyDescent="0.3">
      <c r="A1937">
        <v>5.7</v>
      </c>
      <c r="B1937" t="s">
        <v>23893</v>
      </c>
      <c r="C1937" t="s">
        <v>8239</v>
      </c>
      <c r="D1937" t="s">
        <v>443</v>
      </c>
      <c r="E1937" t="s">
        <v>37</v>
      </c>
      <c r="F1937">
        <v>95</v>
      </c>
      <c r="G1937">
        <v>13555988</v>
      </c>
      <c r="H1937">
        <v>22000000</v>
      </c>
    </row>
    <row r="1938" spans="1:8" x14ac:dyDescent="0.3">
      <c r="A1938">
        <v>6.7</v>
      </c>
      <c r="B1938" t="s">
        <v>23894</v>
      </c>
      <c r="C1938" t="s">
        <v>1952</v>
      </c>
      <c r="D1938" t="s">
        <v>809</v>
      </c>
      <c r="E1938" t="s">
        <v>37</v>
      </c>
      <c r="F1938">
        <v>107</v>
      </c>
      <c r="G1938">
        <v>12784713</v>
      </c>
      <c r="H1938">
        <v>22000000</v>
      </c>
    </row>
    <row r="1939" spans="1:8" x14ac:dyDescent="0.3">
      <c r="A1939">
        <v>3.9</v>
      </c>
      <c r="B1939" t="s">
        <v>23895</v>
      </c>
      <c r="C1939" t="s">
        <v>8246</v>
      </c>
      <c r="D1939" t="s">
        <v>707</v>
      </c>
      <c r="E1939" t="s">
        <v>37</v>
      </c>
      <c r="F1939">
        <v>104</v>
      </c>
      <c r="G1939">
        <v>10696210</v>
      </c>
      <c r="H1939">
        <v>23500000</v>
      </c>
    </row>
    <row r="1940" spans="1:8" x14ac:dyDescent="0.3">
      <c r="A1940">
        <v>4.0999999999999996</v>
      </c>
      <c r="B1940" t="s">
        <v>23896</v>
      </c>
      <c r="C1940" t="s">
        <v>8250</v>
      </c>
      <c r="D1940" t="s">
        <v>180</v>
      </c>
      <c r="E1940" t="s">
        <v>37</v>
      </c>
      <c r="F1940">
        <v>104</v>
      </c>
      <c r="G1940">
        <v>5974653</v>
      </c>
      <c r="H1940">
        <v>22000000</v>
      </c>
    </row>
    <row r="1941" spans="1:8" x14ac:dyDescent="0.3">
      <c r="A1941">
        <v>6.2</v>
      </c>
      <c r="B1941" t="s">
        <v>23897</v>
      </c>
      <c r="C1941" t="s">
        <v>8254</v>
      </c>
      <c r="D1941" t="s">
        <v>8256</v>
      </c>
      <c r="E1941" t="s">
        <v>37</v>
      </c>
      <c r="F1941">
        <v>143</v>
      </c>
      <c r="G1941">
        <v>5000000</v>
      </c>
      <c r="H1941">
        <v>25000000</v>
      </c>
    </row>
    <row r="1942" spans="1:8" x14ac:dyDescent="0.3">
      <c r="A1942">
        <v>3.8</v>
      </c>
      <c r="B1942" t="s">
        <v>23898</v>
      </c>
      <c r="C1942" t="s">
        <v>5284</v>
      </c>
      <c r="D1942" t="s">
        <v>1247</v>
      </c>
      <c r="E1942" t="s">
        <v>37</v>
      </c>
      <c r="F1942">
        <v>77</v>
      </c>
      <c r="G1942">
        <v>9694105</v>
      </c>
      <c r="H1942">
        <v>22000000</v>
      </c>
    </row>
    <row r="1943" spans="1:8" x14ac:dyDescent="0.3">
      <c r="A1943">
        <v>5.0999999999999996</v>
      </c>
      <c r="B1943" t="s">
        <v>23899</v>
      </c>
      <c r="C1943" t="s">
        <v>6829</v>
      </c>
      <c r="D1943" t="s">
        <v>223</v>
      </c>
      <c r="E1943" t="s">
        <v>37</v>
      </c>
      <c r="F1943">
        <v>96</v>
      </c>
      <c r="G1943">
        <v>16027866</v>
      </c>
      <c r="H1943">
        <v>25000000</v>
      </c>
    </row>
    <row r="1944" spans="1:8" x14ac:dyDescent="0.3">
      <c r="A1944">
        <v>7.8</v>
      </c>
      <c r="B1944" t="s">
        <v>23900</v>
      </c>
      <c r="C1944" t="s">
        <v>665</v>
      </c>
      <c r="D1944" t="s">
        <v>5408</v>
      </c>
      <c r="E1944" t="s">
        <v>8276</v>
      </c>
      <c r="F1944">
        <v>145</v>
      </c>
      <c r="G1944">
        <v>4398392</v>
      </c>
      <c r="H1944">
        <v>21000000</v>
      </c>
    </row>
    <row r="1945" spans="1:8" x14ac:dyDescent="0.3">
      <c r="A1945">
        <v>7.8</v>
      </c>
      <c r="B1945" t="s">
        <v>23901</v>
      </c>
      <c r="C1945" t="s">
        <v>8278</v>
      </c>
      <c r="D1945" t="s">
        <v>8279</v>
      </c>
      <c r="E1945" t="s">
        <v>726</v>
      </c>
      <c r="F1945">
        <v>116</v>
      </c>
      <c r="G1945">
        <v>1050445</v>
      </c>
      <c r="H1945">
        <v>22000000</v>
      </c>
    </row>
    <row r="1946" spans="1:8" x14ac:dyDescent="0.3">
      <c r="A1946">
        <v>6.1</v>
      </c>
      <c r="B1946" t="s">
        <v>23902</v>
      </c>
      <c r="C1946" t="s">
        <v>8283</v>
      </c>
      <c r="D1946" t="s">
        <v>718</v>
      </c>
      <c r="E1946" t="s">
        <v>37</v>
      </c>
      <c r="F1946">
        <v>100</v>
      </c>
      <c r="G1946">
        <v>13746550</v>
      </c>
      <c r="H1946">
        <v>2000000</v>
      </c>
    </row>
    <row r="1947" spans="1:8" x14ac:dyDescent="0.3">
      <c r="A1947">
        <v>5.8</v>
      </c>
      <c r="B1947" t="s">
        <v>23903</v>
      </c>
      <c r="C1947" t="s">
        <v>6875</v>
      </c>
      <c r="D1947" t="s">
        <v>3753</v>
      </c>
      <c r="E1947" t="s">
        <v>37</v>
      </c>
      <c r="F1947">
        <v>104</v>
      </c>
      <c r="G1947">
        <v>20668843</v>
      </c>
      <c r="H1947">
        <v>22000000</v>
      </c>
    </row>
    <row r="1948" spans="1:8" x14ac:dyDescent="0.3">
      <c r="A1948">
        <v>6.3</v>
      </c>
      <c r="B1948" t="s">
        <v>23904</v>
      </c>
      <c r="C1948" t="s">
        <v>8291</v>
      </c>
      <c r="D1948" t="s">
        <v>933</v>
      </c>
      <c r="E1948" t="s">
        <v>37</v>
      </c>
      <c r="F1948">
        <v>92</v>
      </c>
      <c r="G1948">
        <v>2963012</v>
      </c>
      <c r="H1948">
        <v>22000000</v>
      </c>
    </row>
    <row r="1949" spans="1:8" x14ac:dyDescent="0.3">
      <c r="A1949">
        <v>5.4</v>
      </c>
      <c r="B1949" t="s">
        <v>23905</v>
      </c>
      <c r="C1949" t="s">
        <v>8302</v>
      </c>
      <c r="D1949" t="s">
        <v>1861</v>
      </c>
      <c r="E1949" t="s">
        <v>37</v>
      </c>
      <c r="F1949">
        <v>105</v>
      </c>
      <c r="G1949">
        <v>1796024</v>
      </c>
      <c r="H1949">
        <v>22000000</v>
      </c>
    </row>
    <row r="1950" spans="1:8" x14ac:dyDescent="0.3">
      <c r="A1950">
        <v>7.3</v>
      </c>
      <c r="B1950" t="s">
        <v>23906</v>
      </c>
      <c r="C1950" t="s">
        <v>6498</v>
      </c>
      <c r="D1950" t="s">
        <v>8307</v>
      </c>
      <c r="E1950" t="s">
        <v>726</v>
      </c>
      <c r="F1950">
        <v>120</v>
      </c>
      <c r="G1950">
        <v>634277</v>
      </c>
      <c r="H1950">
        <v>16000000</v>
      </c>
    </row>
    <row r="1951" spans="1:8" x14ac:dyDescent="0.3">
      <c r="A1951">
        <v>6.8</v>
      </c>
      <c r="B1951" t="s">
        <v>23907</v>
      </c>
      <c r="C1951" t="s">
        <v>2679</v>
      </c>
      <c r="D1951" t="s">
        <v>1018</v>
      </c>
      <c r="E1951" t="s">
        <v>37</v>
      </c>
      <c r="F1951">
        <v>116</v>
      </c>
      <c r="G1951">
        <v>11326836</v>
      </c>
      <c r="H1951">
        <v>22000000</v>
      </c>
    </row>
    <row r="1952" spans="1:8" x14ac:dyDescent="0.3">
      <c r="A1952">
        <v>7.3</v>
      </c>
      <c r="B1952" t="s">
        <v>23908</v>
      </c>
      <c r="C1952" t="s">
        <v>671</v>
      </c>
      <c r="D1952" t="s">
        <v>1025</v>
      </c>
      <c r="E1952" t="s">
        <v>37</v>
      </c>
      <c r="F1952">
        <v>119</v>
      </c>
      <c r="G1952">
        <v>49024969</v>
      </c>
      <c r="H1952">
        <v>25000000</v>
      </c>
    </row>
    <row r="1953" spans="1:8" x14ac:dyDescent="0.3">
      <c r="A1953">
        <v>6.5</v>
      </c>
      <c r="B1953" t="s">
        <v>23909</v>
      </c>
      <c r="C1953" t="s">
        <v>1154</v>
      </c>
      <c r="D1953" t="s">
        <v>2005</v>
      </c>
      <c r="E1953" t="s">
        <v>37</v>
      </c>
      <c r="F1953">
        <v>101</v>
      </c>
      <c r="G1953">
        <v>22294341</v>
      </c>
      <c r="H1953">
        <v>21500000</v>
      </c>
    </row>
    <row r="1954" spans="1:8" x14ac:dyDescent="0.3">
      <c r="A1954">
        <v>7.2</v>
      </c>
      <c r="B1954" t="s">
        <v>23910</v>
      </c>
      <c r="C1954" t="s">
        <v>3917</v>
      </c>
      <c r="D1954" t="s">
        <v>1018</v>
      </c>
      <c r="E1954" t="s">
        <v>37</v>
      </c>
      <c r="F1954">
        <v>117</v>
      </c>
      <c r="G1954">
        <v>24362501</v>
      </c>
      <c r="H1954">
        <v>21500000</v>
      </c>
    </row>
    <row r="1955" spans="1:8" x14ac:dyDescent="0.3">
      <c r="A1955">
        <v>6.3</v>
      </c>
      <c r="B1955" t="s">
        <v>23911</v>
      </c>
      <c r="C1955" t="s">
        <v>1789</v>
      </c>
      <c r="D1955" t="s">
        <v>816</v>
      </c>
      <c r="E1955" t="s">
        <v>37</v>
      </c>
      <c r="F1955">
        <v>112</v>
      </c>
      <c r="G1955">
        <v>16684352</v>
      </c>
      <c r="H1955">
        <v>17000000</v>
      </c>
    </row>
    <row r="1956" spans="1:8" x14ac:dyDescent="0.3">
      <c r="A1956">
        <v>5.9</v>
      </c>
      <c r="B1956" t="s">
        <v>23912</v>
      </c>
      <c r="C1956" t="s">
        <v>1574</v>
      </c>
      <c r="D1956" t="s">
        <v>50</v>
      </c>
      <c r="E1956" t="s">
        <v>37</v>
      </c>
      <c r="F1956">
        <v>136</v>
      </c>
      <c r="G1956">
        <v>46700000</v>
      </c>
      <c r="H1956">
        <v>21000000</v>
      </c>
    </row>
    <row r="1957" spans="1:8" x14ac:dyDescent="0.3">
      <c r="A1957">
        <v>7.8</v>
      </c>
      <c r="B1957" t="s">
        <v>23913</v>
      </c>
      <c r="C1957" t="s">
        <v>8344</v>
      </c>
      <c r="D1957" t="s">
        <v>8345</v>
      </c>
      <c r="E1957" t="s">
        <v>37</v>
      </c>
      <c r="F1957">
        <v>81</v>
      </c>
      <c r="G1957">
        <v>52008288</v>
      </c>
      <c r="H1957">
        <v>21000000</v>
      </c>
    </row>
    <row r="1958" spans="1:8" x14ac:dyDescent="0.3">
      <c r="A1958">
        <v>7.4</v>
      </c>
      <c r="B1958" t="s">
        <v>23914</v>
      </c>
      <c r="C1958" t="s">
        <v>945</v>
      </c>
      <c r="D1958" t="s">
        <v>809</v>
      </c>
      <c r="E1958" t="s">
        <v>37</v>
      </c>
      <c r="F1958">
        <v>87</v>
      </c>
      <c r="G1958">
        <v>8579684</v>
      </c>
      <c r="H1958">
        <v>9000000</v>
      </c>
    </row>
    <row r="1959" spans="1:8" x14ac:dyDescent="0.3">
      <c r="A1959">
        <v>4.8</v>
      </c>
      <c r="B1959" t="s">
        <v>23915</v>
      </c>
      <c r="C1959" t="s">
        <v>8352</v>
      </c>
      <c r="D1959" t="s">
        <v>122</v>
      </c>
      <c r="E1959" t="s">
        <v>37</v>
      </c>
      <c r="F1959">
        <v>96</v>
      </c>
      <c r="G1959">
        <v>42660000</v>
      </c>
      <c r="H1959">
        <v>17000000</v>
      </c>
    </row>
    <row r="1960" spans="1:8" x14ac:dyDescent="0.3">
      <c r="A1960">
        <v>6.3</v>
      </c>
      <c r="B1960" t="s">
        <v>23916</v>
      </c>
      <c r="C1960" t="s">
        <v>1885</v>
      </c>
      <c r="D1960" t="s">
        <v>1607</v>
      </c>
      <c r="E1960" t="s">
        <v>37</v>
      </c>
      <c r="F1960">
        <v>106</v>
      </c>
      <c r="G1960">
        <v>40219708</v>
      </c>
      <c r="H1960">
        <v>21000000</v>
      </c>
    </row>
    <row r="1961" spans="1:8" x14ac:dyDescent="0.3">
      <c r="A1961">
        <v>7.8</v>
      </c>
      <c r="B1961" t="s">
        <v>23917</v>
      </c>
      <c r="C1961" t="s">
        <v>1952</v>
      </c>
      <c r="D1961" t="s">
        <v>715</v>
      </c>
      <c r="E1961" t="s">
        <v>37</v>
      </c>
      <c r="F1961">
        <v>122</v>
      </c>
      <c r="G1961">
        <v>132088910</v>
      </c>
      <c r="H1961">
        <v>21000000</v>
      </c>
    </row>
    <row r="1962" spans="1:8" x14ac:dyDescent="0.3">
      <c r="A1962">
        <v>7.5</v>
      </c>
      <c r="B1962" t="s">
        <v>23918</v>
      </c>
      <c r="C1962" t="s">
        <v>3248</v>
      </c>
      <c r="D1962" t="s">
        <v>839</v>
      </c>
      <c r="E1962" t="s">
        <v>37</v>
      </c>
      <c r="F1962">
        <v>123</v>
      </c>
      <c r="G1962">
        <v>36581633</v>
      </c>
      <c r="H1962">
        <v>21000000</v>
      </c>
    </row>
    <row r="1963" spans="1:8" x14ac:dyDescent="0.3">
      <c r="A1963">
        <v>6.8</v>
      </c>
      <c r="B1963" t="s">
        <v>23919</v>
      </c>
      <c r="C1963" t="s">
        <v>585</v>
      </c>
      <c r="D1963" t="s">
        <v>223</v>
      </c>
      <c r="E1963" t="s">
        <v>37</v>
      </c>
      <c r="F1963">
        <v>92</v>
      </c>
      <c r="G1963">
        <v>25296447</v>
      </c>
      <c r="H1963">
        <v>21000000</v>
      </c>
    </row>
    <row r="1964" spans="1:8" x14ac:dyDescent="0.3">
      <c r="A1964">
        <v>6.6</v>
      </c>
      <c r="B1964" t="s">
        <v>23920</v>
      </c>
      <c r="C1964" t="s">
        <v>6817</v>
      </c>
      <c r="D1964" t="s">
        <v>1427</v>
      </c>
      <c r="E1964" t="s">
        <v>37</v>
      </c>
      <c r="F1964">
        <v>110</v>
      </c>
      <c r="G1964">
        <v>24848292</v>
      </c>
      <c r="H1964">
        <v>20000000</v>
      </c>
    </row>
    <row r="1965" spans="1:8" x14ac:dyDescent="0.3">
      <c r="A1965">
        <v>4.5999999999999996</v>
      </c>
      <c r="B1965" t="s">
        <v>23921</v>
      </c>
      <c r="C1965" t="s">
        <v>8379</v>
      </c>
      <c r="D1965" t="s">
        <v>2118</v>
      </c>
      <c r="E1965" t="s">
        <v>37</v>
      </c>
      <c r="F1965">
        <v>104</v>
      </c>
      <c r="G1965">
        <v>17757087</v>
      </c>
      <c r="H1965">
        <v>21000000</v>
      </c>
    </row>
    <row r="1966" spans="1:8" x14ac:dyDescent="0.3">
      <c r="A1966">
        <v>7.1</v>
      </c>
      <c r="B1966" t="s">
        <v>23922</v>
      </c>
      <c r="C1966" t="s">
        <v>48</v>
      </c>
      <c r="D1966" t="s">
        <v>715</v>
      </c>
      <c r="E1966" t="s">
        <v>37</v>
      </c>
      <c r="F1966">
        <v>98</v>
      </c>
      <c r="G1966">
        <v>9430988</v>
      </c>
      <c r="H1966">
        <v>17000000</v>
      </c>
    </row>
    <row r="1967" spans="1:8" x14ac:dyDescent="0.3">
      <c r="A1967">
        <v>6.1</v>
      </c>
      <c r="B1967" t="s">
        <v>23923</v>
      </c>
      <c r="C1967" t="s">
        <v>8393</v>
      </c>
      <c r="D1967" t="s">
        <v>1188</v>
      </c>
      <c r="E1967" t="s">
        <v>37</v>
      </c>
      <c r="F1967">
        <v>120</v>
      </c>
      <c r="G1967">
        <v>16284360</v>
      </c>
      <c r="H1967">
        <v>21000000</v>
      </c>
    </row>
    <row r="1968" spans="1:8" x14ac:dyDescent="0.3">
      <c r="A1968">
        <v>6.7</v>
      </c>
      <c r="B1968" t="s">
        <v>23924</v>
      </c>
      <c r="C1968" t="s">
        <v>910</v>
      </c>
      <c r="D1968" t="s">
        <v>151</v>
      </c>
      <c r="E1968" t="s">
        <v>37</v>
      </c>
      <c r="F1968">
        <v>112</v>
      </c>
      <c r="G1968">
        <v>6830957</v>
      </c>
      <c r="H1968">
        <v>21000000</v>
      </c>
    </row>
    <row r="1969" spans="1:8" x14ac:dyDescent="0.3">
      <c r="A1969">
        <v>7.1</v>
      </c>
      <c r="B1969" t="s">
        <v>23925</v>
      </c>
      <c r="C1969" t="s">
        <v>8400</v>
      </c>
      <c r="D1969" t="s">
        <v>933</v>
      </c>
      <c r="E1969" t="s">
        <v>37</v>
      </c>
      <c r="F1969">
        <v>127</v>
      </c>
      <c r="G1969">
        <v>24104113</v>
      </c>
      <c r="H1969">
        <v>20000000</v>
      </c>
    </row>
    <row r="1970" spans="1:8" x14ac:dyDescent="0.3">
      <c r="A1970">
        <v>5.8</v>
      </c>
      <c r="B1970" t="s">
        <v>23926</v>
      </c>
      <c r="C1970" t="s">
        <v>8404</v>
      </c>
      <c r="D1970" t="s">
        <v>715</v>
      </c>
      <c r="E1970" t="s">
        <v>37</v>
      </c>
      <c r="F1970">
        <v>102</v>
      </c>
      <c r="G1970">
        <v>15593</v>
      </c>
      <c r="H1970">
        <v>21000000</v>
      </c>
    </row>
    <row r="1971" spans="1:8" x14ac:dyDescent="0.3">
      <c r="A1971">
        <v>6.7</v>
      </c>
      <c r="B1971" t="s">
        <v>23927</v>
      </c>
      <c r="C1971" t="s">
        <v>6970</v>
      </c>
      <c r="D1971" t="s">
        <v>1473</v>
      </c>
      <c r="E1971" t="s">
        <v>37</v>
      </c>
      <c r="F1971">
        <v>91</v>
      </c>
      <c r="G1971">
        <v>958319</v>
      </c>
      <c r="H1971">
        <v>21000000</v>
      </c>
    </row>
    <row r="1972" spans="1:8" x14ac:dyDescent="0.3">
      <c r="A1972">
        <v>5.8</v>
      </c>
      <c r="B1972" t="s">
        <v>23928</v>
      </c>
      <c r="C1972" t="s">
        <v>8413</v>
      </c>
      <c r="D1972" t="s">
        <v>3712</v>
      </c>
      <c r="E1972" t="s">
        <v>37</v>
      </c>
      <c r="F1972">
        <v>114</v>
      </c>
      <c r="G1972">
        <v>69700000</v>
      </c>
      <c r="H1972">
        <v>35000000</v>
      </c>
    </row>
    <row r="1973" spans="1:8" x14ac:dyDescent="0.3">
      <c r="A1973">
        <v>6.8</v>
      </c>
      <c r="B1973" t="s">
        <v>23929</v>
      </c>
      <c r="C1973" t="s">
        <v>3189</v>
      </c>
      <c r="D1973" t="s">
        <v>2118</v>
      </c>
      <c r="E1973" t="s">
        <v>37</v>
      </c>
      <c r="F1973">
        <v>115</v>
      </c>
      <c r="G1973">
        <v>2840417</v>
      </c>
      <c r="H1973">
        <v>31000000</v>
      </c>
    </row>
    <row r="1974" spans="1:8" x14ac:dyDescent="0.3">
      <c r="A1974">
        <v>8.5</v>
      </c>
      <c r="B1974" t="s">
        <v>23930</v>
      </c>
      <c r="C1974" t="s">
        <v>251</v>
      </c>
      <c r="D1974" t="s">
        <v>103</v>
      </c>
      <c r="E1974" t="s">
        <v>37</v>
      </c>
      <c r="F1974">
        <v>115</v>
      </c>
      <c r="G1974">
        <v>242374454</v>
      </c>
      <c r="H1974">
        <v>18000000</v>
      </c>
    </row>
    <row r="1975" spans="1:8" x14ac:dyDescent="0.3">
      <c r="A1975">
        <v>6.6</v>
      </c>
      <c r="B1975" t="s">
        <v>23931</v>
      </c>
      <c r="C1975" t="s">
        <v>646</v>
      </c>
      <c r="D1975" t="s">
        <v>1115</v>
      </c>
      <c r="E1975" t="s">
        <v>37</v>
      </c>
      <c r="F1975">
        <v>120</v>
      </c>
      <c r="G1975">
        <v>173585516</v>
      </c>
      <c r="H1975">
        <v>18000000</v>
      </c>
    </row>
    <row r="1976" spans="1:8" x14ac:dyDescent="0.3">
      <c r="A1976">
        <v>7.7</v>
      </c>
      <c r="B1976" t="s">
        <v>23932</v>
      </c>
      <c r="C1976" t="s">
        <v>251</v>
      </c>
      <c r="D1976" t="s">
        <v>901</v>
      </c>
      <c r="E1976" t="s">
        <v>37</v>
      </c>
      <c r="F1976">
        <v>135</v>
      </c>
      <c r="G1976">
        <v>128300000</v>
      </c>
      <c r="H1976">
        <v>19400870</v>
      </c>
    </row>
    <row r="1977" spans="1:8" x14ac:dyDescent="0.3">
      <c r="A1977">
        <v>4.7</v>
      </c>
      <c r="B1977" t="s">
        <v>23933</v>
      </c>
      <c r="C1977" t="s">
        <v>8431</v>
      </c>
      <c r="D1977" t="s">
        <v>1390</v>
      </c>
      <c r="E1977" t="s">
        <v>37</v>
      </c>
      <c r="F1977">
        <v>90</v>
      </c>
      <c r="G1977">
        <v>20259297</v>
      </c>
      <c r="H1977">
        <v>20000000</v>
      </c>
    </row>
    <row r="1978" spans="1:8" x14ac:dyDescent="0.3">
      <c r="A1978">
        <v>6.4</v>
      </c>
      <c r="B1978" t="s">
        <v>23934</v>
      </c>
      <c r="C1978" t="s">
        <v>846</v>
      </c>
      <c r="D1978" t="s">
        <v>264</v>
      </c>
      <c r="E1978" t="s">
        <v>37</v>
      </c>
      <c r="F1978">
        <v>100</v>
      </c>
      <c r="G1978">
        <v>153665036</v>
      </c>
      <c r="H1978">
        <v>28000000</v>
      </c>
    </row>
    <row r="1979" spans="1:8" x14ac:dyDescent="0.3">
      <c r="A1979">
        <v>5.5</v>
      </c>
      <c r="B1979" t="s">
        <v>23935</v>
      </c>
      <c r="C1979" t="s">
        <v>1205</v>
      </c>
      <c r="D1979" t="s">
        <v>809</v>
      </c>
      <c r="E1979" t="s">
        <v>37</v>
      </c>
      <c r="F1979">
        <v>105</v>
      </c>
      <c r="G1979">
        <v>132541238</v>
      </c>
      <c r="H1979">
        <v>33000000</v>
      </c>
    </row>
    <row r="1980" spans="1:8" x14ac:dyDescent="0.3">
      <c r="A1980">
        <v>8.6</v>
      </c>
      <c r="B1980" t="s">
        <v>23936</v>
      </c>
      <c r="C1980" t="s">
        <v>1252</v>
      </c>
      <c r="D1980" t="s">
        <v>4434</v>
      </c>
      <c r="E1980" t="s">
        <v>37</v>
      </c>
      <c r="F1980">
        <v>138</v>
      </c>
      <c r="G1980">
        <v>130727000</v>
      </c>
      <c r="H1980">
        <v>19000000</v>
      </c>
    </row>
    <row r="1981" spans="1:8" x14ac:dyDescent="0.3">
      <c r="A1981">
        <v>7</v>
      </c>
      <c r="B1981" t="s">
        <v>23937</v>
      </c>
      <c r="C1981" t="s">
        <v>8447</v>
      </c>
      <c r="D1981" t="s">
        <v>4205</v>
      </c>
      <c r="E1981" t="s">
        <v>37</v>
      </c>
      <c r="F1981">
        <v>94</v>
      </c>
      <c r="G1981">
        <v>121697350</v>
      </c>
      <c r="H1981">
        <v>20000000</v>
      </c>
    </row>
    <row r="1982" spans="1:8" x14ac:dyDescent="0.3">
      <c r="A1982">
        <v>7.1</v>
      </c>
      <c r="B1982" t="s">
        <v>23938</v>
      </c>
      <c r="C1982" t="s">
        <v>8451</v>
      </c>
      <c r="D1982" t="s">
        <v>8453</v>
      </c>
      <c r="E1982" t="s">
        <v>37</v>
      </c>
      <c r="F1982">
        <v>101</v>
      </c>
      <c r="G1982">
        <v>117224271</v>
      </c>
      <c r="H1982">
        <v>20000000</v>
      </c>
    </row>
    <row r="1983" spans="1:8" x14ac:dyDescent="0.3">
      <c r="A1983">
        <v>5.7</v>
      </c>
      <c r="B1983" t="s">
        <v>23939</v>
      </c>
      <c r="C1983" t="s">
        <v>8459</v>
      </c>
      <c r="D1983" t="s">
        <v>6356</v>
      </c>
      <c r="E1983" t="s">
        <v>37</v>
      </c>
      <c r="F1983">
        <v>131</v>
      </c>
      <c r="G1983">
        <v>102922376</v>
      </c>
      <c r="H1983">
        <v>20000000</v>
      </c>
    </row>
    <row r="1984" spans="1:8" x14ac:dyDescent="0.3">
      <c r="A1984">
        <v>3.7</v>
      </c>
      <c r="B1984" t="s">
        <v>23940</v>
      </c>
      <c r="C1984" t="s">
        <v>771</v>
      </c>
      <c r="D1984" t="s">
        <v>8465</v>
      </c>
      <c r="E1984" t="s">
        <v>37</v>
      </c>
      <c r="F1984">
        <v>91</v>
      </c>
      <c r="G1984">
        <v>94497271</v>
      </c>
      <c r="H1984">
        <v>20000000</v>
      </c>
    </row>
    <row r="1985" spans="1:8" x14ac:dyDescent="0.3">
      <c r="A1985">
        <v>7.5</v>
      </c>
      <c r="B1985" t="s">
        <v>23941</v>
      </c>
      <c r="C1985" t="s">
        <v>221</v>
      </c>
      <c r="D1985" t="s">
        <v>1342</v>
      </c>
      <c r="E1985" t="s">
        <v>37</v>
      </c>
      <c r="F1985">
        <v>112</v>
      </c>
      <c r="G1985">
        <v>137387272</v>
      </c>
      <c r="H1985">
        <v>20000000</v>
      </c>
    </row>
    <row r="1986" spans="1:8" x14ac:dyDescent="0.3">
      <c r="A1986">
        <v>4.5999999999999996</v>
      </c>
      <c r="B1986" t="s">
        <v>23942</v>
      </c>
      <c r="C1986" t="s">
        <v>1893</v>
      </c>
      <c r="D1986" t="s">
        <v>7566</v>
      </c>
      <c r="E1986" t="s">
        <v>37</v>
      </c>
      <c r="F1986">
        <v>95</v>
      </c>
      <c r="G1986">
        <v>82301521</v>
      </c>
      <c r="H1986">
        <v>32000000</v>
      </c>
    </row>
    <row r="1987" spans="1:8" x14ac:dyDescent="0.3">
      <c r="A1987">
        <v>4.9000000000000004</v>
      </c>
      <c r="B1987" t="s">
        <v>23943</v>
      </c>
      <c r="C1987" t="s">
        <v>2095</v>
      </c>
      <c r="D1987" t="s">
        <v>809</v>
      </c>
      <c r="E1987" t="s">
        <v>37</v>
      </c>
      <c r="F1987">
        <v>100</v>
      </c>
      <c r="G1987">
        <v>84518155</v>
      </c>
      <c r="H1987">
        <v>20000000</v>
      </c>
    </row>
    <row r="1988" spans="1:8" x14ac:dyDescent="0.3">
      <c r="A1988">
        <v>7.1</v>
      </c>
      <c r="B1988" t="s">
        <v>23944</v>
      </c>
      <c r="C1988" t="s">
        <v>6948</v>
      </c>
      <c r="D1988" t="s">
        <v>4205</v>
      </c>
      <c r="E1988" t="s">
        <v>37</v>
      </c>
      <c r="F1988">
        <v>108</v>
      </c>
      <c r="G1988">
        <v>81257845</v>
      </c>
      <c r="H1988">
        <v>35000000</v>
      </c>
    </row>
    <row r="1989" spans="1:8" x14ac:dyDescent="0.3">
      <c r="A1989">
        <v>5.8</v>
      </c>
      <c r="B1989" t="s">
        <v>23945</v>
      </c>
      <c r="C1989" t="s">
        <v>1108</v>
      </c>
      <c r="D1989" t="s">
        <v>180</v>
      </c>
      <c r="E1989" t="s">
        <v>37</v>
      </c>
      <c r="F1989">
        <v>101</v>
      </c>
      <c r="G1989">
        <v>70360285</v>
      </c>
      <c r="H1989">
        <v>18000000</v>
      </c>
    </row>
    <row r="1990" spans="1:8" x14ac:dyDescent="0.3">
      <c r="A1990">
        <v>5.4</v>
      </c>
      <c r="B1990" t="s">
        <v>23946</v>
      </c>
      <c r="C1990" t="s">
        <v>1666</v>
      </c>
      <c r="D1990" t="s">
        <v>541</v>
      </c>
      <c r="E1990" t="s">
        <v>37</v>
      </c>
      <c r="F1990">
        <v>109</v>
      </c>
      <c r="G1990">
        <v>69148997</v>
      </c>
      <c r="H1990">
        <v>37000000</v>
      </c>
    </row>
    <row r="1991" spans="1:8" x14ac:dyDescent="0.3">
      <c r="A1991">
        <v>7.3</v>
      </c>
      <c r="B1991" t="s">
        <v>23947</v>
      </c>
      <c r="C1991" t="s">
        <v>5977</v>
      </c>
      <c r="D1991" t="s">
        <v>1188</v>
      </c>
      <c r="E1991" t="s">
        <v>37</v>
      </c>
      <c r="F1991">
        <v>115</v>
      </c>
      <c r="G1991">
        <v>82624961</v>
      </c>
      <c r="H1991">
        <v>20000000</v>
      </c>
    </row>
    <row r="1992" spans="1:8" x14ac:dyDescent="0.3">
      <c r="A1992">
        <v>7.1</v>
      </c>
      <c r="B1992" t="s">
        <v>23948</v>
      </c>
      <c r="C1992" t="s">
        <v>1140</v>
      </c>
      <c r="D1992" t="s">
        <v>8497</v>
      </c>
      <c r="E1992" t="s">
        <v>37</v>
      </c>
      <c r="F1992">
        <v>117</v>
      </c>
      <c r="G1992">
        <v>67325559</v>
      </c>
      <c r="H1992">
        <v>20000000</v>
      </c>
    </row>
    <row r="1993" spans="1:8" x14ac:dyDescent="0.3">
      <c r="A1993">
        <v>5.8</v>
      </c>
      <c r="B1993" t="s">
        <v>23949</v>
      </c>
      <c r="C1993" t="s">
        <v>3957</v>
      </c>
      <c r="D1993" t="s">
        <v>8503</v>
      </c>
      <c r="E1993" t="s">
        <v>37</v>
      </c>
      <c r="F1993">
        <v>107</v>
      </c>
      <c r="G1993">
        <v>62933793</v>
      </c>
      <c r="H1993">
        <v>20000000</v>
      </c>
    </row>
    <row r="1994" spans="1:8" x14ac:dyDescent="0.3">
      <c r="A1994">
        <v>8.1</v>
      </c>
      <c r="B1994" t="s">
        <v>23950</v>
      </c>
      <c r="C1994" t="s">
        <v>8508</v>
      </c>
      <c r="D1994" t="s">
        <v>3726</v>
      </c>
      <c r="E1994" t="s">
        <v>37</v>
      </c>
      <c r="F1994">
        <v>134</v>
      </c>
      <c r="G1994">
        <v>56667870</v>
      </c>
      <c r="H1994">
        <v>20000000</v>
      </c>
    </row>
    <row r="1995" spans="1:8" x14ac:dyDescent="0.3">
      <c r="A1995">
        <v>5.7</v>
      </c>
      <c r="B1995" t="s">
        <v>23951</v>
      </c>
      <c r="C1995" t="s">
        <v>6290</v>
      </c>
      <c r="D1995" t="s">
        <v>3574</v>
      </c>
      <c r="E1995" t="s">
        <v>37</v>
      </c>
      <c r="F1995">
        <v>118</v>
      </c>
      <c r="G1995">
        <v>56398162</v>
      </c>
      <c r="H1995">
        <v>20000000</v>
      </c>
    </row>
    <row r="1996" spans="1:8" x14ac:dyDescent="0.3">
      <c r="A1996">
        <v>4.4000000000000004</v>
      </c>
      <c r="B1996" t="s">
        <v>23952</v>
      </c>
      <c r="C1996" t="s">
        <v>7302</v>
      </c>
      <c r="D1996" t="s">
        <v>715</v>
      </c>
      <c r="E1996" t="s">
        <v>37</v>
      </c>
      <c r="F1996">
        <v>121</v>
      </c>
      <c r="G1996">
        <v>60072596</v>
      </c>
      <c r="H1996">
        <v>20000000</v>
      </c>
    </row>
    <row r="1997" spans="1:8" x14ac:dyDescent="0.3">
      <c r="A1997">
        <v>7.9</v>
      </c>
      <c r="B1997" t="s">
        <v>23953</v>
      </c>
      <c r="C1997" t="s">
        <v>173</v>
      </c>
      <c r="D1997" t="s">
        <v>8520</v>
      </c>
      <c r="E1997" t="s">
        <v>37</v>
      </c>
      <c r="F1997">
        <v>105</v>
      </c>
      <c r="G1997">
        <v>56362352</v>
      </c>
      <c r="H1997">
        <v>20000000</v>
      </c>
    </row>
    <row r="1998" spans="1:8" x14ac:dyDescent="0.3">
      <c r="A1998">
        <v>7.6</v>
      </c>
      <c r="B1998" t="s">
        <v>23954</v>
      </c>
      <c r="C1998" t="s">
        <v>8524</v>
      </c>
      <c r="D1998" t="s">
        <v>151</v>
      </c>
      <c r="E1998" t="s">
        <v>37</v>
      </c>
      <c r="F1998">
        <v>110</v>
      </c>
      <c r="G1998">
        <v>56154094</v>
      </c>
      <c r="H1998">
        <v>20000000</v>
      </c>
    </row>
    <row r="1999" spans="1:8" x14ac:dyDescent="0.3">
      <c r="A1999">
        <v>4.8</v>
      </c>
      <c r="B1999" t="s">
        <v>23955</v>
      </c>
      <c r="C1999" t="s">
        <v>7302</v>
      </c>
      <c r="D1999" t="s">
        <v>6979</v>
      </c>
      <c r="E1999" t="s">
        <v>37</v>
      </c>
      <c r="F1999">
        <v>114</v>
      </c>
      <c r="G1999">
        <v>65623128</v>
      </c>
      <c r="H1999">
        <v>20000000</v>
      </c>
    </row>
    <row r="2000" spans="1:8" x14ac:dyDescent="0.3">
      <c r="A2000">
        <v>6.7</v>
      </c>
      <c r="B2000" t="s">
        <v>23956</v>
      </c>
      <c r="C2000" t="s">
        <v>8538</v>
      </c>
      <c r="D2000" t="s">
        <v>809</v>
      </c>
      <c r="E2000" t="s">
        <v>37</v>
      </c>
      <c r="F2000">
        <v>100</v>
      </c>
      <c r="G2000">
        <v>55461307</v>
      </c>
      <c r="H2000">
        <v>20000000</v>
      </c>
    </row>
    <row r="2001" spans="1:8" x14ac:dyDescent="0.3">
      <c r="A2001">
        <v>2.7</v>
      </c>
      <c r="B2001" t="s">
        <v>23957</v>
      </c>
      <c r="C2001" t="s">
        <v>8542</v>
      </c>
      <c r="D2001" t="s">
        <v>816</v>
      </c>
      <c r="E2001" t="s">
        <v>37</v>
      </c>
      <c r="F2001">
        <v>85</v>
      </c>
      <c r="G2001">
        <v>48546578</v>
      </c>
      <c r="H2001">
        <v>20000000</v>
      </c>
    </row>
    <row r="2002" spans="1:8" x14ac:dyDescent="0.3">
      <c r="A2002">
        <v>5.8</v>
      </c>
      <c r="B2002" t="s">
        <v>23958</v>
      </c>
      <c r="C2002" t="s">
        <v>8546</v>
      </c>
      <c r="D2002" t="s">
        <v>371</v>
      </c>
      <c r="E2002" t="s">
        <v>37</v>
      </c>
      <c r="F2002">
        <v>72</v>
      </c>
      <c r="G2002">
        <v>48423368</v>
      </c>
      <c r="H2002">
        <v>20000000</v>
      </c>
    </row>
    <row r="2003" spans="1:8" x14ac:dyDescent="0.3">
      <c r="A2003">
        <v>7.5</v>
      </c>
      <c r="B2003" t="s">
        <v>23959</v>
      </c>
      <c r="C2003" t="s">
        <v>8550</v>
      </c>
      <c r="D2003" t="s">
        <v>3726</v>
      </c>
      <c r="E2003" t="s">
        <v>37</v>
      </c>
      <c r="F2003">
        <v>128</v>
      </c>
      <c r="G2003">
        <v>52066000</v>
      </c>
      <c r="H2003">
        <v>20000000</v>
      </c>
    </row>
    <row r="2004" spans="1:8" x14ac:dyDescent="0.3">
      <c r="A2004">
        <v>5.4</v>
      </c>
      <c r="B2004" t="s">
        <v>23960</v>
      </c>
      <c r="C2004" t="s">
        <v>8554</v>
      </c>
      <c r="D2004" t="s">
        <v>8556</v>
      </c>
      <c r="E2004" t="s">
        <v>37</v>
      </c>
      <c r="F2004">
        <v>72</v>
      </c>
      <c r="G2004">
        <v>47887943</v>
      </c>
      <c r="H2004">
        <v>20000000</v>
      </c>
    </row>
    <row r="2005" spans="1:8" x14ac:dyDescent="0.3">
      <c r="A2005">
        <v>4.0999999999999996</v>
      </c>
      <c r="B2005" t="s">
        <v>23961</v>
      </c>
      <c r="C2005" t="s">
        <v>4517</v>
      </c>
      <c r="D2005" t="s">
        <v>3918</v>
      </c>
      <c r="E2005" t="s">
        <v>37</v>
      </c>
      <c r="F2005">
        <v>89</v>
      </c>
      <c r="G2005">
        <v>46363118</v>
      </c>
      <c r="H2005">
        <v>20000000</v>
      </c>
    </row>
    <row r="2006" spans="1:8" x14ac:dyDescent="0.3">
      <c r="A2006">
        <v>5.9</v>
      </c>
      <c r="B2006" t="s">
        <v>23962</v>
      </c>
      <c r="C2006" t="s">
        <v>8567</v>
      </c>
      <c r="D2006" t="s">
        <v>933</v>
      </c>
      <c r="E2006" t="s">
        <v>37</v>
      </c>
      <c r="F2006">
        <v>96</v>
      </c>
      <c r="G2006">
        <v>47852604</v>
      </c>
      <c r="H2006">
        <v>20000000</v>
      </c>
    </row>
    <row r="2007" spans="1:8" x14ac:dyDescent="0.3">
      <c r="A2007">
        <v>6.3</v>
      </c>
      <c r="B2007" t="s">
        <v>23963</v>
      </c>
      <c r="C2007" t="s">
        <v>8572</v>
      </c>
      <c r="D2007" t="s">
        <v>8573</v>
      </c>
      <c r="E2007" t="s">
        <v>37</v>
      </c>
      <c r="F2007">
        <v>77</v>
      </c>
      <c r="G2007">
        <v>45542421</v>
      </c>
      <c r="H2007">
        <v>30000000</v>
      </c>
    </row>
    <row r="2008" spans="1:8" x14ac:dyDescent="0.3">
      <c r="A2008">
        <v>6.8</v>
      </c>
      <c r="B2008" t="s">
        <v>23964</v>
      </c>
      <c r="C2008" t="s">
        <v>5648</v>
      </c>
      <c r="D2008" t="s">
        <v>7139</v>
      </c>
      <c r="E2008" t="s">
        <v>37</v>
      </c>
      <c r="F2008">
        <v>111</v>
      </c>
      <c r="G2008">
        <v>42652003</v>
      </c>
      <c r="H2008">
        <v>20000000</v>
      </c>
    </row>
    <row r="2009" spans="1:8" x14ac:dyDescent="0.3">
      <c r="A2009">
        <v>2.2999999999999998</v>
      </c>
      <c r="B2009" t="s">
        <v>23965</v>
      </c>
      <c r="C2009" t="s">
        <v>6168</v>
      </c>
      <c r="D2009" t="s">
        <v>2005</v>
      </c>
      <c r="E2009" t="s">
        <v>37</v>
      </c>
      <c r="F2009">
        <v>93</v>
      </c>
      <c r="G2009">
        <v>39737645</v>
      </c>
      <c r="H2009">
        <v>20000000</v>
      </c>
    </row>
    <row r="2010" spans="1:8" x14ac:dyDescent="0.3">
      <c r="A2010">
        <v>8.1</v>
      </c>
      <c r="B2010" t="s">
        <v>23966</v>
      </c>
      <c r="C2010" t="s">
        <v>270</v>
      </c>
      <c r="D2010" t="s">
        <v>8597</v>
      </c>
      <c r="E2010" t="s">
        <v>37</v>
      </c>
      <c r="F2010">
        <v>128</v>
      </c>
      <c r="G2010">
        <v>44988180</v>
      </c>
      <c r="H2010">
        <v>20000000</v>
      </c>
    </row>
    <row r="2011" spans="1:8" x14ac:dyDescent="0.3">
      <c r="A2011">
        <v>6.1</v>
      </c>
      <c r="B2011" t="s">
        <v>23967</v>
      </c>
      <c r="C2011" t="s">
        <v>7908</v>
      </c>
      <c r="D2011" t="s">
        <v>1018</v>
      </c>
      <c r="E2011" t="s">
        <v>37</v>
      </c>
      <c r="F2011">
        <v>110</v>
      </c>
      <c r="G2011">
        <v>39263506</v>
      </c>
      <c r="H2011">
        <v>22000000</v>
      </c>
    </row>
    <row r="2012" spans="1:8" x14ac:dyDescent="0.3">
      <c r="A2012">
        <v>5</v>
      </c>
      <c r="B2012" t="s">
        <v>23968</v>
      </c>
      <c r="C2012" t="s">
        <v>8605</v>
      </c>
      <c r="D2012" t="s">
        <v>3330</v>
      </c>
      <c r="E2012" t="s">
        <v>37</v>
      </c>
      <c r="F2012">
        <v>137</v>
      </c>
      <c r="G2012">
        <v>39143839</v>
      </c>
      <c r="H2012">
        <v>20000000</v>
      </c>
    </row>
    <row r="2013" spans="1:8" x14ac:dyDescent="0.3">
      <c r="A2013">
        <v>5.5</v>
      </c>
      <c r="B2013" t="s">
        <v>23969</v>
      </c>
      <c r="C2013" t="s">
        <v>5088</v>
      </c>
      <c r="D2013" t="s">
        <v>715</v>
      </c>
      <c r="E2013" t="s">
        <v>37</v>
      </c>
      <c r="F2013">
        <v>124</v>
      </c>
      <c r="G2013">
        <v>37672350</v>
      </c>
      <c r="H2013">
        <v>20000000</v>
      </c>
    </row>
    <row r="2014" spans="1:8" x14ac:dyDescent="0.3">
      <c r="A2014">
        <v>6.2</v>
      </c>
      <c r="B2014" t="s">
        <v>23970</v>
      </c>
      <c r="C2014" t="s">
        <v>2897</v>
      </c>
      <c r="D2014" t="s">
        <v>8613</v>
      </c>
      <c r="E2014" t="s">
        <v>37</v>
      </c>
      <c r="F2014">
        <v>93</v>
      </c>
      <c r="G2014">
        <v>38037513</v>
      </c>
      <c r="H2014">
        <v>20000000</v>
      </c>
    </row>
    <row r="2015" spans="1:8" x14ac:dyDescent="0.3">
      <c r="A2015">
        <v>6.2</v>
      </c>
      <c r="B2015" t="s">
        <v>23971</v>
      </c>
      <c r="C2015" t="s">
        <v>1371</v>
      </c>
      <c r="D2015" t="s">
        <v>7548</v>
      </c>
      <c r="E2015" t="s">
        <v>37</v>
      </c>
      <c r="F2015">
        <v>115</v>
      </c>
      <c r="G2015">
        <v>37442180</v>
      </c>
      <c r="H2015">
        <v>20000000</v>
      </c>
    </row>
    <row r="2016" spans="1:8" x14ac:dyDescent="0.3">
      <c r="A2016">
        <v>6.3</v>
      </c>
      <c r="B2016" t="s">
        <v>23972</v>
      </c>
      <c r="C2016" t="s">
        <v>8627</v>
      </c>
      <c r="D2016" t="s">
        <v>1018</v>
      </c>
      <c r="E2016" t="s">
        <v>37</v>
      </c>
      <c r="F2016">
        <v>105</v>
      </c>
      <c r="G2016">
        <v>35596227</v>
      </c>
      <c r="H2016">
        <v>20000000</v>
      </c>
    </row>
    <row r="2017" spans="1:8" x14ac:dyDescent="0.3">
      <c r="A2017">
        <v>6.7</v>
      </c>
      <c r="B2017" t="s">
        <v>23973</v>
      </c>
      <c r="C2017" t="s">
        <v>8634</v>
      </c>
      <c r="D2017" t="s">
        <v>2082</v>
      </c>
      <c r="E2017" t="s">
        <v>37</v>
      </c>
      <c r="F2017">
        <v>127</v>
      </c>
      <c r="G2017">
        <v>35422828</v>
      </c>
      <c r="H2017">
        <v>20000000</v>
      </c>
    </row>
    <row r="2018" spans="1:8" x14ac:dyDescent="0.3">
      <c r="A2018">
        <v>3.5</v>
      </c>
      <c r="B2018" t="s">
        <v>23974</v>
      </c>
      <c r="C2018" t="s">
        <v>6168</v>
      </c>
      <c r="D2018" t="s">
        <v>809</v>
      </c>
      <c r="E2018" t="s">
        <v>37</v>
      </c>
      <c r="F2018">
        <v>82</v>
      </c>
      <c r="G2018">
        <v>36658108</v>
      </c>
      <c r="H2018">
        <v>20000000</v>
      </c>
    </row>
    <row r="2019" spans="1:8" x14ac:dyDescent="0.3">
      <c r="A2019">
        <v>7.5</v>
      </c>
      <c r="B2019" t="s">
        <v>23975</v>
      </c>
      <c r="C2019" t="s">
        <v>593</v>
      </c>
      <c r="D2019" t="s">
        <v>1473</v>
      </c>
      <c r="E2019" t="s">
        <v>37</v>
      </c>
      <c r="F2019">
        <v>143</v>
      </c>
      <c r="G2019">
        <v>34300771</v>
      </c>
      <c r="H2019">
        <v>25000000</v>
      </c>
    </row>
    <row r="2020" spans="1:8" x14ac:dyDescent="0.3">
      <c r="A2020">
        <v>6.6</v>
      </c>
      <c r="B2020" t="s">
        <v>23976</v>
      </c>
      <c r="C2020" t="s">
        <v>453</v>
      </c>
      <c r="D2020" t="s">
        <v>1188</v>
      </c>
      <c r="E2020" t="s">
        <v>37</v>
      </c>
      <c r="F2020">
        <v>103</v>
      </c>
      <c r="G2020">
        <v>34290142</v>
      </c>
      <c r="H2020">
        <v>19800000</v>
      </c>
    </row>
    <row r="2021" spans="1:8" x14ac:dyDescent="0.3">
      <c r="A2021">
        <v>7.5</v>
      </c>
      <c r="B2021" t="s">
        <v>23977</v>
      </c>
      <c r="C2021" t="s">
        <v>8651</v>
      </c>
      <c r="D2021" t="s">
        <v>5846</v>
      </c>
      <c r="E2021" t="s">
        <v>37</v>
      </c>
      <c r="F2021">
        <v>104</v>
      </c>
      <c r="G2021">
        <v>33422556</v>
      </c>
      <c r="H2021">
        <v>20000000</v>
      </c>
    </row>
    <row r="2022" spans="1:8" x14ac:dyDescent="0.3">
      <c r="A2022">
        <v>7.2</v>
      </c>
      <c r="B2022" t="s">
        <v>23978</v>
      </c>
      <c r="C2022" t="s">
        <v>8344</v>
      </c>
      <c r="D2022" t="s">
        <v>1022</v>
      </c>
      <c r="E2022" t="s">
        <v>37</v>
      </c>
      <c r="F2022">
        <v>98</v>
      </c>
      <c r="G2022">
        <v>32774834</v>
      </c>
      <c r="H2022">
        <v>30000000</v>
      </c>
    </row>
    <row r="2023" spans="1:8" x14ac:dyDescent="0.3">
      <c r="A2023">
        <v>4.8</v>
      </c>
      <c r="B2023" t="s">
        <v>23979</v>
      </c>
      <c r="C2023" t="s">
        <v>5712</v>
      </c>
      <c r="D2023" t="s">
        <v>3330</v>
      </c>
      <c r="E2023" t="s">
        <v>37</v>
      </c>
      <c r="F2023">
        <v>92</v>
      </c>
      <c r="G2023">
        <v>34334256</v>
      </c>
      <c r="H2023">
        <v>11000000</v>
      </c>
    </row>
    <row r="2024" spans="1:8" x14ac:dyDescent="0.3">
      <c r="A2024">
        <v>6.6</v>
      </c>
      <c r="B2024" t="s">
        <v>23980</v>
      </c>
      <c r="C2024" t="s">
        <v>1152</v>
      </c>
      <c r="D2024" t="s">
        <v>1025</v>
      </c>
      <c r="E2024" t="s">
        <v>37</v>
      </c>
      <c r="F2024">
        <v>123</v>
      </c>
      <c r="G2024">
        <v>32051917</v>
      </c>
      <c r="H2024">
        <v>20000000</v>
      </c>
    </row>
    <row r="2025" spans="1:8" x14ac:dyDescent="0.3">
      <c r="A2025">
        <v>3.5</v>
      </c>
      <c r="B2025" t="s">
        <v>23981</v>
      </c>
      <c r="C2025" t="s">
        <v>4586</v>
      </c>
      <c r="D2025" t="s">
        <v>809</v>
      </c>
      <c r="E2025" t="s">
        <v>37</v>
      </c>
      <c r="F2025">
        <v>88</v>
      </c>
      <c r="G2025">
        <v>32014289</v>
      </c>
      <c r="H2025">
        <v>20000000</v>
      </c>
    </row>
    <row r="2026" spans="1:8" x14ac:dyDescent="0.3">
      <c r="A2026">
        <v>7.6</v>
      </c>
      <c r="B2026" t="s">
        <v>23982</v>
      </c>
      <c r="C2026" t="s">
        <v>3837</v>
      </c>
      <c r="D2026" t="s">
        <v>3726</v>
      </c>
      <c r="E2026" t="s">
        <v>37</v>
      </c>
      <c r="F2026">
        <v>128</v>
      </c>
      <c r="G2026">
        <v>31838002</v>
      </c>
      <c r="H2026">
        <v>20000000</v>
      </c>
    </row>
    <row r="2027" spans="1:8" x14ac:dyDescent="0.3">
      <c r="A2027">
        <v>6.3</v>
      </c>
      <c r="B2027" t="s">
        <v>23983</v>
      </c>
      <c r="C2027" t="s">
        <v>315</v>
      </c>
      <c r="D2027" t="s">
        <v>8684</v>
      </c>
      <c r="E2027" t="s">
        <v>37</v>
      </c>
      <c r="F2027">
        <v>107</v>
      </c>
      <c r="G2027">
        <v>36874745</v>
      </c>
      <c r="H2027">
        <v>20000000</v>
      </c>
    </row>
    <row r="2028" spans="1:8" x14ac:dyDescent="0.3">
      <c r="A2028">
        <v>5.5</v>
      </c>
      <c r="B2028" t="s">
        <v>23984</v>
      </c>
      <c r="C2028" t="s">
        <v>8689</v>
      </c>
      <c r="D2028" t="s">
        <v>4189</v>
      </c>
      <c r="E2028" t="s">
        <v>37</v>
      </c>
      <c r="F2028">
        <v>91</v>
      </c>
      <c r="G2028">
        <v>30079316</v>
      </c>
      <c r="H2028">
        <v>35000000</v>
      </c>
    </row>
    <row r="2029" spans="1:8" x14ac:dyDescent="0.3">
      <c r="A2029">
        <v>6.3</v>
      </c>
      <c r="B2029" t="s">
        <v>23985</v>
      </c>
      <c r="C2029" t="s">
        <v>8695</v>
      </c>
      <c r="D2029" t="s">
        <v>2005</v>
      </c>
      <c r="E2029" t="s">
        <v>37</v>
      </c>
      <c r="F2029">
        <v>90</v>
      </c>
      <c r="G2029">
        <v>35033759</v>
      </c>
      <c r="H2029">
        <v>19000000</v>
      </c>
    </row>
    <row r="2030" spans="1:8" x14ac:dyDescent="0.3">
      <c r="A2030">
        <v>6.5</v>
      </c>
      <c r="B2030" t="s">
        <v>23986</v>
      </c>
      <c r="C2030" t="s">
        <v>8699</v>
      </c>
      <c r="D2030" t="s">
        <v>1025</v>
      </c>
      <c r="E2030" t="s">
        <v>37</v>
      </c>
      <c r="F2030">
        <v>115</v>
      </c>
      <c r="G2030">
        <v>29753944</v>
      </c>
      <c r="H2030">
        <v>20000000</v>
      </c>
    </row>
    <row r="2031" spans="1:8" x14ac:dyDescent="0.3">
      <c r="A2031">
        <v>6.9</v>
      </c>
      <c r="B2031" t="s">
        <v>23987</v>
      </c>
      <c r="C2031" t="s">
        <v>2323</v>
      </c>
      <c r="D2031" t="s">
        <v>1861</v>
      </c>
      <c r="E2031" t="s">
        <v>37</v>
      </c>
      <c r="F2031">
        <v>113</v>
      </c>
      <c r="G2031">
        <v>31146570</v>
      </c>
      <c r="H2031">
        <v>20000000</v>
      </c>
    </row>
    <row r="2032" spans="1:8" x14ac:dyDescent="0.3">
      <c r="A2032">
        <v>7.6</v>
      </c>
      <c r="B2032" t="s">
        <v>23988</v>
      </c>
      <c r="C2032" t="s">
        <v>3433</v>
      </c>
      <c r="D2032" t="s">
        <v>3574</v>
      </c>
      <c r="E2032" t="s">
        <v>37</v>
      </c>
      <c r="F2032">
        <v>113</v>
      </c>
      <c r="G2032">
        <v>27277055</v>
      </c>
      <c r="H2032">
        <v>20000000</v>
      </c>
    </row>
    <row r="2033" spans="1:8" x14ac:dyDescent="0.3">
      <c r="A2033">
        <v>3.9</v>
      </c>
      <c r="B2033" t="s">
        <v>23989</v>
      </c>
      <c r="C2033" t="s">
        <v>8717</v>
      </c>
      <c r="D2033" t="s">
        <v>2889</v>
      </c>
      <c r="E2033" t="s">
        <v>37</v>
      </c>
      <c r="F2033">
        <v>87</v>
      </c>
      <c r="G2033">
        <v>26876529</v>
      </c>
      <c r="H2033">
        <v>27000000</v>
      </c>
    </row>
    <row r="2034" spans="1:8" x14ac:dyDescent="0.3">
      <c r="A2034">
        <v>6.1</v>
      </c>
      <c r="B2034" t="s">
        <v>23990</v>
      </c>
      <c r="C2034" t="s">
        <v>7599</v>
      </c>
      <c r="D2034" t="s">
        <v>1018</v>
      </c>
      <c r="E2034" t="s">
        <v>37</v>
      </c>
      <c r="F2034">
        <v>101</v>
      </c>
      <c r="G2034">
        <v>53146000</v>
      </c>
      <c r="H2034">
        <v>20000000</v>
      </c>
    </row>
    <row r="2035" spans="1:8" x14ac:dyDescent="0.3">
      <c r="A2035">
        <v>7.3</v>
      </c>
      <c r="B2035" t="s">
        <v>23991</v>
      </c>
      <c r="C2035" t="s">
        <v>739</v>
      </c>
      <c r="D2035" t="s">
        <v>3060</v>
      </c>
      <c r="E2035" t="s">
        <v>37</v>
      </c>
      <c r="F2035">
        <v>111</v>
      </c>
      <c r="G2035">
        <v>30028592</v>
      </c>
      <c r="H2035">
        <v>20000000</v>
      </c>
    </row>
    <row r="2036" spans="1:8" x14ac:dyDescent="0.3">
      <c r="A2036">
        <v>8.3000000000000007</v>
      </c>
      <c r="B2036" t="s">
        <v>23992</v>
      </c>
      <c r="C2036" t="s">
        <v>764</v>
      </c>
      <c r="D2036" t="s">
        <v>4705</v>
      </c>
      <c r="E2036" t="s">
        <v>37</v>
      </c>
      <c r="F2036">
        <v>108</v>
      </c>
      <c r="G2036">
        <v>34126138</v>
      </c>
      <c r="H2036">
        <v>20000000</v>
      </c>
    </row>
    <row r="2037" spans="1:8" x14ac:dyDescent="0.3">
      <c r="A2037">
        <v>5.8</v>
      </c>
      <c r="B2037" t="s">
        <v>23993</v>
      </c>
      <c r="C2037" t="s">
        <v>2919</v>
      </c>
      <c r="D2037" t="s">
        <v>1247</v>
      </c>
      <c r="E2037" t="s">
        <v>37</v>
      </c>
      <c r="F2037">
        <v>105</v>
      </c>
      <c r="G2037">
        <v>25677801</v>
      </c>
      <c r="H2037">
        <v>20000000</v>
      </c>
    </row>
    <row r="2038" spans="1:8" x14ac:dyDescent="0.3">
      <c r="A2038">
        <v>6.8</v>
      </c>
      <c r="B2038" t="s">
        <v>23994</v>
      </c>
      <c r="C2038" t="s">
        <v>304</v>
      </c>
      <c r="D2038" t="s">
        <v>282</v>
      </c>
      <c r="E2038" t="s">
        <v>37</v>
      </c>
      <c r="F2038">
        <v>109</v>
      </c>
      <c r="G2038">
        <v>26415649</v>
      </c>
      <c r="H2038">
        <v>20000000</v>
      </c>
    </row>
    <row r="2039" spans="1:8" x14ac:dyDescent="0.3">
      <c r="A2039">
        <v>7</v>
      </c>
      <c r="B2039" t="s">
        <v>23995</v>
      </c>
      <c r="C2039" t="s">
        <v>1148</v>
      </c>
      <c r="D2039" t="s">
        <v>926</v>
      </c>
      <c r="E2039" t="s">
        <v>37</v>
      </c>
      <c r="F2039">
        <v>109</v>
      </c>
      <c r="G2039">
        <v>26003149</v>
      </c>
      <c r="H2039">
        <v>20000000</v>
      </c>
    </row>
    <row r="2040" spans="1:8" x14ac:dyDescent="0.3">
      <c r="A2040">
        <v>5.9</v>
      </c>
      <c r="B2040" t="s">
        <v>23996</v>
      </c>
      <c r="C2040" t="s">
        <v>8745</v>
      </c>
      <c r="D2040" t="s">
        <v>8746</v>
      </c>
      <c r="E2040" t="s">
        <v>37</v>
      </c>
      <c r="F2040">
        <v>99</v>
      </c>
      <c r="G2040">
        <v>25584685</v>
      </c>
      <c r="H2040">
        <v>20000000</v>
      </c>
    </row>
    <row r="2041" spans="1:8" x14ac:dyDescent="0.3">
      <c r="A2041">
        <v>6.5</v>
      </c>
      <c r="B2041" t="s">
        <v>23997</v>
      </c>
      <c r="C2041" t="s">
        <v>8751</v>
      </c>
      <c r="D2041" t="s">
        <v>1057</v>
      </c>
      <c r="E2041" t="s">
        <v>37</v>
      </c>
      <c r="F2041">
        <v>98</v>
      </c>
      <c r="G2041">
        <v>29975979</v>
      </c>
      <c r="H2041">
        <v>20000000</v>
      </c>
    </row>
    <row r="2042" spans="1:8" x14ac:dyDescent="0.3">
      <c r="A2042">
        <v>6.4</v>
      </c>
      <c r="B2042" t="s">
        <v>23998</v>
      </c>
      <c r="C2042" t="s">
        <v>8758</v>
      </c>
      <c r="D2042" t="s">
        <v>816</v>
      </c>
      <c r="E2042" t="s">
        <v>37</v>
      </c>
      <c r="F2042">
        <v>104</v>
      </c>
      <c r="G2042">
        <v>31584722</v>
      </c>
      <c r="H2042">
        <v>20000000</v>
      </c>
    </row>
    <row r="2043" spans="1:8" x14ac:dyDescent="0.3">
      <c r="A2043">
        <v>5.8</v>
      </c>
      <c r="B2043" t="s">
        <v>23999</v>
      </c>
      <c r="C2043" t="s">
        <v>8763</v>
      </c>
      <c r="D2043" t="s">
        <v>7566</v>
      </c>
      <c r="E2043" t="s">
        <v>37</v>
      </c>
      <c r="F2043">
        <v>109</v>
      </c>
      <c r="G2043">
        <v>23179303</v>
      </c>
      <c r="H2043">
        <v>20000000</v>
      </c>
    </row>
    <row r="2044" spans="1:8" x14ac:dyDescent="0.3">
      <c r="A2044">
        <v>5.0999999999999996</v>
      </c>
      <c r="B2044" t="s">
        <v>24000</v>
      </c>
      <c r="C2044" t="s">
        <v>8769</v>
      </c>
      <c r="D2044" t="s">
        <v>3330</v>
      </c>
      <c r="E2044" t="s">
        <v>37</v>
      </c>
      <c r="F2044">
        <v>75</v>
      </c>
      <c r="G2044">
        <v>23078294</v>
      </c>
      <c r="H2044">
        <v>9000000</v>
      </c>
    </row>
    <row r="2045" spans="1:8" x14ac:dyDescent="0.3">
      <c r="A2045">
        <v>6.8</v>
      </c>
      <c r="B2045" t="s">
        <v>24001</v>
      </c>
      <c r="C2045" t="s">
        <v>3716</v>
      </c>
      <c r="D2045" t="s">
        <v>8773</v>
      </c>
      <c r="E2045" t="s">
        <v>37</v>
      </c>
      <c r="F2045">
        <v>119</v>
      </c>
      <c r="G2045">
        <v>21413105</v>
      </c>
      <c r="H2045">
        <v>20000000</v>
      </c>
    </row>
    <row r="2046" spans="1:8" x14ac:dyDescent="0.3">
      <c r="A2046">
        <v>5.3</v>
      </c>
      <c r="B2046" t="s">
        <v>24002</v>
      </c>
      <c r="C2046" t="s">
        <v>8777</v>
      </c>
      <c r="D2046" t="s">
        <v>959</v>
      </c>
      <c r="E2046" t="s">
        <v>37</v>
      </c>
      <c r="F2046">
        <v>90</v>
      </c>
      <c r="G2046">
        <v>25077977</v>
      </c>
      <c r="H2046">
        <v>20000000</v>
      </c>
    </row>
    <row r="2047" spans="1:8" x14ac:dyDescent="0.3">
      <c r="A2047">
        <v>5.3</v>
      </c>
      <c r="B2047" t="s">
        <v>24003</v>
      </c>
      <c r="C2047" t="s">
        <v>997</v>
      </c>
      <c r="D2047" t="s">
        <v>6731</v>
      </c>
      <c r="E2047" t="s">
        <v>37</v>
      </c>
      <c r="F2047">
        <v>97</v>
      </c>
      <c r="G2047">
        <v>23292105</v>
      </c>
      <c r="H2047">
        <v>20000000</v>
      </c>
    </row>
    <row r="2048" spans="1:8" x14ac:dyDescent="0.3">
      <c r="A2048">
        <v>4.9000000000000004</v>
      </c>
      <c r="B2048" t="s">
        <v>24004</v>
      </c>
      <c r="C2048" t="s">
        <v>2689</v>
      </c>
      <c r="D2048" t="s">
        <v>309</v>
      </c>
      <c r="E2048" t="s">
        <v>37</v>
      </c>
      <c r="F2048">
        <v>89</v>
      </c>
      <c r="G2048">
        <v>20916309</v>
      </c>
      <c r="H2048">
        <v>40000000</v>
      </c>
    </row>
    <row r="2049" spans="1:8" x14ac:dyDescent="0.3">
      <c r="A2049">
        <v>6.8</v>
      </c>
      <c r="B2049" t="s">
        <v>24005</v>
      </c>
      <c r="C2049" t="s">
        <v>3837</v>
      </c>
      <c r="D2049" t="s">
        <v>6979</v>
      </c>
      <c r="E2049" t="s">
        <v>37</v>
      </c>
      <c r="F2049">
        <v>106</v>
      </c>
      <c r="G2049">
        <v>21200000</v>
      </c>
      <c r="H2049">
        <v>20000000</v>
      </c>
    </row>
    <row r="2050" spans="1:8" x14ac:dyDescent="0.3">
      <c r="A2050">
        <v>7.1</v>
      </c>
      <c r="B2050" t="s">
        <v>24006</v>
      </c>
      <c r="C2050" t="s">
        <v>8798</v>
      </c>
      <c r="D2050" t="s">
        <v>8799</v>
      </c>
      <c r="E2050" t="s">
        <v>37</v>
      </c>
      <c r="F2050">
        <v>96</v>
      </c>
      <c r="G2050">
        <v>28876924</v>
      </c>
      <c r="H2050">
        <v>20000000</v>
      </c>
    </row>
    <row r="2051" spans="1:8" x14ac:dyDescent="0.3">
      <c r="A2051">
        <v>6.1</v>
      </c>
      <c r="B2051" t="s">
        <v>24007</v>
      </c>
      <c r="C2051" t="s">
        <v>3153</v>
      </c>
      <c r="D2051" t="s">
        <v>2690</v>
      </c>
      <c r="E2051" t="s">
        <v>37</v>
      </c>
      <c r="F2051">
        <v>104</v>
      </c>
      <c r="G2051">
        <v>20241395</v>
      </c>
      <c r="H2051">
        <v>20000000</v>
      </c>
    </row>
    <row r="2052" spans="1:8" x14ac:dyDescent="0.3">
      <c r="A2052">
        <v>8.5</v>
      </c>
      <c r="B2052" t="s">
        <v>24008</v>
      </c>
      <c r="C2052" t="s">
        <v>8818</v>
      </c>
      <c r="D2052" t="s">
        <v>1342</v>
      </c>
      <c r="E2052" t="s">
        <v>37</v>
      </c>
      <c r="F2052">
        <v>108</v>
      </c>
      <c r="G2052">
        <v>32000000</v>
      </c>
      <c r="H2052">
        <v>806947</v>
      </c>
    </row>
    <row r="2053" spans="1:8" x14ac:dyDescent="0.3">
      <c r="A2053">
        <v>5.9</v>
      </c>
      <c r="B2053" t="s">
        <v>24009</v>
      </c>
      <c r="C2053" t="s">
        <v>3011</v>
      </c>
      <c r="D2053" t="s">
        <v>816</v>
      </c>
      <c r="E2053" t="s">
        <v>37</v>
      </c>
      <c r="F2053">
        <v>112</v>
      </c>
      <c r="G2053">
        <v>19151864</v>
      </c>
      <c r="H2053">
        <v>40000000</v>
      </c>
    </row>
    <row r="2054" spans="1:8" x14ac:dyDescent="0.3">
      <c r="A2054">
        <v>6.3</v>
      </c>
      <c r="B2054" t="s">
        <v>24010</v>
      </c>
      <c r="C2054" t="s">
        <v>8829</v>
      </c>
      <c r="D2054" t="s">
        <v>151</v>
      </c>
      <c r="E2054" t="s">
        <v>37</v>
      </c>
      <c r="F2054">
        <v>104</v>
      </c>
      <c r="G2054">
        <v>23393765</v>
      </c>
      <c r="H2054">
        <v>20000000</v>
      </c>
    </row>
    <row r="2055" spans="1:8" x14ac:dyDescent="0.3">
      <c r="A2055">
        <v>5.9</v>
      </c>
      <c r="B2055" t="s">
        <v>24011</v>
      </c>
      <c r="C2055" t="s">
        <v>1439</v>
      </c>
      <c r="D2055" t="s">
        <v>1188</v>
      </c>
      <c r="E2055" t="s">
        <v>37</v>
      </c>
      <c r="F2055">
        <v>113</v>
      </c>
      <c r="G2055">
        <v>18882880</v>
      </c>
      <c r="H2055">
        <v>20000000</v>
      </c>
    </row>
    <row r="2056" spans="1:8" x14ac:dyDescent="0.3">
      <c r="A2056">
        <v>5.4</v>
      </c>
      <c r="B2056" t="s">
        <v>24012</v>
      </c>
      <c r="C2056" t="s">
        <v>8836</v>
      </c>
      <c r="D2056" t="s">
        <v>809</v>
      </c>
      <c r="E2056" t="s">
        <v>37</v>
      </c>
      <c r="F2056">
        <v>98</v>
      </c>
      <c r="G2056">
        <v>8500000</v>
      </c>
      <c r="H2056">
        <v>20000000</v>
      </c>
    </row>
    <row r="2057" spans="1:8" x14ac:dyDescent="0.3">
      <c r="A2057">
        <v>6.9</v>
      </c>
      <c r="B2057" t="s">
        <v>24013</v>
      </c>
      <c r="C2057" t="s">
        <v>690</v>
      </c>
      <c r="D2057" t="s">
        <v>1718</v>
      </c>
      <c r="E2057" t="s">
        <v>37</v>
      </c>
      <c r="F2057">
        <v>114</v>
      </c>
      <c r="G2057">
        <v>18252684</v>
      </c>
      <c r="H2057">
        <v>30000000</v>
      </c>
    </row>
    <row r="2058" spans="1:8" x14ac:dyDescent="0.3">
      <c r="A2058">
        <v>7.5</v>
      </c>
      <c r="B2058" t="s">
        <v>24014</v>
      </c>
      <c r="C2058" t="s">
        <v>8851</v>
      </c>
      <c r="D2058" t="s">
        <v>1473</v>
      </c>
      <c r="E2058" t="s">
        <v>37</v>
      </c>
      <c r="F2058">
        <v>124</v>
      </c>
      <c r="G2058">
        <v>19661987</v>
      </c>
      <c r="H2058">
        <v>20000000</v>
      </c>
    </row>
    <row r="2059" spans="1:8" x14ac:dyDescent="0.3">
      <c r="A2059">
        <v>8.1999999999999993</v>
      </c>
      <c r="B2059" t="s">
        <v>24015</v>
      </c>
      <c r="C2059" t="s">
        <v>3704</v>
      </c>
      <c r="D2059" t="s">
        <v>8855</v>
      </c>
      <c r="E2059" t="s">
        <v>37</v>
      </c>
      <c r="F2059">
        <v>148</v>
      </c>
      <c r="G2059">
        <v>18352454</v>
      </c>
      <c r="H2059">
        <v>15000000</v>
      </c>
    </row>
    <row r="2060" spans="1:8" x14ac:dyDescent="0.3">
      <c r="A2060">
        <v>5.9</v>
      </c>
      <c r="B2060" t="s">
        <v>24016</v>
      </c>
      <c r="C2060" t="s">
        <v>1191</v>
      </c>
      <c r="D2060" t="s">
        <v>809</v>
      </c>
      <c r="E2060" t="s">
        <v>37</v>
      </c>
      <c r="F2060">
        <v>108</v>
      </c>
      <c r="G2060">
        <v>17803796</v>
      </c>
      <c r="H2060">
        <v>20000000</v>
      </c>
    </row>
    <row r="2061" spans="1:8" x14ac:dyDescent="0.3">
      <c r="A2061">
        <v>5</v>
      </c>
      <c r="B2061" t="s">
        <v>24017</v>
      </c>
      <c r="C2061" t="s">
        <v>8862</v>
      </c>
      <c r="D2061" t="s">
        <v>8863</v>
      </c>
      <c r="E2061" t="s">
        <v>37</v>
      </c>
      <c r="F2061">
        <v>95</v>
      </c>
      <c r="G2061">
        <v>17529157</v>
      </c>
      <c r="H2061">
        <v>20000000</v>
      </c>
    </row>
    <row r="2062" spans="1:8" x14ac:dyDescent="0.3">
      <c r="A2062">
        <v>7.3</v>
      </c>
      <c r="B2062" t="s">
        <v>24018</v>
      </c>
      <c r="C2062" t="s">
        <v>2689</v>
      </c>
      <c r="D2062" t="s">
        <v>8867</v>
      </c>
      <c r="E2062" t="s">
        <v>37</v>
      </c>
      <c r="F2062">
        <v>108</v>
      </c>
      <c r="G2062">
        <v>25753840</v>
      </c>
      <c r="H2062">
        <v>19000000</v>
      </c>
    </row>
    <row r="2063" spans="1:8" x14ac:dyDescent="0.3">
      <c r="A2063">
        <v>6.4</v>
      </c>
      <c r="B2063" t="s">
        <v>24019</v>
      </c>
      <c r="C2063" t="s">
        <v>8871</v>
      </c>
      <c r="D2063" t="s">
        <v>8872</v>
      </c>
      <c r="E2063" t="s">
        <v>37</v>
      </c>
      <c r="F2063">
        <v>68</v>
      </c>
      <c r="G2063">
        <v>18081626</v>
      </c>
      <c r="H2063">
        <v>20000000</v>
      </c>
    </row>
    <row r="2064" spans="1:8" x14ac:dyDescent="0.3">
      <c r="A2064">
        <v>6.6</v>
      </c>
      <c r="B2064" t="s">
        <v>24020</v>
      </c>
      <c r="C2064" t="s">
        <v>6970</v>
      </c>
      <c r="D2064" t="s">
        <v>715</v>
      </c>
      <c r="E2064" t="s">
        <v>37</v>
      </c>
      <c r="F2064">
        <v>103</v>
      </c>
      <c r="G2064">
        <v>17518220</v>
      </c>
      <c r="H2064">
        <v>20000000</v>
      </c>
    </row>
    <row r="2065" spans="1:8" x14ac:dyDescent="0.3">
      <c r="A2065">
        <v>7.8</v>
      </c>
      <c r="B2065" t="s">
        <v>24021</v>
      </c>
      <c r="C2065" t="s">
        <v>8880</v>
      </c>
      <c r="D2065" t="s">
        <v>8882</v>
      </c>
      <c r="E2065" t="s">
        <v>5027</v>
      </c>
      <c r="F2065">
        <v>99</v>
      </c>
      <c r="G2065">
        <v>17104669</v>
      </c>
      <c r="H2065">
        <v>20000000</v>
      </c>
    </row>
    <row r="2066" spans="1:8" x14ac:dyDescent="0.3">
      <c r="A2066">
        <v>4</v>
      </c>
      <c r="B2066" t="s">
        <v>24022</v>
      </c>
      <c r="C2066" t="s">
        <v>8893</v>
      </c>
      <c r="D2066" t="s">
        <v>8894</v>
      </c>
      <c r="E2066" t="s">
        <v>37</v>
      </c>
      <c r="F2066">
        <v>88</v>
      </c>
      <c r="G2066">
        <v>16988996</v>
      </c>
      <c r="H2066">
        <v>35000000</v>
      </c>
    </row>
    <row r="2067" spans="1:8" x14ac:dyDescent="0.3">
      <c r="A2067">
        <v>7.6</v>
      </c>
      <c r="B2067" t="s">
        <v>24023</v>
      </c>
      <c r="C2067" t="s">
        <v>101</v>
      </c>
      <c r="D2067" t="s">
        <v>1473</v>
      </c>
      <c r="E2067" t="s">
        <v>8903</v>
      </c>
      <c r="F2067">
        <v>128</v>
      </c>
      <c r="G2067">
        <v>15797907</v>
      </c>
      <c r="H2067">
        <v>20000000</v>
      </c>
    </row>
    <row r="2068" spans="1:8" x14ac:dyDescent="0.3">
      <c r="A2068">
        <v>7.7</v>
      </c>
      <c r="B2068" t="s">
        <v>24024</v>
      </c>
      <c r="C2068" t="s">
        <v>593</v>
      </c>
      <c r="D2068" t="s">
        <v>1473</v>
      </c>
      <c r="E2068" t="s">
        <v>37</v>
      </c>
      <c r="F2068">
        <v>124</v>
      </c>
      <c r="G2068">
        <v>16248701</v>
      </c>
      <c r="H2068">
        <v>20000000</v>
      </c>
    </row>
    <row r="2069" spans="1:8" x14ac:dyDescent="0.3">
      <c r="A2069">
        <v>5.8</v>
      </c>
      <c r="B2069" t="s">
        <v>24025</v>
      </c>
      <c r="C2069" t="s">
        <v>8907</v>
      </c>
      <c r="D2069" t="s">
        <v>282</v>
      </c>
      <c r="E2069" t="s">
        <v>37</v>
      </c>
      <c r="F2069">
        <v>84</v>
      </c>
      <c r="G2069">
        <v>15712072</v>
      </c>
      <c r="H2069">
        <v>20000000</v>
      </c>
    </row>
    <row r="2070" spans="1:8" x14ac:dyDescent="0.3">
      <c r="A2070">
        <v>5.6</v>
      </c>
      <c r="B2070" t="s">
        <v>24026</v>
      </c>
      <c r="C2070" t="s">
        <v>8913</v>
      </c>
      <c r="D2070" t="s">
        <v>816</v>
      </c>
      <c r="E2070" t="s">
        <v>37</v>
      </c>
      <c r="F2070">
        <v>101</v>
      </c>
      <c r="G2070">
        <v>15408822</v>
      </c>
      <c r="H2070">
        <v>20000000</v>
      </c>
    </row>
    <row r="2071" spans="1:8" x14ac:dyDescent="0.3">
      <c r="A2071">
        <v>5.3</v>
      </c>
      <c r="B2071" t="s">
        <v>24027</v>
      </c>
      <c r="C2071" t="s">
        <v>8917</v>
      </c>
      <c r="D2071" t="s">
        <v>816</v>
      </c>
      <c r="E2071" t="s">
        <v>37</v>
      </c>
      <c r="F2071">
        <v>98</v>
      </c>
      <c r="G2071">
        <v>15464026</v>
      </c>
      <c r="H2071">
        <v>20000000</v>
      </c>
    </row>
    <row r="2072" spans="1:8" x14ac:dyDescent="0.3">
      <c r="A2072">
        <v>6.6</v>
      </c>
      <c r="B2072" t="s">
        <v>24028</v>
      </c>
      <c r="C2072" t="s">
        <v>8929</v>
      </c>
      <c r="D2072" t="s">
        <v>3726</v>
      </c>
      <c r="E2072" t="s">
        <v>37</v>
      </c>
      <c r="F2072">
        <v>225</v>
      </c>
      <c r="G2072">
        <v>8000000</v>
      </c>
      <c r="H2072">
        <v>20000000</v>
      </c>
    </row>
    <row r="2073" spans="1:8" x14ac:dyDescent="0.3">
      <c r="A2073">
        <v>1.9</v>
      </c>
      <c r="B2073" t="s">
        <v>24029</v>
      </c>
      <c r="C2073" t="s">
        <v>6168</v>
      </c>
      <c r="D2073" t="s">
        <v>809</v>
      </c>
      <c r="E2073" t="s">
        <v>37</v>
      </c>
      <c r="F2073">
        <v>88</v>
      </c>
      <c r="G2073">
        <v>14174654</v>
      </c>
      <c r="H2073">
        <v>25000000</v>
      </c>
    </row>
    <row r="2074" spans="1:8" x14ac:dyDescent="0.3">
      <c r="A2074">
        <v>5.7</v>
      </c>
      <c r="B2074" t="s">
        <v>24030</v>
      </c>
      <c r="C2074" t="s">
        <v>4258</v>
      </c>
      <c r="D2074" t="s">
        <v>223</v>
      </c>
      <c r="E2074" t="s">
        <v>37</v>
      </c>
      <c r="F2074">
        <v>88</v>
      </c>
      <c r="G2074">
        <v>15988876</v>
      </c>
      <c r="H2074">
        <v>27000000</v>
      </c>
    </row>
    <row r="2075" spans="1:8" x14ac:dyDescent="0.3">
      <c r="A2075">
        <v>6.6</v>
      </c>
      <c r="B2075" t="s">
        <v>24031</v>
      </c>
      <c r="C2075" t="s">
        <v>1152</v>
      </c>
      <c r="D2075" t="s">
        <v>264</v>
      </c>
      <c r="E2075" t="s">
        <v>37</v>
      </c>
      <c r="F2075">
        <v>94</v>
      </c>
      <c r="G2075">
        <v>13801755</v>
      </c>
      <c r="H2075">
        <v>20000000</v>
      </c>
    </row>
    <row r="2076" spans="1:8" x14ac:dyDescent="0.3">
      <c r="A2076">
        <v>6</v>
      </c>
      <c r="B2076" t="s">
        <v>24032</v>
      </c>
      <c r="C2076" t="s">
        <v>8950</v>
      </c>
      <c r="D2076" t="s">
        <v>816</v>
      </c>
      <c r="E2076" t="s">
        <v>37</v>
      </c>
      <c r="F2076">
        <v>117</v>
      </c>
      <c r="G2076">
        <v>13987482</v>
      </c>
      <c r="H2076">
        <v>20000000</v>
      </c>
    </row>
    <row r="2077" spans="1:8" x14ac:dyDescent="0.3">
      <c r="A2077">
        <v>6.1</v>
      </c>
      <c r="B2077" t="s">
        <v>24033</v>
      </c>
      <c r="C2077" t="s">
        <v>8954</v>
      </c>
      <c r="D2077" t="s">
        <v>157</v>
      </c>
      <c r="E2077" t="s">
        <v>37</v>
      </c>
      <c r="F2077">
        <v>95</v>
      </c>
      <c r="G2077">
        <v>14291570</v>
      </c>
      <c r="H2077">
        <v>20000000</v>
      </c>
    </row>
    <row r="2078" spans="1:8" x14ac:dyDescent="0.3">
      <c r="A2078">
        <v>4.8</v>
      </c>
      <c r="B2078" t="s">
        <v>24034</v>
      </c>
      <c r="C2078" t="s">
        <v>1371</v>
      </c>
      <c r="D2078" t="s">
        <v>809</v>
      </c>
      <c r="E2078" t="s">
        <v>37</v>
      </c>
      <c r="F2078">
        <v>99</v>
      </c>
      <c r="G2078">
        <v>12181484</v>
      </c>
      <c r="H2078">
        <v>40000000</v>
      </c>
    </row>
    <row r="2079" spans="1:8" x14ac:dyDescent="0.3">
      <c r="A2079">
        <v>6.2</v>
      </c>
      <c r="B2079" t="s">
        <v>24035</v>
      </c>
      <c r="C2079" t="s">
        <v>2317</v>
      </c>
      <c r="D2079" t="s">
        <v>707</v>
      </c>
      <c r="E2079" t="s">
        <v>37</v>
      </c>
      <c r="F2079">
        <v>96</v>
      </c>
      <c r="G2079">
        <v>13630226</v>
      </c>
      <c r="H2079">
        <v>20000000</v>
      </c>
    </row>
    <row r="2080" spans="1:8" x14ac:dyDescent="0.3">
      <c r="A2080">
        <v>7.5</v>
      </c>
      <c r="B2080" t="s">
        <v>24036</v>
      </c>
      <c r="C2080" t="s">
        <v>1789</v>
      </c>
      <c r="D2080" t="s">
        <v>541</v>
      </c>
      <c r="E2080" t="s">
        <v>37</v>
      </c>
      <c r="F2080">
        <v>98</v>
      </c>
      <c r="G2080">
        <v>13383737</v>
      </c>
      <c r="H2080">
        <v>20000000</v>
      </c>
    </row>
    <row r="2081" spans="1:8" x14ac:dyDescent="0.3">
      <c r="A2081">
        <v>6.3</v>
      </c>
      <c r="B2081" t="s">
        <v>24037</v>
      </c>
      <c r="C2081" t="s">
        <v>8969</v>
      </c>
      <c r="D2081" t="s">
        <v>3726</v>
      </c>
      <c r="E2081" t="s">
        <v>37</v>
      </c>
      <c r="F2081">
        <v>123</v>
      </c>
      <c r="G2081">
        <v>13391174</v>
      </c>
      <c r="H2081">
        <v>20000000</v>
      </c>
    </row>
    <row r="2082" spans="1:8" x14ac:dyDescent="0.3">
      <c r="A2082">
        <v>7.1</v>
      </c>
      <c r="B2082" t="s">
        <v>24038</v>
      </c>
      <c r="C2082" t="s">
        <v>624</v>
      </c>
      <c r="D2082" t="s">
        <v>8976</v>
      </c>
      <c r="E2082" t="s">
        <v>37</v>
      </c>
      <c r="F2082">
        <v>101</v>
      </c>
      <c r="G2082">
        <v>12987647</v>
      </c>
      <c r="H2082">
        <v>30000000</v>
      </c>
    </row>
    <row r="2083" spans="1:8" x14ac:dyDescent="0.3">
      <c r="A2083">
        <v>6.6</v>
      </c>
      <c r="B2083" t="s">
        <v>24039</v>
      </c>
      <c r="C2083" t="s">
        <v>40</v>
      </c>
      <c r="D2083" t="s">
        <v>1188</v>
      </c>
      <c r="E2083" t="s">
        <v>37</v>
      </c>
      <c r="F2083">
        <v>102</v>
      </c>
      <c r="G2083">
        <v>12469811</v>
      </c>
      <c r="H2083">
        <v>22000000</v>
      </c>
    </row>
    <row r="2084" spans="1:8" x14ac:dyDescent="0.3">
      <c r="A2084">
        <v>6.1</v>
      </c>
      <c r="B2084" t="s">
        <v>24040</v>
      </c>
      <c r="C2084" t="s">
        <v>2142</v>
      </c>
      <c r="D2084" t="s">
        <v>8983</v>
      </c>
      <c r="E2084" t="s">
        <v>37</v>
      </c>
      <c r="F2084">
        <v>94</v>
      </c>
      <c r="G2084">
        <v>12398628</v>
      </c>
      <c r="H2084">
        <v>20000000</v>
      </c>
    </row>
    <row r="2085" spans="1:8" x14ac:dyDescent="0.3">
      <c r="A2085">
        <v>6.7</v>
      </c>
      <c r="B2085" t="s">
        <v>24041</v>
      </c>
      <c r="C2085" t="s">
        <v>2187</v>
      </c>
      <c r="D2085" t="s">
        <v>1170</v>
      </c>
      <c r="E2085" t="s">
        <v>37</v>
      </c>
      <c r="F2085">
        <v>102</v>
      </c>
      <c r="G2085">
        <v>13214030</v>
      </c>
      <c r="H2085">
        <v>20000000</v>
      </c>
    </row>
    <row r="2086" spans="1:8" x14ac:dyDescent="0.3">
      <c r="A2086">
        <v>5.6</v>
      </c>
      <c r="B2086" t="s">
        <v>24042</v>
      </c>
      <c r="C2086" t="s">
        <v>997</v>
      </c>
      <c r="D2086" t="s">
        <v>223</v>
      </c>
      <c r="E2086" t="s">
        <v>37</v>
      </c>
      <c r="F2086">
        <v>108</v>
      </c>
      <c r="G2086">
        <v>12232937</v>
      </c>
      <c r="H2086">
        <v>22000000</v>
      </c>
    </row>
    <row r="2087" spans="1:8" x14ac:dyDescent="0.3">
      <c r="A2087">
        <v>7.2</v>
      </c>
      <c r="B2087" t="s">
        <v>24043</v>
      </c>
      <c r="C2087" t="s">
        <v>338</v>
      </c>
      <c r="D2087" t="s">
        <v>3765</v>
      </c>
      <c r="E2087" t="s">
        <v>37</v>
      </c>
      <c r="F2087">
        <v>116</v>
      </c>
      <c r="G2087">
        <v>12134420</v>
      </c>
      <c r="H2087">
        <v>20000000</v>
      </c>
    </row>
    <row r="2088" spans="1:8" x14ac:dyDescent="0.3">
      <c r="A2088">
        <v>4.3</v>
      </c>
      <c r="B2088" t="s">
        <v>24044</v>
      </c>
      <c r="C2088" t="s">
        <v>9000</v>
      </c>
      <c r="D2088" t="s">
        <v>6783</v>
      </c>
      <c r="E2088" t="s">
        <v>37</v>
      </c>
      <c r="F2088">
        <v>93</v>
      </c>
      <c r="G2088">
        <v>11784000</v>
      </c>
      <c r="H2088">
        <v>20000000</v>
      </c>
    </row>
    <row r="2089" spans="1:8" x14ac:dyDescent="0.3">
      <c r="A2089">
        <v>6.4</v>
      </c>
      <c r="B2089" t="s">
        <v>24045</v>
      </c>
      <c r="C2089" t="s">
        <v>764</v>
      </c>
      <c r="D2089" t="s">
        <v>809</v>
      </c>
      <c r="E2089" t="s">
        <v>37</v>
      </c>
      <c r="F2089">
        <v>102</v>
      </c>
      <c r="G2089">
        <v>11169531</v>
      </c>
      <c r="H2089">
        <v>20000000</v>
      </c>
    </row>
    <row r="2090" spans="1:8" x14ac:dyDescent="0.3">
      <c r="A2090">
        <v>7.1</v>
      </c>
      <c r="B2090" t="s">
        <v>24046</v>
      </c>
      <c r="C2090" t="s">
        <v>3433</v>
      </c>
      <c r="D2090" t="s">
        <v>9011</v>
      </c>
      <c r="E2090" t="s">
        <v>37</v>
      </c>
      <c r="F2090">
        <v>103</v>
      </c>
      <c r="G2090">
        <v>11034436</v>
      </c>
      <c r="H2090">
        <v>20000000</v>
      </c>
    </row>
    <row r="2091" spans="1:8" x14ac:dyDescent="0.3">
      <c r="A2091">
        <v>6.3</v>
      </c>
      <c r="B2091" t="s">
        <v>24047</v>
      </c>
      <c r="C2091" t="s">
        <v>7733</v>
      </c>
      <c r="D2091" t="s">
        <v>282</v>
      </c>
      <c r="E2091" t="s">
        <v>37</v>
      </c>
      <c r="F2091">
        <v>115</v>
      </c>
      <c r="G2091">
        <v>12626905</v>
      </c>
      <c r="H2091">
        <v>20000000</v>
      </c>
    </row>
    <row r="2092" spans="1:8" x14ac:dyDescent="0.3">
      <c r="A2092">
        <v>7.4</v>
      </c>
      <c r="B2092" t="s">
        <v>24048</v>
      </c>
      <c r="C2092" t="s">
        <v>1789</v>
      </c>
      <c r="D2092" t="s">
        <v>809</v>
      </c>
      <c r="E2092" t="s">
        <v>37</v>
      </c>
      <c r="F2092">
        <v>96</v>
      </c>
      <c r="G2092">
        <v>10569071</v>
      </c>
      <c r="H2092">
        <v>20000000</v>
      </c>
    </row>
    <row r="2093" spans="1:8" x14ac:dyDescent="0.3">
      <c r="A2093">
        <v>6.1</v>
      </c>
      <c r="B2093" t="s">
        <v>24049</v>
      </c>
      <c r="C2093" t="s">
        <v>9023</v>
      </c>
      <c r="D2093" t="s">
        <v>816</v>
      </c>
      <c r="E2093" t="s">
        <v>37</v>
      </c>
      <c r="F2093">
        <v>98</v>
      </c>
      <c r="G2093">
        <v>10544143</v>
      </c>
      <c r="H2093">
        <v>20000000</v>
      </c>
    </row>
    <row r="2094" spans="1:8" x14ac:dyDescent="0.3">
      <c r="A2094">
        <v>6.6</v>
      </c>
      <c r="B2094" t="s">
        <v>24050</v>
      </c>
      <c r="C2094" t="s">
        <v>7496</v>
      </c>
      <c r="D2094" t="s">
        <v>1188</v>
      </c>
      <c r="E2094" t="s">
        <v>37</v>
      </c>
      <c r="F2094">
        <v>101</v>
      </c>
      <c r="G2094">
        <v>13650738</v>
      </c>
      <c r="H2094">
        <v>20000000</v>
      </c>
    </row>
    <row r="2095" spans="1:8" x14ac:dyDescent="0.3">
      <c r="A2095">
        <v>6</v>
      </c>
      <c r="B2095" t="s">
        <v>24051</v>
      </c>
      <c r="C2095" t="s">
        <v>2836</v>
      </c>
      <c r="D2095" t="s">
        <v>541</v>
      </c>
      <c r="E2095" t="s">
        <v>37</v>
      </c>
      <c r="F2095">
        <v>106</v>
      </c>
      <c r="G2095">
        <v>10555348</v>
      </c>
      <c r="H2095">
        <v>20000000</v>
      </c>
    </row>
    <row r="2096" spans="1:8" x14ac:dyDescent="0.3">
      <c r="A2096">
        <v>6.8</v>
      </c>
      <c r="B2096" t="s">
        <v>24052</v>
      </c>
      <c r="C2096" t="s">
        <v>1789</v>
      </c>
      <c r="D2096" t="s">
        <v>9036</v>
      </c>
      <c r="E2096" t="s">
        <v>37</v>
      </c>
      <c r="F2096">
        <v>101</v>
      </c>
      <c r="G2096">
        <v>9714482</v>
      </c>
      <c r="H2096">
        <v>20000000</v>
      </c>
    </row>
    <row r="2097" spans="1:8" x14ac:dyDescent="0.3">
      <c r="A2097">
        <v>6.8</v>
      </c>
      <c r="B2097" t="s">
        <v>24053</v>
      </c>
      <c r="C2097" t="s">
        <v>221</v>
      </c>
      <c r="D2097" t="s">
        <v>223</v>
      </c>
      <c r="E2097" t="s">
        <v>37</v>
      </c>
      <c r="F2097">
        <v>111</v>
      </c>
      <c r="G2097">
        <v>9525276</v>
      </c>
      <c r="H2097">
        <v>20000000</v>
      </c>
    </row>
    <row r="2098" spans="1:8" x14ac:dyDescent="0.3">
      <c r="A2098">
        <v>7.2</v>
      </c>
      <c r="B2098" t="s">
        <v>24054</v>
      </c>
      <c r="C2098" t="s">
        <v>4895</v>
      </c>
      <c r="D2098" t="s">
        <v>4829</v>
      </c>
      <c r="E2098" t="s">
        <v>37</v>
      </c>
      <c r="F2098">
        <v>99</v>
      </c>
      <c r="G2098">
        <v>8855646</v>
      </c>
      <c r="H2098">
        <v>21000000</v>
      </c>
    </row>
    <row r="2099" spans="1:8" x14ac:dyDescent="0.3">
      <c r="A2099">
        <v>1.9</v>
      </c>
      <c r="B2099" t="s">
        <v>24055</v>
      </c>
      <c r="C2099" t="s">
        <v>9049</v>
      </c>
      <c r="D2099" t="s">
        <v>1222</v>
      </c>
      <c r="E2099" t="s">
        <v>37</v>
      </c>
      <c r="F2099">
        <v>88</v>
      </c>
      <c r="G2099">
        <v>9109322</v>
      </c>
      <c r="H2099">
        <v>20000000</v>
      </c>
    </row>
    <row r="2100" spans="1:8" x14ac:dyDescent="0.3">
      <c r="A2100">
        <v>5.5</v>
      </c>
      <c r="B2100" t="s">
        <v>24056</v>
      </c>
      <c r="C2100" t="s">
        <v>1221</v>
      </c>
      <c r="D2100" t="s">
        <v>853</v>
      </c>
      <c r="E2100" t="s">
        <v>37</v>
      </c>
      <c r="F2100">
        <v>83</v>
      </c>
      <c r="G2100">
        <v>8326035</v>
      </c>
      <c r="H2100">
        <v>33000000</v>
      </c>
    </row>
    <row r="2101" spans="1:8" x14ac:dyDescent="0.3">
      <c r="A2101">
        <v>4.5</v>
      </c>
      <c r="B2101" t="s">
        <v>24057</v>
      </c>
      <c r="C2101" t="s">
        <v>1221</v>
      </c>
      <c r="D2101" t="s">
        <v>853</v>
      </c>
      <c r="E2101" t="s">
        <v>37</v>
      </c>
      <c r="F2101">
        <v>91</v>
      </c>
      <c r="G2101">
        <v>8104069</v>
      </c>
      <c r="H2101">
        <v>20000000</v>
      </c>
    </row>
    <row r="2102" spans="1:8" x14ac:dyDescent="0.3">
      <c r="A2102">
        <v>6.3</v>
      </c>
      <c r="B2102" t="s">
        <v>24058</v>
      </c>
      <c r="C2102" t="s">
        <v>1558</v>
      </c>
      <c r="D2102" t="s">
        <v>1361</v>
      </c>
      <c r="E2102" t="s">
        <v>37</v>
      </c>
      <c r="F2102">
        <v>108</v>
      </c>
      <c r="G2102">
        <v>8054280</v>
      </c>
      <c r="H2102">
        <v>20000000</v>
      </c>
    </row>
    <row r="2103" spans="1:8" x14ac:dyDescent="0.3">
      <c r="A2103">
        <v>6.7</v>
      </c>
      <c r="B2103" t="s">
        <v>24059</v>
      </c>
      <c r="C2103" t="s">
        <v>4862</v>
      </c>
      <c r="D2103" t="s">
        <v>9075</v>
      </c>
      <c r="E2103" t="s">
        <v>37</v>
      </c>
      <c r="F2103">
        <v>148</v>
      </c>
      <c r="G2103">
        <v>8093318</v>
      </c>
      <c r="H2103">
        <v>20000000</v>
      </c>
    </row>
    <row r="2104" spans="1:8" x14ac:dyDescent="0.3">
      <c r="A2104">
        <v>2.8</v>
      </c>
      <c r="B2104" t="s">
        <v>24060</v>
      </c>
      <c r="C2104" t="s">
        <v>9081</v>
      </c>
      <c r="D2104" t="s">
        <v>185</v>
      </c>
      <c r="E2104" t="s">
        <v>37</v>
      </c>
      <c r="F2104">
        <v>77</v>
      </c>
      <c r="G2104">
        <v>7382993</v>
      </c>
      <c r="H2104">
        <v>20000000</v>
      </c>
    </row>
    <row r="2105" spans="1:8" x14ac:dyDescent="0.3">
      <c r="A2105">
        <v>5</v>
      </c>
      <c r="B2105" t="s">
        <v>24061</v>
      </c>
      <c r="C2105" t="s">
        <v>9085</v>
      </c>
      <c r="D2105" t="s">
        <v>3985</v>
      </c>
      <c r="E2105" t="s">
        <v>37</v>
      </c>
      <c r="F2105">
        <v>110</v>
      </c>
      <c r="G2105">
        <v>8888355</v>
      </c>
      <c r="H2105">
        <v>20000000</v>
      </c>
    </row>
    <row r="2106" spans="1:8" x14ac:dyDescent="0.3">
      <c r="A2106">
        <v>4.3</v>
      </c>
      <c r="B2106" t="s">
        <v>24062</v>
      </c>
      <c r="C2106" t="s">
        <v>3488</v>
      </c>
      <c r="D2106" t="s">
        <v>1269</v>
      </c>
      <c r="E2106" t="s">
        <v>37</v>
      </c>
      <c r="F2106">
        <v>83</v>
      </c>
      <c r="G2106">
        <v>7001720</v>
      </c>
      <c r="H2106">
        <v>12000000</v>
      </c>
    </row>
    <row r="2107" spans="1:8" x14ac:dyDescent="0.3">
      <c r="A2107">
        <v>5.6</v>
      </c>
      <c r="B2107" t="s">
        <v>24063</v>
      </c>
      <c r="C2107" t="s">
        <v>2689</v>
      </c>
      <c r="D2107" t="s">
        <v>264</v>
      </c>
      <c r="E2107" t="s">
        <v>37</v>
      </c>
      <c r="F2107">
        <v>107</v>
      </c>
      <c r="G2107">
        <v>7268659</v>
      </c>
      <c r="H2107">
        <v>20000000</v>
      </c>
    </row>
    <row r="2108" spans="1:8" x14ac:dyDescent="0.3">
      <c r="A2108">
        <v>6.2</v>
      </c>
      <c r="B2108" t="s">
        <v>24064</v>
      </c>
      <c r="C2108" t="s">
        <v>9104</v>
      </c>
      <c r="D2108" t="s">
        <v>1390</v>
      </c>
      <c r="E2108" t="s">
        <v>37</v>
      </c>
      <c r="F2108">
        <v>100</v>
      </c>
      <c r="G2108">
        <v>6852144</v>
      </c>
      <c r="H2108">
        <v>22000000</v>
      </c>
    </row>
    <row r="2109" spans="1:8" x14ac:dyDescent="0.3">
      <c r="A2109">
        <v>5.3</v>
      </c>
      <c r="B2109" t="s">
        <v>24065</v>
      </c>
      <c r="C2109" t="s">
        <v>7374</v>
      </c>
      <c r="D2109" t="s">
        <v>2005</v>
      </c>
      <c r="E2109" t="s">
        <v>37</v>
      </c>
      <c r="F2109">
        <v>87</v>
      </c>
      <c r="G2109">
        <v>6563357</v>
      </c>
      <c r="H2109">
        <v>20000000</v>
      </c>
    </row>
    <row r="2110" spans="1:8" x14ac:dyDescent="0.3">
      <c r="A2110">
        <v>7.4</v>
      </c>
      <c r="B2110" t="s">
        <v>24066</v>
      </c>
      <c r="C2110" t="s">
        <v>9113</v>
      </c>
      <c r="D2110" t="s">
        <v>9114</v>
      </c>
      <c r="E2110" t="s">
        <v>37</v>
      </c>
      <c r="F2110">
        <v>154</v>
      </c>
      <c r="G2110">
        <v>6201757</v>
      </c>
      <c r="H2110">
        <v>10000000</v>
      </c>
    </row>
    <row r="2111" spans="1:8" x14ac:dyDescent="0.3">
      <c r="A2111">
        <v>7.4</v>
      </c>
      <c r="B2111" t="s">
        <v>24067</v>
      </c>
      <c r="C2111" t="s">
        <v>9119</v>
      </c>
      <c r="D2111" t="s">
        <v>1469</v>
      </c>
      <c r="E2111" t="s">
        <v>37</v>
      </c>
      <c r="F2111">
        <v>106</v>
      </c>
      <c r="G2111">
        <v>6420319</v>
      </c>
      <c r="H2111">
        <v>20000000</v>
      </c>
    </row>
    <row r="2112" spans="1:8" x14ac:dyDescent="0.3">
      <c r="A2112">
        <v>6.5</v>
      </c>
      <c r="B2112" t="s">
        <v>24068</v>
      </c>
      <c r="C2112" t="s">
        <v>3189</v>
      </c>
      <c r="D2112" t="s">
        <v>1537</v>
      </c>
      <c r="E2112" t="s">
        <v>37</v>
      </c>
      <c r="F2112">
        <v>99</v>
      </c>
      <c r="G2112">
        <v>5702083</v>
      </c>
      <c r="H2112">
        <v>15000000</v>
      </c>
    </row>
    <row r="2113" spans="1:8" x14ac:dyDescent="0.3">
      <c r="A2113">
        <v>7.1</v>
      </c>
      <c r="B2113" t="s">
        <v>24069</v>
      </c>
      <c r="C2113" t="s">
        <v>6948</v>
      </c>
      <c r="D2113" t="s">
        <v>9125</v>
      </c>
      <c r="E2113" t="s">
        <v>37</v>
      </c>
      <c r="F2113">
        <v>100</v>
      </c>
      <c r="G2113">
        <v>5480996</v>
      </c>
      <c r="H2113">
        <v>8700000</v>
      </c>
    </row>
    <row r="2114" spans="1:8" x14ac:dyDescent="0.3">
      <c r="A2114">
        <v>7.2</v>
      </c>
      <c r="B2114" t="s">
        <v>24070</v>
      </c>
      <c r="C2114" t="s">
        <v>422</v>
      </c>
      <c r="D2114" t="s">
        <v>795</v>
      </c>
      <c r="E2114" t="s">
        <v>37</v>
      </c>
      <c r="F2114">
        <v>116</v>
      </c>
      <c r="G2114">
        <v>6002756</v>
      </c>
      <c r="H2114">
        <v>20000000</v>
      </c>
    </row>
    <row r="2115" spans="1:8" x14ac:dyDescent="0.3">
      <c r="A2115">
        <v>2.2999999999999998</v>
      </c>
      <c r="B2115" t="s">
        <v>24071</v>
      </c>
      <c r="C2115" t="s">
        <v>2194</v>
      </c>
      <c r="D2115" t="s">
        <v>8008</v>
      </c>
      <c r="E2115" t="s">
        <v>37</v>
      </c>
      <c r="F2115">
        <v>94</v>
      </c>
      <c r="G2115">
        <v>5132655</v>
      </c>
      <c r="H2115">
        <v>20000000</v>
      </c>
    </row>
    <row r="2116" spans="1:8" x14ac:dyDescent="0.3">
      <c r="A2116">
        <v>6.4</v>
      </c>
      <c r="B2116" t="s">
        <v>24072</v>
      </c>
      <c r="C2116" t="s">
        <v>1472</v>
      </c>
      <c r="D2116" t="s">
        <v>5956</v>
      </c>
      <c r="E2116" t="s">
        <v>37</v>
      </c>
      <c r="F2116">
        <v>111</v>
      </c>
      <c r="G2116">
        <v>5205343</v>
      </c>
      <c r="H2116">
        <v>20000000</v>
      </c>
    </row>
    <row r="2117" spans="1:8" x14ac:dyDescent="0.3">
      <c r="A2117">
        <v>6.1</v>
      </c>
      <c r="B2117" t="s">
        <v>24073</v>
      </c>
      <c r="C2117" t="s">
        <v>9143</v>
      </c>
      <c r="D2117" t="s">
        <v>1429</v>
      </c>
      <c r="E2117" t="s">
        <v>37</v>
      </c>
      <c r="F2117">
        <v>100</v>
      </c>
      <c r="G2117">
        <v>5005883</v>
      </c>
      <c r="H2117">
        <v>20000000</v>
      </c>
    </row>
    <row r="2118" spans="1:8" x14ac:dyDescent="0.3">
      <c r="A2118">
        <v>7</v>
      </c>
      <c r="B2118" t="s">
        <v>24074</v>
      </c>
      <c r="C2118" t="s">
        <v>9147</v>
      </c>
      <c r="D2118" t="s">
        <v>282</v>
      </c>
      <c r="E2118" t="s">
        <v>37</v>
      </c>
      <c r="F2118">
        <v>125</v>
      </c>
      <c r="G2118">
        <v>5749134</v>
      </c>
      <c r="H2118">
        <v>20000000</v>
      </c>
    </row>
    <row r="2119" spans="1:8" x14ac:dyDescent="0.3">
      <c r="A2119">
        <v>7</v>
      </c>
      <c r="B2119" t="s">
        <v>24075</v>
      </c>
      <c r="C2119" t="s">
        <v>9154</v>
      </c>
      <c r="D2119" t="s">
        <v>760</v>
      </c>
      <c r="E2119" t="s">
        <v>37</v>
      </c>
      <c r="F2119">
        <v>119</v>
      </c>
      <c r="G2119">
        <v>4234040</v>
      </c>
      <c r="H2119">
        <v>20000000</v>
      </c>
    </row>
    <row r="2120" spans="1:8" x14ac:dyDescent="0.3">
      <c r="A2120">
        <v>7</v>
      </c>
      <c r="B2120" t="s">
        <v>24076</v>
      </c>
      <c r="C2120" t="s">
        <v>9161</v>
      </c>
      <c r="D2120" t="s">
        <v>2082</v>
      </c>
      <c r="E2120" t="s">
        <v>37</v>
      </c>
      <c r="F2120">
        <v>135</v>
      </c>
      <c r="G2120">
        <v>4001121</v>
      </c>
      <c r="H2120">
        <v>20000000</v>
      </c>
    </row>
    <row r="2121" spans="1:8" x14ac:dyDescent="0.3">
      <c r="A2121">
        <v>4.9000000000000004</v>
      </c>
      <c r="B2121" t="s">
        <v>24077</v>
      </c>
      <c r="C2121" t="s">
        <v>9166</v>
      </c>
      <c r="D2121" t="s">
        <v>59</v>
      </c>
      <c r="E2121" t="s">
        <v>37</v>
      </c>
      <c r="F2121">
        <v>93</v>
      </c>
      <c r="G2121">
        <v>3749061</v>
      </c>
      <c r="H2121">
        <v>20000000</v>
      </c>
    </row>
    <row r="2122" spans="1:8" x14ac:dyDescent="0.3">
      <c r="A2122">
        <v>6.9</v>
      </c>
      <c r="B2122" t="s">
        <v>24078</v>
      </c>
      <c r="C2122" t="s">
        <v>5991</v>
      </c>
      <c r="D2122" t="s">
        <v>9170</v>
      </c>
      <c r="E2122" t="s">
        <v>37</v>
      </c>
      <c r="F2122">
        <v>114</v>
      </c>
      <c r="G2122">
        <v>3519627</v>
      </c>
      <c r="H2122">
        <v>20000000</v>
      </c>
    </row>
    <row r="2123" spans="1:8" x14ac:dyDescent="0.3">
      <c r="A2123">
        <v>7.5</v>
      </c>
      <c r="B2123" t="s">
        <v>24079</v>
      </c>
      <c r="C2123" t="s">
        <v>9175</v>
      </c>
      <c r="D2123" t="s">
        <v>715</v>
      </c>
      <c r="E2123" t="s">
        <v>37</v>
      </c>
      <c r="F2123">
        <v>124</v>
      </c>
      <c r="G2123">
        <v>3081925</v>
      </c>
      <c r="H2123">
        <v>21000000</v>
      </c>
    </row>
    <row r="2124" spans="1:8" x14ac:dyDescent="0.3">
      <c r="A2124">
        <v>8.4</v>
      </c>
      <c r="B2124" t="s">
        <v>24080</v>
      </c>
      <c r="C2124" t="s">
        <v>5564</v>
      </c>
      <c r="D2124" t="s">
        <v>6534</v>
      </c>
      <c r="E2124" t="s">
        <v>388</v>
      </c>
      <c r="F2124">
        <v>134</v>
      </c>
      <c r="G2124">
        <v>2298191</v>
      </c>
      <c r="H2124">
        <v>2400000000</v>
      </c>
    </row>
    <row r="2125" spans="1:8" x14ac:dyDescent="0.3">
      <c r="A2125">
        <v>6.9</v>
      </c>
      <c r="B2125" t="s">
        <v>24081</v>
      </c>
      <c r="C2125" t="s">
        <v>5507</v>
      </c>
      <c r="D2125" t="s">
        <v>9182</v>
      </c>
      <c r="E2125" t="s">
        <v>726</v>
      </c>
      <c r="F2125">
        <v>114</v>
      </c>
      <c r="G2125">
        <v>2353728</v>
      </c>
      <c r="H2125">
        <v>20000000</v>
      </c>
    </row>
    <row r="2126" spans="1:8" x14ac:dyDescent="0.3">
      <c r="A2126">
        <v>4.5</v>
      </c>
      <c r="B2126" t="s">
        <v>24082</v>
      </c>
      <c r="C2126" t="s">
        <v>9186</v>
      </c>
      <c r="D2126" t="s">
        <v>9188</v>
      </c>
      <c r="E2126" t="s">
        <v>37</v>
      </c>
      <c r="F2126">
        <v>124</v>
      </c>
      <c r="G2126">
        <v>2000000</v>
      </c>
      <c r="H2126">
        <v>20000000</v>
      </c>
    </row>
    <row r="2127" spans="1:8" x14ac:dyDescent="0.3">
      <c r="A2127">
        <v>7.4</v>
      </c>
      <c r="B2127" t="s">
        <v>24083</v>
      </c>
      <c r="C2127" t="s">
        <v>7733</v>
      </c>
      <c r="D2127" t="s">
        <v>8805</v>
      </c>
      <c r="E2127" t="s">
        <v>37</v>
      </c>
      <c r="F2127">
        <v>104</v>
      </c>
      <c r="G2127">
        <v>1900725</v>
      </c>
      <c r="H2127">
        <v>2000000</v>
      </c>
    </row>
    <row r="2128" spans="1:8" x14ac:dyDescent="0.3">
      <c r="A2128">
        <v>7</v>
      </c>
      <c r="B2128" t="s">
        <v>24084</v>
      </c>
      <c r="C2128" t="s">
        <v>9196</v>
      </c>
      <c r="D2128" t="s">
        <v>795</v>
      </c>
      <c r="E2128" t="s">
        <v>37</v>
      </c>
      <c r="F2128">
        <v>118</v>
      </c>
      <c r="G2128">
        <v>2246000</v>
      </c>
      <c r="H2128">
        <v>20000000</v>
      </c>
    </row>
    <row r="2129" spans="1:8" x14ac:dyDescent="0.3">
      <c r="A2129">
        <v>2.8</v>
      </c>
      <c r="B2129" t="s">
        <v>24085</v>
      </c>
      <c r="C2129" t="s">
        <v>7713</v>
      </c>
      <c r="D2129" t="s">
        <v>4205</v>
      </c>
      <c r="E2129" t="s">
        <v>37</v>
      </c>
      <c r="F2129">
        <v>80</v>
      </c>
      <c r="G2129">
        <v>1646664</v>
      </c>
      <c r="H2129">
        <v>20000000</v>
      </c>
    </row>
    <row r="2130" spans="1:8" x14ac:dyDescent="0.3">
      <c r="A2130">
        <v>7.5</v>
      </c>
      <c r="B2130" t="s">
        <v>24086</v>
      </c>
      <c r="C2130" t="s">
        <v>6300</v>
      </c>
      <c r="D2130" t="s">
        <v>703</v>
      </c>
      <c r="E2130" t="s">
        <v>37</v>
      </c>
      <c r="F2130">
        <v>107</v>
      </c>
      <c r="G2130">
        <v>1190018</v>
      </c>
      <c r="H2130">
        <v>20000000</v>
      </c>
    </row>
    <row r="2131" spans="1:8" x14ac:dyDescent="0.3">
      <c r="A2131">
        <v>7.1</v>
      </c>
      <c r="B2131" t="s">
        <v>24087</v>
      </c>
      <c r="C2131" t="s">
        <v>749</v>
      </c>
      <c r="D2131" t="s">
        <v>1469</v>
      </c>
      <c r="E2131" t="s">
        <v>37</v>
      </c>
      <c r="F2131">
        <v>125</v>
      </c>
      <c r="G2131">
        <v>1027749</v>
      </c>
      <c r="H2131">
        <v>40000000</v>
      </c>
    </row>
    <row r="2132" spans="1:8" x14ac:dyDescent="0.3">
      <c r="A2132">
        <v>6.4</v>
      </c>
      <c r="B2132" t="s">
        <v>24088</v>
      </c>
      <c r="C2132" t="s">
        <v>6758</v>
      </c>
      <c r="D2132" t="s">
        <v>3060</v>
      </c>
      <c r="E2132" t="s">
        <v>37</v>
      </c>
      <c r="F2132">
        <v>115</v>
      </c>
      <c r="G2132">
        <v>882710</v>
      </c>
      <c r="H2132">
        <v>24000000</v>
      </c>
    </row>
    <row r="2133" spans="1:8" x14ac:dyDescent="0.3">
      <c r="A2133">
        <v>6.7</v>
      </c>
      <c r="B2133" t="s">
        <v>24089</v>
      </c>
      <c r="C2133" t="s">
        <v>9217</v>
      </c>
      <c r="D2133" t="s">
        <v>7576</v>
      </c>
      <c r="E2133" t="s">
        <v>37</v>
      </c>
      <c r="F2133">
        <v>88</v>
      </c>
      <c r="G2133">
        <v>1064277</v>
      </c>
      <c r="H2133">
        <v>20000000</v>
      </c>
    </row>
    <row r="2134" spans="1:8" x14ac:dyDescent="0.3">
      <c r="A2134">
        <v>5.3</v>
      </c>
      <c r="B2134" t="s">
        <v>24090</v>
      </c>
      <c r="C2134" t="s">
        <v>336</v>
      </c>
      <c r="D2134" t="s">
        <v>151</v>
      </c>
      <c r="E2134" t="s">
        <v>37</v>
      </c>
      <c r="F2134">
        <v>122</v>
      </c>
      <c r="G2134">
        <v>531009</v>
      </c>
      <c r="H2134">
        <v>10000000</v>
      </c>
    </row>
    <row r="2135" spans="1:8" x14ac:dyDescent="0.3">
      <c r="A2135">
        <v>6.9</v>
      </c>
      <c r="B2135" t="s">
        <v>24091</v>
      </c>
      <c r="C2135" t="s">
        <v>9227</v>
      </c>
      <c r="D2135" t="s">
        <v>9228</v>
      </c>
      <c r="E2135" t="s">
        <v>388</v>
      </c>
      <c r="F2135">
        <v>103</v>
      </c>
      <c r="G2135">
        <v>410388</v>
      </c>
      <c r="H2135">
        <v>2127519898</v>
      </c>
    </row>
    <row r="2136" spans="1:8" x14ac:dyDescent="0.3">
      <c r="A2136">
        <v>6.2</v>
      </c>
      <c r="B2136" t="s">
        <v>24092</v>
      </c>
      <c r="C2136" t="s">
        <v>9233</v>
      </c>
      <c r="D2136" t="s">
        <v>1096</v>
      </c>
      <c r="E2136" t="s">
        <v>37</v>
      </c>
      <c r="F2136">
        <v>101</v>
      </c>
      <c r="G2136">
        <v>375474</v>
      </c>
      <c r="H2136">
        <v>20000000</v>
      </c>
    </row>
    <row r="2137" spans="1:8" x14ac:dyDescent="0.3">
      <c r="A2137">
        <v>6.4</v>
      </c>
      <c r="B2137" t="s">
        <v>24093</v>
      </c>
      <c r="C2137" t="s">
        <v>315</v>
      </c>
      <c r="D2137" t="s">
        <v>1300</v>
      </c>
      <c r="E2137" t="s">
        <v>37</v>
      </c>
      <c r="F2137">
        <v>107</v>
      </c>
      <c r="G2137">
        <v>305070</v>
      </c>
      <c r="H2137">
        <v>20000000</v>
      </c>
    </row>
    <row r="2138" spans="1:8" x14ac:dyDescent="0.3">
      <c r="A2138">
        <v>6</v>
      </c>
      <c r="B2138" t="s">
        <v>24094</v>
      </c>
      <c r="C2138" t="s">
        <v>4613</v>
      </c>
      <c r="D2138" t="s">
        <v>9253</v>
      </c>
      <c r="E2138" t="s">
        <v>726</v>
      </c>
      <c r="F2138">
        <v>118</v>
      </c>
      <c r="G2138">
        <v>146072</v>
      </c>
      <c r="H2138">
        <v>140000000</v>
      </c>
    </row>
    <row r="2139" spans="1:8" x14ac:dyDescent="0.3">
      <c r="A2139">
        <v>5.0999999999999996</v>
      </c>
      <c r="B2139" t="s">
        <v>24095</v>
      </c>
      <c r="C2139" t="s">
        <v>5134</v>
      </c>
      <c r="D2139" t="s">
        <v>9260</v>
      </c>
      <c r="E2139" t="s">
        <v>37</v>
      </c>
      <c r="F2139">
        <v>107</v>
      </c>
      <c r="G2139">
        <v>1183354</v>
      </c>
      <c r="H2139">
        <v>20000000</v>
      </c>
    </row>
    <row r="2140" spans="1:8" x14ac:dyDescent="0.3">
      <c r="A2140">
        <v>5.5</v>
      </c>
      <c r="B2140" t="s">
        <v>24096</v>
      </c>
      <c r="C2140" t="s">
        <v>9264</v>
      </c>
      <c r="D2140" t="s">
        <v>1357</v>
      </c>
      <c r="E2140" t="s">
        <v>37</v>
      </c>
      <c r="F2140">
        <v>100</v>
      </c>
      <c r="G2140">
        <v>121972</v>
      </c>
      <c r="H2140">
        <v>22000000</v>
      </c>
    </row>
    <row r="2141" spans="1:8" x14ac:dyDescent="0.3">
      <c r="A2141">
        <v>5.4</v>
      </c>
      <c r="B2141" t="s">
        <v>24097</v>
      </c>
      <c r="C2141" t="s">
        <v>3668</v>
      </c>
      <c r="D2141" t="s">
        <v>1170</v>
      </c>
      <c r="E2141" t="s">
        <v>37</v>
      </c>
      <c r="F2141">
        <v>110</v>
      </c>
      <c r="G2141">
        <v>263365</v>
      </c>
      <c r="H2141">
        <v>20000000</v>
      </c>
    </row>
    <row r="2142" spans="1:8" x14ac:dyDescent="0.3">
      <c r="A2142">
        <v>7.5</v>
      </c>
      <c r="B2142" t="s">
        <v>24098</v>
      </c>
      <c r="C2142" t="s">
        <v>8302</v>
      </c>
      <c r="D2142" t="s">
        <v>151</v>
      </c>
      <c r="E2142" t="s">
        <v>940</v>
      </c>
      <c r="F2142">
        <v>125</v>
      </c>
      <c r="G2142">
        <v>8047690</v>
      </c>
      <c r="H2142">
        <v>19400000</v>
      </c>
    </row>
    <row r="2143" spans="1:8" x14ac:dyDescent="0.3">
      <c r="A2143">
        <v>7.4</v>
      </c>
      <c r="B2143" t="s">
        <v>24099</v>
      </c>
      <c r="C2143" t="s">
        <v>8239</v>
      </c>
      <c r="D2143" t="s">
        <v>6508</v>
      </c>
      <c r="E2143" t="s">
        <v>6517</v>
      </c>
      <c r="F2143">
        <v>184</v>
      </c>
      <c r="G2143">
        <v>476270</v>
      </c>
      <c r="H2143">
        <v>20000000</v>
      </c>
    </row>
    <row r="2144" spans="1:8" x14ac:dyDescent="0.3">
      <c r="A2144">
        <v>8</v>
      </c>
      <c r="B2144" t="s">
        <v>24100</v>
      </c>
      <c r="C2144" t="s">
        <v>1289</v>
      </c>
      <c r="D2144" t="s">
        <v>3824</v>
      </c>
      <c r="E2144" t="s">
        <v>37</v>
      </c>
      <c r="F2144">
        <v>236</v>
      </c>
      <c r="G2144">
        <v>184208848</v>
      </c>
      <c r="H2144">
        <v>22000000</v>
      </c>
    </row>
    <row r="2145" spans="1:8" x14ac:dyDescent="0.3">
      <c r="A2145">
        <v>5.7</v>
      </c>
      <c r="B2145" t="s">
        <v>24101</v>
      </c>
      <c r="C2145" t="s">
        <v>4359</v>
      </c>
      <c r="D2145" t="s">
        <v>809</v>
      </c>
      <c r="E2145" t="s">
        <v>37</v>
      </c>
      <c r="F2145">
        <v>97</v>
      </c>
      <c r="G2145">
        <v>100292856</v>
      </c>
      <c r="H2145">
        <v>20000000</v>
      </c>
    </row>
    <row r="2146" spans="1:8" x14ac:dyDescent="0.3">
      <c r="A2146">
        <v>6.8</v>
      </c>
      <c r="B2146" t="s">
        <v>24102</v>
      </c>
      <c r="C2146" t="s">
        <v>2077</v>
      </c>
      <c r="D2146" t="s">
        <v>1025</v>
      </c>
      <c r="E2146" t="s">
        <v>37</v>
      </c>
      <c r="F2146">
        <v>113</v>
      </c>
      <c r="G2146">
        <v>58571513</v>
      </c>
      <c r="H2146">
        <v>19000000</v>
      </c>
    </row>
    <row r="2147" spans="1:8" x14ac:dyDescent="0.3">
      <c r="A2147">
        <v>5.9</v>
      </c>
      <c r="B2147" t="s">
        <v>24103</v>
      </c>
      <c r="C2147" t="s">
        <v>9348</v>
      </c>
      <c r="D2147" t="s">
        <v>1247</v>
      </c>
      <c r="E2147" t="s">
        <v>37</v>
      </c>
      <c r="F2147">
        <v>95</v>
      </c>
      <c r="G2147">
        <v>51431160</v>
      </c>
      <c r="H2147">
        <v>20000000</v>
      </c>
    </row>
    <row r="2148" spans="1:8" x14ac:dyDescent="0.3">
      <c r="A2148">
        <v>7.2</v>
      </c>
      <c r="B2148" t="s">
        <v>24104</v>
      </c>
      <c r="C2148" t="s">
        <v>4094</v>
      </c>
      <c r="D2148" t="s">
        <v>2889</v>
      </c>
      <c r="E2148" t="s">
        <v>37</v>
      </c>
      <c r="F2148">
        <v>103</v>
      </c>
      <c r="G2148">
        <v>103001286</v>
      </c>
      <c r="H2148">
        <v>15000000</v>
      </c>
    </row>
    <row r="2149" spans="1:8" x14ac:dyDescent="0.3">
      <c r="A2149">
        <v>5.5</v>
      </c>
      <c r="B2149" t="s">
        <v>24105</v>
      </c>
      <c r="C2149" t="s">
        <v>8689</v>
      </c>
      <c r="D2149" t="s">
        <v>4189</v>
      </c>
      <c r="E2149" t="s">
        <v>37</v>
      </c>
      <c r="F2149">
        <v>91</v>
      </c>
      <c r="G2149">
        <v>41867960</v>
      </c>
      <c r="H2149">
        <v>20000000</v>
      </c>
    </row>
    <row r="2150" spans="1:8" x14ac:dyDescent="0.3">
      <c r="A2150">
        <v>8.5</v>
      </c>
      <c r="B2150" t="s">
        <v>24106</v>
      </c>
      <c r="C2150" t="s">
        <v>271</v>
      </c>
      <c r="D2150" t="s">
        <v>912</v>
      </c>
      <c r="E2150" t="s">
        <v>37</v>
      </c>
      <c r="F2150">
        <v>116</v>
      </c>
      <c r="G2150">
        <v>210609762</v>
      </c>
      <c r="H2150">
        <v>19000000</v>
      </c>
    </row>
    <row r="2151" spans="1:8" x14ac:dyDescent="0.3">
      <c r="A2151">
        <v>5.6</v>
      </c>
      <c r="B2151" t="s">
        <v>24107</v>
      </c>
      <c r="C2151" t="s">
        <v>4574</v>
      </c>
      <c r="D2151" t="s">
        <v>1342</v>
      </c>
      <c r="E2151" t="s">
        <v>37</v>
      </c>
      <c r="F2151">
        <v>93</v>
      </c>
      <c r="G2151">
        <v>40846082</v>
      </c>
      <c r="H2151">
        <v>19000000</v>
      </c>
    </row>
    <row r="2152" spans="1:8" x14ac:dyDescent="0.3">
      <c r="A2152">
        <v>4.0999999999999996</v>
      </c>
      <c r="B2152" t="s">
        <v>24108</v>
      </c>
      <c r="C2152" t="s">
        <v>7302</v>
      </c>
      <c r="D2152" t="s">
        <v>1188</v>
      </c>
      <c r="E2152" t="s">
        <v>37</v>
      </c>
      <c r="F2152">
        <v>113</v>
      </c>
      <c r="G2152">
        <v>51697449</v>
      </c>
      <c r="H2152">
        <v>13000000</v>
      </c>
    </row>
    <row r="2153" spans="1:8" x14ac:dyDescent="0.3">
      <c r="A2153">
        <v>6.1</v>
      </c>
      <c r="B2153" t="s">
        <v>24109</v>
      </c>
      <c r="C2153" t="s">
        <v>1698</v>
      </c>
      <c r="D2153" t="s">
        <v>715</v>
      </c>
      <c r="E2153" t="s">
        <v>37</v>
      </c>
      <c r="F2153">
        <v>101</v>
      </c>
      <c r="G2153">
        <v>27758465</v>
      </c>
      <c r="H2153">
        <v>19000000</v>
      </c>
    </row>
    <row r="2154" spans="1:8" x14ac:dyDescent="0.3">
      <c r="A2154">
        <v>5.4</v>
      </c>
      <c r="B2154" t="s">
        <v>24110</v>
      </c>
      <c r="C2154" t="s">
        <v>453</v>
      </c>
      <c r="D2154" t="s">
        <v>816</v>
      </c>
      <c r="E2154" t="s">
        <v>37</v>
      </c>
      <c r="F2154">
        <v>95</v>
      </c>
      <c r="G2154">
        <v>56127162</v>
      </c>
      <c r="H2154">
        <v>18000000</v>
      </c>
    </row>
    <row r="2155" spans="1:8" x14ac:dyDescent="0.3">
      <c r="A2155">
        <v>7.1</v>
      </c>
      <c r="B2155" t="s">
        <v>24111</v>
      </c>
      <c r="C2155" t="s">
        <v>518</v>
      </c>
      <c r="D2155" t="s">
        <v>1537</v>
      </c>
      <c r="E2155" t="s">
        <v>37</v>
      </c>
      <c r="F2155">
        <v>109</v>
      </c>
      <c r="G2155">
        <v>1357042</v>
      </c>
      <c r="H2155">
        <v>15000000</v>
      </c>
    </row>
    <row r="2156" spans="1:8" x14ac:dyDescent="0.3">
      <c r="A2156">
        <v>3.6</v>
      </c>
      <c r="B2156" t="s">
        <v>24112</v>
      </c>
      <c r="C2156" t="s">
        <v>9406</v>
      </c>
      <c r="D2156" t="s">
        <v>1147</v>
      </c>
      <c r="E2156" t="s">
        <v>37</v>
      </c>
      <c r="F2156">
        <v>85</v>
      </c>
      <c r="G2156">
        <v>15911333</v>
      </c>
      <c r="H2156">
        <v>19000000</v>
      </c>
    </row>
    <row r="2157" spans="1:8" x14ac:dyDescent="0.3">
      <c r="A2157">
        <v>6.5</v>
      </c>
      <c r="B2157" t="s">
        <v>24113</v>
      </c>
      <c r="C2157" t="s">
        <v>571</v>
      </c>
      <c r="D2157" t="s">
        <v>3330</v>
      </c>
      <c r="E2157" t="s">
        <v>37</v>
      </c>
      <c r="F2157">
        <v>101</v>
      </c>
      <c r="G2157">
        <v>39103378</v>
      </c>
      <c r="H2157">
        <v>20000000</v>
      </c>
    </row>
    <row r="2158" spans="1:8" x14ac:dyDescent="0.3">
      <c r="A2158">
        <v>8.6</v>
      </c>
      <c r="B2158" t="s">
        <v>24114</v>
      </c>
      <c r="C2158" t="s">
        <v>5564</v>
      </c>
      <c r="D2158" t="s">
        <v>371</v>
      </c>
      <c r="E2158" t="s">
        <v>388</v>
      </c>
      <c r="F2158">
        <v>125</v>
      </c>
      <c r="G2158">
        <v>10049886</v>
      </c>
      <c r="H2158">
        <v>19000000</v>
      </c>
    </row>
    <row r="2159" spans="1:8" x14ac:dyDescent="0.3">
      <c r="A2159">
        <v>7</v>
      </c>
      <c r="B2159" t="s">
        <v>24115</v>
      </c>
      <c r="C2159" t="s">
        <v>739</v>
      </c>
      <c r="D2159" t="s">
        <v>1300</v>
      </c>
      <c r="E2159" t="s">
        <v>37</v>
      </c>
      <c r="F2159">
        <v>132</v>
      </c>
      <c r="G2159">
        <v>8600000</v>
      </c>
      <c r="H2159">
        <v>25000000</v>
      </c>
    </row>
    <row r="2160" spans="1:8" x14ac:dyDescent="0.3">
      <c r="A2160">
        <v>7.6</v>
      </c>
      <c r="B2160" t="s">
        <v>24116</v>
      </c>
      <c r="C2160" t="s">
        <v>9428</v>
      </c>
      <c r="D2160" t="s">
        <v>1469</v>
      </c>
      <c r="E2160" t="s">
        <v>37</v>
      </c>
      <c r="F2160">
        <v>131</v>
      </c>
      <c r="G2160">
        <v>21483154</v>
      </c>
      <c r="H2160">
        <v>19000000</v>
      </c>
    </row>
    <row r="2161" spans="1:8" x14ac:dyDescent="0.3">
      <c r="A2161">
        <v>6.5</v>
      </c>
      <c r="B2161" t="s">
        <v>24117</v>
      </c>
      <c r="C2161" t="s">
        <v>2302</v>
      </c>
      <c r="D2161" t="s">
        <v>9434</v>
      </c>
      <c r="E2161" t="s">
        <v>37</v>
      </c>
      <c r="F2161">
        <v>129</v>
      </c>
      <c r="G2161">
        <v>8396942</v>
      </c>
      <c r="H2161">
        <v>19000000</v>
      </c>
    </row>
    <row r="2162" spans="1:8" x14ac:dyDescent="0.3">
      <c r="A2162">
        <v>6.4</v>
      </c>
      <c r="B2162" t="s">
        <v>24118</v>
      </c>
      <c r="C2162" t="s">
        <v>9439</v>
      </c>
      <c r="D2162" t="s">
        <v>816</v>
      </c>
      <c r="E2162" t="s">
        <v>37</v>
      </c>
      <c r="F2162">
        <v>100</v>
      </c>
      <c r="G2162">
        <v>12561</v>
      </c>
      <c r="H2162">
        <v>19000000</v>
      </c>
    </row>
    <row r="2163" spans="1:8" x14ac:dyDescent="0.3">
      <c r="A2163">
        <v>6.3</v>
      </c>
      <c r="B2163" t="s">
        <v>24119</v>
      </c>
      <c r="C2163" t="s">
        <v>9450</v>
      </c>
      <c r="D2163" t="s">
        <v>715</v>
      </c>
      <c r="E2163" t="s">
        <v>37</v>
      </c>
      <c r="F2163">
        <v>97</v>
      </c>
      <c r="G2163">
        <v>6923891</v>
      </c>
      <c r="H2163">
        <v>23000000</v>
      </c>
    </row>
    <row r="2164" spans="1:8" x14ac:dyDescent="0.3">
      <c r="A2164">
        <v>5.7</v>
      </c>
      <c r="B2164" t="s">
        <v>24120</v>
      </c>
      <c r="C2164" t="s">
        <v>9459</v>
      </c>
      <c r="D2164" t="s">
        <v>9461</v>
      </c>
      <c r="E2164" t="s">
        <v>37</v>
      </c>
      <c r="F2164">
        <v>92</v>
      </c>
      <c r="G2164">
        <v>2119994</v>
      </c>
      <c r="H2164">
        <v>19000000</v>
      </c>
    </row>
    <row r="2165" spans="1:8" x14ac:dyDescent="0.3">
      <c r="A2165">
        <v>6.3</v>
      </c>
      <c r="B2165" t="s">
        <v>24121</v>
      </c>
      <c r="C2165" t="s">
        <v>9467</v>
      </c>
      <c r="D2165" t="s">
        <v>9468</v>
      </c>
      <c r="E2165" t="s">
        <v>37</v>
      </c>
      <c r="F2165">
        <v>116</v>
      </c>
      <c r="G2165">
        <v>1292527</v>
      </c>
      <c r="H2165">
        <v>19000000</v>
      </c>
    </row>
    <row r="2166" spans="1:8" x14ac:dyDescent="0.3">
      <c r="A2166">
        <v>6</v>
      </c>
      <c r="B2166" t="s">
        <v>24122</v>
      </c>
      <c r="C2166" t="s">
        <v>9477</v>
      </c>
      <c r="D2166" t="s">
        <v>3918</v>
      </c>
      <c r="E2166" t="s">
        <v>37</v>
      </c>
      <c r="F2166">
        <v>90</v>
      </c>
      <c r="G2166">
        <v>64255243</v>
      </c>
      <c r="H2166">
        <v>19000000</v>
      </c>
    </row>
    <row r="2167" spans="1:8" x14ac:dyDescent="0.3">
      <c r="A2167">
        <v>7.7</v>
      </c>
      <c r="B2167" t="s">
        <v>24123</v>
      </c>
      <c r="C2167" t="s">
        <v>876</v>
      </c>
      <c r="D2167" t="s">
        <v>1188</v>
      </c>
      <c r="E2167" t="s">
        <v>37</v>
      </c>
      <c r="F2167">
        <v>81</v>
      </c>
      <c r="G2167">
        <v>22245861</v>
      </c>
      <c r="H2167">
        <v>19000000</v>
      </c>
    </row>
    <row r="2168" spans="1:8" x14ac:dyDescent="0.3">
      <c r="A2168">
        <v>6.2</v>
      </c>
      <c r="B2168" t="s">
        <v>24124</v>
      </c>
      <c r="C2168" t="s">
        <v>1172</v>
      </c>
      <c r="D2168" t="s">
        <v>4189</v>
      </c>
      <c r="E2168" t="s">
        <v>37</v>
      </c>
      <c r="F2168">
        <v>97</v>
      </c>
      <c r="G2168">
        <v>20433940</v>
      </c>
      <c r="H2168">
        <v>15000000</v>
      </c>
    </row>
    <row r="2169" spans="1:8" x14ac:dyDescent="0.3">
      <c r="A2169">
        <v>7.7</v>
      </c>
      <c r="B2169" t="s">
        <v>24125</v>
      </c>
      <c r="C2169" t="s">
        <v>1271</v>
      </c>
      <c r="D2169" t="s">
        <v>3169</v>
      </c>
      <c r="E2169" t="s">
        <v>37</v>
      </c>
      <c r="F2169">
        <v>118</v>
      </c>
      <c r="G2169">
        <v>10562387</v>
      </c>
      <c r="H2169">
        <v>18500000</v>
      </c>
    </row>
    <row r="2170" spans="1:8" x14ac:dyDescent="0.3">
      <c r="A2170">
        <v>6.4</v>
      </c>
      <c r="B2170" t="s">
        <v>24126</v>
      </c>
      <c r="C2170" t="s">
        <v>9497</v>
      </c>
      <c r="D2170" t="s">
        <v>1553</v>
      </c>
      <c r="E2170" t="s">
        <v>37</v>
      </c>
      <c r="F2170">
        <v>100</v>
      </c>
      <c r="G2170">
        <v>18439082</v>
      </c>
      <c r="H2170">
        <v>18500000</v>
      </c>
    </row>
    <row r="2171" spans="1:8" x14ac:dyDescent="0.3">
      <c r="A2171">
        <v>6.4</v>
      </c>
      <c r="B2171" t="s">
        <v>24127</v>
      </c>
      <c r="C2171" t="s">
        <v>4203</v>
      </c>
      <c r="D2171" t="s">
        <v>809</v>
      </c>
      <c r="E2171" t="s">
        <v>37</v>
      </c>
      <c r="F2171">
        <v>97</v>
      </c>
      <c r="G2171">
        <v>150056505</v>
      </c>
      <c r="H2171">
        <v>18000000</v>
      </c>
    </row>
    <row r="2172" spans="1:8" x14ac:dyDescent="0.3">
      <c r="A2172">
        <v>6.9</v>
      </c>
      <c r="B2172" t="s">
        <v>24128</v>
      </c>
      <c r="C2172" t="s">
        <v>854</v>
      </c>
      <c r="D2172" t="s">
        <v>8882</v>
      </c>
      <c r="E2172" t="s">
        <v>37</v>
      </c>
      <c r="F2172">
        <v>114</v>
      </c>
      <c r="G2172">
        <v>119938730</v>
      </c>
      <c r="H2172">
        <v>18000000</v>
      </c>
    </row>
    <row r="2173" spans="1:8" x14ac:dyDescent="0.3">
      <c r="A2173">
        <v>7.3</v>
      </c>
      <c r="B2173" t="s">
        <v>24129</v>
      </c>
      <c r="C2173" t="s">
        <v>3410</v>
      </c>
      <c r="D2173" t="s">
        <v>4177</v>
      </c>
      <c r="E2173" t="s">
        <v>37</v>
      </c>
      <c r="F2173">
        <v>130</v>
      </c>
      <c r="G2173">
        <v>114968774</v>
      </c>
      <c r="H2173">
        <v>18000000</v>
      </c>
    </row>
    <row r="2174" spans="1:8" x14ac:dyDescent="0.3">
      <c r="A2174">
        <v>7.3</v>
      </c>
      <c r="B2174" t="s">
        <v>24130</v>
      </c>
      <c r="C2174" t="s">
        <v>1583</v>
      </c>
      <c r="D2174" t="s">
        <v>809</v>
      </c>
      <c r="E2174" t="s">
        <v>37</v>
      </c>
      <c r="F2174">
        <v>82</v>
      </c>
      <c r="G2174">
        <v>128505958</v>
      </c>
      <c r="H2174">
        <v>18000000</v>
      </c>
    </row>
    <row r="2175" spans="1:8" x14ac:dyDescent="0.3">
      <c r="A2175">
        <v>6.2</v>
      </c>
      <c r="B2175" t="s">
        <v>24131</v>
      </c>
      <c r="C2175" t="s">
        <v>1364</v>
      </c>
      <c r="D2175" t="s">
        <v>816</v>
      </c>
      <c r="E2175" t="s">
        <v>37</v>
      </c>
      <c r="F2175">
        <v>96</v>
      </c>
      <c r="G2175">
        <v>95001351</v>
      </c>
      <c r="H2175">
        <v>18000000</v>
      </c>
    </row>
    <row r="2176" spans="1:8" x14ac:dyDescent="0.3">
      <c r="A2176">
        <v>6.6</v>
      </c>
      <c r="B2176" t="s">
        <v>24132</v>
      </c>
      <c r="C2176" t="s">
        <v>554</v>
      </c>
      <c r="D2176" t="s">
        <v>68</v>
      </c>
      <c r="E2176" t="s">
        <v>37</v>
      </c>
      <c r="F2176">
        <v>105</v>
      </c>
      <c r="G2176">
        <v>76400000</v>
      </c>
      <c r="H2176">
        <v>17000000</v>
      </c>
    </row>
    <row r="2177" spans="1:8" x14ac:dyDescent="0.3">
      <c r="A2177">
        <v>6.7</v>
      </c>
      <c r="B2177" t="s">
        <v>24133</v>
      </c>
      <c r="C2177" t="s">
        <v>1232</v>
      </c>
      <c r="D2177" t="s">
        <v>2170</v>
      </c>
      <c r="E2177" t="s">
        <v>37</v>
      </c>
      <c r="F2177">
        <v>122</v>
      </c>
      <c r="G2177">
        <v>75072454</v>
      </c>
      <c r="H2177">
        <v>20000000</v>
      </c>
    </row>
    <row r="2178" spans="1:8" x14ac:dyDescent="0.3">
      <c r="A2178">
        <v>5.7</v>
      </c>
      <c r="B2178" t="s">
        <v>24134</v>
      </c>
      <c r="C2178" t="s">
        <v>355</v>
      </c>
      <c r="D2178" t="s">
        <v>816</v>
      </c>
      <c r="E2178" t="s">
        <v>37</v>
      </c>
      <c r="F2178">
        <v>88</v>
      </c>
      <c r="G2178">
        <v>65535067</v>
      </c>
      <c r="H2178">
        <v>17000000</v>
      </c>
    </row>
    <row r="2179" spans="1:8" x14ac:dyDescent="0.3">
      <c r="A2179">
        <v>3.1</v>
      </c>
      <c r="B2179" t="s">
        <v>24135</v>
      </c>
      <c r="C2179" t="s">
        <v>9534</v>
      </c>
      <c r="D2179" t="s">
        <v>9535</v>
      </c>
      <c r="E2179" t="s">
        <v>37</v>
      </c>
      <c r="F2179">
        <v>110</v>
      </c>
      <c r="G2179">
        <v>13998282</v>
      </c>
      <c r="H2179">
        <v>16000000</v>
      </c>
    </row>
    <row r="2180" spans="1:8" x14ac:dyDescent="0.3">
      <c r="A2180">
        <v>6.3</v>
      </c>
      <c r="B2180" t="s">
        <v>24136</v>
      </c>
      <c r="C2180" t="s">
        <v>8763</v>
      </c>
      <c r="D2180" t="s">
        <v>715</v>
      </c>
      <c r="E2180" t="s">
        <v>37</v>
      </c>
      <c r="F2180">
        <v>103</v>
      </c>
      <c r="G2180">
        <v>6061759</v>
      </c>
      <c r="H2180">
        <v>17000000</v>
      </c>
    </row>
    <row r="2181" spans="1:8" x14ac:dyDescent="0.3">
      <c r="A2181">
        <v>5.7</v>
      </c>
      <c r="B2181" t="s">
        <v>24137</v>
      </c>
      <c r="C2181" t="s">
        <v>5088</v>
      </c>
      <c r="D2181" t="s">
        <v>1188</v>
      </c>
      <c r="E2181" t="s">
        <v>37</v>
      </c>
      <c r="F2181">
        <v>106</v>
      </c>
      <c r="G2181">
        <v>64955956</v>
      </c>
      <c r="H2181">
        <v>18000000</v>
      </c>
    </row>
    <row r="2182" spans="1:8" x14ac:dyDescent="0.3">
      <c r="A2182">
        <v>7.1</v>
      </c>
      <c r="B2182" t="s">
        <v>24138</v>
      </c>
      <c r="C2182" t="s">
        <v>9547</v>
      </c>
      <c r="D2182" t="s">
        <v>6979</v>
      </c>
      <c r="E2182" t="s">
        <v>37</v>
      </c>
      <c r="F2182">
        <v>98</v>
      </c>
      <c r="G2182">
        <v>60057639</v>
      </c>
      <c r="H2182">
        <v>18000000</v>
      </c>
    </row>
    <row r="2183" spans="1:8" x14ac:dyDescent="0.3">
      <c r="A2183">
        <v>7</v>
      </c>
      <c r="B2183" t="s">
        <v>24139</v>
      </c>
      <c r="C2183" t="s">
        <v>949</v>
      </c>
      <c r="D2183" t="s">
        <v>541</v>
      </c>
      <c r="E2183" t="s">
        <v>37</v>
      </c>
      <c r="F2183">
        <v>68</v>
      </c>
      <c r="G2183">
        <v>53868030</v>
      </c>
      <c r="H2183">
        <v>17000000</v>
      </c>
    </row>
    <row r="2184" spans="1:8" x14ac:dyDescent="0.3">
      <c r="A2184">
        <v>6.1</v>
      </c>
      <c r="B2184" t="s">
        <v>24140</v>
      </c>
      <c r="C2184" t="s">
        <v>4895</v>
      </c>
      <c r="D2184" t="s">
        <v>1247</v>
      </c>
      <c r="E2184" t="s">
        <v>37</v>
      </c>
      <c r="F2184">
        <v>94</v>
      </c>
      <c r="G2184">
        <v>59573085</v>
      </c>
      <c r="H2184">
        <v>18000000</v>
      </c>
    </row>
    <row r="2185" spans="1:8" x14ac:dyDescent="0.3">
      <c r="A2185">
        <v>6.6</v>
      </c>
      <c r="B2185" t="s">
        <v>24141</v>
      </c>
      <c r="C2185" t="s">
        <v>504</v>
      </c>
      <c r="D2185" t="s">
        <v>1349</v>
      </c>
      <c r="E2185" t="s">
        <v>37</v>
      </c>
      <c r="F2185">
        <v>99</v>
      </c>
      <c r="G2185">
        <v>52691009</v>
      </c>
      <c r="H2185">
        <v>21000000</v>
      </c>
    </row>
    <row r="2186" spans="1:8" x14ac:dyDescent="0.3">
      <c r="A2186">
        <v>7.8</v>
      </c>
      <c r="B2186" t="s">
        <v>24142</v>
      </c>
      <c r="C2186" t="s">
        <v>668</v>
      </c>
      <c r="D2186" t="s">
        <v>1963</v>
      </c>
      <c r="E2186" t="s">
        <v>37</v>
      </c>
      <c r="F2186">
        <v>107</v>
      </c>
      <c r="G2186">
        <v>59735548</v>
      </c>
      <c r="H2186">
        <v>15000000</v>
      </c>
    </row>
    <row r="2187" spans="1:8" x14ac:dyDescent="0.3">
      <c r="A2187">
        <v>8.3000000000000007</v>
      </c>
      <c r="B2187" t="s">
        <v>24143</v>
      </c>
      <c r="C2187" t="s">
        <v>2741</v>
      </c>
      <c r="D2187" t="s">
        <v>9567</v>
      </c>
      <c r="E2187" t="s">
        <v>37</v>
      </c>
      <c r="F2187">
        <v>180</v>
      </c>
      <c r="G2187">
        <v>51600000</v>
      </c>
      <c r="H2187">
        <v>18000000</v>
      </c>
    </row>
    <row r="2188" spans="1:8" x14ac:dyDescent="0.3">
      <c r="A2188">
        <v>3.9</v>
      </c>
      <c r="B2188" t="s">
        <v>24144</v>
      </c>
      <c r="C2188" t="s">
        <v>8704</v>
      </c>
      <c r="D2188" t="s">
        <v>2889</v>
      </c>
      <c r="E2188" t="s">
        <v>37</v>
      </c>
      <c r="F2188">
        <v>89</v>
      </c>
      <c r="G2188">
        <v>43818159</v>
      </c>
      <c r="H2188">
        <v>20000000</v>
      </c>
    </row>
    <row r="2189" spans="1:8" x14ac:dyDescent="0.3">
      <c r="A2189">
        <v>7</v>
      </c>
      <c r="B2189" t="s">
        <v>24145</v>
      </c>
      <c r="C2189" t="s">
        <v>984</v>
      </c>
      <c r="D2189" t="s">
        <v>809</v>
      </c>
      <c r="E2189" t="s">
        <v>37</v>
      </c>
      <c r="F2189">
        <v>97</v>
      </c>
      <c r="G2189">
        <v>86049418</v>
      </c>
      <c r="H2189">
        <v>17000000</v>
      </c>
    </row>
    <row r="2190" spans="1:8" x14ac:dyDescent="0.3">
      <c r="A2190">
        <v>6.7</v>
      </c>
      <c r="B2190" t="s">
        <v>24146</v>
      </c>
      <c r="C2190" t="s">
        <v>9578</v>
      </c>
      <c r="D2190" t="s">
        <v>715</v>
      </c>
      <c r="E2190" t="s">
        <v>37</v>
      </c>
      <c r="F2190">
        <v>113</v>
      </c>
      <c r="G2190">
        <v>43601508</v>
      </c>
      <c r="H2190">
        <v>18000000</v>
      </c>
    </row>
    <row r="2191" spans="1:8" x14ac:dyDescent="0.3">
      <c r="A2191">
        <v>7.3</v>
      </c>
      <c r="B2191" t="s">
        <v>24147</v>
      </c>
      <c r="C2191" t="s">
        <v>9467</v>
      </c>
      <c r="D2191" t="s">
        <v>5846</v>
      </c>
      <c r="E2191" t="s">
        <v>37</v>
      </c>
      <c r="F2191">
        <v>131</v>
      </c>
      <c r="G2191">
        <v>41300105</v>
      </c>
      <c r="H2191">
        <v>19800000</v>
      </c>
    </row>
    <row r="2192" spans="1:8" x14ac:dyDescent="0.3">
      <c r="A2192">
        <v>6.3</v>
      </c>
      <c r="B2192" t="s">
        <v>24148</v>
      </c>
      <c r="C2192" t="s">
        <v>2636</v>
      </c>
      <c r="D2192" t="s">
        <v>1170</v>
      </c>
      <c r="E2192" t="s">
        <v>37</v>
      </c>
      <c r="F2192">
        <v>103</v>
      </c>
      <c r="G2192">
        <v>41382841</v>
      </c>
      <c r="H2192">
        <v>18000000</v>
      </c>
    </row>
    <row r="2193" spans="1:8" x14ac:dyDescent="0.3">
      <c r="A2193">
        <v>7.8</v>
      </c>
      <c r="B2193" t="s">
        <v>24149</v>
      </c>
      <c r="C2193" t="s">
        <v>593</v>
      </c>
      <c r="D2193" t="s">
        <v>715</v>
      </c>
      <c r="E2193" t="s">
        <v>37</v>
      </c>
      <c r="F2193">
        <v>119</v>
      </c>
      <c r="G2193">
        <v>42335698</v>
      </c>
      <c r="H2193">
        <v>18000000</v>
      </c>
    </row>
    <row r="2194" spans="1:8" x14ac:dyDescent="0.3">
      <c r="A2194">
        <v>7.3</v>
      </c>
      <c r="B2194" t="s">
        <v>24150</v>
      </c>
      <c r="C2194" t="s">
        <v>1789</v>
      </c>
      <c r="D2194" t="s">
        <v>1473</v>
      </c>
      <c r="E2194" t="s">
        <v>37</v>
      </c>
      <c r="F2194">
        <v>98</v>
      </c>
      <c r="G2194">
        <v>33404871</v>
      </c>
      <c r="H2194">
        <v>18000000</v>
      </c>
    </row>
    <row r="2195" spans="1:8" x14ac:dyDescent="0.3">
      <c r="A2195">
        <v>7.6</v>
      </c>
      <c r="B2195" t="s">
        <v>24151</v>
      </c>
      <c r="C2195" t="s">
        <v>602</v>
      </c>
      <c r="D2195" t="s">
        <v>1277</v>
      </c>
      <c r="E2195" t="s">
        <v>37</v>
      </c>
      <c r="F2195">
        <v>111</v>
      </c>
      <c r="G2195">
        <v>31471430</v>
      </c>
      <c r="H2195">
        <v>15000000</v>
      </c>
    </row>
    <row r="2196" spans="1:8" x14ac:dyDescent="0.3">
      <c r="A2196">
        <v>5.3</v>
      </c>
      <c r="B2196" t="s">
        <v>24152</v>
      </c>
      <c r="C2196" t="s">
        <v>7379</v>
      </c>
      <c r="D2196" t="s">
        <v>5623</v>
      </c>
      <c r="E2196" t="s">
        <v>37</v>
      </c>
      <c r="F2196">
        <v>94</v>
      </c>
      <c r="G2196">
        <v>30222640</v>
      </c>
      <c r="H2196">
        <v>25000000</v>
      </c>
    </row>
    <row r="2197" spans="1:8" x14ac:dyDescent="0.3">
      <c r="A2197">
        <v>5.3</v>
      </c>
      <c r="B2197" t="s">
        <v>24153</v>
      </c>
      <c r="C2197" t="s">
        <v>9611</v>
      </c>
      <c r="D2197" t="s">
        <v>1022</v>
      </c>
      <c r="E2197" t="s">
        <v>37</v>
      </c>
      <c r="F2197">
        <v>81</v>
      </c>
      <c r="G2197">
        <v>26906039</v>
      </c>
      <c r="H2197">
        <v>18000000</v>
      </c>
    </row>
    <row r="2198" spans="1:8" x14ac:dyDescent="0.3">
      <c r="A2198">
        <v>6.8</v>
      </c>
      <c r="B2198" t="s">
        <v>24154</v>
      </c>
      <c r="C2198" t="s">
        <v>3153</v>
      </c>
      <c r="D2198" t="s">
        <v>5192</v>
      </c>
      <c r="E2198" t="s">
        <v>37</v>
      </c>
      <c r="F2198">
        <v>89</v>
      </c>
      <c r="G2198">
        <v>21378000</v>
      </c>
      <c r="H2198">
        <v>1000000</v>
      </c>
    </row>
    <row r="2199" spans="1:8" x14ac:dyDescent="0.3">
      <c r="A2199">
        <v>7.1</v>
      </c>
      <c r="B2199" t="s">
        <v>24155</v>
      </c>
      <c r="C2199" t="s">
        <v>9621</v>
      </c>
      <c r="D2199" t="s">
        <v>9623</v>
      </c>
      <c r="E2199" t="s">
        <v>37</v>
      </c>
      <c r="F2199">
        <v>106</v>
      </c>
      <c r="G2199">
        <v>43853424</v>
      </c>
      <c r="H2199">
        <v>18000000</v>
      </c>
    </row>
    <row r="2200" spans="1:8" x14ac:dyDescent="0.3">
      <c r="A2200">
        <v>5.8</v>
      </c>
      <c r="B2200" t="s">
        <v>24156</v>
      </c>
      <c r="C2200" t="s">
        <v>9632</v>
      </c>
      <c r="D2200" t="s">
        <v>6979</v>
      </c>
      <c r="E2200" t="s">
        <v>37</v>
      </c>
      <c r="F2200">
        <v>86</v>
      </c>
      <c r="G2200">
        <v>23993605</v>
      </c>
      <c r="H2200">
        <v>18000000</v>
      </c>
    </row>
    <row r="2201" spans="1:8" x14ac:dyDescent="0.3">
      <c r="A2201">
        <v>5.8</v>
      </c>
      <c r="B2201" t="s">
        <v>24157</v>
      </c>
      <c r="C2201" t="s">
        <v>7453</v>
      </c>
      <c r="D2201" t="s">
        <v>42</v>
      </c>
      <c r="E2201" t="s">
        <v>37</v>
      </c>
      <c r="F2201">
        <v>103</v>
      </c>
      <c r="G2201">
        <v>26400000</v>
      </c>
      <c r="H2201">
        <v>18000000</v>
      </c>
    </row>
    <row r="2202" spans="1:8" x14ac:dyDescent="0.3">
      <c r="A2202">
        <v>8.3000000000000007</v>
      </c>
      <c r="B2202" t="s">
        <v>24158</v>
      </c>
      <c r="C2202" t="s">
        <v>293</v>
      </c>
      <c r="D2202" t="s">
        <v>795</v>
      </c>
      <c r="E2202" t="s">
        <v>37</v>
      </c>
      <c r="F2202">
        <v>121</v>
      </c>
      <c r="G2202">
        <v>45250</v>
      </c>
      <c r="H2202">
        <v>18000000</v>
      </c>
    </row>
    <row r="2203" spans="1:8" x14ac:dyDescent="0.3">
      <c r="A2203">
        <v>5.6</v>
      </c>
      <c r="B2203" t="s">
        <v>24159</v>
      </c>
      <c r="C2203" t="s">
        <v>9646</v>
      </c>
      <c r="D2203" t="s">
        <v>151</v>
      </c>
      <c r="E2203" t="s">
        <v>37</v>
      </c>
      <c r="F2203">
        <v>109</v>
      </c>
      <c r="G2203">
        <v>22927390</v>
      </c>
      <c r="H2203">
        <v>18000000</v>
      </c>
    </row>
    <row r="2204" spans="1:8" x14ac:dyDescent="0.3">
      <c r="A2204">
        <v>6.8</v>
      </c>
      <c r="B2204" t="s">
        <v>24160</v>
      </c>
      <c r="C2204" t="s">
        <v>1371</v>
      </c>
      <c r="D2204" t="s">
        <v>7206</v>
      </c>
      <c r="E2204" t="s">
        <v>37</v>
      </c>
      <c r="F2204">
        <v>109</v>
      </c>
      <c r="G2204">
        <v>4250320</v>
      </c>
      <c r="H2204">
        <v>18000000</v>
      </c>
    </row>
    <row r="2205" spans="1:8" x14ac:dyDescent="0.3">
      <c r="A2205">
        <v>5</v>
      </c>
      <c r="B2205" t="s">
        <v>24161</v>
      </c>
      <c r="C2205" t="s">
        <v>9657</v>
      </c>
      <c r="D2205" t="s">
        <v>1493</v>
      </c>
      <c r="E2205" t="s">
        <v>37</v>
      </c>
      <c r="F2205">
        <v>123</v>
      </c>
      <c r="G2205">
        <v>22452209</v>
      </c>
      <c r="H2205">
        <v>18000000</v>
      </c>
    </row>
    <row r="2206" spans="1:8" x14ac:dyDescent="0.3">
      <c r="A2206">
        <v>7.6</v>
      </c>
      <c r="B2206" t="s">
        <v>24162</v>
      </c>
      <c r="C2206" t="s">
        <v>3075</v>
      </c>
      <c r="D2206" t="s">
        <v>5468</v>
      </c>
      <c r="E2206" t="s">
        <v>37</v>
      </c>
      <c r="F2206">
        <v>94</v>
      </c>
      <c r="G2206">
        <v>18329466</v>
      </c>
      <c r="H2206">
        <v>18000000</v>
      </c>
    </row>
    <row r="2207" spans="1:8" x14ac:dyDescent="0.3">
      <c r="A2207">
        <v>6.7</v>
      </c>
      <c r="B2207" t="s">
        <v>24163</v>
      </c>
      <c r="C2207" t="s">
        <v>1789</v>
      </c>
      <c r="D2207" t="s">
        <v>541</v>
      </c>
      <c r="E2207" t="s">
        <v>37</v>
      </c>
      <c r="F2207">
        <v>94</v>
      </c>
      <c r="G2207">
        <v>17071230</v>
      </c>
      <c r="H2207">
        <v>18000000</v>
      </c>
    </row>
    <row r="2208" spans="1:8" x14ac:dyDescent="0.3">
      <c r="A2208">
        <v>6.7</v>
      </c>
      <c r="B2208" t="s">
        <v>24164</v>
      </c>
      <c r="C2208" t="s">
        <v>9667</v>
      </c>
      <c r="D2208" t="s">
        <v>5623</v>
      </c>
      <c r="E2208" t="s">
        <v>37</v>
      </c>
      <c r="F2208">
        <v>115</v>
      </c>
      <c r="G2208">
        <v>17174870</v>
      </c>
      <c r="H2208">
        <v>18000000</v>
      </c>
    </row>
    <row r="2209" spans="1:8" x14ac:dyDescent="0.3">
      <c r="A2209">
        <v>5.7</v>
      </c>
      <c r="B2209" t="s">
        <v>24165</v>
      </c>
      <c r="C2209" t="s">
        <v>8163</v>
      </c>
      <c r="D2209" t="s">
        <v>809</v>
      </c>
      <c r="E2209" t="s">
        <v>37</v>
      </c>
      <c r="F2209">
        <v>107</v>
      </c>
      <c r="G2209">
        <v>26284475</v>
      </c>
      <c r="H2209">
        <v>17000000</v>
      </c>
    </row>
    <row r="2210" spans="1:8" x14ac:dyDescent="0.3">
      <c r="A2210">
        <v>5.2</v>
      </c>
      <c r="B2210" t="s">
        <v>24166</v>
      </c>
      <c r="C2210" t="s">
        <v>9677</v>
      </c>
      <c r="D2210" t="s">
        <v>541</v>
      </c>
      <c r="E2210" t="s">
        <v>37</v>
      </c>
      <c r="F2210">
        <v>91</v>
      </c>
      <c r="G2210">
        <v>16702864</v>
      </c>
      <c r="H2210">
        <v>18000000</v>
      </c>
    </row>
    <row r="2211" spans="1:8" x14ac:dyDescent="0.3">
      <c r="A2211">
        <v>7.5</v>
      </c>
      <c r="B2211" t="s">
        <v>24167</v>
      </c>
      <c r="C2211" t="s">
        <v>4490</v>
      </c>
      <c r="D2211" t="s">
        <v>1473</v>
      </c>
      <c r="E2211" t="s">
        <v>37</v>
      </c>
      <c r="F2211">
        <v>125</v>
      </c>
      <c r="G2211">
        <v>15561627</v>
      </c>
      <c r="H2211">
        <v>18000000</v>
      </c>
    </row>
    <row r="2212" spans="1:8" x14ac:dyDescent="0.3">
      <c r="A2212">
        <v>7.2</v>
      </c>
      <c r="B2212" t="s">
        <v>24168</v>
      </c>
      <c r="C2212" t="s">
        <v>3075</v>
      </c>
      <c r="D2212" t="s">
        <v>760</v>
      </c>
      <c r="E2212" t="s">
        <v>37</v>
      </c>
      <c r="F2212">
        <v>122</v>
      </c>
      <c r="G2212">
        <v>17750583</v>
      </c>
      <c r="H2212">
        <v>30000000</v>
      </c>
    </row>
    <row r="2213" spans="1:8" x14ac:dyDescent="0.3">
      <c r="A2213">
        <v>5.3</v>
      </c>
      <c r="B2213" t="s">
        <v>24169</v>
      </c>
      <c r="C2213" t="s">
        <v>646</v>
      </c>
      <c r="D2213" t="s">
        <v>816</v>
      </c>
      <c r="E2213" t="s">
        <v>37</v>
      </c>
      <c r="F2213">
        <v>102</v>
      </c>
      <c r="G2213">
        <v>14793904</v>
      </c>
      <c r="H2213">
        <v>18000000</v>
      </c>
    </row>
    <row r="2214" spans="1:8" x14ac:dyDescent="0.3">
      <c r="A2214">
        <v>6.5</v>
      </c>
      <c r="B2214" t="s">
        <v>24170</v>
      </c>
      <c r="C2214" t="s">
        <v>6736</v>
      </c>
      <c r="D2214" t="s">
        <v>715</v>
      </c>
      <c r="E2214" t="s">
        <v>37</v>
      </c>
      <c r="F2214">
        <v>90</v>
      </c>
      <c r="G2214">
        <v>15281286</v>
      </c>
      <c r="H2214">
        <v>18000000</v>
      </c>
    </row>
    <row r="2215" spans="1:8" x14ac:dyDescent="0.3">
      <c r="A2215">
        <v>5</v>
      </c>
      <c r="B2215" t="s">
        <v>24171</v>
      </c>
      <c r="C2215" t="s">
        <v>9696</v>
      </c>
      <c r="D2215" t="s">
        <v>106</v>
      </c>
      <c r="E2215" t="s">
        <v>37</v>
      </c>
      <c r="F2215">
        <v>98</v>
      </c>
      <c r="G2215">
        <v>8000000</v>
      </c>
      <c r="H2215">
        <v>18000000</v>
      </c>
    </row>
    <row r="2216" spans="1:8" x14ac:dyDescent="0.3">
      <c r="A2216">
        <v>6.1</v>
      </c>
      <c r="B2216" t="s">
        <v>24172</v>
      </c>
      <c r="C2216" t="s">
        <v>9702</v>
      </c>
      <c r="D2216" t="s">
        <v>1861</v>
      </c>
      <c r="E2216" t="s">
        <v>37</v>
      </c>
      <c r="F2216">
        <v>109</v>
      </c>
      <c r="G2216">
        <v>13491653</v>
      </c>
      <c r="H2216">
        <v>18000000</v>
      </c>
    </row>
    <row r="2217" spans="1:8" x14ac:dyDescent="0.3">
      <c r="A2217">
        <v>4.4000000000000004</v>
      </c>
      <c r="B2217" t="s">
        <v>24173</v>
      </c>
      <c r="C2217" t="s">
        <v>9712</v>
      </c>
      <c r="D2217" t="s">
        <v>223</v>
      </c>
      <c r="E2217" t="s">
        <v>37</v>
      </c>
      <c r="F2217">
        <v>90</v>
      </c>
      <c r="G2217">
        <v>10494494</v>
      </c>
      <c r="H2217">
        <v>18000000</v>
      </c>
    </row>
    <row r="2218" spans="1:8" x14ac:dyDescent="0.3">
      <c r="A2218">
        <v>7.5</v>
      </c>
      <c r="B2218" t="s">
        <v>24174</v>
      </c>
      <c r="C2218" t="s">
        <v>566</v>
      </c>
      <c r="D2218" t="s">
        <v>1473</v>
      </c>
      <c r="E2218" t="s">
        <v>37</v>
      </c>
      <c r="F2218">
        <v>112</v>
      </c>
      <c r="G2218">
        <v>7837632</v>
      </c>
      <c r="H2218">
        <v>18000000</v>
      </c>
    </row>
    <row r="2219" spans="1:8" x14ac:dyDescent="0.3">
      <c r="A2219">
        <v>5.7</v>
      </c>
      <c r="B2219" t="s">
        <v>24175</v>
      </c>
      <c r="C2219" t="s">
        <v>1677</v>
      </c>
      <c r="D2219" t="s">
        <v>715</v>
      </c>
      <c r="E2219" t="s">
        <v>37</v>
      </c>
      <c r="F2219">
        <v>94</v>
      </c>
      <c r="G2219">
        <v>15155772</v>
      </c>
      <c r="H2219">
        <v>18000000</v>
      </c>
    </row>
    <row r="2220" spans="1:8" x14ac:dyDescent="0.3">
      <c r="A2220">
        <v>5.5</v>
      </c>
      <c r="B2220" t="s">
        <v>24176</v>
      </c>
      <c r="C2220" t="s">
        <v>9726</v>
      </c>
      <c r="D2220" t="s">
        <v>2005</v>
      </c>
      <c r="E2220" t="s">
        <v>37</v>
      </c>
      <c r="F2220">
        <v>105</v>
      </c>
      <c r="G2220">
        <v>8508843</v>
      </c>
      <c r="H2220">
        <v>18000000</v>
      </c>
    </row>
    <row r="2221" spans="1:8" x14ac:dyDescent="0.3">
      <c r="A2221">
        <v>7.1</v>
      </c>
      <c r="B2221" t="s">
        <v>24177</v>
      </c>
      <c r="C2221" t="s">
        <v>9732</v>
      </c>
      <c r="D2221" t="s">
        <v>715</v>
      </c>
      <c r="E2221" t="s">
        <v>37</v>
      </c>
      <c r="F2221">
        <v>104</v>
      </c>
      <c r="G2221">
        <v>7739049</v>
      </c>
      <c r="H2221">
        <v>18000000</v>
      </c>
    </row>
    <row r="2222" spans="1:8" x14ac:dyDescent="0.3">
      <c r="A2222">
        <v>5.9</v>
      </c>
      <c r="B2222" t="s">
        <v>24178</v>
      </c>
      <c r="C2222" t="s">
        <v>2961</v>
      </c>
      <c r="D2222" t="s">
        <v>151</v>
      </c>
      <c r="E2222" t="s">
        <v>37</v>
      </c>
      <c r="F2222">
        <v>112</v>
      </c>
      <c r="G2222">
        <v>6734844</v>
      </c>
      <c r="H2222">
        <v>17000000</v>
      </c>
    </row>
    <row r="2223" spans="1:8" x14ac:dyDescent="0.3">
      <c r="A2223">
        <v>6.7</v>
      </c>
      <c r="B2223" t="s">
        <v>24179</v>
      </c>
      <c r="C2223" t="s">
        <v>9744</v>
      </c>
      <c r="D2223" t="s">
        <v>42</v>
      </c>
      <c r="E2223" t="s">
        <v>37</v>
      </c>
      <c r="F2223">
        <v>108</v>
      </c>
      <c r="G2223">
        <v>6000000</v>
      </c>
      <c r="H2223">
        <v>18000000</v>
      </c>
    </row>
    <row r="2224" spans="1:8" x14ac:dyDescent="0.3">
      <c r="A2224">
        <v>7</v>
      </c>
      <c r="B2224" t="s">
        <v>24180</v>
      </c>
      <c r="C2224" t="s">
        <v>7178</v>
      </c>
      <c r="D2224" t="s">
        <v>4112</v>
      </c>
      <c r="E2224" t="s">
        <v>37</v>
      </c>
      <c r="F2224">
        <v>112</v>
      </c>
      <c r="G2224">
        <v>6615578</v>
      </c>
      <c r="H2224">
        <v>13000000</v>
      </c>
    </row>
    <row r="2225" spans="1:8" x14ac:dyDescent="0.3">
      <c r="A2225">
        <v>7.9</v>
      </c>
      <c r="B2225" t="s">
        <v>24181</v>
      </c>
      <c r="C2225" t="s">
        <v>173</v>
      </c>
      <c r="D2225" t="s">
        <v>1953</v>
      </c>
      <c r="E2225" t="s">
        <v>37</v>
      </c>
      <c r="F2225">
        <v>127</v>
      </c>
      <c r="G2225">
        <v>5887457</v>
      </c>
      <c r="H2225">
        <v>18000000</v>
      </c>
    </row>
    <row r="2226" spans="1:8" x14ac:dyDescent="0.3">
      <c r="A2226">
        <v>6.9</v>
      </c>
      <c r="B2226" t="s">
        <v>24182</v>
      </c>
      <c r="C2226" t="s">
        <v>5972</v>
      </c>
      <c r="D2226" t="s">
        <v>1473</v>
      </c>
      <c r="E2226" t="s">
        <v>37</v>
      </c>
      <c r="F2226">
        <v>111</v>
      </c>
      <c r="G2226">
        <v>13362308</v>
      </c>
      <c r="H2226">
        <v>18000000</v>
      </c>
    </row>
    <row r="2227" spans="1:8" x14ac:dyDescent="0.3">
      <c r="A2227">
        <v>7.3</v>
      </c>
      <c r="B2227" t="s">
        <v>24183</v>
      </c>
      <c r="C2227" t="s">
        <v>975</v>
      </c>
      <c r="D2227" t="s">
        <v>1480</v>
      </c>
      <c r="E2227" t="s">
        <v>9766</v>
      </c>
      <c r="F2227">
        <v>126</v>
      </c>
      <c r="G2227">
        <v>5701643</v>
      </c>
      <c r="H2227">
        <v>20000000</v>
      </c>
    </row>
    <row r="2228" spans="1:8" x14ac:dyDescent="0.3">
      <c r="A2228">
        <v>7.3</v>
      </c>
      <c r="B2228" t="s">
        <v>24184</v>
      </c>
      <c r="C2228" t="s">
        <v>658</v>
      </c>
      <c r="D2228" t="s">
        <v>223</v>
      </c>
      <c r="E2228" t="s">
        <v>37</v>
      </c>
      <c r="F2228">
        <v>114</v>
      </c>
      <c r="G2228">
        <v>5694401</v>
      </c>
      <c r="H2228">
        <v>18000000</v>
      </c>
    </row>
    <row r="2229" spans="1:8" x14ac:dyDescent="0.3">
      <c r="A2229">
        <v>3.5</v>
      </c>
      <c r="B2229" t="s">
        <v>24185</v>
      </c>
      <c r="C2229" t="s">
        <v>9770</v>
      </c>
      <c r="D2229" t="s">
        <v>380</v>
      </c>
      <c r="E2229" t="s">
        <v>37</v>
      </c>
      <c r="F2229">
        <v>99</v>
      </c>
      <c r="G2229">
        <v>5333658</v>
      </c>
      <c r="H2229">
        <v>20000000</v>
      </c>
    </row>
    <row r="2230" spans="1:8" x14ac:dyDescent="0.3">
      <c r="A2230">
        <v>7.8</v>
      </c>
      <c r="B2230" t="s">
        <v>24186</v>
      </c>
      <c r="C2230" t="s">
        <v>471</v>
      </c>
      <c r="D2230" t="s">
        <v>1473</v>
      </c>
      <c r="E2230" t="s">
        <v>37</v>
      </c>
      <c r="F2230">
        <v>150</v>
      </c>
      <c r="G2230">
        <v>4414535</v>
      </c>
      <c r="H2230">
        <v>18000000</v>
      </c>
    </row>
    <row r="2231" spans="1:8" x14ac:dyDescent="0.3">
      <c r="A2231">
        <v>6.7</v>
      </c>
      <c r="B2231" t="s">
        <v>24187</v>
      </c>
      <c r="C2231" t="s">
        <v>9785</v>
      </c>
      <c r="D2231" t="s">
        <v>738</v>
      </c>
      <c r="E2231" t="s">
        <v>37</v>
      </c>
      <c r="F2231">
        <v>112</v>
      </c>
      <c r="G2231">
        <v>3707794</v>
      </c>
      <c r="H2231">
        <v>18000000</v>
      </c>
    </row>
    <row r="2232" spans="1:8" x14ac:dyDescent="0.3">
      <c r="A2232">
        <v>6.4</v>
      </c>
      <c r="B2232" t="s">
        <v>24188</v>
      </c>
      <c r="C2232" t="s">
        <v>1789</v>
      </c>
      <c r="D2232" t="s">
        <v>816</v>
      </c>
      <c r="E2232" t="s">
        <v>37</v>
      </c>
      <c r="F2232">
        <v>108</v>
      </c>
      <c r="G2232">
        <v>3203044</v>
      </c>
      <c r="H2232">
        <v>18000000</v>
      </c>
    </row>
    <row r="2233" spans="1:8" x14ac:dyDescent="0.3">
      <c r="A2233">
        <v>7.1</v>
      </c>
      <c r="B2233" t="s">
        <v>24189</v>
      </c>
      <c r="C2233" t="s">
        <v>9794</v>
      </c>
      <c r="D2233" t="s">
        <v>9795</v>
      </c>
      <c r="E2233" t="s">
        <v>37</v>
      </c>
      <c r="F2233">
        <v>116</v>
      </c>
      <c r="G2233">
        <v>4435083</v>
      </c>
      <c r="H2233">
        <v>18000000</v>
      </c>
    </row>
    <row r="2234" spans="1:8" x14ac:dyDescent="0.3">
      <c r="A2234">
        <v>7.8</v>
      </c>
      <c r="B2234" t="s">
        <v>24190</v>
      </c>
      <c r="C2234" t="s">
        <v>9804</v>
      </c>
      <c r="D2234" t="s">
        <v>5846</v>
      </c>
      <c r="E2234" t="s">
        <v>6517</v>
      </c>
      <c r="F2234">
        <v>144</v>
      </c>
      <c r="G2234">
        <v>2222647</v>
      </c>
      <c r="H2234">
        <v>12000000</v>
      </c>
    </row>
    <row r="2235" spans="1:8" x14ac:dyDescent="0.3">
      <c r="A2235">
        <v>5.9</v>
      </c>
      <c r="B2235" t="s">
        <v>24191</v>
      </c>
      <c r="C2235" t="s">
        <v>9815</v>
      </c>
      <c r="D2235" t="s">
        <v>9816</v>
      </c>
      <c r="E2235" t="s">
        <v>37</v>
      </c>
      <c r="F2235">
        <v>93</v>
      </c>
      <c r="G2235">
        <v>3500000</v>
      </c>
      <c r="H2235">
        <v>2700000</v>
      </c>
    </row>
    <row r="2236" spans="1:8" x14ac:dyDescent="0.3">
      <c r="A2236">
        <v>7.2</v>
      </c>
      <c r="B2236" t="s">
        <v>24192</v>
      </c>
      <c r="C2236" t="s">
        <v>1215</v>
      </c>
      <c r="D2236" t="s">
        <v>1025</v>
      </c>
      <c r="E2236" t="s">
        <v>37</v>
      </c>
      <c r="F2236">
        <v>103</v>
      </c>
      <c r="G2236">
        <v>676698</v>
      </c>
      <c r="H2236">
        <v>18000000</v>
      </c>
    </row>
    <row r="2237" spans="1:8" x14ac:dyDescent="0.3">
      <c r="A2237">
        <v>6.2</v>
      </c>
      <c r="B2237" t="s">
        <v>24193</v>
      </c>
      <c r="C2237" t="s">
        <v>9846</v>
      </c>
      <c r="D2237" t="s">
        <v>9847</v>
      </c>
      <c r="E2237" t="s">
        <v>37</v>
      </c>
      <c r="F2237">
        <v>121</v>
      </c>
      <c r="G2237">
        <v>229311</v>
      </c>
      <c r="H2237">
        <v>11350000</v>
      </c>
    </row>
    <row r="2238" spans="1:8" x14ac:dyDescent="0.3">
      <c r="A2238">
        <v>6.7</v>
      </c>
      <c r="B2238" t="s">
        <v>24194</v>
      </c>
      <c r="C2238" t="s">
        <v>9861</v>
      </c>
      <c r="D2238" t="s">
        <v>9862</v>
      </c>
      <c r="E2238" t="s">
        <v>37</v>
      </c>
      <c r="F2238">
        <v>105</v>
      </c>
      <c r="G2238">
        <v>63260</v>
      </c>
      <c r="H2238">
        <v>14000000</v>
      </c>
    </row>
    <row r="2239" spans="1:8" x14ac:dyDescent="0.3">
      <c r="A2239">
        <v>7.6</v>
      </c>
      <c r="B2239" t="s">
        <v>24195</v>
      </c>
      <c r="C2239" t="s">
        <v>4335</v>
      </c>
      <c r="D2239" t="s">
        <v>809</v>
      </c>
      <c r="E2239" t="s">
        <v>37</v>
      </c>
      <c r="F2239">
        <v>119</v>
      </c>
      <c r="G2239">
        <v>121463226</v>
      </c>
      <c r="H2239">
        <v>20000000</v>
      </c>
    </row>
    <row r="2240" spans="1:8" x14ac:dyDescent="0.3">
      <c r="A2240">
        <v>6.2</v>
      </c>
      <c r="B2240" t="s">
        <v>24196</v>
      </c>
      <c r="C2240" t="s">
        <v>569</v>
      </c>
      <c r="D2240" t="s">
        <v>2597</v>
      </c>
      <c r="E2240" t="s">
        <v>37</v>
      </c>
      <c r="F2240">
        <v>98</v>
      </c>
      <c r="G2240">
        <v>58006147</v>
      </c>
      <c r="H2240">
        <v>23000000</v>
      </c>
    </row>
    <row r="2241" spans="1:8" x14ac:dyDescent="0.3">
      <c r="A2241">
        <v>6.5</v>
      </c>
      <c r="B2241" t="s">
        <v>24197</v>
      </c>
      <c r="C2241" t="s">
        <v>9891</v>
      </c>
      <c r="D2241" t="s">
        <v>9892</v>
      </c>
      <c r="E2241" t="s">
        <v>37</v>
      </c>
      <c r="F2241">
        <v>80</v>
      </c>
      <c r="G2241">
        <v>51053787</v>
      </c>
      <c r="H2241">
        <v>17500000</v>
      </c>
    </row>
    <row r="2242" spans="1:8" x14ac:dyDescent="0.3">
      <c r="A2242">
        <v>8.1</v>
      </c>
      <c r="B2242" t="s">
        <v>24198</v>
      </c>
      <c r="C2242" t="s">
        <v>9896</v>
      </c>
      <c r="D2242" t="s">
        <v>948</v>
      </c>
      <c r="E2242" t="s">
        <v>37</v>
      </c>
      <c r="F2242">
        <v>121</v>
      </c>
      <c r="G2242">
        <v>23472900</v>
      </c>
      <c r="H2242">
        <v>17500000</v>
      </c>
    </row>
    <row r="2243" spans="1:8" x14ac:dyDescent="0.3">
      <c r="A2243">
        <v>6.3</v>
      </c>
      <c r="B2243" t="s">
        <v>24199</v>
      </c>
      <c r="C2243" t="s">
        <v>9901</v>
      </c>
      <c r="D2243" t="s">
        <v>282</v>
      </c>
      <c r="E2243" t="s">
        <v>37</v>
      </c>
      <c r="F2243">
        <v>94</v>
      </c>
      <c r="G2243">
        <v>39687528</v>
      </c>
      <c r="H2243">
        <v>24000000</v>
      </c>
    </row>
    <row r="2244" spans="1:8" x14ac:dyDescent="0.3">
      <c r="A2244">
        <v>4.4000000000000004</v>
      </c>
      <c r="B2244" t="s">
        <v>24200</v>
      </c>
      <c r="C2244" t="s">
        <v>9906</v>
      </c>
      <c r="D2244" t="s">
        <v>9907</v>
      </c>
      <c r="E2244" t="s">
        <v>37</v>
      </c>
      <c r="F2244">
        <v>93</v>
      </c>
      <c r="G2244">
        <v>7017178</v>
      </c>
      <c r="H2244">
        <v>17500000</v>
      </c>
    </row>
    <row r="2245" spans="1:8" x14ac:dyDescent="0.3">
      <c r="A2245">
        <v>6</v>
      </c>
      <c r="B2245" t="s">
        <v>24201</v>
      </c>
      <c r="C2245" t="s">
        <v>9917</v>
      </c>
      <c r="D2245" t="s">
        <v>1018</v>
      </c>
      <c r="E2245" t="s">
        <v>37</v>
      </c>
      <c r="F2245">
        <v>116</v>
      </c>
      <c r="G2245">
        <v>325491</v>
      </c>
      <c r="H2245">
        <v>17500000</v>
      </c>
    </row>
    <row r="2246" spans="1:8" x14ac:dyDescent="0.3">
      <c r="A2246">
        <v>7.6</v>
      </c>
      <c r="B2246" t="s">
        <v>24202</v>
      </c>
      <c r="C2246" t="s">
        <v>1529</v>
      </c>
      <c r="D2246" t="s">
        <v>7540</v>
      </c>
      <c r="E2246" t="s">
        <v>37</v>
      </c>
      <c r="F2246">
        <v>101</v>
      </c>
      <c r="G2246">
        <v>96471845</v>
      </c>
      <c r="H2246">
        <v>17000000</v>
      </c>
    </row>
    <row r="2247" spans="1:8" x14ac:dyDescent="0.3">
      <c r="A2247">
        <v>8.4</v>
      </c>
      <c r="B2247" t="s">
        <v>24203</v>
      </c>
      <c r="C2247" t="s">
        <v>29</v>
      </c>
      <c r="D2247" t="s">
        <v>68</v>
      </c>
      <c r="E2247" t="s">
        <v>37</v>
      </c>
      <c r="F2247">
        <v>154</v>
      </c>
      <c r="G2247">
        <v>85200000</v>
      </c>
      <c r="H2247">
        <v>18500000</v>
      </c>
    </row>
    <row r="2248" spans="1:8" x14ac:dyDescent="0.3">
      <c r="A2248">
        <v>7.9</v>
      </c>
      <c r="B2248" t="s">
        <v>24204</v>
      </c>
      <c r="C2248" t="s">
        <v>9933</v>
      </c>
      <c r="D2248" t="s">
        <v>9935</v>
      </c>
      <c r="E2248" t="s">
        <v>37</v>
      </c>
      <c r="F2248">
        <v>170</v>
      </c>
      <c r="G2248">
        <v>72000000</v>
      </c>
      <c r="H2248">
        <v>17000000</v>
      </c>
    </row>
    <row r="2249" spans="1:8" x14ac:dyDescent="0.3">
      <c r="A2249">
        <v>5.6</v>
      </c>
      <c r="B2249" t="s">
        <v>24205</v>
      </c>
      <c r="C2249" t="s">
        <v>2617</v>
      </c>
      <c r="D2249" t="s">
        <v>1342</v>
      </c>
      <c r="E2249" t="s">
        <v>37</v>
      </c>
      <c r="F2249">
        <v>99</v>
      </c>
      <c r="G2249">
        <v>72219395</v>
      </c>
      <c r="H2249">
        <v>17000000</v>
      </c>
    </row>
    <row r="2250" spans="1:8" x14ac:dyDescent="0.3">
      <c r="A2250">
        <v>6.5</v>
      </c>
      <c r="B2250" t="s">
        <v>24206</v>
      </c>
      <c r="C2250" t="s">
        <v>5213</v>
      </c>
      <c r="D2250" t="s">
        <v>809</v>
      </c>
      <c r="E2250" t="s">
        <v>37</v>
      </c>
      <c r="F2250">
        <v>104</v>
      </c>
      <c r="G2250">
        <v>82389560</v>
      </c>
      <c r="H2250">
        <v>17000000</v>
      </c>
    </row>
    <row r="2251" spans="1:8" x14ac:dyDescent="0.3">
      <c r="A2251">
        <v>7.5</v>
      </c>
      <c r="B2251" t="s">
        <v>24207</v>
      </c>
      <c r="C2251" t="s">
        <v>5977</v>
      </c>
      <c r="D2251" t="s">
        <v>9170</v>
      </c>
      <c r="E2251" t="s">
        <v>37</v>
      </c>
      <c r="F2251">
        <v>126</v>
      </c>
      <c r="G2251">
        <v>71502303</v>
      </c>
      <c r="H2251">
        <v>12000000</v>
      </c>
    </row>
    <row r="2252" spans="1:8" x14ac:dyDescent="0.3">
      <c r="A2252">
        <v>6.3</v>
      </c>
      <c r="B2252" t="s">
        <v>24208</v>
      </c>
      <c r="C2252" t="s">
        <v>2725</v>
      </c>
      <c r="D2252" t="s">
        <v>809</v>
      </c>
      <c r="E2252" t="s">
        <v>37</v>
      </c>
      <c r="F2252">
        <v>110</v>
      </c>
      <c r="G2252">
        <v>19179969</v>
      </c>
      <c r="H2252">
        <v>17500000</v>
      </c>
    </row>
    <row r="2253" spans="1:8" x14ac:dyDescent="0.3">
      <c r="A2253">
        <v>7.9</v>
      </c>
      <c r="B2253" t="s">
        <v>24209</v>
      </c>
      <c r="C2253" t="s">
        <v>3153</v>
      </c>
      <c r="D2253" t="s">
        <v>3330</v>
      </c>
      <c r="E2253" t="s">
        <v>37</v>
      </c>
      <c r="F2253">
        <v>101</v>
      </c>
      <c r="G2253">
        <v>47000000</v>
      </c>
      <c r="H2253">
        <v>300000</v>
      </c>
    </row>
    <row r="2254" spans="1:8" x14ac:dyDescent="0.3">
      <c r="A2254">
        <v>5.0999999999999996</v>
      </c>
      <c r="B2254" t="s">
        <v>24210</v>
      </c>
      <c r="C2254" t="s">
        <v>9959</v>
      </c>
      <c r="D2254" t="s">
        <v>9960</v>
      </c>
      <c r="E2254" t="s">
        <v>37</v>
      </c>
      <c r="F2254">
        <v>87</v>
      </c>
      <c r="G2254">
        <v>37566230</v>
      </c>
      <c r="H2254">
        <v>17000000</v>
      </c>
    </row>
    <row r="2255" spans="1:8" x14ac:dyDescent="0.3">
      <c r="A2255">
        <v>6.7</v>
      </c>
      <c r="B2255" t="s">
        <v>24211</v>
      </c>
      <c r="C2255" t="s">
        <v>4586</v>
      </c>
      <c r="D2255" t="s">
        <v>1188</v>
      </c>
      <c r="E2255" t="s">
        <v>37</v>
      </c>
      <c r="F2255">
        <v>123</v>
      </c>
      <c r="G2255">
        <v>70492685</v>
      </c>
      <c r="H2255">
        <v>17000000</v>
      </c>
    </row>
    <row r="2256" spans="1:8" x14ac:dyDescent="0.3">
      <c r="A2256">
        <v>6.7</v>
      </c>
      <c r="B2256" t="s">
        <v>24212</v>
      </c>
      <c r="C2256" t="s">
        <v>7307</v>
      </c>
      <c r="D2256" t="s">
        <v>282</v>
      </c>
      <c r="E2256" t="s">
        <v>37</v>
      </c>
      <c r="F2256">
        <v>109</v>
      </c>
      <c r="G2256">
        <v>35635046</v>
      </c>
      <c r="H2256">
        <v>17000000</v>
      </c>
    </row>
    <row r="2257" spans="1:8" x14ac:dyDescent="0.3">
      <c r="A2257">
        <v>5.6</v>
      </c>
      <c r="B2257" t="s">
        <v>24213</v>
      </c>
      <c r="C2257" t="s">
        <v>9970</v>
      </c>
      <c r="D2257" t="s">
        <v>2889</v>
      </c>
      <c r="E2257" t="s">
        <v>37</v>
      </c>
      <c r="F2257">
        <v>90</v>
      </c>
      <c r="G2257">
        <v>45670855</v>
      </c>
      <c r="H2257">
        <v>20000000</v>
      </c>
    </row>
    <row r="2258" spans="1:8" x14ac:dyDescent="0.3">
      <c r="A2258">
        <v>5.6</v>
      </c>
      <c r="B2258" t="s">
        <v>24214</v>
      </c>
      <c r="C2258" t="s">
        <v>1609</v>
      </c>
      <c r="D2258" t="s">
        <v>816</v>
      </c>
      <c r="E2258" t="s">
        <v>37</v>
      </c>
      <c r="F2258">
        <v>96</v>
      </c>
      <c r="G2258">
        <v>37939782</v>
      </c>
      <c r="H2258">
        <v>17000000</v>
      </c>
    </row>
    <row r="2259" spans="1:8" x14ac:dyDescent="0.3">
      <c r="A2259">
        <v>6.2</v>
      </c>
      <c r="B2259" t="s">
        <v>24215</v>
      </c>
      <c r="C2259" t="s">
        <v>9978</v>
      </c>
      <c r="D2259" t="s">
        <v>4331</v>
      </c>
      <c r="E2259" t="s">
        <v>37</v>
      </c>
      <c r="F2259">
        <v>82</v>
      </c>
      <c r="G2259">
        <v>30324946</v>
      </c>
      <c r="H2259">
        <v>17000000</v>
      </c>
    </row>
    <row r="2260" spans="1:8" x14ac:dyDescent="0.3">
      <c r="A2260">
        <v>5.6</v>
      </c>
      <c r="B2260" t="s">
        <v>24216</v>
      </c>
      <c r="C2260" t="s">
        <v>9454</v>
      </c>
      <c r="D2260" t="s">
        <v>396</v>
      </c>
      <c r="E2260" t="s">
        <v>37</v>
      </c>
      <c r="F2260">
        <v>86</v>
      </c>
      <c r="G2260">
        <v>27854896</v>
      </c>
      <c r="H2260">
        <v>17000000</v>
      </c>
    </row>
    <row r="2261" spans="1:8" x14ac:dyDescent="0.3">
      <c r="A2261">
        <v>6.4</v>
      </c>
      <c r="B2261" t="s">
        <v>24217</v>
      </c>
      <c r="C2261" t="s">
        <v>5266</v>
      </c>
      <c r="D2261" t="s">
        <v>4189</v>
      </c>
      <c r="E2261" t="s">
        <v>37</v>
      </c>
      <c r="F2261">
        <v>108</v>
      </c>
      <c r="G2261">
        <v>41777564</v>
      </c>
      <c r="H2261">
        <v>15000000</v>
      </c>
    </row>
    <row r="2262" spans="1:8" x14ac:dyDescent="0.3">
      <c r="A2262">
        <v>5.6</v>
      </c>
      <c r="B2262" t="s">
        <v>24218</v>
      </c>
      <c r="C2262" t="s">
        <v>2377</v>
      </c>
      <c r="D2262" t="s">
        <v>809</v>
      </c>
      <c r="E2262" t="s">
        <v>37</v>
      </c>
      <c r="F2262">
        <v>98</v>
      </c>
      <c r="G2262">
        <v>22734486</v>
      </c>
      <c r="H2262">
        <v>17000000</v>
      </c>
    </row>
    <row r="2263" spans="1:8" x14ac:dyDescent="0.3">
      <c r="A2263">
        <v>7.4</v>
      </c>
      <c r="B2263" t="s">
        <v>24219</v>
      </c>
      <c r="C2263" t="s">
        <v>6332</v>
      </c>
      <c r="D2263" t="s">
        <v>795</v>
      </c>
      <c r="E2263" t="s">
        <v>37</v>
      </c>
      <c r="F2263">
        <v>129</v>
      </c>
      <c r="G2263">
        <v>44469602</v>
      </c>
      <c r="H2263">
        <v>17000000</v>
      </c>
    </row>
    <row r="2264" spans="1:8" x14ac:dyDescent="0.3">
      <c r="A2264">
        <v>7.2</v>
      </c>
      <c r="B2264" t="s">
        <v>24220</v>
      </c>
      <c r="C2264" t="s">
        <v>10011</v>
      </c>
      <c r="D2264" t="s">
        <v>4331</v>
      </c>
      <c r="E2264" t="s">
        <v>37</v>
      </c>
      <c r="F2264">
        <v>112</v>
      </c>
      <c r="G2264">
        <v>64998368</v>
      </c>
      <c r="H2264">
        <v>17000000</v>
      </c>
    </row>
    <row r="2265" spans="1:8" x14ac:dyDescent="0.3">
      <c r="A2265">
        <v>4.9000000000000004</v>
      </c>
      <c r="B2265" t="s">
        <v>24221</v>
      </c>
      <c r="C2265" t="s">
        <v>5138</v>
      </c>
      <c r="D2265" t="s">
        <v>2265</v>
      </c>
      <c r="E2265" t="s">
        <v>37</v>
      </c>
      <c r="F2265">
        <v>108</v>
      </c>
      <c r="G2265">
        <v>19693891</v>
      </c>
      <c r="H2265">
        <v>34000000</v>
      </c>
    </row>
    <row r="2266" spans="1:8" x14ac:dyDescent="0.3">
      <c r="A2266">
        <v>7.5</v>
      </c>
      <c r="B2266" t="s">
        <v>24222</v>
      </c>
      <c r="C2266" t="s">
        <v>71</v>
      </c>
      <c r="D2266" t="s">
        <v>1018</v>
      </c>
      <c r="E2266" t="s">
        <v>37</v>
      </c>
      <c r="F2266">
        <v>121</v>
      </c>
      <c r="G2266">
        <v>16311763</v>
      </c>
      <c r="H2266">
        <v>17000000</v>
      </c>
    </row>
    <row r="2267" spans="1:8" x14ac:dyDescent="0.3">
      <c r="A2267">
        <v>4.8</v>
      </c>
      <c r="B2267" t="s">
        <v>24223</v>
      </c>
      <c r="C2267" t="s">
        <v>10022</v>
      </c>
      <c r="D2267" t="s">
        <v>1342</v>
      </c>
      <c r="E2267" t="s">
        <v>37</v>
      </c>
      <c r="F2267">
        <v>89</v>
      </c>
      <c r="G2267">
        <v>12693621</v>
      </c>
      <c r="H2267">
        <v>17000000</v>
      </c>
    </row>
    <row r="2268" spans="1:8" x14ac:dyDescent="0.3">
      <c r="A2268">
        <v>3.1</v>
      </c>
      <c r="B2268" t="s">
        <v>24224</v>
      </c>
      <c r="C2268" t="s">
        <v>10026</v>
      </c>
      <c r="D2268" t="s">
        <v>816</v>
      </c>
      <c r="E2268" t="s">
        <v>37</v>
      </c>
      <c r="F2268">
        <v>89</v>
      </c>
      <c r="G2268">
        <v>15655665</v>
      </c>
      <c r="H2268">
        <v>4000000</v>
      </c>
    </row>
    <row r="2269" spans="1:8" x14ac:dyDescent="0.3">
      <c r="A2269">
        <v>5.8</v>
      </c>
      <c r="B2269" t="s">
        <v>24225</v>
      </c>
      <c r="C2269" t="s">
        <v>10031</v>
      </c>
      <c r="D2269" t="s">
        <v>10033</v>
      </c>
      <c r="E2269" t="s">
        <v>37</v>
      </c>
      <c r="F2269">
        <v>73</v>
      </c>
      <c r="G2269">
        <v>11634458</v>
      </c>
      <c r="H2269">
        <v>17000000</v>
      </c>
    </row>
    <row r="2270" spans="1:8" x14ac:dyDescent="0.3">
      <c r="A2270">
        <v>6.7</v>
      </c>
      <c r="B2270" t="s">
        <v>24226</v>
      </c>
      <c r="C2270" t="s">
        <v>1363</v>
      </c>
      <c r="D2270" t="s">
        <v>1018</v>
      </c>
      <c r="E2270" t="s">
        <v>37</v>
      </c>
      <c r="F2270">
        <v>132</v>
      </c>
      <c r="G2270">
        <v>27154426</v>
      </c>
      <c r="H2270">
        <v>17000000</v>
      </c>
    </row>
    <row r="2271" spans="1:8" x14ac:dyDescent="0.3">
      <c r="A2271">
        <v>6.5</v>
      </c>
      <c r="B2271" t="s">
        <v>24227</v>
      </c>
      <c r="C2271" t="s">
        <v>10048</v>
      </c>
      <c r="D2271" t="s">
        <v>4189</v>
      </c>
      <c r="E2271" t="s">
        <v>37</v>
      </c>
      <c r="F2271">
        <v>96</v>
      </c>
      <c r="G2271">
        <v>54239856</v>
      </c>
      <c r="H2271">
        <v>17000000</v>
      </c>
    </row>
    <row r="2272" spans="1:8" x14ac:dyDescent="0.3">
      <c r="A2272">
        <v>5.9</v>
      </c>
      <c r="B2272" t="s">
        <v>24228</v>
      </c>
      <c r="C2272" t="s">
        <v>2025</v>
      </c>
      <c r="D2272" t="s">
        <v>816</v>
      </c>
      <c r="E2272" t="s">
        <v>37</v>
      </c>
      <c r="F2272">
        <v>98</v>
      </c>
      <c r="G2272">
        <v>8662318</v>
      </c>
      <c r="H2272">
        <v>17000000</v>
      </c>
    </row>
    <row r="2273" spans="1:8" x14ac:dyDescent="0.3">
      <c r="A2273">
        <v>5.5</v>
      </c>
      <c r="B2273" t="s">
        <v>24229</v>
      </c>
      <c r="C2273" t="s">
        <v>848</v>
      </c>
      <c r="D2273" t="s">
        <v>4205</v>
      </c>
      <c r="E2273" t="s">
        <v>37</v>
      </c>
      <c r="F2273">
        <v>107</v>
      </c>
      <c r="G2273">
        <v>7156725</v>
      </c>
      <c r="H2273">
        <v>19000000</v>
      </c>
    </row>
    <row r="2274" spans="1:8" x14ac:dyDescent="0.3">
      <c r="A2274">
        <v>3.6</v>
      </c>
      <c r="B2274" t="s">
        <v>24230</v>
      </c>
      <c r="C2274" t="s">
        <v>10062</v>
      </c>
      <c r="D2274" t="s">
        <v>5463</v>
      </c>
      <c r="E2274" t="s">
        <v>37</v>
      </c>
      <c r="F2274">
        <v>134</v>
      </c>
      <c r="G2274">
        <v>15681020</v>
      </c>
      <c r="H2274">
        <v>17000000</v>
      </c>
    </row>
    <row r="2275" spans="1:8" x14ac:dyDescent="0.3">
      <c r="A2275">
        <v>7.4</v>
      </c>
      <c r="B2275" t="s">
        <v>24231</v>
      </c>
      <c r="C2275" t="s">
        <v>10073</v>
      </c>
      <c r="D2275" t="s">
        <v>282</v>
      </c>
      <c r="E2275" t="s">
        <v>37</v>
      </c>
      <c r="F2275">
        <v>122</v>
      </c>
      <c r="G2275">
        <v>6855137</v>
      </c>
      <c r="H2275">
        <v>17000000</v>
      </c>
    </row>
    <row r="2276" spans="1:8" x14ac:dyDescent="0.3">
      <c r="A2276">
        <v>3</v>
      </c>
      <c r="B2276" t="s">
        <v>24232</v>
      </c>
      <c r="C2276" t="s">
        <v>10081</v>
      </c>
      <c r="D2276" t="s">
        <v>10082</v>
      </c>
      <c r="E2276" t="s">
        <v>37</v>
      </c>
      <c r="F2276">
        <v>97</v>
      </c>
      <c r="G2276">
        <v>2315683</v>
      </c>
      <c r="H2276">
        <v>17000000</v>
      </c>
    </row>
    <row r="2277" spans="1:8" x14ac:dyDescent="0.3">
      <c r="A2277">
        <v>7.6</v>
      </c>
      <c r="B2277" t="s">
        <v>24233</v>
      </c>
      <c r="C2277" t="s">
        <v>1127</v>
      </c>
      <c r="D2277" t="s">
        <v>1429</v>
      </c>
      <c r="E2277" t="s">
        <v>37</v>
      </c>
      <c r="F2277">
        <v>110</v>
      </c>
      <c r="G2277">
        <v>39825798</v>
      </c>
      <c r="H2277">
        <v>16000000</v>
      </c>
    </row>
    <row r="2278" spans="1:8" x14ac:dyDescent="0.3">
      <c r="A2278">
        <v>6.4</v>
      </c>
      <c r="B2278" t="s">
        <v>24234</v>
      </c>
      <c r="C2278" t="s">
        <v>10091</v>
      </c>
      <c r="D2278" t="s">
        <v>6356</v>
      </c>
      <c r="E2278" t="s">
        <v>37</v>
      </c>
      <c r="F2278">
        <v>102</v>
      </c>
      <c r="G2278">
        <v>2000000</v>
      </c>
      <c r="H2278">
        <v>17000000</v>
      </c>
    </row>
    <row r="2279" spans="1:8" x14ac:dyDescent="0.3">
      <c r="A2279">
        <v>6.9</v>
      </c>
      <c r="B2279" t="s">
        <v>24235</v>
      </c>
      <c r="C2279" t="s">
        <v>674</v>
      </c>
      <c r="D2279" t="s">
        <v>3471</v>
      </c>
      <c r="E2279" t="s">
        <v>37</v>
      </c>
      <c r="F2279">
        <v>98</v>
      </c>
      <c r="G2279">
        <v>1569918</v>
      </c>
      <c r="H2279">
        <v>17000000</v>
      </c>
    </row>
    <row r="2280" spans="1:8" x14ac:dyDescent="0.3">
      <c r="A2280">
        <v>6.6</v>
      </c>
      <c r="B2280" t="s">
        <v>24236</v>
      </c>
      <c r="C2280" t="s">
        <v>1288</v>
      </c>
      <c r="D2280" t="s">
        <v>3060</v>
      </c>
      <c r="E2280" t="s">
        <v>37</v>
      </c>
      <c r="F2280">
        <v>120</v>
      </c>
      <c r="G2280">
        <v>106869</v>
      </c>
      <c r="H2280">
        <v>17000000</v>
      </c>
    </row>
    <row r="2281" spans="1:8" x14ac:dyDescent="0.3">
      <c r="A2281">
        <v>5.5</v>
      </c>
      <c r="B2281" t="s">
        <v>24237</v>
      </c>
      <c r="C2281" t="s">
        <v>7588</v>
      </c>
      <c r="D2281" t="s">
        <v>10106</v>
      </c>
      <c r="E2281" t="s">
        <v>37</v>
      </c>
      <c r="F2281">
        <v>160</v>
      </c>
      <c r="G2281">
        <v>273420</v>
      </c>
      <c r="H2281">
        <v>17000000</v>
      </c>
    </row>
    <row r="2282" spans="1:8" x14ac:dyDescent="0.3">
      <c r="A2282">
        <v>4.0999999999999996</v>
      </c>
      <c r="B2282" t="s">
        <v>24238</v>
      </c>
      <c r="C2282" t="s">
        <v>10123</v>
      </c>
      <c r="D2282" t="s">
        <v>3330</v>
      </c>
      <c r="E2282" t="s">
        <v>37</v>
      </c>
      <c r="F2282">
        <v>83</v>
      </c>
      <c r="G2282">
        <v>4930798</v>
      </c>
      <c r="H2282">
        <v>17000000</v>
      </c>
    </row>
    <row r="2283" spans="1:8" x14ac:dyDescent="0.3">
      <c r="A2283">
        <v>6.8</v>
      </c>
      <c r="B2283" t="s">
        <v>24239</v>
      </c>
      <c r="C2283" t="s">
        <v>10130</v>
      </c>
      <c r="D2283" t="s">
        <v>6891</v>
      </c>
      <c r="E2283" t="s">
        <v>37</v>
      </c>
      <c r="F2283">
        <v>102</v>
      </c>
      <c r="G2283">
        <v>59847242</v>
      </c>
      <c r="H2283">
        <v>16500000</v>
      </c>
    </row>
    <row r="2284" spans="1:8" x14ac:dyDescent="0.3">
      <c r="A2284">
        <v>6.5</v>
      </c>
      <c r="B2284" t="s">
        <v>24240</v>
      </c>
      <c r="C2284" t="s">
        <v>10134</v>
      </c>
      <c r="D2284" t="s">
        <v>4112</v>
      </c>
      <c r="E2284" t="s">
        <v>37</v>
      </c>
      <c r="F2284">
        <v>122</v>
      </c>
      <c r="G2284">
        <v>220914</v>
      </c>
      <c r="H2284">
        <v>16800000</v>
      </c>
    </row>
    <row r="2285" spans="1:8" x14ac:dyDescent="0.3">
      <c r="A2285">
        <v>7.4</v>
      </c>
      <c r="B2285" t="s">
        <v>24241</v>
      </c>
      <c r="C2285" t="s">
        <v>431</v>
      </c>
      <c r="D2285" t="s">
        <v>937</v>
      </c>
      <c r="E2285" t="s">
        <v>37</v>
      </c>
      <c r="F2285">
        <v>126</v>
      </c>
      <c r="G2285">
        <v>43848100</v>
      </c>
      <c r="H2285">
        <v>15000000</v>
      </c>
    </row>
    <row r="2286" spans="1:8" x14ac:dyDescent="0.3">
      <c r="A2286">
        <v>7.7</v>
      </c>
      <c r="B2286" t="s">
        <v>24242</v>
      </c>
      <c r="C2286" t="s">
        <v>566</v>
      </c>
      <c r="D2286" t="s">
        <v>151</v>
      </c>
      <c r="E2286" t="s">
        <v>37</v>
      </c>
      <c r="F2286">
        <v>136</v>
      </c>
      <c r="G2286">
        <v>42700000</v>
      </c>
      <c r="H2286">
        <v>16500000</v>
      </c>
    </row>
    <row r="2287" spans="1:8" x14ac:dyDescent="0.3">
      <c r="A2287">
        <v>7.1</v>
      </c>
      <c r="B2287" t="s">
        <v>24243</v>
      </c>
      <c r="C2287" t="s">
        <v>10146</v>
      </c>
      <c r="D2287" t="s">
        <v>4112</v>
      </c>
      <c r="E2287" t="s">
        <v>37</v>
      </c>
      <c r="F2287">
        <v>120</v>
      </c>
      <c r="G2287">
        <v>18663911</v>
      </c>
      <c r="H2287">
        <v>16500000</v>
      </c>
    </row>
    <row r="2288" spans="1:8" x14ac:dyDescent="0.3">
      <c r="A2288">
        <v>6.3</v>
      </c>
      <c r="B2288" t="s">
        <v>24244</v>
      </c>
      <c r="C2288" t="s">
        <v>10151</v>
      </c>
      <c r="D2288" t="s">
        <v>816</v>
      </c>
      <c r="E2288" t="s">
        <v>37</v>
      </c>
      <c r="F2288">
        <v>108</v>
      </c>
      <c r="G2288">
        <v>11702090</v>
      </c>
      <c r="H2288">
        <v>16500000</v>
      </c>
    </row>
    <row r="2289" spans="1:8" x14ac:dyDescent="0.3">
      <c r="A2289">
        <v>7.6</v>
      </c>
      <c r="B2289" t="s">
        <v>24245</v>
      </c>
      <c r="C2289" t="s">
        <v>10157</v>
      </c>
      <c r="D2289" t="s">
        <v>1473</v>
      </c>
      <c r="E2289" t="s">
        <v>37</v>
      </c>
      <c r="F2289">
        <v>126</v>
      </c>
      <c r="G2289">
        <v>13005485</v>
      </c>
      <c r="H2289">
        <v>15000000</v>
      </c>
    </row>
    <row r="2290" spans="1:8" x14ac:dyDescent="0.3">
      <c r="A2290">
        <v>8</v>
      </c>
      <c r="B2290" t="s">
        <v>24246</v>
      </c>
      <c r="C2290" t="s">
        <v>578</v>
      </c>
      <c r="D2290" t="s">
        <v>1188</v>
      </c>
      <c r="E2290" t="s">
        <v>37</v>
      </c>
      <c r="F2290">
        <v>128</v>
      </c>
      <c r="G2290">
        <v>95860116</v>
      </c>
      <c r="H2290">
        <v>16400000</v>
      </c>
    </row>
    <row r="2291" spans="1:8" x14ac:dyDescent="0.3">
      <c r="A2291">
        <v>7.3</v>
      </c>
      <c r="B2291" t="s">
        <v>24247</v>
      </c>
      <c r="C2291" t="s">
        <v>10164</v>
      </c>
      <c r="D2291" t="s">
        <v>809</v>
      </c>
      <c r="E2291" t="s">
        <v>37</v>
      </c>
      <c r="F2291">
        <v>113</v>
      </c>
      <c r="G2291">
        <v>127175354</v>
      </c>
      <c r="H2291">
        <v>16000000</v>
      </c>
    </row>
    <row r="2292" spans="1:8" x14ac:dyDescent="0.3">
      <c r="A2292">
        <v>7.6</v>
      </c>
      <c r="B2292" t="s">
        <v>24248</v>
      </c>
      <c r="C2292" t="s">
        <v>1677</v>
      </c>
      <c r="D2292" t="s">
        <v>715</v>
      </c>
      <c r="E2292" t="s">
        <v>37</v>
      </c>
      <c r="F2292">
        <v>89</v>
      </c>
      <c r="G2292">
        <v>92823600</v>
      </c>
      <c r="H2292">
        <v>16000000</v>
      </c>
    </row>
    <row r="2293" spans="1:8" x14ac:dyDescent="0.3">
      <c r="A2293">
        <v>7.8</v>
      </c>
      <c r="B2293" t="s">
        <v>24249</v>
      </c>
      <c r="C2293" t="s">
        <v>7931</v>
      </c>
      <c r="D2293" t="s">
        <v>1473</v>
      </c>
      <c r="E2293" t="s">
        <v>37</v>
      </c>
      <c r="F2293">
        <v>129</v>
      </c>
      <c r="G2293">
        <v>54000000</v>
      </c>
      <c r="H2293">
        <v>16000000</v>
      </c>
    </row>
    <row r="2294" spans="1:8" x14ac:dyDescent="0.3">
      <c r="A2294">
        <v>6.5</v>
      </c>
      <c r="B2294" t="s">
        <v>24250</v>
      </c>
      <c r="C2294" t="s">
        <v>1191</v>
      </c>
      <c r="D2294" t="s">
        <v>809</v>
      </c>
      <c r="E2294" t="s">
        <v>37</v>
      </c>
      <c r="F2294">
        <v>94</v>
      </c>
      <c r="G2294">
        <v>68525609</v>
      </c>
      <c r="H2294">
        <v>15600000</v>
      </c>
    </row>
    <row r="2295" spans="1:8" x14ac:dyDescent="0.3">
      <c r="A2295">
        <v>6.4</v>
      </c>
      <c r="B2295" t="s">
        <v>24251</v>
      </c>
      <c r="C2295" t="s">
        <v>1885</v>
      </c>
      <c r="D2295" t="s">
        <v>2265</v>
      </c>
      <c r="E2295" t="s">
        <v>37</v>
      </c>
      <c r="F2295">
        <v>106</v>
      </c>
      <c r="G2295">
        <v>52885587</v>
      </c>
      <c r="H2295">
        <v>16000000</v>
      </c>
    </row>
    <row r="2296" spans="1:8" x14ac:dyDescent="0.3">
      <c r="A2296">
        <v>8</v>
      </c>
      <c r="B2296" t="s">
        <v>24252</v>
      </c>
      <c r="C2296" t="s">
        <v>10186</v>
      </c>
      <c r="D2296" t="s">
        <v>715</v>
      </c>
      <c r="E2296" t="s">
        <v>37</v>
      </c>
      <c r="F2296">
        <v>100</v>
      </c>
      <c r="G2296">
        <v>44667095</v>
      </c>
      <c r="H2296">
        <v>15000000</v>
      </c>
    </row>
    <row r="2297" spans="1:8" x14ac:dyDescent="0.3">
      <c r="A2297">
        <v>4.8</v>
      </c>
      <c r="B2297" t="s">
        <v>24253</v>
      </c>
      <c r="C2297" t="s">
        <v>1594</v>
      </c>
      <c r="D2297" t="s">
        <v>1005</v>
      </c>
      <c r="E2297" t="s">
        <v>37</v>
      </c>
      <c r="F2297">
        <v>89</v>
      </c>
      <c r="G2297">
        <v>42638165</v>
      </c>
      <c r="H2297">
        <v>16000000</v>
      </c>
    </row>
    <row r="2298" spans="1:8" x14ac:dyDescent="0.3">
      <c r="A2298">
        <v>7.8</v>
      </c>
      <c r="B2298" t="s">
        <v>24254</v>
      </c>
      <c r="C2298" t="s">
        <v>3168</v>
      </c>
      <c r="D2298" t="s">
        <v>9170</v>
      </c>
      <c r="E2298" t="s">
        <v>37</v>
      </c>
      <c r="F2298">
        <v>94</v>
      </c>
      <c r="G2298">
        <v>45507053</v>
      </c>
      <c r="H2298">
        <v>16000000</v>
      </c>
    </row>
    <row r="2299" spans="1:8" x14ac:dyDescent="0.3">
      <c r="A2299">
        <v>5.9</v>
      </c>
      <c r="B2299" t="s">
        <v>24255</v>
      </c>
      <c r="C2299" t="s">
        <v>479</v>
      </c>
      <c r="D2299" t="s">
        <v>4189</v>
      </c>
      <c r="E2299" t="s">
        <v>37</v>
      </c>
      <c r="F2299">
        <v>83</v>
      </c>
      <c r="G2299">
        <v>39511038</v>
      </c>
      <c r="H2299">
        <v>16000000</v>
      </c>
    </row>
    <row r="2300" spans="1:8" x14ac:dyDescent="0.3">
      <c r="A2300">
        <v>5.4</v>
      </c>
      <c r="B2300" t="s">
        <v>24256</v>
      </c>
      <c r="C2300" t="s">
        <v>10200</v>
      </c>
      <c r="D2300" t="s">
        <v>1473</v>
      </c>
      <c r="E2300" t="s">
        <v>37</v>
      </c>
      <c r="F2300">
        <v>111</v>
      </c>
      <c r="G2300">
        <v>6462576</v>
      </c>
      <c r="H2300">
        <v>18500000</v>
      </c>
    </row>
    <row r="2301" spans="1:8" x14ac:dyDescent="0.3">
      <c r="A2301">
        <v>3.3</v>
      </c>
      <c r="B2301" t="s">
        <v>24257</v>
      </c>
      <c r="C2301" t="s">
        <v>10205</v>
      </c>
      <c r="D2301" t="s">
        <v>1349</v>
      </c>
      <c r="E2301" t="s">
        <v>37</v>
      </c>
      <c r="F2301">
        <v>80</v>
      </c>
      <c r="G2301">
        <v>40363530</v>
      </c>
      <c r="H2301">
        <v>16000000</v>
      </c>
    </row>
    <row r="2302" spans="1:8" x14ac:dyDescent="0.3">
      <c r="A2302">
        <v>8.1999999999999993</v>
      </c>
      <c r="B2302" t="s">
        <v>24258</v>
      </c>
      <c r="C2302" t="s">
        <v>248</v>
      </c>
      <c r="D2302" t="s">
        <v>10210</v>
      </c>
      <c r="E2302" t="s">
        <v>1265</v>
      </c>
      <c r="F2302">
        <v>112</v>
      </c>
      <c r="G2302">
        <v>37623143</v>
      </c>
      <c r="H2302">
        <v>13500000</v>
      </c>
    </row>
    <row r="2303" spans="1:8" x14ac:dyDescent="0.3">
      <c r="A2303">
        <v>5.4</v>
      </c>
      <c r="B2303" t="s">
        <v>24259</v>
      </c>
      <c r="C2303" t="s">
        <v>2773</v>
      </c>
      <c r="D2303" t="s">
        <v>10219</v>
      </c>
      <c r="E2303" t="s">
        <v>37</v>
      </c>
      <c r="F2303">
        <v>94</v>
      </c>
      <c r="G2303">
        <v>33357476</v>
      </c>
      <c r="H2303">
        <v>35000000</v>
      </c>
    </row>
    <row r="2304" spans="1:8" x14ac:dyDescent="0.3">
      <c r="A2304">
        <v>6.4</v>
      </c>
      <c r="B2304" t="s">
        <v>24260</v>
      </c>
      <c r="C2304" t="s">
        <v>1310</v>
      </c>
      <c r="D2304" t="s">
        <v>3060</v>
      </c>
      <c r="E2304" t="s">
        <v>37</v>
      </c>
      <c r="F2304">
        <v>130</v>
      </c>
      <c r="G2304">
        <v>28734552</v>
      </c>
      <c r="H2304">
        <v>16000000</v>
      </c>
    </row>
    <row r="2305" spans="1:8" x14ac:dyDescent="0.3">
      <c r="A2305">
        <v>4.8</v>
      </c>
      <c r="B2305" t="s">
        <v>24261</v>
      </c>
      <c r="C2305" t="s">
        <v>10227</v>
      </c>
      <c r="D2305" t="s">
        <v>2170</v>
      </c>
      <c r="E2305" t="s">
        <v>37</v>
      </c>
      <c r="F2305">
        <v>91</v>
      </c>
      <c r="G2305">
        <v>37300107</v>
      </c>
      <c r="H2305">
        <v>16000000</v>
      </c>
    </row>
    <row r="2306" spans="1:8" x14ac:dyDescent="0.3">
      <c r="A2306">
        <v>5.9</v>
      </c>
      <c r="B2306" t="s">
        <v>24262</v>
      </c>
      <c r="C2306" t="s">
        <v>4553</v>
      </c>
      <c r="D2306" t="s">
        <v>3169</v>
      </c>
      <c r="E2306" t="s">
        <v>37</v>
      </c>
      <c r="F2306">
        <v>91</v>
      </c>
      <c r="G2306">
        <v>27087695</v>
      </c>
      <c r="H2306">
        <v>17700000</v>
      </c>
    </row>
    <row r="2307" spans="1:8" x14ac:dyDescent="0.3">
      <c r="A2307">
        <v>5.5</v>
      </c>
      <c r="B2307" t="s">
        <v>24263</v>
      </c>
      <c r="C2307" t="s">
        <v>10234</v>
      </c>
      <c r="D2307" t="s">
        <v>2342</v>
      </c>
      <c r="E2307" t="s">
        <v>37</v>
      </c>
      <c r="F2307">
        <v>110</v>
      </c>
      <c r="G2307">
        <v>30102717</v>
      </c>
      <c r="H2307">
        <v>15000000</v>
      </c>
    </row>
    <row r="2308" spans="1:8" x14ac:dyDescent="0.3">
      <c r="A2308">
        <v>7.9</v>
      </c>
      <c r="B2308" t="s">
        <v>24264</v>
      </c>
      <c r="C2308" t="s">
        <v>1148</v>
      </c>
      <c r="D2308" t="s">
        <v>10242</v>
      </c>
      <c r="E2308" t="s">
        <v>37</v>
      </c>
      <c r="F2308">
        <v>121</v>
      </c>
      <c r="G2308">
        <v>23618786</v>
      </c>
      <c r="H2308">
        <v>8000000</v>
      </c>
    </row>
    <row r="2309" spans="1:8" x14ac:dyDescent="0.3">
      <c r="A2309">
        <v>4.9000000000000004</v>
      </c>
      <c r="B2309" t="s">
        <v>24265</v>
      </c>
      <c r="C2309" t="s">
        <v>10246</v>
      </c>
      <c r="D2309" t="s">
        <v>1188</v>
      </c>
      <c r="E2309" t="s">
        <v>37</v>
      </c>
      <c r="F2309">
        <v>114</v>
      </c>
      <c r="G2309">
        <v>26896744</v>
      </c>
      <c r="H2309">
        <v>16500000</v>
      </c>
    </row>
    <row r="2310" spans="1:8" x14ac:dyDescent="0.3">
      <c r="A2310">
        <v>7.2</v>
      </c>
      <c r="B2310" t="s">
        <v>24266</v>
      </c>
      <c r="C2310" t="s">
        <v>1789</v>
      </c>
      <c r="D2310" t="s">
        <v>151</v>
      </c>
      <c r="E2310" t="s">
        <v>37</v>
      </c>
      <c r="F2310">
        <v>96</v>
      </c>
      <c r="G2310">
        <v>23213577</v>
      </c>
      <c r="H2310">
        <v>15500000</v>
      </c>
    </row>
    <row r="2311" spans="1:8" x14ac:dyDescent="0.3">
      <c r="A2311">
        <v>5.3</v>
      </c>
      <c r="B2311" t="s">
        <v>24267</v>
      </c>
      <c r="C2311" t="s">
        <v>10260</v>
      </c>
      <c r="D2311" t="s">
        <v>715</v>
      </c>
      <c r="E2311" t="s">
        <v>37</v>
      </c>
      <c r="F2311">
        <v>94</v>
      </c>
      <c r="G2311">
        <v>20627372</v>
      </c>
      <c r="H2311">
        <v>16000000</v>
      </c>
    </row>
    <row r="2312" spans="1:8" x14ac:dyDescent="0.3">
      <c r="A2312">
        <v>7.2</v>
      </c>
      <c r="B2312" t="s">
        <v>24268</v>
      </c>
      <c r="C2312" t="s">
        <v>10265</v>
      </c>
      <c r="D2312" t="s">
        <v>1473</v>
      </c>
      <c r="E2312" t="s">
        <v>37</v>
      </c>
      <c r="F2312">
        <v>109</v>
      </c>
      <c r="G2312">
        <v>16346122</v>
      </c>
      <c r="H2312">
        <v>16000000</v>
      </c>
    </row>
    <row r="2313" spans="1:8" x14ac:dyDescent="0.3">
      <c r="A2313">
        <v>5.0999999999999996</v>
      </c>
      <c r="B2313" t="s">
        <v>24269</v>
      </c>
      <c r="C2313" t="s">
        <v>2563</v>
      </c>
      <c r="D2313" t="s">
        <v>482</v>
      </c>
      <c r="E2313" t="s">
        <v>37</v>
      </c>
      <c r="F2313">
        <v>107</v>
      </c>
      <c r="G2313">
        <v>16204793</v>
      </c>
      <c r="H2313">
        <v>16000000</v>
      </c>
    </row>
    <row r="2314" spans="1:8" x14ac:dyDescent="0.3">
      <c r="A2314">
        <v>5.6</v>
      </c>
      <c r="B2314" t="s">
        <v>24270</v>
      </c>
      <c r="C2314" t="s">
        <v>8994</v>
      </c>
      <c r="D2314" t="s">
        <v>10274</v>
      </c>
      <c r="E2314" t="s">
        <v>37</v>
      </c>
      <c r="F2314">
        <v>96</v>
      </c>
      <c r="G2314">
        <v>15427192</v>
      </c>
      <c r="H2314">
        <v>16000000</v>
      </c>
    </row>
    <row r="2315" spans="1:8" x14ac:dyDescent="0.3">
      <c r="A2315">
        <v>7.6</v>
      </c>
      <c r="B2315" t="s">
        <v>24271</v>
      </c>
      <c r="C2315" t="s">
        <v>1789</v>
      </c>
      <c r="D2315" t="s">
        <v>809</v>
      </c>
      <c r="E2315" t="s">
        <v>37</v>
      </c>
      <c r="F2315">
        <v>88</v>
      </c>
      <c r="G2315">
        <v>14792779</v>
      </c>
      <c r="H2315">
        <v>16000000</v>
      </c>
    </row>
    <row r="2316" spans="1:8" x14ac:dyDescent="0.3">
      <c r="A2316">
        <v>7.2</v>
      </c>
      <c r="B2316" t="s">
        <v>24272</v>
      </c>
      <c r="C2316" t="s">
        <v>10283</v>
      </c>
      <c r="D2316" t="s">
        <v>151</v>
      </c>
      <c r="E2316" t="s">
        <v>37</v>
      </c>
      <c r="F2316">
        <v>113</v>
      </c>
      <c r="G2316">
        <v>19057024</v>
      </c>
      <c r="H2316">
        <v>16000000</v>
      </c>
    </row>
    <row r="2317" spans="1:8" x14ac:dyDescent="0.3">
      <c r="A2317">
        <v>5.7</v>
      </c>
      <c r="B2317" t="s">
        <v>24273</v>
      </c>
      <c r="C2317" t="s">
        <v>10288</v>
      </c>
      <c r="D2317" t="s">
        <v>715</v>
      </c>
      <c r="E2317" t="s">
        <v>37</v>
      </c>
      <c r="F2317">
        <v>101</v>
      </c>
      <c r="G2317">
        <v>14108518</v>
      </c>
      <c r="H2317">
        <v>16000000</v>
      </c>
    </row>
    <row r="2318" spans="1:8" x14ac:dyDescent="0.3">
      <c r="A2318">
        <v>5.2</v>
      </c>
      <c r="B2318" t="s">
        <v>24274</v>
      </c>
      <c r="C2318" t="s">
        <v>7713</v>
      </c>
      <c r="D2318" t="s">
        <v>1156</v>
      </c>
      <c r="E2318" t="s">
        <v>37</v>
      </c>
      <c r="F2318">
        <v>105</v>
      </c>
      <c r="G2318">
        <v>13854000</v>
      </c>
      <c r="H2318">
        <v>20000000</v>
      </c>
    </row>
    <row r="2319" spans="1:8" x14ac:dyDescent="0.3">
      <c r="A2319">
        <v>7.7</v>
      </c>
      <c r="B2319" t="s">
        <v>24275</v>
      </c>
      <c r="C2319" t="s">
        <v>1252</v>
      </c>
      <c r="D2319" t="s">
        <v>1473</v>
      </c>
      <c r="E2319" t="s">
        <v>37</v>
      </c>
      <c r="F2319">
        <v>125</v>
      </c>
      <c r="G2319">
        <v>77324422</v>
      </c>
      <c r="H2319">
        <v>26000000</v>
      </c>
    </row>
    <row r="2320" spans="1:8" x14ac:dyDescent="0.3">
      <c r="A2320">
        <v>7</v>
      </c>
      <c r="B2320" t="s">
        <v>24276</v>
      </c>
      <c r="C2320" t="s">
        <v>10300</v>
      </c>
      <c r="D2320" t="s">
        <v>2818</v>
      </c>
      <c r="E2320" t="s">
        <v>37</v>
      </c>
      <c r="F2320">
        <v>100</v>
      </c>
      <c r="G2320">
        <v>15500000</v>
      </c>
      <c r="H2320">
        <v>16000000</v>
      </c>
    </row>
    <row r="2321" spans="1:8" x14ac:dyDescent="0.3">
      <c r="A2321">
        <v>6</v>
      </c>
      <c r="B2321" t="s">
        <v>24277</v>
      </c>
      <c r="C2321" t="s">
        <v>10316</v>
      </c>
      <c r="D2321" t="s">
        <v>3296</v>
      </c>
      <c r="E2321" t="s">
        <v>37</v>
      </c>
      <c r="F2321">
        <v>112</v>
      </c>
      <c r="G2321">
        <v>4734235</v>
      </c>
      <c r="H2321">
        <v>15000000</v>
      </c>
    </row>
    <row r="2322" spans="1:8" x14ac:dyDescent="0.3">
      <c r="A2322">
        <v>6.6</v>
      </c>
      <c r="B2322" t="s">
        <v>24278</v>
      </c>
      <c r="C2322" t="s">
        <v>1789</v>
      </c>
      <c r="D2322" t="s">
        <v>816</v>
      </c>
      <c r="E2322" t="s">
        <v>37</v>
      </c>
      <c r="F2322">
        <v>112</v>
      </c>
      <c r="G2322">
        <v>4839383</v>
      </c>
      <c r="H2322">
        <v>16000000</v>
      </c>
    </row>
    <row r="2323" spans="1:8" x14ac:dyDescent="0.3">
      <c r="A2323">
        <v>6.8</v>
      </c>
      <c r="B2323" t="s">
        <v>24279</v>
      </c>
      <c r="C2323" t="s">
        <v>10323</v>
      </c>
      <c r="D2323" t="s">
        <v>4205</v>
      </c>
      <c r="E2323" t="s">
        <v>37</v>
      </c>
      <c r="F2323">
        <v>95</v>
      </c>
      <c r="G2323">
        <v>4193025</v>
      </c>
      <c r="H2323">
        <v>15000000</v>
      </c>
    </row>
    <row r="2324" spans="1:8" x14ac:dyDescent="0.3">
      <c r="A2324">
        <v>7.2</v>
      </c>
      <c r="B2324" t="s">
        <v>24280</v>
      </c>
      <c r="C2324" t="s">
        <v>3620</v>
      </c>
      <c r="D2324" t="s">
        <v>42</v>
      </c>
      <c r="E2324" t="s">
        <v>37</v>
      </c>
      <c r="F2324">
        <v>110</v>
      </c>
      <c r="G2324">
        <v>5900000</v>
      </c>
      <c r="H2324">
        <v>16000000</v>
      </c>
    </row>
    <row r="2325" spans="1:8" x14ac:dyDescent="0.3">
      <c r="A2325">
        <v>7.2</v>
      </c>
      <c r="B2325" t="s">
        <v>24281</v>
      </c>
      <c r="C2325" t="s">
        <v>10332</v>
      </c>
      <c r="D2325" t="s">
        <v>1473</v>
      </c>
      <c r="E2325" t="s">
        <v>37</v>
      </c>
      <c r="F2325">
        <v>118</v>
      </c>
      <c r="G2325">
        <v>2849142</v>
      </c>
      <c r="H2325">
        <v>16000000</v>
      </c>
    </row>
    <row r="2326" spans="1:8" x14ac:dyDescent="0.3">
      <c r="A2326">
        <v>2.8</v>
      </c>
      <c r="B2326" t="s">
        <v>24282</v>
      </c>
      <c r="C2326" t="s">
        <v>10337</v>
      </c>
      <c r="D2326" t="s">
        <v>10338</v>
      </c>
      <c r="E2326" t="s">
        <v>37</v>
      </c>
      <c r="F2326">
        <v>97</v>
      </c>
      <c r="G2326">
        <v>1686429</v>
      </c>
      <c r="H2326">
        <v>16000000</v>
      </c>
    </row>
    <row r="2327" spans="1:8" x14ac:dyDescent="0.3">
      <c r="A2327">
        <v>6.6</v>
      </c>
      <c r="B2327" t="s">
        <v>24283</v>
      </c>
      <c r="C2327" t="s">
        <v>6758</v>
      </c>
      <c r="D2327" t="s">
        <v>151</v>
      </c>
      <c r="E2327" t="s">
        <v>37</v>
      </c>
      <c r="F2327">
        <v>120</v>
      </c>
      <c r="G2327">
        <v>1984743</v>
      </c>
      <c r="H2327">
        <v>16000000</v>
      </c>
    </row>
    <row r="2328" spans="1:8" x14ac:dyDescent="0.3">
      <c r="A2328">
        <v>6.7</v>
      </c>
      <c r="B2328" t="s">
        <v>24284</v>
      </c>
      <c r="C2328" t="s">
        <v>10346</v>
      </c>
      <c r="D2328" t="s">
        <v>939</v>
      </c>
      <c r="E2328" t="s">
        <v>37</v>
      </c>
      <c r="F2328">
        <v>135</v>
      </c>
      <c r="G2328">
        <v>1666262</v>
      </c>
      <c r="H2328">
        <v>16000000</v>
      </c>
    </row>
    <row r="2329" spans="1:8" x14ac:dyDescent="0.3">
      <c r="A2329">
        <v>7</v>
      </c>
      <c r="B2329" t="s">
        <v>24285</v>
      </c>
      <c r="C2329" t="s">
        <v>3075</v>
      </c>
      <c r="D2329" t="s">
        <v>1025</v>
      </c>
      <c r="E2329" t="s">
        <v>37</v>
      </c>
      <c r="F2329">
        <v>101</v>
      </c>
      <c r="G2329">
        <v>2319187</v>
      </c>
      <c r="H2329">
        <v>20000000</v>
      </c>
    </row>
    <row r="2330" spans="1:8" x14ac:dyDescent="0.3">
      <c r="A2330">
        <v>4.4000000000000004</v>
      </c>
      <c r="B2330" t="s">
        <v>24286</v>
      </c>
      <c r="C2330" t="s">
        <v>10355</v>
      </c>
      <c r="D2330" t="s">
        <v>809</v>
      </c>
      <c r="E2330" t="s">
        <v>37</v>
      </c>
      <c r="F2330">
        <v>92</v>
      </c>
      <c r="G2330">
        <v>13922211</v>
      </c>
      <c r="H2330">
        <v>16000000</v>
      </c>
    </row>
    <row r="2331" spans="1:8" x14ac:dyDescent="0.3">
      <c r="A2331">
        <v>6.2</v>
      </c>
      <c r="B2331" t="s">
        <v>24287</v>
      </c>
      <c r="C2331" t="s">
        <v>10363</v>
      </c>
      <c r="D2331" t="s">
        <v>3391</v>
      </c>
      <c r="E2331" t="s">
        <v>37</v>
      </c>
      <c r="F2331">
        <v>92</v>
      </c>
      <c r="G2331">
        <v>23091</v>
      </c>
      <c r="H2331">
        <v>15000000</v>
      </c>
    </row>
    <row r="2332" spans="1:8" x14ac:dyDescent="0.3">
      <c r="A2332">
        <v>7.3</v>
      </c>
      <c r="B2332" t="s">
        <v>24288</v>
      </c>
      <c r="C2332" t="s">
        <v>10368</v>
      </c>
      <c r="D2332" t="s">
        <v>3110</v>
      </c>
      <c r="E2332" t="s">
        <v>37</v>
      </c>
      <c r="F2332">
        <v>161</v>
      </c>
      <c r="G2332">
        <v>336467</v>
      </c>
      <c r="H2332">
        <v>13000000</v>
      </c>
    </row>
    <row r="2333" spans="1:8" x14ac:dyDescent="0.3">
      <c r="A2333">
        <v>5.0999999999999996</v>
      </c>
      <c r="B2333" t="s">
        <v>24289</v>
      </c>
      <c r="C2333" t="s">
        <v>8917</v>
      </c>
      <c r="D2333" t="s">
        <v>5985</v>
      </c>
      <c r="E2333" t="s">
        <v>37</v>
      </c>
      <c r="F2333">
        <v>92</v>
      </c>
      <c r="G2333">
        <v>2964</v>
      </c>
      <c r="H2333">
        <v>16000000</v>
      </c>
    </row>
    <row r="2334" spans="1:8" x14ac:dyDescent="0.3">
      <c r="A2334">
        <v>6.6</v>
      </c>
      <c r="B2334" t="s">
        <v>24290</v>
      </c>
      <c r="C2334" t="s">
        <v>10388</v>
      </c>
      <c r="D2334" t="s">
        <v>859</v>
      </c>
      <c r="E2334" t="s">
        <v>37</v>
      </c>
      <c r="F2334">
        <v>122</v>
      </c>
      <c r="G2334">
        <v>2428883</v>
      </c>
      <c r="H2334">
        <v>16000000</v>
      </c>
    </row>
    <row r="2335" spans="1:8" x14ac:dyDescent="0.3">
      <c r="A2335">
        <v>4.5</v>
      </c>
      <c r="B2335" t="s">
        <v>24291</v>
      </c>
      <c r="C2335" t="s">
        <v>10392</v>
      </c>
      <c r="D2335" t="s">
        <v>2265</v>
      </c>
      <c r="E2335" t="s">
        <v>37</v>
      </c>
      <c r="F2335">
        <v>91</v>
      </c>
      <c r="G2335">
        <v>13571817</v>
      </c>
      <c r="H2335">
        <v>15600000</v>
      </c>
    </row>
    <row r="2336" spans="1:8" x14ac:dyDescent="0.3">
      <c r="A2336">
        <v>5.9</v>
      </c>
      <c r="B2336" t="s">
        <v>24292</v>
      </c>
      <c r="C2336" t="s">
        <v>10414</v>
      </c>
      <c r="D2336" t="s">
        <v>933</v>
      </c>
      <c r="E2336" t="s">
        <v>37</v>
      </c>
      <c r="F2336">
        <v>93</v>
      </c>
      <c r="G2336">
        <v>1181197</v>
      </c>
      <c r="H2336">
        <v>15500000</v>
      </c>
    </row>
    <row r="2337" spans="1:8" x14ac:dyDescent="0.3">
      <c r="A2337">
        <v>6.6</v>
      </c>
      <c r="B2337" t="s">
        <v>24293</v>
      </c>
      <c r="C2337" t="s">
        <v>10418</v>
      </c>
      <c r="D2337" t="s">
        <v>1527</v>
      </c>
      <c r="E2337" t="s">
        <v>726</v>
      </c>
      <c r="F2337">
        <v>94</v>
      </c>
      <c r="G2337">
        <v>81525</v>
      </c>
      <c r="H2337">
        <v>15300000</v>
      </c>
    </row>
    <row r="2338" spans="1:8" x14ac:dyDescent="0.3">
      <c r="A2338">
        <v>6.5</v>
      </c>
      <c r="B2338" t="s">
        <v>24294</v>
      </c>
      <c r="C2338" t="s">
        <v>382</v>
      </c>
      <c r="D2338" t="s">
        <v>10425</v>
      </c>
      <c r="E2338" t="s">
        <v>37</v>
      </c>
      <c r="F2338">
        <v>95</v>
      </c>
      <c r="G2338">
        <v>7774730</v>
      </c>
      <c r="H2338">
        <v>15500000</v>
      </c>
    </row>
    <row r="2339" spans="1:8" x14ac:dyDescent="0.3">
      <c r="A2339">
        <v>7.3</v>
      </c>
      <c r="B2339" t="s">
        <v>24295</v>
      </c>
      <c r="C2339" t="s">
        <v>1139</v>
      </c>
      <c r="D2339" t="s">
        <v>853</v>
      </c>
      <c r="E2339" t="s">
        <v>37</v>
      </c>
      <c r="F2339">
        <v>105</v>
      </c>
      <c r="G2339">
        <v>234760500</v>
      </c>
      <c r="H2339">
        <v>14000000</v>
      </c>
    </row>
    <row r="2340" spans="1:8" x14ac:dyDescent="0.3">
      <c r="A2340">
        <v>7.5</v>
      </c>
      <c r="B2340" t="s">
        <v>24296</v>
      </c>
      <c r="C2340" t="s">
        <v>646</v>
      </c>
      <c r="D2340" t="s">
        <v>1349</v>
      </c>
      <c r="E2340" t="s">
        <v>37</v>
      </c>
      <c r="F2340">
        <v>103</v>
      </c>
      <c r="G2340">
        <v>285761243</v>
      </c>
      <c r="H2340">
        <v>18000000</v>
      </c>
    </row>
    <row r="2341" spans="1:8" x14ac:dyDescent="0.3">
      <c r="A2341">
        <v>5.9</v>
      </c>
      <c r="B2341" t="s">
        <v>24297</v>
      </c>
      <c r="C2341" t="s">
        <v>554</v>
      </c>
      <c r="D2341" t="s">
        <v>1718</v>
      </c>
      <c r="E2341" t="s">
        <v>37</v>
      </c>
      <c r="F2341">
        <v>102</v>
      </c>
      <c r="G2341">
        <v>167780960</v>
      </c>
      <c r="H2341">
        <v>11000000</v>
      </c>
    </row>
    <row r="2342" spans="1:8" x14ac:dyDescent="0.3">
      <c r="A2342">
        <v>7.4</v>
      </c>
      <c r="B2342" t="s">
        <v>24298</v>
      </c>
      <c r="C2342" t="s">
        <v>1059</v>
      </c>
      <c r="D2342" t="s">
        <v>715</v>
      </c>
      <c r="E2342" t="s">
        <v>37</v>
      </c>
      <c r="F2342">
        <v>116</v>
      </c>
      <c r="G2342">
        <v>177200000</v>
      </c>
      <c r="H2342">
        <v>22000000</v>
      </c>
    </row>
    <row r="2343" spans="1:8" x14ac:dyDescent="0.3">
      <c r="A2343">
        <v>6.9</v>
      </c>
      <c r="B2343" t="s">
        <v>24299</v>
      </c>
      <c r="C2343" t="s">
        <v>846</v>
      </c>
      <c r="D2343" t="s">
        <v>821</v>
      </c>
      <c r="E2343" t="s">
        <v>37</v>
      </c>
      <c r="F2343">
        <v>110</v>
      </c>
      <c r="G2343">
        <v>176781728</v>
      </c>
      <c r="H2343">
        <v>15000000</v>
      </c>
    </row>
    <row r="2344" spans="1:8" x14ac:dyDescent="0.3">
      <c r="A2344">
        <v>7.9</v>
      </c>
      <c r="B2344" t="s">
        <v>24300</v>
      </c>
      <c r="C2344" t="s">
        <v>566</v>
      </c>
      <c r="D2344" t="s">
        <v>821</v>
      </c>
      <c r="E2344" t="s">
        <v>940</v>
      </c>
      <c r="F2344">
        <v>120</v>
      </c>
      <c r="G2344">
        <v>128067808</v>
      </c>
      <c r="H2344">
        <v>15000000</v>
      </c>
    </row>
    <row r="2345" spans="1:8" x14ac:dyDescent="0.3">
      <c r="A2345">
        <v>8.4</v>
      </c>
      <c r="B2345" t="s">
        <v>24301</v>
      </c>
      <c r="C2345" t="s">
        <v>48</v>
      </c>
      <c r="D2345" t="s">
        <v>1473</v>
      </c>
      <c r="E2345" t="s">
        <v>37</v>
      </c>
      <c r="F2345">
        <v>122</v>
      </c>
      <c r="G2345">
        <v>130058047</v>
      </c>
      <c r="H2345">
        <v>15000000</v>
      </c>
    </row>
    <row r="2346" spans="1:8" x14ac:dyDescent="0.3">
      <c r="A2346">
        <v>8</v>
      </c>
      <c r="B2346" t="s">
        <v>24302</v>
      </c>
      <c r="C2346" t="s">
        <v>1562</v>
      </c>
      <c r="D2346" t="s">
        <v>3899</v>
      </c>
      <c r="E2346" t="s">
        <v>37</v>
      </c>
      <c r="F2346">
        <v>118</v>
      </c>
      <c r="G2346">
        <v>138795342</v>
      </c>
      <c r="H2346">
        <v>15000000</v>
      </c>
    </row>
    <row r="2347" spans="1:8" x14ac:dyDescent="0.3">
      <c r="A2347">
        <v>6</v>
      </c>
      <c r="B2347" t="s">
        <v>24303</v>
      </c>
      <c r="C2347" t="s">
        <v>1239</v>
      </c>
      <c r="D2347" t="s">
        <v>541</v>
      </c>
      <c r="E2347" t="s">
        <v>37</v>
      </c>
      <c r="F2347">
        <v>107</v>
      </c>
      <c r="G2347">
        <v>111936400</v>
      </c>
      <c r="H2347">
        <v>15000000</v>
      </c>
    </row>
    <row r="2348" spans="1:8" x14ac:dyDescent="0.3">
      <c r="A2348">
        <v>6.8</v>
      </c>
      <c r="B2348" t="s">
        <v>24304</v>
      </c>
      <c r="C2348" t="s">
        <v>10470</v>
      </c>
      <c r="D2348" t="s">
        <v>151</v>
      </c>
      <c r="E2348" t="s">
        <v>37</v>
      </c>
      <c r="F2348">
        <v>102</v>
      </c>
      <c r="G2348">
        <v>317040</v>
      </c>
      <c r="H2348">
        <v>15500000</v>
      </c>
    </row>
    <row r="2349" spans="1:8" x14ac:dyDescent="0.3">
      <c r="A2349">
        <v>7.8</v>
      </c>
      <c r="B2349" t="s">
        <v>24305</v>
      </c>
      <c r="C2349" t="s">
        <v>251</v>
      </c>
      <c r="D2349" t="s">
        <v>1473</v>
      </c>
      <c r="E2349" t="s">
        <v>37</v>
      </c>
      <c r="F2349">
        <v>154</v>
      </c>
      <c r="G2349">
        <v>94175854</v>
      </c>
      <c r="H2349">
        <v>15000000</v>
      </c>
    </row>
    <row r="2350" spans="1:8" x14ac:dyDescent="0.3">
      <c r="A2350">
        <v>8.1</v>
      </c>
      <c r="B2350" t="s">
        <v>24306</v>
      </c>
      <c r="C2350" t="s">
        <v>10488</v>
      </c>
      <c r="D2350" t="s">
        <v>7684</v>
      </c>
      <c r="E2350" t="s">
        <v>37</v>
      </c>
      <c r="F2350">
        <v>114</v>
      </c>
      <c r="G2350">
        <v>91121452</v>
      </c>
      <c r="H2350">
        <v>14000000</v>
      </c>
    </row>
    <row r="2351" spans="1:8" x14ac:dyDescent="0.3">
      <c r="A2351">
        <v>6.1</v>
      </c>
      <c r="B2351" t="s">
        <v>24307</v>
      </c>
      <c r="C2351" t="s">
        <v>10130</v>
      </c>
      <c r="D2351" t="s">
        <v>3976</v>
      </c>
      <c r="E2351" t="s">
        <v>37</v>
      </c>
      <c r="F2351">
        <v>109</v>
      </c>
      <c r="G2351">
        <v>69800000</v>
      </c>
      <c r="H2351">
        <v>10000000</v>
      </c>
    </row>
    <row r="2352" spans="1:8" x14ac:dyDescent="0.3">
      <c r="A2352">
        <v>6.2</v>
      </c>
      <c r="B2352" t="s">
        <v>24308</v>
      </c>
      <c r="C2352" t="s">
        <v>1064</v>
      </c>
      <c r="D2352" t="s">
        <v>1349</v>
      </c>
      <c r="E2352" t="s">
        <v>37</v>
      </c>
      <c r="F2352">
        <v>94</v>
      </c>
      <c r="G2352">
        <v>64001297</v>
      </c>
      <c r="H2352">
        <v>15000000</v>
      </c>
    </row>
    <row r="2353" spans="1:8" x14ac:dyDescent="0.3">
      <c r="A2353">
        <v>6.2</v>
      </c>
      <c r="B2353" t="s">
        <v>24309</v>
      </c>
      <c r="C2353" t="s">
        <v>10503</v>
      </c>
      <c r="D2353" t="s">
        <v>5192</v>
      </c>
      <c r="E2353" t="s">
        <v>37</v>
      </c>
      <c r="F2353">
        <v>100</v>
      </c>
      <c r="G2353">
        <v>71588220</v>
      </c>
      <c r="H2353">
        <v>20000000</v>
      </c>
    </row>
    <row r="2354" spans="1:8" x14ac:dyDescent="0.3">
      <c r="A2354">
        <v>7.4</v>
      </c>
      <c r="B2354" t="s">
        <v>24310</v>
      </c>
      <c r="C2354" t="s">
        <v>2004</v>
      </c>
      <c r="D2354" t="s">
        <v>2005</v>
      </c>
      <c r="E2354" t="s">
        <v>37</v>
      </c>
      <c r="F2354">
        <v>98</v>
      </c>
      <c r="G2354">
        <v>61400000</v>
      </c>
      <c r="H2354">
        <v>15000000</v>
      </c>
    </row>
    <row r="2355" spans="1:8" x14ac:dyDescent="0.3">
      <c r="A2355">
        <v>6.6</v>
      </c>
      <c r="B2355" t="s">
        <v>24311</v>
      </c>
      <c r="C2355" t="s">
        <v>8451</v>
      </c>
      <c r="D2355" t="s">
        <v>809</v>
      </c>
      <c r="E2355" t="s">
        <v>37</v>
      </c>
      <c r="F2355">
        <v>102</v>
      </c>
      <c r="G2355">
        <v>101978840</v>
      </c>
      <c r="H2355">
        <v>15000000</v>
      </c>
    </row>
    <row r="2356" spans="1:8" x14ac:dyDescent="0.3">
      <c r="A2356">
        <v>7.3</v>
      </c>
      <c r="B2356" t="s">
        <v>24312</v>
      </c>
      <c r="C2356" t="s">
        <v>3433</v>
      </c>
      <c r="D2356" t="s">
        <v>760</v>
      </c>
      <c r="E2356" t="s">
        <v>37</v>
      </c>
      <c r="F2356">
        <v>94</v>
      </c>
      <c r="G2356">
        <v>56437947</v>
      </c>
      <c r="H2356">
        <v>9800000</v>
      </c>
    </row>
    <row r="2357" spans="1:8" x14ac:dyDescent="0.3">
      <c r="A2357">
        <v>7.5</v>
      </c>
      <c r="B2357" t="s">
        <v>24313</v>
      </c>
      <c r="C2357" t="s">
        <v>173</v>
      </c>
      <c r="D2357" t="s">
        <v>1269</v>
      </c>
      <c r="E2357" t="s">
        <v>37</v>
      </c>
      <c r="F2357">
        <v>92</v>
      </c>
      <c r="G2357">
        <v>73326666</v>
      </c>
      <c r="H2357">
        <v>15000000</v>
      </c>
    </row>
    <row r="2358" spans="1:8" x14ac:dyDescent="0.3">
      <c r="A2358">
        <v>5.6</v>
      </c>
      <c r="B2358" t="s">
        <v>24314</v>
      </c>
      <c r="C2358" t="s">
        <v>7302</v>
      </c>
      <c r="D2358" t="s">
        <v>1188</v>
      </c>
      <c r="E2358" t="s">
        <v>37</v>
      </c>
      <c r="F2358">
        <v>113</v>
      </c>
      <c r="G2358">
        <v>55184721</v>
      </c>
      <c r="H2358">
        <v>15000000</v>
      </c>
    </row>
    <row r="2359" spans="1:8" x14ac:dyDescent="0.3">
      <c r="A2359">
        <v>7.3</v>
      </c>
      <c r="B2359" t="s">
        <v>24315</v>
      </c>
      <c r="C2359" t="s">
        <v>10529</v>
      </c>
      <c r="D2359" t="s">
        <v>10530</v>
      </c>
      <c r="E2359" t="s">
        <v>37</v>
      </c>
      <c r="F2359">
        <v>115</v>
      </c>
      <c r="G2359">
        <v>50003300</v>
      </c>
      <c r="H2359">
        <v>15000000</v>
      </c>
    </row>
    <row r="2360" spans="1:8" x14ac:dyDescent="0.3">
      <c r="A2360">
        <v>6.4</v>
      </c>
      <c r="B2360" t="s">
        <v>24316</v>
      </c>
      <c r="C2360" t="s">
        <v>10534</v>
      </c>
      <c r="D2360" t="s">
        <v>489</v>
      </c>
      <c r="E2360" t="s">
        <v>37</v>
      </c>
      <c r="F2360">
        <v>95</v>
      </c>
      <c r="G2360">
        <v>54322273</v>
      </c>
      <c r="H2360">
        <v>17000000</v>
      </c>
    </row>
    <row r="2361" spans="1:8" x14ac:dyDescent="0.3">
      <c r="A2361">
        <v>5</v>
      </c>
      <c r="B2361" t="s">
        <v>24317</v>
      </c>
      <c r="C2361" t="s">
        <v>868</v>
      </c>
      <c r="D2361" t="s">
        <v>3330</v>
      </c>
      <c r="E2361" t="s">
        <v>37</v>
      </c>
      <c r="F2361">
        <v>87</v>
      </c>
      <c r="G2361">
        <v>47860214</v>
      </c>
      <c r="H2361">
        <v>15000000</v>
      </c>
    </row>
    <row r="2362" spans="1:8" x14ac:dyDescent="0.3">
      <c r="A2362">
        <v>5.4</v>
      </c>
      <c r="B2362" t="s">
        <v>24318</v>
      </c>
      <c r="C2362" t="s">
        <v>453</v>
      </c>
      <c r="D2362" t="s">
        <v>1115</v>
      </c>
      <c r="E2362" t="s">
        <v>37</v>
      </c>
      <c r="F2362">
        <v>88</v>
      </c>
      <c r="G2362">
        <v>47811275</v>
      </c>
      <c r="H2362">
        <v>15000000</v>
      </c>
    </row>
    <row r="2363" spans="1:8" x14ac:dyDescent="0.3">
      <c r="A2363">
        <v>7.1</v>
      </c>
      <c r="B2363" t="s">
        <v>24319</v>
      </c>
      <c r="C2363" t="s">
        <v>1371</v>
      </c>
      <c r="D2363" t="s">
        <v>1188</v>
      </c>
      <c r="E2363" t="s">
        <v>37</v>
      </c>
      <c r="F2363">
        <v>97</v>
      </c>
      <c r="G2363">
        <v>43022524</v>
      </c>
      <c r="H2363">
        <v>15000000</v>
      </c>
    </row>
    <row r="2364" spans="1:8" x14ac:dyDescent="0.3">
      <c r="A2364">
        <v>5.3</v>
      </c>
      <c r="B2364" t="s">
        <v>24320</v>
      </c>
      <c r="C2364" t="s">
        <v>10553</v>
      </c>
      <c r="D2364" t="s">
        <v>10555</v>
      </c>
      <c r="E2364" t="s">
        <v>37</v>
      </c>
      <c r="F2364">
        <v>94</v>
      </c>
      <c r="G2364">
        <v>42672630</v>
      </c>
      <c r="H2364">
        <v>17000000</v>
      </c>
    </row>
    <row r="2365" spans="1:8" x14ac:dyDescent="0.3">
      <c r="A2365">
        <v>6.5</v>
      </c>
      <c r="B2365" t="s">
        <v>24321</v>
      </c>
      <c r="C2365" t="s">
        <v>10560</v>
      </c>
      <c r="D2365" t="s">
        <v>499</v>
      </c>
      <c r="E2365" t="s">
        <v>37</v>
      </c>
      <c r="F2365">
        <v>112</v>
      </c>
      <c r="G2365">
        <v>42919096</v>
      </c>
      <c r="H2365">
        <v>15000000</v>
      </c>
    </row>
    <row r="2366" spans="1:8" x14ac:dyDescent="0.3">
      <c r="A2366">
        <v>6.2</v>
      </c>
      <c r="B2366" t="s">
        <v>24322</v>
      </c>
      <c r="C2366" t="s">
        <v>10564</v>
      </c>
      <c r="D2366" t="s">
        <v>482</v>
      </c>
      <c r="E2366" t="s">
        <v>37</v>
      </c>
      <c r="F2366">
        <v>98</v>
      </c>
      <c r="G2366">
        <v>42592530</v>
      </c>
      <c r="H2366">
        <v>15000000</v>
      </c>
    </row>
    <row r="2367" spans="1:8" x14ac:dyDescent="0.3">
      <c r="A2367">
        <v>6.4</v>
      </c>
      <c r="B2367" t="s">
        <v>24323</v>
      </c>
      <c r="C2367" t="s">
        <v>2689</v>
      </c>
      <c r="D2367" t="s">
        <v>4834</v>
      </c>
      <c r="E2367" t="s">
        <v>37</v>
      </c>
      <c r="F2367">
        <v>104</v>
      </c>
      <c r="G2367">
        <v>40064955</v>
      </c>
      <c r="H2367">
        <v>15000000</v>
      </c>
    </row>
    <row r="2368" spans="1:8" x14ac:dyDescent="0.3">
      <c r="A2368">
        <v>6.9</v>
      </c>
      <c r="B2368" t="s">
        <v>24324</v>
      </c>
      <c r="C2368" t="s">
        <v>716</v>
      </c>
      <c r="D2368" t="s">
        <v>1018</v>
      </c>
      <c r="E2368" t="s">
        <v>37</v>
      </c>
      <c r="F2368">
        <v>120</v>
      </c>
      <c r="G2368">
        <v>44886089</v>
      </c>
      <c r="H2368">
        <v>10000000</v>
      </c>
    </row>
    <row r="2369" spans="1:8" x14ac:dyDescent="0.3">
      <c r="A2369">
        <v>5.7</v>
      </c>
      <c r="B2369" t="s">
        <v>24325</v>
      </c>
      <c r="C2369" t="s">
        <v>10581</v>
      </c>
      <c r="D2369" t="s">
        <v>809</v>
      </c>
      <c r="E2369" t="s">
        <v>37</v>
      </c>
      <c r="F2369">
        <v>99</v>
      </c>
      <c r="G2369">
        <v>37882551</v>
      </c>
      <c r="H2369">
        <v>16000000</v>
      </c>
    </row>
    <row r="2370" spans="1:8" x14ac:dyDescent="0.3">
      <c r="A2370">
        <v>7.7</v>
      </c>
      <c r="B2370" t="s">
        <v>24326</v>
      </c>
      <c r="C2370" t="s">
        <v>304</v>
      </c>
      <c r="D2370" t="s">
        <v>1018</v>
      </c>
      <c r="E2370" t="s">
        <v>37</v>
      </c>
      <c r="F2370">
        <v>109</v>
      </c>
      <c r="G2370">
        <v>40983001</v>
      </c>
      <c r="H2370">
        <v>7000000</v>
      </c>
    </row>
    <row r="2371" spans="1:8" x14ac:dyDescent="0.3">
      <c r="A2371">
        <v>5.6</v>
      </c>
      <c r="B2371" t="s">
        <v>24327</v>
      </c>
      <c r="C2371" t="s">
        <v>299</v>
      </c>
      <c r="D2371" t="s">
        <v>282</v>
      </c>
      <c r="E2371" t="s">
        <v>37</v>
      </c>
      <c r="F2371">
        <v>106</v>
      </c>
      <c r="G2371">
        <v>35007180</v>
      </c>
      <c r="H2371">
        <v>15000000</v>
      </c>
    </row>
    <row r="2372" spans="1:8" x14ac:dyDescent="0.3">
      <c r="A2372">
        <v>7.7</v>
      </c>
      <c r="B2372" t="s">
        <v>24328</v>
      </c>
      <c r="C2372" t="s">
        <v>10593</v>
      </c>
      <c r="D2372" t="s">
        <v>4112</v>
      </c>
      <c r="E2372" t="s">
        <v>37</v>
      </c>
      <c r="F2372">
        <v>123</v>
      </c>
      <c r="G2372">
        <v>35887263</v>
      </c>
      <c r="H2372">
        <v>15000000</v>
      </c>
    </row>
    <row r="2373" spans="1:8" x14ac:dyDescent="0.3">
      <c r="A2373">
        <v>5.0999999999999996</v>
      </c>
      <c r="B2373" t="s">
        <v>24329</v>
      </c>
      <c r="C2373" t="s">
        <v>2773</v>
      </c>
      <c r="D2373" t="s">
        <v>541</v>
      </c>
      <c r="E2373" t="s">
        <v>37</v>
      </c>
      <c r="F2373">
        <v>86</v>
      </c>
      <c r="G2373">
        <v>34308901</v>
      </c>
      <c r="H2373">
        <v>16000000</v>
      </c>
    </row>
    <row r="2374" spans="1:8" x14ac:dyDescent="0.3">
      <c r="A2374">
        <v>6.8</v>
      </c>
      <c r="B2374" t="s">
        <v>24330</v>
      </c>
      <c r="C2374" t="s">
        <v>10600</v>
      </c>
      <c r="D2374" t="s">
        <v>715</v>
      </c>
      <c r="E2374" t="s">
        <v>37</v>
      </c>
      <c r="F2374">
        <v>120</v>
      </c>
      <c r="G2374">
        <v>33771174</v>
      </c>
      <c r="H2374">
        <v>15000000</v>
      </c>
    </row>
    <row r="2375" spans="1:8" x14ac:dyDescent="0.3">
      <c r="A2375">
        <v>8.4</v>
      </c>
      <c r="B2375" t="s">
        <v>24331</v>
      </c>
      <c r="C2375" t="s">
        <v>6851</v>
      </c>
      <c r="D2375" t="s">
        <v>1480</v>
      </c>
      <c r="E2375" t="s">
        <v>37</v>
      </c>
      <c r="F2375">
        <v>227</v>
      </c>
      <c r="G2375">
        <v>6000000</v>
      </c>
      <c r="H2375">
        <v>15000000</v>
      </c>
    </row>
    <row r="2376" spans="1:8" x14ac:dyDescent="0.3">
      <c r="A2376">
        <v>4.9000000000000004</v>
      </c>
      <c r="B2376" t="s">
        <v>24332</v>
      </c>
      <c r="C2376" t="s">
        <v>10608</v>
      </c>
      <c r="D2376" t="s">
        <v>4189</v>
      </c>
      <c r="E2376" t="s">
        <v>37</v>
      </c>
      <c r="F2376">
        <v>119</v>
      </c>
      <c r="G2376">
        <v>33386128</v>
      </c>
      <c r="H2376">
        <v>15000000</v>
      </c>
    </row>
    <row r="2377" spans="1:8" x14ac:dyDescent="0.3">
      <c r="A2377">
        <v>7.1</v>
      </c>
      <c r="B2377" t="s">
        <v>24333</v>
      </c>
      <c r="C2377" t="s">
        <v>5430</v>
      </c>
      <c r="D2377" t="s">
        <v>8855</v>
      </c>
      <c r="E2377" t="s">
        <v>37</v>
      </c>
      <c r="F2377">
        <v>115</v>
      </c>
      <c r="G2377">
        <v>37877959</v>
      </c>
      <c r="H2377">
        <v>15000000</v>
      </c>
    </row>
    <row r="2378" spans="1:8" x14ac:dyDescent="0.3">
      <c r="A2378">
        <v>6.6</v>
      </c>
      <c r="B2378" t="s">
        <v>24334</v>
      </c>
      <c r="C2378" t="s">
        <v>10615</v>
      </c>
      <c r="D2378" t="s">
        <v>4576</v>
      </c>
      <c r="E2378" t="s">
        <v>37</v>
      </c>
      <c r="F2378">
        <v>114</v>
      </c>
      <c r="G2378">
        <v>32721635</v>
      </c>
      <c r="H2378">
        <v>15000000</v>
      </c>
    </row>
    <row r="2379" spans="1:8" x14ac:dyDescent="0.3">
      <c r="A2379">
        <v>6.1</v>
      </c>
      <c r="B2379" t="s">
        <v>24335</v>
      </c>
      <c r="C2379" t="s">
        <v>10288</v>
      </c>
      <c r="D2379" t="s">
        <v>816</v>
      </c>
      <c r="E2379" t="s">
        <v>37</v>
      </c>
      <c r="F2379">
        <v>90</v>
      </c>
      <c r="G2379">
        <v>31585300</v>
      </c>
      <c r="H2379">
        <v>15000000</v>
      </c>
    </row>
    <row r="2380" spans="1:8" x14ac:dyDescent="0.3">
      <c r="A2380">
        <v>4.0999999999999996</v>
      </c>
      <c r="B2380" t="s">
        <v>24336</v>
      </c>
      <c r="C2380" t="s">
        <v>10623</v>
      </c>
      <c r="D2380" t="s">
        <v>10624</v>
      </c>
      <c r="E2380" t="s">
        <v>37</v>
      </c>
      <c r="F2380">
        <v>94</v>
      </c>
      <c r="G2380">
        <v>30259652</v>
      </c>
      <c r="H2380">
        <v>15000000</v>
      </c>
    </row>
    <row r="2381" spans="1:8" x14ac:dyDescent="0.3">
      <c r="A2381">
        <v>8.1</v>
      </c>
      <c r="B2381" t="s">
        <v>24337</v>
      </c>
      <c r="C2381" t="s">
        <v>1677</v>
      </c>
      <c r="D2381" t="s">
        <v>1478</v>
      </c>
      <c r="E2381" t="s">
        <v>37</v>
      </c>
      <c r="F2381">
        <v>98</v>
      </c>
      <c r="G2381">
        <v>30857814</v>
      </c>
      <c r="H2381">
        <v>16000000</v>
      </c>
    </row>
    <row r="2382" spans="1:8" x14ac:dyDescent="0.3">
      <c r="A2382">
        <v>7.6</v>
      </c>
      <c r="B2382" t="s">
        <v>24338</v>
      </c>
      <c r="C2382" t="s">
        <v>840</v>
      </c>
      <c r="D2382" t="s">
        <v>760</v>
      </c>
      <c r="E2382" t="s">
        <v>37</v>
      </c>
      <c r="F2382">
        <v>126</v>
      </c>
      <c r="G2382">
        <v>30226144</v>
      </c>
      <c r="H2382">
        <v>15000000</v>
      </c>
    </row>
    <row r="2383" spans="1:8" x14ac:dyDescent="0.3">
      <c r="A2383">
        <v>7.8</v>
      </c>
      <c r="B2383" t="s">
        <v>24339</v>
      </c>
      <c r="C2383" t="s">
        <v>10635</v>
      </c>
      <c r="D2383" t="s">
        <v>937</v>
      </c>
      <c r="E2383" t="s">
        <v>37</v>
      </c>
      <c r="F2383">
        <v>100</v>
      </c>
      <c r="G2383">
        <v>35054909</v>
      </c>
      <c r="H2383">
        <v>15000000</v>
      </c>
    </row>
    <row r="2384" spans="1:8" x14ac:dyDescent="0.3">
      <c r="A2384">
        <v>4.5999999999999996</v>
      </c>
      <c r="B2384" t="s">
        <v>24340</v>
      </c>
      <c r="C2384" t="s">
        <v>10640</v>
      </c>
      <c r="D2384" t="s">
        <v>10641</v>
      </c>
      <c r="E2384" t="s">
        <v>37</v>
      </c>
      <c r="F2384">
        <v>89</v>
      </c>
      <c r="G2384">
        <v>29302097</v>
      </c>
      <c r="H2384">
        <v>15000000</v>
      </c>
    </row>
    <row r="2385" spans="1:8" x14ac:dyDescent="0.3">
      <c r="A2385">
        <v>6</v>
      </c>
      <c r="B2385" t="s">
        <v>24341</v>
      </c>
      <c r="C2385" t="s">
        <v>9667</v>
      </c>
      <c r="D2385" t="s">
        <v>715</v>
      </c>
      <c r="E2385" t="s">
        <v>37</v>
      </c>
      <c r="F2385">
        <v>111</v>
      </c>
      <c r="G2385">
        <v>29106737</v>
      </c>
      <c r="H2385">
        <v>15000000</v>
      </c>
    </row>
    <row r="2386" spans="1:8" x14ac:dyDescent="0.3">
      <c r="A2386">
        <v>7</v>
      </c>
      <c r="B2386" t="s">
        <v>24342</v>
      </c>
      <c r="C2386" t="s">
        <v>10649</v>
      </c>
      <c r="D2386" t="s">
        <v>441</v>
      </c>
      <c r="E2386" t="s">
        <v>37</v>
      </c>
      <c r="F2386">
        <v>100</v>
      </c>
      <c r="G2386">
        <v>28637507</v>
      </c>
      <c r="H2386">
        <v>15000000</v>
      </c>
    </row>
    <row r="2387" spans="1:8" x14ac:dyDescent="0.3">
      <c r="A2387">
        <v>6.7</v>
      </c>
      <c r="B2387" t="s">
        <v>24343</v>
      </c>
      <c r="C2387" t="s">
        <v>3555</v>
      </c>
      <c r="D2387" t="s">
        <v>5749</v>
      </c>
      <c r="E2387" t="s">
        <v>37</v>
      </c>
      <c r="F2387">
        <v>115</v>
      </c>
      <c r="G2387">
        <v>30127963</v>
      </c>
      <c r="H2387">
        <v>15000000</v>
      </c>
    </row>
    <row r="2388" spans="1:8" x14ac:dyDescent="0.3">
      <c r="A2388">
        <v>6.4</v>
      </c>
      <c r="B2388" t="s">
        <v>24344</v>
      </c>
      <c r="C2388" t="s">
        <v>2405</v>
      </c>
      <c r="D2388" t="s">
        <v>1718</v>
      </c>
      <c r="E2388" t="s">
        <v>37</v>
      </c>
      <c r="F2388">
        <v>106</v>
      </c>
      <c r="G2388">
        <v>32645546</v>
      </c>
      <c r="H2388">
        <v>14000000</v>
      </c>
    </row>
    <row r="2389" spans="1:8" x14ac:dyDescent="0.3">
      <c r="A2389">
        <v>7.2</v>
      </c>
      <c r="B2389" t="s">
        <v>24345</v>
      </c>
      <c r="C2389" t="s">
        <v>10662</v>
      </c>
      <c r="D2389" t="s">
        <v>2701</v>
      </c>
      <c r="E2389" t="s">
        <v>37</v>
      </c>
      <c r="F2389">
        <v>124</v>
      </c>
      <c r="G2389">
        <v>27441122</v>
      </c>
      <c r="H2389">
        <v>15000000</v>
      </c>
    </row>
    <row r="2390" spans="1:8" x14ac:dyDescent="0.3">
      <c r="A2390">
        <v>7.4</v>
      </c>
      <c r="B2390" t="s">
        <v>24346</v>
      </c>
      <c r="C2390" t="s">
        <v>3262</v>
      </c>
      <c r="D2390" t="s">
        <v>757</v>
      </c>
      <c r="E2390" t="s">
        <v>37</v>
      </c>
      <c r="F2390">
        <v>107</v>
      </c>
      <c r="G2390">
        <v>28014536</v>
      </c>
      <c r="H2390">
        <v>15000000</v>
      </c>
    </row>
    <row r="2391" spans="1:8" x14ac:dyDescent="0.3">
      <c r="A2391">
        <v>4.8</v>
      </c>
      <c r="B2391" t="s">
        <v>24347</v>
      </c>
      <c r="C2391" t="s">
        <v>10670</v>
      </c>
      <c r="D2391" t="s">
        <v>816</v>
      </c>
      <c r="E2391" t="s">
        <v>37</v>
      </c>
      <c r="F2391">
        <v>99</v>
      </c>
      <c r="G2391">
        <v>33860010</v>
      </c>
      <c r="H2391">
        <v>15000000</v>
      </c>
    </row>
    <row r="2392" spans="1:8" x14ac:dyDescent="0.3">
      <c r="A2392">
        <v>4</v>
      </c>
      <c r="B2392" t="s">
        <v>24348</v>
      </c>
      <c r="C2392" t="s">
        <v>10674</v>
      </c>
      <c r="D2392" t="s">
        <v>10676</v>
      </c>
      <c r="E2392" t="s">
        <v>37</v>
      </c>
      <c r="F2392">
        <v>90</v>
      </c>
      <c r="G2392">
        <v>26421314</v>
      </c>
      <c r="H2392">
        <v>15000000</v>
      </c>
    </row>
    <row r="2393" spans="1:8" x14ac:dyDescent="0.3">
      <c r="A2393">
        <v>6.2</v>
      </c>
      <c r="B2393" t="s">
        <v>24349</v>
      </c>
      <c r="C2393" t="s">
        <v>8745</v>
      </c>
      <c r="D2393" t="s">
        <v>489</v>
      </c>
      <c r="E2393" t="s">
        <v>37</v>
      </c>
      <c r="F2393">
        <v>101</v>
      </c>
      <c r="G2393">
        <v>24881000</v>
      </c>
      <c r="H2393">
        <v>15000000</v>
      </c>
    </row>
    <row r="2394" spans="1:8" x14ac:dyDescent="0.3">
      <c r="A2394">
        <v>7.7</v>
      </c>
      <c r="B2394" t="s">
        <v>24350</v>
      </c>
      <c r="C2394" t="s">
        <v>1789</v>
      </c>
      <c r="D2394" t="s">
        <v>6707</v>
      </c>
      <c r="E2394" t="s">
        <v>37</v>
      </c>
      <c r="F2394">
        <v>119</v>
      </c>
      <c r="G2394">
        <v>23089926</v>
      </c>
      <c r="H2394">
        <v>15000000</v>
      </c>
    </row>
    <row r="2395" spans="1:8" x14ac:dyDescent="0.3">
      <c r="A2395">
        <v>6.7</v>
      </c>
      <c r="B2395" t="s">
        <v>24351</v>
      </c>
      <c r="C2395" t="s">
        <v>10690</v>
      </c>
      <c r="D2395" t="s">
        <v>443</v>
      </c>
      <c r="E2395" t="s">
        <v>37</v>
      </c>
      <c r="F2395">
        <v>103</v>
      </c>
      <c r="G2395">
        <v>26161406</v>
      </c>
      <c r="H2395">
        <v>15000000</v>
      </c>
    </row>
    <row r="2396" spans="1:8" x14ac:dyDescent="0.3">
      <c r="A2396">
        <v>7.9</v>
      </c>
      <c r="B2396" t="s">
        <v>24352</v>
      </c>
      <c r="C2396" t="s">
        <v>10346</v>
      </c>
      <c r="D2396" t="s">
        <v>151</v>
      </c>
      <c r="E2396" t="s">
        <v>37</v>
      </c>
      <c r="F2396">
        <v>134</v>
      </c>
      <c r="G2396">
        <v>22954968</v>
      </c>
      <c r="H2396">
        <v>11500000</v>
      </c>
    </row>
    <row r="2397" spans="1:8" x14ac:dyDescent="0.3">
      <c r="A2397">
        <v>7.9</v>
      </c>
      <c r="B2397" t="s">
        <v>24353</v>
      </c>
      <c r="C2397" t="s">
        <v>4862</v>
      </c>
      <c r="D2397" t="s">
        <v>1473</v>
      </c>
      <c r="E2397" t="s">
        <v>37</v>
      </c>
      <c r="F2397">
        <v>155</v>
      </c>
      <c r="G2397">
        <v>26384919</v>
      </c>
      <c r="H2397">
        <v>15000000</v>
      </c>
    </row>
    <row r="2398" spans="1:8" x14ac:dyDescent="0.3">
      <c r="A2398">
        <v>5.5</v>
      </c>
      <c r="B2398" t="s">
        <v>24354</v>
      </c>
      <c r="C2398" t="s">
        <v>10022</v>
      </c>
      <c r="D2398" t="s">
        <v>3592</v>
      </c>
      <c r="E2398" t="s">
        <v>37</v>
      </c>
      <c r="F2398">
        <v>94</v>
      </c>
      <c r="G2398">
        <v>22189039</v>
      </c>
      <c r="H2398">
        <v>15000000</v>
      </c>
    </row>
    <row r="2399" spans="1:8" x14ac:dyDescent="0.3">
      <c r="A2399">
        <v>6.2</v>
      </c>
      <c r="B2399" t="s">
        <v>24355</v>
      </c>
      <c r="C2399" t="s">
        <v>10709</v>
      </c>
      <c r="D2399" t="s">
        <v>1428</v>
      </c>
      <c r="E2399" t="s">
        <v>37</v>
      </c>
      <c r="F2399">
        <v>95</v>
      </c>
      <c r="G2399">
        <v>20998709</v>
      </c>
      <c r="H2399">
        <v>15000000</v>
      </c>
    </row>
    <row r="2400" spans="1:8" x14ac:dyDescent="0.3">
      <c r="A2400">
        <v>5.0999999999999996</v>
      </c>
      <c r="B2400" t="s">
        <v>24356</v>
      </c>
      <c r="C2400" t="s">
        <v>10714</v>
      </c>
      <c r="D2400" t="s">
        <v>4189</v>
      </c>
      <c r="E2400" t="s">
        <v>37</v>
      </c>
      <c r="F2400">
        <v>89</v>
      </c>
      <c r="G2400">
        <v>20801344</v>
      </c>
      <c r="H2400">
        <v>15000000</v>
      </c>
    </row>
    <row r="2401" spans="1:8" x14ac:dyDescent="0.3">
      <c r="A2401">
        <v>4.0999999999999996</v>
      </c>
      <c r="B2401" t="s">
        <v>24357</v>
      </c>
      <c r="C2401" t="s">
        <v>10718</v>
      </c>
      <c r="D2401" t="s">
        <v>1342</v>
      </c>
      <c r="E2401" t="s">
        <v>37</v>
      </c>
      <c r="F2401">
        <v>97</v>
      </c>
      <c r="G2401">
        <v>21468807</v>
      </c>
      <c r="H2401">
        <v>14000000</v>
      </c>
    </row>
    <row r="2402" spans="1:8" x14ac:dyDescent="0.3">
      <c r="A2402">
        <v>6.7</v>
      </c>
      <c r="B2402" t="s">
        <v>24358</v>
      </c>
      <c r="C2402" t="s">
        <v>1839</v>
      </c>
      <c r="D2402" t="s">
        <v>963</v>
      </c>
      <c r="E2402" t="s">
        <v>37</v>
      </c>
      <c r="F2402">
        <v>90</v>
      </c>
      <c r="G2402">
        <v>19158074</v>
      </c>
      <c r="H2402">
        <v>15000000</v>
      </c>
    </row>
    <row r="2403" spans="1:8" x14ac:dyDescent="0.3">
      <c r="A2403">
        <v>4.7</v>
      </c>
      <c r="B2403" t="s">
        <v>24359</v>
      </c>
      <c r="C2403" t="s">
        <v>10726</v>
      </c>
      <c r="D2403" t="s">
        <v>499</v>
      </c>
      <c r="E2403" t="s">
        <v>37</v>
      </c>
      <c r="F2403">
        <v>92</v>
      </c>
      <c r="G2403">
        <v>18843314</v>
      </c>
      <c r="H2403">
        <v>20000000</v>
      </c>
    </row>
    <row r="2404" spans="1:8" x14ac:dyDescent="0.3">
      <c r="A2404">
        <v>6.4</v>
      </c>
      <c r="B2404" t="s">
        <v>24360</v>
      </c>
      <c r="C2404" t="s">
        <v>10731</v>
      </c>
      <c r="D2404" t="s">
        <v>1022</v>
      </c>
      <c r="E2404" t="s">
        <v>37</v>
      </c>
      <c r="F2404">
        <v>100</v>
      </c>
      <c r="G2404">
        <v>20566327</v>
      </c>
      <c r="H2404">
        <v>15000000</v>
      </c>
    </row>
    <row r="2405" spans="1:8" x14ac:dyDescent="0.3">
      <c r="A2405">
        <v>6.3</v>
      </c>
      <c r="B2405" t="s">
        <v>24361</v>
      </c>
      <c r="C2405" t="s">
        <v>8829</v>
      </c>
      <c r="D2405" t="s">
        <v>3985</v>
      </c>
      <c r="E2405" t="s">
        <v>37</v>
      </c>
      <c r="F2405">
        <v>117</v>
      </c>
      <c r="G2405">
        <v>20218921</v>
      </c>
      <c r="H2405">
        <v>15000000</v>
      </c>
    </row>
    <row r="2406" spans="1:8" x14ac:dyDescent="0.3">
      <c r="A2406">
        <v>5.5</v>
      </c>
      <c r="B2406" t="s">
        <v>24362</v>
      </c>
      <c r="C2406" t="s">
        <v>10740</v>
      </c>
      <c r="D2406" t="s">
        <v>2063</v>
      </c>
      <c r="E2406" t="s">
        <v>37</v>
      </c>
      <c r="F2406">
        <v>84</v>
      </c>
      <c r="G2406">
        <v>17411331</v>
      </c>
      <c r="H2406">
        <v>15000000</v>
      </c>
    </row>
    <row r="2407" spans="1:8" x14ac:dyDescent="0.3">
      <c r="A2407">
        <v>7.3</v>
      </c>
      <c r="B2407" t="s">
        <v>24363</v>
      </c>
      <c r="C2407" t="s">
        <v>10744</v>
      </c>
      <c r="D2407" t="s">
        <v>1018</v>
      </c>
      <c r="E2407" t="s">
        <v>37</v>
      </c>
      <c r="F2407">
        <v>140</v>
      </c>
      <c r="G2407">
        <v>21383298</v>
      </c>
      <c r="H2407">
        <v>15000000</v>
      </c>
    </row>
    <row r="2408" spans="1:8" x14ac:dyDescent="0.3">
      <c r="A2408">
        <v>6.3</v>
      </c>
      <c r="B2408" t="s">
        <v>24364</v>
      </c>
      <c r="C2408" t="s">
        <v>739</v>
      </c>
      <c r="D2408" t="s">
        <v>223</v>
      </c>
      <c r="E2408" t="s">
        <v>37</v>
      </c>
      <c r="F2408">
        <v>108</v>
      </c>
      <c r="G2408">
        <v>24984868</v>
      </c>
      <c r="H2408">
        <v>15000000</v>
      </c>
    </row>
    <row r="2409" spans="1:8" x14ac:dyDescent="0.3">
      <c r="A2409">
        <v>4.9000000000000004</v>
      </c>
      <c r="B2409" t="s">
        <v>24365</v>
      </c>
      <c r="C2409" t="s">
        <v>10753</v>
      </c>
      <c r="D2409" t="s">
        <v>933</v>
      </c>
      <c r="E2409" t="s">
        <v>37</v>
      </c>
      <c r="F2409">
        <v>109</v>
      </c>
      <c r="G2409">
        <v>16459004</v>
      </c>
      <c r="H2409">
        <v>15000000</v>
      </c>
    </row>
    <row r="2410" spans="1:8" x14ac:dyDescent="0.3">
      <c r="A2410">
        <v>7.6</v>
      </c>
      <c r="B2410" t="s">
        <v>24366</v>
      </c>
      <c r="C2410" t="s">
        <v>1079</v>
      </c>
      <c r="D2410" t="s">
        <v>1042</v>
      </c>
      <c r="E2410" t="s">
        <v>37</v>
      </c>
      <c r="F2410">
        <v>131</v>
      </c>
      <c r="G2410">
        <v>15700000</v>
      </c>
      <c r="H2410">
        <v>15000000</v>
      </c>
    </row>
    <row r="2411" spans="1:8" x14ac:dyDescent="0.3">
      <c r="A2411">
        <v>6</v>
      </c>
      <c r="B2411" t="s">
        <v>24367</v>
      </c>
      <c r="C2411" t="s">
        <v>10762</v>
      </c>
      <c r="D2411" t="s">
        <v>1057</v>
      </c>
      <c r="E2411" t="s">
        <v>37</v>
      </c>
      <c r="F2411">
        <v>114</v>
      </c>
      <c r="G2411">
        <v>15100000</v>
      </c>
      <c r="H2411">
        <v>15000000</v>
      </c>
    </row>
    <row r="2412" spans="1:8" x14ac:dyDescent="0.3">
      <c r="A2412">
        <v>6.2</v>
      </c>
      <c r="B2412" t="s">
        <v>24368</v>
      </c>
      <c r="C2412" t="s">
        <v>6488</v>
      </c>
      <c r="D2412" t="s">
        <v>755</v>
      </c>
      <c r="E2412" t="s">
        <v>37</v>
      </c>
      <c r="F2412">
        <v>97</v>
      </c>
      <c r="G2412">
        <v>14938570</v>
      </c>
      <c r="H2412">
        <v>15000000</v>
      </c>
    </row>
    <row r="2413" spans="1:8" x14ac:dyDescent="0.3">
      <c r="A2413">
        <v>6.8</v>
      </c>
      <c r="B2413" t="s">
        <v>24369</v>
      </c>
      <c r="C2413" t="s">
        <v>8627</v>
      </c>
      <c r="D2413" t="s">
        <v>1018</v>
      </c>
      <c r="E2413" t="s">
        <v>37</v>
      </c>
      <c r="F2413">
        <v>122</v>
      </c>
      <c r="G2413">
        <v>17237244</v>
      </c>
      <c r="H2413">
        <v>15000000</v>
      </c>
    </row>
    <row r="2414" spans="1:8" x14ac:dyDescent="0.3">
      <c r="A2414">
        <v>4.5</v>
      </c>
      <c r="B2414" t="s">
        <v>24370</v>
      </c>
      <c r="C2414" t="s">
        <v>10775</v>
      </c>
      <c r="D2414" t="s">
        <v>809</v>
      </c>
      <c r="E2414" t="s">
        <v>37</v>
      </c>
      <c r="F2414">
        <v>87</v>
      </c>
      <c r="G2414">
        <v>14249005</v>
      </c>
      <c r="H2414">
        <v>15000000</v>
      </c>
    </row>
    <row r="2415" spans="1:8" x14ac:dyDescent="0.3">
      <c r="A2415">
        <v>5.7</v>
      </c>
      <c r="B2415" t="s">
        <v>24371</v>
      </c>
      <c r="C2415" t="s">
        <v>10779</v>
      </c>
      <c r="D2415" t="s">
        <v>286</v>
      </c>
      <c r="E2415" t="s">
        <v>37</v>
      </c>
      <c r="F2415">
        <v>85</v>
      </c>
      <c r="G2415">
        <v>12701880</v>
      </c>
      <c r="H2415">
        <v>15000000</v>
      </c>
    </row>
    <row r="2416" spans="1:8" x14ac:dyDescent="0.3">
      <c r="A2416">
        <v>4.5999999999999996</v>
      </c>
      <c r="B2416" t="s">
        <v>24372</v>
      </c>
      <c r="C2416" t="s">
        <v>10792</v>
      </c>
      <c r="D2416" t="s">
        <v>31</v>
      </c>
      <c r="E2416" t="s">
        <v>37</v>
      </c>
      <c r="F2416">
        <v>101</v>
      </c>
      <c r="G2416">
        <v>12801190</v>
      </c>
      <c r="H2416">
        <v>15000000</v>
      </c>
    </row>
    <row r="2417" spans="1:8" x14ac:dyDescent="0.3">
      <c r="A2417">
        <v>6.2</v>
      </c>
      <c r="B2417" t="s">
        <v>24373</v>
      </c>
      <c r="C2417" t="s">
        <v>10798</v>
      </c>
      <c r="D2417" t="s">
        <v>10799</v>
      </c>
      <c r="E2417" t="s">
        <v>37</v>
      </c>
      <c r="F2417">
        <v>121</v>
      </c>
      <c r="G2417">
        <v>12549485</v>
      </c>
      <c r="H2417">
        <v>15000000</v>
      </c>
    </row>
    <row r="2418" spans="1:8" x14ac:dyDescent="0.3">
      <c r="A2418">
        <v>7</v>
      </c>
      <c r="B2418" t="s">
        <v>24374</v>
      </c>
      <c r="C2418" t="s">
        <v>10803</v>
      </c>
      <c r="D2418" t="s">
        <v>151</v>
      </c>
      <c r="E2418" t="s">
        <v>37</v>
      </c>
      <c r="F2418">
        <v>107</v>
      </c>
      <c r="G2418">
        <v>13766014</v>
      </c>
      <c r="H2418">
        <v>15000000</v>
      </c>
    </row>
    <row r="2419" spans="1:8" x14ac:dyDescent="0.3">
      <c r="A2419">
        <v>6.9</v>
      </c>
      <c r="B2419" t="s">
        <v>24375</v>
      </c>
      <c r="C2419" t="s">
        <v>10807</v>
      </c>
      <c r="D2419" t="s">
        <v>1607</v>
      </c>
      <c r="E2419" t="s">
        <v>37</v>
      </c>
      <c r="F2419">
        <v>111</v>
      </c>
      <c r="G2419">
        <v>13034417</v>
      </c>
      <c r="H2419">
        <v>15000000</v>
      </c>
    </row>
    <row r="2420" spans="1:8" x14ac:dyDescent="0.3">
      <c r="A2420">
        <v>6.7</v>
      </c>
      <c r="B2420" t="s">
        <v>24376</v>
      </c>
      <c r="C2420" t="s">
        <v>10816</v>
      </c>
      <c r="D2420" t="s">
        <v>755</v>
      </c>
      <c r="E2420" t="s">
        <v>37</v>
      </c>
      <c r="F2420">
        <v>97</v>
      </c>
      <c r="G2420">
        <v>12212417</v>
      </c>
      <c r="H2420">
        <v>15000000</v>
      </c>
    </row>
    <row r="2421" spans="1:8" x14ac:dyDescent="0.3">
      <c r="A2421">
        <v>5.6</v>
      </c>
      <c r="B2421" t="s">
        <v>24377</v>
      </c>
      <c r="C2421" t="s">
        <v>1321</v>
      </c>
      <c r="D2421" t="s">
        <v>809</v>
      </c>
      <c r="E2421" t="s">
        <v>37</v>
      </c>
      <c r="F2421">
        <v>97</v>
      </c>
      <c r="G2421">
        <v>11614236</v>
      </c>
      <c r="H2421">
        <v>15000000</v>
      </c>
    </row>
    <row r="2422" spans="1:8" x14ac:dyDescent="0.3">
      <c r="A2422">
        <v>6.6</v>
      </c>
      <c r="B2422" t="s">
        <v>24378</v>
      </c>
      <c r="C2422" t="s">
        <v>4490</v>
      </c>
      <c r="D2422" t="s">
        <v>4293</v>
      </c>
      <c r="E2422" t="s">
        <v>37</v>
      </c>
      <c r="F2422">
        <v>125</v>
      </c>
      <c r="G2422">
        <v>13337299</v>
      </c>
      <c r="H2422">
        <v>20000000</v>
      </c>
    </row>
    <row r="2423" spans="1:8" x14ac:dyDescent="0.3">
      <c r="A2423">
        <v>6.4</v>
      </c>
      <c r="B2423" t="s">
        <v>24379</v>
      </c>
      <c r="C2423" t="s">
        <v>1789</v>
      </c>
      <c r="D2423" t="s">
        <v>715</v>
      </c>
      <c r="E2423" t="s">
        <v>37</v>
      </c>
      <c r="F2423">
        <v>124</v>
      </c>
      <c r="G2423">
        <v>10763469</v>
      </c>
      <c r="H2423">
        <v>15000000</v>
      </c>
    </row>
    <row r="2424" spans="1:8" x14ac:dyDescent="0.3">
      <c r="A2424">
        <v>2.8</v>
      </c>
      <c r="B2424" t="s">
        <v>24380</v>
      </c>
      <c r="C2424" t="s">
        <v>10831</v>
      </c>
      <c r="D2424" t="s">
        <v>7139</v>
      </c>
      <c r="E2424" t="s">
        <v>37</v>
      </c>
      <c r="F2424">
        <v>76</v>
      </c>
      <c r="G2424">
        <v>11144518</v>
      </c>
      <c r="H2424">
        <v>15000000</v>
      </c>
    </row>
    <row r="2425" spans="1:8" x14ac:dyDescent="0.3">
      <c r="A2425">
        <v>5.4</v>
      </c>
      <c r="B2425" t="s">
        <v>24381</v>
      </c>
      <c r="C2425" t="s">
        <v>841</v>
      </c>
      <c r="D2425" t="s">
        <v>675</v>
      </c>
      <c r="E2425" t="s">
        <v>37</v>
      </c>
      <c r="F2425">
        <v>107</v>
      </c>
      <c r="G2425">
        <v>15608545</v>
      </c>
      <c r="H2425">
        <v>15000000</v>
      </c>
    </row>
    <row r="2426" spans="1:8" x14ac:dyDescent="0.3">
      <c r="A2426">
        <v>5</v>
      </c>
      <c r="B2426" t="s">
        <v>24382</v>
      </c>
      <c r="C2426" t="s">
        <v>539</v>
      </c>
      <c r="D2426" t="s">
        <v>715</v>
      </c>
      <c r="E2426" t="s">
        <v>37</v>
      </c>
      <c r="F2426">
        <v>91</v>
      </c>
      <c r="G2426">
        <v>10443316</v>
      </c>
      <c r="H2426">
        <v>15000000</v>
      </c>
    </row>
    <row r="2427" spans="1:8" x14ac:dyDescent="0.3">
      <c r="A2427">
        <v>5.0999999999999996</v>
      </c>
      <c r="B2427" t="s">
        <v>24383</v>
      </c>
      <c r="C2427" t="s">
        <v>10844</v>
      </c>
      <c r="D2427" t="s">
        <v>151</v>
      </c>
      <c r="E2427" t="s">
        <v>37</v>
      </c>
      <c r="F2427">
        <v>96</v>
      </c>
      <c r="G2427">
        <v>10494147</v>
      </c>
      <c r="H2427">
        <v>15000000</v>
      </c>
    </row>
    <row r="2428" spans="1:8" x14ac:dyDescent="0.3">
      <c r="A2428">
        <v>8</v>
      </c>
      <c r="B2428" t="s">
        <v>14627</v>
      </c>
      <c r="C2428" t="s">
        <v>1271</v>
      </c>
      <c r="D2428" t="s">
        <v>901</v>
      </c>
      <c r="E2428" t="s">
        <v>37</v>
      </c>
      <c r="F2428">
        <v>142</v>
      </c>
      <c r="G2428">
        <v>9929000</v>
      </c>
      <c r="H2428">
        <v>15000000</v>
      </c>
    </row>
    <row r="2429" spans="1:8" x14ac:dyDescent="0.3">
      <c r="A2429">
        <v>5.9</v>
      </c>
      <c r="B2429" t="s">
        <v>24384</v>
      </c>
      <c r="C2429" t="s">
        <v>9621</v>
      </c>
      <c r="D2429" t="s">
        <v>10851</v>
      </c>
      <c r="E2429" t="s">
        <v>37</v>
      </c>
      <c r="F2429">
        <v>103</v>
      </c>
      <c r="G2429">
        <v>10411980</v>
      </c>
      <c r="H2429">
        <v>15000000</v>
      </c>
    </row>
    <row r="2430" spans="1:8" x14ac:dyDescent="0.3">
      <c r="A2430">
        <v>8.1999999999999993</v>
      </c>
      <c r="B2430" t="s">
        <v>24385</v>
      </c>
      <c r="C2430" t="s">
        <v>2046</v>
      </c>
      <c r="D2430" t="s">
        <v>541</v>
      </c>
      <c r="E2430" t="s">
        <v>37</v>
      </c>
      <c r="F2430">
        <v>117</v>
      </c>
      <c r="G2430">
        <v>17439163</v>
      </c>
      <c r="H2430">
        <v>15000000</v>
      </c>
    </row>
    <row r="2431" spans="1:8" x14ac:dyDescent="0.3">
      <c r="A2431">
        <v>7</v>
      </c>
      <c r="B2431" t="s">
        <v>24386</v>
      </c>
      <c r="C2431" t="s">
        <v>10864</v>
      </c>
      <c r="D2431" t="s">
        <v>3985</v>
      </c>
      <c r="E2431" t="s">
        <v>37</v>
      </c>
      <c r="F2431">
        <v>116</v>
      </c>
      <c r="G2431">
        <v>9396487</v>
      </c>
      <c r="H2431">
        <v>15000000</v>
      </c>
    </row>
    <row r="2432" spans="1:8" x14ac:dyDescent="0.3">
      <c r="A2432">
        <v>6.6</v>
      </c>
      <c r="B2432" t="s">
        <v>24387</v>
      </c>
      <c r="C2432" t="s">
        <v>1386</v>
      </c>
      <c r="D2432" t="s">
        <v>3060</v>
      </c>
      <c r="E2432" t="s">
        <v>37</v>
      </c>
      <c r="F2432">
        <v>118</v>
      </c>
      <c r="G2432">
        <v>9059588</v>
      </c>
      <c r="H2432">
        <v>15000000</v>
      </c>
    </row>
    <row r="2433" spans="1:8" x14ac:dyDescent="0.3">
      <c r="A2433">
        <v>6.7</v>
      </c>
      <c r="B2433" t="s">
        <v>24388</v>
      </c>
      <c r="C2433" t="s">
        <v>7216</v>
      </c>
      <c r="D2433" t="s">
        <v>10873</v>
      </c>
      <c r="E2433" t="s">
        <v>37</v>
      </c>
      <c r="F2433">
        <v>108</v>
      </c>
      <c r="G2433">
        <v>9172810</v>
      </c>
      <c r="H2433">
        <v>16000000</v>
      </c>
    </row>
    <row r="2434" spans="1:8" x14ac:dyDescent="0.3">
      <c r="A2434">
        <v>5.5</v>
      </c>
      <c r="B2434" t="s">
        <v>24389</v>
      </c>
      <c r="C2434" t="s">
        <v>10878</v>
      </c>
      <c r="D2434" t="s">
        <v>715</v>
      </c>
      <c r="E2434" t="s">
        <v>37</v>
      </c>
      <c r="F2434">
        <v>94</v>
      </c>
      <c r="G2434">
        <v>8735529</v>
      </c>
      <c r="H2434">
        <v>15000000</v>
      </c>
    </row>
    <row r="2435" spans="1:8" x14ac:dyDescent="0.3">
      <c r="A2435">
        <v>4.9000000000000004</v>
      </c>
      <c r="B2435" t="s">
        <v>24390</v>
      </c>
      <c r="C2435" t="s">
        <v>10883</v>
      </c>
      <c r="D2435" t="s">
        <v>809</v>
      </c>
      <c r="E2435" t="s">
        <v>37</v>
      </c>
      <c r="F2435">
        <v>97</v>
      </c>
      <c r="G2435">
        <v>8586376</v>
      </c>
      <c r="H2435">
        <v>20000000</v>
      </c>
    </row>
    <row r="2436" spans="1:8" x14ac:dyDescent="0.3">
      <c r="A2436">
        <v>6.9</v>
      </c>
      <c r="B2436" t="s">
        <v>24391</v>
      </c>
      <c r="C2436" t="s">
        <v>3776</v>
      </c>
      <c r="D2436" t="s">
        <v>715</v>
      </c>
      <c r="E2436" t="s">
        <v>37</v>
      </c>
      <c r="F2436">
        <v>97</v>
      </c>
      <c r="G2436">
        <v>8378141</v>
      </c>
      <c r="H2436">
        <v>15000000</v>
      </c>
    </row>
    <row r="2437" spans="1:8" x14ac:dyDescent="0.3">
      <c r="A2437">
        <v>5.6</v>
      </c>
      <c r="B2437" t="s">
        <v>24392</v>
      </c>
      <c r="C2437" t="s">
        <v>10895</v>
      </c>
      <c r="D2437" t="s">
        <v>1115</v>
      </c>
      <c r="E2437" t="s">
        <v>37</v>
      </c>
      <c r="F2437">
        <v>91</v>
      </c>
      <c r="G2437">
        <v>8080116</v>
      </c>
      <c r="H2437">
        <v>15000000</v>
      </c>
    </row>
    <row r="2438" spans="1:8" x14ac:dyDescent="0.3">
      <c r="A2438">
        <v>8</v>
      </c>
      <c r="B2438" t="s">
        <v>24393</v>
      </c>
      <c r="C2438" t="s">
        <v>10899</v>
      </c>
      <c r="D2438" t="s">
        <v>6979</v>
      </c>
      <c r="E2438" t="s">
        <v>37</v>
      </c>
      <c r="F2438">
        <v>107</v>
      </c>
      <c r="G2438">
        <v>7757130</v>
      </c>
      <c r="H2438">
        <v>15000000</v>
      </c>
    </row>
    <row r="2439" spans="1:8" x14ac:dyDescent="0.3">
      <c r="A2439">
        <v>5.3</v>
      </c>
      <c r="B2439" t="s">
        <v>24394</v>
      </c>
      <c r="C2439" t="s">
        <v>10906</v>
      </c>
      <c r="D2439" t="s">
        <v>816</v>
      </c>
      <c r="E2439" t="s">
        <v>37</v>
      </c>
      <c r="F2439">
        <v>95</v>
      </c>
      <c r="G2439">
        <v>9123834</v>
      </c>
      <c r="H2439">
        <v>15000000</v>
      </c>
    </row>
    <row r="2440" spans="1:8" x14ac:dyDescent="0.3">
      <c r="A2440">
        <v>6.2</v>
      </c>
      <c r="B2440" t="s">
        <v>24395</v>
      </c>
      <c r="C2440" t="s">
        <v>10911</v>
      </c>
      <c r="D2440" t="s">
        <v>4205</v>
      </c>
      <c r="E2440" t="s">
        <v>37</v>
      </c>
      <c r="F2440">
        <v>102</v>
      </c>
      <c r="G2440">
        <v>6409206</v>
      </c>
      <c r="H2440">
        <v>15000000</v>
      </c>
    </row>
    <row r="2441" spans="1:8" x14ac:dyDescent="0.3">
      <c r="A2441">
        <v>5.3</v>
      </c>
      <c r="B2441" t="s">
        <v>24396</v>
      </c>
      <c r="C2441" t="s">
        <v>10915</v>
      </c>
      <c r="D2441" t="s">
        <v>816</v>
      </c>
      <c r="E2441" t="s">
        <v>37</v>
      </c>
      <c r="F2441">
        <v>88</v>
      </c>
      <c r="G2441">
        <v>6373693</v>
      </c>
      <c r="H2441">
        <v>15000000</v>
      </c>
    </row>
    <row r="2442" spans="1:8" x14ac:dyDescent="0.3">
      <c r="A2442">
        <v>6.6</v>
      </c>
      <c r="B2442" t="s">
        <v>24397</v>
      </c>
      <c r="C2442" t="s">
        <v>3837</v>
      </c>
      <c r="D2442" t="s">
        <v>1473</v>
      </c>
      <c r="E2442" t="s">
        <v>37</v>
      </c>
      <c r="F2442">
        <v>106</v>
      </c>
      <c r="G2442">
        <v>7556708</v>
      </c>
      <c r="H2442">
        <v>15000000</v>
      </c>
    </row>
    <row r="2443" spans="1:8" x14ac:dyDescent="0.3">
      <c r="A2443">
        <v>7.2</v>
      </c>
      <c r="B2443" t="s">
        <v>24398</v>
      </c>
      <c r="C2443" t="s">
        <v>1789</v>
      </c>
      <c r="D2443" t="s">
        <v>816</v>
      </c>
      <c r="E2443" t="s">
        <v>37</v>
      </c>
      <c r="F2443">
        <v>92</v>
      </c>
      <c r="G2443">
        <v>5306447</v>
      </c>
      <c r="H2443">
        <v>15000000</v>
      </c>
    </row>
    <row r="2444" spans="1:8" x14ac:dyDescent="0.3">
      <c r="A2444">
        <v>4.5999999999999996</v>
      </c>
      <c r="B2444" t="s">
        <v>24399</v>
      </c>
      <c r="C2444" t="s">
        <v>10926</v>
      </c>
      <c r="D2444" t="s">
        <v>933</v>
      </c>
      <c r="E2444" t="s">
        <v>37</v>
      </c>
      <c r="F2444">
        <v>105</v>
      </c>
      <c r="G2444">
        <v>5217498</v>
      </c>
      <c r="H2444">
        <v>15000000</v>
      </c>
    </row>
    <row r="2445" spans="1:8" x14ac:dyDescent="0.3">
      <c r="A2445">
        <v>7.5</v>
      </c>
      <c r="B2445" t="s">
        <v>24400</v>
      </c>
      <c r="C2445" t="s">
        <v>10388</v>
      </c>
      <c r="D2445" t="s">
        <v>10930</v>
      </c>
      <c r="E2445" t="s">
        <v>37</v>
      </c>
      <c r="F2445">
        <v>107</v>
      </c>
      <c r="G2445">
        <v>5023275</v>
      </c>
      <c r="H2445">
        <v>15000000</v>
      </c>
    </row>
    <row r="2446" spans="1:8" x14ac:dyDescent="0.3">
      <c r="A2446">
        <v>6.5</v>
      </c>
      <c r="B2446" t="s">
        <v>24401</v>
      </c>
      <c r="C2446" t="s">
        <v>10935</v>
      </c>
      <c r="D2446" t="s">
        <v>1469</v>
      </c>
      <c r="E2446" t="s">
        <v>37</v>
      </c>
      <c r="F2446">
        <v>120</v>
      </c>
      <c r="G2446">
        <v>4956401</v>
      </c>
      <c r="H2446">
        <v>15000000</v>
      </c>
    </row>
    <row r="2447" spans="1:8" x14ac:dyDescent="0.3">
      <c r="A2447">
        <v>7.6</v>
      </c>
      <c r="B2447" t="s">
        <v>24402</v>
      </c>
      <c r="C2447" t="s">
        <v>170</v>
      </c>
      <c r="D2447" t="s">
        <v>10274</v>
      </c>
      <c r="E2447" t="s">
        <v>37</v>
      </c>
      <c r="F2447">
        <v>103</v>
      </c>
      <c r="G2447">
        <v>4235837</v>
      </c>
      <c r="H2447">
        <v>15000000</v>
      </c>
    </row>
    <row r="2448" spans="1:8" x14ac:dyDescent="0.3">
      <c r="A2448">
        <v>6.2</v>
      </c>
      <c r="B2448" t="s">
        <v>24403</v>
      </c>
      <c r="C2448" t="s">
        <v>10943</v>
      </c>
      <c r="D2448" t="s">
        <v>5852</v>
      </c>
      <c r="E2448" t="s">
        <v>37</v>
      </c>
      <c r="F2448">
        <v>92</v>
      </c>
      <c r="G2448">
        <v>4002955</v>
      </c>
      <c r="H2448">
        <v>20000000</v>
      </c>
    </row>
    <row r="2449" spans="1:8" x14ac:dyDescent="0.3">
      <c r="A2449">
        <v>8</v>
      </c>
      <c r="B2449" t="s">
        <v>24404</v>
      </c>
      <c r="C2449" t="s">
        <v>3663</v>
      </c>
      <c r="D2449" t="s">
        <v>933</v>
      </c>
      <c r="E2449" t="s">
        <v>37</v>
      </c>
      <c r="F2449">
        <v>147</v>
      </c>
      <c r="G2449">
        <v>7219578</v>
      </c>
      <c r="H2449">
        <v>15000000</v>
      </c>
    </row>
    <row r="2450" spans="1:8" x14ac:dyDescent="0.3">
      <c r="A2450">
        <v>6.3</v>
      </c>
      <c r="B2450" t="s">
        <v>24405</v>
      </c>
      <c r="C2450" t="s">
        <v>1789</v>
      </c>
      <c r="D2450" t="s">
        <v>715</v>
      </c>
      <c r="E2450" t="s">
        <v>37</v>
      </c>
      <c r="F2450">
        <v>98</v>
      </c>
      <c r="G2450">
        <v>3247816</v>
      </c>
      <c r="H2450">
        <v>22000000</v>
      </c>
    </row>
    <row r="2451" spans="1:8" x14ac:dyDescent="0.3">
      <c r="A2451">
        <v>7.2</v>
      </c>
      <c r="B2451" t="s">
        <v>24406</v>
      </c>
      <c r="C2451" t="s">
        <v>10959</v>
      </c>
      <c r="D2451" t="s">
        <v>3285</v>
      </c>
      <c r="E2451" t="s">
        <v>37</v>
      </c>
      <c r="F2451">
        <v>103</v>
      </c>
      <c r="G2451">
        <v>2412045</v>
      </c>
      <c r="H2451">
        <v>15000000</v>
      </c>
    </row>
    <row r="2452" spans="1:8" x14ac:dyDescent="0.3">
      <c r="A2452">
        <v>6.7</v>
      </c>
      <c r="B2452" t="s">
        <v>24407</v>
      </c>
      <c r="C2452" t="s">
        <v>10967</v>
      </c>
      <c r="D2452" t="s">
        <v>1025</v>
      </c>
      <c r="E2452" t="s">
        <v>37</v>
      </c>
      <c r="F2452">
        <v>111</v>
      </c>
      <c r="G2452">
        <v>2203641</v>
      </c>
      <c r="H2452">
        <v>15000000</v>
      </c>
    </row>
    <row r="2453" spans="1:8" x14ac:dyDescent="0.3">
      <c r="A2453">
        <v>5.3</v>
      </c>
      <c r="B2453" t="s">
        <v>24408</v>
      </c>
      <c r="C2453" t="s">
        <v>10972</v>
      </c>
      <c r="D2453" t="s">
        <v>687</v>
      </c>
      <c r="E2453" t="s">
        <v>37</v>
      </c>
      <c r="F2453">
        <v>98</v>
      </c>
      <c r="G2453">
        <v>1953732</v>
      </c>
      <c r="H2453">
        <v>15000000</v>
      </c>
    </row>
    <row r="2454" spans="1:8" x14ac:dyDescent="0.3">
      <c r="A2454">
        <v>6.3</v>
      </c>
      <c r="B2454" t="s">
        <v>24409</v>
      </c>
      <c r="C2454" t="s">
        <v>10977</v>
      </c>
      <c r="D2454" t="s">
        <v>6979</v>
      </c>
      <c r="E2454" t="s">
        <v>37</v>
      </c>
      <c r="F2454">
        <v>111</v>
      </c>
      <c r="G2454">
        <v>1954202</v>
      </c>
      <c r="H2454">
        <v>15000000</v>
      </c>
    </row>
    <row r="2455" spans="1:8" x14ac:dyDescent="0.3">
      <c r="A2455">
        <v>6.5</v>
      </c>
      <c r="B2455" t="s">
        <v>24410</v>
      </c>
      <c r="C2455" t="s">
        <v>9804</v>
      </c>
      <c r="D2455" t="s">
        <v>4434</v>
      </c>
      <c r="E2455" t="s">
        <v>37</v>
      </c>
      <c r="F2455">
        <v>111</v>
      </c>
      <c r="G2455">
        <v>1294640</v>
      </c>
      <c r="H2455">
        <v>15000000</v>
      </c>
    </row>
    <row r="2456" spans="1:8" x14ac:dyDescent="0.3">
      <c r="A2456">
        <v>8.3000000000000007</v>
      </c>
      <c r="B2456" t="s">
        <v>24411</v>
      </c>
      <c r="C2456" t="s">
        <v>10995</v>
      </c>
      <c r="D2456" t="s">
        <v>901</v>
      </c>
      <c r="E2456" t="s">
        <v>6517</v>
      </c>
      <c r="F2456">
        <v>145</v>
      </c>
      <c r="G2456">
        <v>26435</v>
      </c>
      <c r="H2456">
        <v>6000000</v>
      </c>
    </row>
    <row r="2457" spans="1:8" x14ac:dyDescent="0.3">
      <c r="A2457">
        <v>7.2</v>
      </c>
      <c r="B2457" t="s">
        <v>24412</v>
      </c>
      <c r="C2457" t="s">
        <v>2751</v>
      </c>
      <c r="D2457" t="s">
        <v>223</v>
      </c>
      <c r="E2457" t="s">
        <v>726</v>
      </c>
      <c r="F2457">
        <v>84</v>
      </c>
      <c r="G2457">
        <v>1197786</v>
      </c>
      <c r="H2457">
        <v>12000000</v>
      </c>
    </row>
    <row r="2458" spans="1:8" x14ac:dyDescent="0.3">
      <c r="A2458">
        <v>6.8</v>
      </c>
      <c r="B2458" t="s">
        <v>24413</v>
      </c>
      <c r="C2458" t="s">
        <v>2950</v>
      </c>
      <c r="D2458" t="s">
        <v>937</v>
      </c>
      <c r="E2458" t="s">
        <v>37</v>
      </c>
      <c r="F2458">
        <v>115</v>
      </c>
      <c r="G2458">
        <v>529766</v>
      </c>
      <c r="H2458">
        <v>7000000</v>
      </c>
    </row>
    <row r="2459" spans="1:8" x14ac:dyDescent="0.3">
      <c r="A2459">
        <v>6.4</v>
      </c>
      <c r="B2459" t="s">
        <v>24414</v>
      </c>
      <c r="C2459" t="s">
        <v>11009</v>
      </c>
      <c r="D2459" t="s">
        <v>439</v>
      </c>
      <c r="E2459" t="s">
        <v>940</v>
      </c>
      <c r="F2459">
        <v>105</v>
      </c>
      <c r="G2459">
        <v>613556</v>
      </c>
      <c r="H2459">
        <v>15000000</v>
      </c>
    </row>
    <row r="2460" spans="1:8" x14ac:dyDescent="0.3">
      <c r="A2460">
        <v>6.9</v>
      </c>
      <c r="B2460" t="s">
        <v>24415</v>
      </c>
      <c r="C2460" t="s">
        <v>9830</v>
      </c>
      <c r="D2460" t="s">
        <v>11014</v>
      </c>
      <c r="E2460" t="s">
        <v>37</v>
      </c>
      <c r="F2460">
        <v>98</v>
      </c>
      <c r="G2460">
        <v>353743</v>
      </c>
      <c r="H2460">
        <v>15000000</v>
      </c>
    </row>
    <row r="2461" spans="1:8" x14ac:dyDescent="0.3">
      <c r="A2461">
        <v>6.2</v>
      </c>
      <c r="B2461" t="s">
        <v>24416</v>
      </c>
      <c r="C2461" t="s">
        <v>11025</v>
      </c>
      <c r="D2461" t="s">
        <v>675</v>
      </c>
      <c r="E2461" t="s">
        <v>11032</v>
      </c>
      <c r="F2461">
        <v>110</v>
      </c>
      <c r="G2461">
        <v>102055</v>
      </c>
      <c r="H2461">
        <v>300000000</v>
      </c>
    </row>
    <row r="2462" spans="1:8" x14ac:dyDescent="0.3">
      <c r="A2462">
        <v>6.1</v>
      </c>
      <c r="B2462" t="s">
        <v>24417</v>
      </c>
      <c r="C2462" t="s">
        <v>11044</v>
      </c>
      <c r="D2462" t="s">
        <v>7278</v>
      </c>
      <c r="E2462" t="s">
        <v>37</v>
      </c>
      <c r="F2462">
        <v>103</v>
      </c>
      <c r="G2462">
        <v>73548</v>
      </c>
      <c r="H2462">
        <v>15000000</v>
      </c>
    </row>
    <row r="2463" spans="1:8" x14ac:dyDescent="0.3">
      <c r="A2463">
        <v>5.0999999999999996</v>
      </c>
      <c r="B2463" t="s">
        <v>24418</v>
      </c>
      <c r="C2463" t="s">
        <v>11053</v>
      </c>
      <c r="D2463" t="s">
        <v>1018</v>
      </c>
      <c r="E2463" t="s">
        <v>37</v>
      </c>
      <c r="F2463">
        <v>90</v>
      </c>
      <c r="G2463">
        <v>28870</v>
      </c>
      <c r="H2463">
        <v>15000000</v>
      </c>
    </row>
    <row r="2464" spans="1:8" x14ac:dyDescent="0.3">
      <c r="A2464">
        <v>4.5</v>
      </c>
      <c r="B2464" t="s">
        <v>24419</v>
      </c>
      <c r="C2464" t="s">
        <v>11057</v>
      </c>
      <c r="D2464" t="s">
        <v>11058</v>
      </c>
      <c r="E2464" t="s">
        <v>37</v>
      </c>
      <c r="F2464">
        <v>105</v>
      </c>
      <c r="G2464">
        <v>22723</v>
      </c>
      <c r="H2464">
        <v>25000000</v>
      </c>
    </row>
    <row r="2465" spans="1:8" x14ac:dyDescent="0.3">
      <c r="A2465">
        <v>5.9</v>
      </c>
      <c r="B2465" t="s">
        <v>24420</v>
      </c>
      <c r="C2465" t="s">
        <v>11063</v>
      </c>
      <c r="D2465" t="s">
        <v>11065</v>
      </c>
      <c r="E2465" t="s">
        <v>37</v>
      </c>
      <c r="F2465">
        <v>93</v>
      </c>
      <c r="G2465">
        <v>20380</v>
      </c>
      <c r="H2465">
        <v>15000000</v>
      </c>
    </row>
    <row r="2466" spans="1:8" x14ac:dyDescent="0.3">
      <c r="A2466">
        <v>8.1</v>
      </c>
      <c r="B2466" t="s">
        <v>24421</v>
      </c>
      <c r="C2466" t="s">
        <v>2004</v>
      </c>
      <c r="D2466" t="s">
        <v>1553</v>
      </c>
      <c r="E2466" t="s">
        <v>37</v>
      </c>
      <c r="F2466">
        <v>101</v>
      </c>
      <c r="G2466">
        <v>70906973</v>
      </c>
      <c r="H2466">
        <v>14600000</v>
      </c>
    </row>
    <row r="2467" spans="1:8" x14ac:dyDescent="0.3">
      <c r="A2467">
        <v>5.7</v>
      </c>
      <c r="B2467" t="s">
        <v>24422</v>
      </c>
      <c r="C2467" t="s">
        <v>11111</v>
      </c>
      <c r="D2467" t="s">
        <v>3296</v>
      </c>
      <c r="E2467" t="s">
        <v>37</v>
      </c>
      <c r="F2467">
        <v>115</v>
      </c>
      <c r="G2467">
        <v>66009973</v>
      </c>
      <c r="H2467">
        <v>14800000</v>
      </c>
    </row>
    <row r="2468" spans="1:8" x14ac:dyDescent="0.3">
      <c r="A2468">
        <v>6.8</v>
      </c>
      <c r="B2468" t="s">
        <v>24423</v>
      </c>
      <c r="C2468" t="s">
        <v>237</v>
      </c>
      <c r="D2468" t="s">
        <v>151</v>
      </c>
      <c r="E2468" t="s">
        <v>37</v>
      </c>
      <c r="F2468">
        <v>120</v>
      </c>
      <c r="G2468">
        <v>46338728</v>
      </c>
      <c r="H2468">
        <v>14500000</v>
      </c>
    </row>
    <row r="2469" spans="1:8" x14ac:dyDescent="0.3">
      <c r="A2469">
        <v>7.5</v>
      </c>
      <c r="B2469" t="s">
        <v>24424</v>
      </c>
      <c r="C2469" t="s">
        <v>11118</v>
      </c>
      <c r="D2469" t="s">
        <v>1469</v>
      </c>
      <c r="E2469" t="s">
        <v>726</v>
      </c>
      <c r="F2469">
        <v>111</v>
      </c>
      <c r="G2469">
        <v>7691700</v>
      </c>
      <c r="H2469">
        <v>10000000</v>
      </c>
    </row>
    <row r="2470" spans="1:8" x14ac:dyDescent="0.3">
      <c r="A2470">
        <v>8.3000000000000007</v>
      </c>
      <c r="B2470" t="s">
        <v>24425</v>
      </c>
      <c r="C2470" t="s">
        <v>1574</v>
      </c>
      <c r="D2470" t="s">
        <v>859</v>
      </c>
      <c r="E2470" t="s">
        <v>37</v>
      </c>
      <c r="F2470">
        <v>131</v>
      </c>
      <c r="G2470">
        <v>101157447</v>
      </c>
      <c r="H2470">
        <v>14400000</v>
      </c>
    </row>
    <row r="2471" spans="1:8" x14ac:dyDescent="0.3">
      <c r="A2471">
        <v>7.4</v>
      </c>
      <c r="B2471" t="s">
        <v>24426</v>
      </c>
      <c r="C2471" t="s">
        <v>11133</v>
      </c>
      <c r="D2471" t="s">
        <v>1473</v>
      </c>
      <c r="E2471" t="s">
        <v>37</v>
      </c>
      <c r="F2471">
        <v>139</v>
      </c>
      <c r="G2471">
        <v>74205</v>
      </c>
      <c r="H2471">
        <v>14200000</v>
      </c>
    </row>
    <row r="2472" spans="1:8" x14ac:dyDescent="0.3">
      <c r="A2472">
        <v>8</v>
      </c>
      <c r="B2472" t="s">
        <v>24427</v>
      </c>
      <c r="C2472" t="s">
        <v>3075</v>
      </c>
      <c r="D2472" t="s">
        <v>151</v>
      </c>
      <c r="E2472" t="s">
        <v>37</v>
      </c>
      <c r="F2472">
        <v>120</v>
      </c>
      <c r="G2472">
        <v>141319195</v>
      </c>
      <c r="H2472">
        <v>15000000</v>
      </c>
    </row>
    <row r="2473" spans="1:8" x14ac:dyDescent="0.3">
      <c r="A2473">
        <v>6.9</v>
      </c>
      <c r="B2473" t="s">
        <v>24428</v>
      </c>
      <c r="C2473" t="s">
        <v>2961</v>
      </c>
      <c r="D2473" t="s">
        <v>6707</v>
      </c>
      <c r="E2473" t="s">
        <v>37</v>
      </c>
      <c r="F2473">
        <v>119</v>
      </c>
      <c r="G2473">
        <v>156645693</v>
      </c>
      <c r="H2473">
        <v>14000000</v>
      </c>
    </row>
    <row r="2474" spans="1:8" x14ac:dyDescent="0.3">
      <c r="A2474">
        <v>6.9</v>
      </c>
      <c r="B2474" t="s">
        <v>24429</v>
      </c>
      <c r="C2474" t="s">
        <v>1439</v>
      </c>
      <c r="D2474" t="s">
        <v>816</v>
      </c>
      <c r="E2474" t="s">
        <v>37</v>
      </c>
      <c r="F2474">
        <v>125</v>
      </c>
      <c r="G2474">
        <v>178406268</v>
      </c>
      <c r="H2474">
        <v>14000000</v>
      </c>
    </row>
    <row r="2475" spans="1:8" x14ac:dyDescent="0.3">
      <c r="A2475">
        <v>5.5</v>
      </c>
      <c r="B2475" t="s">
        <v>24430</v>
      </c>
      <c r="C2475" t="s">
        <v>11156</v>
      </c>
      <c r="D2475" t="s">
        <v>789</v>
      </c>
      <c r="E2475" t="s">
        <v>37</v>
      </c>
      <c r="F2475">
        <v>108</v>
      </c>
      <c r="G2475">
        <v>109306210</v>
      </c>
      <c r="H2475">
        <v>15800000</v>
      </c>
    </row>
    <row r="2476" spans="1:8" x14ac:dyDescent="0.3">
      <c r="A2476">
        <v>7.2</v>
      </c>
      <c r="B2476" t="s">
        <v>24431</v>
      </c>
      <c r="C2476" t="s">
        <v>431</v>
      </c>
      <c r="D2476" t="s">
        <v>5035</v>
      </c>
      <c r="E2476" t="s">
        <v>37</v>
      </c>
      <c r="F2476">
        <v>145</v>
      </c>
      <c r="G2476">
        <v>70001698</v>
      </c>
      <c r="H2476">
        <v>14000000</v>
      </c>
    </row>
    <row r="2477" spans="1:8" x14ac:dyDescent="0.3">
      <c r="A2477">
        <v>6.9</v>
      </c>
      <c r="B2477" t="s">
        <v>24432</v>
      </c>
      <c r="C2477" t="s">
        <v>403</v>
      </c>
      <c r="D2477" t="s">
        <v>5683</v>
      </c>
      <c r="E2477" t="s">
        <v>37</v>
      </c>
      <c r="F2477">
        <v>98</v>
      </c>
      <c r="G2477">
        <v>68856263</v>
      </c>
      <c r="H2477">
        <v>15000000</v>
      </c>
    </row>
    <row r="2478" spans="1:8" x14ac:dyDescent="0.3">
      <c r="A2478">
        <v>5.5</v>
      </c>
      <c r="B2478" t="s">
        <v>24433</v>
      </c>
      <c r="C2478" t="s">
        <v>3272</v>
      </c>
      <c r="D2478" t="s">
        <v>3330</v>
      </c>
      <c r="E2478" t="s">
        <v>37</v>
      </c>
      <c r="F2478">
        <v>101</v>
      </c>
      <c r="G2478">
        <v>51527787</v>
      </c>
      <c r="H2478">
        <v>15000000</v>
      </c>
    </row>
    <row r="2479" spans="1:8" x14ac:dyDescent="0.3">
      <c r="A2479">
        <v>5.2</v>
      </c>
      <c r="B2479" t="s">
        <v>24434</v>
      </c>
      <c r="C2479" t="s">
        <v>7534</v>
      </c>
      <c r="D2479" t="s">
        <v>5623</v>
      </c>
      <c r="E2479" t="s">
        <v>37</v>
      </c>
      <c r="F2479">
        <v>109</v>
      </c>
      <c r="G2479">
        <v>61356221</v>
      </c>
      <c r="H2479">
        <v>14000000</v>
      </c>
    </row>
    <row r="2480" spans="1:8" x14ac:dyDescent="0.3">
      <c r="A2480">
        <v>7.1</v>
      </c>
      <c r="B2480" t="s">
        <v>24435</v>
      </c>
      <c r="C2480" t="s">
        <v>5838</v>
      </c>
      <c r="D2480" t="s">
        <v>157</v>
      </c>
      <c r="E2480" t="s">
        <v>37</v>
      </c>
      <c r="F2480">
        <v>123</v>
      </c>
      <c r="G2480">
        <v>46800000</v>
      </c>
      <c r="H2480">
        <v>14000000</v>
      </c>
    </row>
    <row r="2481" spans="1:8" x14ac:dyDescent="0.3">
      <c r="A2481">
        <v>5.5</v>
      </c>
      <c r="B2481" t="s">
        <v>24436</v>
      </c>
      <c r="C2481" t="s">
        <v>11190</v>
      </c>
      <c r="D2481" t="s">
        <v>1342</v>
      </c>
      <c r="E2481" t="s">
        <v>37</v>
      </c>
      <c r="F2481">
        <v>99</v>
      </c>
      <c r="G2481">
        <v>38048637</v>
      </c>
      <c r="H2481">
        <v>14000000</v>
      </c>
    </row>
    <row r="2482" spans="1:8" x14ac:dyDescent="0.3">
      <c r="A2482">
        <v>6.7</v>
      </c>
      <c r="B2482" t="s">
        <v>24437</v>
      </c>
      <c r="C2482" t="s">
        <v>11197</v>
      </c>
      <c r="D2482" t="s">
        <v>4829</v>
      </c>
      <c r="E2482" t="s">
        <v>37</v>
      </c>
      <c r="F2482">
        <v>107</v>
      </c>
      <c r="G2482">
        <v>34793160</v>
      </c>
      <c r="H2482">
        <v>14000000</v>
      </c>
    </row>
    <row r="2483" spans="1:8" x14ac:dyDescent="0.3">
      <c r="A2483">
        <v>5</v>
      </c>
      <c r="B2483" t="s">
        <v>24438</v>
      </c>
      <c r="C2483" t="s">
        <v>7620</v>
      </c>
      <c r="D2483" t="s">
        <v>816</v>
      </c>
      <c r="E2483" t="s">
        <v>37</v>
      </c>
      <c r="F2483">
        <v>81</v>
      </c>
      <c r="G2483">
        <v>30628981</v>
      </c>
      <c r="H2483">
        <v>14000000</v>
      </c>
    </row>
    <row r="2484" spans="1:8" x14ac:dyDescent="0.3">
      <c r="A2484">
        <v>6.4</v>
      </c>
      <c r="B2484" t="s">
        <v>24439</v>
      </c>
      <c r="C2484" t="s">
        <v>2717</v>
      </c>
      <c r="D2484" t="s">
        <v>3726</v>
      </c>
      <c r="E2484" t="s">
        <v>37</v>
      </c>
      <c r="F2484">
        <v>105</v>
      </c>
      <c r="G2484">
        <v>29959436</v>
      </c>
      <c r="H2484">
        <v>13000000</v>
      </c>
    </row>
    <row r="2485" spans="1:8" x14ac:dyDescent="0.3">
      <c r="A2485">
        <v>6.6</v>
      </c>
      <c r="B2485" t="s">
        <v>24440</v>
      </c>
      <c r="C2485" t="s">
        <v>10779</v>
      </c>
      <c r="D2485" t="s">
        <v>6627</v>
      </c>
      <c r="E2485" t="s">
        <v>37</v>
      </c>
      <c r="F2485">
        <v>82</v>
      </c>
      <c r="G2485">
        <v>25571351</v>
      </c>
      <c r="H2485">
        <v>14000000</v>
      </c>
    </row>
    <row r="2486" spans="1:8" x14ac:dyDescent="0.3">
      <c r="A2486">
        <v>5.9</v>
      </c>
      <c r="B2486" t="s">
        <v>24441</v>
      </c>
      <c r="C2486" t="s">
        <v>1310</v>
      </c>
      <c r="D2486" t="s">
        <v>151</v>
      </c>
      <c r="E2486" t="s">
        <v>37</v>
      </c>
      <c r="F2486">
        <v>109</v>
      </c>
      <c r="G2486">
        <v>27515786</v>
      </c>
      <c r="H2486">
        <v>14000000</v>
      </c>
    </row>
    <row r="2487" spans="1:8" x14ac:dyDescent="0.3">
      <c r="A2487">
        <v>5.7</v>
      </c>
      <c r="B2487" t="s">
        <v>24442</v>
      </c>
      <c r="C2487" t="s">
        <v>2340</v>
      </c>
      <c r="D2487" t="s">
        <v>264</v>
      </c>
      <c r="E2487" t="s">
        <v>37</v>
      </c>
      <c r="F2487">
        <v>95</v>
      </c>
      <c r="G2487">
        <v>25482931</v>
      </c>
      <c r="H2487">
        <v>14000000</v>
      </c>
    </row>
    <row r="2488" spans="1:8" x14ac:dyDescent="0.3">
      <c r="A2488">
        <v>4.5</v>
      </c>
      <c r="B2488" t="s">
        <v>24443</v>
      </c>
      <c r="C2488" t="s">
        <v>4094</v>
      </c>
      <c r="D2488" t="s">
        <v>7447</v>
      </c>
      <c r="E2488" t="s">
        <v>37</v>
      </c>
      <c r="F2488">
        <v>100</v>
      </c>
      <c r="G2488">
        <v>19900000</v>
      </c>
      <c r="H2488">
        <v>20000000</v>
      </c>
    </row>
    <row r="2489" spans="1:8" x14ac:dyDescent="0.3">
      <c r="A2489">
        <v>5</v>
      </c>
      <c r="B2489" t="s">
        <v>24444</v>
      </c>
      <c r="C2489" t="s">
        <v>9712</v>
      </c>
      <c r="D2489" t="s">
        <v>1342</v>
      </c>
      <c r="E2489" t="s">
        <v>37</v>
      </c>
      <c r="F2489">
        <v>91</v>
      </c>
      <c r="G2489">
        <v>16298046</v>
      </c>
      <c r="H2489">
        <v>14000000</v>
      </c>
    </row>
    <row r="2490" spans="1:8" x14ac:dyDescent="0.3">
      <c r="A2490">
        <v>4.5999999999999996</v>
      </c>
      <c r="B2490" t="s">
        <v>24445</v>
      </c>
      <c r="C2490" t="s">
        <v>3488</v>
      </c>
      <c r="D2490" t="s">
        <v>816</v>
      </c>
      <c r="E2490" t="s">
        <v>37</v>
      </c>
      <c r="F2490">
        <v>90</v>
      </c>
      <c r="G2490">
        <v>15549702</v>
      </c>
      <c r="H2490">
        <v>14000000</v>
      </c>
    </row>
    <row r="2491" spans="1:8" x14ac:dyDescent="0.3">
      <c r="A2491">
        <v>6.5</v>
      </c>
      <c r="B2491" t="s">
        <v>24446</v>
      </c>
      <c r="C2491" t="s">
        <v>704</v>
      </c>
      <c r="D2491" t="s">
        <v>11236</v>
      </c>
      <c r="E2491" t="s">
        <v>37</v>
      </c>
      <c r="F2491">
        <v>108</v>
      </c>
      <c r="G2491">
        <v>15483540</v>
      </c>
      <c r="H2491">
        <v>14000000</v>
      </c>
    </row>
    <row r="2492" spans="1:8" x14ac:dyDescent="0.3">
      <c r="A2492">
        <v>4.9000000000000004</v>
      </c>
      <c r="B2492" t="s">
        <v>24447</v>
      </c>
      <c r="C2492" t="s">
        <v>11240</v>
      </c>
      <c r="D2492" t="s">
        <v>816</v>
      </c>
      <c r="E2492" t="s">
        <v>37</v>
      </c>
      <c r="F2492">
        <v>103</v>
      </c>
      <c r="G2492">
        <v>20246959</v>
      </c>
      <c r="H2492">
        <v>14000000</v>
      </c>
    </row>
    <row r="2493" spans="1:8" x14ac:dyDescent="0.3">
      <c r="A2493">
        <v>6</v>
      </c>
      <c r="B2493" t="s">
        <v>24448</v>
      </c>
      <c r="C2493" t="s">
        <v>11245</v>
      </c>
      <c r="D2493" t="s">
        <v>809</v>
      </c>
      <c r="E2493" t="s">
        <v>37</v>
      </c>
      <c r="F2493">
        <v>96</v>
      </c>
      <c r="G2493">
        <v>15062898</v>
      </c>
      <c r="H2493">
        <v>14000000</v>
      </c>
    </row>
    <row r="2494" spans="1:8" x14ac:dyDescent="0.3">
      <c r="A2494">
        <v>6.9</v>
      </c>
      <c r="B2494" t="s">
        <v>24449</v>
      </c>
      <c r="C2494" t="s">
        <v>11249</v>
      </c>
      <c r="D2494" t="s">
        <v>9627</v>
      </c>
      <c r="E2494" t="s">
        <v>37</v>
      </c>
      <c r="F2494">
        <v>117</v>
      </c>
      <c r="G2494">
        <v>14348123</v>
      </c>
      <c r="H2494">
        <v>12000000</v>
      </c>
    </row>
    <row r="2495" spans="1:8" x14ac:dyDescent="0.3">
      <c r="A2495">
        <v>5.7</v>
      </c>
      <c r="B2495" t="s">
        <v>24450</v>
      </c>
      <c r="C2495" t="s">
        <v>11254</v>
      </c>
      <c r="D2495" t="s">
        <v>5192</v>
      </c>
      <c r="E2495" t="s">
        <v>37</v>
      </c>
      <c r="F2495">
        <v>93</v>
      </c>
      <c r="G2495">
        <v>15171475</v>
      </c>
      <c r="H2495">
        <v>8500000</v>
      </c>
    </row>
    <row r="2496" spans="1:8" x14ac:dyDescent="0.3">
      <c r="A2496">
        <v>6.9</v>
      </c>
      <c r="B2496" t="s">
        <v>24451</v>
      </c>
      <c r="C2496" t="s">
        <v>2862</v>
      </c>
      <c r="D2496" t="s">
        <v>1188</v>
      </c>
      <c r="E2496" t="s">
        <v>37</v>
      </c>
      <c r="F2496">
        <v>115</v>
      </c>
      <c r="G2496">
        <v>13640000</v>
      </c>
      <c r="H2496">
        <v>14000000</v>
      </c>
    </row>
    <row r="2497" spans="1:8" x14ac:dyDescent="0.3">
      <c r="A2497">
        <v>4.4000000000000004</v>
      </c>
      <c r="B2497" t="s">
        <v>24452</v>
      </c>
      <c r="C2497" t="s">
        <v>11269</v>
      </c>
      <c r="D2497" t="s">
        <v>1057</v>
      </c>
      <c r="E2497" t="s">
        <v>37</v>
      </c>
      <c r="F2497">
        <v>85</v>
      </c>
      <c r="G2497">
        <v>12610731</v>
      </c>
      <c r="H2497">
        <v>11000000</v>
      </c>
    </row>
    <row r="2498" spans="1:8" x14ac:dyDescent="0.3">
      <c r="A2498">
        <v>7</v>
      </c>
      <c r="B2498" t="s">
        <v>24453</v>
      </c>
      <c r="C2498" t="s">
        <v>11275</v>
      </c>
      <c r="D2498" t="s">
        <v>4305</v>
      </c>
      <c r="E2498" t="s">
        <v>37</v>
      </c>
      <c r="F2498">
        <v>112</v>
      </c>
      <c r="G2498">
        <v>11204499</v>
      </c>
      <c r="H2498">
        <v>14000000</v>
      </c>
    </row>
    <row r="2499" spans="1:8" x14ac:dyDescent="0.3">
      <c r="A2499">
        <v>5.4</v>
      </c>
      <c r="B2499" t="s">
        <v>24454</v>
      </c>
      <c r="C2499" t="s">
        <v>984</v>
      </c>
      <c r="D2499" t="s">
        <v>11279</v>
      </c>
      <c r="E2499" t="s">
        <v>37</v>
      </c>
      <c r="F2499">
        <v>86</v>
      </c>
      <c r="G2499">
        <v>10397365</v>
      </c>
      <c r="H2499">
        <v>14000000</v>
      </c>
    </row>
    <row r="2500" spans="1:8" x14ac:dyDescent="0.3">
      <c r="A2500">
        <v>5.4</v>
      </c>
      <c r="B2500" t="s">
        <v>24455</v>
      </c>
      <c r="C2500" t="s">
        <v>11284</v>
      </c>
      <c r="D2500" t="s">
        <v>2005</v>
      </c>
      <c r="E2500" t="s">
        <v>37</v>
      </c>
      <c r="F2500">
        <v>86</v>
      </c>
      <c r="G2500">
        <v>9402410</v>
      </c>
      <c r="H2500">
        <v>14000000</v>
      </c>
    </row>
    <row r="2501" spans="1:8" x14ac:dyDescent="0.3">
      <c r="A2501">
        <v>7.6</v>
      </c>
      <c r="B2501" t="s">
        <v>24456</v>
      </c>
      <c r="C2501" t="s">
        <v>11295</v>
      </c>
      <c r="D2501" t="s">
        <v>151</v>
      </c>
      <c r="E2501" t="s">
        <v>37</v>
      </c>
      <c r="F2501">
        <v>137</v>
      </c>
      <c r="G2501">
        <v>5459824</v>
      </c>
      <c r="H2501">
        <v>26000000</v>
      </c>
    </row>
    <row r="2502" spans="1:8" x14ac:dyDescent="0.3">
      <c r="A2502">
        <v>5.9</v>
      </c>
      <c r="B2502" t="s">
        <v>24457</v>
      </c>
      <c r="C2502" t="s">
        <v>11300</v>
      </c>
      <c r="D2502" t="s">
        <v>933</v>
      </c>
      <c r="E2502" t="s">
        <v>37</v>
      </c>
      <c r="F2502">
        <v>90</v>
      </c>
      <c r="G2502">
        <v>5108820</v>
      </c>
      <c r="H2502">
        <v>24000000</v>
      </c>
    </row>
    <row r="2503" spans="1:8" x14ac:dyDescent="0.3">
      <c r="A2503">
        <v>6.6</v>
      </c>
      <c r="B2503" t="s">
        <v>24458</v>
      </c>
      <c r="C2503" t="s">
        <v>545</v>
      </c>
      <c r="D2503" t="s">
        <v>1473</v>
      </c>
      <c r="E2503" t="s">
        <v>37</v>
      </c>
      <c r="F2503">
        <v>107</v>
      </c>
      <c r="G2503">
        <v>4741987</v>
      </c>
      <c r="H2503">
        <v>14000000</v>
      </c>
    </row>
    <row r="2504" spans="1:8" x14ac:dyDescent="0.3">
      <c r="A2504">
        <v>6.7</v>
      </c>
      <c r="B2504" t="s">
        <v>24459</v>
      </c>
      <c r="C2504" t="s">
        <v>624</v>
      </c>
      <c r="D2504" t="s">
        <v>3726</v>
      </c>
      <c r="E2504" t="s">
        <v>37</v>
      </c>
      <c r="F2504">
        <v>98</v>
      </c>
      <c r="G2504">
        <v>4291965</v>
      </c>
      <c r="H2504">
        <v>14000000</v>
      </c>
    </row>
    <row r="2505" spans="1:8" x14ac:dyDescent="0.3">
      <c r="A2505">
        <v>3.9</v>
      </c>
      <c r="B2505" t="s">
        <v>24460</v>
      </c>
      <c r="C2505" t="s">
        <v>11313</v>
      </c>
      <c r="D2505" t="s">
        <v>3918</v>
      </c>
      <c r="E2505" t="s">
        <v>37</v>
      </c>
      <c r="F2505">
        <v>84</v>
      </c>
      <c r="G2505">
        <v>3100650</v>
      </c>
      <c r="H2505">
        <v>14000000</v>
      </c>
    </row>
    <row r="2506" spans="1:8" x14ac:dyDescent="0.3">
      <c r="A2506">
        <v>5.7</v>
      </c>
      <c r="B2506" t="s">
        <v>24461</v>
      </c>
      <c r="C2506" t="s">
        <v>10346</v>
      </c>
      <c r="D2506" t="s">
        <v>3899</v>
      </c>
      <c r="E2506" t="s">
        <v>37</v>
      </c>
      <c r="F2506">
        <v>139</v>
      </c>
      <c r="G2506">
        <v>2474000</v>
      </c>
      <c r="H2506">
        <v>14000000</v>
      </c>
    </row>
    <row r="2507" spans="1:8" x14ac:dyDescent="0.3">
      <c r="A2507">
        <v>6.5</v>
      </c>
      <c r="B2507" t="s">
        <v>24462</v>
      </c>
      <c r="C2507" t="s">
        <v>11328</v>
      </c>
      <c r="D2507" t="s">
        <v>669</v>
      </c>
      <c r="E2507" t="s">
        <v>37</v>
      </c>
      <c r="F2507">
        <v>127</v>
      </c>
      <c r="G2507">
        <v>1000000</v>
      </c>
      <c r="H2507">
        <v>14000000</v>
      </c>
    </row>
    <row r="2508" spans="1:8" x14ac:dyDescent="0.3">
      <c r="A2508">
        <v>6.8</v>
      </c>
      <c r="B2508" t="s">
        <v>24463</v>
      </c>
      <c r="C2508" t="s">
        <v>9113</v>
      </c>
      <c r="D2508" t="s">
        <v>3726</v>
      </c>
      <c r="E2508" t="s">
        <v>37</v>
      </c>
      <c r="F2508">
        <v>150</v>
      </c>
      <c r="G2508">
        <v>3958500</v>
      </c>
      <c r="H2508">
        <v>8200000</v>
      </c>
    </row>
    <row r="2509" spans="1:8" x14ac:dyDescent="0.3">
      <c r="A2509">
        <v>7.3</v>
      </c>
      <c r="B2509" t="s">
        <v>24464</v>
      </c>
      <c r="C2509" t="s">
        <v>3214</v>
      </c>
      <c r="D2509" t="s">
        <v>11345</v>
      </c>
      <c r="E2509" t="s">
        <v>37</v>
      </c>
      <c r="F2509">
        <v>132</v>
      </c>
      <c r="G2509">
        <v>274299</v>
      </c>
      <c r="H2509">
        <v>103000000</v>
      </c>
    </row>
    <row r="2510" spans="1:8" x14ac:dyDescent="0.3">
      <c r="A2510">
        <v>7</v>
      </c>
      <c r="B2510" t="s">
        <v>24465</v>
      </c>
      <c r="C2510" t="s">
        <v>1127</v>
      </c>
      <c r="D2510" t="s">
        <v>9627</v>
      </c>
      <c r="E2510" t="s">
        <v>37</v>
      </c>
      <c r="F2510">
        <v>115</v>
      </c>
      <c r="G2510">
        <v>183088</v>
      </c>
      <c r="H2510">
        <v>15000000</v>
      </c>
    </row>
    <row r="2511" spans="1:8" x14ac:dyDescent="0.3">
      <c r="A2511">
        <v>6.5</v>
      </c>
      <c r="B2511" t="s">
        <v>24466</v>
      </c>
      <c r="C2511" t="s">
        <v>11359</v>
      </c>
      <c r="D2511" t="s">
        <v>1473</v>
      </c>
      <c r="E2511" t="s">
        <v>37</v>
      </c>
      <c r="F2511">
        <v>186</v>
      </c>
      <c r="G2511">
        <v>46495</v>
      </c>
      <c r="H2511">
        <v>14000000</v>
      </c>
    </row>
    <row r="2512" spans="1:8" x14ac:dyDescent="0.3">
      <c r="A2512">
        <v>7.7</v>
      </c>
      <c r="B2512" t="s">
        <v>24467</v>
      </c>
      <c r="C2512" t="s">
        <v>1677</v>
      </c>
      <c r="D2512" t="s">
        <v>715</v>
      </c>
      <c r="E2512" t="s">
        <v>37</v>
      </c>
      <c r="F2512">
        <v>90</v>
      </c>
      <c r="G2512">
        <v>1752214</v>
      </c>
      <c r="H2512">
        <v>14000000</v>
      </c>
    </row>
    <row r="2513" spans="1:8" x14ac:dyDescent="0.3">
      <c r="A2513">
        <v>7.7</v>
      </c>
      <c r="B2513" t="s">
        <v>24468</v>
      </c>
      <c r="C2513" t="s">
        <v>566</v>
      </c>
      <c r="D2513" t="s">
        <v>151</v>
      </c>
      <c r="E2513" t="s">
        <v>37</v>
      </c>
      <c r="F2513">
        <v>134</v>
      </c>
      <c r="G2513">
        <v>83025853</v>
      </c>
      <c r="H2513">
        <v>14000000</v>
      </c>
    </row>
    <row r="2514" spans="1:8" x14ac:dyDescent="0.3">
      <c r="A2514">
        <v>6.8</v>
      </c>
      <c r="B2514" t="s">
        <v>24469</v>
      </c>
      <c r="C2514" t="s">
        <v>8917</v>
      </c>
      <c r="D2514" t="s">
        <v>816</v>
      </c>
      <c r="E2514" t="s">
        <v>37</v>
      </c>
      <c r="F2514">
        <v>97</v>
      </c>
      <c r="G2514">
        <v>56631572</v>
      </c>
      <c r="H2514">
        <v>12000000</v>
      </c>
    </row>
    <row r="2515" spans="1:8" x14ac:dyDescent="0.3">
      <c r="A2515">
        <v>7.4</v>
      </c>
      <c r="B2515" t="s">
        <v>24470</v>
      </c>
      <c r="C2515" t="s">
        <v>9161</v>
      </c>
      <c r="D2515" t="s">
        <v>151</v>
      </c>
      <c r="E2515" t="s">
        <v>37</v>
      </c>
      <c r="F2515">
        <v>107</v>
      </c>
      <c r="G2515">
        <v>15854988</v>
      </c>
      <c r="H2515">
        <v>13500000</v>
      </c>
    </row>
    <row r="2516" spans="1:8" x14ac:dyDescent="0.3">
      <c r="A2516">
        <v>5.0999999999999996</v>
      </c>
      <c r="B2516" t="s">
        <v>24471</v>
      </c>
      <c r="C2516" t="s">
        <v>4967</v>
      </c>
      <c r="D2516" t="s">
        <v>3268</v>
      </c>
      <c r="E2516" t="s">
        <v>37</v>
      </c>
      <c r="F2516">
        <v>99</v>
      </c>
      <c r="G2516">
        <v>12282677</v>
      </c>
      <c r="H2516">
        <v>14000000</v>
      </c>
    </row>
    <row r="2517" spans="1:8" x14ac:dyDescent="0.3">
      <c r="A2517">
        <v>7.4</v>
      </c>
      <c r="B2517" t="s">
        <v>24472</v>
      </c>
      <c r="C2517" t="s">
        <v>6914</v>
      </c>
      <c r="D2517" t="s">
        <v>760</v>
      </c>
      <c r="E2517" t="s">
        <v>37</v>
      </c>
      <c r="F2517">
        <v>124</v>
      </c>
      <c r="G2517">
        <v>7060876</v>
      </c>
      <c r="H2517">
        <v>13500000</v>
      </c>
    </row>
    <row r="2518" spans="1:8" x14ac:dyDescent="0.3">
      <c r="A2518">
        <v>7.2</v>
      </c>
      <c r="B2518" t="s">
        <v>24473</v>
      </c>
      <c r="C2518" t="s">
        <v>10899</v>
      </c>
      <c r="D2518" t="s">
        <v>541</v>
      </c>
      <c r="E2518" t="s">
        <v>37</v>
      </c>
      <c r="F2518">
        <v>110</v>
      </c>
      <c r="G2518">
        <v>14989761</v>
      </c>
      <c r="H2518">
        <v>15000000</v>
      </c>
    </row>
    <row r="2519" spans="1:8" x14ac:dyDescent="0.3">
      <c r="A2519">
        <v>8.3000000000000007</v>
      </c>
      <c r="B2519" t="s">
        <v>24474</v>
      </c>
      <c r="C2519" t="s">
        <v>1312</v>
      </c>
      <c r="D2519" t="s">
        <v>1418</v>
      </c>
      <c r="E2519" t="s">
        <v>6517</v>
      </c>
      <c r="F2519">
        <v>178</v>
      </c>
      <c r="G2519">
        <v>5501940</v>
      </c>
      <c r="H2519">
        <v>13500000</v>
      </c>
    </row>
    <row r="2520" spans="1:8" x14ac:dyDescent="0.3">
      <c r="A2520">
        <v>8.1</v>
      </c>
      <c r="B2520" t="s">
        <v>24475</v>
      </c>
      <c r="C2520" t="s">
        <v>1529</v>
      </c>
      <c r="D2520" t="s">
        <v>4112</v>
      </c>
      <c r="E2520" t="s">
        <v>1265</v>
      </c>
      <c r="F2520">
        <v>125</v>
      </c>
      <c r="G2520">
        <v>2086345</v>
      </c>
      <c r="H2520">
        <v>10000000</v>
      </c>
    </row>
    <row r="2521" spans="1:8" x14ac:dyDescent="0.3">
      <c r="A2521">
        <v>7.3</v>
      </c>
      <c r="B2521" t="s">
        <v>24476</v>
      </c>
      <c r="C2521" t="s">
        <v>1371</v>
      </c>
      <c r="D2521" t="s">
        <v>11425</v>
      </c>
      <c r="E2521" t="s">
        <v>37</v>
      </c>
      <c r="F2521">
        <v>121</v>
      </c>
      <c r="G2521">
        <v>123922370</v>
      </c>
      <c r="H2521">
        <v>13000000</v>
      </c>
    </row>
    <row r="2522" spans="1:8" x14ac:dyDescent="0.3">
      <c r="A2522">
        <v>3.6</v>
      </c>
      <c r="B2522" t="s">
        <v>24477</v>
      </c>
      <c r="C2522" t="s">
        <v>5783</v>
      </c>
      <c r="D2522" t="s">
        <v>809</v>
      </c>
      <c r="E2522" t="s">
        <v>37</v>
      </c>
      <c r="F2522">
        <v>100</v>
      </c>
      <c r="G2522">
        <v>163591</v>
      </c>
      <c r="H2522">
        <v>13400000</v>
      </c>
    </row>
    <row r="2523" spans="1:8" x14ac:dyDescent="0.3">
      <c r="A2523">
        <v>1.6</v>
      </c>
      <c r="B2523" t="s">
        <v>24478</v>
      </c>
      <c r="C2523" t="s">
        <v>569</v>
      </c>
      <c r="D2523" t="s">
        <v>1854</v>
      </c>
      <c r="E2523" t="s">
        <v>37</v>
      </c>
      <c r="F2523">
        <v>115</v>
      </c>
      <c r="G2523">
        <v>73000942</v>
      </c>
      <c r="H2523">
        <v>13000000</v>
      </c>
    </row>
    <row r="2524" spans="1:8" x14ac:dyDescent="0.3">
      <c r="A2524">
        <v>8</v>
      </c>
      <c r="B2524" t="s">
        <v>24479</v>
      </c>
      <c r="C2524" t="s">
        <v>626</v>
      </c>
      <c r="D2524" t="s">
        <v>1861</v>
      </c>
      <c r="E2524" t="s">
        <v>37</v>
      </c>
      <c r="F2524">
        <v>108</v>
      </c>
      <c r="G2524">
        <v>106952327</v>
      </c>
      <c r="H2524">
        <v>13000000</v>
      </c>
    </row>
    <row r="2525" spans="1:8" x14ac:dyDescent="0.3">
      <c r="A2525">
        <v>9</v>
      </c>
      <c r="B2525" t="s">
        <v>24480</v>
      </c>
      <c r="C2525" t="s">
        <v>2636</v>
      </c>
      <c r="D2525" t="s">
        <v>937</v>
      </c>
      <c r="E2525" t="s">
        <v>37</v>
      </c>
      <c r="F2525">
        <v>220</v>
      </c>
      <c r="G2525">
        <v>57300000</v>
      </c>
      <c r="H2525">
        <v>13000000</v>
      </c>
    </row>
    <row r="2526" spans="1:8" x14ac:dyDescent="0.3">
      <c r="A2526">
        <v>6.1</v>
      </c>
      <c r="B2526" t="s">
        <v>24481</v>
      </c>
      <c r="C2526" t="s">
        <v>3555</v>
      </c>
      <c r="D2526" t="s">
        <v>5623</v>
      </c>
      <c r="E2526" t="s">
        <v>37</v>
      </c>
      <c r="F2526">
        <v>112</v>
      </c>
      <c r="G2526">
        <v>91038276</v>
      </c>
      <c r="H2526">
        <v>13000000</v>
      </c>
    </row>
    <row r="2527" spans="1:8" x14ac:dyDescent="0.3">
      <c r="A2527">
        <v>5.7</v>
      </c>
      <c r="B2527" t="s">
        <v>24482</v>
      </c>
      <c r="C2527" t="s">
        <v>997</v>
      </c>
      <c r="D2527" t="s">
        <v>7540</v>
      </c>
      <c r="E2527" t="s">
        <v>37</v>
      </c>
      <c r="F2527">
        <v>99</v>
      </c>
      <c r="G2527">
        <v>49369900</v>
      </c>
      <c r="H2527">
        <v>7000000</v>
      </c>
    </row>
    <row r="2528" spans="1:8" x14ac:dyDescent="0.3">
      <c r="A2528">
        <v>6.8</v>
      </c>
      <c r="B2528" t="s">
        <v>24483</v>
      </c>
      <c r="C2528" t="s">
        <v>7664</v>
      </c>
      <c r="D2528" t="s">
        <v>1473</v>
      </c>
      <c r="E2528" t="s">
        <v>37</v>
      </c>
      <c r="F2528">
        <v>109</v>
      </c>
      <c r="G2528">
        <v>61693523</v>
      </c>
      <c r="H2528">
        <v>13000000</v>
      </c>
    </row>
    <row r="2529" spans="1:8" x14ac:dyDescent="0.3">
      <c r="A2529">
        <v>5.5</v>
      </c>
      <c r="B2529" t="s">
        <v>24484</v>
      </c>
      <c r="C2529" t="s">
        <v>11458</v>
      </c>
      <c r="D2529" t="s">
        <v>8226</v>
      </c>
      <c r="E2529" t="s">
        <v>37</v>
      </c>
      <c r="F2529">
        <v>83</v>
      </c>
      <c r="G2529">
        <v>46729374</v>
      </c>
      <c r="H2529">
        <v>13000000</v>
      </c>
    </row>
    <row r="2530" spans="1:8" x14ac:dyDescent="0.3">
      <c r="A2530">
        <v>6.8</v>
      </c>
      <c r="B2530" t="s">
        <v>24485</v>
      </c>
      <c r="C2530" t="s">
        <v>11462</v>
      </c>
      <c r="D2530" t="s">
        <v>8066</v>
      </c>
      <c r="E2530" t="s">
        <v>37</v>
      </c>
      <c r="F2530">
        <v>107</v>
      </c>
      <c r="G2530">
        <v>44726644</v>
      </c>
      <c r="H2530">
        <v>13000000</v>
      </c>
    </row>
    <row r="2531" spans="1:8" x14ac:dyDescent="0.3">
      <c r="A2531">
        <v>7.3</v>
      </c>
      <c r="B2531" t="s">
        <v>24486</v>
      </c>
      <c r="C2531" t="s">
        <v>11467</v>
      </c>
      <c r="D2531" t="s">
        <v>1188</v>
      </c>
      <c r="E2531" t="s">
        <v>37</v>
      </c>
      <c r="F2531">
        <v>102</v>
      </c>
      <c r="G2531">
        <v>44134898</v>
      </c>
      <c r="H2531">
        <v>13000000</v>
      </c>
    </row>
    <row r="2532" spans="1:8" x14ac:dyDescent="0.3">
      <c r="A2532">
        <v>6.1</v>
      </c>
      <c r="B2532" t="s">
        <v>24487</v>
      </c>
      <c r="C2532" t="s">
        <v>4967</v>
      </c>
      <c r="D2532" t="s">
        <v>816</v>
      </c>
      <c r="E2532" t="s">
        <v>37</v>
      </c>
      <c r="F2532">
        <v>100</v>
      </c>
      <c r="G2532">
        <v>48637684</v>
      </c>
      <c r="H2532">
        <v>12500000</v>
      </c>
    </row>
    <row r="2533" spans="1:8" x14ac:dyDescent="0.3">
      <c r="A2533">
        <v>7.2</v>
      </c>
      <c r="B2533" t="s">
        <v>24488</v>
      </c>
      <c r="C2533" t="s">
        <v>5225</v>
      </c>
      <c r="D2533" t="s">
        <v>715</v>
      </c>
      <c r="E2533" t="s">
        <v>37</v>
      </c>
      <c r="F2533">
        <v>97</v>
      </c>
      <c r="G2533">
        <v>38176108</v>
      </c>
      <c r="H2533">
        <v>16000000</v>
      </c>
    </row>
    <row r="2534" spans="1:8" x14ac:dyDescent="0.3">
      <c r="A2534">
        <v>5.9</v>
      </c>
      <c r="B2534" t="s">
        <v>24489</v>
      </c>
      <c r="C2534" t="s">
        <v>11478</v>
      </c>
      <c r="D2534" t="s">
        <v>809</v>
      </c>
      <c r="E2534" t="s">
        <v>37</v>
      </c>
      <c r="F2534">
        <v>92</v>
      </c>
      <c r="G2534">
        <v>28972187</v>
      </c>
      <c r="H2534">
        <v>13000000</v>
      </c>
    </row>
    <row r="2535" spans="1:8" x14ac:dyDescent="0.3">
      <c r="A2535">
        <v>6.1</v>
      </c>
      <c r="B2535" t="s">
        <v>24490</v>
      </c>
      <c r="C2535" t="s">
        <v>11483</v>
      </c>
      <c r="D2535" t="s">
        <v>853</v>
      </c>
      <c r="E2535" t="s">
        <v>37</v>
      </c>
      <c r="F2535">
        <v>84</v>
      </c>
      <c r="G2535">
        <v>27979400</v>
      </c>
      <c r="H2535">
        <v>8200000</v>
      </c>
    </row>
    <row r="2536" spans="1:8" x14ac:dyDescent="0.3">
      <c r="A2536">
        <v>6.8</v>
      </c>
      <c r="B2536" t="s">
        <v>24491</v>
      </c>
      <c r="C2536" t="s">
        <v>2914</v>
      </c>
      <c r="D2536" t="s">
        <v>2170</v>
      </c>
      <c r="E2536" t="s">
        <v>37</v>
      </c>
      <c r="F2536">
        <v>86</v>
      </c>
      <c r="G2536">
        <v>54257433</v>
      </c>
      <c r="H2536">
        <v>17000000</v>
      </c>
    </row>
    <row r="2537" spans="1:8" x14ac:dyDescent="0.3">
      <c r="A2537">
        <v>7.7</v>
      </c>
      <c r="B2537" t="s">
        <v>24492</v>
      </c>
      <c r="C2537" t="s">
        <v>11491</v>
      </c>
      <c r="D2537" t="s">
        <v>1314</v>
      </c>
      <c r="E2537" t="s">
        <v>37</v>
      </c>
      <c r="F2537">
        <v>120</v>
      </c>
      <c r="G2537">
        <v>23947</v>
      </c>
      <c r="H2537">
        <v>13000000</v>
      </c>
    </row>
    <row r="2538" spans="1:8" x14ac:dyDescent="0.3">
      <c r="A2538">
        <v>4.9000000000000004</v>
      </c>
      <c r="B2538" t="s">
        <v>24493</v>
      </c>
      <c r="C2538" t="s">
        <v>8913</v>
      </c>
      <c r="D2538" t="s">
        <v>1115</v>
      </c>
      <c r="E2538" t="s">
        <v>37</v>
      </c>
      <c r="F2538">
        <v>89</v>
      </c>
      <c r="G2538">
        <v>60008303</v>
      </c>
      <c r="H2538">
        <v>13000000</v>
      </c>
    </row>
    <row r="2539" spans="1:8" x14ac:dyDescent="0.3">
      <c r="A2539">
        <v>6.1</v>
      </c>
      <c r="B2539" t="s">
        <v>24494</v>
      </c>
      <c r="C2539" t="s">
        <v>11498</v>
      </c>
      <c r="D2539" t="s">
        <v>715</v>
      </c>
      <c r="E2539" t="s">
        <v>37</v>
      </c>
      <c r="F2539">
        <v>117</v>
      </c>
      <c r="G2539">
        <v>49121934</v>
      </c>
      <c r="H2539">
        <v>13000000</v>
      </c>
    </row>
    <row r="2540" spans="1:8" x14ac:dyDescent="0.3">
      <c r="A2540">
        <v>2.5</v>
      </c>
      <c r="B2540" t="s">
        <v>24495</v>
      </c>
      <c r="C2540" t="s">
        <v>9049</v>
      </c>
      <c r="D2540" t="s">
        <v>11502</v>
      </c>
      <c r="E2540" t="s">
        <v>37</v>
      </c>
      <c r="F2540">
        <v>97</v>
      </c>
      <c r="G2540">
        <v>27141959</v>
      </c>
      <c r="H2540">
        <v>18000000</v>
      </c>
    </row>
    <row r="2541" spans="1:8" x14ac:dyDescent="0.3">
      <c r="A2541">
        <v>6.1</v>
      </c>
      <c r="B2541" t="s">
        <v>24496</v>
      </c>
      <c r="C2541" t="s">
        <v>11506</v>
      </c>
      <c r="D2541" t="s">
        <v>264</v>
      </c>
      <c r="E2541" t="s">
        <v>37</v>
      </c>
      <c r="F2541">
        <v>91</v>
      </c>
      <c r="G2541">
        <v>27052167</v>
      </c>
      <c r="H2541">
        <v>13000000</v>
      </c>
    </row>
    <row r="2542" spans="1:8" x14ac:dyDescent="0.3">
      <c r="A2542">
        <v>5.9</v>
      </c>
      <c r="B2542" t="s">
        <v>24497</v>
      </c>
      <c r="C2542" t="s">
        <v>11511</v>
      </c>
      <c r="D2542" t="s">
        <v>1718</v>
      </c>
      <c r="E2542" t="s">
        <v>37</v>
      </c>
      <c r="F2542">
        <v>100</v>
      </c>
      <c r="G2542">
        <v>26539321</v>
      </c>
      <c r="H2542">
        <v>13000000</v>
      </c>
    </row>
    <row r="2543" spans="1:8" x14ac:dyDescent="0.3">
      <c r="A2543">
        <v>5.7</v>
      </c>
      <c r="B2543" t="s">
        <v>24498</v>
      </c>
      <c r="C2543" t="s">
        <v>11516</v>
      </c>
      <c r="D2543" t="s">
        <v>5192</v>
      </c>
      <c r="E2543" t="s">
        <v>37</v>
      </c>
      <c r="F2543">
        <v>72</v>
      </c>
      <c r="G2543">
        <v>28501605</v>
      </c>
      <c r="H2543">
        <v>13000000</v>
      </c>
    </row>
    <row r="2544" spans="1:8" x14ac:dyDescent="0.3">
      <c r="A2544">
        <v>5.6</v>
      </c>
      <c r="B2544" t="s">
        <v>24499</v>
      </c>
      <c r="C2544" t="s">
        <v>11522</v>
      </c>
      <c r="D2544" t="s">
        <v>755</v>
      </c>
      <c r="E2544" t="s">
        <v>37</v>
      </c>
      <c r="F2544">
        <v>84</v>
      </c>
      <c r="G2544">
        <v>52543632</v>
      </c>
      <c r="H2544">
        <v>13200000</v>
      </c>
    </row>
    <row r="2545" spans="1:8" x14ac:dyDescent="0.3">
      <c r="A2545">
        <v>7.2</v>
      </c>
      <c r="B2545" t="s">
        <v>24500</v>
      </c>
      <c r="C2545" t="s">
        <v>1424</v>
      </c>
      <c r="D2545" t="s">
        <v>4189</v>
      </c>
      <c r="E2545" t="s">
        <v>37</v>
      </c>
      <c r="F2545">
        <v>126</v>
      </c>
      <c r="G2545">
        <v>25592632</v>
      </c>
      <c r="H2545">
        <v>18000000</v>
      </c>
    </row>
    <row r="2546" spans="1:8" x14ac:dyDescent="0.3">
      <c r="A2546">
        <v>7.7</v>
      </c>
      <c r="B2546" t="s">
        <v>24501</v>
      </c>
      <c r="C2546" t="s">
        <v>11531</v>
      </c>
      <c r="D2546" t="s">
        <v>1054</v>
      </c>
      <c r="E2546" t="s">
        <v>37</v>
      </c>
      <c r="F2546">
        <v>108</v>
      </c>
      <c r="G2546">
        <v>25440971</v>
      </c>
      <c r="H2546">
        <v>15000000</v>
      </c>
    </row>
    <row r="2547" spans="1:8" x14ac:dyDescent="0.3">
      <c r="A2547">
        <v>7.8</v>
      </c>
      <c r="B2547" t="s">
        <v>24502</v>
      </c>
      <c r="C2547" t="s">
        <v>876</v>
      </c>
      <c r="D2547" t="s">
        <v>5687</v>
      </c>
      <c r="E2547" t="s">
        <v>37</v>
      </c>
      <c r="F2547">
        <v>112</v>
      </c>
      <c r="G2547">
        <v>22858926</v>
      </c>
      <c r="H2547">
        <v>13000000</v>
      </c>
    </row>
    <row r="2548" spans="1:8" x14ac:dyDescent="0.3">
      <c r="A2548">
        <v>6.1</v>
      </c>
      <c r="B2548" t="s">
        <v>24503</v>
      </c>
      <c r="C2548" t="s">
        <v>11542</v>
      </c>
      <c r="D2548" t="s">
        <v>816</v>
      </c>
      <c r="E2548" t="s">
        <v>37</v>
      </c>
      <c r="F2548">
        <v>90</v>
      </c>
      <c r="G2548">
        <v>22235901</v>
      </c>
      <c r="H2548">
        <v>6000000</v>
      </c>
    </row>
    <row r="2549" spans="1:8" x14ac:dyDescent="0.3">
      <c r="A2549">
        <v>5.8</v>
      </c>
      <c r="B2549" t="s">
        <v>24504</v>
      </c>
      <c r="C2549" t="s">
        <v>741</v>
      </c>
      <c r="D2549" t="s">
        <v>11547</v>
      </c>
      <c r="E2549" t="s">
        <v>37</v>
      </c>
      <c r="F2549">
        <v>91</v>
      </c>
      <c r="G2549">
        <v>38916903</v>
      </c>
      <c r="H2549">
        <v>13000000</v>
      </c>
    </row>
    <row r="2550" spans="1:8" x14ac:dyDescent="0.3">
      <c r="A2550">
        <v>6.5</v>
      </c>
      <c r="B2550" t="s">
        <v>24505</v>
      </c>
      <c r="C2550" t="s">
        <v>3194</v>
      </c>
      <c r="D2550" t="s">
        <v>151</v>
      </c>
      <c r="E2550" t="s">
        <v>37</v>
      </c>
      <c r="F2550">
        <v>135</v>
      </c>
      <c r="G2550">
        <v>16929123</v>
      </c>
      <c r="H2550">
        <v>14000000</v>
      </c>
    </row>
    <row r="2551" spans="1:8" x14ac:dyDescent="0.3">
      <c r="A2551">
        <v>7.9</v>
      </c>
      <c r="B2551" t="s">
        <v>24506</v>
      </c>
      <c r="C2551" t="s">
        <v>1574</v>
      </c>
      <c r="D2551" t="s">
        <v>948</v>
      </c>
      <c r="E2551" t="s">
        <v>388</v>
      </c>
      <c r="F2551">
        <v>141</v>
      </c>
      <c r="G2551">
        <v>13753931</v>
      </c>
      <c r="H2551">
        <v>19000000</v>
      </c>
    </row>
    <row r="2552" spans="1:8" x14ac:dyDescent="0.3">
      <c r="A2552">
        <v>6.3</v>
      </c>
      <c r="B2552" t="s">
        <v>24507</v>
      </c>
      <c r="C2552" t="s">
        <v>11563</v>
      </c>
      <c r="D2552" t="s">
        <v>385</v>
      </c>
      <c r="E2552" t="s">
        <v>37</v>
      </c>
      <c r="F2552">
        <v>104</v>
      </c>
      <c r="G2552">
        <v>10996440</v>
      </c>
      <c r="H2552">
        <v>13000000</v>
      </c>
    </row>
    <row r="2553" spans="1:8" x14ac:dyDescent="0.3">
      <c r="A2553">
        <v>3.8</v>
      </c>
      <c r="B2553" t="s">
        <v>24508</v>
      </c>
      <c r="C2553" t="s">
        <v>11567</v>
      </c>
      <c r="D2553" t="s">
        <v>816</v>
      </c>
      <c r="E2553" t="s">
        <v>37</v>
      </c>
      <c r="F2553">
        <v>84</v>
      </c>
      <c r="G2553">
        <v>8026971</v>
      </c>
      <c r="H2553">
        <v>13000000</v>
      </c>
    </row>
    <row r="2554" spans="1:8" x14ac:dyDescent="0.3">
      <c r="A2554">
        <v>8.3000000000000007</v>
      </c>
      <c r="B2554" t="s">
        <v>24509</v>
      </c>
      <c r="C2554" t="s">
        <v>11571</v>
      </c>
      <c r="D2554" t="s">
        <v>1473</v>
      </c>
      <c r="E2554" t="s">
        <v>37</v>
      </c>
      <c r="F2554">
        <v>118</v>
      </c>
      <c r="G2554">
        <v>14677654</v>
      </c>
      <c r="H2554">
        <v>13000000</v>
      </c>
    </row>
    <row r="2555" spans="1:8" x14ac:dyDescent="0.3">
      <c r="A2555">
        <v>6.4</v>
      </c>
      <c r="B2555" t="s">
        <v>24510</v>
      </c>
      <c r="C2555" t="s">
        <v>4554</v>
      </c>
      <c r="D2555" t="s">
        <v>809</v>
      </c>
      <c r="E2555" t="s">
        <v>37</v>
      </c>
      <c r="F2555">
        <v>82</v>
      </c>
      <c r="G2555">
        <v>9975684</v>
      </c>
      <c r="H2555">
        <v>13000000</v>
      </c>
    </row>
    <row r="2556" spans="1:8" x14ac:dyDescent="0.3">
      <c r="A2556">
        <v>6.7</v>
      </c>
      <c r="B2556" t="s">
        <v>24511</v>
      </c>
      <c r="C2556" t="s">
        <v>11578</v>
      </c>
      <c r="D2556" t="s">
        <v>3753</v>
      </c>
      <c r="E2556" t="s">
        <v>37</v>
      </c>
      <c r="F2556">
        <v>95</v>
      </c>
      <c r="G2556">
        <v>7881335</v>
      </c>
      <c r="H2556">
        <v>13000000</v>
      </c>
    </row>
    <row r="2557" spans="1:8" x14ac:dyDescent="0.3">
      <c r="A2557">
        <v>6.1</v>
      </c>
      <c r="B2557" t="s">
        <v>24512</v>
      </c>
      <c r="C2557" t="s">
        <v>8745</v>
      </c>
      <c r="D2557" t="s">
        <v>809</v>
      </c>
      <c r="E2557" t="s">
        <v>37</v>
      </c>
      <c r="F2557">
        <v>94</v>
      </c>
      <c r="G2557">
        <v>6241697</v>
      </c>
      <c r="H2557">
        <v>13000000</v>
      </c>
    </row>
    <row r="2558" spans="1:8" x14ac:dyDescent="0.3">
      <c r="A2558">
        <v>6</v>
      </c>
      <c r="B2558" t="s">
        <v>24513</v>
      </c>
      <c r="C2558" t="s">
        <v>11589</v>
      </c>
      <c r="D2558" t="s">
        <v>1861</v>
      </c>
      <c r="E2558" t="s">
        <v>37</v>
      </c>
      <c r="F2558">
        <v>99</v>
      </c>
      <c r="G2558">
        <v>5871603</v>
      </c>
      <c r="H2558">
        <v>13000000</v>
      </c>
    </row>
    <row r="2559" spans="1:8" x14ac:dyDescent="0.3">
      <c r="A2559">
        <v>5.8</v>
      </c>
      <c r="B2559">
        <v>54</v>
      </c>
      <c r="C2559" t="s">
        <v>11593</v>
      </c>
      <c r="D2559" t="s">
        <v>3985</v>
      </c>
      <c r="E2559" t="s">
        <v>37</v>
      </c>
      <c r="F2559">
        <v>121</v>
      </c>
      <c r="G2559">
        <v>16574731</v>
      </c>
      <c r="H2559">
        <v>13000000</v>
      </c>
    </row>
    <row r="2560" spans="1:8" x14ac:dyDescent="0.3">
      <c r="A2560">
        <v>5.6</v>
      </c>
      <c r="B2560" t="s">
        <v>24514</v>
      </c>
      <c r="C2560" t="s">
        <v>11597</v>
      </c>
      <c r="D2560" t="s">
        <v>11598</v>
      </c>
      <c r="E2560" t="s">
        <v>37</v>
      </c>
      <c r="F2560">
        <v>84</v>
      </c>
      <c r="G2560">
        <v>5002310</v>
      </c>
      <c r="H2560">
        <v>13000000</v>
      </c>
    </row>
    <row r="2561" spans="1:8" x14ac:dyDescent="0.3">
      <c r="A2561">
        <v>6.1</v>
      </c>
      <c r="B2561" t="s">
        <v>24515</v>
      </c>
      <c r="C2561" t="s">
        <v>11602</v>
      </c>
      <c r="D2561" t="s">
        <v>3753</v>
      </c>
      <c r="E2561" t="s">
        <v>37</v>
      </c>
      <c r="F2561">
        <v>93</v>
      </c>
      <c r="G2561">
        <v>4919896</v>
      </c>
      <c r="H2561">
        <v>13000000</v>
      </c>
    </row>
    <row r="2562" spans="1:8" x14ac:dyDescent="0.3">
      <c r="A2562">
        <v>5.9</v>
      </c>
      <c r="B2562" t="s">
        <v>24516</v>
      </c>
      <c r="C2562" t="s">
        <v>8538</v>
      </c>
      <c r="D2562" t="s">
        <v>809</v>
      </c>
      <c r="E2562" t="s">
        <v>37</v>
      </c>
      <c r="F2562">
        <v>93</v>
      </c>
      <c r="G2562">
        <v>25675765</v>
      </c>
      <c r="H2562">
        <v>13000000</v>
      </c>
    </row>
    <row r="2563" spans="1:8" x14ac:dyDescent="0.3">
      <c r="A2563">
        <v>7.3</v>
      </c>
      <c r="B2563" t="s">
        <v>24517</v>
      </c>
      <c r="C2563" t="s">
        <v>11612</v>
      </c>
      <c r="D2563" t="s">
        <v>715</v>
      </c>
      <c r="E2563" t="s">
        <v>726</v>
      </c>
      <c r="F2563">
        <v>120</v>
      </c>
      <c r="G2563">
        <v>4857376</v>
      </c>
      <c r="H2563">
        <v>13000000</v>
      </c>
    </row>
    <row r="2564" spans="1:8" x14ac:dyDescent="0.3">
      <c r="A2564">
        <v>6.8</v>
      </c>
      <c r="B2564" t="s">
        <v>24518</v>
      </c>
      <c r="C2564" t="s">
        <v>2137</v>
      </c>
      <c r="D2564" t="s">
        <v>1607</v>
      </c>
      <c r="E2564" t="s">
        <v>37</v>
      </c>
      <c r="F2564">
        <v>112</v>
      </c>
      <c r="G2564">
        <v>3169424</v>
      </c>
      <c r="H2564">
        <v>13000000</v>
      </c>
    </row>
    <row r="2565" spans="1:8" x14ac:dyDescent="0.3">
      <c r="A2565">
        <v>5.7</v>
      </c>
      <c r="B2565" t="s">
        <v>24519</v>
      </c>
      <c r="C2565" t="s">
        <v>848</v>
      </c>
      <c r="D2565" t="s">
        <v>715</v>
      </c>
      <c r="E2565" t="s">
        <v>37</v>
      </c>
      <c r="F2565">
        <v>107</v>
      </c>
      <c r="G2565">
        <v>18004225</v>
      </c>
      <c r="H2565">
        <v>13000000</v>
      </c>
    </row>
    <row r="2566" spans="1:8" x14ac:dyDescent="0.3">
      <c r="A2566">
        <v>7.3</v>
      </c>
      <c r="B2566" t="s">
        <v>24520</v>
      </c>
      <c r="C2566" t="s">
        <v>11625</v>
      </c>
      <c r="D2566" t="s">
        <v>151</v>
      </c>
      <c r="E2566" t="s">
        <v>726</v>
      </c>
      <c r="F2566">
        <v>112</v>
      </c>
      <c r="G2566">
        <v>3058380</v>
      </c>
      <c r="H2566">
        <v>100000000</v>
      </c>
    </row>
    <row r="2567" spans="1:8" x14ac:dyDescent="0.3">
      <c r="A2567">
        <v>6.3</v>
      </c>
      <c r="B2567" t="s">
        <v>24521</v>
      </c>
      <c r="C2567" t="s">
        <v>6424</v>
      </c>
      <c r="D2567" t="s">
        <v>1429</v>
      </c>
      <c r="E2567" t="s">
        <v>37</v>
      </c>
      <c r="F2567">
        <v>96</v>
      </c>
      <c r="G2567">
        <v>3074838</v>
      </c>
      <c r="H2567">
        <v>11000000</v>
      </c>
    </row>
    <row r="2568" spans="1:8" x14ac:dyDescent="0.3">
      <c r="A2568">
        <v>5.9</v>
      </c>
      <c r="B2568" t="s">
        <v>24522</v>
      </c>
      <c r="C2568" t="s">
        <v>11636</v>
      </c>
      <c r="D2568" t="s">
        <v>6979</v>
      </c>
      <c r="E2568" t="s">
        <v>37</v>
      </c>
      <c r="F2568">
        <v>91</v>
      </c>
      <c r="G2568">
        <v>2104000</v>
      </c>
      <c r="H2568">
        <v>13000000</v>
      </c>
    </row>
    <row r="2569" spans="1:8" x14ac:dyDescent="0.3">
      <c r="A2569">
        <v>7.1</v>
      </c>
      <c r="B2569" t="s">
        <v>24523</v>
      </c>
      <c r="C2569" t="s">
        <v>7931</v>
      </c>
      <c r="D2569" t="s">
        <v>893</v>
      </c>
      <c r="E2569" t="s">
        <v>37</v>
      </c>
      <c r="F2569">
        <v>125</v>
      </c>
      <c r="G2569">
        <v>1172769</v>
      </c>
      <c r="H2569">
        <v>13000000</v>
      </c>
    </row>
    <row r="2570" spans="1:8" x14ac:dyDescent="0.3">
      <c r="A2570">
        <v>8</v>
      </c>
      <c r="B2570" t="s">
        <v>24524</v>
      </c>
      <c r="C2570" t="s">
        <v>11643</v>
      </c>
      <c r="D2570" t="s">
        <v>151</v>
      </c>
      <c r="E2570" t="s">
        <v>37</v>
      </c>
      <c r="F2570">
        <v>102</v>
      </c>
      <c r="G2570">
        <v>17738570</v>
      </c>
      <c r="H2570">
        <v>13000000</v>
      </c>
    </row>
    <row r="2571" spans="1:8" x14ac:dyDescent="0.3">
      <c r="A2571">
        <v>5.0999999999999996</v>
      </c>
      <c r="B2571" t="s">
        <v>24525</v>
      </c>
      <c r="C2571" t="s">
        <v>11648</v>
      </c>
      <c r="D2571" t="s">
        <v>675</v>
      </c>
      <c r="E2571" t="s">
        <v>37</v>
      </c>
      <c r="F2571">
        <v>87</v>
      </c>
      <c r="G2571">
        <v>1200000</v>
      </c>
      <c r="H2571">
        <v>3000000</v>
      </c>
    </row>
    <row r="2572" spans="1:8" x14ac:dyDescent="0.3">
      <c r="A2572">
        <v>7.1</v>
      </c>
      <c r="B2572" t="s">
        <v>24526</v>
      </c>
      <c r="C2572" t="s">
        <v>7947</v>
      </c>
      <c r="D2572" t="s">
        <v>839</v>
      </c>
      <c r="E2572" t="s">
        <v>37</v>
      </c>
      <c r="F2572">
        <v>118</v>
      </c>
      <c r="G2572">
        <v>1150403</v>
      </c>
      <c r="H2572">
        <v>13000000</v>
      </c>
    </row>
    <row r="2573" spans="1:8" x14ac:dyDescent="0.3">
      <c r="A2573">
        <v>6.5</v>
      </c>
      <c r="B2573" t="s">
        <v>24527</v>
      </c>
      <c r="C2573" t="s">
        <v>7216</v>
      </c>
      <c r="D2573" t="s">
        <v>1828</v>
      </c>
      <c r="E2573" t="s">
        <v>37</v>
      </c>
      <c r="F2573">
        <v>115</v>
      </c>
      <c r="G2573">
        <v>403932</v>
      </c>
      <c r="H2573">
        <v>20000000</v>
      </c>
    </row>
    <row r="2574" spans="1:8" x14ac:dyDescent="0.3">
      <c r="A2574">
        <v>4.5</v>
      </c>
      <c r="B2574" t="s">
        <v>24528</v>
      </c>
      <c r="C2574" t="s">
        <v>2317</v>
      </c>
      <c r="D2574" t="s">
        <v>3330</v>
      </c>
      <c r="E2574" t="s">
        <v>37</v>
      </c>
      <c r="F2574">
        <v>91</v>
      </c>
      <c r="G2574">
        <v>1712111</v>
      </c>
      <c r="H2574">
        <v>8495000</v>
      </c>
    </row>
    <row r="2575" spans="1:8" x14ac:dyDescent="0.3">
      <c r="A2575">
        <v>6.6</v>
      </c>
      <c r="B2575" t="s">
        <v>24529</v>
      </c>
      <c r="C2575" t="s">
        <v>10241</v>
      </c>
      <c r="D2575" t="s">
        <v>5352</v>
      </c>
      <c r="E2575" t="s">
        <v>37</v>
      </c>
      <c r="F2575">
        <v>88</v>
      </c>
      <c r="G2575">
        <v>1024175</v>
      </c>
      <c r="H2575">
        <v>13000000</v>
      </c>
    </row>
    <row r="2576" spans="1:8" x14ac:dyDescent="0.3">
      <c r="A2576">
        <v>4.3</v>
      </c>
      <c r="B2576" t="s">
        <v>24530</v>
      </c>
      <c r="C2576" t="s">
        <v>336</v>
      </c>
      <c r="D2576" t="s">
        <v>3391</v>
      </c>
      <c r="E2576" t="s">
        <v>11674</v>
      </c>
      <c r="F2576">
        <v>127</v>
      </c>
      <c r="G2576">
        <v>301305</v>
      </c>
      <c r="H2576">
        <v>13000000</v>
      </c>
    </row>
    <row r="2577" spans="1:8" x14ac:dyDescent="0.3">
      <c r="A2577">
        <v>6.7</v>
      </c>
      <c r="B2577" t="s">
        <v>24531</v>
      </c>
      <c r="C2577" t="s">
        <v>10967</v>
      </c>
      <c r="D2577" t="s">
        <v>755</v>
      </c>
      <c r="E2577" t="s">
        <v>37</v>
      </c>
      <c r="F2577">
        <v>94</v>
      </c>
      <c r="G2577">
        <v>51872378</v>
      </c>
      <c r="H2577">
        <v>13000000</v>
      </c>
    </row>
    <row r="2578" spans="1:8" x14ac:dyDescent="0.3">
      <c r="A2578">
        <v>6.8</v>
      </c>
      <c r="B2578" t="s">
        <v>24532</v>
      </c>
      <c r="C2578" t="s">
        <v>11679</v>
      </c>
      <c r="D2578" t="s">
        <v>546</v>
      </c>
      <c r="E2578" t="s">
        <v>37</v>
      </c>
      <c r="F2578">
        <v>115</v>
      </c>
      <c r="G2578">
        <v>31662</v>
      </c>
      <c r="H2578">
        <v>12620000</v>
      </c>
    </row>
    <row r="2579" spans="1:8" x14ac:dyDescent="0.3">
      <c r="A2579">
        <v>5.4</v>
      </c>
      <c r="B2579" t="s">
        <v>24533</v>
      </c>
      <c r="C2579" t="s">
        <v>11684</v>
      </c>
      <c r="D2579" t="s">
        <v>11685</v>
      </c>
      <c r="E2579" t="s">
        <v>37</v>
      </c>
      <c r="F2579">
        <v>90</v>
      </c>
      <c r="G2579">
        <v>28399192</v>
      </c>
      <c r="H2579">
        <v>13000000</v>
      </c>
    </row>
    <row r="2580" spans="1:8" x14ac:dyDescent="0.3">
      <c r="A2580">
        <v>6.6</v>
      </c>
      <c r="B2580" t="s">
        <v>24534</v>
      </c>
      <c r="C2580" t="s">
        <v>1590</v>
      </c>
      <c r="D2580" t="s">
        <v>11691</v>
      </c>
      <c r="E2580" t="s">
        <v>37</v>
      </c>
      <c r="F2580">
        <v>102</v>
      </c>
      <c r="G2580">
        <v>2035566</v>
      </c>
      <c r="H2580">
        <v>13000000</v>
      </c>
    </row>
    <row r="2581" spans="1:8" x14ac:dyDescent="0.3">
      <c r="A2581">
        <v>7.3</v>
      </c>
      <c r="B2581" t="s">
        <v>24535</v>
      </c>
      <c r="C2581" t="s">
        <v>840</v>
      </c>
      <c r="D2581" t="s">
        <v>760</v>
      </c>
      <c r="E2581" t="s">
        <v>37</v>
      </c>
      <c r="F2581">
        <v>117</v>
      </c>
      <c r="G2581">
        <v>21078145</v>
      </c>
      <c r="H2581">
        <v>12500000</v>
      </c>
    </row>
    <row r="2582" spans="1:8" x14ac:dyDescent="0.3">
      <c r="A2582">
        <v>6.9</v>
      </c>
      <c r="B2582" t="s">
        <v>24536</v>
      </c>
      <c r="C2582" t="s">
        <v>7178</v>
      </c>
      <c r="D2582" t="s">
        <v>1473</v>
      </c>
      <c r="E2582" t="s">
        <v>37</v>
      </c>
      <c r="F2582">
        <v>109</v>
      </c>
      <c r="G2582">
        <v>14060950</v>
      </c>
      <c r="H2582">
        <v>12500000</v>
      </c>
    </row>
    <row r="2583" spans="1:8" x14ac:dyDescent="0.3">
      <c r="A2583">
        <v>8</v>
      </c>
      <c r="B2583" t="s">
        <v>24537</v>
      </c>
      <c r="C2583" t="s">
        <v>846</v>
      </c>
      <c r="D2583" t="s">
        <v>3592</v>
      </c>
      <c r="E2583" t="s">
        <v>37</v>
      </c>
      <c r="F2583">
        <v>121</v>
      </c>
      <c r="G2583">
        <v>12281500</v>
      </c>
      <c r="H2583">
        <v>13000000</v>
      </c>
    </row>
    <row r="2584" spans="1:8" x14ac:dyDescent="0.3">
      <c r="A2584">
        <v>7.8</v>
      </c>
      <c r="B2584" t="s">
        <v>24538</v>
      </c>
      <c r="C2584" t="s">
        <v>10816</v>
      </c>
      <c r="D2584" t="s">
        <v>1357</v>
      </c>
      <c r="E2584" t="s">
        <v>37</v>
      </c>
      <c r="F2584">
        <v>100</v>
      </c>
      <c r="G2584">
        <v>10725228</v>
      </c>
      <c r="H2584">
        <v>12500000</v>
      </c>
    </row>
    <row r="2585" spans="1:8" x14ac:dyDescent="0.3">
      <c r="A2585">
        <v>6.1</v>
      </c>
      <c r="B2585" t="s">
        <v>24539</v>
      </c>
      <c r="C2585" t="s">
        <v>7216</v>
      </c>
      <c r="D2585" t="s">
        <v>1018</v>
      </c>
      <c r="E2585" t="s">
        <v>37</v>
      </c>
      <c r="F2585">
        <v>109</v>
      </c>
      <c r="G2585">
        <v>214966</v>
      </c>
      <c r="H2585">
        <v>13000000</v>
      </c>
    </row>
    <row r="2586" spans="1:8" x14ac:dyDescent="0.3">
      <c r="A2586">
        <v>5.0999999999999996</v>
      </c>
      <c r="B2586" t="s">
        <v>24540</v>
      </c>
      <c r="C2586" t="s">
        <v>11730</v>
      </c>
      <c r="D2586" t="s">
        <v>2889</v>
      </c>
      <c r="E2586" t="s">
        <v>37</v>
      </c>
      <c r="F2586">
        <v>101</v>
      </c>
      <c r="G2586">
        <v>11956207</v>
      </c>
      <c r="H2586">
        <v>16000000</v>
      </c>
    </row>
    <row r="2587" spans="1:8" x14ac:dyDescent="0.3">
      <c r="A2587">
        <v>7.4</v>
      </c>
      <c r="B2587" t="s">
        <v>24541</v>
      </c>
      <c r="C2587" t="s">
        <v>1538</v>
      </c>
      <c r="D2587" t="s">
        <v>715</v>
      </c>
      <c r="E2587" t="s">
        <v>37</v>
      </c>
      <c r="F2587">
        <v>106</v>
      </c>
      <c r="G2587">
        <v>5949693</v>
      </c>
      <c r="H2587">
        <v>12000000</v>
      </c>
    </row>
    <row r="2588" spans="1:8" x14ac:dyDescent="0.3">
      <c r="A2588">
        <v>7.8</v>
      </c>
      <c r="B2588" t="s">
        <v>24542</v>
      </c>
      <c r="C2588" t="s">
        <v>11745</v>
      </c>
      <c r="D2588" t="s">
        <v>1469</v>
      </c>
      <c r="E2588" t="s">
        <v>37</v>
      </c>
      <c r="F2588">
        <v>94</v>
      </c>
      <c r="G2588">
        <v>9030581</v>
      </c>
      <c r="H2588">
        <v>12500000</v>
      </c>
    </row>
    <row r="2589" spans="1:8" x14ac:dyDescent="0.3">
      <c r="A2589">
        <v>8</v>
      </c>
      <c r="B2589" t="s">
        <v>24543</v>
      </c>
      <c r="C2589" t="s">
        <v>11133</v>
      </c>
      <c r="D2589" t="s">
        <v>11752</v>
      </c>
      <c r="E2589" t="s">
        <v>37</v>
      </c>
      <c r="F2589">
        <v>140</v>
      </c>
      <c r="G2589">
        <v>4157491</v>
      </c>
      <c r="H2589">
        <v>12800000</v>
      </c>
    </row>
    <row r="2590" spans="1:8" x14ac:dyDescent="0.3">
      <c r="A2590">
        <v>6.7</v>
      </c>
      <c r="B2590" t="s">
        <v>24544</v>
      </c>
      <c r="C2590" t="s">
        <v>10529</v>
      </c>
      <c r="D2590" t="s">
        <v>151</v>
      </c>
      <c r="E2590" t="s">
        <v>37</v>
      </c>
      <c r="F2590">
        <v>132</v>
      </c>
      <c r="G2590">
        <v>1508689</v>
      </c>
      <c r="H2590">
        <v>16000000</v>
      </c>
    </row>
    <row r="2591" spans="1:8" x14ac:dyDescent="0.3">
      <c r="A2591">
        <v>6.6</v>
      </c>
      <c r="B2591" t="s">
        <v>24545</v>
      </c>
      <c r="C2591" t="s">
        <v>11760</v>
      </c>
      <c r="D2591" t="s">
        <v>937</v>
      </c>
      <c r="E2591" t="s">
        <v>37</v>
      </c>
      <c r="F2591">
        <v>99</v>
      </c>
      <c r="G2591">
        <v>1227324</v>
      </c>
      <c r="H2591">
        <v>12500000</v>
      </c>
    </row>
    <row r="2592" spans="1:8" x14ac:dyDescent="0.3">
      <c r="A2592">
        <v>6.4</v>
      </c>
      <c r="B2592" t="s">
        <v>24546</v>
      </c>
      <c r="C2592" t="s">
        <v>10811</v>
      </c>
      <c r="D2592" t="s">
        <v>715</v>
      </c>
      <c r="E2592" t="s">
        <v>37</v>
      </c>
      <c r="F2592">
        <v>90</v>
      </c>
      <c r="G2592">
        <v>4360548</v>
      </c>
      <c r="H2592">
        <v>15000000</v>
      </c>
    </row>
    <row r="2593" spans="1:8" x14ac:dyDescent="0.3">
      <c r="A2593">
        <v>6.7</v>
      </c>
      <c r="B2593" t="s">
        <v>24547</v>
      </c>
      <c r="C2593" t="s">
        <v>11768</v>
      </c>
      <c r="D2593" t="s">
        <v>223</v>
      </c>
      <c r="E2593" t="s">
        <v>37</v>
      </c>
      <c r="F2593">
        <v>105</v>
      </c>
      <c r="G2593">
        <v>26589953</v>
      </c>
      <c r="H2593">
        <v>10500000</v>
      </c>
    </row>
    <row r="2594" spans="1:8" x14ac:dyDescent="0.3">
      <c r="A2594">
        <v>6.2</v>
      </c>
      <c r="B2594" t="s">
        <v>24548</v>
      </c>
      <c r="C2594" t="s">
        <v>11772</v>
      </c>
      <c r="D2594" t="s">
        <v>893</v>
      </c>
      <c r="E2594" t="s">
        <v>37</v>
      </c>
      <c r="F2594">
        <v>108</v>
      </c>
      <c r="G2594">
        <v>1039869</v>
      </c>
      <c r="H2594">
        <v>15000000</v>
      </c>
    </row>
    <row r="2595" spans="1:8" x14ac:dyDescent="0.3">
      <c r="A2595">
        <v>7.3</v>
      </c>
      <c r="B2595" t="s">
        <v>24549</v>
      </c>
      <c r="C2595" t="s">
        <v>1384</v>
      </c>
      <c r="D2595" t="s">
        <v>1281</v>
      </c>
      <c r="E2595" t="s">
        <v>37</v>
      </c>
      <c r="F2595">
        <v>69</v>
      </c>
      <c r="G2595">
        <v>48092846</v>
      </c>
      <c r="H2595">
        <v>12500000</v>
      </c>
    </row>
    <row r="2596" spans="1:8" x14ac:dyDescent="0.3">
      <c r="A2596">
        <v>8.1</v>
      </c>
      <c r="B2596" t="s">
        <v>24550</v>
      </c>
      <c r="C2596" t="s">
        <v>11782</v>
      </c>
      <c r="D2596" t="s">
        <v>729</v>
      </c>
      <c r="E2596" t="s">
        <v>10486</v>
      </c>
      <c r="F2596">
        <v>148</v>
      </c>
      <c r="G2596">
        <v>1110186</v>
      </c>
      <c r="H2596">
        <v>12800000</v>
      </c>
    </row>
    <row r="2597" spans="1:8" x14ac:dyDescent="0.3">
      <c r="A2597">
        <v>7</v>
      </c>
      <c r="B2597" t="s">
        <v>24551</v>
      </c>
      <c r="C2597" t="s">
        <v>11788</v>
      </c>
      <c r="D2597" t="s">
        <v>5231</v>
      </c>
      <c r="E2597" t="s">
        <v>37</v>
      </c>
      <c r="F2597">
        <v>118</v>
      </c>
      <c r="G2597">
        <v>1089445</v>
      </c>
      <c r="H2597">
        <v>12500000</v>
      </c>
    </row>
    <row r="2598" spans="1:8" x14ac:dyDescent="0.3">
      <c r="A2598">
        <v>8</v>
      </c>
      <c r="B2598" t="s">
        <v>24552</v>
      </c>
      <c r="C2598" t="s">
        <v>2519</v>
      </c>
      <c r="D2598" t="s">
        <v>4189</v>
      </c>
      <c r="E2598" t="s">
        <v>37</v>
      </c>
      <c r="F2598">
        <v>132</v>
      </c>
      <c r="G2598">
        <v>204565000</v>
      </c>
      <c r="H2598">
        <v>8000000</v>
      </c>
    </row>
    <row r="2599" spans="1:8" x14ac:dyDescent="0.3">
      <c r="A2599">
        <v>8</v>
      </c>
      <c r="B2599" t="s">
        <v>24553</v>
      </c>
      <c r="C2599" t="s">
        <v>251</v>
      </c>
      <c r="D2599" t="s">
        <v>891</v>
      </c>
      <c r="E2599" t="s">
        <v>37</v>
      </c>
      <c r="F2599">
        <v>130</v>
      </c>
      <c r="G2599">
        <v>260000000</v>
      </c>
      <c r="H2599">
        <v>8000000</v>
      </c>
    </row>
    <row r="2600" spans="1:8" x14ac:dyDescent="0.3">
      <c r="A2600">
        <v>7</v>
      </c>
      <c r="B2600" t="s">
        <v>24554</v>
      </c>
      <c r="C2600" t="s">
        <v>848</v>
      </c>
      <c r="D2600" t="s">
        <v>809</v>
      </c>
      <c r="E2600" t="s">
        <v>37</v>
      </c>
      <c r="F2600">
        <v>95</v>
      </c>
      <c r="G2600">
        <v>101736215</v>
      </c>
      <c r="H2600">
        <v>11000000</v>
      </c>
    </row>
    <row r="2601" spans="1:8" x14ac:dyDescent="0.3">
      <c r="A2601">
        <v>7.9</v>
      </c>
      <c r="B2601" t="s">
        <v>24555</v>
      </c>
      <c r="C2601" t="s">
        <v>11803</v>
      </c>
      <c r="D2601" t="s">
        <v>11804</v>
      </c>
      <c r="E2601" t="s">
        <v>726</v>
      </c>
      <c r="F2601">
        <v>80</v>
      </c>
      <c r="G2601">
        <v>71442</v>
      </c>
      <c r="H2601">
        <v>9600000</v>
      </c>
    </row>
    <row r="2602" spans="1:8" x14ac:dyDescent="0.3">
      <c r="A2602">
        <v>5.9</v>
      </c>
      <c r="B2602" t="s">
        <v>24556</v>
      </c>
      <c r="C2602" t="s">
        <v>5229</v>
      </c>
      <c r="D2602" t="s">
        <v>11809</v>
      </c>
      <c r="E2602" t="s">
        <v>37</v>
      </c>
      <c r="F2602">
        <v>94</v>
      </c>
      <c r="G2602">
        <v>79817937</v>
      </c>
      <c r="H2602">
        <v>25000000</v>
      </c>
    </row>
    <row r="2603" spans="1:8" x14ac:dyDescent="0.3">
      <c r="A2603">
        <v>6.6</v>
      </c>
      <c r="B2603" t="s">
        <v>24557</v>
      </c>
      <c r="C2603" t="s">
        <v>685</v>
      </c>
      <c r="D2603" t="s">
        <v>816</v>
      </c>
      <c r="E2603" t="s">
        <v>37</v>
      </c>
      <c r="F2603">
        <v>122</v>
      </c>
      <c r="G2603">
        <v>91547205</v>
      </c>
      <c r="H2603">
        <v>12000000</v>
      </c>
    </row>
    <row r="2604" spans="1:8" x14ac:dyDescent="0.3">
      <c r="A2604">
        <v>6.3</v>
      </c>
      <c r="B2604" t="s">
        <v>24558</v>
      </c>
      <c r="C2604" t="s">
        <v>685</v>
      </c>
      <c r="D2604" t="s">
        <v>1188</v>
      </c>
      <c r="E2604" t="s">
        <v>37</v>
      </c>
      <c r="F2604">
        <v>102</v>
      </c>
      <c r="G2604">
        <v>75074950</v>
      </c>
      <c r="H2604">
        <v>12000000</v>
      </c>
    </row>
    <row r="2605" spans="1:8" x14ac:dyDescent="0.3">
      <c r="A2605">
        <v>7.7</v>
      </c>
      <c r="B2605" t="s">
        <v>24559</v>
      </c>
      <c r="C2605" t="s">
        <v>6871</v>
      </c>
      <c r="D2605" t="s">
        <v>68</v>
      </c>
      <c r="E2605" t="s">
        <v>37</v>
      </c>
      <c r="F2605">
        <v>116</v>
      </c>
      <c r="G2605">
        <v>78900000</v>
      </c>
      <c r="H2605">
        <v>11000000</v>
      </c>
    </row>
    <row r="2606" spans="1:8" x14ac:dyDescent="0.3">
      <c r="A2606">
        <v>6.9</v>
      </c>
      <c r="B2606" t="s">
        <v>24560</v>
      </c>
      <c r="C2606" t="s">
        <v>308</v>
      </c>
      <c r="D2606" t="s">
        <v>809</v>
      </c>
      <c r="E2606" t="s">
        <v>37</v>
      </c>
      <c r="F2606">
        <v>78</v>
      </c>
      <c r="G2606">
        <v>72217000</v>
      </c>
      <c r="H2606">
        <v>12000000</v>
      </c>
    </row>
    <row r="2607" spans="1:8" x14ac:dyDescent="0.3">
      <c r="A2607">
        <v>7.1</v>
      </c>
      <c r="B2607" t="s">
        <v>24561</v>
      </c>
      <c r="C2607" t="s">
        <v>11826</v>
      </c>
      <c r="D2607" t="s">
        <v>1314</v>
      </c>
      <c r="E2607" t="s">
        <v>37</v>
      </c>
      <c r="F2607">
        <v>114</v>
      </c>
      <c r="G2607">
        <v>79568000</v>
      </c>
      <c r="H2607">
        <v>12000000</v>
      </c>
    </row>
    <row r="2608" spans="1:8" x14ac:dyDescent="0.3">
      <c r="A2608">
        <v>7.4</v>
      </c>
      <c r="B2608" t="s">
        <v>24562</v>
      </c>
      <c r="C2608" t="s">
        <v>578</v>
      </c>
      <c r="D2608" t="s">
        <v>3060</v>
      </c>
      <c r="E2608" t="s">
        <v>37</v>
      </c>
      <c r="F2608">
        <v>112</v>
      </c>
      <c r="G2608">
        <v>65500000</v>
      </c>
      <c r="H2608">
        <v>12000000</v>
      </c>
    </row>
    <row r="2609" spans="1:8" x14ac:dyDescent="0.3">
      <c r="A2609">
        <v>6.5</v>
      </c>
      <c r="B2609" t="s">
        <v>24563</v>
      </c>
      <c r="C2609" t="s">
        <v>11834</v>
      </c>
      <c r="D2609" t="s">
        <v>11836</v>
      </c>
      <c r="E2609" t="s">
        <v>37</v>
      </c>
      <c r="F2609">
        <v>110</v>
      </c>
      <c r="G2609">
        <v>70011073</v>
      </c>
      <c r="H2609">
        <v>12000000</v>
      </c>
    </row>
    <row r="2610" spans="1:8" x14ac:dyDescent="0.3">
      <c r="A2610">
        <v>6.5</v>
      </c>
      <c r="B2610" t="s">
        <v>24564</v>
      </c>
      <c r="C2610" t="s">
        <v>4030</v>
      </c>
      <c r="D2610" t="s">
        <v>11842</v>
      </c>
      <c r="E2610" t="s">
        <v>37</v>
      </c>
      <c r="F2610">
        <v>104</v>
      </c>
      <c r="G2610">
        <v>65269010</v>
      </c>
      <c r="H2610">
        <v>12000000</v>
      </c>
    </row>
    <row r="2611" spans="1:8" x14ac:dyDescent="0.3">
      <c r="A2611">
        <v>6.8</v>
      </c>
      <c r="B2611" t="s">
        <v>24565</v>
      </c>
      <c r="C2611" t="s">
        <v>11847</v>
      </c>
      <c r="D2611" t="s">
        <v>11848</v>
      </c>
      <c r="E2611" t="s">
        <v>37</v>
      </c>
      <c r="F2611">
        <v>81</v>
      </c>
      <c r="G2611">
        <v>63071133</v>
      </c>
      <c r="H2611">
        <v>12000000</v>
      </c>
    </row>
    <row r="2612" spans="1:8" x14ac:dyDescent="0.3">
      <c r="A2612">
        <v>7.5</v>
      </c>
      <c r="B2612" t="s">
        <v>24566</v>
      </c>
      <c r="C2612" t="s">
        <v>858</v>
      </c>
      <c r="D2612" t="s">
        <v>755</v>
      </c>
      <c r="E2612" t="s">
        <v>37</v>
      </c>
      <c r="F2612">
        <v>154</v>
      </c>
      <c r="G2612">
        <v>39647595</v>
      </c>
      <c r="H2612">
        <v>12000000</v>
      </c>
    </row>
    <row r="2613" spans="1:8" x14ac:dyDescent="0.3">
      <c r="A2613">
        <v>6.6</v>
      </c>
      <c r="B2613" t="s">
        <v>24567</v>
      </c>
      <c r="C2613" t="s">
        <v>3016</v>
      </c>
      <c r="D2613" t="s">
        <v>2005</v>
      </c>
      <c r="E2613" t="s">
        <v>37</v>
      </c>
      <c r="F2613">
        <v>102</v>
      </c>
      <c r="G2613">
        <v>38087366</v>
      </c>
      <c r="H2613">
        <v>12000000</v>
      </c>
    </row>
    <row r="2614" spans="1:8" x14ac:dyDescent="0.3">
      <c r="A2614">
        <v>7.1</v>
      </c>
      <c r="B2614" t="s">
        <v>24568</v>
      </c>
      <c r="C2614" t="s">
        <v>742</v>
      </c>
      <c r="D2614" t="s">
        <v>1233</v>
      </c>
      <c r="E2614" t="s">
        <v>37</v>
      </c>
      <c r="F2614">
        <v>89</v>
      </c>
      <c r="G2614">
        <v>64572496</v>
      </c>
      <c r="H2614">
        <v>12000000</v>
      </c>
    </row>
    <row r="2615" spans="1:8" x14ac:dyDescent="0.3">
      <c r="A2615">
        <v>6.6</v>
      </c>
      <c r="B2615" t="s">
        <v>24569</v>
      </c>
      <c r="C2615" t="s">
        <v>3912</v>
      </c>
      <c r="D2615" t="s">
        <v>1287</v>
      </c>
      <c r="E2615" t="s">
        <v>37</v>
      </c>
      <c r="F2615">
        <v>132</v>
      </c>
      <c r="G2615">
        <v>30400000</v>
      </c>
      <c r="H2615">
        <v>12000000</v>
      </c>
    </row>
    <row r="2616" spans="1:8" x14ac:dyDescent="0.3">
      <c r="A2616">
        <v>7</v>
      </c>
      <c r="B2616" t="s">
        <v>24570</v>
      </c>
      <c r="C2616" t="s">
        <v>1271</v>
      </c>
      <c r="D2616" t="s">
        <v>11868</v>
      </c>
      <c r="E2616" t="s">
        <v>37</v>
      </c>
      <c r="F2616">
        <v>103</v>
      </c>
      <c r="G2616">
        <v>42365600</v>
      </c>
      <c r="H2616">
        <v>5000000</v>
      </c>
    </row>
    <row r="2617" spans="1:8" x14ac:dyDescent="0.3">
      <c r="A2617">
        <v>3.3</v>
      </c>
      <c r="B2617" t="s">
        <v>24571</v>
      </c>
      <c r="C2617" t="s">
        <v>11872</v>
      </c>
      <c r="D2617" t="s">
        <v>1188</v>
      </c>
      <c r="E2617" t="s">
        <v>37</v>
      </c>
      <c r="F2617">
        <v>93</v>
      </c>
      <c r="G2617">
        <v>37188667</v>
      </c>
      <c r="H2617">
        <v>12000000</v>
      </c>
    </row>
    <row r="2618" spans="1:8" x14ac:dyDescent="0.3">
      <c r="A2618">
        <v>6.7</v>
      </c>
      <c r="B2618" t="s">
        <v>24572</v>
      </c>
      <c r="C2618" t="s">
        <v>11879</v>
      </c>
      <c r="D2618" t="s">
        <v>541</v>
      </c>
      <c r="E2618" t="s">
        <v>37</v>
      </c>
      <c r="F2618">
        <v>93</v>
      </c>
      <c r="G2618">
        <v>54724272</v>
      </c>
      <c r="H2618">
        <v>12000000</v>
      </c>
    </row>
    <row r="2619" spans="1:8" x14ac:dyDescent="0.3">
      <c r="A2619">
        <v>6.8</v>
      </c>
      <c r="B2619" t="s">
        <v>24573</v>
      </c>
      <c r="C2619" t="s">
        <v>10959</v>
      </c>
      <c r="D2619" t="s">
        <v>1861</v>
      </c>
      <c r="E2619" t="s">
        <v>37</v>
      </c>
      <c r="F2619">
        <v>96</v>
      </c>
      <c r="G2619">
        <v>31597131</v>
      </c>
      <c r="H2619">
        <v>12000000</v>
      </c>
    </row>
    <row r="2620" spans="1:8" x14ac:dyDescent="0.3">
      <c r="A2620">
        <v>6</v>
      </c>
      <c r="B2620" t="s">
        <v>24574</v>
      </c>
      <c r="C2620" t="s">
        <v>11894</v>
      </c>
      <c r="D2620" t="s">
        <v>2118</v>
      </c>
      <c r="E2620" t="s">
        <v>37</v>
      </c>
      <c r="F2620">
        <v>89</v>
      </c>
      <c r="G2620">
        <v>31691811</v>
      </c>
      <c r="H2620">
        <v>12000000</v>
      </c>
    </row>
    <row r="2621" spans="1:8" x14ac:dyDescent="0.3">
      <c r="A2621">
        <v>5.4</v>
      </c>
      <c r="B2621" t="s">
        <v>24575</v>
      </c>
      <c r="C2621" t="s">
        <v>11898</v>
      </c>
      <c r="D2621" t="s">
        <v>2889</v>
      </c>
      <c r="E2621" t="s">
        <v>37</v>
      </c>
      <c r="F2621">
        <v>92</v>
      </c>
      <c r="G2621">
        <v>31397498</v>
      </c>
      <c r="H2621">
        <v>12000000</v>
      </c>
    </row>
    <row r="2622" spans="1:8" x14ac:dyDescent="0.3">
      <c r="A2622">
        <v>4.3</v>
      </c>
      <c r="B2622" t="s">
        <v>24576</v>
      </c>
      <c r="C2622" t="s">
        <v>11902</v>
      </c>
      <c r="D2622" t="s">
        <v>809</v>
      </c>
      <c r="E2622" t="s">
        <v>37</v>
      </c>
      <c r="F2622">
        <v>97</v>
      </c>
      <c r="G2622">
        <v>31179516</v>
      </c>
      <c r="H2622">
        <v>12000000</v>
      </c>
    </row>
    <row r="2623" spans="1:8" x14ac:dyDescent="0.3">
      <c r="A2623">
        <v>6.2</v>
      </c>
      <c r="B2623" t="s">
        <v>24577</v>
      </c>
      <c r="C2623" t="s">
        <v>2383</v>
      </c>
      <c r="D2623" t="s">
        <v>1269</v>
      </c>
      <c r="E2623" t="s">
        <v>37</v>
      </c>
      <c r="F2623">
        <v>93</v>
      </c>
      <c r="G2623">
        <v>31155435</v>
      </c>
      <c r="H2623">
        <v>12000000</v>
      </c>
    </row>
    <row r="2624" spans="1:8" x14ac:dyDescent="0.3">
      <c r="A2624">
        <v>7.7</v>
      </c>
      <c r="B2624" t="s">
        <v>24578</v>
      </c>
      <c r="C2624" t="s">
        <v>11909</v>
      </c>
      <c r="D2624" t="s">
        <v>11911</v>
      </c>
      <c r="E2624" t="s">
        <v>37</v>
      </c>
      <c r="F2624">
        <v>89</v>
      </c>
      <c r="G2624">
        <v>27281507</v>
      </c>
      <c r="H2624">
        <v>12000000</v>
      </c>
    </row>
    <row r="2625" spans="1:8" x14ac:dyDescent="0.3">
      <c r="A2625">
        <v>7.4</v>
      </c>
      <c r="B2625" t="s">
        <v>24579</v>
      </c>
      <c r="C2625" t="s">
        <v>3668</v>
      </c>
      <c r="D2625" t="s">
        <v>4112</v>
      </c>
      <c r="E2625" t="s">
        <v>37</v>
      </c>
      <c r="F2625">
        <v>123</v>
      </c>
      <c r="G2625">
        <v>25776062</v>
      </c>
      <c r="H2625">
        <v>12000000</v>
      </c>
    </row>
    <row r="2626" spans="1:8" x14ac:dyDescent="0.3">
      <c r="A2626">
        <v>5.9</v>
      </c>
      <c r="B2626" t="s">
        <v>24580</v>
      </c>
      <c r="C2626" t="s">
        <v>11918</v>
      </c>
      <c r="D2626" t="s">
        <v>1854</v>
      </c>
      <c r="E2626" t="s">
        <v>37</v>
      </c>
      <c r="F2626">
        <v>93</v>
      </c>
      <c r="G2626">
        <v>25240988</v>
      </c>
      <c r="H2626">
        <v>12000000</v>
      </c>
    </row>
    <row r="2627" spans="1:8" x14ac:dyDescent="0.3">
      <c r="A2627">
        <v>7.8</v>
      </c>
      <c r="B2627" t="s">
        <v>24581</v>
      </c>
      <c r="C2627" t="s">
        <v>11925</v>
      </c>
      <c r="D2627" t="s">
        <v>151</v>
      </c>
      <c r="E2627" t="s">
        <v>37</v>
      </c>
      <c r="F2627">
        <v>133</v>
      </c>
      <c r="G2627">
        <v>124868837</v>
      </c>
      <c r="H2627">
        <v>12000000</v>
      </c>
    </row>
    <row r="2628" spans="1:8" x14ac:dyDescent="0.3">
      <c r="A2628">
        <v>7.4</v>
      </c>
      <c r="B2628" t="s">
        <v>24582</v>
      </c>
      <c r="C2628" t="s">
        <v>2209</v>
      </c>
      <c r="D2628" t="s">
        <v>937</v>
      </c>
      <c r="E2628" t="s">
        <v>37</v>
      </c>
      <c r="F2628">
        <v>121</v>
      </c>
      <c r="G2628">
        <v>22905674</v>
      </c>
      <c r="H2628">
        <v>12000000</v>
      </c>
    </row>
    <row r="2629" spans="1:8" x14ac:dyDescent="0.3">
      <c r="A2629">
        <v>6.5</v>
      </c>
      <c r="B2629" t="s">
        <v>24583</v>
      </c>
      <c r="C2629" t="s">
        <v>5013</v>
      </c>
      <c r="D2629" t="s">
        <v>816</v>
      </c>
      <c r="E2629" t="s">
        <v>37</v>
      </c>
      <c r="F2629">
        <v>102</v>
      </c>
      <c r="G2629">
        <v>25277561</v>
      </c>
      <c r="H2629">
        <v>12000000</v>
      </c>
    </row>
    <row r="2630" spans="1:8" x14ac:dyDescent="0.3">
      <c r="A2630">
        <v>7</v>
      </c>
      <c r="B2630" t="s">
        <v>24584</v>
      </c>
      <c r="C2630" t="s">
        <v>2187</v>
      </c>
      <c r="D2630" t="s">
        <v>1342</v>
      </c>
      <c r="E2630" t="s">
        <v>37</v>
      </c>
      <c r="F2630">
        <v>99</v>
      </c>
      <c r="G2630">
        <v>21133087</v>
      </c>
      <c r="H2630">
        <v>12000000</v>
      </c>
    </row>
    <row r="2631" spans="1:8" x14ac:dyDescent="0.3">
      <c r="A2631">
        <v>7.6</v>
      </c>
      <c r="B2631" t="s">
        <v>24585</v>
      </c>
      <c r="C2631" t="s">
        <v>3433</v>
      </c>
      <c r="D2631" t="s">
        <v>760</v>
      </c>
      <c r="E2631" t="s">
        <v>37</v>
      </c>
      <c r="F2631">
        <v>98</v>
      </c>
      <c r="G2631">
        <v>37707719</v>
      </c>
      <c r="H2631">
        <v>12000000</v>
      </c>
    </row>
    <row r="2632" spans="1:8" x14ac:dyDescent="0.3">
      <c r="A2632">
        <v>6.9</v>
      </c>
      <c r="B2632" t="s">
        <v>24586</v>
      </c>
      <c r="C2632" t="s">
        <v>8851</v>
      </c>
      <c r="D2632" t="s">
        <v>1188</v>
      </c>
      <c r="E2632" t="s">
        <v>37</v>
      </c>
      <c r="F2632">
        <v>118</v>
      </c>
      <c r="G2632">
        <v>18761993</v>
      </c>
      <c r="H2632">
        <v>9000000</v>
      </c>
    </row>
    <row r="2633" spans="1:8" x14ac:dyDescent="0.3">
      <c r="A2633">
        <v>5.3</v>
      </c>
      <c r="B2633" t="s">
        <v>24587</v>
      </c>
      <c r="C2633" t="s">
        <v>10690</v>
      </c>
      <c r="D2633" t="s">
        <v>1207</v>
      </c>
      <c r="E2633" t="s">
        <v>37</v>
      </c>
      <c r="F2633">
        <v>104</v>
      </c>
      <c r="G2633">
        <v>18595716</v>
      </c>
      <c r="H2633">
        <v>12000000</v>
      </c>
    </row>
    <row r="2634" spans="1:8" x14ac:dyDescent="0.3">
      <c r="A2634">
        <v>6.4</v>
      </c>
      <c r="B2634" t="s">
        <v>24588</v>
      </c>
      <c r="C2634" t="s">
        <v>11970</v>
      </c>
      <c r="D2634" t="s">
        <v>1617</v>
      </c>
      <c r="E2634" t="s">
        <v>37</v>
      </c>
      <c r="F2634">
        <v>109</v>
      </c>
      <c r="G2634">
        <v>31990064</v>
      </c>
      <c r="H2634">
        <v>12000000</v>
      </c>
    </row>
    <row r="2635" spans="1:8" x14ac:dyDescent="0.3">
      <c r="A2635">
        <v>7.8</v>
      </c>
      <c r="B2635" t="s">
        <v>24589</v>
      </c>
      <c r="C2635" t="s">
        <v>5977</v>
      </c>
      <c r="D2635" t="s">
        <v>3169</v>
      </c>
      <c r="E2635" t="s">
        <v>37</v>
      </c>
      <c r="F2635">
        <v>115</v>
      </c>
      <c r="G2635">
        <v>17613460</v>
      </c>
      <c r="H2635">
        <v>12000000</v>
      </c>
    </row>
    <row r="2636" spans="1:8" x14ac:dyDescent="0.3">
      <c r="A2636">
        <v>6.7</v>
      </c>
      <c r="B2636" t="s">
        <v>24590</v>
      </c>
      <c r="C2636" t="s">
        <v>11982</v>
      </c>
      <c r="D2636" t="s">
        <v>6731</v>
      </c>
      <c r="E2636" t="s">
        <v>37</v>
      </c>
      <c r="F2636">
        <v>92</v>
      </c>
      <c r="G2636">
        <v>21088568</v>
      </c>
      <c r="H2636">
        <v>13000000</v>
      </c>
    </row>
    <row r="2637" spans="1:8" x14ac:dyDescent="0.3">
      <c r="A2637">
        <v>5.3</v>
      </c>
      <c r="B2637" t="s">
        <v>24591</v>
      </c>
      <c r="C2637" t="s">
        <v>1703</v>
      </c>
      <c r="D2637" t="s">
        <v>11986</v>
      </c>
      <c r="E2637" t="s">
        <v>37</v>
      </c>
      <c r="F2637">
        <v>91</v>
      </c>
      <c r="G2637">
        <v>17292381</v>
      </c>
      <c r="H2637">
        <v>12000000</v>
      </c>
    </row>
    <row r="2638" spans="1:8" x14ac:dyDescent="0.3">
      <c r="A2638">
        <v>6.3</v>
      </c>
      <c r="B2638" t="s">
        <v>24592</v>
      </c>
      <c r="C2638" t="s">
        <v>5972</v>
      </c>
      <c r="D2638" t="s">
        <v>1188</v>
      </c>
      <c r="E2638" t="s">
        <v>37</v>
      </c>
      <c r="F2638">
        <v>94</v>
      </c>
      <c r="G2638">
        <v>16300302</v>
      </c>
      <c r="H2638">
        <v>12000000</v>
      </c>
    </row>
    <row r="2639" spans="1:8" x14ac:dyDescent="0.3">
      <c r="A2639">
        <v>7</v>
      </c>
      <c r="B2639" t="s">
        <v>24593</v>
      </c>
      <c r="C2639" t="s">
        <v>2317</v>
      </c>
      <c r="D2639" t="s">
        <v>223</v>
      </c>
      <c r="E2639" t="s">
        <v>37</v>
      </c>
      <c r="F2639">
        <v>93</v>
      </c>
      <c r="G2639">
        <v>27829874</v>
      </c>
      <c r="H2639">
        <v>12000000</v>
      </c>
    </row>
    <row r="2640" spans="1:8" x14ac:dyDescent="0.3">
      <c r="A2640">
        <v>6.6</v>
      </c>
      <c r="B2640" t="s">
        <v>24594</v>
      </c>
      <c r="C2640" t="s">
        <v>3248</v>
      </c>
      <c r="D2640" t="s">
        <v>715</v>
      </c>
      <c r="E2640" t="s">
        <v>37</v>
      </c>
      <c r="F2640">
        <v>100</v>
      </c>
      <c r="G2640">
        <v>12902790</v>
      </c>
      <c r="H2640">
        <v>12000000</v>
      </c>
    </row>
    <row r="2641" spans="1:8" x14ac:dyDescent="0.3">
      <c r="A2641">
        <v>8.4</v>
      </c>
      <c r="B2641" t="s">
        <v>24595</v>
      </c>
      <c r="C2641" t="s">
        <v>406</v>
      </c>
      <c r="D2641" t="s">
        <v>12019</v>
      </c>
      <c r="E2641" t="s">
        <v>6517</v>
      </c>
      <c r="F2641">
        <v>293</v>
      </c>
      <c r="G2641">
        <v>11433134</v>
      </c>
      <c r="H2641">
        <v>14000000</v>
      </c>
    </row>
    <row r="2642" spans="1:8" x14ac:dyDescent="0.3">
      <c r="A2642">
        <v>5.4</v>
      </c>
      <c r="B2642" t="s">
        <v>24596</v>
      </c>
      <c r="C2642" t="s">
        <v>12024</v>
      </c>
      <c r="D2642" t="s">
        <v>809</v>
      </c>
      <c r="E2642" t="s">
        <v>37</v>
      </c>
      <c r="F2642">
        <v>93</v>
      </c>
      <c r="G2642">
        <v>10198766</v>
      </c>
      <c r="H2642">
        <v>12000000</v>
      </c>
    </row>
    <row r="2643" spans="1:8" x14ac:dyDescent="0.3">
      <c r="A2643">
        <v>7.8</v>
      </c>
      <c r="B2643" t="s">
        <v>24597</v>
      </c>
      <c r="C2643" t="s">
        <v>3295</v>
      </c>
      <c r="D2643" t="s">
        <v>396</v>
      </c>
      <c r="E2643" t="s">
        <v>37</v>
      </c>
      <c r="F2643">
        <v>123</v>
      </c>
      <c r="G2643">
        <v>15294553</v>
      </c>
      <c r="H2643">
        <v>12000000</v>
      </c>
    </row>
    <row r="2644" spans="1:8" x14ac:dyDescent="0.3">
      <c r="A2644">
        <v>7.6</v>
      </c>
      <c r="B2644" t="s">
        <v>24598</v>
      </c>
      <c r="C2644" t="s">
        <v>938</v>
      </c>
      <c r="D2644" t="s">
        <v>144</v>
      </c>
      <c r="E2644" t="s">
        <v>940</v>
      </c>
      <c r="F2644">
        <v>119</v>
      </c>
      <c r="G2644">
        <v>11041228</v>
      </c>
      <c r="H2644">
        <v>100000000</v>
      </c>
    </row>
    <row r="2645" spans="1:8" x14ac:dyDescent="0.3">
      <c r="A2645">
        <v>6.6</v>
      </c>
      <c r="B2645" t="s">
        <v>24599</v>
      </c>
      <c r="C2645" t="s">
        <v>12036</v>
      </c>
      <c r="D2645" t="s">
        <v>1861</v>
      </c>
      <c r="E2645" t="s">
        <v>37</v>
      </c>
      <c r="F2645">
        <v>107</v>
      </c>
      <c r="G2645">
        <v>7918283</v>
      </c>
      <c r="H2645">
        <v>12000000</v>
      </c>
    </row>
    <row r="2646" spans="1:8" x14ac:dyDescent="0.3">
      <c r="A2646">
        <v>6.4</v>
      </c>
      <c r="B2646" t="s">
        <v>24600</v>
      </c>
      <c r="C2646" t="s">
        <v>12040</v>
      </c>
      <c r="D2646" t="s">
        <v>1314</v>
      </c>
      <c r="E2646" t="s">
        <v>37</v>
      </c>
      <c r="F2646">
        <v>106</v>
      </c>
      <c r="G2646">
        <v>22331028</v>
      </c>
      <c r="H2646">
        <v>12000000</v>
      </c>
    </row>
    <row r="2647" spans="1:8" x14ac:dyDescent="0.3">
      <c r="A2647">
        <v>7</v>
      </c>
      <c r="B2647" t="s">
        <v>24601</v>
      </c>
      <c r="C2647" t="s">
        <v>12047</v>
      </c>
      <c r="D2647" t="s">
        <v>2082</v>
      </c>
      <c r="E2647" t="s">
        <v>37</v>
      </c>
      <c r="F2647">
        <v>109</v>
      </c>
      <c r="G2647">
        <v>8134217</v>
      </c>
      <c r="H2647">
        <v>12000000</v>
      </c>
    </row>
    <row r="2648" spans="1:8" x14ac:dyDescent="0.3">
      <c r="A2648">
        <v>5.7</v>
      </c>
      <c r="B2648" t="s">
        <v>24602</v>
      </c>
      <c r="C2648" t="s">
        <v>12053</v>
      </c>
      <c r="D2648" t="s">
        <v>541</v>
      </c>
      <c r="E2648" t="s">
        <v>37</v>
      </c>
      <c r="F2648">
        <v>81</v>
      </c>
      <c r="G2648">
        <v>6982680</v>
      </c>
      <c r="H2648">
        <v>10000000</v>
      </c>
    </row>
    <row r="2649" spans="1:8" x14ac:dyDescent="0.3">
      <c r="A2649">
        <v>5.9</v>
      </c>
      <c r="B2649" t="s">
        <v>24603</v>
      </c>
      <c r="C2649" t="s">
        <v>12058</v>
      </c>
      <c r="D2649" t="s">
        <v>707</v>
      </c>
      <c r="E2649" t="s">
        <v>37</v>
      </c>
      <c r="F2649">
        <v>95</v>
      </c>
      <c r="G2649">
        <v>6739141</v>
      </c>
      <c r="H2649">
        <v>8000000</v>
      </c>
    </row>
    <row r="2650" spans="1:8" x14ac:dyDescent="0.3">
      <c r="A2650">
        <v>6.3</v>
      </c>
      <c r="B2650" t="s">
        <v>24604</v>
      </c>
      <c r="C2650" t="s">
        <v>9010</v>
      </c>
      <c r="D2650" t="s">
        <v>809</v>
      </c>
      <c r="E2650" t="s">
        <v>37</v>
      </c>
      <c r="F2650">
        <v>86</v>
      </c>
      <c r="G2650">
        <v>5542025</v>
      </c>
      <c r="H2650">
        <v>12000000</v>
      </c>
    </row>
    <row r="2651" spans="1:8" x14ac:dyDescent="0.3">
      <c r="A2651">
        <v>6.3</v>
      </c>
      <c r="B2651" t="s">
        <v>24605</v>
      </c>
      <c r="C2651" t="s">
        <v>1789</v>
      </c>
      <c r="D2651" t="s">
        <v>1188</v>
      </c>
      <c r="E2651" t="s">
        <v>37</v>
      </c>
      <c r="F2651">
        <v>113</v>
      </c>
      <c r="G2651">
        <v>5032496</v>
      </c>
      <c r="H2651">
        <v>12000000</v>
      </c>
    </row>
    <row r="2652" spans="1:8" x14ac:dyDescent="0.3">
      <c r="A2652">
        <v>6.2</v>
      </c>
      <c r="B2652" t="s">
        <v>24606</v>
      </c>
      <c r="C2652" t="s">
        <v>1813</v>
      </c>
      <c r="D2652" t="s">
        <v>1188</v>
      </c>
      <c r="E2652" t="s">
        <v>37</v>
      </c>
      <c r="F2652">
        <v>122</v>
      </c>
      <c r="G2652">
        <v>6754898</v>
      </c>
      <c r="H2652">
        <v>12000000</v>
      </c>
    </row>
    <row r="2653" spans="1:8" x14ac:dyDescent="0.3">
      <c r="A2653">
        <v>2.1</v>
      </c>
      <c r="B2653" t="s">
        <v>24607</v>
      </c>
      <c r="C2653" t="s">
        <v>10260</v>
      </c>
      <c r="D2653" t="s">
        <v>9036</v>
      </c>
      <c r="E2653" t="s">
        <v>37</v>
      </c>
      <c r="F2653">
        <v>90</v>
      </c>
      <c r="G2653">
        <v>4922166</v>
      </c>
      <c r="H2653">
        <v>12000000</v>
      </c>
    </row>
    <row r="2654" spans="1:8" x14ac:dyDescent="0.3">
      <c r="A2654">
        <v>5</v>
      </c>
      <c r="B2654" t="s">
        <v>24608</v>
      </c>
      <c r="C2654" t="s">
        <v>2862</v>
      </c>
      <c r="D2654" t="s">
        <v>1188</v>
      </c>
      <c r="E2654" t="s">
        <v>37</v>
      </c>
      <c r="F2654">
        <v>108</v>
      </c>
      <c r="G2654">
        <v>4903000</v>
      </c>
      <c r="H2654">
        <v>12000000</v>
      </c>
    </row>
    <row r="2655" spans="1:8" x14ac:dyDescent="0.3">
      <c r="A2655">
        <v>5.3</v>
      </c>
      <c r="B2655" t="s">
        <v>24609</v>
      </c>
      <c r="C2655" t="s">
        <v>12081</v>
      </c>
      <c r="D2655" t="s">
        <v>469</v>
      </c>
      <c r="E2655" t="s">
        <v>37</v>
      </c>
      <c r="F2655">
        <v>113</v>
      </c>
      <c r="G2655">
        <v>4717455</v>
      </c>
      <c r="H2655">
        <v>12000000</v>
      </c>
    </row>
    <row r="2656" spans="1:8" x14ac:dyDescent="0.3">
      <c r="A2656">
        <v>7.1</v>
      </c>
      <c r="B2656" t="s">
        <v>24610</v>
      </c>
      <c r="C2656" t="s">
        <v>6758</v>
      </c>
      <c r="D2656" t="s">
        <v>151</v>
      </c>
      <c r="E2656" t="s">
        <v>37</v>
      </c>
      <c r="F2656">
        <v>110</v>
      </c>
      <c r="G2656">
        <v>3148482</v>
      </c>
      <c r="H2656">
        <v>12000000</v>
      </c>
    </row>
    <row r="2657" spans="1:8" x14ac:dyDescent="0.3">
      <c r="A2657">
        <v>7</v>
      </c>
      <c r="B2657" t="s">
        <v>24611</v>
      </c>
      <c r="C2657" t="s">
        <v>12091</v>
      </c>
      <c r="D2657" t="s">
        <v>1473</v>
      </c>
      <c r="E2657" t="s">
        <v>37</v>
      </c>
      <c r="F2657">
        <v>109</v>
      </c>
      <c r="G2657">
        <v>2326407</v>
      </c>
      <c r="H2657">
        <v>12000000</v>
      </c>
    </row>
    <row r="2658" spans="1:8" x14ac:dyDescent="0.3">
      <c r="A2658">
        <v>7.1</v>
      </c>
      <c r="B2658" t="s">
        <v>24612</v>
      </c>
      <c r="C2658" t="s">
        <v>12105</v>
      </c>
      <c r="D2658" t="s">
        <v>7540</v>
      </c>
      <c r="E2658" t="s">
        <v>37</v>
      </c>
      <c r="F2658">
        <v>101</v>
      </c>
      <c r="G2658">
        <v>2060953</v>
      </c>
      <c r="H2658">
        <v>12000000</v>
      </c>
    </row>
    <row r="2659" spans="1:8" x14ac:dyDescent="0.3">
      <c r="A2659">
        <v>7</v>
      </c>
      <c r="B2659" t="s">
        <v>24613</v>
      </c>
      <c r="C2659" t="s">
        <v>12109</v>
      </c>
      <c r="D2659" t="s">
        <v>715</v>
      </c>
      <c r="E2659" t="s">
        <v>37</v>
      </c>
      <c r="F2659">
        <v>97</v>
      </c>
      <c r="G2659">
        <v>3950294</v>
      </c>
      <c r="H2659">
        <v>12000000</v>
      </c>
    </row>
    <row r="2660" spans="1:8" x14ac:dyDescent="0.3">
      <c r="A2660">
        <v>7.7</v>
      </c>
      <c r="B2660" t="s">
        <v>24614</v>
      </c>
      <c r="C2660" t="s">
        <v>12113</v>
      </c>
      <c r="D2660" t="s">
        <v>1473</v>
      </c>
      <c r="E2660" t="s">
        <v>7581</v>
      </c>
      <c r="F2660">
        <v>172</v>
      </c>
      <c r="G2660">
        <v>2835886</v>
      </c>
      <c r="H2660">
        <v>9200000</v>
      </c>
    </row>
    <row r="2661" spans="1:8" x14ac:dyDescent="0.3">
      <c r="A2661">
        <v>7.1</v>
      </c>
      <c r="B2661" t="s">
        <v>24615</v>
      </c>
      <c r="C2661" t="s">
        <v>12120</v>
      </c>
      <c r="D2661" t="s">
        <v>1188</v>
      </c>
      <c r="E2661" t="s">
        <v>37</v>
      </c>
      <c r="F2661">
        <v>104</v>
      </c>
      <c r="G2661">
        <v>1779284</v>
      </c>
      <c r="H2661">
        <v>12000000</v>
      </c>
    </row>
    <row r="2662" spans="1:8" x14ac:dyDescent="0.3">
      <c r="A2662">
        <v>6.8</v>
      </c>
      <c r="B2662" t="s">
        <v>24616</v>
      </c>
      <c r="C2662" t="s">
        <v>12126</v>
      </c>
      <c r="D2662" t="s">
        <v>1861</v>
      </c>
      <c r="E2662" t="s">
        <v>37</v>
      </c>
      <c r="F2662">
        <v>99</v>
      </c>
      <c r="G2662">
        <v>1702277</v>
      </c>
      <c r="H2662">
        <v>12000000</v>
      </c>
    </row>
    <row r="2663" spans="1:8" x14ac:dyDescent="0.3">
      <c r="A2663">
        <v>7.5</v>
      </c>
      <c r="B2663">
        <v>2046</v>
      </c>
      <c r="C2663" t="s">
        <v>4763</v>
      </c>
      <c r="D2663" t="s">
        <v>3285</v>
      </c>
      <c r="E2663" t="s">
        <v>5027</v>
      </c>
      <c r="F2663">
        <v>129</v>
      </c>
      <c r="G2663">
        <v>261481</v>
      </c>
      <c r="H2663">
        <v>12000000</v>
      </c>
    </row>
    <row r="2664" spans="1:8" x14ac:dyDescent="0.3">
      <c r="A2664">
        <v>6.3</v>
      </c>
      <c r="B2664" t="s">
        <v>24617</v>
      </c>
      <c r="C2664" t="s">
        <v>12135</v>
      </c>
      <c r="D2664" t="s">
        <v>2610</v>
      </c>
      <c r="E2664" t="s">
        <v>37</v>
      </c>
      <c r="F2664">
        <v>91</v>
      </c>
      <c r="G2664">
        <v>1506998</v>
      </c>
      <c r="H2664">
        <v>12000000</v>
      </c>
    </row>
    <row r="2665" spans="1:8" x14ac:dyDescent="0.3">
      <c r="A2665">
        <v>7.3</v>
      </c>
      <c r="B2665" t="s">
        <v>24618</v>
      </c>
      <c r="C2665" t="s">
        <v>12142</v>
      </c>
      <c r="D2665" t="s">
        <v>1428</v>
      </c>
      <c r="E2665" t="s">
        <v>37</v>
      </c>
      <c r="F2665">
        <v>100</v>
      </c>
      <c r="G2665">
        <v>860002</v>
      </c>
      <c r="H2665">
        <v>12000000</v>
      </c>
    </row>
    <row r="2666" spans="1:8" x14ac:dyDescent="0.3">
      <c r="A2666">
        <v>6.8</v>
      </c>
      <c r="B2666" t="s">
        <v>24619</v>
      </c>
      <c r="C2666" t="s">
        <v>2836</v>
      </c>
      <c r="D2666" t="s">
        <v>1617</v>
      </c>
      <c r="E2666" t="s">
        <v>37</v>
      </c>
      <c r="F2666">
        <v>111</v>
      </c>
      <c r="G2666">
        <v>548934</v>
      </c>
      <c r="H2666">
        <v>12000000</v>
      </c>
    </row>
    <row r="2667" spans="1:8" x14ac:dyDescent="0.3">
      <c r="A2667">
        <v>7.2</v>
      </c>
      <c r="B2667" t="s">
        <v>24620</v>
      </c>
      <c r="C2667" t="s">
        <v>12151</v>
      </c>
      <c r="D2667" t="s">
        <v>1018</v>
      </c>
      <c r="E2667" t="s">
        <v>37</v>
      </c>
      <c r="F2667">
        <v>114</v>
      </c>
      <c r="G2667">
        <v>447750</v>
      </c>
      <c r="H2667">
        <v>10000000</v>
      </c>
    </row>
    <row r="2668" spans="1:8" x14ac:dyDescent="0.3">
      <c r="A2668">
        <v>6.4</v>
      </c>
      <c r="B2668" t="s">
        <v>24621</v>
      </c>
      <c r="C2668" t="s">
        <v>153</v>
      </c>
      <c r="D2668" t="s">
        <v>541</v>
      </c>
      <c r="E2668" t="s">
        <v>37</v>
      </c>
      <c r="F2668">
        <v>86</v>
      </c>
      <c r="G2668">
        <v>333976</v>
      </c>
      <c r="H2668">
        <v>12000000</v>
      </c>
    </row>
    <row r="2669" spans="1:8" x14ac:dyDescent="0.3">
      <c r="A2669">
        <v>6</v>
      </c>
      <c r="B2669" t="s">
        <v>24622</v>
      </c>
      <c r="C2669" t="s">
        <v>7931</v>
      </c>
      <c r="D2669" t="s">
        <v>1188</v>
      </c>
      <c r="E2669" t="s">
        <v>37</v>
      </c>
      <c r="F2669">
        <v>107</v>
      </c>
      <c r="G2669">
        <v>141853</v>
      </c>
      <c r="H2669">
        <v>12000000</v>
      </c>
    </row>
    <row r="2670" spans="1:8" x14ac:dyDescent="0.3">
      <c r="A2670">
        <v>6.4</v>
      </c>
      <c r="B2670" t="s">
        <v>24623</v>
      </c>
      <c r="C2670" t="s">
        <v>10157</v>
      </c>
      <c r="D2670" t="s">
        <v>933</v>
      </c>
      <c r="E2670" t="s">
        <v>37</v>
      </c>
      <c r="F2670">
        <v>90</v>
      </c>
      <c r="G2670">
        <v>303439</v>
      </c>
      <c r="H2670">
        <v>8000000</v>
      </c>
    </row>
    <row r="2671" spans="1:8" x14ac:dyDescent="0.3">
      <c r="A2671">
        <v>7.5</v>
      </c>
      <c r="B2671" t="s">
        <v>24624</v>
      </c>
      <c r="C2671" t="s">
        <v>12169</v>
      </c>
      <c r="D2671" t="s">
        <v>1018</v>
      </c>
      <c r="E2671" t="s">
        <v>37</v>
      </c>
      <c r="F2671">
        <v>120</v>
      </c>
      <c r="G2671">
        <v>214202</v>
      </c>
      <c r="H2671">
        <v>12000000</v>
      </c>
    </row>
    <row r="2672" spans="1:8" x14ac:dyDescent="0.3">
      <c r="A2672">
        <v>7.1</v>
      </c>
      <c r="B2672" t="s">
        <v>24625</v>
      </c>
      <c r="C2672" t="s">
        <v>12173</v>
      </c>
      <c r="D2672" t="s">
        <v>3391</v>
      </c>
      <c r="E2672" t="s">
        <v>12180</v>
      </c>
      <c r="F2672">
        <v>134</v>
      </c>
      <c r="G2672">
        <v>195888</v>
      </c>
      <c r="H2672">
        <v>2500000000</v>
      </c>
    </row>
    <row r="2673" spans="1:8" x14ac:dyDescent="0.3">
      <c r="A2673">
        <v>4.5999999999999996</v>
      </c>
      <c r="B2673" t="s">
        <v>24626</v>
      </c>
      <c r="C2673" t="s">
        <v>12181</v>
      </c>
      <c r="D2673" t="s">
        <v>809</v>
      </c>
      <c r="E2673" t="s">
        <v>37</v>
      </c>
      <c r="F2673">
        <v>110</v>
      </c>
      <c r="G2673">
        <v>175370</v>
      </c>
      <c r="H2673">
        <v>12000000</v>
      </c>
    </row>
    <row r="2674" spans="1:8" x14ac:dyDescent="0.3">
      <c r="A2674">
        <v>7.7</v>
      </c>
      <c r="B2674" t="s">
        <v>24627</v>
      </c>
      <c r="C2674" t="s">
        <v>12194</v>
      </c>
      <c r="D2674" t="s">
        <v>948</v>
      </c>
      <c r="E2674" t="s">
        <v>940</v>
      </c>
      <c r="F2674">
        <v>132</v>
      </c>
      <c r="G2674">
        <v>119922</v>
      </c>
      <c r="H2674">
        <v>12000000</v>
      </c>
    </row>
    <row r="2675" spans="1:8" x14ac:dyDescent="0.3">
      <c r="A2675">
        <v>5.6</v>
      </c>
      <c r="B2675" t="s">
        <v>24628</v>
      </c>
      <c r="C2675" t="s">
        <v>997</v>
      </c>
      <c r="D2675" t="s">
        <v>729</v>
      </c>
      <c r="E2675" t="s">
        <v>37</v>
      </c>
      <c r="F2675">
        <v>113</v>
      </c>
      <c r="G2675">
        <v>17149</v>
      </c>
      <c r="H2675">
        <v>20000000</v>
      </c>
    </row>
    <row r="2676" spans="1:8" x14ac:dyDescent="0.3">
      <c r="A2676">
        <v>7.5</v>
      </c>
      <c r="B2676" t="s">
        <v>24629</v>
      </c>
      <c r="C2676" t="s">
        <v>12225</v>
      </c>
      <c r="D2676" t="s">
        <v>1473</v>
      </c>
      <c r="E2676" t="s">
        <v>37</v>
      </c>
      <c r="F2676">
        <v>111</v>
      </c>
      <c r="G2676">
        <v>14616</v>
      </c>
      <c r="H2676">
        <v>12000000</v>
      </c>
    </row>
    <row r="2677" spans="1:8" x14ac:dyDescent="0.3">
      <c r="A2677">
        <v>5.8</v>
      </c>
      <c r="B2677" t="s">
        <v>24630</v>
      </c>
      <c r="C2677" t="s">
        <v>1459</v>
      </c>
      <c r="D2677" t="s">
        <v>760</v>
      </c>
      <c r="E2677" t="s">
        <v>37</v>
      </c>
      <c r="F2677">
        <v>99</v>
      </c>
      <c r="G2677">
        <v>91443253</v>
      </c>
      <c r="H2677">
        <v>12000000</v>
      </c>
    </row>
    <row r="2678" spans="1:8" x14ac:dyDescent="0.3">
      <c r="A2678">
        <v>8.3000000000000007</v>
      </c>
      <c r="B2678" t="s">
        <v>24631</v>
      </c>
      <c r="C2678" t="s">
        <v>658</v>
      </c>
      <c r="D2678" t="s">
        <v>541</v>
      </c>
      <c r="E2678" t="s">
        <v>37</v>
      </c>
      <c r="F2678">
        <v>104</v>
      </c>
      <c r="G2678">
        <v>30093107</v>
      </c>
      <c r="H2678">
        <v>6000000</v>
      </c>
    </row>
    <row r="2679" spans="1:8" x14ac:dyDescent="0.3">
      <c r="A2679">
        <v>6.6</v>
      </c>
      <c r="B2679" t="s">
        <v>24632</v>
      </c>
      <c r="C2679" t="s">
        <v>10926</v>
      </c>
      <c r="D2679" t="s">
        <v>5192</v>
      </c>
      <c r="E2679" t="s">
        <v>37</v>
      </c>
      <c r="F2679">
        <v>103</v>
      </c>
      <c r="G2679">
        <v>57469179</v>
      </c>
      <c r="H2679">
        <v>11500000</v>
      </c>
    </row>
    <row r="2680" spans="1:8" x14ac:dyDescent="0.3">
      <c r="A2680">
        <v>7.5</v>
      </c>
      <c r="B2680" t="s">
        <v>24633</v>
      </c>
      <c r="C2680" t="s">
        <v>12248</v>
      </c>
      <c r="D2680" t="s">
        <v>1473</v>
      </c>
      <c r="E2680" t="s">
        <v>388</v>
      </c>
      <c r="F2680">
        <v>134</v>
      </c>
      <c r="G2680">
        <v>48856</v>
      </c>
      <c r="H2680">
        <v>11900000</v>
      </c>
    </row>
    <row r="2681" spans="1:8" x14ac:dyDescent="0.3">
      <c r="A2681">
        <v>7.2</v>
      </c>
      <c r="B2681" t="s">
        <v>24634</v>
      </c>
      <c r="C2681" t="s">
        <v>1285</v>
      </c>
      <c r="D2681" t="s">
        <v>482</v>
      </c>
      <c r="E2681" t="s">
        <v>37</v>
      </c>
      <c r="F2681">
        <v>106</v>
      </c>
      <c r="G2681">
        <v>148170000</v>
      </c>
      <c r="H2681">
        <v>11000000</v>
      </c>
    </row>
    <row r="2682" spans="1:8" x14ac:dyDescent="0.3">
      <c r="A2682">
        <v>8.6999999999999993</v>
      </c>
      <c r="B2682" t="s">
        <v>24635</v>
      </c>
      <c r="C2682" t="s">
        <v>721</v>
      </c>
      <c r="D2682" t="s">
        <v>31</v>
      </c>
      <c r="E2682" t="s">
        <v>37</v>
      </c>
      <c r="F2682">
        <v>125</v>
      </c>
      <c r="G2682">
        <v>460935665</v>
      </c>
      <c r="H2682">
        <v>11000000</v>
      </c>
    </row>
    <row r="2683" spans="1:8" x14ac:dyDescent="0.3">
      <c r="A2683">
        <v>6</v>
      </c>
      <c r="B2683" t="s">
        <v>24636</v>
      </c>
      <c r="C2683" t="s">
        <v>12273</v>
      </c>
      <c r="D2683" t="s">
        <v>809</v>
      </c>
      <c r="E2683" t="s">
        <v>37</v>
      </c>
      <c r="F2683">
        <v>109</v>
      </c>
      <c r="G2683">
        <v>35537564</v>
      </c>
      <c r="H2683">
        <v>11500000</v>
      </c>
    </row>
    <row r="2684" spans="1:8" x14ac:dyDescent="0.3">
      <c r="A2684">
        <v>8</v>
      </c>
      <c r="B2684" t="s">
        <v>24637</v>
      </c>
      <c r="C2684" t="s">
        <v>6851</v>
      </c>
      <c r="D2684" t="s">
        <v>3391</v>
      </c>
      <c r="E2684" t="s">
        <v>37</v>
      </c>
      <c r="F2684">
        <v>200</v>
      </c>
      <c r="G2684">
        <v>111722000</v>
      </c>
      <c r="H2684">
        <v>11000000</v>
      </c>
    </row>
    <row r="2685" spans="1:8" x14ac:dyDescent="0.3">
      <c r="A2685">
        <v>4.5</v>
      </c>
      <c r="B2685" t="s">
        <v>24638</v>
      </c>
      <c r="C2685" t="s">
        <v>1852</v>
      </c>
      <c r="D2685" t="s">
        <v>1338</v>
      </c>
      <c r="E2685" t="s">
        <v>37</v>
      </c>
      <c r="F2685">
        <v>112</v>
      </c>
      <c r="G2685">
        <v>90556401</v>
      </c>
      <c r="H2685">
        <v>11000000</v>
      </c>
    </row>
    <row r="2686" spans="1:8" x14ac:dyDescent="0.3">
      <c r="A2686">
        <v>7.9</v>
      </c>
      <c r="B2686" t="s">
        <v>24639</v>
      </c>
      <c r="C2686" t="s">
        <v>1952</v>
      </c>
      <c r="D2686" t="s">
        <v>795</v>
      </c>
      <c r="E2686" t="s">
        <v>37</v>
      </c>
      <c r="F2686">
        <v>116</v>
      </c>
      <c r="G2686">
        <v>93571803</v>
      </c>
      <c r="H2686">
        <v>25000000</v>
      </c>
    </row>
    <row r="2687" spans="1:8" x14ac:dyDescent="0.3">
      <c r="A2687">
        <v>7.5</v>
      </c>
      <c r="B2687" t="s">
        <v>24640</v>
      </c>
      <c r="C2687" t="s">
        <v>4749</v>
      </c>
      <c r="D2687" t="s">
        <v>541</v>
      </c>
      <c r="E2687" t="s">
        <v>37</v>
      </c>
      <c r="F2687">
        <v>120</v>
      </c>
      <c r="G2687">
        <v>52929168</v>
      </c>
      <c r="H2687">
        <v>11000000</v>
      </c>
    </row>
    <row r="2688" spans="1:8" x14ac:dyDescent="0.3">
      <c r="A2688">
        <v>6.8</v>
      </c>
      <c r="B2688" t="s">
        <v>24641</v>
      </c>
      <c r="C2688" t="s">
        <v>12304</v>
      </c>
      <c r="D2688" t="s">
        <v>12305</v>
      </c>
      <c r="E2688" t="s">
        <v>37</v>
      </c>
      <c r="F2688">
        <v>107</v>
      </c>
      <c r="G2688">
        <v>50461335</v>
      </c>
      <c r="H2688">
        <v>11000000</v>
      </c>
    </row>
    <row r="2689" spans="1:8" x14ac:dyDescent="0.3">
      <c r="A2689">
        <v>7.2</v>
      </c>
      <c r="B2689" t="s">
        <v>24642</v>
      </c>
      <c r="C2689" t="s">
        <v>12313</v>
      </c>
      <c r="D2689" t="s">
        <v>1699</v>
      </c>
      <c r="E2689" t="s">
        <v>37</v>
      </c>
      <c r="F2689">
        <v>107</v>
      </c>
      <c r="G2689">
        <v>49797148</v>
      </c>
      <c r="H2689">
        <v>11000000</v>
      </c>
    </row>
    <row r="2690" spans="1:8" x14ac:dyDescent="0.3">
      <c r="A2690">
        <v>7.1</v>
      </c>
      <c r="B2690" t="s">
        <v>24643</v>
      </c>
      <c r="C2690" t="s">
        <v>674</v>
      </c>
      <c r="D2690" t="s">
        <v>755</v>
      </c>
      <c r="E2690" t="s">
        <v>37</v>
      </c>
      <c r="F2690">
        <v>81</v>
      </c>
      <c r="G2690">
        <v>46563158</v>
      </c>
      <c r="H2690">
        <v>13000000</v>
      </c>
    </row>
    <row r="2691" spans="1:8" x14ac:dyDescent="0.3">
      <c r="A2691">
        <v>7.4</v>
      </c>
      <c r="B2691" t="s">
        <v>24644</v>
      </c>
      <c r="C2691" t="s">
        <v>1205</v>
      </c>
      <c r="D2691" t="s">
        <v>151</v>
      </c>
      <c r="E2691" t="s">
        <v>37</v>
      </c>
      <c r="F2691">
        <v>101</v>
      </c>
      <c r="G2691">
        <v>41227069</v>
      </c>
      <c r="H2691">
        <v>11000000</v>
      </c>
    </row>
    <row r="2692" spans="1:8" x14ac:dyDescent="0.3">
      <c r="A2692">
        <v>7.6</v>
      </c>
      <c r="B2692" t="s">
        <v>24645</v>
      </c>
      <c r="C2692" t="s">
        <v>5801</v>
      </c>
      <c r="D2692" t="s">
        <v>937</v>
      </c>
      <c r="E2692" t="s">
        <v>37</v>
      </c>
      <c r="F2692">
        <v>122</v>
      </c>
      <c r="G2692">
        <v>39025000</v>
      </c>
      <c r="H2692">
        <v>11000000</v>
      </c>
    </row>
    <row r="2693" spans="1:8" x14ac:dyDescent="0.3">
      <c r="A2693">
        <v>6.9</v>
      </c>
      <c r="B2693" t="s">
        <v>24646</v>
      </c>
      <c r="C2693" t="s">
        <v>3849</v>
      </c>
      <c r="D2693" t="s">
        <v>151</v>
      </c>
      <c r="E2693" t="s">
        <v>37</v>
      </c>
      <c r="F2693">
        <v>97</v>
      </c>
      <c r="G2693">
        <v>38201895</v>
      </c>
      <c r="H2693">
        <v>10500000</v>
      </c>
    </row>
    <row r="2694" spans="1:8" x14ac:dyDescent="0.3">
      <c r="A2694">
        <v>6</v>
      </c>
      <c r="B2694" t="s">
        <v>24647</v>
      </c>
      <c r="C2694" t="s">
        <v>9970</v>
      </c>
      <c r="D2694" t="s">
        <v>2889</v>
      </c>
      <c r="E2694" t="s">
        <v>37</v>
      </c>
      <c r="F2694">
        <v>92</v>
      </c>
      <c r="G2694">
        <v>27669413</v>
      </c>
      <c r="H2694">
        <v>11000000</v>
      </c>
    </row>
    <row r="2695" spans="1:8" x14ac:dyDescent="0.3">
      <c r="A2695">
        <v>7.3</v>
      </c>
      <c r="B2695" t="s">
        <v>24648</v>
      </c>
      <c r="C2695" t="s">
        <v>10662</v>
      </c>
      <c r="D2695" t="s">
        <v>1473</v>
      </c>
      <c r="E2695" t="s">
        <v>37</v>
      </c>
      <c r="F2695">
        <v>110</v>
      </c>
      <c r="G2695">
        <v>37766350</v>
      </c>
      <c r="H2695">
        <v>11000000</v>
      </c>
    </row>
    <row r="2696" spans="1:8" x14ac:dyDescent="0.3">
      <c r="A2696">
        <v>4.5999999999999996</v>
      </c>
      <c r="B2696" t="s">
        <v>24649</v>
      </c>
      <c r="C2696" t="s">
        <v>12349</v>
      </c>
      <c r="D2696" t="s">
        <v>541</v>
      </c>
      <c r="E2696" t="s">
        <v>37</v>
      </c>
      <c r="F2696">
        <v>86</v>
      </c>
      <c r="G2696">
        <v>23978402</v>
      </c>
      <c r="H2696">
        <v>11000000</v>
      </c>
    </row>
    <row r="2697" spans="1:8" x14ac:dyDescent="0.3">
      <c r="A2697">
        <v>6</v>
      </c>
      <c r="B2697" t="s">
        <v>24650</v>
      </c>
      <c r="C2697" t="s">
        <v>1071</v>
      </c>
      <c r="D2697" t="s">
        <v>1018</v>
      </c>
      <c r="E2697" t="s">
        <v>37</v>
      </c>
      <c r="F2697">
        <v>91</v>
      </c>
      <c r="G2697">
        <v>21370057</v>
      </c>
      <c r="H2697">
        <v>12000000</v>
      </c>
    </row>
    <row r="2698" spans="1:8" x14ac:dyDescent="0.3">
      <c r="A2698">
        <v>5.5</v>
      </c>
      <c r="B2698" t="s">
        <v>24651</v>
      </c>
      <c r="C2698" t="s">
        <v>5190</v>
      </c>
      <c r="D2698" t="s">
        <v>8008</v>
      </c>
      <c r="E2698" t="s">
        <v>37</v>
      </c>
      <c r="F2698">
        <v>100</v>
      </c>
      <c r="G2698">
        <v>4884663</v>
      </c>
      <c r="H2698">
        <v>12000000</v>
      </c>
    </row>
    <row r="2699" spans="1:8" x14ac:dyDescent="0.3">
      <c r="A2699">
        <v>7.5</v>
      </c>
      <c r="B2699" t="s">
        <v>24652</v>
      </c>
      <c r="C2699" t="s">
        <v>12366</v>
      </c>
      <c r="D2699" t="s">
        <v>151</v>
      </c>
      <c r="E2699" t="s">
        <v>37</v>
      </c>
      <c r="F2699">
        <v>111</v>
      </c>
      <c r="G2699">
        <v>38317535</v>
      </c>
      <c r="H2699">
        <v>11000000</v>
      </c>
    </row>
    <row r="2700" spans="1:8" x14ac:dyDescent="0.3">
      <c r="A2700">
        <v>6.3</v>
      </c>
      <c r="B2700" t="s">
        <v>24653</v>
      </c>
      <c r="C2700" t="s">
        <v>12377</v>
      </c>
      <c r="D2700" t="s">
        <v>1699</v>
      </c>
      <c r="E2700" t="s">
        <v>37</v>
      </c>
      <c r="F2700">
        <v>89</v>
      </c>
      <c r="G2700">
        <v>13903262</v>
      </c>
      <c r="H2700">
        <v>11000000</v>
      </c>
    </row>
    <row r="2701" spans="1:8" x14ac:dyDescent="0.3">
      <c r="A2701">
        <v>5.0999999999999996</v>
      </c>
      <c r="B2701" t="s">
        <v>24654</v>
      </c>
      <c r="C2701" t="s">
        <v>3888</v>
      </c>
      <c r="D2701" t="s">
        <v>809</v>
      </c>
      <c r="E2701" t="s">
        <v>37</v>
      </c>
      <c r="F2701">
        <v>84</v>
      </c>
      <c r="G2701">
        <v>13592872</v>
      </c>
      <c r="H2701">
        <v>11000000</v>
      </c>
    </row>
    <row r="2702" spans="1:8" x14ac:dyDescent="0.3">
      <c r="A2702">
        <v>6.8</v>
      </c>
      <c r="B2702" t="s">
        <v>24655</v>
      </c>
      <c r="C2702" t="s">
        <v>12384</v>
      </c>
      <c r="D2702" t="s">
        <v>1188</v>
      </c>
      <c r="E2702" t="s">
        <v>37</v>
      </c>
      <c r="F2702">
        <v>98</v>
      </c>
      <c r="G2702">
        <v>18381787</v>
      </c>
      <c r="H2702">
        <v>11000000</v>
      </c>
    </row>
    <row r="2703" spans="1:8" x14ac:dyDescent="0.3">
      <c r="A2703">
        <v>5.3</v>
      </c>
      <c r="B2703" t="s">
        <v>24656</v>
      </c>
      <c r="C2703" t="s">
        <v>12390</v>
      </c>
      <c r="D2703" t="s">
        <v>809</v>
      </c>
      <c r="E2703" t="s">
        <v>37</v>
      </c>
      <c r="F2703">
        <v>95</v>
      </c>
      <c r="G2703">
        <v>13558739</v>
      </c>
      <c r="H2703">
        <v>11000000</v>
      </c>
    </row>
    <row r="2704" spans="1:8" x14ac:dyDescent="0.3">
      <c r="A2704">
        <v>7.3</v>
      </c>
      <c r="B2704" t="s">
        <v>24657</v>
      </c>
      <c r="C2704" t="s">
        <v>7582</v>
      </c>
      <c r="D2704" t="s">
        <v>1018</v>
      </c>
      <c r="E2704" t="s">
        <v>37</v>
      </c>
      <c r="F2704">
        <v>100</v>
      </c>
      <c r="G2704">
        <v>13103828</v>
      </c>
      <c r="H2704">
        <v>11000000</v>
      </c>
    </row>
    <row r="2705" spans="1:8" x14ac:dyDescent="0.3">
      <c r="A2705">
        <v>7.3</v>
      </c>
      <c r="B2705" t="s">
        <v>24658</v>
      </c>
      <c r="C2705" t="s">
        <v>12397</v>
      </c>
      <c r="D2705" t="s">
        <v>3726</v>
      </c>
      <c r="E2705" t="s">
        <v>37</v>
      </c>
      <c r="F2705">
        <v>109</v>
      </c>
      <c r="G2705">
        <v>33305037</v>
      </c>
      <c r="H2705">
        <v>11000000</v>
      </c>
    </row>
    <row r="2706" spans="1:8" x14ac:dyDescent="0.3">
      <c r="A2706">
        <v>7.1</v>
      </c>
      <c r="B2706" t="s">
        <v>24659</v>
      </c>
      <c r="C2706" t="s">
        <v>581</v>
      </c>
      <c r="D2706" t="s">
        <v>760</v>
      </c>
      <c r="E2706" t="s">
        <v>37</v>
      </c>
      <c r="F2706">
        <v>118</v>
      </c>
      <c r="G2706">
        <v>10214647</v>
      </c>
      <c r="H2706">
        <v>11000000</v>
      </c>
    </row>
    <row r="2707" spans="1:8" x14ac:dyDescent="0.3">
      <c r="A2707">
        <v>7.6</v>
      </c>
      <c r="B2707" t="s">
        <v>24660</v>
      </c>
      <c r="C2707" t="s">
        <v>71</v>
      </c>
      <c r="D2707" t="s">
        <v>482</v>
      </c>
      <c r="E2707" t="s">
        <v>37</v>
      </c>
      <c r="F2707">
        <v>88</v>
      </c>
      <c r="G2707">
        <v>11501093</v>
      </c>
      <c r="H2707">
        <v>13000000</v>
      </c>
    </row>
    <row r="2708" spans="1:8" x14ac:dyDescent="0.3">
      <c r="A2708">
        <v>5.3</v>
      </c>
      <c r="B2708" t="s">
        <v>24661</v>
      </c>
      <c r="C2708" t="s">
        <v>12408</v>
      </c>
      <c r="D2708" t="s">
        <v>816</v>
      </c>
      <c r="E2708" t="s">
        <v>37</v>
      </c>
      <c r="F2708">
        <v>86</v>
      </c>
      <c r="G2708">
        <v>4814244</v>
      </c>
      <c r="H2708">
        <v>11000000</v>
      </c>
    </row>
    <row r="2709" spans="1:8" x14ac:dyDescent="0.3">
      <c r="A2709">
        <v>7.8</v>
      </c>
      <c r="B2709" t="s">
        <v>24662</v>
      </c>
      <c r="C2709" t="s">
        <v>5421</v>
      </c>
      <c r="D2709" t="s">
        <v>151</v>
      </c>
      <c r="E2709" t="s">
        <v>37</v>
      </c>
      <c r="F2709">
        <v>118</v>
      </c>
      <c r="G2709">
        <v>9170214</v>
      </c>
      <c r="H2709">
        <v>11000000</v>
      </c>
    </row>
    <row r="2710" spans="1:8" x14ac:dyDescent="0.3">
      <c r="A2710">
        <v>7.7</v>
      </c>
      <c r="B2710" t="s">
        <v>24663</v>
      </c>
      <c r="C2710" t="s">
        <v>12417</v>
      </c>
      <c r="D2710" t="s">
        <v>3726</v>
      </c>
      <c r="E2710" t="s">
        <v>37</v>
      </c>
      <c r="F2710">
        <v>125</v>
      </c>
      <c r="G2710">
        <v>4068087</v>
      </c>
      <c r="H2710">
        <v>17000000</v>
      </c>
    </row>
    <row r="2711" spans="1:8" x14ac:dyDescent="0.3">
      <c r="A2711">
        <v>7.7</v>
      </c>
      <c r="B2711" t="s">
        <v>24664</v>
      </c>
      <c r="C2711" t="s">
        <v>9113</v>
      </c>
      <c r="D2711" t="s">
        <v>937</v>
      </c>
      <c r="E2711" t="s">
        <v>37</v>
      </c>
      <c r="F2711">
        <v>125</v>
      </c>
      <c r="G2711">
        <v>3753806</v>
      </c>
      <c r="H2711">
        <v>11000000</v>
      </c>
    </row>
    <row r="2712" spans="1:8" x14ac:dyDescent="0.3">
      <c r="A2712">
        <v>5.4</v>
      </c>
      <c r="B2712" t="s">
        <v>24665</v>
      </c>
      <c r="C2712" t="s">
        <v>11567</v>
      </c>
      <c r="D2712" t="s">
        <v>4331</v>
      </c>
      <c r="E2712" t="s">
        <v>37</v>
      </c>
      <c r="F2712">
        <v>94</v>
      </c>
      <c r="G2712">
        <v>3034181</v>
      </c>
      <c r="H2712">
        <v>11000000</v>
      </c>
    </row>
    <row r="2713" spans="1:8" x14ac:dyDescent="0.3">
      <c r="A2713">
        <v>6.2</v>
      </c>
      <c r="B2713" t="s">
        <v>24666</v>
      </c>
      <c r="C2713" t="s">
        <v>8092</v>
      </c>
      <c r="D2713" t="s">
        <v>715</v>
      </c>
      <c r="E2713" t="s">
        <v>37</v>
      </c>
      <c r="F2713">
        <v>113</v>
      </c>
      <c r="G2713">
        <v>2832826</v>
      </c>
      <c r="H2713">
        <v>11000000</v>
      </c>
    </row>
    <row r="2714" spans="1:8" x14ac:dyDescent="0.3">
      <c r="A2714">
        <v>7.4</v>
      </c>
      <c r="B2714" t="s">
        <v>24667</v>
      </c>
      <c r="C2714" t="s">
        <v>4899</v>
      </c>
      <c r="D2714" t="s">
        <v>3985</v>
      </c>
      <c r="E2714" t="s">
        <v>37</v>
      </c>
      <c r="F2714">
        <v>104</v>
      </c>
      <c r="G2714">
        <v>13214255</v>
      </c>
      <c r="H2714">
        <v>11000000</v>
      </c>
    </row>
    <row r="2715" spans="1:8" x14ac:dyDescent="0.3">
      <c r="A2715">
        <v>6.2</v>
      </c>
      <c r="B2715" t="s">
        <v>24668</v>
      </c>
      <c r="C2715" t="s">
        <v>744</v>
      </c>
      <c r="D2715" t="s">
        <v>6707</v>
      </c>
      <c r="E2715" t="s">
        <v>37</v>
      </c>
      <c r="F2715">
        <v>95</v>
      </c>
      <c r="G2715">
        <v>16017403</v>
      </c>
      <c r="H2715">
        <v>5000000</v>
      </c>
    </row>
    <row r="2716" spans="1:8" x14ac:dyDescent="0.3">
      <c r="A2716">
        <v>5.0999999999999996</v>
      </c>
      <c r="B2716" t="s">
        <v>24669</v>
      </c>
      <c r="C2716" t="s">
        <v>12440</v>
      </c>
      <c r="D2716" t="s">
        <v>1100</v>
      </c>
      <c r="E2716" t="s">
        <v>37</v>
      </c>
      <c r="F2716">
        <v>102</v>
      </c>
      <c r="G2716">
        <v>2807854</v>
      </c>
      <c r="H2716">
        <v>11000000</v>
      </c>
    </row>
    <row r="2717" spans="1:8" x14ac:dyDescent="0.3">
      <c r="A2717">
        <v>6.8</v>
      </c>
      <c r="B2717" t="s">
        <v>24670</v>
      </c>
      <c r="C2717" t="s">
        <v>12455</v>
      </c>
      <c r="D2717" t="s">
        <v>2082</v>
      </c>
      <c r="E2717" t="s">
        <v>37</v>
      </c>
      <c r="F2717">
        <v>104</v>
      </c>
      <c r="G2717">
        <v>352786</v>
      </c>
      <c r="H2717">
        <v>11000000</v>
      </c>
    </row>
    <row r="2718" spans="1:8" x14ac:dyDescent="0.3">
      <c r="A2718">
        <v>5.8</v>
      </c>
      <c r="B2718" t="s">
        <v>24671</v>
      </c>
      <c r="C2718" t="s">
        <v>12466</v>
      </c>
      <c r="D2718" t="s">
        <v>2889</v>
      </c>
      <c r="E2718" t="s">
        <v>37</v>
      </c>
      <c r="F2718">
        <v>95</v>
      </c>
      <c r="G2718">
        <v>56729973</v>
      </c>
      <c r="H2718">
        <v>10800000</v>
      </c>
    </row>
    <row r="2719" spans="1:8" x14ac:dyDescent="0.3">
      <c r="A2719">
        <v>6.4</v>
      </c>
      <c r="B2719" t="s">
        <v>24672</v>
      </c>
      <c r="C2719" t="s">
        <v>12483</v>
      </c>
      <c r="D2719" t="s">
        <v>1025</v>
      </c>
      <c r="E2719" t="s">
        <v>37</v>
      </c>
      <c r="F2719">
        <v>118</v>
      </c>
      <c r="G2719">
        <v>399879</v>
      </c>
      <c r="H2719">
        <v>15000000</v>
      </c>
    </row>
    <row r="2720" spans="1:8" x14ac:dyDescent="0.3">
      <c r="A2720">
        <v>6</v>
      </c>
      <c r="B2720" t="s">
        <v>24673</v>
      </c>
      <c r="C2720" t="s">
        <v>12490</v>
      </c>
      <c r="D2720" t="s">
        <v>1473</v>
      </c>
      <c r="E2720" t="s">
        <v>3397</v>
      </c>
      <c r="F2720">
        <v>193</v>
      </c>
      <c r="G2720">
        <v>3275443</v>
      </c>
      <c r="H2720">
        <v>700000000</v>
      </c>
    </row>
    <row r="2721" spans="1:8" x14ac:dyDescent="0.3">
      <c r="A2721">
        <v>6.9</v>
      </c>
      <c r="B2721" t="s">
        <v>24674</v>
      </c>
      <c r="C2721" t="s">
        <v>3776</v>
      </c>
      <c r="D2721" t="s">
        <v>816</v>
      </c>
      <c r="E2721" t="s">
        <v>37</v>
      </c>
      <c r="F2721">
        <v>97</v>
      </c>
      <c r="G2721">
        <v>18535191</v>
      </c>
      <c r="H2721">
        <v>14000000</v>
      </c>
    </row>
    <row r="2722" spans="1:8" x14ac:dyDescent="0.3">
      <c r="A2722">
        <v>5.5</v>
      </c>
      <c r="B2722" t="s">
        <v>24675</v>
      </c>
      <c r="C2722" t="s">
        <v>12500</v>
      </c>
      <c r="D2722" t="s">
        <v>2118</v>
      </c>
      <c r="E2722" t="s">
        <v>37</v>
      </c>
      <c r="F2722">
        <v>98</v>
      </c>
      <c r="G2722">
        <v>23838</v>
      </c>
      <c r="H2722">
        <v>7000000</v>
      </c>
    </row>
    <row r="2723" spans="1:8" x14ac:dyDescent="0.3">
      <c r="A2723">
        <v>5.4</v>
      </c>
      <c r="B2723" t="s">
        <v>24676</v>
      </c>
      <c r="C2723" t="s">
        <v>12505</v>
      </c>
      <c r="D2723" t="s">
        <v>4189</v>
      </c>
      <c r="E2723" t="s">
        <v>37</v>
      </c>
      <c r="F2723">
        <v>103</v>
      </c>
      <c r="G2723">
        <v>22160085</v>
      </c>
      <c r="H2723">
        <v>10600000</v>
      </c>
    </row>
    <row r="2724" spans="1:8" x14ac:dyDescent="0.3">
      <c r="A2724">
        <v>8.3000000000000007</v>
      </c>
      <c r="B2724" t="s">
        <v>24677</v>
      </c>
      <c r="C2724" t="s">
        <v>1584</v>
      </c>
      <c r="D2724" t="s">
        <v>699</v>
      </c>
      <c r="E2724" t="s">
        <v>37</v>
      </c>
      <c r="F2724">
        <v>161</v>
      </c>
      <c r="G2724">
        <v>56715371</v>
      </c>
      <c r="H2724">
        <v>12000000</v>
      </c>
    </row>
    <row r="2725" spans="1:8" x14ac:dyDescent="0.3">
      <c r="A2725">
        <v>7.9</v>
      </c>
      <c r="B2725" t="s">
        <v>24678</v>
      </c>
      <c r="C2725" t="s">
        <v>251</v>
      </c>
      <c r="D2725" t="s">
        <v>12517</v>
      </c>
      <c r="E2725" t="s">
        <v>37</v>
      </c>
      <c r="F2725">
        <v>120</v>
      </c>
      <c r="G2725">
        <v>434949459</v>
      </c>
      <c r="H2725">
        <v>10500000</v>
      </c>
    </row>
    <row r="2726" spans="1:8" x14ac:dyDescent="0.3">
      <c r="A2726">
        <v>6.5</v>
      </c>
      <c r="B2726" t="s">
        <v>24679</v>
      </c>
      <c r="C2726" t="s">
        <v>12521</v>
      </c>
      <c r="D2726" t="s">
        <v>715</v>
      </c>
      <c r="E2726" t="s">
        <v>37</v>
      </c>
      <c r="F2726">
        <v>97</v>
      </c>
      <c r="G2726">
        <v>11043445</v>
      </c>
      <c r="H2726">
        <v>10000000</v>
      </c>
    </row>
    <row r="2727" spans="1:8" x14ac:dyDescent="0.3">
      <c r="A2727">
        <v>6.4</v>
      </c>
      <c r="B2727" t="s">
        <v>24680</v>
      </c>
      <c r="C2727" t="s">
        <v>12530</v>
      </c>
      <c r="D2727" t="s">
        <v>1188</v>
      </c>
      <c r="E2727" t="s">
        <v>37</v>
      </c>
      <c r="F2727">
        <v>99</v>
      </c>
      <c r="G2727">
        <v>125169</v>
      </c>
      <c r="H2727">
        <v>10500000</v>
      </c>
    </row>
    <row r="2728" spans="1:8" x14ac:dyDescent="0.3">
      <c r="A2728">
        <v>5.8</v>
      </c>
      <c r="B2728" t="s">
        <v>24681</v>
      </c>
      <c r="C2728" t="s">
        <v>11462</v>
      </c>
      <c r="D2728" t="s">
        <v>12549</v>
      </c>
      <c r="E2728" t="s">
        <v>37</v>
      </c>
      <c r="F2728">
        <v>111</v>
      </c>
      <c r="G2728">
        <v>1066555</v>
      </c>
      <c r="H2728">
        <v>11000000</v>
      </c>
    </row>
    <row r="2729" spans="1:8" x14ac:dyDescent="0.3">
      <c r="A2729">
        <v>6.6</v>
      </c>
      <c r="B2729" t="s">
        <v>24682</v>
      </c>
      <c r="C2729" t="s">
        <v>12553</v>
      </c>
      <c r="D2729" t="s">
        <v>948</v>
      </c>
      <c r="E2729" t="s">
        <v>1265</v>
      </c>
      <c r="F2729">
        <v>145</v>
      </c>
      <c r="G2729">
        <v>5669081</v>
      </c>
      <c r="H2729">
        <v>10818775</v>
      </c>
    </row>
    <row r="2730" spans="1:8" x14ac:dyDescent="0.3">
      <c r="A2730">
        <v>8.3000000000000007</v>
      </c>
      <c r="B2730" t="s">
        <v>24683</v>
      </c>
      <c r="C2730" t="s">
        <v>3837</v>
      </c>
      <c r="D2730" t="s">
        <v>1473</v>
      </c>
      <c r="E2730" t="s">
        <v>37</v>
      </c>
      <c r="F2730">
        <v>126</v>
      </c>
      <c r="G2730">
        <v>138339411</v>
      </c>
      <c r="H2730">
        <v>10000000</v>
      </c>
    </row>
    <row r="2731" spans="1:8" x14ac:dyDescent="0.3">
      <c r="A2731">
        <v>6.2</v>
      </c>
      <c r="B2731" t="s">
        <v>24684</v>
      </c>
      <c r="C2731" t="s">
        <v>12573</v>
      </c>
      <c r="D2731" t="s">
        <v>2889</v>
      </c>
      <c r="E2731" t="s">
        <v>37</v>
      </c>
      <c r="F2731">
        <v>121</v>
      </c>
      <c r="G2731">
        <v>80150343</v>
      </c>
      <c r="H2731">
        <v>10000000</v>
      </c>
    </row>
    <row r="2732" spans="1:8" x14ac:dyDescent="0.3">
      <c r="A2732">
        <v>6.9</v>
      </c>
      <c r="B2732" t="s">
        <v>24685</v>
      </c>
      <c r="C2732" t="s">
        <v>1239</v>
      </c>
      <c r="D2732" t="s">
        <v>5745</v>
      </c>
      <c r="E2732" t="s">
        <v>37</v>
      </c>
      <c r="F2732">
        <v>117</v>
      </c>
      <c r="G2732">
        <v>85300000</v>
      </c>
      <c r="H2732">
        <v>10000000</v>
      </c>
    </row>
    <row r="2733" spans="1:8" x14ac:dyDescent="0.3">
      <c r="A2733">
        <v>5.9</v>
      </c>
      <c r="B2733" t="s">
        <v>24686</v>
      </c>
      <c r="C2733" t="s">
        <v>606</v>
      </c>
      <c r="D2733" t="s">
        <v>1699</v>
      </c>
      <c r="E2733" t="s">
        <v>37</v>
      </c>
      <c r="F2733">
        <v>98</v>
      </c>
      <c r="G2733">
        <v>68353550</v>
      </c>
      <c r="H2733">
        <v>10000000</v>
      </c>
    </row>
    <row r="2734" spans="1:8" x14ac:dyDescent="0.3">
      <c r="A2734">
        <v>6.1</v>
      </c>
      <c r="B2734" t="s">
        <v>24687</v>
      </c>
      <c r="C2734" t="s">
        <v>12585</v>
      </c>
      <c r="D2734" t="s">
        <v>1057</v>
      </c>
      <c r="E2734" t="s">
        <v>37</v>
      </c>
      <c r="F2734">
        <v>109</v>
      </c>
      <c r="G2734">
        <v>78845130</v>
      </c>
      <c r="H2734">
        <v>10000000</v>
      </c>
    </row>
    <row r="2735" spans="1:8" x14ac:dyDescent="0.3">
      <c r="A2735">
        <v>5.8</v>
      </c>
      <c r="B2735" t="s">
        <v>24688</v>
      </c>
      <c r="C2735" t="s">
        <v>10260</v>
      </c>
      <c r="D2735" t="s">
        <v>816</v>
      </c>
      <c r="E2735" t="s">
        <v>37</v>
      </c>
      <c r="F2735">
        <v>95</v>
      </c>
      <c r="G2735">
        <v>63319509</v>
      </c>
      <c r="H2735">
        <v>10000000</v>
      </c>
    </row>
    <row r="2736" spans="1:8" x14ac:dyDescent="0.3">
      <c r="A2736">
        <v>5.9</v>
      </c>
      <c r="B2736" t="s">
        <v>24689</v>
      </c>
      <c r="C2736" t="s">
        <v>12573</v>
      </c>
      <c r="D2736" t="s">
        <v>2889</v>
      </c>
      <c r="E2736" t="s">
        <v>37</v>
      </c>
      <c r="F2736">
        <v>96</v>
      </c>
      <c r="G2736">
        <v>63270259</v>
      </c>
      <c r="H2736">
        <v>10000000</v>
      </c>
    </row>
    <row r="2737" spans="1:8" x14ac:dyDescent="0.3">
      <c r="A2737">
        <v>5.5</v>
      </c>
      <c r="B2737" t="s">
        <v>24690</v>
      </c>
      <c r="C2737" t="s">
        <v>4640</v>
      </c>
      <c r="D2737" t="s">
        <v>3918</v>
      </c>
      <c r="E2737" t="s">
        <v>37</v>
      </c>
      <c r="F2737">
        <v>101</v>
      </c>
      <c r="G2737">
        <v>55865715</v>
      </c>
      <c r="H2737">
        <v>10000000</v>
      </c>
    </row>
    <row r="2738" spans="1:8" x14ac:dyDescent="0.3">
      <c r="A2738">
        <v>5</v>
      </c>
      <c r="B2738" t="s">
        <v>24691</v>
      </c>
      <c r="C2738" t="s">
        <v>7302</v>
      </c>
      <c r="D2738" t="s">
        <v>715</v>
      </c>
      <c r="E2738" t="s">
        <v>37</v>
      </c>
      <c r="F2738">
        <v>107</v>
      </c>
      <c r="G2738">
        <v>63231524</v>
      </c>
      <c r="H2738">
        <v>6000000</v>
      </c>
    </row>
    <row r="2739" spans="1:8" x14ac:dyDescent="0.3">
      <c r="A2739">
        <v>7</v>
      </c>
      <c r="B2739" t="s">
        <v>24692</v>
      </c>
      <c r="C2739" t="s">
        <v>293</v>
      </c>
      <c r="D2739" t="s">
        <v>1607</v>
      </c>
      <c r="E2739" t="s">
        <v>37</v>
      </c>
      <c r="F2739">
        <v>119</v>
      </c>
      <c r="G2739">
        <v>52293982</v>
      </c>
      <c r="H2739">
        <v>13800000</v>
      </c>
    </row>
    <row r="2740" spans="1:8" x14ac:dyDescent="0.3">
      <c r="A2740">
        <v>6.4</v>
      </c>
      <c r="B2740" t="s">
        <v>24693</v>
      </c>
      <c r="C2740" t="s">
        <v>2223</v>
      </c>
      <c r="D2740" t="s">
        <v>5231</v>
      </c>
      <c r="E2740" t="s">
        <v>37</v>
      </c>
      <c r="F2740">
        <v>100</v>
      </c>
      <c r="G2740">
        <v>50752337</v>
      </c>
      <c r="H2740">
        <v>10000000</v>
      </c>
    </row>
    <row r="2741" spans="1:8" x14ac:dyDescent="0.3">
      <c r="A2741">
        <v>5.9</v>
      </c>
      <c r="B2741" t="s">
        <v>24694</v>
      </c>
      <c r="C2741" t="s">
        <v>8605</v>
      </c>
      <c r="D2741" t="s">
        <v>1342</v>
      </c>
      <c r="E2741" t="s">
        <v>37</v>
      </c>
      <c r="F2741">
        <v>98</v>
      </c>
      <c r="G2741">
        <v>110175871</v>
      </c>
      <c r="H2741">
        <v>10000000</v>
      </c>
    </row>
    <row r="2742" spans="1:8" x14ac:dyDescent="0.3">
      <c r="A2742">
        <v>7</v>
      </c>
      <c r="B2742" t="s">
        <v>24695</v>
      </c>
      <c r="C2742" t="s">
        <v>1043</v>
      </c>
      <c r="D2742" t="s">
        <v>1699</v>
      </c>
      <c r="E2742" t="s">
        <v>37</v>
      </c>
      <c r="F2742">
        <v>92</v>
      </c>
      <c r="G2742">
        <v>38624000</v>
      </c>
      <c r="H2742">
        <v>12000000</v>
      </c>
    </row>
    <row r="2743" spans="1:8" x14ac:dyDescent="0.3">
      <c r="A2743">
        <v>6.1</v>
      </c>
      <c r="B2743" t="s">
        <v>24696</v>
      </c>
      <c r="C2743" t="s">
        <v>7396</v>
      </c>
      <c r="D2743" t="s">
        <v>2889</v>
      </c>
      <c r="E2743" t="s">
        <v>37</v>
      </c>
      <c r="F2743">
        <v>90</v>
      </c>
      <c r="G2743">
        <v>37470017</v>
      </c>
      <c r="H2743">
        <v>10000000</v>
      </c>
    </row>
    <row r="2744" spans="1:8" x14ac:dyDescent="0.3">
      <c r="A2744">
        <v>6.9</v>
      </c>
      <c r="B2744" t="s">
        <v>24697</v>
      </c>
      <c r="C2744" t="s">
        <v>2223</v>
      </c>
      <c r="D2744" t="s">
        <v>12625</v>
      </c>
      <c r="E2744" t="s">
        <v>37</v>
      </c>
      <c r="F2744">
        <v>90</v>
      </c>
      <c r="G2744">
        <v>40485039</v>
      </c>
      <c r="H2744">
        <v>10000000</v>
      </c>
    </row>
    <row r="2745" spans="1:8" x14ac:dyDescent="0.3">
      <c r="A2745">
        <v>7.5</v>
      </c>
      <c r="B2745" t="s">
        <v>24698</v>
      </c>
      <c r="C2745" t="s">
        <v>12630</v>
      </c>
      <c r="D2745" t="s">
        <v>12632</v>
      </c>
      <c r="E2745" t="s">
        <v>37</v>
      </c>
      <c r="F2745">
        <v>153</v>
      </c>
      <c r="G2745">
        <v>16800000</v>
      </c>
      <c r="H2745">
        <v>10000000</v>
      </c>
    </row>
    <row r="2746" spans="1:8" x14ac:dyDescent="0.3">
      <c r="A2746">
        <v>7.3</v>
      </c>
      <c r="B2746" t="s">
        <v>24699</v>
      </c>
      <c r="C2746" t="s">
        <v>2323</v>
      </c>
      <c r="D2746" t="s">
        <v>1188</v>
      </c>
      <c r="E2746" t="s">
        <v>37</v>
      </c>
      <c r="F2746">
        <v>124</v>
      </c>
      <c r="G2746">
        <v>46377022</v>
      </c>
      <c r="H2746">
        <v>10000000</v>
      </c>
    </row>
    <row r="2747" spans="1:8" x14ac:dyDescent="0.3">
      <c r="A2747">
        <v>6.5</v>
      </c>
      <c r="B2747" t="s">
        <v>24700</v>
      </c>
      <c r="C2747" t="s">
        <v>12640</v>
      </c>
      <c r="D2747" t="s">
        <v>6081</v>
      </c>
      <c r="E2747" t="s">
        <v>37</v>
      </c>
      <c r="F2747">
        <v>82</v>
      </c>
      <c r="G2747">
        <v>36696761</v>
      </c>
      <c r="H2747">
        <v>23000000</v>
      </c>
    </row>
    <row r="2748" spans="1:8" x14ac:dyDescent="0.3">
      <c r="A2748">
        <v>6.2</v>
      </c>
      <c r="B2748" t="s">
        <v>24701</v>
      </c>
      <c r="C2748" t="s">
        <v>465</v>
      </c>
      <c r="D2748" t="s">
        <v>157</v>
      </c>
      <c r="E2748" t="s">
        <v>37</v>
      </c>
      <c r="F2748">
        <v>107</v>
      </c>
      <c r="G2748">
        <v>36200000</v>
      </c>
      <c r="H2748">
        <v>12305523</v>
      </c>
    </row>
    <row r="2749" spans="1:8" x14ac:dyDescent="0.3">
      <c r="A2749">
        <v>6</v>
      </c>
      <c r="B2749" t="s">
        <v>24702</v>
      </c>
      <c r="C2749" t="s">
        <v>8769</v>
      </c>
      <c r="D2749" t="s">
        <v>1342</v>
      </c>
      <c r="E2749" t="s">
        <v>37</v>
      </c>
      <c r="F2749">
        <v>97</v>
      </c>
      <c r="G2749">
        <v>35794166</v>
      </c>
      <c r="H2749">
        <v>10000000</v>
      </c>
    </row>
    <row r="2750" spans="1:8" x14ac:dyDescent="0.3">
      <c r="A2750">
        <v>6.3</v>
      </c>
      <c r="B2750" t="s">
        <v>24703</v>
      </c>
      <c r="C2750" t="s">
        <v>11894</v>
      </c>
      <c r="D2750" t="s">
        <v>1342</v>
      </c>
      <c r="E2750" t="s">
        <v>37</v>
      </c>
      <c r="F2750">
        <v>80</v>
      </c>
      <c r="G2750">
        <v>33583175</v>
      </c>
      <c r="H2750">
        <v>10000000</v>
      </c>
    </row>
    <row r="2751" spans="1:8" x14ac:dyDescent="0.3">
      <c r="A2751">
        <v>5.8</v>
      </c>
      <c r="B2751" t="s">
        <v>24704</v>
      </c>
      <c r="C2751" t="s">
        <v>12662</v>
      </c>
      <c r="D2751" t="s">
        <v>1188</v>
      </c>
      <c r="E2751" t="s">
        <v>37</v>
      </c>
      <c r="F2751">
        <v>85</v>
      </c>
      <c r="G2751">
        <v>32983713</v>
      </c>
      <c r="H2751">
        <v>20000000</v>
      </c>
    </row>
    <row r="2752" spans="1:8" x14ac:dyDescent="0.3">
      <c r="A2752">
        <v>6.1</v>
      </c>
      <c r="B2752" t="s">
        <v>24705</v>
      </c>
      <c r="C2752" t="s">
        <v>12575</v>
      </c>
      <c r="D2752" t="s">
        <v>7540</v>
      </c>
      <c r="E2752" t="s">
        <v>37</v>
      </c>
      <c r="F2752">
        <v>97</v>
      </c>
      <c r="G2752">
        <v>52200504</v>
      </c>
      <c r="H2752">
        <v>10000000</v>
      </c>
    </row>
    <row r="2753" spans="1:8" x14ac:dyDescent="0.3">
      <c r="A2753">
        <v>6.9</v>
      </c>
      <c r="B2753" t="s">
        <v>24706</v>
      </c>
      <c r="C2753" t="s">
        <v>12670</v>
      </c>
      <c r="D2753" t="s">
        <v>12672</v>
      </c>
      <c r="E2753" t="s">
        <v>37</v>
      </c>
      <c r="F2753">
        <v>109</v>
      </c>
      <c r="G2753">
        <v>33000000</v>
      </c>
      <c r="H2753">
        <v>10000000</v>
      </c>
    </row>
    <row r="2754" spans="1:8" x14ac:dyDescent="0.3">
      <c r="A2754">
        <v>5.4</v>
      </c>
      <c r="B2754" t="s">
        <v>24707</v>
      </c>
      <c r="C2754" t="s">
        <v>6266</v>
      </c>
      <c r="D2754" t="s">
        <v>8008</v>
      </c>
      <c r="E2754" t="s">
        <v>37</v>
      </c>
      <c r="F2754">
        <v>140</v>
      </c>
      <c r="G2754">
        <v>32101000</v>
      </c>
      <c r="H2754">
        <v>10000000</v>
      </c>
    </row>
    <row r="2755" spans="1:8" x14ac:dyDescent="0.3">
      <c r="A2755">
        <v>6.7</v>
      </c>
      <c r="B2755" t="s">
        <v>24708</v>
      </c>
      <c r="C2755" t="s">
        <v>12681</v>
      </c>
      <c r="D2755" t="s">
        <v>3574</v>
      </c>
      <c r="E2755" t="s">
        <v>37</v>
      </c>
      <c r="F2755">
        <v>90</v>
      </c>
      <c r="G2755">
        <v>31487293</v>
      </c>
      <c r="H2755">
        <v>9000000</v>
      </c>
    </row>
    <row r="2756" spans="1:8" x14ac:dyDescent="0.3">
      <c r="A2756">
        <v>7.4</v>
      </c>
      <c r="B2756" t="s">
        <v>24709</v>
      </c>
      <c r="C2756" t="s">
        <v>4920</v>
      </c>
      <c r="D2756" t="s">
        <v>8842</v>
      </c>
      <c r="E2756" t="s">
        <v>37</v>
      </c>
      <c r="F2756">
        <v>130</v>
      </c>
      <c r="G2756">
        <v>30651422</v>
      </c>
      <c r="H2756">
        <v>10000000</v>
      </c>
    </row>
    <row r="2757" spans="1:8" x14ac:dyDescent="0.3">
      <c r="A2757">
        <v>5.6</v>
      </c>
      <c r="B2757" t="s">
        <v>24710</v>
      </c>
      <c r="C2757" t="s">
        <v>12688</v>
      </c>
      <c r="D2757" t="s">
        <v>1188</v>
      </c>
      <c r="E2757" t="s">
        <v>37</v>
      </c>
      <c r="F2757">
        <v>98</v>
      </c>
      <c r="G2757">
        <v>30306281</v>
      </c>
      <c r="H2757">
        <v>10000000</v>
      </c>
    </row>
    <row r="2758" spans="1:8" x14ac:dyDescent="0.3">
      <c r="A2758">
        <v>6.5</v>
      </c>
      <c r="B2758" t="s">
        <v>24711</v>
      </c>
      <c r="C2758" t="s">
        <v>1285</v>
      </c>
      <c r="D2758" t="s">
        <v>12693</v>
      </c>
      <c r="E2758" t="s">
        <v>37</v>
      </c>
      <c r="F2758">
        <v>101</v>
      </c>
      <c r="G2758">
        <v>29500000</v>
      </c>
      <c r="H2758">
        <v>10000000</v>
      </c>
    </row>
    <row r="2759" spans="1:8" x14ac:dyDescent="0.3">
      <c r="A2759">
        <v>6.5</v>
      </c>
      <c r="B2759" t="s">
        <v>24712</v>
      </c>
      <c r="C2759" t="s">
        <v>10077</v>
      </c>
      <c r="D2759" t="s">
        <v>59</v>
      </c>
      <c r="E2759" t="s">
        <v>37</v>
      </c>
      <c r="F2759">
        <v>114</v>
      </c>
      <c r="G2759">
        <v>30050028</v>
      </c>
      <c r="H2759">
        <v>17000000</v>
      </c>
    </row>
    <row r="2760" spans="1:8" x14ac:dyDescent="0.3">
      <c r="A2760">
        <v>5.8</v>
      </c>
      <c r="B2760" t="s">
        <v>24713</v>
      </c>
      <c r="C2760" t="s">
        <v>1666</v>
      </c>
      <c r="D2760" t="s">
        <v>853</v>
      </c>
      <c r="E2760" t="s">
        <v>37</v>
      </c>
      <c r="F2760">
        <v>100</v>
      </c>
      <c r="G2760">
        <v>29392418</v>
      </c>
      <c r="H2760">
        <v>10000000</v>
      </c>
    </row>
    <row r="2761" spans="1:8" x14ac:dyDescent="0.3">
      <c r="A2761">
        <v>5</v>
      </c>
      <c r="B2761" t="s">
        <v>24714</v>
      </c>
      <c r="C2761" t="s">
        <v>7311</v>
      </c>
      <c r="D2761" t="s">
        <v>1861</v>
      </c>
      <c r="E2761" t="s">
        <v>37</v>
      </c>
      <c r="F2761">
        <v>85</v>
      </c>
      <c r="G2761">
        <v>28563926</v>
      </c>
      <c r="H2761">
        <v>8500000</v>
      </c>
    </row>
    <row r="2762" spans="1:8" x14ac:dyDescent="0.3">
      <c r="A2762">
        <v>5.5</v>
      </c>
      <c r="B2762" t="s">
        <v>24715</v>
      </c>
      <c r="C2762" t="s">
        <v>12707</v>
      </c>
      <c r="D2762" t="s">
        <v>816</v>
      </c>
      <c r="E2762" t="s">
        <v>37</v>
      </c>
      <c r="F2762">
        <v>103</v>
      </c>
      <c r="G2762">
        <v>28435406</v>
      </c>
      <c r="H2762">
        <v>12000000</v>
      </c>
    </row>
    <row r="2763" spans="1:8" x14ac:dyDescent="0.3">
      <c r="A2763">
        <v>6.5</v>
      </c>
      <c r="B2763" t="s">
        <v>24716</v>
      </c>
      <c r="C2763" t="s">
        <v>8230</v>
      </c>
      <c r="D2763" t="s">
        <v>816</v>
      </c>
      <c r="E2763" t="s">
        <v>37</v>
      </c>
      <c r="F2763">
        <v>100</v>
      </c>
      <c r="G2763">
        <v>25339117</v>
      </c>
      <c r="H2763">
        <v>10000000</v>
      </c>
    </row>
    <row r="2764" spans="1:8" x14ac:dyDescent="0.3">
      <c r="A2764">
        <v>7.2</v>
      </c>
      <c r="B2764" t="s">
        <v>24717</v>
      </c>
      <c r="C2764" t="s">
        <v>2636</v>
      </c>
      <c r="D2764" t="s">
        <v>937</v>
      </c>
      <c r="E2764" t="s">
        <v>37</v>
      </c>
      <c r="F2764">
        <v>114</v>
      </c>
      <c r="G2764">
        <v>25600000</v>
      </c>
      <c r="H2764">
        <v>10000000</v>
      </c>
    </row>
    <row r="2765" spans="1:8" x14ac:dyDescent="0.3">
      <c r="A2765">
        <v>5.2</v>
      </c>
      <c r="B2765" t="s">
        <v>24718</v>
      </c>
      <c r="C2765" t="s">
        <v>12726</v>
      </c>
      <c r="D2765" t="s">
        <v>1342</v>
      </c>
      <c r="E2765" t="s">
        <v>37</v>
      </c>
      <c r="F2765">
        <v>97</v>
      </c>
      <c r="G2765">
        <v>27736779</v>
      </c>
      <c r="H2765">
        <v>10000000</v>
      </c>
    </row>
    <row r="2766" spans="1:8" x14ac:dyDescent="0.3">
      <c r="A2766">
        <v>5.7</v>
      </c>
      <c r="B2766" t="s">
        <v>24719</v>
      </c>
      <c r="C2766" t="s">
        <v>12732</v>
      </c>
      <c r="D2766" t="s">
        <v>3985</v>
      </c>
      <c r="E2766" t="s">
        <v>37</v>
      </c>
      <c r="F2766">
        <v>116</v>
      </c>
      <c r="G2766">
        <v>24397469</v>
      </c>
      <c r="H2766">
        <v>17000000</v>
      </c>
    </row>
    <row r="2767" spans="1:8" x14ac:dyDescent="0.3">
      <c r="A2767">
        <v>4.7</v>
      </c>
      <c r="B2767" t="s">
        <v>21446</v>
      </c>
      <c r="C2767" t="s">
        <v>11190</v>
      </c>
      <c r="D2767" t="s">
        <v>1342</v>
      </c>
      <c r="E2767" t="s">
        <v>37</v>
      </c>
      <c r="F2767">
        <v>96</v>
      </c>
      <c r="G2767">
        <v>20384136</v>
      </c>
      <c r="H2767">
        <v>10000000</v>
      </c>
    </row>
    <row r="2768" spans="1:8" x14ac:dyDescent="0.3">
      <c r="A2768">
        <v>5.9</v>
      </c>
      <c r="B2768" t="s">
        <v>24720</v>
      </c>
      <c r="C2768" t="s">
        <v>12740</v>
      </c>
      <c r="D2768" t="s">
        <v>2818</v>
      </c>
      <c r="E2768" t="s">
        <v>37</v>
      </c>
      <c r="F2768">
        <v>98</v>
      </c>
      <c r="G2768">
        <v>25464480</v>
      </c>
      <c r="H2768">
        <v>10000000</v>
      </c>
    </row>
    <row r="2769" spans="1:8" x14ac:dyDescent="0.3">
      <c r="A2769">
        <v>6.8</v>
      </c>
      <c r="B2769" t="s">
        <v>24721</v>
      </c>
      <c r="C2769" t="s">
        <v>9467</v>
      </c>
      <c r="D2769" t="s">
        <v>3296</v>
      </c>
      <c r="E2769" t="s">
        <v>37</v>
      </c>
      <c r="F2769">
        <v>105</v>
      </c>
      <c r="G2769">
        <v>20338609</v>
      </c>
      <c r="H2769">
        <v>10000000</v>
      </c>
    </row>
    <row r="2770" spans="1:8" x14ac:dyDescent="0.3">
      <c r="A2770">
        <v>5.9</v>
      </c>
      <c r="B2770" t="s">
        <v>24722</v>
      </c>
      <c r="C2770" t="s">
        <v>12747</v>
      </c>
      <c r="D2770" t="s">
        <v>1861</v>
      </c>
      <c r="E2770" t="s">
        <v>37</v>
      </c>
      <c r="F2770">
        <v>123</v>
      </c>
      <c r="G2770">
        <v>18272447</v>
      </c>
      <c r="H2770">
        <v>10000000</v>
      </c>
    </row>
    <row r="2771" spans="1:8" x14ac:dyDescent="0.3">
      <c r="A2771">
        <v>7.7</v>
      </c>
      <c r="B2771" t="s">
        <v>24723</v>
      </c>
      <c r="C2771" t="s">
        <v>3168</v>
      </c>
      <c r="D2771" t="s">
        <v>1188</v>
      </c>
      <c r="E2771" t="s">
        <v>37</v>
      </c>
      <c r="F2771">
        <v>93</v>
      </c>
      <c r="G2771">
        <v>17096053</v>
      </c>
      <c r="H2771">
        <v>9000000</v>
      </c>
    </row>
    <row r="2772" spans="1:8" x14ac:dyDescent="0.3">
      <c r="A2772">
        <v>4.4000000000000004</v>
      </c>
      <c r="B2772" t="s">
        <v>24724</v>
      </c>
      <c r="C2772" t="s">
        <v>4315</v>
      </c>
      <c r="D2772" t="s">
        <v>1275</v>
      </c>
      <c r="E2772" t="s">
        <v>37</v>
      </c>
      <c r="F2772">
        <v>97</v>
      </c>
      <c r="G2772">
        <v>21371425</v>
      </c>
      <c r="H2772">
        <v>10000000</v>
      </c>
    </row>
    <row r="2773" spans="1:8" x14ac:dyDescent="0.3">
      <c r="A2773">
        <v>6.6</v>
      </c>
      <c r="B2773" t="s">
        <v>24725</v>
      </c>
      <c r="C2773" t="s">
        <v>2323</v>
      </c>
      <c r="D2773" t="s">
        <v>1188</v>
      </c>
      <c r="E2773" t="s">
        <v>37</v>
      </c>
      <c r="F2773">
        <v>122</v>
      </c>
      <c r="G2773">
        <v>33071558</v>
      </c>
      <c r="H2773">
        <v>10000000</v>
      </c>
    </row>
    <row r="2774" spans="1:8" x14ac:dyDescent="0.3">
      <c r="A2774">
        <v>6.7</v>
      </c>
      <c r="B2774" t="s">
        <v>24726</v>
      </c>
      <c r="C2774" t="s">
        <v>12771</v>
      </c>
      <c r="D2774" t="s">
        <v>4930</v>
      </c>
      <c r="E2774" t="s">
        <v>37</v>
      </c>
      <c r="F2774">
        <v>101</v>
      </c>
      <c r="G2774">
        <v>17655201</v>
      </c>
      <c r="H2774">
        <v>10000000</v>
      </c>
    </row>
    <row r="2775" spans="1:8" x14ac:dyDescent="0.3">
      <c r="A2775">
        <v>5.5</v>
      </c>
      <c r="B2775" t="s">
        <v>24727</v>
      </c>
      <c r="C2775" t="s">
        <v>9348</v>
      </c>
      <c r="D2775" t="s">
        <v>1247</v>
      </c>
      <c r="E2775" t="s">
        <v>37</v>
      </c>
      <c r="F2775">
        <v>100</v>
      </c>
      <c r="G2775">
        <v>16247775</v>
      </c>
      <c r="H2775">
        <v>25000000</v>
      </c>
    </row>
    <row r="2776" spans="1:8" x14ac:dyDescent="0.3">
      <c r="A2776">
        <v>6.5</v>
      </c>
      <c r="B2776" t="s">
        <v>24728</v>
      </c>
      <c r="C2776" t="s">
        <v>2862</v>
      </c>
      <c r="D2776" t="s">
        <v>5623</v>
      </c>
      <c r="E2776" t="s">
        <v>37</v>
      </c>
      <c r="F2776">
        <v>129</v>
      </c>
      <c r="G2776">
        <v>16153600</v>
      </c>
      <c r="H2776">
        <v>10000000</v>
      </c>
    </row>
    <row r="2777" spans="1:8" x14ac:dyDescent="0.3">
      <c r="A2777">
        <v>6.2</v>
      </c>
      <c r="B2777" t="s">
        <v>24729</v>
      </c>
      <c r="C2777" t="s">
        <v>2768</v>
      </c>
      <c r="D2777" t="s">
        <v>1022</v>
      </c>
      <c r="E2777" t="s">
        <v>37</v>
      </c>
      <c r="F2777">
        <v>81</v>
      </c>
      <c r="G2777">
        <v>16033556</v>
      </c>
      <c r="H2777">
        <v>10000000</v>
      </c>
    </row>
    <row r="2778" spans="1:8" x14ac:dyDescent="0.3">
      <c r="A2778">
        <v>7.1</v>
      </c>
      <c r="B2778" t="s">
        <v>24730</v>
      </c>
      <c r="C2778" t="s">
        <v>924</v>
      </c>
      <c r="D2778" t="s">
        <v>10425</v>
      </c>
      <c r="E2778" t="s">
        <v>37</v>
      </c>
      <c r="F2778">
        <v>96</v>
      </c>
      <c r="G2778">
        <v>16667084</v>
      </c>
      <c r="H2778">
        <v>11000000</v>
      </c>
    </row>
    <row r="2779" spans="1:8" x14ac:dyDescent="0.3">
      <c r="A2779">
        <v>6.1</v>
      </c>
      <c r="B2779" t="s">
        <v>24731</v>
      </c>
      <c r="C2779" t="s">
        <v>12792</v>
      </c>
      <c r="D2779" t="s">
        <v>3330</v>
      </c>
      <c r="E2779" t="s">
        <v>37</v>
      </c>
      <c r="F2779">
        <v>84</v>
      </c>
      <c r="G2779">
        <v>15417771</v>
      </c>
      <c r="H2779">
        <v>12600000</v>
      </c>
    </row>
    <row r="2780" spans="1:8" x14ac:dyDescent="0.3">
      <c r="A2780">
        <v>6</v>
      </c>
      <c r="B2780" t="s">
        <v>24732</v>
      </c>
      <c r="C2780" t="s">
        <v>10816</v>
      </c>
      <c r="D2780" t="s">
        <v>587</v>
      </c>
      <c r="E2780" t="s">
        <v>37</v>
      </c>
      <c r="F2780">
        <v>110</v>
      </c>
      <c r="G2780">
        <v>15156200</v>
      </c>
      <c r="H2780">
        <v>30000000</v>
      </c>
    </row>
    <row r="2781" spans="1:8" x14ac:dyDescent="0.3">
      <c r="A2781">
        <v>7.4</v>
      </c>
      <c r="B2781" t="s">
        <v>24733</v>
      </c>
      <c r="C2781" t="s">
        <v>9785</v>
      </c>
      <c r="D2781" t="s">
        <v>1473</v>
      </c>
      <c r="E2781" t="s">
        <v>37</v>
      </c>
      <c r="F2781">
        <v>130</v>
      </c>
      <c r="G2781">
        <v>21589307</v>
      </c>
      <c r="H2781">
        <v>10000000</v>
      </c>
    </row>
    <row r="2782" spans="1:8" x14ac:dyDescent="0.3">
      <c r="A2782">
        <v>5.9</v>
      </c>
      <c r="B2782" t="s">
        <v>24734</v>
      </c>
      <c r="C2782" t="s">
        <v>12808</v>
      </c>
      <c r="D2782" t="s">
        <v>541</v>
      </c>
      <c r="E2782" t="s">
        <v>37</v>
      </c>
      <c r="F2782">
        <v>84</v>
      </c>
      <c r="G2782">
        <v>20339754</v>
      </c>
      <c r="H2782">
        <v>10000000</v>
      </c>
    </row>
    <row r="2783" spans="1:8" x14ac:dyDescent="0.3">
      <c r="A2783">
        <v>4.0999999999999996</v>
      </c>
      <c r="B2783" t="s">
        <v>24735</v>
      </c>
      <c r="C2783" t="s">
        <v>12813</v>
      </c>
      <c r="D2783" t="s">
        <v>1854</v>
      </c>
      <c r="E2783" t="s">
        <v>37</v>
      </c>
      <c r="F2783">
        <v>106</v>
      </c>
      <c r="G2783">
        <v>28873374</v>
      </c>
      <c r="H2783">
        <v>10000000</v>
      </c>
    </row>
    <row r="2784" spans="1:8" x14ac:dyDescent="0.3">
      <c r="A2784">
        <v>5.9</v>
      </c>
      <c r="B2784" t="s">
        <v>24736</v>
      </c>
      <c r="C2784" t="s">
        <v>12824</v>
      </c>
      <c r="D2784" t="s">
        <v>286</v>
      </c>
      <c r="E2784" t="s">
        <v>37</v>
      </c>
      <c r="F2784">
        <v>76</v>
      </c>
      <c r="G2784">
        <v>13684949</v>
      </c>
      <c r="H2784">
        <v>3000000</v>
      </c>
    </row>
    <row r="2785" spans="1:8" x14ac:dyDescent="0.3">
      <c r="A2785">
        <v>7</v>
      </c>
      <c r="B2785" t="s">
        <v>24737</v>
      </c>
      <c r="C2785" t="s">
        <v>12397</v>
      </c>
      <c r="D2785" t="s">
        <v>760</v>
      </c>
      <c r="E2785" t="s">
        <v>37</v>
      </c>
      <c r="F2785">
        <v>99</v>
      </c>
      <c r="G2785">
        <v>14597405</v>
      </c>
      <c r="H2785">
        <v>6400000</v>
      </c>
    </row>
    <row r="2786" spans="1:8" x14ac:dyDescent="0.3">
      <c r="A2786">
        <v>6.8</v>
      </c>
      <c r="B2786" t="s">
        <v>24738</v>
      </c>
      <c r="C2786" t="s">
        <v>4654</v>
      </c>
      <c r="D2786" t="s">
        <v>3102</v>
      </c>
      <c r="E2786" t="s">
        <v>37</v>
      </c>
      <c r="F2786">
        <v>96</v>
      </c>
      <c r="G2786">
        <v>12570442</v>
      </c>
      <c r="H2786">
        <v>10000000</v>
      </c>
    </row>
    <row r="2787" spans="1:8" x14ac:dyDescent="0.3">
      <c r="A2787">
        <v>7.4</v>
      </c>
      <c r="B2787" t="s">
        <v>24739</v>
      </c>
      <c r="C2787" t="s">
        <v>12834</v>
      </c>
      <c r="D2787" t="s">
        <v>151</v>
      </c>
      <c r="E2787" t="s">
        <v>37</v>
      </c>
      <c r="F2787">
        <v>104</v>
      </c>
      <c r="G2787">
        <v>12514138</v>
      </c>
      <c r="H2787">
        <v>10000000</v>
      </c>
    </row>
    <row r="2788" spans="1:8" x14ac:dyDescent="0.3">
      <c r="A2788">
        <v>7.1</v>
      </c>
      <c r="B2788" t="s">
        <v>24740</v>
      </c>
      <c r="C2788" t="s">
        <v>12838</v>
      </c>
      <c r="D2788" t="s">
        <v>469</v>
      </c>
      <c r="E2788" t="s">
        <v>37</v>
      </c>
      <c r="F2788">
        <v>108</v>
      </c>
      <c r="G2788">
        <v>43771291</v>
      </c>
      <c r="H2788">
        <v>5000000</v>
      </c>
    </row>
    <row r="2789" spans="1:8" x14ac:dyDescent="0.3">
      <c r="A2789">
        <v>7</v>
      </c>
      <c r="B2789" t="s">
        <v>24741</v>
      </c>
      <c r="C2789" t="s">
        <v>12842</v>
      </c>
      <c r="D2789" t="s">
        <v>4829</v>
      </c>
      <c r="E2789" t="s">
        <v>37</v>
      </c>
      <c r="F2789">
        <v>108</v>
      </c>
      <c r="G2789">
        <v>11703287</v>
      </c>
      <c r="H2789">
        <v>10000000</v>
      </c>
    </row>
    <row r="2790" spans="1:8" x14ac:dyDescent="0.3">
      <c r="A2790">
        <v>5.8</v>
      </c>
      <c r="B2790" t="s">
        <v>24742</v>
      </c>
      <c r="C2790" t="s">
        <v>5326</v>
      </c>
      <c r="D2790" t="s">
        <v>816</v>
      </c>
      <c r="E2790" t="s">
        <v>37</v>
      </c>
      <c r="F2790">
        <v>87</v>
      </c>
      <c r="G2790">
        <v>11560259</v>
      </c>
      <c r="H2790">
        <v>22000000</v>
      </c>
    </row>
    <row r="2791" spans="1:8" x14ac:dyDescent="0.3">
      <c r="A2791">
        <v>7.8</v>
      </c>
      <c r="B2791" t="s">
        <v>24743</v>
      </c>
      <c r="C2791" t="s">
        <v>11847</v>
      </c>
      <c r="D2791" t="s">
        <v>809</v>
      </c>
      <c r="E2791" t="s">
        <v>37</v>
      </c>
      <c r="F2791">
        <v>89</v>
      </c>
      <c r="G2791">
        <v>10824921</v>
      </c>
      <c r="H2791">
        <v>10000000</v>
      </c>
    </row>
    <row r="2792" spans="1:8" x14ac:dyDescent="0.3">
      <c r="A2792">
        <v>6.5</v>
      </c>
      <c r="B2792" t="s">
        <v>24744</v>
      </c>
      <c r="C2792" t="s">
        <v>12855</v>
      </c>
      <c r="D2792" t="s">
        <v>12856</v>
      </c>
      <c r="E2792" t="s">
        <v>37</v>
      </c>
      <c r="F2792">
        <v>97</v>
      </c>
      <c r="G2792">
        <v>10561238</v>
      </c>
      <c r="H2792">
        <v>10000000</v>
      </c>
    </row>
    <row r="2793" spans="1:8" x14ac:dyDescent="0.3">
      <c r="A2793">
        <v>7</v>
      </c>
      <c r="B2793" t="s">
        <v>24745</v>
      </c>
      <c r="C2793" t="s">
        <v>173</v>
      </c>
      <c r="D2793" t="s">
        <v>12860</v>
      </c>
      <c r="E2793" t="s">
        <v>37</v>
      </c>
      <c r="F2793">
        <v>106</v>
      </c>
      <c r="G2793">
        <v>14479776</v>
      </c>
      <c r="H2793">
        <v>10000000</v>
      </c>
    </row>
    <row r="2794" spans="1:8" x14ac:dyDescent="0.3">
      <c r="A2794">
        <v>6.3</v>
      </c>
      <c r="B2794" t="s">
        <v>24746</v>
      </c>
      <c r="C2794" t="s">
        <v>155</v>
      </c>
      <c r="D2794" t="s">
        <v>3753</v>
      </c>
      <c r="E2794" t="s">
        <v>37</v>
      </c>
      <c r="F2794">
        <v>100</v>
      </c>
      <c r="G2794">
        <v>9801782</v>
      </c>
      <c r="H2794">
        <v>10000000</v>
      </c>
    </row>
    <row r="2795" spans="1:8" x14ac:dyDescent="0.3">
      <c r="A2795">
        <v>5.3</v>
      </c>
      <c r="B2795" t="s">
        <v>24747</v>
      </c>
      <c r="C2795" t="s">
        <v>10151</v>
      </c>
      <c r="D2795" t="s">
        <v>816</v>
      </c>
      <c r="E2795" t="s">
        <v>37</v>
      </c>
      <c r="F2795">
        <v>89</v>
      </c>
      <c r="G2795">
        <v>8070311</v>
      </c>
      <c r="H2795">
        <v>10000000</v>
      </c>
    </row>
    <row r="2796" spans="1:8" x14ac:dyDescent="0.3">
      <c r="A2796">
        <v>5.5</v>
      </c>
      <c r="B2796" t="s">
        <v>24748</v>
      </c>
      <c r="C2796" t="s">
        <v>7629</v>
      </c>
      <c r="D2796" t="s">
        <v>718</v>
      </c>
      <c r="E2796" t="s">
        <v>37</v>
      </c>
      <c r="F2796">
        <v>95</v>
      </c>
      <c r="G2796">
        <v>8460995</v>
      </c>
      <c r="H2796">
        <v>10000000</v>
      </c>
    </row>
    <row r="2797" spans="1:8" x14ac:dyDescent="0.3">
      <c r="A2797">
        <v>7.4</v>
      </c>
      <c r="B2797" t="s">
        <v>24749</v>
      </c>
      <c r="C2797" t="s">
        <v>3433</v>
      </c>
      <c r="D2797" t="s">
        <v>1018</v>
      </c>
      <c r="E2797" t="s">
        <v>37</v>
      </c>
      <c r="F2797">
        <v>97</v>
      </c>
      <c r="G2797">
        <v>8111360</v>
      </c>
      <c r="H2797">
        <v>10000000</v>
      </c>
    </row>
    <row r="2798" spans="1:8" x14ac:dyDescent="0.3">
      <c r="A2798">
        <v>4.3</v>
      </c>
      <c r="B2798" t="s">
        <v>24750</v>
      </c>
      <c r="C2798" t="s">
        <v>6550</v>
      </c>
      <c r="D2798" t="s">
        <v>809</v>
      </c>
      <c r="E2798" t="s">
        <v>37</v>
      </c>
      <c r="F2798">
        <v>94</v>
      </c>
      <c r="G2798">
        <v>8828771</v>
      </c>
      <c r="H2798">
        <v>6000000</v>
      </c>
    </row>
    <row r="2799" spans="1:8" x14ac:dyDescent="0.3">
      <c r="A2799">
        <v>5.2</v>
      </c>
      <c r="B2799" t="s">
        <v>24751</v>
      </c>
      <c r="C2799" t="s">
        <v>12883</v>
      </c>
      <c r="D2799" t="s">
        <v>1553</v>
      </c>
      <c r="E2799" t="s">
        <v>37</v>
      </c>
      <c r="F2799">
        <v>95</v>
      </c>
      <c r="G2799">
        <v>7563670</v>
      </c>
      <c r="H2799">
        <v>10000000</v>
      </c>
    </row>
    <row r="2800" spans="1:8" x14ac:dyDescent="0.3">
      <c r="A2800">
        <v>6.7</v>
      </c>
      <c r="B2800" t="s">
        <v>24752</v>
      </c>
      <c r="C2800" t="s">
        <v>12887</v>
      </c>
      <c r="D2800" t="s">
        <v>12888</v>
      </c>
      <c r="E2800" t="s">
        <v>37</v>
      </c>
      <c r="F2800">
        <v>101</v>
      </c>
      <c r="G2800">
        <v>6619173</v>
      </c>
      <c r="H2800">
        <v>10000000</v>
      </c>
    </row>
    <row r="2801" spans="1:8" x14ac:dyDescent="0.3">
      <c r="A2801">
        <v>8.6</v>
      </c>
      <c r="B2801" t="s">
        <v>24753</v>
      </c>
      <c r="C2801" t="s">
        <v>5530</v>
      </c>
      <c r="D2801" t="s">
        <v>937</v>
      </c>
      <c r="E2801" t="s">
        <v>37</v>
      </c>
      <c r="F2801">
        <v>101</v>
      </c>
      <c r="G2801">
        <v>6712241</v>
      </c>
      <c r="H2801">
        <v>7500000</v>
      </c>
    </row>
    <row r="2802" spans="1:8" x14ac:dyDescent="0.3">
      <c r="A2802">
        <v>6.1</v>
      </c>
      <c r="B2802" t="s">
        <v>24754</v>
      </c>
      <c r="C2802" t="s">
        <v>12904</v>
      </c>
      <c r="D2802" t="s">
        <v>2690</v>
      </c>
      <c r="E2802" t="s">
        <v>37</v>
      </c>
      <c r="F2802">
        <v>82</v>
      </c>
      <c r="G2802">
        <v>6842058</v>
      </c>
      <c r="H2802">
        <v>10000000</v>
      </c>
    </row>
    <row r="2803" spans="1:8" x14ac:dyDescent="0.3">
      <c r="A2803">
        <v>5.8</v>
      </c>
      <c r="B2803" t="s">
        <v>24755</v>
      </c>
      <c r="C2803" t="s">
        <v>12910</v>
      </c>
      <c r="D2803" t="s">
        <v>5796</v>
      </c>
      <c r="E2803" t="s">
        <v>37</v>
      </c>
      <c r="F2803">
        <v>74</v>
      </c>
      <c r="G2803">
        <v>6491350</v>
      </c>
      <c r="H2803">
        <v>10000000</v>
      </c>
    </row>
    <row r="2804" spans="1:8" x14ac:dyDescent="0.3">
      <c r="A2804">
        <v>7.7</v>
      </c>
      <c r="B2804" t="s">
        <v>24756</v>
      </c>
      <c r="C2804" t="s">
        <v>12914</v>
      </c>
      <c r="D2804" t="s">
        <v>12916</v>
      </c>
      <c r="E2804" t="s">
        <v>726</v>
      </c>
      <c r="F2804">
        <v>130</v>
      </c>
      <c r="G2804">
        <v>9473382</v>
      </c>
      <c r="H2804">
        <v>10000000</v>
      </c>
    </row>
    <row r="2805" spans="1:8" x14ac:dyDescent="0.3">
      <c r="A2805">
        <v>8</v>
      </c>
      <c r="B2805" t="s">
        <v>24757</v>
      </c>
      <c r="C2805" t="s">
        <v>3663</v>
      </c>
      <c r="D2805" t="s">
        <v>760</v>
      </c>
      <c r="E2805" t="s">
        <v>37</v>
      </c>
      <c r="F2805">
        <v>112</v>
      </c>
      <c r="G2805">
        <v>6197866</v>
      </c>
      <c r="H2805">
        <v>10000000</v>
      </c>
    </row>
    <row r="2806" spans="1:8" x14ac:dyDescent="0.3">
      <c r="A2806">
        <v>5.6</v>
      </c>
      <c r="B2806" t="s">
        <v>24758</v>
      </c>
      <c r="C2806" t="s">
        <v>12925</v>
      </c>
      <c r="D2806" t="s">
        <v>12926</v>
      </c>
      <c r="E2806" t="s">
        <v>37</v>
      </c>
      <c r="F2806">
        <v>96</v>
      </c>
      <c r="G2806">
        <v>6044618</v>
      </c>
      <c r="H2806">
        <v>10000000</v>
      </c>
    </row>
    <row r="2807" spans="1:8" x14ac:dyDescent="0.3">
      <c r="A2807">
        <v>6.7</v>
      </c>
      <c r="B2807" t="s">
        <v>24759</v>
      </c>
      <c r="C2807" t="s">
        <v>12930</v>
      </c>
      <c r="D2807" t="s">
        <v>1188</v>
      </c>
      <c r="E2807" t="s">
        <v>37</v>
      </c>
      <c r="F2807">
        <v>89</v>
      </c>
      <c r="G2807">
        <v>7764027</v>
      </c>
      <c r="H2807">
        <v>10000000</v>
      </c>
    </row>
    <row r="2808" spans="1:8" x14ac:dyDescent="0.3">
      <c r="A2808">
        <v>6.6</v>
      </c>
      <c r="B2808" t="s">
        <v>24760</v>
      </c>
      <c r="C2808" t="s">
        <v>8851</v>
      </c>
      <c r="D2808" t="s">
        <v>1473</v>
      </c>
      <c r="E2808" t="s">
        <v>37</v>
      </c>
      <c r="F2808">
        <v>121</v>
      </c>
      <c r="G2808">
        <v>21569041</v>
      </c>
      <c r="H2808">
        <v>9000000</v>
      </c>
    </row>
    <row r="2809" spans="1:8" x14ac:dyDescent="0.3">
      <c r="A2809">
        <v>4.0999999999999996</v>
      </c>
      <c r="B2809" t="s">
        <v>24761</v>
      </c>
      <c r="C2809" t="s">
        <v>12948</v>
      </c>
      <c r="D2809" t="s">
        <v>1247</v>
      </c>
      <c r="E2809" t="s">
        <v>37</v>
      </c>
      <c r="F2809">
        <v>85</v>
      </c>
      <c r="G2809">
        <v>4356743</v>
      </c>
      <c r="H2809">
        <v>16000000</v>
      </c>
    </row>
    <row r="2810" spans="1:8" x14ac:dyDescent="0.3">
      <c r="A2810">
        <v>7.3</v>
      </c>
      <c r="B2810" t="s">
        <v>24762</v>
      </c>
      <c r="C2810" t="s">
        <v>7804</v>
      </c>
      <c r="D2810" t="s">
        <v>12953</v>
      </c>
      <c r="E2810" t="s">
        <v>37</v>
      </c>
      <c r="F2810">
        <v>120</v>
      </c>
      <c r="G2810">
        <v>5484375</v>
      </c>
      <c r="H2810">
        <v>10000000</v>
      </c>
    </row>
    <row r="2811" spans="1:8" x14ac:dyDescent="0.3">
      <c r="A2811">
        <v>7.1</v>
      </c>
      <c r="B2811" t="s">
        <v>24763</v>
      </c>
      <c r="C2811" t="s">
        <v>12958</v>
      </c>
      <c r="D2811" t="s">
        <v>3296</v>
      </c>
      <c r="E2811" t="s">
        <v>37</v>
      </c>
      <c r="F2811">
        <v>106</v>
      </c>
      <c r="G2811">
        <v>5348317</v>
      </c>
      <c r="H2811">
        <v>10000000</v>
      </c>
    </row>
    <row r="2812" spans="1:8" x14ac:dyDescent="0.3">
      <c r="A2812">
        <v>6.5</v>
      </c>
      <c r="B2812" t="s">
        <v>24764</v>
      </c>
      <c r="C2812" t="s">
        <v>12962</v>
      </c>
      <c r="D2812" t="s">
        <v>1188</v>
      </c>
      <c r="E2812" t="s">
        <v>37</v>
      </c>
      <c r="F2812">
        <v>83</v>
      </c>
      <c r="G2812">
        <v>4244155</v>
      </c>
      <c r="H2812">
        <v>10000000</v>
      </c>
    </row>
    <row r="2813" spans="1:8" x14ac:dyDescent="0.3">
      <c r="A2813">
        <v>7</v>
      </c>
      <c r="B2813" t="s">
        <v>24765</v>
      </c>
      <c r="C2813" t="s">
        <v>12967</v>
      </c>
      <c r="D2813" t="s">
        <v>151</v>
      </c>
      <c r="E2813" t="s">
        <v>7581</v>
      </c>
      <c r="F2813">
        <v>120</v>
      </c>
      <c r="G2813">
        <v>5004648</v>
      </c>
      <c r="H2813">
        <v>10000000</v>
      </c>
    </row>
    <row r="2814" spans="1:8" x14ac:dyDescent="0.3">
      <c r="A2814">
        <v>5.5</v>
      </c>
      <c r="B2814" t="s">
        <v>24766</v>
      </c>
      <c r="C2814" t="s">
        <v>12974</v>
      </c>
      <c r="D2814" t="s">
        <v>3353</v>
      </c>
      <c r="E2814" t="s">
        <v>37</v>
      </c>
      <c r="F2814">
        <v>111</v>
      </c>
      <c r="G2814">
        <v>3333823</v>
      </c>
      <c r="H2814">
        <v>10000000</v>
      </c>
    </row>
    <row r="2815" spans="1:8" x14ac:dyDescent="0.3">
      <c r="A2815">
        <v>6.6</v>
      </c>
      <c r="B2815" t="s">
        <v>24767</v>
      </c>
      <c r="C2815" t="s">
        <v>12978</v>
      </c>
      <c r="D2815" t="s">
        <v>282</v>
      </c>
      <c r="E2815" t="s">
        <v>37</v>
      </c>
      <c r="F2815">
        <v>100</v>
      </c>
      <c r="G2815">
        <v>3275585</v>
      </c>
      <c r="H2815">
        <v>11500000</v>
      </c>
    </row>
    <row r="2816" spans="1:8" x14ac:dyDescent="0.3">
      <c r="A2816">
        <v>7.1</v>
      </c>
      <c r="B2816" t="s">
        <v>24768</v>
      </c>
      <c r="C2816" t="s">
        <v>753</v>
      </c>
      <c r="D2816" t="s">
        <v>1025</v>
      </c>
      <c r="E2816" t="s">
        <v>37</v>
      </c>
      <c r="F2816">
        <v>89</v>
      </c>
      <c r="G2816">
        <v>3193102</v>
      </c>
      <c r="H2816">
        <v>9000000</v>
      </c>
    </row>
    <row r="2817" spans="1:8" x14ac:dyDescent="0.3">
      <c r="A2817">
        <v>7.9</v>
      </c>
      <c r="B2817" t="s">
        <v>24769</v>
      </c>
      <c r="C2817" t="s">
        <v>6294</v>
      </c>
      <c r="D2817" t="s">
        <v>1018</v>
      </c>
      <c r="E2817" t="s">
        <v>37</v>
      </c>
      <c r="F2817">
        <v>115</v>
      </c>
      <c r="G2817">
        <v>54557348</v>
      </c>
      <c r="H2817">
        <v>6500000</v>
      </c>
    </row>
    <row r="2818" spans="1:8" x14ac:dyDescent="0.3">
      <c r="A2818">
        <v>7.1</v>
      </c>
      <c r="B2818" t="s">
        <v>24770</v>
      </c>
      <c r="C2818" t="s">
        <v>12989</v>
      </c>
      <c r="D2818" t="s">
        <v>151</v>
      </c>
      <c r="E2818" t="s">
        <v>37</v>
      </c>
      <c r="F2818">
        <v>135</v>
      </c>
      <c r="G2818">
        <v>3041803</v>
      </c>
      <c r="H2818">
        <v>10000000</v>
      </c>
    </row>
    <row r="2819" spans="1:8" x14ac:dyDescent="0.3">
      <c r="A2819">
        <v>5.6</v>
      </c>
      <c r="B2819" t="s">
        <v>24771</v>
      </c>
      <c r="C2819" t="s">
        <v>12993</v>
      </c>
      <c r="D2819" t="s">
        <v>499</v>
      </c>
      <c r="E2819" t="s">
        <v>37</v>
      </c>
      <c r="F2819">
        <v>92</v>
      </c>
      <c r="G2819">
        <v>3060858</v>
      </c>
      <c r="H2819">
        <v>10000000</v>
      </c>
    </row>
    <row r="2820" spans="1:8" x14ac:dyDescent="0.3">
      <c r="A2820">
        <v>7.3</v>
      </c>
      <c r="B2820" t="s">
        <v>24772</v>
      </c>
      <c r="C2820" t="s">
        <v>7396</v>
      </c>
      <c r="D2820" t="s">
        <v>2701</v>
      </c>
      <c r="E2820" t="s">
        <v>37</v>
      </c>
      <c r="F2820">
        <v>120</v>
      </c>
      <c r="G2820">
        <v>1055654</v>
      </c>
      <c r="H2820">
        <v>10000000</v>
      </c>
    </row>
    <row r="2821" spans="1:8" x14ac:dyDescent="0.3">
      <c r="A2821">
        <v>3.3</v>
      </c>
      <c r="B2821" t="s">
        <v>24773</v>
      </c>
      <c r="C2821" t="s">
        <v>13002</v>
      </c>
      <c r="D2821" t="s">
        <v>809</v>
      </c>
      <c r="E2821" t="s">
        <v>37</v>
      </c>
      <c r="F2821">
        <v>97</v>
      </c>
      <c r="G2821">
        <v>2331318</v>
      </c>
      <c r="H2821">
        <v>10000000</v>
      </c>
    </row>
    <row r="2822" spans="1:8" x14ac:dyDescent="0.3">
      <c r="A2822">
        <v>6.5</v>
      </c>
      <c r="B2822" t="s">
        <v>24774</v>
      </c>
      <c r="C2822" t="s">
        <v>2862</v>
      </c>
      <c r="D2822" t="s">
        <v>3296</v>
      </c>
      <c r="E2822" t="s">
        <v>37</v>
      </c>
      <c r="F2822">
        <v>135</v>
      </c>
      <c r="G2822">
        <v>2185266</v>
      </c>
      <c r="H2822">
        <v>10000000</v>
      </c>
    </row>
    <row r="2823" spans="1:8" x14ac:dyDescent="0.3">
      <c r="A2823">
        <v>4.8</v>
      </c>
      <c r="B2823" t="s">
        <v>24775</v>
      </c>
      <c r="C2823" t="s">
        <v>13010</v>
      </c>
      <c r="D2823" t="s">
        <v>1342</v>
      </c>
      <c r="E2823" t="s">
        <v>37</v>
      </c>
      <c r="F2823">
        <v>93</v>
      </c>
      <c r="G2823">
        <v>26583369</v>
      </c>
      <c r="H2823">
        <v>10000000</v>
      </c>
    </row>
    <row r="2824" spans="1:8" x14ac:dyDescent="0.3">
      <c r="A2824">
        <v>5.2</v>
      </c>
      <c r="B2824" t="s">
        <v>24776</v>
      </c>
      <c r="C2824" t="s">
        <v>11885</v>
      </c>
      <c r="D2824" t="s">
        <v>11236</v>
      </c>
      <c r="E2824" t="s">
        <v>37</v>
      </c>
      <c r="F2824">
        <v>118</v>
      </c>
      <c r="G2824">
        <v>800000</v>
      </c>
      <c r="H2824">
        <v>14000000</v>
      </c>
    </row>
    <row r="2825" spans="1:8" x14ac:dyDescent="0.3">
      <c r="A2825">
        <v>6.3</v>
      </c>
      <c r="B2825" t="s">
        <v>24777</v>
      </c>
      <c r="C2825" t="s">
        <v>13020</v>
      </c>
      <c r="D2825" t="s">
        <v>1188</v>
      </c>
      <c r="E2825" t="s">
        <v>37</v>
      </c>
      <c r="F2825">
        <v>97</v>
      </c>
      <c r="G2825">
        <v>7574066</v>
      </c>
      <c r="H2825">
        <v>10000000</v>
      </c>
    </row>
    <row r="2826" spans="1:8" x14ac:dyDescent="0.3">
      <c r="A2826">
        <v>7.2</v>
      </c>
      <c r="B2826" t="s">
        <v>24778</v>
      </c>
      <c r="C2826" t="s">
        <v>138</v>
      </c>
      <c r="D2826" t="s">
        <v>151</v>
      </c>
      <c r="E2826" t="s">
        <v>37</v>
      </c>
      <c r="F2826">
        <v>98</v>
      </c>
      <c r="G2826">
        <v>1754319</v>
      </c>
      <c r="H2826">
        <v>10000000</v>
      </c>
    </row>
    <row r="2827" spans="1:8" x14ac:dyDescent="0.3">
      <c r="A2827">
        <v>6.8</v>
      </c>
      <c r="B2827" t="s">
        <v>24779</v>
      </c>
      <c r="C2827" t="s">
        <v>3189</v>
      </c>
      <c r="D2827" t="s">
        <v>933</v>
      </c>
      <c r="E2827" t="s">
        <v>37</v>
      </c>
      <c r="F2827">
        <v>98</v>
      </c>
      <c r="G2827">
        <v>1641788</v>
      </c>
      <c r="H2827">
        <v>8000000</v>
      </c>
    </row>
    <row r="2828" spans="1:8" x14ac:dyDescent="0.3">
      <c r="A2828">
        <v>5.7</v>
      </c>
      <c r="B2828" t="s">
        <v>24780</v>
      </c>
      <c r="C2828" t="s">
        <v>13034</v>
      </c>
      <c r="D2828" t="s">
        <v>2048</v>
      </c>
      <c r="E2828" t="s">
        <v>37</v>
      </c>
      <c r="F2828">
        <v>101</v>
      </c>
      <c r="G2828">
        <v>1631839</v>
      </c>
      <c r="H2828">
        <v>10000000</v>
      </c>
    </row>
    <row r="2829" spans="1:8" x14ac:dyDescent="0.3">
      <c r="A2829">
        <v>7.2</v>
      </c>
      <c r="B2829" t="s">
        <v>24781</v>
      </c>
      <c r="C2829" t="s">
        <v>7947</v>
      </c>
      <c r="D2829" t="s">
        <v>151</v>
      </c>
      <c r="E2829" t="s">
        <v>37</v>
      </c>
      <c r="F2829">
        <v>132</v>
      </c>
      <c r="G2829">
        <v>1309849</v>
      </c>
      <c r="H2829">
        <v>10000000</v>
      </c>
    </row>
    <row r="2830" spans="1:8" x14ac:dyDescent="0.3">
      <c r="A2830">
        <v>6.9</v>
      </c>
      <c r="B2830" t="s">
        <v>24782</v>
      </c>
      <c r="C2830" t="s">
        <v>5826</v>
      </c>
      <c r="D2830" t="s">
        <v>839</v>
      </c>
      <c r="E2830" t="s">
        <v>37</v>
      </c>
      <c r="F2830">
        <v>106</v>
      </c>
      <c r="G2830">
        <v>1939441</v>
      </c>
      <c r="H2830">
        <v>10000000</v>
      </c>
    </row>
    <row r="2831" spans="1:8" x14ac:dyDescent="0.3">
      <c r="A2831">
        <v>6.2</v>
      </c>
      <c r="B2831" t="s">
        <v>24783</v>
      </c>
      <c r="C2831" t="s">
        <v>11578</v>
      </c>
      <c r="D2831" t="s">
        <v>3753</v>
      </c>
      <c r="E2831" t="s">
        <v>37</v>
      </c>
      <c r="F2831">
        <v>87</v>
      </c>
      <c r="G2831">
        <v>1276984</v>
      </c>
      <c r="H2831">
        <v>10000000</v>
      </c>
    </row>
    <row r="2832" spans="1:8" x14ac:dyDescent="0.3">
      <c r="A2832">
        <v>6.7</v>
      </c>
      <c r="B2832" t="s">
        <v>24784</v>
      </c>
      <c r="C2832" t="s">
        <v>2519</v>
      </c>
      <c r="D2832" t="s">
        <v>3060</v>
      </c>
      <c r="E2832" t="s">
        <v>37</v>
      </c>
      <c r="F2832">
        <v>98</v>
      </c>
      <c r="G2832">
        <v>1987762</v>
      </c>
      <c r="H2832">
        <v>11000000</v>
      </c>
    </row>
    <row r="2833" spans="1:8" x14ac:dyDescent="0.3">
      <c r="A2833">
        <v>6.5</v>
      </c>
      <c r="B2833" t="s">
        <v>24785</v>
      </c>
      <c r="C2833" t="s">
        <v>13059</v>
      </c>
      <c r="D2833" t="s">
        <v>1188</v>
      </c>
      <c r="E2833" t="s">
        <v>37</v>
      </c>
      <c r="F2833">
        <v>96</v>
      </c>
      <c r="G2833">
        <v>1474508</v>
      </c>
      <c r="H2833">
        <v>5000000</v>
      </c>
    </row>
    <row r="2834" spans="1:8" x14ac:dyDescent="0.3">
      <c r="A2834">
        <v>7.2</v>
      </c>
      <c r="B2834" t="s">
        <v>24786</v>
      </c>
      <c r="C2834" t="s">
        <v>13064</v>
      </c>
      <c r="D2834" t="s">
        <v>1018</v>
      </c>
      <c r="E2834" t="s">
        <v>37</v>
      </c>
      <c r="F2834">
        <v>104</v>
      </c>
      <c r="G2834">
        <v>1011054</v>
      </c>
      <c r="H2834">
        <v>10000000</v>
      </c>
    </row>
    <row r="2835" spans="1:8" x14ac:dyDescent="0.3">
      <c r="A2835">
        <v>5.3</v>
      </c>
      <c r="B2835" t="s">
        <v>24787</v>
      </c>
      <c r="C2835" t="s">
        <v>13068</v>
      </c>
      <c r="D2835" t="s">
        <v>809</v>
      </c>
      <c r="E2835" t="s">
        <v>37</v>
      </c>
      <c r="F2835">
        <v>93</v>
      </c>
      <c r="G2835">
        <v>900926</v>
      </c>
      <c r="H2835">
        <v>10000000</v>
      </c>
    </row>
    <row r="2836" spans="1:8" x14ac:dyDescent="0.3">
      <c r="A2836">
        <v>6.7</v>
      </c>
      <c r="B2836" t="s">
        <v>24788</v>
      </c>
      <c r="C2836" t="s">
        <v>4763</v>
      </c>
      <c r="D2836" t="s">
        <v>151</v>
      </c>
      <c r="E2836" t="s">
        <v>37</v>
      </c>
      <c r="F2836">
        <v>95</v>
      </c>
      <c r="G2836">
        <v>866778</v>
      </c>
      <c r="H2836">
        <v>10000000</v>
      </c>
    </row>
    <row r="2837" spans="1:8" x14ac:dyDescent="0.3">
      <c r="A2837">
        <v>3.6</v>
      </c>
      <c r="B2837" t="s">
        <v>24789</v>
      </c>
      <c r="C2837" t="s">
        <v>658</v>
      </c>
      <c r="D2837" t="s">
        <v>816</v>
      </c>
      <c r="E2837" t="s">
        <v>37</v>
      </c>
      <c r="F2837">
        <v>89</v>
      </c>
      <c r="G2837">
        <v>598645</v>
      </c>
      <c r="H2837">
        <v>10000000</v>
      </c>
    </row>
    <row r="2838" spans="1:8" x14ac:dyDescent="0.3">
      <c r="A2838">
        <v>5.7</v>
      </c>
      <c r="B2838" t="s">
        <v>24790</v>
      </c>
      <c r="C2838" t="s">
        <v>13084</v>
      </c>
      <c r="D2838" t="s">
        <v>843</v>
      </c>
      <c r="E2838" t="s">
        <v>37</v>
      </c>
      <c r="F2838">
        <v>107</v>
      </c>
      <c r="G2838">
        <v>578527</v>
      </c>
      <c r="H2838">
        <v>10000000</v>
      </c>
    </row>
    <row r="2839" spans="1:8" x14ac:dyDescent="0.3">
      <c r="A2839">
        <v>7.3</v>
      </c>
      <c r="B2839" t="s">
        <v>24791</v>
      </c>
      <c r="C2839" t="s">
        <v>8880</v>
      </c>
      <c r="D2839" t="s">
        <v>1411</v>
      </c>
      <c r="E2839" t="s">
        <v>5027</v>
      </c>
      <c r="F2839">
        <v>85</v>
      </c>
      <c r="G2839">
        <v>488872</v>
      </c>
      <c r="H2839">
        <v>10000000</v>
      </c>
    </row>
    <row r="2840" spans="1:8" x14ac:dyDescent="0.3">
      <c r="A2840">
        <v>5</v>
      </c>
      <c r="B2840" t="s">
        <v>24792</v>
      </c>
      <c r="C2840" t="s">
        <v>11761</v>
      </c>
      <c r="D2840" t="s">
        <v>1473</v>
      </c>
      <c r="E2840" t="s">
        <v>37</v>
      </c>
      <c r="F2840">
        <v>93</v>
      </c>
      <c r="G2840">
        <v>365734</v>
      </c>
      <c r="H2840">
        <v>10000000</v>
      </c>
    </row>
    <row r="2841" spans="1:8" x14ac:dyDescent="0.3">
      <c r="A2841">
        <v>6.6</v>
      </c>
      <c r="B2841" t="s">
        <v>24793</v>
      </c>
      <c r="C2841" t="s">
        <v>13098</v>
      </c>
      <c r="D2841" t="s">
        <v>3753</v>
      </c>
      <c r="E2841" t="s">
        <v>726</v>
      </c>
      <c r="F2841">
        <v>101</v>
      </c>
      <c r="G2841">
        <v>231417</v>
      </c>
      <c r="H2841">
        <v>60000000</v>
      </c>
    </row>
    <row r="2842" spans="1:8" x14ac:dyDescent="0.3">
      <c r="A2842">
        <v>6.6</v>
      </c>
      <c r="B2842" t="s">
        <v>24794</v>
      </c>
      <c r="C2842" t="s">
        <v>2790</v>
      </c>
      <c r="D2842" t="s">
        <v>760</v>
      </c>
      <c r="E2842" t="s">
        <v>37</v>
      </c>
      <c r="F2842">
        <v>103</v>
      </c>
      <c r="G2842">
        <v>3093491</v>
      </c>
      <c r="H2842">
        <v>5000000</v>
      </c>
    </row>
    <row r="2843" spans="1:8" x14ac:dyDescent="0.3">
      <c r="A2843">
        <v>7.3</v>
      </c>
      <c r="B2843" t="s">
        <v>24795</v>
      </c>
      <c r="C2843" t="s">
        <v>13120</v>
      </c>
      <c r="D2843" t="s">
        <v>1188</v>
      </c>
      <c r="E2843" t="s">
        <v>37</v>
      </c>
      <c r="F2843">
        <v>111</v>
      </c>
      <c r="G2843">
        <v>228524</v>
      </c>
      <c r="H2843">
        <v>4000000</v>
      </c>
    </row>
    <row r="2844" spans="1:8" x14ac:dyDescent="0.3">
      <c r="A2844">
        <v>6.2</v>
      </c>
      <c r="B2844" t="s">
        <v>24796</v>
      </c>
      <c r="C2844" t="s">
        <v>13126</v>
      </c>
      <c r="D2844" t="s">
        <v>13128</v>
      </c>
      <c r="E2844" t="s">
        <v>37</v>
      </c>
      <c r="F2844">
        <v>86</v>
      </c>
      <c r="G2844">
        <v>226792</v>
      </c>
      <c r="H2844">
        <v>10000000</v>
      </c>
    </row>
    <row r="2845" spans="1:8" x14ac:dyDescent="0.3">
      <c r="A2845">
        <v>6.6</v>
      </c>
      <c r="B2845" t="s">
        <v>24797</v>
      </c>
      <c r="C2845" t="s">
        <v>12217</v>
      </c>
      <c r="D2845" t="s">
        <v>10624</v>
      </c>
      <c r="E2845" t="s">
        <v>37</v>
      </c>
      <c r="F2845">
        <v>90</v>
      </c>
      <c r="G2845">
        <v>136432</v>
      </c>
      <c r="H2845">
        <v>5000000</v>
      </c>
    </row>
    <row r="2846" spans="1:8" x14ac:dyDescent="0.3">
      <c r="A2846">
        <v>6.3</v>
      </c>
      <c r="B2846" t="s">
        <v>24798</v>
      </c>
      <c r="C2846" t="s">
        <v>12058</v>
      </c>
      <c r="D2846" t="s">
        <v>1861</v>
      </c>
      <c r="E2846" t="s">
        <v>37</v>
      </c>
      <c r="F2846">
        <v>82</v>
      </c>
      <c r="G2846">
        <v>131617</v>
      </c>
      <c r="H2846">
        <v>10000000</v>
      </c>
    </row>
    <row r="2847" spans="1:8" x14ac:dyDescent="0.3">
      <c r="A2847">
        <v>3.3</v>
      </c>
      <c r="B2847" t="s">
        <v>24799</v>
      </c>
      <c r="C2847" t="s">
        <v>13149</v>
      </c>
      <c r="D2847" t="s">
        <v>541</v>
      </c>
      <c r="E2847" t="s">
        <v>37</v>
      </c>
      <c r="F2847">
        <v>83</v>
      </c>
      <c r="G2847">
        <v>126247</v>
      </c>
      <c r="H2847">
        <v>6200000</v>
      </c>
    </row>
    <row r="2848" spans="1:8" x14ac:dyDescent="0.3">
      <c r="A2848">
        <v>6.2</v>
      </c>
      <c r="B2848" t="s">
        <v>24800</v>
      </c>
      <c r="C2848" t="s">
        <v>13157</v>
      </c>
      <c r="D2848" t="s">
        <v>948</v>
      </c>
      <c r="E2848" t="s">
        <v>1265</v>
      </c>
      <c r="F2848">
        <v>125</v>
      </c>
      <c r="G2848">
        <v>169379</v>
      </c>
      <c r="H2848">
        <v>10000000</v>
      </c>
    </row>
    <row r="2849" spans="1:8" x14ac:dyDescent="0.3">
      <c r="A2849">
        <v>3.5</v>
      </c>
      <c r="B2849" t="s">
        <v>24801</v>
      </c>
      <c r="C2849" t="s">
        <v>13167</v>
      </c>
      <c r="D2849" t="s">
        <v>809</v>
      </c>
      <c r="E2849" t="s">
        <v>37</v>
      </c>
      <c r="F2849">
        <v>86</v>
      </c>
      <c r="G2849">
        <v>15447</v>
      </c>
      <c r="H2849">
        <v>10000000</v>
      </c>
    </row>
    <row r="2850" spans="1:8" x14ac:dyDescent="0.3">
      <c r="A2850">
        <v>5.5</v>
      </c>
      <c r="B2850" t="s">
        <v>24802</v>
      </c>
      <c r="C2850" t="s">
        <v>13172</v>
      </c>
      <c r="D2850" t="s">
        <v>1188</v>
      </c>
      <c r="E2850" t="s">
        <v>37</v>
      </c>
      <c r="F2850">
        <v>91</v>
      </c>
      <c r="G2850">
        <v>19348</v>
      </c>
      <c r="H2850">
        <v>10000000</v>
      </c>
    </row>
    <row r="2851" spans="1:8" x14ac:dyDescent="0.3">
      <c r="A2851">
        <v>5.9</v>
      </c>
      <c r="B2851" t="s">
        <v>24803</v>
      </c>
      <c r="C2851" t="s">
        <v>13176</v>
      </c>
      <c r="D2851" t="s">
        <v>816</v>
      </c>
      <c r="E2851" t="s">
        <v>37</v>
      </c>
      <c r="F2851">
        <v>90</v>
      </c>
      <c r="G2851">
        <v>100503</v>
      </c>
      <c r="H2851">
        <v>8000000</v>
      </c>
    </row>
    <row r="2852" spans="1:8" x14ac:dyDescent="0.3">
      <c r="A2852">
        <v>4.7</v>
      </c>
      <c r="B2852" t="s">
        <v>24804</v>
      </c>
      <c r="C2852" t="s">
        <v>13180</v>
      </c>
      <c r="D2852" t="s">
        <v>1188</v>
      </c>
      <c r="E2852" t="s">
        <v>37</v>
      </c>
      <c r="F2852">
        <v>90</v>
      </c>
      <c r="G2852">
        <v>92900</v>
      </c>
      <c r="H2852">
        <v>5000000</v>
      </c>
    </row>
    <row r="2853" spans="1:8" x14ac:dyDescent="0.3">
      <c r="A2853">
        <v>3.9</v>
      </c>
      <c r="B2853" t="s">
        <v>24805</v>
      </c>
      <c r="C2853" t="s">
        <v>13198</v>
      </c>
      <c r="D2853" t="s">
        <v>816</v>
      </c>
      <c r="E2853" t="s">
        <v>37</v>
      </c>
      <c r="F2853">
        <v>93</v>
      </c>
      <c r="G2853">
        <v>5561</v>
      </c>
      <c r="H2853">
        <v>10000000</v>
      </c>
    </row>
    <row r="2854" spans="1:8" x14ac:dyDescent="0.3">
      <c r="A2854">
        <v>6.1</v>
      </c>
      <c r="B2854" t="s">
        <v>24806</v>
      </c>
      <c r="C2854" t="s">
        <v>13204</v>
      </c>
      <c r="D2854" t="s">
        <v>1061</v>
      </c>
      <c r="E2854" t="s">
        <v>37</v>
      </c>
      <c r="F2854">
        <v>104</v>
      </c>
      <c r="G2854">
        <v>3607</v>
      </c>
      <c r="H2854">
        <v>10000000</v>
      </c>
    </row>
    <row r="2855" spans="1:8" x14ac:dyDescent="0.3">
      <c r="A2855">
        <v>6.7</v>
      </c>
      <c r="B2855" t="s">
        <v>24807</v>
      </c>
      <c r="C2855" t="s">
        <v>13217</v>
      </c>
      <c r="D2855" t="s">
        <v>1188</v>
      </c>
      <c r="E2855" t="s">
        <v>37</v>
      </c>
      <c r="F2855">
        <v>85</v>
      </c>
      <c r="G2855">
        <v>70527</v>
      </c>
      <c r="H2855">
        <v>6500000</v>
      </c>
    </row>
    <row r="2856" spans="1:8" x14ac:dyDescent="0.3">
      <c r="A2856">
        <v>6.9</v>
      </c>
      <c r="B2856" t="s">
        <v>24808</v>
      </c>
      <c r="C2856" t="s">
        <v>13247</v>
      </c>
      <c r="D2856" t="s">
        <v>715</v>
      </c>
      <c r="E2856" t="s">
        <v>6435</v>
      </c>
      <c r="F2856">
        <v>81</v>
      </c>
      <c r="G2856">
        <v>11835</v>
      </c>
      <c r="H2856">
        <v>10000000</v>
      </c>
    </row>
    <row r="2857" spans="1:8" x14ac:dyDescent="0.3">
      <c r="A2857">
        <v>7.3</v>
      </c>
      <c r="B2857" t="s">
        <v>24809</v>
      </c>
      <c r="C2857" t="s">
        <v>6393</v>
      </c>
      <c r="D2857" t="s">
        <v>2461</v>
      </c>
      <c r="E2857" t="s">
        <v>10486</v>
      </c>
      <c r="F2857">
        <v>135</v>
      </c>
      <c r="G2857">
        <v>128486</v>
      </c>
      <c r="H2857">
        <v>10000000</v>
      </c>
    </row>
    <row r="2858" spans="1:8" x14ac:dyDescent="0.3">
      <c r="A2858">
        <v>6.7</v>
      </c>
      <c r="B2858" t="s">
        <v>24810</v>
      </c>
      <c r="C2858" t="s">
        <v>13288</v>
      </c>
      <c r="D2858" t="s">
        <v>151</v>
      </c>
      <c r="E2858" t="s">
        <v>37</v>
      </c>
      <c r="F2858">
        <v>144</v>
      </c>
      <c r="G2858">
        <v>2483955</v>
      </c>
      <c r="H2858">
        <v>9600000</v>
      </c>
    </row>
    <row r="2859" spans="1:8" x14ac:dyDescent="0.3">
      <c r="A2859">
        <v>6.1</v>
      </c>
      <c r="B2859" t="s">
        <v>24811</v>
      </c>
      <c r="C2859" t="s">
        <v>1413</v>
      </c>
      <c r="D2859" t="s">
        <v>809</v>
      </c>
      <c r="E2859" t="s">
        <v>37</v>
      </c>
      <c r="F2859">
        <v>98</v>
      </c>
      <c r="G2859">
        <v>57176582</v>
      </c>
      <c r="H2859">
        <v>9500000</v>
      </c>
    </row>
    <row r="2860" spans="1:8" x14ac:dyDescent="0.3">
      <c r="A2860">
        <v>6.9</v>
      </c>
      <c r="B2860" t="s">
        <v>24812</v>
      </c>
      <c r="C2860" t="s">
        <v>5838</v>
      </c>
      <c r="D2860" t="s">
        <v>50</v>
      </c>
      <c r="E2860" t="s">
        <v>37</v>
      </c>
      <c r="F2860">
        <v>117</v>
      </c>
      <c r="G2860">
        <v>43100000</v>
      </c>
      <c r="H2860">
        <v>9500000</v>
      </c>
    </row>
    <row r="2861" spans="1:8" x14ac:dyDescent="0.3">
      <c r="A2861">
        <v>7.9</v>
      </c>
      <c r="B2861" t="s">
        <v>24813</v>
      </c>
      <c r="C2861" t="s">
        <v>9804</v>
      </c>
      <c r="D2861" t="s">
        <v>151</v>
      </c>
      <c r="E2861" t="s">
        <v>726</v>
      </c>
      <c r="F2861">
        <v>127</v>
      </c>
      <c r="G2861">
        <v>225377</v>
      </c>
      <c r="H2861">
        <v>8900000</v>
      </c>
    </row>
    <row r="2862" spans="1:8" x14ac:dyDescent="0.3">
      <c r="A2862">
        <v>4.5</v>
      </c>
      <c r="B2862" t="s">
        <v>24814</v>
      </c>
      <c r="C2862" t="s">
        <v>13315</v>
      </c>
      <c r="D2862" t="s">
        <v>3330</v>
      </c>
      <c r="E2862" t="s">
        <v>37</v>
      </c>
      <c r="F2862">
        <v>98</v>
      </c>
      <c r="G2862">
        <v>14114488</v>
      </c>
      <c r="H2862">
        <v>10500000</v>
      </c>
    </row>
    <row r="2863" spans="1:8" x14ac:dyDescent="0.3">
      <c r="A2863">
        <v>7.6</v>
      </c>
      <c r="B2863" t="s">
        <v>24815</v>
      </c>
      <c r="C2863" t="s">
        <v>13324</v>
      </c>
      <c r="D2863" t="s">
        <v>696</v>
      </c>
      <c r="E2863" t="s">
        <v>37</v>
      </c>
      <c r="F2863">
        <v>197</v>
      </c>
      <c r="G2863">
        <v>46300000</v>
      </c>
      <c r="H2863">
        <v>9400000</v>
      </c>
    </row>
    <row r="2864" spans="1:8" x14ac:dyDescent="0.3">
      <c r="A2864">
        <v>7.5</v>
      </c>
      <c r="B2864" t="s">
        <v>24816</v>
      </c>
      <c r="C2864" t="s">
        <v>2990</v>
      </c>
      <c r="D2864" t="s">
        <v>1469</v>
      </c>
      <c r="E2864" t="s">
        <v>37</v>
      </c>
      <c r="F2864">
        <v>104</v>
      </c>
      <c r="G2864">
        <v>2600000</v>
      </c>
      <c r="H2864">
        <v>6000000</v>
      </c>
    </row>
    <row r="2865" spans="1:8" x14ac:dyDescent="0.3">
      <c r="A2865">
        <v>6</v>
      </c>
      <c r="B2865" t="s">
        <v>24817</v>
      </c>
      <c r="C2865" t="s">
        <v>13355</v>
      </c>
      <c r="D2865" t="s">
        <v>13357</v>
      </c>
      <c r="E2865" t="s">
        <v>37</v>
      </c>
      <c r="F2865">
        <v>90</v>
      </c>
      <c r="G2865">
        <v>1602466</v>
      </c>
      <c r="H2865">
        <v>600000000</v>
      </c>
    </row>
    <row r="2866" spans="1:8" x14ac:dyDescent="0.3">
      <c r="A2866">
        <v>7.1</v>
      </c>
      <c r="B2866" t="s">
        <v>24818</v>
      </c>
      <c r="C2866" t="s">
        <v>11133</v>
      </c>
      <c r="D2866" t="s">
        <v>901</v>
      </c>
      <c r="E2866" t="s">
        <v>37</v>
      </c>
      <c r="F2866">
        <v>130</v>
      </c>
      <c r="G2866">
        <v>3029870</v>
      </c>
      <c r="H2866">
        <v>7400000</v>
      </c>
    </row>
    <row r="2867" spans="1:8" x14ac:dyDescent="0.3">
      <c r="A2867">
        <v>6.9</v>
      </c>
      <c r="B2867" t="s">
        <v>24819</v>
      </c>
      <c r="C2867" t="s">
        <v>13371</v>
      </c>
      <c r="D2867" t="s">
        <v>151</v>
      </c>
      <c r="E2867" t="s">
        <v>3397</v>
      </c>
      <c r="F2867">
        <v>176</v>
      </c>
      <c r="G2867">
        <v>3047539</v>
      </c>
      <c r="H2867">
        <v>7217600</v>
      </c>
    </row>
    <row r="2868" spans="1:8" x14ac:dyDescent="0.3">
      <c r="A2868">
        <v>8.5</v>
      </c>
      <c r="B2868" t="s">
        <v>24820</v>
      </c>
      <c r="C2868" t="s">
        <v>133</v>
      </c>
      <c r="D2868" t="s">
        <v>8008</v>
      </c>
      <c r="E2868" t="s">
        <v>37</v>
      </c>
      <c r="F2868">
        <v>116</v>
      </c>
      <c r="G2868">
        <v>78900000</v>
      </c>
      <c r="H2868">
        <v>11000000</v>
      </c>
    </row>
    <row r="2869" spans="1:8" x14ac:dyDescent="0.3">
      <c r="A2869">
        <v>7.5</v>
      </c>
      <c r="B2869" t="s">
        <v>24821</v>
      </c>
      <c r="C2869" t="s">
        <v>5190</v>
      </c>
      <c r="D2869" t="s">
        <v>3330</v>
      </c>
      <c r="E2869" t="s">
        <v>37</v>
      </c>
      <c r="F2869">
        <v>88</v>
      </c>
      <c r="G2869">
        <v>30859000</v>
      </c>
      <c r="H2869">
        <v>83532</v>
      </c>
    </row>
    <row r="2870" spans="1:8" x14ac:dyDescent="0.3">
      <c r="A2870">
        <v>6.6</v>
      </c>
      <c r="B2870" t="s">
        <v>24822</v>
      </c>
      <c r="C2870" t="s">
        <v>13386</v>
      </c>
      <c r="D2870" t="s">
        <v>2082</v>
      </c>
      <c r="E2870" t="s">
        <v>37</v>
      </c>
      <c r="F2870">
        <v>106</v>
      </c>
      <c r="G2870">
        <v>3571735</v>
      </c>
      <c r="H2870">
        <v>10000000</v>
      </c>
    </row>
    <row r="2871" spans="1:8" x14ac:dyDescent="0.3">
      <c r="A2871">
        <v>8</v>
      </c>
      <c r="B2871" t="s">
        <v>24823</v>
      </c>
      <c r="C2871" t="s">
        <v>4783</v>
      </c>
      <c r="D2871" t="s">
        <v>9935</v>
      </c>
      <c r="E2871" t="s">
        <v>37</v>
      </c>
      <c r="F2871">
        <v>181</v>
      </c>
      <c r="G2871">
        <v>50000000</v>
      </c>
      <c r="H2871">
        <v>9000000</v>
      </c>
    </row>
    <row r="2872" spans="1:8" x14ac:dyDescent="0.3">
      <c r="A2872">
        <v>7</v>
      </c>
      <c r="B2872" t="s">
        <v>24824</v>
      </c>
      <c r="C2872" t="s">
        <v>3475</v>
      </c>
      <c r="D2872" t="s">
        <v>50</v>
      </c>
      <c r="E2872" t="s">
        <v>37</v>
      </c>
      <c r="F2872">
        <v>130</v>
      </c>
      <c r="G2872">
        <v>63600000</v>
      </c>
      <c r="H2872">
        <v>9000000</v>
      </c>
    </row>
    <row r="2873" spans="1:8" x14ac:dyDescent="0.3">
      <c r="A2873">
        <v>6.8</v>
      </c>
      <c r="B2873" t="s">
        <v>24825</v>
      </c>
      <c r="C2873" t="s">
        <v>1359</v>
      </c>
      <c r="D2873" t="s">
        <v>3592</v>
      </c>
      <c r="E2873" t="s">
        <v>37</v>
      </c>
      <c r="F2873">
        <v>123</v>
      </c>
      <c r="G2873">
        <v>36049108</v>
      </c>
      <c r="H2873">
        <v>9000000</v>
      </c>
    </row>
    <row r="2874" spans="1:8" x14ac:dyDescent="0.3">
      <c r="A2874">
        <v>6.7</v>
      </c>
      <c r="B2874" t="s">
        <v>24826</v>
      </c>
      <c r="C2874" t="s">
        <v>4586</v>
      </c>
      <c r="D2874" t="s">
        <v>1188</v>
      </c>
      <c r="E2874" t="s">
        <v>37</v>
      </c>
      <c r="F2874">
        <v>120</v>
      </c>
      <c r="G2874">
        <v>34074895</v>
      </c>
      <c r="H2874">
        <v>9000000</v>
      </c>
    </row>
    <row r="2875" spans="1:8" x14ac:dyDescent="0.3">
      <c r="A2875">
        <v>6.5</v>
      </c>
      <c r="B2875" t="s">
        <v>24827</v>
      </c>
      <c r="C2875" t="s">
        <v>11254</v>
      </c>
      <c r="D2875" t="s">
        <v>5192</v>
      </c>
      <c r="E2875" t="s">
        <v>37</v>
      </c>
      <c r="F2875">
        <v>87</v>
      </c>
      <c r="G2875">
        <v>33244684</v>
      </c>
      <c r="H2875">
        <v>9000000</v>
      </c>
    </row>
    <row r="2876" spans="1:8" x14ac:dyDescent="0.3">
      <c r="A2876">
        <v>8</v>
      </c>
      <c r="B2876" t="s">
        <v>24828</v>
      </c>
      <c r="C2876" t="s">
        <v>1610</v>
      </c>
      <c r="D2876" t="s">
        <v>1298</v>
      </c>
      <c r="E2876" t="s">
        <v>37</v>
      </c>
      <c r="F2876">
        <v>123</v>
      </c>
      <c r="G2876">
        <v>24530513</v>
      </c>
      <c r="H2876">
        <v>9000000</v>
      </c>
    </row>
    <row r="2877" spans="1:8" x14ac:dyDescent="0.3">
      <c r="A2877">
        <v>6.5</v>
      </c>
      <c r="B2877" t="s">
        <v>24829</v>
      </c>
      <c r="C2877" t="s">
        <v>12585</v>
      </c>
      <c r="D2877" t="s">
        <v>1057</v>
      </c>
      <c r="E2877" t="s">
        <v>37</v>
      </c>
      <c r="F2877">
        <v>103</v>
      </c>
      <c r="G2877">
        <v>71519230</v>
      </c>
      <c r="H2877">
        <v>9000000</v>
      </c>
    </row>
    <row r="2878" spans="1:8" x14ac:dyDescent="0.3">
      <c r="A2878">
        <v>4.9000000000000004</v>
      </c>
      <c r="B2878" t="s">
        <v>24830</v>
      </c>
      <c r="C2878" t="s">
        <v>13431</v>
      </c>
      <c r="D2878" t="s">
        <v>715</v>
      </c>
      <c r="E2878" t="s">
        <v>37</v>
      </c>
      <c r="F2878">
        <v>91</v>
      </c>
      <c r="G2878">
        <v>20035310</v>
      </c>
      <c r="H2878">
        <v>9000000</v>
      </c>
    </row>
    <row r="2879" spans="1:8" x14ac:dyDescent="0.3">
      <c r="A2879">
        <v>7.1</v>
      </c>
      <c r="B2879" t="s">
        <v>24831</v>
      </c>
      <c r="C2879" t="s">
        <v>11458</v>
      </c>
      <c r="D2879" t="s">
        <v>2005</v>
      </c>
      <c r="E2879" t="s">
        <v>37</v>
      </c>
      <c r="F2879">
        <v>88</v>
      </c>
      <c r="G2879">
        <v>18225165</v>
      </c>
      <c r="H2879">
        <v>9000000</v>
      </c>
    </row>
    <row r="2880" spans="1:8" x14ac:dyDescent="0.3">
      <c r="A2880">
        <v>7</v>
      </c>
      <c r="B2880" t="s">
        <v>24832</v>
      </c>
      <c r="C2880" t="s">
        <v>2137</v>
      </c>
      <c r="D2880" t="s">
        <v>1861</v>
      </c>
      <c r="E2880" t="s">
        <v>37</v>
      </c>
      <c r="F2880">
        <v>126</v>
      </c>
      <c r="G2880">
        <v>17804273</v>
      </c>
      <c r="H2880">
        <v>20000000</v>
      </c>
    </row>
    <row r="2881" spans="1:8" x14ac:dyDescent="0.3">
      <c r="A2881">
        <v>7</v>
      </c>
      <c r="B2881" t="s">
        <v>24833</v>
      </c>
      <c r="C2881" t="s">
        <v>13441</v>
      </c>
      <c r="D2881" t="s">
        <v>1018</v>
      </c>
      <c r="E2881" t="s">
        <v>37</v>
      </c>
      <c r="F2881">
        <v>120</v>
      </c>
      <c r="G2881">
        <v>16938179</v>
      </c>
      <c r="H2881">
        <v>8000000</v>
      </c>
    </row>
    <row r="2882" spans="1:8" x14ac:dyDescent="0.3">
      <c r="A2882">
        <v>4.5</v>
      </c>
      <c r="B2882" t="s">
        <v>24834</v>
      </c>
      <c r="C2882" t="s">
        <v>9104</v>
      </c>
      <c r="D2882" t="s">
        <v>4189</v>
      </c>
      <c r="E2882" t="s">
        <v>37</v>
      </c>
      <c r="F2882">
        <v>94</v>
      </c>
      <c r="G2882">
        <v>16235293</v>
      </c>
      <c r="H2882">
        <v>9000000</v>
      </c>
    </row>
    <row r="2883" spans="1:8" x14ac:dyDescent="0.3">
      <c r="A2883">
        <v>7.7</v>
      </c>
      <c r="B2883" t="s">
        <v>24835</v>
      </c>
      <c r="C2883" t="s">
        <v>471</v>
      </c>
      <c r="D2883" t="s">
        <v>13459</v>
      </c>
      <c r="E2883" t="s">
        <v>37</v>
      </c>
      <c r="F2883">
        <v>137</v>
      </c>
      <c r="G2883">
        <v>10161099</v>
      </c>
      <c r="H2883">
        <v>9000000</v>
      </c>
    </row>
    <row r="2884" spans="1:8" x14ac:dyDescent="0.3">
      <c r="A2884">
        <v>6.7</v>
      </c>
      <c r="B2884" t="s">
        <v>24836</v>
      </c>
      <c r="C2884" t="s">
        <v>483</v>
      </c>
      <c r="D2884" t="s">
        <v>282</v>
      </c>
      <c r="E2884" t="s">
        <v>37</v>
      </c>
      <c r="F2884">
        <v>119</v>
      </c>
      <c r="G2884">
        <v>6047856</v>
      </c>
      <c r="H2884">
        <v>8500000</v>
      </c>
    </row>
    <row r="2885" spans="1:8" x14ac:dyDescent="0.3">
      <c r="A2885">
        <v>7</v>
      </c>
      <c r="B2885" t="s">
        <v>24837</v>
      </c>
      <c r="C2885" t="s">
        <v>3860</v>
      </c>
      <c r="D2885" t="s">
        <v>1188</v>
      </c>
      <c r="E2885" t="s">
        <v>37</v>
      </c>
      <c r="F2885">
        <v>99</v>
      </c>
      <c r="G2885">
        <v>4681503</v>
      </c>
      <c r="H2885">
        <v>9000000</v>
      </c>
    </row>
    <row r="2886" spans="1:8" x14ac:dyDescent="0.3">
      <c r="A2886">
        <v>6.5</v>
      </c>
      <c r="B2886" t="s">
        <v>24838</v>
      </c>
      <c r="C2886" t="s">
        <v>13482</v>
      </c>
      <c r="D2886" t="s">
        <v>809</v>
      </c>
      <c r="E2886" t="s">
        <v>37</v>
      </c>
      <c r="F2886">
        <v>79</v>
      </c>
      <c r="G2886">
        <v>4350774</v>
      </c>
      <c r="H2886">
        <v>8000000</v>
      </c>
    </row>
    <row r="2887" spans="1:8" x14ac:dyDescent="0.3">
      <c r="A2887">
        <v>6.2</v>
      </c>
      <c r="B2887" t="s">
        <v>24839</v>
      </c>
      <c r="C2887" t="s">
        <v>11300</v>
      </c>
      <c r="D2887" t="s">
        <v>795</v>
      </c>
      <c r="E2887" t="s">
        <v>37</v>
      </c>
      <c r="F2887">
        <v>95</v>
      </c>
      <c r="G2887">
        <v>2955039</v>
      </c>
      <c r="H2887">
        <v>9000000</v>
      </c>
    </row>
    <row r="2888" spans="1:8" x14ac:dyDescent="0.3">
      <c r="A2888">
        <v>5.7</v>
      </c>
      <c r="B2888" t="s">
        <v>24840</v>
      </c>
      <c r="C2888" t="s">
        <v>9677</v>
      </c>
      <c r="D2888" t="s">
        <v>715</v>
      </c>
      <c r="E2888" t="s">
        <v>37</v>
      </c>
      <c r="F2888">
        <v>103</v>
      </c>
      <c r="G2888">
        <v>1530535</v>
      </c>
      <c r="H2888">
        <v>9000000</v>
      </c>
    </row>
    <row r="2889" spans="1:8" x14ac:dyDescent="0.3">
      <c r="A2889">
        <v>6.4</v>
      </c>
      <c r="B2889" t="s">
        <v>24841</v>
      </c>
      <c r="C2889" t="s">
        <v>8745</v>
      </c>
      <c r="D2889" t="s">
        <v>4205</v>
      </c>
      <c r="E2889" t="s">
        <v>37</v>
      </c>
      <c r="F2889">
        <v>92</v>
      </c>
      <c r="G2889">
        <v>4881867</v>
      </c>
      <c r="H2889">
        <v>9000000</v>
      </c>
    </row>
    <row r="2890" spans="1:8" x14ac:dyDescent="0.3">
      <c r="A2890">
        <v>5.4</v>
      </c>
      <c r="B2890" t="s">
        <v>24842</v>
      </c>
      <c r="C2890" t="s">
        <v>9657</v>
      </c>
      <c r="D2890" t="s">
        <v>1854</v>
      </c>
      <c r="E2890" t="s">
        <v>37</v>
      </c>
      <c r="F2890">
        <v>84</v>
      </c>
      <c r="G2890">
        <v>11860839</v>
      </c>
      <c r="H2890">
        <v>9000000</v>
      </c>
    </row>
    <row r="2891" spans="1:8" x14ac:dyDescent="0.3">
      <c r="A2891">
        <v>6.6</v>
      </c>
      <c r="B2891" t="s">
        <v>24843</v>
      </c>
      <c r="C2891" t="s">
        <v>13528</v>
      </c>
      <c r="D2891" t="s">
        <v>579</v>
      </c>
      <c r="E2891" t="s">
        <v>11032</v>
      </c>
      <c r="F2891">
        <v>300</v>
      </c>
      <c r="G2891">
        <v>454255</v>
      </c>
      <c r="H2891">
        <v>400000000</v>
      </c>
    </row>
    <row r="2892" spans="1:8" x14ac:dyDescent="0.3">
      <c r="A2892">
        <v>6.1</v>
      </c>
      <c r="B2892" t="s">
        <v>24844</v>
      </c>
      <c r="C2892" t="s">
        <v>13534</v>
      </c>
      <c r="D2892" t="s">
        <v>4189</v>
      </c>
      <c r="E2892" t="s">
        <v>37</v>
      </c>
      <c r="F2892">
        <v>120</v>
      </c>
      <c r="G2892">
        <v>349618</v>
      </c>
      <c r="H2892">
        <v>9000000</v>
      </c>
    </row>
    <row r="2893" spans="1:8" x14ac:dyDescent="0.3">
      <c r="A2893">
        <v>7.6</v>
      </c>
      <c r="B2893" t="s">
        <v>24845</v>
      </c>
      <c r="C2893" t="s">
        <v>9113</v>
      </c>
      <c r="D2893" t="s">
        <v>1473</v>
      </c>
      <c r="E2893" t="s">
        <v>37</v>
      </c>
      <c r="F2893">
        <v>121</v>
      </c>
      <c r="G2893">
        <v>112935</v>
      </c>
      <c r="H2893">
        <v>9000000</v>
      </c>
    </row>
    <row r="2894" spans="1:8" x14ac:dyDescent="0.3">
      <c r="A2894">
        <v>6.2</v>
      </c>
      <c r="B2894" t="s">
        <v>24846</v>
      </c>
      <c r="C2894" t="s">
        <v>13547</v>
      </c>
      <c r="D2894" t="s">
        <v>1473</v>
      </c>
      <c r="E2894" t="s">
        <v>37</v>
      </c>
      <c r="F2894">
        <v>97</v>
      </c>
      <c r="G2894">
        <v>883887</v>
      </c>
      <c r="H2894">
        <v>9000000</v>
      </c>
    </row>
    <row r="2895" spans="1:8" x14ac:dyDescent="0.3">
      <c r="A2895">
        <v>6.6</v>
      </c>
      <c r="B2895" t="s">
        <v>24847</v>
      </c>
      <c r="C2895" t="s">
        <v>10911</v>
      </c>
      <c r="D2895" t="s">
        <v>4930</v>
      </c>
      <c r="E2895" t="s">
        <v>37</v>
      </c>
      <c r="F2895">
        <v>86</v>
      </c>
      <c r="G2895">
        <v>13751</v>
      </c>
      <c r="H2895">
        <v>11400000</v>
      </c>
    </row>
    <row r="2896" spans="1:8" x14ac:dyDescent="0.3">
      <c r="A2896">
        <v>7.3</v>
      </c>
      <c r="B2896" t="s">
        <v>24848</v>
      </c>
      <c r="C2896" t="s">
        <v>13558</v>
      </c>
      <c r="D2896" t="s">
        <v>1042</v>
      </c>
      <c r="E2896" t="s">
        <v>13564</v>
      </c>
      <c r="F2896">
        <v>45</v>
      </c>
      <c r="G2896">
        <v>145109</v>
      </c>
      <c r="H2896">
        <v>45000000</v>
      </c>
    </row>
    <row r="2897" spans="1:8" x14ac:dyDescent="0.3">
      <c r="A2897">
        <v>4.2</v>
      </c>
      <c r="B2897" t="s">
        <v>24849</v>
      </c>
      <c r="C2897" t="s">
        <v>13565</v>
      </c>
      <c r="D2897" t="s">
        <v>4331</v>
      </c>
      <c r="E2897" t="s">
        <v>37</v>
      </c>
      <c r="F2897">
        <v>97</v>
      </c>
      <c r="G2897">
        <v>1046166</v>
      </c>
      <c r="H2897">
        <v>9000000</v>
      </c>
    </row>
    <row r="2898" spans="1:8" x14ac:dyDescent="0.3">
      <c r="A2898">
        <v>6.5</v>
      </c>
      <c r="B2898" t="s">
        <v>24850</v>
      </c>
      <c r="C2898" t="s">
        <v>13584</v>
      </c>
      <c r="D2898" t="s">
        <v>2005</v>
      </c>
      <c r="E2898" t="s">
        <v>37</v>
      </c>
      <c r="F2898">
        <v>93</v>
      </c>
      <c r="G2898">
        <v>174635000</v>
      </c>
      <c r="H2898">
        <v>8800000</v>
      </c>
    </row>
    <row r="2899" spans="1:8" x14ac:dyDescent="0.3">
      <c r="A2899">
        <v>6.5</v>
      </c>
      <c r="B2899" t="s">
        <v>24851</v>
      </c>
      <c r="C2899" t="s">
        <v>13609</v>
      </c>
      <c r="D2899" t="s">
        <v>1061</v>
      </c>
      <c r="E2899" t="s">
        <v>37</v>
      </c>
      <c r="F2899">
        <v>84</v>
      </c>
      <c r="G2899">
        <v>14373825</v>
      </c>
      <c r="H2899">
        <v>8600000</v>
      </c>
    </row>
    <row r="2900" spans="1:8" x14ac:dyDescent="0.3">
      <c r="A2900">
        <v>5.7</v>
      </c>
      <c r="B2900" t="s">
        <v>24852</v>
      </c>
      <c r="C2900" t="s">
        <v>13618</v>
      </c>
      <c r="D2900" t="s">
        <v>223</v>
      </c>
      <c r="E2900" t="s">
        <v>37</v>
      </c>
      <c r="F2900">
        <v>96</v>
      </c>
      <c r="G2900">
        <v>162</v>
      </c>
      <c r="H2900">
        <v>9000000</v>
      </c>
    </row>
    <row r="2901" spans="1:8" x14ac:dyDescent="0.3">
      <c r="A2901">
        <v>7.3</v>
      </c>
      <c r="B2901" t="s">
        <v>24853</v>
      </c>
      <c r="C2901" t="s">
        <v>2679</v>
      </c>
      <c r="D2901" t="s">
        <v>5623</v>
      </c>
      <c r="E2901" t="s">
        <v>37</v>
      </c>
      <c r="F2901">
        <v>112</v>
      </c>
      <c r="G2901">
        <v>39462438</v>
      </c>
      <c r="H2901">
        <v>7000000</v>
      </c>
    </row>
    <row r="2902" spans="1:8" x14ac:dyDescent="0.3">
      <c r="A2902">
        <v>6.9</v>
      </c>
      <c r="B2902" t="s">
        <v>24854</v>
      </c>
      <c r="C2902" t="s">
        <v>13630</v>
      </c>
      <c r="D2902" t="s">
        <v>5623</v>
      </c>
      <c r="E2902" t="s">
        <v>37</v>
      </c>
      <c r="F2902">
        <v>125</v>
      </c>
      <c r="G2902">
        <v>29200000</v>
      </c>
      <c r="H2902">
        <v>8500000</v>
      </c>
    </row>
    <row r="2903" spans="1:8" x14ac:dyDescent="0.3">
      <c r="A2903">
        <v>5</v>
      </c>
      <c r="B2903" t="s">
        <v>24855</v>
      </c>
      <c r="C2903" t="s">
        <v>13636</v>
      </c>
      <c r="D2903" t="s">
        <v>809</v>
      </c>
      <c r="E2903" t="s">
        <v>37</v>
      </c>
      <c r="F2903">
        <v>96</v>
      </c>
      <c r="G2903">
        <v>21564616</v>
      </c>
      <c r="H2903">
        <v>8500000</v>
      </c>
    </row>
    <row r="2904" spans="1:8" x14ac:dyDescent="0.3">
      <c r="A2904">
        <v>7.3</v>
      </c>
      <c r="B2904" t="s">
        <v>24856</v>
      </c>
      <c r="C2904" t="s">
        <v>5977</v>
      </c>
      <c r="D2904" t="s">
        <v>1188</v>
      </c>
      <c r="E2904" t="s">
        <v>37</v>
      </c>
      <c r="F2904">
        <v>103</v>
      </c>
      <c r="G2904">
        <v>14879556</v>
      </c>
      <c r="H2904">
        <v>8000000</v>
      </c>
    </row>
    <row r="2905" spans="1:8" x14ac:dyDescent="0.3">
      <c r="A2905">
        <v>6.5</v>
      </c>
      <c r="B2905" t="s">
        <v>24857</v>
      </c>
      <c r="C2905" t="s">
        <v>13660</v>
      </c>
      <c r="D2905" t="s">
        <v>809</v>
      </c>
      <c r="E2905" t="s">
        <v>37</v>
      </c>
      <c r="F2905">
        <v>101</v>
      </c>
      <c r="G2905">
        <v>34017854</v>
      </c>
      <c r="H2905">
        <v>8500000</v>
      </c>
    </row>
    <row r="2906" spans="1:8" x14ac:dyDescent="0.3">
      <c r="A2906">
        <v>2.1</v>
      </c>
      <c r="B2906" t="s">
        <v>24858</v>
      </c>
      <c r="C2906" t="s">
        <v>9909</v>
      </c>
      <c r="D2906" t="s">
        <v>5623</v>
      </c>
      <c r="E2906" t="s">
        <v>37</v>
      </c>
      <c r="F2906">
        <v>104</v>
      </c>
      <c r="G2906">
        <v>4273372</v>
      </c>
      <c r="H2906">
        <v>22000000</v>
      </c>
    </row>
    <row r="2907" spans="1:8" x14ac:dyDescent="0.3">
      <c r="A2907">
        <v>7</v>
      </c>
      <c r="B2907" t="s">
        <v>24859</v>
      </c>
      <c r="C2907" t="s">
        <v>12081</v>
      </c>
      <c r="D2907" t="s">
        <v>4112</v>
      </c>
      <c r="E2907" t="s">
        <v>37</v>
      </c>
      <c r="F2907">
        <v>119</v>
      </c>
      <c r="G2907">
        <v>4440055</v>
      </c>
      <c r="H2907">
        <v>8500000</v>
      </c>
    </row>
    <row r="2908" spans="1:8" x14ac:dyDescent="0.3">
      <c r="A2908">
        <v>8</v>
      </c>
      <c r="B2908" t="s">
        <v>24860</v>
      </c>
      <c r="C2908" t="s">
        <v>12490</v>
      </c>
      <c r="D2908" t="s">
        <v>891</v>
      </c>
      <c r="E2908" t="s">
        <v>3397</v>
      </c>
      <c r="F2908">
        <v>128</v>
      </c>
      <c r="G2908">
        <v>4018695</v>
      </c>
      <c r="H2908">
        <v>12000000</v>
      </c>
    </row>
    <row r="2909" spans="1:8" x14ac:dyDescent="0.3">
      <c r="A2909">
        <v>6.9</v>
      </c>
      <c r="B2909" t="s">
        <v>24861</v>
      </c>
      <c r="C2909" t="s">
        <v>9147</v>
      </c>
      <c r="D2909" t="s">
        <v>549</v>
      </c>
      <c r="E2909" t="s">
        <v>37</v>
      </c>
      <c r="F2909">
        <v>106</v>
      </c>
      <c r="G2909">
        <v>6262942</v>
      </c>
      <c r="H2909">
        <v>9000000</v>
      </c>
    </row>
    <row r="2910" spans="1:8" x14ac:dyDescent="0.3">
      <c r="A2910">
        <v>7.1</v>
      </c>
      <c r="B2910" t="s">
        <v>24862</v>
      </c>
      <c r="C2910" t="s">
        <v>13692</v>
      </c>
      <c r="D2910" t="s">
        <v>891</v>
      </c>
      <c r="E2910" t="s">
        <v>37</v>
      </c>
      <c r="F2910">
        <v>126</v>
      </c>
      <c r="G2910">
        <v>1997807</v>
      </c>
      <c r="H2910">
        <v>8000000</v>
      </c>
    </row>
    <row r="2911" spans="1:8" x14ac:dyDescent="0.3">
      <c r="A2911">
        <v>6.7</v>
      </c>
      <c r="B2911" t="s">
        <v>24863</v>
      </c>
      <c r="C2911" t="s">
        <v>12573</v>
      </c>
      <c r="D2911" t="s">
        <v>13725</v>
      </c>
      <c r="E2911" t="s">
        <v>37</v>
      </c>
      <c r="F2911">
        <v>150</v>
      </c>
      <c r="G2911">
        <v>140244</v>
      </c>
      <c r="H2911">
        <v>8500000</v>
      </c>
    </row>
    <row r="2912" spans="1:8" x14ac:dyDescent="0.3">
      <c r="A2912">
        <v>8.9</v>
      </c>
      <c r="B2912" t="s">
        <v>24864</v>
      </c>
      <c r="C2912" t="s">
        <v>858</v>
      </c>
      <c r="D2912" t="s">
        <v>937</v>
      </c>
      <c r="E2912" t="s">
        <v>37</v>
      </c>
      <c r="F2912">
        <v>178</v>
      </c>
      <c r="G2912">
        <v>107930000</v>
      </c>
      <c r="H2912">
        <v>8000000</v>
      </c>
    </row>
    <row r="2913" spans="1:8" x14ac:dyDescent="0.3">
      <c r="A2913">
        <v>7.9</v>
      </c>
      <c r="B2913" t="s">
        <v>24865</v>
      </c>
      <c r="C2913" t="s">
        <v>13746</v>
      </c>
      <c r="D2913" t="s">
        <v>1018</v>
      </c>
      <c r="E2913" t="s">
        <v>37</v>
      </c>
      <c r="F2913">
        <v>117</v>
      </c>
      <c r="G2913">
        <v>32279955</v>
      </c>
      <c r="H2913">
        <v>8500000</v>
      </c>
    </row>
    <row r="2914" spans="1:8" x14ac:dyDescent="0.3">
      <c r="A2914">
        <v>5.6</v>
      </c>
      <c r="B2914" t="s">
        <v>24866</v>
      </c>
      <c r="C2914" t="s">
        <v>2725</v>
      </c>
      <c r="D2914" t="s">
        <v>10624</v>
      </c>
      <c r="E2914" t="s">
        <v>37</v>
      </c>
      <c r="F2914">
        <v>119</v>
      </c>
      <c r="G2914">
        <v>4992159</v>
      </c>
      <c r="H2914">
        <v>8550000</v>
      </c>
    </row>
    <row r="2915" spans="1:8" x14ac:dyDescent="0.3">
      <c r="A2915">
        <v>8</v>
      </c>
      <c r="B2915" t="s">
        <v>24867</v>
      </c>
      <c r="C2915" t="s">
        <v>5067</v>
      </c>
      <c r="D2915" t="s">
        <v>13756</v>
      </c>
      <c r="E2915" t="s">
        <v>37</v>
      </c>
      <c r="F2915">
        <v>174</v>
      </c>
      <c r="G2915">
        <v>163214286</v>
      </c>
      <c r="H2915">
        <v>8200000</v>
      </c>
    </row>
    <row r="2916" spans="1:8" x14ac:dyDescent="0.3">
      <c r="A2916">
        <v>6.2</v>
      </c>
      <c r="B2916" t="s">
        <v>24868</v>
      </c>
      <c r="C2916" t="s">
        <v>467</v>
      </c>
      <c r="D2916" t="s">
        <v>1553</v>
      </c>
      <c r="E2916" t="s">
        <v>37</v>
      </c>
      <c r="F2916">
        <v>111</v>
      </c>
      <c r="G2916">
        <v>69800000</v>
      </c>
      <c r="H2916">
        <v>8000000</v>
      </c>
    </row>
    <row r="2917" spans="1:8" x14ac:dyDescent="0.3">
      <c r="A2917">
        <v>7.9</v>
      </c>
      <c r="B2917" t="s">
        <v>24869</v>
      </c>
      <c r="C2917" t="s">
        <v>13767</v>
      </c>
      <c r="D2917" t="s">
        <v>1188</v>
      </c>
      <c r="E2917" t="s">
        <v>37</v>
      </c>
      <c r="F2917">
        <v>101</v>
      </c>
      <c r="G2917">
        <v>59889948</v>
      </c>
      <c r="H2917">
        <v>8000000</v>
      </c>
    </row>
    <row r="2918" spans="1:8" x14ac:dyDescent="0.3">
      <c r="A2918">
        <v>8.1</v>
      </c>
      <c r="B2918" t="s">
        <v>24870</v>
      </c>
      <c r="C2918" t="s">
        <v>1677</v>
      </c>
      <c r="D2918" t="s">
        <v>4829</v>
      </c>
      <c r="E2918" t="s">
        <v>37</v>
      </c>
      <c r="F2918">
        <v>89</v>
      </c>
      <c r="G2918">
        <v>52287414</v>
      </c>
      <c r="H2918">
        <v>8000000</v>
      </c>
    </row>
    <row r="2919" spans="1:8" x14ac:dyDescent="0.3">
      <c r="A2919">
        <v>7.6</v>
      </c>
      <c r="B2919" t="s">
        <v>24871</v>
      </c>
      <c r="C2919" t="s">
        <v>3075</v>
      </c>
      <c r="D2919" t="s">
        <v>1390</v>
      </c>
      <c r="E2919" t="s">
        <v>37</v>
      </c>
      <c r="F2919">
        <v>113</v>
      </c>
      <c r="G2919">
        <v>45063889</v>
      </c>
      <c r="H2919">
        <v>8000000</v>
      </c>
    </row>
    <row r="2920" spans="1:8" x14ac:dyDescent="0.3">
      <c r="A2920">
        <v>3.5</v>
      </c>
      <c r="B2920" t="s">
        <v>24872</v>
      </c>
      <c r="C2920" t="s">
        <v>13783</v>
      </c>
      <c r="D2920" t="s">
        <v>3985</v>
      </c>
      <c r="E2920" t="s">
        <v>37</v>
      </c>
      <c r="F2920">
        <v>95</v>
      </c>
      <c r="G2920">
        <v>40066497</v>
      </c>
      <c r="H2920">
        <v>8000000</v>
      </c>
    </row>
    <row r="2921" spans="1:8" x14ac:dyDescent="0.3">
      <c r="A2921">
        <v>7.6</v>
      </c>
      <c r="B2921" t="s">
        <v>24873</v>
      </c>
      <c r="C2921" t="s">
        <v>13790</v>
      </c>
      <c r="D2921" t="s">
        <v>839</v>
      </c>
      <c r="E2921" t="s">
        <v>37</v>
      </c>
      <c r="F2921">
        <v>112</v>
      </c>
      <c r="G2921">
        <v>36500000</v>
      </c>
      <c r="H2921">
        <v>8000000</v>
      </c>
    </row>
    <row r="2922" spans="1:8" x14ac:dyDescent="0.3">
      <c r="A2922">
        <v>6.5</v>
      </c>
      <c r="B2922" t="s">
        <v>24874</v>
      </c>
      <c r="C2922" t="s">
        <v>11240</v>
      </c>
      <c r="D2922" t="s">
        <v>3574</v>
      </c>
      <c r="E2922" t="s">
        <v>37</v>
      </c>
      <c r="F2922">
        <v>109</v>
      </c>
      <c r="G2922">
        <v>27362712</v>
      </c>
      <c r="H2922">
        <v>8000000</v>
      </c>
    </row>
    <row r="2923" spans="1:8" x14ac:dyDescent="0.3">
      <c r="A2923">
        <v>5.6</v>
      </c>
      <c r="B2923" t="s">
        <v>24875</v>
      </c>
      <c r="C2923" t="s">
        <v>13797</v>
      </c>
      <c r="D2923" t="s">
        <v>13798</v>
      </c>
      <c r="E2923" t="s">
        <v>37</v>
      </c>
      <c r="F2923">
        <v>108</v>
      </c>
      <c r="G2923">
        <v>34746109</v>
      </c>
      <c r="H2923">
        <v>8000000</v>
      </c>
    </row>
    <row r="2924" spans="1:8" x14ac:dyDescent="0.3">
      <c r="A2924">
        <v>7.7</v>
      </c>
      <c r="B2924" t="s">
        <v>24876</v>
      </c>
      <c r="C2924" t="s">
        <v>5983</v>
      </c>
      <c r="D2924" t="s">
        <v>715</v>
      </c>
      <c r="E2924" t="s">
        <v>37</v>
      </c>
      <c r="F2924">
        <v>100</v>
      </c>
      <c r="G2924">
        <v>34963967</v>
      </c>
      <c r="H2924">
        <v>8000000</v>
      </c>
    </row>
    <row r="2925" spans="1:8" x14ac:dyDescent="0.3">
      <c r="A2925">
        <v>5.2</v>
      </c>
      <c r="B2925" t="s">
        <v>24877</v>
      </c>
      <c r="C2925" t="s">
        <v>13805</v>
      </c>
      <c r="D2925" t="s">
        <v>1342</v>
      </c>
      <c r="E2925" t="s">
        <v>37</v>
      </c>
      <c r="F2925">
        <v>90</v>
      </c>
      <c r="G2925">
        <v>25926543</v>
      </c>
      <c r="H2925">
        <v>8000000</v>
      </c>
    </row>
    <row r="2926" spans="1:8" x14ac:dyDescent="0.3">
      <c r="A2926">
        <v>6.1</v>
      </c>
      <c r="B2926" t="s">
        <v>24878</v>
      </c>
      <c r="C2926" t="s">
        <v>13812</v>
      </c>
      <c r="D2926" t="s">
        <v>816</v>
      </c>
      <c r="E2926" t="s">
        <v>37</v>
      </c>
      <c r="F2926">
        <v>94</v>
      </c>
      <c r="G2926">
        <v>26049082</v>
      </c>
      <c r="H2926">
        <v>8000000</v>
      </c>
    </row>
    <row r="2927" spans="1:8" x14ac:dyDescent="0.3">
      <c r="A2927">
        <v>7.4</v>
      </c>
      <c r="B2927" t="s">
        <v>24879</v>
      </c>
      <c r="C2927" t="s">
        <v>471</v>
      </c>
      <c r="D2927" t="s">
        <v>715</v>
      </c>
      <c r="E2927" t="s">
        <v>37</v>
      </c>
      <c r="F2927">
        <v>111</v>
      </c>
      <c r="G2927">
        <v>22551000</v>
      </c>
      <c r="H2927">
        <v>8000000</v>
      </c>
    </row>
    <row r="2928" spans="1:8" x14ac:dyDescent="0.3">
      <c r="A2928">
        <v>6.8</v>
      </c>
      <c r="B2928" t="s">
        <v>24880</v>
      </c>
      <c r="C2928" t="s">
        <v>13832</v>
      </c>
      <c r="D2928" t="s">
        <v>50</v>
      </c>
      <c r="E2928" t="s">
        <v>37</v>
      </c>
      <c r="F2928">
        <v>142</v>
      </c>
      <c r="G2928">
        <v>22800000</v>
      </c>
      <c r="H2928">
        <v>7000000</v>
      </c>
    </row>
    <row r="2929" spans="1:8" x14ac:dyDescent="0.3">
      <c r="A2929">
        <v>6.4</v>
      </c>
      <c r="B2929" t="s">
        <v>24881</v>
      </c>
      <c r="C2929" t="s">
        <v>4094</v>
      </c>
      <c r="D2929" t="s">
        <v>1224</v>
      </c>
      <c r="E2929" t="s">
        <v>37</v>
      </c>
      <c r="F2929">
        <v>107</v>
      </c>
      <c r="G2929">
        <v>18090181</v>
      </c>
      <c r="H2929">
        <v>8000000</v>
      </c>
    </row>
    <row r="2930" spans="1:8" x14ac:dyDescent="0.3">
      <c r="A2930">
        <v>5.7</v>
      </c>
      <c r="B2930" t="s">
        <v>24882</v>
      </c>
      <c r="C2930" t="s">
        <v>3697</v>
      </c>
      <c r="D2930" t="s">
        <v>715</v>
      </c>
      <c r="E2930" t="s">
        <v>37</v>
      </c>
      <c r="F2930">
        <v>91</v>
      </c>
      <c r="G2930">
        <v>17843379</v>
      </c>
      <c r="H2930">
        <v>8000000</v>
      </c>
    </row>
    <row r="2931" spans="1:8" x14ac:dyDescent="0.3">
      <c r="A2931">
        <v>6.7</v>
      </c>
      <c r="B2931" t="s">
        <v>24883</v>
      </c>
      <c r="C2931" t="s">
        <v>11872</v>
      </c>
      <c r="D2931" t="s">
        <v>541</v>
      </c>
      <c r="E2931" t="s">
        <v>37</v>
      </c>
      <c r="F2931">
        <v>82</v>
      </c>
      <c r="G2931">
        <v>17278980</v>
      </c>
      <c r="H2931">
        <v>8000000</v>
      </c>
    </row>
    <row r="2932" spans="1:8" x14ac:dyDescent="0.3">
      <c r="A2932">
        <v>5.6</v>
      </c>
      <c r="B2932" t="s">
        <v>24884</v>
      </c>
      <c r="C2932" t="s">
        <v>13861</v>
      </c>
      <c r="D2932" t="s">
        <v>816</v>
      </c>
      <c r="E2932" t="s">
        <v>37</v>
      </c>
      <c r="F2932">
        <v>97</v>
      </c>
      <c r="G2932">
        <v>16699684</v>
      </c>
      <c r="H2932">
        <v>8000000</v>
      </c>
    </row>
    <row r="2933" spans="1:8" x14ac:dyDescent="0.3">
      <c r="A2933">
        <v>7.6</v>
      </c>
      <c r="B2933" t="s">
        <v>24885</v>
      </c>
      <c r="C2933" t="s">
        <v>13865</v>
      </c>
      <c r="D2933" t="s">
        <v>937</v>
      </c>
      <c r="E2933" t="s">
        <v>37</v>
      </c>
      <c r="F2933">
        <v>102</v>
      </c>
      <c r="G2933">
        <v>15047419</v>
      </c>
      <c r="H2933">
        <v>7000000</v>
      </c>
    </row>
    <row r="2934" spans="1:8" x14ac:dyDescent="0.3">
      <c r="A2934">
        <v>6.5</v>
      </c>
      <c r="B2934" t="s">
        <v>24886</v>
      </c>
      <c r="C2934" t="s">
        <v>6736</v>
      </c>
      <c r="D2934" t="s">
        <v>151</v>
      </c>
      <c r="E2934" t="s">
        <v>37</v>
      </c>
      <c r="F2934">
        <v>93</v>
      </c>
      <c r="G2934">
        <v>14015786</v>
      </c>
      <c r="H2934">
        <v>5000000</v>
      </c>
    </row>
    <row r="2935" spans="1:8" x14ac:dyDescent="0.3">
      <c r="A2935">
        <v>6.3</v>
      </c>
      <c r="B2935" t="s">
        <v>24887</v>
      </c>
      <c r="C2935" t="s">
        <v>13878</v>
      </c>
      <c r="D2935" t="s">
        <v>223</v>
      </c>
      <c r="E2935" t="s">
        <v>37</v>
      </c>
      <c r="F2935">
        <v>138</v>
      </c>
      <c r="G2935">
        <v>10269307</v>
      </c>
      <c r="H2935">
        <v>8000000</v>
      </c>
    </row>
    <row r="2936" spans="1:8" x14ac:dyDescent="0.3">
      <c r="A2936">
        <v>7.1</v>
      </c>
      <c r="B2936" t="s">
        <v>24888</v>
      </c>
      <c r="C2936" t="s">
        <v>13887</v>
      </c>
      <c r="D2936" t="s">
        <v>715</v>
      </c>
      <c r="E2936" t="s">
        <v>37</v>
      </c>
      <c r="F2936">
        <v>93</v>
      </c>
      <c r="G2936">
        <v>17536788</v>
      </c>
      <c r="H2936">
        <v>8000000</v>
      </c>
    </row>
    <row r="2937" spans="1:8" x14ac:dyDescent="0.3">
      <c r="A2937">
        <v>7.1</v>
      </c>
      <c r="B2937" t="s">
        <v>24889</v>
      </c>
      <c r="C2937" t="s">
        <v>1586</v>
      </c>
      <c r="D2937" t="s">
        <v>816</v>
      </c>
      <c r="E2937" t="s">
        <v>37</v>
      </c>
      <c r="F2937">
        <v>92</v>
      </c>
      <c r="G2937">
        <v>58401464</v>
      </c>
      <c r="H2937">
        <v>8000000</v>
      </c>
    </row>
    <row r="2938" spans="1:8" x14ac:dyDescent="0.3">
      <c r="A2938">
        <v>6.9</v>
      </c>
      <c r="B2938" t="s">
        <v>24890</v>
      </c>
      <c r="C2938" t="s">
        <v>6958</v>
      </c>
      <c r="D2938" t="s">
        <v>9361</v>
      </c>
      <c r="E2938" t="s">
        <v>37</v>
      </c>
      <c r="F2938">
        <v>92</v>
      </c>
      <c r="G2938">
        <v>8279017</v>
      </c>
      <c r="H2938">
        <v>8000000</v>
      </c>
    </row>
    <row r="2939" spans="1:8" x14ac:dyDescent="0.3">
      <c r="A2939">
        <v>5.4</v>
      </c>
      <c r="B2939" t="s">
        <v>24891</v>
      </c>
      <c r="C2939" t="s">
        <v>10151</v>
      </c>
      <c r="D2939" t="s">
        <v>1188</v>
      </c>
      <c r="E2939" t="s">
        <v>37</v>
      </c>
      <c r="F2939">
        <v>104</v>
      </c>
      <c r="G2939">
        <v>10106233</v>
      </c>
      <c r="H2939">
        <v>8000000</v>
      </c>
    </row>
    <row r="2940" spans="1:8" x14ac:dyDescent="0.3">
      <c r="A2940">
        <v>5.0999999999999996</v>
      </c>
      <c r="B2940" t="s">
        <v>24892</v>
      </c>
      <c r="C2940" t="s">
        <v>8836</v>
      </c>
      <c r="D2940" t="s">
        <v>809</v>
      </c>
      <c r="E2940" t="s">
        <v>37</v>
      </c>
      <c r="F2940">
        <v>89</v>
      </c>
      <c r="G2940">
        <v>4692814</v>
      </c>
      <c r="H2940">
        <v>8000000</v>
      </c>
    </row>
    <row r="2941" spans="1:8" x14ac:dyDescent="0.3">
      <c r="A2941">
        <v>5.3</v>
      </c>
      <c r="B2941" t="s">
        <v>24893</v>
      </c>
      <c r="C2941" t="s">
        <v>13913</v>
      </c>
      <c r="D2941" t="s">
        <v>1553</v>
      </c>
      <c r="E2941" t="s">
        <v>37</v>
      </c>
      <c r="F2941">
        <v>92</v>
      </c>
      <c r="G2941">
        <v>5018450</v>
      </c>
      <c r="H2941">
        <v>8000000</v>
      </c>
    </row>
    <row r="2942" spans="1:8" x14ac:dyDescent="0.3">
      <c r="A2942">
        <v>7.3</v>
      </c>
      <c r="B2942" t="s">
        <v>24894</v>
      </c>
      <c r="C2942" t="s">
        <v>13925</v>
      </c>
      <c r="D2942" t="s">
        <v>13926</v>
      </c>
      <c r="E2942" t="s">
        <v>37</v>
      </c>
      <c r="F2942">
        <v>90</v>
      </c>
      <c r="G2942">
        <v>3442820</v>
      </c>
      <c r="H2942">
        <v>8000000</v>
      </c>
    </row>
    <row r="2943" spans="1:8" x14ac:dyDescent="0.3">
      <c r="A2943">
        <v>7.3</v>
      </c>
      <c r="B2943" t="s">
        <v>24895</v>
      </c>
      <c r="C2943" t="s">
        <v>9113</v>
      </c>
      <c r="D2943" t="s">
        <v>1188</v>
      </c>
      <c r="E2943" t="s">
        <v>37</v>
      </c>
      <c r="F2943">
        <v>129</v>
      </c>
      <c r="G2943">
        <v>3205244</v>
      </c>
      <c r="H2943">
        <v>10000000</v>
      </c>
    </row>
    <row r="2944" spans="1:8" x14ac:dyDescent="0.3">
      <c r="A2944">
        <v>7.1</v>
      </c>
      <c r="B2944" t="s">
        <v>24896</v>
      </c>
      <c r="C2944" t="s">
        <v>13934</v>
      </c>
      <c r="D2944" t="s">
        <v>13935</v>
      </c>
      <c r="E2944" t="s">
        <v>726</v>
      </c>
      <c r="F2944">
        <v>111</v>
      </c>
      <c r="G2944">
        <v>3076425</v>
      </c>
      <c r="H2944">
        <v>8000000</v>
      </c>
    </row>
    <row r="2945" spans="1:8" x14ac:dyDescent="0.3">
      <c r="A2945">
        <v>6</v>
      </c>
      <c r="B2945" t="s">
        <v>24897</v>
      </c>
      <c r="C2945" t="s">
        <v>10762</v>
      </c>
      <c r="D2945" t="s">
        <v>264</v>
      </c>
      <c r="E2945" t="s">
        <v>37</v>
      </c>
      <c r="F2945">
        <v>79</v>
      </c>
      <c r="G2945">
        <v>2275557</v>
      </c>
      <c r="H2945">
        <v>8000000</v>
      </c>
    </row>
    <row r="2946" spans="1:8" x14ac:dyDescent="0.3">
      <c r="A2946">
        <v>6.6</v>
      </c>
      <c r="B2946" t="s">
        <v>24898</v>
      </c>
      <c r="C2946" t="s">
        <v>2736</v>
      </c>
      <c r="D2946" t="s">
        <v>541</v>
      </c>
      <c r="E2946" t="s">
        <v>37</v>
      </c>
      <c r="F2946">
        <v>104</v>
      </c>
      <c r="G2946">
        <v>1789892</v>
      </c>
      <c r="H2946">
        <v>8000000</v>
      </c>
    </row>
    <row r="2947" spans="1:8" x14ac:dyDescent="0.3">
      <c r="A2947">
        <v>7.2</v>
      </c>
      <c r="B2947" t="s">
        <v>24899</v>
      </c>
      <c r="C2947" t="s">
        <v>13948</v>
      </c>
      <c r="D2947" t="s">
        <v>715</v>
      </c>
      <c r="E2947" t="s">
        <v>37</v>
      </c>
      <c r="F2947">
        <v>101</v>
      </c>
      <c r="G2947">
        <v>6350058</v>
      </c>
      <c r="H2947">
        <v>8000000</v>
      </c>
    </row>
    <row r="2948" spans="1:8" x14ac:dyDescent="0.3">
      <c r="A2948">
        <v>7.2</v>
      </c>
      <c r="B2948" t="s">
        <v>24900</v>
      </c>
      <c r="C2948" t="s">
        <v>7507</v>
      </c>
      <c r="D2948" t="s">
        <v>1353</v>
      </c>
      <c r="E2948" t="s">
        <v>37</v>
      </c>
      <c r="F2948">
        <v>113</v>
      </c>
      <c r="G2948">
        <v>1094798</v>
      </c>
      <c r="H2948">
        <v>7200000</v>
      </c>
    </row>
    <row r="2949" spans="1:8" x14ac:dyDescent="0.3">
      <c r="A2949">
        <v>6.9</v>
      </c>
      <c r="B2949" t="s">
        <v>24901</v>
      </c>
      <c r="C2949" t="s">
        <v>9439</v>
      </c>
      <c r="D2949" t="s">
        <v>760</v>
      </c>
      <c r="E2949" t="s">
        <v>37</v>
      </c>
      <c r="F2949">
        <v>92</v>
      </c>
      <c r="G2949">
        <v>1071240</v>
      </c>
      <c r="H2949">
        <v>8000000</v>
      </c>
    </row>
    <row r="2950" spans="1:8" x14ac:dyDescent="0.3">
      <c r="A2950">
        <v>6.8</v>
      </c>
      <c r="B2950" t="s">
        <v>24902</v>
      </c>
      <c r="C2950" t="s">
        <v>13960</v>
      </c>
      <c r="D2950" t="s">
        <v>4725</v>
      </c>
      <c r="E2950" t="s">
        <v>37</v>
      </c>
      <c r="F2950">
        <v>106</v>
      </c>
      <c r="G2950">
        <v>532190</v>
      </c>
      <c r="H2950">
        <v>8000000</v>
      </c>
    </row>
    <row r="2951" spans="1:8" x14ac:dyDescent="0.3">
      <c r="A2951">
        <v>7.7</v>
      </c>
      <c r="B2951" t="s">
        <v>24903</v>
      </c>
      <c r="C2951" t="s">
        <v>13971</v>
      </c>
      <c r="D2951" t="s">
        <v>371</v>
      </c>
      <c r="E2951" t="s">
        <v>37</v>
      </c>
      <c r="F2951">
        <v>75</v>
      </c>
      <c r="G2951">
        <v>686383</v>
      </c>
      <c r="H2951">
        <v>6500000</v>
      </c>
    </row>
    <row r="2952" spans="1:8" x14ac:dyDescent="0.3">
      <c r="A2952">
        <v>7.4</v>
      </c>
      <c r="B2952" t="s">
        <v>24904</v>
      </c>
      <c r="C2952" t="s">
        <v>13978</v>
      </c>
      <c r="D2952" t="s">
        <v>3985</v>
      </c>
      <c r="E2952" t="s">
        <v>37</v>
      </c>
      <c r="F2952">
        <v>104</v>
      </c>
      <c r="G2952">
        <v>16168741</v>
      </c>
      <c r="H2952">
        <v>8000000</v>
      </c>
    </row>
    <row r="2953" spans="1:8" x14ac:dyDescent="0.3">
      <c r="A2953">
        <v>6.5</v>
      </c>
      <c r="B2953" t="s">
        <v>24905</v>
      </c>
      <c r="C2953" t="s">
        <v>13984</v>
      </c>
      <c r="D2953" t="s">
        <v>6707</v>
      </c>
      <c r="E2953" t="s">
        <v>37</v>
      </c>
      <c r="F2953">
        <v>108</v>
      </c>
      <c r="G2953">
        <v>568695</v>
      </c>
      <c r="H2953">
        <v>8000000</v>
      </c>
    </row>
    <row r="2954" spans="1:8" x14ac:dyDescent="0.3">
      <c r="A2954">
        <v>6.4</v>
      </c>
      <c r="B2954" t="s">
        <v>24906</v>
      </c>
      <c r="C2954" t="s">
        <v>13988</v>
      </c>
      <c r="D2954" t="s">
        <v>937</v>
      </c>
      <c r="E2954" t="s">
        <v>37</v>
      </c>
      <c r="F2954">
        <v>99</v>
      </c>
      <c r="G2954">
        <v>398420</v>
      </c>
      <c r="H2954">
        <v>8000000</v>
      </c>
    </row>
    <row r="2955" spans="1:8" x14ac:dyDescent="0.3">
      <c r="A2955">
        <v>5.6</v>
      </c>
      <c r="B2955" t="s">
        <v>24907</v>
      </c>
      <c r="C2955" t="s">
        <v>13998</v>
      </c>
      <c r="D2955" t="s">
        <v>13999</v>
      </c>
      <c r="E2955" t="s">
        <v>37</v>
      </c>
      <c r="F2955">
        <v>109</v>
      </c>
      <c r="G2955">
        <v>336456</v>
      </c>
      <c r="H2955">
        <v>8000000</v>
      </c>
    </row>
    <row r="2956" spans="1:8" x14ac:dyDescent="0.3">
      <c r="A2956">
        <v>6.8</v>
      </c>
      <c r="B2956" t="s">
        <v>24908</v>
      </c>
      <c r="C2956" t="s">
        <v>14006</v>
      </c>
      <c r="D2956" t="s">
        <v>12095</v>
      </c>
      <c r="E2956" t="s">
        <v>37</v>
      </c>
      <c r="F2956">
        <v>93</v>
      </c>
      <c r="G2956">
        <v>298110</v>
      </c>
      <c r="H2956">
        <v>8000000</v>
      </c>
    </row>
    <row r="2957" spans="1:8" x14ac:dyDescent="0.3">
      <c r="A2957">
        <v>5.5</v>
      </c>
      <c r="B2957" t="s">
        <v>24909</v>
      </c>
      <c r="C2957" t="s">
        <v>3263</v>
      </c>
      <c r="D2957" t="s">
        <v>715</v>
      </c>
      <c r="E2957" t="s">
        <v>37</v>
      </c>
      <c r="F2957">
        <v>99</v>
      </c>
      <c r="G2957">
        <v>127144</v>
      </c>
      <c r="H2957">
        <v>8000000</v>
      </c>
    </row>
    <row r="2958" spans="1:8" x14ac:dyDescent="0.3">
      <c r="A2958">
        <v>6.9</v>
      </c>
      <c r="B2958" t="s">
        <v>24910</v>
      </c>
      <c r="C2958" t="s">
        <v>4749</v>
      </c>
      <c r="D2958" t="s">
        <v>853</v>
      </c>
      <c r="E2958" t="s">
        <v>37</v>
      </c>
      <c r="F2958">
        <v>98</v>
      </c>
      <c r="G2958">
        <v>117190</v>
      </c>
      <c r="H2958">
        <v>8000000</v>
      </c>
    </row>
    <row r="2959" spans="1:8" x14ac:dyDescent="0.3">
      <c r="A2959">
        <v>6</v>
      </c>
      <c r="B2959" t="s">
        <v>24911</v>
      </c>
      <c r="C2959" t="s">
        <v>14018</v>
      </c>
      <c r="D2959" t="s">
        <v>4576</v>
      </c>
      <c r="E2959" t="s">
        <v>37</v>
      </c>
      <c r="F2959">
        <v>95</v>
      </c>
      <c r="G2959">
        <v>108662</v>
      </c>
      <c r="H2959">
        <v>8000000</v>
      </c>
    </row>
    <row r="2960" spans="1:8" x14ac:dyDescent="0.3">
      <c r="A2960">
        <v>6.4</v>
      </c>
      <c r="B2960" t="s">
        <v>24912</v>
      </c>
      <c r="C2960" t="s">
        <v>14026</v>
      </c>
      <c r="D2960" t="s">
        <v>1018</v>
      </c>
      <c r="E2960" t="s">
        <v>37</v>
      </c>
      <c r="F2960">
        <v>107</v>
      </c>
      <c r="G2960">
        <v>53481</v>
      </c>
      <c r="H2960">
        <v>8000000</v>
      </c>
    </row>
    <row r="2961" spans="1:8" x14ac:dyDescent="0.3">
      <c r="A2961">
        <v>6.6</v>
      </c>
      <c r="B2961" t="s">
        <v>24913</v>
      </c>
      <c r="C2961" t="s">
        <v>14030</v>
      </c>
      <c r="D2961" t="s">
        <v>1373</v>
      </c>
      <c r="E2961" t="s">
        <v>37</v>
      </c>
      <c r="F2961">
        <v>102</v>
      </c>
      <c r="G2961">
        <v>23106</v>
      </c>
      <c r="H2961">
        <v>50000000</v>
      </c>
    </row>
    <row r="2962" spans="1:8" x14ac:dyDescent="0.3">
      <c r="A2962">
        <v>5.3</v>
      </c>
      <c r="B2962" t="s">
        <v>24914</v>
      </c>
      <c r="C2962" t="s">
        <v>14035</v>
      </c>
      <c r="D2962" t="s">
        <v>1473</v>
      </c>
      <c r="E2962" t="s">
        <v>37</v>
      </c>
      <c r="F2962">
        <v>97</v>
      </c>
      <c r="G2962">
        <v>52961</v>
      </c>
      <c r="H2962">
        <v>8000000</v>
      </c>
    </row>
    <row r="2963" spans="1:8" x14ac:dyDescent="0.3">
      <c r="A2963">
        <v>8.1</v>
      </c>
      <c r="B2963" t="s">
        <v>24915</v>
      </c>
      <c r="C2963" t="s">
        <v>9227</v>
      </c>
      <c r="D2963" t="s">
        <v>14042</v>
      </c>
      <c r="E2963" t="s">
        <v>388</v>
      </c>
      <c r="F2963">
        <v>124</v>
      </c>
      <c r="G2963">
        <v>439162</v>
      </c>
      <c r="H2963">
        <v>1100000000</v>
      </c>
    </row>
    <row r="2964" spans="1:8" x14ac:dyDescent="0.3">
      <c r="A2964">
        <v>6.9</v>
      </c>
      <c r="B2964" t="s">
        <v>24916</v>
      </c>
      <c r="C2964" t="s">
        <v>14067</v>
      </c>
      <c r="D2964" t="s">
        <v>715</v>
      </c>
      <c r="E2964" t="s">
        <v>37</v>
      </c>
      <c r="F2964">
        <v>90</v>
      </c>
      <c r="G2964">
        <v>671240</v>
      </c>
      <c r="H2964">
        <v>7900000</v>
      </c>
    </row>
    <row r="2965" spans="1:8" x14ac:dyDescent="0.3">
      <c r="A2965">
        <v>6.5</v>
      </c>
      <c r="B2965" t="s">
        <v>24917</v>
      </c>
      <c r="C2965" t="s">
        <v>14087</v>
      </c>
      <c r="D2965" t="s">
        <v>1497</v>
      </c>
      <c r="E2965" t="s">
        <v>37</v>
      </c>
      <c r="F2965">
        <v>90</v>
      </c>
      <c r="G2965">
        <v>882290</v>
      </c>
      <c r="H2965">
        <v>10000000</v>
      </c>
    </row>
    <row r="2966" spans="1:8" x14ac:dyDescent="0.3">
      <c r="A2966">
        <v>7.4</v>
      </c>
      <c r="B2966" t="s">
        <v>24918</v>
      </c>
      <c r="C2966" t="s">
        <v>4034</v>
      </c>
      <c r="D2966" t="s">
        <v>1718</v>
      </c>
      <c r="E2966" t="s">
        <v>37</v>
      </c>
      <c r="F2966">
        <v>99</v>
      </c>
      <c r="G2966">
        <v>106593296</v>
      </c>
      <c r="H2966">
        <v>7500000</v>
      </c>
    </row>
    <row r="2967" spans="1:8" x14ac:dyDescent="0.3">
      <c r="A2967">
        <v>6.9</v>
      </c>
      <c r="B2967" t="s">
        <v>24919</v>
      </c>
      <c r="C2967" t="s">
        <v>5571</v>
      </c>
      <c r="D2967" t="s">
        <v>1188</v>
      </c>
      <c r="E2967" t="s">
        <v>37</v>
      </c>
      <c r="F2967">
        <v>115</v>
      </c>
      <c r="G2967">
        <v>43490057</v>
      </c>
      <c r="H2967">
        <v>7500000</v>
      </c>
    </row>
    <row r="2968" spans="1:8" x14ac:dyDescent="0.3">
      <c r="A2968">
        <v>6.7</v>
      </c>
      <c r="B2968" t="s">
        <v>24920</v>
      </c>
      <c r="C2968" t="s">
        <v>14107</v>
      </c>
      <c r="D2968" t="s">
        <v>1022</v>
      </c>
      <c r="E2968" t="s">
        <v>5027</v>
      </c>
      <c r="F2968">
        <v>89</v>
      </c>
      <c r="G2968">
        <v>32333860</v>
      </c>
      <c r="H2968">
        <v>7500000</v>
      </c>
    </row>
    <row r="2969" spans="1:8" x14ac:dyDescent="0.3">
      <c r="A2969">
        <v>7.6</v>
      </c>
      <c r="B2969" t="s">
        <v>24921</v>
      </c>
      <c r="C2969" t="s">
        <v>5972</v>
      </c>
      <c r="D2969" t="s">
        <v>1188</v>
      </c>
      <c r="E2969" t="s">
        <v>37</v>
      </c>
      <c r="F2969">
        <v>92</v>
      </c>
      <c r="G2969">
        <v>24792061</v>
      </c>
      <c r="H2969">
        <v>6500000</v>
      </c>
    </row>
    <row r="2970" spans="1:8" x14ac:dyDescent="0.3">
      <c r="A2970">
        <v>5.4</v>
      </c>
      <c r="B2970" t="s">
        <v>24922</v>
      </c>
      <c r="C2970" t="s">
        <v>14125</v>
      </c>
      <c r="D2970" t="s">
        <v>4189</v>
      </c>
      <c r="E2970" t="s">
        <v>37</v>
      </c>
      <c r="F2970">
        <v>94</v>
      </c>
      <c r="G2970">
        <v>17544812</v>
      </c>
      <c r="H2970">
        <v>10000000</v>
      </c>
    </row>
    <row r="2971" spans="1:8" x14ac:dyDescent="0.3">
      <c r="A2971">
        <v>7.3</v>
      </c>
      <c r="B2971" t="s">
        <v>24923</v>
      </c>
      <c r="C2971" t="s">
        <v>10803</v>
      </c>
      <c r="D2971" t="s">
        <v>1473</v>
      </c>
      <c r="E2971" t="s">
        <v>37</v>
      </c>
      <c r="F2971">
        <v>100</v>
      </c>
      <c r="G2971">
        <v>12574715</v>
      </c>
      <c r="H2971">
        <v>4500000</v>
      </c>
    </row>
    <row r="2972" spans="1:8" x14ac:dyDescent="0.3">
      <c r="A2972">
        <v>6</v>
      </c>
      <c r="B2972" t="s">
        <v>24924</v>
      </c>
      <c r="C2972" t="s">
        <v>14137</v>
      </c>
      <c r="D2972" t="s">
        <v>715</v>
      </c>
      <c r="E2972" t="s">
        <v>37</v>
      </c>
      <c r="F2972">
        <v>109</v>
      </c>
      <c r="G2972">
        <v>5100000</v>
      </c>
      <c r="H2972">
        <v>7500000</v>
      </c>
    </row>
    <row r="2973" spans="1:8" x14ac:dyDescent="0.3">
      <c r="A2973">
        <v>7.2</v>
      </c>
      <c r="B2973" t="s">
        <v>24925</v>
      </c>
      <c r="C2973" t="s">
        <v>7307</v>
      </c>
      <c r="D2973" t="s">
        <v>1025</v>
      </c>
      <c r="E2973" t="s">
        <v>37</v>
      </c>
      <c r="F2973">
        <v>105</v>
      </c>
      <c r="G2973">
        <v>10460089</v>
      </c>
      <c r="H2973">
        <v>7500000</v>
      </c>
    </row>
    <row r="2974" spans="1:8" x14ac:dyDescent="0.3">
      <c r="A2974">
        <v>6</v>
      </c>
      <c r="B2974" t="s">
        <v>24926</v>
      </c>
      <c r="C2974" t="s">
        <v>6426</v>
      </c>
      <c r="D2974" t="s">
        <v>2265</v>
      </c>
      <c r="E2974" t="s">
        <v>37</v>
      </c>
      <c r="F2974">
        <v>102</v>
      </c>
      <c r="G2974">
        <v>4239767</v>
      </c>
      <c r="H2974">
        <v>7500000</v>
      </c>
    </row>
    <row r="2975" spans="1:8" x14ac:dyDescent="0.3">
      <c r="A2975">
        <v>3.1</v>
      </c>
      <c r="B2975" t="s">
        <v>24927</v>
      </c>
      <c r="C2975" t="s">
        <v>14149</v>
      </c>
      <c r="D2975" t="s">
        <v>541</v>
      </c>
      <c r="E2975" t="s">
        <v>37</v>
      </c>
      <c r="F2975">
        <v>97</v>
      </c>
      <c r="G2975">
        <v>4131640</v>
      </c>
      <c r="H2975">
        <v>7500000</v>
      </c>
    </row>
    <row r="2976" spans="1:8" x14ac:dyDescent="0.3">
      <c r="A2976">
        <v>6.9</v>
      </c>
      <c r="B2976" t="s">
        <v>24928</v>
      </c>
      <c r="C2976" t="s">
        <v>14154</v>
      </c>
      <c r="D2976" t="s">
        <v>151</v>
      </c>
      <c r="E2976" t="s">
        <v>37</v>
      </c>
      <c r="F2976">
        <v>118</v>
      </c>
      <c r="G2976">
        <v>3347439</v>
      </c>
      <c r="H2976">
        <v>7500000</v>
      </c>
    </row>
    <row r="2977" spans="1:8" x14ac:dyDescent="0.3">
      <c r="A2977">
        <v>6.2</v>
      </c>
      <c r="B2977" t="s">
        <v>24929</v>
      </c>
      <c r="C2977" t="s">
        <v>11847</v>
      </c>
      <c r="D2977" t="s">
        <v>2048</v>
      </c>
      <c r="E2977" t="s">
        <v>37</v>
      </c>
      <c r="F2977">
        <v>92</v>
      </c>
      <c r="G2977">
        <v>10814185</v>
      </c>
      <c r="H2977">
        <v>8000000</v>
      </c>
    </row>
    <row r="2978" spans="1:8" x14ac:dyDescent="0.3">
      <c r="A2978">
        <v>6.9</v>
      </c>
      <c r="B2978" t="s">
        <v>24930</v>
      </c>
      <c r="C2978" t="s">
        <v>14165</v>
      </c>
      <c r="D2978" t="s">
        <v>13798</v>
      </c>
      <c r="E2978" t="s">
        <v>726</v>
      </c>
      <c r="F2978">
        <v>103</v>
      </c>
      <c r="G2978">
        <v>206400</v>
      </c>
      <c r="H2978">
        <v>50000000</v>
      </c>
    </row>
    <row r="2979" spans="1:8" x14ac:dyDescent="0.3">
      <c r="A2979">
        <v>6.3</v>
      </c>
      <c r="B2979" t="s">
        <v>24931</v>
      </c>
      <c r="C2979" t="s">
        <v>7216</v>
      </c>
      <c r="D2979" t="s">
        <v>14170</v>
      </c>
      <c r="E2979" t="s">
        <v>37</v>
      </c>
      <c r="F2979">
        <v>93</v>
      </c>
      <c r="G2979">
        <v>197148</v>
      </c>
      <c r="H2979">
        <v>7500000</v>
      </c>
    </row>
    <row r="2980" spans="1:8" x14ac:dyDescent="0.3">
      <c r="A2980">
        <v>6.7</v>
      </c>
      <c r="B2980" t="s">
        <v>24932</v>
      </c>
      <c r="C2980" t="s">
        <v>14178</v>
      </c>
      <c r="D2980" t="s">
        <v>1473</v>
      </c>
      <c r="E2980" t="s">
        <v>37</v>
      </c>
      <c r="F2980">
        <v>113</v>
      </c>
      <c r="G2980">
        <v>3014541</v>
      </c>
      <c r="H2980">
        <v>8000000</v>
      </c>
    </row>
    <row r="2981" spans="1:8" x14ac:dyDescent="0.3">
      <c r="A2981">
        <v>5.4</v>
      </c>
      <c r="B2981" t="s">
        <v>24933</v>
      </c>
      <c r="C2981" t="s">
        <v>14189</v>
      </c>
      <c r="D2981" t="s">
        <v>1247</v>
      </c>
      <c r="E2981" t="s">
        <v>3397</v>
      </c>
      <c r="F2981">
        <v>153</v>
      </c>
      <c r="G2981">
        <v>872643</v>
      </c>
      <c r="H2981">
        <v>6000000</v>
      </c>
    </row>
    <row r="2982" spans="1:8" x14ac:dyDescent="0.3">
      <c r="A2982">
        <v>8</v>
      </c>
      <c r="B2982" t="s">
        <v>24934</v>
      </c>
      <c r="C2982" t="s">
        <v>14196</v>
      </c>
      <c r="D2982" t="s">
        <v>14197</v>
      </c>
      <c r="E2982" t="s">
        <v>726</v>
      </c>
      <c r="F2982">
        <v>89</v>
      </c>
      <c r="G2982">
        <v>4443403</v>
      </c>
      <c r="H2982">
        <v>7300000</v>
      </c>
    </row>
    <row r="2983" spans="1:8" x14ac:dyDescent="0.3">
      <c r="A2983">
        <v>7</v>
      </c>
      <c r="B2983" t="s">
        <v>24935</v>
      </c>
      <c r="C2983" t="s">
        <v>10635</v>
      </c>
      <c r="D2983" t="s">
        <v>3330</v>
      </c>
      <c r="E2983" t="s">
        <v>37</v>
      </c>
      <c r="F2983">
        <v>118</v>
      </c>
      <c r="G2983">
        <v>1330827</v>
      </c>
      <c r="H2983">
        <v>7000000</v>
      </c>
    </row>
    <row r="2984" spans="1:8" x14ac:dyDescent="0.3">
      <c r="A2984">
        <v>7.2</v>
      </c>
      <c r="B2984" t="s">
        <v>24936</v>
      </c>
      <c r="C2984" t="s">
        <v>14217</v>
      </c>
      <c r="D2984" t="s">
        <v>282</v>
      </c>
      <c r="E2984" t="s">
        <v>37</v>
      </c>
      <c r="F2984">
        <v>97</v>
      </c>
      <c r="G2984">
        <v>1818681</v>
      </c>
      <c r="H2984">
        <v>7300000</v>
      </c>
    </row>
    <row r="2985" spans="1:8" x14ac:dyDescent="0.3">
      <c r="A2985">
        <v>3.5</v>
      </c>
      <c r="B2985" t="s">
        <v>24937</v>
      </c>
      <c r="C2985" t="s">
        <v>14221</v>
      </c>
      <c r="D2985" t="s">
        <v>180</v>
      </c>
      <c r="E2985" t="s">
        <v>37</v>
      </c>
      <c r="F2985">
        <v>100</v>
      </c>
      <c r="G2985">
        <v>12610552</v>
      </c>
      <c r="H2985">
        <v>7500000</v>
      </c>
    </row>
    <row r="2986" spans="1:8" x14ac:dyDescent="0.3">
      <c r="A2986">
        <v>7.5</v>
      </c>
      <c r="B2986" t="s">
        <v>24938</v>
      </c>
      <c r="C2986" t="s">
        <v>5972</v>
      </c>
      <c r="D2986" t="s">
        <v>715</v>
      </c>
      <c r="E2986" t="s">
        <v>37</v>
      </c>
      <c r="F2986">
        <v>96</v>
      </c>
      <c r="G2986">
        <v>143492840</v>
      </c>
      <c r="H2986">
        <v>7500000</v>
      </c>
    </row>
    <row r="2987" spans="1:8" x14ac:dyDescent="0.3">
      <c r="A2987">
        <v>6.7</v>
      </c>
      <c r="B2987" t="s">
        <v>24939</v>
      </c>
      <c r="C2987" t="s">
        <v>14236</v>
      </c>
      <c r="D2987" t="s">
        <v>50</v>
      </c>
      <c r="E2987" t="s">
        <v>37</v>
      </c>
      <c r="F2987">
        <v>120</v>
      </c>
      <c r="G2987">
        <v>43800000</v>
      </c>
      <c r="H2987">
        <v>7200000</v>
      </c>
    </row>
    <row r="2988" spans="1:8" x14ac:dyDescent="0.3">
      <c r="A2988">
        <v>9.1999999999999993</v>
      </c>
      <c r="B2988" t="s">
        <v>24940</v>
      </c>
      <c r="C2988" t="s">
        <v>2636</v>
      </c>
      <c r="D2988" t="s">
        <v>937</v>
      </c>
      <c r="E2988" t="s">
        <v>37</v>
      </c>
      <c r="F2988">
        <v>175</v>
      </c>
      <c r="G2988">
        <v>134821952</v>
      </c>
      <c r="H2988">
        <v>6000000</v>
      </c>
    </row>
    <row r="2989" spans="1:8" x14ac:dyDescent="0.3">
      <c r="A2989">
        <v>6.1</v>
      </c>
      <c r="B2989" t="s">
        <v>24941</v>
      </c>
      <c r="C2989" t="s">
        <v>2961</v>
      </c>
      <c r="D2989" t="s">
        <v>5623</v>
      </c>
      <c r="E2989" t="s">
        <v>37</v>
      </c>
      <c r="F2989">
        <v>95</v>
      </c>
      <c r="G2989">
        <v>94900000</v>
      </c>
      <c r="H2989">
        <v>4000000</v>
      </c>
    </row>
    <row r="2990" spans="1:8" x14ac:dyDescent="0.3">
      <c r="A2990">
        <v>7.7</v>
      </c>
      <c r="B2990" t="s">
        <v>24942</v>
      </c>
      <c r="C2990" t="s">
        <v>129</v>
      </c>
      <c r="D2990" t="s">
        <v>715</v>
      </c>
      <c r="E2990" t="s">
        <v>37</v>
      </c>
      <c r="F2990">
        <v>95</v>
      </c>
      <c r="G2990">
        <v>32391374</v>
      </c>
      <c r="H2990">
        <v>7500000</v>
      </c>
    </row>
    <row r="2991" spans="1:8" x14ac:dyDescent="0.3">
      <c r="A2991">
        <v>7.6</v>
      </c>
      <c r="B2991" t="s">
        <v>24943</v>
      </c>
      <c r="C2991" t="s">
        <v>12081</v>
      </c>
      <c r="D2991" t="s">
        <v>5623</v>
      </c>
      <c r="E2991" t="s">
        <v>37</v>
      </c>
      <c r="F2991">
        <v>121</v>
      </c>
      <c r="G2991">
        <v>40158000</v>
      </c>
      <c r="H2991">
        <v>7000000</v>
      </c>
    </row>
    <row r="2992" spans="1:8" x14ac:dyDescent="0.3">
      <c r="A2992">
        <v>6.1</v>
      </c>
      <c r="B2992" t="s">
        <v>24944</v>
      </c>
      <c r="C2992" t="s">
        <v>753</v>
      </c>
      <c r="D2992" t="s">
        <v>1188</v>
      </c>
      <c r="E2992" t="s">
        <v>37</v>
      </c>
      <c r="F2992">
        <v>110</v>
      </c>
      <c r="G2992">
        <v>113709992</v>
      </c>
      <c r="H2992">
        <v>7000000</v>
      </c>
    </row>
    <row r="2993" spans="1:8" x14ac:dyDescent="0.3">
      <c r="A2993">
        <v>4.9000000000000004</v>
      </c>
      <c r="B2993" t="s">
        <v>24945</v>
      </c>
      <c r="C2993" t="s">
        <v>479</v>
      </c>
      <c r="D2993" t="s">
        <v>1342</v>
      </c>
      <c r="E2993" t="s">
        <v>37</v>
      </c>
      <c r="F2993">
        <v>96</v>
      </c>
      <c r="G2993">
        <v>32131483</v>
      </c>
      <c r="H2993">
        <v>11000000</v>
      </c>
    </row>
    <row r="2994" spans="1:8" x14ac:dyDescent="0.3">
      <c r="A2994">
        <v>6.8</v>
      </c>
      <c r="B2994" t="s">
        <v>24946</v>
      </c>
      <c r="C2994" t="s">
        <v>14236</v>
      </c>
      <c r="D2994" t="s">
        <v>50</v>
      </c>
      <c r="E2994" t="s">
        <v>37</v>
      </c>
      <c r="F2994">
        <v>121</v>
      </c>
      <c r="G2994">
        <v>35400000</v>
      </c>
      <c r="H2994">
        <v>7000000</v>
      </c>
    </row>
    <row r="2995" spans="1:8" x14ac:dyDescent="0.3">
      <c r="A2995">
        <v>7</v>
      </c>
      <c r="B2995" t="s">
        <v>24947</v>
      </c>
      <c r="C2995" t="s">
        <v>1839</v>
      </c>
      <c r="D2995" t="s">
        <v>5749</v>
      </c>
      <c r="E2995" t="s">
        <v>37</v>
      </c>
      <c r="F2995">
        <v>95</v>
      </c>
      <c r="G2995">
        <v>34099640</v>
      </c>
      <c r="H2995">
        <v>5000000</v>
      </c>
    </row>
    <row r="2996" spans="1:8" x14ac:dyDescent="0.3">
      <c r="A2996">
        <v>5.7</v>
      </c>
      <c r="B2996" t="s">
        <v>24948</v>
      </c>
      <c r="C2996" t="s">
        <v>12732</v>
      </c>
      <c r="D2996" t="s">
        <v>1188</v>
      </c>
      <c r="E2996" t="s">
        <v>37</v>
      </c>
      <c r="F2996">
        <v>112</v>
      </c>
      <c r="G2996">
        <v>37295394</v>
      </c>
      <c r="H2996">
        <v>6600000</v>
      </c>
    </row>
    <row r="2997" spans="1:8" x14ac:dyDescent="0.3">
      <c r="A2997">
        <v>7.5</v>
      </c>
      <c r="B2997" t="s">
        <v>24949</v>
      </c>
      <c r="C2997" t="s">
        <v>1471</v>
      </c>
      <c r="D2997" t="s">
        <v>3726</v>
      </c>
      <c r="E2997" t="s">
        <v>37</v>
      </c>
      <c r="F2997">
        <v>93</v>
      </c>
      <c r="G2997">
        <v>31501218</v>
      </c>
      <c r="H2997">
        <v>7500000</v>
      </c>
    </row>
    <row r="2998" spans="1:8" x14ac:dyDescent="0.3">
      <c r="A2998">
        <v>7.4</v>
      </c>
      <c r="B2998" t="s">
        <v>24950</v>
      </c>
      <c r="C2998" t="s">
        <v>2907</v>
      </c>
      <c r="D2998" t="s">
        <v>839</v>
      </c>
      <c r="E2998" t="s">
        <v>37</v>
      </c>
      <c r="F2998">
        <v>110</v>
      </c>
      <c r="G2998">
        <v>28747570</v>
      </c>
      <c r="H2998">
        <v>7000000</v>
      </c>
    </row>
    <row r="2999" spans="1:8" x14ac:dyDescent="0.3">
      <c r="A2999">
        <v>7.2</v>
      </c>
      <c r="B2999" t="s">
        <v>24951</v>
      </c>
      <c r="C2999" t="s">
        <v>2689</v>
      </c>
      <c r="D2999" t="s">
        <v>223</v>
      </c>
      <c r="E2999" t="s">
        <v>37</v>
      </c>
      <c r="F2999">
        <v>104</v>
      </c>
      <c r="G2999">
        <v>25625110</v>
      </c>
      <c r="H2999">
        <v>7000000</v>
      </c>
    </row>
    <row r="3000" spans="1:8" x14ac:dyDescent="0.3">
      <c r="A3000">
        <v>6.8</v>
      </c>
      <c r="B3000" t="s">
        <v>24952</v>
      </c>
      <c r="C3000" t="s">
        <v>14296</v>
      </c>
      <c r="D3000" t="s">
        <v>68</v>
      </c>
      <c r="E3000" t="s">
        <v>37</v>
      </c>
      <c r="F3000">
        <v>119</v>
      </c>
      <c r="G3000">
        <v>25000000</v>
      </c>
      <c r="H3000">
        <v>9000000</v>
      </c>
    </row>
    <row r="3001" spans="1:8" x14ac:dyDescent="0.3">
      <c r="A3001">
        <v>6.8</v>
      </c>
      <c r="B3001" t="s">
        <v>24953</v>
      </c>
      <c r="C3001" t="s">
        <v>14236</v>
      </c>
      <c r="D3001" t="s">
        <v>50</v>
      </c>
      <c r="E3001" t="s">
        <v>37</v>
      </c>
      <c r="F3001">
        <v>125</v>
      </c>
      <c r="G3001">
        <v>21000000</v>
      </c>
      <c r="H3001">
        <v>13000000</v>
      </c>
    </row>
    <row r="3002" spans="1:8" x14ac:dyDescent="0.3">
      <c r="A3002">
        <v>5.2</v>
      </c>
      <c r="B3002" t="s">
        <v>24954</v>
      </c>
      <c r="C3002" t="s">
        <v>7726</v>
      </c>
      <c r="D3002" t="s">
        <v>264</v>
      </c>
      <c r="E3002" t="s">
        <v>37</v>
      </c>
      <c r="F3002">
        <v>96</v>
      </c>
      <c r="G3002">
        <v>20257000</v>
      </c>
      <c r="H3002">
        <v>7000000</v>
      </c>
    </row>
    <row r="3003" spans="1:8" x14ac:dyDescent="0.3">
      <c r="A3003">
        <v>7.2</v>
      </c>
      <c r="B3003" t="s">
        <v>24955</v>
      </c>
      <c r="C3003" t="s">
        <v>5661</v>
      </c>
      <c r="D3003" t="s">
        <v>6356</v>
      </c>
      <c r="E3003" t="s">
        <v>37</v>
      </c>
      <c r="F3003">
        <v>100</v>
      </c>
      <c r="G3003">
        <v>26005908</v>
      </c>
      <c r="H3003">
        <v>3500000</v>
      </c>
    </row>
    <row r="3004" spans="1:8" x14ac:dyDescent="0.3">
      <c r="A3004">
        <v>4</v>
      </c>
      <c r="B3004" t="s">
        <v>24956</v>
      </c>
      <c r="C3004" t="s">
        <v>14319</v>
      </c>
      <c r="D3004" t="s">
        <v>2889</v>
      </c>
      <c r="E3004" t="s">
        <v>37</v>
      </c>
      <c r="F3004">
        <v>89</v>
      </c>
      <c r="G3004">
        <v>15818967</v>
      </c>
      <c r="H3004">
        <v>7000000</v>
      </c>
    </row>
    <row r="3005" spans="1:8" x14ac:dyDescent="0.3">
      <c r="A3005">
        <v>6.8</v>
      </c>
      <c r="B3005" t="s">
        <v>24957</v>
      </c>
      <c r="C3005" t="s">
        <v>1952</v>
      </c>
      <c r="D3005" t="s">
        <v>809</v>
      </c>
      <c r="E3005" t="s">
        <v>37</v>
      </c>
      <c r="F3005">
        <v>92</v>
      </c>
      <c r="G3005">
        <v>14891000</v>
      </c>
      <c r="H3005">
        <v>7000000</v>
      </c>
    </row>
    <row r="3006" spans="1:8" x14ac:dyDescent="0.3">
      <c r="A3006">
        <v>6.9</v>
      </c>
      <c r="B3006" t="s">
        <v>24958</v>
      </c>
      <c r="C3006" t="s">
        <v>10608</v>
      </c>
      <c r="D3006" t="s">
        <v>14330</v>
      </c>
      <c r="E3006" t="s">
        <v>37</v>
      </c>
      <c r="F3006">
        <v>109</v>
      </c>
      <c r="G3006">
        <v>16901126</v>
      </c>
      <c r="H3006">
        <v>7000000</v>
      </c>
    </row>
    <row r="3007" spans="1:8" x14ac:dyDescent="0.3">
      <c r="A3007">
        <v>7.3</v>
      </c>
      <c r="B3007" t="s">
        <v>24959</v>
      </c>
      <c r="C3007" t="s">
        <v>11240</v>
      </c>
      <c r="D3007" t="s">
        <v>6979</v>
      </c>
      <c r="E3007" t="s">
        <v>37</v>
      </c>
      <c r="F3007">
        <v>103</v>
      </c>
      <c r="G3007">
        <v>17474107</v>
      </c>
      <c r="H3007">
        <v>7000000</v>
      </c>
    </row>
    <row r="3008" spans="1:8" x14ac:dyDescent="0.3">
      <c r="A3008">
        <v>6.1</v>
      </c>
      <c r="B3008" t="s">
        <v>24960</v>
      </c>
      <c r="C3008" t="s">
        <v>5270</v>
      </c>
      <c r="D3008" t="s">
        <v>1018</v>
      </c>
      <c r="E3008" t="s">
        <v>37</v>
      </c>
      <c r="F3008">
        <v>95</v>
      </c>
      <c r="G3008">
        <v>14003141</v>
      </c>
      <c r="H3008">
        <v>7000000</v>
      </c>
    </row>
    <row r="3009" spans="1:8" x14ac:dyDescent="0.3">
      <c r="A3009">
        <v>6</v>
      </c>
      <c r="B3009" t="s">
        <v>24961</v>
      </c>
      <c r="C3009" t="s">
        <v>10608</v>
      </c>
      <c r="D3009" t="s">
        <v>4189</v>
      </c>
      <c r="E3009" t="s">
        <v>37</v>
      </c>
      <c r="F3009">
        <v>105</v>
      </c>
      <c r="G3009">
        <v>12583510</v>
      </c>
      <c r="H3009">
        <v>7000000</v>
      </c>
    </row>
    <row r="3010" spans="1:8" x14ac:dyDescent="0.3">
      <c r="A3010">
        <v>7</v>
      </c>
      <c r="B3010" t="s">
        <v>24962</v>
      </c>
      <c r="C3010" t="s">
        <v>4899</v>
      </c>
      <c r="D3010" t="s">
        <v>1188</v>
      </c>
      <c r="E3010" t="s">
        <v>37</v>
      </c>
      <c r="F3010">
        <v>106</v>
      </c>
      <c r="G3010">
        <v>9190525</v>
      </c>
      <c r="H3010">
        <v>7000000</v>
      </c>
    </row>
    <row r="3011" spans="1:8" x14ac:dyDescent="0.3">
      <c r="A3011">
        <v>7.1</v>
      </c>
      <c r="B3011" t="s">
        <v>24963</v>
      </c>
      <c r="C3011" t="s">
        <v>14361</v>
      </c>
      <c r="D3011" t="s">
        <v>5846</v>
      </c>
      <c r="E3011" t="s">
        <v>37</v>
      </c>
      <c r="F3011">
        <v>100</v>
      </c>
      <c r="G3011">
        <v>9176553</v>
      </c>
      <c r="H3011">
        <v>7500000</v>
      </c>
    </row>
    <row r="3012" spans="1:8" x14ac:dyDescent="0.3">
      <c r="A3012">
        <v>6.2</v>
      </c>
      <c r="B3012" t="s">
        <v>24964</v>
      </c>
      <c r="C3012" t="s">
        <v>4850</v>
      </c>
      <c r="D3012" t="s">
        <v>6731</v>
      </c>
      <c r="E3012" t="s">
        <v>37</v>
      </c>
      <c r="F3012">
        <v>103</v>
      </c>
      <c r="G3012">
        <v>9094451</v>
      </c>
      <c r="H3012">
        <v>7000000</v>
      </c>
    </row>
    <row r="3013" spans="1:8" x14ac:dyDescent="0.3">
      <c r="A3013">
        <v>6.9</v>
      </c>
      <c r="B3013" t="s">
        <v>24965</v>
      </c>
      <c r="C3013" t="s">
        <v>10662</v>
      </c>
      <c r="D3013" t="s">
        <v>3985</v>
      </c>
      <c r="E3013" t="s">
        <v>37</v>
      </c>
      <c r="F3013">
        <v>116</v>
      </c>
      <c r="G3013">
        <v>14612840</v>
      </c>
      <c r="H3013">
        <v>7000000</v>
      </c>
    </row>
    <row r="3014" spans="1:8" x14ac:dyDescent="0.3">
      <c r="A3014">
        <v>7.6</v>
      </c>
      <c r="B3014" t="s">
        <v>24966</v>
      </c>
      <c r="C3014" t="s">
        <v>14372</v>
      </c>
      <c r="D3014" t="s">
        <v>151</v>
      </c>
      <c r="E3014" t="s">
        <v>37</v>
      </c>
      <c r="F3014">
        <v>99</v>
      </c>
      <c r="G3014">
        <v>9166863</v>
      </c>
      <c r="H3014">
        <v>7000000</v>
      </c>
    </row>
    <row r="3015" spans="1:8" x14ac:dyDescent="0.3">
      <c r="A3015">
        <v>7.6</v>
      </c>
      <c r="B3015" t="s">
        <v>24967</v>
      </c>
      <c r="C3015" t="s">
        <v>293</v>
      </c>
      <c r="D3015" t="s">
        <v>1473</v>
      </c>
      <c r="E3015" t="s">
        <v>37</v>
      </c>
      <c r="F3015">
        <v>164</v>
      </c>
      <c r="G3015">
        <v>8373585</v>
      </c>
      <c r="H3015">
        <v>7000000</v>
      </c>
    </row>
    <row r="3016" spans="1:8" x14ac:dyDescent="0.3">
      <c r="A3016">
        <v>6.4</v>
      </c>
      <c r="B3016" t="s">
        <v>24968</v>
      </c>
      <c r="C3016" t="s">
        <v>13988</v>
      </c>
      <c r="D3016" t="s">
        <v>715</v>
      </c>
      <c r="E3016" t="s">
        <v>37</v>
      </c>
      <c r="F3016">
        <v>96</v>
      </c>
      <c r="G3016">
        <v>7292175</v>
      </c>
      <c r="H3016">
        <v>7000000</v>
      </c>
    </row>
    <row r="3017" spans="1:8" x14ac:dyDescent="0.3">
      <c r="A3017">
        <v>6.2</v>
      </c>
      <c r="B3017" t="s">
        <v>24969</v>
      </c>
      <c r="C3017" t="s">
        <v>13253</v>
      </c>
      <c r="D3017" t="s">
        <v>1493</v>
      </c>
      <c r="E3017" t="s">
        <v>37</v>
      </c>
      <c r="F3017">
        <v>122</v>
      </c>
      <c r="G3017">
        <v>6601079</v>
      </c>
      <c r="H3017">
        <v>7000000</v>
      </c>
    </row>
    <row r="3018" spans="1:8" x14ac:dyDescent="0.3">
      <c r="A3018">
        <v>7.5</v>
      </c>
      <c r="B3018" t="s">
        <v>24970</v>
      </c>
      <c r="C3018" t="s">
        <v>624</v>
      </c>
      <c r="D3018" t="s">
        <v>14390</v>
      </c>
      <c r="E3018" t="s">
        <v>1063</v>
      </c>
      <c r="F3018">
        <v>94</v>
      </c>
      <c r="G3018">
        <v>6165429</v>
      </c>
      <c r="H3018">
        <v>6000000</v>
      </c>
    </row>
    <row r="3019" spans="1:8" x14ac:dyDescent="0.3">
      <c r="A3019">
        <v>2</v>
      </c>
      <c r="B3019" t="s">
        <v>24971</v>
      </c>
      <c r="C3019" t="s">
        <v>7559</v>
      </c>
      <c r="D3019" t="s">
        <v>1699</v>
      </c>
      <c r="E3019" t="s">
        <v>37</v>
      </c>
      <c r="F3019">
        <v>93</v>
      </c>
      <c r="G3019">
        <v>5694308</v>
      </c>
      <c r="H3019">
        <v>7000000</v>
      </c>
    </row>
    <row r="3020" spans="1:8" x14ac:dyDescent="0.3">
      <c r="A3020">
        <v>6.2</v>
      </c>
      <c r="B3020" t="s">
        <v>24972</v>
      </c>
      <c r="C3020" t="s">
        <v>14400</v>
      </c>
      <c r="D3020" t="s">
        <v>14401</v>
      </c>
      <c r="E3020" t="s">
        <v>37</v>
      </c>
      <c r="F3020">
        <v>96</v>
      </c>
      <c r="G3020">
        <v>5430822</v>
      </c>
      <c r="H3020">
        <v>7000000</v>
      </c>
    </row>
    <row r="3021" spans="1:8" x14ac:dyDescent="0.3">
      <c r="A3021">
        <v>6.5</v>
      </c>
      <c r="B3021" t="s">
        <v>24973</v>
      </c>
      <c r="C3021" t="s">
        <v>14410</v>
      </c>
      <c r="D3021" t="s">
        <v>8855</v>
      </c>
      <c r="E3021" t="s">
        <v>37</v>
      </c>
      <c r="F3021">
        <v>113</v>
      </c>
      <c r="G3021">
        <v>4720371</v>
      </c>
      <c r="H3021">
        <v>7000000</v>
      </c>
    </row>
    <row r="3022" spans="1:8" x14ac:dyDescent="0.3">
      <c r="A3022">
        <v>7.9</v>
      </c>
      <c r="B3022" t="s">
        <v>24974</v>
      </c>
      <c r="C3022" t="s">
        <v>13371</v>
      </c>
      <c r="D3022" t="s">
        <v>1287</v>
      </c>
      <c r="E3022" t="s">
        <v>3397</v>
      </c>
      <c r="F3022">
        <v>192</v>
      </c>
      <c r="G3022">
        <v>2921738</v>
      </c>
      <c r="H3022">
        <v>7000000</v>
      </c>
    </row>
    <row r="3023" spans="1:8" x14ac:dyDescent="0.3">
      <c r="A3023">
        <v>6.8</v>
      </c>
      <c r="B3023" t="s">
        <v>24975</v>
      </c>
      <c r="C3023" t="s">
        <v>931</v>
      </c>
      <c r="D3023" t="s">
        <v>1607</v>
      </c>
      <c r="E3023" t="s">
        <v>37</v>
      </c>
      <c r="F3023">
        <v>99</v>
      </c>
      <c r="G3023">
        <v>2344847</v>
      </c>
      <c r="H3023">
        <v>7000000</v>
      </c>
    </row>
    <row r="3024" spans="1:8" x14ac:dyDescent="0.3">
      <c r="A3024">
        <v>6.3</v>
      </c>
      <c r="B3024" t="s">
        <v>24976</v>
      </c>
      <c r="C3024" t="s">
        <v>12962</v>
      </c>
      <c r="D3024" t="s">
        <v>715</v>
      </c>
      <c r="E3024" t="s">
        <v>37</v>
      </c>
      <c r="F3024">
        <v>91</v>
      </c>
      <c r="G3024">
        <v>7455447</v>
      </c>
      <c r="H3024">
        <v>7000000</v>
      </c>
    </row>
    <row r="3025" spans="1:8" x14ac:dyDescent="0.3">
      <c r="A3025">
        <v>6.3</v>
      </c>
      <c r="B3025" t="s">
        <v>24977</v>
      </c>
      <c r="C3025" t="s">
        <v>14430</v>
      </c>
      <c r="D3025" t="s">
        <v>4930</v>
      </c>
      <c r="E3025" t="s">
        <v>37</v>
      </c>
      <c r="F3025">
        <v>100</v>
      </c>
      <c r="G3025">
        <v>2148212</v>
      </c>
      <c r="H3025">
        <v>7000000</v>
      </c>
    </row>
    <row r="3026" spans="1:8" x14ac:dyDescent="0.3">
      <c r="A3026">
        <v>6.6</v>
      </c>
      <c r="B3026" t="s">
        <v>24978</v>
      </c>
      <c r="C3026" t="s">
        <v>11726</v>
      </c>
      <c r="D3026" t="s">
        <v>839</v>
      </c>
      <c r="E3026" t="s">
        <v>37</v>
      </c>
      <c r="F3026">
        <v>105</v>
      </c>
      <c r="G3026">
        <v>2062066</v>
      </c>
      <c r="H3026">
        <v>7000000</v>
      </c>
    </row>
    <row r="3027" spans="1:8" x14ac:dyDescent="0.3">
      <c r="A3027">
        <v>6.4</v>
      </c>
      <c r="B3027" t="s">
        <v>24979</v>
      </c>
      <c r="C3027" t="s">
        <v>11772</v>
      </c>
      <c r="D3027" t="s">
        <v>760</v>
      </c>
      <c r="E3027" t="s">
        <v>37</v>
      </c>
      <c r="F3027">
        <v>99</v>
      </c>
      <c r="G3027">
        <v>1654367</v>
      </c>
      <c r="H3027">
        <v>7000000</v>
      </c>
    </row>
    <row r="3028" spans="1:8" x14ac:dyDescent="0.3">
      <c r="A3028">
        <v>7.5</v>
      </c>
      <c r="B3028" t="s">
        <v>24980</v>
      </c>
      <c r="C3028" t="s">
        <v>14441</v>
      </c>
      <c r="D3028" t="s">
        <v>1861</v>
      </c>
      <c r="E3028" t="s">
        <v>37</v>
      </c>
      <c r="F3028">
        <v>112</v>
      </c>
      <c r="G3028">
        <v>1738692</v>
      </c>
      <c r="H3028">
        <v>7000000</v>
      </c>
    </row>
    <row r="3029" spans="1:8" x14ac:dyDescent="0.3">
      <c r="A3029">
        <v>6.5</v>
      </c>
      <c r="B3029" t="s">
        <v>24981</v>
      </c>
      <c r="C3029" t="s">
        <v>14451</v>
      </c>
      <c r="D3029" t="s">
        <v>1607</v>
      </c>
      <c r="E3029" t="s">
        <v>37</v>
      </c>
      <c r="F3029">
        <v>99</v>
      </c>
      <c r="G3029">
        <v>1889522</v>
      </c>
      <c r="H3029">
        <v>7000000</v>
      </c>
    </row>
    <row r="3030" spans="1:8" x14ac:dyDescent="0.3">
      <c r="A3030">
        <v>7.2</v>
      </c>
      <c r="B3030" t="s">
        <v>24982</v>
      </c>
      <c r="C3030" t="s">
        <v>14178</v>
      </c>
      <c r="D3030" t="s">
        <v>151</v>
      </c>
      <c r="E3030" t="s">
        <v>37</v>
      </c>
      <c r="F3030">
        <v>125</v>
      </c>
      <c r="G3030">
        <v>1110286</v>
      </c>
      <c r="H3030">
        <v>4825000</v>
      </c>
    </row>
    <row r="3031" spans="1:8" x14ac:dyDescent="0.3">
      <c r="A3031">
        <v>6.3</v>
      </c>
      <c r="B3031" t="s">
        <v>24983</v>
      </c>
      <c r="C3031" t="s">
        <v>14463</v>
      </c>
      <c r="D3031" t="s">
        <v>634</v>
      </c>
      <c r="E3031" t="s">
        <v>37</v>
      </c>
      <c r="F3031">
        <v>107</v>
      </c>
      <c r="G3031">
        <v>1000000</v>
      </c>
      <c r="H3031">
        <v>9000000</v>
      </c>
    </row>
    <row r="3032" spans="1:8" x14ac:dyDescent="0.3">
      <c r="A3032">
        <v>7</v>
      </c>
      <c r="B3032" t="s">
        <v>24984</v>
      </c>
      <c r="C3032" t="s">
        <v>4613</v>
      </c>
      <c r="D3032" t="s">
        <v>4615</v>
      </c>
      <c r="E3032" t="s">
        <v>726</v>
      </c>
      <c r="F3032">
        <v>107</v>
      </c>
      <c r="G3032">
        <v>700000</v>
      </c>
      <c r="H3032">
        <v>50000000</v>
      </c>
    </row>
    <row r="3033" spans="1:8" x14ac:dyDescent="0.3">
      <c r="A3033">
        <v>6.3</v>
      </c>
      <c r="B3033" t="s">
        <v>24985</v>
      </c>
      <c r="C3033" t="s">
        <v>4510</v>
      </c>
      <c r="D3033" t="s">
        <v>1188</v>
      </c>
      <c r="E3033" t="s">
        <v>37</v>
      </c>
      <c r="F3033">
        <v>97</v>
      </c>
      <c r="G3033">
        <v>1768416</v>
      </c>
      <c r="H3033">
        <v>7000000</v>
      </c>
    </row>
    <row r="3034" spans="1:8" x14ac:dyDescent="0.3">
      <c r="A3034">
        <v>2.2999999999999998</v>
      </c>
      <c r="B3034" t="s">
        <v>24986</v>
      </c>
      <c r="C3034" t="s">
        <v>14484</v>
      </c>
      <c r="D3034" t="s">
        <v>809</v>
      </c>
      <c r="E3034" t="s">
        <v>37</v>
      </c>
      <c r="F3034">
        <v>95</v>
      </c>
      <c r="G3034">
        <v>306715</v>
      </c>
      <c r="H3034">
        <v>10000000</v>
      </c>
    </row>
    <row r="3035" spans="1:8" x14ac:dyDescent="0.3">
      <c r="A3035">
        <v>7.1</v>
      </c>
      <c r="B3035" t="s">
        <v>24987</v>
      </c>
      <c r="C3035" t="s">
        <v>14488</v>
      </c>
      <c r="D3035" t="s">
        <v>1473</v>
      </c>
      <c r="E3035" t="s">
        <v>37</v>
      </c>
      <c r="F3035">
        <v>106</v>
      </c>
      <c r="G3035">
        <v>382946</v>
      </c>
      <c r="H3035">
        <v>7000000</v>
      </c>
    </row>
    <row r="3036" spans="1:8" x14ac:dyDescent="0.3">
      <c r="A3036">
        <v>6.2</v>
      </c>
      <c r="B3036" t="s">
        <v>24988</v>
      </c>
      <c r="C3036" t="s">
        <v>3837</v>
      </c>
      <c r="D3036" t="s">
        <v>4408</v>
      </c>
      <c r="E3036" t="s">
        <v>37</v>
      </c>
      <c r="F3036">
        <v>103</v>
      </c>
      <c r="G3036">
        <v>236266</v>
      </c>
      <c r="H3036">
        <v>3500000</v>
      </c>
    </row>
    <row r="3037" spans="1:8" x14ac:dyDescent="0.3">
      <c r="A3037">
        <v>6.7</v>
      </c>
      <c r="B3037" t="s">
        <v>24989</v>
      </c>
      <c r="C3037" t="s">
        <v>14500</v>
      </c>
      <c r="D3037" t="s">
        <v>151</v>
      </c>
      <c r="E3037" t="s">
        <v>37</v>
      </c>
      <c r="F3037">
        <v>96</v>
      </c>
      <c r="G3037">
        <v>196067</v>
      </c>
      <c r="H3037">
        <v>7000000</v>
      </c>
    </row>
    <row r="3038" spans="1:8" x14ac:dyDescent="0.3">
      <c r="A3038">
        <v>6.5</v>
      </c>
      <c r="B3038" t="s">
        <v>24990</v>
      </c>
      <c r="C3038" t="s">
        <v>12681</v>
      </c>
      <c r="D3038" t="s">
        <v>4112</v>
      </c>
      <c r="E3038" t="s">
        <v>37</v>
      </c>
      <c r="F3038">
        <v>103</v>
      </c>
      <c r="G3038">
        <v>532988</v>
      </c>
      <c r="H3038">
        <v>7000000</v>
      </c>
    </row>
    <row r="3039" spans="1:8" x14ac:dyDescent="0.3">
      <c r="A3039">
        <v>5.9</v>
      </c>
      <c r="B3039" t="s">
        <v>24991</v>
      </c>
      <c r="C3039" t="s">
        <v>14508</v>
      </c>
      <c r="D3039" t="s">
        <v>809</v>
      </c>
      <c r="E3039" t="s">
        <v>37</v>
      </c>
      <c r="F3039">
        <v>108</v>
      </c>
      <c r="G3039">
        <v>453079</v>
      </c>
      <c r="H3039">
        <v>7000000</v>
      </c>
    </row>
    <row r="3040" spans="1:8" x14ac:dyDescent="0.3">
      <c r="A3040">
        <v>6</v>
      </c>
      <c r="B3040" t="s">
        <v>24992</v>
      </c>
      <c r="C3040" t="s">
        <v>14519</v>
      </c>
      <c r="D3040" t="s">
        <v>3753</v>
      </c>
      <c r="E3040" t="s">
        <v>37</v>
      </c>
      <c r="F3040">
        <v>118</v>
      </c>
      <c r="G3040">
        <v>46451</v>
      </c>
      <c r="H3040">
        <v>7000000</v>
      </c>
    </row>
    <row r="3041" spans="1:8" x14ac:dyDescent="0.3">
      <c r="A3041">
        <v>6.9</v>
      </c>
      <c r="B3041" t="s">
        <v>24993</v>
      </c>
      <c r="C3041" t="s">
        <v>1093</v>
      </c>
      <c r="D3041" t="s">
        <v>1473</v>
      </c>
      <c r="E3041" t="s">
        <v>37</v>
      </c>
      <c r="F3041">
        <v>97</v>
      </c>
      <c r="G3041">
        <v>233103</v>
      </c>
      <c r="H3041">
        <v>7000000</v>
      </c>
    </row>
    <row r="3042" spans="1:8" x14ac:dyDescent="0.3">
      <c r="A3042">
        <v>7.3</v>
      </c>
      <c r="B3042" t="s">
        <v>24994</v>
      </c>
      <c r="C3042" t="s">
        <v>1574</v>
      </c>
      <c r="D3042" t="s">
        <v>12797</v>
      </c>
      <c r="E3042" t="s">
        <v>37</v>
      </c>
      <c r="F3042">
        <v>115</v>
      </c>
      <c r="G3042">
        <v>41400000</v>
      </c>
      <c r="H3042">
        <v>6900000</v>
      </c>
    </row>
    <row r="3043" spans="1:8" x14ac:dyDescent="0.3">
      <c r="A3043">
        <v>7.7</v>
      </c>
      <c r="B3043" t="s">
        <v>24995</v>
      </c>
      <c r="C3043" t="s">
        <v>6948</v>
      </c>
      <c r="D3043" t="s">
        <v>809</v>
      </c>
      <c r="E3043" t="s">
        <v>37</v>
      </c>
      <c r="F3043">
        <v>102</v>
      </c>
      <c r="G3043">
        <v>7993039</v>
      </c>
      <c r="H3043">
        <v>6900000</v>
      </c>
    </row>
    <row r="3044" spans="1:8" x14ac:dyDescent="0.3">
      <c r="A3044">
        <v>7.3</v>
      </c>
      <c r="B3044" t="s">
        <v>24996</v>
      </c>
      <c r="C3044" t="s">
        <v>14583</v>
      </c>
      <c r="D3044" t="s">
        <v>9795</v>
      </c>
      <c r="E3044" t="s">
        <v>6517</v>
      </c>
      <c r="F3044">
        <v>125</v>
      </c>
      <c r="G3044">
        <v>927107</v>
      </c>
      <c r="H3044">
        <v>15000000</v>
      </c>
    </row>
    <row r="3045" spans="1:8" x14ac:dyDescent="0.3">
      <c r="A3045">
        <v>7</v>
      </c>
      <c r="B3045" t="s">
        <v>24997</v>
      </c>
      <c r="C3045" t="s">
        <v>14590</v>
      </c>
      <c r="D3045" t="s">
        <v>1188</v>
      </c>
      <c r="E3045" t="s">
        <v>37</v>
      </c>
      <c r="F3045">
        <v>108</v>
      </c>
      <c r="G3045">
        <v>49526</v>
      </c>
      <c r="H3045">
        <v>6800000</v>
      </c>
    </row>
    <row r="3046" spans="1:8" x14ac:dyDescent="0.3">
      <c r="A3046">
        <v>6.4</v>
      </c>
      <c r="B3046" t="s">
        <v>24998</v>
      </c>
      <c r="C3046" t="s">
        <v>14594</v>
      </c>
      <c r="D3046" t="s">
        <v>755</v>
      </c>
      <c r="E3046" t="s">
        <v>37</v>
      </c>
      <c r="F3046">
        <v>101</v>
      </c>
      <c r="G3046">
        <v>10696</v>
      </c>
      <c r="H3046">
        <v>6800000</v>
      </c>
    </row>
    <row r="3047" spans="1:8" x14ac:dyDescent="0.3">
      <c r="A3047">
        <v>5.6</v>
      </c>
      <c r="B3047" t="s">
        <v>24999</v>
      </c>
      <c r="C3047" t="s">
        <v>14600</v>
      </c>
      <c r="D3047" t="s">
        <v>2170</v>
      </c>
      <c r="E3047" t="s">
        <v>37</v>
      </c>
      <c r="F3047">
        <v>101</v>
      </c>
      <c r="G3047">
        <v>31607598</v>
      </c>
      <c r="H3047">
        <v>6900000</v>
      </c>
    </row>
    <row r="3048" spans="1:8" x14ac:dyDescent="0.3">
      <c r="A3048">
        <v>8.1999999999999993</v>
      </c>
      <c r="B3048" t="s">
        <v>25000</v>
      </c>
      <c r="C3048" t="s">
        <v>3529</v>
      </c>
      <c r="D3048" t="s">
        <v>14606</v>
      </c>
      <c r="E3048" t="s">
        <v>726</v>
      </c>
      <c r="F3048">
        <v>139</v>
      </c>
      <c r="G3048">
        <v>6857096</v>
      </c>
      <c r="H3048">
        <v>6800000</v>
      </c>
    </row>
    <row r="3049" spans="1:8" x14ac:dyDescent="0.3">
      <c r="A3049">
        <v>6.5</v>
      </c>
      <c r="B3049" t="s">
        <v>25001</v>
      </c>
      <c r="C3049" t="s">
        <v>2414</v>
      </c>
      <c r="D3049" t="s">
        <v>715</v>
      </c>
      <c r="E3049" t="s">
        <v>7581</v>
      </c>
      <c r="F3049">
        <v>125</v>
      </c>
      <c r="G3049">
        <v>223878</v>
      </c>
      <c r="H3049">
        <v>5000000</v>
      </c>
    </row>
    <row r="3050" spans="1:8" x14ac:dyDescent="0.3">
      <c r="A3050">
        <v>8.1</v>
      </c>
      <c r="B3050" t="s">
        <v>25002</v>
      </c>
      <c r="C3050" t="s">
        <v>705</v>
      </c>
      <c r="D3050" t="s">
        <v>282</v>
      </c>
      <c r="E3050" t="s">
        <v>12289</v>
      </c>
      <c r="F3050">
        <v>115</v>
      </c>
      <c r="G3050">
        <v>8060</v>
      </c>
      <c r="H3050">
        <v>4000000</v>
      </c>
    </row>
    <row r="3051" spans="1:8" x14ac:dyDescent="0.3">
      <c r="A3051">
        <v>5.4</v>
      </c>
      <c r="B3051" t="s">
        <v>25003</v>
      </c>
      <c r="C3051" t="s">
        <v>6196</v>
      </c>
      <c r="D3051" t="s">
        <v>2889</v>
      </c>
      <c r="E3051" t="s">
        <v>37</v>
      </c>
      <c r="F3051">
        <v>99</v>
      </c>
      <c r="G3051">
        <v>84263837</v>
      </c>
      <c r="H3051">
        <v>6500000</v>
      </c>
    </row>
    <row r="3052" spans="1:8" x14ac:dyDescent="0.3">
      <c r="A3052">
        <v>6.3</v>
      </c>
      <c r="B3052" t="s">
        <v>25004</v>
      </c>
      <c r="C3052" t="s">
        <v>14633</v>
      </c>
      <c r="D3052" t="s">
        <v>14635</v>
      </c>
      <c r="E3052" t="s">
        <v>37</v>
      </c>
      <c r="F3052">
        <v>88</v>
      </c>
      <c r="G3052">
        <v>110029</v>
      </c>
      <c r="H3052">
        <v>6500000</v>
      </c>
    </row>
    <row r="3053" spans="1:8" x14ac:dyDescent="0.3">
      <c r="A3053">
        <v>7.8</v>
      </c>
      <c r="B3053" t="s">
        <v>25005</v>
      </c>
      <c r="C3053" t="s">
        <v>1310</v>
      </c>
      <c r="D3053" t="s">
        <v>937</v>
      </c>
      <c r="E3053" t="s">
        <v>37</v>
      </c>
      <c r="F3053">
        <v>112</v>
      </c>
      <c r="G3053">
        <v>57504069</v>
      </c>
      <c r="H3053">
        <v>6000000</v>
      </c>
    </row>
    <row r="3054" spans="1:8" x14ac:dyDescent="0.3">
      <c r="A3054">
        <v>6.8</v>
      </c>
      <c r="B3054" t="s">
        <v>25006</v>
      </c>
      <c r="C3054" t="s">
        <v>14646</v>
      </c>
      <c r="D3054" t="s">
        <v>2082</v>
      </c>
      <c r="E3054" t="s">
        <v>37</v>
      </c>
      <c r="F3054">
        <v>108</v>
      </c>
      <c r="G3054">
        <v>54215416</v>
      </c>
      <c r="H3054">
        <v>6500000</v>
      </c>
    </row>
    <row r="3055" spans="1:8" x14ac:dyDescent="0.3">
      <c r="A3055">
        <v>7.1</v>
      </c>
      <c r="B3055" t="s">
        <v>25007</v>
      </c>
      <c r="C3055" t="s">
        <v>1071</v>
      </c>
      <c r="D3055" t="s">
        <v>14659</v>
      </c>
      <c r="E3055" t="s">
        <v>37</v>
      </c>
      <c r="F3055">
        <v>104</v>
      </c>
      <c r="G3055">
        <v>31899000</v>
      </c>
      <c r="H3055">
        <v>6500000</v>
      </c>
    </row>
    <row r="3056" spans="1:8" x14ac:dyDescent="0.3">
      <c r="A3056">
        <v>6.2</v>
      </c>
      <c r="B3056" t="s">
        <v>25008</v>
      </c>
      <c r="C3056" t="s">
        <v>318</v>
      </c>
      <c r="D3056" t="s">
        <v>14663</v>
      </c>
      <c r="E3056" t="s">
        <v>37</v>
      </c>
      <c r="F3056">
        <v>108</v>
      </c>
      <c r="G3056">
        <v>24103594</v>
      </c>
      <c r="H3056">
        <v>6500000</v>
      </c>
    </row>
    <row r="3057" spans="1:8" x14ac:dyDescent="0.3">
      <c r="A3057">
        <v>7.3</v>
      </c>
      <c r="B3057" t="s">
        <v>25009</v>
      </c>
      <c r="C3057" t="s">
        <v>312</v>
      </c>
      <c r="D3057" t="s">
        <v>541</v>
      </c>
      <c r="E3057" t="s">
        <v>37</v>
      </c>
      <c r="F3057">
        <v>102</v>
      </c>
      <c r="G3057">
        <v>16842303</v>
      </c>
      <c r="H3057">
        <v>6500000</v>
      </c>
    </row>
    <row r="3058" spans="1:8" x14ac:dyDescent="0.3">
      <c r="A3058">
        <v>5.9</v>
      </c>
      <c r="B3058" t="s">
        <v>25010</v>
      </c>
      <c r="C3058" t="s">
        <v>13887</v>
      </c>
      <c r="D3058" t="s">
        <v>715</v>
      </c>
      <c r="E3058" t="s">
        <v>37</v>
      </c>
      <c r="F3058">
        <v>88</v>
      </c>
      <c r="G3058">
        <v>13367101</v>
      </c>
      <c r="H3058">
        <v>6500000</v>
      </c>
    </row>
    <row r="3059" spans="1:8" x14ac:dyDescent="0.3">
      <c r="A3059">
        <v>3.6</v>
      </c>
      <c r="B3059" t="s">
        <v>25011</v>
      </c>
      <c r="C3059" t="s">
        <v>14681</v>
      </c>
      <c r="D3059" t="s">
        <v>2118</v>
      </c>
      <c r="E3059" t="s">
        <v>37</v>
      </c>
      <c r="F3059">
        <v>91</v>
      </c>
      <c r="G3059">
        <v>10149779</v>
      </c>
      <c r="H3059">
        <v>6500000</v>
      </c>
    </row>
    <row r="3060" spans="1:8" x14ac:dyDescent="0.3">
      <c r="A3060">
        <v>7.7</v>
      </c>
      <c r="B3060" t="s">
        <v>25012</v>
      </c>
      <c r="C3060" t="s">
        <v>14685</v>
      </c>
      <c r="D3060" t="s">
        <v>760</v>
      </c>
      <c r="E3060" t="s">
        <v>37</v>
      </c>
      <c r="F3060">
        <v>141</v>
      </c>
      <c r="G3060">
        <v>6173485</v>
      </c>
      <c r="H3060">
        <v>7000000</v>
      </c>
    </row>
    <row r="3061" spans="1:8" x14ac:dyDescent="0.3">
      <c r="A3061">
        <v>7.3</v>
      </c>
      <c r="B3061" t="s">
        <v>25013</v>
      </c>
      <c r="C3061" t="s">
        <v>8508</v>
      </c>
      <c r="D3061" t="s">
        <v>1473</v>
      </c>
      <c r="E3061" t="s">
        <v>37</v>
      </c>
      <c r="F3061">
        <v>101</v>
      </c>
      <c r="G3061">
        <v>4000304</v>
      </c>
      <c r="H3061">
        <v>6500000</v>
      </c>
    </row>
    <row r="3062" spans="1:8" x14ac:dyDescent="0.3">
      <c r="A3062">
        <v>7.4</v>
      </c>
      <c r="B3062" t="s">
        <v>25014</v>
      </c>
      <c r="C3062" t="s">
        <v>398</v>
      </c>
      <c r="D3062" t="s">
        <v>1018</v>
      </c>
      <c r="E3062" t="s">
        <v>37</v>
      </c>
      <c r="F3062">
        <v>105</v>
      </c>
      <c r="G3062">
        <v>2338695</v>
      </c>
      <c r="H3062">
        <v>4000000</v>
      </c>
    </row>
    <row r="3063" spans="1:8" x14ac:dyDescent="0.3">
      <c r="A3063">
        <v>6.6</v>
      </c>
      <c r="B3063" t="s">
        <v>25015</v>
      </c>
      <c r="C3063" t="s">
        <v>14698</v>
      </c>
      <c r="D3063" t="s">
        <v>859</v>
      </c>
      <c r="E3063" t="s">
        <v>37</v>
      </c>
      <c r="F3063">
        <v>100</v>
      </c>
      <c r="G3063">
        <v>2024854</v>
      </c>
      <c r="H3063">
        <v>6500000</v>
      </c>
    </row>
    <row r="3064" spans="1:8" x14ac:dyDescent="0.3">
      <c r="A3064">
        <v>6.9</v>
      </c>
      <c r="B3064" t="s">
        <v>25016</v>
      </c>
      <c r="C3064" t="s">
        <v>14703</v>
      </c>
      <c r="D3064" t="s">
        <v>1861</v>
      </c>
      <c r="E3064" t="s">
        <v>37</v>
      </c>
      <c r="F3064">
        <v>116</v>
      </c>
      <c r="G3064">
        <v>2268296</v>
      </c>
      <c r="H3064">
        <v>6500000</v>
      </c>
    </row>
    <row r="3065" spans="1:8" x14ac:dyDescent="0.3">
      <c r="A3065">
        <v>6.8</v>
      </c>
      <c r="B3065" t="s">
        <v>25017</v>
      </c>
      <c r="C3065" t="s">
        <v>10709</v>
      </c>
      <c r="D3065" t="s">
        <v>151</v>
      </c>
      <c r="E3065" t="s">
        <v>37</v>
      </c>
      <c r="F3065">
        <v>97</v>
      </c>
      <c r="G3065">
        <v>1029017</v>
      </c>
      <c r="H3065">
        <v>6500000</v>
      </c>
    </row>
    <row r="3066" spans="1:8" x14ac:dyDescent="0.3">
      <c r="A3066">
        <v>7.3</v>
      </c>
      <c r="B3066" t="s">
        <v>25018</v>
      </c>
      <c r="C3066" t="s">
        <v>14710</v>
      </c>
      <c r="D3066" t="s">
        <v>1473</v>
      </c>
      <c r="E3066" t="s">
        <v>37</v>
      </c>
      <c r="F3066">
        <v>106</v>
      </c>
      <c r="G3066">
        <v>64148</v>
      </c>
      <c r="H3066">
        <v>6500000</v>
      </c>
    </row>
    <row r="3067" spans="1:8" x14ac:dyDescent="0.3">
      <c r="A3067">
        <v>7.2</v>
      </c>
      <c r="B3067" t="s">
        <v>25019</v>
      </c>
      <c r="C3067" t="s">
        <v>14716</v>
      </c>
      <c r="D3067" t="s">
        <v>3391</v>
      </c>
      <c r="E3067" t="s">
        <v>37</v>
      </c>
      <c r="F3067">
        <v>105</v>
      </c>
      <c r="G3067">
        <v>66637</v>
      </c>
      <c r="H3067">
        <v>6500000</v>
      </c>
    </row>
    <row r="3068" spans="1:8" x14ac:dyDescent="0.3">
      <c r="A3068">
        <v>7.7</v>
      </c>
      <c r="B3068" t="s">
        <v>25020</v>
      </c>
      <c r="C3068" t="s">
        <v>8627</v>
      </c>
      <c r="D3068" t="s">
        <v>2082</v>
      </c>
      <c r="E3068" t="s">
        <v>37</v>
      </c>
      <c r="F3068">
        <v>122</v>
      </c>
      <c r="G3068">
        <v>871577</v>
      </c>
      <c r="H3068">
        <v>4500000</v>
      </c>
    </row>
    <row r="3069" spans="1:8" x14ac:dyDescent="0.3">
      <c r="A3069">
        <v>8.1</v>
      </c>
      <c r="B3069" t="s">
        <v>25021</v>
      </c>
      <c r="C3069" t="s">
        <v>29</v>
      </c>
      <c r="D3069" t="s">
        <v>380</v>
      </c>
      <c r="E3069" t="s">
        <v>37</v>
      </c>
      <c r="F3069">
        <v>107</v>
      </c>
      <c r="G3069">
        <v>38400000</v>
      </c>
      <c r="H3069">
        <v>6500000</v>
      </c>
    </row>
    <row r="3070" spans="1:8" x14ac:dyDescent="0.3">
      <c r="A3070">
        <v>7.7</v>
      </c>
      <c r="B3070" t="s">
        <v>25022</v>
      </c>
      <c r="C3070" t="s">
        <v>14731</v>
      </c>
      <c r="D3070" t="s">
        <v>151</v>
      </c>
      <c r="E3070" t="s">
        <v>6517</v>
      </c>
      <c r="F3070">
        <v>121</v>
      </c>
      <c r="G3070">
        <v>4063859</v>
      </c>
      <c r="H3070">
        <v>4800000</v>
      </c>
    </row>
    <row r="3071" spans="1:8" x14ac:dyDescent="0.3">
      <c r="A3071">
        <v>7.6</v>
      </c>
      <c r="B3071" t="s">
        <v>25023</v>
      </c>
      <c r="C3071" t="s">
        <v>1562</v>
      </c>
      <c r="D3071" t="s">
        <v>795</v>
      </c>
      <c r="E3071" t="s">
        <v>37</v>
      </c>
      <c r="F3071">
        <v>98</v>
      </c>
      <c r="G3071">
        <v>449558</v>
      </c>
      <c r="H3071">
        <v>10000000</v>
      </c>
    </row>
    <row r="3072" spans="1:8" x14ac:dyDescent="0.3">
      <c r="A3072">
        <v>7.2</v>
      </c>
      <c r="B3072" t="s">
        <v>25024</v>
      </c>
      <c r="C3072" t="s">
        <v>4920</v>
      </c>
      <c r="D3072" t="s">
        <v>816</v>
      </c>
      <c r="E3072" t="s">
        <v>37</v>
      </c>
      <c r="F3072">
        <v>123</v>
      </c>
      <c r="G3072">
        <v>2122561</v>
      </c>
      <c r="H3072">
        <v>6000000</v>
      </c>
    </row>
    <row r="3073" spans="1:8" x14ac:dyDescent="0.3">
      <c r="A3073">
        <v>7.2</v>
      </c>
      <c r="B3073" t="s">
        <v>25025</v>
      </c>
      <c r="C3073" t="s">
        <v>11197</v>
      </c>
      <c r="D3073" t="s">
        <v>14757</v>
      </c>
      <c r="E3073" t="s">
        <v>37</v>
      </c>
      <c r="F3073">
        <v>110</v>
      </c>
      <c r="G3073">
        <v>181360000</v>
      </c>
      <c r="H3073">
        <v>6000000</v>
      </c>
    </row>
    <row r="3074" spans="1:8" x14ac:dyDescent="0.3">
      <c r="A3074">
        <v>8.1</v>
      </c>
      <c r="B3074" t="s">
        <v>25026</v>
      </c>
      <c r="C3074" t="s">
        <v>431</v>
      </c>
      <c r="D3074" t="s">
        <v>1469</v>
      </c>
      <c r="E3074" t="s">
        <v>37</v>
      </c>
      <c r="F3074">
        <v>120</v>
      </c>
      <c r="G3074">
        <v>137963328</v>
      </c>
      <c r="H3074">
        <v>6000000</v>
      </c>
    </row>
    <row r="3075" spans="1:8" x14ac:dyDescent="0.3">
      <c r="A3075">
        <v>7.5</v>
      </c>
      <c r="B3075" t="s">
        <v>25027</v>
      </c>
      <c r="C3075" t="s">
        <v>1610</v>
      </c>
      <c r="D3075" t="s">
        <v>14766</v>
      </c>
      <c r="E3075" t="s">
        <v>37</v>
      </c>
      <c r="F3075">
        <v>122</v>
      </c>
      <c r="G3075">
        <v>119078393</v>
      </c>
      <c r="H3075">
        <v>6000000</v>
      </c>
    </row>
    <row r="3076" spans="1:8" x14ac:dyDescent="0.3">
      <c r="A3076">
        <v>8.1</v>
      </c>
      <c r="B3076" t="s">
        <v>25028</v>
      </c>
      <c r="C3076" t="s">
        <v>14772</v>
      </c>
      <c r="D3076" t="s">
        <v>14774</v>
      </c>
      <c r="E3076" t="s">
        <v>37</v>
      </c>
      <c r="F3076">
        <v>110</v>
      </c>
      <c r="G3076">
        <v>102308900</v>
      </c>
      <c r="H3076">
        <v>6000000</v>
      </c>
    </row>
    <row r="3077" spans="1:8" x14ac:dyDescent="0.3">
      <c r="A3077">
        <v>7.8</v>
      </c>
      <c r="B3077" t="s">
        <v>25029</v>
      </c>
      <c r="C3077" t="s">
        <v>14780</v>
      </c>
      <c r="D3077" t="s">
        <v>14782</v>
      </c>
      <c r="E3077" t="s">
        <v>37</v>
      </c>
      <c r="F3077">
        <v>139</v>
      </c>
      <c r="G3077">
        <v>102300000</v>
      </c>
      <c r="H3077">
        <v>6000000</v>
      </c>
    </row>
    <row r="3078" spans="1:8" x14ac:dyDescent="0.3">
      <c r="A3078">
        <v>7.8</v>
      </c>
      <c r="B3078" t="s">
        <v>25030</v>
      </c>
      <c r="C3078" t="s">
        <v>1827</v>
      </c>
      <c r="D3078" t="s">
        <v>1473</v>
      </c>
      <c r="E3078" t="s">
        <v>37</v>
      </c>
      <c r="F3078">
        <v>124</v>
      </c>
      <c r="G3078">
        <v>54800000</v>
      </c>
      <c r="H3078">
        <v>6000000</v>
      </c>
    </row>
    <row r="3079" spans="1:8" x14ac:dyDescent="0.3">
      <c r="A3079">
        <v>7.6</v>
      </c>
      <c r="B3079" t="s">
        <v>25031</v>
      </c>
      <c r="C3079" t="s">
        <v>14791</v>
      </c>
      <c r="D3079" t="s">
        <v>14793</v>
      </c>
      <c r="E3079" t="s">
        <v>37</v>
      </c>
      <c r="F3079">
        <v>152</v>
      </c>
      <c r="G3079">
        <v>43650000</v>
      </c>
      <c r="H3079">
        <v>6000000</v>
      </c>
    </row>
    <row r="3080" spans="1:8" x14ac:dyDescent="0.3">
      <c r="A3080">
        <v>7.4</v>
      </c>
      <c r="B3080" t="s">
        <v>25032</v>
      </c>
      <c r="C3080" t="s">
        <v>2004</v>
      </c>
      <c r="D3080" t="s">
        <v>1699</v>
      </c>
      <c r="E3080" t="s">
        <v>37</v>
      </c>
      <c r="F3080">
        <v>98</v>
      </c>
      <c r="G3080">
        <v>39800000</v>
      </c>
      <c r="H3080">
        <v>6000000</v>
      </c>
    </row>
    <row r="3081" spans="1:8" x14ac:dyDescent="0.3">
      <c r="A3081">
        <v>6.3</v>
      </c>
      <c r="B3081" t="s">
        <v>25033</v>
      </c>
      <c r="C3081" t="s">
        <v>14801</v>
      </c>
      <c r="D3081" t="s">
        <v>1188</v>
      </c>
      <c r="E3081" t="s">
        <v>37</v>
      </c>
      <c r="F3081">
        <v>106</v>
      </c>
      <c r="G3081">
        <v>27457409</v>
      </c>
      <c r="H3081">
        <v>6000000</v>
      </c>
    </row>
    <row r="3082" spans="1:8" x14ac:dyDescent="0.3">
      <c r="A3082">
        <v>6.9</v>
      </c>
      <c r="B3082" t="s">
        <v>25034</v>
      </c>
      <c r="C3082" t="s">
        <v>11240</v>
      </c>
      <c r="D3082" t="s">
        <v>715</v>
      </c>
      <c r="E3082" t="s">
        <v>37</v>
      </c>
      <c r="F3082">
        <v>106</v>
      </c>
      <c r="G3082">
        <v>25047631</v>
      </c>
      <c r="H3082">
        <v>6000000</v>
      </c>
    </row>
    <row r="3083" spans="1:8" x14ac:dyDescent="0.3">
      <c r="A3083">
        <v>8.6</v>
      </c>
      <c r="B3083" t="s">
        <v>25035</v>
      </c>
      <c r="C3083" t="s">
        <v>97</v>
      </c>
      <c r="D3083" t="s">
        <v>1025</v>
      </c>
      <c r="E3083" t="s">
        <v>37</v>
      </c>
      <c r="F3083">
        <v>106</v>
      </c>
      <c r="G3083">
        <v>23272306</v>
      </c>
      <c r="H3083">
        <v>6000000</v>
      </c>
    </row>
    <row r="3084" spans="1:8" x14ac:dyDescent="0.3">
      <c r="A3084">
        <v>5.0999999999999996</v>
      </c>
      <c r="B3084" t="s">
        <v>25036</v>
      </c>
      <c r="C3084" t="s">
        <v>1249</v>
      </c>
      <c r="D3084" t="s">
        <v>14812</v>
      </c>
      <c r="E3084" t="s">
        <v>37</v>
      </c>
      <c r="F3084">
        <v>89</v>
      </c>
      <c r="G3084">
        <v>22168359</v>
      </c>
      <c r="H3084">
        <v>8000000</v>
      </c>
    </row>
    <row r="3085" spans="1:8" x14ac:dyDescent="0.3">
      <c r="A3085">
        <v>6.4</v>
      </c>
      <c r="B3085" t="s">
        <v>25037</v>
      </c>
      <c r="C3085" t="s">
        <v>1037</v>
      </c>
      <c r="D3085" t="s">
        <v>816</v>
      </c>
      <c r="E3085" t="s">
        <v>37</v>
      </c>
      <c r="F3085">
        <v>94</v>
      </c>
      <c r="G3085">
        <v>21005329</v>
      </c>
      <c r="H3085">
        <v>6000000</v>
      </c>
    </row>
    <row r="3086" spans="1:8" x14ac:dyDescent="0.3">
      <c r="A3086">
        <v>7.9</v>
      </c>
      <c r="B3086" t="s">
        <v>25038</v>
      </c>
      <c r="C3086" t="s">
        <v>626</v>
      </c>
      <c r="D3086" t="s">
        <v>1607</v>
      </c>
      <c r="E3086" t="s">
        <v>37</v>
      </c>
      <c r="F3086">
        <v>109</v>
      </c>
      <c r="G3086">
        <v>26236603</v>
      </c>
      <c r="H3086">
        <v>6000000</v>
      </c>
    </row>
    <row r="3087" spans="1:8" x14ac:dyDescent="0.3">
      <c r="A3087">
        <v>6.9</v>
      </c>
      <c r="B3087" t="s">
        <v>25039</v>
      </c>
      <c r="C3087" t="s">
        <v>14827</v>
      </c>
      <c r="D3087" t="s">
        <v>1828</v>
      </c>
      <c r="E3087" t="s">
        <v>37</v>
      </c>
      <c r="F3087">
        <v>144</v>
      </c>
      <c r="G3087">
        <v>20400000</v>
      </c>
      <c r="H3087">
        <v>8000000</v>
      </c>
    </row>
    <row r="3088" spans="1:8" x14ac:dyDescent="0.3">
      <c r="A3088">
        <v>7.5</v>
      </c>
      <c r="B3088" t="s">
        <v>25040</v>
      </c>
      <c r="C3088" t="s">
        <v>9010</v>
      </c>
      <c r="D3088" t="s">
        <v>809</v>
      </c>
      <c r="E3088" t="s">
        <v>37</v>
      </c>
      <c r="F3088">
        <v>90</v>
      </c>
      <c r="G3088">
        <v>18621249</v>
      </c>
      <c r="H3088">
        <v>6000000</v>
      </c>
    </row>
    <row r="3089" spans="1:8" x14ac:dyDescent="0.3">
      <c r="A3089">
        <v>7.2</v>
      </c>
      <c r="B3089" t="s">
        <v>25041</v>
      </c>
      <c r="C3089" t="s">
        <v>3153</v>
      </c>
      <c r="D3089" t="s">
        <v>380</v>
      </c>
      <c r="E3089" t="s">
        <v>37</v>
      </c>
      <c r="F3089">
        <v>106</v>
      </c>
      <c r="G3089">
        <v>25244700</v>
      </c>
      <c r="H3089">
        <v>6000000</v>
      </c>
    </row>
    <row r="3090" spans="1:8" x14ac:dyDescent="0.3">
      <c r="A3090">
        <v>5.8</v>
      </c>
      <c r="B3090" t="s">
        <v>25042</v>
      </c>
      <c r="C3090" t="s">
        <v>2862</v>
      </c>
      <c r="D3090" t="s">
        <v>14635</v>
      </c>
      <c r="E3090" t="s">
        <v>37</v>
      </c>
      <c r="F3090">
        <v>121</v>
      </c>
      <c r="G3090">
        <v>14545844</v>
      </c>
      <c r="H3090">
        <v>6500000</v>
      </c>
    </row>
    <row r="3091" spans="1:8" x14ac:dyDescent="0.3">
      <c r="A3091">
        <v>2.9</v>
      </c>
      <c r="B3091" t="s">
        <v>25043</v>
      </c>
      <c r="C3091" t="s">
        <v>14844</v>
      </c>
      <c r="D3091" t="s">
        <v>1349</v>
      </c>
      <c r="E3091" t="s">
        <v>37</v>
      </c>
      <c r="F3091">
        <v>89</v>
      </c>
      <c r="G3091">
        <v>13235267</v>
      </c>
      <c r="H3091">
        <v>6000000</v>
      </c>
    </row>
    <row r="3092" spans="1:8" x14ac:dyDescent="0.3">
      <c r="A3092">
        <v>6.2</v>
      </c>
      <c r="B3092" t="s">
        <v>25044</v>
      </c>
      <c r="C3092" t="s">
        <v>2025</v>
      </c>
      <c r="D3092" t="s">
        <v>715</v>
      </c>
      <c r="E3092" t="s">
        <v>37</v>
      </c>
      <c r="F3092">
        <v>104</v>
      </c>
      <c r="G3092">
        <v>12793213</v>
      </c>
      <c r="H3092">
        <v>6000000</v>
      </c>
    </row>
    <row r="3093" spans="1:8" x14ac:dyDescent="0.3">
      <c r="A3093">
        <v>6.8</v>
      </c>
      <c r="B3093" t="s">
        <v>25045</v>
      </c>
      <c r="C3093" t="s">
        <v>3653</v>
      </c>
      <c r="D3093" t="s">
        <v>1170</v>
      </c>
      <c r="E3093" t="s">
        <v>37</v>
      </c>
      <c r="F3093">
        <v>99</v>
      </c>
      <c r="G3093">
        <v>11883495</v>
      </c>
      <c r="H3093">
        <v>9000000</v>
      </c>
    </row>
    <row r="3094" spans="1:8" x14ac:dyDescent="0.3">
      <c r="A3094">
        <v>6.1</v>
      </c>
      <c r="B3094" t="s">
        <v>25046</v>
      </c>
      <c r="C3094" t="s">
        <v>14866</v>
      </c>
      <c r="D3094" t="s">
        <v>10624</v>
      </c>
      <c r="E3094" t="s">
        <v>37</v>
      </c>
      <c r="F3094">
        <v>98</v>
      </c>
      <c r="G3094">
        <v>11797927</v>
      </c>
      <c r="H3094">
        <v>6000000</v>
      </c>
    </row>
    <row r="3095" spans="1:8" x14ac:dyDescent="0.3">
      <c r="A3095">
        <v>7.7</v>
      </c>
      <c r="B3095" t="s">
        <v>25047</v>
      </c>
      <c r="C3095" t="s">
        <v>2015</v>
      </c>
      <c r="D3095" t="s">
        <v>3789</v>
      </c>
      <c r="E3095" t="s">
        <v>37</v>
      </c>
      <c r="F3095">
        <v>121</v>
      </c>
      <c r="G3095">
        <v>17605861</v>
      </c>
      <c r="H3095">
        <v>6000000</v>
      </c>
    </row>
    <row r="3096" spans="1:8" x14ac:dyDescent="0.3">
      <c r="A3096">
        <v>5.2</v>
      </c>
      <c r="B3096" t="s">
        <v>25048</v>
      </c>
      <c r="C3096" t="s">
        <v>14875</v>
      </c>
      <c r="D3096" t="s">
        <v>3330</v>
      </c>
      <c r="E3096" t="s">
        <v>37</v>
      </c>
      <c r="F3096">
        <v>96</v>
      </c>
      <c r="G3096">
        <v>11642254</v>
      </c>
      <c r="H3096">
        <v>3000000</v>
      </c>
    </row>
    <row r="3097" spans="1:8" x14ac:dyDescent="0.3">
      <c r="A3097">
        <v>6.8</v>
      </c>
      <c r="B3097" t="s">
        <v>25049</v>
      </c>
      <c r="C3097" t="s">
        <v>6948</v>
      </c>
      <c r="D3097" t="s">
        <v>6979</v>
      </c>
      <c r="E3097" t="s">
        <v>37</v>
      </c>
      <c r="F3097">
        <v>99</v>
      </c>
      <c r="G3097">
        <v>9203192</v>
      </c>
      <c r="H3097">
        <v>5000000</v>
      </c>
    </row>
    <row r="3098" spans="1:8" x14ac:dyDescent="0.3">
      <c r="A3098">
        <v>6.5</v>
      </c>
      <c r="B3098" t="s">
        <v>25050</v>
      </c>
      <c r="C3098" t="s">
        <v>14885</v>
      </c>
      <c r="D3098" t="s">
        <v>14887</v>
      </c>
      <c r="E3098" t="s">
        <v>37</v>
      </c>
      <c r="F3098">
        <v>42</v>
      </c>
      <c r="G3098">
        <v>7518876</v>
      </c>
      <c r="H3098">
        <v>6000000</v>
      </c>
    </row>
    <row r="3099" spans="1:8" x14ac:dyDescent="0.3">
      <c r="A3099">
        <v>7</v>
      </c>
      <c r="B3099" t="s">
        <v>25051</v>
      </c>
      <c r="C3099" t="s">
        <v>8804</v>
      </c>
      <c r="D3099" t="s">
        <v>760</v>
      </c>
      <c r="E3099" t="s">
        <v>37</v>
      </c>
      <c r="F3099">
        <v>122</v>
      </c>
      <c r="G3099">
        <v>8596914</v>
      </c>
      <c r="H3099">
        <v>6000000</v>
      </c>
    </row>
    <row r="3100" spans="1:8" x14ac:dyDescent="0.3">
      <c r="A3100">
        <v>5.9</v>
      </c>
      <c r="B3100" t="s">
        <v>25052</v>
      </c>
      <c r="C3100" t="s">
        <v>14895</v>
      </c>
      <c r="D3100" t="s">
        <v>715</v>
      </c>
      <c r="E3100" t="s">
        <v>37</v>
      </c>
      <c r="F3100">
        <v>101</v>
      </c>
      <c r="G3100">
        <v>6851636</v>
      </c>
      <c r="H3100">
        <v>6000000</v>
      </c>
    </row>
    <row r="3101" spans="1:8" x14ac:dyDescent="0.3">
      <c r="A3101">
        <v>7.1</v>
      </c>
      <c r="B3101" t="s">
        <v>25053</v>
      </c>
      <c r="C3101" t="s">
        <v>14899</v>
      </c>
      <c r="D3101" t="s">
        <v>1429</v>
      </c>
      <c r="E3101" t="s">
        <v>37</v>
      </c>
      <c r="F3101">
        <v>102</v>
      </c>
      <c r="G3101">
        <v>11434867</v>
      </c>
      <c r="H3101">
        <v>6000000</v>
      </c>
    </row>
    <row r="3102" spans="1:8" x14ac:dyDescent="0.3">
      <c r="A3102">
        <v>5.5</v>
      </c>
      <c r="B3102" t="s">
        <v>25054</v>
      </c>
      <c r="C3102" t="s">
        <v>14903</v>
      </c>
      <c r="D3102" t="s">
        <v>2271</v>
      </c>
      <c r="E3102" t="s">
        <v>1265</v>
      </c>
      <c r="F3102">
        <v>84</v>
      </c>
      <c r="G3102">
        <v>5895238</v>
      </c>
      <c r="H3102">
        <v>6000000</v>
      </c>
    </row>
    <row r="3103" spans="1:8" x14ac:dyDescent="0.3">
      <c r="A3103">
        <v>7.4</v>
      </c>
      <c r="B3103" t="s">
        <v>25055</v>
      </c>
      <c r="C3103" t="s">
        <v>14908</v>
      </c>
      <c r="D3103" t="s">
        <v>1188</v>
      </c>
      <c r="E3103" t="s">
        <v>37</v>
      </c>
      <c r="F3103">
        <v>104</v>
      </c>
      <c r="G3103">
        <v>6670712</v>
      </c>
      <c r="H3103">
        <v>6000000</v>
      </c>
    </row>
    <row r="3104" spans="1:8" x14ac:dyDescent="0.3">
      <c r="A3104">
        <v>7.3</v>
      </c>
      <c r="B3104" t="s">
        <v>25056</v>
      </c>
      <c r="C3104" t="s">
        <v>14913</v>
      </c>
      <c r="D3104" t="s">
        <v>3753</v>
      </c>
      <c r="E3104" t="s">
        <v>37</v>
      </c>
      <c r="F3104">
        <v>96</v>
      </c>
      <c r="G3104">
        <v>5359774</v>
      </c>
      <c r="H3104">
        <v>6000000</v>
      </c>
    </row>
    <row r="3105" spans="1:8" x14ac:dyDescent="0.3">
      <c r="A3105">
        <v>4.5999999999999996</v>
      </c>
      <c r="B3105" t="s">
        <v>25057</v>
      </c>
      <c r="C3105" t="s">
        <v>14918</v>
      </c>
      <c r="D3105" t="s">
        <v>809</v>
      </c>
      <c r="E3105" t="s">
        <v>37</v>
      </c>
      <c r="F3105">
        <v>94</v>
      </c>
      <c r="G3105">
        <v>4693919</v>
      </c>
      <c r="H3105">
        <v>6500000</v>
      </c>
    </row>
    <row r="3106" spans="1:8" x14ac:dyDescent="0.3">
      <c r="A3106">
        <v>7.2</v>
      </c>
      <c r="B3106" t="s">
        <v>25058</v>
      </c>
      <c r="C3106" t="s">
        <v>4510</v>
      </c>
      <c r="D3106" t="s">
        <v>151</v>
      </c>
      <c r="E3106" t="s">
        <v>37</v>
      </c>
      <c r="F3106">
        <v>90</v>
      </c>
      <c r="G3106">
        <v>4859475</v>
      </c>
      <c r="H3106">
        <v>6000000</v>
      </c>
    </row>
    <row r="3107" spans="1:8" x14ac:dyDescent="0.3">
      <c r="A3107">
        <v>5.0999999999999996</v>
      </c>
      <c r="B3107" t="s">
        <v>25059</v>
      </c>
      <c r="C3107" t="s">
        <v>14929</v>
      </c>
      <c r="D3107" t="s">
        <v>816</v>
      </c>
      <c r="E3107" t="s">
        <v>37</v>
      </c>
      <c r="F3107">
        <v>90</v>
      </c>
      <c r="G3107">
        <v>4542775</v>
      </c>
      <c r="H3107">
        <v>6000000</v>
      </c>
    </row>
    <row r="3108" spans="1:8" x14ac:dyDescent="0.3">
      <c r="A3108">
        <v>6.7</v>
      </c>
      <c r="B3108" t="s">
        <v>25060</v>
      </c>
      <c r="C3108" t="s">
        <v>14936</v>
      </c>
      <c r="D3108" t="s">
        <v>1188</v>
      </c>
      <c r="E3108" t="s">
        <v>37</v>
      </c>
      <c r="F3108">
        <v>106</v>
      </c>
      <c r="G3108">
        <v>3588432</v>
      </c>
      <c r="H3108">
        <v>6000000</v>
      </c>
    </row>
    <row r="3109" spans="1:8" x14ac:dyDescent="0.3">
      <c r="A3109">
        <v>5.3</v>
      </c>
      <c r="B3109" t="s">
        <v>25061</v>
      </c>
      <c r="C3109" t="s">
        <v>14940</v>
      </c>
      <c r="D3109" t="s">
        <v>1170</v>
      </c>
      <c r="E3109" t="s">
        <v>37</v>
      </c>
      <c r="F3109">
        <v>96</v>
      </c>
      <c r="G3109">
        <v>4394936</v>
      </c>
      <c r="H3109">
        <v>6000000</v>
      </c>
    </row>
    <row r="3110" spans="1:8" x14ac:dyDescent="0.3">
      <c r="A3110">
        <v>7.8</v>
      </c>
      <c r="B3110" t="s">
        <v>25062</v>
      </c>
      <c r="C3110" t="s">
        <v>14949</v>
      </c>
      <c r="D3110" t="s">
        <v>1144</v>
      </c>
      <c r="E3110" t="s">
        <v>37</v>
      </c>
      <c r="F3110">
        <v>95</v>
      </c>
      <c r="G3110">
        <v>3029081</v>
      </c>
      <c r="H3110">
        <v>6000000</v>
      </c>
    </row>
    <row r="3111" spans="1:8" x14ac:dyDescent="0.3">
      <c r="A3111">
        <v>6.7</v>
      </c>
      <c r="B3111" t="s">
        <v>25063</v>
      </c>
      <c r="C3111" t="s">
        <v>10234</v>
      </c>
      <c r="D3111" t="s">
        <v>439</v>
      </c>
      <c r="E3111" t="s">
        <v>37</v>
      </c>
      <c r="F3111">
        <v>99</v>
      </c>
      <c r="G3111">
        <v>3273588</v>
      </c>
      <c r="H3111">
        <v>6000000</v>
      </c>
    </row>
    <row r="3112" spans="1:8" x14ac:dyDescent="0.3">
      <c r="A3112">
        <v>7.2</v>
      </c>
      <c r="B3112" t="s">
        <v>25064</v>
      </c>
      <c r="C3112" t="s">
        <v>8934</v>
      </c>
      <c r="D3112" t="s">
        <v>4305</v>
      </c>
      <c r="E3112" t="s">
        <v>37</v>
      </c>
      <c r="F3112">
        <v>99</v>
      </c>
      <c r="G3112">
        <v>2207975</v>
      </c>
      <c r="H3112">
        <v>6000000</v>
      </c>
    </row>
    <row r="3113" spans="1:8" x14ac:dyDescent="0.3">
      <c r="A3113">
        <v>5.8</v>
      </c>
      <c r="B3113" t="s">
        <v>25065</v>
      </c>
      <c r="C3113" t="s">
        <v>14969</v>
      </c>
      <c r="D3113" t="s">
        <v>3102</v>
      </c>
      <c r="E3113" t="s">
        <v>37</v>
      </c>
      <c r="F3113">
        <v>95</v>
      </c>
      <c r="G3113">
        <v>2025238</v>
      </c>
      <c r="H3113">
        <v>6000000</v>
      </c>
    </row>
    <row r="3114" spans="1:8" x14ac:dyDescent="0.3">
      <c r="A3114">
        <v>7</v>
      </c>
      <c r="B3114" t="s">
        <v>25066</v>
      </c>
      <c r="C3114" t="s">
        <v>5983</v>
      </c>
      <c r="D3114" t="s">
        <v>715</v>
      </c>
      <c r="E3114" t="s">
        <v>37</v>
      </c>
      <c r="F3114">
        <v>99</v>
      </c>
      <c r="G3114">
        <v>2077046</v>
      </c>
      <c r="H3114">
        <v>6000000</v>
      </c>
    </row>
    <row r="3115" spans="1:8" x14ac:dyDescent="0.3">
      <c r="A3115">
        <v>3.8</v>
      </c>
      <c r="B3115" t="s">
        <v>25067</v>
      </c>
      <c r="C3115" t="s">
        <v>15003</v>
      </c>
      <c r="D3115" t="s">
        <v>31</v>
      </c>
      <c r="E3115" t="s">
        <v>37</v>
      </c>
      <c r="F3115">
        <v>107</v>
      </c>
      <c r="G3115">
        <v>869325</v>
      </c>
      <c r="H3115">
        <v>6000000</v>
      </c>
    </row>
    <row r="3116" spans="1:8" x14ac:dyDescent="0.3">
      <c r="A3116">
        <v>5.7</v>
      </c>
      <c r="B3116" t="s">
        <v>25068</v>
      </c>
      <c r="C3116" t="s">
        <v>15009</v>
      </c>
      <c r="D3116" t="s">
        <v>795</v>
      </c>
      <c r="E3116" t="s">
        <v>37</v>
      </c>
      <c r="F3116">
        <v>90</v>
      </c>
      <c r="G3116">
        <v>399611</v>
      </c>
      <c r="H3116">
        <v>6000000</v>
      </c>
    </row>
    <row r="3117" spans="1:8" x14ac:dyDescent="0.3">
      <c r="A3117">
        <v>6.7</v>
      </c>
      <c r="B3117" t="s">
        <v>25069</v>
      </c>
      <c r="C3117" t="s">
        <v>8829</v>
      </c>
      <c r="D3117" t="s">
        <v>151</v>
      </c>
      <c r="E3117" t="s">
        <v>37</v>
      </c>
      <c r="F3117">
        <v>96</v>
      </c>
      <c r="G3117">
        <v>115862</v>
      </c>
      <c r="H3117">
        <v>6000000</v>
      </c>
    </row>
    <row r="3118" spans="1:8" x14ac:dyDescent="0.3">
      <c r="A3118">
        <v>6.1</v>
      </c>
      <c r="B3118" t="s">
        <v>25070</v>
      </c>
      <c r="C3118" t="s">
        <v>2405</v>
      </c>
      <c r="D3118" t="s">
        <v>4305</v>
      </c>
      <c r="E3118" t="s">
        <v>37</v>
      </c>
      <c r="F3118">
        <v>104</v>
      </c>
      <c r="G3118">
        <v>1346503</v>
      </c>
      <c r="H3118">
        <v>6000000</v>
      </c>
    </row>
    <row r="3119" spans="1:8" x14ac:dyDescent="0.3">
      <c r="A3119">
        <v>6.2</v>
      </c>
      <c r="B3119" t="s">
        <v>25071</v>
      </c>
      <c r="C3119" t="s">
        <v>5875</v>
      </c>
      <c r="D3119" t="s">
        <v>151</v>
      </c>
      <c r="E3119" t="s">
        <v>37</v>
      </c>
      <c r="F3119">
        <v>97</v>
      </c>
      <c r="G3119">
        <v>117560</v>
      </c>
      <c r="H3119">
        <v>6000000</v>
      </c>
    </row>
    <row r="3120" spans="1:8" x14ac:dyDescent="0.3">
      <c r="A3120">
        <v>6.2</v>
      </c>
      <c r="B3120" t="s">
        <v>25072</v>
      </c>
      <c r="C3120" t="s">
        <v>10911</v>
      </c>
      <c r="D3120" t="s">
        <v>2048</v>
      </c>
      <c r="E3120" t="s">
        <v>37</v>
      </c>
      <c r="F3120">
        <v>107</v>
      </c>
      <c r="G3120">
        <v>54606</v>
      </c>
      <c r="H3120">
        <v>6000000</v>
      </c>
    </row>
    <row r="3121" spans="1:8" x14ac:dyDescent="0.3">
      <c r="A3121">
        <v>4.7</v>
      </c>
      <c r="B3121" t="s">
        <v>25073</v>
      </c>
      <c r="C3121" t="s">
        <v>15041</v>
      </c>
      <c r="D3121" t="s">
        <v>809</v>
      </c>
      <c r="E3121" t="s">
        <v>37</v>
      </c>
      <c r="F3121">
        <v>85</v>
      </c>
      <c r="G3121">
        <v>36497</v>
      </c>
      <c r="H3121">
        <v>6000000</v>
      </c>
    </row>
    <row r="3122" spans="1:8" x14ac:dyDescent="0.3">
      <c r="A3122">
        <v>6.3</v>
      </c>
      <c r="B3122" t="s">
        <v>25074</v>
      </c>
      <c r="C3122" t="s">
        <v>11057</v>
      </c>
      <c r="D3122" t="s">
        <v>1018</v>
      </c>
      <c r="E3122" t="s">
        <v>37</v>
      </c>
      <c r="F3122">
        <v>95</v>
      </c>
      <c r="G3122">
        <v>65804</v>
      </c>
      <c r="H3122">
        <v>12000000</v>
      </c>
    </row>
    <row r="3123" spans="1:8" x14ac:dyDescent="0.3">
      <c r="A3123">
        <v>7.3</v>
      </c>
      <c r="B3123" t="s">
        <v>25075</v>
      </c>
      <c r="C3123" t="s">
        <v>15087</v>
      </c>
      <c r="D3123" t="s">
        <v>1188</v>
      </c>
      <c r="E3123" t="s">
        <v>726</v>
      </c>
      <c r="F3123">
        <v>111</v>
      </c>
      <c r="G3123">
        <v>3895664</v>
      </c>
      <c r="H3123">
        <v>5300000</v>
      </c>
    </row>
    <row r="3124" spans="1:8" x14ac:dyDescent="0.3">
      <c r="A3124">
        <v>5.8</v>
      </c>
      <c r="B3124" t="s">
        <v>25076</v>
      </c>
      <c r="C3124" t="s">
        <v>15091</v>
      </c>
      <c r="D3124" t="s">
        <v>3985</v>
      </c>
      <c r="E3124" t="s">
        <v>37</v>
      </c>
      <c r="F3124">
        <v>86</v>
      </c>
      <c r="G3124">
        <v>20200</v>
      </c>
      <c r="H3124">
        <v>6000000</v>
      </c>
    </row>
    <row r="3125" spans="1:8" x14ac:dyDescent="0.3">
      <c r="A3125">
        <v>7.1</v>
      </c>
      <c r="B3125" t="s">
        <v>25077</v>
      </c>
      <c r="C3125" t="s">
        <v>15097</v>
      </c>
      <c r="D3125" t="s">
        <v>948</v>
      </c>
      <c r="E3125" t="s">
        <v>8276</v>
      </c>
      <c r="F3125">
        <v>103</v>
      </c>
      <c r="G3125">
        <v>542860</v>
      </c>
      <c r="H3125">
        <v>4000000</v>
      </c>
    </row>
    <row r="3126" spans="1:8" x14ac:dyDescent="0.3">
      <c r="A3126">
        <v>7.1</v>
      </c>
      <c r="B3126" t="s">
        <v>25078</v>
      </c>
      <c r="C3126" t="s">
        <v>15119</v>
      </c>
      <c r="D3126" t="s">
        <v>282</v>
      </c>
      <c r="E3126" t="s">
        <v>11032</v>
      </c>
      <c r="F3126">
        <v>111</v>
      </c>
      <c r="G3126">
        <v>11905519</v>
      </c>
      <c r="H3126">
        <v>200000000</v>
      </c>
    </row>
    <row r="3127" spans="1:8" x14ac:dyDescent="0.3">
      <c r="A3127">
        <v>6.7</v>
      </c>
      <c r="B3127" t="s">
        <v>25079</v>
      </c>
      <c r="C3127" t="s">
        <v>13253</v>
      </c>
      <c r="D3127" t="s">
        <v>2265</v>
      </c>
      <c r="E3127" t="s">
        <v>37</v>
      </c>
      <c r="F3127">
        <v>112</v>
      </c>
      <c r="G3127">
        <v>32541719</v>
      </c>
      <c r="H3127">
        <v>3500159</v>
      </c>
    </row>
    <row r="3128" spans="1:8" x14ac:dyDescent="0.3">
      <c r="A3128">
        <v>6.9</v>
      </c>
      <c r="B3128" t="s">
        <v>25080</v>
      </c>
      <c r="C3128" t="s">
        <v>13692</v>
      </c>
      <c r="D3128" t="s">
        <v>151</v>
      </c>
      <c r="E3128" t="s">
        <v>37</v>
      </c>
      <c r="F3128">
        <v>141</v>
      </c>
      <c r="G3128">
        <v>3064356</v>
      </c>
      <c r="H3128">
        <v>5600000</v>
      </c>
    </row>
    <row r="3129" spans="1:8" x14ac:dyDescent="0.3">
      <c r="A3129">
        <v>2.1</v>
      </c>
      <c r="B3129" t="s">
        <v>25081</v>
      </c>
      <c r="C3129" t="s">
        <v>11498</v>
      </c>
      <c r="D3129" t="s">
        <v>15144</v>
      </c>
      <c r="E3129" t="s">
        <v>37</v>
      </c>
      <c r="F3129">
        <v>95</v>
      </c>
      <c r="G3129">
        <v>7009668</v>
      </c>
      <c r="H3129">
        <v>5600000</v>
      </c>
    </row>
    <row r="3130" spans="1:8" x14ac:dyDescent="0.3">
      <c r="A3130">
        <v>6.6</v>
      </c>
      <c r="B3130" t="s">
        <v>25082</v>
      </c>
      <c r="C3130" t="s">
        <v>12505</v>
      </c>
      <c r="D3130" t="s">
        <v>4189</v>
      </c>
      <c r="E3130" t="s">
        <v>1265</v>
      </c>
      <c r="F3130">
        <v>85</v>
      </c>
      <c r="G3130">
        <v>27024</v>
      </c>
      <c r="H3130">
        <v>5600000</v>
      </c>
    </row>
    <row r="3131" spans="1:8" x14ac:dyDescent="0.3">
      <c r="A3131">
        <v>8.3000000000000007</v>
      </c>
      <c r="B3131" t="s">
        <v>25083</v>
      </c>
      <c r="C3131" t="s">
        <v>14772</v>
      </c>
      <c r="D3131" t="s">
        <v>6979</v>
      </c>
      <c r="E3131" t="s">
        <v>37</v>
      </c>
      <c r="F3131">
        <v>129</v>
      </c>
      <c r="G3131">
        <v>159600000</v>
      </c>
      <c r="H3131">
        <v>5500000</v>
      </c>
    </row>
    <row r="3132" spans="1:8" x14ac:dyDescent="0.3">
      <c r="A3132">
        <v>7.2</v>
      </c>
      <c r="B3132" t="s">
        <v>25084</v>
      </c>
      <c r="C3132" t="s">
        <v>5582</v>
      </c>
      <c r="D3132" t="s">
        <v>795</v>
      </c>
      <c r="E3132" t="s">
        <v>37</v>
      </c>
      <c r="F3132">
        <v>125</v>
      </c>
      <c r="G3132">
        <v>58800000</v>
      </c>
      <c r="H3132">
        <v>5500000</v>
      </c>
    </row>
    <row r="3133" spans="1:8" x14ac:dyDescent="0.3">
      <c r="A3133">
        <v>5.6</v>
      </c>
      <c r="B3133" t="s">
        <v>25085</v>
      </c>
      <c r="C3133" t="s">
        <v>15176</v>
      </c>
      <c r="D3133" t="s">
        <v>715</v>
      </c>
      <c r="E3133" t="s">
        <v>37</v>
      </c>
      <c r="F3133">
        <v>116</v>
      </c>
      <c r="G3133">
        <v>50382128</v>
      </c>
      <c r="H3133">
        <v>5500000</v>
      </c>
    </row>
    <row r="3134" spans="1:8" x14ac:dyDescent="0.3">
      <c r="A3134">
        <v>7.7</v>
      </c>
      <c r="B3134" t="s">
        <v>25086</v>
      </c>
      <c r="C3134" t="s">
        <v>4990</v>
      </c>
      <c r="D3134" t="s">
        <v>6557</v>
      </c>
      <c r="E3134" t="s">
        <v>37</v>
      </c>
      <c r="F3134">
        <v>105</v>
      </c>
      <c r="G3134">
        <v>35811509</v>
      </c>
      <c r="H3134">
        <v>5500000</v>
      </c>
    </row>
    <row r="3135" spans="1:8" x14ac:dyDescent="0.3">
      <c r="A3135">
        <v>6.6</v>
      </c>
      <c r="B3135" t="s">
        <v>25087</v>
      </c>
      <c r="C3135" t="s">
        <v>62</v>
      </c>
      <c r="D3135" t="s">
        <v>715</v>
      </c>
      <c r="E3135" t="s">
        <v>37</v>
      </c>
      <c r="F3135">
        <v>90</v>
      </c>
      <c r="G3135">
        <v>24475193</v>
      </c>
      <c r="H3135">
        <v>3000000</v>
      </c>
    </row>
    <row r="3136" spans="1:8" x14ac:dyDescent="0.3">
      <c r="A3136">
        <v>7.4</v>
      </c>
      <c r="B3136" t="s">
        <v>25088</v>
      </c>
      <c r="C3136" t="s">
        <v>9547</v>
      </c>
      <c r="D3136" t="s">
        <v>1188</v>
      </c>
      <c r="E3136" t="s">
        <v>37</v>
      </c>
      <c r="F3136">
        <v>111</v>
      </c>
      <c r="G3136">
        <v>6200756</v>
      </c>
      <c r="H3136">
        <v>7000000</v>
      </c>
    </row>
    <row r="3137" spans="1:8" x14ac:dyDescent="0.3">
      <c r="A3137">
        <v>7.1</v>
      </c>
      <c r="B3137" t="s">
        <v>25089</v>
      </c>
      <c r="C3137" t="s">
        <v>6856</v>
      </c>
      <c r="D3137" t="s">
        <v>4112</v>
      </c>
      <c r="E3137" t="s">
        <v>37</v>
      </c>
      <c r="F3137">
        <v>91</v>
      </c>
      <c r="G3137">
        <v>1292119</v>
      </c>
      <c r="H3137">
        <v>5500000</v>
      </c>
    </row>
    <row r="3138" spans="1:8" x14ac:dyDescent="0.3">
      <c r="A3138">
        <v>7.9</v>
      </c>
      <c r="B3138" t="s">
        <v>25090</v>
      </c>
      <c r="C3138" t="s">
        <v>15205</v>
      </c>
      <c r="D3138" t="s">
        <v>3985</v>
      </c>
      <c r="E3138" t="s">
        <v>726</v>
      </c>
      <c r="F3138">
        <v>97</v>
      </c>
      <c r="G3138">
        <v>3629758</v>
      </c>
      <c r="H3138">
        <v>5500000</v>
      </c>
    </row>
    <row r="3139" spans="1:8" x14ac:dyDescent="0.3">
      <c r="A3139">
        <v>6.7</v>
      </c>
      <c r="B3139" t="s">
        <v>25091</v>
      </c>
      <c r="C3139" t="s">
        <v>15212</v>
      </c>
      <c r="D3139" t="s">
        <v>1188</v>
      </c>
      <c r="E3139" t="s">
        <v>37</v>
      </c>
      <c r="F3139">
        <v>92</v>
      </c>
      <c r="G3139">
        <v>6239558</v>
      </c>
      <c r="H3139">
        <v>5000000</v>
      </c>
    </row>
    <row r="3140" spans="1:8" x14ac:dyDescent="0.3">
      <c r="A3140">
        <v>6.6</v>
      </c>
      <c r="B3140" t="s">
        <v>25092</v>
      </c>
      <c r="C3140" t="s">
        <v>15218</v>
      </c>
      <c r="D3140" t="s">
        <v>1025</v>
      </c>
      <c r="E3140" t="s">
        <v>37</v>
      </c>
      <c r="F3140">
        <v>104</v>
      </c>
      <c r="G3140">
        <v>1056102</v>
      </c>
      <c r="H3140">
        <v>5000000</v>
      </c>
    </row>
    <row r="3141" spans="1:8" x14ac:dyDescent="0.3">
      <c r="A3141">
        <v>7.9</v>
      </c>
      <c r="B3141" t="s">
        <v>25093</v>
      </c>
      <c r="C3141" t="s">
        <v>2862</v>
      </c>
      <c r="D3141" t="s">
        <v>1473</v>
      </c>
      <c r="E3141" t="s">
        <v>37</v>
      </c>
      <c r="F3141">
        <v>120</v>
      </c>
      <c r="G3141">
        <v>27545445</v>
      </c>
      <c r="H3141">
        <v>6500000</v>
      </c>
    </row>
    <row r="3142" spans="1:8" x14ac:dyDescent="0.3">
      <c r="A3142">
        <v>4.9000000000000004</v>
      </c>
      <c r="B3142" t="s">
        <v>25094</v>
      </c>
      <c r="C3142" t="s">
        <v>15227</v>
      </c>
      <c r="D3142" t="s">
        <v>13798</v>
      </c>
      <c r="E3142" t="s">
        <v>37</v>
      </c>
      <c r="F3142">
        <v>99</v>
      </c>
      <c r="G3142">
        <v>56007</v>
      </c>
      <c r="H3142">
        <v>5500000</v>
      </c>
    </row>
    <row r="3143" spans="1:8" x14ac:dyDescent="0.3">
      <c r="A3143">
        <v>7.2</v>
      </c>
      <c r="B3143" t="s">
        <v>25095</v>
      </c>
      <c r="C3143" t="s">
        <v>15231</v>
      </c>
      <c r="D3143" t="s">
        <v>1188</v>
      </c>
      <c r="E3143" t="s">
        <v>726</v>
      </c>
      <c r="F3143">
        <v>93</v>
      </c>
      <c r="G3143">
        <v>611709</v>
      </c>
      <c r="H3143">
        <v>3850000</v>
      </c>
    </row>
    <row r="3144" spans="1:8" x14ac:dyDescent="0.3">
      <c r="A3144">
        <v>6.1</v>
      </c>
      <c r="B3144" t="s">
        <v>25096</v>
      </c>
      <c r="C3144" t="s">
        <v>15243</v>
      </c>
      <c r="D3144" t="s">
        <v>1188</v>
      </c>
      <c r="E3144" t="s">
        <v>388</v>
      </c>
      <c r="F3144">
        <v>99</v>
      </c>
      <c r="G3144">
        <v>22770</v>
      </c>
      <c r="H3144">
        <v>5500000</v>
      </c>
    </row>
    <row r="3145" spans="1:8" x14ac:dyDescent="0.3">
      <c r="A3145">
        <v>5.3</v>
      </c>
      <c r="B3145" t="s">
        <v>25097</v>
      </c>
      <c r="C3145" t="s">
        <v>15260</v>
      </c>
      <c r="D3145" t="s">
        <v>10480</v>
      </c>
      <c r="E3145" t="s">
        <v>37</v>
      </c>
      <c r="F3145">
        <v>96</v>
      </c>
      <c r="G3145">
        <v>27445</v>
      </c>
      <c r="H3145">
        <v>9000000</v>
      </c>
    </row>
    <row r="3146" spans="1:8" x14ac:dyDescent="0.3">
      <c r="A3146">
        <v>5</v>
      </c>
      <c r="B3146" t="s">
        <v>25098</v>
      </c>
      <c r="C3146" t="s">
        <v>5671</v>
      </c>
      <c r="D3146" t="s">
        <v>816</v>
      </c>
      <c r="E3146" t="s">
        <v>37</v>
      </c>
      <c r="F3146">
        <v>96</v>
      </c>
      <c r="G3146">
        <v>766487</v>
      </c>
      <c r="H3146">
        <v>5250000</v>
      </c>
    </row>
    <row r="3147" spans="1:8" x14ac:dyDescent="0.3">
      <c r="A3147">
        <v>7.6</v>
      </c>
      <c r="B3147" t="s">
        <v>25099</v>
      </c>
      <c r="C3147" t="s">
        <v>10488</v>
      </c>
      <c r="D3147" t="s">
        <v>1018</v>
      </c>
      <c r="E3147" t="s">
        <v>15280</v>
      </c>
      <c r="F3147">
        <v>100</v>
      </c>
      <c r="G3147">
        <v>1196752</v>
      </c>
      <c r="H3147">
        <v>30300000</v>
      </c>
    </row>
    <row r="3148" spans="1:8" x14ac:dyDescent="0.3">
      <c r="A3148">
        <v>7.6</v>
      </c>
      <c r="B3148" t="s">
        <v>25100</v>
      </c>
      <c r="C3148" t="s">
        <v>15286</v>
      </c>
      <c r="D3148" t="s">
        <v>4069</v>
      </c>
      <c r="E3148" t="s">
        <v>37</v>
      </c>
      <c r="F3148">
        <v>98</v>
      </c>
      <c r="G3148">
        <v>795126</v>
      </c>
      <c r="H3148">
        <v>6000000</v>
      </c>
    </row>
    <row r="3149" spans="1:8" x14ac:dyDescent="0.3">
      <c r="A3149">
        <v>6.6</v>
      </c>
      <c r="B3149" t="s">
        <v>25101</v>
      </c>
      <c r="C3149" t="s">
        <v>221</v>
      </c>
      <c r="D3149" t="s">
        <v>7540</v>
      </c>
      <c r="E3149" t="s">
        <v>37</v>
      </c>
      <c r="F3149">
        <v>106</v>
      </c>
      <c r="G3149">
        <v>83574831</v>
      </c>
      <c r="H3149">
        <v>5000000</v>
      </c>
    </row>
    <row r="3150" spans="1:8" x14ac:dyDescent="0.3">
      <c r="A3150">
        <v>6.6</v>
      </c>
      <c r="B3150" t="s">
        <v>25102</v>
      </c>
      <c r="C3150" t="s">
        <v>12573</v>
      </c>
      <c r="D3150" t="s">
        <v>2889</v>
      </c>
      <c r="E3150" t="s">
        <v>37</v>
      </c>
      <c r="F3150">
        <v>95</v>
      </c>
      <c r="G3150">
        <v>87025093</v>
      </c>
      <c r="H3150">
        <v>4000000</v>
      </c>
    </row>
    <row r="3151" spans="1:8" x14ac:dyDescent="0.3">
      <c r="A3151">
        <v>7.3</v>
      </c>
      <c r="B3151" t="s">
        <v>25103</v>
      </c>
      <c r="C3151" t="s">
        <v>15314</v>
      </c>
      <c r="D3151" t="s">
        <v>15315</v>
      </c>
      <c r="E3151" t="s">
        <v>37</v>
      </c>
      <c r="F3151">
        <v>104</v>
      </c>
      <c r="G3151">
        <v>71897215</v>
      </c>
      <c r="H3151">
        <v>15000000</v>
      </c>
    </row>
    <row r="3152" spans="1:8" x14ac:dyDescent="0.3">
      <c r="A3152">
        <v>6.6</v>
      </c>
      <c r="B3152" t="s">
        <v>25104</v>
      </c>
      <c r="C3152" t="s">
        <v>8451</v>
      </c>
      <c r="D3152" t="s">
        <v>15320</v>
      </c>
      <c r="E3152" t="s">
        <v>37</v>
      </c>
      <c r="F3152">
        <v>87</v>
      </c>
      <c r="G3152">
        <v>64267897</v>
      </c>
      <c r="H3152">
        <v>5000000</v>
      </c>
    </row>
    <row r="3153" spans="1:8" x14ac:dyDescent="0.3">
      <c r="A3153">
        <v>6.9</v>
      </c>
      <c r="B3153" t="s">
        <v>25105</v>
      </c>
      <c r="C3153" t="s">
        <v>15324</v>
      </c>
      <c r="D3153" t="s">
        <v>4189</v>
      </c>
      <c r="E3153" t="s">
        <v>37</v>
      </c>
      <c r="F3153">
        <v>81</v>
      </c>
      <c r="G3153">
        <v>56536016</v>
      </c>
      <c r="H3153">
        <v>4900000</v>
      </c>
    </row>
    <row r="3154" spans="1:8" x14ac:dyDescent="0.3">
      <c r="A3154">
        <v>5.8</v>
      </c>
      <c r="B3154" t="s">
        <v>25106</v>
      </c>
      <c r="C3154" t="s">
        <v>8798</v>
      </c>
      <c r="D3154" t="s">
        <v>4189</v>
      </c>
      <c r="E3154" t="s">
        <v>37</v>
      </c>
      <c r="F3154">
        <v>94</v>
      </c>
      <c r="G3154">
        <v>104007828</v>
      </c>
      <c r="H3154">
        <v>5000000</v>
      </c>
    </row>
    <row r="3155" spans="1:8" x14ac:dyDescent="0.3">
      <c r="A3155">
        <v>4.4000000000000004</v>
      </c>
      <c r="B3155" t="s">
        <v>25107</v>
      </c>
      <c r="C3155" t="s">
        <v>15333</v>
      </c>
      <c r="D3155" t="s">
        <v>5192</v>
      </c>
      <c r="E3155" t="s">
        <v>37</v>
      </c>
      <c r="F3155">
        <v>89</v>
      </c>
      <c r="G3155">
        <v>50820940</v>
      </c>
      <c r="H3155">
        <v>5000000</v>
      </c>
    </row>
    <row r="3156" spans="1:8" x14ac:dyDescent="0.3">
      <c r="A3156">
        <v>6.6</v>
      </c>
      <c r="B3156" t="s">
        <v>25108</v>
      </c>
      <c r="C3156" t="s">
        <v>854</v>
      </c>
      <c r="D3156" t="s">
        <v>6731</v>
      </c>
      <c r="E3156" t="s">
        <v>37</v>
      </c>
      <c r="F3156">
        <v>88</v>
      </c>
      <c r="G3156">
        <v>44793200</v>
      </c>
      <c r="H3156">
        <v>4500000</v>
      </c>
    </row>
    <row r="3157" spans="1:8" x14ac:dyDescent="0.3">
      <c r="A3157">
        <v>7.6</v>
      </c>
      <c r="B3157" t="s">
        <v>25109</v>
      </c>
      <c r="C3157" t="s">
        <v>15344</v>
      </c>
      <c r="D3157" t="s">
        <v>1188</v>
      </c>
      <c r="E3157" t="s">
        <v>1265</v>
      </c>
      <c r="F3157">
        <v>115</v>
      </c>
      <c r="G3157">
        <v>44456509</v>
      </c>
      <c r="H3157">
        <v>5000000</v>
      </c>
    </row>
    <row r="3158" spans="1:8" x14ac:dyDescent="0.3">
      <c r="A3158">
        <v>4.5999999999999996</v>
      </c>
      <c r="B3158" t="s">
        <v>25110</v>
      </c>
      <c r="C3158" t="s">
        <v>8798</v>
      </c>
      <c r="D3158" t="s">
        <v>4189</v>
      </c>
      <c r="E3158" t="s">
        <v>37</v>
      </c>
      <c r="F3158">
        <v>96</v>
      </c>
      <c r="G3158">
        <v>53884821</v>
      </c>
      <c r="H3158">
        <v>5000000</v>
      </c>
    </row>
    <row r="3159" spans="1:8" x14ac:dyDescent="0.3">
      <c r="A3159">
        <v>6.8</v>
      </c>
      <c r="B3159" t="s">
        <v>25111</v>
      </c>
      <c r="C3159" t="s">
        <v>15356</v>
      </c>
      <c r="D3159" t="s">
        <v>4305</v>
      </c>
      <c r="E3159" t="s">
        <v>37</v>
      </c>
      <c r="F3159">
        <v>135</v>
      </c>
      <c r="G3159">
        <v>36000000</v>
      </c>
      <c r="H3159">
        <v>5000000</v>
      </c>
    </row>
    <row r="3160" spans="1:8" x14ac:dyDescent="0.3">
      <c r="A3160">
        <v>4.9000000000000004</v>
      </c>
      <c r="B3160" t="s">
        <v>25112</v>
      </c>
      <c r="C3160" t="s">
        <v>7756</v>
      </c>
      <c r="D3160" t="s">
        <v>5852</v>
      </c>
      <c r="E3160" t="s">
        <v>37</v>
      </c>
      <c r="F3160">
        <v>93</v>
      </c>
      <c r="G3160">
        <v>34872293</v>
      </c>
      <c r="H3160">
        <v>8500000</v>
      </c>
    </row>
    <row r="3161" spans="1:8" x14ac:dyDescent="0.3">
      <c r="A3161">
        <v>7.3</v>
      </c>
      <c r="B3161" t="s">
        <v>25113</v>
      </c>
      <c r="C3161" t="s">
        <v>15368</v>
      </c>
      <c r="D3161" t="s">
        <v>3471</v>
      </c>
      <c r="E3161" t="s">
        <v>37</v>
      </c>
      <c r="F3161">
        <v>109</v>
      </c>
      <c r="G3161">
        <v>34468224</v>
      </c>
      <c r="H3161">
        <v>4500000</v>
      </c>
    </row>
    <row r="3162" spans="1:8" x14ac:dyDescent="0.3">
      <c r="A3162">
        <v>5</v>
      </c>
      <c r="B3162" t="s">
        <v>25114</v>
      </c>
      <c r="C3162" t="s">
        <v>15378</v>
      </c>
      <c r="D3162" t="s">
        <v>7540</v>
      </c>
      <c r="E3162" t="s">
        <v>37</v>
      </c>
      <c r="F3162">
        <v>101</v>
      </c>
      <c r="G3162">
        <v>32453345</v>
      </c>
      <c r="H3162">
        <v>5000000</v>
      </c>
    </row>
    <row r="3163" spans="1:8" x14ac:dyDescent="0.3">
      <c r="A3163">
        <v>8</v>
      </c>
      <c r="B3163" t="s">
        <v>25115</v>
      </c>
      <c r="C3163" t="s">
        <v>5430</v>
      </c>
      <c r="D3163" t="s">
        <v>760</v>
      </c>
      <c r="E3163" t="s">
        <v>37</v>
      </c>
      <c r="F3163">
        <v>117</v>
      </c>
      <c r="G3163">
        <v>27296514</v>
      </c>
      <c r="H3163">
        <v>5000000</v>
      </c>
    </row>
    <row r="3164" spans="1:8" x14ac:dyDescent="0.3">
      <c r="A3164">
        <v>5.2</v>
      </c>
      <c r="B3164" t="s">
        <v>25116</v>
      </c>
      <c r="C3164" t="s">
        <v>15391</v>
      </c>
      <c r="D3164" t="s">
        <v>2118</v>
      </c>
      <c r="E3164" t="s">
        <v>37</v>
      </c>
      <c r="F3164">
        <v>83</v>
      </c>
      <c r="G3164">
        <v>25799043</v>
      </c>
      <c r="H3164">
        <v>3300000</v>
      </c>
    </row>
    <row r="3165" spans="1:8" x14ac:dyDescent="0.3">
      <c r="A3165">
        <v>8.5</v>
      </c>
      <c r="B3165" t="s">
        <v>25117</v>
      </c>
      <c r="C3165" t="s">
        <v>57</v>
      </c>
      <c r="D3165" t="s">
        <v>469</v>
      </c>
      <c r="E3165" t="s">
        <v>37</v>
      </c>
      <c r="F3165">
        <v>113</v>
      </c>
      <c r="G3165">
        <v>25530884</v>
      </c>
      <c r="H3165">
        <v>9000000</v>
      </c>
    </row>
    <row r="3166" spans="1:8" x14ac:dyDescent="0.3">
      <c r="A3166">
        <v>6.5</v>
      </c>
      <c r="B3166" t="s">
        <v>25118</v>
      </c>
      <c r="C3166" t="s">
        <v>15399</v>
      </c>
      <c r="D3166" t="s">
        <v>2889</v>
      </c>
      <c r="E3166" t="s">
        <v>37</v>
      </c>
      <c r="F3166">
        <v>104</v>
      </c>
      <c r="G3166">
        <v>27689474</v>
      </c>
      <c r="H3166">
        <v>5000000</v>
      </c>
    </row>
    <row r="3167" spans="1:8" x14ac:dyDescent="0.3">
      <c r="A3167">
        <v>7.4</v>
      </c>
      <c r="B3167" t="s">
        <v>25119</v>
      </c>
      <c r="C3167" t="s">
        <v>4920</v>
      </c>
      <c r="D3167" t="s">
        <v>809</v>
      </c>
      <c r="E3167" t="s">
        <v>37</v>
      </c>
      <c r="F3167">
        <v>97</v>
      </c>
      <c r="G3167">
        <v>24138847</v>
      </c>
      <c r="H3167">
        <v>5000000</v>
      </c>
    </row>
    <row r="3168" spans="1:8" x14ac:dyDescent="0.3">
      <c r="A3168">
        <v>7.7</v>
      </c>
      <c r="B3168" t="s">
        <v>25120</v>
      </c>
      <c r="C3168" t="s">
        <v>4406</v>
      </c>
      <c r="D3168" t="s">
        <v>3985</v>
      </c>
      <c r="E3168" t="s">
        <v>37</v>
      </c>
      <c r="F3168">
        <v>110</v>
      </c>
      <c r="G3168">
        <v>21994911</v>
      </c>
      <c r="H3168">
        <v>5000000</v>
      </c>
    </row>
    <row r="3169" spans="1:8" x14ac:dyDescent="0.3">
      <c r="A3169">
        <v>7.4</v>
      </c>
      <c r="B3169" t="s">
        <v>25121</v>
      </c>
      <c r="C3169" t="s">
        <v>4361</v>
      </c>
      <c r="D3169" t="s">
        <v>1188</v>
      </c>
      <c r="E3169" t="s">
        <v>37</v>
      </c>
      <c r="F3169">
        <v>103</v>
      </c>
      <c r="G3169">
        <v>21501098</v>
      </c>
      <c r="H3169">
        <v>5000000</v>
      </c>
    </row>
    <row r="3170" spans="1:8" x14ac:dyDescent="0.3">
      <c r="A3170">
        <v>5.0999999999999996</v>
      </c>
      <c r="B3170" t="s">
        <v>25122</v>
      </c>
      <c r="C3170" t="s">
        <v>15416</v>
      </c>
      <c r="D3170" t="s">
        <v>3574</v>
      </c>
      <c r="E3170" t="s">
        <v>37</v>
      </c>
      <c r="F3170">
        <v>94</v>
      </c>
      <c r="G3170">
        <v>19281235</v>
      </c>
      <c r="H3170">
        <v>5000000</v>
      </c>
    </row>
    <row r="3171" spans="1:8" x14ac:dyDescent="0.3">
      <c r="A3171">
        <v>5</v>
      </c>
      <c r="B3171" t="s">
        <v>25123</v>
      </c>
      <c r="C3171" t="s">
        <v>15428</v>
      </c>
      <c r="D3171" t="s">
        <v>1320</v>
      </c>
      <c r="E3171" t="s">
        <v>37</v>
      </c>
      <c r="F3171">
        <v>77</v>
      </c>
      <c r="G3171">
        <v>19421271</v>
      </c>
      <c r="H3171">
        <v>5000000</v>
      </c>
    </row>
    <row r="3172" spans="1:8" x14ac:dyDescent="0.3">
      <c r="A3172">
        <v>7.2</v>
      </c>
      <c r="B3172" t="s">
        <v>25124</v>
      </c>
      <c r="C3172" t="s">
        <v>819</v>
      </c>
      <c r="D3172" t="s">
        <v>1473</v>
      </c>
      <c r="E3172" t="s">
        <v>37</v>
      </c>
      <c r="F3172">
        <v>134</v>
      </c>
      <c r="G3172">
        <v>20733485</v>
      </c>
      <c r="H3172">
        <v>5000000</v>
      </c>
    </row>
    <row r="3173" spans="1:8" x14ac:dyDescent="0.3">
      <c r="A3173">
        <v>6.4</v>
      </c>
      <c r="B3173" t="s">
        <v>25125</v>
      </c>
      <c r="C3173" t="s">
        <v>15444</v>
      </c>
      <c r="D3173" t="s">
        <v>1188</v>
      </c>
      <c r="E3173" t="s">
        <v>37</v>
      </c>
      <c r="F3173">
        <v>90</v>
      </c>
      <c r="G3173">
        <v>24809547</v>
      </c>
      <c r="H3173">
        <v>5000000</v>
      </c>
    </row>
    <row r="3174" spans="1:8" x14ac:dyDescent="0.3">
      <c r="A3174">
        <v>5.6</v>
      </c>
      <c r="B3174" t="s">
        <v>25126</v>
      </c>
      <c r="C3174" t="s">
        <v>15451</v>
      </c>
      <c r="D3174" t="s">
        <v>1188</v>
      </c>
      <c r="E3174" t="s">
        <v>37</v>
      </c>
      <c r="F3174">
        <v>104</v>
      </c>
      <c r="G3174">
        <v>23031390</v>
      </c>
      <c r="H3174">
        <v>4500000</v>
      </c>
    </row>
    <row r="3175" spans="1:8" x14ac:dyDescent="0.3">
      <c r="A3175">
        <v>6.1</v>
      </c>
      <c r="B3175" t="s">
        <v>25127</v>
      </c>
      <c r="C3175" t="s">
        <v>11894</v>
      </c>
      <c r="D3175" t="s">
        <v>1342</v>
      </c>
      <c r="E3175" t="s">
        <v>37</v>
      </c>
      <c r="F3175">
        <v>93</v>
      </c>
      <c r="G3175">
        <v>21197315</v>
      </c>
      <c r="H3175">
        <v>5000000</v>
      </c>
    </row>
    <row r="3176" spans="1:8" x14ac:dyDescent="0.3">
      <c r="A3176">
        <v>5.2</v>
      </c>
      <c r="B3176" t="s">
        <v>25128</v>
      </c>
      <c r="C3176" t="s">
        <v>7379</v>
      </c>
      <c r="D3176" t="s">
        <v>1861</v>
      </c>
      <c r="E3176" t="s">
        <v>1265</v>
      </c>
      <c r="F3176">
        <v>106</v>
      </c>
      <c r="G3176">
        <v>17382982</v>
      </c>
      <c r="H3176">
        <v>5000000</v>
      </c>
    </row>
    <row r="3177" spans="1:8" x14ac:dyDescent="0.3">
      <c r="A3177">
        <v>7.3</v>
      </c>
      <c r="B3177" t="s">
        <v>25129</v>
      </c>
      <c r="C3177" t="s">
        <v>9906</v>
      </c>
      <c r="D3177" t="s">
        <v>1473</v>
      </c>
      <c r="E3177" t="s">
        <v>37</v>
      </c>
      <c r="F3177">
        <v>109</v>
      </c>
      <c r="G3177">
        <v>14821531</v>
      </c>
      <c r="H3177">
        <v>6000000</v>
      </c>
    </row>
    <row r="3178" spans="1:8" x14ac:dyDescent="0.3">
      <c r="A3178">
        <v>7.5</v>
      </c>
      <c r="B3178" t="s">
        <v>25130</v>
      </c>
      <c r="C3178" t="s">
        <v>15469</v>
      </c>
      <c r="D3178" t="s">
        <v>1473</v>
      </c>
      <c r="E3178" t="s">
        <v>37</v>
      </c>
      <c r="F3178">
        <v>101</v>
      </c>
      <c r="G3178">
        <v>18656400</v>
      </c>
      <c r="H3178">
        <v>5000000</v>
      </c>
    </row>
    <row r="3179" spans="1:8" x14ac:dyDescent="0.3">
      <c r="A3179">
        <v>4.5</v>
      </c>
      <c r="B3179" t="s">
        <v>25131</v>
      </c>
      <c r="C3179" t="s">
        <v>15484</v>
      </c>
      <c r="D3179" t="s">
        <v>15486</v>
      </c>
      <c r="E3179" t="s">
        <v>37</v>
      </c>
      <c r="F3179">
        <v>100</v>
      </c>
      <c r="G3179">
        <v>14343976</v>
      </c>
      <c r="H3179">
        <v>5000000</v>
      </c>
    </row>
    <row r="3180" spans="1:8" x14ac:dyDescent="0.3">
      <c r="A3180">
        <v>6.6</v>
      </c>
      <c r="B3180" t="s">
        <v>25132</v>
      </c>
      <c r="C3180" t="s">
        <v>3615</v>
      </c>
      <c r="D3180" t="s">
        <v>1247</v>
      </c>
      <c r="E3180" t="s">
        <v>37</v>
      </c>
      <c r="F3180">
        <v>95</v>
      </c>
      <c r="G3180">
        <v>241437427</v>
      </c>
      <c r="H3180">
        <v>5000000</v>
      </c>
    </row>
    <row r="3181" spans="1:8" x14ac:dyDescent="0.3">
      <c r="A3181">
        <v>5.3</v>
      </c>
      <c r="B3181" t="s">
        <v>25133</v>
      </c>
      <c r="C3181" t="s">
        <v>12129</v>
      </c>
      <c r="D3181" t="s">
        <v>937</v>
      </c>
      <c r="E3181" t="s">
        <v>37</v>
      </c>
      <c r="F3181">
        <v>94</v>
      </c>
      <c r="G3181">
        <v>14123773</v>
      </c>
      <c r="H3181">
        <v>5000000</v>
      </c>
    </row>
    <row r="3182" spans="1:8" x14ac:dyDescent="0.3">
      <c r="A3182">
        <v>4.9000000000000004</v>
      </c>
      <c r="B3182" t="s">
        <v>25134</v>
      </c>
      <c r="C3182" t="s">
        <v>15498</v>
      </c>
      <c r="D3182" t="s">
        <v>3330</v>
      </c>
      <c r="E3182" t="s">
        <v>37</v>
      </c>
      <c r="F3182">
        <v>93</v>
      </c>
      <c r="G3182">
        <v>15126948</v>
      </c>
      <c r="H3182">
        <v>5000000</v>
      </c>
    </row>
    <row r="3183" spans="1:8" x14ac:dyDescent="0.3">
      <c r="A3183">
        <v>7.7</v>
      </c>
      <c r="B3183" t="s">
        <v>25135</v>
      </c>
      <c r="C3183" t="s">
        <v>633</v>
      </c>
      <c r="D3183" t="s">
        <v>9170</v>
      </c>
      <c r="E3183" t="s">
        <v>1265</v>
      </c>
      <c r="F3183">
        <v>106</v>
      </c>
      <c r="G3183">
        <v>13622333</v>
      </c>
      <c r="H3183">
        <v>2000000</v>
      </c>
    </row>
    <row r="3184" spans="1:8" x14ac:dyDescent="0.3">
      <c r="A3184">
        <v>8</v>
      </c>
      <c r="B3184" t="s">
        <v>25136</v>
      </c>
      <c r="C3184" t="s">
        <v>1148</v>
      </c>
      <c r="D3184" t="s">
        <v>5365</v>
      </c>
      <c r="E3184" t="s">
        <v>37</v>
      </c>
      <c r="F3184">
        <v>99</v>
      </c>
      <c r="G3184">
        <v>13464388</v>
      </c>
      <c r="H3184">
        <v>4000000</v>
      </c>
    </row>
    <row r="3185" spans="1:8" x14ac:dyDescent="0.3">
      <c r="A3185">
        <v>3.8</v>
      </c>
      <c r="B3185" t="s">
        <v>25137</v>
      </c>
      <c r="C3185" t="s">
        <v>15512</v>
      </c>
      <c r="D3185" t="s">
        <v>2170</v>
      </c>
      <c r="E3185" t="s">
        <v>37</v>
      </c>
      <c r="F3185">
        <v>82</v>
      </c>
      <c r="G3185">
        <v>13350177</v>
      </c>
      <c r="H3185">
        <v>5000000</v>
      </c>
    </row>
    <row r="3186" spans="1:8" x14ac:dyDescent="0.3">
      <c r="A3186">
        <v>7.6</v>
      </c>
      <c r="B3186" t="s">
        <v>25138</v>
      </c>
      <c r="C3186" t="s">
        <v>13692</v>
      </c>
      <c r="D3186" t="s">
        <v>5846</v>
      </c>
      <c r="E3186" t="s">
        <v>37</v>
      </c>
      <c r="F3186">
        <v>135</v>
      </c>
      <c r="G3186">
        <v>13269963</v>
      </c>
      <c r="H3186">
        <v>5000000</v>
      </c>
    </row>
    <row r="3187" spans="1:8" x14ac:dyDescent="0.3">
      <c r="A3187">
        <v>5.9</v>
      </c>
      <c r="B3187" t="s">
        <v>25139</v>
      </c>
      <c r="C3187" t="s">
        <v>7425</v>
      </c>
      <c r="D3187" t="s">
        <v>3330</v>
      </c>
      <c r="E3187" t="s">
        <v>37</v>
      </c>
      <c r="F3187">
        <v>88</v>
      </c>
      <c r="G3187">
        <v>17768000</v>
      </c>
      <c r="H3187">
        <v>5000000</v>
      </c>
    </row>
    <row r="3188" spans="1:8" x14ac:dyDescent="0.3">
      <c r="A3188">
        <v>6.2</v>
      </c>
      <c r="B3188" t="s">
        <v>25140</v>
      </c>
      <c r="C3188" t="s">
        <v>15526</v>
      </c>
      <c r="D3188" t="s">
        <v>2889</v>
      </c>
      <c r="E3188" t="s">
        <v>37</v>
      </c>
      <c r="F3188">
        <v>89</v>
      </c>
      <c r="G3188">
        <v>12947763</v>
      </c>
      <c r="H3188">
        <v>5000000</v>
      </c>
    </row>
    <row r="3189" spans="1:8" x14ac:dyDescent="0.3">
      <c r="A3189">
        <v>7.2</v>
      </c>
      <c r="B3189" t="s">
        <v>25141</v>
      </c>
      <c r="C3189" t="s">
        <v>1371</v>
      </c>
      <c r="D3189" t="s">
        <v>1188</v>
      </c>
      <c r="E3189" t="s">
        <v>37</v>
      </c>
      <c r="F3189">
        <v>110</v>
      </c>
      <c r="G3189">
        <v>14100000</v>
      </c>
      <c r="H3189">
        <v>5000000</v>
      </c>
    </row>
    <row r="3190" spans="1:8" x14ac:dyDescent="0.3">
      <c r="A3190">
        <v>6.3</v>
      </c>
      <c r="B3190" t="s">
        <v>25142</v>
      </c>
      <c r="C3190" t="s">
        <v>15535</v>
      </c>
      <c r="D3190" t="s">
        <v>8066</v>
      </c>
      <c r="E3190" t="s">
        <v>37</v>
      </c>
      <c r="F3190">
        <v>107</v>
      </c>
      <c r="G3190">
        <v>12200000</v>
      </c>
      <c r="H3190">
        <v>5000000</v>
      </c>
    </row>
    <row r="3191" spans="1:8" x14ac:dyDescent="0.3">
      <c r="A3191">
        <v>5.2</v>
      </c>
      <c r="B3191" t="s">
        <v>25143</v>
      </c>
      <c r="C3191" t="s">
        <v>15541</v>
      </c>
      <c r="D3191" t="s">
        <v>2063</v>
      </c>
      <c r="E3191" t="s">
        <v>37</v>
      </c>
      <c r="F3191">
        <v>86</v>
      </c>
      <c r="G3191">
        <v>17683670</v>
      </c>
      <c r="H3191">
        <v>5000000</v>
      </c>
    </row>
    <row r="3192" spans="1:8" x14ac:dyDescent="0.3">
      <c r="A3192">
        <v>6.9</v>
      </c>
      <c r="B3192" t="s">
        <v>25144</v>
      </c>
      <c r="C3192" t="s">
        <v>15547</v>
      </c>
      <c r="D3192" t="s">
        <v>1188</v>
      </c>
      <c r="E3192" t="s">
        <v>37</v>
      </c>
      <c r="F3192">
        <v>91</v>
      </c>
      <c r="G3192">
        <v>12055108</v>
      </c>
      <c r="H3192">
        <v>8000000</v>
      </c>
    </row>
    <row r="3193" spans="1:8" x14ac:dyDescent="0.3">
      <c r="A3193">
        <v>6.8</v>
      </c>
      <c r="B3193" t="s">
        <v>25145</v>
      </c>
      <c r="C3193" t="s">
        <v>11894</v>
      </c>
      <c r="D3193" t="s">
        <v>59</v>
      </c>
      <c r="E3193" t="s">
        <v>37</v>
      </c>
      <c r="F3193">
        <v>103</v>
      </c>
      <c r="G3193">
        <v>27285953</v>
      </c>
      <c r="H3193">
        <v>5000000</v>
      </c>
    </row>
    <row r="3194" spans="1:8" x14ac:dyDescent="0.3">
      <c r="A3194">
        <v>3.5</v>
      </c>
      <c r="B3194" t="s">
        <v>25146</v>
      </c>
      <c r="C3194" t="s">
        <v>15568</v>
      </c>
      <c r="D3194" t="s">
        <v>809</v>
      </c>
      <c r="E3194" t="s">
        <v>37</v>
      </c>
      <c r="F3194">
        <v>92</v>
      </c>
      <c r="G3194">
        <v>11675178</v>
      </c>
      <c r="H3194">
        <v>5000000</v>
      </c>
    </row>
    <row r="3195" spans="1:8" x14ac:dyDescent="0.3">
      <c r="A3195">
        <v>6.1</v>
      </c>
      <c r="B3195" t="s">
        <v>25147</v>
      </c>
      <c r="C3195" t="s">
        <v>2869</v>
      </c>
      <c r="D3195" t="s">
        <v>151</v>
      </c>
      <c r="E3195" t="s">
        <v>37</v>
      </c>
      <c r="F3195">
        <v>99</v>
      </c>
      <c r="G3195">
        <v>10572742</v>
      </c>
      <c r="H3195">
        <v>8000000</v>
      </c>
    </row>
    <row r="3196" spans="1:8" x14ac:dyDescent="0.3">
      <c r="A3196">
        <v>4.5</v>
      </c>
      <c r="B3196" t="s">
        <v>25148</v>
      </c>
      <c r="C3196" t="s">
        <v>7379</v>
      </c>
      <c r="D3196" t="s">
        <v>816</v>
      </c>
      <c r="E3196" t="s">
        <v>37</v>
      </c>
      <c r="F3196">
        <v>96</v>
      </c>
      <c r="G3196">
        <v>9658370</v>
      </c>
      <c r="H3196">
        <v>5000000</v>
      </c>
    </row>
    <row r="3197" spans="1:8" x14ac:dyDescent="0.3">
      <c r="A3197">
        <v>5.9</v>
      </c>
      <c r="B3197" t="s">
        <v>25149</v>
      </c>
      <c r="C3197" t="s">
        <v>15585</v>
      </c>
      <c r="D3197" t="s">
        <v>1385</v>
      </c>
      <c r="E3197" t="s">
        <v>37</v>
      </c>
      <c r="F3197">
        <v>82</v>
      </c>
      <c r="G3197">
        <v>9628751</v>
      </c>
      <c r="H3197">
        <v>5000000</v>
      </c>
    </row>
    <row r="3198" spans="1:8" x14ac:dyDescent="0.3">
      <c r="A3198">
        <v>6.9</v>
      </c>
      <c r="B3198" t="s">
        <v>25150</v>
      </c>
      <c r="C3198" t="s">
        <v>15592</v>
      </c>
      <c r="D3198" t="s">
        <v>1188</v>
      </c>
      <c r="E3198" t="s">
        <v>37</v>
      </c>
      <c r="F3198">
        <v>92</v>
      </c>
      <c r="G3198">
        <v>8786715</v>
      </c>
      <c r="H3198">
        <v>5000000</v>
      </c>
    </row>
    <row r="3199" spans="1:8" x14ac:dyDescent="0.3">
      <c r="A3199">
        <v>7.7</v>
      </c>
      <c r="B3199" t="s">
        <v>25151</v>
      </c>
      <c r="C3199" t="s">
        <v>15596</v>
      </c>
      <c r="D3199" t="s">
        <v>9075</v>
      </c>
      <c r="E3199" t="s">
        <v>726</v>
      </c>
      <c r="F3199">
        <v>112</v>
      </c>
      <c r="G3199">
        <v>3432342</v>
      </c>
      <c r="H3199">
        <v>6000000</v>
      </c>
    </row>
    <row r="3200" spans="1:8" x14ac:dyDescent="0.3">
      <c r="A3200">
        <v>5.3</v>
      </c>
      <c r="B3200" t="s">
        <v>25152</v>
      </c>
      <c r="C3200" t="s">
        <v>15606</v>
      </c>
      <c r="D3200" t="s">
        <v>3330</v>
      </c>
      <c r="E3200" t="s">
        <v>37</v>
      </c>
      <c r="F3200">
        <v>90</v>
      </c>
      <c r="G3200">
        <v>6755271</v>
      </c>
      <c r="H3200">
        <v>5000000</v>
      </c>
    </row>
    <row r="3201" spans="1:8" x14ac:dyDescent="0.3">
      <c r="A3201">
        <v>7</v>
      </c>
      <c r="B3201" t="s">
        <v>25153</v>
      </c>
      <c r="C3201" t="s">
        <v>15613</v>
      </c>
      <c r="D3201" t="s">
        <v>1188</v>
      </c>
      <c r="E3201" t="s">
        <v>37</v>
      </c>
      <c r="F3201">
        <v>150</v>
      </c>
      <c r="G3201">
        <v>6157157</v>
      </c>
      <c r="H3201">
        <v>5000000</v>
      </c>
    </row>
    <row r="3202" spans="1:8" x14ac:dyDescent="0.3">
      <c r="A3202">
        <v>6.6</v>
      </c>
      <c r="B3202" t="s">
        <v>25154</v>
      </c>
      <c r="C3202" t="s">
        <v>13464</v>
      </c>
      <c r="D3202" t="s">
        <v>1188</v>
      </c>
      <c r="E3202" t="s">
        <v>37</v>
      </c>
      <c r="F3202">
        <v>91</v>
      </c>
      <c r="G3202">
        <v>5480318</v>
      </c>
      <c r="H3202">
        <v>5000000</v>
      </c>
    </row>
    <row r="3203" spans="1:8" x14ac:dyDescent="0.3">
      <c r="A3203">
        <v>6.4</v>
      </c>
      <c r="B3203" t="s">
        <v>25155</v>
      </c>
      <c r="C3203" t="s">
        <v>171</v>
      </c>
      <c r="D3203" t="s">
        <v>3102</v>
      </c>
      <c r="E3203" t="s">
        <v>37</v>
      </c>
      <c r="F3203">
        <v>95</v>
      </c>
      <c r="G3203">
        <v>5308707</v>
      </c>
      <c r="H3203">
        <v>5000000</v>
      </c>
    </row>
    <row r="3204" spans="1:8" x14ac:dyDescent="0.3">
      <c r="A3204">
        <v>7.9</v>
      </c>
      <c r="B3204" t="s">
        <v>25156</v>
      </c>
      <c r="C3204" t="s">
        <v>415</v>
      </c>
      <c r="D3204" t="s">
        <v>3353</v>
      </c>
      <c r="E3204" t="s">
        <v>37</v>
      </c>
      <c r="F3204">
        <v>97</v>
      </c>
      <c r="G3204">
        <v>5009677</v>
      </c>
      <c r="H3204">
        <v>5000000</v>
      </c>
    </row>
    <row r="3205" spans="1:8" x14ac:dyDescent="0.3">
      <c r="A3205">
        <v>6.9</v>
      </c>
      <c r="B3205" t="s">
        <v>25157</v>
      </c>
      <c r="C3205" t="s">
        <v>15644</v>
      </c>
      <c r="D3205" t="s">
        <v>65</v>
      </c>
      <c r="E3205" t="s">
        <v>37</v>
      </c>
      <c r="F3205">
        <v>41</v>
      </c>
      <c r="G3205">
        <v>4074023</v>
      </c>
      <c r="H3205">
        <v>5000000</v>
      </c>
    </row>
    <row r="3206" spans="1:8" x14ac:dyDescent="0.3">
      <c r="A3206">
        <v>7.7</v>
      </c>
      <c r="B3206" t="s">
        <v>25158</v>
      </c>
      <c r="C3206" t="s">
        <v>6424</v>
      </c>
      <c r="D3206" t="s">
        <v>1473</v>
      </c>
      <c r="E3206" t="s">
        <v>37</v>
      </c>
      <c r="F3206">
        <v>112</v>
      </c>
      <c r="G3206">
        <v>4306697</v>
      </c>
      <c r="H3206">
        <v>5000000</v>
      </c>
    </row>
    <row r="3207" spans="1:8" x14ac:dyDescent="0.3">
      <c r="A3207">
        <v>7.2</v>
      </c>
      <c r="B3207" t="s">
        <v>25159</v>
      </c>
      <c r="C3207" t="s">
        <v>15655</v>
      </c>
      <c r="D3207" t="s">
        <v>1473</v>
      </c>
      <c r="E3207" t="s">
        <v>726</v>
      </c>
      <c r="F3207">
        <v>122</v>
      </c>
      <c r="G3207">
        <v>3950029</v>
      </c>
      <c r="H3207">
        <v>4000000</v>
      </c>
    </row>
    <row r="3208" spans="1:8" x14ac:dyDescent="0.3">
      <c r="A3208">
        <v>6.8</v>
      </c>
      <c r="B3208" t="s">
        <v>25160</v>
      </c>
      <c r="C3208" t="s">
        <v>15660</v>
      </c>
      <c r="D3208" t="s">
        <v>1188</v>
      </c>
      <c r="E3208" t="s">
        <v>37</v>
      </c>
      <c r="F3208">
        <v>110</v>
      </c>
      <c r="G3208">
        <v>4040588</v>
      </c>
      <c r="H3208">
        <v>5000000</v>
      </c>
    </row>
    <row r="3209" spans="1:8" x14ac:dyDescent="0.3">
      <c r="A3209">
        <v>7.4</v>
      </c>
      <c r="B3209" t="s">
        <v>25161</v>
      </c>
      <c r="C3209" t="s">
        <v>124</v>
      </c>
      <c r="D3209" t="s">
        <v>15672</v>
      </c>
      <c r="E3209" t="s">
        <v>37</v>
      </c>
      <c r="F3209">
        <v>108</v>
      </c>
      <c r="G3209">
        <v>3049135</v>
      </c>
      <c r="H3209">
        <v>5000000</v>
      </c>
    </row>
    <row r="3210" spans="1:8" x14ac:dyDescent="0.3">
      <c r="A3210">
        <v>4.5999999999999996</v>
      </c>
      <c r="B3210" t="s">
        <v>25162</v>
      </c>
      <c r="C3210" t="s">
        <v>11563</v>
      </c>
      <c r="D3210" t="s">
        <v>1473</v>
      </c>
      <c r="E3210" t="s">
        <v>37</v>
      </c>
      <c r="F3210">
        <v>121</v>
      </c>
      <c r="G3210">
        <v>4700361</v>
      </c>
      <c r="H3210">
        <v>5000000</v>
      </c>
    </row>
    <row r="3211" spans="1:8" x14ac:dyDescent="0.3">
      <c r="A3211">
        <v>6.4</v>
      </c>
      <c r="B3211" t="s">
        <v>25163</v>
      </c>
      <c r="C3211" t="s">
        <v>15682</v>
      </c>
      <c r="D3211" t="s">
        <v>1188</v>
      </c>
      <c r="E3211" t="s">
        <v>37</v>
      </c>
      <c r="F3211">
        <v>97</v>
      </c>
      <c r="G3211">
        <v>2711210</v>
      </c>
      <c r="H3211">
        <v>5000000</v>
      </c>
    </row>
    <row r="3212" spans="1:8" x14ac:dyDescent="0.3">
      <c r="A3212">
        <v>7</v>
      </c>
      <c r="B3212" t="s">
        <v>25164</v>
      </c>
      <c r="C3212" t="s">
        <v>4359</v>
      </c>
      <c r="D3212" t="s">
        <v>15686</v>
      </c>
      <c r="E3212" t="s">
        <v>37</v>
      </c>
      <c r="F3212">
        <v>116</v>
      </c>
      <c r="G3212">
        <v>1980338</v>
      </c>
      <c r="H3212">
        <v>5000000</v>
      </c>
    </row>
    <row r="3213" spans="1:8" x14ac:dyDescent="0.3">
      <c r="A3213">
        <v>7.7</v>
      </c>
      <c r="B3213" t="s">
        <v>25165</v>
      </c>
      <c r="C3213" t="s">
        <v>10967</v>
      </c>
      <c r="D3213" t="s">
        <v>1861</v>
      </c>
      <c r="E3213" t="s">
        <v>37</v>
      </c>
      <c r="F3213">
        <v>94</v>
      </c>
      <c r="G3213">
        <v>1082044</v>
      </c>
      <c r="H3213">
        <v>5000000</v>
      </c>
    </row>
    <row r="3214" spans="1:8" x14ac:dyDescent="0.3">
      <c r="A3214">
        <v>6.8</v>
      </c>
      <c r="B3214" t="s">
        <v>25166</v>
      </c>
      <c r="C3214" t="s">
        <v>11726</v>
      </c>
      <c r="D3214" t="s">
        <v>937</v>
      </c>
      <c r="E3214" t="s">
        <v>37</v>
      </c>
      <c r="F3214">
        <v>103</v>
      </c>
      <c r="G3214">
        <v>1100000</v>
      </c>
      <c r="H3214">
        <v>5000000</v>
      </c>
    </row>
    <row r="3215" spans="1:8" x14ac:dyDescent="0.3">
      <c r="A3215">
        <v>7</v>
      </c>
      <c r="B3215" t="s">
        <v>25167</v>
      </c>
      <c r="C3215" t="s">
        <v>15696</v>
      </c>
      <c r="D3215" t="s">
        <v>15697</v>
      </c>
      <c r="E3215" t="s">
        <v>37</v>
      </c>
      <c r="F3215">
        <v>112</v>
      </c>
      <c r="G3215">
        <v>2445646</v>
      </c>
      <c r="H3215">
        <v>5000000</v>
      </c>
    </row>
    <row r="3216" spans="1:8" x14ac:dyDescent="0.3">
      <c r="A3216">
        <v>7</v>
      </c>
      <c r="B3216" t="s">
        <v>25168</v>
      </c>
      <c r="C3216" t="s">
        <v>14949</v>
      </c>
      <c r="D3216" t="s">
        <v>1473</v>
      </c>
      <c r="E3216" t="s">
        <v>37</v>
      </c>
      <c r="F3216">
        <v>91</v>
      </c>
      <c r="G3216">
        <v>2221809</v>
      </c>
      <c r="H3216">
        <v>5000000</v>
      </c>
    </row>
    <row r="3217" spans="1:8" x14ac:dyDescent="0.3">
      <c r="A3217">
        <v>6.3</v>
      </c>
      <c r="B3217" t="s">
        <v>25169</v>
      </c>
      <c r="C3217" t="s">
        <v>15704</v>
      </c>
      <c r="D3217" t="s">
        <v>3471</v>
      </c>
      <c r="E3217" t="s">
        <v>37</v>
      </c>
      <c r="F3217">
        <v>98</v>
      </c>
      <c r="G3217">
        <v>296665</v>
      </c>
      <c r="H3217">
        <v>5000000</v>
      </c>
    </row>
    <row r="3218" spans="1:8" x14ac:dyDescent="0.3">
      <c r="A3218">
        <v>7.1</v>
      </c>
      <c r="B3218" t="s">
        <v>25170</v>
      </c>
      <c r="C3218" t="s">
        <v>15709</v>
      </c>
      <c r="D3218" t="s">
        <v>15710</v>
      </c>
      <c r="E3218" t="s">
        <v>37</v>
      </c>
      <c r="F3218">
        <v>95</v>
      </c>
      <c r="G3218">
        <v>3219029</v>
      </c>
      <c r="H3218">
        <v>5000000</v>
      </c>
    </row>
    <row r="3219" spans="1:8" x14ac:dyDescent="0.3">
      <c r="A3219">
        <v>4.4000000000000004</v>
      </c>
      <c r="B3219" t="s">
        <v>25171</v>
      </c>
      <c r="C3219" t="s">
        <v>15720</v>
      </c>
      <c r="D3219" t="s">
        <v>3353</v>
      </c>
      <c r="E3219" t="s">
        <v>37</v>
      </c>
      <c r="F3219">
        <v>99</v>
      </c>
      <c r="G3219">
        <v>830210</v>
      </c>
      <c r="H3219">
        <v>5000000</v>
      </c>
    </row>
    <row r="3220" spans="1:8" x14ac:dyDescent="0.3">
      <c r="A3220">
        <v>7.1</v>
      </c>
      <c r="B3220" t="s">
        <v>25172</v>
      </c>
      <c r="C3220" t="s">
        <v>3168</v>
      </c>
      <c r="D3220" t="s">
        <v>6979</v>
      </c>
      <c r="E3220" t="s">
        <v>37</v>
      </c>
      <c r="F3220">
        <v>91</v>
      </c>
      <c r="G3220">
        <v>1040879</v>
      </c>
      <c r="H3220">
        <v>7000000</v>
      </c>
    </row>
    <row r="3221" spans="1:8" x14ac:dyDescent="0.3">
      <c r="A3221">
        <v>6.1</v>
      </c>
      <c r="B3221" t="s">
        <v>25173</v>
      </c>
      <c r="C3221" t="s">
        <v>99</v>
      </c>
      <c r="D3221" t="s">
        <v>1018</v>
      </c>
      <c r="E3221" t="s">
        <v>37</v>
      </c>
      <c r="F3221">
        <v>97</v>
      </c>
      <c r="G3221">
        <v>326308</v>
      </c>
      <c r="H3221">
        <v>5000000</v>
      </c>
    </row>
    <row r="3222" spans="1:8" x14ac:dyDescent="0.3">
      <c r="A3222">
        <v>7.3</v>
      </c>
      <c r="B3222" t="s">
        <v>25174</v>
      </c>
      <c r="C3222" t="s">
        <v>15759</v>
      </c>
      <c r="D3222" t="s">
        <v>151</v>
      </c>
      <c r="E3222" t="s">
        <v>37</v>
      </c>
      <c r="F3222">
        <v>90</v>
      </c>
      <c r="G3222">
        <v>124720</v>
      </c>
      <c r="H3222">
        <v>5000000</v>
      </c>
    </row>
    <row r="3223" spans="1:8" x14ac:dyDescent="0.3">
      <c r="A3223">
        <v>6.2</v>
      </c>
      <c r="B3223" t="s">
        <v>25175</v>
      </c>
      <c r="C3223" t="s">
        <v>15770</v>
      </c>
      <c r="D3223" t="s">
        <v>1473</v>
      </c>
      <c r="E3223" t="s">
        <v>37</v>
      </c>
      <c r="F3223">
        <v>90</v>
      </c>
      <c r="G3223">
        <v>99147</v>
      </c>
      <c r="H3223">
        <v>2000000</v>
      </c>
    </row>
    <row r="3224" spans="1:8" x14ac:dyDescent="0.3">
      <c r="A3224">
        <v>6.2</v>
      </c>
      <c r="B3224" t="s">
        <v>25176</v>
      </c>
      <c r="C3224" t="s">
        <v>496</v>
      </c>
      <c r="D3224" t="s">
        <v>3330</v>
      </c>
      <c r="E3224" t="s">
        <v>37</v>
      </c>
      <c r="F3224">
        <v>94</v>
      </c>
      <c r="G3224">
        <v>65069140</v>
      </c>
      <c r="H3224">
        <v>5000000</v>
      </c>
    </row>
    <row r="3225" spans="1:8" x14ac:dyDescent="0.3">
      <c r="A3225">
        <v>6.2</v>
      </c>
      <c r="B3225" t="s">
        <v>25177</v>
      </c>
      <c r="C3225" t="s">
        <v>1071</v>
      </c>
      <c r="D3225" t="s">
        <v>15789</v>
      </c>
      <c r="E3225" t="s">
        <v>37</v>
      </c>
      <c r="F3225">
        <v>90</v>
      </c>
      <c r="G3225">
        <v>65087</v>
      </c>
      <c r="H3225">
        <v>5000000</v>
      </c>
    </row>
    <row r="3226" spans="1:8" x14ac:dyDescent="0.3">
      <c r="A3226">
        <v>3.3</v>
      </c>
      <c r="B3226" t="s">
        <v>25178</v>
      </c>
      <c r="C3226" t="s">
        <v>15795</v>
      </c>
      <c r="D3226" t="s">
        <v>14659</v>
      </c>
      <c r="E3226" t="s">
        <v>37</v>
      </c>
      <c r="F3226">
        <v>103</v>
      </c>
      <c r="G3226">
        <v>16066</v>
      </c>
      <c r="H3226">
        <v>5000000</v>
      </c>
    </row>
    <row r="3227" spans="1:8" x14ac:dyDescent="0.3">
      <c r="A3227">
        <v>7.5</v>
      </c>
      <c r="B3227" t="s">
        <v>25179</v>
      </c>
      <c r="C3227" t="s">
        <v>15840</v>
      </c>
      <c r="D3227" t="s">
        <v>3296</v>
      </c>
      <c r="E3227" t="s">
        <v>37</v>
      </c>
      <c r="F3227">
        <v>105</v>
      </c>
      <c r="G3227">
        <v>37440</v>
      </c>
      <c r="H3227">
        <v>5000000</v>
      </c>
    </row>
    <row r="3228" spans="1:8" x14ac:dyDescent="0.3">
      <c r="A3228">
        <v>7.4</v>
      </c>
      <c r="B3228" t="s">
        <v>25180</v>
      </c>
      <c r="C3228" t="s">
        <v>15889</v>
      </c>
      <c r="D3228" t="s">
        <v>15891</v>
      </c>
      <c r="E3228" t="s">
        <v>15897</v>
      </c>
      <c r="F3228">
        <v>113</v>
      </c>
      <c r="G3228">
        <v>617228</v>
      </c>
      <c r="H3228">
        <v>84450000</v>
      </c>
    </row>
    <row r="3229" spans="1:8" x14ac:dyDescent="0.3">
      <c r="A3229">
        <v>7.3</v>
      </c>
      <c r="B3229" t="s">
        <v>25181</v>
      </c>
      <c r="C3229" t="s">
        <v>15898</v>
      </c>
      <c r="D3229" t="s">
        <v>1188</v>
      </c>
      <c r="E3229" t="s">
        <v>6517</v>
      </c>
      <c r="F3229">
        <v>99</v>
      </c>
      <c r="G3229">
        <v>274385</v>
      </c>
      <c r="H3229">
        <v>4000000</v>
      </c>
    </row>
    <row r="3230" spans="1:8" x14ac:dyDescent="0.3">
      <c r="A3230">
        <v>8</v>
      </c>
      <c r="B3230" t="s">
        <v>25182</v>
      </c>
      <c r="C3230" t="s">
        <v>3721</v>
      </c>
      <c r="D3230" t="s">
        <v>1473</v>
      </c>
      <c r="E3230" t="s">
        <v>37</v>
      </c>
      <c r="F3230">
        <v>148</v>
      </c>
      <c r="G3230">
        <v>24475416</v>
      </c>
      <c r="H3230">
        <v>890000</v>
      </c>
    </row>
    <row r="3231" spans="1:8" x14ac:dyDescent="0.3">
      <c r="A3231">
        <v>5.9</v>
      </c>
      <c r="B3231" t="s">
        <v>25183</v>
      </c>
      <c r="C3231" t="s">
        <v>14125</v>
      </c>
      <c r="D3231" t="s">
        <v>4189</v>
      </c>
      <c r="E3231" t="s">
        <v>37</v>
      </c>
      <c r="F3231">
        <v>93</v>
      </c>
      <c r="G3231">
        <v>47277326</v>
      </c>
      <c r="H3231">
        <v>4800000</v>
      </c>
    </row>
    <row r="3232" spans="1:8" x14ac:dyDescent="0.3">
      <c r="A3232">
        <v>6.8</v>
      </c>
      <c r="B3232" t="s">
        <v>25184</v>
      </c>
      <c r="C3232" t="s">
        <v>7216</v>
      </c>
      <c r="D3232" t="s">
        <v>1188</v>
      </c>
      <c r="E3232" t="s">
        <v>37</v>
      </c>
      <c r="F3232">
        <v>94</v>
      </c>
      <c r="G3232">
        <v>1247453</v>
      </c>
      <c r="H3232">
        <v>2800000</v>
      </c>
    </row>
    <row r="3233" spans="1:8" x14ac:dyDescent="0.3">
      <c r="A3233">
        <v>7.4</v>
      </c>
      <c r="B3233" t="s">
        <v>25185</v>
      </c>
      <c r="C3233" t="s">
        <v>9785</v>
      </c>
      <c r="D3233" t="s">
        <v>1861</v>
      </c>
      <c r="E3233" t="s">
        <v>37</v>
      </c>
      <c r="F3233">
        <v>121</v>
      </c>
      <c r="G3233">
        <v>1729969</v>
      </c>
      <c r="H3233">
        <v>5000000</v>
      </c>
    </row>
    <row r="3234" spans="1:8" x14ac:dyDescent="0.3">
      <c r="A3234">
        <v>6.7</v>
      </c>
      <c r="B3234" t="s">
        <v>25186</v>
      </c>
      <c r="C3234" t="s">
        <v>15922</v>
      </c>
      <c r="D3234" t="s">
        <v>1224</v>
      </c>
      <c r="E3234" t="s">
        <v>37</v>
      </c>
      <c r="F3234">
        <v>118</v>
      </c>
      <c r="G3234">
        <v>1705139</v>
      </c>
      <c r="H3234">
        <v>4700000</v>
      </c>
    </row>
    <row r="3235" spans="1:8" x14ac:dyDescent="0.3">
      <c r="A3235">
        <v>5.5</v>
      </c>
      <c r="B3235" t="s">
        <v>25187</v>
      </c>
      <c r="C3235" t="s">
        <v>5190</v>
      </c>
      <c r="D3235" t="s">
        <v>5365</v>
      </c>
      <c r="E3235" t="s">
        <v>37</v>
      </c>
      <c r="F3235">
        <v>101</v>
      </c>
      <c r="G3235">
        <v>8025872</v>
      </c>
      <c r="H3235">
        <v>4700000</v>
      </c>
    </row>
    <row r="3236" spans="1:8" x14ac:dyDescent="0.3">
      <c r="A3236">
        <v>5.7</v>
      </c>
      <c r="B3236" t="s">
        <v>25188</v>
      </c>
      <c r="C3236" t="s">
        <v>10635</v>
      </c>
      <c r="D3236" t="s">
        <v>937</v>
      </c>
      <c r="E3236" t="s">
        <v>37</v>
      </c>
      <c r="F3236">
        <v>90</v>
      </c>
      <c r="G3236">
        <v>778565</v>
      </c>
      <c r="H3236">
        <v>4800000</v>
      </c>
    </row>
    <row r="3237" spans="1:8" x14ac:dyDescent="0.3">
      <c r="A3237">
        <v>7.2</v>
      </c>
      <c r="B3237" t="s">
        <v>25189</v>
      </c>
      <c r="C3237" t="s">
        <v>15977</v>
      </c>
      <c r="D3237" t="s">
        <v>715</v>
      </c>
      <c r="E3237" t="s">
        <v>726</v>
      </c>
      <c r="F3237">
        <v>100</v>
      </c>
      <c r="G3237">
        <v>513836</v>
      </c>
      <c r="H3237">
        <v>4600000</v>
      </c>
    </row>
    <row r="3238" spans="1:8" x14ac:dyDescent="0.3">
      <c r="A3238">
        <v>5.9</v>
      </c>
      <c r="B3238" t="s">
        <v>25190</v>
      </c>
      <c r="C3238" t="s">
        <v>15987</v>
      </c>
      <c r="D3238" t="s">
        <v>1473</v>
      </c>
      <c r="E3238" t="s">
        <v>37</v>
      </c>
      <c r="F3238">
        <v>97</v>
      </c>
      <c r="G3238">
        <v>434417</v>
      </c>
      <c r="H3238">
        <v>4600000</v>
      </c>
    </row>
    <row r="3239" spans="1:8" x14ac:dyDescent="0.3">
      <c r="A3239">
        <v>6.7</v>
      </c>
      <c r="B3239" t="s">
        <v>25191</v>
      </c>
      <c r="C3239" t="s">
        <v>5284</v>
      </c>
      <c r="D3239" t="s">
        <v>809</v>
      </c>
      <c r="E3239" t="s">
        <v>37</v>
      </c>
      <c r="F3239">
        <v>96</v>
      </c>
      <c r="G3239">
        <v>81200000</v>
      </c>
      <c r="H3239">
        <v>4500000</v>
      </c>
    </row>
    <row r="3240" spans="1:8" x14ac:dyDescent="0.3">
      <c r="A3240">
        <v>7.1</v>
      </c>
      <c r="B3240" t="s">
        <v>25192</v>
      </c>
      <c r="C3240" t="s">
        <v>244</v>
      </c>
      <c r="D3240" t="s">
        <v>715</v>
      </c>
      <c r="E3240" t="s">
        <v>37</v>
      </c>
      <c r="F3240">
        <v>117</v>
      </c>
      <c r="G3240">
        <v>52700832</v>
      </c>
      <c r="H3240">
        <v>4500000</v>
      </c>
    </row>
    <row r="3241" spans="1:8" x14ac:dyDescent="0.3">
      <c r="A3241">
        <v>7.7</v>
      </c>
      <c r="B3241" t="s">
        <v>25193</v>
      </c>
      <c r="C3241" t="s">
        <v>2862</v>
      </c>
      <c r="D3241" t="s">
        <v>1473</v>
      </c>
      <c r="E3241" t="s">
        <v>37</v>
      </c>
      <c r="F3241">
        <v>108</v>
      </c>
      <c r="G3241">
        <v>13060843</v>
      </c>
      <c r="H3241">
        <v>15000000</v>
      </c>
    </row>
    <row r="3242" spans="1:8" x14ac:dyDescent="0.3">
      <c r="A3242">
        <v>7.4</v>
      </c>
      <c r="B3242" t="s">
        <v>25194</v>
      </c>
      <c r="C3242" t="s">
        <v>276</v>
      </c>
      <c r="D3242" t="s">
        <v>3060</v>
      </c>
      <c r="E3242" t="s">
        <v>37</v>
      </c>
      <c r="F3242">
        <v>109</v>
      </c>
      <c r="G3242">
        <v>3798532</v>
      </c>
      <c r="H3242">
        <v>4500000</v>
      </c>
    </row>
    <row r="3243" spans="1:8" x14ac:dyDescent="0.3">
      <c r="A3243">
        <v>8.4</v>
      </c>
      <c r="B3243" t="s">
        <v>25195</v>
      </c>
      <c r="C3243" t="s">
        <v>626</v>
      </c>
      <c r="D3243" t="s">
        <v>1473</v>
      </c>
      <c r="E3243" t="s">
        <v>37</v>
      </c>
      <c r="F3243">
        <v>102</v>
      </c>
      <c r="G3243">
        <v>3609278</v>
      </c>
      <c r="H3243">
        <v>4500000</v>
      </c>
    </row>
    <row r="3244" spans="1:8" x14ac:dyDescent="0.3">
      <c r="A3244">
        <v>7.2</v>
      </c>
      <c r="B3244" t="s">
        <v>25196</v>
      </c>
      <c r="C3244" t="s">
        <v>16041</v>
      </c>
      <c r="D3244" t="s">
        <v>16043</v>
      </c>
      <c r="E3244" t="s">
        <v>1265</v>
      </c>
      <c r="F3244">
        <v>115</v>
      </c>
      <c r="G3244">
        <v>1687311</v>
      </c>
      <c r="H3244">
        <v>700000000</v>
      </c>
    </row>
    <row r="3245" spans="1:8" x14ac:dyDescent="0.3">
      <c r="A3245">
        <v>5.4</v>
      </c>
      <c r="B3245" t="s">
        <v>25197</v>
      </c>
      <c r="C3245" t="s">
        <v>16053</v>
      </c>
      <c r="D3245" t="s">
        <v>809</v>
      </c>
      <c r="E3245" t="s">
        <v>37</v>
      </c>
      <c r="F3245">
        <v>98</v>
      </c>
      <c r="G3245">
        <v>10429707</v>
      </c>
      <c r="H3245">
        <v>5000000</v>
      </c>
    </row>
    <row r="3246" spans="1:8" x14ac:dyDescent="0.3">
      <c r="A3246">
        <v>8.1</v>
      </c>
      <c r="B3246" t="s">
        <v>25198</v>
      </c>
      <c r="C3246" t="s">
        <v>7588</v>
      </c>
      <c r="D3246" t="s">
        <v>1233</v>
      </c>
      <c r="E3246" t="s">
        <v>37</v>
      </c>
      <c r="F3246">
        <v>133</v>
      </c>
      <c r="G3246">
        <v>727883</v>
      </c>
      <c r="H3246">
        <v>4500000</v>
      </c>
    </row>
    <row r="3247" spans="1:8" x14ac:dyDescent="0.3">
      <c r="A3247">
        <v>7.8</v>
      </c>
      <c r="B3247" t="s">
        <v>25199</v>
      </c>
      <c r="C3247" t="s">
        <v>16071</v>
      </c>
      <c r="D3247" t="s">
        <v>1357</v>
      </c>
      <c r="E3247" t="s">
        <v>8276</v>
      </c>
      <c r="F3247">
        <v>122</v>
      </c>
      <c r="G3247">
        <v>713413</v>
      </c>
      <c r="H3247">
        <v>4500000</v>
      </c>
    </row>
    <row r="3248" spans="1:8" x14ac:dyDescent="0.3">
      <c r="A3248">
        <v>6.8</v>
      </c>
      <c r="B3248" t="s">
        <v>25200</v>
      </c>
      <c r="C3248" t="s">
        <v>16078</v>
      </c>
      <c r="D3248" t="s">
        <v>6979</v>
      </c>
      <c r="E3248" t="s">
        <v>37</v>
      </c>
      <c r="F3248">
        <v>106</v>
      </c>
      <c r="G3248">
        <v>410241</v>
      </c>
      <c r="H3248">
        <v>2000000</v>
      </c>
    </row>
    <row r="3249" spans="1:8" x14ac:dyDescent="0.3">
      <c r="A3249">
        <v>7.7</v>
      </c>
      <c r="B3249" t="s">
        <v>25201</v>
      </c>
      <c r="C3249" t="s">
        <v>12126</v>
      </c>
      <c r="D3249" t="s">
        <v>937</v>
      </c>
      <c r="E3249" t="s">
        <v>10486</v>
      </c>
      <c r="F3249">
        <v>112</v>
      </c>
      <c r="G3249">
        <v>211667</v>
      </c>
      <c r="H3249">
        <v>4200000000</v>
      </c>
    </row>
    <row r="3250" spans="1:8" x14ac:dyDescent="0.3">
      <c r="A3250">
        <v>6.5</v>
      </c>
      <c r="B3250" t="s">
        <v>25202</v>
      </c>
      <c r="C3250" t="s">
        <v>16099</v>
      </c>
      <c r="D3250" t="s">
        <v>4069</v>
      </c>
      <c r="E3250" t="s">
        <v>37</v>
      </c>
      <c r="F3250">
        <v>99</v>
      </c>
      <c r="G3250">
        <v>92191</v>
      </c>
      <c r="H3250">
        <v>2500000</v>
      </c>
    </row>
    <row r="3251" spans="1:8" x14ac:dyDescent="0.3">
      <c r="A3251">
        <v>7.3</v>
      </c>
      <c r="B3251" t="s">
        <v>25203</v>
      </c>
      <c r="C3251" t="s">
        <v>16103</v>
      </c>
      <c r="D3251" t="s">
        <v>223</v>
      </c>
      <c r="E3251" t="s">
        <v>5027</v>
      </c>
      <c r="F3251">
        <v>110</v>
      </c>
      <c r="G3251">
        <v>49413</v>
      </c>
      <c r="H3251">
        <v>35000000</v>
      </c>
    </row>
    <row r="3252" spans="1:8" x14ac:dyDescent="0.3">
      <c r="A3252">
        <v>5.9</v>
      </c>
      <c r="B3252" t="s">
        <v>25204</v>
      </c>
      <c r="C3252" t="s">
        <v>16117</v>
      </c>
      <c r="D3252" t="s">
        <v>3918</v>
      </c>
      <c r="E3252" t="s">
        <v>37</v>
      </c>
      <c r="F3252">
        <v>104</v>
      </c>
      <c r="G3252">
        <v>108229</v>
      </c>
      <c r="H3252">
        <v>4500000</v>
      </c>
    </row>
    <row r="3253" spans="1:8" x14ac:dyDescent="0.3">
      <c r="A3253">
        <v>8.6999999999999993</v>
      </c>
      <c r="B3253" t="s">
        <v>25205</v>
      </c>
      <c r="C3253" t="s">
        <v>2741</v>
      </c>
      <c r="D3253" t="s">
        <v>1473</v>
      </c>
      <c r="E3253" t="s">
        <v>37</v>
      </c>
      <c r="F3253">
        <v>133</v>
      </c>
      <c r="G3253">
        <v>112000000</v>
      </c>
      <c r="H3253">
        <v>4400000</v>
      </c>
    </row>
    <row r="3254" spans="1:8" x14ac:dyDescent="0.3">
      <c r="A3254">
        <v>5.8</v>
      </c>
      <c r="B3254" t="s">
        <v>25206</v>
      </c>
      <c r="C3254" t="s">
        <v>14230</v>
      </c>
      <c r="D3254" t="s">
        <v>103</v>
      </c>
      <c r="E3254" t="s">
        <v>37</v>
      </c>
      <c r="F3254">
        <v>103</v>
      </c>
      <c r="G3254">
        <v>8691</v>
      </c>
      <c r="H3254">
        <v>4500000</v>
      </c>
    </row>
    <row r="3255" spans="1:8" x14ac:dyDescent="0.3">
      <c r="A3255">
        <v>6.1</v>
      </c>
      <c r="B3255" t="s">
        <v>25207</v>
      </c>
      <c r="C3255" t="s">
        <v>16155</v>
      </c>
      <c r="D3255" t="s">
        <v>12926</v>
      </c>
      <c r="E3255" t="s">
        <v>37</v>
      </c>
      <c r="F3255">
        <v>112</v>
      </c>
      <c r="G3255">
        <v>26345</v>
      </c>
      <c r="H3255">
        <v>3000000</v>
      </c>
    </row>
    <row r="3256" spans="1:8" x14ac:dyDescent="0.3">
      <c r="A3256">
        <v>7.6</v>
      </c>
      <c r="B3256" t="s">
        <v>25208</v>
      </c>
      <c r="C3256" t="s">
        <v>6332</v>
      </c>
      <c r="D3256" t="s">
        <v>4930</v>
      </c>
      <c r="E3256" t="s">
        <v>37</v>
      </c>
      <c r="F3256">
        <v>101</v>
      </c>
      <c r="G3256">
        <v>20772796</v>
      </c>
      <c r="H3256">
        <v>6000000</v>
      </c>
    </row>
    <row r="3257" spans="1:8" x14ac:dyDescent="0.3">
      <c r="A3257">
        <v>7.2</v>
      </c>
      <c r="B3257" t="s">
        <v>25209</v>
      </c>
      <c r="C3257" t="s">
        <v>16174</v>
      </c>
      <c r="D3257" t="s">
        <v>1188</v>
      </c>
      <c r="E3257" t="s">
        <v>3397</v>
      </c>
      <c r="F3257">
        <v>133</v>
      </c>
      <c r="G3257">
        <v>199228</v>
      </c>
      <c r="H3257">
        <v>150000000</v>
      </c>
    </row>
    <row r="3258" spans="1:8" x14ac:dyDescent="0.3">
      <c r="A3258">
        <v>6.5</v>
      </c>
      <c r="B3258" t="s">
        <v>25210</v>
      </c>
      <c r="C3258" t="s">
        <v>1030</v>
      </c>
      <c r="D3258" t="s">
        <v>16197</v>
      </c>
      <c r="E3258" t="s">
        <v>3427</v>
      </c>
      <c r="F3258">
        <v>104</v>
      </c>
      <c r="G3258">
        <v>1487477</v>
      </c>
      <c r="H3258">
        <v>4200000</v>
      </c>
    </row>
    <row r="3259" spans="1:8" x14ac:dyDescent="0.3">
      <c r="A3259">
        <v>7.3</v>
      </c>
      <c r="B3259" t="s">
        <v>25211</v>
      </c>
      <c r="C3259" t="s">
        <v>2836</v>
      </c>
      <c r="D3259" t="s">
        <v>3060</v>
      </c>
      <c r="E3259" t="s">
        <v>37</v>
      </c>
      <c r="F3259">
        <v>112</v>
      </c>
      <c r="G3259">
        <v>62549000</v>
      </c>
      <c r="H3259">
        <v>2300000</v>
      </c>
    </row>
    <row r="3260" spans="1:8" x14ac:dyDescent="0.3">
      <c r="A3260">
        <v>6.2</v>
      </c>
      <c r="B3260" t="s">
        <v>25212</v>
      </c>
      <c r="C3260" t="s">
        <v>9049</v>
      </c>
      <c r="D3260" t="s">
        <v>809</v>
      </c>
      <c r="E3260" t="s">
        <v>37</v>
      </c>
      <c r="F3260">
        <v>94</v>
      </c>
      <c r="G3260">
        <v>105500000</v>
      </c>
      <c r="H3260">
        <v>4000000</v>
      </c>
    </row>
    <row r="3261" spans="1:8" x14ac:dyDescent="0.3">
      <c r="A3261">
        <v>5</v>
      </c>
      <c r="B3261" t="s">
        <v>25213</v>
      </c>
      <c r="C3261" t="s">
        <v>1172</v>
      </c>
      <c r="D3261" t="s">
        <v>4189</v>
      </c>
      <c r="E3261" t="s">
        <v>37</v>
      </c>
      <c r="F3261">
        <v>90</v>
      </c>
      <c r="G3261">
        <v>101055</v>
      </c>
      <c r="H3261">
        <v>4000000</v>
      </c>
    </row>
    <row r="3262" spans="1:8" x14ac:dyDescent="0.3">
      <c r="A3262">
        <v>7.8</v>
      </c>
      <c r="B3262" t="s">
        <v>25214</v>
      </c>
      <c r="C3262" t="s">
        <v>4510</v>
      </c>
      <c r="D3262" t="s">
        <v>1473</v>
      </c>
      <c r="E3262" t="s">
        <v>37</v>
      </c>
      <c r="F3262">
        <v>101</v>
      </c>
      <c r="G3262">
        <v>44566004</v>
      </c>
      <c r="H3262">
        <v>4000000</v>
      </c>
    </row>
    <row r="3263" spans="1:8" x14ac:dyDescent="0.3">
      <c r="A3263">
        <v>8.1</v>
      </c>
      <c r="B3263" t="s">
        <v>25215</v>
      </c>
      <c r="C3263" t="s">
        <v>1789</v>
      </c>
      <c r="D3263" t="s">
        <v>816</v>
      </c>
      <c r="E3263" t="s">
        <v>37</v>
      </c>
      <c r="F3263">
        <v>93</v>
      </c>
      <c r="G3263">
        <v>39200000</v>
      </c>
      <c r="H3263">
        <v>4000000</v>
      </c>
    </row>
    <row r="3264" spans="1:8" x14ac:dyDescent="0.3">
      <c r="A3264">
        <v>6.7</v>
      </c>
      <c r="B3264" t="s">
        <v>25216</v>
      </c>
      <c r="C3264" t="s">
        <v>16229</v>
      </c>
      <c r="D3264" t="s">
        <v>10530</v>
      </c>
      <c r="E3264" t="s">
        <v>37</v>
      </c>
      <c r="F3264">
        <v>152</v>
      </c>
      <c r="G3264">
        <v>36000000</v>
      </c>
      <c r="H3264">
        <v>4000000</v>
      </c>
    </row>
    <row r="3265" spans="1:8" x14ac:dyDescent="0.3">
      <c r="A3265">
        <v>7.1</v>
      </c>
      <c r="B3265" t="s">
        <v>25217</v>
      </c>
      <c r="C3265" t="s">
        <v>101</v>
      </c>
      <c r="D3265" t="s">
        <v>151</v>
      </c>
      <c r="E3265" t="s">
        <v>37</v>
      </c>
      <c r="F3265">
        <v>112</v>
      </c>
      <c r="G3265">
        <v>31252964</v>
      </c>
      <c r="H3265">
        <v>4000000</v>
      </c>
    </row>
    <row r="3266" spans="1:8" x14ac:dyDescent="0.3">
      <c r="A3266">
        <v>5.6</v>
      </c>
      <c r="B3266" t="s">
        <v>25218</v>
      </c>
      <c r="C3266" t="s">
        <v>16240</v>
      </c>
      <c r="D3266" t="s">
        <v>9361</v>
      </c>
      <c r="E3266" t="s">
        <v>37</v>
      </c>
      <c r="F3266">
        <v>95</v>
      </c>
      <c r="G3266">
        <v>131175</v>
      </c>
      <c r="H3266">
        <v>8500000</v>
      </c>
    </row>
    <row r="3267" spans="1:8" x14ac:dyDescent="0.3">
      <c r="A3267">
        <v>7.6</v>
      </c>
      <c r="B3267" t="s">
        <v>25219</v>
      </c>
      <c r="C3267" t="s">
        <v>16245</v>
      </c>
      <c r="D3267" t="s">
        <v>151</v>
      </c>
      <c r="E3267" t="s">
        <v>37</v>
      </c>
      <c r="F3267">
        <v>111</v>
      </c>
      <c r="G3267">
        <v>31968347</v>
      </c>
      <c r="H3267">
        <v>3600000</v>
      </c>
    </row>
    <row r="3268" spans="1:8" x14ac:dyDescent="0.3">
      <c r="A3268">
        <v>4.5999999999999996</v>
      </c>
      <c r="B3268" t="s">
        <v>25220</v>
      </c>
      <c r="C3268" t="s">
        <v>299</v>
      </c>
      <c r="D3268" t="s">
        <v>469</v>
      </c>
      <c r="E3268" t="s">
        <v>37</v>
      </c>
      <c r="F3268">
        <v>91</v>
      </c>
      <c r="G3268">
        <v>35385560</v>
      </c>
      <c r="H3268">
        <v>4000000</v>
      </c>
    </row>
    <row r="3269" spans="1:8" x14ac:dyDescent="0.3">
      <c r="A3269">
        <v>7.1</v>
      </c>
      <c r="B3269" t="s">
        <v>25221</v>
      </c>
      <c r="C3269" t="s">
        <v>16267</v>
      </c>
      <c r="D3269" t="s">
        <v>1188</v>
      </c>
      <c r="E3269" t="s">
        <v>37</v>
      </c>
      <c r="F3269">
        <v>106</v>
      </c>
      <c r="G3269">
        <v>20803237</v>
      </c>
      <c r="H3269">
        <v>3500000</v>
      </c>
    </row>
    <row r="3270" spans="1:8" x14ac:dyDescent="0.3">
      <c r="A3270">
        <v>7.3</v>
      </c>
      <c r="B3270" t="s">
        <v>25222</v>
      </c>
      <c r="C3270" t="s">
        <v>3153</v>
      </c>
      <c r="D3270" t="s">
        <v>2118</v>
      </c>
      <c r="E3270" t="s">
        <v>37</v>
      </c>
      <c r="F3270">
        <v>93</v>
      </c>
      <c r="G3270">
        <v>13008928</v>
      </c>
      <c r="H3270">
        <v>4000000</v>
      </c>
    </row>
    <row r="3271" spans="1:8" x14ac:dyDescent="0.3">
      <c r="A3271">
        <v>4</v>
      </c>
      <c r="B3271" t="s">
        <v>25223</v>
      </c>
      <c r="C3271" t="s">
        <v>16289</v>
      </c>
      <c r="D3271" t="s">
        <v>2170</v>
      </c>
      <c r="E3271" t="s">
        <v>37</v>
      </c>
      <c r="F3271">
        <v>93</v>
      </c>
      <c r="G3271">
        <v>15152879</v>
      </c>
      <c r="H3271">
        <v>5000000</v>
      </c>
    </row>
    <row r="3272" spans="1:8" x14ac:dyDescent="0.3">
      <c r="A3272">
        <v>8</v>
      </c>
      <c r="B3272" t="s">
        <v>25224</v>
      </c>
      <c r="C3272" t="s">
        <v>6948</v>
      </c>
      <c r="D3272" t="s">
        <v>1473</v>
      </c>
      <c r="E3272" t="s">
        <v>37</v>
      </c>
      <c r="F3272">
        <v>165</v>
      </c>
      <c r="G3272">
        <v>25359200</v>
      </c>
      <c r="H3272">
        <v>4000000</v>
      </c>
    </row>
    <row r="3273" spans="1:8" x14ac:dyDescent="0.3">
      <c r="A3273">
        <v>6.7</v>
      </c>
      <c r="B3273" t="s">
        <v>25225</v>
      </c>
      <c r="C3273" t="s">
        <v>1789</v>
      </c>
      <c r="D3273" t="s">
        <v>10274</v>
      </c>
      <c r="E3273" t="s">
        <v>37</v>
      </c>
      <c r="F3273">
        <v>96</v>
      </c>
      <c r="G3273">
        <v>10515579</v>
      </c>
      <c r="H3273">
        <v>4000000</v>
      </c>
    </row>
    <row r="3274" spans="1:8" x14ac:dyDescent="0.3">
      <c r="A3274">
        <v>4.5999999999999996</v>
      </c>
      <c r="B3274" t="s">
        <v>25226</v>
      </c>
      <c r="C3274" t="s">
        <v>16303</v>
      </c>
      <c r="D3274" t="s">
        <v>809</v>
      </c>
      <c r="E3274" t="s">
        <v>37</v>
      </c>
      <c r="F3274">
        <v>93</v>
      </c>
      <c r="G3274">
        <v>10097096</v>
      </c>
      <c r="H3274">
        <v>4000000</v>
      </c>
    </row>
    <row r="3275" spans="1:8" x14ac:dyDescent="0.3">
      <c r="A3275">
        <v>4</v>
      </c>
      <c r="B3275" t="s">
        <v>25227</v>
      </c>
      <c r="C3275" t="s">
        <v>16303</v>
      </c>
      <c r="D3275" t="s">
        <v>809</v>
      </c>
      <c r="E3275" t="s">
        <v>37</v>
      </c>
      <c r="F3275">
        <v>82</v>
      </c>
      <c r="G3275">
        <v>9821335</v>
      </c>
      <c r="H3275">
        <v>6000000</v>
      </c>
    </row>
    <row r="3276" spans="1:8" x14ac:dyDescent="0.3">
      <c r="A3276">
        <v>7</v>
      </c>
      <c r="B3276" t="s">
        <v>25228</v>
      </c>
      <c r="C3276" t="s">
        <v>10073</v>
      </c>
      <c r="D3276" t="s">
        <v>16311</v>
      </c>
      <c r="E3276" t="s">
        <v>37</v>
      </c>
      <c r="F3276">
        <v>101</v>
      </c>
      <c r="G3276">
        <v>8243880</v>
      </c>
      <c r="H3276">
        <v>3200000</v>
      </c>
    </row>
    <row r="3277" spans="1:8" x14ac:dyDescent="0.3">
      <c r="A3277">
        <v>5.9</v>
      </c>
      <c r="B3277" t="s">
        <v>25229</v>
      </c>
      <c r="C3277" t="s">
        <v>14975</v>
      </c>
      <c r="D3277" t="s">
        <v>1061</v>
      </c>
      <c r="E3277" t="s">
        <v>37</v>
      </c>
      <c r="F3277">
        <v>81</v>
      </c>
      <c r="G3277">
        <v>7825820</v>
      </c>
      <c r="H3277">
        <v>4000000</v>
      </c>
    </row>
    <row r="3278" spans="1:8" x14ac:dyDescent="0.3">
      <c r="A3278">
        <v>7.5</v>
      </c>
      <c r="B3278" t="s">
        <v>25230</v>
      </c>
      <c r="C3278" t="s">
        <v>4522</v>
      </c>
      <c r="D3278" t="s">
        <v>933</v>
      </c>
      <c r="E3278" t="s">
        <v>1265</v>
      </c>
      <c r="F3278">
        <v>105</v>
      </c>
      <c r="G3278">
        <v>7159147</v>
      </c>
      <c r="H3278">
        <v>3400000</v>
      </c>
    </row>
    <row r="3279" spans="1:8" x14ac:dyDescent="0.3">
      <c r="A3279">
        <v>4.7</v>
      </c>
      <c r="B3279" t="s">
        <v>25231</v>
      </c>
      <c r="C3279" t="s">
        <v>15568</v>
      </c>
      <c r="D3279" t="s">
        <v>1269</v>
      </c>
      <c r="E3279" t="s">
        <v>37</v>
      </c>
      <c r="F3279">
        <v>86</v>
      </c>
      <c r="G3279">
        <v>17314483</v>
      </c>
      <c r="H3279">
        <v>4000000</v>
      </c>
    </row>
    <row r="3280" spans="1:8" x14ac:dyDescent="0.3">
      <c r="A3280">
        <v>6.7</v>
      </c>
      <c r="B3280" t="s">
        <v>25232</v>
      </c>
      <c r="C3280" t="s">
        <v>16339</v>
      </c>
      <c r="D3280" t="s">
        <v>715</v>
      </c>
      <c r="E3280" t="s">
        <v>37</v>
      </c>
      <c r="F3280">
        <v>110</v>
      </c>
      <c r="G3280">
        <v>6525762</v>
      </c>
      <c r="H3280">
        <v>4000000</v>
      </c>
    </row>
    <row r="3281" spans="1:8" x14ac:dyDescent="0.3">
      <c r="A3281">
        <v>6.7</v>
      </c>
      <c r="B3281" t="s">
        <v>25233</v>
      </c>
      <c r="C3281" t="s">
        <v>16351</v>
      </c>
      <c r="D3281" t="s">
        <v>1269</v>
      </c>
      <c r="E3281" t="s">
        <v>37</v>
      </c>
      <c r="F3281">
        <v>110</v>
      </c>
      <c r="G3281">
        <v>4301331</v>
      </c>
      <c r="H3281">
        <v>4000000</v>
      </c>
    </row>
    <row r="3282" spans="1:8" x14ac:dyDescent="0.3">
      <c r="A3282">
        <v>7.1</v>
      </c>
      <c r="B3282" t="s">
        <v>25234</v>
      </c>
      <c r="C3282" t="s">
        <v>10134</v>
      </c>
      <c r="D3282" t="s">
        <v>715</v>
      </c>
      <c r="E3282" t="s">
        <v>37</v>
      </c>
      <c r="F3282">
        <v>104</v>
      </c>
      <c r="G3282">
        <v>4046737</v>
      </c>
      <c r="H3282">
        <v>4000000</v>
      </c>
    </row>
    <row r="3283" spans="1:8" x14ac:dyDescent="0.3">
      <c r="A3283">
        <v>2.7</v>
      </c>
      <c r="B3283" t="s">
        <v>25235</v>
      </c>
      <c r="C3283" t="s">
        <v>16358</v>
      </c>
      <c r="D3283" t="s">
        <v>65</v>
      </c>
      <c r="E3283" t="s">
        <v>37</v>
      </c>
      <c r="F3283">
        <v>96</v>
      </c>
      <c r="G3283">
        <v>3713002</v>
      </c>
      <c r="H3283">
        <v>8000000</v>
      </c>
    </row>
    <row r="3284" spans="1:8" x14ac:dyDescent="0.3">
      <c r="A3284">
        <v>7.3</v>
      </c>
      <c r="B3284" t="s">
        <v>25236</v>
      </c>
      <c r="C3284" t="s">
        <v>431</v>
      </c>
      <c r="D3284" t="s">
        <v>1473</v>
      </c>
      <c r="E3284" t="s">
        <v>37</v>
      </c>
      <c r="F3284">
        <v>110</v>
      </c>
      <c r="G3284">
        <v>3468572</v>
      </c>
      <c r="H3284">
        <v>4000000</v>
      </c>
    </row>
    <row r="3285" spans="1:8" x14ac:dyDescent="0.3">
      <c r="A3285">
        <v>7.6</v>
      </c>
      <c r="B3285" t="s">
        <v>25237</v>
      </c>
      <c r="C3285" t="s">
        <v>9010</v>
      </c>
      <c r="D3285" t="s">
        <v>809</v>
      </c>
      <c r="E3285" t="s">
        <v>37</v>
      </c>
      <c r="F3285">
        <v>84</v>
      </c>
      <c r="G3285">
        <v>2892582</v>
      </c>
      <c r="H3285">
        <v>4000000</v>
      </c>
    </row>
    <row r="3286" spans="1:8" x14ac:dyDescent="0.3">
      <c r="A3286">
        <v>5.8</v>
      </c>
      <c r="B3286" t="s">
        <v>25238</v>
      </c>
      <c r="C3286" t="s">
        <v>16369</v>
      </c>
      <c r="D3286" t="s">
        <v>809</v>
      </c>
      <c r="E3286" t="s">
        <v>37</v>
      </c>
      <c r="F3286">
        <v>94</v>
      </c>
      <c r="G3286">
        <v>2800000</v>
      </c>
      <c r="H3286">
        <v>4000000</v>
      </c>
    </row>
    <row r="3287" spans="1:8" x14ac:dyDescent="0.3">
      <c r="A3287">
        <v>6.5</v>
      </c>
      <c r="B3287" t="s">
        <v>25239</v>
      </c>
      <c r="C3287" t="s">
        <v>2209</v>
      </c>
      <c r="D3287" t="s">
        <v>2020</v>
      </c>
      <c r="E3287" t="s">
        <v>37</v>
      </c>
      <c r="F3287">
        <v>93</v>
      </c>
      <c r="G3287">
        <v>2426851</v>
      </c>
      <c r="H3287">
        <v>4000000</v>
      </c>
    </row>
    <row r="3288" spans="1:8" x14ac:dyDescent="0.3">
      <c r="A3288">
        <v>6.6</v>
      </c>
      <c r="B3288" t="s">
        <v>25240</v>
      </c>
      <c r="C3288" t="s">
        <v>16377</v>
      </c>
      <c r="D3288" t="s">
        <v>1188</v>
      </c>
      <c r="E3288" t="s">
        <v>37</v>
      </c>
      <c r="F3288">
        <v>96</v>
      </c>
      <c r="G3288">
        <v>1325073</v>
      </c>
      <c r="H3288">
        <v>4000000</v>
      </c>
    </row>
    <row r="3289" spans="1:8" x14ac:dyDescent="0.3">
      <c r="A3289">
        <v>6.9</v>
      </c>
      <c r="B3289" t="s">
        <v>25241</v>
      </c>
      <c r="C3289" t="s">
        <v>16386</v>
      </c>
      <c r="D3289" t="s">
        <v>125</v>
      </c>
      <c r="E3289" t="s">
        <v>37</v>
      </c>
      <c r="F3289">
        <v>101</v>
      </c>
      <c r="G3289">
        <v>864959</v>
      </c>
      <c r="H3289">
        <v>4000000</v>
      </c>
    </row>
    <row r="3290" spans="1:8" x14ac:dyDescent="0.3">
      <c r="A3290">
        <v>8.5</v>
      </c>
      <c r="B3290" t="s">
        <v>25242</v>
      </c>
      <c r="C3290" t="s">
        <v>16392</v>
      </c>
      <c r="D3290" t="s">
        <v>1854</v>
      </c>
      <c r="E3290" t="s">
        <v>11702</v>
      </c>
      <c r="F3290">
        <v>102</v>
      </c>
      <c r="G3290">
        <v>2601847</v>
      </c>
      <c r="H3290">
        <v>4000000</v>
      </c>
    </row>
    <row r="3291" spans="1:8" x14ac:dyDescent="0.3">
      <c r="A3291">
        <v>4.8</v>
      </c>
      <c r="B3291" t="s">
        <v>25243</v>
      </c>
      <c r="C3291" t="s">
        <v>16399</v>
      </c>
      <c r="D3291" t="s">
        <v>125</v>
      </c>
      <c r="E3291" t="s">
        <v>37</v>
      </c>
      <c r="F3291">
        <v>87</v>
      </c>
      <c r="G3291">
        <v>800000</v>
      </c>
      <c r="H3291">
        <v>4000000</v>
      </c>
    </row>
    <row r="3292" spans="1:8" x14ac:dyDescent="0.3">
      <c r="A3292">
        <v>7</v>
      </c>
      <c r="B3292" t="s">
        <v>25244</v>
      </c>
      <c r="C3292" t="s">
        <v>16413</v>
      </c>
      <c r="D3292" t="s">
        <v>1861</v>
      </c>
      <c r="E3292" t="s">
        <v>37</v>
      </c>
      <c r="F3292">
        <v>99</v>
      </c>
      <c r="G3292">
        <v>562059</v>
      </c>
      <c r="H3292">
        <v>4000000</v>
      </c>
    </row>
    <row r="3293" spans="1:8" x14ac:dyDescent="0.3">
      <c r="A3293">
        <v>5.4</v>
      </c>
      <c r="B3293" t="s">
        <v>25245</v>
      </c>
      <c r="C3293" t="s">
        <v>16245</v>
      </c>
      <c r="D3293" t="s">
        <v>1473</v>
      </c>
      <c r="E3293" t="s">
        <v>37</v>
      </c>
      <c r="F3293">
        <v>106</v>
      </c>
      <c r="G3293">
        <v>399793</v>
      </c>
      <c r="H3293">
        <v>4000000</v>
      </c>
    </row>
    <row r="3294" spans="1:8" x14ac:dyDescent="0.3">
      <c r="A3294">
        <v>6.9</v>
      </c>
      <c r="B3294" t="s">
        <v>25246</v>
      </c>
      <c r="C3294" t="s">
        <v>3204</v>
      </c>
      <c r="D3294" t="s">
        <v>1473</v>
      </c>
      <c r="E3294" t="s">
        <v>37</v>
      </c>
      <c r="F3294">
        <v>117</v>
      </c>
      <c r="G3294">
        <v>371897</v>
      </c>
      <c r="H3294">
        <v>4000000</v>
      </c>
    </row>
    <row r="3295" spans="1:8" x14ac:dyDescent="0.3">
      <c r="A3295">
        <v>6.6</v>
      </c>
      <c r="B3295" t="s">
        <v>25247</v>
      </c>
      <c r="C3295" t="s">
        <v>16428</v>
      </c>
      <c r="D3295" t="s">
        <v>2048</v>
      </c>
      <c r="E3295" t="s">
        <v>37</v>
      </c>
      <c r="F3295">
        <v>99</v>
      </c>
      <c r="G3295">
        <v>302204</v>
      </c>
      <c r="H3295">
        <v>3000000</v>
      </c>
    </row>
    <row r="3296" spans="1:8" x14ac:dyDescent="0.3">
      <c r="A3296">
        <v>5.9</v>
      </c>
      <c r="B3296" t="s">
        <v>25248</v>
      </c>
      <c r="C3296" t="s">
        <v>997</v>
      </c>
      <c r="D3296" t="s">
        <v>4434</v>
      </c>
      <c r="E3296" t="s">
        <v>37</v>
      </c>
      <c r="F3296">
        <v>102</v>
      </c>
      <c r="G3296">
        <v>354704</v>
      </c>
      <c r="H3296">
        <v>1300000</v>
      </c>
    </row>
    <row r="3297" spans="1:8" x14ac:dyDescent="0.3">
      <c r="A3297">
        <v>6.3</v>
      </c>
      <c r="B3297" t="s">
        <v>25249</v>
      </c>
      <c r="C3297" t="s">
        <v>16436</v>
      </c>
      <c r="D3297" t="s">
        <v>16438</v>
      </c>
      <c r="E3297" t="s">
        <v>37</v>
      </c>
      <c r="F3297">
        <v>85</v>
      </c>
      <c r="G3297">
        <v>265107</v>
      </c>
      <c r="H3297">
        <v>1500000</v>
      </c>
    </row>
    <row r="3298" spans="1:8" x14ac:dyDescent="0.3">
      <c r="A3298">
        <v>6.3</v>
      </c>
      <c r="B3298" t="s">
        <v>25250</v>
      </c>
      <c r="C3298" t="s">
        <v>7091</v>
      </c>
      <c r="D3298" t="s">
        <v>809</v>
      </c>
      <c r="E3298" t="s">
        <v>37</v>
      </c>
      <c r="F3298">
        <v>86</v>
      </c>
      <c r="G3298">
        <v>185577</v>
      </c>
      <c r="H3298">
        <v>4000000</v>
      </c>
    </row>
    <row r="3299" spans="1:8" x14ac:dyDescent="0.3">
      <c r="A3299">
        <v>7.7</v>
      </c>
      <c r="B3299" t="s">
        <v>25251</v>
      </c>
      <c r="C3299" t="s">
        <v>16446</v>
      </c>
      <c r="D3299" t="s">
        <v>1473</v>
      </c>
      <c r="E3299" t="s">
        <v>6517</v>
      </c>
      <c r="F3299">
        <v>120</v>
      </c>
      <c r="G3299">
        <v>100412</v>
      </c>
      <c r="H3299">
        <v>4000000</v>
      </c>
    </row>
    <row r="3300" spans="1:8" x14ac:dyDescent="0.3">
      <c r="A3300">
        <v>7</v>
      </c>
      <c r="B3300" t="s">
        <v>25252</v>
      </c>
      <c r="C3300" t="s">
        <v>12934</v>
      </c>
      <c r="D3300" t="s">
        <v>1018</v>
      </c>
      <c r="E3300" t="s">
        <v>37</v>
      </c>
      <c r="F3300">
        <v>106</v>
      </c>
      <c r="G3300">
        <v>58214</v>
      </c>
      <c r="H3300">
        <v>9500000</v>
      </c>
    </row>
    <row r="3301" spans="1:8" x14ac:dyDescent="0.3">
      <c r="A3301">
        <v>6.3</v>
      </c>
      <c r="B3301" t="s">
        <v>25253</v>
      </c>
      <c r="C3301" t="s">
        <v>1371</v>
      </c>
      <c r="D3301" t="s">
        <v>809</v>
      </c>
      <c r="E3301" t="s">
        <v>37</v>
      </c>
      <c r="F3301">
        <v>103</v>
      </c>
      <c r="G3301">
        <v>75078</v>
      </c>
      <c r="H3301">
        <v>14000000</v>
      </c>
    </row>
    <row r="3302" spans="1:8" x14ac:dyDescent="0.3">
      <c r="A3302">
        <v>5.9</v>
      </c>
      <c r="B3302" t="s">
        <v>25254</v>
      </c>
      <c r="C3302" t="s">
        <v>11522</v>
      </c>
      <c r="D3302" t="s">
        <v>816</v>
      </c>
      <c r="E3302" t="s">
        <v>37</v>
      </c>
      <c r="F3302">
        <v>93</v>
      </c>
      <c r="G3302">
        <v>64359</v>
      </c>
      <c r="H3302">
        <v>2500000</v>
      </c>
    </row>
    <row r="3303" spans="1:8" x14ac:dyDescent="0.3">
      <c r="A3303">
        <v>6.2</v>
      </c>
      <c r="B3303" t="s">
        <v>25255</v>
      </c>
      <c r="C3303" t="s">
        <v>8073</v>
      </c>
      <c r="D3303" t="s">
        <v>151</v>
      </c>
      <c r="E3303" t="s">
        <v>37</v>
      </c>
      <c r="F3303">
        <v>112</v>
      </c>
      <c r="G3303">
        <v>317125</v>
      </c>
      <c r="H3303">
        <v>16000000</v>
      </c>
    </row>
    <row r="3304" spans="1:8" x14ac:dyDescent="0.3">
      <c r="A3304">
        <v>7.7</v>
      </c>
      <c r="B3304" t="s">
        <v>25256</v>
      </c>
      <c r="C3304" t="s">
        <v>16474</v>
      </c>
      <c r="D3304" t="s">
        <v>1188</v>
      </c>
      <c r="E3304" t="s">
        <v>1265</v>
      </c>
      <c r="F3304">
        <v>113</v>
      </c>
      <c r="G3304">
        <v>146402</v>
      </c>
      <c r="H3304">
        <v>4000000</v>
      </c>
    </row>
    <row r="3305" spans="1:8" x14ac:dyDescent="0.3">
      <c r="A3305">
        <v>6.5</v>
      </c>
      <c r="B3305" t="s">
        <v>25257</v>
      </c>
      <c r="C3305" t="s">
        <v>16480</v>
      </c>
      <c r="D3305" t="s">
        <v>441</v>
      </c>
      <c r="E3305" t="s">
        <v>37</v>
      </c>
      <c r="F3305">
        <v>98</v>
      </c>
      <c r="G3305">
        <v>18469</v>
      </c>
      <c r="H3305">
        <v>650000</v>
      </c>
    </row>
    <row r="3306" spans="1:8" x14ac:dyDescent="0.3">
      <c r="A3306">
        <v>5.8</v>
      </c>
      <c r="B3306" t="s">
        <v>25258</v>
      </c>
      <c r="C3306" t="s">
        <v>4517</v>
      </c>
      <c r="D3306" t="s">
        <v>760</v>
      </c>
      <c r="E3306" t="s">
        <v>37</v>
      </c>
      <c r="F3306">
        <v>92</v>
      </c>
      <c r="G3306">
        <v>12836</v>
      </c>
      <c r="H3306">
        <v>4000000</v>
      </c>
    </row>
    <row r="3307" spans="1:8" x14ac:dyDescent="0.3">
      <c r="A3307">
        <v>6.1</v>
      </c>
      <c r="B3307" t="s">
        <v>25259</v>
      </c>
      <c r="C3307" t="s">
        <v>16495</v>
      </c>
      <c r="D3307" t="s">
        <v>1473</v>
      </c>
      <c r="E3307" t="s">
        <v>12289</v>
      </c>
      <c r="F3307">
        <v>106</v>
      </c>
      <c r="G3307">
        <v>20262</v>
      </c>
      <c r="H3307">
        <v>4000000</v>
      </c>
    </row>
    <row r="3308" spans="1:8" x14ac:dyDescent="0.3">
      <c r="A3308">
        <v>5.2</v>
      </c>
      <c r="B3308" t="s">
        <v>25260</v>
      </c>
      <c r="C3308" t="s">
        <v>16523</v>
      </c>
      <c r="D3308" t="s">
        <v>1429</v>
      </c>
      <c r="E3308" t="s">
        <v>37</v>
      </c>
      <c r="F3308">
        <v>93</v>
      </c>
      <c r="G3308">
        <v>4063</v>
      </c>
      <c r="H3308">
        <v>4000000</v>
      </c>
    </row>
    <row r="3309" spans="1:8" x14ac:dyDescent="0.3">
      <c r="A3309">
        <v>8.1999999999999993</v>
      </c>
      <c r="B3309" t="s">
        <v>25261</v>
      </c>
      <c r="C3309" t="s">
        <v>16577</v>
      </c>
      <c r="D3309" t="s">
        <v>939</v>
      </c>
      <c r="E3309" t="s">
        <v>37</v>
      </c>
      <c r="F3309">
        <v>226</v>
      </c>
      <c r="G3309">
        <v>198655278</v>
      </c>
      <c r="H3309">
        <v>3977000</v>
      </c>
    </row>
    <row r="3310" spans="1:8" x14ac:dyDescent="0.3">
      <c r="A3310">
        <v>6</v>
      </c>
      <c r="B3310" t="s">
        <v>25262</v>
      </c>
      <c r="C3310" t="s">
        <v>16584</v>
      </c>
      <c r="D3310" t="s">
        <v>760</v>
      </c>
      <c r="E3310" t="s">
        <v>37</v>
      </c>
      <c r="F3310">
        <v>104</v>
      </c>
      <c r="G3310">
        <v>143653</v>
      </c>
      <c r="H3310">
        <v>4000000</v>
      </c>
    </row>
    <row r="3311" spans="1:8" x14ac:dyDescent="0.3">
      <c r="A3311">
        <v>6.8</v>
      </c>
      <c r="B3311" t="s">
        <v>25263</v>
      </c>
      <c r="C3311" t="s">
        <v>14980</v>
      </c>
      <c r="D3311" t="s">
        <v>16590</v>
      </c>
      <c r="E3311" t="s">
        <v>37</v>
      </c>
      <c r="F3311">
        <v>152</v>
      </c>
      <c r="G3311">
        <v>14873</v>
      </c>
      <c r="H3311">
        <v>3800000</v>
      </c>
    </row>
    <row r="3312" spans="1:8" x14ac:dyDescent="0.3">
      <c r="A3312">
        <v>7</v>
      </c>
      <c r="B3312" t="s">
        <v>25264</v>
      </c>
      <c r="C3312" t="s">
        <v>16598</v>
      </c>
      <c r="D3312" t="s">
        <v>16600</v>
      </c>
      <c r="E3312" t="s">
        <v>37</v>
      </c>
      <c r="F3312">
        <v>107</v>
      </c>
      <c r="G3312">
        <v>8000000</v>
      </c>
      <c r="H3312">
        <v>3768785</v>
      </c>
    </row>
    <row r="3313" spans="1:8" x14ac:dyDescent="0.3">
      <c r="A3313">
        <v>6.8</v>
      </c>
      <c r="B3313" t="s">
        <v>25265</v>
      </c>
      <c r="C3313" t="s">
        <v>16618</v>
      </c>
      <c r="D3313" t="s">
        <v>6979</v>
      </c>
      <c r="E3313" t="s">
        <v>37</v>
      </c>
      <c r="F3313">
        <v>95</v>
      </c>
      <c r="G3313">
        <v>37606</v>
      </c>
      <c r="H3313">
        <v>3500000</v>
      </c>
    </row>
    <row r="3314" spans="1:8" x14ac:dyDescent="0.3">
      <c r="A3314">
        <v>7.1</v>
      </c>
      <c r="B3314" t="s">
        <v>25266</v>
      </c>
      <c r="C3314" t="s">
        <v>16622</v>
      </c>
      <c r="D3314" t="s">
        <v>16624</v>
      </c>
      <c r="E3314" t="s">
        <v>37</v>
      </c>
      <c r="F3314">
        <v>102</v>
      </c>
      <c r="G3314">
        <v>2956000</v>
      </c>
      <c r="H3314">
        <v>3700000</v>
      </c>
    </row>
    <row r="3315" spans="1:8" x14ac:dyDescent="0.3">
      <c r="A3315">
        <v>6.9</v>
      </c>
      <c r="B3315" t="s">
        <v>25267</v>
      </c>
      <c r="C3315" t="s">
        <v>16630</v>
      </c>
      <c r="D3315" t="s">
        <v>1473</v>
      </c>
      <c r="E3315" t="s">
        <v>37</v>
      </c>
      <c r="F3315">
        <v>99</v>
      </c>
      <c r="G3315">
        <v>19959</v>
      </c>
      <c r="H3315">
        <v>3800000</v>
      </c>
    </row>
    <row r="3316" spans="1:8" x14ac:dyDescent="0.3">
      <c r="A3316">
        <v>6.9</v>
      </c>
      <c r="B3316" t="s">
        <v>25268</v>
      </c>
      <c r="C3316" t="s">
        <v>9667</v>
      </c>
      <c r="D3316" t="s">
        <v>1188</v>
      </c>
      <c r="E3316" t="s">
        <v>37</v>
      </c>
      <c r="F3316">
        <v>109</v>
      </c>
      <c r="G3316">
        <v>2706659</v>
      </c>
      <c r="H3316">
        <v>2000000</v>
      </c>
    </row>
    <row r="3317" spans="1:8" x14ac:dyDescent="0.3">
      <c r="A3317">
        <v>7.2</v>
      </c>
      <c r="B3317" t="s">
        <v>25269</v>
      </c>
      <c r="C3317" t="s">
        <v>10911</v>
      </c>
      <c r="D3317" t="s">
        <v>3296</v>
      </c>
      <c r="E3317" t="s">
        <v>37</v>
      </c>
      <c r="F3317">
        <v>91</v>
      </c>
      <c r="G3317">
        <v>45857453</v>
      </c>
      <c r="H3317">
        <v>3500000</v>
      </c>
    </row>
    <row r="3318" spans="1:8" x14ac:dyDescent="0.3">
      <c r="A3318">
        <v>7.8</v>
      </c>
      <c r="B3318" t="s">
        <v>25270</v>
      </c>
      <c r="C3318" t="s">
        <v>16653</v>
      </c>
      <c r="D3318" t="s">
        <v>809</v>
      </c>
      <c r="E3318" t="s">
        <v>37</v>
      </c>
      <c r="F3318">
        <v>88</v>
      </c>
      <c r="G3318">
        <v>83400000</v>
      </c>
      <c r="H3318">
        <v>3500000</v>
      </c>
    </row>
    <row r="3319" spans="1:8" x14ac:dyDescent="0.3">
      <c r="A3319">
        <v>7.3</v>
      </c>
      <c r="B3319" t="s">
        <v>25271</v>
      </c>
      <c r="C3319" t="s">
        <v>1359</v>
      </c>
      <c r="D3319" t="s">
        <v>1188</v>
      </c>
      <c r="E3319" t="s">
        <v>37</v>
      </c>
      <c r="F3319">
        <v>97</v>
      </c>
      <c r="G3319">
        <v>27900000</v>
      </c>
      <c r="H3319">
        <v>3500000</v>
      </c>
    </row>
    <row r="3320" spans="1:8" x14ac:dyDescent="0.3">
      <c r="A3320">
        <v>7.5</v>
      </c>
      <c r="B3320" t="s">
        <v>25272</v>
      </c>
      <c r="C3320" t="s">
        <v>1220</v>
      </c>
      <c r="D3320" t="s">
        <v>1018</v>
      </c>
      <c r="E3320" t="s">
        <v>37</v>
      </c>
      <c r="F3320">
        <v>97</v>
      </c>
      <c r="G3320">
        <v>27900000</v>
      </c>
      <c r="H3320">
        <v>3500000</v>
      </c>
    </row>
    <row r="3321" spans="1:8" x14ac:dyDescent="0.3">
      <c r="A3321">
        <v>6</v>
      </c>
      <c r="B3321" t="s">
        <v>25273</v>
      </c>
      <c r="C3321" t="s">
        <v>16675</v>
      </c>
      <c r="D3321" t="s">
        <v>5852</v>
      </c>
      <c r="E3321" t="s">
        <v>37</v>
      </c>
      <c r="F3321">
        <v>85</v>
      </c>
      <c r="G3321">
        <v>14000000</v>
      </c>
      <c r="H3321">
        <v>3500000</v>
      </c>
    </row>
    <row r="3322" spans="1:8" x14ac:dyDescent="0.3">
      <c r="A3322">
        <v>6.8</v>
      </c>
      <c r="B3322" t="s">
        <v>25274</v>
      </c>
      <c r="C3322" t="s">
        <v>16703</v>
      </c>
      <c r="D3322" t="s">
        <v>2889</v>
      </c>
      <c r="E3322" t="s">
        <v>37</v>
      </c>
      <c r="F3322">
        <v>92</v>
      </c>
      <c r="G3322">
        <v>25138292</v>
      </c>
      <c r="H3322">
        <v>3500000</v>
      </c>
    </row>
    <row r="3323" spans="1:8" x14ac:dyDescent="0.3">
      <c r="A3323">
        <v>3.9</v>
      </c>
      <c r="B3323" t="s">
        <v>25275</v>
      </c>
      <c r="C3323" t="s">
        <v>16708</v>
      </c>
      <c r="D3323" t="s">
        <v>809</v>
      </c>
      <c r="E3323" t="s">
        <v>37</v>
      </c>
      <c r="F3323">
        <v>93</v>
      </c>
      <c r="G3323">
        <v>10305534</v>
      </c>
      <c r="H3323">
        <v>3500000</v>
      </c>
    </row>
    <row r="3324" spans="1:8" x14ac:dyDescent="0.3">
      <c r="A3324">
        <v>6.1</v>
      </c>
      <c r="B3324" t="s">
        <v>25276</v>
      </c>
      <c r="C3324" t="s">
        <v>16536</v>
      </c>
      <c r="D3324" t="s">
        <v>715</v>
      </c>
      <c r="E3324" t="s">
        <v>37</v>
      </c>
      <c r="F3324">
        <v>96</v>
      </c>
      <c r="G3324">
        <v>9449219</v>
      </c>
      <c r="H3324">
        <v>3500000</v>
      </c>
    </row>
    <row r="3325" spans="1:8" x14ac:dyDescent="0.3">
      <c r="A3325">
        <v>7.5</v>
      </c>
      <c r="B3325" t="s">
        <v>25277</v>
      </c>
      <c r="C3325" t="s">
        <v>581</v>
      </c>
      <c r="D3325" t="s">
        <v>760</v>
      </c>
      <c r="E3325" t="s">
        <v>37</v>
      </c>
      <c r="F3325">
        <v>105</v>
      </c>
      <c r="G3325">
        <v>6390032</v>
      </c>
      <c r="H3325">
        <v>3500000</v>
      </c>
    </row>
    <row r="3326" spans="1:8" x14ac:dyDescent="0.3">
      <c r="A3326">
        <v>8.1999999999999993</v>
      </c>
      <c r="B3326" t="s">
        <v>25278</v>
      </c>
      <c r="C3326" t="s">
        <v>8326</v>
      </c>
      <c r="D3326" t="s">
        <v>933</v>
      </c>
      <c r="E3326" t="s">
        <v>1265</v>
      </c>
      <c r="F3326">
        <v>129</v>
      </c>
      <c r="G3326">
        <v>20167424</v>
      </c>
      <c r="H3326">
        <v>2000000</v>
      </c>
    </row>
    <row r="3327" spans="1:8" x14ac:dyDescent="0.3">
      <c r="A3327">
        <v>7.8</v>
      </c>
      <c r="B3327" t="s">
        <v>25279</v>
      </c>
      <c r="C3327" t="s">
        <v>71</v>
      </c>
      <c r="D3327" t="s">
        <v>5852</v>
      </c>
      <c r="E3327" t="s">
        <v>37</v>
      </c>
      <c r="F3327">
        <v>37</v>
      </c>
      <c r="G3327">
        <v>5923044</v>
      </c>
      <c r="H3327">
        <v>3600000</v>
      </c>
    </row>
    <row r="3328" spans="1:8" x14ac:dyDescent="0.3">
      <c r="A3328">
        <v>5.2</v>
      </c>
      <c r="B3328" t="s">
        <v>25280</v>
      </c>
      <c r="C3328" t="s">
        <v>16741</v>
      </c>
      <c r="D3328" t="s">
        <v>16742</v>
      </c>
      <c r="E3328" t="s">
        <v>37</v>
      </c>
      <c r="F3328">
        <v>81</v>
      </c>
      <c r="G3328">
        <v>3293258</v>
      </c>
      <c r="H3328">
        <v>3000000</v>
      </c>
    </row>
    <row r="3329" spans="1:8" x14ac:dyDescent="0.3">
      <c r="A3329">
        <v>6.8</v>
      </c>
      <c r="B3329" t="s">
        <v>25281</v>
      </c>
      <c r="C3329" t="s">
        <v>16751</v>
      </c>
      <c r="D3329" t="s">
        <v>4305</v>
      </c>
      <c r="E3329" t="s">
        <v>1265</v>
      </c>
      <c r="F3329">
        <v>106</v>
      </c>
      <c r="G3329">
        <v>886410</v>
      </c>
      <c r="H3329">
        <v>3500000</v>
      </c>
    </row>
    <row r="3330" spans="1:8" x14ac:dyDescent="0.3">
      <c r="A3330">
        <v>7</v>
      </c>
      <c r="B3330" t="s">
        <v>25282</v>
      </c>
      <c r="C3330" t="s">
        <v>16758</v>
      </c>
      <c r="D3330" t="s">
        <v>16760</v>
      </c>
      <c r="E3330" t="s">
        <v>15280</v>
      </c>
      <c r="F3330">
        <v>103</v>
      </c>
      <c r="G3330">
        <v>252652</v>
      </c>
      <c r="H3330">
        <v>19900000</v>
      </c>
    </row>
    <row r="3331" spans="1:8" x14ac:dyDescent="0.3">
      <c r="A3331">
        <v>6.5</v>
      </c>
      <c r="B3331" t="s">
        <v>25283</v>
      </c>
      <c r="C3331" t="s">
        <v>16766</v>
      </c>
      <c r="D3331" t="s">
        <v>816</v>
      </c>
      <c r="E3331" t="s">
        <v>37</v>
      </c>
      <c r="F3331">
        <v>101</v>
      </c>
      <c r="G3331">
        <v>220234</v>
      </c>
      <c r="H3331">
        <v>3500000</v>
      </c>
    </row>
    <row r="3332" spans="1:8" x14ac:dyDescent="0.3">
      <c r="A3332">
        <v>6.4</v>
      </c>
      <c r="B3332" t="s">
        <v>25284</v>
      </c>
      <c r="C3332" t="s">
        <v>16770</v>
      </c>
      <c r="D3332" t="s">
        <v>1188</v>
      </c>
      <c r="E3332" t="s">
        <v>37</v>
      </c>
      <c r="F3332">
        <v>98</v>
      </c>
      <c r="G3332">
        <v>101228</v>
      </c>
      <c r="H3332">
        <v>3500000</v>
      </c>
    </row>
    <row r="3333" spans="1:8" x14ac:dyDescent="0.3">
      <c r="A3333">
        <v>5.3</v>
      </c>
      <c r="B3333" t="s">
        <v>25285</v>
      </c>
      <c r="C3333" t="s">
        <v>2944</v>
      </c>
      <c r="D3333" t="s">
        <v>718</v>
      </c>
      <c r="E3333" t="s">
        <v>37</v>
      </c>
      <c r="F3333">
        <v>91</v>
      </c>
      <c r="G3333">
        <v>96793</v>
      </c>
      <c r="H3333">
        <v>3500000</v>
      </c>
    </row>
    <row r="3334" spans="1:8" x14ac:dyDescent="0.3">
      <c r="A3334">
        <v>4.7</v>
      </c>
      <c r="B3334" t="s">
        <v>25286</v>
      </c>
      <c r="C3334" t="s">
        <v>16777</v>
      </c>
      <c r="D3334" t="s">
        <v>16779</v>
      </c>
      <c r="E3334" t="s">
        <v>37</v>
      </c>
      <c r="F3334">
        <v>105</v>
      </c>
      <c r="G3334">
        <v>123777</v>
      </c>
      <c r="H3334">
        <v>3500000</v>
      </c>
    </row>
    <row r="3335" spans="1:8" x14ac:dyDescent="0.3">
      <c r="A3335">
        <v>7</v>
      </c>
      <c r="B3335" t="s">
        <v>25287</v>
      </c>
      <c r="C3335" t="s">
        <v>16808</v>
      </c>
      <c r="D3335" t="s">
        <v>65</v>
      </c>
      <c r="E3335" t="s">
        <v>37</v>
      </c>
      <c r="F3335">
        <v>100</v>
      </c>
      <c r="G3335">
        <v>29233</v>
      </c>
      <c r="H3335">
        <v>3500000</v>
      </c>
    </row>
    <row r="3336" spans="1:8" x14ac:dyDescent="0.3">
      <c r="A3336">
        <v>7.6</v>
      </c>
      <c r="B3336" t="s">
        <v>25288</v>
      </c>
      <c r="C3336" t="s">
        <v>16836</v>
      </c>
      <c r="D3336" t="s">
        <v>65</v>
      </c>
      <c r="E3336" t="s">
        <v>726</v>
      </c>
      <c r="F3336">
        <v>80</v>
      </c>
      <c r="G3336">
        <v>77413017</v>
      </c>
      <c r="H3336">
        <v>8000000</v>
      </c>
    </row>
    <row r="3337" spans="1:8" x14ac:dyDescent="0.3">
      <c r="A3337">
        <v>7.1</v>
      </c>
      <c r="B3337" t="s">
        <v>25289</v>
      </c>
      <c r="C3337" t="s">
        <v>9147</v>
      </c>
      <c r="D3337" t="s">
        <v>1537</v>
      </c>
      <c r="E3337" t="s">
        <v>37</v>
      </c>
      <c r="F3337">
        <v>107</v>
      </c>
      <c r="G3337">
        <v>5354039</v>
      </c>
      <c r="H3337">
        <v>3500000</v>
      </c>
    </row>
    <row r="3338" spans="1:8" x14ac:dyDescent="0.3">
      <c r="A3338">
        <v>6.5</v>
      </c>
      <c r="B3338" t="s">
        <v>25290</v>
      </c>
      <c r="C3338" t="s">
        <v>16851</v>
      </c>
      <c r="D3338" t="s">
        <v>1188</v>
      </c>
      <c r="E3338" t="s">
        <v>37</v>
      </c>
      <c r="F3338">
        <v>92</v>
      </c>
      <c r="G3338">
        <v>2926565</v>
      </c>
      <c r="H3338">
        <v>3000000</v>
      </c>
    </row>
    <row r="3339" spans="1:8" x14ac:dyDescent="0.3">
      <c r="A3339">
        <v>8.5</v>
      </c>
      <c r="B3339" t="s">
        <v>25291</v>
      </c>
      <c r="C3339" t="s">
        <v>16855</v>
      </c>
      <c r="D3339" t="s">
        <v>3985</v>
      </c>
      <c r="E3339" t="s">
        <v>37</v>
      </c>
      <c r="F3339">
        <v>107</v>
      </c>
      <c r="G3339">
        <v>13092000</v>
      </c>
      <c r="H3339">
        <v>3300000</v>
      </c>
    </row>
    <row r="3340" spans="1:8" x14ac:dyDescent="0.3">
      <c r="A3340">
        <v>8.6999999999999993</v>
      </c>
      <c r="B3340" t="s">
        <v>25292</v>
      </c>
      <c r="C3340" t="s">
        <v>7148</v>
      </c>
      <c r="D3340" t="s">
        <v>937</v>
      </c>
      <c r="E3340" t="s">
        <v>12289</v>
      </c>
      <c r="F3340">
        <v>135</v>
      </c>
      <c r="G3340">
        <v>7563397</v>
      </c>
      <c r="H3340">
        <v>3300000</v>
      </c>
    </row>
    <row r="3341" spans="1:8" x14ac:dyDescent="0.3">
      <c r="A3341">
        <v>7.1</v>
      </c>
      <c r="B3341" t="s">
        <v>25293</v>
      </c>
      <c r="C3341" t="s">
        <v>16863</v>
      </c>
      <c r="D3341" t="s">
        <v>4205</v>
      </c>
      <c r="E3341" t="s">
        <v>37</v>
      </c>
      <c r="F3341">
        <v>99</v>
      </c>
      <c r="G3341">
        <v>104257</v>
      </c>
      <c r="H3341">
        <v>2200000</v>
      </c>
    </row>
    <row r="3342" spans="1:8" x14ac:dyDescent="0.3">
      <c r="A3342">
        <v>8.3000000000000007</v>
      </c>
      <c r="B3342" t="s">
        <v>25294</v>
      </c>
      <c r="C3342" t="s">
        <v>14030</v>
      </c>
      <c r="D3342" t="s">
        <v>1473</v>
      </c>
      <c r="E3342" t="s">
        <v>13564</v>
      </c>
      <c r="F3342">
        <v>115</v>
      </c>
      <c r="G3342">
        <v>610968</v>
      </c>
      <c r="H3342">
        <v>3800000</v>
      </c>
    </row>
    <row r="3343" spans="1:8" x14ac:dyDescent="0.3">
      <c r="A3343">
        <v>7.4</v>
      </c>
      <c r="B3343" t="s">
        <v>25295</v>
      </c>
      <c r="C3343" t="s">
        <v>9119</v>
      </c>
      <c r="D3343" t="s">
        <v>151</v>
      </c>
      <c r="E3343" t="s">
        <v>37</v>
      </c>
      <c r="F3343">
        <v>91</v>
      </c>
      <c r="G3343">
        <v>8108247</v>
      </c>
      <c r="H3343">
        <v>3300000</v>
      </c>
    </row>
    <row r="3344" spans="1:8" x14ac:dyDescent="0.3">
      <c r="A3344">
        <v>6.4</v>
      </c>
      <c r="B3344" t="s">
        <v>25296</v>
      </c>
      <c r="C3344" t="s">
        <v>16901</v>
      </c>
      <c r="D3344" t="s">
        <v>151</v>
      </c>
      <c r="E3344" t="s">
        <v>37</v>
      </c>
      <c r="F3344">
        <v>92</v>
      </c>
      <c r="G3344">
        <v>7680</v>
      </c>
      <c r="H3344">
        <v>2000000</v>
      </c>
    </row>
    <row r="3345" spans="1:8" x14ac:dyDescent="0.3">
      <c r="A3345">
        <v>7.5</v>
      </c>
      <c r="B3345" t="s">
        <v>25297</v>
      </c>
      <c r="C3345" t="s">
        <v>16925</v>
      </c>
      <c r="D3345" t="s">
        <v>937</v>
      </c>
      <c r="E3345" t="s">
        <v>1265</v>
      </c>
      <c r="F3345">
        <v>101</v>
      </c>
      <c r="G3345">
        <v>6517198</v>
      </c>
      <c r="H3345">
        <v>3000000</v>
      </c>
    </row>
    <row r="3346" spans="1:8" x14ac:dyDescent="0.3">
      <c r="A3346">
        <v>7.2</v>
      </c>
      <c r="B3346" t="s">
        <v>25298</v>
      </c>
      <c r="C3346" t="s">
        <v>16377</v>
      </c>
      <c r="D3346" t="s">
        <v>715</v>
      </c>
      <c r="E3346" t="s">
        <v>37</v>
      </c>
      <c r="F3346">
        <v>105</v>
      </c>
      <c r="G3346">
        <v>5776314</v>
      </c>
      <c r="H3346">
        <v>3200000</v>
      </c>
    </row>
    <row r="3347" spans="1:8" x14ac:dyDescent="0.3">
      <c r="A3347">
        <v>7.6</v>
      </c>
      <c r="B3347" t="s">
        <v>25299</v>
      </c>
      <c r="C3347" t="s">
        <v>3031</v>
      </c>
      <c r="D3347" t="s">
        <v>809</v>
      </c>
      <c r="E3347" t="s">
        <v>37</v>
      </c>
      <c r="F3347">
        <v>109</v>
      </c>
      <c r="G3347">
        <v>141600000</v>
      </c>
      <c r="H3347">
        <v>3000000</v>
      </c>
    </row>
    <row r="3348" spans="1:8" x14ac:dyDescent="0.3">
      <c r="A3348">
        <v>7.8</v>
      </c>
      <c r="B3348" t="s">
        <v>25300</v>
      </c>
      <c r="C3348" t="s">
        <v>14236</v>
      </c>
      <c r="D3348" t="s">
        <v>50</v>
      </c>
      <c r="E3348" t="s">
        <v>37</v>
      </c>
      <c r="F3348">
        <v>110</v>
      </c>
      <c r="G3348">
        <v>51100000</v>
      </c>
      <c r="H3348">
        <v>3000000</v>
      </c>
    </row>
    <row r="3349" spans="1:8" x14ac:dyDescent="0.3">
      <c r="A3349">
        <v>8.1999999999999993</v>
      </c>
      <c r="B3349" t="s">
        <v>25301</v>
      </c>
      <c r="C3349" t="s">
        <v>3075</v>
      </c>
      <c r="D3349" t="s">
        <v>1473</v>
      </c>
      <c r="E3349" t="s">
        <v>37</v>
      </c>
      <c r="F3349">
        <v>94</v>
      </c>
      <c r="G3349">
        <v>16501785</v>
      </c>
      <c r="H3349">
        <v>3500000</v>
      </c>
    </row>
    <row r="3350" spans="1:8" x14ac:dyDescent="0.3">
      <c r="A3350">
        <v>6.6</v>
      </c>
      <c r="B3350" t="s">
        <v>25302</v>
      </c>
      <c r="C3350" t="s">
        <v>2862</v>
      </c>
      <c r="D3350" t="s">
        <v>15320</v>
      </c>
      <c r="E3350" t="s">
        <v>37</v>
      </c>
      <c r="F3350">
        <v>115</v>
      </c>
      <c r="G3350">
        <v>38168022</v>
      </c>
      <c r="H3350">
        <v>3000000</v>
      </c>
    </row>
    <row r="3351" spans="1:8" x14ac:dyDescent="0.3">
      <c r="A3351">
        <v>5.7</v>
      </c>
      <c r="B3351" t="s">
        <v>25303</v>
      </c>
      <c r="C3351" t="s">
        <v>16966</v>
      </c>
      <c r="D3351" t="s">
        <v>4189</v>
      </c>
      <c r="E3351" t="s">
        <v>37</v>
      </c>
      <c r="F3351">
        <v>98</v>
      </c>
      <c r="G3351">
        <v>84749884</v>
      </c>
      <c r="H3351">
        <v>3000000</v>
      </c>
    </row>
    <row r="3352" spans="1:8" x14ac:dyDescent="0.3">
      <c r="A3352">
        <v>7.4</v>
      </c>
      <c r="B3352" t="s">
        <v>25304</v>
      </c>
      <c r="C3352" t="s">
        <v>4895</v>
      </c>
      <c r="D3352" t="s">
        <v>809</v>
      </c>
      <c r="E3352" t="s">
        <v>37</v>
      </c>
      <c r="F3352">
        <v>91</v>
      </c>
      <c r="G3352">
        <v>24788807</v>
      </c>
      <c r="H3352">
        <v>3000000</v>
      </c>
    </row>
    <row r="3353" spans="1:8" x14ac:dyDescent="0.3">
      <c r="A3353">
        <v>8</v>
      </c>
      <c r="B3353" t="s">
        <v>25305</v>
      </c>
      <c r="C3353" t="s">
        <v>1610</v>
      </c>
      <c r="D3353" t="s">
        <v>16974</v>
      </c>
      <c r="E3353" t="s">
        <v>37</v>
      </c>
      <c r="F3353">
        <v>120</v>
      </c>
      <c r="G3353">
        <v>21244913</v>
      </c>
      <c r="H3353">
        <v>4000000</v>
      </c>
    </row>
    <row r="3354" spans="1:8" x14ac:dyDescent="0.3">
      <c r="A3354">
        <v>5.4</v>
      </c>
      <c r="B3354" t="s">
        <v>25306</v>
      </c>
      <c r="C3354" t="s">
        <v>16982</v>
      </c>
      <c r="D3354" t="s">
        <v>5192</v>
      </c>
      <c r="E3354" t="s">
        <v>37</v>
      </c>
      <c r="F3354">
        <v>87</v>
      </c>
      <c r="G3354">
        <v>30000000</v>
      </c>
      <c r="H3354">
        <v>2200000</v>
      </c>
    </row>
    <row r="3355" spans="1:8" x14ac:dyDescent="0.3">
      <c r="A3355">
        <v>7.4</v>
      </c>
      <c r="B3355" t="s">
        <v>25307</v>
      </c>
      <c r="C3355" t="s">
        <v>10346</v>
      </c>
      <c r="D3355" t="s">
        <v>151</v>
      </c>
      <c r="E3355" t="s">
        <v>37</v>
      </c>
      <c r="F3355">
        <v>117</v>
      </c>
      <c r="G3355">
        <v>20966644</v>
      </c>
      <c r="H3355">
        <v>3000000</v>
      </c>
    </row>
    <row r="3356" spans="1:8" x14ac:dyDescent="0.3">
      <c r="A3356">
        <v>5.7</v>
      </c>
      <c r="B3356" t="s">
        <v>25308</v>
      </c>
      <c r="C3356" t="s">
        <v>12585</v>
      </c>
      <c r="D3356" t="s">
        <v>2118</v>
      </c>
      <c r="E3356" t="s">
        <v>37</v>
      </c>
      <c r="F3356">
        <v>85</v>
      </c>
      <c r="G3356">
        <v>64423650</v>
      </c>
      <c r="H3356">
        <v>3000000</v>
      </c>
    </row>
    <row r="3357" spans="1:8" x14ac:dyDescent="0.3">
      <c r="A3357">
        <v>6.8</v>
      </c>
      <c r="B3357" t="s">
        <v>25309</v>
      </c>
      <c r="C3357" t="s">
        <v>1232</v>
      </c>
      <c r="D3357" t="s">
        <v>2889</v>
      </c>
      <c r="E3357" t="s">
        <v>37</v>
      </c>
      <c r="F3357">
        <v>110</v>
      </c>
      <c r="G3357">
        <v>48056940</v>
      </c>
      <c r="H3357">
        <v>3000000</v>
      </c>
    </row>
    <row r="3358" spans="1:8" x14ac:dyDescent="0.3">
      <c r="A3358">
        <v>5.4</v>
      </c>
      <c r="B3358" t="s">
        <v>25310</v>
      </c>
      <c r="C3358" t="s">
        <v>10878</v>
      </c>
      <c r="D3358" t="s">
        <v>17000</v>
      </c>
      <c r="E3358" t="s">
        <v>37</v>
      </c>
      <c r="F3358">
        <v>113</v>
      </c>
      <c r="G3358">
        <v>19184015</v>
      </c>
      <c r="H3358">
        <v>3000000</v>
      </c>
    </row>
    <row r="3359" spans="1:8" x14ac:dyDescent="0.3">
      <c r="A3359">
        <v>5.0999999999999996</v>
      </c>
      <c r="B3359" t="s">
        <v>25311</v>
      </c>
      <c r="C3359" t="s">
        <v>4928</v>
      </c>
      <c r="D3359" t="s">
        <v>5231</v>
      </c>
      <c r="E3359" t="s">
        <v>37</v>
      </c>
      <c r="F3359">
        <v>98</v>
      </c>
      <c r="G3359">
        <v>24629916</v>
      </c>
      <c r="H3359">
        <v>3000000</v>
      </c>
    </row>
    <row r="3360" spans="1:8" x14ac:dyDescent="0.3">
      <c r="A3360">
        <v>5.9</v>
      </c>
      <c r="B3360" t="s">
        <v>25312</v>
      </c>
      <c r="C3360" t="s">
        <v>17027</v>
      </c>
      <c r="D3360" t="s">
        <v>3330</v>
      </c>
      <c r="E3360" t="s">
        <v>37</v>
      </c>
      <c r="F3360">
        <v>86</v>
      </c>
      <c r="G3360">
        <v>19472057</v>
      </c>
      <c r="H3360">
        <v>3000000</v>
      </c>
    </row>
    <row r="3361" spans="1:8" x14ac:dyDescent="0.3">
      <c r="A3361">
        <v>8.1999999999999993</v>
      </c>
      <c r="B3361" t="s">
        <v>25313</v>
      </c>
      <c r="C3361" t="s">
        <v>6851</v>
      </c>
      <c r="D3361" t="s">
        <v>1444</v>
      </c>
      <c r="E3361" t="s">
        <v>37</v>
      </c>
      <c r="F3361">
        <v>161</v>
      </c>
      <c r="G3361">
        <v>27200000</v>
      </c>
      <c r="H3361">
        <v>3000000</v>
      </c>
    </row>
    <row r="3362" spans="1:8" x14ac:dyDescent="0.3">
      <c r="A3362">
        <v>5.3</v>
      </c>
      <c r="B3362" t="s">
        <v>25314</v>
      </c>
      <c r="C3362" t="s">
        <v>3219</v>
      </c>
      <c r="D3362" t="s">
        <v>912</v>
      </c>
      <c r="E3362" t="s">
        <v>37</v>
      </c>
      <c r="F3362">
        <v>100</v>
      </c>
      <c r="G3362">
        <v>15369573</v>
      </c>
      <c r="H3362">
        <v>3000000</v>
      </c>
    </row>
    <row r="3363" spans="1:8" x14ac:dyDescent="0.3">
      <c r="A3363">
        <v>4.3</v>
      </c>
      <c r="B3363" t="s">
        <v>25315</v>
      </c>
      <c r="C3363" t="s">
        <v>17050</v>
      </c>
      <c r="D3363" t="s">
        <v>7540</v>
      </c>
      <c r="E3363" t="s">
        <v>37</v>
      </c>
      <c r="F3363">
        <v>91</v>
      </c>
      <c r="G3363">
        <v>15935068</v>
      </c>
      <c r="H3363">
        <v>2500000</v>
      </c>
    </row>
    <row r="3364" spans="1:8" x14ac:dyDescent="0.3">
      <c r="A3364">
        <v>7.2</v>
      </c>
      <c r="B3364" t="s">
        <v>25316</v>
      </c>
      <c r="C3364" t="s">
        <v>764</v>
      </c>
      <c r="D3364" t="s">
        <v>17062</v>
      </c>
      <c r="E3364" t="s">
        <v>37</v>
      </c>
      <c r="F3364">
        <v>100</v>
      </c>
      <c r="G3364">
        <v>11694528</v>
      </c>
      <c r="H3364">
        <v>3000000</v>
      </c>
    </row>
    <row r="3365" spans="1:8" x14ac:dyDescent="0.3">
      <c r="A3365">
        <v>5.9</v>
      </c>
      <c r="B3365" t="s">
        <v>25317</v>
      </c>
      <c r="C3365" t="s">
        <v>17076</v>
      </c>
      <c r="D3365" t="s">
        <v>853</v>
      </c>
      <c r="E3365" t="s">
        <v>37</v>
      </c>
      <c r="F3365">
        <v>84</v>
      </c>
      <c r="G3365">
        <v>10017041</v>
      </c>
      <c r="H3365">
        <v>3000000</v>
      </c>
    </row>
    <row r="3366" spans="1:8" x14ac:dyDescent="0.3">
      <c r="A3366">
        <v>3</v>
      </c>
      <c r="B3366" t="s">
        <v>25318</v>
      </c>
      <c r="C3366" t="s">
        <v>17104</v>
      </c>
      <c r="D3366" t="s">
        <v>809</v>
      </c>
      <c r="E3366" t="s">
        <v>37</v>
      </c>
      <c r="F3366">
        <v>99</v>
      </c>
      <c r="G3366">
        <v>7059537</v>
      </c>
      <c r="H3366">
        <v>3000000</v>
      </c>
    </row>
    <row r="3367" spans="1:8" x14ac:dyDescent="0.3">
      <c r="A3367">
        <v>7.9</v>
      </c>
      <c r="B3367" t="s">
        <v>25319</v>
      </c>
      <c r="C3367" t="s">
        <v>6948</v>
      </c>
      <c r="D3367" t="s">
        <v>151</v>
      </c>
      <c r="E3367" t="s">
        <v>37</v>
      </c>
      <c r="F3367">
        <v>109</v>
      </c>
      <c r="G3367">
        <v>8114507</v>
      </c>
      <c r="H3367">
        <v>3000000</v>
      </c>
    </row>
    <row r="3368" spans="1:8" x14ac:dyDescent="0.3">
      <c r="A3368">
        <v>3.2</v>
      </c>
      <c r="B3368" t="s">
        <v>25320</v>
      </c>
      <c r="C3368" t="s">
        <v>17115</v>
      </c>
      <c r="D3368" t="s">
        <v>1269</v>
      </c>
      <c r="E3368" t="s">
        <v>37</v>
      </c>
      <c r="F3368">
        <v>95</v>
      </c>
      <c r="G3368">
        <v>7888703</v>
      </c>
      <c r="H3368">
        <v>3000000</v>
      </c>
    </row>
    <row r="3369" spans="1:8" x14ac:dyDescent="0.3">
      <c r="A3369">
        <v>6.5</v>
      </c>
      <c r="B3369" t="s">
        <v>25321</v>
      </c>
      <c r="C3369" t="s">
        <v>15557</v>
      </c>
      <c r="D3369" t="s">
        <v>2105</v>
      </c>
      <c r="E3369" t="s">
        <v>37</v>
      </c>
      <c r="F3369">
        <v>97</v>
      </c>
      <c r="G3369">
        <v>7282851</v>
      </c>
      <c r="H3369">
        <v>3000000</v>
      </c>
    </row>
    <row r="3370" spans="1:8" x14ac:dyDescent="0.3">
      <c r="A3370">
        <v>7</v>
      </c>
      <c r="B3370" t="s">
        <v>25322</v>
      </c>
      <c r="C3370" t="s">
        <v>17131</v>
      </c>
      <c r="D3370" t="s">
        <v>1188</v>
      </c>
      <c r="E3370" t="s">
        <v>37</v>
      </c>
      <c r="F3370">
        <v>90</v>
      </c>
      <c r="G3370">
        <v>5844929</v>
      </c>
      <c r="H3370">
        <v>3000000</v>
      </c>
    </row>
    <row r="3371" spans="1:8" x14ac:dyDescent="0.3">
      <c r="A3371">
        <v>6.9</v>
      </c>
      <c r="B3371" t="s">
        <v>25323</v>
      </c>
      <c r="C3371" t="s">
        <v>17144</v>
      </c>
      <c r="D3371" t="s">
        <v>1188</v>
      </c>
      <c r="E3371" t="s">
        <v>37</v>
      </c>
      <c r="F3371">
        <v>96</v>
      </c>
      <c r="G3371">
        <v>4170647</v>
      </c>
      <c r="H3371">
        <v>1900000</v>
      </c>
    </row>
    <row r="3372" spans="1:8" x14ac:dyDescent="0.3">
      <c r="A3372">
        <v>4.4000000000000004</v>
      </c>
      <c r="B3372" t="s">
        <v>25324</v>
      </c>
      <c r="C3372" t="s">
        <v>17148</v>
      </c>
      <c r="D3372" t="s">
        <v>816</v>
      </c>
      <c r="E3372" t="s">
        <v>37</v>
      </c>
      <c r="F3372">
        <v>82</v>
      </c>
      <c r="G3372">
        <v>4142507</v>
      </c>
      <c r="H3372">
        <v>3000000</v>
      </c>
    </row>
    <row r="3373" spans="1:8" x14ac:dyDescent="0.3">
      <c r="A3373">
        <v>6</v>
      </c>
      <c r="B3373" t="s">
        <v>25325</v>
      </c>
      <c r="C3373" t="s">
        <v>8092</v>
      </c>
      <c r="D3373" t="s">
        <v>17154</v>
      </c>
      <c r="E3373" t="s">
        <v>37</v>
      </c>
      <c r="F3373">
        <v>109</v>
      </c>
      <c r="G3373">
        <v>4109095</v>
      </c>
      <c r="H3373">
        <v>3000000</v>
      </c>
    </row>
    <row r="3374" spans="1:8" x14ac:dyDescent="0.3">
      <c r="A3374">
        <v>5.3</v>
      </c>
      <c r="B3374" t="s">
        <v>25326</v>
      </c>
      <c r="C3374" t="s">
        <v>17170</v>
      </c>
      <c r="D3374" t="s">
        <v>5192</v>
      </c>
      <c r="E3374" t="s">
        <v>37</v>
      </c>
      <c r="F3374">
        <v>98</v>
      </c>
      <c r="G3374">
        <v>3902679</v>
      </c>
      <c r="H3374">
        <v>3000000</v>
      </c>
    </row>
    <row r="3375" spans="1:8" x14ac:dyDescent="0.3">
      <c r="A3375">
        <v>5.3</v>
      </c>
      <c r="B3375" t="s">
        <v>25327</v>
      </c>
      <c r="C3375" t="s">
        <v>17175</v>
      </c>
      <c r="D3375" t="s">
        <v>541</v>
      </c>
      <c r="E3375" t="s">
        <v>37</v>
      </c>
      <c r="F3375">
        <v>95</v>
      </c>
      <c r="G3375">
        <v>3559990</v>
      </c>
      <c r="H3375">
        <v>3000000</v>
      </c>
    </row>
    <row r="3376" spans="1:8" x14ac:dyDescent="0.3">
      <c r="A3376">
        <v>7.1</v>
      </c>
      <c r="B3376" t="s">
        <v>25328</v>
      </c>
      <c r="C3376" t="s">
        <v>17185</v>
      </c>
      <c r="D3376" t="s">
        <v>1473</v>
      </c>
      <c r="E3376" t="s">
        <v>37</v>
      </c>
      <c r="F3376">
        <v>104</v>
      </c>
      <c r="G3376">
        <v>3287435</v>
      </c>
      <c r="H3376">
        <v>4500000</v>
      </c>
    </row>
    <row r="3377" spans="1:8" x14ac:dyDescent="0.3">
      <c r="A3377">
        <v>5.4</v>
      </c>
      <c r="B3377" t="s">
        <v>25329</v>
      </c>
      <c r="C3377" t="s">
        <v>17189</v>
      </c>
      <c r="D3377" t="s">
        <v>3753</v>
      </c>
      <c r="E3377" t="s">
        <v>37</v>
      </c>
      <c r="F3377">
        <v>87</v>
      </c>
      <c r="G3377">
        <v>3071947</v>
      </c>
      <c r="H3377">
        <v>3500000</v>
      </c>
    </row>
    <row r="3378" spans="1:8" x14ac:dyDescent="0.3">
      <c r="A3378">
        <v>6.9</v>
      </c>
      <c r="B3378" t="s">
        <v>25330</v>
      </c>
      <c r="C3378" t="s">
        <v>11289</v>
      </c>
      <c r="D3378" t="s">
        <v>760</v>
      </c>
      <c r="E3378" t="s">
        <v>37</v>
      </c>
      <c r="F3378">
        <v>108</v>
      </c>
      <c r="G3378">
        <v>2961991</v>
      </c>
      <c r="H3378">
        <v>3300000</v>
      </c>
    </row>
    <row r="3379" spans="1:8" x14ac:dyDescent="0.3">
      <c r="A3379">
        <v>7.3</v>
      </c>
      <c r="B3379" t="s">
        <v>25331</v>
      </c>
      <c r="C3379" t="s">
        <v>457</v>
      </c>
      <c r="D3379" t="s">
        <v>937</v>
      </c>
      <c r="E3379" t="s">
        <v>17207</v>
      </c>
      <c r="F3379">
        <v>94</v>
      </c>
      <c r="G3379">
        <v>2912363</v>
      </c>
      <c r="H3379">
        <v>3000000</v>
      </c>
    </row>
    <row r="3380" spans="1:8" x14ac:dyDescent="0.3">
      <c r="A3380">
        <v>7.8</v>
      </c>
      <c r="B3380" t="s">
        <v>25332</v>
      </c>
      <c r="C3380" t="s">
        <v>16082</v>
      </c>
      <c r="D3380" t="s">
        <v>1188</v>
      </c>
      <c r="E3380" t="s">
        <v>37</v>
      </c>
      <c r="F3380">
        <v>134</v>
      </c>
      <c r="G3380">
        <v>3000000</v>
      </c>
      <c r="H3380">
        <v>3000000</v>
      </c>
    </row>
    <row r="3381" spans="1:8" x14ac:dyDescent="0.3">
      <c r="A3381">
        <v>6.6</v>
      </c>
      <c r="B3381" t="s">
        <v>25333</v>
      </c>
      <c r="C3381" t="s">
        <v>7916</v>
      </c>
      <c r="D3381" t="s">
        <v>15320</v>
      </c>
      <c r="E3381" t="s">
        <v>37</v>
      </c>
      <c r="F3381">
        <v>89</v>
      </c>
      <c r="G3381">
        <v>2223990</v>
      </c>
      <c r="H3381">
        <v>3000000</v>
      </c>
    </row>
    <row r="3382" spans="1:8" x14ac:dyDescent="0.3">
      <c r="A3382">
        <v>5.4</v>
      </c>
      <c r="B3382" t="s">
        <v>25334</v>
      </c>
      <c r="C3382" t="s">
        <v>4920</v>
      </c>
      <c r="D3382" t="s">
        <v>17216</v>
      </c>
      <c r="E3382" t="s">
        <v>37</v>
      </c>
      <c r="F3382">
        <v>102</v>
      </c>
      <c r="G3382">
        <v>1821983</v>
      </c>
      <c r="H3382">
        <v>3000000</v>
      </c>
    </row>
    <row r="3383" spans="1:8" x14ac:dyDescent="0.3">
      <c r="A3383">
        <v>8.4</v>
      </c>
      <c r="B3383" t="s">
        <v>25335</v>
      </c>
      <c r="C3383" t="s">
        <v>12126</v>
      </c>
      <c r="D3383" t="s">
        <v>933</v>
      </c>
      <c r="E3383" t="s">
        <v>10486</v>
      </c>
      <c r="F3383">
        <v>120</v>
      </c>
      <c r="G3383">
        <v>2181290</v>
      </c>
      <c r="H3383">
        <v>3000000</v>
      </c>
    </row>
    <row r="3384" spans="1:8" x14ac:dyDescent="0.3">
      <c r="A3384">
        <v>6.3</v>
      </c>
      <c r="B3384" t="s">
        <v>25336</v>
      </c>
      <c r="C3384" t="s">
        <v>17224</v>
      </c>
      <c r="D3384" t="s">
        <v>4930</v>
      </c>
      <c r="E3384" t="s">
        <v>37</v>
      </c>
      <c r="F3384">
        <v>110</v>
      </c>
      <c r="G3384">
        <v>2848578</v>
      </c>
      <c r="H3384">
        <v>3500000</v>
      </c>
    </row>
    <row r="3385" spans="1:8" x14ac:dyDescent="0.3">
      <c r="A3385">
        <v>6.1</v>
      </c>
      <c r="B3385" t="s">
        <v>25337</v>
      </c>
      <c r="C3385" t="s">
        <v>17231</v>
      </c>
      <c r="D3385" t="s">
        <v>843</v>
      </c>
      <c r="E3385" t="s">
        <v>37</v>
      </c>
      <c r="F3385">
        <v>86</v>
      </c>
      <c r="G3385">
        <v>703002</v>
      </c>
      <c r="H3385">
        <v>3000000</v>
      </c>
    </row>
    <row r="3386" spans="1:8" x14ac:dyDescent="0.3">
      <c r="A3386">
        <v>5</v>
      </c>
      <c r="B3386" t="s">
        <v>25338</v>
      </c>
      <c r="C3386" t="s">
        <v>17237</v>
      </c>
      <c r="D3386" t="s">
        <v>1022</v>
      </c>
      <c r="E3386" t="s">
        <v>37</v>
      </c>
      <c r="F3386">
        <v>101</v>
      </c>
      <c r="G3386">
        <v>3105269</v>
      </c>
      <c r="H3386">
        <v>3000000</v>
      </c>
    </row>
    <row r="3387" spans="1:8" x14ac:dyDescent="0.3">
      <c r="A3387">
        <v>7.2</v>
      </c>
      <c r="B3387" t="s">
        <v>25339</v>
      </c>
      <c r="C3387" t="s">
        <v>17245</v>
      </c>
      <c r="D3387" t="s">
        <v>17246</v>
      </c>
      <c r="E3387" t="s">
        <v>37</v>
      </c>
      <c r="F3387">
        <v>87</v>
      </c>
      <c r="G3387">
        <v>252726</v>
      </c>
      <c r="H3387">
        <v>3000000</v>
      </c>
    </row>
    <row r="3388" spans="1:8" x14ac:dyDescent="0.3">
      <c r="A3388">
        <v>5.3</v>
      </c>
      <c r="B3388" t="s">
        <v>25340</v>
      </c>
      <c r="C3388" t="s">
        <v>17263</v>
      </c>
      <c r="D3388" t="s">
        <v>816</v>
      </c>
      <c r="E3388" t="s">
        <v>37</v>
      </c>
      <c r="F3388">
        <v>87</v>
      </c>
      <c r="G3388">
        <v>418268</v>
      </c>
      <c r="H3388">
        <v>3000000</v>
      </c>
    </row>
    <row r="3389" spans="1:8" x14ac:dyDescent="0.3">
      <c r="A3389">
        <v>5.3</v>
      </c>
      <c r="B3389" t="s">
        <v>25341</v>
      </c>
      <c r="C3389" t="s">
        <v>745</v>
      </c>
      <c r="D3389" t="s">
        <v>809</v>
      </c>
      <c r="E3389" t="s">
        <v>37</v>
      </c>
      <c r="F3389">
        <v>93</v>
      </c>
      <c r="G3389">
        <v>200803</v>
      </c>
      <c r="H3389">
        <v>3000000</v>
      </c>
    </row>
    <row r="3390" spans="1:8" x14ac:dyDescent="0.3">
      <c r="A3390">
        <v>7.4</v>
      </c>
      <c r="B3390" t="s">
        <v>25342</v>
      </c>
      <c r="C3390" t="s">
        <v>12169</v>
      </c>
      <c r="D3390" t="s">
        <v>2265</v>
      </c>
      <c r="E3390" t="s">
        <v>6517</v>
      </c>
      <c r="F3390">
        <v>98</v>
      </c>
      <c r="G3390">
        <v>95016</v>
      </c>
      <c r="H3390">
        <v>2700000</v>
      </c>
    </row>
    <row r="3391" spans="1:8" x14ac:dyDescent="0.3">
      <c r="A3391">
        <v>5.9</v>
      </c>
      <c r="B3391" t="s">
        <v>25343</v>
      </c>
      <c r="C3391" t="s">
        <v>17293</v>
      </c>
      <c r="D3391" t="s">
        <v>948</v>
      </c>
      <c r="E3391" t="s">
        <v>37</v>
      </c>
      <c r="F3391">
        <v>100</v>
      </c>
      <c r="G3391">
        <v>73678</v>
      </c>
      <c r="H3391">
        <v>3000000</v>
      </c>
    </row>
    <row r="3392" spans="1:8" x14ac:dyDescent="0.3">
      <c r="A3392">
        <v>4.0999999999999996</v>
      </c>
      <c r="B3392" t="s">
        <v>25344</v>
      </c>
      <c r="C3392" t="s">
        <v>17297</v>
      </c>
      <c r="D3392" t="s">
        <v>3330</v>
      </c>
      <c r="E3392" t="s">
        <v>37</v>
      </c>
      <c r="F3392">
        <v>88</v>
      </c>
      <c r="G3392">
        <v>143000</v>
      </c>
      <c r="H3392">
        <v>5000000</v>
      </c>
    </row>
    <row r="3393" spans="1:8" x14ac:dyDescent="0.3">
      <c r="A3393">
        <v>6.7</v>
      </c>
      <c r="B3393" t="s">
        <v>25345</v>
      </c>
      <c r="C3393" t="s">
        <v>861</v>
      </c>
      <c r="D3393" t="s">
        <v>1188</v>
      </c>
      <c r="E3393" t="s">
        <v>37</v>
      </c>
      <c r="F3393">
        <v>97</v>
      </c>
      <c r="G3393">
        <v>39852</v>
      </c>
      <c r="H3393">
        <v>3000000</v>
      </c>
    </row>
    <row r="3394" spans="1:8" x14ac:dyDescent="0.3">
      <c r="A3394">
        <v>5.8</v>
      </c>
      <c r="B3394" t="s">
        <v>25346</v>
      </c>
      <c r="C3394" t="s">
        <v>9901</v>
      </c>
      <c r="D3394" t="s">
        <v>1233</v>
      </c>
      <c r="E3394" t="s">
        <v>37</v>
      </c>
      <c r="F3394">
        <v>122</v>
      </c>
      <c r="G3394">
        <v>22000</v>
      </c>
      <c r="H3394">
        <v>3000000</v>
      </c>
    </row>
    <row r="3395" spans="1:8" x14ac:dyDescent="0.3">
      <c r="A3395">
        <v>5.9</v>
      </c>
      <c r="B3395" t="s">
        <v>25347</v>
      </c>
      <c r="C3395" t="s">
        <v>17331</v>
      </c>
      <c r="D3395" t="s">
        <v>1473</v>
      </c>
      <c r="E3395" t="s">
        <v>37</v>
      </c>
      <c r="F3395">
        <v>96</v>
      </c>
      <c r="G3395">
        <v>5005</v>
      </c>
      <c r="H3395">
        <v>3000000</v>
      </c>
    </row>
    <row r="3396" spans="1:8" x14ac:dyDescent="0.3">
      <c r="A3396">
        <v>8</v>
      </c>
      <c r="B3396" t="s">
        <v>25348</v>
      </c>
      <c r="C3396" t="s">
        <v>2168</v>
      </c>
      <c r="D3396" t="s">
        <v>1473</v>
      </c>
      <c r="E3396" t="s">
        <v>12289</v>
      </c>
      <c r="F3396">
        <v>113</v>
      </c>
      <c r="G3396">
        <v>5595428</v>
      </c>
      <c r="H3396">
        <v>2900000</v>
      </c>
    </row>
    <row r="3397" spans="1:8" x14ac:dyDescent="0.3">
      <c r="A3397">
        <v>6.5</v>
      </c>
      <c r="B3397" t="s">
        <v>25349</v>
      </c>
      <c r="C3397" t="s">
        <v>17414</v>
      </c>
      <c r="D3397" t="s">
        <v>816</v>
      </c>
      <c r="E3397" t="s">
        <v>37</v>
      </c>
      <c r="F3397">
        <v>105</v>
      </c>
      <c r="G3397">
        <v>3123749</v>
      </c>
      <c r="H3397">
        <v>1500000</v>
      </c>
    </row>
    <row r="3398" spans="1:8" x14ac:dyDescent="0.3">
      <c r="A3398">
        <v>6.4</v>
      </c>
      <c r="B3398" t="s">
        <v>25350</v>
      </c>
      <c r="C3398" t="s">
        <v>17424</v>
      </c>
      <c r="D3398" t="s">
        <v>65</v>
      </c>
      <c r="E3398" t="s">
        <v>37</v>
      </c>
      <c r="F3398">
        <v>93</v>
      </c>
      <c r="G3398">
        <v>100675</v>
      </c>
      <c r="H3398">
        <v>3000000</v>
      </c>
    </row>
    <row r="3399" spans="1:8" x14ac:dyDescent="0.3">
      <c r="A3399">
        <v>6.8</v>
      </c>
      <c r="B3399" t="s">
        <v>25351</v>
      </c>
      <c r="C3399" t="s">
        <v>5266</v>
      </c>
      <c r="D3399" t="s">
        <v>4189</v>
      </c>
      <c r="E3399" t="s">
        <v>726</v>
      </c>
      <c r="F3399">
        <v>89</v>
      </c>
      <c r="G3399">
        <v>3645438</v>
      </c>
      <c r="H3399">
        <v>2200000</v>
      </c>
    </row>
    <row r="3400" spans="1:8" x14ac:dyDescent="0.3">
      <c r="A3400">
        <v>7.4</v>
      </c>
      <c r="B3400" t="s">
        <v>25352</v>
      </c>
      <c r="C3400" t="s">
        <v>10864</v>
      </c>
      <c r="D3400" t="s">
        <v>3365</v>
      </c>
      <c r="E3400" t="s">
        <v>37</v>
      </c>
      <c r="F3400">
        <v>116</v>
      </c>
      <c r="G3400">
        <v>22201636</v>
      </c>
      <c r="H3400">
        <v>8000000</v>
      </c>
    </row>
    <row r="3401" spans="1:8" x14ac:dyDescent="0.3">
      <c r="A3401">
        <v>8.3000000000000007</v>
      </c>
      <c r="B3401" t="s">
        <v>25353</v>
      </c>
      <c r="C3401" t="s">
        <v>16253</v>
      </c>
      <c r="D3401" t="s">
        <v>4331</v>
      </c>
      <c r="E3401" t="s">
        <v>37</v>
      </c>
      <c r="F3401">
        <v>120</v>
      </c>
      <c r="G3401">
        <v>25000000</v>
      </c>
      <c r="H3401">
        <v>2883848</v>
      </c>
    </row>
    <row r="3402" spans="1:8" x14ac:dyDescent="0.3">
      <c r="A3402">
        <v>5.3</v>
      </c>
      <c r="B3402" t="s">
        <v>25354</v>
      </c>
      <c r="C3402" t="s">
        <v>17459</v>
      </c>
      <c r="D3402" t="s">
        <v>4189</v>
      </c>
      <c r="E3402" t="s">
        <v>37</v>
      </c>
      <c r="F3402">
        <v>88</v>
      </c>
      <c r="G3402">
        <v>19170001</v>
      </c>
      <c r="H3402">
        <v>2800000</v>
      </c>
    </row>
    <row r="3403" spans="1:8" x14ac:dyDescent="0.3">
      <c r="A3403">
        <v>8.1</v>
      </c>
      <c r="B3403" t="s">
        <v>25355</v>
      </c>
      <c r="C3403" t="s">
        <v>16577</v>
      </c>
      <c r="D3403" t="s">
        <v>7576</v>
      </c>
      <c r="E3403" t="s">
        <v>37</v>
      </c>
      <c r="F3403">
        <v>102</v>
      </c>
      <c r="G3403">
        <v>22202612</v>
      </c>
      <c r="H3403">
        <v>2800000</v>
      </c>
    </row>
    <row r="3404" spans="1:8" x14ac:dyDescent="0.3">
      <c r="A3404">
        <v>8</v>
      </c>
      <c r="B3404" t="s">
        <v>25356</v>
      </c>
      <c r="C3404" t="s">
        <v>8111</v>
      </c>
      <c r="D3404" t="s">
        <v>809</v>
      </c>
      <c r="E3404" t="s">
        <v>37</v>
      </c>
      <c r="F3404">
        <v>106</v>
      </c>
      <c r="G3404">
        <v>86300000</v>
      </c>
      <c r="H3404">
        <v>2800000</v>
      </c>
    </row>
    <row r="3405" spans="1:8" x14ac:dyDescent="0.3">
      <c r="A3405">
        <v>5.7</v>
      </c>
      <c r="B3405" t="s">
        <v>25357</v>
      </c>
      <c r="C3405" t="s">
        <v>1172</v>
      </c>
      <c r="D3405" t="s">
        <v>4189</v>
      </c>
      <c r="E3405" t="s">
        <v>37</v>
      </c>
      <c r="F3405">
        <v>95</v>
      </c>
      <c r="G3405">
        <v>952620</v>
      </c>
      <c r="H3405">
        <v>2000000</v>
      </c>
    </row>
    <row r="3406" spans="1:8" x14ac:dyDescent="0.3">
      <c r="A3406">
        <v>7.1</v>
      </c>
      <c r="B3406" t="s">
        <v>25358</v>
      </c>
      <c r="C3406" t="s">
        <v>17483</v>
      </c>
      <c r="D3406" t="s">
        <v>1473</v>
      </c>
      <c r="E3406" t="s">
        <v>37</v>
      </c>
      <c r="F3406">
        <v>113</v>
      </c>
      <c r="G3406">
        <v>9054736</v>
      </c>
      <c r="H3406">
        <v>2700000</v>
      </c>
    </row>
    <row r="3407" spans="1:8" x14ac:dyDescent="0.3">
      <c r="A3407">
        <v>7.8</v>
      </c>
      <c r="B3407" t="s">
        <v>25359</v>
      </c>
      <c r="C3407" t="s">
        <v>8111</v>
      </c>
      <c r="D3407" t="s">
        <v>2271</v>
      </c>
      <c r="E3407" t="s">
        <v>37</v>
      </c>
      <c r="F3407">
        <v>93</v>
      </c>
      <c r="G3407">
        <v>119500000</v>
      </c>
      <c r="H3407">
        <v>2600000</v>
      </c>
    </row>
    <row r="3408" spans="1:8" x14ac:dyDescent="0.3">
      <c r="A3408">
        <v>5.9</v>
      </c>
      <c r="B3408" t="s">
        <v>25360</v>
      </c>
      <c r="C3408" t="s">
        <v>12751</v>
      </c>
      <c r="D3408" t="s">
        <v>3330</v>
      </c>
      <c r="E3408" t="s">
        <v>37</v>
      </c>
      <c r="F3408">
        <v>97</v>
      </c>
      <c r="G3408">
        <v>32600000</v>
      </c>
      <c r="H3408">
        <v>1800000</v>
      </c>
    </row>
    <row r="3409" spans="1:8" x14ac:dyDescent="0.3">
      <c r="A3409">
        <v>7.8</v>
      </c>
      <c r="B3409" t="s">
        <v>25361</v>
      </c>
      <c r="C3409" t="s">
        <v>10346</v>
      </c>
      <c r="D3409" t="s">
        <v>151</v>
      </c>
      <c r="E3409" t="s">
        <v>37</v>
      </c>
      <c r="F3409">
        <v>140</v>
      </c>
      <c r="G3409">
        <v>3130592</v>
      </c>
      <c r="H3409">
        <v>2600000</v>
      </c>
    </row>
    <row r="3410" spans="1:8" x14ac:dyDescent="0.3">
      <c r="A3410">
        <v>6</v>
      </c>
      <c r="B3410" t="s">
        <v>25362</v>
      </c>
      <c r="C3410" t="s">
        <v>17546</v>
      </c>
      <c r="D3410" t="s">
        <v>1699</v>
      </c>
      <c r="E3410" t="s">
        <v>37</v>
      </c>
      <c r="F3410">
        <v>86</v>
      </c>
      <c r="G3410">
        <v>475000</v>
      </c>
      <c r="H3410">
        <v>2800000</v>
      </c>
    </row>
    <row r="3411" spans="1:8" x14ac:dyDescent="0.3">
      <c r="A3411">
        <v>7.2</v>
      </c>
      <c r="B3411" t="s">
        <v>25363</v>
      </c>
      <c r="C3411" t="s">
        <v>17559</v>
      </c>
      <c r="D3411" t="s">
        <v>2063</v>
      </c>
      <c r="E3411" t="s">
        <v>1265</v>
      </c>
      <c r="F3411">
        <v>66</v>
      </c>
      <c r="G3411">
        <v>38108</v>
      </c>
      <c r="H3411">
        <v>2600000</v>
      </c>
    </row>
    <row r="3412" spans="1:8" x14ac:dyDescent="0.3">
      <c r="A3412">
        <v>5.0999999999999996</v>
      </c>
      <c r="B3412" t="s">
        <v>25364</v>
      </c>
      <c r="C3412" t="s">
        <v>15568</v>
      </c>
      <c r="D3412" t="s">
        <v>1269</v>
      </c>
      <c r="E3412" t="s">
        <v>37</v>
      </c>
      <c r="F3412">
        <v>86</v>
      </c>
      <c r="G3412">
        <v>40041683</v>
      </c>
      <c r="H3412">
        <v>2500000</v>
      </c>
    </row>
    <row r="3413" spans="1:8" x14ac:dyDescent="0.3">
      <c r="A3413">
        <v>5.0999999999999996</v>
      </c>
      <c r="B3413" t="s">
        <v>25365</v>
      </c>
      <c r="C3413" t="s">
        <v>17588</v>
      </c>
      <c r="D3413" t="s">
        <v>65</v>
      </c>
      <c r="E3413" t="s">
        <v>37</v>
      </c>
      <c r="F3413">
        <v>87</v>
      </c>
      <c r="G3413">
        <v>33349949</v>
      </c>
      <c r="H3413">
        <v>2500000</v>
      </c>
    </row>
    <row r="3414" spans="1:8" x14ac:dyDescent="0.3">
      <c r="A3414">
        <v>6.9</v>
      </c>
      <c r="B3414" t="s">
        <v>25366</v>
      </c>
      <c r="C3414" t="s">
        <v>217</v>
      </c>
      <c r="D3414" t="s">
        <v>3296</v>
      </c>
      <c r="E3414" t="s">
        <v>37</v>
      </c>
      <c r="F3414">
        <v>149</v>
      </c>
      <c r="G3414">
        <v>25809813</v>
      </c>
      <c r="H3414">
        <v>26000000</v>
      </c>
    </row>
    <row r="3415" spans="1:8" x14ac:dyDescent="0.3">
      <c r="A3415">
        <v>4.5999999999999996</v>
      </c>
      <c r="B3415" t="s">
        <v>25367</v>
      </c>
      <c r="C3415" t="s">
        <v>17597</v>
      </c>
      <c r="D3415" t="s">
        <v>4834</v>
      </c>
      <c r="E3415" t="s">
        <v>37</v>
      </c>
      <c r="F3415">
        <v>98</v>
      </c>
      <c r="G3415">
        <v>14400000</v>
      </c>
      <c r="H3415">
        <v>2500000</v>
      </c>
    </row>
    <row r="3416" spans="1:8" x14ac:dyDescent="0.3">
      <c r="A3416">
        <v>6.7</v>
      </c>
      <c r="B3416" t="s">
        <v>25368</v>
      </c>
      <c r="C3416" t="s">
        <v>17612</v>
      </c>
      <c r="D3416" t="s">
        <v>15320</v>
      </c>
      <c r="E3416" t="s">
        <v>37</v>
      </c>
      <c r="F3416">
        <v>75</v>
      </c>
      <c r="G3416">
        <v>32230907</v>
      </c>
      <c r="H3416">
        <v>2500000</v>
      </c>
    </row>
    <row r="3417" spans="1:8" x14ac:dyDescent="0.3">
      <c r="A3417">
        <v>7.1</v>
      </c>
      <c r="B3417" t="s">
        <v>25369</v>
      </c>
      <c r="C3417" t="s">
        <v>3837</v>
      </c>
      <c r="D3417" t="s">
        <v>1473</v>
      </c>
      <c r="E3417" t="s">
        <v>37</v>
      </c>
      <c r="F3417">
        <v>104</v>
      </c>
      <c r="G3417">
        <v>6401336</v>
      </c>
      <c r="H3417">
        <v>2500000</v>
      </c>
    </row>
    <row r="3418" spans="1:8" x14ac:dyDescent="0.3">
      <c r="A3418">
        <v>7.6</v>
      </c>
      <c r="B3418" t="s">
        <v>25370</v>
      </c>
      <c r="C3418" t="s">
        <v>14936</v>
      </c>
      <c r="D3418" t="s">
        <v>715</v>
      </c>
      <c r="E3418" t="s">
        <v>37</v>
      </c>
      <c r="F3418">
        <v>102</v>
      </c>
      <c r="G3418">
        <v>26781723</v>
      </c>
      <c r="H3418">
        <v>2500000</v>
      </c>
    </row>
    <row r="3419" spans="1:8" x14ac:dyDescent="0.3">
      <c r="A3419">
        <v>8.1</v>
      </c>
      <c r="B3419" t="s">
        <v>25371</v>
      </c>
      <c r="C3419" t="s">
        <v>6948</v>
      </c>
      <c r="D3419" t="s">
        <v>151</v>
      </c>
      <c r="E3419" t="s">
        <v>37</v>
      </c>
      <c r="F3419">
        <v>105</v>
      </c>
      <c r="G3419">
        <v>5400000</v>
      </c>
      <c r="H3419">
        <v>2500000</v>
      </c>
    </row>
    <row r="3420" spans="1:8" x14ac:dyDescent="0.3">
      <c r="A3420">
        <v>7</v>
      </c>
      <c r="B3420" t="s">
        <v>25372</v>
      </c>
      <c r="C3420" t="s">
        <v>17640</v>
      </c>
      <c r="D3420" t="s">
        <v>1473</v>
      </c>
      <c r="E3420" t="s">
        <v>37</v>
      </c>
      <c r="F3420">
        <v>107</v>
      </c>
      <c r="G3420">
        <v>1282084</v>
      </c>
      <c r="H3420">
        <v>2500000</v>
      </c>
    </row>
    <row r="3421" spans="1:8" x14ac:dyDescent="0.3">
      <c r="A3421">
        <v>7.1</v>
      </c>
      <c r="B3421" t="s">
        <v>25373</v>
      </c>
      <c r="C3421" t="s">
        <v>11970</v>
      </c>
      <c r="D3421" t="s">
        <v>17657</v>
      </c>
      <c r="E3421" t="s">
        <v>37</v>
      </c>
      <c r="F3421">
        <v>89</v>
      </c>
      <c r="G3421">
        <v>3325638</v>
      </c>
      <c r="H3421">
        <v>2500000</v>
      </c>
    </row>
    <row r="3422" spans="1:8" x14ac:dyDescent="0.3">
      <c r="A3422">
        <v>7.6</v>
      </c>
      <c r="B3422" t="s">
        <v>25374</v>
      </c>
      <c r="C3422" t="s">
        <v>17662</v>
      </c>
      <c r="D3422" t="s">
        <v>151</v>
      </c>
      <c r="E3422" t="s">
        <v>37</v>
      </c>
      <c r="F3422">
        <v>106</v>
      </c>
      <c r="G3422">
        <v>395592</v>
      </c>
      <c r="H3422">
        <v>2000000</v>
      </c>
    </row>
    <row r="3423" spans="1:8" x14ac:dyDescent="0.3">
      <c r="A3423">
        <v>7.1</v>
      </c>
      <c r="B3423" t="s">
        <v>25375</v>
      </c>
      <c r="C3423" t="s">
        <v>17667</v>
      </c>
      <c r="D3423" t="s">
        <v>715</v>
      </c>
      <c r="E3423" t="s">
        <v>37</v>
      </c>
      <c r="F3423">
        <v>95</v>
      </c>
      <c r="G3423">
        <v>6851969</v>
      </c>
      <c r="H3423">
        <v>2500000</v>
      </c>
    </row>
    <row r="3424" spans="1:8" x14ac:dyDescent="0.3">
      <c r="A3424">
        <v>7.1</v>
      </c>
      <c r="B3424" t="s">
        <v>25376</v>
      </c>
      <c r="C3424" t="s">
        <v>15660</v>
      </c>
      <c r="D3424" t="s">
        <v>17672</v>
      </c>
      <c r="E3424" t="s">
        <v>37</v>
      </c>
      <c r="F3424">
        <v>34</v>
      </c>
      <c r="G3424">
        <v>333658</v>
      </c>
      <c r="H3424">
        <v>34000</v>
      </c>
    </row>
    <row r="3425" spans="1:8" x14ac:dyDescent="0.3">
      <c r="A3425">
        <v>7.7</v>
      </c>
      <c r="B3425" t="s">
        <v>25377</v>
      </c>
      <c r="C3425" t="s">
        <v>1583</v>
      </c>
      <c r="D3425" t="s">
        <v>17678</v>
      </c>
      <c r="E3425" t="s">
        <v>37</v>
      </c>
      <c r="F3425">
        <v>101</v>
      </c>
      <c r="G3425">
        <v>12995673</v>
      </c>
      <c r="H3425">
        <v>2500000</v>
      </c>
    </row>
    <row r="3426" spans="1:8" x14ac:dyDescent="0.3">
      <c r="A3426">
        <v>7.6</v>
      </c>
      <c r="B3426" t="s">
        <v>25378</v>
      </c>
      <c r="C3426" t="s">
        <v>17684</v>
      </c>
      <c r="D3426" t="s">
        <v>65</v>
      </c>
      <c r="E3426" t="s">
        <v>37</v>
      </c>
      <c r="F3426">
        <v>112</v>
      </c>
      <c r="G3426">
        <v>173783</v>
      </c>
      <c r="H3426">
        <v>2500000</v>
      </c>
    </row>
    <row r="3427" spans="1:8" x14ac:dyDescent="0.3">
      <c r="A3427">
        <v>6.6</v>
      </c>
      <c r="B3427" t="s">
        <v>25379</v>
      </c>
      <c r="C3427" t="s">
        <v>17690</v>
      </c>
      <c r="D3427" t="s">
        <v>1473</v>
      </c>
      <c r="E3427" t="s">
        <v>37</v>
      </c>
      <c r="F3427">
        <v>100</v>
      </c>
      <c r="G3427">
        <v>118666</v>
      </c>
      <c r="H3427">
        <v>2500000</v>
      </c>
    </row>
    <row r="3428" spans="1:8" x14ac:dyDescent="0.3">
      <c r="A3428">
        <v>5.7</v>
      </c>
      <c r="B3428" t="s">
        <v>25380</v>
      </c>
      <c r="C3428" t="s">
        <v>17693</v>
      </c>
      <c r="D3428" t="s">
        <v>1718</v>
      </c>
      <c r="E3428" t="s">
        <v>37</v>
      </c>
      <c r="F3428">
        <v>100</v>
      </c>
      <c r="G3428">
        <v>71904</v>
      </c>
      <c r="H3428">
        <v>2500000</v>
      </c>
    </row>
    <row r="3429" spans="1:8" x14ac:dyDescent="0.3">
      <c r="A3429">
        <v>7.1</v>
      </c>
      <c r="B3429" t="s">
        <v>25381</v>
      </c>
      <c r="C3429" t="s">
        <v>17697</v>
      </c>
      <c r="D3429" t="s">
        <v>65</v>
      </c>
      <c r="E3429" t="s">
        <v>37</v>
      </c>
      <c r="F3429">
        <v>80</v>
      </c>
      <c r="G3429">
        <v>99851</v>
      </c>
      <c r="H3429">
        <v>2500000</v>
      </c>
    </row>
    <row r="3430" spans="1:8" x14ac:dyDescent="0.3">
      <c r="A3430">
        <v>6.2</v>
      </c>
      <c r="B3430" t="s">
        <v>25382</v>
      </c>
      <c r="C3430" t="s">
        <v>17704</v>
      </c>
      <c r="D3430" t="s">
        <v>715</v>
      </c>
      <c r="E3430" t="s">
        <v>37</v>
      </c>
      <c r="F3430">
        <v>106</v>
      </c>
      <c r="G3430">
        <v>115504</v>
      </c>
      <c r="H3430">
        <v>14000000</v>
      </c>
    </row>
    <row r="3431" spans="1:8" x14ac:dyDescent="0.3">
      <c r="A3431">
        <v>6.1</v>
      </c>
      <c r="B3431" t="s">
        <v>25383</v>
      </c>
      <c r="C3431" t="s">
        <v>11057</v>
      </c>
      <c r="D3431" t="s">
        <v>3330</v>
      </c>
      <c r="E3431" t="s">
        <v>6517</v>
      </c>
      <c r="F3431">
        <v>103</v>
      </c>
      <c r="G3431">
        <v>5725</v>
      </c>
      <c r="H3431">
        <v>8400000</v>
      </c>
    </row>
    <row r="3432" spans="1:8" x14ac:dyDescent="0.3">
      <c r="A3432">
        <v>5.9</v>
      </c>
      <c r="B3432" t="s">
        <v>25384</v>
      </c>
      <c r="C3432" t="s">
        <v>17714</v>
      </c>
      <c r="D3432" t="s">
        <v>14170</v>
      </c>
      <c r="E3432" t="s">
        <v>1265</v>
      </c>
      <c r="F3432">
        <v>90</v>
      </c>
      <c r="G3432">
        <v>75727</v>
      </c>
      <c r="H3432">
        <v>2500000</v>
      </c>
    </row>
    <row r="3433" spans="1:8" x14ac:dyDescent="0.3">
      <c r="A3433">
        <v>6.8</v>
      </c>
      <c r="B3433" t="s">
        <v>25385</v>
      </c>
      <c r="C3433" t="s">
        <v>382</v>
      </c>
      <c r="D3433" t="s">
        <v>6979</v>
      </c>
      <c r="E3433" t="s">
        <v>37</v>
      </c>
      <c r="F3433">
        <v>96</v>
      </c>
      <c r="G3433">
        <v>322157</v>
      </c>
      <c r="H3433">
        <v>2500000</v>
      </c>
    </row>
    <row r="3434" spans="1:8" x14ac:dyDescent="0.3">
      <c r="A3434">
        <v>6.8</v>
      </c>
      <c r="B3434" t="s">
        <v>25386</v>
      </c>
      <c r="C3434" t="s">
        <v>2862</v>
      </c>
      <c r="D3434" t="s">
        <v>4305</v>
      </c>
      <c r="E3434" t="s">
        <v>37</v>
      </c>
      <c r="F3434">
        <v>120</v>
      </c>
      <c r="G3434">
        <v>5731103</v>
      </c>
      <c r="H3434">
        <v>2400000</v>
      </c>
    </row>
    <row r="3435" spans="1:8" x14ac:dyDescent="0.3">
      <c r="A3435">
        <v>5.0999999999999996</v>
      </c>
      <c r="B3435" t="s">
        <v>25387</v>
      </c>
      <c r="C3435" t="s">
        <v>17739</v>
      </c>
      <c r="D3435" t="s">
        <v>3918</v>
      </c>
      <c r="E3435" t="s">
        <v>37</v>
      </c>
      <c r="F3435">
        <v>101</v>
      </c>
      <c r="G3435">
        <v>978908</v>
      </c>
      <c r="H3435">
        <v>2400000</v>
      </c>
    </row>
    <row r="3436" spans="1:8" x14ac:dyDescent="0.3">
      <c r="A3436">
        <v>7.7</v>
      </c>
      <c r="B3436" t="s">
        <v>25388</v>
      </c>
      <c r="C3436" t="s">
        <v>15270</v>
      </c>
      <c r="D3436" t="s">
        <v>937</v>
      </c>
      <c r="E3436" t="s">
        <v>37</v>
      </c>
      <c r="F3436">
        <v>101</v>
      </c>
      <c r="G3436">
        <v>327919</v>
      </c>
      <c r="H3436">
        <v>1500000</v>
      </c>
    </row>
    <row r="3437" spans="1:8" x14ac:dyDescent="0.3">
      <c r="A3437">
        <v>3.9</v>
      </c>
      <c r="B3437" t="s">
        <v>25389</v>
      </c>
      <c r="C3437" t="s">
        <v>17766</v>
      </c>
      <c r="D3437" t="s">
        <v>16043</v>
      </c>
      <c r="E3437" t="s">
        <v>37</v>
      </c>
      <c r="F3437">
        <v>105</v>
      </c>
      <c r="G3437">
        <v>178739</v>
      </c>
      <c r="H3437">
        <v>2450000</v>
      </c>
    </row>
    <row r="3438" spans="1:8" x14ac:dyDescent="0.3">
      <c r="A3438">
        <v>7.8</v>
      </c>
      <c r="B3438" t="s">
        <v>25390</v>
      </c>
      <c r="C3438" t="s">
        <v>1258</v>
      </c>
      <c r="D3438" t="s">
        <v>1259</v>
      </c>
      <c r="E3438" t="s">
        <v>37</v>
      </c>
      <c r="F3438">
        <v>120</v>
      </c>
      <c r="G3438">
        <v>76400000</v>
      </c>
      <c r="H3438">
        <v>2280000</v>
      </c>
    </row>
    <row r="3439" spans="1:8" x14ac:dyDescent="0.3">
      <c r="A3439">
        <v>5.7</v>
      </c>
      <c r="B3439" t="s">
        <v>25391</v>
      </c>
      <c r="C3439" t="s">
        <v>4850</v>
      </c>
      <c r="D3439" t="s">
        <v>3330</v>
      </c>
      <c r="E3439" t="s">
        <v>37</v>
      </c>
      <c r="F3439">
        <v>91</v>
      </c>
      <c r="G3439">
        <v>36200000</v>
      </c>
      <c r="H3439">
        <v>4000000</v>
      </c>
    </row>
    <row r="3440" spans="1:8" x14ac:dyDescent="0.3">
      <c r="A3440">
        <v>4.7</v>
      </c>
      <c r="B3440" t="s">
        <v>25392</v>
      </c>
      <c r="C3440" t="s">
        <v>17807</v>
      </c>
      <c r="D3440" t="s">
        <v>1342</v>
      </c>
      <c r="E3440" t="s">
        <v>37</v>
      </c>
      <c r="F3440">
        <v>92</v>
      </c>
      <c r="G3440">
        <v>21300000</v>
      </c>
      <c r="H3440">
        <v>2200000</v>
      </c>
    </row>
    <row r="3441" spans="1:8" x14ac:dyDescent="0.3">
      <c r="A3441">
        <v>5.9</v>
      </c>
      <c r="B3441" t="s">
        <v>25393</v>
      </c>
      <c r="C3441" t="s">
        <v>17245</v>
      </c>
      <c r="D3441" t="s">
        <v>1473</v>
      </c>
      <c r="E3441" t="s">
        <v>37</v>
      </c>
      <c r="F3441">
        <v>117</v>
      </c>
      <c r="G3441">
        <v>379643</v>
      </c>
      <c r="H3441">
        <v>2200000</v>
      </c>
    </row>
    <row r="3442" spans="1:8" x14ac:dyDescent="0.3">
      <c r="A3442">
        <v>5.9</v>
      </c>
      <c r="B3442" t="s">
        <v>25394</v>
      </c>
      <c r="C3442" t="s">
        <v>17817</v>
      </c>
      <c r="D3442" t="s">
        <v>1473</v>
      </c>
      <c r="E3442" t="s">
        <v>37</v>
      </c>
      <c r="F3442">
        <v>120</v>
      </c>
      <c r="G3442">
        <v>12985267</v>
      </c>
      <c r="H3442">
        <v>2300000</v>
      </c>
    </row>
    <row r="3443" spans="1:8" x14ac:dyDescent="0.3">
      <c r="A3443">
        <v>8.1</v>
      </c>
      <c r="B3443" t="s">
        <v>25395</v>
      </c>
      <c r="C3443" t="s">
        <v>17855</v>
      </c>
      <c r="D3443" t="s">
        <v>3391</v>
      </c>
      <c r="E3443" t="s">
        <v>37</v>
      </c>
      <c r="F3443">
        <v>172</v>
      </c>
      <c r="G3443">
        <v>23650000</v>
      </c>
      <c r="H3443">
        <v>2100000</v>
      </c>
    </row>
    <row r="3444" spans="1:8" x14ac:dyDescent="0.3">
      <c r="A3444">
        <v>7.6</v>
      </c>
      <c r="B3444" t="s">
        <v>25396</v>
      </c>
      <c r="C3444" t="s">
        <v>17864</v>
      </c>
      <c r="D3444" t="s">
        <v>1188</v>
      </c>
      <c r="E3444" t="s">
        <v>15280</v>
      </c>
      <c r="F3444">
        <v>89</v>
      </c>
      <c r="G3444">
        <v>313436</v>
      </c>
      <c r="H3444">
        <v>15500000</v>
      </c>
    </row>
    <row r="3445" spans="1:8" x14ac:dyDescent="0.3">
      <c r="A3445">
        <v>7.2</v>
      </c>
      <c r="B3445" t="s">
        <v>25397</v>
      </c>
      <c r="C3445" t="s">
        <v>17871</v>
      </c>
      <c r="D3445" t="s">
        <v>937</v>
      </c>
      <c r="E3445" t="s">
        <v>37</v>
      </c>
      <c r="F3445">
        <v>125</v>
      </c>
      <c r="G3445">
        <v>3330</v>
      </c>
      <c r="H3445">
        <v>2100000</v>
      </c>
    </row>
    <row r="3446" spans="1:8" x14ac:dyDescent="0.3">
      <c r="A3446">
        <v>7.5</v>
      </c>
      <c r="B3446" t="s">
        <v>25398</v>
      </c>
      <c r="C3446" t="s">
        <v>3475</v>
      </c>
      <c r="D3446" t="s">
        <v>50</v>
      </c>
      <c r="E3446" t="s">
        <v>37</v>
      </c>
      <c r="F3446">
        <v>115</v>
      </c>
      <c r="G3446">
        <v>24800000</v>
      </c>
      <c r="H3446">
        <v>2000000</v>
      </c>
    </row>
    <row r="3447" spans="1:8" x14ac:dyDescent="0.3">
      <c r="A3447">
        <v>5.0999999999999996</v>
      </c>
      <c r="B3447" t="s">
        <v>25399</v>
      </c>
      <c r="C3447" t="s">
        <v>17907</v>
      </c>
      <c r="D3447" t="s">
        <v>17909</v>
      </c>
      <c r="E3447" t="s">
        <v>37</v>
      </c>
      <c r="F3447">
        <v>96</v>
      </c>
      <c r="G3447">
        <v>792966</v>
      </c>
      <c r="H3447">
        <v>2300000</v>
      </c>
    </row>
    <row r="3448" spans="1:8" x14ac:dyDescent="0.3">
      <c r="A3448">
        <v>6.9</v>
      </c>
      <c r="B3448" t="s">
        <v>25400</v>
      </c>
      <c r="C3448" t="s">
        <v>17925</v>
      </c>
      <c r="D3448" t="s">
        <v>2889</v>
      </c>
      <c r="E3448" t="s">
        <v>37</v>
      </c>
      <c r="F3448">
        <v>100</v>
      </c>
      <c r="G3448">
        <v>14673301</v>
      </c>
      <c r="H3448">
        <v>2000000</v>
      </c>
    </row>
    <row r="3449" spans="1:8" x14ac:dyDescent="0.3">
      <c r="A3449">
        <v>7.6</v>
      </c>
      <c r="B3449" t="s">
        <v>25401</v>
      </c>
      <c r="C3449" t="s">
        <v>465</v>
      </c>
      <c r="D3449" t="s">
        <v>157</v>
      </c>
      <c r="E3449" t="s">
        <v>37</v>
      </c>
      <c r="F3449">
        <v>87</v>
      </c>
      <c r="G3449">
        <v>9003011</v>
      </c>
      <c r="H3449">
        <v>2000000</v>
      </c>
    </row>
    <row r="3450" spans="1:8" x14ac:dyDescent="0.3">
      <c r="A3450">
        <v>7.6</v>
      </c>
      <c r="B3450" t="s">
        <v>25402</v>
      </c>
      <c r="C3450" t="s">
        <v>17945</v>
      </c>
      <c r="D3450" t="s">
        <v>1022</v>
      </c>
      <c r="E3450" t="s">
        <v>5027</v>
      </c>
      <c r="F3450">
        <v>102</v>
      </c>
      <c r="G3450">
        <v>11546543</v>
      </c>
      <c r="H3450">
        <v>2000000</v>
      </c>
    </row>
    <row r="3451" spans="1:8" x14ac:dyDescent="0.3">
      <c r="A3451">
        <v>7.6</v>
      </c>
      <c r="B3451" t="s">
        <v>25403</v>
      </c>
      <c r="C3451" t="s">
        <v>6203</v>
      </c>
      <c r="D3451" t="s">
        <v>12860</v>
      </c>
      <c r="E3451" t="s">
        <v>37</v>
      </c>
      <c r="F3451">
        <v>118</v>
      </c>
      <c r="G3451">
        <v>11533945</v>
      </c>
      <c r="H3451">
        <v>2000000</v>
      </c>
    </row>
    <row r="3452" spans="1:8" x14ac:dyDescent="0.3">
      <c r="A3452">
        <v>5.3</v>
      </c>
      <c r="B3452" t="s">
        <v>25404</v>
      </c>
      <c r="C3452" t="s">
        <v>17955</v>
      </c>
      <c r="D3452" t="s">
        <v>3918</v>
      </c>
      <c r="E3452" t="s">
        <v>37</v>
      </c>
      <c r="F3452">
        <v>86</v>
      </c>
      <c r="G3452">
        <v>12555230</v>
      </c>
      <c r="H3452">
        <v>2000000</v>
      </c>
    </row>
    <row r="3453" spans="1:8" x14ac:dyDescent="0.3">
      <c r="A3453">
        <v>8.5</v>
      </c>
      <c r="B3453" t="s">
        <v>25405</v>
      </c>
      <c r="C3453" t="s">
        <v>881</v>
      </c>
      <c r="D3453" t="s">
        <v>1861</v>
      </c>
      <c r="E3453" t="s">
        <v>6517</v>
      </c>
      <c r="F3453">
        <v>137</v>
      </c>
      <c r="G3453">
        <v>11284657</v>
      </c>
      <c r="H3453">
        <v>2000000</v>
      </c>
    </row>
    <row r="3454" spans="1:8" x14ac:dyDescent="0.3">
      <c r="A3454">
        <v>7</v>
      </c>
      <c r="B3454" t="s">
        <v>25406</v>
      </c>
      <c r="C3454" t="s">
        <v>16055</v>
      </c>
      <c r="D3454" t="s">
        <v>1473</v>
      </c>
      <c r="E3454" t="s">
        <v>37</v>
      </c>
      <c r="F3454">
        <v>129</v>
      </c>
      <c r="G3454">
        <v>34522221</v>
      </c>
      <c r="H3454">
        <v>2000000</v>
      </c>
    </row>
    <row r="3455" spans="1:8" x14ac:dyDescent="0.3">
      <c r="A3455">
        <v>7.8</v>
      </c>
      <c r="B3455" t="s">
        <v>25407</v>
      </c>
      <c r="C3455" t="s">
        <v>17981</v>
      </c>
      <c r="D3455" t="s">
        <v>17983</v>
      </c>
      <c r="E3455" t="s">
        <v>726</v>
      </c>
      <c r="F3455">
        <v>80</v>
      </c>
      <c r="G3455">
        <v>7002255</v>
      </c>
      <c r="H3455">
        <v>9500000</v>
      </c>
    </row>
    <row r="3456" spans="1:8" x14ac:dyDescent="0.3">
      <c r="A3456">
        <v>7.2</v>
      </c>
      <c r="B3456" t="s">
        <v>25408</v>
      </c>
      <c r="C3456" t="s">
        <v>17989</v>
      </c>
      <c r="D3456" t="s">
        <v>1188</v>
      </c>
      <c r="E3456" t="s">
        <v>37</v>
      </c>
      <c r="F3456">
        <v>89</v>
      </c>
      <c r="G3456">
        <v>6719300</v>
      </c>
      <c r="H3456">
        <v>2000000</v>
      </c>
    </row>
    <row r="3457" spans="1:8" x14ac:dyDescent="0.3">
      <c r="A3457">
        <v>8</v>
      </c>
      <c r="B3457" t="s">
        <v>25409</v>
      </c>
      <c r="C3457" t="s">
        <v>6948</v>
      </c>
      <c r="D3457" t="s">
        <v>151</v>
      </c>
      <c r="E3457" t="s">
        <v>37</v>
      </c>
      <c r="F3457">
        <v>80</v>
      </c>
      <c r="G3457">
        <v>5792822</v>
      </c>
      <c r="H3457">
        <v>2700000</v>
      </c>
    </row>
    <row r="3458" spans="1:8" x14ac:dyDescent="0.3">
      <c r="A3458">
        <v>8.1</v>
      </c>
      <c r="B3458" t="s">
        <v>25410</v>
      </c>
      <c r="C3458" t="s">
        <v>593</v>
      </c>
      <c r="D3458" t="s">
        <v>1861</v>
      </c>
      <c r="E3458" t="s">
        <v>1265</v>
      </c>
      <c r="F3458">
        <v>115</v>
      </c>
      <c r="G3458">
        <v>5383834</v>
      </c>
      <c r="H3458">
        <v>2000000</v>
      </c>
    </row>
    <row r="3459" spans="1:8" x14ac:dyDescent="0.3">
      <c r="A3459">
        <v>6.8</v>
      </c>
      <c r="B3459" t="s">
        <v>25411</v>
      </c>
      <c r="C3459" t="s">
        <v>3934</v>
      </c>
      <c r="D3459" t="s">
        <v>1473</v>
      </c>
      <c r="E3459" t="s">
        <v>37</v>
      </c>
      <c r="F3459">
        <v>100</v>
      </c>
      <c r="G3459">
        <v>4599680</v>
      </c>
      <c r="H3459">
        <v>1500000</v>
      </c>
    </row>
    <row r="3460" spans="1:8" x14ac:dyDescent="0.3">
      <c r="A3460">
        <v>7.2</v>
      </c>
      <c r="B3460" t="s">
        <v>25412</v>
      </c>
      <c r="C3460" t="s">
        <v>18018</v>
      </c>
      <c r="D3460" t="s">
        <v>1473</v>
      </c>
      <c r="E3460" t="s">
        <v>37</v>
      </c>
      <c r="F3460">
        <v>100</v>
      </c>
      <c r="G3460">
        <v>6531491</v>
      </c>
      <c r="H3460">
        <v>2000000</v>
      </c>
    </row>
    <row r="3461" spans="1:8" x14ac:dyDescent="0.3">
      <c r="A3461">
        <v>7.4</v>
      </c>
      <c r="B3461" t="s">
        <v>25413</v>
      </c>
      <c r="C3461" t="s">
        <v>18036</v>
      </c>
      <c r="D3461" t="s">
        <v>1188</v>
      </c>
      <c r="E3461" t="s">
        <v>37</v>
      </c>
      <c r="F3461">
        <v>91</v>
      </c>
      <c r="G3461">
        <v>3885134</v>
      </c>
      <c r="H3461">
        <v>2000000</v>
      </c>
    </row>
    <row r="3462" spans="1:8" x14ac:dyDescent="0.3">
      <c r="A3462">
        <v>6.1</v>
      </c>
      <c r="B3462" t="s">
        <v>25414</v>
      </c>
      <c r="C3462" t="s">
        <v>18046</v>
      </c>
      <c r="D3462" t="s">
        <v>5623</v>
      </c>
      <c r="E3462" t="s">
        <v>37</v>
      </c>
      <c r="F3462">
        <v>96</v>
      </c>
      <c r="G3462">
        <v>3590010</v>
      </c>
      <c r="H3462">
        <v>2000000</v>
      </c>
    </row>
    <row r="3463" spans="1:8" x14ac:dyDescent="0.3">
      <c r="A3463">
        <v>7</v>
      </c>
      <c r="B3463" t="s">
        <v>25415</v>
      </c>
      <c r="C3463" t="s">
        <v>304</v>
      </c>
      <c r="D3463" t="s">
        <v>282</v>
      </c>
      <c r="E3463" t="s">
        <v>37</v>
      </c>
      <c r="F3463">
        <v>116</v>
      </c>
      <c r="G3463">
        <v>3335839</v>
      </c>
      <c r="H3463">
        <v>2000000</v>
      </c>
    </row>
    <row r="3464" spans="1:8" x14ac:dyDescent="0.3">
      <c r="A3464">
        <v>5.3</v>
      </c>
      <c r="B3464" t="s">
        <v>25416</v>
      </c>
      <c r="C3464" t="s">
        <v>4590</v>
      </c>
      <c r="D3464" t="s">
        <v>1018</v>
      </c>
      <c r="E3464" t="s">
        <v>37</v>
      </c>
      <c r="F3464">
        <v>97</v>
      </c>
      <c r="G3464">
        <v>2557668</v>
      </c>
      <c r="H3464">
        <v>2000000</v>
      </c>
    </row>
    <row r="3465" spans="1:8" x14ac:dyDescent="0.3">
      <c r="A3465">
        <v>4.7</v>
      </c>
      <c r="B3465" t="s">
        <v>25417</v>
      </c>
      <c r="C3465" t="s">
        <v>753</v>
      </c>
      <c r="D3465" t="s">
        <v>816</v>
      </c>
      <c r="E3465" t="s">
        <v>37</v>
      </c>
      <c r="F3465">
        <v>101</v>
      </c>
      <c r="G3465">
        <v>2506446</v>
      </c>
      <c r="H3465">
        <v>2000000</v>
      </c>
    </row>
    <row r="3466" spans="1:8" x14ac:dyDescent="0.3">
      <c r="A3466">
        <v>5.7</v>
      </c>
      <c r="B3466" t="s">
        <v>25418</v>
      </c>
      <c r="C3466" t="s">
        <v>18066</v>
      </c>
      <c r="D3466" t="s">
        <v>1342</v>
      </c>
      <c r="E3466" t="s">
        <v>37</v>
      </c>
      <c r="F3466">
        <v>98</v>
      </c>
      <c r="G3466">
        <v>7369373</v>
      </c>
      <c r="H3466">
        <v>2000000</v>
      </c>
    </row>
    <row r="3467" spans="1:8" x14ac:dyDescent="0.3">
      <c r="A3467">
        <v>6.5</v>
      </c>
      <c r="B3467" t="s">
        <v>25419</v>
      </c>
      <c r="C3467" t="s">
        <v>14949</v>
      </c>
      <c r="D3467" t="s">
        <v>715</v>
      </c>
      <c r="E3467" t="s">
        <v>37</v>
      </c>
      <c r="F3467">
        <v>101</v>
      </c>
      <c r="G3467">
        <v>1984378</v>
      </c>
      <c r="H3467">
        <v>2000000</v>
      </c>
    </row>
    <row r="3468" spans="1:8" x14ac:dyDescent="0.3">
      <c r="A3468">
        <v>8</v>
      </c>
      <c r="B3468" t="s">
        <v>25420</v>
      </c>
      <c r="C3468" t="s">
        <v>18081</v>
      </c>
      <c r="D3468" t="s">
        <v>18083</v>
      </c>
      <c r="E3468" t="s">
        <v>9476</v>
      </c>
      <c r="F3468">
        <v>90</v>
      </c>
      <c r="G3468">
        <v>2283276</v>
      </c>
      <c r="H3468">
        <v>1500000</v>
      </c>
    </row>
    <row r="3469" spans="1:8" x14ac:dyDescent="0.3">
      <c r="A3469">
        <v>3.3</v>
      </c>
      <c r="B3469" t="s">
        <v>25421</v>
      </c>
      <c r="C3469" t="s">
        <v>18089</v>
      </c>
      <c r="D3469" t="s">
        <v>515</v>
      </c>
      <c r="E3469" t="s">
        <v>37</v>
      </c>
      <c r="F3469">
        <v>120</v>
      </c>
      <c r="G3469">
        <v>1098224</v>
      </c>
      <c r="H3469">
        <v>2000000</v>
      </c>
    </row>
    <row r="3470" spans="1:8" x14ac:dyDescent="0.3">
      <c r="A3470">
        <v>8.3000000000000007</v>
      </c>
      <c r="B3470" t="s">
        <v>25422</v>
      </c>
      <c r="C3470" t="s">
        <v>16808</v>
      </c>
      <c r="D3470" t="s">
        <v>18097</v>
      </c>
      <c r="E3470" t="s">
        <v>37</v>
      </c>
      <c r="F3470">
        <v>102</v>
      </c>
      <c r="G3470">
        <v>1430185</v>
      </c>
      <c r="H3470">
        <v>2000000</v>
      </c>
    </row>
    <row r="3471" spans="1:8" x14ac:dyDescent="0.3">
      <c r="A3471">
        <v>6.9</v>
      </c>
      <c r="B3471" t="s">
        <v>25423</v>
      </c>
      <c r="C3471" t="s">
        <v>18102</v>
      </c>
      <c r="D3471" t="s">
        <v>151</v>
      </c>
      <c r="E3471" t="s">
        <v>37</v>
      </c>
      <c r="F3471">
        <v>102</v>
      </c>
      <c r="G3471">
        <v>1477002</v>
      </c>
      <c r="H3471">
        <v>2000000</v>
      </c>
    </row>
    <row r="3472" spans="1:8" x14ac:dyDescent="0.3">
      <c r="A3472">
        <v>8.1</v>
      </c>
      <c r="B3472" t="s">
        <v>25424</v>
      </c>
      <c r="C3472" t="s">
        <v>18111</v>
      </c>
      <c r="D3472" t="s">
        <v>18113</v>
      </c>
      <c r="E3472" t="s">
        <v>37</v>
      </c>
      <c r="F3472">
        <v>100</v>
      </c>
      <c r="G3472">
        <v>1134049</v>
      </c>
      <c r="H3472">
        <v>2000000</v>
      </c>
    </row>
    <row r="3473" spans="1:8" x14ac:dyDescent="0.3">
      <c r="A3473">
        <v>6.8</v>
      </c>
      <c r="B3473" t="s">
        <v>25425</v>
      </c>
      <c r="C3473" t="s">
        <v>15704</v>
      </c>
      <c r="D3473" t="s">
        <v>18123</v>
      </c>
      <c r="E3473" t="s">
        <v>37</v>
      </c>
      <c r="F3473">
        <v>89</v>
      </c>
      <c r="G3473">
        <v>653621</v>
      </c>
      <c r="H3473">
        <v>2000000</v>
      </c>
    </row>
    <row r="3474" spans="1:8" x14ac:dyDescent="0.3">
      <c r="A3474">
        <v>4.5999999999999996</v>
      </c>
      <c r="B3474" t="s">
        <v>25426</v>
      </c>
      <c r="C3474" t="s">
        <v>18136</v>
      </c>
      <c r="D3474" t="s">
        <v>809</v>
      </c>
      <c r="E3474" t="s">
        <v>37</v>
      </c>
      <c r="F3474">
        <v>86</v>
      </c>
      <c r="G3474">
        <v>535249</v>
      </c>
      <c r="H3474">
        <v>3400000</v>
      </c>
    </row>
    <row r="3475" spans="1:8" x14ac:dyDescent="0.3">
      <c r="A3475">
        <v>7</v>
      </c>
      <c r="B3475" t="s">
        <v>25427</v>
      </c>
      <c r="C3475" t="s">
        <v>18147</v>
      </c>
      <c r="D3475" t="s">
        <v>1188</v>
      </c>
      <c r="E3475" t="s">
        <v>37</v>
      </c>
      <c r="F3475">
        <v>96</v>
      </c>
      <c r="G3475">
        <v>371081</v>
      </c>
      <c r="H3475">
        <v>6000000</v>
      </c>
    </row>
    <row r="3476" spans="1:8" x14ac:dyDescent="0.3">
      <c r="A3476">
        <v>6.7</v>
      </c>
      <c r="B3476" t="s">
        <v>25428</v>
      </c>
      <c r="C3476" t="s">
        <v>18158</v>
      </c>
      <c r="D3476" t="s">
        <v>18160</v>
      </c>
      <c r="E3476" t="s">
        <v>37</v>
      </c>
      <c r="F3476">
        <v>91</v>
      </c>
      <c r="G3476">
        <v>124494</v>
      </c>
      <c r="H3476">
        <v>2000000</v>
      </c>
    </row>
    <row r="3477" spans="1:8" x14ac:dyDescent="0.3">
      <c r="A3477">
        <v>5.8</v>
      </c>
      <c r="B3477" t="s">
        <v>25429</v>
      </c>
      <c r="C3477" t="s">
        <v>18179</v>
      </c>
      <c r="D3477" t="s">
        <v>1188</v>
      </c>
      <c r="E3477" t="s">
        <v>37</v>
      </c>
      <c r="F3477">
        <v>85</v>
      </c>
      <c r="G3477">
        <v>100669</v>
      </c>
      <c r="H3477">
        <v>3800000</v>
      </c>
    </row>
    <row r="3478" spans="1:8" x14ac:dyDescent="0.3">
      <c r="A3478">
        <v>4.5</v>
      </c>
      <c r="B3478" t="s">
        <v>25430</v>
      </c>
      <c r="C3478" t="s">
        <v>267</v>
      </c>
      <c r="D3478" t="s">
        <v>1473</v>
      </c>
      <c r="E3478" t="s">
        <v>37</v>
      </c>
      <c r="F3478">
        <v>129</v>
      </c>
      <c r="G3478">
        <v>186354</v>
      </c>
      <c r="H3478">
        <v>13500000</v>
      </c>
    </row>
    <row r="3479" spans="1:8" x14ac:dyDescent="0.3">
      <c r="A3479">
        <v>6.2</v>
      </c>
      <c r="B3479" t="s">
        <v>25431</v>
      </c>
      <c r="C3479" t="s">
        <v>18214</v>
      </c>
      <c r="D3479" t="s">
        <v>1473</v>
      </c>
      <c r="E3479" t="s">
        <v>37</v>
      </c>
      <c r="F3479">
        <v>95</v>
      </c>
      <c r="G3479">
        <v>17580</v>
      </c>
      <c r="H3479">
        <v>1500000</v>
      </c>
    </row>
    <row r="3480" spans="1:8" x14ac:dyDescent="0.3">
      <c r="A3480">
        <v>6.6</v>
      </c>
      <c r="B3480" t="s">
        <v>25432</v>
      </c>
      <c r="C3480" t="s">
        <v>18225</v>
      </c>
      <c r="D3480" t="s">
        <v>151</v>
      </c>
      <c r="E3480" t="s">
        <v>37</v>
      </c>
      <c r="F3480">
        <v>92</v>
      </c>
      <c r="G3480">
        <v>12667</v>
      </c>
      <c r="H3480">
        <v>14000</v>
      </c>
    </row>
    <row r="3481" spans="1:8" x14ac:dyDescent="0.3">
      <c r="A3481">
        <v>6.6</v>
      </c>
      <c r="B3481" t="s">
        <v>25433</v>
      </c>
      <c r="C3481" t="s">
        <v>18229</v>
      </c>
      <c r="D3481" t="s">
        <v>1473</v>
      </c>
      <c r="E3481" t="s">
        <v>37</v>
      </c>
      <c r="F3481">
        <v>96</v>
      </c>
      <c r="G3481">
        <v>198407</v>
      </c>
      <c r="H3481">
        <v>2000000</v>
      </c>
    </row>
    <row r="3482" spans="1:8" x14ac:dyDescent="0.3">
      <c r="A3482">
        <v>7.8</v>
      </c>
      <c r="B3482" t="s">
        <v>25434</v>
      </c>
      <c r="C3482" t="s">
        <v>18255</v>
      </c>
      <c r="D3482" t="s">
        <v>12926</v>
      </c>
      <c r="E3482" t="s">
        <v>37</v>
      </c>
      <c r="F3482">
        <v>119</v>
      </c>
      <c r="G3482">
        <v>4958</v>
      </c>
      <c r="H3482">
        <v>2000000</v>
      </c>
    </row>
    <row r="3483" spans="1:8" x14ac:dyDescent="0.3">
      <c r="A3483">
        <v>7.7</v>
      </c>
      <c r="B3483" t="s">
        <v>25435</v>
      </c>
      <c r="C3483" t="s">
        <v>18307</v>
      </c>
      <c r="D3483" t="s">
        <v>18309</v>
      </c>
      <c r="E3483" t="s">
        <v>37</v>
      </c>
      <c r="F3483">
        <v>92</v>
      </c>
      <c r="G3483">
        <v>7927</v>
      </c>
      <c r="H3483">
        <v>2300000</v>
      </c>
    </row>
    <row r="3484" spans="1:8" x14ac:dyDescent="0.3">
      <c r="A3484">
        <v>5.7</v>
      </c>
      <c r="B3484" t="s">
        <v>25436</v>
      </c>
      <c r="C3484" t="s">
        <v>18331</v>
      </c>
      <c r="D3484" t="s">
        <v>18332</v>
      </c>
      <c r="E3484" t="s">
        <v>37</v>
      </c>
      <c r="F3484">
        <v>106</v>
      </c>
      <c r="G3484">
        <v>2436</v>
      </c>
      <c r="H3484">
        <v>2000000</v>
      </c>
    </row>
    <row r="3485" spans="1:8" x14ac:dyDescent="0.3">
      <c r="A3485">
        <v>7.1</v>
      </c>
      <c r="B3485" t="s">
        <v>25437</v>
      </c>
      <c r="C3485" t="s">
        <v>18386</v>
      </c>
      <c r="D3485" t="s">
        <v>937</v>
      </c>
      <c r="E3485" t="s">
        <v>37</v>
      </c>
      <c r="F3485">
        <v>99</v>
      </c>
      <c r="G3485">
        <v>4600000</v>
      </c>
      <c r="H3485">
        <v>1900000</v>
      </c>
    </row>
    <row r="3486" spans="1:8" x14ac:dyDescent="0.3">
      <c r="A3486">
        <v>6.4</v>
      </c>
      <c r="B3486" t="s">
        <v>25438</v>
      </c>
      <c r="C3486" t="s">
        <v>11563</v>
      </c>
      <c r="D3486" t="s">
        <v>3110</v>
      </c>
      <c r="E3486" t="s">
        <v>37</v>
      </c>
      <c r="F3486">
        <v>103</v>
      </c>
      <c r="G3486">
        <v>1420578</v>
      </c>
      <c r="H3486">
        <v>1900000</v>
      </c>
    </row>
    <row r="3487" spans="1:8" x14ac:dyDescent="0.3">
      <c r="A3487">
        <v>7</v>
      </c>
      <c r="B3487" t="s">
        <v>25439</v>
      </c>
      <c r="C3487" t="s">
        <v>9871</v>
      </c>
      <c r="D3487" t="s">
        <v>933</v>
      </c>
      <c r="E3487" t="s">
        <v>37</v>
      </c>
      <c r="F3487">
        <v>95</v>
      </c>
      <c r="G3487">
        <v>1028658</v>
      </c>
      <c r="H3487">
        <v>3000000</v>
      </c>
    </row>
    <row r="3488" spans="1:8" x14ac:dyDescent="0.3">
      <c r="A3488">
        <v>5.8</v>
      </c>
      <c r="B3488" t="s">
        <v>25440</v>
      </c>
      <c r="C3488" t="s">
        <v>18414</v>
      </c>
      <c r="D3488" t="s">
        <v>1473</v>
      </c>
      <c r="E3488" t="s">
        <v>726</v>
      </c>
      <c r="F3488">
        <v>95</v>
      </c>
      <c r="G3488">
        <v>18435</v>
      </c>
      <c r="H3488">
        <v>1400000</v>
      </c>
    </row>
    <row r="3489" spans="1:8" x14ac:dyDescent="0.3">
      <c r="A3489">
        <v>7.8</v>
      </c>
      <c r="B3489" t="s">
        <v>25441</v>
      </c>
      <c r="C3489" t="s">
        <v>10593</v>
      </c>
      <c r="D3489" t="s">
        <v>18425</v>
      </c>
      <c r="E3489" t="s">
        <v>37</v>
      </c>
      <c r="F3489">
        <v>90</v>
      </c>
      <c r="G3489">
        <v>2957978</v>
      </c>
      <c r="H3489">
        <v>1000000</v>
      </c>
    </row>
    <row r="3490" spans="1:8" x14ac:dyDescent="0.3">
      <c r="A3490">
        <v>7.2</v>
      </c>
      <c r="B3490" t="s">
        <v>25442</v>
      </c>
      <c r="C3490" t="s">
        <v>18438</v>
      </c>
      <c r="D3490" t="s">
        <v>1473</v>
      </c>
      <c r="E3490" t="s">
        <v>37</v>
      </c>
      <c r="F3490">
        <v>89</v>
      </c>
      <c r="G3490">
        <v>444044</v>
      </c>
      <c r="H3490">
        <v>1900000</v>
      </c>
    </row>
    <row r="3491" spans="1:8" x14ac:dyDescent="0.3">
      <c r="A3491">
        <v>5.6</v>
      </c>
      <c r="B3491" t="s">
        <v>25443</v>
      </c>
      <c r="C3491" t="s">
        <v>18443</v>
      </c>
      <c r="D3491" t="s">
        <v>2170</v>
      </c>
      <c r="E3491" t="s">
        <v>37</v>
      </c>
      <c r="F3491">
        <v>87</v>
      </c>
      <c r="G3491">
        <v>40990055</v>
      </c>
      <c r="H3491">
        <v>1800000</v>
      </c>
    </row>
    <row r="3492" spans="1:8" x14ac:dyDescent="0.3">
      <c r="A3492">
        <v>6.8</v>
      </c>
      <c r="B3492" t="s">
        <v>25444</v>
      </c>
      <c r="C3492" t="s">
        <v>18458</v>
      </c>
      <c r="D3492" t="s">
        <v>151</v>
      </c>
      <c r="E3492" t="s">
        <v>1265</v>
      </c>
      <c r="F3492">
        <v>118</v>
      </c>
      <c r="G3492">
        <v>5709616</v>
      </c>
      <c r="H3492">
        <v>1800000</v>
      </c>
    </row>
    <row r="3493" spans="1:8" x14ac:dyDescent="0.3">
      <c r="A3493">
        <v>7.3</v>
      </c>
      <c r="B3493" t="s">
        <v>25445</v>
      </c>
      <c r="C3493" t="s">
        <v>18463</v>
      </c>
      <c r="D3493" t="s">
        <v>3110</v>
      </c>
      <c r="E3493" t="s">
        <v>37</v>
      </c>
      <c r="F3493">
        <v>93</v>
      </c>
      <c r="G3493">
        <v>12784397</v>
      </c>
      <c r="H3493">
        <v>1800000</v>
      </c>
    </row>
    <row r="3494" spans="1:8" x14ac:dyDescent="0.3">
      <c r="A3494">
        <v>7.3</v>
      </c>
      <c r="B3494" t="s">
        <v>25446</v>
      </c>
      <c r="C3494" t="s">
        <v>18474</v>
      </c>
      <c r="D3494" t="s">
        <v>3985</v>
      </c>
      <c r="E3494" t="s">
        <v>37</v>
      </c>
      <c r="F3494">
        <v>109</v>
      </c>
      <c r="G3494">
        <v>3050934</v>
      </c>
      <c r="H3494">
        <v>1800000</v>
      </c>
    </row>
    <row r="3495" spans="1:8" x14ac:dyDescent="0.3">
      <c r="A3495">
        <v>6.6</v>
      </c>
      <c r="B3495" t="s">
        <v>25447</v>
      </c>
      <c r="C3495" t="s">
        <v>12813</v>
      </c>
      <c r="D3495" t="s">
        <v>15320</v>
      </c>
      <c r="E3495" t="s">
        <v>37</v>
      </c>
      <c r="F3495">
        <v>90</v>
      </c>
      <c r="G3495">
        <v>638476</v>
      </c>
      <c r="H3495">
        <v>1500000</v>
      </c>
    </row>
    <row r="3496" spans="1:8" x14ac:dyDescent="0.3">
      <c r="A3496">
        <v>7.5</v>
      </c>
      <c r="B3496" t="s">
        <v>25448</v>
      </c>
      <c r="C3496" t="s">
        <v>18497</v>
      </c>
      <c r="D3496" t="s">
        <v>4829</v>
      </c>
      <c r="E3496" t="s">
        <v>18504</v>
      </c>
      <c r="F3496">
        <v>108</v>
      </c>
      <c r="G3496">
        <v>505295</v>
      </c>
      <c r="H3496">
        <v>1800000</v>
      </c>
    </row>
    <row r="3497" spans="1:8" x14ac:dyDescent="0.3">
      <c r="A3497">
        <v>7.8</v>
      </c>
      <c r="B3497" t="s">
        <v>25449</v>
      </c>
      <c r="C3497" t="s">
        <v>899</v>
      </c>
      <c r="D3497" t="s">
        <v>937</v>
      </c>
      <c r="E3497" t="s">
        <v>6517</v>
      </c>
      <c r="F3497">
        <v>81</v>
      </c>
      <c r="G3497">
        <v>7267324</v>
      </c>
      <c r="H3497">
        <v>3500000</v>
      </c>
    </row>
    <row r="3498" spans="1:8" x14ac:dyDescent="0.3">
      <c r="A3498">
        <v>6.7</v>
      </c>
      <c r="B3498" t="s">
        <v>25450</v>
      </c>
      <c r="C3498" t="s">
        <v>18541</v>
      </c>
      <c r="D3498" t="s">
        <v>9361</v>
      </c>
      <c r="E3498" t="s">
        <v>37</v>
      </c>
      <c r="F3498">
        <v>93</v>
      </c>
      <c r="G3498">
        <v>145540</v>
      </c>
      <c r="H3498">
        <v>500000</v>
      </c>
    </row>
    <row r="3499" spans="1:8" x14ac:dyDescent="0.3">
      <c r="A3499">
        <v>7.5</v>
      </c>
      <c r="B3499" t="s">
        <v>25451</v>
      </c>
      <c r="C3499" t="s">
        <v>11295</v>
      </c>
      <c r="D3499" t="s">
        <v>937</v>
      </c>
      <c r="E3499" t="s">
        <v>37</v>
      </c>
      <c r="F3499">
        <v>138</v>
      </c>
      <c r="G3499">
        <v>35918429</v>
      </c>
      <c r="H3499">
        <v>1700000</v>
      </c>
    </row>
    <row r="3500" spans="1:8" x14ac:dyDescent="0.3">
      <c r="A3500">
        <v>6.3</v>
      </c>
      <c r="B3500" t="s">
        <v>25452</v>
      </c>
      <c r="C3500" t="s">
        <v>18570</v>
      </c>
      <c r="D3500" t="s">
        <v>3330</v>
      </c>
      <c r="E3500" t="s">
        <v>37</v>
      </c>
      <c r="F3500">
        <v>105</v>
      </c>
      <c r="G3500">
        <v>92401</v>
      </c>
      <c r="H3500">
        <v>2000000</v>
      </c>
    </row>
    <row r="3501" spans="1:8" x14ac:dyDescent="0.3">
      <c r="A3501">
        <v>6.3</v>
      </c>
      <c r="B3501" t="s">
        <v>25453</v>
      </c>
      <c r="C3501" t="s">
        <v>18576</v>
      </c>
      <c r="D3501" t="s">
        <v>2048</v>
      </c>
      <c r="E3501" t="s">
        <v>37</v>
      </c>
      <c r="F3501">
        <v>98</v>
      </c>
      <c r="G3501">
        <v>1943649</v>
      </c>
      <c r="H3501">
        <v>1700000</v>
      </c>
    </row>
    <row r="3502" spans="1:8" x14ac:dyDescent="0.3">
      <c r="A3502">
        <v>6.8</v>
      </c>
      <c r="B3502" t="s">
        <v>25454</v>
      </c>
      <c r="C3502" t="s">
        <v>17536</v>
      </c>
      <c r="D3502" t="s">
        <v>151</v>
      </c>
      <c r="E3502" t="s">
        <v>37</v>
      </c>
      <c r="F3502">
        <v>86</v>
      </c>
      <c r="G3502">
        <v>992238</v>
      </c>
      <c r="H3502">
        <v>1700000</v>
      </c>
    </row>
    <row r="3503" spans="1:8" x14ac:dyDescent="0.3">
      <c r="A3503">
        <v>7.8</v>
      </c>
      <c r="B3503" t="s">
        <v>25455</v>
      </c>
      <c r="C3503" t="s">
        <v>18586</v>
      </c>
      <c r="D3503" t="s">
        <v>151</v>
      </c>
      <c r="E3503" t="s">
        <v>3397</v>
      </c>
      <c r="F3503">
        <v>104</v>
      </c>
      <c r="G3503">
        <v>4231500</v>
      </c>
      <c r="H3503">
        <v>1000000</v>
      </c>
    </row>
    <row r="3504" spans="1:8" x14ac:dyDescent="0.3">
      <c r="A3504">
        <v>6.9</v>
      </c>
      <c r="B3504" t="s">
        <v>25456</v>
      </c>
      <c r="C3504" t="s">
        <v>18591</v>
      </c>
      <c r="D3504" t="s">
        <v>151</v>
      </c>
      <c r="E3504" t="s">
        <v>37</v>
      </c>
      <c r="F3504">
        <v>100</v>
      </c>
      <c r="G3504">
        <v>396035</v>
      </c>
      <c r="H3504">
        <v>1000000</v>
      </c>
    </row>
    <row r="3505" spans="1:8" x14ac:dyDescent="0.3">
      <c r="A3505">
        <v>4.3</v>
      </c>
      <c r="B3505" t="s">
        <v>25457</v>
      </c>
      <c r="C3505" t="s">
        <v>18613</v>
      </c>
      <c r="D3505" t="s">
        <v>1188</v>
      </c>
      <c r="E3505" t="s">
        <v>37</v>
      </c>
      <c r="F3505">
        <v>84</v>
      </c>
      <c r="G3505">
        <v>6026908</v>
      </c>
      <c r="H3505">
        <v>2000000</v>
      </c>
    </row>
    <row r="3506" spans="1:8" x14ac:dyDescent="0.3">
      <c r="A3506">
        <v>7.2</v>
      </c>
      <c r="B3506" t="s">
        <v>25458</v>
      </c>
      <c r="C3506" t="s">
        <v>18622</v>
      </c>
      <c r="D3506" t="s">
        <v>715</v>
      </c>
      <c r="E3506" t="s">
        <v>13736</v>
      </c>
      <c r="F3506">
        <v>95</v>
      </c>
      <c r="G3506">
        <v>1060591</v>
      </c>
      <c r="H3506">
        <v>1300000</v>
      </c>
    </row>
    <row r="3507" spans="1:8" x14ac:dyDescent="0.3">
      <c r="A3507">
        <v>7.3</v>
      </c>
      <c r="B3507" t="s">
        <v>25459</v>
      </c>
      <c r="C3507" t="s">
        <v>18634</v>
      </c>
      <c r="D3507" t="s">
        <v>715</v>
      </c>
      <c r="E3507" t="s">
        <v>9476</v>
      </c>
      <c r="F3507">
        <v>90</v>
      </c>
      <c r="G3507">
        <v>155972</v>
      </c>
      <c r="H3507">
        <v>1500000</v>
      </c>
    </row>
    <row r="3508" spans="1:8" x14ac:dyDescent="0.3">
      <c r="A3508">
        <v>7.2</v>
      </c>
      <c r="B3508" t="s">
        <v>25460</v>
      </c>
      <c r="C3508" t="s">
        <v>18649</v>
      </c>
      <c r="D3508" t="s">
        <v>2610</v>
      </c>
      <c r="E3508" t="s">
        <v>726</v>
      </c>
      <c r="F3508">
        <v>123</v>
      </c>
      <c r="G3508">
        <v>26893</v>
      </c>
      <c r="H3508">
        <v>1600000</v>
      </c>
    </row>
    <row r="3509" spans="1:8" x14ac:dyDescent="0.3">
      <c r="A3509">
        <v>5.4</v>
      </c>
      <c r="B3509" t="s">
        <v>25461</v>
      </c>
      <c r="C3509" t="s">
        <v>1291</v>
      </c>
      <c r="D3509" t="s">
        <v>5846</v>
      </c>
      <c r="E3509" t="s">
        <v>37</v>
      </c>
      <c r="F3509">
        <v>111</v>
      </c>
      <c r="G3509">
        <v>2580</v>
      </c>
      <c r="H3509">
        <v>1650000</v>
      </c>
    </row>
    <row r="3510" spans="1:8" x14ac:dyDescent="0.3">
      <c r="A3510">
        <v>7.1</v>
      </c>
      <c r="B3510" t="s">
        <v>25462</v>
      </c>
      <c r="C3510" t="s">
        <v>18666</v>
      </c>
      <c r="D3510" t="s">
        <v>715</v>
      </c>
      <c r="E3510" t="s">
        <v>37</v>
      </c>
      <c r="F3510">
        <v>108</v>
      </c>
      <c r="G3510">
        <v>19067631</v>
      </c>
      <c r="H3510">
        <v>2000000</v>
      </c>
    </row>
    <row r="3511" spans="1:8" x14ac:dyDescent="0.3">
      <c r="A3511">
        <v>6.8</v>
      </c>
      <c r="B3511" t="s">
        <v>25463</v>
      </c>
      <c r="C3511" t="s">
        <v>18670</v>
      </c>
      <c r="D3511" t="s">
        <v>4909</v>
      </c>
      <c r="E3511" t="s">
        <v>37</v>
      </c>
      <c r="F3511">
        <v>92</v>
      </c>
      <c r="G3511">
        <v>11806119</v>
      </c>
      <c r="H3511">
        <v>1100000</v>
      </c>
    </row>
    <row r="3512" spans="1:8" x14ac:dyDescent="0.3">
      <c r="A3512">
        <v>7</v>
      </c>
      <c r="B3512" t="s">
        <v>25464</v>
      </c>
      <c r="C3512" t="s">
        <v>17860</v>
      </c>
      <c r="D3512" t="s">
        <v>1473</v>
      </c>
      <c r="E3512" t="s">
        <v>37</v>
      </c>
      <c r="F3512">
        <v>91</v>
      </c>
      <c r="G3512">
        <v>7417210</v>
      </c>
      <c r="H3512">
        <v>1500000</v>
      </c>
    </row>
    <row r="3513" spans="1:8" x14ac:dyDescent="0.3">
      <c r="A3513">
        <v>7.4</v>
      </c>
      <c r="B3513" t="s">
        <v>25465</v>
      </c>
      <c r="C3513" t="s">
        <v>13020</v>
      </c>
      <c r="D3513" t="s">
        <v>1188</v>
      </c>
      <c r="E3513" t="s">
        <v>37</v>
      </c>
      <c r="F3513">
        <v>88</v>
      </c>
      <c r="G3513">
        <v>7362100</v>
      </c>
      <c r="H3513">
        <v>1500000</v>
      </c>
    </row>
    <row r="3514" spans="1:8" x14ac:dyDescent="0.3">
      <c r="A3514">
        <v>6.7</v>
      </c>
      <c r="B3514" t="s">
        <v>25466</v>
      </c>
      <c r="C3514" t="s">
        <v>7256</v>
      </c>
      <c r="D3514" t="s">
        <v>715</v>
      </c>
      <c r="E3514" t="s">
        <v>37</v>
      </c>
      <c r="F3514">
        <v>97</v>
      </c>
      <c r="G3514">
        <v>7022940</v>
      </c>
      <c r="H3514">
        <v>1000000</v>
      </c>
    </row>
    <row r="3515" spans="1:8" x14ac:dyDescent="0.3">
      <c r="A3515">
        <v>7.2</v>
      </c>
      <c r="B3515" t="s">
        <v>25467</v>
      </c>
      <c r="C3515" t="s">
        <v>6424</v>
      </c>
      <c r="D3515" t="s">
        <v>1617</v>
      </c>
      <c r="E3515" t="s">
        <v>37</v>
      </c>
      <c r="F3515">
        <v>103</v>
      </c>
      <c r="G3515">
        <v>5132222</v>
      </c>
      <c r="H3515">
        <v>2000000</v>
      </c>
    </row>
    <row r="3516" spans="1:8" x14ac:dyDescent="0.3">
      <c r="A3516">
        <v>7.5</v>
      </c>
      <c r="B3516" t="s">
        <v>25468</v>
      </c>
      <c r="C3516" t="s">
        <v>11761</v>
      </c>
      <c r="D3516" t="s">
        <v>1373</v>
      </c>
      <c r="E3516" t="s">
        <v>37</v>
      </c>
      <c r="F3516">
        <v>110</v>
      </c>
      <c r="G3516">
        <v>2365931</v>
      </c>
      <c r="H3516">
        <v>1500000</v>
      </c>
    </row>
    <row r="3517" spans="1:8" x14ac:dyDescent="0.3">
      <c r="A3517">
        <v>6.8</v>
      </c>
      <c r="B3517" t="s">
        <v>25469</v>
      </c>
      <c r="C3517" t="s">
        <v>221</v>
      </c>
      <c r="D3517" t="s">
        <v>1224</v>
      </c>
      <c r="E3517" t="s">
        <v>37</v>
      </c>
      <c r="F3517">
        <v>103</v>
      </c>
      <c r="G3517">
        <v>53991137</v>
      </c>
      <c r="H3517">
        <v>1500000</v>
      </c>
    </row>
    <row r="3518" spans="1:8" x14ac:dyDescent="0.3">
      <c r="A3518">
        <v>7.9</v>
      </c>
      <c r="B3518" t="s">
        <v>25470</v>
      </c>
      <c r="C3518" t="s">
        <v>18724</v>
      </c>
      <c r="D3518" t="s">
        <v>1018</v>
      </c>
      <c r="E3518" t="s">
        <v>1265</v>
      </c>
      <c r="F3518">
        <v>114</v>
      </c>
      <c r="G3518">
        <v>1221261</v>
      </c>
      <c r="H3518">
        <v>1500000</v>
      </c>
    </row>
    <row r="3519" spans="1:8" x14ac:dyDescent="0.3">
      <c r="A3519">
        <v>6.7</v>
      </c>
      <c r="B3519" t="s">
        <v>25471</v>
      </c>
      <c r="C3519" t="s">
        <v>18737</v>
      </c>
      <c r="D3519" t="s">
        <v>1473</v>
      </c>
      <c r="E3519" t="s">
        <v>37</v>
      </c>
      <c r="F3519">
        <v>112</v>
      </c>
      <c r="G3519">
        <v>712294</v>
      </c>
      <c r="H3519">
        <v>1500000</v>
      </c>
    </row>
    <row r="3520" spans="1:8" x14ac:dyDescent="0.3">
      <c r="A3520">
        <v>5.8</v>
      </c>
      <c r="B3520" t="s">
        <v>25472</v>
      </c>
      <c r="C3520" t="s">
        <v>18742</v>
      </c>
      <c r="D3520" t="s">
        <v>816</v>
      </c>
      <c r="E3520" t="s">
        <v>37</v>
      </c>
      <c r="F3520">
        <v>104</v>
      </c>
      <c r="G3520">
        <v>3447339</v>
      </c>
      <c r="H3520">
        <v>1500000</v>
      </c>
    </row>
    <row r="3521" spans="1:8" x14ac:dyDescent="0.3">
      <c r="A3521">
        <v>6.5</v>
      </c>
      <c r="B3521" t="s">
        <v>25473</v>
      </c>
      <c r="C3521" t="s">
        <v>16339</v>
      </c>
      <c r="D3521" t="s">
        <v>1018</v>
      </c>
      <c r="E3521" t="s">
        <v>37</v>
      </c>
      <c r="F3521">
        <v>99</v>
      </c>
      <c r="G3521">
        <v>418953</v>
      </c>
      <c r="H3521">
        <v>1500000</v>
      </c>
    </row>
    <row r="3522" spans="1:8" x14ac:dyDescent="0.3">
      <c r="A3522">
        <v>7.2</v>
      </c>
      <c r="B3522" t="s">
        <v>25474</v>
      </c>
      <c r="C3522" t="s">
        <v>18750</v>
      </c>
      <c r="D3522" t="s">
        <v>1473</v>
      </c>
      <c r="E3522" t="s">
        <v>37</v>
      </c>
      <c r="F3522">
        <v>98</v>
      </c>
      <c r="G3522">
        <v>406035</v>
      </c>
      <c r="H3522">
        <v>1500000</v>
      </c>
    </row>
    <row r="3523" spans="1:8" x14ac:dyDescent="0.3">
      <c r="A3523">
        <v>6.5</v>
      </c>
      <c r="B3523" t="s">
        <v>25475</v>
      </c>
      <c r="C3523" t="s">
        <v>10967</v>
      </c>
      <c r="D3523" t="s">
        <v>2889</v>
      </c>
      <c r="E3523" t="s">
        <v>37</v>
      </c>
      <c r="F3523">
        <v>100</v>
      </c>
      <c r="G3523">
        <v>373967</v>
      </c>
      <c r="H3523">
        <v>1500000</v>
      </c>
    </row>
    <row r="3524" spans="1:8" x14ac:dyDescent="0.3">
      <c r="A3524">
        <v>6.2</v>
      </c>
      <c r="B3524" t="s">
        <v>25476</v>
      </c>
      <c r="C3524" t="s">
        <v>262</v>
      </c>
      <c r="D3524" t="s">
        <v>816</v>
      </c>
      <c r="E3524" t="s">
        <v>37</v>
      </c>
      <c r="F3524">
        <v>80</v>
      </c>
      <c r="G3524">
        <v>194568</v>
      </c>
      <c r="H3524">
        <v>1500000</v>
      </c>
    </row>
    <row r="3525" spans="1:8" x14ac:dyDescent="0.3">
      <c r="A3525">
        <v>8.6</v>
      </c>
      <c r="B3525" t="s">
        <v>25477</v>
      </c>
      <c r="C3525" t="s">
        <v>18780</v>
      </c>
      <c r="D3525" t="s">
        <v>1718</v>
      </c>
      <c r="E3525" t="s">
        <v>37</v>
      </c>
      <c r="F3525">
        <v>87</v>
      </c>
      <c r="G3525">
        <v>163245</v>
      </c>
      <c r="H3525">
        <v>1500000</v>
      </c>
    </row>
    <row r="3526" spans="1:8" x14ac:dyDescent="0.3">
      <c r="A3526">
        <v>6.5</v>
      </c>
      <c r="B3526" t="s">
        <v>25478</v>
      </c>
      <c r="C3526" t="s">
        <v>18787</v>
      </c>
      <c r="D3526" t="s">
        <v>1473</v>
      </c>
      <c r="E3526" t="s">
        <v>37</v>
      </c>
      <c r="F3526">
        <v>91</v>
      </c>
      <c r="G3526">
        <v>119841</v>
      </c>
      <c r="H3526">
        <v>1500000</v>
      </c>
    </row>
    <row r="3527" spans="1:8" x14ac:dyDescent="0.3">
      <c r="A3527">
        <v>6.3</v>
      </c>
      <c r="B3527" t="s">
        <v>25479</v>
      </c>
      <c r="C3527" t="s">
        <v>4037</v>
      </c>
      <c r="D3527" t="s">
        <v>1269</v>
      </c>
      <c r="E3527" t="s">
        <v>37</v>
      </c>
      <c r="F3527">
        <v>84</v>
      </c>
      <c r="G3527">
        <v>173066</v>
      </c>
      <c r="H3527">
        <v>1500000</v>
      </c>
    </row>
    <row r="3528" spans="1:8" x14ac:dyDescent="0.3">
      <c r="A3528">
        <v>4.3</v>
      </c>
      <c r="B3528" t="s">
        <v>25480</v>
      </c>
      <c r="C3528" t="s">
        <v>11542</v>
      </c>
      <c r="D3528" t="s">
        <v>1188</v>
      </c>
      <c r="E3528" t="s">
        <v>37</v>
      </c>
      <c r="F3528">
        <v>90</v>
      </c>
      <c r="G3528">
        <v>92362</v>
      </c>
      <c r="H3528">
        <v>1500000</v>
      </c>
    </row>
    <row r="3529" spans="1:8" x14ac:dyDescent="0.3">
      <c r="A3529">
        <v>6.1</v>
      </c>
      <c r="B3529" t="s">
        <v>25481</v>
      </c>
      <c r="C3529" t="s">
        <v>18797</v>
      </c>
      <c r="D3529" t="s">
        <v>809</v>
      </c>
      <c r="E3529" t="s">
        <v>37</v>
      </c>
      <c r="F3529">
        <v>98</v>
      </c>
      <c r="G3529">
        <v>105943</v>
      </c>
      <c r="H3529">
        <v>1500000</v>
      </c>
    </row>
    <row r="3530" spans="1:8" x14ac:dyDescent="0.3">
      <c r="A3530">
        <v>5.8</v>
      </c>
      <c r="B3530" t="s">
        <v>25482</v>
      </c>
      <c r="C3530" t="s">
        <v>13692</v>
      </c>
      <c r="D3530" t="s">
        <v>1469</v>
      </c>
      <c r="E3530" t="s">
        <v>37</v>
      </c>
      <c r="F3530">
        <v>124</v>
      </c>
      <c r="G3530">
        <v>183490</v>
      </c>
      <c r="H3530">
        <v>1700000</v>
      </c>
    </row>
    <row r="3531" spans="1:8" x14ac:dyDescent="0.3">
      <c r="A3531">
        <v>6.7</v>
      </c>
      <c r="B3531" t="s">
        <v>25483</v>
      </c>
      <c r="C3531" t="s">
        <v>18813</v>
      </c>
      <c r="D3531" t="s">
        <v>5192</v>
      </c>
      <c r="E3531" t="s">
        <v>37</v>
      </c>
      <c r="F3531">
        <v>95</v>
      </c>
      <c r="G3531">
        <v>3478</v>
      </c>
      <c r="H3531">
        <v>1500000</v>
      </c>
    </row>
    <row r="3532" spans="1:8" x14ac:dyDescent="0.3">
      <c r="A3532">
        <v>6.7</v>
      </c>
      <c r="B3532" t="s">
        <v>25484</v>
      </c>
      <c r="C3532" t="s">
        <v>18819</v>
      </c>
      <c r="D3532" t="s">
        <v>1473</v>
      </c>
      <c r="E3532" t="s">
        <v>37</v>
      </c>
      <c r="F3532">
        <v>90</v>
      </c>
      <c r="G3532">
        <v>52166</v>
      </c>
      <c r="H3532">
        <v>2000000</v>
      </c>
    </row>
    <row r="3533" spans="1:8" x14ac:dyDescent="0.3">
      <c r="A3533">
        <v>5.0999999999999996</v>
      </c>
      <c r="B3533" t="s">
        <v>25485</v>
      </c>
      <c r="C3533" t="s">
        <v>10608</v>
      </c>
      <c r="D3533" t="s">
        <v>489</v>
      </c>
      <c r="E3533" t="s">
        <v>37</v>
      </c>
      <c r="F3533">
        <v>101</v>
      </c>
      <c r="G3533">
        <v>1163508</v>
      </c>
      <c r="H3533">
        <v>2500000</v>
      </c>
    </row>
    <row r="3534" spans="1:8" x14ac:dyDescent="0.3">
      <c r="A3534">
        <v>7.7</v>
      </c>
      <c r="B3534" t="s">
        <v>25486</v>
      </c>
      <c r="C3534" t="s">
        <v>18885</v>
      </c>
      <c r="D3534" t="s">
        <v>3816</v>
      </c>
      <c r="E3534" t="s">
        <v>37</v>
      </c>
      <c r="F3534">
        <v>83</v>
      </c>
      <c r="G3534">
        <v>184925485</v>
      </c>
      <c r="H3534">
        <v>2000000</v>
      </c>
    </row>
    <row r="3535" spans="1:8" x14ac:dyDescent="0.3">
      <c r="A3535">
        <v>6.7</v>
      </c>
      <c r="B3535" t="s">
        <v>25487</v>
      </c>
      <c r="C3535" t="s">
        <v>18892</v>
      </c>
      <c r="D3535" t="s">
        <v>1473</v>
      </c>
      <c r="E3535" t="s">
        <v>1265</v>
      </c>
      <c r="F3535">
        <v>106</v>
      </c>
      <c r="G3535">
        <v>304124</v>
      </c>
      <c r="H3535">
        <v>1400000</v>
      </c>
    </row>
    <row r="3536" spans="1:8" x14ac:dyDescent="0.3">
      <c r="A3536">
        <v>6.6</v>
      </c>
      <c r="B3536" t="s">
        <v>25488</v>
      </c>
      <c r="C3536" t="s">
        <v>18903</v>
      </c>
      <c r="D3536" t="s">
        <v>18905</v>
      </c>
      <c r="E3536" t="s">
        <v>37</v>
      </c>
      <c r="F3536">
        <v>94</v>
      </c>
      <c r="G3536">
        <v>36830</v>
      </c>
      <c r="H3536">
        <v>1400000</v>
      </c>
    </row>
    <row r="3537" spans="1:8" x14ac:dyDescent="0.3">
      <c r="A3537">
        <v>8.1999999999999993</v>
      </c>
      <c r="B3537" t="s">
        <v>25489</v>
      </c>
      <c r="C3537" t="s">
        <v>658</v>
      </c>
      <c r="D3537" t="s">
        <v>541</v>
      </c>
      <c r="E3537" t="s">
        <v>37</v>
      </c>
      <c r="F3537">
        <v>120</v>
      </c>
      <c r="G3537">
        <v>3650677</v>
      </c>
      <c r="H3537">
        <v>960000</v>
      </c>
    </row>
    <row r="3538" spans="1:8" x14ac:dyDescent="0.3">
      <c r="A3538">
        <v>8.1</v>
      </c>
      <c r="B3538" t="s">
        <v>25490</v>
      </c>
      <c r="C3538" t="s">
        <v>14030</v>
      </c>
      <c r="D3538" t="s">
        <v>1473</v>
      </c>
      <c r="E3538" t="s">
        <v>13564</v>
      </c>
      <c r="F3538">
        <v>105</v>
      </c>
      <c r="G3538">
        <v>1647780</v>
      </c>
      <c r="H3538">
        <v>1300000</v>
      </c>
    </row>
    <row r="3539" spans="1:8" x14ac:dyDescent="0.3">
      <c r="A3539">
        <v>7.2</v>
      </c>
      <c r="B3539" t="s">
        <v>25491</v>
      </c>
      <c r="C3539" t="s">
        <v>186</v>
      </c>
      <c r="D3539" t="s">
        <v>1188</v>
      </c>
      <c r="E3539" t="s">
        <v>37</v>
      </c>
      <c r="F3539">
        <v>95</v>
      </c>
      <c r="G3539">
        <v>695229</v>
      </c>
      <c r="H3539">
        <v>1300000</v>
      </c>
    </row>
    <row r="3540" spans="1:8" x14ac:dyDescent="0.3">
      <c r="A3540">
        <v>7.4</v>
      </c>
      <c r="B3540" t="s">
        <v>25492</v>
      </c>
      <c r="C3540" t="s">
        <v>18957</v>
      </c>
      <c r="D3540" t="s">
        <v>1473</v>
      </c>
      <c r="E3540" t="s">
        <v>18964</v>
      </c>
      <c r="F3540">
        <v>135</v>
      </c>
      <c r="G3540">
        <v>638951</v>
      </c>
      <c r="H3540">
        <v>1592000</v>
      </c>
    </row>
    <row r="3541" spans="1:8" x14ac:dyDescent="0.3">
      <c r="A3541">
        <v>6.5</v>
      </c>
      <c r="B3541" t="s">
        <v>25493</v>
      </c>
      <c r="C3541" t="s">
        <v>18965</v>
      </c>
      <c r="D3541" t="s">
        <v>1473</v>
      </c>
      <c r="E3541" t="s">
        <v>37</v>
      </c>
      <c r="F3541">
        <v>105</v>
      </c>
      <c r="G3541">
        <v>609042</v>
      </c>
      <c r="H3541">
        <v>1300000</v>
      </c>
    </row>
    <row r="3542" spans="1:8" x14ac:dyDescent="0.3">
      <c r="A3542">
        <v>5.7</v>
      </c>
      <c r="B3542" t="s">
        <v>25494</v>
      </c>
      <c r="C3542" t="s">
        <v>18969</v>
      </c>
      <c r="D3542" t="s">
        <v>5365</v>
      </c>
      <c r="E3542" t="s">
        <v>37</v>
      </c>
      <c r="F3542">
        <v>83</v>
      </c>
      <c r="G3542">
        <v>1521</v>
      </c>
      <c r="H3542">
        <v>1500000</v>
      </c>
    </row>
    <row r="3543" spans="1:8" x14ac:dyDescent="0.3">
      <c r="A3543">
        <v>6.2</v>
      </c>
      <c r="B3543" t="s">
        <v>25495</v>
      </c>
      <c r="C3543" t="s">
        <v>18992</v>
      </c>
      <c r="D3543" t="s">
        <v>809</v>
      </c>
      <c r="E3543" t="s">
        <v>37</v>
      </c>
      <c r="F3543">
        <v>87</v>
      </c>
      <c r="G3543">
        <v>19539</v>
      </c>
      <c r="H3543">
        <v>1000000</v>
      </c>
    </row>
    <row r="3544" spans="1:8" x14ac:dyDescent="0.3">
      <c r="A3544">
        <v>3.3</v>
      </c>
      <c r="B3544" t="s">
        <v>25496</v>
      </c>
      <c r="C3544" t="s">
        <v>18996</v>
      </c>
      <c r="D3544" t="s">
        <v>9036</v>
      </c>
      <c r="E3544" t="s">
        <v>37</v>
      </c>
      <c r="F3544">
        <v>97</v>
      </c>
      <c r="G3544">
        <v>100358</v>
      </c>
      <c r="H3544">
        <v>1500000</v>
      </c>
    </row>
    <row r="3545" spans="1:8" x14ac:dyDescent="0.3">
      <c r="A3545">
        <v>6.1</v>
      </c>
      <c r="B3545" t="s">
        <v>25497</v>
      </c>
      <c r="C3545" t="s">
        <v>4850</v>
      </c>
      <c r="D3545" t="s">
        <v>1342</v>
      </c>
      <c r="E3545" t="s">
        <v>37</v>
      </c>
      <c r="F3545">
        <v>87</v>
      </c>
      <c r="G3545">
        <v>19100000</v>
      </c>
      <c r="H3545">
        <v>1250000</v>
      </c>
    </row>
    <row r="3546" spans="1:8" x14ac:dyDescent="0.3">
      <c r="A3546">
        <v>5.7</v>
      </c>
      <c r="B3546" t="s">
        <v>25498</v>
      </c>
      <c r="C3546" t="s">
        <v>17366</v>
      </c>
      <c r="D3546" t="s">
        <v>3985</v>
      </c>
      <c r="E3546" t="s">
        <v>37</v>
      </c>
      <c r="F3546">
        <v>80</v>
      </c>
      <c r="G3546">
        <v>2833383</v>
      </c>
      <c r="H3546">
        <v>427000</v>
      </c>
    </row>
    <row r="3547" spans="1:8" x14ac:dyDescent="0.3">
      <c r="A3547">
        <v>7.2</v>
      </c>
      <c r="B3547" t="s">
        <v>25499</v>
      </c>
      <c r="C3547" t="s">
        <v>753</v>
      </c>
      <c r="D3547" t="s">
        <v>1473</v>
      </c>
      <c r="E3547" t="s">
        <v>37</v>
      </c>
      <c r="F3547">
        <v>100</v>
      </c>
      <c r="G3547">
        <v>24741700</v>
      </c>
      <c r="H3547">
        <v>1200000</v>
      </c>
    </row>
    <row r="3548" spans="1:8" x14ac:dyDescent="0.3">
      <c r="A3548">
        <v>7.7</v>
      </c>
      <c r="B3548" t="s">
        <v>25500</v>
      </c>
      <c r="C3548" t="s">
        <v>221</v>
      </c>
      <c r="D3548" t="s">
        <v>1342</v>
      </c>
      <c r="E3548" t="s">
        <v>37</v>
      </c>
      <c r="F3548">
        <v>103</v>
      </c>
      <c r="G3548">
        <v>55153403</v>
      </c>
      <c r="H3548">
        <v>1200000</v>
      </c>
    </row>
    <row r="3549" spans="1:8" x14ac:dyDescent="0.3">
      <c r="A3549">
        <v>7.1</v>
      </c>
      <c r="B3549" t="s">
        <v>25501</v>
      </c>
      <c r="C3549" t="s">
        <v>2725</v>
      </c>
      <c r="D3549" t="s">
        <v>10274</v>
      </c>
      <c r="E3549" t="s">
        <v>37</v>
      </c>
      <c r="F3549">
        <v>100</v>
      </c>
      <c r="G3549">
        <v>18488314</v>
      </c>
      <c r="H3549">
        <v>1200000</v>
      </c>
    </row>
    <row r="3550" spans="1:8" x14ac:dyDescent="0.3">
      <c r="A3550">
        <v>7</v>
      </c>
      <c r="B3550" t="s">
        <v>25502</v>
      </c>
      <c r="C3550" t="s">
        <v>19079</v>
      </c>
      <c r="D3550" t="s">
        <v>1188</v>
      </c>
      <c r="E3550" t="s">
        <v>1265</v>
      </c>
      <c r="F3550">
        <v>89</v>
      </c>
      <c r="G3550">
        <v>11278</v>
      </c>
      <c r="H3550">
        <v>1300000</v>
      </c>
    </row>
    <row r="3551" spans="1:8" x14ac:dyDescent="0.3">
      <c r="A3551">
        <v>7.4</v>
      </c>
      <c r="B3551" t="s">
        <v>25503</v>
      </c>
      <c r="C3551" t="s">
        <v>8092</v>
      </c>
      <c r="D3551" t="s">
        <v>715</v>
      </c>
      <c r="E3551" t="s">
        <v>3397</v>
      </c>
      <c r="F3551">
        <v>114</v>
      </c>
      <c r="G3551">
        <v>13876974</v>
      </c>
      <c r="H3551">
        <v>7000000</v>
      </c>
    </row>
    <row r="3552" spans="1:8" x14ac:dyDescent="0.3">
      <c r="A3552">
        <v>7.7</v>
      </c>
      <c r="B3552" t="s">
        <v>25504</v>
      </c>
      <c r="C3552" t="s">
        <v>11359</v>
      </c>
      <c r="D3552" t="s">
        <v>1473</v>
      </c>
      <c r="E3552" t="s">
        <v>37</v>
      </c>
      <c r="F3552">
        <v>111</v>
      </c>
      <c r="G3552">
        <v>9180275</v>
      </c>
      <c r="H3552">
        <v>1200000</v>
      </c>
    </row>
    <row r="3553" spans="1:8" x14ac:dyDescent="0.3">
      <c r="A3553">
        <v>6.6</v>
      </c>
      <c r="B3553" t="s">
        <v>25505</v>
      </c>
      <c r="C3553" t="s">
        <v>19097</v>
      </c>
      <c r="D3553" t="s">
        <v>1188</v>
      </c>
      <c r="E3553" t="s">
        <v>37</v>
      </c>
      <c r="F3553">
        <v>85</v>
      </c>
      <c r="G3553">
        <v>2199853</v>
      </c>
      <c r="H3553">
        <v>1200000</v>
      </c>
    </row>
    <row r="3554" spans="1:8" x14ac:dyDescent="0.3">
      <c r="A3554">
        <v>6</v>
      </c>
      <c r="B3554" t="s">
        <v>25506</v>
      </c>
      <c r="C3554" t="s">
        <v>19101</v>
      </c>
      <c r="D3554" t="s">
        <v>1607</v>
      </c>
      <c r="E3554" t="s">
        <v>37</v>
      </c>
      <c r="F3554">
        <v>113</v>
      </c>
      <c r="G3554">
        <v>2859955</v>
      </c>
      <c r="H3554">
        <v>1200000</v>
      </c>
    </row>
    <row r="3555" spans="1:8" x14ac:dyDescent="0.3">
      <c r="A3555">
        <v>8.4</v>
      </c>
      <c r="B3555" t="s">
        <v>25507</v>
      </c>
      <c r="C3555" t="s">
        <v>858</v>
      </c>
      <c r="D3555" t="s">
        <v>1018</v>
      </c>
      <c r="E3555" t="s">
        <v>37</v>
      </c>
      <c r="F3555">
        <v>99</v>
      </c>
      <c r="G3555">
        <v>2812029</v>
      </c>
      <c r="H3555">
        <v>1200000</v>
      </c>
    </row>
    <row r="3556" spans="1:8" x14ac:dyDescent="0.3">
      <c r="A3556">
        <v>8.9</v>
      </c>
      <c r="B3556" t="s">
        <v>25508</v>
      </c>
      <c r="C3556" t="s">
        <v>6448</v>
      </c>
      <c r="D3556" t="s">
        <v>12797</v>
      </c>
      <c r="E3556" t="s">
        <v>7581</v>
      </c>
      <c r="F3556">
        <v>142</v>
      </c>
      <c r="G3556">
        <v>6100000</v>
      </c>
      <c r="H3556">
        <v>1200000</v>
      </c>
    </row>
    <row r="3557" spans="1:8" x14ac:dyDescent="0.3">
      <c r="A3557">
        <v>7.9</v>
      </c>
      <c r="B3557" t="s">
        <v>25509</v>
      </c>
      <c r="C3557" t="s">
        <v>19119</v>
      </c>
      <c r="D3557" t="s">
        <v>1188</v>
      </c>
      <c r="E3557" t="s">
        <v>12289</v>
      </c>
      <c r="F3557">
        <v>112</v>
      </c>
      <c r="G3557">
        <v>375723</v>
      </c>
      <c r="H3557">
        <v>4000000</v>
      </c>
    </row>
    <row r="3558" spans="1:8" x14ac:dyDescent="0.3">
      <c r="A3558">
        <v>6</v>
      </c>
      <c r="B3558" t="s">
        <v>25510</v>
      </c>
      <c r="C3558" t="s">
        <v>19126</v>
      </c>
      <c r="D3558" t="s">
        <v>1188</v>
      </c>
      <c r="E3558" t="s">
        <v>37</v>
      </c>
      <c r="F3558">
        <v>108</v>
      </c>
      <c r="G3558">
        <v>594904</v>
      </c>
      <c r="H3558">
        <v>1200000</v>
      </c>
    </row>
    <row r="3559" spans="1:8" x14ac:dyDescent="0.3">
      <c r="A3559">
        <v>6.1</v>
      </c>
      <c r="B3559" t="s">
        <v>25511</v>
      </c>
      <c r="C3559" t="s">
        <v>19132</v>
      </c>
      <c r="D3559" t="s">
        <v>4205</v>
      </c>
      <c r="E3559" t="s">
        <v>37</v>
      </c>
      <c r="F3559">
        <v>88</v>
      </c>
      <c r="G3559">
        <v>58936</v>
      </c>
      <c r="H3559">
        <v>1200000</v>
      </c>
    </row>
    <row r="3560" spans="1:8" x14ac:dyDescent="0.3">
      <c r="A3560">
        <v>7.4</v>
      </c>
      <c r="B3560" t="s">
        <v>25512</v>
      </c>
      <c r="C3560" t="s">
        <v>12525</v>
      </c>
      <c r="D3560" t="s">
        <v>65</v>
      </c>
      <c r="E3560" t="s">
        <v>37</v>
      </c>
      <c r="F3560">
        <v>97</v>
      </c>
      <c r="G3560">
        <v>24784</v>
      </c>
      <c r="H3560">
        <v>1200000</v>
      </c>
    </row>
    <row r="3561" spans="1:8" x14ac:dyDescent="0.3">
      <c r="A3561">
        <v>6.2</v>
      </c>
      <c r="B3561" t="s">
        <v>25513</v>
      </c>
      <c r="C3561" t="s">
        <v>19142</v>
      </c>
      <c r="D3561" t="s">
        <v>15320</v>
      </c>
      <c r="E3561" t="s">
        <v>37</v>
      </c>
      <c r="F3561">
        <v>85</v>
      </c>
      <c r="G3561">
        <v>7826</v>
      </c>
      <c r="H3561">
        <v>1200000</v>
      </c>
    </row>
    <row r="3562" spans="1:8" x14ac:dyDescent="0.3">
      <c r="A3562">
        <v>7.2</v>
      </c>
      <c r="B3562" t="s">
        <v>25514</v>
      </c>
      <c r="C3562" t="s">
        <v>19153</v>
      </c>
      <c r="D3562" t="s">
        <v>1188</v>
      </c>
      <c r="E3562" t="s">
        <v>1265</v>
      </c>
      <c r="F3562">
        <v>110</v>
      </c>
      <c r="G3562">
        <v>3830</v>
      </c>
      <c r="H3562">
        <v>1200000</v>
      </c>
    </row>
    <row r="3563" spans="1:8" x14ac:dyDescent="0.3">
      <c r="A3563">
        <v>6.2</v>
      </c>
      <c r="B3563" t="s">
        <v>25515</v>
      </c>
      <c r="C3563" t="s">
        <v>1547</v>
      </c>
      <c r="D3563" t="s">
        <v>19187</v>
      </c>
      <c r="E3563" t="s">
        <v>37</v>
      </c>
      <c r="F3563">
        <v>91</v>
      </c>
      <c r="G3563">
        <v>2850263</v>
      </c>
      <c r="H3563">
        <v>2600000</v>
      </c>
    </row>
    <row r="3564" spans="1:8" x14ac:dyDescent="0.3">
      <c r="A3564">
        <v>6.8</v>
      </c>
      <c r="B3564" t="s">
        <v>25516</v>
      </c>
      <c r="C3564" t="s">
        <v>19209</v>
      </c>
      <c r="D3564" t="s">
        <v>809</v>
      </c>
      <c r="E3564" t="s">
        <v>37</v>
      </c>
      <c r="F3564">
        <v>94</v>
      </c>
      <c r="G3564">
        <v>16101109</v>
      </c>
      <c r="H3564">
        <v>3000000</v>
      </c>
    </row>
    <row r="3565" spans="1:8" x14ac:dyDescent="0.3">
      <c r="A3565">
        <v>7.7</v>
      </c>
      <c r="B3565" t="s">
        <v>25517</v>
      </c>
      <c r="C3565" t="s">
        <v>15270</v>
      </c>
      <c r="D3565" t="s">
        <v>1018</v>
      </c>
      <c r="E3565" t="s">
        <v>37</v>
      </c>
      <c r="F3565">
        <v>90</v>
      </c>
      <c r="G3565">
        <v>6013</v>
      </c>
      <c r="H3565">
        <v>695393</v>
      </c>
    </row>
    <row r="3566" spans="1:8" x14ac:dyDescent="0.3">
      <c r="A3566">
        <v>5.9</v>
      </c>
      <c r="B3566" t="s">
        <v>25518</v>
      </c>
      <c r="C3566" t="s">
        <v>19222</v>
      </c>
      <c r="D3566" t="s">
        <v>17634</v>
      </c>
      <c r="E3566" t="s">
        <v>37</v>
      </c>
      <c r="F3566">
        <v>92</v>
      </c>
      <c r="G3566">
        <v>1400000</v>
      </c>
      <c r="H3566">
        <v>1100000</v>
      </c>
    </row>
    <row r="3567" spans="1:8" x14ac:dyDescent="0.3">
      <c r="A3567">
        <v>7</v>
      </c>
      <c r="B3567" t="s">
        <v>25519</v>
      </c>
      <c r="C3567" t="s">
        <v>19231</v>
      </c>
      <c r="D3567" t="s">
        <v>19233</v>
      </c>
      <c r="E3567" t="s">
        <v>37</v>
      </c>
      <c r="F3567">
        <v>73</v>
      </c>
      <c r="G3567">
        <v>39659</v>
      </c>
      <c r="H3567">
        <v>1600000</v>
      </c>
    </row>
    <row r="3568" spans="1:8" x14ac:dyDescent="0.3">
      <c r="A3568">
        <v>6.1</v>
      </c>
      <c r="B3568" t="s">
        <v>25520</v>
      </c>
      <c r="C3568" t="s">
        <v>19246</v>
      </c>
      <c r="D3568" t="s">
        <v>1314</v>
      </c>
      <c r="E3568" t="s">
        <v>37</v>
      </c>
      <c r="F3568">
        <v>110</v>
      </c>
      <c r="G3568">
        <v>56129</v>
      </c>
      <c r="H3568">
        <v>1100000</v>
      </c>
    </row>
    <row r="3569" spans="1:8" x14ac:dyDescent="0.3">
      <c r="A3569">
        <v>7.6</v>
      </c>
      <c r="B3569" t="s">
        <v>25521</v>
      </c>
      <c r="C3569" t="s">
        <v>19252</v>
      </c>
      <c r="D3569" t="s">
        <v>223</v>
      </c>
      <c r="E3569" t="s">
        <v>19259</v>
      </c>
      <c r="F3569">
        <v>102</v>
      </c>
      <c r="G3569">
        <v>4105123</v>
      </c>
      <c r="H3569">
        <v>1100000</v>
      </c>
    </row>
    <row r="3570" spans="1:8" x14ac:dyDescent="0.3">
      <c r="A3570">
        <v>8.1</v>
      </c>
      <c r="B3570" t="s">
        <v>25522</v>
      </c>
      <c r="C3570" t="s">
        <v>4020</v>
      </c>
      <c r="D3570" t="s">
        <v>1607</v>
      </c>
      <c r="E3570" t="s">
        <v>37</v>
      </c>
      <c r="F3570">
        <v>145</v>
      </c>
      <c r="G3570">
        <v>117235247</v>
      </c>
      <c r="H3570">
        <v>960000</v>
      </c>
    </row>
    <row r="3571" spans="1:8" x14ac:dyDescent="0.3">
      <c r="A3571">
        <v>5.7</v>
      </c>
      <c r="B3571" t="s">
        <v>25523</v>
      </c>
      <c r="C3571" t="s">
        <v>19306</v>
      </c>
      <c r="D3571" t="s">
        <v>1342</v>
      </c>
      <c r="E3571" t="s">
        <v>37</v>
      </c>
      <c r="F3571">
        <v>83</v>
      </c>
      <c r="G3571">
        <v>31537320</v>
      </c>
      <c r="H3571">
        <v>1000000</v>
      </c>
    </row>
    <row r="3572" spans="1:8" x14ac:dyDescent="0.3">
      <c r="A3572">
        <v>6.6</v>
      </c>
      <c r="B3572" t="s">
        <v>25524</v>
      </c>
      <c r="C3572" t="s">
        <v>1285</v>
      </c>
      <c r="D3572" t="s">
        <v>4189</v>
      </c>
      <c r="E3572" t="s">
        <v>37</v>
      </c>
      <c r="F3572">
        <v>91</v>
      </c>
      <c r="G3572">
        <v>17986000</v>
      </c>
      <c r="H3572">
        <v>1000000</v>
      </c>
    </row>
    <row r="3573" spans="1:8" x14ac:dyDescent="0.3">
      <c r="A3573">
        <v>7.3</v>
      </c>
      <c r="B3573" t="s">
        <v>25525</v>
      </c>
      <c r="C3573" t="s">
        <v>3475</v>
      </c>
      <c r="D3573" t="s">
        <v>50</v>
      </c>
      <c r="E3573" t="s">
        <v>37</v>
      </c>
      <c r="F3573">
        <v>110</v>
      </c>
      <c r="G3573">
        <v>16067035</v>
      </c>
      <c r="H3573">
        <v>1100000</v>
      </c>
    </row>
    <row r="3574" spans="1:8" x14ac:dyDescent="0.3">
      <c r="A3574">
        <v>5</v>
      </c>
      <c r="B3574" t="s">
        <v>25526</v>
      </c>
      <c r="C3574" t="s">
        <v>19323</v>
      </c>
      <c r="D3574" t="s">
        <v>2063</v>
      </c>
      <c r="E3574" t="s">
        <v>37</v>
      </c>
      <c r="F3574">
        <v>86</v>
      </c>
      <c r="G3574">
        <v>18112929</v>
      </c>
      <c r="H3574">
        <v>1000000</v>
      </c>
    </row>
    <row r="3575" spans="1:8" x14ac:dyDescent="0.3">
      <c r="A3575">
        <v>7</v>
      </c>
      <c r="B3575" t="s">
        <v>25527</v>
      </c>
      <c r="C3575" t="s">
        <v>19327</v>
      </c>
      <c r="D3575" t="s">
        <v>5192</v>
      </c>
      <c r="E3575" t="s">
        <v>37</v>
      </c>
      <c r="F3575">
        <v>86</v>
      </c>
      <c r="G3575">
        <v>14564027</v>
      </c>
      <c r="H3575">
        <v>1000000</v>
      </c>
    </row>
    <row r="3576" spans="1:8" x14ac:dyDescent="0.3">
      <c r="A3576">
        <v>3.4</v>
      </c>
      <c r="B3576" t="s">
        <v>25528</v>
      </c>
      <c r="C3576" t="s">
        <v>19334</v>
      </c>
      <c r="D3576" t="s">
        <v>1473</v>
      </c>
      <c r="E3576" t="s">
        <v>37</v>
      </c>
      <c r="F3576">
        <v>120</v>
      </c>
      <c r="G3576">
        <v>20773070</v>
      </c>
      <c r="H3576">
        <v>5000000</v>
      </c>
    </row>
    <row r="3577" spans="1:8" x14ac:dyDescent="0.3">
      <c r="A3577">
        <v>5.9</v>
      </c>
      <c r="B3577" t="s">
        <v>25529</v>
      </c>
      <c r="C3577" t="s">
        <v>6817</v>
      </c>
      <c r="D3577" t="s">
        <v>3918</v>
      </c>
      <c r="E3577" t="s">
        <v>37</v>
      </c>
      <c r="F3577">
        <v>90</v>
      </c>
      <c r="G3577">
        <v>10042266</v>
      </c>
      <c r="H3577">
        <v>1000000</v>
      </c>
    </row>
    <row r="3578" spans="1:8" x14ac:dyDescent="0.3">
      <c r="A3578">
        <v>6</v>
      </c>
      <c r="B3578" t="s">
        <v>25530</v>
      </c>
      <c r="C3578" t="s">
        <v>19344</v>
      </c>
      <c r="D3578" t="s">
        <v>3450</v>
      </c>
      <c r="E3578" t="s">
        <v>388</v>
      </c>
      <c r="F3578">
        <v>99</v>
      </c>
      <c r="G3578">
        <v>10037390</v>
      </c>
      <c r="H3578">
        <v>1000000000</v>
      </c>
    </row>
    <row r="3579" spans="1:8" x14ac:dyDescent="0.3">
      <c r="A3579">
        <v>7.4</v>
      </c>
      <c r="B3579" t="s">
        <v>25531</v>
      </c>
      <c r="C3579" t="s">
        <v>10744</v>
      </c>
      <c r="D3579" t="s">
        <v>151</v>
      </c>
      <c r="E3579" t="s">
        <v>37</v>
      </c>
      <c r="F3579">
        <v>112</v>
      </c>
      <c r="G3579">
        <v>9701559</v>
      </c>
      <c r="H3579">
        <v>3500000</v>
      </c>
    </row>
    <row r="3580" spans="1:8" x14ac:dyDescent="0.3">
      <c r="A3580">
        <v>7.4</v>
      </c>
      <c r="B3580" t="s">
        <v>25532</v>
      </c>
      <c r="C3580" t="s">
        <v>19354</v>
      </c>
      <c r="D3580" t="s">
        <v>3169</v>
      </c>
      <c r="E3580" t="s">
        <v>37</v>
      </c>
      <c r="F3580">
        <v>103</v>
      </c>
      <c r="G3580">
        <v>9013113</v>
      </c>
      <c r="H3580">
        <v>1000000</v>
      </c>
    </row>
    <row r="3581" spans="1:8" x14ac:dyDescent="0.3">
      <c r="A3581">
        <v>4.2</v>
      </c>
      <c r="B3581" t="s">
        <v>25533</v>
      </c>
      <c r="C3581" t="s">
        <v>8769</v>
      </c>
      <c r="D3581" t="s">
        <v>4189</v>
      </c>
      <c r="E3581" t="s">
        <v>37</v>
      </c>
      <c r="F3581">
        <v>83</v>
      </c>
      <c r="G3581">
        <v>53245055</v>
      </c>
      <c r="H3581">
        <v>1000000</v>
      </c>
    </row>
    <row r="3582" spans="1:8" x14ac:dyDescent="0.3">
      <c r="A3582">
        <v>6.2</v>
      </c>
      <c r="B3582" t="s">
        <v>25534</v>
      </c>
      <c r="C3582" t="s">
        <v>19364</v>
      </c>
      <c r="D3582" t="s">
        <v>3296</v>
      </c>
      <c r="E3582" t="s">
        <v>37</v>
      </c>
      <c r="F3582">
        <v>109</v>
      </c>
      <c r="G3582">
        <v>9000000</v>
      </c>
      <c r="H3582">
        <v>900000</v>
      </c>
    </row>
    <row r="3583" spans="1:8" x14ac:dyDescent="0.3">
      <c r="A3583">
        <v>5.4</v>
      </c>
      <c r="B3583" t="s">
        <v>25535</v>
      </c>
      <c r="C3583" t="s">
        <v>14125</v>
      </c>
      <c r="D3583" t="s">
        <v>15486</v>
      </c>
      <c r="E3583" t="s">
        <v>37</v>
      </c>
      <c r="F3583">
        <v>100</v>
      </c>
      <c r="G3583">
        <v>7186670</v>
      </c>
      <c r="H3583">
        <v>6000000</v>
      </c>
    </row>
    <row r="3584" spans="1:8" x14ac:dyDescent="0.3">
      <c r="A3584">
        <v>7.2</v>
      </c>
      <c r="B3584" t="s">
        <v>25536</v>
      </c>
      <c r="C3584" t="s">
        <v>19406</v>
      </c>
      <c r="D3584" t="s">
        <v>2808</v>
      </c>
      <c r="E3584" t="s">
        <v>37</v>
      </c>
      <c r="F3584">
        <v>95</v>
      </c>
      <c r="G3584">
        <v>5997134</v>
      </c>
      <c r="H3584">
        <v>1000000</v>
      </c>
    </row>
    <row r="3585" spans="1:8" x14ac:dyDescent="0.3">
      <c r="A3585">
        <v>6.7</v>
      </c>
      <c r="B3585" t="s">
        <v>25537</v>
      </c>
      <c r="C3585" t="s">
        <v>10967</v>
      </c>
      <c r="D3585" t="s">
        <v>715</v>
      </c>
      <c r="E3585" t="s">
        <v>37</v>
      </c>
      <c r="F3585">
        <v>104</v>
      </c>
      <c r="G3585">
        <v>3386698</v>
      </c>
      <c r="H3585">
        <v>1000000</v>
      </c>
    </row>
    <row r="3586" spans="1:8" x14ac:dyDescent="0.3">
      <c r="A3586">
        <v>7.2</v>
      </c>
      <c r="B3586" t="s">
        <v>25538</v>
      </c>
      <c r="C3586" t="s">
        <v>19442</v>
      </c>
      <c r="D3586" t="s">
        <v>937</v>
      </c>
      <c r="E3586" t="s">
        <v>37</v>
      </c>
      <c r="F3586">
        <v>97</v>
      </c>
      <c r="G3586">
        <v>2508841</v>
      </c>
      <c r="H3586">
        <v>1000000</v>
      </c>
    </row>
    <row r="3587" spans="1:8" x14ac:dyDescent="0.3">
      <c r="A3587">
        <v>7.4</v>
      </c>
      <c r="B3587" t="s">
        <v>25539</v>
      </c>
      <c r="C3587" t="s">
        <v>19448</v>
      </c>
      <c r="D3587" t="s">
        <v>1854</v>
      </c>
      <c r="E3587" t="s">
        <v>37</v>
      </c>
      <c r="F3587">
        <v>91</v>
      </c>
      <c r="G3587">
        <v>4946250</v>
      </c>
      <c r="H3587">
        <v>1000000</v>
      </c>
    </row>
    <row r="3588" spans="1:8" x14ac:dyDescent="0.3">
      <c r="A3588">
        <v>5.6</v>
      </c>
      <c r="B3588" t="s">
        <v>25540</v>
      </c>
      <c r="C3588" t="s">
        <v>15227</v>
      </c>
      <c r="D3588" t="s">
        <v>1188</v>
      </c>
      <c r="E3588" t="s">
        <v>37</v>
      </c>
      <c r="F3588">
        <v>84</v>
      </c>
      <c r="G3588">
        <v>1950218</v>
      </c>
      <c r="H3588">
        <v>1000000</v>
      </c>
    </row>
    <row r="3589" spans="1:8" x14ac:dyDescent="0.3">
      <c r="A3589">
        <v>6.8</v>
      </c>
      <c r="B3589" t="s">
        <v>25541</v>
      </c>
      <c r="C3589" t="s">
        <v>13887</v>
      </c>
      <c r="D3589" t="s">
        <v>715</v>
      </c>
      <c r="E3589" t="s">
        <v>37</v>
      </c>
      <c r="F3589">
        <v>86</v>
      </c>
      <c r="G3589">
        <v>1277257</v>
      </c>
      <c r="H3589">
        <v>1000000</v>
      </c>
    </row>
    <row r="3590" spans="1:8" x14ac:dyDescent="0.3">
      <c r="A3590">
        <v>7.7</v>
      </c>
      <c r="B3590" t="s">
        <v>25542</v>
      </c>
      <c r="C3590" t="s">
        <v>19462</v>
      </c>
      <c r="D3590" t="s">
        <v>65</v>
      </c>
      <c r="E3590" t="s">
        <v>37</v>
      </c>
      <c r="F3590">
        <v>92</v>
      </c>
      <c r="G3590">
        <v>1677838</v>
      </c>
      <c r="H3590">
        <v>1000000</v>
      </c>
    </row>
    <row r="3591" spans="1:8" x14ac:dyDescent="0.3">
      <c r="A3591">
        <v>7</v>
      </c>
      <c r="B3591" t="s">
        <v>25543</v>
      </c>
      <c r="C3591" t="s">
        <v>19468</v>
      </c>
      <c r="D3591" t="s">
        <v>2265</v>
      </c>
      <c r="E3591" t="s">
        <v>37</v>
      </c>
      <c r="F3591">
        <v>94</v>
      </c>
      <c r="G3591">
        <v>1744858</v>
      </c>
      <c r="H3591">
        <v>1000000</v>
      </c>
    </row>
    <row r="3592" spans="1:8" x14ac:dyDescent="0.3">
      <c r="A3592">
        <v>7.2</v>
      </c>
      <c r="B3592" t="s">
        <v>25544</v>
      </c>
      <c r="C3592" t="s">
        <v>19477</v>
      </c>
      <c r="D3592" t="s">
        <v>1473</v>
      </c>
      <c r="E3592" t="s">
        <v>37</v>
      </c>
      <c r="F3592">
        <v>100</v>
      </c>
      <c r="G3592">
        <v>982214</v>
      </c>
      <c r="H3592">
        <v>1000000</v>
      </c>
    </row>
    <row r="3593" spans="1:8" x14ac:dyDescent="0.3">
      <c r="A3593">
        <v>7.2</v>
      </c>
      <c r="B3593" t="s">
        <v>25545</v>
      </c>
      <c r="C3593" t="s">
        <v>19483</v>
      </c>
      <c r="D3593" t="s">
        <v>1357</v>
      </c>
      <c r="E3593" t="s">
        <v>37</v>
      </c>
      <c r="F3593">
        <v>119</v>
      </c>
      <c r="G3593">
        <v>798341</v>
      </c>
      <c r="H3593">
        <v>1000000</v>
      </c>
    </row>
    <row r="3594" spans="1:8" x14ac:dyDescent="0.3">
      <c r="A3594">
        <v>6.2</v>
      </c>
      <c r="B3594" t="s">
        <v>25546</v>
      </c>
      <c r="C3594" t="s">
        <v>19489</v>
      </c>
      <c r="D3594" t="s">
        <v>151</v>
      </c>
      <c r="E3594" t="s">
        <v>3397</v>
      </c>
      <c r="F3594">
        <v>167</v>
      </c>
      <c r="G3594">
        <v>610991</v>
      </c>
      <c r="H3594">
        <v>1000000</v>
      </c>
    </row>
    <row r="3595" spans="1:8" x14ac:dyDescent="0.3">
      <c r="A3595">
        <v>6.2</v>
      </c>
      <c r="B3595" t="s">
        <v>25547</v>
      </c>
      <c r="C3595" t="s">
        <v>8344</v>
      </c>
      <c r="D3595" t="s">
        <v>3268</v>
      </c>
      <c r="E3595" t="s">
        <v>37</v>
      </c>
      <c r="F3595">
        <v>92</v>
      </c>
      <c r="G3595">
        <v>582024</v>
      </c>
      <c r="H3595">
        <v>1000000</v>
      </c>
    </row>
    <row r="3596" spans="1:8" x14ac:dyDescent="0.3">
      <c r="A3596">
        <v>6.9</v>
      </c>
      <c r="B3596" t="s">
        <v>25548</v>
      </c>
      <c r="C3596" t="s">
        <v>3204</v>
      </c>
      <c r="D3596" t="s">
        <v>151</v>
      </c>
      <c r="E3596" t="s">
        <v>37</v>
      </c>
      <c r="F3596">
        <v>108</v>
      </c>
      <c r="G3596">
        <v>548712</v>
      </c>
      <c r="H3596">
        <v>2500000</v>
      </c>
    </row>
    <row r="3597" spans="1:8" x14ac:dyDescent="0.3">
      <c r="A3597">
        <v>7</v>
      </c>
      <c r="B3597" t="s">
        <v>25549</v>
      </c>
      <c r="C3597" t="s">
        <v>19503</v>
      </c>
      <c r="D3597" t="s">
        <v>1188</v>
      </c>
      <c r="E3597" t="s">
        <v>37</v>
      </c>
      <c r="F3597">
        <v>97</v>
      </c>
      <c r="G3597">
        <v>464655</v>
      </c>
      <c r="H3597">
        <v>1000000</v>
      </c>
    </row>
    <row r="3598" spans="1:8" x14ac:dyDescent="0.3">
      <c r="A3598">
        <v>6.7</v>
      </c>
      <c r="B3598" t="s">
        <v>25550</v>
      </c>
      <c r="C3598" t="s">
        <v>16874</v>
      </c>
      <c r="D3598" t="s">
        <v>1473</v>
      </c>
      <c r="E3598" t="s">
        <v>37</v>
      </c>
      <c r="F3598">
        <v>88</v>
      </c>
      <c r="G3598">
        <v>464126</v>
      </c>
      <c r="H3598">
        <v>1000000</v>
      </c>
    </row>
    <row r="3599" spans="1:8" x14ac:dyDescent="0.3">
      <c r="A3599">
        <v>3.6</v>
      </c>
      <c r="B3599" t="s">
        <v>25551</v>
      </c>
      <c r="C3599" t="s">
        <v>19510</v>
      </c>
      <c r="D3599" t="s">
        <v>816</v>
      </c>
      <c r="E3599" t="s">
        <v>37</v>
      </c>
      <c r="F3599">
        <v>100</v>
      </c>
      <c r="G3599">
        <v>428535</v>
      </c>
      <c r="H3599">
        <v>1000000</v>
      </c>
    </row>
    <row r="3600" spans="1:8" x14ac:dyDescent="0.3">
      <c r="A3600">
        <v>7.4</v>
      </c>
      <c r="B3600" t="s">
        <v>25552</v>
      </c>
      <c r="C3600" t="s">
        <v>19525</v>
      </c>
      <c r="D3600" t="s">
        <v>1170</v>
      </c>
      <c r="E3600" t="s">
        <v>37</v>
      </c>
      <c r="F3600">
        <v>88</v>
      </c>
      <c r="G3600">
        <v>104077</v>
      </c>
      <c r="H3600">
        <v>1000000</v>
      </c>
    </row>
    <row r="3601" spans="1:8" x14ac:dyDescent="0.3">
      <c r="A3601">
        <v>6.1</v>
      </c>
      <c r="B3601" t="s">
        <v>25553</v>
      </c>
      <c r="C3601" t="s">
        <v>19535</v>
      </c>
      <c r="D3601" t="s">
        <v>715</v>
      </c>
      <c r="E3601" t="s">
        <v>37</v>
      </c>
      <c r="F3601">
        <v>79</v>
      </c>
      <c r="G3601">
        <v>279282</v>
      </c>
      <c r="H3601">
        <v>1000000</v>
      </c>
    </row>
    <row r="3602" spans="1:8" x14ac:dyDescent="0.3">
      <c r="A3602">
        <v>8.1999999999999993</v>
      </c>
      <c r="B3602" t="s">
        <v>25554</v>
      </c>
      <c r="C3602" t="s">
        <v>19539</v>
      </c>
      <c r="D3602" t="s">
        <v>19541</v>
      </c>
      <c r="E3602" t="s">
        <v>19259</v>
      </c>
      <c r="F3602">
        <v>96</v>
      </c>
      <c r="G3602">
        <v>484221</v>
      </c>
      <c r="H3602">
        <v>1000000</v>
      </c>
    </row>
    <row r="3603" spans="1:8" x14ac:dyDescent="0.3">
      <c r="A3603">
        <v>7.7</v>
      </c>
      <c r="B3603" t="s">
        <v>25555</v>
      </c>
      <c r="C3603" t="s">
        <v>19547</v>
      </c>
      <c r="D3603" t="s">
        <v>15742</v>
      </c>
      <c r="E3603" t="s">
        <v>37</v>
      </c>
      <c r="F3603">
        <v>53</v>
      </c>
      <c r="G3603">
        <v>274661</v>
      </c>
      <c r="H3603">
        <v>1000000</v>
      </c>
    </row>
    <row r="3604" spans="1:8" x14ac:dyDescent="0.3">
      <c r="A3604">
        <v>7.3</v>
      </c>
      <c r="B3604" t="s">
        <v>25556</v>
      </c>
      <c r="C3604" t="s">
        <v>19552</v>
      </c>
      <c r="D3604" t="s">
        <v>14314</v>
      </c>
      <c r="E3604" t="s">
        <v>37</v>
      </c>
      <c r="F3604">
        <v>97</v>
      </c>
      <c r="G3604">
        <v>144431</v>
      </c>
      <c r="H3604">
        <v>1000000</v>
      </c>
    </row>
    <row r="3605" spans="1:8" x14ac:dyDescent="0.3">
      <c r="A3605">
        <v>7.6</v>
      </c>
      <c r="B3605" t="s">
        <v>25557</v>
      </c>
      <c r="C3605" t="s">
        <v>19570</v>
      </c>
      <c r="D3605" t="s">
        <v>19572</v>
      </c>
      <c r="E3605" t="s">
        <v>37</v>
      </c>
      <c r="F3605">
        <v>91</v>
      </c>
      <c r="G3605">
        <v>287761</v>
      </c>
      <c r="H3605">
        <v>1000000</v>
      </c>
    </row>
    <row r="3606" spans="1:8" x14ac:dyDescent="0.3">
      <c r="A3606">
        <v>6.8</v>
      </c>
      <c r="B3606" t="s">
        <v>25558</v>
      </c>
      <c r="C3606" t="s">
        <v>19577</v>
      </c>
      <c r="D3606" t="s">
        <v>65</v>
      </c>
      <c r="E3606" t="s">
        <v>37</v>
      </c>
      <c r="F3606">
        <v>93</v>
      </c>
      <c r="G3606">
        <v>100240</v>
      </c>
      <c r="H3606">
        <v>1000000</v>
      </c>
    </row>
    <row r="3607" spans="1:8" x14ac:dyDescent="0.3">
      <c r="A3607">
        <v>5.6</v>
      </c>
      <c r="B3607" t="s">
        <v>25559</v>
      </c>
      <c r="C3607" t="s">
        <v>19583</v>
      </c>
      <c r="D3607" t="s">
        <v>439</v>
      </c>
      <c r="E3607" t="s">
        <v>37</v>
      </c>
      <c r="F3607">
        <v>112</v>
      </c>
      <c r="G3607">
        <v>96734</v>
      </c>
      <c r="H3607">
        <v>1000000</v>
      </c>
    </row>
    <row r="3608" spans="1:8" x14ac:dyDescent="0.3">
      <c r="A3608">
        <v>4.8</v>
      </c>
      <c r="B3608" t="s">
        <v>25560</v>
      </c>
      <c r="C3608" t="s">
        <v>19588</v>
      </c>
      <c r="D3608" t="s">
        <v>8199</v>
      </c>
      <c r="E3608" t="s">
        <v>3397</v>
      </c>
      <c r="F3608">
        <v>160</v>
      </c>
      <c r="G3608">
        <v>49000</v>
      </c>
      <c r="H3608">
        <v>1500000</v>
      </c>
    </row>
    <row r="3609" spans="1:8" x14ac:dyDescent="0.3">
      <c r="A3609">
        <v>6.4</v>
      </c>
      <c r="B3609" t="s">
        <v>25561</v>
      </c>
      <c r="C3609" t="s">
        <v>19594</v>
      </c>
      <c r="D3609" t="s">
        <v>4189</v>
      </c>
      <c r="E3609" t="s">
        <v>37</v>
      </c>
      <c r="F3609">
        <v>95</v>
      </c>
      <c r="G3609">
        <v>100659</v>
      </c>
      <c r="H3609">
        <v>900000</v>
      </c>
    </row>
    <row r="3610" spans="1:8" x14ac:dyDescent="0.3">
      <c r="A3610">
        <v>6.8</v>
      </c>
      <c r="B3610" t="s">
        <v>25562</v>
      </c>
      <c r="C3610" t="s">
        <v>19599</v>
      </c>
      <c r="D3610" t="s">
        <v>3753</v>
      </c>
      <c r="E3610" t="s">
        <v>37</v>
      </c>
      <c r="F3610">
        <v>93</v>
      </c>
      <c r="G3610">
        <v>48430</v>
      </c>
      <c r="H3610">
        <v>500000</v>
      </c>
    </row>
    <row r="3611" spans="1:8" x14ac:dyDescent="0.3">
      <c r="A3611">
        <v>6.1</v>
      </c>
      <c r="B3611" t="s">
        <v>25563</v>
      </c>
      <c r="C3611" t="s">
        <v>3883</v>
      </c>
      <c r="D3611" t="s">
        <v>541</v>
      </c>
      <c r="E3611" t="s">
        <v>37</v>
      </c>
      <c r="F3611">
        <v>88</v>
      </c>
      <c r="G3611">
        <v>21210</v>
      </c>
      <c r="H3611">
        <v>1000000</v>
      </c>
    </row>
    <row r="3612" spans="1:8" x14ac:dyDescent="0.3">
      <c r="A3612">
        <v>6</v>
      </c>
      <c r="B3612" t="s">
        <v>25564</v>
      </c>
      <c r="C3612" t="s">
        <v>5351</v>
      </c>
      <c r="D3612" t="s">
        <v>524</v>
      </c>
      <c r="E3612" t="s">
        <v>37</v>
      </c>
      <c r="F3612">
        <v>82</v>
      </c>
      <c r="G3612">
        <v>12996</v>
      </c>
      <c r="H3612">
        <v>1000000</v>
      </c>
    </row>
    <row r="3613" spans="1:8" x14ac:dyDescent="0.3">
      <c r="A3613">
        <v>6.1</v>
      </c>
      <c r="B3613" t="s">
        <v>25565</v>
      </c>
      <c r="C3613" t="s">
        <v>19630</v>
      </c>
      <c r="D3613" t="s">
        <v>1018</v>
      </c>
      <c r="E3613" t="s">
        <v>37</v>
      </c>
      <c r="F3613">
        <v>78</v>
      </c>
      <c r="G3613">
        <v>10018</v>
      </c>
      <c r="H3613">
        <v>1000000</v>
      </c>
    </row>
    <row r="3614" spans="1:8" x14ac:dyDescent="0.3">
      <c r="A3614">
        <v>5.5</v>
      </c>
      <c r="B3614" t="s">
        <v>25566</v>
      </c>
      <c r="C3614" t="s">
        <v>19636</v>
      </c>
      <c r="D3614" t="s">
        <v>901</v>
      </c>
      <c r="E3614" t="s">
        <v>37</v>
      </c>
      <c r="F3614">
        <v>97</v>
      </c>
      <c r="G3614">
        <v>62480</v>
      </c>
      <c r="H3614">
        <v>1000000</v>
      </c>
    </row>
    <row r="3615" spans="1:8" x14ac:dyDescent="0.3">
      <c r="A3615">
        <v>6.9</v>
      </c>
      <c r="B3615" t="s">
        <v>25567</v>
      </c>
      <c r="C3615" t="s">
        <v>19642</v>
      </c>
      <c r="D3615" t="s">
        <v>1073</v>
      </c>
      <c r="E3615" t="s">
        <v>37</v>
      </c>
      <c r="F3615">
        <v>81</v>
      </c>
      <c r="G3615">
        <v>6387</v>
      </c>
      <c r="H3615">
        <v>1000000</v>
      </c>
    </row>
    <row r="3616" spans="1:8" x14ac:dyDescent="0.3">
      <c r="A3616">
        <v>4.0999999999999996</v>
      </c>
      <c r="B3616" t="s">
        <v>25568</v>
      </c>
      <c r="C3616" t="s">
        <v>8250</v>
      </c>
      <c r="D3616" t="s">
        <v>439</v>
      </c>
      <c r="E3616" t="s">
        <v>37</v>
      </c>
      <c r="F3616">
        <v>88</v>
      </c>
      <c r="G3616">
        <v>721</v>
      </c>
      <c r="H3616">
        <v>1000000</v>
      </c>
    </row>
    <row r="3617" spans="1:8" x14ac:dyDescent="0.3">
      <c r="A3617">
        <v>5.4</v>
      </c>
      <c r="B3617" t="s">
        <v>25569</v>
      </c>
      <c r="C3617" t="s">
        <v>5317</v>
      </c>
      <c r="D3617" t="s">
        <v>1188</v>
      </c>
      <c r="E3617" t="s">
        <v>37</v>
      </c>
      <c r="F3617">
        <v>96</v>
      </c>
      <c r="G3617">
        <v>703</v>
      </c>
      <c r="H3617">
        <v>1500000</v>
      </c>
    </row>
    <row r="3618" spans="1:8" x14ac:dyDescent="0.3">
      <c r="A3618">
        <v>8.1999999999999993</v>
      </c>
      <c r="B3618" t="s">
        <v>25570</v>
      </c>
      <c r="C3618" t="s">
        <v>18012</v>
      </c>
      <c r="D3618" t="s">
        <v>2610</v>
      </c>
      <c r="E3618" t="s">
        <v>37</v>
      </c>
      <c r="F3618">
        <v>108</v>
      </c>
      <c r="G3618">
        <v>9600000</v>
      </c>
      <c r="H3618">
        <v>910000</v>
      </c>
    </row>
    <row r="3619" spans="1:8" x14ac:dyDescent="0.3">
      <c r="A3619">
        <v>5.7</v>
      </c>
      <c r="B3619" t="s">
        <v>25571</v>
      </c>
      <c r="C3619" t="s">
        <v>19831</v>
      </c>
      <c r="D3619" t="s">
        <v>809</v>
      </c>
      <c r="E3619" t="s">
        <v>37</v>
      </c>
      <c r="F3619">
        <v>100</v>
      </c>
      <c r="G3619">
        <v>20186</v>
      </c>
      <c r="H3619">
        <v>930000</v>
      </c>
    </row>
    <row r="3620" spans="1:8" x14ac:dyDescent="0.3">
      <c r="A3620">
        <v>7.9</v>
      </c>
      <c r="B3620" t="s">
        <v>25572</v>
      </c>
      <c r="C3620" t="s">
        <v>19835</v>
      </c>
      <c r="D3620" t="s">
        <v>1473</v>
      </c>
      <c r="E3620" t="s">
        <v>19842</v>
      </c>
      <c r="F3620">
        <v>113</v>
      </c>
      <c r="G3620">
        <v>1185783</v>
      </c>
      <c r="H3620">
        <v>590000</v>
      </c>
    </row>
    <row r="3621" spans="1:8" x14ac:dyDescent="0.3">
      <c r="A3621">
        <v>7.1</v>
      </c>
      <c r="B3621" t="s">
        <v>25573</v>
      </c>
      <c r="C3621" t="s">
        <v>1523</v>
      </c>
      <c r="D3621" t="s">
        <v>1018</v>
      </c>
      <c r="E3621" t="s">
        <v>37</v>
      </c>
      <c r="F3621">
        <v>104</v>
      </c>
      <c r="G3621">
        <v>1007962</v>
      </c>
      <c r="H3621">
        <v>950000</v>
      </c>
    </row>
    <row r="3622" spans="1:8" x14ac:dyDescent="0.3">
      <c r="A3622">
        <v>6.4</v>
      </c>
      <c r="B3622" t="s">
        <v>25574</v>
      </c>
      <c r="C3622" t="s">
        <v>19097</v>
      </c>
      <c r="D3622" t="s">
        <v>1861</v>
      </c>
      <c r="E3622" t="s">
        <v>37</v>
      </c>
      <c r="F3622">
        <v>91</v>
      </c>
      <c r="G3622">
        <v>381186</v>
      </c>
      <c r="H3622">
        <v>900000</v>
      </c>
    </row>
    <row r="3623" spans="1:8" x14ac:dyDescent="0.3">
      <c r="A3623">
        <v>7.5</v>
      </c>
      <c r="B3623" t="s">
        <v>25575</v>
      </c>
      <c r="C3623" t="s">
        <v>4886</v>
      </c>
      <c r="D3623" t="s">
        <v>4112</v>
      </c>
      <c r="E3623" t="s">
        <v>37</v>
      </c>
      <c r="F3623">
        <v>85</v>
      </c>
      <c r="G3623">
        <v>16097842</v>
      </c>
      <c r="H3623">
        <v>900000</v>
      </c>
    </row>
    <row r="3624" spans="1:8" x14ac:dyDescent="0.3">
      <c r="A3624">
        <v>6.4</v>
      </c>
      <c r="B3624" t="s">
        <v>25576</v>
      </c>
      <c r="C3624" t="s">
        <v>19869</v>
      </c>
      <c r="D3624" t="s">
        <v>19870</v>
      </c>
      <c r="E3624" t="s">
        <v>37</v>
      </c>
      <c r="F3624">
        <v>101</v>
      </c>
      <c r="G3624">
        <v>6643</v>
      </c>
      <c r="H3624">
        <v>900000</v>
      </c>
    </row>
    <row r="3625" spans="1:8" x14ac:dyDescent="0.3">
      <c r="A3625">
        <v>7.3</v>
      </c>
      <c r="B3625" t="s">
        <v>25577</v>
      </c>
      <c r="C3625" t="s">
        <v>7256</v>
      </c>
      <c r="D3625" t="s">
        <v>1684</v>
      </c>
      <c r="E3625" t="s">
        <v>37</v>
      </c>
      <c r="F3625">
        <v>88</v>
      </c>
      <c r="G3625">
        <v>442638</v>
      </c>
      <c r="H3625">
        <v>850000</v>
      </c>
    </row>
    <row r="3626" spans="1:8" x14ac:dyDescent="0.3">
      <c r="A3626">
        <v>7.2</v>
      </c>
      <c r="B3626" t="s">
        <v>25578</v>
      </c>
      <c r="C3626" t="s">
        <v>19885</v>
      </c>
      <c r="D3626" t="s">
        <v>715</v>
      </c>
      <c r="E3626" t="s">
        <v>37</v>
      </c>
      <c r="F3626">
        <v>107</v>
      </c>
      <c r="G3626">
        <v>819939</v>
      </c>
      <c r="H3626">
        <v>850000</v>
      </c>
    </row>
    <row r="3627" spans="1:8" x14ac:dyDescent="0.3">
      <c r="A3627">
        <v>6</v>
      </c>
      <c r="B3627" t="s">
        <v>25579</v>
      </c>
      <c r="C3627" t="s">
        <v>19900</v>
      </c>
      <c r="D3627" t="s">
        <v>809</v>
      </c>
      <c r="E3627" t="s">
        <v>37</v>
      </c>
      <c r="F3627">
        <v>88</v>
      </c>
      <c r="G3627">
        <v>1243961</v>
      </c>
      <c r="H3627">
        <v>850000</v>
      </c>
    </row>
    <row r="3628" spans="1:8" x14ac:dyDescent="0.3">
      <c r="A3628">
        <v>5.6</v>
      </c>
      <c r="B3628" t="s">
        <v>25580</v>
      </c>
      <c r="C3628" t="s">
        <v>19908</v>
      </c>
      <c r="D3628" t="s">
        <v>19910</v>
      </c>
      <c r="E3628" t="s">
        <v>37</v>
      </c>
      <c r="F3628">
        <v>95</v>
      </c>
      <c r="G3628">
        <v>15278</v>
      </c>
      <c r="H3628">
        <v>825000</v>
      </c>
    </row>
    <row r="3629" spans="1:8" x14ac:dyDescent="0.3">
      <c r="A3629">
        <v>8.4</v>
      </c>
      <c r="B3629" t="s">
        <v>25581</v>
      </c>
      <c r="C3629" t="s">
        <v>19929</v>
      </c>
      <c r="D3629" t="s">
        <v>5846</v>
      </c>
      <c r="E3629" t="s">
        <v>19863</v>
      </c>
      <c r="F3629">
        <v>123</v>
      </c>
      <c r="G3629">
        <v>7098492</v>
      </c>
      <c r="H3629">
        <v>500000</v>
      </c>
    </row>
    <row r="3630" spans="1:8" x14ac:dyDescent="0.3">
      <c r="A3630">
        <v>7.5</v>
      </c>
      <c r="B3630" t="s">
        <v>25582</v>
      </c>
      <c r="C3630" t="s">
        <v>16082</v>
      </c>
      <c r="D3630" t="s">
        <v>1188</v>
      </c>
      <c r="E3630" t="s">
        <v>37</v>
      </c>
      <c r="F3630">
        <v>88</v>
      </c>
      <c r="G3630">
        <v>4771000</v>
      </c>
      <c r="H3630">
        <v>800000</v>
      </c>
    </row>
    <row r="3631" spans="1:8" x14ac:dyDescent="0.3">
      <c r="A3631">
        <v>7.2</v>
      </c>
      <c r="B3631" t="s">
        <v>25583</v>
      </c>
      <c r="C3631" t="s">
        <v>17483</v>
      </c>
      <c r="D3631" t="s">
        <v>151</v>
      </c>
      <c r="E3631" t="s">
        <v>37</v>
      </c>
      <c r="F3631">
        <v>114</v>
      </c>
      <c r="G3631">
        <v>1001437</v>
      </c>
      <c r="H3631">
        <v>800000</v>
      </c>
    </row>
    <row r="3632" spans="1:8" x14ac:dyDescent="0.3">
      <c r="A3632">
        <v>7.2</v>
      </c>
      <c r="B3632" t="s">
        <v>25584</v>
      </c>
      <c r="C3632" t="s">
        <v>12681</v>
      </c>
      <c r="D3632" t="s">
        <v>151</v>
      </c>
      <c r="E3632" t="s">
        <v>37</v>
      </c>
      <c r="F3632">
        <v>88</v>
      </c>
      <c r="G3632">
        <v>2073984</v>
      </c>
      <c r="H3632">
        <v>800000</v>
      </c>
    </row>
    <row r="3633" spans="1:8" x14ac:dyDescent="0.3">
      <c r="A3633">
        <v>6.5</v>
      </c>
      <c r="B3633" t="s">
        <v>25585</v>
      </c>
      <c r="C3633" t="s">
        <v>2137</v>
      </c>
      <c r="D3633" t="s">
        <v>1861</v>
      </c>
      <c r="E3633" t="s">
        <v>37</v>
      </c>
      <c r="F3633">
        <v>104</v>
      </c>
      <c r="G3633">
        <v>144583</v>
      </c>
      <c r="H3633">
        <v>800000</v>
      </c>
    </row>
    <row r="3634" spans="1:8" x14ac:dyDescent="0.3">
      <c r="A3634">
        <v>5.0999999999999996</v>
      </c>
      <c r="B3634" t="s">
        <v>25586</v>
      </c>
      <c r="C3634" t="s">
        <v>19991</v>
      </c>
      <c r="D3634" t="s">
        <v>809</v>
      </c>
      <c r="E3634" t="s">
        <v>37</v>
      </c>
      <c r="F3634">
        <v>93</v>
      </c>
      <c r="G3634">
        <v>35688</v>
      </c>
      <c r="H3634">
        <v>600000</v>
      </c>
    </row>
    <row r="3635" spans="1:8" x14ac:dyDescent="0.3">
      <c r="A3635">
        <v>6.4</v>
      </c>
      <c r="B3635" t="s">
        <v>25587</v>
      </c>
      <c r="C3635" t="s">
        <v>2956</v>
      </c>
      <c r="D3635" t="s">
        <v>5365</v>
      </c>
      <c r="E3635" t="s">
        <v>15280</v>
      </c>
      <c r="F3635">
        <v>91</v>
      </c>
      <c r="G3635">
        <v>41709</v>
      </c>
      <c r="H3635">
        <v>800000</v>
      </c>
    </row>
    <row r="3636" spans="1:8" x14ac:dyDescent="0.3">
      <c r="A3636">
        <v>6.8</v>
      </c>
      <c r="B3636" t="s">
        <v>25588</v>
      </c>
      <c r="C3636" t="s">
        <v>20001</v>
      </c>
      <c r="D3636" t="s">
        <v>20002</v>
      </c>
      <c r="E3636" t="s">
        <v>37</v>
      </c>
      <c r="F3636">
        <v>90</v>
      </c>
      <c r="G3636">
        <v>1310270</v>
      </c>
      <c r="H3636">
        <v>780000</v>
      </c>
    </row>
    <row r="3637" spans="1:8" x14ac:dyDescent="0.3">
      <c r="A3637">
        <v>7.5</v>
      </c>
      <c r="B3637" t="s">
        <v>25589</v>
      </c>
      <c r="C3637" t="s">
        <v>721</v>
      </c>
      <c r="D3637" t="s">
        <v>3296</v>
      </c>
      <c r="E3637" t="s">
        <v>37</v>
      </c>
      <c r="F3637">
        <v>112</v>
      </c>
      <c r="G3637">
        <v>115000000</v>
      </c>
      <c r="H3637">
        <v>777000</v>
      </c>
    </row>
    <row r="3638" spans="1:8" x14ac:dyDescent="0.3">
      <c r="A3638">
        <v>6.9</v>
      </c>
      <c r="B3638" t="s">
        <v>25590</v>
      </c>
      <c r="C3638" t="s">
        <v>20025</v>
      </c>
      <c r="D3638" t="s">
        <v>20026</v>
      </c>
      <c r="E3638" t="s">
        <v>37</v>
      </c>
      <c r="F3638">
        <v>86</v>
      </c>
      <c r="G3638">
        <v>5518918</v>
      </c>
      <c r="H3638">
        <v>750000</v>
      </c>
    </row>
    <row r="3639" spans="1:8" x14ac:dyDescent="0.3">
      <c r="A3639">
        <v>7</v>
      </c>
      <c r="B3639" t="s">
        <v>25591</v>
      </c>
      <c r="C3639" t="s">
        <v>160</v>
      </c>
      <c r="D3639" t="s">
        <v>715</v>
      </c>
      <c r="E3639" t="s">
        <v>37</v>
      </c>
      <c r="F3639">
        <v>86</v>
      </c>
      <c r="G3639">
        <v>4007792</v>
      </c>
      <c r="H3639">
        <v>750000</v>
      </c>
    </row>
    <row r="3640" spans="1:8" x14ac:dyDescent="0.3">
      <c r="A3640">
        <v>6.3</v>
      </c>
      <c r="B3640" t="s">
        <v>25592</v>
      </c>
      <c r="C3640" t="s">
        <v>20038</v>
      </c>
      <c r="D3640" t="s">
        <v>4576</v>
      </c>
      <c r="E3640" t="s">
        <v>37</v>
      </c>
      <c r="F3640">
        <v>95</v>
      </c>
      <c r="G3640">
        <v>26297</v>
      </c>
      <c r="H3640">
        <v>500000</v>
      </c>
    </row>
    <row r="3641" spans="1:8" x14ac:dyDescent="0.3">
      <c r="A3641">
        <v>5.5</v>
      </c>
      <c r="B3641" t="s">
        <v>25593</v>
      </c>
      <c r="C3641" t="s">
        <v>19594</v>
      </c>
      <c r="D3641" t="s">
        <v>4189</v>
      </c>
      <c r="E3641" t="s">
        <v>37</v>
      </c>
      <c r="F3641">
        <v>101</v>
      </c>
      <c r="G3641">
        <v>77501</v>
      </c>
      <c r="H3641">
        <v>750000</v>
      </c>
    </row>
    <row r="3642" spans="1:8" x14ac:dyDescent="0.3">
      <c r="A3642">
        <v>6.6</v>
      </c>
      <c r="B3642" t="s">
        <v>25594</v>
      </c>
      <c r="C3642" t="s">
        <v>1127</v>
      </c>
      <c r="D3642" t="s">
        <v>1473</v>
      </c>
      <c r="E3642" t="s">
        <v>37</v>
      </c>
      <c r="F3642">
        <v>88</v>
      </c>
      <c r="G3642">
        <v>47329</v>
      </c>
      <c r="H3642">
        <v>750000</v>
      </c>
    </row>
    <row r="3643" spans="1:8" x14ac:dyDescent="0.3">
      <c r="A3643">
        <v>5.2</v>
      </c>
      <c r="B3643" t="s">
        <v>25595</v>
      </c>
      <c r="C3643" t="s">
        <v>20058</v>
      </c>
      <c r="D3643" t="s">
        <v>4434</v>
      </c>
      <c r="E3643" t="s">
        <v>37</v>
      </c>
      <c r="F3643">
        <v>99</v>
      </c>
      <c r="G3643">
        <v>18378</v>
      </c>
      <c r="H3643">
        <v>900000</v>
      </c>
    </row>
    <row r="3644" spans="1:8" x14ac:dyDescent="0.3">
      <c r="A3644">
        <v>8.3000000000000007</v>
      </c>
      <c r="B3644" t="s">
        <v>25596</v>
      </c>
      <c r="C3644" t="s">
        <v>13960</v>
      </c>
      <c r="D3644" t="s">
        <v>20079</v>
      </c>
      <c r="E3644" t="s">
        <v>37</v>
      </c>
      <c r="F3644">
        <v>170</v>
      </c>
      <c r="G3644">
        <v>7830611</v>
      </c>
      <c r="H3644">
        <v>700000</v>
      </c>
    </row>
    <row r="3645" spans="1:8" x14ac:dyDescent="0.3">
      <c r="A3645">
        <v>7.2</v>
      </c>
      <c r="B3645" t="s">
        <v>25597</v>
      </c>
      <c r="C3645" t="s">
        <v>15696</v>
      </c>
      <c r="D3645" t="s">
        <v>937</v>
      </c>
      <c r="E3645" t="s">
        <v>37</v>
      </c>
      <c r="F3645">
        <v>97</v>
      </c>
      <c r="G3645">
        <v>1141829</v>
      </c>
      <c r="H3645">
        <v>700000</v>
      </c>
    </row>
    <row r="3646" spans="1:8" x14ac:dyDescent="0.3">
      <c r="A3646">
        <v>7.2</v>
      </c>
      <c r="B3646" t="s">
        <v>25598</v>
      </c>
      <c r="C3646" t="s">
        <v>20110</v>
      </c>
      <c r="D3646" t="s">
        <v>1473</v>
      </c>
      <c r="E3646" t="s">
        <v>37</v>
      </c>
      <c r="F3646">
        <v>106</v>
      </c>
      <c r="G3646">
        <v>2694973</v>
      </c>
      <c r="H3646">
        <v>700000</v>
      </c>
    </row>
    <row r="3647" spans="1:8" x14ac:dyDescent="0.3">
      <c r="A3647">
        <v>6.5</v>
      </c>
      <c r="B3647" t="s">
        <v>25599</v>
      </c>
      <c r="C3647" t="s">
        <v>20115</v>
      </c>
      <c r="D3647" t="s">
        <v>1473</v>
      </c>
      <c r="E3647" t="s">
        <v>37</v>
      </c>
      <c r="F3647">
        <v>107</v>
      </c>
      <c r="G3647">
        <v>10508</v>
      </c>
      <c r="H3647">
        <v>700000</v>
      </c>
    </row>
    <row r="3648" spans="1:8" x14ac:dyDescent="0.3">
      <c r="A3648">
        <v>6.5</v>
      </c>
      <c r="B3648" t="s">
        <v>25600</v>
      </c>
      <c r="C3648" t="s">
        <v>20121</v>
      </c>
      <c r="D3648" t="s">
        <v>809</v>
      </c>
      <c r="E3648" t="s">
        <v>37</v>
      </c>
      <c r="F3648">
        <v>84</v>
      </c>
      <c r="G3648">
        <v>2301777</v>
      </c>
      <c r="H3648">
        <v>650000</v>
      </c>
    </row>
    <row r="3649" spans="1:8" x14ac:dyDescent="0.3">
      <c r="A3649">
        <v>7.8</v>
      </c>
      <c r="B3649" t="s">
        <v>25601</v>
      </c>
      <c r="C3649" t="s">
        <v>20164</v>
      </c>
      <c r="D3649" t="s">
        <v>9036</v>
      </c>
      <c r="E3649" t="s">
        <v>37</v>
      </c>
      <c r="F3649">
        <v>81</v>
      </c>
      <c r="G3649">
        <v>3000000</v>
      </c>
      <c r="H3649">
        <v>609000</v>
      </c>
    </row>
    <row r="3650" spans="1:8" x14ac:dyDescent="0.3">
      <c r="A3650">
        <v>6.4</v>
      </c>
      <c r="B3650" t="s">
        <v>25602</v>
      </c>
      <c r="C3650" t="s">
        <v>20171</v>
      </c>
      <c r="D3650" t="s">
        <v>4189</v>
      </c>
      <c r="E3650" t="s">
        <v>37</v>
      </c>
      <c r="F3650">
        <v>81</v>
      </c>
      <c r="G3650">
        <v>140530114</v>
      </c>
      <c r="H3650">
        <v>60000</v>
      </c>
    </row>
    <row r="3651" spans="1:8" x14ac:dyDescent="0.3">
      <c r="A3651">
        <v>8.1</v>
      </c>
      <c r="B3651" t="s">
        <v>25603</v>
      </c>
      <c r="C3651" t="s">
        <v>20178</v>
      </c>
      <c r="D3651" t="s">
        <v>20180</v>
      </c>
      <c r="E3651" t="s">
        <v>37</v>
      </c>
      <c r="F3651">
        <v>215</v>
      </c>
      <c r="G3651">
        <v>13300000</v>
      </c>
      <c r="H3651">
        <v>600000</v>
      </c>
    </row>
    <row r="3652" spans="1:8" x14ac:dyDescent="0.3">
      <c r="A3652">
        <v>5.6</v>
      </c>
      <c r="B3652" t="s">
        <v>25604</v>
      </c>
      <c r="C3652" t="s">
        <v>17817</v>
      </c>
      <c r="D3652" t="s">
        <v>12926</v>
      </c>
      <c r="E3652" t="s">
        <v>37</v>
      </c>
      <c r="F3652">
        <v>106</v>
      </c>
      <c r="G3652">
        <v>171988</v>
      </c>
      <c r="H3652">
        <v>600000</v>
      </c>
    </row>
    <row r="3653" spans="1:8" x14ac:dyDescent="0.3">
      <c r="A3653">
        <v>5.6</v>
      </c>
      <c r="B3653" t="s">
        <v>25605</v>
      </c>
      <c r="C3653" t="s">
        <v>20196</v>
      </c>
      <c r="D3653" t="s">
        <v>469</v>
      </c>
      <c r="E3653" t="s">
        <v>37</v>
      </c>
      <c r="F3653">
        <v>103</v>
      </c>
      <c r="G3653">
        <v>23616</v>
      </c>
      <c r="H3653">
        <v>600000</v>
      </c>
    </row>
    <row r="3654" spans="1:8" x14ac:dyDescent="0.3">
      <c r="A3654">
        <v>6.6</v>
      </c>
      <c r="B3654" t="s">
        <v>25606</v>
      </c>
      <c r="C3654" t="s">
        <v>20202</v>
      </c>
      <c r="D3654" t="s">
        <v>1473</v>
      </c>
      <c r="E3654" t="s">
        <v>37</v>
      </c>
      <c r="F3654">
        <v>90</v>
      </c>
      <c r="G3654">
        <v>13493</v>
      </c>
      <c r="H3654">
        <v>600000</v>
      </c>
    </row>
    <row r="3655" spans="1:8" x14ac:dyDescent="0.3">
      <c r="A3655">
        <v>7.7</v>
      </c>
      <c r="B3655" t="s">
        <v>25607</v>
      </c>
      <c r="C3655" t="s">
        <v>2649</v>
      </c>
      <c r="D3655" t="s">
        <v>3712</v>
      </c>
      <c r="E3655" t="s">
        <v>37</v>
      </c>
      <c r="F3655">
        <v>87</v>
      </c>
      <c r="G3655">
        <v>515005</v>
      </c>
      <c r="H3655">
        <v>560000</v>
      </c>
    </row>
    <row r="3656" spans="1:8" x14ac:dyDescent="0.3">
      <c r="A3656">
        <v>7.2</v>
      </c>
      <c r="B3656" t="s">
        <v>25608</v>
      </c>
      <c r="C3656" t="s">
        <v>20246</v>
      </c>
      <c r="D3656" t="s">
        <v>65</v>
      </c>
      <c r="E3656" t="s">
        <v>37</v>
      </c>
      <c r="F3656">
        <v>80</v>
      </c>
      <c r="G3656">
        <v>2245</v>
      </c>
      <c r="H3656">
        <v>560000</v>
      </c>
    </row>
    <row r="3657" spans="1:8" x14ac:dyDescent="0.3">
      <c r="A3657">
        <v>6.5</v>
      </c>
      <c r="B3657" t="s">
        <v>25609</v>
      </c>
      <c r="C3657" t="s">
        <v>16055</v>
      </c>
      <c r="D3657" t="s">
        <v>151</v>
      </c>
      <c r="E3657" t="s">
        <v>37</v>
      </c>
      <c r="F3657">
        <v>122</v>
      </c>
      <c r="G3657">
        <v>33451479</v>
      </c>
      <c r="H3657">
        <v>500000</v>
      </c>
    </row>
    <row r="3658" spans="1:8" x14ac:dyDescent="0.3">
      <c r="A3658">
        <v>6.1</v>
      </c>
      <c r="B3658" t="s">
        <v>25610</v>
      </c>
      <c r="C3658" t="s">
        <v>20276</v>
      </c>
      <c r="D3658" t="s">
        <v>20278</v>
      </c>
      <c r="E3658" t="s">
        <v>37</v>
      </c>
      <c r="F3658">
        <v>86</v>
      </c>
      <c r="G3658">
        <v>39552600</v>
      </c>
      <c r="H3658">
        <v>500000</v>
      </c>
    </row>
    <row r="3659" spans="1:8" x14ac:dyDescent="0.3">
      <c r="A3659">
        <v>5.7</v>
      </c>
      <c r="B3659" t="s">
        <v>25611</v>
      </c>
      <c r="C3659" t="s">
        <v>17955</v>
      </c>
      <c r="D3659" t="s">
        <v>20285</v>
      </c>
      <c r="E3659" t="s">
        <v>37</v>
      </c>
      <c r="F3659">
        <v>79</v>
      </c>
      <c r="G3659">
        <v>30500882</v>
      </c>
      <c r="H3659">
        <v>500000</v>
      </c>
    </row>
    <row r="3660" spans="1:8" x14ac:dyDescent="0.3">
      <c r="A3660">
        <v>5.9</v>
      </c>
      <c r="B3660" t="s">
        <v>25612</v>
      </c>
      <c r="C3660" t="s">
        <v>20294</v>
      </c>
      <c r="D3660" t="s">
        <v>8008</v>
      </c>
      <c r="E3660" t="s">
        <v>37</v>
      </c>
      <c r="F3660">
        <v>97</v>
      </c>
      <c r="G3660">
        <v>17000000</v>
      </c>
      <c r="H3660">
        <v>500000</v>
      </c>
    </row>
    <row r="3661" spans="1:8" x14ac:dyDescent="0.3">
      <c r="A3661">
        <v>7.7</v>
      </c>
      <c r="B3661" t="s">
        <v>25613</v>
      </c>
      <c r="C3661" t="s">
        <v>270</v>
      </c>
      <c r="D3661" t="s">
        <v>1188</v>
      </c>
      <c r="E3661" t="s">
        <v>37</v>
      </c>
      <c r="F3661">
        <v>89</v>
      </c>
      <c r="G3661">
        <v>5739376</v>
      </c>
      <c r="H3661">
        <v>500000</v>
      </c>
    </row>
    <row r="3662" spans="1:8" x14ac:dyDescent="0.3">
      <c r="A3662">
        <v>7.1</v>
      </c>
      <c r="B3662" t="s">
        <v>25614</v>
      </c>
      <c r="C3662" t="s">
        <v>20311</v>
      </c>
      <c r="D3662" t="s">
        <v>1473</v>
      </c>
      <c r="E3662" t="s">
        <v>37</v>
      </c>
      <c r="F3662">
        <v>120</v>
      </c>
      <c r="G3662">
        <v>3773863</v>
      </c>
      <c r="H3662">
        <v>1000000</v>
      </c>
    </row>
    <row r="3663" spans="1:8" x14ac:dyDescent="0.3">
      <c r="A3663">
        <v>7.6</v>
      </c>
      <c r="B3663" t="s">
        <v>25615</v>
      </c>
      <c r="C3663" t="s">
        <v>20321</v>
      </c>
      <c r="D3663" t="s">
        <v>20323</v>
      </c>
      <c r="E3663" t="s">
        <v>37</v>
      </c>
      <c r="F3663">
        <v>108</v>
      </c>
      <c r="G3663">
        <v>2047570</v>
      </c>
      <c r="H3663">
        <v>500000</v>
      </c>
    </row>
    <row r="3664" spans="1:8" x14ac:dyDescent="0.3">
      <c r="A3664">
        <v>6.4</v>
      </c>
      <c r="B3664" t="s">
        <v>25616</v>
      </c>
      <c r="C3664" t="s">
        <v>20329</v>
      </c>
      <c r="D3664" t="s">
        <v>715</v>
      </c>
      <c r="E3664" t="s">
        <v>37</v>
      </c>
      <c r="F3664">
        <v>102</v>
      </c>
      <c r="G3664">
        <v>1250798</v>
      </c>
      <c r="H3664">
        <v>500000</v>
      </c>
    </row>
    <row r="3665" spans="1:8" x14ac:dyDescent="0.3">
      <c r="A3665">
        <v>7.4</v>
      </c>
      <c r="B3665" t="s">
        <v>25617</v>
      </c>
      <c r="C3665" t="s">
        <v>20335</v>
      </c>
      <c r="D3665" t="s">
        <v>1473</v>
      </c>
      <c r="E3665" t="s">
        <v>8903</v>
      </c>
      <c r="F3665">
        <v>83</v>
      </c>
      <c r="G3665">
        <v>1127331</v>
      </c>
      <c r="H3665">
        <v>46000</v>
      </c>
    </row>
    <row r="3666" spans="1:8" x14ac:dyDescent="0.3">
      <c r="A3666">
        <v>6.8</v>
      </c>
      <c r="B3666" t="s">
        <v>25618</v>
      </c>
      <c r="C3666" t="s">
        <v>20343</v>
      </c>
      <c r="D3666" t="s">
        <v>65</v>
      </c>
      <c r="E3666" t="s">
        <v>37</v>
      </c>
      <c r="F3666">
        <v>93</v>
      </c>
      <c r="G3666">
        <v>906666</v>
      </c>
      <c r="H3666">
        <v>500000</v>
      </c>
    </row>
    <row r="3667" spans="1:8" x14ac:dyDescent="0.3">
      <c r="A3667">
        <v>6.5</v>
      </c>
      <c r="B3667" t="s">
        <v>25619</v>
      </c>
      <c r="C3667" t="s">
        <v>20349</v>
      </c>
      <c r="D3667" t="s">
        <v>3985</v>
      </c>
      <c r="E3667" t="s">
        <v>37</v>
      </c>
      <c r="F3667">
        <v>86</v>
      </c>
      <c r="G3667">
        <v>1114943</v>
      </c>
      <c r="H3667">
        <v>500000</v>
      </c>
    </row>
    <row r="3668" spans="1:8" x14ac:dyDescent="0.3">
      <c r="A3668">
        <v>6</v>
      </c>
      <c r="B3668" t="s">
        <v>25620</v>
      </c>
      <c r="C3668" t="s">
        <v>20329</v>
      </c>
      <c r="D3668" t="s">
        <v>11986</v>
      </c>
      <c r="E3668" t="s">
        <v>37</v>
      </c>
      <c r="F3668">
        <v>101</v>
      </c>
      <c r="G3668">
        <v>1111615</v>
      </c>
      <c r="H3668">
        <v>500000</v>
      </c>
    </row>
    <row r="3669" spans="1:8" x14ac:dyDescent="0.3">
      <c r="A3669">
        <v>7.3</v>
      </c>
      <c r="B3669" t="s">
        <v>25621</v>
      </c>
      <c r="C3669" t="s">
        <v>11563</v>
      </c>
      <c r="D3669" t="s">
        <v>1473</v>
      </c>
      <c r="E3669" t="s">
        <v>37</v>
      </c>
      <c r="F3669">
        <v>111</v>
      </c>
      <c r="G3669">
        <v>985341</v>
      </c>
      <c r="H3669">
        <v>500000</v>
      </c>
    </row>
    <row r="3670" spans="1:8" x14ac:dyDescent="0.3">
      <c r="A3670">
        <v>7.3</v>
      </c>
      <c r="B3670" t="s">
        <v>25622</v>
      </c>
      <c r="C3670" t="s">
        <v>20364</v>
      </c>
      <c r="D3670" t="s">
        <v>937</v>
      </c>
      <c r="E3670" t="s">
        <v>37</v>
      </c>
      <c r="F3670">
        <v>90</v>
      </c>
      <c r="G3670">
        <v>603943</v>
      </c>
      <c r="H3670">
        <v>500000</v>
      </c>
    </row>
    <row r="3671" spans="1:8" x14ac:dyDescent="0.3">
      <c r="A3671">
        <v>6.5</v>
      </c>
      <c r="B3671" t="s">
        <v>25623</v>
      </c>
      <c r="C3671" t="s">
        <v>15770</v>
      </c>
      <c r="D3671" t="s">
        <v>2610</v>
      </c>
      <c r="E3671" t="s">
        <v>37</v>
      </c>
      <c r="F3671">
        <v>86</v>
      </c>
      <c r="G3671">
        <v>334041</v>
      </c>
      <c r="H3671">
        <v>500000</v>
      </c>
    </row>
    <row r="3672" spans="1:8" x14ac:dyDescent="0.3">
      <c r="A3672">
        <v>6</v>
      </c>
      <c r="B3672" t="s">
        <v>25624</v>
      </c>
      <c r="C3672" t="s">
        <v>20371</v>
      </c>
      <c r="D3672" t="s">
        <v>816</v>
      </c>
      <c r="E3672" t="s">
        <v>37</v>
      </c>
      <c r="F3672">
        <v>98</v>
      </c>
      <c r="G3672">
        <v>295468</v>
      </c>
      <c r="H3672">
        <v>500000</v>
      </c>
    </row>
    <row r="3673" spans="1:8" x14ac:dyDescent="0.3">
      <c r="A3673">
        <v>5.3</v>
      </c>
      <c r="B3673" t="s">
        <v>25625</v>
      </c>
      <c r="C3673" t="s">
        <v>20375</v>
      </c>
      <c r="D3673" t="s">
        <v>1018</v>
      </c>
      <c r="E3673" t="s">
        <v>37</v>
      </c>
      <c r="F3673">
        <v>91</v>
      </c>
      <c r="G3673">
        <v>243347</v>
      </c>
      <c r="H3673">
        <v>500000</v>
      </c>
    </row>
    <row r="3674" spans="1:8" x14ac:dyDescent="0.3">
      <c r="A3674">
        <v>6.6</v>
      </c>
      <c r="B3674" t="s">
        <v>25626</v>
      </c>
      <c r="C3674" t="s">
        <v>186</v>
      </c>
      <c r="D3674" t="s">
        <v>1188</v>
      </c>
      <c r="E3674" t="s">
        <v>37</v>
      </c>
      <c r="F3674">
        <v>91</v>
      </c>
      <c r="G3674">
        <v>154077</v>
      </c>
      <c r="H3674">
        <v>500000</v>
      </c>
    </row>
    <row r="3675" spans="1:8" x14ac:dyDescent="0.3">
      <c r="A3675">
        <v>7.1</v>
      </c>
      <c r="B3675" t="s">
        <v>25627</v>
      </c>
      <c r="C3675" t="s">
        <v>20386</v>
      </c>
      <c r="D3675" t="s">
        <v>65</v>
      </c>
      <c r="E3675" t="s">
        <v>37</v>
      </c>
      <c r="F3675">
        <v>88</v>
      </c>
      <c r="G3675">
        <v>151389</v>
      </c>
      <c r="H3675">
        <v>500000</v>
      </c>
    </row>
    <row r="3676" spans="1:8" x14ac:dyDescent="0.3">
      <c r="A3676">
        <v>8.6999999999999993</v>
      </c>
      <c r="B3676" t="s">
        <v>25628</v>
      </c>
      <c r="C3676" t="s">
        <v>12248</v>
      </c>
      <c r="D3676" t="s">
        <v>549</v>
      </c>
      <c r="E3676" t="s">
        <v>388</v>
      </c>
      <c r="F3676">
        <v>202</v>
      </c>
      <c r="G3676">
        <v>269061</v>
      </c>
      <c r="H3676">
        <v>2000000</v>
      </c>
    </row>
    <row r="3677" spans="1:8" x14ac:dyDescent="0.3">
      <c r="A3677">
        <v>8.4</v>
      </c>
      <c r="B3677" t="s">
        <v>25629</v>
      </c>
      <c r="C3677" t="s">
        <v>20398</v>
      </c>
      <c r="D3677" t="s">
        <v>14314</v>
      </c>
      <c r="E3677" t="s">
        <v>37</v>
      </c>
      <c r="F3677">
        <v>89</v>
      </c>
      <c r="G3677">
        <v>133778</v>
      </c>
      <c r="H3677">
        <v>500000</v>
      </c>
    </row>
    <row r="3678" spans="1:8" x14ac:dyDescent="0.3">
      <c r="A3678">
        <v>6.2</v>
      </c>
      <c r="B3678" t="s">
        <v>25630</v>
      </c>
      <c r="C3678" t="s">
        <v>259</v>
      </c>
      <c r="D3678" t="s">
        <v>809</v>
      </c>
      <c r="E3678" t="s">
        <v>37</v>
      </c>
      <c r="F3678">
        <v>84</v>
      </c>
      <c r="G3678">
        <v>52850</v>
      </c>
      <c r="H3678">
        <v>500000</v>
      </c>
    </row>
    <row r="3679" spans="1:8" x14ac:dyDescent="0.3">
      <c r="A3679">
        <v>5.8</v>
      </c>
      <c r="B3679" t="s">
        <v>25631</v>
      </c>
      <c r="C3679" t="s">
        <v>20416</v>
      </c>
      <c r="D3679" t="s">
        <v>482</v>
      </c>
      <c r="E3679" t="s">
        <v>37</v>
      </c>
      <c r="F3679">
        <v>82</v>
      </c>
      <c r="G3679">
        <v>98017</v>
      </c>
      <c r="H3679">
        <v>500000</v>
      </c>
    </row>
    <row r="3680" spans="1:8" x14ac:dyDescent="0.3">
      <c r="A3680">
        <v>5.7</v>
      </c>
      <c r="B3680" t="s">
        <v>25632</v>
      </c>
      <c r="C3680" t="s">
        <v>19885</v>
      </c>
      <c r="D3680" t="s">
        <v>816</v>
      </c>
      <c r="E3680" t="s">
        <v>37</v>
      </c>
      <c r="F3680">
        <v>100</v>
      </c>
      <c r="G3680">
        <v>31937</v>
      </c>
      <c r="H3680">
        <v>500000</v>
      </c>
    </row>
    <row r="3681" spans="1:8" x14ac:dyDescent="0.3">
      <c r="A3681">
        <v>6.1</v>
      </c>
      <c r="B3681" t="s">
        <v>25633</v>
      </c>
      <c r="C3681" t="s">
        <v>20427</v>
      </c>
      <c r="D3681" t="s">
        <v>1607</v>
      </c>
      <c r="E3681" t="s">
        <v>37</v>
      </c>
      <c r="F3681">
        <v>112</v>
      </c>
      <c r="G3681">
        <v>13134</v>
      </c>
      <c r="H3681">
        <v>500000</v>
      </c>
    </row>
    <row r="3682" spans="1:8" x14ac:dyDescent="0.3">
      <c r="A3682">
        <v>6.4</v>
      </c>
      <c r="B3682" t="s">
        <v>25634</v>
      </c>
      <c r="C3682" t="s">
        <v>20432</v>
      </c>
      <c r="D3682" t="s">
        <v>1233</v>
      </c>
      <c r="E3682" t="s">
        <v>37</v>
      </c>
      <c r="F3682">
        <v>94</v>
      </c>
      <c r="G3682">
        <v>237301</v>
      </c>
      <c r="H3682">
        <v>500000</v>
      </c>
    </row>
    <row r="3683" spans="1:8" x14ac:dyDescent="0.3">
      <c r="A3683">
        <v>6.5</v>
      </c>
      <c r="B3683" t="s">
        <v>25635</v>
      </c>
      <c r="C3683" t="s">
        <v>20440</v>
      </c>
      <c r="D3683" t="s">
        <v>809</v>
      </c>
      <c r="E3683" t="s">
        <v>37</v>
      </c>
      <c r="F3683">
        <v>91</v>
      </c>
      <c r="G3683">
        <v>12055</v>
      </c>
      <c r="H3683">
        <v>500000</v>
      </c>
    </row>
    <row r="3684" spans="1:8" x14ac:dyDescent="0.3">
      <c r="A3684">
        <v>4.5999999999999996</v>
      </c>
      <c r="B3684" t="s">
        <v>25636</v>
      </c>
      <c r="C3684" t="s">
        <v>20446</v>
      </c>
      <c r="D3684" t="s">
        <v>5365</v>
      </c>
      <c r="E3684" t="s">
        <v>37</v>
      </c>
      <c r="F3684">
        <v>87</v>
      </c>
      <c r="G3684">
        <v>1332</v>
      </c>
      <c r="H3684">
        <v>500000</v>
      </c>
    </row>
    <row r="3685" spans="1:8" x14ac:dyDescent="0.3">
      <c r="A3685">
        <v>6.8</v>
      </c>
      <c r="B3685" t="s">
        <v>25637</v>
      </c>
      <c r="C3685" t="s">
        <v>20533</v>
      </c>
      <c r="D3685" t="s">
        <v>20535</v>
      </c>
      <c r="E3685" t="s">
        <v>37</v>
      </c>
      <c r="F3685">
        <v>82</v>
      </c>
      <c r="G3685">
        <v>21199</v>
      </c>
      <c r="H3685">
        <v>500000</v>
      </c>
    </row>
    <row r="3686" spans="1:8" x14ac:dyDescent="0.3">
      <c r="A3686">
        <v>5.9</v>
      </c>
      <c r="B3686" t="s">
        <v>25638</v>
      </c>
      <c r="C3686" t="s">
        <v>13897</v>
      </c>
      <c r="D3686" t="s">
        <v>937</v>
      </c>
      <c r="E3686" t="s">
        <v>37</v>
      </c>
      <c r="F3686">
        <v>91</v>
      </c>
      <c r="G3686">
        <v>2712293</v>
      </c>
      <c r="H3686">
        <v>450000</v>
      </c>
    </row>
    <row r="3687" spans="1:8" x14ac:dyDescent="0.3">
      <c r="A3687">
        <v>7.7</v>
      </c>
      <c r="B3687" t="s">
        <v>25639</v>
      </c>
      <c r="C3687" t="s">
        <v>602</v>
      </c>
      <c r="D3687" t="s">
        <v>948</v>
      </c>
      <c r="E3687" t="s">
        <v>37</v>
      </c>
      <c r="F3687">
        <v>107</v>
      </c>
      <c r="G3687">
        <v>768045</v>
      </c>
      <c r="H3687">
        <v>2000000</v>
      </c>
    </row>
    <row r="3688" spans="1:8" x14ac:dyDescent="0.3">
      <c r="A3688">
        <v>7.1</v>
      </c>
      <c r="B3688" t="s">
        <v>25640</v>
      </c>
      <c r="C3688" t="s">
        <v>20567</v>
      </c>
      <c r="D3688" t="s">
        <v>715</v>
      </c>
      <c r="E3688" t="s">
        <v>37</v>
      </c>
      <c r="F3688">
        <v>84</v>
      </c>
      <c r="G3688">
        <v>379122</v>
      </c>
      <c r="H3688">
        <v>450000</v>
      </c>
    </row>
    <row r="3689" spans="1:8" x14ac:dyDescent="0.3">
      <c r="A3689">
        <v>6.2</v>
      </c>
      <c r="B3689" t="s">
        <v>25641</v>
      </c>
      <c r="C3689" t="s">
        <v>20571</v>
      </c>
      <c r="D3689" t="s">
        <v>19233</v>
      </c>
      <c r="E3689" t="s">
        <v>37</v>
      </c>
      <c r="F3689">
        <v>103</v>
      </c>
      <c r="G3689">
        <v>23000</v>
      </c>
      <c r="H3689">
        <v>500000</v>
      </c>
    </row>
    <row r="3690" spans="1:8" x14ac:dyDescent="0.3">
      <c r="A3690">
        <v>7.7</v>
      </c>
      <c r="B3690" t="s">
        <v>25642</v>
      </c>
      <c r="C3690" t="s">
        <v>20584</v>
      </c>
      <c r="D3690" t="s">
        <v>9036</v>
      </c>
      <c r="E3690" t="s">
        <v>37</v>
      </c>
      <c r="F3690">
        <v>89</v>
      </c>
      <c r="G3690">
        <v>2300000</v>
      </c>
      <c r="H3690">
        <v>439000</v>
      </c>
    </row>
    <row r="3691" spans="1:8" x14ac:dyDescent="0.3">
      <c r="A3691">
        <v>7.5</v>
      </c>
      <c r="B3691" t="s">
        <v>25643</v>
      </c>
      <c r="C3691" t="s">
        <v>17256</v>
      </c>
      <c r="D3691" t="s">
        <v>715</v>
      </c>
      <c r="E3691" t="s">
        <v>37</v>
      </c>
      <c r="F3691">
        <v>98</v>
      </c>
      <c r="G3691">
        <v>2938208</v>
      </c>
      <c r="H3691">
        <v>225000</v>
      </c>
    </row>
    <row r="3692" spans="1:8" x14ac:dyDescent="0.3">
      <c r="A3692">
        <v>7.6</v>
      </c>
      <c r="B3692" t="s">
        <v>25644</v>
      </c>
      <c r="C3692" t="s">
        <v>20603</v>
      </c>
      <c r="D3692" t="s">
        <v>3574</v>
      </c>
      <c r="E3692" t="s">
        <v>10258</v>
      </c>
      <c r="F3692">
        <v>133</v>
      </c>
      <c r="G3692">
        <v>9910</v>
      </c>
      <c r="H3692">
        <v>25000000</v>
      </c>
    </row>
    <row r="3693" spans="1:8" x14ac:dyDescent="0.3">
      <c r="A3693">
        <v>6.9</v>
      </c>
      <c r="B3693" t="s">
        <v>25645</v>
      </c>
      <c r="C3693" t="s">
        <v>5691</v>
      </c>
      <c r="D3693" t="s">
        <v>809</v>
      </c>
      <c r="E3693" t="s">
        <v>37</v>
      </c>
      <c r="F3693">
        <v>92</v>
      </c>
      <c r="G3693">
        <v>44540956</v>
      </c>
      <c r="H3693">
        <v>400000</v>
      </c>
    </row>
    <row r="3694" spans="1:8" x14ac:dyDescent="0.3">
      <c r="A3694">
        <v>7.1</v>
      </c>
      <c r="B3694" t="s">
        <v>25646</v>
      </c>
      <c r="C3694" t="s">
        <v>15709</v>
      </c>
      <c r="D3694" t="s">
        <v>1018</v>
      </c>
      <c r="E3694" t="s">
        <v>37</v>
      </c>
      <c r="F3694">
        <v>90</v>
      </c>
      <c r="G3694">
        <v>258113</v>
      </c>
      <c r="H3694">
        <v>1066167</v>
      </c>
    </row>
    <row r="3695" spans="1:8" x14ac:dyDescent="0.3">
      <c r="A3695">
        <v>6.3</v>
      </c>
      <c r="B3695" t="s">
        <v>25647</v>
      </c>
      <c r="C3695" t="s">
        <v>15803</v>
      </c>
      <c r="D3695" t="s">
        <v>4189</v>
      </c>
      <c r="E3695" t="s">
        <v>37</v>
      </c>
      <c r="F3695">
        <v>84</v>
      </c>
      <c r="G3695">
        <v>107917283</v>
      </c>
      <c r="H3695">
        <v>15000</v>
      </c>
    </row>
    <row r="3696" spans="1:8" x14ac:dyDescent="0.3">
      <c r="A3696">
        <v>8.3000000000000007</v>
      </c>
      <c r="B3696" t="s">
        <v>25648</v>
      </c>
      <c r="C3696" t="s">
        <v>1271</v>
      </c>
      <c r="D3696" t="s">
        <v>3205</v>
      </c>
      <c r="E3696" t="s">
        <v>37</v>
      </c>
      <c r="F3696">
        <v>91</v>
      </c>
      <c r="G3696">
        <v>1229197</v>
      </c>
      <c r="H3696">
        <v>229575</v>
      </c>
    </row>
    <row r="3697" spans="1:8" x14ac:dyDescent="0.3">
      <c r="A3697">
        <v>7.1</v>
      </c>
      <c r="B3697" t="s">
        <v>25649</v>
      </c>
      <c r="C3697" t="s">
        <v>15469</v>
      </c>
      <c r="D3697" t="s">
        <v>1473</v>
      </c>
      <c r="E3697" t="s">
        <v>1265</v>
      </c>
      <c r="F3697">
        <v>90</v>
      </c>
      <c r="G3697">
        <v>1689999</v>
      </c>
      <c r="H3697">
        <v>400000</v>
      </c>
    </row>
    <row r="3698" spans="1:8" x14ac:dyDescent="0.3">
      <c r="A3698">
        <v>4.7</v>
      </c>
      <c r="B3698" t="s">
        <v>25650</v>
      </c>
      <c r="C3698" t="s">
        <v>20643</v>
      </c>
      <c r="D3698" t="s">
        <v>20644</v>
      </c>
      <c r="E3698" t="s">
        <v>37</v>
      </c>
      <c r="F3698">
        <v>96</v>
      </c>
      <c r="G3698">
        <v>11798</v>
      </c>
      <c r="H3698">
        <v>100000</v>
      </c>
    </row>
    <row r="3699" spans="1:8" x14ac:dyDescent="0.3">
      <c r="A3699">
        <v>7.2</v>
      </c>
      <c r="B3699" t="s">
        <v>25651</v>
      </c>
      <c r="C3699" t="s">
        <v>20654</v>
      </c>
      <c r="D3699" t="s">
        <v>20655</v>
      </c>
      <c r="E3699" t="s">
        <v>37</v>
      </c>
      <c r="F3699">
        <v>88</v>
      </c>
      <c r="G3699">
        <v>592014</v>
      </c>
      <c r="H3699">
        <v>218</v>
      </c>
    </row>
    <row r="3700" spans="1:8" x14ac:dyDescent="0.3">
      <c r="A3700">
        <v>5.0999999999999996</v>
      </c>
      <c r="B3700" t="s">
        <v>25652</v>
      </c>
      <c r="C3700" t="s">
        <v>20661</v>
      </c>
      <c r="D3700" t="s">
        <v>65</v>
      </c>
      <c r="E3700" t="s">
        <v>37</v>
      </c>
      <c r="F3700">
        <v>92</v>
      </c>
      <c r="G3700">
        <v>425899</v>
      </c>
      <c r="H3700">
        <v>400000</v>
      </c>
    </row>
    <row r="3701" spans="1:8" x14ac:dyDescent="0.3">
      <c r="A3701">
        <v>6.9</v>
      </c>
      <c r="B3701" t="s">
        <v>25653</v>
      </c>
      <c r="C3701" t="s">
        <v>20673</v>
      </c>
      <c r="D3701" t="s">
        <v>4189</v>
      </c>
      <c r="E3701" t="s">
        <v>7581</v>
      </c>
      <c r="F3701">
        <v>82</v>
      </c>
      <c r="G3701">
        <v>126387</v>
      </c>
      <c r="H3701">
        <v>400000</v>
      </c>
    </row>
    <row r="3702" spans="1:8" x14ac:dyDescent="0.3">
      <c r="A3702">
        <v>6.1</v>
      </c>
      <c r="B3702" t="s">
        <v>25654</v>
      </c>
      <c r="C3702" t="s">
        <v>5894</v>
      </c>
      <c r="D3702" t="s">
        <v>816</v>
      </c>
      <c r="E3702" t="s">
        <v>37</v>
      </c>
      <c r="F3702">
        <v>101</v>
      </c>
      <c r="G3702">
        <v>80276912</v>
      </c>
      <c r="H3702">
        <v>35000000</v>
      </c>
    </row>
    <row r="3703" spans="1:8" x14ac:dyDescent="0.3">
      <c r="A3703">
        <v>7</v>
      </c>
      <c r="B3703" t="s">
        <v>25655</v>
      </c>
      <c r="C3703" t="s">
        <v>20724</v>
      </c>
      <c r="D3703" t="s">
        <v>65</v>
      </c>
      <c r="E3703" t="s">
        <v>37</v>
      </c>
      <c r="F3703">
        <v>86</v>
      </c>
      <c r="G3703">
        <v>617172</v>
      </c>
      <c r="H3703">
        <v>375000</v>
      </c>
    </row>
    <row r="3704" spans="1:8" x14ac:dyDescent="0.3">
      <c r="A3704">
        <v>6.3</v>
      </c>
      <c r="B3704" t="s">
        <v>25656</v>
      </c>
      <c r="C3704" t="s">
        <v>20730</v>
      </c>
      <c r="D3704" t="s">
        <v>14757</v>
      </c>
      <c r="E3704" t="s">
        <v>37</v>
      </c>
      <c r="F3704">
        <v>100</v>
      </c>
      <c r="G3704">
        <v>2808000</v>
      </c>
      <c r="H3704">
        <v>379000</v>
      </c>
    </row>
    <row r="3705" spans="1:8" x14ac:dyDescent="0.3">
      <c r="A3705">
        <v>6.1</v>
      </c>
      <c r="B3705" t="s">
        <v>25657</v>
      </c>
      <c r="C3705" t="s">
        <v>20741</v>
      </c>
      <c r="D3705" t="s">
        <v>3330</v>
      </c>
      <c r="E3705" t="s">
        <v>37</v>
      </c>
      <c r="F3705">
        <v>89</v>
      </c>
      <c r="G3705">
        <v>12843</v>
      </c>
      <c r="H3705">
        <v>6000000</v>
      </c>
    </row>
    <row r="3706" spans="1:8" x14ac:dyDescent="0.3">
      <c r="A3706">
        <v>7.2</v>
      </c>
      <c r="B3706" t="s">
        <v>25658</v>
      </c>
      <c r="C3706" t="s">
        <v>20748</v>
      </c>
      <c r="D3706" t="s">
        <v>18113</v>
      </c>
      <c r="E3706" t="s">
        <v>9476</v>
      </c>
      <c r="F3706">
        <v>84</v>
      </c>
      <c r="G3706">
        <v>34151</v>
      </c>
      <c r="H3706">
        <v>450000</v>
      </c>
    </row>
    <row r="3707" spans="1:8" x14ac:dyDescent="0.3">
      <c r="A3707">
        <v>7.8</v>
      </c>
      <c r="B3707" t="s">
        <v>25659</v>
      </c>
      <c r="C3707" t="s">
        <v>20752</v>
      </c>
      <c r="D3707" t="s">
        <v>14314</v>
      </c>
      <c r="E3707" t="s">
        <v>37</v>
      </c>
      <c r="F3707">
        <v>88</v>
      </c>
      <c r="G3707">
        <v>1523883</v>
      </c>
      <c r="H3707">
        <v>1750211</v>
      </c>
    </row>
    <row r="3708" spans="1:8" x14ac:dyDescent="0.3">
      <c r="A3708">
        <v>4.7</v>
      </c>
      <c r="B3708" t="s">
        <v>25660</v>
      </c>
      <c r="C3708" t="s">
        <v>20759</v>
      </c>
      <c r="D3708" t="s">
        <v>439</v>
      </c>
      <c r="E3708" t="s">
        <v>37</v>
      </c>
      <c r="F3708">
        <v>90</v>
      </c>
      <c r="G3708">
        <v>4000000</v>
      </c>
      <c r="H3708">
        <v>350000</v>
      </c>
    </row>
    <row r="3709" spans="1:8" x14ac:dyDescent="0.3">
      <c r="A3709">
        <v>6.7</v>
      </c>
      <c r="B3709" t="s">
        <v>25661</v>
      </c>
      <c r="C3709" t="s">
        <v>6351</v>
      </c>
      <c r="D3709" t="s">
        <v>1188</v>
      </c>
      <c r="E3709" t="s">
        <v>37</v>
      </c>
      <c r="F3709">
        <v>102</v>
      </c>
      <c r="G3709">
        <v>1281176</v>
      </c>
      <c r="H3709">
        <v>312000</v>
      </c>
    </row>
    <row r="3710" spans="1:8" x14ac:dyDescent="0.3">
      <c r="A3710">
        <v>6.6</v>
      </c>
      <c r="B3710" t="s">
        <v>25662</v>
      </c>
      <c r="C3710" t="s">
        <v>20812</v>
      </c>
      <c r="D3710" t="s">
        <v>20813</v>
      </c>
      <c r="E3710" t="s">
        <v>37</v>
      </c>
      <c r="F3710">
        <v>98</v>
      </c>
      <c r="G3710">
        <v>16115878</v>
      </c>
      <c r="H3710">
        <v>8000000</v>
      </c>
    </row>
    <row r="3711" spans="1:8" x14ac:dyDescent="0.3">
      <c r="A3711">
        <v>6.9</v>
      </c>
      <c r="B3711" t="s">
        <v>25663</v>
      </c>
      <c r="C3711" t="s">
        <v>15087</v>
      </c>
      <c r="D3711" t="s">
        <v>816</v>
      </c>
      <c r="E3711" t="s">
        <v>726</v>
      </c>
      <c r="F3711">
        <v>91</v>
      </c>
      <c r="G3711">
        <v>1652472</v>
      </c>
      <c r="H3711">
        <v>300000</v>
      </c>
    </row>
    <row r="3712" spans="1:8" x14ac:dyDescent="0.3">
      <c r="A3712">
        <v>7.1</v>
      </c>
      <c r="B3712" t="s">
        <v>25664</v>
      </c>
      <c r="C3712" t="s">
        <v>4282</v>
      </c>
      <c r="D3712" t="s">
        <v>1188</v>
      </c>
      <c r="E3712" t="s">
        <v>37</v>
      </c>
      <c r="F3712">
        <v>80</v>
      </c>
      <c r="G3712">
        <v>2360184</v>
      </c>
      <c r="H3712">
        <v>300000</v>
      </c>
    </row>
    <row r="3713" spans="1:8" x14ac:dyDescent="0.3">
      <c r="A3713">
        <v>6.7</v>
      </c>
      <c r="B3713" t="s">
        <v>25665</v>
      </c>
      <c r="C3713" t="s">
        <v>18119</v>
      </c>
      <c r="D3713" t="s">
        <v>1473</v>
      </c>
      <c r="E3713" t="s">
        <v>37</v>
      </c>
      <c r="F3713">
        <v>76</v>
      </c>
      <c r="G3713">
        <v>255352</v>
      </c>
      <c r="H3713">
        <v>300000</v>
      </c>
    </row>
    <row r="3714" spans="1:8" x14ac:dyDescent="0.3">
      <c r="A3714">
        <v>7.1</v>
      </c>
      <c r="B3714" t="s">
        <v>25666</v>
      </c>
      <c r="C3714" t="s">
        <v>18119</v>
      </c>
      <c r="D3714" t="s">
        <v>1473</v>
      </c>
      <c r="E3714" t="s">
        <v>37</v>
      </c>
      <c r="F3714">
        <v>80</v>
      </c>
      <c r="G3714">
        <v>856942</v>
      </c>
      <c r="H3714">
        <v>200000</v>
      </c>
    </row>
    <row r="3715" spans="1:8" x14ac:dyDescent="0.3">
      <c r="A3715">
        <v>7.6</v>
      </c>
      <c r="B3715" t="s">
        <v>25667</v>
      </c>
      <c r="C3715" t="s">
        <v>20268</v>
      </c>
      <c r="D3715" t="s">
        <v>65</v>
      </c>
      <c r="E3715" t="s">
        <v>37</v>
      </c>
      <c r="F3715">
        <v>102</v>
      </c>
      <c r="G3715">
        <v>16892</v>
      </c>
      <c r="H3715">
        <v>300000</v>
      </c>
    </row>
    <row r="3716" spans="1:8" x14ac:dyDescent="0.3">
      <c r="A3716">
        <v>8.1</v>
      </c>
      <c r="B3716" t="s">
        <v>25668</v>
      </c>
      <c r="C3716" t="s">
        <v>20860</v>
      </c>
      <c r="D3716" t="s">
        <v>151</v>
      </c>
      <c r="E3716" t="s">
        <v>37</v>
      </c>
      <c r="F3716">
        <v>95</v>
      </c>
      <c r="G3716">
        <v>12438</v>
      </c>
      <c r="H3716">
        <v>160000</v>
      </c>
    </row>
    <row r="3717" spans="1:8" x14ac:dyDescent="0.3">
      <c r="A3717">
        <v>5.5</v>
      </c>
      <c r="B3717" t="s">
        <v>25669</v>
      </c>
      <c r="C3717" t="s">
        <v>15444</v>
      </c>
      <c r="D3717" t="s">
        <v>151</v>
      </c>
      <c r="E3717" t="s">
        <v>37</v>
      </c>
      <c r="F3717">
        <v>94</v>
      </c>
      <c r="G3717">
        <v>40542</v>
      </c>
      <c r="H3717">
        <v>300000</v>
      </c>
    </row>
    <row r="3718" spans="1:8" x14ac:dyDescent="0.3">
      <c r="A3718">
        <v>6.6</v>
      </c>
      <c r="B3718" t="s">
        <v>25670</v>
      </c>
      <c r="C3718" t="s">
        <v>20869</v>
      </c>
      <c r="D3718" t="s">
        <v>1607</v>
      </c>
      <c r="E3718" t="s">
        <v>37</v>
      </c>
      <c r="F3718">
        <v>109</v>
      </c>
      <c r="G3718">
        <v>5199</v>
      </c>
      <c r="H3718">
        <v>200000</v>
      </c>
    </row>
    <row r="3719" spans="1:8" x14ac:dyDescent="0.3">
      <c r="A3719">
        <v>4.8</v>
      </c>
      <c r="B3719" t="s">
        <v>25671</v>
      </c>
      <c r="C3719" t="s">
        <v>20893</v>
      </c>
      <c r="D3719" t="s">
        <v>8199</v>
      </c>
      <c r="E3719" t="s">
        <v>37</v>
      </c>
      <c r="F3719">
        <v>95</v>
      </c>
      <c r="G3719">
        <v>2468</v>
      </c>
      <c r="H3719">
        <v>300000</v>
      </c>
    </row>
    <row r="3720" spans="1:8" x14ac:dyDescent="0.3">
      <c r="A3720">
        <v>6.4</v>
      </c>
      <c r="B3720" t="s">
        <v>25672</v>
      </c>
      <c r="C3720" t="s">
        <v>20927</v>
      </c>
      <c r="D3720" t="s">
        <v>3471</v>
      </c>
      <c r="E3720" t="s">
        <v>37</v>
      </c>
      <c r="F3720">
        <v>90</v>
      </c>
      <c r="G3720">
        <v>318622</v>
      </c>
      <c r="H3720">
        <v>270000</v>
      </c>
    </row>
    <row r="3721" spans="1:8" x14ac:dyDescent="0.3">
      <c r="A3721">
        <v>7.3</v>
      </c>
      <c r="B3721" t="s">
        <v>25673</v>
      </c>
      <c r="C3721" t="s">
        <v>4920</v>
      </c>
      <c r="D3721" t="s">
        <v>715</v>
      </c>
      <c r="E3721" t="s">
        <v>37</v>
      </c>
      <c r="F3721">
        <v>113</v>
      </c>
      <c r="G3721">
        <v>12006514</v>
      </c>
      <c r="H3721">
        <v>250000</v>
      </c>
    </row>
    <row r="3722" spans="1:8" x14ac:dyDescent="0.3">
      <c r="A3722">
        <v>6.9</v>
      </c>
      <c r="B3722" t="s">
        <v>25674</v>
      </c>
      <c r="C3722" t="s">
        <v>13887</v>
      </c>
      <c r="D3722" t="s">
        <v>715</v>
      </c>
      <c r="E3722" t="s">
        <v>37</v>
      </c>
      <c r="F3722">
        <v>91</v>
      </c>
      <c r="G3722">
        <v>4186931</v>
      </c>
      <c r="H3722">
        <v>250000</v>
      </c>
    </row>
    <row r="3723" spans="1:8" x14ac:dyDescent="0.3">
      <c r="A3723">
        <v>7.2</v>
      </c>
      <c r="B3723" t="s">
        <v>25675</v>
      </c>
      <c r="C3723" t="s">
        <v>259</v>
      </c>
      <c r="D3723" t="s">
        <v>2610</v>
      </c>
      <c r="E3723" t="s">
        <v>37</v>
      </c>
      <c r="F3723">
        <v>98</v>
      </c>
      <c r="G3723">
        <v>3799339</v>
      </c>
      <c r="H3723">
        <v>250000</v>
      </c>
    </row>
    <row r="3724" spans="1:8" x14ac:dyDescent="0.3">
      <c r="A3724">
        <v>6.5</v>
      </c>
      <c r="B3724" t="s">
        <v>25676</v>
      </c>
      <c r="C3724" t="s">
        <v>20952</v>
      </c>
      <c r="D3724" t="s">
        <v>715</v>
      </c>
      <c r="E3724" t="s">
        <v>37</v>
      </c>
      <c r="F3724">
        <v>94</v>
      </c>
      <c r="G3724">
        <v>1977544</v>
      </c>
      <c r="H3724">
        <v>250000</v>
      </c>
    </row>
    <row r="3725" spans="1:8" x14ac:dyDescent="0.3">
      <c r="A3725">
        <v>6.6</v>
      </c>
      <c r="B3725" t="s">
        <v>25677</v>
      </c>
      <c r="C3725" t="s">
        <v>6736</v>
      </c>
      <c r="D3725" t="s">
        <v>1188</v>
      </c>
      <c r="E3725" t="s">
        <v>37</v>
      </c>
      <c r="F3725">
        <v>96</v>
      </c>
      <c r="G3725">
        <v>1050600</v>
      </c>
      <c r="H3725">
        <v>250000</v>
      </c>
    </row>
    <row r="3726" spans="1:8" x14ac:dyDescent="0.3">
      <c r="A3726">
        <v>6.7</v>
      </c>
      <c r="B3726" t="s">
        <v>25678</v>
      </c>
      <c r="C3726" t="s">
        <v>20960</v>
      </c>
      <c r="D3726" t="s">
        <v>715</v>
      </c>
      <c r="E3726" t="s">
        <v>37</v>
      </c>
      <c r="F3726">
        <v>100</v>
      </c>
      <c r="G3726">
        <v>902835</v>
      </c>
      <c r="H3726">
        <v>250000</v>
      </c>
    </row>
    <row r="3727" spans="1:8" x14ac:dyDescent="0.3">
      <c r="A3727">
        <v>7.3</v>
      </c>
      <c r="B3727" t="s">
        <v>25679</v>
      </c>
      <c r="C3727" t="s">
        <v>6339</v>
      </c>
      <c r="D3727" t="s">
        <v>2818</v>
      </c>
      <c r="E3727" t="s">
        <v>37</v>
      </c>
      <c r="F3727">
        <v>90</v>
      </c>
      <c r="G3727">
        <v>489220</v>
      </c>
      <c r="H3727">
        <v>365000</v>
      </c>
    </row>
    <row r="3728" spans="1:8" x14ac:dyDescent="0.3">
      <c r="A3728">
        <v>6.4</v>
      </c>
      <c r="B3728" t="s">
        <v>25680</v>
      </c>
      <c r="C3728" t="s">
        <v>20976</v>
      </c>
      <c r="D3728" t="s">
        <v>816</v>
      </c>
      <c r="E3728" t="s">
        <v>37</v>
      </c>
      <c r="F3728">
        <v>76</v>
      </c>
      <c r="G3728">
        <v>212285</v>
      </c>
      <c r="H3728">
        <v>250000</v>
      </c>
    </row>
    <row r="3729" spans="1:8" x14ac:dyDescent="0.3">
      <c r="A3729">
        <v>7</v>
      </c>
      <c r="B3729" t="s">
        <v>25681</v>
      </c>
      <c r="C3729" t="s">
        <v>20981</v>
      </c>
      <c r="D3729" t="s">
        <v>20983</v>
      </c>
      <c r="E3729" t="s">
        <v>37</v>
      </c>
      <c r="F3729">
        <v>75</v>
      </c>
      <c r="G3729">
        <v>203134</v>
      </c>
      <c r="H3729">
        <v>250000</v>
      </c>
    </row>
    <row r="3730" spans="1:8" x14ac:dyDescent="0.3">
      <c r="A3730">
        <v>5.5</v>
      </c>
      <c r="B3730" t="s">
        <v>25682</v>
      </c>
      <c r="C3730" t="s">
        <v>20349</v>
      </c>
      <c r="D3730" t="s">
        <v>933</v>
      </c>
      <c r="E3730" t="s">
        <v>37</v>
      </c>
      <c r="F3730">
        <v>78</v>
      </c>
      <c r="G3730">
        <v>191309</v>
      </c>
      <c r="H3730">
        <v>150000</v>
      </c>
    </row>
    <row r="3731" spans="1:8" x14ac:dyDescent="0.3">
      <c r="A3731">
        <v>6.7</v>
      </c>
      <c r="B3731" t="s">
        <v>25683</v>
      </c>
      <c r="C3731" t="s">
        <v>20993</v>
      </c>
      <c r="D3731" t="s">
        <v>151</v>
      </c>
      <c r="E3731" t="s">
        <v>37</v>
      </c>
      <c r="F3731">
        <v>90</v>
      </c>
      <c r="G3731">
        <v>3388210</v>
      </c>
      <c r="H3731">
        <v>250000</v>
      </c>
    </row>
    <row r="3732" spans="1:8" x14ac:dyDescent="0.3">
      <c r="A3732">
        <v>6.1</v>
      </c>
      <c r="B3732" t="s">
        <v>25684</v>
      </c>
      <c r="C3732" t="s">
        <v>16351</v>
      </c>
      <c r="D3732" t="s">
        <v>4205</v>
      </c>
      <c r="E3732" t="s">
        <v>37</v>
      </c>
      <c r="F3732">
        <v>92</v>
      </c>
      <c r="G3732">
        <v>177840</v>
      </c>
      <c r="H3732">
        <v>250000</v>
      </c>
    </row>
    <row r="3733" spans="1:8" x14ac:dyDescent="0.3">
      <c r="A3733">
        <v>3.9</v>
      </c>
      <c r="B3733" t="s">
        <v>25685</v>
      </c>
      <c r="C3733" t="s">
        <v>11726</v>
      </c>
      <c r="D3733" t="s">
        <v>1861</v>
      </c>
      <c r="E3733" t="s">
        <v>37</v>
      </c>
      <c r="F3733">
        <v>99</v>
      </c>
      <c r="G3733">
        <v>49494</v>
      </c>
      <c r="H3733">
        <v>250000</v>
      </c>
    </row>
    <row r="3734" spans="1:8" x14ac:dyDescent="0.3">
      <c r="A3734">
        <v>6.3</v>
      </c>
      <c r="B3734" t="s">
        <v>25686</v>
      </c>
      <c r="C3734" t="s">
        <v>21041</v>
      </c>
      <c r="D3734" t="s">
        <v>10118</v>
      </c>
      <c r="E3734" t="s">
        <v>37</v>
      </c>
      <c r="F3734">
        <v>81</v>
      </c>
      <c r="G3734">
        <v>18195</v>
      </c>
      <c r="H3734">
        <v>250000</v>
      </c>
    </row>
    <row r="3735" spans="1:8" x14ac:dyDescent="0.3">
      <c r="A3735">
        <v>7.5</v>
      </c>
      <c r="B3735" t="s">
        <v>25687</v>
      </c>
      <c r="C3735" t="s">
        <v>21136</v>
      </c>
      <c r="D3735" t="s">
        <v>65</v>
      </c>
      <c r="E3735" t="s">
        <v>37</v>
      </c>
      <c r="F3735">
        <v>86</v>
      </c>
      <c r="G3735">
        <v>111300</v>
      </c>
      <c r="H3735">
        <v>225000</v>
      </c>
    </row>
    <row r="3736" spans="1:8" x14ac:dyDescent="0.3">
      <c r="A3736">
        <v>7</v>
      </c>
      <c r="B3736" t="s">
        <v>25688</v>
      </c>
      <c r="C3736" t="s">
        <v>21143</v>
      </c>
      <c r="D3736" t="s">
        <v>1473</v>
      </c>
      <c r="E3736" t="s">
        <v>37</v>
      </c>
      <c r="F3736">
        <v>106</v>
      </c>
      <c r="G3736">
        <v>1027119</v>
      </c>
      <c r="H3736">
        <v>225000</v>
      </c>
    </row>
    <row r="3737" spans="1:8" x14ac:dyDescent="0.3">
      <c r="A3737">
        <v>6.7</v>
      </c>
      <c r="B3737" t="s">
        <v>25689</v>
      </c>
      <c r="C3737" t="s">
        <v>21155</v>
      </c>
      <c r="D3737" t="s">
        <v>21157</v>
      </c>
      <c r="E3737" t="s">
        <v>37</v>
      </c>
      <c r="F3737">
        <v>80</v>
      </c>
      <c r="G3737">
        <v>5000000</v>
      </c>
      <c r="H3737">
        <v>210000</v>
      </c>
    </row>
    <row r="3738" spans="1:8" x14ac:dyDescent="0.3">
      <c r="A3738">
        <v>7.4</v>
      </c>
      <c r="B3738" t="s">
        <v>25690</v>
      </c>
      <c r="C3738" t="s">
        <v>312</v>
      </c>
      <c r="D3738" t="s">
        <v>1188</v>
      </c>
      <c r="E3738" t="s">
        <v>37</v>
      </c>
      <c r="F3738">
        <v>96</v>
      </c>
      <c r="G3738">
        <v>4505922</v>
      </c>
      <c r="H3738">
        <v>200000</v>
      </c>
    </row>
    <row r="3739" spans="1:8" x14ac:dyDescent="0.3">
      <c r="A3739">
        <v>8</v>
      </c>
      <c r="B3739" t="s">
        <v>25691</v>
      </c>
      <c r="C3739" t="s">
        <v>6448</v>
      </c>
      <c r="D3739" t="s">
        <v>7874</v>
      </c>
      <c r="E3739" t="s">
        <v>7581</v>
      </c>
      <c r="F3739">
        <v>99</v>
      </c>
      <c r="G3739">
        <v>3500000</v>
      </c>
      <c r="H3739">
        <v>200000</v>
      </c>
    </row>
    <row r="3740" spans="1:8" x14ac:dyDescent="0.3">
      <c r="A3740">
        <v>7.2</v>
      </c>
      <c r="B3740" t="s">
        <v>25692</v>
      </c>
      <c r="C3740" t="s">
        <v>21186</v>
      </c>
      <c r="D3740" t="s">
        <v>65</v>
      </c>
      <c r="E3740" t="s">
        <v>37</v>
      </c>
      <c r="F3740">
        <v>85</v>
      </c>
      <c r="G3740">
        <v>381225</v>
      </c>
      <c r="H3740">
        <v>200000</v>
      </c>
    </row>
    <row r="3741" spans="1:8" x14ac:dyDescent="0.3">
      <c r="A3741">
        <v>6.4</v>
      </c>
      <c r="B3741" t="s">
        <v>25693</v>
      </c>
      <c r="C3741" t="s">
        <v>21192</v>
      </c>
      <c r="D3741" t="s">
        <v>1473</v>
      </c>
      <c r="E3741" t="s">
        <v>37</v>
      </c>
      <c r="F3741">
        <v>101</v>
      </c>
      <c r="G3741">
        <v>2428241</v>
      </c>
      <c r="H3741">
        <v>200000</v>
      </c>
    </row>
    <row r="3742" spans="1:8" x14ac:dyDescent="0.3">
      <c r="A3742">
        <v>6.5</v>
      </c>
      <c r="B3742" t="s">
        <v>25694</v>
      </c>
      <c r="C3742" t="s">
        <v>8550</v>
      </c>
      <c r="D3742" t="s">
        <v>1473</v>
      </c>
      <c r="E3742" t="s">
        <v>37</v>
      </c>
      <c r="F3742">
        <v>97</v>
      </c>
      <c r="G3742">
        <v>78030</v>
      </c>
      <c r="H3742">
        <v>200000</v>
      </c>
    </row>
    <row r="3743" spans="1:8" x14ac:dyDescent="0.3">
      <c r="A3743">
        <v>6.9</v>
      </c>
      <c r="B3743" t="s">
        <v>25695</v>
      </c>
      <c r="C3743" t="s">
        <v>21208</v>
      </c>
      <c r="D3743" t="s">
        <v>3985</v>
      </c>
      <c r="E3743" t="s">
        <v>37</v>
      </c>
      <c r="F3743">
        <v>103</v>
      </c>
      <c r="G3743">
        <v>174682</v>
      </c>
      <c r="H3743">
        <v>200000</v>
      </c>
    </row>
    <row r="3744" spans="1:8" x14ac:dyDescent="0.3">
      <c r="A3744">
        <v>7.5</v>
      </c>
      <c r="B3744" t="s">
        <v>25696</v>
      </c>
      <c r="C3744" t="s">
        <v>21215</v>
      </c>
      <c r="D3744" t="s">
        <v>20180</v>
      </c>
      <c r="E3744" t="s">
        <v>37</v>
      </c>
      <c r="F3744">
        <v>86</v>
      </c>
      <c r="G3744">
        <v>215185</v>
      </c>
      <c r="H3744">
        <v>200000</v>
      </c>
    </row>
    <row r="3745" spans="1:8" x14ac:dyDescent="0.3">
      <c r="A3745">
        <v>7.7</v>
      </c>
      <c r="B3745" t="s">
        <v>25697</v>
      </c>
      <c r="C3745" t="s">
        <v>21270</v>
      </c>
      <c r="D3745" t="s">
        <v>18041</v>
      </c>
      <c r="E3745" t="s">
        <v>37</v>
      </c>
      <c r="F3745">
        <v>106</v>
      </c>
      <c r="G3745">
        <v>1111</v>
      </c>
      <c r="H3745">
        <v>200000</v>
      </c>
    </row>
    <row r="3746" spans="1:8" x14ac:dyDescent="0.3">
      <c r="A3746">
        <v>8.5</v>
      </c>
      <c r="B3746" t="s">
        <v>25698</v>
      </c>
      <c r="C3746" t="s">
        <v>21306</v>
      </c>
      <c r="D3746" t="s">
        <v>4930</v>
      </c>
      <c r="E3746" t="s">
        <v>19863</v>
      </c>
      <c r="F3746">
        <v>89</v>
      </c>
      <c r="G3746">
        <v>925402</v>
      </c>
      <c r="H3746">
        <v>180000</v>
      </c>
    </row>
    <row r="3747" spans="1:8" x14ac:dyDescent="0.3">
      <c r="A3747">
        <v>7.7</v>
      </c>
      <c r="B3747" t="s">
        <v>25699</v>
      </c>
      <c r="C3747" t="s">
        <v>21313</v>
      </c>
      <c r="D3747" t="s">
        <v>151</v>
      </c>
      <c r="E3747" t="s">
        <v>37</v>
      </c>
      <c r="F3747">
        <v>97</v>
      </c>
      <c r="G3747">
        <v>469947</v>
      </c>
      <c r="H3747">
        <v>120000</v>
      </c>
    </row>
    <row r="3748" spans="1:8" x14ac:dyDescent="0.3">
      <c r="A3748">
        <v>6.5</v>
      </c>
      <c r="B3748" t="s">
        <v>25700</v>
      </c>
      <c r="C3748" t="s">
        <v>2862</v>
      </c>
      <c r="D3748" t="s">
        <v>816</v>
      </c>
      <c r="E3748" t="s">
        <v>37</v>
      </c>
      <c r="F3748">
        <v>88</v>
      </c>
      <c r="G3748">
        <v>7137502</v>
      </c>
      <c r="H3748">
        <v>175000</v>
      </c>
    </row>
    <row r="3749" spans="1:8" x14ac:dyDescent="0.3">
      <c r="A3749">
        <v>7</v>
      </c>
      <c r="B3749" t="s">
        <v>25701</v>
      </c>
      <c r="C3749" t="s">
        <v>19529</v>
      </c>
      <c r="D3749" t="s">
        <v>3285</v>
      </c>
      <c r="E3749" t="s">
        <v>37</v>
      </c>
      <c r="F3749">
        <v>92</v>
      </c>
      <c r="G3749">
        <v>1316074</v>
      </c>
      <c r="H3749">
        <v>100000</v>
      </c>
    </row>
    <row r="3750" spans="1:8" x14ac:dyDescent="0.3">
      <c r="A3750">
        <v>5.5</v>
      </c>
      <c r="B3750" t="s">
        <v>25702</v>
      </c>
      <c r="C3750" t="s">
        <v>21341</v>
      </c>
      <c r="D3750" t="s">
        <v>1018</v>
      </c>
      <c r="E3750" t="s">
        <v>37</v>
      </c>
      <c r="F3750">
        <v>97</v>
      </c>
      <c r="G3750">
        <v>15180000</v>
      </c>
      <c r="H3750">
        <v>500000</v>
      </c>
    </row>
    <row r="3751" spans="1:8" x14ac:dyDescent="0.3">
      <c r="A3751">
        <v>6.3</v>
      </c>
      <c r="B3751" t="s">
        <v>25703</v>
      </c>
      <c r="C3751" t="s">
        <v>1196</v>
      </c>
      <c r="D3751" t="s">
        <v>715</v>
      </c>
      <c r="E3751" t="s">
        <v>37</v>
      </c>
      <c r="F3751">
        <v>78</v>
      </c>
      <c r="G3751">
        <v>2882062</v>
      </c>
      <c r="H3751">
        <v>150000</v>
      </c>
    </row>
    <row r="3752" spans="1:8" x14ac:dyDescent="0.3">
      <c r="A3752">
        <v>7.9</v>
      </c>
      <c r="B3752" t="s">
        <v>25704</v>
      </c>
      <c r="C3752" t="s">
        <v>13978</v>
      </c>
      <c r="D3752" t="s">
        <v>5623</v>
      </c>
      <c r="E3752" t="s">
        <v>37</v>
      </c>
      <c r="F3752">
        <v>85</v>
      </c>
      <c r="G3752">
        <v>9437933</v>
      </c>
      <c r="H3752">
        <v>180000</v>
      </c>
    </row>
    <row r="3753" spans="1:8" x14ac:dyDescent="0.3">
      <c r="A3753">
        <v>7.3</v>
      </c>
      <c r="B3753" t="s">
        <v>25705</v>
      </c>
      <c r="C3753" t="s">
        <v>21361</v>
      </c>
      <c r="D3753" t="s">
        <v>809</v>
      </c>
      <c r="E3753" t="s">
        <v>37</v>
      </c>
      <c r="F3753">
        <v>88</v>
      </c>
      <c r="G3753">
        <v>110720</v>
      </c>
      <c r="H3753">
        <v>1200000</v>
      </c>
    </row>
    <row r="3754" spans="1:8" x14ac:dyDescent="0.3">
      <c r="A3754">
        <v>7.4</v>
      </c>
      <c r="B3754" t="s">
        <v>25706</v>
      </c>
      <c r="C3754" t="s">
        <v>21368</v>
      </c>
      <c r="D3754" t="s">
        <v>65</v>
      </c>
      <c r="E3754" t="s">
        <v>37</v>
      </c>
      <c r="F3754">
        <v>93</v>
      </c>
      <c r="G3754">
        <v>155984</v>
      </c>
      <c r="H3754">
        <v>160000</v>
      </c>
    </row>
    <row r="3755" spans="1:8" x14ac:dyDescent="0.3">
      <c r="A3755">
        <v>7</v>
      </c>
      <c r="B3755" t="s">
        <v>25707</v>
      </c>
      <c r="C3755" t="s">
        <v>21394</v>
      </c>
      <c r="D3755" t="s">
        <v>21396</v>
      </c>
      <c r="E3755" t="s">
        <v>37</v>
      </c>
      <c r="F3755">
        <v>72</v>
      </c>
      <c r="G3755">
        <v>4914</v>
      </c>
      <c r="H3755">
        <v>150000</v>
      </c>
    </row>
    <row r="3756" spans="1:8" x14ac:dyDescent="0.3">
      <c r="A3756">
        <v>7.1</v>
      </c>
      <c r="B3756" t="s">
        <v>25708</v>
      </c>
      <c r="C3756" t="s">
        <v>21408</v>
      </c>
      <c r="D3756" t="s">
        <v>65</v>
      </c>
      <c r="E3756" t="s">
        <v>37</v>
      </c>
      <c r="F3756">
        <v>80</v>
      </c>
      <c r="G3756">
        <v>5858</v>
      </c>
      <c r="H3756">
        <v>150000</v>
      </c>
    </row>
    <row r="3757" spans="1:8" x14ac:dyDescent="0.3">
      <c r="A3757">
        <v>7.5</v>
      </c>
      <c r="B3757" t="s">
        <v>25709</v>
      </c>
      <c r="C3757" t="s">
        <v>1610</v>
      </c>
      <c r="D3757" t="s">
        <v>65</v>
      </c>
      <c r="E3757" t="s">
        <v>37</v>
      </c>
      <c r="F3757">
        <v>91</v>
      </c>
      <c r="G3757">
        <v>6706368</v>
      </c>
      <c r="H3757">
        <v>160000</v>
      </c>
    </row>
    <row r="3758" spans="1:8" x14ac:dyDescent="0.3">
      <c r="A3758">
        <v>6.7</v>
      </c>
      <c r="B3758" t="s">
        <v>25710</v>
      </c>
      <c r="C3758" t="s">
        <v>21440</v>
      </c>
      <c r="D3758" t="s">
        <v>1188</v>
      </c>
      <c r="E3758" t="s">
        <v>37</v>
      </c>
      <c r="F3758">
        <v>90</v>
      </c>
      <c r="G3758">
        <v>1573712</v>
      </c>
      <c r="H3758">
        <v>125000</v>
      </c>
    </row>
    <row r="3759" spans="1:8" x14ac:dyDescent="0.3">
      <c r="A3759">
        <v>6.7</v>
      </c>
      <c r="B3759" t="s">
        <v>25711</v>
      </c>
      <c r="C3759" t="s">
        <v>16055</v>
      </c>
      <c r="D3759" t="s">
        <v>1607</v>
      </c>
      <c r="E3759" t="s">
        <v>37</v>
      </c>
      <c r="F3759">
        <v>111</v>
      </c>
      <c r="G3759">
        <v>10174663</v>
      </c>
      <c r="H3759">
        <v>100000</v>
      </c>
    </row>
    <row r="3760" spans="1:8" x14ac:dyDescent="0.3">
      <c r="A3760">
        <v>4.2</v>
      </c>
      <c r="B3760" t="s">
        <v>25712</v>
      </c>
      <c r="C3760" t="s">
        <v>21472</v>
      </c>
      <c r="D3760" t="s">
        <v>3330</v>
      </c>
      <c r="E3760" t="s">
        <v>37</v>
      </c>
      <c r="F3760">
        <v>81</v>
      </c>
      <c r="G3760">
        <v>22757819</v>
      </c>
      <c r="H3760">
        <v>100000</v>
      </c>
    </row>
    <row r="3761" spans="1:8" x14ac:dyDescent="0.3">
      <c r="A3761">
        <v>4.8</v>
      </c>
      <c r="B3761" t="s">
        <v>25713</v>
      </c>
      <c r="C3761" t="s">
        <v>21484</v>
      </c>
      <c r="D3761" t="s">
        <v>937</v>
      </c>
      <c r="E3761" t="s">
        <v>37</v>
      </c>
      <c r="F3761">
        <v>110</v>
      </c>
      <c r="G3761">
        <v>3000000</v>
      </c>
      <c r="H3761">
        <v>100000</v>
      </c>
    </row>
    <row r="3762" spans="1:8" x14ac:dyDescent="0.3">
      <c r="A3762">
        <v>7</v>
      </c>
      <c r="B3762" t="s">
        <v>25714</v>
      </c>
      <c r="C3762" t="s">
        <v>16790</v>
      </c>
      <c r="D3762" t="s">
        <v>809</v>
      </c>
      <c r="E3762" t="s">
        <v>37</v>
      </c>
      <c r="F3762">
        <v>81</v>
      </c>
      <c r="G3762">
        <v>5228617</v>
      </c>
      <c r="H3762">
        <v>100000</v>
      </c>
    </row>
    <row r="3763" spans="1:8" x14ac:dyDescent="0.3">
      <c r="A3763">
        <v>7</v>
      </c>
      <c r="B3763" t="s">
        <v>25715</v>
      </c>
      <c r="C3763" t="s">
        <v>21504</v>
      </c>
      <c r="D3763" t="s">
        <v>10425</v>
      </c>
      <c r="E3763" t="s">
        <v>37</v>
      </c>
      <c r="F3763">
        <v>90</v>
      </c>
      <c r="G3763">
        <v>110536</v>
      </c>
      <c r="H3763">
        <v>40000</v>
      </c>
    </row>
    <row r="3764" spans="1:8" x14ac:dyDescent="0.3">
      <c r="A3764">
        <v>6.8</v>
      </c>
      <c r="B3764" t="s">
        <v>25716</v>
      </c>
      <c r="C3764" t="s">
        <v>21516</v>
      </c>
      <c r="D3764" t="s">
        <v>21517</v>
      </c>
      <c r="E3764" t="s">
        <v>37</v>
      </c>
      <c r="F3764">
        <v>88</v>
      </c>
      <c r="G3764">
        <v>59379</v>
      </c>
      <c r="H3764">
        <v>200000</v>
      </c>
    </row>
    <row r="3765" spans="1:8" x14ac:dyDescent="0.3">
      <c r="A3765">
        <v>7.5</v>
      </c>
      <c r="B3765" t="s">
        <v>25717</v>
      </c>
      <c r="C3765" t="s">
        <v>626</v>
      </c>
      <c r="D3765" t="s">
        <v>933</v>
      </c>
      <c r="E3765" t="s">
        <v>37</v>
      </c>
      <c r="F3765">
        <v>84</v>
      </c>
      <c r="G3765">
        <v>3216970</v>
      </c>
      <c r="H3765">
        <v>60000</v>
      </c>
    </row>
    <row r="3766" spans="1:8" x14ac:dyDescent="0.3">
      <c r="A3766">
        <v>5.3</v>
      </c>
      <c r="B3766" t="s">
        <v>25718</v>
      </c>
      <c r="C3766" t="s">
        <v>21577</v>
      </c>
      <c r="D3766" t="s">
        <v>5004</v>
      </c>
      <c r="E3766" t="s">
        <v>37</v>
      </c>
      <c r="F3766">
        <v>87</v>
      </c>
      <c r="G3766">
        <v>536767</v>
      </c>
      <c r="H3766">
        <v>60000</v>
      </c>
    </row>
    <row r="3767" spans="1:8" x14ac:dyDescent="0.3">
      <c r="A3767">
        <v>7.3</v>
      </c>
      <c r="B3767" t="s">
        <v>25719</v>
      </c>
      <c r="C3767" t="s">
        <v>12813</v>
      </c>
      <c r="D3767" t="s">
        <v>21590</v>
      </c>
      <c r="E3767" t="s">
        <v>37</v>
      </c>
      <c r="F3767">
        <v>100</v>
      </c>
      <c r="G3767">
        <v>11529368</v>
      </c>
      <c r="H3767">
        <v>65000</v>
      </c>
    </row>
    <row r="3768" spans="1:8" x14ac:dyDescent="0.3">
      <c r="A3768">
        <v>5.6</v>
      </c>
      <c r="B3768" t="s">
        <v>25720</v>
      </c>
      <c r="C3768" t="s">
        <v>21596</v>
      </c>
      <c r="D3768" t="s">
        <v>809</v>
      </c>
      <c r="E3768" t="s">
        <v>37</v>
      </c>
      <c r="F3768">
        <v>82</v>
      </c>
      <c r="G3768">
        <v>40557</v>
      </c>
      <c r="H3768">
        <v>60000</v>
      </c>
    </row>
    <row r="3769" spans="1:8" x14ac:dyDescent="0.3">
      <c r="A3769">
        <v>5.6</v>
      </c>
      <c r="B3769" t="s">
        <v>25721</v>
      </c>
      <c r="C3769" t="s">
        <v>20382</v>
      </c>
      <c r="D3769" t="s">
        <v>1188</v>
      </c>
      <c r="E3769" t="s">
        <v>37</v>
      </c>
      <c r="F3769">
        <v>82</v>
      </c>
      <c r="G3769">
        <v>30084</v>
      </c>
      <c r="H3769">
        <v>70000</v>
      </c>
    </row>
    <row r="3770" spans="1:8" x14ac:dyDescent="0.3">
      <c r="A3770">
        <v>6.6</v>
      </c>
      <c r="B3770" t="s">
        <v>25722</v>
      </c>
      <c r="C3770" t="s">
        <v>16536</v>
      </c>
      <c r="D3770" t="s">
        <v>715</v>
      </c>
      <c r="E3770" t="s">
        <v>37</v>
      </c>
      <c r="F3770">
        <v>98</v>
      </c>
      <c r="G3770">
        <v>10246600</v>
      </c>
      <c r="H3770">
        <v>25000</v>
      </c>
    </row>
    <row r="3771" spans="1:8" x14ac:dyDescent="0.3">
      <c r="A3771">
        <v>6.3</v>
      </c>
      <c r="B3771" t="s">
        <v>25723</v>
      </c>
      <c r="C3771" t="s">
        <v>19595</v>
      </c>
      <c r="D3771" t="s">
        <v>715</v>
      </c>
      <c r="E3771" t="s">
        <v>37</v>
      </c>
      <c r="F3771">
        <v>98</v>
      </c>
      <c r="G3771">
        <v>389804</v>
      </c>
      <c r="H3771">
        <v>65000</v>
      </c>
    </row>
    <row r="3772" spans="1:8" x14ac:dyDescent="0.3">
      <c r="A3772">
        <v>7.5</v>
      </c>
      <c r="B3772" t="s">
        <v>25724</v>
      </c>
      <c r="C3772" t="s">
        <v>3204</v>
      </c>
      <c r="D3772" t="s">
        <v>1473</v>
      </c>
      <c r="E3772" t="s">
        <v>37</v>
      </c>
      <c r="F3772">
        <v>90</v>
      </c>
      <c r="G3772">
        <v>241816</v>
      </c>
      <c r="H3772">
        <v>42000</v>
      </c>
    </row>
    <row r="3773" spans="1:8" x14ac:dyDescent="0.3">
      <c r="A3773">
        <v>7.6</v>
      </c>
      <c r="B3773" t="s">
        <v>25725</v>
      </c>
      <c r="C3773" t="s">
        <v>21705</v>
      </c>
      <c r="D3773" t="s">
        <v>816</v>
      </c>
      <c r="E3773" t="s">
        <v>37</v>
      </c>
      <c r="F3773">
        <v>90</v>
      </c>
      <c r="G3773">
        <v>277233</v>
      </c>
      <c r="H3773">
        <v>40000</v>
      </c>
    </row>
    <row r="3774" spans="1:8" x14ac:dyDescent="0.3">
      <c r="A3774">
        <v>4.0999999999999996</v>
      </c>
      <c r="B3774" t="s">
        <v>25726</v>
      </c>
      <c r="C3774" t="s">
        <v>21736</v>
      </c>
      <c r="D3774" t="s">
        <v>12797</v>
      </c>
      <c r="E3774" t="s">
        <v>37</v>
      </c>
      <c r="F3774">
        <v>78</v>
      </c>
      <c r="G3774">
        <v>243768</v>
      </c>
      <c r="H3774">
        <v>30000</v>
      </c>
    </row>
    <row r="3775" spans="1:8" x14ac:dyDescent="0.3">
      <c r="A3775">
        <v>7.8</v>
      </c>
      <c r="B3775" t="s">
        <v>25727</v>
      </c>
      <c r="C3775" t="s">
        <v>4920</v>
      </c>
      <c r="D3775" t="s">
        <v>809</v>
      </c>
      <c r="E3775" t="s">
        <v>37</v>
      </c>
      <c r="F3775">
        <v>102</v>
      </c>
      <c r="G3775">
        <v>3151130</v>
      </c>
      <c r="H3775">
        <v>230000</v>
      </c>
    </row>
    <row r="3776" spans="1:8" x14ac:dyDescent="0.3">
      <c r="A3776">
        <v>6.7</v>
      </c>
      <c r="B3776" t="s">
        <v>25728</v>
      </c>
      <c r="C3776" t="s">
        <v>21763</v>
      </c>
      <c r="D3776" t="s">
        <v>3110</v>
      </c>
      <c r="E3776" t="s">
        <v>37</v>
      </c>
      <c r="F3776">
        <v>65</v>
      </c>
      <c r="G3776">
        <v>8231</v>
      </c>
      <c r="H3776">
        <v>27000</v>
      </c>
    </row>
    <row r="3777" spans="1:8" x14ac:dyDescent="0.3">
      <c r="A3777">
        <v>7.3</v>
      </c>
      <c r="B3777" t="s">
        <v>25729</v>
      </c>
      <c r="C3777" t="s">
        <v>7908</v>
      </c>
      <c r="D3777" t="s">
        <v>1188</v>
      </c>
      <c r="E3777" t="s">
        <v>37</v>
      </c>
      <c r="F3777">
        <v>97</v>
      </c>
      <c r="G3777">
        <v>2856622</v>
      </c>
      <c r="H3777">
        <v>25000</v>
      </c>
    </row>
    <row r="3778" spans="1:8" x14ac:dyDescent="0.3">
      <c r="A3778">
        <v>7.1</v>
      </c>
      <c r="B3778" t="s">
        <v>25730</v>
      </c>
      <c r="C3778" t="s">
        <v>6948</v>
      </c>
      <c r="D3778" t="s">
        <v>1188</v>
      </c>
      <c r="E3778" t="s">
        <v>37</v>
      </c>
      <c r="F3778">
        <v>100</v>
      </c>
      <c r="G3778">
        <v>1227508</v>
      </c>
      <c r="H3778">
        <v>23000</v>
      </c>
    </row>
    <row r="3779" spans="1:8" x14ac:dyDescent="0.3">
      <c r="A3779">
        <v>6.6</v>
      </c>
      <c r="B3779" t="s">
        <v>25731</v>
      </c>
      <c r="C3779" t="s">
        <v>12962</v>
      </c>
      <c r="D3779" t="s">
        <v>715</v>
      </c>
      <c r="E3779" t="s">
        <v>37</v>
      </c>
      <c r="F3779">
        <v>85</v>
      </c>
      <c r="G3779">
        <v>192467</v>
      </c>
      <c r="H3779">
        <v>15000</v>
      </c>
    </row>
    <row r="3780" spans="1:8" x14ac:dyDescent="0.3">
      <c r="A3780">
        <v>6.2</v>
      </c>
      <c r="B3780" t="s">
        <v>25732</v>
      </c>
      <c r="C3780" t="s">
        <v>21831</v>
      </c>
      <c r="D3780" t="s">
        <v>17497</v>
      </c>
      <c r="E3780" t="s">
        <v>37</v>
      </c>
      <c r="F3780">
        <v>88</v>
      </c>
      <c r="G3780">
        <v>76382</v>
      </c>
      <c r="H3780">
        <v>15000</v>
      </c>
    </row>
    <row r="3781" spans="1:8" x14ac:dyDescent="0.3">
      <c r="A3781">
        <v>6.1</v>
      </c>
      <c r="B3781" t="s">
        <v>25733</v>
      </c>
      <c r="C3781" t="s">
        <v>11578</v>
      </c>
      <c r="D3781" t="s">
        <v>21841</v>
      </c>
      <c r="E3781" t="s">
        <v>37</v>
      </c>
      <c r="F3781">
        <v>108</v>
      </c>
      <c r="G3781">
        <v>180483</v>
      </c>
      <c r="H3781">
        <v>10000</v>
      </c>
    </row>
    <row r="3782" spans="1:8" x14ac:dyDescent="0.3">
      <c r="A3782">
        <v>6.9</v>
      </c>
      <c r="B3782" t="s">
        <v>25734</v>
      </c>
      <c r="C3782" t="s">
        <v>11612</v>
      </c>
      <c r="D3782" t="s">
        <v>5623</v>
      </c>
      <c r="E3782" t="s">
        <v>726</v>
      </c>
      <c r="F3782">
        <v>110</v>
      </c>
      <c r="G3782">
        <v>136007</v>
      </c>
      <c r="H3782">
        <v>4500</v>
      </c>
    </row>
    <row r="3783" spans="1:8" x14ac:dyDescent="0.3">
      <c r="A3783">
        <v>7.5</v>
      </c>
      <c r="B3783" t="s">
        <v>25735</v>
      </c>
      <c r="C3783" t="s">
        <v>21851</v>
      </c>
      <c r="D3783" t="s">
        <v>1473</v>
      </c>
      <c r="E3783" t="s">
        <v>19863</v>
      </c>
      <c r="F3783">
        <v>90</v>
      </c>
      <c r="G3783">
        <v>673780</v>
      </c>
      <c r="H3783">
        <v>10000</v>
      </c>
    </row>
    <row r="3784" spans="1:8" x14ac:dyDescent="0.3">
      <c r="A3784">
        <v>7.4</v>
      </c>
      <c r="B3784" t="s">
        <v>25736</v>
      </c>
      <c r="C3784" t="s">
        <v>21864</v>
      </c>
      <c r="D3784" t="s">
        <v>2619</v>
      </c>
      <c r="E3784" t="s">
        <v>388</v>
      </c>
      <c r="F3784">
        <v>111</v>
      </c>
      <c r="G3784">
        <v>94596</v>
      </c>
      <c r="H3784">
        <v>1000000</v>
      </c>
    </row>
    <row r="3785" spans="1:8" x14ac:dyDescent="0.3">
      <c r="A3785">
        <v>7</v>
      </c>
      <c r="B3785" t="s">
        <v>25737</v>
      </c>
      <c r="C3785" t="s">
        <v>21890</v>
      </c>
      <c r="D3785" t="s">
        <v>1233</v>
      </c>
      <c r="E3785" t="s">
        <v>37</v>
      </c>
      <c r="F3785">
        <v>77</v>
      </c>
      <c r="G3785">
        <v>424760</v>
      </c>
      <c r="H3785">
        <v>7000</v>
      </c>
    </row>
    <row r="3786" spans="1:8" x14ac:dyDescent="0.3">
      <c r="A3786">
        <v>6.3</v>
      </c>
      <c r="B3786" t="s">
        <v>25738</v>
      </c>
      <c r="C3786" t="s">
        <v>21896</v>
      </c>
      <c r="D3786" t="s">
        <v>8199</v>
      </c>
      <c r="E3786" t="s">
        <v>37</v>
      </c>
      <c r="F3786">
        <v>80</v>
      </c>
      <c r="G3786">
        <v>70071</v>
      </c>
      <c r="H3786">
        <v>7000</v>
      </c>
    </row>
    <row r="3787" spans="1:8" x14ac:dyDescent="0.3">
      <c r="A3787">
        <v>6.9</v>
      </c>
      <c r="B3787" t="s">
        <v>25739</v>
      </c>
      <c r="C3787" t="s">
        <v>2689</v>
      </c>
      <c r="D3787" t="s">
        <v>3592</v>
      </c>
      <c r="E3787" t="s">
        <v>1265</v>
      </c>
      <c r="F3787">
        <v>81</v>
      </c>
      <c r="G3787">
        <v>2040920</v>
      </c>
      <c r="H3787">
        <v>7000</v>
      </c>
    </row>
    <row r="3788" spans="1:8" x14ac:dyDescent="0.3">
      <c r="A3788">
        <v>6.4</v>
      </c>
      <c r="B3788" t="s">
        <v>25740</v>
      </c>
      <c r="C3788" t="s">
        <v>16536</v>
      </c>
      <c r="D3788" t="s">
        <v>1188</v>
      </c>
      <c r="E3788" t="s">
        <v>37</v>
      </c>
      <c r="F3788">
        <v>95</v>
      </c>
      <c r="G3788">
        <v>4584</v>
      </c>
      <c r="H3788">
        <v>9000</v>
      </c>
    </row>
    <row r="3789" spans="1:8" x14ac:dyDescent="0.3">
      <c r="A3789">
        <v>6.6</v>
      </c>
      <c r="B3789" t="s">
        <v>25741</v>
      </c>
      <c r="C3789" t="s">
        <v>17817</v>
      </c>
      <c r="D3789" t="s">
        <v>65</v>
      </c>
      <c r="E3789" t="s">
        <v>37</v>
      </c>
      <c r="F3789">
        <v>90</v>
      </c>
      <c r="G3789">
        <v>85222</v>
      </c>
      <c r="H3789">
        <v>1100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337D1-CE08-4424-9B6D-AE72CFB3206B}">
  <dimension ref="C2:P27"/>
  <sheetViews>
    <sheetView topLeftCell="A19" workbookViewId="0">
      <selection activeCell="H33" sqref="H33"/>
    </sheetView>
  </sheetViews>
  <sheetFormatPr defaultRowHeight="14.4" x14ac:dyDescent="0.3"/>
  <cols>
    <col min="1" max="1" width="12" bestFit="1" customWidth="1"/>
    <col min="2" max="2" width="14.44140625" bestFit="1" customWidth="1"/>
    <col min="3" max="3" width="18.5546875" bestFit="1" customWidth="1"/>
    <col min="4" max="5" width="16.44140625" bestFit="1" customWidth="1"/>
    <col min="6" max="7" width="16.44140625" customWidth="1"/>
    <col min="8" max="8" width="19.6640625" bestFit="1" customWidth="1"/>
    <col min="9" max="9" width="13.21875" customWidth="1"/>
    <col min="11" max="11" width="21" customWidth="1"/>
    <col min="12" max="12" width="10" customWidth="1"/>
    <col min="13" max="13" width="22.88671875" customWidth="1"/>
    <col min="14" max="14" width="14.44140625" bestFit="1" customWidth="1"/>
    <col min="15" max="15" width="16.21875" bestFit="1" customWidth="1"/>
    <col min="16" max="16" width="20.77734375" bestFit="1" customWidth="1"/>
  </cols>
  <sheetData>
    <row r="2" spans="3:16" x14ac:dyDescent="0.3">
      <c r="C2" s="7" t="s">
        <v>25742</v>
      </c>
      <c r="D2" s="7"/>
      <c r="E2" s="7"/>
      <c r="F2" s="7"/>
      <c r="G2" s="6"/>
      <c r="H2" s="6"/>
      <c r="I2" s="6"/>
      <c r="J2" s="6"/>
      <c r="K2" s="3"/>
      <c r="L2" s="3"/>
      <c r="M2" s="7" t="s">
        <v>26313</v>
      </c>
      <c r="N2" s="7"/>
      <c r="O2" s="7"/>
      <c r="P2" s="7"/>
    </row>
    <row r="3" spans="3:16" x14ac:dyDescent="0.3">
      <c r="C3" s="2" t="s">
        <v>21954</v>
      </c>
      <c r="D3" s="2" t="s">
        <v>21963</v>
      </c>
      <c r="E3" s="2" t="s">
        <v>21962</v>
      </c>
      <c r="F3" s="2" t="s">
        <v>21956</v>
      </c>
      <c r="G3" s="2" t="s">
        <v>21957</v>
      </c>
      <c r="H3" s="5" t="s">
        <v>21958</v>
      </c>
      <c r="I3" s="5" t="s">
        <v>21959</v>
      </c>
      <c r="J3" s="5" t="s">
        <v>21960</v>
      </c>
      <c r="K3" s="3"/>
      <c r="L3" s="3"/>
      <c r="M3" s="11" t="s">
        <v>25744</v>
      </c>
      <c r="N3" t="s">
        <v>26310</v>
      </c>
      <c r="O3" t="s">
        <v>26311</v>
      </c>
      <c r="P3" t="s">
        <v>26312</v>
      </c>
    </row>
    <row r="4" spans="3:16" x14ac:dyDescent="0.3">
      <c r="C4" s="4" t="str" cm="1">
        <f t="array" ref="C4:C26">_xlfn.UNIQUE(IMDB_Movies[genres])</f>
        <v>Action</v>
      </c>
      <c r="D4" s="3" cm="1">
        <f t="array" ref="D4">IFERROR(COUNT(IF(IMDB_Movies[[#All],[genres]]='Movie Genre Analysis'!C4,IMDB_Movies[[#All],[imdb_score]])),0)</f>
        <v>935</v>
      </c>
      <c r="E4" s="3" cm="1">
        <f t="array" ref="E4">IFERROR(ROUND(AVERAGE(IF(IMDB_Movies[[#All],[genres]]='Movie Genre Analysis'!C4,IMDB_Movies[[#All],[imdb_score]])),2),0)</f>
        <v>6.29</v>
      </c>
      <c r="F4" s="3" cm="1">
        <f t="array" ref="F4">IFERROR(MEDIAN(IF(IMDB_Movies[[#All],[genres]]='Movie Genre Analysis'!C4,IMDB_Movies[[#All],[imdb_score]])),0)</f>
        <v>6.3</v>
      </c>
      <c r="G4" s="3">
        <f t="array" ref="G4">IFERROR(MODE(IF(IMDB_Movies[[#All],[genres]]='Movie Genre Analysis'!C4,IMDB_Movies[[#All],[imdb_score]])),0)</f>
        <v>6.6</v>
      </c>
      <c r="H4" s="3" cm="1">
        <f t="array" ref="H4">IFERROR(ROUND(_xlfn.STDEV.P(IF(IMDB_Movies[[#All],[genres]]='Movie Genre Analysis'!C4,IMDB_Movies[[#All],[imdb_score]])),2),0)</f>
        <v>1.04</v>
      </c>
      <c r="I4" s="3" cm="1">
        <f t="array" ref="I4">IFERROR(ROUND(_xlfn.VAR.P(IF(IMDB_Movies[[#All],[genres]]='Movie Genre Analysis'!C5,IMDB_Movies[[#All],[imdb_score]])),2),0)</f>
        <v>1.25</v>
      </c>
      <c r="J4" s="3" cm="1">
        <f t="array" ref="J4">IFERROR(MAX(IF(IMDB_Movies[[#All],[genres]]='Movie Genre Analysis'!C4,IMDB_Movies[[#All],[imdb_score]]))-MIN(IF(IMDB_Movies[[#All],[genres]]='Movie Genre Analysis'!C4,IMDB_Movies[[#All],[imdb_score]])),0)</f>
        <v>6.9</v>
      </c>
      <c r="K4" s="3"/>
      <c r="L4" s="3"/>
      <c r="M4" s="12" t="s">
        <v>675</v>
      </c>
      <c r="N4">
        <v>935</v>
      </c>
      <c r="O4" s="1">
        <v>6.2859893048128423</v>
      </c>
      <c r="P4" s="1">
        <v>1.0378023159273968</v>
      </c>
    </row>
    <row r="5" spans="3:16" x14ac:dyDescent="0.3">
      <c r="C5" s="4" t="str">
        <v>Adventure</v>
      </c>
      <c r="D5" s="3" cm="1">
        <f t="array" ref="D5">IFERROR(COUNT(IF(IMDB_Movies[[#All],[genres]]='Movie Genre Analysis'!C5,IMDB_Movies[[#All],[imdb_score]])),0)</f>
        <v>766</v>
      </c>
      <c r="E5" s="3" cm="1">
        <f t="array" ref="E5">IFERROR(ROUND(AVERAGE(IF(IMDB_Movies[[#All],[genres]]='Movie Genre Analysis'!C5,IMDB_Movies[[#All],[imdb_score]])),2),0)</f>
        <v>6.45</v>
      </c>
      <c r="F5" s="3">
        <f t="array" ref="F5">IFERROR(MEDIAN(IF(IMDB_Movies[[#All],[genres]]='Movie Genre Analysis'!C5,IMDB_Movies[[#All],[imdb_score]])),0)</f>
        <v>6.6</v>
      </c>
      <c r="G5" s="3">
        <f t="array" ref="G5">IFERROR(MODE(IF(IMDB_Movies[[#All],[genres]]='Movie Genre Analysis'!C5,IMDB_Movies[[#All],[imdb_score]])),0)</f>
        <v>6.6</v>
      </c>
      <c r="H5" s="3" cm="1">
        <f t="array" ref="H5">IFERROR(ROUND(_xlfn.STDEV.P(IF(IMDB_Movies[[#All],[genres]]='Movie Genre Analysis'!C5,IMDB_Movies[[#All],[imdb_score]])),2),0)</f>
        <v>1.1200000000000001</v>
      </c>
      <c r="I5" s="3" cm="1">
        <f t="array" ref="I5">IFERROR(ROUND(_xlfn.VAR.P(IF(IMDB_Movies[[#All],[genres]]='Movie Genre Analysis'!C6,IMDB_Movies[[#All],[imdb_score]])),2),0)</f>
        <v>1.3</v>
      </c>
      <c r="J5" s="3" cm="1">
        <f t="array" ref="J5">IFERROR(MAX(IF(IMDB_Movies[[#All],[genres]]='Movie Genre Analysis'!C5,IMDB_Movies[[#All],[imdb_score]]))-MIN(IF(IMDB_Movies[[#All],[genres]]='Movie Genre Analysis'!C5,IMDB_Movies[[#All],[imdb_score]])),0)</f>
        <v>6.6000000000000005</v>
      </c>
      <c r="K5" s="3"/>
      <c r="L5" s="3"/>
      <c r="M5" s="12" t="s">
        <v>515</v>
      </c>
      <c r="N5">
        <v>766</v>
      </c>
      <c r="O5" s="1">
        <v>6.4549608355091435</v>
      </c>
      <c r="P5" s="1">
        <v>1.1161970057504507</v>
      </c>
    </row>
    <row r="6" spans="3:16" x14ac:dyDescent="0.3">
      <c r="C6" s="4" t="str">
        <v>Fantasy</v>
      </c>
      <c r="D6" s="3" cm="1">
        <f t="array" ref="D6">IFERROR(COUNT(IF(IMDB_Movies[[#All],[genres]]='Movie Genre Analysis'!C6,IMDB_Movies[[#All],[imdb_score]])),0)</f>
        <v>496</v>
      </c>
      <c r="E6" s="3" cm="1">
        <f t="array" ref="E6">IFERROR(ROUND(AVERAGE(IF(IMDB_Movies[[#All],[genres]]='Movie Genre Analysis'!C6,IMDB_Movies[[#All],[imdb_score]])),2),0)</f>
        <v>6.29</v>
      </c>
      <c r="F6" s="3">
        <f t="array" ref="F6">IFERROR(MEDIAN(IF(IMDB_Movies[[#All],[genres]]='Movie Genre Analysis'!C6,IMDB_Movies[[#All],[imdb_score]])),0)</f>
        <v>6.4</v>
      </c>
      <c r="G6" s="3">
        <f t="array" ref="G6">IFERROR(MODE(IF(IMDB_Movies[[#All],[genres]]='Movie Genre Analysis'!C6,IMDB_Movies[[#All],[imdb_score]])),0)</f>
        <v>6.7</v>
      </c>
      <c r="H6" s="3" cm="1">
        <f t="array" ref="H6">IFERROR(ROUND(_xlfn.STDEV.P(IF(IMDB_Movies[[#All],[genres]]='Movie Genre Analysis'!C6,IMDB_Movies[[#All],[imdb_score]])),2),0)</f>
        <v>1.1399999999999999</v>
      </c>
      <c r="I6" s="3" cm="1">
        <f t="array" ref="I6">IFERROR(ROUND(_xlfn.VAR.P(IF(IMDB_Movies[[#All],[genres]]='Movie Genre Analysis'!C7,IMDB_Movies[[#All],[imdb_score]])),2),0)</f>
        <v>1.36</v>
      </c>
      <c r="J6" s="3" cm="1">
        <f t="array" ref="J6">IFERROR(MAX(IF(IMDB_Movies[[#All],[genres]]='Movie Genre Analysis'!C6,IMDB_Movies[[#All],[imdb_score]]))-MIN(IF(IMDB_Movies[[#All],[genres]]='Movie Genre Analysis'!C6,IMDB_Movies[[#All],[imdb_score]])),0)</f>
        <v>6.7</v>
      </c>
      <c r="K6" s="3"/>
      <c r="L6" s="3"/>
      <c r="M6" s="12" t="s">
        <v>9312</v>
      </c>
      <c r="N6">
        <v>197</v>
      </c>
      <c r="O6" s="1">
        <v>6.7005076142131994</v>
      </c>
      <c r="P6" s="1">
        <v>0.99110241967578427</v>
      </c>
    </row>
    <row r="7" spans="3:16" x14ac:dyDescent="0.3">
      <c r="C7" s="4" t="str">
        <v>Sci-Fi</v>
      </c>
      <c r="D7" s="3" cm="1">
        <f t="array" ref="D7">IFERROR(COUNT(IF(IMDB_Movies[[#All],[genres]]='Movie Genre Analysis'!C7,IMDB_Movies[[#All],[imdb_score]])),0)</f>
        <v>484</v>
      </c>
      <c r="E7" s="3" cm="1">
        <f t="array" ref="E7">IFERROR(ROUND(AVERAGE(IF(IMDB_Movies[[#All],[genres]]='Movie Genre Analysis'!C7,IMDB_Movies[[#All],[imdb_score]])),2),0)</f>
        <v>6.33</v>
      </c>
      <c r="F7" s="3">
        <f t="array" ref="F7">IFERROR(MEDIAN(IF(IMDB_Movies[[#All],[genres]]='Movie Genre Analysis'!C7,IMDB_Movies[[#All],[imdb_score]])),0)</f>
        <v>6.4</v>
      </c>
      <c r="G7" s="3">
        <f t="array" ref="G7">IFERROR(MODE(IF(IMDB_Movies[[#All],[genres]]='Movie Genre Analysis'!C7,IMDB_Movies[[#All],[imdb_score]])),0)</f>
        <v>7</v>
      </c>
      <c r="H7" s="3" cm="1">
        <f t="array" ref="H7">IFERROR(ROUND(_xlfn.STDEV.P(IF(IMDB_Movies[[#All],[genres]]='Movie Genre Analysis'!C7,IMDB_Movies[[#All],[imdb_score]])),2),0)</f>
        <v>1.17</v>
      </c>
      <c r="I7" s="3" cm="1">
        <f t="array" ref="I7">IFERROR(ROUND(_xlfn.VAR.P(IF(IMDB_Movies[[#All],[genres]]='Movie Genre Analysis'!C8,IMDB_Movies[[#All],[imdb_score]])),2),0)</f>
        <v>0.94</v>
      </c>
      <c r="J7" s="3" cm="1">
        <f t="array" ref="J7">IFERROR(MAX(IF(IMDB_Movies[[#All],[genres]]='Movie Genre Analysis'!C7,IMDB_Movies[[#All],[imdb_score]]))-MIN(IF(IMDB_Movies[[#All],[genres]]='Movie Genre Analysis'!C7,IMDB_Movies[[#All],[imdb_score]])),0)</f>
        <v>6.9</v>
      </c>
      <c r="K7" s="3"/>
      <c r="L7" s="3"/>
      <c r="M7" s="12" t="s">
        <v>11093</v>
      </c>
      <c r="N7">
        <v>242</v>
      </c>
      <c r="O7" s="1">
        <v>7.1400826446280972</v>
      </c>
      <c r="P7" s="1">
        <v>0.70862804924601697</v>
      </c>
    </row>
    <row r="8" spans="3:16" x14ac:dyDescent="0.3">
      <c r="C8" s="4" t="str">
        <v>Thriller</v>
      </c>
      <c r="D8" s="3" cm="1">
        <f t="array" ref="D8">IFERROR(COUNT(IF(IMDB_Movies[[#All],[genres]]='Movie Genre Analysis'!C8,IMDB_Movies[[#All],[imdb_score]])),0)</f>
        <v>1087</v>
      </c>
      <c r="E8" s="3" cm="1">
        <f t="array" ref="E8">IFERROR(ROUND(AVERAGE(IF(IMDB_Movies[[#All],[genres]]='Movie Genre Analysis'!C8,IMDB_Movies[[#All],[imdb_score]])),2),0)</f>
        <v>6.37</v>
      </c>
      <c r="F8" s="3">
        <f t="array" ref="F8">IFERROR(MEDIAN(IF(IMDB_Movies[[#All],[genres]]='Movie Genre Analysis'!C8,IMDB_Movies[[#All],[imdb_score]])),0)</f>
        <v>6.4</v>
      </c>
      <c r="G8" s="3">
        <f t="array" ref="G8">IFERROR(MODE(IF(IMDB_Movies[[#All],[genres]]='Movie Genre Analysis'!C8,IMDB_Movies[[#All],[imdb_score]])),0)</f>
        <v>6.5</v>
      </c>
      <c r="H8" s="3" cm="1">
        <f t="array" ref="H8">IFERROR(ROUND(_xlfn.STDEV.P(IF(IMDB_Movies[[#All],[genres]]='Movie Genre Analysis'!C8,IMDB_Movies[[#All],[imdb_score]])),2),0)</f>
        <v>0.97</v>
      </c>
      <c r="I8" s="3" cm="1">
        <f t="array" ref="I8">IFERROR(ROUND(_xlfn.VAR.P(IF(IMDB_Movies[[#All],[genres]]='Movie Genre Analysis'!C9,IMDB_Movies[[#All],[imdb_score]])),2),0)</f>
        <v>0.94</v>
      </c>
      <c r="J8" s="3" cm="1">
        <f t="array" ref="J8">IFERROR(MAX(IF(IMDB_Movies[[#All],[genres]]='Movie Genre Analysis'!C8,IMDB_Movies[[#All],[imdb_score]]))-MIN(IF(IMDB_Movies[[#All],[genres]]='Movie Genre Analysis'!C8,IMDB_Movies[[#All],[imdb_score]])),0)</f>
        <v>6.3</v>
      </c>
      <c r="K8" s="3"/>
      <c r="L8" s="3"/>
      <c r="M8" s="12" t="s">
        <v>809</v>
      </c>
      <c r="N8">
        <v>1492</v>
      </c>
      <c r="O8" s="1">
        <v>6.1833109919571152</v>
      </c>
      <c r="P8" s="1">
        <v>1.0395704553814891</v>
      </c>
    </row>
    <row r="9" spans="3:16" x14ac:dyDescent="0.3">
      <c r="C9" s="4" t="str">
        <v>Romance</v>
      </c>
      <c r="D9" s="3" cm="1">
        <f t="array" ref="D9">IFERROR(COUNT(IF(IMDB_Movies[[#All],[genres]]='Movie Genre Analysis'!C9,IMDB_Movies[[#All],[imdb_score]])),0)</f>
        <v>867</v>
      </c>
      <c r="E9" s="3" cm="1">
        <f t="array" ref="E9">IFERROR(ROUND(AVERAGE(IF(IMDB_Movies[[#All],[genres]]='Movie Genre Analysis'!C9,IMDB_Movies[[#All],[imdb_score]])),2),0)</f>
        <v>6.43</v>
      </c>
      <c r="F9" s="3">
        <f t="array" ref="F9">IFERROR(MEDIAN(IF(IMDB_Movies[[#All],[genres]]='Movie Genre Analysis'!C9,IMDB_Movies[[#All],[imdb_score]])),0)</f>
        <v>6.5</v>
      </c>
      <c r="G9" s="3">
        <f t="array" ref="G9">IFERROR(MODE(IF(IMDB_Movies[[#All],[genres]]='Movie Genre Analysis'!C9,IMDB_Movies[[#All],[imdb_score]])),0)</f>
        <v>6.5</v>
      </c>
      <c r="H9" s="3" cm="1">
        <f t="array" ref="H9">IFERROR(ROUND(_xlfn.STDEV.P(IF(IMDB_Movies[[#All],[genres]]='Movie Genre Analysis'!C9,IMDB_Movies[[#All],[imdb_score]])),2),0)</f>
        <v>0.97</v>
      </c>
      <c r="I9" s="3" cm="1">
        <f t="array" ref="I9">IFERROR(ROUND(_xlfn.VAR.P(IF(IMDB_Movies[[#All],[genres]]='Movie Genre Analysis'!C10,IMDB_Movies[[#All],[imdb_score]])),2),0)</f>
        <v>0.98</v>
      </c>
      <c r="J9" s="3" cm="1">
        <f t="array" ref="J9">IFERROR(MAX(IF(IMDB_Movies[[#All],[genres]]='Movie Genre Analysis'!C9,IMDB_Movies[[#All],[imdb_score]]))-MIN(IF(IMDB_Movies[[#All],[genres]]='Movie Genre Analysis'!C9,IMDB_Movies[[#All],[imdb_score]])),0)</f>
        <v>6.4</v>
      </c>
      <c r="K9" s="3"/>
      <c r="L9" s="3"/>
      <c r="M9" s="12" t="s">
        <v>21950</v>
      </c>
      <c r="N9">
        <v>703</v>
      </c>
      <c r="O9" s="1">
        <v>6.5456614509246096</v>
      </c>
      <c r="P9" s="1">
        <v>0.98491052616949604</v>
      </c>
    </row>
    <row r="10" spans="3:16" x14ac:dyDescent="0.3">
      <c r="C10" s="4" t="str">
        <v>Animation</v>
      </c>
      <c r="D10" s="3" cm="1">
        <f t="array" ref="D10">IFERROR(COUNT(IF(IMDB_Movies[[#All],[genres]]='Movie Genre Analysis'!C10,IMDB_Movies[[#All],[imdb_score]])),0)</f>
        <v>197</v>
      </c>
      <c r="E10" s="3" cm="1">
        <f t="array" ref="E10">IFERROR(ROUND(AVERAGE(IF(IMDB_Movies[[#All],[genres]]='Movie Genre Analysis'!C10,IMDB_Movies[[#All],[imdb_score]])),2),0)</f>
        <v>6.7</v>
      </c>
      <c r="F10" s="3">
        <f t="array" ref="F10">IFERROR(MEDIAN(IF(IMDB_Movies[[#All],[genres]]='Movie Genre Analysis'!C10,IMDB_Movies[[#All],[imdb_score]])),0)</f>
        <v>6.8</v>
      </c>
      <c r="G10" s="3">
        <f t="array" ref="G10">IFERROR(MODE(IF(IMDB_Movies[[#All],[genres]]='Movie Genre Analysis'!C10,IMDB_Movies[[#All],[imdb_score]])),0)</f>
        <v>7.3</v>
      </c>
      <c r="H10" s="3" cm="1">
        <f t="array" ref="H10">IFERROR(ROUND(_xlfn.STDEV.P(IF(IMDB_Movies[[#All],[genres]]='Movie Genre Analysis'!C10,IMDB_Movies[[#All],[imdb_score]])),2),0)</f>
        <v>0.99</v>
      </c>
      <c r="I10" s="3" cm="1">
        <f t="array" ref="I10">IFERROR(ROUND(_xlfn.VAR.P(IF(IMDB_Movies[[#All],[genres]]='Movie Genre Analysis'!C11,IMDB_Movies[[#All],[imdb_score]])),2),0)</f>
        <v>1.08</v>
      </c>
      <c r="J10" s="3" cm="1">
        <f t="array" ref="J10">IFERROR(MAX(IF(IMDB_Movies[[#All],[genres]]='Movie Genre Analysis'!C10,IMDB_Movies[[#All],[imdb_score]]))-MIN(IF(IMDB_Movies[[#All],[genres]]='Movie Genre Analysis'!C10,IMDB_Movies[[#All],[imdb_score]])),0)</f>
        <v>5.8</v>
      </c>
      <c r="K10" s="3"/>
      <c r="L10" s="3"/>
      <c r="M10" s="12" t="s">
        <v>65</v>
      </c>
      <c r="N10">
        <v>67</v>
      </c>
      <c r="O10" s="1">
        <v>7.0119402985074641</v>
      </c>
      <c r="P10" s="1">
        <v>1.1909512550722199</v>
      </c>
    </row>
    <row r="11" spans="3:16" x14ac:dyDescent="0.3">
      <c r="C11" s="4" t="str">
        <v>Comedy</v>
      </c>
      <c r="D11" s="3" cm="1">
        <f t="array" ref="D11">IFERROR(COUNT(IF(IMDB_Movies[[#All],[genres]]='Movie Genre Analysis'!C11,IMDB_Movies[[#All],[imdb_score]])),0)</f>
        <v>1492</v>
      </c>
      <c r="E11" s="3" cm="1">
        <f t="array" ref="E11">IFERROR(ROUND(AVERAGE(IF(IMDB_Movies[[#All],[genres]]='Movie Genre Analysis'!C11,IMDB_Movies[[#All],[imdb_score]])),2),0)</f>
        <v>6.18</v>
      </c>
      <c r="F11" s="3">
        <f t="array" ref="F11">IFERROR(MEDIAN(IF(IMDB_Movies[[#All],[genres]]='Movie Genre Analysis'!C11,IMDB_Movies[[#All],[imdb_score]])),0)</f>
        <v>6.3</v>
      </c>
      <c r="G11" s="3">
        <f t="array" ref="G11">IFERROR(MODE(IF(IMDB_Movies[[#All],[genres]]='Movie Genre Analysis'!C11,IMDB_Movies[[#All],[imdb_score]])),0)</f>
        <v>6.3</v>
      </c>
      <c r="H11" s="3" cm="1">
        <f t="array" ref="H11">IFERROR(ROUND(_xlfn.STDEV.P(IF(IMDB_Movies[[#All],[genres]]='Movie Genre Analysis'!C11,IMDB_Movies[[#All],[imdb_score]])),2),0)</f>
        <v>1.04</v>
      </c>
      <c r="I11" s="3" cm="1">
        <f t="array" ref="I11">IFERROR(ROUND(_xlfn.VAR.P(IF(IMDB_Movies[[#All],[genres]]='Movie Genre Analysis'!C12,IMDB_Movies[[#All],[imdb_score]])),2),0)</f>
        <v>1.36</v>
      </c>
      <c r="J11" s="3" cm="1">
        <f t="array" ref="J11">IFERROR(MAX(IF(IMDB_Movies[[#All],[genres]]='Movie Genre Analysis'!C11,IMDB_Movies[[#All],[imdb_score]]))-MIN(IF(IMDB_Movies[[#All],[genres]]='Movie Genre Analysis'!C11,IMDB_Movies[[#All],[imdb_score]])),0)</f>
        <v>6.9</v>
      </c>
      <c r="K11" s="3"/>
      <c r="L11" s="3"/>
      <c r="M11" s="12" t="s">
        <v>1473</v>
      </c>
      <c r="N11">
        <v>1914</v>
      </c>
      <c r="O11" s="1">
        <v>6.7877742946708599</v>
      </c>
      <c r="P11" s="1">
        <v>0.89162887306346073</v>
      </c>
    </row>
    <row r="12" spans="3:16" x14ac:dyDescent="0.3">
      <c r="C12" s="4" t="str">
        <v>Family</v>
      </c>
      <c r="D12" s="3" cm="1">
        <f t="array" ref="D12">IFERROR(COUNT(IF(IMDB_Movies[[#All],[genres]]='Movie Genre Analysis'!C12,IMDB_Movies[[#All],[imdb_score]])),0)</f>
        <v>442</v>
      </c>
      <c r="E12" s="3" cm="1">
        <f t="array" ref="E12">IFERROR(ROUND(AVERAGE(IF(IMDB_Movies[[#All],[genres]]='Movie Genre Analysis'!C12,IMDB_Movies[[#All],[imdb_score]])),2),0)</f>
        <v>6.2</v>
      </c>
      <c r="F12" s="3">
        <f t="array" ref="F12">IFERROR(MEDIAN(IF(IMDB_Movies[[#All],[genres]]='Movie Genre Analysis'!C12,IMDB_Movies[[#All],[imdb_score]])),0)</f>
        <v>6.3</v>
      </c>
      <c r="G12" s="3">
        <f t="array" ref="G12">IFERROR(MODE(IF(IMDB_Movies[[#All],[genres]]='Movie Genre Analysis'!C12,IMDB_Movies[[#All],[imdb_score]])),0)</f>
        <v>5.4</v>
      </c>
      <c r="H12" s="3" cm="1">
        <f t="array" ref="H12">IFERROR(ROUND(_xlfn.STDEV.P(IF(IMDB_Movies[[#All],[genres]]='Movie Genre Analysis'!C12,IMDB_Movies[[#All],[imdb_score]])),2),0)</f>
        <v>1.17</v>
      </c>
      <c r="I12" s="3" cm="1">
        <f t="array" ref="I12">IFERROR(ROUND(_xlfn.VAR.P(IF(IMDB_Movies[[#All],[genres]]='Movie Genre Analysis'!C13,IMDB_Movies[[#All],[imdb_score]])),2),0)</f>
        <v>1.29</v>
      </c>
      <c r="J12" s="3" cm="1">
        <f t="array" ref="J12">IFERROR(MAX(IF(IMDB_Movies[[#All],[genres]]='Movie Genre Analysis'!C12,IMDB_Movies[[#All],[imdb_score]]))-MIN(IF(IMDB_Movies[[#All],[genres]]='Movie Genre Analysis'!C12,IMDB_Movies[[#All],[imdb_score]])),0)</f>
        <v>6.6999999999999993</v>
      </c>
      <c r="K12" s="3"/>
      <c r="L12" s="3"/>
      <c r="M12" s="12" t="s">
        <v>15875</v>
      </c>
      <c r="N12">
        <v>442</v>
      </c>
      <c r="O12" s="1">
        <v>6.2022624434389177</v>
      </c>
      <c r="P12" s="1">
        <v>1.167894165497066</v>
      </c>
    </row>
    <row r="13" spans="3:16" x14ac:dyDescent="0.3">
      <c r="C13" s="4" t="str">
        <v>Musical</v>
      </c>
      <c r="D13" s="3" cm="1">
        <f t="array" ref="D13">IFERROR(COUNT(IF(IMDB_Movies[[#All],[genres]]='Movie Genre Analysis'!C13,IMDB_Movies[[#All],[imdb_score]])),0)</f>
        <v>102</v>
      </c>
      <c r="E13" s="3" cm="1">
        <f t="array" ref="E13">IFERROR(ROUND(AVERAGE(IF(IMDB_Movies[[#All],[genres]]='Movie Genre Analysis'!C13,IMDB_Movies[[#All],[imdb_score]])),2),0)</f>
        <v>6.55</v>
      </c>
      <c r="F13" s="3">
        <f t="array" ref="F13">IFERROR(MEDIAN(IF(IMDB_Movies[[#All],[genres]]='Movie Genre Analysis'!C13,IMDB_Movies[[#All],[imdb_score]])),0)</f>
        <v>6.7</v>
      </c>
      <c r="G13" s="3">
        <f t="array" ref="G13">IFERROR(MODE(IF(IMDB_Movies[[#All],[genres]]='Movie Genre Analysis'!C13,IMDB_Movies[[#All],[imdb_score]])),0)</f>
        <v>7.1</v>
      </c>
      <c r="H13" s="3" cm="1">
        <f t="array" ref="H13">IFERROR(ROUND(_xlfn.STDEV.P(IF(IMDB_Movies[[#All],[genres]]='Movie Genre Analysis'!C13,IMDB_Movies[[#All],[imdb_score]])),2),0)</f>
        <v>1.1399999999999999</v>
      </c>
      <c r="I13" s="3" cm="1">
        <f t="array" ref="I13">IFERROR(ROUND(_xlfn.VAR.P(IF(IMDB_Movies[[#All],[genres]]='Movie Genre Analysis'!C14,IMDB_Movies[[#All],[imdb_score]])),2),0)</f>
        <v>1.01</v>
      </c>
      <c r="J13" s="3" cm="1">
        <f t="array" ref="J13">IFERROR(MAX(IF(IMDB_Movies[[#All],[genres]]='Movie Genre Analysis'!C13,IMDB_Movies[[#All],[imdb_score]]))-MIN(IF(IMDB_Movies[[#All],[genres]]='Movie Genre Analysis'!C13,IMDB_Movies[[#All],[imdb_score]])),0)</f>
        <v>6.4</v>
      </c>
      <c r="K13" s="3"/>
      <c r="L13" s="3"/>
      <c r="M13" s="12" t="s">
        <v>651</v>
      </c>
      <c r="N13">
        <v>496</v>
      </c>
      <c r="O13" s="1">
        <v>6.2850806451612904</v>
      </c>
      <c r="P13" s="1">
        <v>1.1392640493500681</v>
      </c>
    </row>
    <row r="14" spans="3:16" x14ac:dyDescent="0.3">
      <c r="C14" s="4" t="str">
        <v>Mystery</v>
      </c>
      <c r="D14" s="3" cm="1">
        <f t="array" ref="D14">IFERROR(COUNT(IF(IMDB_Movies[[#All],[genres]]='Movie Genre Analysis'!C14,IMDB_Movies[[#All],[imdb_score]])),0)</f>
        <v>377</v>
      </c>
      <c r="E14" s="3" cm="1">
        <f t="array" ref="E14">IFERROR(ROUND(AVERAGE(IF(IMDB_Movies[[#All],[genres]]='Movie Genre Analysis'!C14,IMDB_Movies[[#All],[imdb_score]])),2),0)</f>
        <v>6.47</v>
      </c>
      <c r="F14" s="3">
        <f t="array" ref="F14">IFERROR(MEDIAN(IF(IMDB_Movies[[#All],[genres]]='Movie Genre Analysis'!C14,IMDB_Movies[[#All],[imdb_score]])),0)</f>
        <v>6.5</v>
      </c>
      <c r="G14" s="3">
        <f t="array" ref="G14">IFERROR(MODE(IF(IMDB_Movies[[#All],[genres]]='Movie Genre Analysis'!C14,IMDB_Movies[[#All],[imdb_score]])),0)</f>
        <v>6.6</v>
      </c>
      <c r="H14" s="3" cm="1">
        <f t="array" ref="H14">IFERROR(ROUND(_xlfn.STDEV.P(IF(IMDB_Movies[[#All],[genres]]='Movie Genre Analysis'!C14,IMDB_Movies[[#All],[imdb_score]])),2),0)</f>
        <v>1.01</v>
      </c>
      <c r="I14" s="3" cm="1">
        <f t="array" ref="I14">IFERROR(ROUND(_xlfn.VAR.P(IF(IMDB_Movies[[#All],[genres]]='Movie Genre Analysis'!C15,IMDB_Movies[[#All],[imdb_score]])),2),0)</f>
        <v>0.97</v>
      </c>
      <c r="J14" s="3" cm="1">
        <f t="array" ref="J14">IFERROR(MAX(IF(IMDB_Movies[[#All],[genres]]='Movie Genre Analysis'!C14,IMDB_Movies[[#All],[imdb_score]]))-MIN(IF(IMDB_Movies[[#All],[genres]]='Movie Genre Analysis'!C14,IMDB_Movies[[#All],[imdb_score]])),0)</f>
        <v>5.5</v>
      </c>
      <c r="K14" s="3"/>
      <c r="L14" s="3"/>
      <c r="M14" s="12" t="s">
        <v>21953</v>
      </c>
      <c r="N14">
        <v>1</v>
      </c>
      <c r="O14" s="1">
        <v>7.7</v>
      </c>
      <c r="P14" s="1">
        <v>0</v>
      </c>
    </row>
    <row r="15" spans="3:16" x14ac:dyDescent="0.3">
      <c r="C15" s="4" t="str">
        <v>Western</v>
      </c>
      <c r="D15" s="3" cm="1">
        <f t="array" ref="D15">IFERROR(COUNT(IF(IMDB_Movies[[#All],[genres]]='Movie Genre Analysis'!C15,IMDB_Movies[[#All],[imdb_score]])),0)</f>
        <v>60</v>
      </c>
      <c r="E15" s="3" cm="1">
        <f t="array" ref="E15">IFERROR(ROUND(AVERAGE(IF(IMDB_Movies[[#All],[genres]]='Movie Genre Analysis'!C15,IMDB_Movies[[#All],[imdb_score]])),2),0)</f>
        <v>6.76</v>
      </c>
      <c r="F15" s="3">
        <f t="array" ref="F15">IFERROR(MEDIAN(IF(IMDB_Movies[[#All],[genres]]='Movie Genre Analysis'!C15,IMDB_Movies[[#All],[imdb_score]])),0)</f>
        <v>6.8</v>
      </c>
      <c r="G15" s="3">
        <f t="array" ref="G15">IFERROR(MODE(IF(IMDB_Movies[[#All],[genres]]='Movie Genre Analysis'!C15,IMDB_Movies[[#All],[imdb_score]])),0)</f>
        <v>6.8</v>
      </c>
      <c r="H15" s="3" cm="1">
        <f t="array" ref="H15">IFERROR(ROUND(_xlfn.STDEV.P(IF(IMDB_Movies[[#All],[genres]]='Movie Genre Analysis'!C15,IMDB_Movies[[#All],[imdb_score]])),2),0)</f>
        <v>0.98</v>
      </c>
      <c r="I15" s="3" cm="1">
        <f t="array" ref="I15">IFERROR(ROUND(_xlfn.VAR.P(IF(IMDB_Movies[[#All],[genres]]='Movie Genre Analysis'!C16,IMDB_Movies[[#All],[imdb_score]])),2),0)</f>
        <v>0.8</v>
      </c>
      <c r="J15" s="3" cm="1">
        <f t="array" ref="J15">IFERROR(MAX(IF(IMDB_Movies[[#All],[genres]]='Movie Genre Analysis'!C15,IMDB_Movies[[#All],[imdb_score]]))-MIN(IF(IMDB_Movies[[#All],[genres]]='Movie Genre Analysis'!C15,IMDB_Movies[[#All],[imdb_score]])),0)</f>
        <v>4.8000000000000007</v>
      </c>
      <c r="K15" s="3"/>
      <c r="L15" s="3"/>
      <c r="M15" s="12" t="s">
        <v>20490</v>
      </c>
      <c r="N15">
        <v>153</v>
      </c>
      <c r="O15" s="1">
        <v>7.122875816993461</v>
      </c>
      <c r="P15" s="1">
        <v>0.67615761128422447</v>
      </c>
    </row>
    <row r="16" spans="3:16" x14ac:dyDescent="0.3">
      <c r="C16" s="4" t="str">
        <v>Drama</v>
      </c>
      <c r="D16" s="3" cm="1">
        <f t="array" ref="D16">IFERROR(COUNT(IF(IMDB_Movies[[#All],[genres]]='Movie Genre Analysis'!C16,IMDB_Movies[[#All],[imdb_score]])),0)</f>
        <v>1914</v>
      </c>
      <c r="E16" s="3" cm="1">
        <f t="array" ref="E16">IFERROR(ROUND(AVERAGE(IF(IMDB_Movies[[#All],[genres]]='Movie Genre Analysis'!C16,IMDB_Movies[[#All],[imdb_score]])),2),0)</f>
        <v>6.79</v>
      </c>
      <c r="F16" s="3">
        <f t="array" ref="F16">IFERROR(MEDIAN(IF(IMDB_Movies[[#All],[genres]]='Movie Genre Analysis'!C16,IMDB_Movies[[#All],[imdb_score]])),0)</f>
        <v>6.9</v>
      </c>
      <c r="G16" s="3">
        <f t="array" ref="G16">IFERROR(MODE(IF(IMDB_Movies[[#All],[genres]]='Movie Genre Analysis'!C16,IMDB_Movies[[#All],[imdb_score]])),0)</f>
        <v>6.7</v>
      </c>
      <c r="H16" s="3" cm="1">
        <f t="array" ref="H16">IFERROR(ROUND(_xlfn.STDEV.P(IF(IMDB_Movies[[#All],[genres]]='Movie Genre Analysis'!C16,IMDB_Movies[[#All],[imdb_score]])),2),0)</f>
        <v>0.89</v>
      </c>
      <c r="I16" s="3" cm="1">
        <f t="array" ref="I16">IFERROR(ROUND(_xlfn.VAR.P(IF(IMDB_Movies[[#All],[genres]]='Movie Genre Analysis'!C17,IMDB_Movies[[#All],[imdb_score]])),2),0)</f>
        <v>0.46</v>
      </c>
      <c r="J16" s="3" cm="1">
        <f t="array" ref="J16">IFERROR(MAX(IF(IMDB_Movies[[#All],[genres]]='Movie Genre Analysis'!C16,IMDB_Movies[[#All],[imdb_score]]))-MIN(IF(IMDB_Movies[[#All],[genres]]='Movie Genre Analysis'!C16,IMDB_Movies[[#All],[imdb_score]])),0)</f>
        <v>7.2000000000000011</v>
      </c>
      <c r="K16" s="3"/>
      <c r="L16" s="3"/>
      <c r="M16" s="12" t="s">
        <v>4189</v>
      </c>
      <c r="N16">
        <v>379</v>
      </c>
      <c r="O16" s="1">
        <v>5.9039577836411574</v>
      </c>
      <c r="P16" s="1">
        <v>0.98971500298621862</v>
      </c>
    </row>
    <row r="17" spans="3:16" x14ac:dyDescent="0.3">
      <c r="C17" s="4" t="str">
        <v>History</v>
      </c>
      <c r="D17" s="3" cm="1">
        <f t="array" ref="D17">IFERROR(COUNT(IF(IMDB_Movies[[#All],[genres]]='Movie Genre Analysis'!C17,IMDB_Movies[[#All],[imdb_score]])),0)</f>
        <v>153</v>
      </c>
      <c r="E17" s="3" cm="1">
        <f t="array" ref="E17">IFERROR(ROUND(AVERAGE(IF(IMDB_Movies[[#All],[genres]]='Movie Genre Analysis'!C17,IMDB_Movies[[#All],[imdb_score]])),2),0)</f>
        <v>7.12</v>
      </c>
      <c r="F17" s="3">
        <f t="array" ref="F17">IFERROR(MEDIAN(IF(IMDB_Movies[[#All],[genres]]='Movie Genre Analysis'!C17,IMDB_Movies[[#All],[imdb_score]])),0)</f>
        <v>7.2</v>
      </c>
      <c r="G17" s="3">
        <f t="array" ref="G17">IFERROR(MODE(IF(IMDB_Movies[[#All],[genres]]='Movie Genre Analysis'!C17,IMDB_Movies[[#All],[imdb_score]])),0)</f>
        <v>7.7</v>
      </c>
      <c r="H17" s="3" cm="1">
        <f t="array" ref="H17">IFERROR(ROUND(_xlfn.STDEV.P(IF(IMDB_Movies[[#All],[genres]]='Movie Genre Analysis'!C17,IMDB_Movies[[#All],[imdb_score]])),2),0)</f>
        <v>0.68</v>
      </c>
      <c r="I17" s="3" cm="1">
        <f t="array" ref="I17">IFERROR(ROUND(_xlfn.VAR.P(IF(IMDB_Movies[[#All],[genres]]='Movie Genre Analysis'!C18,IMDB_Movies[[#All],[imdb_score]])),2),0)</f>
        <v>1.0900000000000001</v>
      </c>
      <c r="J17" s="3" cm="1">
        <f t="array" ref="J17">IFERROR(MAX(IF(IMDB_Movies[[#All],[genres]]='Movie Genre Analysis'!C17,IMDB_Movies[[#All],[imdb_score]]))-MIN(IF(IMDB_Movies[[#All],[genres]]='Movie Genre Analysis'!C17,IMDB_Movies[[#All],[imdb_score]])),0)</f>
        <v>3.4000000000000004</v>
      </c>
      <c r="K17" s="3"/>
      <c r="L17" s="3"/>
      <c r="M17" s="12" t="s">
        <v>9824</v>
      </c>
      <c r="N17">
        <v>159</v>
      </c>
      <c r="O17" s="1">
        <v>6.3716981132075476</v>
      </c>
      <c r="P17" s="1">
        <v>1.2102358040139054</v>
      </c>
    </row>
    <row r="18" spans="3:16" x14ac:dyDescent="0.3">
      <c r="C18" s="4" t="str">
        <v>Sport</v>
      </c>
      <c r="D18" s="3" cm="1">
        <f t="array" ref="D18">IFERROR(COUNT(IF(IMDB_Movies[[#All],[genres]]='Movie Genre Analysis'!C18,IMDB_Movies[[#All],[imdb_score]])),0)</f>
        <v>147</v>
      </c>
      <c r="E18" s="3" cm="1">
        <f t="array" ref="E18">IFERROR(ROUND(AVERAGE(IF(IMDB_Movies[[#All],[genres]]='Movie Genre Analysis'!C18,IMDB_Movies[[#All],[imdb_score]])),2),0)</f>
        <v>6.6</v>
      </c>
      <c r="F18" s="3">
        <f t="array" ref="F18">IFERROR(MEDIAN(IF(IMDB_Movies[[#All],[genres]]='Movie Genre Analysis'!C18,IMDB_Movies[[#All],[imdb_score]])),0)</f>
        <v>6.8</v>
      </c>
      <c r="G18" s="3">
        <f t="array" ref="G18">IFERROR(MODE(IF(IMDB_Movies[[#All],[genres]]='Movie Genre Analysis'!C18,IMDB_Movies[[#All],[imdb_score]])),0)</f>
        <v>7.2</v>
      </c>
      <c r="H18" s="3" cm="1">
        <f t="array" ref="H18">IFERROR(ROUND(_xlfn.STDEV.P(IF(IMDB_Movies[[#All],[genres]]='Movie Genre Analysis'!C18,IMDB_Movies[[#All],[imdb_score]])),2),0)</f>
        <v>1.04</v>
      </c>
      <c r="I18" s="3" cm="1">
        <f t="array" ref="I18">IFERROR(ROUND(_xlfn.VAR.P(IF(IMDB_Movies[[#All],[genres]]='Movie Genre Analysis'!C19,IMDB_Movies[[#All],[imdb_score]])),2),0)</f>
        <v>0.97</v>
      </c>
      <c r="J18" s="3" cm="1">
        <f t="array" ref="J18">IFERROR(MAX(IF(IMDB_Movies[[#All],[genres]]='Movie Genre Analysis'!C18,IMDB_Movies[[#All],[imdb_score]]))-MIN(IF(IMDB_Movies[[#All],[genres]]='Movie Genre Analysis'!C18,IMDB_Movies[[#All],[imdb_score]])),0)</f>
        <v>6.4</v>
      </c>
      <c r="K18" s="3"/>
      <c r="L18" s="3"/>
      <c r="M18" s="12" t="s">
        <v>15164</v>
      </c>
      <c r="N18">
        <v>102</v>
      </c>
      <c r="O18" s="1">
        <v>6.5509803921568643</v>
      </c>
      <c r="P18" s="1">
        <v>1.137915629564713</v>
      </c>
    </row>
    <row r="19" spans="3:16" x14ac:dyDescent="0.3">
      <c r="C19" s="4" t="str">
        <v>Crime</v>
      </c>
      <c r="D19" s="3" cm="1">
        <f t="array" ref="D19">IFERROR(COUNT(IF(IMDB_Movies[[#All],[genres]]='Movie Genre Analysis'!C19,IMDB_Movies[[#All],[imdb_score]])),0)</f>
        <v>703</v>
      </c>
      <c r="E19" s="3" cm="1">
        <f t="array" ref="E19">IFERROR(ROUND(AVERAGE(IF(IMDB_Movies[[#All],[genres]]='Movie Genre Analysis'!C19,IMDB_Movies[[#All],[imdb_score]])),2),0)</f>
        <v>6.55</v>
      </c>
      <c r="F19" s="3">
        <f t="array" ref="F19">IFERROR(MEDIAN(IF(IMDB_Movies[[#All],[genres]]='Movie Genre Analysis'!C19,IMDB_Movies[[#All],[imdb_score]])),0)</f>
        <v>6.6</v>
      </c>
      <c r="G19" s="3">
        <f t="array" ref="G19">IFERROR(MODE(IF(IMDB_Movies[[#All],[genres]]='Movie Genre Analysis'!C19,IMDB_Movies[[#All],[imdb_score]])),0)</f>
        <v>6.6</v>
      </c>
      <c r="H19" s="3" cm="1">
        <f t="array" ref="H19">IFERROR(ROUND(_xlfn.STDEV.P(IF(IMDB_Movies[[#All],[genres]]='Movie Genre Analysis'!C19,IMDB_Movies[[#All],[imdb_score]])),2),0)</f>
        <v>0.98</v>
      </c>
      <c r="I19" s="3" cm="1">
        <f t="array" ref="I19">IFERROR(ROUND(_xlfn.VAR.P(IF(IMDB_Movies[[#All],[genres]]='Movie Genre Analysis'!C20,IMDB_Movies[[#All],[imdb_score]])),2),0)</f>
        <v>0.98</v>
      </c>
      <c r="J19" s="3" cm="1">
        <f t="array" ref="J19">IFERROR(MAX(IF(IMDB_Movies[[#All],[genres]]='Movie Genre Analysis'!C19,IMDB_Movies[[#All],[imdb_score]]))-MIN(IF(IMDB_Movies[[#All],[genres]]='Movie Genre Analysis'!C19,IMDB_Movies[[#All],[imdb_score]])),0)</f>
        <v>6.9</v>
      </c>
      <c r="K19" s="3"/>
      <c r="L19" s="3"/>
      <c r="M19" s="12" t="s">
        <v>21948</v>
      </c>
      <c r="N19">
        <v>377</v>
      </c>
      <c r="O19" s="1">
        <v>6.469496021220154</v>
      </c>
      <c r="P19" s="1">
        <v>1.0060548843654391</v>
      </c>
    </row>
    <row r="20" spans="3:16" x14ac:dyDescent="0.3">
      <c r="C20" s="4" t="str">
        <v>Horror</v>
      </c>
      <c r="D20" s="3" cm="1">
        <f t="array" ref="D20">IFERROR(COUNT(IF(IMDB_Movies[[#All],[genres]]='Movie Genre Analysis'!C20,IMDB_Movies[[#All],[imdb_score]])),0)</f>
        <v>379</v>
      </c>
      <c r="E20" s="3" cm="1">
        <f t="array" ref="E20">IFERROR(ROUND(AVERAGE(IF(IMDB_Movies[[#All],[genres]]='Movie Genre Analysis'!C20,IMDB_Movies[[#All],[imdb_score]])),2),0)</f>
        <v>5.9</v>
      </c>
      <c r="F20" s="3">
        <f t="array" ref="F20">IFERROR(MEDIAN(IF(IMDB_Movies[[#All],[genres]]='Movie Genre Analysis'!C20,IMDB_Movies[[#All],[imdb_score]])),0)</f>
        <v>5.9</v>
      </c>
      <c r="G20" s="3">
        <f t="array" ref="G20">IFERROR(MODE(IF(IMDB_Movies[[#All],[genres]]='Movie Genre Analysis'!C20,IMDB_Movies[[#All],[imdb_score]])),0)</f>
        <v>6.2</v>
      </c>
      <c r="H20" s="3" cm="1">
        <f t="array" ref="H20">IFERROR(ROUND(_xlfn.STDEV.P(IF(IMDB_Movies[[#All],[genres]]='Movie Genre Analysis'!C20,IMDB_Movies[[#All],[imdb_score]])),2),0)</f>
        <v>0.99</v>
      </c>
      <c r="I20" s="3" cm="1">
        <f t="array" ref="I20">IFERROR(ROUND(_xlfn.VAR.P(IF(IMDB_Movies[[#All],[genres]]='Movie Genre Analysis'!C21,IMDB_Movies[[#All],[imdb_score]])),2),0)</f>
        <v>0.65</v>
      </c>
      <c r="J20" s="3" cm="1">
        <f t="array" ref="J20">IFERROR(MAX(IF(IMDB_Movies[[#All],[genres]]='Movie Genre Analysis'!C20,IMDB_Movies[[#All],[imdb_score]]))-MIN(IF(IMDB_Movies[[#All],[genres]]='Movie Genre Analysis'!C20,IMDB_Movies[[#All],[imdb_score]])),0)</f>
        <v>6.3</v>
      </c>
      <c r="K20" s="3"/>
      <c r="L20" s="3"/>
      <c r="M20" s="12" t="s">
        <v>17497</v>
      </c>
      <c r="N20">
        <v>867</v>
      </c>
      <c r="O20" s="1">
        <v>6.4254901960784307</v>
      </c>
      <c r="P20" s="1">
        <v>0.96811131759744218</v>
      </c>
    </row>
    <row r="21" spans="3:16" x14ac:dyDescent="0.3">
      <c r="C21" s="4" t="str">
        <v>War</v>
      </c>
      <c r="D21" s="3" cm="1">
        <f t="array" ref="D21">IFERROR(COUNT(IF(IMDB_Movies[[#All],[genres]]='Movie Genre Analysis'!C21,IMDB_Movies[[#All],[imdb_score]])),0)</f>
        <v>159</v>
      </c>
      <c r="E21" s="3" cm="1">
        <f t="array" ref="E21">IFERROR(ROUND(AVERAGE(IF(IMDB_Movies[[#All],[genres]]='Movie Genre Analysis'!C21,IMDB_Movies[[#All],[imdb_score]])),2),0)</f>
        <v>7.05</v>
      </c>
      <c r="F21" s="3">
        <f t="array" ref="F21">IFERROR(MEDIAN(IF(IMDB_Movies[[#All],[genres]]='Movie Genre Analysis'!C21,IMDB_Movies[[#All],[imdb_score]])),0)</f>
        <v>7.1</v>
      </c>
      <c r="G21" s="3">
        <f t="array" ref="G21">IFERROR(MODE(IF(IMDB_Movies[[#All],[genres]]='Movie Genre Analysis'!C21,IMDB_Movies[[#All],[imdb_score]])),0)</f>
        <v>7.1</v>
      </c>
      <c r="H21" s="3" cm="1">
        <f t="array" ref="H21">IFERROR(ROUND(_xlfn.STDEV.P(IF(IMDB_Movies[[#All],[genres]]='Movie Genre Analysis'!C21,IMDB_Movies[[#All],[imdb_score]])),2),0)</f>
        <v>0.81</v>
      </c>
      <c r="I21" s="3" cm="1">
        <f t="array" ref="I21">IFERROR(ROUND(_xlfn.VAR.P(IF(IMDB_Movies[[#All],[genres]]='Movie Genre Analysis'!C22,IMDB_Movies[[#All],[imdb_score]])),2),0)</f>
        <v>0.5</v>
      </c>
      <c r="J21" s="3" cm="1">
        <f t="array" ref="J21">IFERROR(MAX(IF(IMDB_Movies[[#All],[genres]]='Movie Genre Analysis'!C21,IMDB_Movies[[#All],[imdb_score]]))-MIN(IF(IMDB_Movies[[#All],[genres]]='Movie Genre Analysis'!C21,IMDB_Movies[[#All],[imdb_score]])),0)</f>
        <v>4.3</v>
      </c>
      <c r="K21" s="3"/>
      <c r="L21" s="3"/>
      <c r="M21" s="12" t="s">
        <v>10118</v>
      </c>
      <c r="N21">
        <v>484</v>
      </c>
      <c r="O21" s="1">
        <v>6.3272727272727227</v>
      </c>
      <c r="P21" s="1">
        <v>1.165977758034626</v>
      </c>
    </row>
    <row r="22" spans="3:16" x14ac:dyDescent="0.3">
      <c r="C22" s="4" t="str">
        <v>Biography</v>
      </c>
      <c r="D22" s="3" cm="1">
        <f t="array" ref="D22">IFERROR(COUNT(IF(IMDB_Movies[[#All],[genres]]='Movie Genre Analysis'!C22,IMDB_Movies[[#All],[imdb_score]])),0)</f>
        <v>242</v>
      </c>
      <c r="E22" s="3" cm="1">
        <f t="array" ref="E22">IFERROR(ROUND(AVERAGE(IF(IMDB_Movies[[#All],[genres]]='Movie Genre Analysis'!C22,IMDB_Movies[[#All],[imdb_score]])),2),0)</f>
        <v>7.14</v>
      </c>
      <c r="F22" s="3">
        <f t="array" ref="F22">IFERROR(MEDIAN(IF(IMDB_Movies[[#All],[genres]]='Movie Genre Analysis'!C22,IMDB_Movies[[#All],[imdb_score]])),0)</f>
        <v>7.2</v>
      </c>
      <c r="G22" s="3">
        <f t="array" ref="G22">IFERROR(MODE(IF(IMDB_Movies[[#All],[genres]]='Movie Genre Analysis'!C22,IMDB_Movies[[#All],[imdb_score]])),0)</f>
        <v>7</v>
      </c>
      <c r="H22" s="3" cm="1">
        <f t="array" ref="H22">IFERROR(ROUND(_xlfn.STDEV.P(IF(IMDB_Movies[[#All],[genres]]='Movie Genre Analysis'!C22,IMDB_Movies[[#All],[imdb_score]])),2),0)</f>
        <v>0.71</v>
      </c>
      <c r="I22" s="3" cm="1">
        <f t="array" ref="I22">IFERROR(ROUND(_xlfn.VAR.P(IF(IMDB_Movies[[#All],[genres]]='Movie Genre Analysis'!C23,IMDB_Movies[[#All],[imdb_score]])),2),0)</f>
        <v>1.46</v>
      </c>
      <c r="J22" s="3" cm="1">
        <f t="array" ref="J22">IFERROR(MAX(IF(IMDB_Movies[[#All],[genres]]='Movie Genre Analysis'!C22,IMDB_Movies[[#All],[imdb_score]]))-MIN(IF(IMDB_Movies[[#All],[genres]]='Movie Genre Analysis'!C22,IMDB_Movies[[#All],[imdb_score]])),0)</f>
        <v>4.4000000000000004</v>
      </c>
      <c r="K22" s="3"/>
      <c r="L22" s="3"/>
      <c r="M22" s="12" t="s">
        <v>21952</v>
      </c>
      <c r="N22">
        <v>2</v>
      </c>
      <c r="O22" s="1">
        <v>6.8</v>
      </c>
      <c r="P22" s="1">
        <v>0.30000000000000571</v>
      </c>
    </row>
    <row r="23" spans="3:16" x14ac:dyDescent="0.3">
      <c r="C23" s="4" t="str">
        <v>Music</v>
      </c>
      <c r="D23" s="3" cm="1">
        <f t="array" ref="D23">IFERROR(COUNT(IF(IMDB_Movies[[#All],[genres]]='Movie Genre Analysis'!C23,IMDB_Movies[[#All],[imdb_score]])),0)</f>
        <v>159</v>
      </c>
      <c r="E23" s="3" cm="1">
        <f t="array" ref="E23">IFERROR(ROUND(AVERAGE(IF(IMDB_Movies[[#All],[genres]]='Movie Genre Analysis'!C23,IMDB_Movies[[#All],[imdb_score]])),2),0)</f>
        <v>6.37</v>
      </c>
      <c r="F23" s="3">
        <f t="array" ref="F23">IFERROR(MEDIAN(IF(IMDB_Movies[[#All],[genres]]='Movie Genre Analysis'!C23,IMDB_Movies[[#All],[imdb_score]])),0)</f>
        <v>6.5</v>
      </c>
      <c r="G23" s="3">
        <f t="array" ref="G23">IFERROR(MODE(IF(IMDB_Movies[[#All],[genres]]='Movie Genre Analysis'!C23,IMDB_Movies[[#All],[imdb_score]])),0)</f>
        <v>6.5</v>
      </c>
      <c r="H23" s="3" cm="1">
        <f t="array" ref="H23">IFERROR(ROUND(_xlfn.STDEV.P(IF(IMDB_Movies[[#All],[genres]]='Movie Genre Analysis'!C23,IMDB_Movies[[#All],[imdb_score]])),2),0)</f>
        <v>1.21</v>
      </c>
      <c r="I23" s="3" cm="1">
        <f t="array" ref="I23">IFERROR(ROUND(_xlfn.VAR.P(IF(IMDB_Movies[[#All],[genres]]='Movie Genre Analysis'!C24,IMDB_Movies[[#All],[imdb_score]])),2),0)</f>
        <v>1.42</v>
      </c>
      <c r="J23" s="3" cm="1">
        <f t="array" ref="J23">IFERROR(MAX(IF(IMDB_Movies[[#All],[genres]]='Movie Genre Analysis'!C23,IMDB_Movies[[#All],[imdb_score]]))-MIN(IF(IMDB_Movies[[#All],[genres]]='Movie Genre Analysis'!C23,IMDB_Movies[[#All],[imdb_score]])),0)</f>
        <v>6.9</v>
      </c>
      <c r="K23" s="3"/>
      <c r="L23" s="3"/>
      <c r="M23" s="12" t="s">
        <v>21949</v>
      </c>
      <c r="N23">
        <v>147</v>
      </c>
      <c r="O23" s="1">
        <v>6.6013605442176866</v>
      </c>
      <c r="P23" s="1">
        <v>1.044648584896497</v>
      </c>
    </row>
    <row r="24" spans="3:16" x14ac:dyDescent="0.3">
      <c r="C24" s="4" t="str">
        <v>Documentary</v>
      </c>
      <c r="D24" s="3" cm="1">
        <f t="array" ref="D24">IFERROR(COUNT(IF(IMDB_Movies[[#All],[genres]]='Movie Genre Analysis'!C24,IMDB_Movies[[#All],[imdb_score]])),0)</f>
        <v>67</v>
      </c>
      <c r="E24" s="3" cm="1">
        <f t="array" ref="E24">IFERROR(ROUND(AVERAGE(IF(IMDB_Movies[[#All],[genres]]='Movie Genre Analysis'!C24,IMDB_Movies[[#All],[imdb_score]])),2),0)</f>
        <v>7.01</v>
      </c>
      <c r="F24" s="3">
        <f t="array" ref="F24">IFERROR(MEDIAN(IF(IMDB_Movies[[#All],[genres]]='Movie Genre Analysis'!C24,IMDB_Movies[[#All],[imdb_score]])),0)</f>
        <v>7.2</v>
      </c>
      <c r="G24" s="3">
        <f t="array" ref="G24">IFERROR(MODE(IF(IMDB_Movies[[#All],[genres]]='Movie Genre Analysis'!C24,IMDB_Movies[[#All],[imdb_score]])),0)</f>
        <v>6.6</v>
      </c>
      <c r="H24" s="3" cm="1">
        <f t="array" ref="H24">IFERROR(ROUND(_xlfn.STDEV.P(IF(IMDB_Movies[[#All],[genres]]='Movie Genre Analysis'!C24,IMDB_Movies[[#All],[imdb_score]])),2),0)</f>
        <v>1.19</v>
      </c>
      <c r="I24" s="3" cm="1">
        <f t="array" ref="I24">IFERROR(ROUND(_xlfn.VAR.P(IF(IMDB_Movies[[#All],[genres]]='Movie Genre Analysis'!C25,IMDB_Movies[[#All],[imdb_score]])),2),0)</f>
        <v>0.09</v>
      </c>
      <c r="J24" s="3" cm="1">
        <f t="array" ref="J24">IFERROR(MAX(IF(IMDB_Movies[[#All],[genres]]='Movie Genre Analysis'!C24,IMDB_Movies[[#All],[imdb_score]]))-MIN(IF(IMDB_Movies[[#All],[genres]]='Movie Genre Analysis'!C24,IMDB_Movies[[#All],[imdb_score]])),0)</f>
        <v>6.9</v>
      </c>
      <c r="K24" s="3"/>
      <c r="L24" s="3"/>
      <c r="M24" s="12" t="s">
        <v>8199</v>
      </c>
      <c r="N24">
        <v>1087</v>
      </c>
      <c r="O24" s="1">
        <v>6.3723091076357079</v>
      </c>
      <c r="P24" s="1">
        <v>0.9686324658270945</v>
      </c>
    </row>
    <row r="25" spans="3:16" x14ac:dyDescent="0.3">
      <c r="C25" s="4" t="str">
        <v>Short</v>
      </c>
      <c r="D25" s="3" cm="1">
        <f t="array" ref="D25">IFERROR(COUNT(IF(IMDB_Movies[[#All],[genres]]='Movie Genre Analysis'!C25,IMDB_Movies[[#All],[imdb_score]])),0)</f>
        <v>2</v>
      </c>
      <c r="E25" s="3" cm="1">
        <f t="array" ref="E25">IFERROR(ROUND(AVERAGE(IF(IMDB_Movies[[#All],[genres]]='Movie Genre Analysis'!C25,IMDB_Movies[[#All],[imdb_score]])),2),0)</f>
        <v>6.8</v>
      </c>
      <c r="F25" s="3">
        <f t="array" ref="F25">IFERROR(MEDIAN(IF(IMDB_Movies[[#All],[genres]]='Movie Genre Analysis'!C25,IMDB_Movies[[#All],[imdb_score]])),0)</f>
        <v>6.8</v>
      </c>
      <c r="G25" s="3">
        <f t="array" ref="G25">IFERROR(MODE(IF(IMDB_Movies[[#All],[genres]]='Movie Genre Analysis'!C25,IMDB_Movies[[#All],[imdb_score]])),0)</f>
        <v>0</v>
      </c>
      <c r="H25" s="3" cm="1">
        <f t="array" ref="H25">IFERROR(ROUND(_xlfn.STDEV.P(IF(IMDB_Movies[[#All],[genres]]='Movie Genre Analysis'!C25,IMDB_Movies[[#All],[imdb_score]])),2),0)</f>
        <v>0.3</v>
      </c>
      <c r="I25" s="3" cm="1">
        <f t="array" ref="I25">IFERROR(ROUND(_xlfn.VAR.P(IF(IMDB_Movies[[#All],[genres]]='Movie Genre Analysis'!C26,IMDB_Movies[[#All],[imdb_score]])),2),0)</f>
        <v>0</v>
      </c>
      <c r="J25" s="3" cm="1">
        <f t="array" ref="J25">IFERROR(MAX(IF(IMDB_Movies[[#All],[genres]]='Movie Genre Analysis'!C25,IMDB_Movies[[#All],[imdb_score]]))-MIN(IF(IMDB_Movies[[#All],[genres]]='Movie Genre Analysis'!C25,IMDB_Movies[[#All],[imdb_score]])),0)</f>
        <v>0.59999999999999964</v>
      </c>
      <c r="K25" s="3"/>
      <c r="L25" s="3"/>
      <c r="M25" s="12" t="s">
        <v>21951</v>
      </c>
      <c r="N25">
        <v>159</v>
      </c>
      <c r="O25" s="1">
        <v>7.0484276729559765</v>
      </c>
      <c r="P25" s="1">
        <v>0.80516066179963952</v>
      </c>
    </row>
    <row r="26" spans="3:16" x14ac:dyDescent="0.3">
      <c r="C26" s="4" t="str">
        <v>Film-Noir</v>
      </c>
      <c r="D26" s="3" cm="1">
        <f t="array" ref="D26">IFERROR(COUNT(IF(IMDB_Movies[[#All],[genres]]='Movie Genre Analysis'!C26,IMDB_Movies[[#All],[imdb_score]])),0)</f>
        <v>1</v>
      </c>
      <c r="E26" s="3" cm="1">
        <f t="array" ref="E26">IFERROR(ROUND(AVERAGE(IF(IMDB_Movies[[#All],[genres]]='Movie Genre Analysis'!C26,IMDB_Movies[[#All],[imdb_score]])),2),0)</f>
        <v>7.7</v>
      </c>
      <c r="F26" s="3">
        <f t="array" ref="F26">IFERROR(MEDIAN(IF(IMDB_Movies[[#All],[genres]]='Movie Genre Analysis'!C26,IMDB_Movies[[#All],[imdb_score]])),0)</f>
        <v>7.7</v>
      </c>
      <c r="G26" s="3">
        <f t="array" ref="G26">IFERROR(MODE(IF(IMDB_Movies[[#All],[genres]]='Movie Genre Analysis'!C26,IMDB_Movies[[#All],[imdb_score]])),0)</f>
        <v>0</v>
      </c>
      <c r="H26" s="3" cm="1">
        <f t="array" ref="H26">IFERROR(ROUND(_xlfn.STDEV.P(IF(IMDB_Movies[[#All],[genres]]='Movie Genre Analysis'!C26,IMDB_Movies[[#All],[imdb_score]])),2),0)</f>
        <v>0</v>
      </c>
      <c r="I26" s="3" cm="1">
        <f t="array" ref="I26">IFERROR(ROUND(_xlfn.VAR.P(IF(IMDB_Movies[[#All],[genres]]='Movie Genre Analysis'!C27,IMDB_Movies[[#All],[imdb_score]])),2),0)</f>
        <v>0</v>
      </c>
      <c r="J26" s="3" cm="1">
        <f t="array" ref="J26">IFERROR(MAX(IF(IMDB_Movies[[#All],[genres]]='Movie Genre Analysis'!C26,IMDB_Movies[[#All],[imdb_score]]))-MIN(IF(IMDB_Movies[[#All],[genres]]='Movie Genre Analysis'!C26,IMDB_Movies[[#All],[imdb_score]])),0)</f>
        <v>0</v>
      </c>
      <c r="K26" s="3"/>
      <c r="L26" s="3"/>
      <c r="M26" s="12" t="s">
        <v>12797</v>
      </c>
      <c r="N26">
        <v>60</v>
      </c>
      <c r="O26" s="1">
        <v>6.7566666666666686</v>
      </c>
      <c r="P26" s="1">
        <v>0.98274558706151405</v>
      </c>
    </row>
    <row r="27" spans="3:16" x14ac:dyDescent="0.3">
      <c r="E27" s="3"/>
      <c r="F27" s="3"/>
      <c r="M27" s="12" t="s">
        <v>25745</v>
      </c>
      <c r="N27">
        <v>11231</v>
      </c>
      <c r="O27" s="1">
        <v>6.4591576885406443</v>
      </c>
      <c r="P27" s="1">
        <v>1.0441673367319211</v>
      </c>
    </row>
  </sheetData>
  <conditionalFormatting sqref="B3">
    <cfRule type="top10" dxfId="27" priority="23" percent="1" rank="1"/>
  </conditionalFormatting>
  <conditionalFormatting sqref="D4:D25">
    <cfRule type="top10" dxfId="26" priority="18" percent="1" rank="10"/>
  </conditionalFormatting>
  <conditionalFormatting sqref="D4:D26">
    <cfRule type="top10" dxfId="25" priority="2" rank="3"/>
  </conditionalFormatting>
  <conditionalFormatting sqref="E4:E27">
    <cfRule type="top10" dxfId="24" priority="3" rank="5"/>
    <cfRule type="top10" dxfId="23" priority="4" percent="1" rank="10"/>
  </conditionalFormatting>
  <conditionalFormatting sqref="F4:F26">
    <cfRule type="top10" dxfId="22" priority="5" rank="5"/>
    <cfRule type="top10" dxfId="21" priority="6" percent="1" rank="10"/>
  </conditionalFormatting>
  <conditionalFormatting sqref="G4:G26">
    <cfRule type="top10" dxfId="20" priority="7" rank="5"/>
    <cfRule type="top10" dxfId="19" priority="8" percent="1" rank="10"/>
  </conditionalFormatting>
  <conditionalFormatting sqref="H4:H26">
    <cfRule type="top10" dxfId="18" priority="9" rank="5"/>
    <cfRule type="top10" dxfId="17" priority="10" percent="1" rank="10"/>
  </conditionalFormatting>
  <conditionalFormatting sqref="I4:I26">
    <cfRule type="top10" dxfId="16" priority="11" rank="5"/>
    <cfRule type="top10" dxfId="15" priority="13" percent="1" rank="10"/>
  </conditionalFormatting>
  <conditionalFormatting sqref="J4:L26">
    <cfRule type="top10" dxfId="14" priority="12" percent="1" rank="10"/>
  </conditionalFormatting>
  <conditionalFormatting sqref="K3:M3 K2:L2">
    <cfRule type="top10" dxfId="13" priority="1" percent="1" rank="10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19AE4-37B7-456A-905A-2F2C6D45BA28}">
  <dimension ref="B2:E159"/>
  <sheetViews>
    <sheetView zoomScale="80" zoomScaleNormal="80" workbookViewId="0">
      <selection activeCell="F23" sqref="F23"/>
    </sheetView>
  </sheetViews>
  <sheetFormatPr defaultRowHeight="14.4" x14ac:dyDescent="0.3"/>
  <cols>
    <col min="2" max="2" width="19.5546875" customWidth="1"/>
    <col min="3" max="3" width="20.5546875" bestFit="1" customWidth="1"/>
    <col min="5" max="5" width="12.5546875" bestFit="1" customWidth="1"/>
    <col min="6" max="6" width="20.5546875" bestFit="1" customWidth="1"/>
  </cols>
  <sheetData>
    <row r="2" spans="2:5" x14ac:dyDescent="0.3">
      <c r="B2" s="7" t="s">
        <v>21965</v>
      </c>
      <c r="C2" s="7"/>
      <c r="D2" s="6"/>
      <c r="E2" s="6"/>
    </row>
    <row r="3" spans="2:5" x14ac:dyDescent="0.3">
      <c r="B3" s="2" t="s">
        <v>21964</v>
      </c>
      <c r="C3" s="2" t="s">
        <v>21962</v>
      </c>
      <c r="D3" s="2" t="s">
        <v>21956</v>
      </c>
      <c r="E3" s="2" t="s">
        <v>21958</v>
      </c>
    </row>
    <row r="4" spans="2:5" x14ac:dyDescent="0.3">
      <c r="B4" cm="1">
        <f t="array" ref="B4:B159">_xlfn._xlws.SORT(_xlfn.UNIQUE(IMDB_Movies[duration]),1)</f>
        <v>34</v>
      </c>
      <c r="C4" s="1" cm="1">
        <f t="array" ref="C4">IFERROR(AVERAGE(IF(IMDB_Movies[[#All],[duration]]='Movie Duration Analysis'!$B4,IMDB_Movies[[#All],[imdb_score]])),0)</f>
        <v>7.1</v>
      </c>
      <c r="D4" s="1" cm="1">
        <f t="array" ref="D4">IFERROR(MEDIAN(IF(IMDB_Movies[[#All],[duration]]='Movie Duration Analysis'!$B4,IMDB_Movies[[#All],[imdb_score]])),0)</f>
        <v>7.1</v>
      </c>
      <c r="E4" s="1" cm="1">
        <f t="array" ref="E4">IFERROR(_xlfn.STDEV.P(IF(IMDB_Movies[[#All],[duration]]='Movie Duration Analysis'!$B4,IMDB_Movies[[#All],[imdb_score]])),0)</f>
        <v>0</v>
      </c>
    </row>
    <row r="5" spans="2:5" x14ac:dyDescent="0.3">
      <c r="B5">
        <v>37</v>
      </c>
      <c r="C5" s="1" cm="1">
        <f t="array" ref="C5">IFERROR(AVERAGE(IF(IMDB_Movies[[#All],[duration]]='Movie Duration Analysis'!B5,IMDB_Movies[[#All],[imdb_score]])),0)</f>
        <v>7.8</v>
      </c>
      <c r="D5" s="1" cm="1">
        <f t="array" ref="D5">IFERROR(MEDIAN(IF(IMDB_Movies[[#All],[duration]]='Movie Duration Analysis'!$B5,IMDB_Movies[[#All],[imdb_score]])),0)</f>
        <v>7.8</v>
      </c>
      <c r="E5" s="1" cm="1">
        <f t="array" ref="E5">IFERROR(_xlfn.STDEV.P(IF(IMDB_Movies[[#All],[duration]]='Movie Duration Analysis'!$B5,IMDB_Movies[[#All],[imdb_score]])),0)</f>
        <v>0</v>
      </c>
    </row>
    <row r="6" spans="2:5" x14ac:dyDescent="0.3">
      <c r="B6">
        <v>41</v>
      </c>
      <c r="C6" s="1" cm="1">
        <f t="array" ref="C6">IFERROR(AVERAGE(IF(IMDB_Movies[[#All],[duration]]='Movie Duration Analysis'!B6,IMDB_Movies[[#All],[imdb_score]])),0)</f>
        <v>6.9</v>
      </c>
      <c r="D6" s="1" cm="1">
        <f t="array" ref="D6">IFERROR(MEDIAN(IF(IMDB_Movies[[#All],[duration]]='Movie Duration Analysis'!$B6,IMDB_Movies[[#All],[imdb_score]])),0)</f>
        <v>6.9</v>
      </c>
      <c r="E6" s="1" cm="1">
        <f t="array" ref="E6">IFERROR(_xlfn.STDEV.P(IF(IMDB_Movies[[#All],[duration]]='Movie Duration Analysis'!$B6,IMDB_Movies[[#All],[imdb_score]])),0)</f>
        <v>0</v>
      </c>
    </row>
    <row r="7" spans="2:5" x14ac:dyDescent="0.3">
      <c r="B7">
        <v>42</v>
      </c>
      <c r="C7" s="1" cm="1">
        <f t="array" ref="C7">IFERROR(AVERAGE(IF(IMDB_Movies[[#All],[duration]]='Movie Duration Analysis'!B7,IMDB_Movies[[#All],[imdb_score]])),0)</f>
        <v>6.5</v>
      </c>
      <c r="D7" s="1" cm="1">
        <f t="array" ref="D7">IFERROR(MEDIAN(IF(IMDB_Movies[[#All],[duration]]='Movie Duration Analysis'!$B7,IMDB_Movies[[#All],[imdb_score]])),0)</f>
        <v>6.5</v>
      </c>
      <c r="E7" s="1" cm="1">
        <f t="array" ref="E7">IFERROR(_xlfn.STDEV.P(IF(IMDB_Movies[[#All],[duration]]='Movie Duration Analysis'!$B7,IMDB_Movies[[#All],[imdb_score]])),0)</f>
        <v>0</v>
      </c>
    </row>
    <row r="8" spans="2:5" x14ac:dyDescent="0.3">
      <c r="B8">
        <v>45</v>
      </c>
      <c r="C8" s="1" cm="1">
        <f t="array" ref="C8">IFERROR(AVERAGE(IF(IMDB_Movies[[#All],[duration]]='Movie Duration Analysis'!B8,IMDB_Movies[[#All],[imdb_score]])),0)</f>
        <v>7.3</v>
      </c>
      <c r="D8" s="1" cm="1">
        <f t="array" ref="D8">IFERROR(MEDIAN(IF(IMDB_Movies[[#All],[duration]]='Movie Duration Analysis'!$B8,IMDB_Movies[[#All],[imdb_score]])),0)</f>
        <v>7.3</v>
      </c>
      <c r="E8" s="1" cm="1">
        <f t="array" ref="E8">IFERROR(_xlfn.STDEV.P(IF(IMDB_Movies[[#All],[duration]]='Movie Duration Analysis'!$B8,IMDB_Movies[[#All],[imdb_score]])),0)</f>
        <v>0</v>
      </c>
    </row>
    <row r="9" spans="2:5" x14ac:dyDescent="0.3">
      <c r="B9">
        <v>53</v>
      </c>
      <c r="C9" s="1" cm="1">
        <f t="array" ref="C9">IFERROR(AVERAGE(IF(IMDB_Movies[[#All],[duration]]='Movie Duration Analysis'!B9,IMDB_Movies[[#All],[imdb_score]])),0)</f>
        <v>7.7</v>
      </c>
      <c r="D9" s="1" cm="1">
        <f t="array" ref="D9">IFERROR(MEDIAN(IF(IMDB_Movies[[#All],[duration]]='Movie Duration Analysis'!$B9,IMDB_Movies[[#All],[imdb_score]])),0)</f>
        <v>7.7</v>
      </c>
      <c r="E9" s="1" cm="1">
        <f t="array" ref="E9">IFERROR(_xlfn.STDEV.P(IF(IMDB_Movies[[#All],[duration]]='Movie Duration Analysis'!$B9,IMDB_Movies[[#All],[imdb_score]])),0)</f>
        <v>0</v>
      </c>
    </row>
    <row r="10" spans="2:5" x14ac:dyDescent="0.3">
      <c r="B10">
        <v>63</v>
      </c>
      <c r="C10" s="1" cm="1">
        <f t="array" ref="C10">IFERROR(AVERAGE(IF(IMDB_Movies[[#All],[duration]]='Movie Duration Analysis'!B10,IMDB_Movies[[#All],[imdb_score]])),0)</f>
        <v>7.3</v>
      </c>
      <c r="D10" s="1" cm="1">
        <f t="array" ref="D10">IFERROR(MEDIAN(IF(IMDB_Movies[[#All],[duration]]='Movie Duration Analysis'!$B10,IMDB_Movies[[#All],[imdb_score]])),0)</f>
        <v>7.3</v>
      </c>
      <c r="E10" s="1" cm="1">
        <f t="array" ref="E10">IFERROR(_xlfn.STDEV.P(IF(IMDB_Movies[[#All],[duration]]='Movie Duration Analysis'!$B10,IMDB_Movies[[#All],[imdb_score]])),0)</f>
        <v>0</v>
      </c>
    </row>
    <row r="11" spans="2:5" x14ac:dyDescent="0.3">
      <c r="B11">
        <v>65</v>
      </c>
      <c r="C11" s="1" cm="1">
        <f t="array" ref="C11">IFERROR(AVERAGE(IF(IMDB_Movies[[#All],[duration]]='Movie Duration Analysis'!B11,IMDB_Movies[[#All],[imdb_score]])),0)</f>
        <v>6.7</v>
      </c>
      <c r="D11" s="1" cm="1">
        <f t="array" ref="D11">IFERROR(MEDIAN(IF(IMDB_Movies[[#All],[duration]]='Movie Duration Analysis'!$B11,IMDB_Movies[[#All],[imdb_score]])),0)</f>
        <v>6.7</v>
      </c>
      <c r="E11" s="1" cm="1">
        <f t="array" ref="E11">IFERROR(_xlfn.STDEV.P(IF(IMDB_Movies[[#All],[duration]]='Movie Duration Analysis'!$B11,IMDB_Movies[[#All],[imdb_score]])),0)</f>
        <v>0</v>
      </c>
    </row>
    <row r="12" spans="2:5" x14ac:dyDescent="0.3">
      <c r="B12">
        <v>66</v>
      </c>
      <c r="C12" s="1" cm="1">
        <f t="array" ref="C12">IFERROR(AVERAGE(IF(IMDB_Movies[[#All],[duration]]='Movie Duration Analysis'!B12,IMDB_Movies[[#All],[imdb_score]])),0)</f>
        <v>7.2</v>
      </c>
      <c r="D12" s="1" cm="1">
        <f t="array" ref="D12">IFERROR(MEDIAN(IF(IMDB_Movies[[#All],[duration]]='Movie Duration Analysis'!$B12,IMDB_Movies[[#All],[imdb_score]])),0)</f>
        <v>7.2</v>
      </c>
      <c r="E12" s="1" cm="1">
        <f t="array" ref="E12">IFERROR(_xlfn.STDEV.P(IF(IMDB_Movies[[#All],[duration]]='Movie Duration Analysis'!$B12,IMDB_Movies[[#All],[imdb_score]])),0)</f>
        <v>0</v>
      </c>
    </row>
    <row r="13" spans="2:5" x14ac:dyDescent="0.3">
      <c r="B13">
        <v>68</v>
      </c>
      <c r="C13" s="1" cm="1">
        <f t="array" ref="C13">IFERROR(AVERAGE(IF(IMDB_Movies[[#All],[duration]]='Movie Duration Analysis'!B13,IMDB_Movies[[#All],[imdb_score]])),0)</f>
        <v>6.6000000000000005</v>
      </c>
      <c r="D13" s="1" cm="1">
        <f t="array" ref="D13">IFERROR(MEDIAN(IF(IMDB_Movies[[#All],[duration]]='Movie Duration Analysis'!$B13,IMDB_Movies[[#All],[imdb_score]])),0)</f>
        <v>6.4</v>
      </c>
      <c r="E13" s="1" cm="1">
        <f t="array" ref="E13">IFERROR(_xlfn.STDEV.P(IF(IMDB_Movies[[#All],[duration]]='Movie Duration Analysis'!$B13,IMDB_Movies[[#All],[imdb_score]])),0)</f>
        <v>0.28284271247461884</v>
      </c>
    </row>
    <row r="14" spans="2:5" x14ac:dyDescent="0.3">
      <c r="B14">
        <v>69</v>
      </c>
      <c r="C14" s="1" cm="1">
        <f t="array" ref="C14">IFERROR(AVERAGE(IF(IMDB_Movies[[#All],[duration]]='Movie Duration Analysis'!B14,IMDB_Movies[[#All],[imdb_score]])),0)</f>
        <v>7.3</v>
      </c>
      <c r="D14" s="1" cm="1">
        <f t="array" ref="D14">IFERROR(MEDIAN(IF(IMDB_Movies[[#All],[duration]]='Movie Duration Analysis'!$B14,IMDB_Movies[[#All],[imdb_score]])),0)</f>
        <v>7.3</v>
      </c>
      <c r="E14" s="1" cm="1">
        <f t="array" ref="E14">IFERROR(_xlfn.STDEV.P(IF(IMDB_Movies[[#All],[duration]]='Movie Duration Analysis'!$B14,IMDB_Movies[[#All],[imdb_score]])),0)</f>
        <v>0</v>
      </c>
    </row>
    <row r="15" spans="2:5" x14ac:dyDescent="0.3">
      <c r="B15">
        <v>72</v>
      </c>
      <c r="C15" s="1" cm="1">
        <f t="array" ref="C15">IFERROR(AVERAGE(IF(IMDB_Movies[[#All],[duration]]='Movie Duration Analysis'!B15,IMDB_Movies[[#All],[imdb_score]])),0)</f>
        <v>5.8500000000000005</v>
      </c>
      <c r="D15" s="1" cm="1">
        <f t="array" ref="D15">IFERROR(MEDIAN(IF(IMDB_Movies[[#All],[duration]]='Movie Duration Analysis'!$B15,IMDB_Movies[[#All],[imdb_score]])),0)</f>
        <v>5.75</v>
      </c>
      <c r="E15" s="1" cm="1">
        <f t="array" ref="E15">IFERROR(_xlfn.STDEV.P(IF(IMDB_Movies[[#All],[duration]]='Movie Duration Analysis'!$B15,IMDB_Movies[[#All],[imdb_score]])),0)</f>
        <v>0.54083269131959821</v>
      </c>
    </row>
    <row r="16" spans="2:5" x14ac:dyDescent="0.3">
      <c r="B16">
        <v>73</v>
      </c>
      <c r="C16" s="1" cm="1">
        <f t="array" ref="C16">IFERROR(AVERAGE(IF(IMDB_Movies[[#All],[duration]]='Movie Duration Analysis'!B16,IMDB_Movies[[#All],[imdb_score]])),0)</f>
        <v>7.1153846153846141</v>
      </c>
      <c r="D16" s="1" cm="1">
        <f t="array" ref="D16">IFERROR(MEDIAN(IF(IMDB_Movies[[#All],[duration]]='Movie Duration Analysis'!$B16,IMDB_Movies[[#All],[imdb_score]])),0)</f>
        <v>7</v>
      </c>
      <c r="E16" s="1" cm="1">
        <f t="array" ref="E16">IFERROR(_xlfn.STDEV.P(IF(IMDB_Movies[[#All],[duration]]='Movie Duration Analysis'!$B16,IMDB_Movies[[#All],[imdb_score]])),0)</f>
        <v>1.1857137764921666</v>
      </c>
    </row>
    <row r="17" spans="2:5" x14ac:dyDescent="0.3">
      <c r="B17">
        <v>74</v>
      </c>
      <c r="C17" s="1" cm="1">
        <f t="array" ref="C17">IFERROR(AVERAGE(IF(IMDB_Movies[[#All],[duration]]='Movie Duration Analysis'!B17,IMDB_Movies[[#All],[imdb_score]])),0)</f>
        <v>6.9368421052631568</v>
      </c>
      <c r="D17" s="1" cm="1">
        <f t="array" ref="D17">IFERROR(MEDIAN(IF(IMDB_Movies[[#All],[duration]]='Movie Duration Analysis'!$B17,IMDB_Movies[[#All],[imdb_score]])),0)</f>
        <v>6.5</v>
      </c>
      <c r="E17" s="1" cm="1">
        <f t="array" ref="E17">IFERROR(_xlfn.STDEV.P(IF(IMDB_Movies[[#All],[duration]]='Movie Duration Analysis'!$B17,IMDB_Movies[[#All],[imdb_score]])),0)</f>
        <v>0.96420707882629286</v>
      </c>
    </row>
    <row r="18" spans="2:5" x14ac:dyDescent="0.3">
      <c r="B18">
        <v>75</v>
      </c>
      <c r="C18" s="1" cm="1">
        <f t="array" ref="C18">IFERROR(AVERAGE(IF(IMDB_Movies[[#All],[duration]]='Movie Duration Analysis'!B18,IMDB_Movies[[#All],[imdb_score]])),0)</f>
        <v>6.2769230769230777</v>
      </c>
      <c r="D18" s="1" cm="1">
        <f t="array" ref="D18">IFERROR(MEDIAN(IF(IMDB_Movies[[#All],[duration]]='Movie Duration Analysis'!$B18,IMDB_Movies[[#All],[imdb_score]])),0)</f>
        <v>6.9</v>
      </c>
      <c r="E18" s="1" cm="1">
        <f t="array" ref="E18">IFERROR(_xlfn.STDEV.P(IF(IMDB_Movies[[#All],[duration]]='Movie Duration Analysis'!$B18,IMDB_Movies[[#All],[imdb_score]])),0)</f>
        <v>1.1256819103608227</v>
      </c>
    </row>
    <row r="19" spans="2:5" x14ac:dyDescent="0.3">
      <c r="B19">
        <v>76</v>
      </c>
      <c r="C19" s="1" cm="1">
        <f t="array" ref="C19">IFERROR(AVERAGE(IF(IMDB_Movies[[#All],[duration]]='Movie Duration Analysis'!B19,IMDB_Movies[[#All],[imdb_score]])),0)</f>
        <v>5.4578947368421069</v>
      </c>
      <c r="D19" s="1" cm="1">
        <f t="array" ref="D19">IFERROR(MEDIAN(IF(IMDB_Movies[[#All],[duration]]='Movie Duration Analysis'!$B19,IMDB_Movies[[#All],[imdb_score]])),0)</f>
        <v>5.6</v>
      </c>
      <c r="E19" s="1" cm="1">
        <f t="array" ref="E19">IFERROR(_xlfn.STDEV.P(IF(IMDB_Movies[[#All],[duration]]='Movie Duration Analysis'!$B19,IMDB_Movies[[#All],[imdb_score]])),0)</f>
        <v>0.98264722452516784</v>
      </c>
    </row>
    <row r="20" spans="2:5" x14ac:dyDescent="0.3">
      <c r="B20">
        <v>77</v>
      </c>
      <c r="C20" s="1" cm="1">
        <f t="array" ref="C20">IFERROR(AVERAGE(IF(IMDB_Movies[[#All],[duration]]='Movie Duration Analysis'!B20,IMDB_Movies[[#All],[imdb_score]])),0)</f>
        <v>5.4766666666666648</v>
      </c>
      <c r="D20" s="1" cm="1">
        <f t="array" ref="D20">IFERROR(MEDIAN(IF(IMDB_Movies[[#All],[duration]]='Movie Duration Analysis'!$B20,IMDB_Movies[[#All],[imdb_score]])),0)</f>
        <v>5.4</v>
      </c>
      <c r="E20" s="1" cm="1">
        <f t="array" ref="E20">IFERROR(_xlfn.STDEV.P(IF(IMDB_Movies[[#All],[duration]]='Movie Duration Analysis'!$B20,IMDB_Movies[[#All],[imdb_score]])),0)</f>
        <v>1.6074168373166049</v>
      </c>
    </row>
    <row r="21" spans="2:5" x14ac:dyDescent="0.3">
      <c r="B21">
        <v>78</v>
      </c>
      <c r="C21" s="1" cm="1">
        <f t="array" ref="C21">IFERROR(AVERAGE(IF(IMDB_Movies[[#All],[duration]]='Movie Duration Analysis'!B21,IMDB_Movies[[#All],[imdb_score]])),0)</f>
        <v>6.3239999999999998</v>
      </c>
      <c r="D21" s="1" cm="1">
        <f t="array" ref="D21">IFERROR(MEDIAN(IF(IMDB_Movies[[#All],[duration]]='Movie Duration Analysis'!$B21,IMDB_Movies[[#All],[imdb_score]])),0)</f>
        <v>6.3</v>
      </c>
      <c r="E21" s="1" cm="1">
        <f t="array" ref="E21">IFERROR(_xlfn.STDEV.P(IF(IMDB_Movies[[#All],[duration]]='Movie Duration Analysis'!$B21,IMDB_Movies[[#All],[imdb_score]])),0)</f>
        <v>0.71513914729933259</v>
      </c>
    </row>
    <row r="22" spans="2:5" x14ac:dyDescent="0.3">
      <c r="B22">
        <v>79</v>
      </c>
      <c r="C22" s="1" cm="1">
        <f t="array" ref="C22">IFERROR(AVERAGE(IF(IMDB_Movies[[#All],[duration]]='Movie Duration Analysis'!B22,IMDB_Movies[[#All],[imdb_score]])),0)</f>
        <v>6.35</v>
      </c>
      <c r="D22" s="1" cm="1">
        <f t="array" ref="D22">IFERROR(MEDIAN(IF(IMDB_Movies[[#All],[duration]]='Movie Duration Analysis'!$B22,IMDB_Movies[[#All],[imdb_score]])),0)</f>
        <v>6.1</v>
      </c>
      <c r="E22" s="1" cm="1">
        <f t="array" ref="E22">IFERROR(_xlfn.STDEV.P(IF(IMDB_Movies[[#All],[duration]]='Movie Duration Analysis'!$B22,IMDB_Movies[[#All],[imdb_score]])),0)</f>
        <v>0.58094750193111233</v>
      </c>
    </row>
    <row r="23" spans="2:5" x14ac:dyDescent="0.3">
      <c r="B23">
        <v>80</v>
      </c>
      <c r="C23" s="1" cm="1">
        <f t="array" ref="C23">IFERROR(AVERAGE(IF(IMDB_Movies[[#All],[duration]]='Movie Duration Analysis'!B23,IMDB_Movies[[#All],[imdb_score]])),0)</f>
        <v>6.3508474576271201</v>
      </c>
      <c r="D23" s="1" cm="1">
        <f t="array" ref="D23">IFERROR(MEDIAN(IF(IMDB_Movies[[#All],[duration]]='Movie Duration Analysis'!$B23,IMDB_Movies[[#All],[imdb_score]])),0)</f>
        <v>6.5</v>
      </c>
      <c r="E23" s="1" cm="1">
        <f t="array" ref="E23">IFERROR(_xlfn.STDEV.P(IF(IMDB_Movies[[#All],[duration]]='Movie Duration Analysis'!$B23,IMDB_Movies[[#All],[imdb_score]])),0)</f>
        <v>1.3516308895096205</v>
      </c>
    </row>
    <row r="24" spans="2:5" x14ac:dyDescent="0.3">
      <c r="B24">
        <v>81</v>
      </c>
      <c r="C24" s="1" cm="1">
        <f t="array" ref="C24">IFERROR(AVERAGE(IF(IMDB_Movies[[#All],[duration]]='Movie Duration Analysis'!B24,IMDB_Movies[[#All],[imdb_score]])),0)</f>
        <v>6.2058823529411722</v>
      </c>
      <c r="D24" s="1" cm="1">
        <f t="array" ref="D24">IFERROR(MEDIAN(IF(IMDB_Movies[[#All],[duration]]='Movie Duration Analysis'!$B24,IMDB_Movies[[#All],[imdb_score]])),0)</f>
        <v>6.2</v>
      </c>
      <c r="E24" s="1" cm="1">
        <f t="array" ref="E24">IFERROR(_xlfn.STDEV.P(IF(IMDB_Movies[[#All],[duration]]='Movie Duration Analysis'!$B24,IMDB_Movies[[#All],[imdb_score]])),0)</f>
        <v>1.1136693924010794</v>
      </c>
    </row>
    <row r="25" spans="2:5" x14ac:dyDescent="0.3">
      <c r="B25">
        <v>82</v>
      </c>
      <c r="C25" s="1" cm="1">
        <f t="array" ref="C25">IFERROR(AVERAGE(IF(IMDB_Movies[[#All],[duration]]='Movie Duration Analysis'!B25,IMDB_Movies[[#All],[imdb_score]])),0)</f>
        <v>5.8542168674698791</v>
      </c>
      <c r="D25" s="1" cm="1">
        <f t="array" ref="D25">IFERROR(MEDIAN(IF(IMDB_Movies[[#All],[duration]]='Movie Duration Analysis'!$B25,IMDB_Movies[[#All],[imdb_score]])),0)</f>
        <v>6</v>
      </c>
      <c r="E25" s="1" cm="1">
        <f t="array" ref="E25">IFERROR(_xlfn.STDEV.P(IF(IMDB_Movies[[#All],[duration]]='Movie Duration Analysis'!$B25,IMDB_Movies[[#All],[imdb_score]])),0)</f>
        <v>1.0999782259421373</v>
      </c>
    </row>
    <row r="26" spans="2:5" x14ac:dyDescent="0.3">
      <c r="B26">
        <v>83</v>
      </c>
      <c r="C26" s="1" cm="1">
        <f t="array" ref="C26">IFERROR(AVERAGE(IF(IMDB_Movies[[#All],[duration]]='Movie Duration Analysis'!B26,IMDB_Movies[[#All],[imdb_score]])),0)</f>
        <v>5.777777777777775</v>
      </c>
      <c r="D26" s="1" cm="1">
        <f t="array" ref="D26">IFERROR(MEDIAN(IF(IMDB_Movies[[#All],[duration]]='Movie Duration Analysis'!$B26,IMDB_Movies[[#All],[imdb_score]])),0)</f>
        <v>5.9</v>
      </c>
      <c r="E26" s="1" cm="1">
        <f t="array" ref="E26">IFERROR(_xlfn.STDEV.P(IF(IMDB_Movies[[#All],[duration]]='Movie Duration Analysis'!$B26,IMDB_Movies[[#All],[imdb_score]])),0)</f>
        <v>1.103449777259826</v>
      </c>
    </row>
    <row r="27" spans="2:5" x14ac:dyDescent="0.3">
      <c r="B27">
        <v>84</v>
      </c>
      <c r="C27" s="1" cm="1">
        <f t="array" ref="C27">IFERROR(AVERAGE(IF(IMDB_Movies[[#All],[duration]]='Movie Duration Analysis'!B27,IMDB_Movies[[#All],[imdb_score]])),0)</f>
        <v>5.8152173913043512</v>
      </c>
      <c r="D27" s="1" cm="1">
        <f t="array" ref="D27">IFERROR(MEDIAN(IF(IMDB_Movies[[#All],[duration]]='Movie Duration Analysis'!$B27,IMDB_Movies[[#All],[imdb_score]])),0)</f>
        <v>5.9</v>
      </c>
      <c r="E27" s="1" cm="1">
        <f t="array" ref="E27">IFERROR(_xlfn.STDEV.P(IF(IMDB_Movies[[#All],[duration]]='Movie Duration Analysis'!$B27,IMDB_Movies[[#All],[imdb_score]])),0)</f>
        <v>1.025960290634276</v>
      </c>
    </row>
    <row r="28" spans="2:5" x14ac:dyDescent="0.3">
      <c r="B28">
        <v>85</v>
      </c>
      <c r="C28" s="1" cm="1">
        <f t="array" ref="C28">IFERROR(AVERAGE(IF(IMDB_Movies[[#All],[duration]]='Movie Duration Analysis'!B28,IMDB_Movies[[#All],[imdb_score]])),0)</f>
        <v>6.0352941176470614</v>
      </c>
      <c r="D28" s="1" cm="1">
        <f t="array" ref="D28">IFERROR(MEDIAN(IF(IMDB_Movies[[#All],[duration]]='Movie Duration Analysis'!$B28,IMDB_Movies[[#All],[imdb_score]])),0)</f>
        <v>6.3</v>
      </c>
      <c r="E28" s="1" cm="1">
        <f t="array" ref="E28">IFERROR(_xlfn.STDEV.P(IF(IMDB_Movies[[#All],[duration]]='Movie Duration Analysis'!$B28,IMDB_Movies[[#All],[imdb_score]])),0)</f>
        <v>1.1499059687749256</v>
      </c>
    </row>
    <row r="29" spans="2:5" x14ac:dyDescent="0.3">
      <c r="B29">
        <v>86</v>
      </c>
      <c r="C29" s="1" cm="1">
        <f t="array" ref="C29">IFERROR(AVERAGE(IF(IMDB_Movies[[#All],[duration]]='Movie Duration Analysis'!B29,IMDB_Movies[[#All],[imdb_score]])),0)</f>
        <v>5.9517241379310351</v>
      </c>
      <c r="D29" s="1" cm="1">
        <f t="array" ref="D29">IFERROR(MEDIAN(IF(IMDB_Movies[[#All],[duration]]='Movie Duration Analysis'!$B29,IMDB_Movies[[#All],[imdb_score]])),0)</f>
        <v>6.1</v>
      </c>
      <c r="E29" s="1" cm="1">
        <f t="array" ref="E29">IFERROR(_xlfn.STDEV.P(IF(IMDB_Movies[[#All],[duration]]='Movie Duration Analysis'!$B29,IMDB_Movies[[#All],[imdb_score]])),0)</f>
        <v>0.85293436286058966</v>
      </c>
    </row>
    <row r="30" spans="2:5" x14ac:dyDescent="0.3">
      <c r="B30">
        <v>87</v>
      </c>
      <c r="C30" s="1" cm="1">
        <f t="array" ref="C30">IFERROR(AVERAGE(IF(IMDB_Movies[[#All],[duration]]='Movie Duration Analysis'!B30,IMDB_Movies[[#All],[imdb_score]])),0)</f>
        <v>5.8576388888888902</v>
      </c>
      <c r="D30" s="1" cm="1">
        <f t="array" ref="D30">IFERROR(MEDIAN(IF(IMDB_Movies[[#All],[duration]]='Movie Duration Analysis'!$B30,IMDB_Movies[[#All],[imdb_score]])),0)</f>
        <v>5.7</v>
      </c>
      <c r="E30" s="1" cm="1">
        <f t="array" ref="E30">IFERROR(_xlfn.STDEV.P(IF(IMDB_Movies[[#All],[duration]]='Movie Duration Analysis'!$B30,IMDB_Movies[[#All],[imdb_score]])),0)</f>
        <v>1.1977165694394787</v>
      </c>
    </row>
    <row r="31" spans="2:5" x14ac:dyDescent="0.3">
      <c r="B31">
        <v>88</v>
      </c>
      <c r="C31" s="1" cm="1">
        <f t="array" ref="C31">IFERROR(AVERAGE(IF(IMDB_Movies[[#All],[duration]]='Movie Duration Analysis'!B31,IMDB_Movies[[#All],[imdb_score]])),0)</f>
        <v>6.0200956937799015</v>
      </c>
      <c r="D31" s="1" cm="1">
        <f t="array" ref="D31">IFERROR(MEDIAN(IF(IMDB_Movies[[#All],[duration]]='Movie Duration Analysis'!$B31,IMDB_Movies[[#All],[imdb_score]])),0)</f>
        <v>6.1</v>
      </c>
      <c r="E31" s="1" cm="1">
        <f t="array" ref="E31">IFERROR(_xlfn.STDEV.P(IF(IMDB_Movies[[#All],[duration]]='Movie Duration Analysis'!$B31,IMDB_Movies[[#All],[imdb_score]])),0)</f>
        <v>1.1585248789512443</v>
      </c>
    </row>
    <row r="32" spans="2:5" x14ac:dyDescent="0.3">
      <c r="B32">
        <v>89</v>
      </c>
      <c r="C32" s="1" cm="1">
        <f t="array" ref="C32">IFERROR(AVERAGE(IF(IMDB_Movies[[#All],[duration]]='Movie Duration Analysis'!B32,IMDB_Movies[[#All],[imdb_score]])),0)</f>
        <v>5.8994152046783706</v>
      </c>
      <c r="D32" s="1" cm="1">
        <f t="array" ref="D32">IFERROR(MEDIAN(IF(IMDB_Movies[[#All],[duration]]='Movie Duration Analysis'!$B32,IMDB_Movies[[#All],[imdb_score]])),0)</f>
        <v>5.9</v>
      </c>
      <c r="E32" s="1" cm="1">
        <f t="array" ref="E32">IFERROR(_xlfn.STDEV.P(IF(IMDB_Movies[[#All],[duration]]='Movie Duration Analysis'!$B32,IMDB_Movies[[#All],[imdb_score]])),0)</f>
        <v>1.3360716213259682</v>
      </c>
    </row>
    <row r="33" spans="2:5" x14ac:dyDescent="0.3">
      <c r="B33">
        <v>90</v>
      </c>
      <c r="C33" s="1" cm="1">
        <f t="array" ref="C33">IFERROR(AVERAGE(IF(IMDB_Movies[[#All],[duration]]='Movie Duration Analysis'!B33,IMDB_Movies[[#All],[imdb_score]])),0)</f>
        <v>6.2634751773049651</v>
      </c>
      <c r="D33" s="1" cm="1">
        <f t="array" ref="D33">IFERROR(MEDIAN(IF(IMDB_Movies[[#All],[duration]]='Movie Duration Analysis'!$B33,IMDB_Movies[[#All],[imdb_score]])),0)</f>
        <v>6.4</v>
      </c>
      <c r="E33" s="1" cm="1">
        <f t="array" ref="E33">IFERROR(_xlfn.STDEV.P(IF(IMDB_Movies[[#All],[duration]]='Movie Duration Analysis'!$B33,IMDB_Movies[[#All],[imdb_score]])),0)</f>
        <v>1.136770644242181</v>
      </c>
    </row>
    <row r="34" spans="2:5" x14ac:dyDescent="0.3">
      <c r="B34">
        <v>91</v>
      </c>
      <c r="C34" s="1" cm="1">
        <f t="array" ref="C34">IFERROR(AVERAGE(IF(IMDB_Movies[[#All],[duration]]='Movie Duration Analysis'!B34,IMDB_Movies[[#All],[imdb_score]])),0)</f>
        <v>5.9059829059829108</v>
      </c>
      <c r="D34" s="1" cm="1">
        <f t="array" ref="D34">IFERROR(MEDIAN(IF(IMDB_Movies[[#All],[duration]]='Movie Duration Analysis'!$B34,IMDB_Movies[[#All],[imdb_score]])),0)</f>
        <v>6</v>
      </c>
      <c r="E34" s="1" cm="1">
        <f t="array" ref="E34">IFERROR(_xlfn.STDEV.P(IF(IMDB_Movies[[#All],[duration]]='Movie Duration Analysis'!$B34,IMDB_Movies[[#All],[imdb_score]])),0)</f>
        <v>1.0454860725580701</v>
      </c>
    </row>
    <row r="35" spans="2:5" x14ac:dyDescent="0.3">
      <c r="B35">
        <v>92</v>
      </c>
      <c r="C35" s="1" cm="1">
        <f t="array" ref="C35">IFERROR(AVERAGE(IF(IMDB_Movies[[#All],[duration]]='Movie Duration Analysis'!B35,IMDB_Movies[[#All],[imdb_score]])),0)</f>
        <v>6.0449760765550264</v>
      </c>
      <c r="D35" s="1" cm="1">
        <f t="array" ref="D35">IFERROR(MEDIAN(IF(IMDB_Movies[[#All],[duration]]='Movie Duration Analysis'!$B35,IMDB_Movies[[#All],[imdb_score]])),0)</f>
        <v>6.2</v>
      </c>
      <c r="E35" s="1" cm="1">
        <f t="array" ref="E35">IFERROR(_xlfn.STDEV.P(IF(IMDB_Movies[[#All],[duration]]='Movie Duration Analysis'!$B35,IMDB_Movies[[#All],[imdb_score]])),0)</f>
        <v>1.1110519711882054</v>
      </c>
    </row>
    <row r="36" spans="2:5" x14ac:dyDescent="0.3">
      <c r="B36">
        <v>93</v>
      </c>
      <c r="C36" s="1" cm="1">
        <f t="array" ref="C36">IFERROR(AVERAGE(IF(IMDB_Movies[[#All],[duration]]='Movie Duration Analysis'!B36,IMDB_Movies[[#All],[imdb_score]])),0)</f>
        <v>5.8425619834710689</v>
      </c>
      <c r="D36" s="1" cm="1">
        <f t="array" ref="D36">IFERROR(MEDIAN(IF(IMDB_Movies[[#All],[duration]]='Movie Duration Analysis'!$B36,IMDB_Movies[[#All],[imdb_score]])),0)</f>
        <v>6</v>
      </c>
      <c r="E36" s="1" cm="1">
        <f t="array" ref="E36">IFERROR(_xlfn.STDEV.P(IF(IMDB_Movies[[#All],[duration]]='Movie Duration Analysis'!$B36,IMDB_Movies[[#All],[imdb_score]])),0)</f>
        <v>1.1663526740260439</v>
      </c>
    </row>
    <row r="37" spans="2:5" x14ac:dyDescent="0.3">
      <c r="B37">
        <v>94</v>
      </c>
      <c r="C37" s="1" cm="1">
        <f t="array" ref="C37">IFERROR(AVERAGE(IF(IMDB_Movies[[#All],[duration]]='Movie Duration Analysis'!B37,IMDB_Movies[[#All],[imdb_score]])),0)</f>
        <v>6.0133333333333319</v>
      </c>
      <c r="D37" s="1" cm="1">
        <f t="array" ref="D37">IFERROR(MEDIAN(IF(IMDB_Movies[[#All],[duration]]='Movie Duration Analysis'!$B37,IMDB_Movies[[#All],[imdb_score]])),0)</f>
        <v>6.1</v>
      </c>
      <c r="E37" s="1" cm="1">
        <f t="array" ref="E37">IFERROR(_xlfn.STDEV.P(IF(IMDB_Movies[[#All],[duration]]='Movie Duration Analysis'!$B37,IMDB_Movies[[#All],[imdb_score]])),0)</f>
        <v>1.0191781900171268</v>
      </c>
    </row>
    <row r="38" spans="2:5" x14ac:dyDescent="0.3">
      <c r="B38">
        <v>95</v>
      </c>
      <c r="C38" s="1" cm="1">
        <f t="array" ref="C38">IFERROR(AVERAGE(IF(IMDB_Movies[[#All],[duration]]='Movie Duration Analysis'!B38,IMDB_Movies[[#All],[imdb_score]])),0)</f>
        <v>6.0778156996587009</v>
      </c>
      <c r="D38" s="1" cm="1">
        <f t="array" ref="D38">IFERROR(MEDIAN(IF(IMDB_Movies[[#All],[duration]]='Movie Duration Analysis'!$B38,IMDB_Movies[[#All],[imdb_score]])),0)</f>
        <v>6.2</v>
      </c>
      <c r="E38" s="1" cm="1">
        <f t="array" ref="E38">IFERROR(_xlfn.STDEV.P(IF(IMDB_Movies[[#All],[duration]]='Movie Duration Analysis'!$B38,IMDB_Movies[[#All],[imdb_score]])),0)</f>
        <v>1.1138682130609192</v>
      </c>
    </row>
    <row r="39" spans="2:5" x14ac:dyDescent="0.3">
      <c r="B39">
        <v>96</v>
      </c>
      <c r="C39" s="1" cm="1">
        <f t="array" ref="C39">IFERROR(AVERAGE(IF(IMDB_Movies[[#All],[duration]]='Movie Duration Analysis'!B39,IMDB_Movies[[#All],[imdb_score]])),0)</f>
        <v>6.1442231075697249</v>
      </c>
      <c r="D39" s="1" cm="1">
        <f t="array" ref="D39">IFERROR(MEDIAN(IF(IMDB_Movies[[#All],[duration]]='Movie Duration Analysis'!$B39,IMDB_Movies[[#All],[imdb_score]])),0)</f>
        <v>6.2</v>
      </c>
      <c r="E39" s="1" cm="1">
        <f t="array" ref="E39">IFERROR(_xlfn.STDEV.P(IF(IMDB_Movies[[#All],[duration]]='Movie Duration Analysis'!$B39,IMDB_Movies[[#All],[imdb_score]])),0)</f>
        <v>0.96595250249456521</v>
      </c>
    </row>
    <row r="40" spans="2:5" x14ac:dyDescent="0.3">
      <c r="B40">
        <v>97</v>
      </c>
      <c r="C40" s="1" cm="1">
        <f t="array" ref="C40">IFERROR(AVERAGE(IF(IMDB_Movies[[#All],[duration]]='Movie Duration Analysis'!B40,IMDB_Movies[[#All],[imdb_score]])),0)</f>
        <v>6.097244094488194</v>
      </c>
      <c r="D40" s="1" cm="1">
        <f t="array" ref="D40">IFERROR(MEDIAN(IF(IMDB_Movies[[#All],[duration]]='Movie Duration Analysis'!$B40,IMDB_Movies[[#All],[imdb_score]])),0)</f>
        <v>6.3</v>
      </c>
      <c r="E40" s="1" cm="1">
        <f t="array" ref="E40">IFERROR(_xlfn.STDEV.P(IF(IMDB_Movies[[#All],[duration]]='Movie Duration Analysis'!$B40,IMDB_Movies[[#All],[imdb_score]])),0)</f>
        <v>1.1723992340665583</v>
      </c>
    </row>
    <row r="41" spans="2:5" x14ac:dyDescent="0.3">
      <c r="B41">
        <v>98</v>
      </c>
      <c r="C41" s="1" cm="1">
        <f t="array" ref="C41">IFERROR(AVERAGE(IF(IMDB_Movies[[#All],[duration]]='Movie Duration Analysis'!B41,IMDB_Movies[[#All],[imdb_score]])),0)</f>
        <v>6.3490066225165567</v>
      </c>
      <c r="D41" s="1" cm="1">
        <f t="array" ref="D41">IFERROR(MEDIAN(IF(IMDB_Movies[[#All],[duration]]='Movie Duration Analysis'!$B41,IMDB_Movies[[#All],[imdb_score]])),0)</f>
        <v>6.3</v>
      </c>
      <c r="E41" s="1" cm="1">
        <f t="array" ref="E41">IFERROR(_xlfn.STDEV.P(IF(IMDB_Movies[[#All],[duration]]='Movie Duration Analysis'!$B41,IMDB_Movies[[#All],[imdb_score]])),0)</f>
        <v>0.91426281595877368</v>
      </c>
    </row>
    <row r="42" spans="2:5" x14ac:dyDescent="0.3">
      <c r="B42">
        <v>99</v>
      </c>
      <c r="C42" s="1" cm="1">
        <f t="array" ref="C42">IFERROR(AVERAGE(IF(IMDB_Movies[[#All],[duration]]='Movie Duration Analysis'!B42,IMDB_Movies[[#All],[imdb_score]])),0)</f>
        <v>6.0637037037037045</v>
      </c>
      <c r="D42" s="1" cm="1">
        <f t="array" ref="D42">IFERROR(MEDIAN(IF(IMDB_Movies[[#All],[duration]]='Movie Duration Analysis'!$B42,IMDB_Movies[[#All],[imdb_score]])),0)</f>
        <v>6</v>
      </c>
      <c r="E42" s="1" cm="1">
        <f t="array" ref="E42">IFERROR(_xlfn.STDEV.P(IF(IMDB_Movies[[#All],[duration]]='Movie Duration Analysis'!$B42,IMDB_Movies[[#All],[imdb_score]])),0)</f>
        <v>0.98647200838118843</v>
      </c>
    </row>
    <row r="43" spans="2:5" x14ac:dyDescent="0.3">
      <c r="B43">
        <v>100</v>
      </c>
      <c r="C43" s="1" cm="1">
        <f t="array" ref="C43">IFERROR(AVERAGE(IF(IMDB_Movies[[#All],[duration]]='Movie Duration Analysis'!B43,IMDB_Movies[[#All],[imdb_score]])),0)</f>
        <v>6.1019480519480531</v>
      </c>
      <c r="D43" s="1" cm="1">
        <f t="array" ref="D43">IFERROR(MEDIAN(IF(IMDB_Movies[[#All],[duration]]='Movie Duration Analysis'!$B43,IMDB_Movies[[#All],[imdb_score]])),0)</f>
        <v>6.2</v>
      </c>
      <c r="E43" s="1" cm="1">
        <f t="array" ref="E43">IFERROR(_xlfn.STDEV.P(IF(IMDB_Movies[[#All],[duration]]='Movie Duration Analysis'!$B43,IMDB_Movies[[#All],[imdb_score]])),0)</f>
        <v>1.1453446585686704</v>
      </c>
    </row>
    <row r="44" spans="2:5" x14ac:dyDescent="0.3">
      <c r="B44">
        <v>101</v>
      </c>
      <c r="C44" s="1" cm="1">
        <f t="array" ref="C44">IFERROR(AVERAGE(IF(IMDB_Movies[[#All],[duration]]='Movie Duration Analysis'!B44,IMDB_Movies[[#All],[imdb_score]])),0)</f>
        <v>6.2241590214067211</v>
      </c>
      <c r="D44" s="1" cm="1">
        <f t="array" ref="D44">IFERROR(MEDIAN(IF(IMDB_Movies[[#All],[duration]]='Movie Duration Analysis'!$B44,IMDB_Movies[[#All],[imdb_score]])),0)</f>
        <v>6.2</v>
      </c>
      <c r="E44" s="1" cm="1">
        <f t="array" ref="E44">IFERROR(_xlfn.STDEV.P(IF(IMDB_Movies[[#All],[duration]]='Movie Duration Analysis'!$B44,IMDB_Movies[[#All],[imdb_score]])),0)</f>
        <v>0.91894625155359222</v>
      </c>
    </row>
    <row r="45" spans="2:5" x14ac:dyDescent="0.3">
      <c r="B45">
        <v>102</v>
      </c>
      <c r="C45" s="1" cm="1">
        <f t="array" ref="C45">IFERROR(AVERAGE(IF(IMDB_Movies[[#All],[duration]]='Movie Duration Analysis'!B45,IMDB_Movies[[#All],[imdb_score]])),0)</f>
        <v>6.3079051383399136</v>
      </c>
      <c r="D45" s="1" cm="1">
        <f t="array" ref="D45">IFERROR(MEDIAN(IF(IMDB_Movies[[#All],[duration]]='Movie Duration Analysis'!$B45,IMDB_Movies[[#All],[imdb_score]])),0)</f>
        <v>6.4</v>
      </c>
      <c r="E45" s="1" cm="1">
        <f t="array" ref="E45">IFERROR(_xlfn.STDEV.P(IF(IMDB_Movies[[#All],[duration]]='Movie Duration Analysis'!$B45,IMDB_Movies[[#All],[imdb_score]])),0)</f>
        <v>1.0518273008641965</v>
      </c>
    </row>
    <row r="46" spans="2:5" x14ac:dyDescent="0.3">
      <c r="B46">
        <v>103</v>
      </c>
      <c r="C46" s="1" cm="1">
        <f t="array" ref="C46">IFERROR(AVERAGE(IF(IMDB_Movies[[#All],[duration]]='Movie Duration Analysis'!B46,IMDB_Movies[[#All],[imdb_score]])),0)</f>
        <v>6.3955102040816341</v>
      </c>
      <c r="D46" s="1" cm="1">
        <f t="array" ref="D46">IFERROR(MEDIAN(IF(IMDB_Movies[[#All],[duration]]='Movie Duration Analysis'!$B46,IMDB_Movies[[#All],[imdb_score]])),0)</f>
        <v>6.4</v>
      </c>
      <c r="E46" s="1" cm="1">
        <f t="array" ref="E46">IFERROR(_xlfn.STDEV.P(IF(IMDB_Movies[[#All],[duration]]='Movie Duration Analysis'!$B46,IMDB_Movies[[#All],[imdb_score]])),0)</f>
        <v>0.87169799400537529</v>
      </c>
    </row>
    <row r="47" spans="2:5" x14ac:dyDescent="0.3">
      <c r="B47">
        <v>104</v>
      </c>
      <c r="C47" s="1" cm="1">
        <f t="array" ref="C47">IFERROR(AVERAGE(IF(IMDB_Movies[[#All],[duration]]='Movie Duration Analysis'!B47,IMDB_Movies[[#All],[imdb_score]])),0)</f>
        <v>6.1598393574297132</v>
      </c>
      <c r="D47" s="1" cm="1">
        <f t="array" ref="D47">IFERROR(MEDIAN(IF(IMDB_Movies[[#All],[duration]]='Movie Duration Analysis'!$B47,IMDB_Movies[[#All],[imdb_score]])),0)</f>
        <v>6.3</v>
      </c>
      <c r="E47" s="1" cm="1">
        <f t="array" ref="E47">IFERROR(_xlfn.STDEV.P(IF(IMDB_Movies[[#All],[duration]]='Movie Duration Analysis'!$B47,IMDB_Movies[[#All],[imdb_score]])),0)</f>
        <v>1.0202338372293744</v>
      </c>
    </row>
    <row r="48" spans="2:5" x14ac:dyDescent="0.3">
      <c r="B48">
        <v>105</v>
      </c>
      <c r="C48" s="1" cm="1">
        <f t="array" ref="C48">IFERROR(AVERAGE(IF(IMDB_Movies[[#All],[duration]]='Movie Duration Analysis'!B48,IMDB_Movies[[#All],[imdb_score]])),0)</f>
        <v>6.2744292237442973</v>
      </c>
      <c r="D48" s="1" cm="1">
        <f t="array" ref="D48">IFERROR(MEDIAN(IF(IMDB_Movies[[#All],[duration]]='Movie Duration Analysis'!$B48,IMDB_Movies[[#All],[imdb_score]])),0)</f>
        <v>6.3</v>
      </c>
      <c r="E48" s="1" cm="1">
        <f t="array" ref="E48">IFERROR(_xlfn.STDEV.P(IF(IMDB_Movies[[#All],[duration]]='Movie Duration Analysis'!$B48,IMDB_Movies[[#All],[imdb_score]])),0)</f>
        <v>0.87119506346053621</v>
      </c>
    </row>
    <row r="49" spans="2:5" x14ac:dyDescent="0.3">
      <c r="B49">
        <v>106</v>
      </c>
      <c r="C49" s="1" cm="1">
        <f t="array" ref="C49">IFERROR(AVERAGE(IF(IMDB_Movies[[#All],[duration]]='Movie Duration Analysis'!B49,IMDB_Movies[[#All],[imdb_score]])),0)</f>
        <v>6.5051999999999968</v>
      </c>
      <c r="D49" s="1" cm="1">
        <f t="array" ref="D49">IFERROR(MEDIAN(IF(IMDB_Movies[[#All],[duration]]='Movie Duration Analysis'!$B49,IMDB_Movies[[#All],[imdb_score]])),0)</f>
        <v>6.4</v>
      </c>
      <c r="E49" s="1" cm="1">
        <f t="array" ref="E49">IFERROR(_xlfn.STDEV.P(IF(IMDB_Movies[[#All],[duration]]='Movie Duration Analysis'!$B49,IMDB_Movies[[#All],[imdb_score]])),0)</f>
        <v>0.74908808560812001</v>
      </c>
    </row>
    <row r="50" spans="2:5" x14ac:dyDescent="0.3">
      <c r="B50">
        <v>107</v>
      </c>
      <c r="C50" s="1" cm="1">
        <f t="array" ref="C50">IFERROR(AVERAGE(IF(IMDB_Movies[[#All],[duration]]='Movie Duration Analysis'!B50,IMDB_Movies[[#All],[imdb_score]])),0)</f>
        <v>6.2882352941176487</v>
      </c>
      <c r="D50" s="1" cm="1">
        <f t="array" ref="D50">IFERROR(MEDIAN(IF(IMDB_Movies[[#All],[duration]]='Movie Duration Analysis'!$B50,IMDB_Movies[[#All],[imdb_score]])),0)</f>
        <v>6.4</v>
      </c>
      <c r="E50" s="1" cm="1">
        <f t="array" ref="E50">IFERROR(_xlfn.STDEV.P(IF(IMDB_Movies[[#All],[duration]]='Movie Duration Analysis'!$B50,IMDB_Movies[[#All],[imdb_score]])),0)</f>
        <v>0.98025489235159469</v>
      </c>
    </row>
    <row r="51" spans="2:5" x14ac:dyDescent="0.3">
      <c r="B51">
        <v>108</v>
      </c>
      <c r="C51" s="1" cm="1">
        <f t="array" ref="C51">IFERROR(AVERAGE(IF(IMDB_Movies[[#All],[duration]]='Movie Duration Analysis'!B51,IMDB_Movies[[#All],[imdb_score]])),0)</f>
        <v>6.5836363636363586</v>
      </c>
      <c r="D51" s="1" cm="1">
        <f t="array" ref="D51">IFERROR(MEDIAN(IF(IMDB_Movies[[#All],[duration]]='Movie Duration Analysis'!$B51,IMDB_Movies[[#All],[imdb_score]])),0)</f>
        <v>6.5</v>
      </c>
      <c r="E51" s="1" cm="1">
        <f t="array" ref="E51">IFERROR(_xlfn.STDEV.P(IF(IMDB_Movies[[#All],[duration]]='Movie Duration Analysis'!$B51,IMDB_Movies[[#All],[imdb_score]])),0)</f>
        <v>0.81909343153686642</v>
      </c>
    </row>
    <row r="52" spans="2:5" x14ac:dyDescent="0.3">
      <c r="B52">
        <v>109</v>
      </c>
      <c r="C52" s="1" cm="1">
        <f t="array" ref="C52">IFERROR(AVERAGE(IF(IMDB_Movies[[#All],[duration]]='Movie Duration Analysis'!B52,IMDB_Movies[[#All],[imdb_score]])),0)</f>
        <v>6.4547826086956555</v>
      </c>
      <c r="D52" s="1" cm="1">
        <f t="array" ref="D52">IFERROR(MEDIAN(IF(IMDB_Movies[[#All],[duration]]='Movie Duration Analysis'!$B52,IMDB_Movies[[#All],[imdb_score]])),0)</f>
        <v>6.5</v>
      </c>
      <c r="E52" s="1" cm="1">
        <f t="array" ref="E52">IFERROR(_xlfn.STDEV.P(IF(IMDB_Movies[[#All],[duration]]='Movie Duration Analysis'!$B52,IMDB_Movies[[#All],[imdb_score]])),0)</f>
        <v>0.71356343714343651</v>
      </c>
    </row>
    <row r="53" spans="2:5" x14ac:dyDescent="0.3">
      <c r="B53">
        <v>110</v>
      </c>
      <c r="C53" s="1" cm="1">
        <f t="array" ref="C53">IFERROR(AVERAGE(IF(IMDB_Movies[[#All],[duration]]='Movie Duration Analysis'!B53,IMDB_Movies[[#All],[imdb_score]])),0)</f>
        <v>6.3253968253968234</v>
      </c>
      <c r="D53" s="1" cm="1">
        <f t="array" ref="D53">IFERROR(MEDIAN(IF(IMDB_Movies[[#All],[duration]]='Movie Duration Analysis'!$B53,IMDB_Movies[[#All],[imdb_score]])),0)</f>
        <v>6.5</v>
      </c>
      <c r="E53" s="1" cm="1">
        <f t="array" ref="E53">IFERROR(_xlfn.STDEV.P(IF(IMDB_Movies[[#All],[duration]]='Movie Duration Analysis'!$B53,IMDB_Movies[[#All],[imdb_score]])),0)</f>
        <v>1.0133972808720448</v>
      </c>
    </row>
    <row r="54" spans="2:5" x14ac:dyDescent="0.3">
      <c r="B54">
        <v>111</v>
      </c>
      <c r="C54" s="1" cm="1">
        <f t="array" ref="C54">IFERROR(AVERAGE(IF(IMDB_Movies[[#All],[duration]]='Movie Duration Analysis'!B54,IMDB_Movies[[#All],[imdb_score]])),0)</f>
        <v>6.7716981132075444</v>
      </c>
      <c r="D54" s="1" cm="1">
        <f t="array" ref="D54">IFERROR(MEDIAN(IF(IMDB_Movies[[#All],[duration]]='Movie Duration Analysis'!$B54,IMDB_Movies[[#All],[imdb_score]])),0)</f>
        <v>6.8</v>
      </c>
      <c r="E54" s="1" cm="1">
        <f t="array" ref="E54">IFERROR(_xlfn.STDEV.P(IF(IMDB_Movies[[#All],[duration]]='Movie Duration Analysis'!$B54,IMDB_Movies[[#All],[imdb_score]])),0)</f>
        <v>0.68203654298821303</v>
      </c>
    </row>
    <row r="55" spans="2:5" x14ac:dyDescent="0.3">
      <c r="B55">
        <v>112</v>
      </c>
      <c r="C55" s="1" cm="1">
        <f t="array" ref="C55">IFERROR(AVERAGE(IF(IMDB_Movies[[#All],[duration]]='Movie Duration Analysis'!B55,IMDB_Movies[[#All],[imdb_score]])),0)</f>
        <v>6.7265624999999973</v>
      </c>
      <c r="D55" s="1" cm="1">
        <f t="array" ref="D55">IFERROR(MEDIAN(IF(IMDB_Movies[[#All],[duration]]='Movie Duration Analysis'!$B55,IMDB_Movies[[#All],[imdb_score]])),0)</f>
        <v>6.8</v>
      </c>
      <c r="E55" s="1" cm="1">
        <f t="array" ref="E55">IFERROR(_xlfn.STDEV.P(IF(IMDB_Movies[[#All],[duration]]='Movie Duration Analysis'!$B55,IMDB_Movies[[#All],[imdb_score]])),0)</f>
        <v>0.82245355507800699</v>
      </c>
    </row>
    <row r="56" spans="2:5" x14ac:dyDescent="0.3">
      <c r="B56">
        <v>113</v>
      </c>
      <c r="C56" s="1" cm="1">
        <f t="array" ref="C56">IFERROR(AVERAGE(IF(IMDB_Movies[[#All],[duration]]='Movie Duration Analysis'!B56,IMDB_Movies[[#All],[imdb_score]])),0)</f>
        <v>6.5082352941176493</v>
      </c>
      <c r="D56" s="1" cm="1">
        <f t="array" ref="D56">IFERROR(MEDIAN(IF(IMDB_Movies[[#All],[duration]]='Movie Duration Analysis'!$B56,IMDB_Movies[[#All],[imdb_score]])),0)</f>
        <v>6.5</v>
      </c>
      <c r="E56" s="1" cm="1">
        <f t="array" ref="E56">IFERROR(_xlfn.STDEV.P(IF(IMDB_Movies[[#All],[duration]]='Movie Duration Analysis'!$B56,IMDB_Movies[[#All],[imdb_score]])),0)</f>
        <v>0.82771290343875359</v>
      </c>
    </row>
    <row r="57" spans="2:5" x14ac:dyDescent="0.3">
      <c r="B57">
        <v>114</v>
      </c>
      <c r="C57" s="1" cm="1">
        <f t="array" ref="C57">IFERROR(AVERAGE(IF(IMDB_Movies[[#All],[duration]]='Movie Duration Analysis'!B57,IMDB_Movies[[#All],[imdb_score]])),0)</f>
        <v>6.5006060606060583</v>
      </c>
      <c r="D57" s="1" cm="1">
        <f t="array" ref="D57">IFERROR(MEDIAN(IF(IMDB_Movies[[#All],[duration]]='Movie Duration Analysis'!$B57,IMDB_Movies[[#All],[imdb_score]])),0)</f>
        <v>6.6</v>
      </c>
      <c r="E57" s="1" cm="1">
        <f t="array" ref="E57">IFERROR(_xlfn.STDEV.P(IF(IMDB_Movies[[#All],[duration]]='Movie Duration Analysis'!$B57,IMDB_Movies[[#All],[imdb_score]])),0)</f>
        <v>0.75023204246356012</v>
      </c>
    </row>
    <row r="58" spans="2:5" x14ac:dyDescent="0.3">
      <c r="B58">
        <v>115</v>
      </c>
      <c r="C58" s="1" cm="1">
        <f t="array" ref="C58">IFERROR(AVERAGE(IF(IMDB_Movies[[#All],[duration]]='Movie Duration Analysis'!B58,IMDB_Movies[[#All],[imdb_score]])),0)</f>
        <v>6.6566326530612212</v>
      </c>
      <c r="D58" s="1" cm="1">
        <f t="array" ref="D58">IFERROR(MEDIAN(IF(IMDB_Movies[[#All],[duration]]='Movie Duration Analysis'!$B58,IMDB_Movies[[#All],[imdb_score]])),0)</f>
        <v>6.7</v>
      </c>
      <c r="E58" s="1" cm="1">
        <f t="array" ref="E58">IFERROR(_xlfn.STDEV.P(IF(IMDB_Movies[[#All],[duration]]='Movie Duration Analysis'!$B58,IMDB_Movies[[#All],[imdb_score]])),0)</f>
        <v>0.86555802912971247</v>
      </c>
    </row>
    <row r="59" spans="2:5" x14ac:dyDescent="0.3">
      <c r="B59">
        <v>116</v>
      </c>
      <c r="C59" s="1" cm="1">
        <f t="array" ref="C59">IFERROR(AVERAGE(IF(IMDB_Movies[[#All],[duration]]='Movie Duration Analysis'!B59,IMDB_Movies[[#All],[imdb_score]])),0)</f>
        <v>6.5404761904761957</v>
      </c>
      <c r="D59" s="1" cm="1">
        <f t="array" ref="D59">IFERROR(MEDIAN(IF(IMDB_Movies[[#All],[duration]]='Movie Duration Analysis'!$B59,IMDB_Movies[[#All],[imdb_score]])),0)</f>
        <v>6.6</v>
      </c>
      <c r="E59" s="1" cm="1">
        <f t="array" ref="E59">IFERROR(_xlfn.STDEV.P(IF(IMDB_Movies[[#All],[duration]]='Movie Duration Analysis'!$B59,IMDB_Movies[[#All],[imdb_score]])),0)</f>
        <v>0.85900261206136519</v>
      </c>
    </row>
    <row r="60" spans="2:5" x14ac:dyDescent="0.3">
      <c r="B60">
        <v>117</v>
      </c>
      <c r="C60" s="1" cm="1">
        <f t="array" ref="C60">IFERROR(AVERAGE(IF(IMDB_Movies[[#All],[duration]]='Movie Duration Analysis'!B60,IMDB_Movies[[#All],[imdb_score]])),0)</f>
        <v>6.7385135135135128</v>
      </c>
      <c r="D60" s="1" cm="1">
        <f t="array" ref="D60">IFERROR(MEDIAN(IF(IMDB_Movies[[#All],[duration]]='Movie Duration Analysis'!$B60,IMDB_Movies[[#All],[imdb_score]])),0)</f>
        <v>6.9</v>
      </c>
      <c r="E60" s="1" cm="1">
        <f t="array" ref="E60">IFERROR(_xlfn.STDEV.P(IF(IMDB_Movies[[#All],[duration]]='Movie Duration Analysis'!$B60,IMDB_Movies[[#All],[imdb_score]])),0)</f>
        <v>0.82285952042731658</v>
      </c>
    </row>
    <row r="61" spans="2:5" x14ac:dyDescent="0.3">
      <c r="B61">
        <v>118</v>
      </c>
      <c r="C61" s="1" cm="1">
        <f t="array" ref="C61">IFERROR(AVERAGE(IF(IMDB_Movies[[#All],[duration]]='Movie Duration Analysis'!B61,IMDB_Movies[[#All],[imdb_score]])),0)</f>
        <v>6.5756476683937874</v>
      </c>
      <c r="D61" s="1" cm="1">
        <f t="array" ref="D61">IFERROR(MEDIAN(IF(IMDB_Movies[[#All],[duration]]='Movie Duration Analysis'!$B61,IMDB_Movies[[#All],[imdb_score]])),0)</f>
        <v>6.6</v>
      </c>
      <c r="E61" s="1" cm="1">
        <f t="array" ref="E61">IFERROR(_xlfn.STDEV.P(IF(IMDB_Movies[[#All],[duration]]='Movie Duration Analysis'!$B61,IMDB_Movies[[#All],[imdb_score]])),0)</f>
        <v>0.68860279067363406</v>
      </c>
    </row>
    <row r="62" spans="2:5" x14ac:dyDescent="0.3">
      <c r="B62">
        <v>119</v>
      </c>
      <c r="C62" s="1" cm="1">
        <f t="array" ref="C62">IFERROR(AVERAGE(IF(IMDB_Movies[[#All],[duration]]='Movie Duration Analysis'!B62,IMDB_Movies[[#All],[imdb_score]])),0)</f>
        <v>6.6656626506024024</v>
      </c>
      <c r="D62" s="1" cm="1">
        <f t="array" ref="D62">IFERROR(MEDIAN(IF(IMDB_Movies[[#All],[duration]]='Movie Duration Analysis'!$B62,IMDB_Movies[[#All],[imdb_score]])),0)</f>
        <v>6.7</v>
      </c>
      <c r="E62" s="1" cm="1">
        <f t="array" ref="E62">IFERROR(_xlfn.STDEV.P(IF(IMDB_Movies[[#All],[duration]]='Movie Duration Analysis'!$B62,IMDB_Movies[[#All],[imdb_score]])),0)</f>
        <v>0.94401819051690172</v>
      </c>
    </row>
    <row r="63" spans="2:5" x14ac:dyDescent="0.3">
      <c r="B63">
        <v>120</v>
      </c>
      <c r="C63" s="1" cm="1">
        <f t="array" ref="C63">IFERROR(AVERAGE(IF(IMDB_Movies[[#All],[duration]]='Movie Duration Analysis'!B63,IMDB_Movies[[#All],[imdb_score]])),0)</f>
        <v>6.9411042944785244</v>
      </c>
      <c r="D63" s="1" cm="1">
        <f t="array" ref="D63">IFERROR(MEDIAN(IF(IMDB_Movies[[#All],[duration]]='Movie Duration Analysis'!$B63,IMDB_Movies[[#All],[imdb_score]])),0)</f>
        <v>7</v>
      </c>
      <c r="E63" s="1" cm="1">
        <f t="array" ref="E63">IFERROR(_xlfn.STDEV.P(IF(IMDB_Movies[[#All],[duration]]='Movie Duration Analysis'!$B63,IMDB_Movies[[#All],[imdb_score]])),0)</f>
        <v>0.85146788168426579</v>
      </c>
    </row>
    <row r="64" spans="2:5" x14ac:dyDescent="0.3">
      <c r="B64">
        <v>121</v>
      </c>
      <c r="C64" s="1" cm="1">
        <f t="array" ref="C64">IFERROR(AVERAGE(IF(IMDB_Movies[[#All],[duration]]='Movie Duration Analysis'!B64,IMDB_Movies[[#All],[imdb_score]])),0)</f>
        <v>6.5945121951219523</v>
      </c>
      <c r="D64" s="1" cm="1">
        <f t="array" ref="D64">IFERROR(MEDIAN(IF(IMDB_Movies[[#All],[duration]]='Movie Duration Analysis'!$B64,IMDB_Movies[[#All],[imdb_score]])),0)</f>
        <v>6.7</v>
      </c>
      <c r="E64" s="1" cm="1">
        <f t="array" ref="E64">IFERROR(_xlfn.STDEV.P(IF(IMDB_Movies[[#All],[duration]]='Movie Duration Analysis'!$B64,IMDB_Movies[[#All],[imdb_score]])),0)</f>
        <v>1.1456307799625578</v>
      </c>
    </row>
    <row r="65" spans="2:5" x14ac:dyDescent="0.3">
      <c r="B65">
        <v>122</v>
      </c>
      <c r="C65" s="1" cm="1">
        <f t="array" ref="C65">IFERROR(AVERAGE(IF(IMDB_Movies[[#All],[duration]]='Movie Duration Analysis'!B65,IMDB_Movies[[#All],[imdb_score]])),0)</f>
        <v>6.90793650793651</v>
      </c>
      <c r="D65" s="1" cm="1">
        <f t="array" ref="D65">IFERROR(MEDIAN(IF(IMDB_Movies[[#All],[duration]]='Movie Duration Analysis'!$B65,IMDB_Movies[[#All],[imdb_score]])),0)</f>
        <v>6.9</v>
      </c>
      <c r="E65" s="1" cm="1">
        <f t="array" ref="E65">IFERROR(_xlfn.STDEV.P(IF(IMDB_Movies[[#All],[duration]]='Movie Duration Analysis'!$B65,IMDB_Movies[[#All],[imdb_score]])),0)</f>
        <v>0.74934925997765645</v>
      </c>
    </row>
    <row r="66" spans="2:5" x14ac:dyDescent="0.3">
      <c r="B66">
        <v>123</v>
      </c>
      <c r="C66" s="1" cm="1">
        <f t="array" ref="C66">IFERROR(AVERAGE(IF(IMDB_Movies[[#All],[duration]]='Movie Duration Analysis'!B66,IMDB_Movies[[#All],[imdb_score]])),0)</f>
        <v>6.8211764705882389</v>
      </c>
      <c r="D66" s="1" cm="1">
        <f t="array" ref="D66">IFERROR(MEDIAN(IF(IMDB_Movies[[#All],[duration]]='Movie Duration Analysis'!$B66,IMDB_Movies[[#All],[imdb_score]])),0)</f>
        <v>6.8</v>
      </c>
      <c r="E66" s="1" cm="1">
        <f t="array" ref="E66">IFERROR(_xlfn.STDEV.P(IF(IMDB_Movies[[#All],[duration]]='Movie Duration Analysis'!$B66,IMDB_Movies[[#All],[imdb_score]])),0)</f>
        <v>0.69470164863976769</v>
      </c>
    </row>
    <row r="67" spans="2:5" x14ac:dyDescent="0.3">
      <c r="B67">
        <v>124</v>
      </c>
      <c r="C67" s="1" cm="1">
        <f t="array" ref="C67">IFERROR(AVERAGE(IF(IMDB_Movies[[#All],[duration]]='Movie Duration Analysis'!B67,IMDB_Movies[[#All],[imdb_score]])),0)</f>
        <v>6.5662162162162181</v>
      </c>
      <c r="D67" s="1" cm="1">
        <f t="array" ref="D67">IFERROR(MEDIAN(IF(IMDB_Movies[[#All],[duration]]='Movie Duration Analysis'!$B67,IMDB_Movies[[#All],[imdb_score]])),0)</f>
        <v>6.7</v>
      </c>
      <c r="E67" s="1" cm="1">
        <f t="array" ref="E67">IFERROR(_xlfn.STDEV.P(IF(IMDB_Movies[[#All],[duration]]='Movie Duration Analysis'!$B67,IMDB_Movies[[#All],[imdb_score]])),0)</f>
        <v>0.76118276155845821</v>
      </c>
    </row>
    <row r="68" spans="2:5" x14ac:dyDescent="0.3">
      <c r="B68">
        <v>125</v>
      </c>
      <c r="C68" s="1" cm="1">
        <f t="array" ref="C68">IFERROR(AVERAGE(IF(IMDB_Movies[[#All],[duration]]='Movie Duration Analysis'!B68,IMDB_Movies[[#All],[imdb_score]])),0)</f>
        <v>6.7730496453900741</v>
      </c>
      <c r="D68" s="1" cm="1">
        <f t="array" ref="D68">IFERROR(MEDIAN(IF(IMDB_Movies[[#All],[duration]]='Movie Duration Analysis'!$B68,IMDB_Movies[[#All],[imdb_score]])),0)</f>
        <v>6.8</v>
      </c>
      <c r="E68" s="1" cm="1">
        <f t="array" ref="E68">IFERROR(_xlfn.STDEV.P(IF(IMDB_Movies[[#All],[duration]]='Movie Duration Analysis'!$B68,IMDB_Movies[[#All],[imdb_score]])),0)</f>
        <v>0.86277462953256745</v>
      </c>
    </row>
    <row r="69" spans="2:5" x14ac:dyDescent="0.3">
      <c r="B69">
        <v>126</v>
      </c>
      <c r="C69" s="1" cm="1">
        <f t="array" ref="C69">IFERROR(AVERAGE(IF(IMDB_Movies[[#All],[duration]]='Movie Duration Analysis'!B69,IMDB_Movies[[#All],[imdb_score]])),0)</f>
        <v>7.1347222222222246</v>
      </c>
      <c r="D69" s="1" cm="1">
        <f t="array" ref="D69">IFERROR(MEDIAN(IF(IMDB_Movies[[#All],[duration]]='Movie Duration Analysis'!$B69,IMDB_Movies[[#All],[imdb_score]])),0)</f>
        <v>7.2</v>
      </c>
      <c r="E69" s="1" cm="1">
        <f t="array" ref="E69">IFERROR(_xlfn.STDEV.P(IF(IMDB_Movies[[#All],[duration]]='Movie Duration Analysis'!$B69,IMDB_Movies[[#All],[imdb_score]])),0)</f>
        <v>0.58740477294958293</v>
      </c>
    </row>
    <row r="70" spans="2:5" x14ac:dyDescent="0.3">
      <c r="B70">
        <v>127</v>
      </c>
      <c r="C70" s="1" cm="1">
        <f t="array" ref="C70">IFERROR(AVERAGE(IF(IMDB_Movies[[#All],[duration]]='Movie Duration Analysis'!B70,IMDB_Movies[[#All],[imdb_score]])),0)</f>
        <v>7.0941176470588205</v>
      </c>
      <c r="D70" s="1" cm="1">
        <f t="array" ref="D70">IFERROR(MEDIAN(IF(IMDB_Movies[[#All],[duration]]='Movie Duration Analysis'!$B70,IMDB_Movies[[#All],[imdb_score]])),0)</f>
        <v>7</v>
      </c>
      <c r="E70" s="1" cm="1">
        <f t="array" ref="E70">IFERROR(_xlfn.STDEV.P(IF(IMDB_Movies[[#All],[duration]]='Movie Duration Analysis'!$B70,IMDB_Movies[[#All],[imdb_score]])),0)</f>
        <v>0.92818857209882932</v>
      </c>
    </row>
    <row r="71" spans="2:5" x14ac:dyDescent="0.3">
      <c r="B71">
        <v>128</v>
      </c>
      <c r="C71" s="1" cm="1">
        <f t="array" ref="C71">IFERROR(AVERAGE(IF(IMDB_Movies[[#All],[duration]]='Movie Duration Analysis'!B71,IMDB_Movies[[#All],[imdb_score]])),0)</f>
        <v>7.0540540540540544</v>
      </c>
      <c r="D71" s="1" cm="1">
        <f t="array" ref="D71">IFERROR(MEDIAN(IF(IMDB_Movies[[#All],[duration]]='Movie Duration Analysis'!$B71,IMDB_Movies[[#All],[imdb_score]])),0)</f>
        <v>7.2</v>
      </c>
      <c r="E71" s="1" cm="1">
        <f t="array" ref="E71">IFERROR(_xlfn.STDEV.P(IF(IMDB_Movies[[#All],[duration]]='Movie Duration Analysis'!$B71,IMDB_Movies[[#All],[imdb_score]])),0)</f>
        <v>0.69519376828085666</v>
      </c>
    </row>
    <row r="72" spans="2:5" x14ac:dyDescent="0.3">
      <c r="B72">
        <v>129</v>
      </c>
      <c r="C72" s="1" cm="1">
        <f t="array" ref="C72">IFERROR(AVERAGE(IF(IMDB_Movies[[#All],[duration]]='Movie Duration Analysis'!B72,IMDB_Movies[[#All],[imdb_score]])),0)</f>
        <v>6.9192307692307669</v>
      </c>
      <c r="D72" s="1" cm="1">
        <f t="array" ref="D72">IFERROR(MEDIAN(IF(IMDB_Movies[[#All],[duration]]='Movie Duration Analysis'!$B72,IMDB_Movies[[#All],[imdb_score]])),0)</f>
        <v>6.9</v>
      </c>
      <c r="E72" s="1" cm="1">
        <f t="array" ref="E72">IFERROR(_xlfn.STDEV.P(IF(IMDB_Movies[[#All],[duration]]='Movie Duration Analysis'!$B72,IMDB_Movies[[#All],[imdb_score]])),0)</f>
        <v>0.76347849235197962</v>
      </c>
    </row>
    <row r="73" spans="2:5" x14ac:dyDescent="0.3">
      <c r="B73">
        <v>130</v>
      </c>
      <c r="C73" s="1" cm="1">
        <f t="array" ref="C73">IFERROR(AVERAGE(IF(IMDB_Movies[[#All],[duration]]='Movie Duration Analysis'!B73,IMDB_Movies[[#All],[imdb_score]])),0)</f>
        <v>6.8710743801652869</v>
      </c>
      <c r="D73" s="1" cm="1">
        <f t="array" ref="D73">IFERROR(MEDIAN(IF(IMDB_Movies[[#All],[duration]]='Movie Duration Analysis'!$B73,IMDB_Movies[[#All],[imdb_score]])),0)</f>
        <v>6.9</v>
      </c>
      <c r="E73" s="1" cm="1">
        <f t="array" ref="E73">IFERROR(_xlfn.STDEV.P(IF(IMDB_Movies[[#All],[duration]]='Movie Duration Analysis'!$B73,IMDB_Movies[[#All],[imdb_score]])),0)</f>
        <v>0.82646694189051195</v>
      </c>
    </row>
    <row r="74" spans="2:5" x14ac:dyDescent="0.3">
      <c r="B74">
        <v>131</v>
      </c>
      <c r="C74" s="1" cm="1">
        <f t="array" ref="C74">IFERROR(AVERAGE(IF(IMDB_Movies[[#All],[duration]]='Movie Duration Analysis'!B74,IMDB_Movies[[#All],[imdb_score]])),0)</f>
        <v>6.8562500000000028</v>
      </c>
      <c r="D74" s="1" cm="1">
        <f t="array" ref="D74">IFERROR(MEDIAN(IF(IMDB_Movies[[#All],[duration]]='Movie Duration Analysis'!$B74,IMDB_Movies[[#All],[imdb_score]])),0)</f>
        <v>6.9</v>
      </c>
      <c r="E74" s="1" cm="1">
        <f t="array" ref="E74">IFERROR(_xlfn.STDEV.P(IF(IMDB_Movies[[#All],[duration]]='Movie Duration Analysis'!$B74,IMDB_Movies[[#All],[imdb_score]])),0)</f>
        <v>0.7536318315331143</v>
      </c>
    </row>
    <row r="75" spans="2:5" x14ac:dyDescent="0.3">
      <c r="B75">
        <v>132</v>
      </c>
      <c r="C75" s="1" cm="1">
        <f t="array" ref="C75">IFERROR(AVERAGE(IF(IMDB_Movies[[#All],[duration]]='Movie Duration Analysis'!B75,IMDB_Movies[[#All],[imdb_score]])),0)</f>
        <v>6.9258426966292159</v>
      </c>
      <c r="D75" s="1" cm="1">
        <f t="array" ref="D75">IFERROR(MEDIAN(IF(IMDB_Movies[[#All],[duration]]='Movie Duration Analysis'!$B75,IMDB_Movies[[#All],[imdb_score]])),0)</f>
        <v>6.8</v>
      </c>
      <c r="E75" s="1" cm="1">
        <f t="array" ref="E75">IFERROR(_xlfn.STDEV.P(IF(IMDB_Movies[[#All],[duration]]='Movie Duration Analysis'!$B75,IMDB_Movies[[#All],[imdb_score]])),0)</f>
        <v>0.57582926813610857</v>
      </c>
    </row>
    <row r="76" spans="2:5" x14ac:dyDescent="0.3">
      <c r="B76">
        <v>133</v>
      </c>
      <c r="C76" s="1" cm="1">
        <f t="array" ref="C76">IFERROR(AVERAGE(IF(IMDB_Movies[[#All],[duration]]='Movie Duration Analysis'!B76,IMDB_Movies[[#All],[imdb_score]])),0)</f>
        <v>7.0779220779220777</v>
      </c>
      <c r="D76" s="1" cm="1">
        <f t="array" ref="D76">IFERROR(MEDIAN(IF(IMDB_Movies[[#All],[duration]]='Movie Duration Analysis'!$B76,IMDB_Movies[[#All],[imdb_score]])),0)</f>
        <v>7.3</v>
      </c>
      <c r="E76" s="1" cm="1">
        <f t="array" ref="E76">IFERROR(_xlfn.STDEV.P(IF(IMDB_Movies[[#All],[duration]]='Movie Duration Analysis'!$B76,IMDB_Movies[[#All],[imdb_score]])),0)</f>
        <v>0.76610388509610705</v>
      </c>
    </row>
    <row r="77" spans="2:5" x14ac:dyDescent="0.3">
      <c r="B77">
        <v>134</v>
      </c>
      <c r="C77" s="1" cm="1">
        <f t="array" ref="C77">IFERROR(AVERAGE(IF(IMDB_Movies[[#All],[duration]]='Movie Duration Analysis'!B77,IMDB_Movies[[#All],[imdb_score]])),0)</f>
        <v>7.1256756756756783</v>
      </c>
      <c r="D77" s="1" cm="1">
        <f t="array" ref="D77">IFERROR(MEDIAN(IF(IMDB_Movies[[#All],[duration]]='Movie Duration Analysis'!$B77,IMDB_Movies[[#All],[imdb_score]])),0)</f>
        <v>7.45</v>
      </c>
      <c r="E77" s="1" cm="1">
        <f t="array" ref="E77">IFERROR(_xlfn.STDEV.P(IF(IMDB_Movies[[#All],[duration]]='Movie Duration Analysis'!$B77,IMDB_Movies[[#All],[imdb_score]])),0)</f>
        <v>1.0929826302136854</v>
      </c>
    </row>
    <row r="78" spans="2:5" x14ac:dyDescent="0.3">
      <c r="B78">
        <v>135</v>
      </c>
      <c r="C78" s="1" cm="1">
        <f t="array" ref="C78">IFERROR(AVERAGE(IF(IMDB_Movies[[#All],[duration]]='Movie Duration Analysis'!B78,IMDB_Movies[[#All],[imdb_score]])),0)</f>
        <v>6.8793103448275845</v>
      </c>
      <c r="D78" s="1" cm="1">
        <f t="array" ref="D78">IFERROR(MEDIAN(IF(IMDB_Movies[[#All],[duration]]='Movie Duration Analysis'!$B78,IMDB_Movies[[#All],[imdb_score]])),0)</f>
        <v>6.8</v>
      </c>
      <c r="E78" s="1" cm="1">
        <f t="array" ref="E78">IFERROR(_xlfn.STDEV.P(IF(IMDB_Movies[[#All],[duration]]='Movie Duration Analysis'!$B78,IMDB_Movies[[#All],[imdb_score]])),0)</f>
        <v>0.69846102270480181</v>
      </c>
    </row>
    <row r="79" spans="2:5" x14ac:dyDescent="0.3">
      <c r="B79">
        <v>136</v>
      </c>
      <c r="C79" s="1" cm="1">
        <f t="array" ref="C79">IFERROR(AVERAGE(IF(IMDB_Movies[[#All],[duration]]='Movie Duration Analysis'!B79,IMDB_Movies[[#All],[imdb_score]])),0)</f>
        <v>6.7948275862068952</v>
      </c>
      <c r="D79" s="1" cm="1">
        <f t="array" ref="D79">IFERROR(MEDIAN(IF(IMDB_Movies[[#All],[duration]]='Movie Duration Analysis'!$B79,IMDB_Movies[[#All],[imdb_score]])),0)</f>
        <v>6.7</v>
      </c>
      <c r="E79" s="1" cm="1">
        <f t="array" ref="E79">IFERROR(_xlfn.STDEV.P(IF(IMDB_Movies[[#All],[duration]]='Movie Duration Analysis'!$B79,IMDB_Movies[[#All],[imdb_score]])),0)</f>
        <v>0.71158453923648812</v>
      </c>
    </row>
    <row r="80" spans="2:5" x14ac:dyDescent="0.3">
      <c r="B80">
        <v>137</v>
      </c>
      <c r="C80" s="1" cm="1">
        <f t="array" ref="C80">IFERROR(AVERAGE(IF(IMDB_Movies[[#All],[duration]]='Movie Duration Analysis'!B80,IMDB_Movies[[#All],[imdb_score]])),0)</f>
        <v>6.9974999999999978</v>
      </c>
      <c r="D80" s="1" cm="1">
        <f t="array" ref="D80">IFERROR(MEDIAN(IF(IMDB_Movies[[#All],[duration]]='Movie Duration Analysis'!$B80,IMDB_Movies[[#All],[imdb_score]])),0)</f>
        <v>7.2</v>
      </c>
      <c r="E80" s="1" cm="1">
        <f t="array" ref="E80">IFERROR(_xlfn.STDEV.P(IF(IMDB_Movies[[#All],[duration]]='Movie Duration Analysis'!$B80,IMDB_Movies[[#All],[imdb_score]])),0)</f>
        <v>0.86095513820409397</v>
      </c>
    </row>
    <row r="81" spans="2:5" x14ac:dyDescent="0.3">
      <c r="B81">
        <v>138</v>
      </c>
      <c r="C81" s="1" cm="1">
        <f t="array" ref="C81">IFERROR(AVERAGE(IF(IMDB_Movies[[#All],[duration]]='Movie Duration Analysis'!B81,IMDB_Movies[[#All],[imdb_score]])),0)</f>
        <v>7.1862068965517292</v>
      </c>
      <c r="D81" s="1" cm="1">
        <f t="array" ref="D81">IFERROR(MEDIAN(IF(IMDB_Movies[[#All],[duration]]='Movie Duration Analysis'!$B81,IMDB_Movies[[#All],[imdb_score]])),0)</f>
        <v>7.3</v>
      </c>
      <c r="E81" s="1" cm="1">
        <f t="array" ref="E81">IFERROR(_xlfn.STDEV.P(IF(IMDB_Movies[[#All],[duration]]='Movie Duration Analysis'!$B81,IMDB_Movies[[#All],[imdb_score]])),0)</f>
        <v>0.86909550204595964</v>
      </c>
    </row>
    <row r="82" spans="2:5" x14ac:dyDescent="0.3">
      <c r="B82">
        <v>139</v>
      </c>
      <c r="C82" s="1" cm="1">
        <f t="array" ref="C82">IFERROR(AVERAGE(IF(IMDB_Movies[[#All],[duration]]='Movie Duration Analysis'!B82,IMDB_Movies[[#All],[imdb_score]])),0)</f>
        <v>7.1192307692307688</v>
      </c>
      <c r="D82" s="1" cm="1">
        <f t="array" ref="D82">IFERROR(MEDIAN(IF(IMDB_Movies[[#All],[duration]]='Movie Duration Analysis'!$B82,IMDB_Movies[[#All],[imdb_score]])),0)</f>
        <v>7.2</v>
      </c>
      <c r="E82" s="1" cm="1">
        <f t="array" ref="E82">IFERROR(_xlfn.STDEV.P(IF(IMDB_Movies[[#All],[duration]]='Movie Duration Analysis'!$B82,IMDB_Movies[[#All],[imdb_score]])),0)</f>
        <v>0.62972474497820841</v>
      </c>
    </row>
    <row r="83" spans="2:5" x14ac:dyDescent="0.3">
      <c r="B83">
        <v>140</v>
      </c>
      <c r="C83" s="1" cm="1">
        <f t="array" ref="C83">IFERROR(AVERAGE(IF(IMDB_Movies[[#All],[duration]]='Movie Duration Analysis'!B83,IMDB_Movies[[#All],[imdb_score]])),0)</f>
        <v>7.101694915254237</v>
      </c>
      <c r="D83" s="1" cm="1">
        <f t="array" ref="D83">IFERROR(MEDIAN(IF(IMDB_Movies[[#All],[duration]]='Movie Duration Analysis'!$B83,IMDB_Movies[[#All],[imdb_score]])),0)</f>
        <v>7.3</v>
      </c>
      <c r="E83" s="1" cm="1">
        <f t="array" ref="E83">IFERROR(_xlfn.STDEV.P(IF(IMDB_Movies[[#All],[duration]]='Movie Duration Analysis'!$B83,IMDB_Movies[[#All],[imdb_score]])),0)</f>
        <v>0.60687907527615692</v>
      </c>
    </row>
    <row r="84" spans="2:5" x14ac:dyDescent="0.3">
      <c r="B84">
        <v>141</v>
      </c>
      <c r="C84" s="1" cm="1">
        <f t="array" ref="C84">IFERROR(AVERAGE(IF(IMDB_Movies[[#All],[duration]]='Movie Duration Analysis'!B84,IMDB_Movies[[#All],[imdb_score]])),0)</f>
        <v>7.1934782608695649</v>
      </c>
      <c r="D84" s="1" cm="1">
        <f t="array" ref="D84">IFERROR(MEDIAN(IF(IMDB_Movies[[#All],[duration]]='Movie Duration Analysis'!$B84,IMDB_Movies[[#All],[imdb_score]])),0)</f>
        <v>7.2</v>
      </c>
      <c r="E84" s="1" cm="1">
        <f t="array" ref="E84">IFERROR(_xlfn.STDEV.P(IF(IMDB_Movies[[#All],[duration]]='Movie Duration Analysis'!$B84,IMDB_Movies[[#All],[imdb_score]])),0)</f>
        <v>0.4918475258226323</v>
      </c>
    </row>
    <row r="85" spans="2:5" x14ac:dyDescent="0.3">
      <c r="B85">
        <v>142</v>
      </c>
      <c r="C85" s="1" cm="1">
        <f t="array" ref="C85">IFERROR(AVERAGE(IF(IMDB_Movies[[#All],[duration]]='Movie Duration Analysis'!B85,IMDB_Movies[[#All],[imdb_score]])),0)</f>
        <v>7.2957446808510644</v>
      </c>
      <c r="D85" s="1" cm="1">
        <f t="array" ref="D85">IFERROR(MEDIAN(IF(IMDB_Movies[[#All],[duration]]='Movie Duration Analysis'!$B85,IMDB_Movies[[#All],[imdb_score]])),0)</f>
        <v>7.1</v>
      </c>
      <c r="E85" s="1" cm="1">
        <f t="array" ref="E85">IFERROR(_xlfn.STDEV.P(IF(IMDB_Movies[[#All],[duration]]='Movie Duration Analysis'!$B85,IMDB_Movies[[#All],[imdb_score]])),0)</f>
        <v>0.7781476769563338</v>
      </c>
    </row>
    <row r="86" spans="2:5" x14ac:dyDescent="0.3">
      <c r="B86">
        <v>143</v>
      </c>
      <c r="C86" s="1" cm="1">
        <f t="array" ref="C86">IFERROR(AVERAGE(IF(IMDB_Movies[[#All],[duration]]='Movie Duration Analysis'!B86,IMDB_Movies[[#All],[imdb_score]])),0)</f>
        <v>7.216666666666665</v>
      </c>
      <c r="D86" s="1" cm="1">
        <f t="array" ref="D86">IFERROR(MEDIAN(IF(IMDB_Movies[[#All],[duration]]='Movie Duration Analysis'!$B86,IMDB_Movies[[#All],[imdb_score]])),0)</f>
        <v>7.3</v>
      </c>
      <c r="E86" s="1" cm="1">
        <f t="array" ref="E86">IFERROR(_xlfn.STDEV.P(IF(IMDB_Movies[[#All],[duration]]='Movie Duration Analysis'!$B86,IMDB_Movies[[#All],[imdb_score]])),0)</f>
        <v>0.63879226322455984</v>
      </c>
    </row>
    <row r="87" spans="2:5" x14ac:dyDescent="0.3">
      <c r="B87">
        <v>144</v>
      </c>
      <c r="C87" s="1" cm="1">
        <f t="array" ref="C87">IFERROR(AVERAGE(IF(IMDB_Movies[[#All],[duration]]='Movie Duration Analysis'!B87,IMDB_Movies[[#All],[imdb_score]])),0)</f>
        <v>7.2600000000000016</v>
      </c>
      <c r="D87" s="1" cm="1">
        <f t="array" ref="D87">IFERROR(MEDIAN(IF(IMDB_Movies[[#All],[duration]]='Movie Duration Analysis'!$B87,IMDB_Movies[[#All],[imdb_score]])),0)</f>
        <v>7.1999999999999993</v>
      </c>
      <c r="E87" s="1" cm="1">
        <f t="array" ref="E87">IFERROR(_xlfn.STDEV.P(IF(IMDB_Movies[[#All],[duration]]='Movie Duration Analysis'!$B87,IMDB_Movies[[#All],[imdb_score]])),0)</f>
        <v>0.48962570738609429</v>
      </c>
    </row>
    <row r="88" spans="2:5" x14ac:dyDescent="0.3">
      <c r="B88">
        <v>145</v>
      </c>
      <c r="C88" s="1" cm="1">
        <f t="array" ref="C88">IFERROR(AVERAGE(IF(IMDB_Movies[[#All],[duration]]='Movie Duration Analysis'!B88,IMDB_Movies[[#All],[imdb_score]])),0)</f>
        <v>7.3615384615384594</v>
      </c>
      <c r="D88" s="1" cm="1">
        <f t="array" ref="D88">IFERROR(MEDIAN(IF(IMDB_Movies[[#All],[duration]]='Movie Duration Analysis'!$B88,IMDB_Movies[[#All],[imdb_score]])),0)</f>
        <v>7.3</v>
      </c>
      <c r="E88" s="1" cm="1">
        <f t="array" ref="E88">IFERROR(_xlfn.STDEV.P(IF(IMDB_Movies[[#All],[duration]]='Movie Duration Analysis'!$B88,IMDB_Movies[[#All],[imdb_score]])),0)</f>
        <v>0.57182361661679393</v>
      </c>
    </row>
    <row r="89" spans="2:5" x14ac:dyDescent="0.3">
      <c r="B89">
        <v>146</v>
      </c>
      <c r="C89" s="1" cm="1">
        <f t="array" ref="C89">IFERROR(AVERAGE(IF(IMDB_Movies[[#All],[duration]]='Movie Duration Analysis'!B89,IMDB_Movies[[#All],[imdb_score]])),0)</f>
        <v>7.2499999999999973</v>
      </c>
      <c r="D89" s="1" cm="1">
        <f t="array" ref="D89">IFERROR(MEDIAN(IF(IMDB_Movies[[#All],[duration]]='Movie Duration Analysis'!$B89,IMDB_Movies[[#All],[imdb_score]])),0)</f>
        <v>7.6</v>
      </c>
      <c r="E89" s="1" cm="1">
        <f t="array" ref="E89">IFERROR(_xlfn.STDEV.P(IF(IMDB_Movies[[#All],[duration]]='Movie Duration Analysis'!$B89,IMDB_Movies[[#All],[imdb_score]])),0)</f>
        <v>1.1315286752253271</v>
      </c>
    </row>
    <row r="90" spans="2:5" x14ac:dyDescent="0.3">
      <c r="B90">
        <v>147</v>
      </c>
      <c r="C90" s="1" cm="1">
        <f t="array" ref="C90">IFERROR(AVERAGE(IF(IMDB_Movies[[#All],[duration]]='Movie Duration Analysis'!B90,IMDB_Movies[[#All],[imdb_score]])),0)</f>
        <v>7.5874999999999995</v>
      </c>
      <c r="D90" s="1" cm="1">
        <f t="array" ref="D90">IFERROR(MEDIAN(IF(IMDB_Movies[[#All],[duration]]='Movie Duration Analysis'!$B90,IMDB_Movies[[#All],[imdb_score]])),0)</f>
        <v>7.5</v>
      </c>
      <c r="E90" s="1" cm="1">
        <f t="array" ref="E90">IFERROR(_xlfn.STDEV.P(IF(IMDB_Movies[[#All],[duration]]='Movie Duration Analysis'!$B90,IMDB_Movies[[#All],[imdb_score]])),0)</f>
        <v>0.51097333589924243</v>
      </c>
    </row>
    <row r="91" spans="2:5" x14ac:dyDescent="0.3">
      <c r="B91">
        <v>148</v>
      </c>
      <c r="C91" s="1" cm="1">
        <f t="array" ref="C91">IFERROR(AVERAGE(IF(IMDB_Movies[[#All],[duration]]='Movie Duration Analysis'!B91,IMDB_Movies[[#All],[imdb_score]])),0)</f>
        <v>7.4966666666666635</v>
      </c>
      <c r="D91" s="1" cm="1">
        <f t="array" ref="D91">IFERROR(MEDIAN(IF(IMDB_Movies[[#All],[duration]]='Movie Duration Analysis'!$B91,IMDB_Movies[[#All],[imdb_score]])),0)</f>
        <v>7.35</v>
      </c>
      <c r="E91" s="1" cm="1">
        <f t="array" ref="E91">IFERROR(_xlfn.STDEV.P(IF(IMDB_Movies[[#All],[duration]]='Movie Duration Analysis'!$B91,IMDB_Movies[[#All],[imdb_score]])),0)</f>
        <v>0.79056238772720733</v>
      </c>
    </row>
    <row r="92" spans="2:5" x14ac:dyDescent="0.3">
      <c r="B92">
        <v>149</v>
      </c>
      <c r="C92" s="1" cm="1">
        <f t="array" ref="C92">IFERROR(AVERAGE(IF(IMDB_Movies[[#All],[duration]]='Movie Duration Analysis'!B92,IMDB_Movies[[#All],[imdb_score]])),0)</f>
        <v>7.6866666666666683</v>
      </c>
      <c r="D92" s="1" cm="1">
        <f t="array" ref="D92">IFERROR(MEDIAN(IF(IMDB_Movies[[#All],[duration]]='Movie Duration Analysis'!$B92,IMDB_Movies[[#All],[imdb_score]])),0)</f>
        <v>8</v>
      </c>
      <c r="E92" s="1" cm="1">
        <f t="array" ref="E92">IFERROR(_xlfn.STDEV.P(IF(IMDB_Movies[[#All],[duration]]='Movie Duration Analysis'!$B92,IMDB_Movies[[#All],[imdb_score]])),0)</f>
        <v>0.46742795047888253</v>
      </c>
    </row>
    <row r="93" spans="2:5" x14ac:dyDescent="0.3">
      <c r="B93">
        <v>150</v>
      </c>
      <c r="C93" s="1" cm="1">
        <f t="array" ref="C93">IFERROR(AVERAGE(IF(IMDB_Movies[[#All],[duration]]='Movie Duration Analysis'!B93,IMDB_Movies[[#All],[imdb_score]])),0)</f>
        <v>7.0104166666666679</v>
      </c>
      <c r="D93" s="1" cm="1">
        <f t="array" ref="D93">IFERROR(MEDIAN(IF(IMDB_Movies[[#All],[duration]]='Movie Duration Analysis'!$B93,IMDB_Movies[[#All],[imdb_score]])),0)</f>
        <v>6.9</v>
      </c>
      <c r="E93" s="1" cm="1">
        <f t="array" ref="E93">IFERROR(_xlfn.STDEV.P(IF(IMDB_Movies[[#All],[duration]]='Movie Duration Analysis'!$B93,IMDB_Movies[[#All],[imdb_score]])),0)</f>
        <v>0.61483045878970199</v>
      </c>
    </row>
    <row r="94" spans="2:5" x14ac:dyDescent="0.3">
      <c r="B94">
        <v>151</v>
      </c>
      <c r="C94" s="1" cm="1">
        <f t="array" ref="C94">IFERROR(AVERAGE(IF(IMDB_Movies[[#All],[duration]]='Movie Duration Analysis'!B94,IMDB_Movies[[#All],[imdb_score]])),0)</f>
        <v>8.0500000000000007</v>
      </c>
      <c r="D94" s="1" cm="1">
        <f t="array" ref="D94">IFERROR(MEDIAN(IF(IMDB_Movies[[#All],[duration]]='Movie Duration Analysis'!$B94,IMDB_Movies[[#All],[imdb_score]])),0)</f>
        <v>8.1</v>
      </c>
      <c r="E94" s="1" cm="1">
        <f t="array" ref="E94">IFERROR(_xlfn.STDEV.P(IF(IMDB_Movies[[#All],[duration]]='Movie Duration Analysis'!$B94,IMDB_Movies[[#All],[imdb_score]])),0)</f>
        <v>0.53525694764290555</v>
      </c>
    </row>
    <row r="95" spans="2:5" x14ac:dyDescent="0.3">
      <c r="B95">
        <v>152</v>
      </c>
      <c r="C95" s="1" cm="1">
        <f t="array" ref="C95">IFERROR(AVERAGE(IF(IMDB_Movies[[#All],[duration]]='Movie Duration Analysis'!B95,IMDB_Movies[[#All],[imdb_score]])),0)</f>
        <v>7.6250000000000009</v>
      </c>
      <c r="D95" s="1" cm="1">
        <f t="array" ref="D95">IFERROR(MEDIAN(IF(IMDB_Movies[[#All],[duration]]='Movie Duration Analysis'!$B95,IMDB_Movies[[#All],[imdb_score]])),0)</f>
        <v>7.6</v>
      </c>
      <c r="E95" s="1" cm="1">
        <f t="array" ref="E95">IFERROR(_xlfn.STDEV.P(IF(IMDB_Movies[[#All],[duration]]='Movie Duration Analysis'!$B95,IMDB_Movies[[#All],[imdb_score]])),0)</f>
        <v>0.75124896006583608</v>
      </c>
    </row>
    <row r="96" spans="2:5" x14ac:dyDescent="0.3">
      <c r="B96">
        <v>153</v>
      </c>
      <c r="C96" s="1" cm="1">
        <f t="array" ref="C96">IFERROR(AVERAGE(IF(IMDB_Movies[[#All],[duration]]='Movie Duration Analysis'!B96,IMDB_Movies[[#All],[imdb_score]])),0)</f>
        <v>7.2228571428571442</v>
      </c>
      <c r="D96" s="1" cm="1">
        <f t="array" ref="D96">IFERROR(MEDIAN(IF(IMDB_Movies[[#All],[duration]]='Movie Duration Analysis'!$B96,IMDB_Movies[[#All],[imdb_score]])),0)</f>
        <v>7.5</v>
      </c>
      <c r="E96" s="1" cm="1">
        <f t="array" ref="E96">IFERROR(_xlfn.STDEV.P(IF(IMDB_Movies[[#All],[duration]]='Movie Duration Analysis'!$B96,IMDB_Movies[[#All],[imdb_score]])),0)</f>
        <v>0.92120595317402143</v>
      </c>
    </row>
    <row r="97" spans="2:5" x14ac:dyDescent="0.3">
      <c r="B97">
        <v>154</v>
      </c>
      <c r="C97" s="1" cm="1">
        <f t="array" ref="C97">IFERROR(AVERAGE(IF(IMDB_Movies[[#All],[duration]]='Movie Duration Analysis'!B97,IMDB_Movies[[#All],[imdb_score]])),0)</f>
        <v>7.3066666666666693</v>
      </c>
      <c r="D97" s="1" cm="1">
        <f t="array" ref="D97">IFERROR(MEDIAN(IF(IMDB_Movies[[#All],[duration]]='Movie Duration Analysis'!$B97,IMDB_Movies[[#All],[imdb_score]])),0)</f>
        <v>7.4</v>
      </c>
      <c r="E97" s="1" cm="1">
        <f t="array" ref="E97">IFERROR(_xlfn.STDEV.P(IF(IMDB_Movies[[#All],[duration]]='Movie Duration Analysis'!$B97,IMDB_Movies[[#All],[imdb_score]])),0)</f>
        <v>0.54585305307889931</v>
      </c>
    </row>
    <row r="98" spans="2:5" x14ac:dyDescent="0.3">
      <c r="B98">
        <v>155</v>
      </c>
      <c r="C98" s="1" cm="1">
        <f t="array" ref="C98">IFERROR(AVERAGE(IF(IMDB_Movies[[#All],[duration]]='Movie Duration Analysis'!B98,IMDB_Movies[[#All],[imdb_score]])),0)</f>
        <v>7.0571428571428561</v>
      </c>
      <c r="D98" s="1" cm="1">
        <f t="array" ref="D98">IFERROR(MEDIAN(IF(IMDB_Movies[[#All],[duration]]='Movie Duration Analysis'!$B98,IMDB_Movies[[#All],[imdb_score]])),0)</f>
        <v>6.9</v>
      </c>
      <c r="E98" s="1" cm="1">
        <f t="array" ref="E98">IFERROR(_xlfn.STDEV.P(IF(IMDB_Movies[[#All],[duration]]='Movie Duration Analysis'!$B98,IMDB_Movies[[#All],[imdb_score]])),0)</f>
        <v>0.40304959941902541</v>
      </c>
    </row>
    <row r="99" spans="2:5" x14ac:dyDescent="0.3">
      <c r="B99">
        <v>156</v>
      </c>
      <c r="C99" s="1" cm="1">
        <f t="array" ref="C99">IFERROR(AVERAGE(IF(IMDB_Movies[[#All],[duration]]='Movie Duration Analysis'!B99,IMDB_Movies[[#All],[imdb_score]])),0)</f>
        <v>6.2705882352941167</v>
      </c>
      <c r="D99" s="1" cm="1">
        <f t="array" ref="D99">IFERROR(MEDIAN(IF(IMDB_Movies[[#All],[duration]]='Movie Duration Analysis'!$B99,IMDB_Movies[[#All],[imdb_score]])),0)</f>
        <v>6.7</v>
      </c>
      <c r="E99" s="1" cm="1">
        <f t="array" ref="E99">IFERROR(_xlfn.STDEV.P(IF(IMDB_Movies[[#All],[duration]]='Movie Duration Analysis'!$B99,IMDB_Movies[[#All],[imdb_score]])),0)</f>
        <v>1.5168716669445925</v>
      </c>
    </row>
    <row r="100" spans="2:5" x14ac:dyDescent="0.3">
      <c r="B100">
        <v>157</v>
      </c>
      <c r="C100" s="1" cm="1">
        <f t="array" ref="C100">IFERROR(AVERAGE(IF(IMDB_Movies[[#All],[duration]]='Movie Duration Analysis'!B100,IMDB_Movies[[#All],[imdb_score]])),0)</f>
        <v>7.63</v>
      </c>
      <c r="D100" s="1" cm="1">
        <f t="array" ref="D100">IFERROR(MEDIAN(IF(IMDB_Movies[[#All],[duration]]='Movie Duration Analysis'!$B100,IMDB_Movies[[#All],[imdb_score]])),0)</f>
        <v>7.6</v>
      </c>
      <c r="E100" s="1" cm="1">
        <f t="array" ref="E100">IFERROR(_xlfn.STDEV.P(IF(IMDB_Movies[[#All],[duration]]='Movie Duration Analysis'!$B100,IMDB_Movies[[#All],[imdb_score]])),0)</f>
        <v>0.1951922129594314</v>
      </c>
    </row>
    <row r="101" spans="2:5" x14ac:dyDescent="0.3">
      <c r="B101">
        <v>158</v>
      </c>
      <c r="C101" s="1" cm="1">
        <f t="array" ref="C101">IFERROR(AVERAGE(IF(IMDB_Movies[[#All],[duration]]='Movie Duration Analysis'!B101,IMDB_Movies[[#All],[imdb_score]])),0)</f>
        <v>6.9687500000000009</v>
      </c>
      <c r="D101" s="1" cm="1">
        <f t="array" ref="D101">IFERROR(MEDIAN(IF(IMDB_Movies[[#All],[duration]]='Movie Duration Analysis'!$B101,IMDB_Movies[[#All],[imdb_score]])),0)</f>
        <v>7</v>
      </c>
      <c r="E101" s="1" cm="1">
        <f t="array" ref="E101">IFERROR(_xlfn.STDEV.P(IF(IMDB_Movies[[#All],[duration]]='Movie Duration Analysis'!$B101,IMDB_Movies[[#All],[imdb_score]])),0)</f>
        <v>0.82743485393110838</v>
      </c>
    </row>
    <row r="102" spans="2:5" x14ac:dyDescent="0.3">
      <c r="B102">
        <v>159</v>
      </c>
      <c r="C102" s="1" cm="1">
        <f t="array" ref="C102">IFERROR(AVERAGE(IF(IMDB_Movies[[#All],[duration]]='Movie Duration Analysis'!B102,IMDB_Movies[[#All],[imdb_score]])),0)</f>
        <v>7.8545454545454554</v>
      </c>
      <c r="D102" s="1" cm="1">
        <f t="array" ref="D102">IFERROR(MEDIAN(IF(IMDB_Movies[[#All],[duration]]='Movie Duration Analysis'!$B102,IMDB_Movies[[#All],[imdb_score]])),0)</f>
        <v>7.5</v>
      </c>
      <c r="E102" s="1" cm="1">
        <f t="array" ref="E102">IFERROR(_xlfn.STDEV.P(IF(IMDB_Movies[[#All],[duration]]='Movie Duration Analysis'!$B102,IMDB_Movies[[#All],[imdb_score]])),0)</f>
        <v>0.50337702545116847</v>
      </c>
    </row>
    <row r="103" spans="2:5" x14ac:dyDescent="0.3">
      <c r="B103">
        <v>160</v>
      </c>
      <c r="C103" s="1" cm="1">
        <f t="array" ref="C103">IFERROR(AVERAGE(IF(IMDB_Movies[[#All],[duration]]='Movie Duration Analysis'!B103,IMDB_Movies[[#All],[imdb_score]])),0)</f>
        <v>6.5421052631578949</v>
      </c>
      <c r="D103" s="1" cm="1">
        <f t="array" ref="D103">IFERROR(MEDIAN(IF(IMDB_Movies[[#All],[duration]]='Movie Duration Analysis'!$B103,IMDB_Movies[[#All],[imdb_score]])),0)</f>
        <v>6</v>
      </c>
      <c r="E103" s="1" cm="1">
        <f t="array" ref="E103">IFERROR(_xlfn.STDEV.P(IF(IMDB_Movies[[#All],[duration]]='Movie Duration Analysis'!$B103,IMDB_Movies[[#All],[imdb_score]])),0)</f>
        <v>0.94885847731487094</v>
      </c>
    </row>
    <row r="104" spans="2:5" x14ac:dyDescent="0.3">
      <c r="B104">
        <v>161</v>
      </c>
      <c r="C104" s="1" cm="1">
        <f t="array" ref="C104">IFERROR(AVERAGE(IF(IMDB_Movies[[#All],[duration]]='Movie Duration Analysis'!B104,IMDB_Movies[[#All],[imdb_score]])),0)</f>
        <v>7.790909090909091</v>
      </c>
      <c r="D104" s="1" cm="1">
        <f t="array" ref="D104">IFERROR(MEDIAN(IF(IMDB_Movies[[#All],[duration]]='Movie Duration Analysis'!$B104,IMDB_Movies[[#All],[imdb_score]])),0)</f>
        <v>8.1999999999999993</v>
      </c>
      <c r="E104" s="1" cm="1">
        <f t="array" ref="E104">IFERROR(_xlfn.STDEV.P(IF(IMDB_Movies[[#All],[duration]]='Movie Duration Analysis'!$B104,IMDB_Movies[[#All],[imdb_score]])),0)</f>
        <v>0.50534334944317449</v>
      </c>
    </row>
    <row r="105" spans="2:5" x14ac:dyDescent="0.3">
      <c r="B105">
        <v>162</v>
      </c>
      <c r="C105" s="1" cm="1">
        <f t="array" ref="C105">IFERROR(AVERAGE(IF(IMDB_Movies[[#All],[duration]]='Movie Duration Analysis'!B105,IMDB_Movies[[#All],[imdb_score]])),0)</f>
        <v>7.5874999999999995</v>
      </c>
      <c r="D105" s="1" cm="1">
        <f t="array" ref="D105">IFERROR(MEDIAN(IF(IMDB_Movies[[#All],[duration]]='Movie Duration Analysis'!$B105,IMDB_Movies[[#All],[imdb_score]])),0)</f>
        <v>7.7</v>
      </c>
      <c r="E105" s="1" cm="1">
        <f t="array" ref="E105">IFERROR(_xlfn.STDEV.P(IF(IMDB_Movies[[#All],[duration]]='Movie Duration Analysis'!$B105,IMDB_Movies[[#All],[imdb_score]])),0)</f>
        <v>0.14523687548277806</v>
      </c>
    </row>
    <row r="106" spans="2:5" x14ac:dyDescent="0.3">
      <c r="B106">
        <v>163</v>
      </c>
      <c r="C106" s="1" cm="1">
        <f t="array" ref="C106">IFERROR(AVERAGE(IF(IMDB_Movies[[#All],[duration]]='Movie Duration Analysis'!B106,IMDB_Movies[[#All],[imdb_score]])),0)</f>
        <v>7.5999999999999988</v>
      </c>
      <c r="D106" s="1" cm="1">
        <f t="array" ref="D106">IFERROR(MEDIAN(IF(IMDB_Movies[[#All],[duration]]='Movie Duration Analysis'!$B106,IMDB_Movies[[#All],[imdb_score]])),0)</f>
        <v>7.6</v>
      </c>
      <c r="E106" s="1" cm="1">
        <f t="array" ref="E106">IFERROR(_xlfn.STDEV.P(IF(IMDB_Movies[[#All],[duration]]='Movie Duration Analysis'!$B106,IMDB_Movies[[#All],[imdb_score]])),0)</f>
        <v>8.8817841970012523E-16</v>
      </c>
    </row>
    <row r="107" spans="2:5" x14ac:dyDescent="0.3">
      <c r="B107">
        <v>164</v>
      </c>
      <c r="C107" s="1" cm="1">
        <f t="array" ref="C107">IFERROR(AVERAGE(IF(IMDB_Movies[[#All],[duration]]='Movie Duration Analysis'!B107,IMDB_Movies[[#All],[imdb_score]])),0)</f>
        <v>7.7249999999999996</v>
      </c>
      <c r="D107" s="1" cm="1">
        <f t="array" ref="D107">IFERROR(MEDIAN(IF(IMDB_Movies[[#All],[duration]]='Movie Duration Analysis'!$B107,IMDB_Movies[[#All],[imdb_score]])),0)</f>
        <v>7.5</v>
      </c>
      <c r="E107" s="1" cm="1">
        <f t="array" ref="E107">IFERROR(_xlfn.STDEV.P(IF(IMDB_Movies[[#All],[duration]]='Movie Duration Analysis'!$B107,IMDB_Movies[[#All],[imdb_score]])),0)</f>
        <v>0.45207853300062806</v>
      </c>
    </row>
    <row r="108" spans="2:5" x14ac:dyDescent="0.3">
      <c r="B108">
        <v>165</v>
      </c>
      <c r="C108" s="1" cm="1">
        <f t="array" ref="C108">IFERROR(AVERAGE(IF(IMDB_Movies[[#All],[duration]]='Movie Duration Analysis'!B108,IMDB_Movies[[#All],[imdb_score]])),0)</f>
        <v>6.838461538461539</v>
      </c>
      <c r="D108" s="1" cm="1">
        <f t="array" ref="D108">IFERROR(MEDIAN(IF(IMDB_Movies[[#All],[duration]]='Movie Duration Analysis'!$B108,IMDB_Movies[[#All],[imdb_score]])),0)</f>
        <v>6.6</v>
      </c>
      <c r="E108" s="1" cm="1">
        <f t="array" ref="E108">IFERROR(_xlfn.STDEV.P(IF(IMDB_Movies[[#All],[duration]]='Movie Duration Analysis'!$B108,IMDB_Movies[[#All],[imdb_score]])),0)</f>
        <v>0.91948017215285793</v>
      </c>
    </row>
    <row r="109" spans="2:5" x14ac:dyDescent="0.3">
      <c r="B109">
        <v>166</v>
      </c>
      <c r="C109" s="1" cm="1">
        <f t="array" ref="C109">IFERROR(AVERAGE(IF(IMDB_Movies[[#All],[duration]]='Movie Duration Analysis'!B109,IMDB_Movies[[#All],[imdb_score]])),0)</f>
        <v>7.8</v>
      </c>
      <c r="D109" s="1" cm="1">
        <f t="array" ref="D109">IFERROR(MEDIAN(IF(IMDB_Movies[[#All],[duration]]='Movie Duration Analysis'!$B109,IMDB_Movies[[#All],[imdb_score]])),0)</f>
        <v>7.8</v>
      </c>
      <c r="E109" s="1" cm="1">
        <f t="array" ref="E109">IFERROR(_xlfn.STDEV.P(IF(IMDB_Movies[[#All],[duration]]='Movie Duration Analysis'!$B109,IMDB_Movies[[#All],[imdb_score]])),0)</f>
        <v>0</v>
      </c>
    </row>
    <row r="110" spans="2:5" x14ac:dyDescent="0.3">
      <c r="B110">
        <v>167</v>
      </c>
      <c r="C110" s="1" cm="1">
        <f t="array" ref="C110">IFERROR(AVERAGE(IF(IMDB_Movies[[#All],[duration]]='Movie Duration Analysis'!B110,IMDB_Movies[[#All],[imdb_score]])),0)</f>
        <v>7.4142857142857155</v>
      </c>
      <c r="D110" s="1" cm="1">
        <f t="array" ref="D110">IFERROR(MEDIAN(IF(IMDB_Movies[[#All],[duration]]='Movie Duration Analysis'!$B110,IMDB_Movies[[#All],[imdb_score]])),0)</f>
        <v>7.9</v>
      </c>
      <c r="E110" s="1" cm="1">
        <f t="array" ref="E110">IFERROR(_xlfn.STDEV.P(IF(IMDB_Movies[[#All],[duration]]='Movie Duration Analysis'!$B110,IMDB_Movies[[#All],[imdb_score]])),0)</f>
        <v>0.76798171746945865</v>
      </c>
    </row>
    <row r="111" spans="2:5" x14ac:dyDescent="0.3">
      <c r="B111">
        <v>169</v>
      </c>
      <c r="C111" s="1" cm="1">
        <f t="array" ref="C111">IFERROR(AVERAGE(IF(IMDB_Movies[[#All],[duration]]='Movie Duration Analysis'!B111,IMDB_Movies[[#All],[imdb_score]])),0)</f>
        <v>7.5999999999999988</v>
      </c>
      <c r="D111" s="1" cm="1">
        <f t="array" ref="D111">IFERROR(MEDIAN(IF(IMDB_Movies[[#All],[duration]]='Movie Duration Analysis'!$B111,IMDB_Movies[[#All],[imdb_score]])),0)</f>
        <v>7.85</v>
      </c>
      <c r="E111" s="1" cm="1">
        <f t="array" ref="E111">IFERROR(_xlfn.STDEV.P(IF(IMDB_Movies[[#All],[duration]]='Movie Duration Analysis'!$B111,IMDB_Movies[[#All],[imdb_score]])),0)</f>
        <v>1.0606601717798272</v>
      </c>
    </row>
    <row r="112" spans="2:5" x14ac:dyDescent="0.3">
      <c r="B112">
        <v>170</v>
      </c>
      <c r="C112" s="1" cm="1">
        <f t="array" ref="C112">IFERROR(AVERAGE(IF(IMDB_Movies[[#All],[duration]]='Movie Duration Analysis'!B112,IMDB_Movies[[#All],[imdb_score]])),0)</f>
        <v>7.2352941176470598</v>
      </c>
      <c r="D112" s="1" cm="1">
        <f t="array" ref="D112">IFERROR(MEDIAN(IF(IMDB_Movies[[#All],[duration]]='Movie Duration Analysis'!$B112,IMDB_Movies[[#All],[imdb_score]])),0)</f>
        <v>7.6</v>
      </c>
      <c r="E112" s="1" cm="1">
        <f t="array" ref="E112">IFERROR(_xlfn.STDEV.P(IF(IMDB_Movies[[#All],[duration]]='Movie Duration Analysis'!$B112,IMDB_Movies[[#All],[imdb_score]])),0)</f>
        <v>0.94616325942978508</v>
      </c>
    </row>
    <row r="113" spans="2:5" x14ac:dyDescent="0.3">
      <c r="B113">
        <v>171</v>
      </c>
      <c r="C113" s="1" cm="1">
        <f t="array" ref="C113">IFERROR(AVERAGE(IF(IMDB_Movies[[#All],[duration]]='Movie Duration Analysis'!B113,IMDB_Movies[[#All],[imdb_score]])),0)</f>
        <v>8.2818181818181795</v>
      </c>
      <c r="D113" s="1" cm="1">
        <f t="array" ref="D113">IFERROR(MEDIAN(IF(IMDB_Movies[[#All],[duration]]='Movie Duration Analysis'!$B113,IMDB_Movies[[#All],[imdb_score]])),0)</f>
        <v>8.5</v>
      </c>
      <c r="E113" s="1" cm="1">
        <f t="array" ref="E113">IFERROR(_xlfn.STDEV.P(IF(IMDB_Movies[[#All],[duration]]='Movie Duration Analysis'!$B113,IMDB_Movies[[#All],[imdb_score]])),0)</f>
        <v>0.52883780262723634</v>
      </c>
    </row>
    <row r="114" spans="2:5" x14ac:dyDescent="0.3">
      <c r="B114">
        <v>172</v>
      </c>
      <c r="C114" s="1" cm="1">
        <f t="array" ref="C114">IFERROR(AVERAGE(IF(IMDB_Movies[[#All],[duration]]='Movie Duration Analysis'!B114,IMDB_Movies[[#All],[imdb_score]])),0)</f>
        <v>7.6538461538461524</v>
      </c>
      <c r="D114" s="1" cm="1">
        <f t="array" ref="D114">IFERROR(MEDIAN(IF(IMDB_Movies[[#All],[duration]]='Movie Duration Analysis'!$B114,IMDB_Movies[[#All],[imdb_score]])),0)</f>
        <v>8.1</v>
      </c>
      <c r="E114" s="1" cm="1">
        <f t="array" ref="E114">IFERROR(_xlfn.STDEV.P(IF(IMDB_Movies[[#All],[duration]]='Movie Duration Analysis'!$B114,IMDB_Movies[[#All],[imdb_score]])),0)</f>
        <v>1.0470584324414616</v>
      </c>
    </row>
    <row r="115" spans="2:5" x14ac:dyDescent="0.3">
      <c r="B115">
        <v>173</v>
      </c>
      <c r="C115" s="1" cm="1">
        <f t="array" ref="C115">IFERROR(AVERAGE(IF(IMDB_Movies[[#All],[duration]]='Movie Duration Analysis'!B115,IMDB_Movies[[#All],[imdb_score]])),0)</f>
        <v>8.1</v>
      </c>
      <c r="D115" s="1" cm="1">
        <f t="array" ref="D115">IFERROR(MEDIAN(IF(IMDB_Movies[[#All],[duration]]='Movie Duration Analysis'!$B115,IMDB_Movies[[#All],[imdb_score]])),0)</f>
        <v>8.1</v>
      </c>
      <c r="E115" s="1" cm="1">
        <f t="array" ref="E115">IFERROR(_xlfn.STDEV.P(IF(IMDB_Movies[[#All],[duration]]='Movie Duration Analysis'!$B115,IMDB_Movies[[#All],[imdb_score]])),0)</f>
        <v>0</v>
      </c>
    </row>
    <row r="116" spans="2:5" x14ac:dyDescent="0.3">
      <c r="B116">
        <v>174</v>
      </c>
      <c r="C116" s="1" cm="1">
        <f t="array" ref="C116">IFERROR(AVERAGE(IF(IMDB_Movies[[#All],[duration]]='Movie Duration Analysis'!B116,IMDB_Movies[[#All],[imdb_score]])),0)</f>
        <v>7.5272727272727273</v>
      </c>
      <c r="D116" s="1" cm="1">
        <f t="array" ref="D116">IFERROR(MEDIAN(IF(IMDB_Movies[[#All],[duration]]='Movie Duration Analysis'!$B116,IMDB_Movies[[#All],[imdb_score]])),0)</f>
        <v>7.4</v>
      </c>
      <c r="E116" s="1" cm="1">
        <f t="array" ref="E116">IFERROR(_xlfn.STDEV.P(IF(IMDB_Movies[[#All],[duration]]='Movie Duration Analysis'!$B116,IMDB_Movies[[#All],[imdb_score]])),0)</f>
        <v>0.51361625061183758</v>
      </c>
    </row>
    <row r="117" spans="2:5" x14ac:dyDescent="0.3">
      <c r="B117">
        <v>175</v>
      </c>
      <c r="C117" s="1" cm="1">
        <f t="array" ref="C117">IFERROR(AVERAGE(IF(IMDB_Movies[[#All],[duration]]='Movie Duration Analysis'!B117,IMDB_Movies[[#All],[imdb_score]])),0)</f>
        <v>8.120000000000001</v>
      </c>
      <c r="D117" s="1" cm="1">
        <f t="array" ref="D117">IFERROR(MEDIAN(IF(IMDB_Movies[[#All],[duration]]='Movie Duration Analysis'!$B117,IMDB_Movies[[#All],[imdb_score]])),0)</f>
        <v>7.4</v>
      </c>
      <c r="E117" s="1" cm="1">
        <f t="array" ref="E117">IFERROR(_xlfn.STDEV.P(IF(IMDB_Movies[[#All],[duration]]='Movie Duration Analysis'!$B117,IMDB_Movies[[#All],[imdb_score]])),0)</f>
        <v>0.88181630740194017</v>
      </c>
    </row>
    <row r="118" spans="2:5" x14ac:dyDescent="0.3">
      <c r="B118">
        <v>176</v>
      </c>
      <c r="C118" s="1" cm="1">
        <f t="array" ref="C118">IFERROR(AVERAGE(IF(IMDB_Movies[[#All],[duration]]='Movie Duration Analysis'!B118,IMDB_Movies[[#All],[imdb_score]])),0)</f>
        <v>6.8444444444444432</v>
      </c>
      <c r="D118" s="1" cm="1">
        <f t="array" ref="D118">IFERROR(MEDIAN(IF(IMDB_Movies[[#All],[duration]]='Movie Duration Analysis'!$B118,IMDB_Movies[[#All],[imdb_score]])),0)</f>
        <v>6.9</v>
      </c>
      <c r="E118" s="1" cm="1">
        <f t="array" ref="E118">IFERROR(_xlfn.STDEV.P(IF(IMDB_Movies[[#All],[duration]]='Movie Duration Analysis'!$B118,IMDB_Movies[[#All],[imdb_score]])),0)</f>
        <v>0.74253486429350446</v>
      </c>
    </row>
    <row r="119" spans="2:5" x14ac:dyDescent="0.3">
      <c r="B119">
        <v>177</v>
      </c>
      <c r="C119" s="1" cm="1">
        <f t="array" ref="C119">IFERROR(AVERAGE(IF(IMDB_Movies[[#All],[duration]]='Movie Duration Analysis'!B119,IMDB_Movies[[#All],[imdb_score]])),0)</f>
        <v>6.257142857142858</v>
      </c>
      <c r="D119" s="1" cm="1">
        <f t="array" ref="D119">IFERROR(MEDIAN(IF(IMDB_Movies[[#All],[duration]]='Movie Duration Analysis'!$B119,IMDB_Movies[[#All],[imdb_score]])),0)</f>
        <v>6</v>
      </c>
      <c r="E119" s="1" cm="1">
        <f t="array" ref="E119">IFERROR(_xlfn.STDEV.P(IF(IMDB_Movies[[#All],[duration]]='Movie Duration Analysis'!$B119,IMDB_Movies[[#All],[imdb_score]])),0)</f>
        <v>0.29692299558323593</v>
      </c>
    </row>
    <row r="120" spans="2:5" x14ac:dyDescent="0.3">
      <c r="B120">
        <v>178</v>
      </c>
      <c r="C120" s="1" cm="1">
        <f t="array" ref="C120">IFERROR(AVERAGE(IF(IMDB_Movies[[#All],[duration]]='Movie Duration Analysis'!B120,IMDB_Movies[[#All],[imdb_score]])),0)</f>
        <v>8.0521739130434806</v>
      </c>
      <c r="D120" s="1" cm="1">
        <f t="array" ref="D120">IFERROR(MEDIAN(IF(IMDB_Movies[[#All],[duration]]='Movie Duration Analysis'!$B120,IMDB_Movies[[#All],[imdb_score]])),0)</f>
        <v>8.1999999999999993</v>
      </c>
      <c r="E120" s="1" cm="1">
        <f t="array" ref="E120">IFERROR(_xlfn.STDEV.P(IF(IMDB_Movies[[#All],[duration]]='Movie Duration Analysis'!$B120,IMDB_Movies[[#All],[imdb_score]])),0)</f>
        <v>0.4853233482565506</v>
      </c>
    </row>
    <row r="121" spans="2:5" x14ac:dyDescent="0.3">
      <c r="B121">
        <v>180</v>
      </c>
      <c r="C121" s="1" cm="1">
        <f t="array" ref="C121">IFERROR(AVERAGE(IF(IMDB_Movies[[#All],[duration]]='Movie Duration Analysis'!B121,IMDB_Movies[[#All],[imdb_score]])),0)</f>
        <v>8.3000000000000007</v>
      </c>
      <c r="D121" s="1" cm="1">
        <f t="array" ref="D121">IFERROR(MEDIAN(IF(IMDB_Movies[[#All],[duration]]='Movie Duration Analysis'!$B121,IMDB_Movies[[#All],[imdb_score]])),0)</f>
        <v>8.3000000000000007</v>
      </c>
      <c r="E121" s="1" cm="1">
        <f t="array" ref="E121">IFERROR(_xlfn.STDEV.P(IF(IMDB_Movies[[#All],[duration]]='Movie Duration Analysis'!$B121,IMDB_Movies[[#All],[imdb_score]])),0)</f>
        <v>0</v>
      </c>
    </row>
    <row r="122" spans="2:5" x14ac:dyDescent="0.3">
      <c r="B122">
        <v>181</v>
      </c>
      <c r="C122" s="1" cm="1">
        <f t="array" ref="C122">IFERROR(AVERAGE(IF(IMDB_Movies[[#All],[duration]]='Movie Duration Analysis'!B122,IMDB_Movies[[#All],[imdb_score]])),0)</f>
        <v>8</v>
      </c>
      <c r="D122" s="1" cm="1">
        <f t="array" ref="D122">IFERROR(MEDIAN(IF(IMDB_Movies[[#All],[duration]]='Movie Duration Analysis'!$B122,IMDB_Movies[[#All],[imdb_score]])),0)</f>
        <v>8</v>
      </c>
      <c r="E122" s="1" cm="1">
        <f t="array" ref="E122">IFERROR(_xlfn.STDEV.P(IF(IMDB_Movies[[#All],[duration]]='Movie Duration Analysis'!$B122,IMDB_Movies[[#All],[imdb_score]])),0)</f>
        <v>0</v>
      </c>
    </row>
    <row r="123" spans="2:5" x14ac:dyDescent="0.3">
      <c r="B123">
        <v>182</v>
      </c>
      <c r="C123" s="1" cm="1">
        <f t="array" ref="C123">IFERROR(AVERAGE(IF(IMDB_Movies[[#All],[duration]]='Movie Duration Analysis'!B123,IMDB_Movies[[#All],[imdb_score]])),0)</f>
        <v>7.9</v>
      </c>
      <c r="D123" s="1" cm="1">
        <f t="array" ref="D123">IFERROR(MEDIAN(IF(IMDB_Movies[[#All],[duration]]='Movie Duration Analysis'!$B123,IMDB_Movies[[#All],[imdb_score]])),0)</f>
        <v>7.9</v>
      </c>
      <c r="E123" s="1" cm="1">
        <f t="array" ref="E123">IFERROR(_xlfn.STDEV.P(IF(IMDB_Movies[[#All],[duration]]='Movie Duration Analysis'!$B123,IMDB_Movies[[#All],[imdb_score]])),0)</f>
        <v>0</v>
      </c>
    </row>
    <row r="124" spans="2:5" x14ac:dyDescent="0.3">
      <c r="B124">
        <v>183</v>
      </c>
      <c r="C124" s="1" cm="1">
        <f t="array" ref="C124">IFERROR(AVERAGE(IF(IMDB_Movies[[#All],[duration]]='Movie Duration Analysis'!B124,IMDB_Movies[[#All],[imdb_score]])),0)</f>
        <v>6.9000000000000012</v>
      </c>
      <c r="D124" s="1" cm="1">
        <f t="array" ref="D124">IFERROR(MEDIAN(IF(IMDB_Movies[[#All],[duration]]='Movie Duration Analysis'!$B124,IMDB_Movies[[#All],[imdb_score]])),0)</f>
        <v>6.9</v>
      </c>
      <c r="E124" s="1" cm="1">
        <f t="array" ref="E124">IFERROR(_xlfn.STDEV.P(IF(IMDB_Movies[[#All],[duration]]='Movie Duration Analysis'!$B124,IMDB_Movies[[#All],[imdb_score]])),0)</f>
        <v>8.8817841970012523E-16</v>
      </c>
    </row>
    <row r="125" spans="2:5" x14ac:dyDescent="0.3">
      <c r="B125">
        <v>184</v>
      </c>
      <c r="C125" s="1" cm="1">
        <f t="array" ref="C125">IFERROR(AVERAGE(IF(IMDB_Movies[[#All],[duration]]='Movie Duration Analysis'!B125,IMDB_Movies[[#All],[imdb_score]])),0)</f>
        <v>6.6777777777777771</v>
      </c>
      <c r="D125" s="1" cm="1">
        <f t="array" ref="D125">IFERROR(MEDIAN(IF(IMDB_Movies[[#All],[duration]]='Movie Duration Analysis'!$B125,IMDB_Movies[[#All],[imdb_score]])),0)</f>
        <v>6.1</v>
      </c>
      <c r="E125" s="1" cm="1">
        <f t="array" ref="E125">IFERROR(_xlfn.STDEV.P(IF(IMDB_Movies[[#All],[duration]]='Movie Duration Analysis'!$B125,IMDB_Movies[[#All],[imdb_score]])),0)</f>
        <v>0.64597519349993959</v>
      </c>
    </row>
    <row r="126" spans="2:5" x14ac:dyDescent="0.3">
      <c r="B126">
        <v>185</v>
      </c>
      <c r="C126" s="1" cm="1">
        <f t="array" ref="C126">IFERROR(AVERAGE(IF(IMDB_Movies[[#All],[duration]]='Movie Duration Analysis'!B126,IMDB_Movies[[#All],[imdb_score]])),0)</f>
        <v>8.9</v>
      </c>
      <c r="D126" s="1" cm="1">
        <f t="array" ref="D126">IFERROR(MEDIAN(IF(IMDB_Movies[[#All],[duration]]='Movie Duration Analysis'!$B126,IMDB_Movies[[#All],[imdb_score]])),0)</f>
        <v>8.9</v>
      </c>
      <c r="E126" s="1" cm="1">
        <f t="array" ref="E126">IFERROR(_xlfn.STDEV.P(IF(IMDB_Movies[[#All],[duration]]='Movie Duration Analysis'!$B126,IMDB_Movies[[#All],[imdb_score]])),0)</f>
        <v>0</v>
      </c>
    </row>
    <row r="127" spans="2:5" x14ac:dyDescent="0.3">
      <c r="B127">
        <v>186</v>
      </c>
      <c r="C127" s="1" cm="1">
        <f t="array" ref="C127">IFERROR(AVERAGE(IF(IMDB_Movies[[#All],[duration]]='Movie Duration Analysis'!B127,IMDB_Movies[[#All],[imdb_score]])),0)</f>
        <v>7.4333333333333336</v>
      </c>
      <c r="D127" s="1" cm="1">
        <f t="array" ref="D127">IFERROR(MEDIAN(IF(IMDB_Movies[[#All],[duration]]='Movie Duration Analysis'!$B127,IMDB_Movies[[#All],[imdb_score]])),0)</f>
        <v>7.9</v>
      </c>
      <c r="E127" s="1" cm="1">
        <f t="array" ref="E127">IFERROR(_xlfn.STDEV.P(IF(IMDB_Movies[[#All],[duration]]='Movie Duration Analysis'!$B127,IMDB_Movies[[#All],[imdb_score]])),0)</f>
        <v>0.65996632910744446</v>
      </c>
    </row>
    <row r="128" spans="2:5" x14ac:dyDescent="0.3">
      <c r="B128">
        <v>187</v>
      </c>
      <c r="C128" s="1" cm="1">
        <f t="array" ref="C128">IFERROR(AVERAGE(IF(IMDB_Movies[[#All],[duration]]='Movie Duration Analysis'!B128,IMDB_Movies[[#All],[imdb_score]])),0)</f>
        <v>7.9</v>
      </c>
      <c r="D128" s="1" cm="1">
        <f t="array" ref="D128">IFERROR(MEDIAN(IF(IMDB_Movies[[#All],[duration]]='Movie Duration Analysis'!$B128,IMDB_Movies[[#All],[imdb_score]])),0)</f>
        <v>7.9</v>
      </c>
      <c r="E128" s="1" cm="1">
        <f t="array" ref="E128">IFERROR(_xlfn.STDEV.P(IF(IMDB_Movies[[#All],[duration]]='Movie Duration Analysis'!$B128,IMDB_Movies[[#All],[imdb_score]])),0)</f>
        <v>0</v>
      </c>
    </row>
    <row r="129" spans="2:5" x14ac:dyDescent="0.3">
      <c r="B129">
        <v>188</v>
      </c>
      <c r="C129" s="1" cm="1">
        <f t="array" ref="C129">IFERROR(AVERAGE(IF(IMDB_Movies[[#All],[duration]]='Movie Duration Analysis'!B129,IMDB_Movies[[#All],[imdb_score]])),0)</f>
        <v>7.416666666666667</v>
      </c>
      <c r="D129" s="1" cm="1">
        <f t="array" ref="D129">IFERROR(MEDIAN(IF(IMDB_Movies[[#All],[duration]]='Movie Duration Analysis'!$B129,IMDB_Movies[[#All],[imdb_score]])),0)</f>
        <v>7.3</v>
      </c>
      <c r="E129" s="1" cm="1">
        <f t="array" ref="E129">IFERROR(_xlfn.STDEV.P(IF(IMDB_Movies[[#All],[duration]]='Movie Duration Analysis'!$B129,IMDB_Movies[[#All],[imdb_score]])),0)</f>
        <v>0.26087459737497554</v>
      </c>
    </row>
    <row r="130" spans="2:5" x14ac:dyDescent="0.3">
      <c r="B130">
        <v>189</v>
      </c>
      <c r="C130" s="1" cm="1">
        <f t="array" ref="C130">IFERROR(AVERAGE(IF(IMDB_Movies[[#All],[duration]]='Movie Duration Analysis'!B130,IMDB_Movies[[#All],[imdb_score]])),0)</f>
        <v>8.1142857142857157</v>
      </c>
      <c r="D130" s="1" cm="1">
        <f t="array" ref="D130">IFERROR(MEDIAN(IF(IMDB_Movies[[#All],[duration]]='Movie Duration Analysis'!$B130,IMDB_Movies[[#All],[imdb_score]])),0)</f>
        <v>8.5</v>
      </c>
      <c r="E130" s="1" cm="1">
        <f t="array" ref="E130">IFERROR(_xlfn.STDEV.P(IF(IMDB_Movies[[#All],[duration]]='Movie Duration Analysis'!$B130,IMDB_Movies[[#All],[imdb_score]])),0)</f>
        <v>0.44538449337485436</v>
      </c>
    </row>
    <row r="131" spans="2:5" x14ac:dyDescent="0.3">
      <c r="B131">
        <v>190</v>
      </c>
      <c r="C131" s="1" cm="1">
        <f t="array" ref="C131">IFERROR(AVERAGE(IF(IMDB_Movies[[#All],[duration]]='Movie Duration Analysis'!B131,IMDB_Movies[[#All],[imdb_score]])),0)</f>
        <v>7.5999999999999988</v>
      </c>
      <c r="D131" s="1" cm="1">
        <f t="array" ref="D131">IFERROR(MEDIAN(IF(IMDB_Movies[[#All],[duration]]='Movie Duration Analysis'!$B131,IMDB_Movies[[#All],[imdb_score]])),0)</f>
        <v>7.6</v>
      </c>
      <c r="E131" s="1" cm="1">
        <f t="array" ref="E131">IFERROR(_xlfn.STDEV.P(IF(IMDB_Movies[[#All],[duration]]='Movie Duration Analysis'!$B131,IMDB_Movies[[#All],[imdb_score]])),0)</f>
        <v>8.8817841970012523E-16</v>
      </c>
    </row>
    <row r="132" spans="2:5" x14ac:dyDescent="0.3">
      <c r="B132">
        <v>192</v>
      </c>
      <c r="C132" s="1" cm="1">
        <f t="array" ref="C132">IFERROR(AVERAGE(IF(IMDB_Movies[[#All],[duration]]='Movie Duration Analysis'!B132,IMDB_Movies[[#All],[imdb_score]])),0)</f>
        <v>8.4714285714285715</v>
      </c>
      <c r="D132" s="1" cm="1">
        <f t="array" ref="D132">IFERROR(MEDIAN(IF(IMDB_Movies[[#All],[duration]]='Movie Duration Analysis'!$B132,IMDB_Movies[[#All],[imdb_score]])),0)</f>
        <v>8.9</v>
      </c>
      <c r="E132" s="1" cm="1">
        <f t="array" ref="E132">IFERROR(_xlfn.STDEV.P(IF(IMDB_Movies[[#All],[duration]]='Movie Duration Analysis'!$B132,IMDB_Movies[[#All],[imdb_score]])),0)</f>
        <v>0.49487165930539351</v>
      </c>
    </row>
    <row r="133" spans="2:5" x14ac:dyDescent="0.3">
      <c r="B133">
        <v>193</v>
      </c>
      <c r="C133" s="1" cm="1">
        <f t="array" ref="C133">IFERROR(AVERAGE(IF(IMDB_Movies[[#All],[duration]]='Movie Duration Analysis'!B133,IMDB_Movies[[#All],[imdb_score]])),0)</f>
        <v>7.4250000000000007</v>
      </c>
      <c r="D133" s="1" cm="1">
        <f t="array" ref="D133">IFERROR(MEDIAN(IF(IMDB_Movies[[#All],[duration]]='Movie Duration Analysis'!$B133,IMDB_Movies[[#All],[imdb_score]])),0)</f>
        <v>7.9</v>
      </c>
      <c r="E133" s="1" cm="1">
        <f t="array" ref="E133">IFERROR(_xlfn.STDEV.P(IF(IMDB_Movies[[#All],[duration]]='Movie Duration Analysis'!$B133,IMDB_Movies[[#All],[imdb_score]])),0)</f>
        <v>0.8227241335952139</v>
      </c>
    </row>
    <row r="134" spans="2:5" x14ac:dyDescent="0.3">
      <c r="B134">
        <v>194</v>
      </c>
      <c r="C134" s="1" cm="1">
        <f t="array" ref="C134">IFERROR(AVERAGE(IF(IMDB_Movies[[#All],[duration]]='Movie Duration Analysis'!B134,IMDB_Movies[[#All],[imdb_score]])),0)</f>
        <v>7.3428571428571434</v>
      </c>
      <c r="D134" s="1" cm="1">
        <f t="array" ref="D134">IFERROR(MEDIAN(IF(IMDB_Movies[[#All],[duration]]='Movie Duration Analysis'!$B134,IMDB_Movies[[#All],[imdb_score]])),0)</f>
        <v>7.2</v>
      </c>
      <c r="E134" s="1" cm="1">
        <f t="array" ref="E134">IFERROR(_xlfn.STDEV.P(IF(IMDB_Movies[[#All],[duration]]='Movie Duration Analysis'!$B134,IMDB_Movies[[#All],[imdb_score]])),0)</f>
        <v>0.22587697572631285</v>
      </c>
    </row>
    <row r="135" spans="2:5" x14ac:dyDescent="0.3">
      <c r="B135">
        <v>195</v>
      </c>
      <c r="C135" s="1" cm="1">
        <f t="array" ref="C135">IFERROR(AVERAGE(IF(IMDB_Movies[[#All],[duration]]='Movie Duration Analysis'!B135,IMDB_Movies[[#All],[imdb_score]])),0)</f>
        <v>7.2</v>
      </c>
      <c r="D135" s="1" cm="1">
        <f t="array" ref="D135">IFERROR(MEDIAN(IF(IMDB_Movies[[#All],[duration]]='Movie Duration Analysis'!$B135,IMDB_Movies[[#All],[imdb_score]])),0)</f>
        <v>7.2</v>
      </c>
      <c r="E135" s="1" cm="1">
        <f t="array" ref="E135">IFERROR(_xlfn.STDEV.P(IF(IMDB_Movies[[#All],[duration]]='Movie Duration Analysis'!$B135,IMDB_Movies[[#All],[imdb_score]])),0)</f>
        <v>0</v>
      </c>
    </row>
    <row r="136" spans="2:5" x14ac:dyDescent="0.3">
      <c r="B136">
        <v>196</v>
      </c>
      <c r="C136" s="1" cm="1">
        <f t="array" ref="C136">IFERROR(AVERAGE(IF(IMDB_Movies[[#All],[duration]]='Movie Duration Analysis'!B136,IMDB_Movies[[#All],[imdb_score]])),0)</f>
        <v>7.2</v>
      </c>
      <c r="D136" s="1" cm="1">
        <f t="array" ref="D136">IFERROR(MEDIAN(IF(IMDB_Movies[[#All],[duration]]='Movie Duration Analysis'!$B136,IMDB_Movies[[#All],[imdb_score]])),0)</f>
        <v>7.2</v>
      </c>
      <c r="E136" s="1" cm="1">
        <f t="array" ref="E136">IFERROR(_xlfn.STDEV.P(IF(IMDB_Movies[[#All],[duration]]='Movie Duration Analysis'!$B136,IMDB_Movies[[#All],[imdb_score]])),0)</f>
        <v>0</v>
      </c>
    </row>
    <row r="137" spans="2:5" x14ac:dyDescent="0.3">
      <c r="B137">
        <v>197</v>
      </c>
      <c r="C137" s="1" cm="1">
        <f t="array" ref="C137">IFERROR(AVERAGE(IF(IMDB_Movies[[#All],[duration]]='Movie Duration Analysis'!B137,IMDB_Movies[[#All],[imdb_score]])),0)</f>
        <v>7.6</v>
      </c>
      <c r="D137" s="1" cm="1">
        <f t="array" ref="D137">IFERROR(MEDIAN(IF(IMDB_Movies[[#All],[duration]]='Movie Duration Analysis'!$B137,IMDB_Movies[[#All],[imdb_score]])),0)</f>
        <v>7.6</v>
      </c>
      <c r="E137" s="1" cm="1">
        <f t="array" ref="E137">IFERROR(_xlfn.STDEV.P(IF(IMDB_Movies[[#All],[duration]]='Movie Duration Analysis'!$B137,IMDB_Movies[[#All],[imdb_score]])),0)</f>
        <v>0</v>
      </c>
    </row>
    <row r="138" spans="2:5" x14ac:dyDescent="0.3">
      <c r="B138">
        <v>200</v>
      </c>
      <c r="C138" s="1" cm="1">
        <f t="array" ref="C138">IFERROR(AVERAGE(IF(IMDB_Movies[[#All],[duration]]='Movie Duration Analysis'!B138,IMDB_Movies[[#All],[imdb_score]])),0)</f>
        <v>8</v>
      </c>
      <c r="D138" s="1" cm="1">
        <f t="array" ref="D138">IFERROR(MEDIAN(IF(IMDB_Movies[[#All],[duration]]='Movie Duration Analysis'!$B138,IMDB_Movies[[#All],[imdb_score]])),0)</f>
        <v>8</v>
      </c>
      <c r="E138" s="1" cm="1">
        <f t="array" ref="E138">IFERROR(_xlfn.STDEV.P(IF(IMDB_Movies[[#All],[duration]]='Movie Duration Analysis'!$B138,IMDB_Movies[[#All],[imdb_score]])),0)</f>
        <v>0</v>
      </c>
    </row>
    <row r="139" spans="2:5" x14ac:dyDescent="0.3">
      <c r="B139">
        <v>201</v>
      </c>
      <c r="C139" s="1" cm="1">
        <f t="array" ref="C139">IFERROR(AVERAGE(IF(IMDB_Movies[[#All],[duration]]='Movie Duration Analysis'!B139,IMDB_Movies[[#All],[imdb_score]])),0)</f>
        <v>7.2</v>
      </c>
      <c r="D139" s="1" cm="1">
        <f t="array" ref="D139">IFERROR(MEDIAN(IF(IMDB_Movies[[#All],[duration]]='Movie Duration Analysis'!$B139,IMDB_Movies[[#All],[imdb_score]])),0)</f>
        <v>7.2</v>
      </c>
      <c r="E139" s="1" cm="1">
        <f t="array" ref="E139">IFERROR(_xlfn.STDEV.P(IF(IMDB_Movies[[#All],[duration]]='Movie Duration Analysis'!$B139,IMDB_Movies[[#All],[imdb_score]])),0)</f>
        <v>0</v>
      </c>
    </row>
    <row r="140" spans="2:5" x14ac:dyDescent="0.3">
      <c r="B140">
        <v>202</v>
      </c>
      <c r="C140" s="1" cm="1">
        <f t="array" ref="C140">IFERROR(AVERAGE(IF(IMDB_Movies[[#All],[duration]]='Movie Duration Analysis'!B140,IMDB_Movies[[#All],[imdb_score]])),0)</f>
        <v>8.1285714285714299</v>
      </c>
      <c r="D140" s="1" cm="1">
        <f t="array" ref="D140">IFERROR(MEDIAN(IF(IMDB_Movies[[#All],[duration]]='Movie Duration Analysis'!$B140,IMDB_Movies[[#All],[imdb_score]])),0)</f>
        <v>7.7</v>
      </c>
      <c r="E140" s="1" cm="1">
        <f t="array" ref="E140">IFERROR(_xlfn.STDEV.P(IF(IMDB_Movies[[#All],[duration]]='Movie Duration Analysis'!$B140,IMDB_Movies[[#All],[imdb_score]])),0)</f>
        <v>0.49487165930539306</v>
      </c>
    </row>
    <row r="141" spans="2:5" x14ac:dyDescent="0.3">
      <c r="B141">
        <v>206</v>
      </c>
      <c r="C141" s="1" cm="1">
        <f t="array" ref="C141">IFERROR(AVERAGE(IF(IMDB_Movies[[#All],[duration]]='Movie Duration Analysis'!B141,IMDB_Movies[[#All],[imdb_score]])),0)</f>
        <v>6.25</v>
      </c>
      <c r="D141" s="1" cm="1">
        <f t="array" ref="D141">IFERROR(MEDIAN(IF(IMDB_Movies[[#All],[duration]]='Movie Duration Analysis'!$B141,IMDB_Movies[[#All],[imdb_score]])),0)</f>
        <v>5.5</v>
      </c>
      <c r="E141" s="1" cm="1">
        <f t="array" ref="E141">IFERROR(_xlfn.STDEV.P(IF(IMDB_Movies[[#All],[duration]]='Movie Duration Analysis'!$B141,IMDB_Movies[[#All],[imdb_score]])),0)</f>
        <v>1.14564392373896</v>
      </c>
    </row>
    <row r="142" spans="2:5" x14ac:dyDescent="0.3">
      <c r="B142">
        <v>212</v>
      </c>
      <c r="C142" s="1" cm="1">
        <f t="array" ref="C142">IFERROR(AVERAGE(IF(IMDB_Movies[[#All],[duration]]='Movie Duration Analysis'!B142,IMDB_Movies[[#All],[imdb_score]])),0)</f>
        <v>6.7875000000000005</v>
      </c>
      <c r="D142" s="1" cm="1">
        <f t="array" ref="D142">IFERROR(MEDIAN(IF(IMDB_Movies[[#All],[duration]]='Movie Duration Analysis'!$B142,IMDB_Movies[[#All],[imdb_score]])),0)</f>
        <v>6.6</v>
      </c>
      <c r="E142" s="1" cm="1">
        <f t="array" ref="E142">IFERROR(_xlfn.STDEV.P(IF(IMDB_Movies[[#All],[duration]]='Movie Duration Analysis'!$B142,IMDB_Movies[[#All],[imdb_score]])),0)</f>
        <v>0.24206145913796356</v>
      </c>
    </row>
    <row r="143" spans="2:5" x14ac:dyDescent="0.3">
      <c r="B143">
        <v>215</v>
      </c>
      <c r="C143" s="1" cm="1">
        <f t="array" ref="C143">IFERROR(AVERAGE(IF(IMDB_Movies[[#All],[duration]]='Movie Duration Analysis'!B143,IMDB_Movies[[#All],[imdb_score]])),0)</f>
        <v>7.8111111111111109</v>
      </c>
      <c r="D143" s="1" cm="1">
        <f t="array" ref="D143">IFERROR(MEDIAN(IF(IMDB_Movies[[#All],[duration]]='Movie Duration Analysis'!$B143,IMDB_Movies[[#All],[imdb_score]])),0)</f>
        <v>7.7</v>
      </c>
      <c r="E143" s="1" cm="1">
        <f t="array" ref="E143">IFERROR(_xlfn.STDEV.P(IF(IMDB_Movies[[#All],[duration]]='Movie Duration Analysis'!$B143,IMDB_Movies[[#All],[imdb_score]])),0)</f>
        <v>0.20786985482077439</v>
      </c>
    </row>
    <row r="144" spans="2:5" x14ac:dyDescent="0.3">
      <c r="B144">
        <v>216</v>
      </c>
      <c r="C144" s="1" cm="1">
        <f t="array" ref="C144">IFERROR(AVERAGE(IF(IMDB_Movies[[#All],[duration]]='Movie Duration Analysis'!B144,IMDB_Movies[[#All],[imdb_score]])),0)</f>
        <v>7.5</v>
      </c>
      <c r="D144" s="1" cm="1">
        <f t="array" ref="D144">IFERROR(MEDIAN(IF(IMDB_Movies[[#All],[duration]]='Movie Duration Analysis'!$B144,IMDB_Movies[[#All],[imdb_score]])),0)</f>
        <v>7.5</v>
      </c>
      <c r="E144" s="1" cm="1">
        <f t="array" ref="E144">IFERROR(_xlfn.STDEV.P(IF(IMDB_Movies[[#All],[duration]]='Movie Duration Analysis'!$B144,IMDB_Movies[[#All],[imdb_score]])),0)</f>
        <v>0</v>
      </c>
    </row>
    <row r="145" spans="2:5" x14ac:dyDescent="0.3">
      <c r="B145">
        <v>219</v>
      </c>
      <c r="C145" s="1" cm="1">
        <f t="array" ref="C145">IFERROR(AVERAGE(IF(IMDB_Movies[[#All],[duration]]='Movie Duration Analysis'!B145,IMDB_Movies[[#All],[imdb_score]])),0)</f>
        <v>7.8</v>
      </c>
      <c r="D145" s="1" cm="1">
        <f t="array" ref="D145">IFERROR(MEDIAN(IF(IMDB_Movies[[#All],[duration]]='Movie Duration Analysis'!$B145,IMDB_Movies[[#All],[imdb_score]])),0)</f>
        <v>7.8</v>
      </c>
      <c r="E145" s="1" cm="1">
        <f t="array" ref="E145">IFERROR(_xlfn.STDEV.P(IF(IMDB_Movies[[#All],[duration]]='Movie Duration Analysis'!$B145,IMDB_Movies[[#All],[imdb_score]])),0)</f>
        <v>0</v>
      </c>
    </row>
    <row r="146" spans="2:5" x14ac:dyDescent="0.3">
      <c r="B146">
        <v>220</v>
      </c>
      <c r="C146" s="1" cm="1">
        <f t="array" ref="C146">IFERROR(AVERAGE(IF(IMDB_Movies[[#All],[duration]]='Movie Duration Analysis'!B146,IMDB_Movies[[#All],[imdb_score]])),0)</f>
        <v>7.08</v>
      </c>
      <c r="D146" s="1" cm="1">
        <f t="array" ref="D146">IFERROR(MEDIAN(IF(IMDB_Movies[[#All],[duration]]='Movie Duration Analysis'!$B146,IMDB_Movies[[#All],[imdb_score]])),0)</f>
        <v>5.8</v>
      </c>
      <c r="E146" s="1" cm="1">
        <f t="array" ref="E146">IFERROR(_xlfn.STDEV.P(IF(IMDB_Movies[[#All],[duration]]='Movie Duration Analysis'!$B146,IMDB_Movies[[#All],[imdb_score]])),0)</f>
        <v>1.5676734353812376</v>
      </c>
    </row>
    <row r="147" spans="2:5" x14ac:dyDescent="0.3">
      <c r="B147">
        <v>225</v>
      </c>
      <c r="C147" s="1" cm="1">
        <f t="array" ref="C147">IFERROR(AVERAGE(IF(IMDB_Movies[[#All],[duration]]='Movie Duration Analysis'!B147,IMDB_Movies[[#All],[imdb_score]])),0)</f>
        <v>6.5999999999999988</v>
      </c>
      <c r="D147" s="1" cm="1">
        <f t="array" ref="D147">IFERROR(MEDIAN(IF(IMDB_Movies[[#All],[duration]]='Movie Duration Analysis'!$B147,IMDB_Movies[[#All],[imdb_score]])),0)</f>
        <v>6.6</v>
      </c>
      <c r="E147" s="1" cm="1">
        <f t="array" ref="E147">IFERROR(_xlfn.STDEV.P(IF(IMDB_Movies[[#All],[duration]]='Movie Duration Analysis'!$B147,IMDB_Movies[[#All],[imdb_score]])),0)</f>
        <v>8.8817841970012523E-16</v>
      </c>
    </row>
    <row r="148" spans="2:5" x14ac:dyDescent="0.3">
      <c r="B148">
        <v>226</v>
      </c>
      <c r="C148" s="1" cm="1">
        <f t="array" ref="C148">IFERROR(AVERAGE(IF(IMDB_Movies[[#All],[duration]]='Movie Duration Analysis'!B148,IMDB_Movies[[#All],[imdb_score]])),0)</f>
        <v>8.1999999999999993</v>
      </c>
      <c r="D148" s="1" cm="1">
        <f t="array" ref="D148">IFERROR(MEDIAN(IF(IMDB_Movies[[#All],[duration]]='Movie Duration Analysis'!$B148,IMDB_Movies[[#All],[imdb_score]])),0)</f>
        <v>8.1999999999999993</v>
      </c>
      <c r="E148" s="1" cm="1">
        <f t="array" ref="E148">IFERROR(_xlfn.STDEV.P(IF(IMDB_Movies[[#All],[duration]]='Movie Duration Analysis'!$B148,IMDB_Movies[[#All],[imdb_score]])),0)</f>
        <v>0</v>
      </c>
    </row>
    <row r="149" spans="2:5" x14ac:dyDescent="0.3">
      <c r="B149">
        <v>227</v>
      </c>
      <c r="C149" s="1" cm="1">
        <f t="array" ref="C149">IFERROR(AVERAGE(IF(IMDB_Movies[[#All],[duration]]='Movie Duration Analysis'!B149,IMDB_Movies[[#All],[imdb_score]])),0)</f>
        <v>8.4</v>
      </c>
      <c r="D149" s="1" cm="1">
        <f t="array" ref="D149">IFERROR(MEDIAN(IF(IMDB_Movies[[#All],[duration]]='Movie Duration Analysis'!$B149,IMDB_Movies[[#All],[imdb_score]])),0)</f>
        <v>8.4</v>
      </c>
      <c r="E149" s="1" cm="1">
        <f t="array" ref="E149">IFERROR(_xlfn.STDEV.P(IF(IMDB_Movies[[#All],[duration]]='Movie Duration Analysis'!$B149,IMDB_Movies[[#All],[imdb_score]])),0)</f>
        <v>0</v>
      </c>
    </row>
    <row r="150" spans="2:5" x14ac:dyDescent="0.3">
      <c r="B150">
        <v>236</v>
      </c>
      <c r="C150" s="1" cm="1">
        <f t="array" ref="C150">IFERROR(AVERAGE(IF(IMDB_Movies[[#All],[duration]]='Movie Duration Analysis'!B150,IMDB_Movies[[#All],[imdb_score]])),0)</f>
        <v>8</v>
      </c>
      <c r="D150" s="1" cm="1">
        <f t="array" ref="D150">IFERROR(MEDIAN(IF(IMDB_Movies[[#All],[duration]]='Movie Duration Analysis'!$B150,IMDB_Movies[[#All],[imdb_score]])),0)</f>
        <v>8</v>
      </c>
      <c r="E150" s="1" cm="1">
        <f t="array" ref="E150">IFERROR(_xlfn.STDEV.P(IF(IMDB_Movies[[#All],[duration]]='Movie Duration Analysis'!$B150,IMDB_Movies[[#All],[imdb_score]])),0)</f>
        <v>0</v>
      </c>
    </row>
    <row r="151" spans="2:5" x14ac:dyDescent="0.3">
      <c r="B151">
        <v>240</v>
      </c>
      <c r="C151" s="1" cm="1">
        <f t="array" ref="C151">IFERROR(AVERAGE(IF(IMDB_Movies[[#All],[duration]]='Movie Duration Analysis'!B151,IMDB_Movies[[#All],[imdb_score]])),0)</f>
        <v>8.1999999999999993</v>
      </c>
      <c r="D151" s="1" cm="1">
        <f t="array" ref="D151">IFERROR(MEDIAN(IF(IMDB_Movies[[#All],[duration]]='Movie Duration Analysis'!$B151,IMDB_Movies[[#All],[imdb_score]])),0)</f>
        <v>8.1999999999999993</v>
      </c>
      <c r="E151" s="1" cm="1">
        <f t="array" ref="E151">IFERROR(_xlfn.STDEV.P(IF(IMDB_Movies[[#All],[duration]]='Movie Duration Analysis'!$B151,IMDB_Movies[[#All],[imdb_score]])),0)</f>
        <v>0</v>
      </c>
    </row>
    <row r="152" spans="2:5" x14ac:dyDescent="0.3">
      <c r="B152">
        <v>251</v>
      </c>
      <c r="C152" s="1" cm="1">
        <f t="array" ref="C152">IFERROR(AVERAGE(IF(IMDB_Movies[[#All],[duration]]='Movie Duration Analysis'!B152,IMDB_Movies[[#All],[imdb_score]])),0)</f>
        <v>7.4666666666666659</v>
      </c>
      <c r="D152" s="1" cm="1">
        <f t="array" ref="D152">IFERROR(MEDIAN(IF(IMDB_Movies[[#All],[duration]]='Movie Duration Analysis'!$B152,IMDB_Movies[[#All],[imdb_score]])),0)</f>
        <v>7</v>
      </c>
      <c r="E152" s="1" cm="1">
        <f t="array" ref="E152">IFERROR(_xlfn.STDEV.P(IF(IMDB_Movies[[#All],[duration]]='Movie Duration Analysis'!$B152,IMDB_Movies[[#All],[imdb_score]])),0)</f>
        <v>0.65996632910744446</v>
      </c>
    </row>
    <row r="153" spans="2:5" x14ac:dyDescent="0.3">
      <c r="B153">
        <v>271</v>
      </c>
      <c r="C153" s="1" cm="1">
        <f t="array" ref="C153">IFERROR(AVERAGE(IF(IMDB_Movies[[#All],[duration]]='Movie Duration Analysis'!B153,IMDB_Movies[[#All],[imdb_score]])),0)</f>
        <v>7.7</v>
      </c>
      <c r="D153" s="1" cm="1">
        <f t="array" ref="D153">IFERROR(MEDIAN(IF(IMDB_Movies[[#All],[duration]]='Movie Duration Analysis'!$B153,IMDB_Movies[[#All],[imdb_score]])),0)</f>
        <v>7.7</v>
      </c>
      <c r="E153" s="1" cm="1">
        <f t="array" ref="E153">IFERROR(_xlfn.STDEV.P(IF(IMDB_Movies[[#All],[duration]]='Movie Duration Analysis'!$B153,IMDB_Movies[[#All],[imdb_score]])),0)</f>
        <v>0</v>
      </c>
    </row>
    <row r="154" spans="2:5" x14ac:dyDescent="0.3">
      <c r="B154">
        <v>280</v>
      </c>
      <c r="C154" s="1" cm="1">
        <f t="array" ref="C154">IFERROR(AVERAGE(IF(IMDB_Movies[[#All],[duration]]='Movie Duration Analysis'!B154,IMDB_Movies[[#All],[imdb_score]])),0)</f>
        <v>6.3</v>
      </c>
      <c r="D154" s="1" cm="1">
        <f t="array" ref="D154">IFERROR(MEDIAN(IF(IMDB_Movies[[#All],[duration]]='Movie Duration Analysis'!$B154,IMDB_Movies[[#All],[imdb_score]])),0)</f>
        <v>6.3</v>
      </c>
      <c r="E154" s="1" cm="1">
        <f t="array" ref="E154">IFERROR(_xlfn.STDEV.P(IF(IMDB_Movies[[#All],[duration]]='Movie Duration Analysis'!$B154,IMDB_Movies[[#All],[imdb_score]])),0)</f>
        <v>0</v>
      </c>
    </row>
    <row r="155" spans="2:5" x14ac:dyDescent="0.3">
      <c r="B155">
        <v>289</v>
      </c>
      <c r="C155" s="1" cm="1">
        <f t="array" ref="C155">IFERROR(AVERAGE(IF(IMDB_Movies[[#All],[duration]]='Movie Duration Analysis'!B155,IMDB_Movies[[#All],[imdb_score]])),0)</f>
        <v>8.5</v>
      </c>
      <c r="D155" s="1" cm="1">
        <f t="array" ref="D155">IFERROR(MEDIAN(IF(IMDB_Movies[[#All],[duration]]='Movie Duration Analysis'!$B155,IMDB_Movies[[#All],[imdb_score]])),0)</f>
        <v>8.5</v>
      </c>
      <c r="E155" s="1" cm="1">
        <f t="array" ref="E155">IFERROR(_xlfn.STDEV.P(IF(IMDB_Movies[[#All],[duration]]='Movie Duration Analysis'!$B155,IMDB_Movies[[#All],[imdb_score]])),0)</f>
        <v>0</v>
      </c>
    </row>
    <row r="156" spans="2:5" x14ac:dyDescent="0.3">
      <c r="B156">
        <v>293</v>
      </c>
      <c r="C156" s="1" cm="1">
        <f t="array" ref="C156">IFERROR(AVERAGE(IF(IMDB_Movies[[#All],[duration]]='Movie Duration Analysis'!B156,IMDB_Movies[[#All],[imdb_score]])),0)</f>
        <v>8.4</v>
      </c>
      <c r="D156" s="1" cm="1">
        <f t="array" ref="D156">IFERROR(MEDIAN(IF(IMDB_Movies[[#All],[duration]]='Movie Duration Analysis'!$B156,IMDB_Movies[[#All],[imdb_score]])),0)</f>
        <v>8.4</v>
      </c>
      <c r="E156" s="1" cm="1">
        <f t="array" ref="E156">IFERROR(_xlfn.STDEV.P(IF(IMDB_Movies[[#All],[duration]]='Movie Duration Analysis'!$B156,IMDB_Movies[[#All],[imdb_score]])),0)</f>
        <v>0</v>
      </c>
    </row>
    <row r="157" spans="2:5" x14ac:dyDescent="0.3">
      <c r="B157">
        <v>300</v>
      </c>
      <c r="C157" s="1" cm="1">
        <f t="array" ref="C157">IFERROR(AVERAGE(IF(IMDB_Movies[[#All],[duration]]='Movie Duration Analysis'!B157,IMDB_Movies[[#All],[imdb_score]])),0)</f>
        <v>6.6</v>
      </c>
      <c r="D157" s="1" cm="1">
        <f t="array" ref="D157">IFERROR(MEDIAN(IF(IMDB_Movies[[#All],[duration]]='Movie Duration Analysis'!$B157,IMDB_Movies[[#All],[imdb_score]])),0)</f>
        <v>6.6</v>
      </c>
      <c r="E157" s="1" cm="1">
        <f t="array" ref="E157">IFERROR(_xlfn.STDEV.P(IF(IMDB_Movies[[#All],[duration]]='Movie Duration Analysis'!$B157,IMDB_Movies[[#All],[imdb_score]])),0)</f>
        <v>0</v>
      </c>
    </row>
    <row r="158" spans="2:5" x14ac:dyDescent="0.3">
      <c r="B158">
        <v>325</v>
      </c>
      <c r="C158" s="1" cm="1">
        <f t="array" ref="C158">IFERROR(AVERAGE(IF(IMDB_Movies[[#All],[duration]]='Movie Duration Analysis'!B158,IMDB_Movies[[#All],[imdb_score]])),0)</f>
        <v>6.8</v>
      </c>
      <c r="D158" s="1" cm="1">
        <f t="array" ref="D158">IFERROR(MEDIAN(IF(IMDB_Movies[[#All],[duration]]='Movie Duration Analysis'!$B158,IMDB_Movies[[#All],[imdb_score]])),0)</f>
        <v>6.8</v>
      </c>
      <c r="E158" s="1" cm="1">
        <f t="array" ref="E158">IFERROR(_xlfn.STDEV.P(IF(IMDB_Movies[[#All],[duration]]='Movie Duration Analysis'!$B158,IMDB_Movies[[#All],[imdb_score]])),0)</f>
        <v>0</v>
      </c>
    </row>
    <row r="159" spans="2:5" x14ac:dyDescent="0.3">
      <c r="B159">
        <v>330</v>
      </c>
      <c r="C159" s="1" cm="1">
        <f t="array" ref="C159">IFERROR(AVERAGE(IF(IMDB_Movies[[#All],[duration]]='Movie Duration Analysis'!B159,IMDB_Movies[[#All],[imdb_score]])),0)</f>
        <v>8</v>
      </c>
      <c r="D159" s="1" cm="1">
        <f t="array" ref="D159">IFERROR(MEDIAN(IF(IMDB_Movies[[#All],[duration]]='Movie Duration Analysis'!$B159,IMDB_Movies[[#All],[imdb_score]])),0)</f>
        <v>8</v>
      </c>
      <c r="E159" s="1" cm="1">
        <f t="array" ref="E159">IFERROR(_xlfn.STDEV.P(IF(IMDB_Movies[[#All],[duration]]='Movie Duration Analysis'!$B159,IMDB_Movies[[#All],[imdb_score]])),0)</f>
        <v>0</v>
      </c>
    </row>
  </sheetData>
  <conditionalFormatting sqref="C4:C159">
    <cfRule type="top10" dxfId="12" priority="1" bottom="1" rank="2"/>
    <cfRule type="top10" dxfId="11" priority="4" rank="5"/>
  </conditionalFormatting>
  <conditionalFormatting sqref="D4:D159">
    <cfRule type="top10" dxfId="10" priority="3" rank="5"/>
  </conditionalFormatting>
  <conditionalFormatting sqref="E4:E159">
    <cfRule type="top10" dxfId="9" priority="2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194B9-F8A8-432A-9B33-F451E98C0674}">
  <dimension ref="D3:H42"/>
  <sheetViews>
    <sheetView zoomScale="80" zoomScaleNormal="80" workbookViewId="0">
      <selection activeCell="K22" sqref="K22"/>
    </sheetView>
  </sheetViews>
  <sheetFormatPr defaultRowHeight="14.4" x14ac:dyDescent="0.3"/>
  <cols>
    <col min="2" max="2" width="10.77734375" bestFit="1" customWidth="1"/>
    <col min="3" max="3" width="16.5546875" bestFit="1" customWidth="1"/>
    <col min="4" max="4" width="20.5546875" bestFit="1" customWidth="1"/>
    <col min="5" max="5" width="6.88671875" customWidth="1"/>
    <col min="6" max="6" width="19.6640625" customWidth="1"/>
    <col min="7" max="8" width="14.44140625" customWidth="1"/>
    <col min="9" max="9" width="11.44140625" customWidth="1"/>
    <col min="10" max="10" width="12.5546875" bestFit="1" customWidth="1"/>
    <col min="11" max="11" width="23.44140625" bestFit="1" customWidth="1"/>
  </cols>
  <sheetData>
    <row r="3" spans="4:8" x14ac:dyDescent="0.3">
      <c r="D3" s="7" t="s">
        <v>21966</v>
      </c>
      <c r="E3" s="7"/>
      <c r="F3" s="7"/>
      <c r="G3" s="6"/>
      <c r="H3" s="6"/>
    </row>
    <row r="4" spans="4:8" x14ac:dyDescent="0.3">
      <c r="D4" s="9" t="s">
        <v>26297</v>
      </c>
      <c r="E4" s="2" t="s">
        <v>21961</v>
      </c>
      <c r="F4" s="2" t="s">
        <v>21962</v>
      </c>
      <c r="G4" s="2" t="s">
        <v>21956</v>
      </c>
      <c r="H4" s="2" t="s">
        <v>21958</v>
      </c>
    </row>
    <row r="5" spans="4:8" x14ac:dyDescent="0.3">
      <c r="D5" s="4" t="str" cm="1">
        <f t="array" ref="D5:D42">_xlfn.UNIQUE(IMDB_Movies_2[language])</f>
        <v>English</v>
      </c>
      <c r="E5" s="3" cm="1">
        <f t="array" ref="E5">IFERROR(COUNT(IF(IMDB_Movies_2[language]='Language Analysis'!$D5,IMDB_Movies_2[imdb_score])),0)</f>
        <v>3609</v>
      </c>
      <c r="F5" s="3" cm="1">
        <f t="array" ref="F5">IFERROR(ROUND(AVERAGE(IF(IMDB_Movies_2[language]='Language Analysis'!$D5,IMDB_Movies_2[imdb_score])),2),0)</f>
        <v>6.42</v>
      </c>
      <c r="G5" s="3" cm="1">
        <f t="array" ref="G5">IFERROR(MEDIAN(IF(IMDB_Movies_2[language]='Language Analysis'!$D5,IMDB_Movies_2[imdb_score])),0)</f>
        <v>6.5</v>
      </c>
      <c r="H5" s="3" cm="1">
        <f t="array" ref="H5">IFERROR(ROUND(_xlfn.STDEV.P(IF(IMDB_Movies[language]='Language Analysis'!$D5,IMDB_Movies[imdb_score])),2),0)</f>
        <v>1.04</v>
      </c>
    </row>
    <row r="6" spans="4:8" x14ac:dyDescent="0.3">
      <c r="D6" s="4" t="str">
        <v>Mandarin</v>
      </c>
      <c r="E6" s="3" cm="1">
        <f t="array" ref="E6">IFERROR(COUNT(IF(IMDB_Movies_2[language]='Language Analysis'!$D6,IMDB_Movies_2[imdb_score])),0)</f>
        <v>14</v>
      </c>
      <c r="F6" s="3" cm="1">
        <f t="array" ref="F6">IFERROR(ROUND(AVERAGE(IF(IMDB_Movies_2[language]='Language Analysis'!$D6,IMDB_Movies_2[imdb_score])),2),0)</f>
        <v>7.02</v>
      </c>
      <c r="G6" s="3">
        <f t="array" ref="G6">IFERROR(MEDIAN(IF(IMDB_Movies[language]='Language Analysis'!$D6,IMDB_Movies[imdb_score])),0)</f>
        <v>7.25</v>
      </c>
      <c r="H6" s="3" cm="1">
        <f t="array" ref="H6">IFERROR(ROUND(_xlfn.STDEV.P(IF(IMDB_Movies[language]='Language Analysis'!$D6,IMDB_Movies[imdb_score])),2),0)</f>
        <v>0.74</v>
      </c>
    </row>
    <row r="7" spans="4:8" x14ac:dyDescent="0.3">
      <c r="D7" s="4" t="str">
        <v>Aboriginal</v>
      </c>
      <c r="E7" s="3" cm="1">
        <f t="array" ref="E7">IFERROR(COUNT(IF(IMDB_Movies_2[language]='Language Analysis'!$D7,IMDB_Movies_2[imdb_score])),0)</f>
        <v>2</v>
      </c>
      <c r="F7" s="3" cm="1">
        <f t="array" ref="F7">IFERROR(ROUND(AVERAGE(IF(IMDB_Movies_2[language]='Language Analysis'!$D7,IMDB_Movies_2[imdb_score])),2),0)</f>
        <v>6.95</v>
      </c>
      <c r="G7" s="3">
        <f t="array" ref="G7">IFERROR(MEDIAN(IF(IMDB_Movies[language]='Language Analysis'!$D7,IMDB_Movies[imdb_score])),0)</f>
        <v>7.5</v>
      </c>
      <c r="H7" s="3" cm="1">
        <f t="array" ref="H7">IFERROR(ROUND(_xlfn.STDEV.P(IF(IMDB_Movies[language]='Language Analysis'!$D7,IMDB_Movies[imdb_score])),2),0)</f>
        <v>0.54</v>
      </c>
    </row>
    <row r="8" spans="4:8" x14ac:dyDescent="0.3">
      <c r="D8" s="4" t="str">
        <v>Spanish</v>
      </c>
      <c r="E8" s="3" cm="1">
        <f t="array" ref="E8">IFERROR(COUNT(IF(IMDB_Movies_2[language]='Language Analysis'!$D8,IMDB_Movies_2[imdb_score])),0)</f>
        <v>26</v>
      </c>
      <c r="F8" s="3" cm="1">
        <f t="array" ref="F8">IFERROR(ROUND(AVERAGE(IF(IMDB_Movies_2[language]='Language Analysis'!$D8,IMDB_Movies_2[imdb_score])),2),0)</f>
        <v>7.05</v>
      </c>
      <c r="G8" s="3">
        <f t="array" ref="G8">IFERROR(MEDIAN(IF(IMDB_Movies[language]='Language Analysis'!$D8,IMDB_Movies[imdb_score])),0)</f>
        <v>7.2</v>
      </c>
      <c r="H8" s="3" cm="1">
        <f t="array" ref="H8">IFERROR(ROUND(_xlfn.STDEV.P(IF(IMDB_Movies[language]='Language Analysis'!$D8,IMDB_Movies[imdb_score])),2),0)</f>
        <v>0.82</v>
      </c>
    </row>
    <row r="9" spans="4:8" x14ac:dyDescent="0.3">
      <c r="D9" s="4" t="str">
        <v>French</v>
      </c>
      <c r="E9" s="3" cm="1">
        <f t="array" ref="E9">IFERROR(COUNT(IF(IMDB_Movies_2[language]='Language Analysis'!$D9,IMDB_Movies_2[imdb_score])),0)</f>
        <v>37</v>
      </c>
      <c r="F9" s="3" cm="1">
        <f t="array" ref="F9">IFERROR(ROUND(AVERAGE(IF(IMDB_Movies_2[language]='Language Analysis'!$D9,IMDB_Movies_2[imdb_score])),2),0)</f>
        <v>7.29</v>
      </c>
      <c r="G9" s="3">
        <f t="array" ref="G9">IFERROR(MEDIAN(IF(IMDB_Movies[language]='Language Analysis'!$D9,IMDB_Movies[imdb_score])),0)</f>
        <v>7.2</v>
      </c>
      <c r="H9" s="3" cm="1">
        <f t="array" ref="H9">IFERROR(ROUND(_xlfn.STDEV.P(IF(IMDB_Movies[language]='Language Analysis'!$D9,IMDB_Movies[imdb_score])),2),0)</f>
        <v>0.54</v>
      </c>
    </row>
    <row r="10" spans="4:8" x14ac:dyDescent="0.3">
      <c r="D10" s="4" t="str">
        <v>Filipino</v>
      </c>
      <c r="E10" s="3" cm="1">
        <f t="array" ref="E10">IFERROR(COUNT(IF(IMDB_Movies_2[language]='Language Analysis'!$D10,IMDB_Movies_2[imdb_score])),0)</f>
        <v>1</v>
      </c>
      <c r="F10" s="3" cm="1">
        <f t="array" ref="F10">IFERROR(ROUND(AVERAGE(IF(IMDB_Movies_2[language]='Language Analysis'!$D10,IMDB_Movies_2[imdb_score])),2),0)</f>
        <v>6.7</v>
      </c>
      <c r="G10" s="3">
        <f t="array" ref="G10">IFERROR(MEDIAN(IF(IMDB_Movies[language]='Language Analysis'!$D10,IMDB_Movies[imdb_score])),0)</f>
        <v>6.7</v>
      </c>
      <c r="H10" s="3" cm="1">
        <f t="array" ref="H10">IFERROR(ROUND(_xlfn.STDEV.P(IF(IMDB_Movies[language]='Language Analysis'!$D10,IMDB_Movies[imdb_score])),2),0)</f>
        <v>0</v>
      </c>
    </row>
    <row r="11" spans="4:8" x14ac:dyDescent="0.3">
      <c r="D11" s="4" t="str">
        <v>Maya</v>
      </c>
      <c r="E11" s="3" cm="1">
        <f t="array" ref="E11">IFERROR(COUNT(IF(IMDB_Movies_2[language]='Language Analysis'!$D11,IMDB_Movies_2[imdb_score])),0)</f>
        <v>1</v>
      </c>
      <c r="F11" s="3" cm="1">
        <f t="array" ref="F11">IFERROR(ROUND(AVERAGE(IF(IMDB_Movies_2[language]='Language Analysis'!$D11,IMDB_Movies_2[imdb_score])),2),0)</f>
        <v>7.8</v>
      </c>
      <c r="G11" s="3">
        <f t="array" ref="G11">IFERROR(MEDIAN(IF(IMDB_Movies[language]='Language Analysis'!$D11,IMDB_Movies[imdb_score])),0)</f>
        <v>7.8</v>
      </c>
      <c r="H11" s="3" cm="1">
        <f t="array" ref="H11">IFERROR(ROUND(_xlfn.STDEV.P(IF(IMDB_Movies[language]='Language Analysis'!$D11,IMDB_Movies[imdb_score])),2),0)</f>
        <v>0</v>
      </c>
    </row>
    <row r="12" spans="4:8" x14ac:dyDescent="0.3">
      <c r="D12" s="4" t="str">
        <v>Kazakh</v>
      </c>
      <c r="E12" s="3" cm="1">
        <f t="array" ref="E12">IFERROR(COUNT(IF(IMDB_Movies_2[language]='Language Analysis'!$D12,IMDB_Movies_2[imdb_score])),0)</f>
        <v>1</v>
      </c>
      <c r="F12" s="3" cm="1">
        <f t="array" ref="F12">IFERROR(ROUND(AVERAGE(IF(IMDB_Movies_2[language]='Language Analysis'!$D12,IMDB_Movies_2[imdb_score])),2),0)</f>
        <v>6</v>
      </c>
      <c r="G12" s="3">
        <f t="array" ref="G12">IFERROR(MEDIAN(IF(IMDB_Movies[language]='Language Analysis'!$D12,IMDB_Movies[imdb_score])),0)</f>
        <v>6</v>
      </c>
      <c r="H12" s="3" cm="1">
        <f t="array" ref="H12">IFERROR(ROUND(_xlfn.STDEV.P(IF(IMDB_Movies[language]='Language Analysis'!$D12,IMDB_Movies[imdb_score])),2),0)</f>
        <v>0</v>
      </c>
    </row>
    <row r="13" spans="4:8" x14ac:dyDescent="0.3">
      <c r="D13" s="4" t="str">
        <v>Telugu</v>
      </c>
      <c r="E13" s="3" cm="1">
        <f t="array" ref="E13">IFERROR(COUNT(IF(IMDB_Movies_2[language]='Language Analysis'!$D13,IMDB_Movies_2[imdb_score])),0)</f>
        <v>1</v>
      </c>
      <c r="F13" s="3" cm="1">
        <f t="array" ref="F13">IFERROR(ROUND(AVERAGE(IF(IMDB_Movies_2[language]='Language Analysis'!$D13,IMDB_Movies_2[imdb_score])),2),0)</f>
        <v>8.4</v>
      </c>
      <c r="G13" s="3">
        <f t="array" ref="G13">IFERROR(MEDIAN(IF(IMDB_Movies[language]='Language Analysis'!$D13,IMDB_Movies[imdb_score])),0)</f>
        <v>8.4</v>
      </c>
      <c r="H13" s="3" cm="1">
        <f t="array" ref="H13">IFERROR(ROUND(_xlfn.STDEV.P(IF(IMDB_Movies[language]='Language Analysis'!$D13,IMDB_Movies[imdb_score])),2),0)</f>
        <v>0</v>
      </c>
    </row>
    <row r="14" spans="4:8" x14ac:dyDescent="0.3">
      <c r="D14" s="4" t="str">
        <v>Cantonese</v>
      </c>
      <c r="E14" s="3" cm="1">
        <f t="array" ref="E14">IFERROR(COUNT(IF(IMDB_Movies_2[language]='Language Analysis'!$D14,IMDB_Movies_2[imdb_score])),0)</f>
        <v>8</v>
      </c>
      <c r="F14" s="3" cm="1">
        <f t="array" ref="F14">IFERROR(ROUND(AVERAGE(IF(IMDB_Movies_2[language]='Language Analysis'!$D14,IMDB_Movies_2[imdb_score])),2),0)</f>
        <v>7.24</v>
      </c>
      <c r="G14" s="3">
        <f t="array" ref="G14">IFERROR(MEDIAN(IF(IMDB_Movies[language]='Language Analysis'!$D14,IMDB_Movies[imdb_score])),0)</f>
        <v>7.3</v>
      </c>
      <c r="H14" s="3" cm="1">
        <f t="array" ref="H14">IFERROR(ROUND(_xlfn.STDEV.P(IF(IMDB_Movies[language]='Language Analysis'!$D14,IMDB_Movies[imdb_score])),2),0)</f>
        <v>0.38</v>
      </c>
    </row>
    <row r="15" spans="4:8" x14ac:dyDescent="0.3">
      <c r="D15" s="4" t="str">
        <v>Japanese</v>
      </c>
      <c r="E15" s="3" cm="1">
        <f t="array" ref="E15">IFERROR(COUNT(IF(IMDB_Movies_2[language]='Language Analysis'!$D15,IMDB_Movies_2[imdb_score])),0)</f>
        <v>12</v>
      </c>
      <c r="F15" s="3" cm="1">
        <f t="array" ref="F15">IFERROR(ROUND(AVERAGE(IF(IMDB_Movies_2[language]='Language Analysis'!$D15,IMDB_Movies_2[imdb_score])),2),0)</f>
        <v>7.63</v>
      </c>
      <c r="G15" s="3">
        <f t="array" ref="G15">IFERROR(MEDIAN(IF(IMDB_Movies[language]='Language Analysis'!$D15,IMDB_Movies[imdb_score])),0)</f>
        <v>7.7</v>
      </c>
      <c r="H15" s="3" cm="1">
        <f t="array" ref="H15">IFERROR(ROUND(_xlfn.STDEV.P(IF(IMDB_Movies[language]='Language Analysis'!$D15,IMDB_Movies[imdb_score])),2),0)</f>
        <v>0.88</v>
      </c>
    </row>
    <row r="16" spans="4:8" x14ac:dyDescent="0.3">
      <c r="D16" s="4" t="str">
        <v>Aramaic</v>
      </c>
      <c r="E16" s="3" cm="1">
        <f t="array" ref="E16">IFERROR(COUNT(IF(IMDB_Movies_2[language]='Language Analysis'!$D16,IMDB_Movies_2[imdb_score])),0)</f>
        <v>1</v>
      </c>
      <c r="F16" s="3" cm="1">
        <f t="array" ref="F16">IFERROR(ROUND(AVERAGE(IF(IMDB_Movies_2[language]='Language Analysis'!$D16,IMDB_Movies_2[imdb_score])),2),0)</f>
        <v>7.1</v>
      </c>
      <c r="G16" s="3">
        <f t="array" ref="G16">IFERROR(MEDIAN(IF(IMDB_Movies[language]='Language Analysis'!$D16,IMDB_Movies[imdb_score])),0)</f>
        <v>7.1</v>
      </c>
      <c r="H16" s="3" cm="1">
        <f t="array" ref="H16">IFERROR(ROUND(_xlfn.STDEV.P(IF(IMDB_Movies[language]='Language Analysis'!$D16,IMDB_Movies[imdb_score])),2),0)</f>
        <v>0</v>
      </c>
    </row>
    <row r="17" spans="4:8" x14ac:dyDescent="0.3">
      <c r="D17" s="4" t="str">
        <v>Italian</v>
      </c>
      <c r="E17" s="3" cm="1">
        <f t="array" ref="E17">IFERROR(COUNT(IF(IMDB_Movies_2[language]='Language Analysis'!$D17,IMDB_Movies_2[imdb_score])),0)</f>
        <v>7</v>
      </c>
      <c r="F17" s="3" cm="1">
        <f t="array" ref="F17">IFERROR(ROUND(AVERAGE(IF(IMDB_Movies_2[language]='Language Analysis'!$D17,IMDB_Movies_2[imdb_score])),2),0)</f>
        <v>7.19</v>
      </c>
      <c r="G17" s="3">
        <f t="array" ref="G17">IFERROR(MEDIAN(IF(IMDB_Movies[language]='Language Analysis'!$D17,IMDB_Movies[imdb_score])),0)</f>
        <v>6.9</v>
      </c>
      <c r="H17" s="3" cm="1">
        <f t="array" ref="H17">IFERROR(ROUND(_xlfn.STDEV.P(IF(IMDB_Movies[language]='Language Analysis'!$D17,IMDB_Movies[imdb_score])),2),0)</f>
        <v>1.1200000000000001</v>
      </c>
    </row>
    <row r="18" spans="4:8" x14ac:dyDescent="0.3">
      <c r="D18" s="4" t="str">
        <v>Dutch</v>
      </c>
      <c r="E18" s="3" cm="1">
        <f t="array" ref="E18">IFERROR(COUNT(IF(IMDB_Movies_2[language]='Language Analysis'!$D18,IMDB_Movies_2[imdb_score])),0)</f>
        <v>3</v>
      </c>
      <c r="F18" s="3" cm="1">
        <f t="array" ref="F18">IFERROR(ROUND(AVERAGE(IF(IMDB_Movies_2[language]='Language Analysis'!$D18,IMDB_Movies_2[imdb_score])),2),0)</f>
        <v>7.57</v>
      </c>
      <c r="G18" s="3">
        <f t="array" ref="G18">IFERROR(MEDIAN(IF(IMDB_Movies[language]='Language Analysis'!$D18,IMDB_Movies[imdb_score])),0)</f>
        <v>7.8</v>
      </c>
      <c r="H18" s="3" cm="1">
        <f t="array" ref="H18">IFERROR(ROUND(_xlfn.STDEV.P(IF(IMDB_Movies[language]='Language Analysis'!$D18,IMDB_Movies[imdb_score])),2),0)</f>
        <v>0.33</v>
      </c>
    </row>
    <row r="19" spans="4:8" x14ac:dyDescent="0.3">
      <c r="D19" s="4" t="str">
        <v>Dari</v>
      </c>
      <c r="E19" s="3" cm="1">
        <f t="array" ref="E19">IFERROR(COUNT(IF(IMDB_Movies_2[language]='Language Analysis'!$D19,IMDB_Movies_2[imdb_score])),0)</f>
        <v>2</v>
      </c>
      <c r="F19" s="3" cm="1">
        <f t="array" ref="F19">IFERROR(ROUND(AVERAGE(IF(IMDB_Movies_2[language]='Language Analysis'!$D19,IMDB_Movies_2[imdb_score])),2),0)</f>
        <v>7.5</v>
      </c>
      <c r="G19" s="3">
        <f t="array" ref="G19">IFERROR(MEDIAN(IF(IMDB_Movies[language]='Language Analysis'!$D19,IMDB_Movies[imdb_score])),0)</f>
        <v>7.5</v>
      </c>
      <c r="H19" s="3" cm="1">
        <f t="array" ref="H19">IFERROR(ROUND(_xlfn.STDEV.P(IF(IMDB_Movies[language]='Language Analysis'!$D19,IMDB_Movies[imdb_score])),2),0)</f>
        <v>0.1</v>
      </c>
    </row>
    <row r="20" spans="4:8" x14ac:dyDescent="0.3">
      <c r="D20" s="4" t="str">
        <v>German</v>
      </c>
      <c r="E20" s="3" cm="1">
        <f t="array" ref="E20">IFERROR(COUNT(IF(IMDB_Movies_2[language]='Language Analysis'!$D20,IMDB_Movies_2[imdb_score])),0)</f>
        <v>13</v>
      </c>
      <c r="F20" s="3" cm="1">
        <f t="array" ref="F20">IFERROR(ROUND(AVERAGE(IF(IMDB_Movies_2[language]='Language Analysis'!$D20,IMDB_Movies_2[imdb_score])),2),0)</f>
        <v>7.69</v>
      </c>
      <c r="G20" s="3">
        <f t="array" ref="G20">IFERROR(MEDIAN(IF(IMDB_Movies[language]='Language Analysis'!$D20,IMDB_Movies[imdb_score])),0)</f>
        <v>7.7</v>
      </c>
      <c r="H20" s="3" cm="1">
        <f t="array" ref="H20">IFERROR(ROUND(_xlfn.STDEV.P(IF(IMDB_Movies[language]='Language Analysis'!$D20,IMDB_Movies[imdb_score])),2),0)</f>
        <v>0.59</v>
      </c>
    </row>
    <row r="21" spans="4:8" x14ac:dyDescent="0.3">
      <c r="D21" s="4" t="str">
        <v>Mongolian</v>
      </c>
      <c r="E21" s="3" cm="1">
        <f t="array" ref="E21">IFERROR(COUNT(IF(IMDB_Movies_2[language]='Language Analysis'!$D21,IMDB_Movies_2[imdb_score])),0)</f>
        <v>1</v>
      </c>
      <c r="F21" s="3" cm="1">
        <f t="array" ref="F21">IFERROR(ROUND(AVERAGE(IF(IMDB_Movies_2[language]='Language Analysis'!$D21,IMDB_Movies_2[imdb_score])),2),0)</f>
        <v>7.3</v>
      </c>
      <c r="G21" s="3">
        <f t="array" ref="G21">IFERROR(MEDIAN(IF(IMDB_Movies[language]='Language Analysis'!$D21,IMDB_Movies[imdb_score])),0)</f>
        <v>7.3</v>
      </c>
      <c r="H21" s="3" cm="1">
        <f t="array" ref="H21">IFERROR(ROUND(_xlfn.STDEV.P(IF(IMDB_Movies[language]='Language Analysis'!$D21,IMDB_Movies[imdb_score])),2),0)</f>
        <v>0</v>
      </c>
    </row>
    <row r="22" spans="4:8" x14ac:dyDescent="0.3">
      <c r="D22" s="4" t="str">
        <v>Thai</v>
      </c>
      <c r="E22" s="3" cm="1">
        <f t="array" ref="E22">IFERROR(COUNT(IF(IMDB_Movies_2[language]='Language Analysis'!$D22,IMDB_Movies_2[imdb_score])),0)</f>
        <v>3</v>
      </c>
      <c r="F22" s="3" cm="1">
        <f t="array" ref="F22">IFERROR(ROUND(AVERAGE(IF(IMDB_Movies_2[language]='Language Analysis'!$D22,IMDB_Movies_2[imdb_score])),2),0)</f>
        <v>6.63</v>
      </c>
      <c r="G22" s="3">
        <f t="array" ref="G22">IFERROR(MEDIAN(IF(IMDB_Movies[language]='Language Analysis'!$D22,IMDB_Movies[imdb_score])),0)</f>
        <v>6.6</v>
      </c>
      <c r="H22" s="3" cm="1">
        <f t="array" ref="H22">IFERROR(ROUND(_xlfn.STDEV.P(IF(IMDB_Movies[language]='Language Analysis'!$D22,IMDB_Movies[imdb_score])),2),0)</f>
        <v>0.3</v>
      </c>
    </row>
    <row r="23" spans="4:8" x14ac:dyDescent="0.3">
      <c r="D23" s="4" t="str">
        <v>Bosnian</v>
      </c>
      <c r="E23" s="3" cm="1">
        <f t="array" ref="E23">IFERROR(COUNT(IF(IMDB_Movies_2[language]='Language Analysis'!$D23,IMDB_Movies_2[imdb_score])),0)</f>
        <v>1</v>
      </c>
      <c r="F23" s="3" cm="1">
        <f t="array" ref="F23">IFERROR(ROUND(AVERAGE(IF(IMDB_Movies_2[language]='Language Analysis'!$D23,IMDB_Movies_2[imdb_score])),2),0)</f>
        <v>4.3</v>
      </c>
      <c r="G23" s="3">
        <f t="array" ref="G23">IFERROR(MEDIAN(IF(IMDB_Movies[language]='Language Analysis'!$D23,IMDB_Movies[imdb_score])),0)</f>
        <v>4.3</v>
      </c>
      <c r="H23" s="3" cm="1">
        <f t="array" ref="H23">IFERROR(ROUND(_xlfn.STDEV.P(IF(IMDB_Movies[language]='Language Analysis'!$D23,IMDB_Movies[imdb_score])),2),0)</f>
        <v>0</v>
      </c>
    </row>
    <row r="24" spans="4:8" x14ac:dyDescent="0.3">
      <c r="D24" s="4" t="str">
        <v>Korean</v>
      </c>
      <c r="E24" s="3" cm="1">
        <f t="array" ref="E24">IFERROR(COUNT(IF(IMDB_Movies_2[language]='Language Analysis'!$D24,IMDB_Movies_2[imdb_score])),0)</f>
        <v>4</v>
      </c>
      <c r="F24" s="3" cm="1">
        <f t="array" ref="F24">IFERROR(ROUND(AVERAGE(IF(IMDB_Movies_2[language]='Language Analysis'!$D24,IMDB_Movies_2[imdb_score])),2),0)</f>
        <v>7.88</v>
      </c>
      <c r="G24" s="3">
        <f t="array" ref="G24">IFERROR(MEDIAN(IF(IMDB_Movies[language]='Language Analysis'!$D24,IMDB_Movies[imdb_score])),0)</f>
        <v>7.5</v>
      </c>
      <c r="H24" s="3" cm="1">
        <f t="array" ref="H24">IFERROR(ROUND(_xlfn.STDEV.P(IF(IMDB_Movies[language]='Language Analysis'!$D24,IMDB_Movies[imdb_score])),2),0)</f>
        <v>0.53</v>
      </c>
    </row>
    <row r="25" spans="4:8" x14ac:dyDescent="0.3">
      <c r="D25" s="4" t="str">
        <v>Hungarian</v>
      </c>
      <c r="E25" s="3" cm="1">
        <f t="array" ref="E25">IFERROR(COUNT(IF(IMDB_Movies_2[language]='Language Analysis'!$D25,IMDB_Movies_2[imdb_score])),0)</f>
        <v>1</v>
      </c>
      <c r="F25" s="3" cm="1">
        <f t="array" ref="F25">IFERROR(ROUND(AVERAGE(IF(IMDB_Movies_2[language]='Language Analysis'!$D25,IMDB_Movies_2[imdb_score])),2),0)</f>
        <v>7.1</v>
      </c>
      <c r="G25" s="3">
        <f t="array" ref="G25">IFERROR(MEDIAN(IF(IMDB_Movies[language]='Language Analysis'!$D25,IMDB_Movies[imdb_score])),0)</f>
        <v>7.1</v>
      </c>
      <c r="H25" s="3" cm="1">
        <f t="array" ref="H25">IFERROR(ROUND(_xlfn.STDEV.P(IF(IMDB_Movies[language]='Language Analysis'!$D25,IMDB_Movies[imdb_score])),2),0)</f>
        <v>0</v>
      </c>
    </row>
    <row r="26" spans="4:8" x14ac:dyDescent="0.3">
      <c r="D26" s="4" t="str">
        <v>Hindi</v>
      </c>
      <c r="E26" s="3" cm="1">
        <f t="array" ref="E26">IFERROR(COUNT(IF(IMDB_Movies_2[language]='Language Analysis'!$D26,IMDB_Movies_2[imdb_score])),0)</f>
        <v>10</v>
      </c>
      <c r="F26" s="3" cm="1">
        <f t="array" ref="F26">IFERROR(ROUND(AVERAGE(IF(IMDB_Movies_2[language]='Language Analysis'!$D26,IMDB_Movies_2[imdb_score])),2),0)</f>
        <v>6.76</v>
      </c>
      <c r="G26" s="3">
        <f t="array" ref="G26">IFERROR(MEDIAN(IF(IMDB_Movies[language]='Language Analysis'!$D26,IMDB_Movies[imdb_score])),0)</f>
        <v>7.3000000000000007</v>
      </c>
      <c r="H26" s="3" cm="1">
        <f t="array" ref="H26">IFERROR(ROUND(_xlfn.STDEV.P(IF(IMDB_Movies[language]='Language Analysis'!$D26,IMDB_Movies[imdb_score])),2),0)</f>
        <v>1</v>
      </c>
    </row>
    <row r="27" spans="4:8" x14ac:dyDescent="0.3">
      <c r="D27" s="4" t="str">
        <v>Icelandic</v>
      </c>
      <c r="E27" s="3" cm="1">
        <f t="array" ref="E27">IFERROR(COUNT(IF(IMDB_Movies_2[language]='Language Analysis'!$D27,IMDB_Movies_2[imdb_score])),0)</f>
        <v>1</v>
      </c>
      <c r="F27" s="3" cm="1">
        <f t="array" ref="F27">IFERROR(ROUND(AVERAGE(IF(IMDB_Movies_2[language]='Language Analysis'!$D27,IMDB_Movies_2[imdb_score])),2),0)</f>
        <v>6.9</v>
      </c>
      <c r="G27" s="3">
        <f t="array" ref="G27">IFERROR(MEDIAN(IF(IMDB_Movies[language]='Language Analysis'!$D27,IMDB_Movies[imdb_score])),0)</f>
        <v>6.9</v>
      </c>
      <c r="H27" s="3" cm="1">
        <f t="array" ref="H27">IFERROR(ROUND(_xlfn.STDEV.P(IF(IMDB_Movies[language]='Language Analysis'!$D27,IMDB_Movies[imdb_score])),2),0)</f>
        <v>0</v>
      </c>
    </row>
    <row r="28" spans="4:8" x14ac:dyDescent="0.3">
      <c r="D28" t="str">
        <v>Danish</v>
      </c>
      <c r="E28" s="3" cm="1">
        <f t="array" ref="E28">IFERROR(COUNT(IF(IMDB_Movies_2[language]='Language Analysis'!$D28,IMDB_Movies_2[imdb_score])),0)</f>
        <v>3</v>
      </c>
      <c r="F28" s="3" cm="1">
        <f t="array" ref="F28">IFERROR(ROUND(AVERAGE(IF(IMDB_Movies_2[language]='Language Analysis'!$D28,IMDB_Movies_2[imdb_score])),2),0)</f>
        <v>7.9</v>
      </c>
      <c r="G28" s="3">
        <f t="array" ref="G28">IFERROR(MEDIAN(IF(IMDB_Movies[language]='Language Analysis'!$D28,IMDB_Movies[imdb_score])),0)</f>
        <v>7.3</v>
      </c>
      <c r="H28" s="3" cm="1">
        <f t="array" ref="H28">IFERROR(ROUND(_xlfn.STDEV.P(IF(IMDB_Movies[language]='Language Analysis'!$D28,IMDB_Movies[imdb_score])),2),0)</f>
        <v>0.43</v>
      </c>
    </row>
    <row r="29" spans="4:8" x14ac:dyDescent="0.3">
      <c r="D29" t="str">
        <v>Portuguese</v>
      </c>
      <c r="E29" s="3" cm="1">
        <f t="array" ref="E29">IFERROR(COUNT(IF(IMDB_Movies_2[language]='Language Analysis'!$D29,IMDB_Movies_2[imdb_score])),0)</f>
        <v>5</v>
      </c>
      <c r="F29" s="3" cm="1">
        <f t="array" ref="F29">IFERROR(ROUND(AVERAGE(IF(IMDB_Movies_2[language]='Language Analysis'!$D29,IMDB_Movies_2[imdb_score])),2),0)</f>
        <v>7.76</v>
      </c>
      <c r="G29" s="3">
        <f t="array" ref="G29">IFERROR(MEDIAN(IF(IMDB_Movies[language]='Language Analysis'!$D29,IMDB_Movies[imdb_score])),0)</f>
        <v>8.1</v>
      </c>
      <c r="H29" s="3" cm="1">
        <f t="array" ref="H29">IFERROR(ROUND(_xlfn.STDEV.P(IF(IMDB_Movies[language]='Language Analysis'!$D29,IMDB_Movies[imdb_score])),2),0)</f>
        <v>0.68</v>
      </c>
    </row>
    <row r="30" spans="4:8" x14ac:dyDescent="0.3">
      <c r="D30" t="str">
        <v>Norwegian</v>
      </c>
      <c r="E30" s="3" cm="1">
        <f t="array" ref="E30">IFERROR(COUNT(IF(IMDB_Movies_2[language]='Language Analysis'!$D30,IMDB_Movies_2[imdb_score])),0)</f>
        <v>4</v>
      </c>
      <c r="F30" s="3" cm="1">
        <f t="array" ref="F30">IFERROR(ROUND(AVERAGE(IF(IMDB_Movies_2[language]='Language Analysis'!$D30,IMDB_Movies_2[imdb_score])),2),0)</f>
        <v>7.15</v>
      </c>
      <c r="G30" s="3">
        <f t="array" ref="G30">IFERROR(MEDIAN(IF(IMDB_Movies[language]='Language Analysis'!$D30,IMDB_Movies[imdb_score])),0)</f>
        <v>7</v>
      </c>
      <c r="H30" s="3" cm="1">
        <f t="array" ref="H30">IFERROR(ROUND(_xlfn.STDEV.P(IF(IMDB_Movies[language]='Language Analysis'!$D30,IMDB_Movies[imdb_score])),2),0)</f>
        <v>0.45</v>
      </c>
    </row>
    <row r="31" spans="4:8" x14ac:dyDescent="0.3">
      <c r="D31" t="str">
        <v>Czech</v>
      </c>
      <c r="E31" s="3" cm="1">
        <f t="array" ref="E31">IFERROR(COUNT(IF(IMDB_Movies_2[language]='Language Analysis'!$D31,IMDB_Movies_2[imdb_score])),0)</f>
        <v>1</v>
      </c>
      <c r="F31" s="3" cm="1">
        <f t="array" ref="F31">IFERROR(ROUND(AVERAGE(IF(IMDB_Movies_2[language]='Language Analysis'!$D31,IMDB_Movies_2[imdb_score])),2),0)</f>
        <v>7.4</v>
      </c>
      <c r="G31" s="3">
        <f t="array" ref="G31">IFERROR(MEDIAN(IF(IMDB_Movies[language]='Language Analysis'!$D31,IMDB_Movies[imdb_score])),0)</f>
        <v>7.4</v>
      </c>
      <c r="H31" s="3" cm="1">
        <f t="array" ref="H31">IFERROR(ROUND(_xlfn.STDEV.P(IF(IMDB_Movies[language]='Language Analysis'!$D31,IMDB_Movies[imdb_score])),2),0)</f>
        <v>0</v>
      </c>
    </row>
    <row r="32" spans="4:8" x14ac:dyDescent="0.3">
      <c r="D32" t="str">
        <v>Russian</v>
      </c>
      <c r="E32" s="3" cm="1">
        <f t="array" ref="E32">IFERROR(COUNT(IF(IMDB_Movies_2[language]='Language Analysis'!$D32,IMDB_Movies_2[imdb_score])),0)</f>
        <v>1</v>
      </c>
      <c r="F32" s="3" cm="1">
        <f t="array" ref="F32">IFERROR(ROUND(AVERAGE(IF(IMDB_Movies_2[language]='Language Analysis'!$D32,IMDB_Movies_2[imdb_score])),2),0)</f>
        <v>6.5</v>
      </c>
      <c r="G32" s="3">
        <f t="array" ref="G32">IFERROR(MEDIAN(IF(IMDB_Movies[language]='Language Analysis'!$D32,IMDB_Movies[imdb_score])),0)</f>
        <v>6.5</v>
      </c>
      <c r="H32" s="3" cm="1">
        <f t="array" ref="H32">IFERROR(ROUND(_xlfn.STDEV.P(IF(IMDB_Movies[language]='Language Analysis'!$D32,IMDB_Movies[imdb_score])),2),0)</f>
        <v>0</v>
      </c>
    </row>
    <row r="33" spans="4:8" x14ac:dyDescent="0.3">
      <c r="D33" t="str">
        <v>None</v>
      </c>
      <c r="E33" s="3" cm="1">
        <f t="array" ref="E33">IFERROR(COUNT(IF(IMDB_Movies_2[language]='Language Analysis'!$D33,IMDB_Movies_2[imdb_score])),0)</f>
        <v>1</v>
      </c>
      <c r="F33" s="3" cm="1">
        <f t="array" ref="F33">IFERROR(ROUND(AVERAGE(IF(IMDB_Movies_2[language]='Language Analysis'!$D33,IMDB_Movies_2[imdb_score])),2),0)</f>
        <v>8.5</v>
      </c>
      <c r="G33" s="3">
        <f t="array" ref="G33">IFERROR(MEDIAN(IF(IMDB_Movies[language]='Language Analysis'!$D33,IMDB_Movies[imdb_score])),0)</f>
        <v>8.5</v>
      </c>
      <c r="H33" s="3" cm="1">
        <f t="array" ref="H33">IFERROR(ROUND(_xlfn.STDEV.P(IF(IMDB_Movies[language]='Language Analysis'!$D33,IMDB_Movies[imdb_score])),2),0)</f>
        <v>0</v>
      </c>
    </row>
    <row r="34" spans="4:8" x14ac:dyDescent="0.3">
      <c r="D34" t="str">
        <v>Zulu</v>
      </c>
      <c r="E34" s="3" cm="1">
        <f t="array" ref="E34">IFERROR(COUNT(IF(IMDB_Movies_2[language]='Language Analysis'!$D34,IMDB_Movies_2[imdb_score])),0)</f>
        <v>1</v>
      </c>
      <c r="F34" s="3" cm="1">
        <f t="array" ref="F34">IFERROR(ROUND(AVERAGE(IF(IMDB_Movies_2[language]='Language Analysis'!$D34,IMDB_Movies_2[imdb_score])),2),0)</f>
        <v>7.3</v>
      </c>
      <c r="G34" s="3">
        <f t="array" ref="G34">IFERROR(MEDIAN(IF(IMDB_Movies[language]='Language Analysis'!$D34,IMDB_Movies[imdb_score])),0)</f>
        <v>7.3</v>
      </c>
      <c r="H34" s="3" cm="1">
        <f t="array" ref="H34">IFERROR(ROUND(_xlfn.STDEV.P(IF(IMDB_Movies[language]='Language Analysis'!$D34,IMDB_Movies[imdb_score])),2),0)</f>
        <v>0</v>
      </c>
    </row>
    <row r="35" spans="4:8" x14ac:dyDescent="0.3">
      <c r="D35" t="str">
        <v>Hebrew</v>
      </c>
      <c r="E35" s="3" cm="1">
        <f t="array" ref="E35">IFERROR(COUNT(IF(IMDB_Movies_2[language]='Language Analysis'!$D35,IMDB_Movies_2[imdb_score])),0)</f>
        <v>3</v>
      </c>
      <c r="F35" s="3" cm="1">
        <f t="array" ref="F35">IFERROR(ROUND(AVERAGE(IF(IMDB_Movies_2[language]='Language Analysis'!$D35,IMDB_Movies_2[imdb_score])),2),0)</f>
        <v>7.5</v>
      </c>
      <c r="G35" s="3">
        <f t="array" ref="G35">IFERROR(MEDIAN(IF(IMDB_Movies[language]='Language Analysis'!$D35,IMDB_Movies[imdb_score])),0)</f>
        <v>8</v>
      </c>
      <c r="H35" s="3" cm="1">
        <f t="array" ref="H35">IFERROR(ROUND(_xlfn.STDEV.P(IF(IMDB_Movies[language]='Language Analysis'!$D35,IMDB_Movies[imdb_score])),2),0)</f>
        <v>0.37</v>
      </c>
    </row>
    <row r="36" spans="4:8" x14ac:dyDescent="0.3">
      <c r="D36" t="str">
        <v>Dzongkha</v>
      </c>
      <c r="E36" s="3" cm="1">
        <f t="array" ref="E36">IFERROR(COUNT(IF(IMDB_Movies_2[language]='Language Analysis'!$D36,IMDB_Movies_2[imdb_score])),0)</f>
        <v>1</v>
      </c>
      <c r="F36" s="3" cm="1">
        <f t="array" ref="F36">IFERROR(ROUND(AVERAGE(IF(IMDB_Movies_2[language]='Language Analysis'!$D36,IMDB_Movies_2[imdb_score])),2),0)</f>
        <v>7.5</v>
      </c>
      <c r="G36" s="3">
        <f t="array" ref="G36">IFERROR(MEDIAN(IF(IMDB_Movies[language]='Language Analysis'!$D36,IMDB_Movies[imdb_score])),0)</f>
        <v>7.5</v>
      </c>
      <c r="H36" s="3" cm="1">
        <f t="array" ref="H36">IFERROR(ROUND(_xlfn.STDEV.P(IF(IMDB_Movies[language]='Language Analysis'!$D36,IMDB_Movies[imdb_score])),2),0)</f>
        <v>0</v>
      </c>
    </row>
    <row r="37" spans="4:8" x14ac:dyDescent="0.3">
      <c r="D37" t="str">
        <v>Arabic</v>
      </c>
      <c r="E37" s="3" cm="1">
        <f t="array" ref="E37">IFERROR(COUNT(IF(IMDB_Movies_2[language]='Language Analysis'!$D37,IMDB_Movies_2[imdb_score])),0)</f>
        <v>1</v>
      </c>
      <c r="F37" s="3" cm="1">
        <f t="array" ref="F37">IFERROR(ROUND(AVERAGE(IF(IMDB_Movies_2[language]='Language Analysis'!$D37,IMDB_Movies_2[imdb_score])),2),0)</f>
        <v>7.2</v>
      </c>
      <c r="G37" s="3">
        <f t="array" ref="G37">IFERROR(MEDIAN(IF(IMDB_Movies[language]='Language Analysis'!$D37,IMDB_Movies[imdb_score])),0)</f>
        <v>7.2</v>
      </c>
      <c r="H37" s="3" cm="1">
        <f t="array" ref="H37">IFERROR(ROUND(_xlfn.STDEV.P(IF(IMDB_Movies[language]='Language Analysis'!$D37,IMDB_Movies[imdb_score])),2),0)</f>
        <v>0</v>
      </c>
    </row>
    <row r="38" spans="4:8" x14ac:dyDescent="0.3">
      <c r="D38" t="str">
        <v>Vietnamese</v>
      </c>
      <c r="E38" s="3" cm="1">
        <f t="array" ref="E38">IFERROR(COUNT(IF(IMDB_Movies_2[language]='Language Analysis'!$D38,IMDB_Movies_2[imdb_score])),0)</f>
        <v>1</v>
      </c>
      <c r="F38" s="3" cm="1">
        <f t="array" ref="F38">IFERROR(ROUND(AVERAGE(IF(IMDB_Movies_2[language]='Language Analysis'!$D38,IMDB_Movies_2[imdb_score])),2),0)</f>
        <v>7.4</v>
      </c>
      <c r="G38" s="3">
        <f t="array" ref="G38">IFERROR(MEDIAN(IF(IMDB_Movies[language]='Language Analysis'!$D38,IMDB_Movies[imdb_score])),0)</f>
        <v>7.4</v>
      </c>
      <c r="H38" s="3" cm="1">
        <f t="array" ref="H38">IFERROR(ROUND(_xlfn.STDEV.P(IF(IMDB_Movies[language]='Language Analysis'!$D38,IMDB_Movies[imdb_score])),2),0)</f>
        <v>0</v>
      </c>
    </row>
    <row r="39" spans="4:8" x14ac:dyDescent="0.3">
      <c r="D39" t="str">
        <v>Indonesian</v>
      </c>
      <c r="E39" s="3" cm="1">
        <f t="array" ref="E39">IFERROR(COUNT(IF(IMDB_Movies_2[language]='Language Analysis'!$D39,IMDB_Movies_2[imdb_score])),0)</f>
        <v>2</v>
      </c>
      <c r="F39" s="3" cm="1">
        <f t="array" ref="F39">IFERROR(ROUND(AVERAGE(IF(IMDB_Movies_2[language]='Language Analysis'!$D39,IMDB_Movies_2[imdb_score])),2),0)</f>
        <v>7.9</v>
      </c>
      <c r="G39" s="3">
        <f t="array" ref="G39">IFERROR(MEDIAN(IF(IMDB_Movies[language]='Language Analysis'!$D39,IMDB_Movies[imdb_score])),0)</f>
        <v>8.1999999999999993</v>
      </c>
      <c r="H39" s="3" cm="1">
        <f t="array" ref="H39">IFERROR(ROUND(_xlfn.STDEV.P(IF(IMDB_Movies[language]='Language Analysis'!$D39,IMDB_Movies[imdb_score])),2),0)</f>
        <v>0.3</v>
      </c>
    </row>
    <row r="40" spans="4:8" x14ac:dyDescent="0.3">
      <c r="D40" t="str">
        <v>Romanian</v>
      </c>
      <c r="E40" s="3" cm="1">
        <f t="array" ref="E40">IFERROR(COUNT(IF(IMDB_Movies_2[language]='Language Analysis'!$D40,IMDB_Movies_2[imdb_score])),0)</f>
        <v>1</v>
      </c>
      <c r="F40" s="3" cm="1">
        <f t="array" ref="F40">IFERROR(ROUND(AVERAGE(IF(IMDB_Movies_2[language]='Language Analysis'!$D40,IMDB_Movies_2[imdb_score])),2),0)</f>
        <v>7.9</v>
      </c>
      <c r="G40" s="3">
        <f t="array" ref="G40">IFERROR(MEDIAN(IF(IMDB_Movies[language]='Language Analysis'!$D40,IMDB_Movies[imdb_score])),0)</f>
        <v>7.9</v>
      </c>
      <c r="H40" s="3" cm="1">
        <f t="array" ref="H40">IFERROR(ROUND(_xlfn.STDEV.P(IF(IMDB_Movies[language]='Language Analysis'!$D40,IMDB_Movies[imdb_score])),2),0)</f>
        <v>0</v>
      </c>
    </row>
    <row r="41" spans="4:8" x14ac:dyDescent="0.3">
      <c r="D41" t="str">
        <v>Persian</v>
      </c>
      <c r="E41" s="3" cm="1">
        <f t="array" ref="E41">IFERROR(COUNT(IF(IMDB_Movies_2[language]='Language Analysis'!$D41,IMDB_Movies_2[imdb_score])),0)</f>
        <v>3</v>
      </c>
      <c r="F41" s="3" cm="1">
        <f t="array" ref="F41">IFERROR(ROUND(AVERAGE(IF(IMDB_Movies_2[language]='Language Analysis'!$D41,IMDB_Movies_2[imdb_score])),2),0)</f>
        <v>8.1300000000000008</v>
      </c>
      <c r="G41" s="3">
        <f t="array" ref="G41">IFERROR(MEDIAN(IF(IMDB_Movies[language]='Language Analysis'!$D41,IMDB_Movies[imdb_score])),0)</f>
        <v>8.4</v>
      </c>
      <c r="H41" s="3" cm="1">
        <f t="array" ref="H41">IFERROR(ROUND(_xlfn.STDEV.P(IF(IMDB_Movies[language]='Language Analysis'!$D41,IMDB_Movies[imdb_score])),2),0)</f>
        <v>0.38</v>
      </c>
    </row>
    <row r="42" spans="4:8" x14ac:dyDescent="0.3">
      <c r="D42" t="str">
        <v>Swedish</v>
      </c>
      <c r="E42" s="3" cm="1">
        <f t="array" ref="E42">IFERROR(COUNT(IF(IMDB_Movies_2[language]='Language Analysis'!$D42,IMDB_Movies_2[imdb_score])),0)</f>
        <v>1</v>
      </c>
      <c r="F42" s="3" cm="1">
        <f t="array" ref="F42">IFERROR(ROUND(AVERAGE(IF(IMDB_Movies_2[language]='Language Analysis'!$D42,IMDB_Movies_2[imdb_score])),2),0)</f>
        <v>7.6</v>
      </c>
      <c r="G42" s="3">
        <f t="array" ref="G42">IFERROR(MEDIAN(IF(IMDB_Movies[language]='Language Analysis'!$D42,IMDB_Movies[imdb_score])),0)</f>
        <v>7.6</v>
      </c>
      <c r="H42" s="3" cm="1">
        <f t="array" ref="H42">IFERROR(ROUND(_xlfn.STDEV.P(IF(IMDB_Movies[language]='Language Analysis'!$D42,IMDB_Movies[imdb_score])),2),0)</f>
        <v>0</v>
      </c>
    </row>
  </sheetData>
  <conditionalFormatting sqref="C4">
    <cfRule type="top10" dxfId="8" priority="6" percent="1" rank="1"/>
  </conditionalFormatting>
  <conditionalFormatting sqref="E5:E42">
    <cfRule type="top10" dxfId="7" priority="4" rank="3"/>
  </conditionalFormatting>
  <conditionalFormatting sqref="F5:F42">
    <cfRule type="top10" dxfId="6" priority="3" rank="3"/>
  </conditionalFormatting>
  <conditionalFormatting sqref="G5:G42">
    <cfRule type="top10" dxfId="5" priority="2" rank="3"/>
  </conditionalFormatting>
  <conditionalFormatting sqref="H5:H42">
    <cfRule type="top10" dxfId="4" priority="1" rank="3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48D40-4FA1-4B9D-AE33-F21E7771C1DD}">
  <dimension ref="B2:P1755"/>
  <sheetViews>
    <sheetView tabSelected="1" topLeftCell="C1" workbookViewId="0">
      <selection activeCell="M24" sqref="M24"/>
    </sheetView>
  </sheetViews>
  <sheetFormatPr defaultRowHeight="14.4" x14ac:dyDescent="0.3"/>
  <cols>
    <col min="2" max="2" width="20.88671875" customWidth="1"/>
    <col min="3" max="3" width="20.44140625" customWidth="1"/>
    <col min="4" max="4" width="15.21875" customWidth="1"/>
    <col min="6" max="6" width="18.88671875" customWidth="1"/>
    <col min="7" max="7" width="15.6640625" customWidth="1"/>
    <col min="8" max="8" width="17.109375" customWidth="1"/>
    <col min="15" max="15" width="15.44140625" customWidth="1"/>
  </cols>
  <sheetData>
    <row r="2" spans="2:16" x14ac:dyDescent="0.3">
      <c r="B2" s="7" t="s">
        <v>26301</v>
      </c>
      <c r="C2" s="7"/>
      <c r="D2" s="6"/>
    </row>
    <row r="3" spans="2:16" x14ac:dyDescent="0.3">
      <c r="B3" s="9" t="s">
        <v>21967</v>
      </c>
      <c r="C3" s="9" t="s">
        <v>26315</v>
      </c>
      <c r="D3" s="9" t="s">
        <v>26300</v>
      </c>
      <c r="F3" s="13" t="s">
        <v>26299</v>
      </c>
      <c r="G3" s="13" t="s">
        <v>26300</v>
      </c>
      <c r="H3" s="13" t="s">
        <v>26298</v>
      </c>
    </row>
    <row r="4" spans="2:16" x14ac:dyDescent="0.3">
      <c r="B4" t="str" cm="1">
        <f t="array" ref="B4:B1755">_xlfn.UNIQUE(IMDB_Movies_2[director_name])</f>
        <v>James Cameron</v>
      </c>
      <c r="C4" s="1" cm="1">
        <f t="array" ref="C4">IFERROR(AVERAGE(IF(IMDB_Movies_2[director_name]='Director Analysis'!$B4,IMDB_Movies_2[imdb_score])),0)</f>
        <v>7.9142857142857137</v>
      </c>
      <c r="D4" s="1" cm="1">
        <f t="array" ref="D4">_xlfn.PERCENTILE.INC(IF(IMDB_Movies_2[director_name]='Director Analysis'!B4,IMDB_Movies_2[imdb_score]),0.95)</f>
        <v>8.4700000000000006</v>
      </c>
      <c r="F4" t="s">
        <v>1424</v>
      </c>
      <c r="G4" s="1">
        <v>9.18</v>
      </c>
      <c r="H4" s="1">
        <v>7.9750000000000005</v>
      </c>
    </row>
    <row r="5" spans="2:16" x14ac:dyDescent="0.3">
      <c r="B5" t="str">
        <v>Gore Verbinski</v>
      </c>
      <c r="C5" s="1" cm="1">
        <f t="array" ref="C5">IFERROR(AVERAGE(IF(IMDB_Movies_2[director_name]='Director Analysis'!$B5,IMDB_Movies_2[imdb_score])),0)</f>
        <v>6.9857142857142858</v>
      </c>
      <c r="D5" s="1" cm="1">
        <f t="array" ref="D5">_xlfn.PERCENTILE.INC(IF(IMDB_Movies_2[director_name]='Director Analysis'!B5,IMDB_Movies_2[imdb_score]),0.95)</f>
        <v>7.8599999999999994</v>
      </c>
      <c r="F5" t="s">
        <v>2636</v>
      </c>
      <c r="G5" s="1">
        <v>9.1199999999999992</v>
      </c>
      <c r="H5" s="1">
        <v>7.6555555555555559</v>
      </c>
    </row>
    <row r="6" spans="2:16" x14ac:dyDescent="0.3">
      <c r="B6" t="str">
        <v>Sam Mendes</v>
      </c>
      <c r="C6" s="1" cm="1">
        <f t="array" ref="C6">IFERROR(AVERAGE(IF(IMDB_Movies_2[director_name]='Director Analysis'!$B6,IMDB_Movies_2[imdb_score])),0)</f>
        <v>7.4571428571428564</v>
      </c>
      <c r="D6" s="1" cm="1">
        <f t="array" ref="D6">_xlfn.PERCENTILE.INC(IF(IMDB_Movies_2[director_name]='Director Analysis'!B6,IMDB_Movies_2[imdb_score]),0.95)</f>
        <v>8.2199999999999989</v>
      </c>
      <c r="F6" t="s">
        <v>57</v>
      </c>
      <c r="G6" s="1">
        <v>8.93</v>
      </c>
      <c r="H6" s="1">
        <v>8.4250000000000007</v>
      </c>
    </row>
    <row r="7" spans="2:16" x14ac:dyDescent="0.3">
      <c r="B7" t="str">
        <v>Christopher Nolan</v>
      </c>
      <c r="C7" s="1" cm="1">
        <f t="array" ref="C7">IFERROR(AVERAGE(IF(IMDB_Movies_2[director_name]='Director Analysis'!$B7,IMDB_Movies_2[imdb_score])),0)</f>
        <v>8.4250000000000007</v>
      </c>
      <c r="D7" s="1" cm="1">
        <f t="array" ref="D7">_xlfn.PERCENTILE.INC(IF(IMDB_Movies_2[director_name]='Director Analysis'!B7,IMDB_Movies_2[imdb_score]),0.95)</f>
        <v>8.93</v>
      </c>
      <c r="F7" t="s">
        <v>124</v>
      </c>
      <c r="G7" s="1">
        <v>8.8600000000000012</v>
      </c>
      <c r="H7" s="1">
        <v>7.8888888888888893</v>
      </c>
      <c r="P7" s="1"/>
    </row>
    <row r="8" spans="2:16" x14ac:dyDescent="0.3">
      <c r="B8" t="str">
        <v>Andrew Stanton</v>
      </c>
      <c r="C8" s="1" cm="1">
        <f t="array" ref="C8">IFERROR(AVERAGE(IF(IMDB_Movies_2[director_name]='Director Analysis'!$B8,IMDB_Movies_2[imdb_score])),0)</f>
        <v>7.7333333333333334</v>
      </c>
      <c r="D8" s="1" cm="1">
        <f t="array" ref="D8">_xlfn.PERCENTILE.INC(IF(IMDB_Movies_2[director_name]='Director Analysis'!B8,IMDB_Movies_2[imdb_score]),0.95)</f>
        <v>8.3800000000000008</v>
      </c>
      <c r="F8" t="s">
        <v>6448</v>
      </c>
      <c r="G8" s="1">
        <v>8.85</v>
      </c>
      <c r="H8" s="1">
        <v>8.4333333333333336</v>
      </c>
      <c r="P8" s="1"/>
    </row>
    <row r="9" spans="2:16" x14ac:dyDescent="0.3">
      <c r="B9" t="str">
        <v>Sam Raimi</v>
      </c>
      <c r="C9" s="1" cm="1">
        <f t="array" ref="C9">IFERROR(AVERAGE(IF(IMDB_Movies_2[director_name]='Director Analysis'!$B9,IMDB_Movies_2[imdb_score])),0)</f>
        <v>6.9600000000000009</v>
      </c>
      <c r="D9" s="1" cm="1">
        <f t="array" ref="D9">_xlfn.PERCENTILE.INC(IF(IMDB_Movies_2[director_name]='Director Analysis'!B9,IMDB_Movies_2[imdb_score]),0.95)</f>
        <v>7.71</v>
      </c>
      <c r="P9" s="1"/>
    </row>
    <row r="10" spans="2:16" x14ac:dyDescent="0.3">
      <c r="B10" t="str">
        <v>Nathan Greno</v>
      </c>
      <c r="C10" s="1" cm="1">
        <f t="array" ref="C10">IFERROR(AVERAGE(IF(IMDB_Movies_2[director_name]='Director Analysis'!$B10,IMDB_Movies_2[imdb_score])),0)</f>
        <v>7.8</v>
      </c>
      <c r="D10" s="1" cm="1">
        <f t="array" ref="D10">_xlfn.PERCENTILE.INC(IF(IMDB_Movies_2[director_name]='Director Analysis'!B10,IMDB_Movies_2[imdb_score]),0.95)</f>
        <v>7.8</v>
      </c>
      <c r="P10" s="1"/>
    </row>
    <row r="11" spans="2:16" x14ac:dyDescent="0.3">
      <c r="B11" t="str">
        <v>Joss Whedon</v>
      </c>
      <c r="C11" s="1" cm="1">
        <f t="array" ref="C11">IFERROR(AVERAGE(IF(IMDB_Movies_2[director_name]='Director Analysis'!$B11,IMDB_Movies_2[imdb_score])),0)</f>
        <v>7.8666666666666671</v>
      </c>
      <c r="D11" s="1" cm="1">
        <f t="array" ref="D11">_xlfn.PERCENTILE.INC(IF(IMDB_Movies_2[director_name]='Director Analysis'!B11,IMDB_Movies_2[imdb_score]),0.95)</f>
        <v>8.09</v>
      </c>
      <c r="F11" s="13" t="s">
        <v>26314</v>
      </c>
      <c r="G11" s="13" t="s">
        <v>26315</v>
      </c>
      <c r="H11" s="13" t="s">
        <v>26300</v>
      </c>
      <c r="P11" s="1"/>
    </row>
    <row r="12" spans="2:16" x14ac:dyDescent="0.3">
      <c r="B12" t="str">
        <v>David Yates</v>
      </c>
      <c r="C12" s="1" cm="1">
        <f t="array" ref="C12">IFERROR(AVERAGE(IF(IMDB_Movies_2[director_name]='Director Analysis'!$B12,IMDB_Movies_2[imdb_score])),0)</f>
        <v>7.2</v>
      </c>
      <c r="D12" s="1" cm="1">
        <f t="array" ref="D12">_xlfn.PERCENTILE.INC(IF(IMDB_Movies_2[director_name]='Director Analysis'!B12,IMDB_Movies_2[imdb_score]),0.95)</f>
        <v>7.5</v>
      </c>
      <c r="F12" t="str" cm="1">
        <f t="array" ref="F12:H274">_xlfn._xlws.SORT(_xlfn._xlws.FILTER(B4:D1755,C4:C1755&gt;=LARGE(C4:C1755,250)),2,-1)</f>
        <v>Tony Kaye</v>
      </c>
      <c r="G12">
        <v>8.6</v>
      </c>
      <c r="H12">
        <v>8.6</v>
      </c>
      <c r="P12" s="1"/>
    </row>
    <row r="13" spans="2:16" x14ac:dyDescent="0.3">
      <c r="B13" t="str">
        <v>Zack Snyder</v>
      </c>
      <c r="C13" s="1" cm="1">
        <f t="array" ref="C13">IFERROR(AVERAGE(IF(IMDB_Movies_2[director_name]='Director Analysis'!$B13,IMDB_Movies_2[imdb_score])),0)</f>
        <v>7.1428571428571432</v>
      </c>
      <c r="D13" s="1" cm="1">
        <f t="array" ref="D13">_xlfn.PERCENTILE.INC(IF(IMDB_Movies_2[director_name]='Director Analysis'!B13,IMDB_Movies_2[imdb_score]),0.95)</f>
        <v>7.7</v>
      </c>
      <c r="F13" t="str">
        <v>Charles Chaplin</v>
      </c>
      <c r="G13">
        <v>8.6</v>
      </c>
      <c r="H13">
        <v>8.6</v>
      </c>
      <c r="P13" s="1"/>
    </row>
    <row r="14" spans="2:16" x14ac:dyDescent="0.3">
      <c r="B14" t="str">
        <v>Bryan Singer</v>
      </c>
      <c r="C14" s="1" cm="1">
        <f t="array" ref="C14">IFERROR(AVERAGE(IF(IMDB_Movies_2[director_name]='Director Analysis'!$B14,IMDB_Movies_2[imdb_score])),0)</f>
        <v>7.2875000000000005</v>
      </c>
      <c r="D14" s="1" cm="1">
        <f t="array" ref="D14">_xlfn.PERCENTILE.INC(IF(IMDB_Movies_2[director_name]='Director Analysis'!B14,IMDB_Movies_2[imdb_score]),0.95)</f>
        <v>8.3899999999999988</v>
      </c>
      <c r="F14" t="str">
        <v>Alfred Hitchcock</v>
      </c>
      <c r="G14">
        <v>8.5</v>
      </c>
      <c r="H14">
        <v>8.5</v>
      </c>
    </row>
    <row r="15" spans="2:16" x14ac:dyDescent="0.3">
      <c r="B15" t="str">
        <v>Marc Forster</v>
      </c>
      <c r="C15" s="1" cm="1">
        <f t="array" ref="C15">IFERROR(AVERAGE(IF(IMDB_Movies_2[director_name]='Director Analysis'!$B15,IMDB_Movies_2[imdb_score])),0)</f>
        <v>7.2285714285714286</v>
      </c>
      <c r="D15" s="1" cm="1">
        <f t="array" ref="D15">_xlfn.PERCENTILE.INC(IF(IMDB_Movies_2[director_name]='Director Analysis'!B15,IMDB_Movies_2[imdb_score]),0.95)</f>
        <v>7.7399999999999993</v>
      </c>
      <c r="F15" t="str">
        <v>Ron Fricke</v>
      </c>
      <c r="G15">
        <v>8.5</v>
      </c>
      <c r="H15">
        <v>8.5</v>
      </c>
    </row>
    <row r="16" spans="2:16" x14ac:dyDescent="0.3">
      <c r="B16" t="str">
        <v>Andrew Adamson</v>
      </c>
      <c r="C16" s="1" cm="1">
        <f t="array" ref="C16">IFERROR(AVERAGE(IF(IMDB_Movies_2[director_name]='Director Analysis'!$B16,IMDB_Movies_2[imdb_score])),0)</f>
        <v>7.15</v>
      </c>
      <c r="D16" s="1" cm="1">
        <f t="array" ref="D16">_xlfn.PERCENTILE.INC(IF(IMDB_Movies_2[director_name]='Director Analysis'!B16,IMDB_Movies_2[imdb_score]),0.95)</f>
        <v>7.7949999999999999</v>
      </c>
      <c r="F16" t="str">
        <v>Damien Chazelle</v>
      </c>
      <c r="G16">
        <v>8.5</v>
      </c>
      <c r="H16">
        <v>8.5</v>
      </c>
    </row>
    <row r="17" spans="2:8" x14ac:dyDescent="0.3">
      <c r="B17" t="str">
        <v>Rob Marshall</v>
      </c>
      <c r="C17" s="1" cm="1">
        <f t="array" ref="C17">IFERROR(AVERAGE(IF(IMDB_Movies_2[director_name]='Director Analysis'!$B17,IMDB_Movies_2[imdb_score])),0)</f>
        <v>6.6</v>
      </c>
      <c r="D17" s="1" cm="1">
        <f t="array" ref="D17">_xlfn.PERCENTILE.INC(IF(IMDB_Movies_2[director_name]='Director Analysis'!B17,IMDB_Movies_2[imdb_score]),0.95)</f>
        <v>7.28</v>
      </c>
      <c r="F17" t="str">
        <v>Majid Majidi</v>
      </c>
      <c r="G17">
        <v>8.5</v>
      </c>
      <c r="H17">
        <v>8.5</v>
      </c>
    </row>
    <row r="18" spans="2:8" x14ac:dyDescent="0.3">
      <c r="B18" t="str">
        <v>Barry Sonnenfeld</v>
      </c>
      <c r="C18" s="1" cm="1">
        <f t="array" ref="C18">IFERROR(AVERAGE(IF(IMDB_Movies_2[director_name]='Director Analysis'!$B18,IMDB_Movies_2[imdb_score])),0)</f>
        <v>6.4571428571428564</v>
      </c>
      <c r="D18" s="1" cm="1">
        <f t="array" ref="D18">_xlfn.PERCENTILE.INC(IF(IMDB_Movies_2[director_name]='Director Analysis'!B18,IMDB_Movies_2[imdb_score]),0.95)</f>
        <v>7.18</v>
      </c>
      <c r="F18" t="str">
        <v>Sergio Leone</v>
      </c>
      <c r="G18" s="10">
        <v>8.4333333333333336</v>
      </c>
      <c r="H18">
        <v>8.85</v>
      </c>
    </row>
    <row r="19" spans="2:8" x14ac:dyDescent="0.3">
      <c r="B19" t="str">
        <v>Peter Jackson</v>
      </c>
      <c r="C19" s="1" cm="1">
        <f t="array" ref="C19">IFERROR(AVERAGE(IF(IMDB_Movies_2[director_name]='Director Analysis'!$B19,IMDB_Movies_2[imdb_score])),0)</f>
        <v>7.8888888888888893</v>
      </c>
      <c r="D19" s="1" cm="1">
        <f t="array" ref="D19">_xlfn.PERCENTILE.INC(IF(IMDB_Movies_2[director_name]='Director Analysis'!B19,IMDB_Movies_2[imdb_score]),0.95)</f>
        <v>8.8600000000000012</v>
      </c>
      <c r="F19" t="str">
        <v>Christopher Nolan</v>
      </c>
      <c r="G19">
        <v>8.4250000000000007</v>
      </c>
      <c r="H19">
        <v>8.93</v>
      </c>
    </row>
    <row r="20" spans="2:8" x14ac:dyDescent="0.3">
      <c r="B20" t="str">
        <v>Marc Webb</v>
      </c>
      <c r="C20" s="1" cm="1">
        <f t="array" ref="C20">IFERROR(AVERAGE(IF(IMDB_Movies_2[director_name]='Director Analysis'!$B20,IMDB_Movies_2[imdb_score])),0)</f>
        <v>7.1333333333333329</v>
      </c>
      <c r="D20" s="1" cm="1">
        <f t="array" ref="D20">_xlfn.PERCENTILE.INC(IF(IMDB_Movies_2[director_name]='Director Analysis'!B20,IMDB_Movies_2[imdb_score]),0.95)</f>
        <v>7.63</v>
      </c>
      <c r="F20" t="str">
        <v>S.S. Rajamouli</v>
      </c>
      <c r="G20">
        <v>8.4</v>
      </c>
      <c r="H20">
        <v>8.4</v>
      </c>
    </row>
    <row r="21" spans="2:8" x14ac:dyDescent="0.3">
      <c r="B21" t="str">
        <v>Ridley Scott</v>
      </c>
      <c r="C21" s="1" cm="1">
        <f t="array" ref="C21">IFERROR(AVERAGE(IF(IMDB_Movies_2[director_name]='Director Analysis'!$B21,IMDB_Movies_2[imdb_score])),0)</f>
        <v>7.1312499999999996</v>
      </c>
      <c r="D21" s="1" cm="1">
        <f t="array" ref="D21">_xlfn.PERCENTILE.INC(IF(IMDB_Movies_2[director_name]='Director Analysis'!B21,IMDB_Movies_2[imdb_score]),0.95)</f>
        <v>8.5</v>
      </c>
      <c r="F21" t="str">
        <v>Richard Marquand</v>
      </c>
      <c r="G21">
        <v>8.4</v>
      </c>
      <c r="H21">
        <v>8.4</v>
      </c>
    </row>
    <row r="22" spans="2:8" x14ac:dyDescent="0.3">
      <c r="B22" t="str">
        <v>Chris Weitz</v>
      </c>
      <c r="C22" s="1" cm="1">
        <f t="array" ref="C22">IFERROR(AVERAGE(IF(IMDB_Movies_2[director_name]='Director Analysis'!$B22,IMDB_Movies_2[imdb_score])),0)</f>
        <v>6.08</v>
      </c>
      <c r="D22" s="1" cm="1">
        <f t="array" ref="D22">_xlfn.PERCENTILE.INC(IF(IMDB_Movies_2[director_name]='Director Analysis'!B22,IMDB_Movies_2[imdb_score]),0.95)</f>
        <v>7.18</v>
      </c>
      <c r="F22" t="str">
        <v>Asghar Farhadi</v>
      </c>
      <c r="G22">
        <v>8.4</v>
      </c>
      <c r="H22">
        <v>8.4</v>
      </c>
    </row>
    <row r="23" spans="2:8" x14ac:dyDescent="0.3">
      <c r="B23" t="str">
        <v>Anthony Russo</v>
      </c>
      <c r="C23" s="1" cm="1">
        <f t="array" ref="C23">IFERROR(AVERAGE(IF(IMDB_Movies_2[director_name]='Director Analysis'!$B23,IMDB_Movies_2[imdb_score])),0)</f>
        <v>7</v>
      </c>
      <c r="D23" s="1" cm="1">
        <f t="array" ref="D23">_xlfn.PERCENTILE.INC(IF(IMDB_Movies_2[director_name]='Director Analysis'!B23,IMDB_Movies_2[imdb_score]),0.95)</f>
        <v>8.1399999999999988</v>
      </c>
      <c r="F23" t="str">
        <v>Marius A. Markevicius</v>
      </c>
      <c r="G23">
        <v>8.4</v>
      </c>
      <c r="H23">
        <v>8.4</v>
      </c>
    </row>
    <row r="24" spans="2:8" x14ac:dyDescent="0.3">
      <c r="B24" t="str">
        <v>Peter Berg</v>
      </c>
      <c r="C24" s="1" cm="1">
        <f t="array" ref="C24">IFERROR(AVERAGE(IF(IMDB_Movies_2[director_name]='Director Analysis'!$B24,IMDB_Movies_2[imdb_score])),0)</f>
        <v>6.666666666666667</v>
      </c>
      <c r="D24" s="1" cm="1">
        <f t="array" ref="D24">_xlfn.PERCENTILE.INC(IF(IMDB_Movies_2[director_name]='Director Analysis'!B24,IMDB_Movies_2[imdb_score]),0.95)</f>
        <v>7.4749999999999996</v>
      </c>
      <c r="F24" t="str">
        <v>Lee Unkrich</v>
      </c>
      <c r="G24">
        <v>8.3000000000000007</v>
      </c>
      <c r="H24">
        <v>8.3000000000000007</v>
      </c>
    </row>
    <row r="25" spans="2:8" x14ac:dyDescent="0.3">
      <c r="B25" t="str">
        <v>Colin Trevorrow</v>
      </c>
      <c r="C25" s="1" cm="1">
        <f t="array" ref="C25">IFERROR(AVERAGE(IF(IMDB_Movies_2[director_name]='Director Analysis'!$B25,IMDB_Movies_2[imdb_score])),0)</f>
        <v>7</v>
      </c>
      <c r="D25" s="1" cm="1">
        <f t="array" ref="D25">_xlfn.PERCENTILE.INC(IF(IMDB_Movies_2[director_name]='Director Analysis'!B25,IMDB_Movies_2[imdb_score]),0.95)</f>
        <v>7</v>
      </c>
      <c r="F25" t="str">
        <v>Fritz Lang</v>
      </c>
      <c r="G25">
        <v>8.3000000000000007</v>
      </c>
      <c r="H25">
        <v>8.3000000000000007</v>
      </c>
    </row>
    <row r="26" spans="2:8" x14ac:dyDescent="0.3">
      <c r="B26" t="str">
        <v>Shane Black</v>
      </c>
      <c r="C26" s="1" cm="1">
        <f t="array" ref="C26">IFERROR(AVERAGE(IF(IMDB_Movies_2[director_name]='Director Analysis'!$B26,IMDB_Movies_2[imdb_score])),0)</f>
        <v>7.4</v>
      </c>
      <c r="D26" s="1" cm="1">
        <f t="array" ref="D26">_xlfn.PERCENTILE.INC(IF(IMDB_Movies_2[director_name]='Director Analysis'!B26,IMDB_Movies_2[imdb_score]),0.95)</f>
        <v>7.58</v>
      </c>
      <c r="F26" t="str">
        <v>Lenny Abrahamson</v>
      </c>
      <c r="G26">
        <v>8.3000000000000007</v>
      </c>
      <c r="H26">
        <v>8.3000000000000007</v>
      </c>
    </row>
    <row r="27" spans="2:8" x14ac:dyDescent="0.3">
      <c r="B27" t="str">
        <v>Tim Burton</v>
      </c>
      <c r="C27" s="1" cm="1">
        <f t="array" ref="C27">IFERROR(AVERAGE(IF(IMDB_Movies_2[director_name]='Director Analysis'!$B27,IMDB_Movies_2[imdb_score])),0)</f>
        <v>7.05</v>
      </c>
      <c r="D27" s="1" cm="1">
        <f t="array" ref="D27">_xlfn.PERCENTILE.INC(IF(IMDB_Movies_2[director_name]='Director Analysis'!B27,IMDB_Movies_2[imdb_score]),0.95)</f>
        <v>7.9350000000000005</v>
      </c>
      <c r="F27" t="str">
        <v>Billy Wilder</v>
      </c>
      <c r="G27">
        <v>8.3000000000000007</v>
      </c>
      <c r="H27">
        <v>8.3000000000000007</v>
      </c>
    </row>
    <row r="28" spans="2:8" x14ac:dyDescent="0.3">
      <c r="B28" t="str">
        <v>Brett Ratner</v>
      </c>
      <c r="C28" s="1" cm="1">
        <f t="array" ref="C28">IFERROR(AVERAGE(IF(IMDB_Movies_2[director_name]='Director Analysis'!$B28,IMDB_Movies_2[imdb_score])),0)</f>
        <v>6.4555555555555557</v>
      </c>
      <c r="D28" s="1" cm="1">
        <f t="array" ref="D28">_xlfn.PERCENTILE.INC(IF(IMDB_Movies_2[director_name]='Director Analysis'!B28,IMDB_Movies_2[imdb_score]),0.95)</f>
        <v>7.04</v>
      </c>
      <c r="F28" t="str">
        <v>Pete Docter</v>
      </c>
      <c r="G28">
        <v>8.2333333333333343</v>
      </c>
      <c r="H28">
        <v>8.3000000000000007</v>
      </c>
    </row>
    <row r="29" spans="2:8" x14ac:dyDescent="0.3">
      <c r="B29" t="str">
        <v>Dan Scanlon</v>
      </c>
      <c r="C29" s="1" cm="1">
        <f t="array" ref="C29">IFERROR(AVERAGE(IF(IMDB_Movies_2[director_name]='Director Analysis'!$B29,IMDB_Movies_2[imdb_score])),0)</f>
        <v>7.3</v>
      </c>
      <c r="D29" s="1" cm="1">
        <f t="array" ref="D29">_xlfn.PERCENTILE.INC(IF(IMDB_Movies_2[director_name]='Director Analysis'!B29,IMDB_Movies_2[imdb_score]),0.95)</f>
        <v>7.3</v>
      </c>
      <c r="F29" t="str">
        <v>Hayao Miyazaki</v>
      </c>
      <c r="G29">
        <v>8.2249999999999996</v>
      </c>
      <c r="H29">
        <v>8.57</v>
      </c>
    </row>
    <row r="30" spans="2:8" x14ac:dyDescent="0.3">
      <c r="B30" t="str">
        <v>Michael Bay</v>
      </c>
      <c r="C30" s="1" cm="1">
        <f t="array" ref="C30">IFERROR(AVERAGE(IF(IMDB_Movies_2[director_name]='Director Analysis'!$B30,IMDB_Movies_2[imdb_score])),0)</f>
        <v>6.6166666666666671</v>
      </c>
      <c r="D30" s="1" cm="1">
        <f t="array" ref="D30">_xlfn.PERCENTILE.INC(IF(IMDB_Movies_2[director_name]='Director Analysis'!B30,IMDB_Movies_2[imdb_score]),0.95)</f>
        <v>7.4</v>
      </c>
      <c r="F30" t="str">
        <v>Quentin Tarantino</v>
      </c>
      <c r="G30">
        <v>8.2000000000000011</v>
      </c>
      <c r="H30">
        <v>8.76</v>
      </c>
    </row>
    <row r="31" spans="2:8" x14ac:dyDescent="0.3">
      <c r="B31" t="str">
        <v>Joseph Kosinski</v>
      </c>
      <c r="C31" s="1" cm="1">
        <f t="array" ref="C31">IFERROR(AVERAGE(IF(IMDB_Movies_2[director_name]='Director Analysis'!$B31,IMDB_Movies_2[imdb_score])),0)</f>
        <v>6.9</v>
      </c>
      <c r="D31" s="1" cm="1">
        <f t="array" ref="D31">_xlfn.PERCENTILE.INC(IF(IMDB_Movies_2[director_name]='Director Analysis'!B31,IMDB_Movies_2[imdb_score]),0.95)</f>
        <v>6.99</v>
      </c>
      <c r="F31" t="str">
        <v>George Roy Hill</v>
      </c>
      <c r="G31">
        <v>8.1999999999999993</v>
      </c>
      <c r="H31">
        <v>8.2900000000000009</v>
      </c>
    </row>
    <row r="32" spans="2:8" x14ac:dyDescent="0.3">
      <c r="B32" t="str">
        <v>John Lasseter</v>
      </c>
      <c r="C32" s="1" cm="1">
        <f t="array" ref="C32">IFERROR(AVERAGE(IF(IMDB_Movies_2[director_name]='Director Analysis'!$B32,IMDB_Movies_2[imdb_score])),0)</f>
        <v>7.38</v>
      </c>
      <c r="D32" s="1" cm="1">
        <f t="array" ref="D32">_xlfn.PERCENTILE.INC(IF(IMDB_Movies_2[director_name]='Director Analysis'!B32,IMDB_Movies_2[imdb_score]),0.95)</f>
        <v>8.2200000000000006</v>
      </c>
      <c r="F32" t="str">
        <v>Juan JosÃ© Campanella</v>
      </c>
      <c r="G32">
        <v>8.1999999999999993</v>
      </c>
      <c r="H32">
        <v>8.1999999999999993</v>
      </c>
    </row>
    <row r="33" spans="2:8" x14ac:dyDescent="0.3">
      <c r="B33" t="str">
        <v>Martin Campbell</v>
      </c>
      <c r="C33" s="1" cm="1">
        <f t="array" ref="C33">IFERROR(AVERAGE(IF(IMDB_Movies_2[director_name]='Director Analysis'!$B33,IMDB_Movies_2[imdb_score])),0)</f>
        <v>6.5500000000000007</v>
      </c>
      <c r="D33" s="1" cm="1">
        <f t="array" ref="D33">_xlfn.PERCENTILE.INC(IF(IMDB_Movies_2[director_name]='Director Analysis'!B33,IMDB_Movies_2[imdb_score]),0.95)</f>
        <v>7.72</v>
      </c>
      <c r="F33" t="str">
        <v>Joshua Oppenheimer</v>
      </c>
      <c r="G33">
        <v>8.1999999999999993</v>
      </c>
      <c r="H33">
        <v>8.1999999999999993</v>
      </c>
    </row>
    <row r="34" spans="2:8" x14ac:dyDescent="0.3">
      <c r="B34" t="str">
        <v>Lee Unkrich</v>
      </c>
      <c r="C34" s="1" cm="1">
        <f t="array" ref="C34">IFERROR(AVERAGE(IF(IMDB_Movies_2[director_name]='Director Analysis'!$B34,IMDB_Movies_2[imdb_score])),0)</f>
        <v>8.3000000000000007</v>
      </c>
      <c r="D34" s="1" cm="1">
        <f t="array" ref="D34">_xlfn.PERCENTILE.INC(IF(IMDB_Movies_2[director_name]='Director Analysis'!B34,IMDB_Movies_2[imdb_score]),0.95)</f>
        <v>8.3000000000000007</v>
      </c>
      <c r="F34" t="str">
        <v>Elia Kazan</v>
      </c>
      <c r="G34">
        <v>8.1999999999999993</v>
      </c>
      <c r="H34">
        <v>8.1999999999999993</v>
      </c>
    </row>
    <row r="35" spans="2:8" x14ac:dyDescent="0.3">
      <c r="B35" t="str">
        <v>McG</v>
      </c>
      <c r="C35" s="1" cm="1">
        <f t="array" ref="C35">IFERROR(AVERAGE(IF(IMDB_Movies_2[director_name]='Director Analysis'!$B35,IMDB_Movies_2[imdb_score])),0)</f>
        <v>6.083333333333333</v>
      </c>
      <c r="D35" s="1" cm="1">
        <f t="array" ref="D35">_xlfn.PERCENTILE.INC(IF(IMDB_Movies_2[director_name]='Director Analysis'!B35,IMDB_Movies_2[imdb_score]),0.95)</f>
        <v>6.9749999999999996</v>
      </c>
      <c r="F35" t="str">
        <v>Victor Fleming</v>
      </c>
      <c r="G35">
        <v>8.1499999999999986</v>
      </c>
      <c r="H35">
        <v>8.1949999999999985</v>
      </c>
    </row>
    <row r="36" spans="2:8" x14ac:dyDescent="0.3">
      <c r="B36" t="str">
        <v>James Wan</v>
      </c>
      <c r="C36" s="1" cm="1">
        <f t="array" ref="C36">IFERROR(AVERAGE(IF(IMDB_Movies_2[director_name]='Director Analysis'!$B36,IMDB_Movies_2[imdb_score])),0)</f>
        <v>7.2</v>
      </c>
      <c r="D36" s="1" cm="1">
        <f t="array" ref="D36">_xlfn.PERCENTILE.INC(IF(IMDB_Movies_2[director_name]='Director Analysis'!B36,IMDB_Movies_2[imdb_score]),0.95)</f>
        <v>7.77</v>
      </c>
      <c r="F36" t="str">
        <v>Milos Forman</v>
      </c>
      <c r="G36">
        <v>8.1333333333333329</v>
      </c>
      <c r="H36">
        <v>8.66</v>
      </c>
    </row>
    <row r="37" spans="2:8" x14ac:dyDescent="0.3">
      <c r="B37" t="str">
        <v>J.J. Abrams</v>
      </c>
      <c r="C37" s="1" cm="1">
        <f t="array" ref="C37">IFERROR(AVERAGE(IF(IMDB_Movies_2[director_name]='Director Analysis'!$B37,IMDB_Movies_2[imdb_score])),0)</f>
        <v>7.4499999999999993</v>
      </c>
      <c r="D37" s="1" cm="1">
        <f t="array" ref="D37">_xlfn.PERCENTILE.INC(IF(IMDB_Movies_2[director_name]='Director Analysis'!B37,IMDB_Movies_2[imdb_score]),0.95)</f>
        <v>7.97</v>
      </c>
      <c r="F37" t="str">
        <v>Tim Miller</v>
      </c>
      <c r="G37">
        <v>8.1</v>
      </c>
      <c r="H37">
        <v>8.1</v>
      </c>
    </row>
    <row r="38" spans="2:8" x14ac:dyDescent="0.3">
      <c r="B38" t="str">
        <v>Baz Luhrmann</v>
      </c>
      <c r="C38" s="1" cm="1">
        <f t="array" ref="C38">IFERROR(AVERAGE(IF(IMDB_Movies_2[director_name]='Director Analysis'!$B38,IMDB_Movies_2[imdb_score])),0)</f>
        <v>7.0750000000000002</v>
      </c>
      <c r="D38" s="1" cm="1">
        <f t="array" ref="D38">_xlfn.PERCENTILE.INC(IF(IMDB_Movies_2[director_name]='Director Analysis'!B38,IMDB_Movies_2[imdb_score]),0.95)</f>
        <v>7.5549999999999997</v>
      </c>
      <c r="F38" t="str">
        <v>Terry George</v>
      </c>
      <c r="G38">
        <v>8.1</v>
      </c>
      <c r="H38">
        <v>8.1</v>
      </c>
    </row>
    <row r="39" spans="2:8" x14ac:dyDescent="0.3">
      <c r="B39" t="str">
        <v>Mike Newell</v>
      </c>
      <c r="C39" s="1" cm="1">
        <f t="array" ref="C39">IFERROR(AVERAGE(IF(IMDB_Movies_2[director_name]='Director Analysis'!$B39,IMDB_Movies_2[imdb_score])),0)</f>
        <v>6.8428571428571425</v>
      </c>
      <c r="D39" s="1" cm="1">
        <f t="array" ref="D39">_xlfn.PERCENTILE.INC(IF(IMDB_Movies_2[director_name]='Director Analysis'!B39,IMDB_Movies_2[imdb_score]),0.95)</f>
        <v>7.7399999999999993</v>
      </c>
      <c r="F39" t="str">
        <v>Je-kyu Kang</v>
      </c>
      <c r="G39">
        <v>8.1</v>
      </c>
      <c r="H39">
        <v>8.1</v>
      </c>
    </row>
    <row r="40" spans="2:8" x14ac:dyDescent="0.3">
      <c r="B40" t="str">
        <v>Guillermo del Toro</v>
      </c>
      <c r="C40" s="1" cm="1">
        <f t="array" ref="C40">IFERROR(AVERAGE(IF(IMDB_Movies_2[director_name]='Director Analysis'!$B40,IMDB_Movies_2[imdb_score])),0)</f>
        <v>7.1400000000000006</v>
      </c>
      <c r="D40" s="1" cm="1">
        <f t="array" ref="D40">_xlfn.PERCENTILE.INC(IF(IMDB_Movies_2[director_name]='Director Analysis'!B40,IMDB_Movies_2[imdb_score]),0.95)</f>
        <v>7.9599999999999991</v>
      </c>
      <c r="F40" t="str">
        <v>Akira Kurosawa</v>
      </c>
      <c r="G40">
        <v>8.1</v>
      </c>
      <c r="H40">
        <v>8.6399999999999988</v>
      </c>
    </row>
    <row r="41" spans="2:8" x14ac:dyDescent="0.3">
      <c r="B41" t="str">
        <v>Steven Spielberg</v>
      </c>
      <c r="C41" s="1" cm="1">
        <f t="array" ref="C41">IFERROR(AVERAGE(IF(IMDB_Movies_2[director_name]='Director Analysis'!$B41,IMDB_Movies_2[imdb_score])),0)</f>
        <v>7.5439999999999996</v>
      </c>
      <c r="D41" s="1" cm="1">
        <f t="array" ref="D41">_xlfn.PERCENTILE.INC(IF(IMDB_Movies_2[director_name]='Director Analysis'!B41,IMDB_Movies_2[imdb_score]),0.95)</f>
        <v>8.58</v>
      </c>
      <c r="F41" t="str">
        <v>William Wyler</v>
      </c>
      <c r="G41">
        <v>8.1</v>
      </c>
      <c r="H41">
        <v>8.1</v>
      </c>
    </row>
    <row r="42" spans="2:8" x14ac:dyDescent="0.3">
      <c r="B42" t="str">
        <v>Mark Andrews</v>
      </c>
      <c r="C42" s="1" cm="1">
        <f t="array" ref="C42">IFERROR(AVERAGE(IF(IMDB_Movies_2[director_name]='Director Analysis'!$B42,IMDB_Movies_2[imdb_score])),0)</f>
        <v>7.2</v>
      </c>
      <c r="D42" s="1" cm="1">
        <f t="array" ref="D42">_xlfn.PERCENTILE.INC(IF(IMDB_Movies_2[director_name]='Director Analysis'!B42,IMDB_Movies_2[imdb_score]),0.95)</f>
        <v>7.2</v>
      </c>
      <c r="F42" t="str">
        <v>David Sington</v>
      </c>
      <c r="G42">
        <v>8.1</v>
      </c>
      <c r="H42">
        <v>8.1</v>
      </c>
    </row>
    <row r="43" spans="2:8" x14ac:dyDescent="0.3">
      <c r="B43" t="str">
        <v>Justin Lin</v>
      </c>
      <c r="C43" s="1" cm="1">
        <f t="array" ref="C43">IFERROR(AVERAGE(IF(IMDB_Movies_2[director_name]='Director Analysis'!$B43,IMDB_Movies_2[imdb_score])),0)</f>
        <v>6.8400000000000007</v>
      </c>
      <c r="D43" s="1" cm="1">
        <f t="array" ref="D43">_xlfn.PERCENTILE.INC(IF(IMDB_Movies_2[director_name]='Director Analysis'!B43,IMDB_Movies_2[imdb_score]),0.95)</f>
        <v>7.46</v>
      </c>
      <c r="F43" t="str">
        <v>Michael Wadleigh</v>
      </c>
      <c r="G43">
        <v>8.1</v>
      </c>
      <c r="H43">
        <v>8.1</v>
      </c>
    </row>
    <row r="44" spans="2:8" x14ac:dyDescent="0.3">
      <c r="B44" t="str">
        <v>Roland Emmerich</v>
      </c>
      <c r="C44" s="1" cm="1">
        <f t="array" ref="C44">IFERROR(AVERAGE(IF(IMDB_Movies_2[director_name]='Director Analysis'!$B44,IMDB_Movies_2[imdb_score])),0)</f>
        <v>6.1875</v>
      </c>
      <c r="D44" s="1" cm="1">
        <f t="array" ref="D44">_xlfn.PERCENTILE.INC(IF(IMDB_Movies_2[director_name]='Director Analysis'!B44,IMDB_Movies_2[imdb_score]),0.95)</f>
        <v>7.0299999999999994</v>
      </c>
      <c r="F44" t="str">
        <v>Michael Roemer</v>
      </c>
      <c r="G44">
        <v>8.1</v>
      </c>
      <c r="H44">
        <v>8.1</v>
      </c>
    </row>
    <row r="45" spans="2:8" x14ac:dyDescent="0.3">
      <c r="B45" t="str">
        <v>Robert Zemeckis</v>
      </c>
      <c r="C45" s="1" cm="1">
        <f t="array" ref="C45">IFERROR(AVERAGE(IF(IMDB_Movies_2[director_name]='Director Analysis'!$B45,IMDB_Movies_2[imdb_score])),0)</f>
        <v>7.3076923076923084</v>
      </c>
      <c r="D45" s="1" cm="1">
        <f t="array" ref="D45">_xlfn.PERCENTILE.INC(IF(IMDB_Movies_2[director_name]='Director Analysis'!B45,IMDB_Movies_2[imdb_score]),0.95)</f>
        <v>8.6199999999999992</v>
      </c>
      <c r="F45" t="str">
        <v>David Lean</v>
      </c>
      <c r="G45">
        <v>8</v>
      </c>
      <c r="H45">
        <v>8.370000000000001</v>
      </c>
    </row>
    <row r="46" spans="2:8" x14ac:dyDescent="0.3">
      <c r="B46" t="str">
        <v>Lana Wachowski</v>
      </c>
      <c r="C46" s="1" cm="1">
        <f t="array" ref="C46">IFERROR(AVERAGE(IF(IMDB_Movies_2[director_name]='Director Analysis'!$B46,IMDB_Movies_2[imdb_score])),0)</f>
        <v>6.9166666666666652</v>
      </c>
      <c r="D46" s="1" cm="1">
        <f t="array" ref="D46">_xlfn.PERCENTILE.INC(IF(IMDB_Movies_2[director_name]='Director Analysis'!B46,IMDB_Movies_2[imdb_score]),0.95)</f>
        <v>8.375</v>
      </c>
      <c r="F46" t="str">
        <v>Michel Hazanavicius</v>
      </c>
      <c r="G46">
        <v>8</v>
      </c>
      <c r="H46">
        <v>8</v>
      </c>
    </row>
    <row r="47" spans="2:8" x14ac:dyDescent="0.3">
      <c r="B47" t="str">
        <v>Pete Docter</v>
      </c>
      <c r="C47" s="1" cm="1">
        <f t="array" ref="C47">IFERROR(AVERAGE(IF(IMDB_Movies_2[director_name]='Director Analysis'!$B47,IMDB_Movies_2[imdb_score])),0)</f>
        <v>8.2333333333333343</v>
      </c>
      <c r="D47" s="1" cm="1">
        <f t="array" ref="D47">_xlfn.PERCENTILE.INC(IF(IMDB_Movies_2[director_name]='Director Analysis'!B47,IMDB_Movies_2[imdb_score]),0.95)</f>
        <v>8.3000000000000007</v>
      </c>
      <c r="F47" t="str">
        <v>Stephen Chbosky</v>
      </c>
      <c r="G47">
        <v>8</v>
      </c>
      <c r="H47">
        <v>8</v>
      </c>
    </row>
    <row r="48" spans="2:8" x14ac:dyDescent="0.3">
      <c r="B48" t="str">
        <v>Rob Letterman</v>
      </c>
      <c r="C48" s="1" cm="1">
        <f t="array" ref="C48">IFERROR(AVERAGE(IF(IMDB_Movies_2[director_name]='Director Analysis'!$B48,IMDB_Movies_2[imdb_score])),0)</f>
        <v>5.9333333333333336</v>
      </c>
      <c r="D48" s="1" cm="1">
        <f t="array" ref="D48">_xlfn.PERCENTILE.INC(IF(IMDB_Movies_2[director_name]='Director Analysis'!B48,IMDB_Movies_2[imdb_score]),0.95)</f>
        <v>6.49</v>
      </c>
      <c r="F48" t="str">
        <v>Vincent Paronnaud</v>
      </c>
      <c r="G48">
        <v>8</v>
      </c>
      <c r="H48">
        <v>8</v>
      </c>
    </row>
    <row r="49" spans="2:8" x14ac:dyDescent="0.3">
      <c r="B49" t="str">
        <v>Jon Favreau</v>
      </c>
      <c r="C49" s="1" cm="1">
        <f t="array" ref="C49">IFERROR(AVERAGE(IF(IMDB_Movies_2[director_name]='Director Analysis'!$B49,IMDB_Movies_2[imdb_score])),0)</f>
        <v>7.0166666666666657</v>
      </c>
      <c r="D49" s="1" cm="1">
        <f t="array" ref="D49">_xlfn.PERCENTILE.INC(IF(IMDB_Movies_2[director_name]='Director Analysis'!B49,IMDB_Movies_2[imdb_score]),0.95)</f>
        <v>7.875</v>
      </c>
      <c r="F49" t="str">
        <v>Ari Folman</v>
      </c>
      <c r="G49">
        <v>8</v>
      </c>
      <c r="H49">
        <v>8</v>
      </c>
    </row>
    <row r="50" spans="2:8" x14ac:dyDescent="0.3">
      <c r="B50" t="str">
        <v>Martin Scorsese</v>
      </c>
      <c r="C50" s="1" cm="1">
        <f t="array" ref="C50">IFERROR(AVERAGE(IF(IMDB_Movies_2[director_name]='Director Analysis'!$B50,IMDB_Movies_2[imdb_score])),0)</f>
        <v>7.6749999999999998</v>
      </c>
      <c r="D50" s="1" cm="1">
        <f t="array" ref="D50">_xlfn.PERCENTILE.INC(IF(IMDB_Movies_2[director_name]='Director Analysis'!B50,IMDB_Movies_2[imdb_score]),0.95)</f>
        <v>8.5500000000000007</v>
      </c>
      <c r="F50" t="str">
        <v>Frank Darabont</v>
      </c>
      <c r="G50">
        <v>7.9750000000000005</v>
      </c>
      <c r="H50">
        <v>9.18</v>
      </c>
    </row>
    <row r="51" spans="2:8" x14ac:dyDescent="0.3">
      <c r="B51" t="str">
        <v>Rob Cohen</v>
      </c>
      <c r="C51" s="1" cm="1">
        <f t="array" ref="C51">IFERROR(AVERAGE(IF(IMDB_Movies_2[director_name]='Director Analysis'!$B51,IMDB_Movies_2[imdb_score])),0)</f>
        <v>5.5777777777777784</v>
      </c>
      <c r="D51" s="1" cm="1">
        <f t="array" ref="D51">_xlfn.PERCENTILE.INC(IF(IMDB_Movies_2[director_name]='Director Analysis'!B51,IMDB_Movies_2[imdb_score]),0.95)</f>
        <v>6.58</v>
      </c>
      <c r="F51" t="str">
        <v>Denis Villeneuve</v>
      </c>
      <c r="G51">
        <v>7.9666666666666659</v>
      </c>
      <c r="H51">
        <v>8.19</v>
      </c>
    </row>
    <row r="52" spans="2:8" x14ac:dyDescent="0.3">
      <c r="B52" t="str">
        <v>David Ayer</v>
      </c>
      <c r="C52" s="1" cm="1">
        <f t="array" ref="C52">IFERROR(AVERAGE(IF(IMDB_Movies_2[director_name]='Director Analysis'!$B52,IMDB_Movies_2[imdb_score])),0)</f>
        <v>6.95</v>
      </c>
      <c r="D52" s="1" cm="1">
        <f t="array" ref="D52">_xlfn.PERCENTILE.INC(IF(IMDB_Movies_2[director_name]='Director Analysis'!B52,IMDB_Movies_2[imdb_score]),0.95)</f>
        <v>7.6749999999999998</v>
      </c>
      <c r="F52" t="str">
        <v>James Cameron</v>
      </c>
      <c r="G52">
        <v>7.9142857142857137</v>
      </c>
      <c r="H52">
        <v>8.4700000000000006</v>
      </c>
    </row>
    <row r="53" spans="2:8" x14ac:dyDescent="0.3">
      <c r="B53" t="str">
        <v>Tom Shadyac</v>
      </c>
      <c r="C53" s="1" cm="1">
        <f t="array" ref="C53">IFERROR(AVERAGE(IF(IMDB_Movies_2[director_name]='Director Analysis'!$B53,IMDB_Movies_2[imdb_score])),0)</f>
        <v>6.3142857142857149</v>
      </c>
      <c r="D53" s="1" cm="1">
        <f t="array" ref="D53">_xlfn.PERCENTILE.INC(IF(IMDB_Movies_2[director_name]='Director Analysis'!B53,IMDB_Movies_2[imdb_score]),0.95)</f>
        <v>6.87</v>
      </c>
      <c r="F53" t="str">
        <v>Don Hall</v>
      </c>
      <c r="G53">
        <v>7.9</v>
      </c>
      <c r="H53">
        <v>7.9</v>
      </c>
    </row>
    <row r="54" spans="2:8" x14ac:dyDescent="0.3">
      <c r="B54" t="str">
        <v>Doug Liman</v>
      </c>
      <c r="C54" s="1" cm="1">
        <f t="array" ref="C54">IFERROR(AVERAGE(IF(IMDB_Movies_2[director_name]='Director Analysis'!$B54,IMDB_Movies_2[imdb_score])),0)</f>
        <v>7.1285714285714272</v>
      </c>
      <c r="D54" s="1" cm="1">
        <f t="array" ref="D54">_xlfn.PERCENTILE.INC(IF(IMDB_Movies_2[director_name]='Director Analysis'!B54,IMDB_Movies_2[imdb_score]),0.95)</f>
        <v>7.9</v>
      </c>
      <c r="F54" t="str">
        <v>Jacques Perrin</v>
      </c>
      <c r="G54">
        <v>7.9</v>
      </c>
      <c r="H54">
        <v>7.99</v>
      </c>
    </row>
    <row r="55" spans="2:8" x14ac:dyDescent="0.3">
      <c r="B55" t="str">
        <v>Kevin Reynolds</v>
      </c>
      <c r="C55" s="1" cm="1">
        <f t="array" ref="C55">IFERROR(AVERAGE(IF(IMDB_Movies_2[director_name]='Director Analysis'!$B55,IMDB_Movies_2[imdb_score])),0)</f>
        <v>6.68</v>
      </c>
      <c r="D55" s="1" cm="1">
        <f t="array" ref="D55">_xlfn.PERCENTILE.INC(IF(IMDB_Movies_2[director_name]='Director Analysis'!B55,IMDB_Movies_2[imdb_score]),0.95)</f>
        <v>7.54</v>
      </c>
      <c r="F55" t="str">
        <v>Tom McCarthy</v>
      </c>
      <c r="G55">
        <v>7.9</v>
      </c>
      <c r="H55">
        <v>8.08</v>
      </c>
    </row>
    <row r="56" spans="2:8" x14ac:dyDescent="0.3">
      <c r="B56" t="str">
        <v>Stephen Sommers</v>
      </c>
      <c r="C56" s="1" cm="1">
        <f t="array" ref="C56">IFERROR(AVERAGE(IF(IMDB_Movies_2[director_name]='Director Analysis'!$B56,IMDB_Movies_2[imdb_score])),0)</f>
        <v>6.0750000000000002</v>
      </c>
      <c r="D56" s="1" cm="1">
        <f t="array" ref="D56">_xlfn.PERCENTILE.INC(IF(IMDB_Movies_2[director_name]='Director Analysis'!B56,IMDB_Movies_2[imdb_score]),0.95)</f>
        <v>6.2850000000000001</v>
      </c>
      <c r="F56" t="str">
        <v>George Cukor</v>
      </c>
      <c r="G56">
        <v>7.9</v>
      </c>
      <c r="H56">
        <v>7.9</v>
      </c>
    </row>
    <row r="57" spans="2:8" x14ac:dyDescent="0.3">
      <c r="B57" t="str">
        <v>Rupert Sanders</v>
      </c>
      <c r="C57" s="1" cm="1">
        <f t="array" ref="C57">IFERROR(AVERAGE(IF(IMDB_Movies_2[director_name]='Director Analysis'!$B57,IMDB_Movies_2[imdb_score])),0)</f>
        <v>6.1</v>
      </c>
      <c r="D57" s="1" cm="1">
        <f t="array" ref="D57">_xlfn.PERCENTILE.INC(IF(IMDB_Movies_2[director_name]='Director Analysis'!B57,IMDB_Movies_2[imdb_score]),0.95)</f>
        <v>6.1</v>
      </c>
      <c r="F57" t="str">
        <v>StÃ©phane Aubier</v>
      </c>
      <c r="G57">
        <v>7.9</v>
      </c>
      <c r="H57">
        <v>7.9</v>
      </c>
    </row>
    <row r="58" spans="2:8" x14ac:dyDescent="0.3">
      <c r="B58" t="str">
        <v>Robert Stromberg</v>
      </c>
      <c r="C58" s="1" cm="1">
        <f t="array" ref="C58">IFERROR(AVERAGE(IF(IMDB_Movies_2[director_name]='Director Analysis'!$B58,IMDB_Movies_2[imdb_score])),0)</f>
        <v>7</v>
      </c>
      <c r="D58" s="1" cm="1">
        <f t="array" ref="D58">_xlfn.PERCENTILE.INC(IF(IMDB_Movies_2[director_name]='Director Analysis'!B58,IMDB_Movies_2[imdb_score]),0.95)</f>
        <v>7</v>
      </c>
      <c r="F58" t="str">
        <v>Dan Gilroy</v>
      </c>
      <c r="G58">
        <v>7.9</v>
      </c>
      <c r="H58">
        <v>7.9</v>
      </c>
    </row>
    <row r="59" spans="2:8" x14ac:dyDescent="0.3">
      <c r="B59" t="str">
        <v>Matt Reeves</v>
      </c>
      <c r="C59" s="1" cm="1">
        <f t="array" ref="C59">IFERROR(AVERAGE(IF(IMDB_Movies_2[director_name]='Director Analysis'!$B59,IMDB_Movies_2[imdb_score])),0)</f>
        <v>7.2666666666666666</v>
      </c>
      <c r="D59" s="1" cm="1">
        <f t="array" ref="D59">_xlfn.PERCENTILE.INC(IF(IMDB_Movies_2[director_name]='Director Analysis'!B59,IMDB_Movies_2[imdb_score]),0.95)</f>
        <v>7.56</v>
      </c>
      <c r="F59" t="str">
        <v>Jonathan Dayton</v>
      </c>
      <c r="G59">
        <v>7.9</v>
      </c>
      <c r="H59">
        <v>7.9</v>
      </c>
    </row>
    <row r="60" spans="2:8" x14ac:dyDescent="0.3">
      <c r="B60" t="str">
        <v>Carl Rinsch</v>
      </c>
      <c r="C60" s="1" cm="1">
        <f t="array" ref="C60">IFERROR(AVERAGE(IF(IMDB_Movies_2[director_name]='Director Analysis'!$B60,IMDB_Movies_2[imdb_score])),0)</f>
        <v>6.3</v>
      </c>
      <c r="D60" s="1" cm="1">
        <f t="array" ref="D60">_xlfn.PERCENTILE.INC(IF(IMDB_Movies_2[director_name]='Director Analysis'!B60,IMDB_Movies_2[imdb_score]),0.95)</f>
        <v>6.3</v>
      </c>
      <c r="F60" t="str">
        <v>Christophe Barratier</v>
      </c>
      <c r="G60">
        <v>7.9</v>
      </c>
      <c r="H60">
        <v>7.9</v>
      </c>
    </row>
    <row r="61" spans="2:8" x14ac:dyDescent="0.3">
      <c r="B61" t="str">
        <v>Mike Mitchell</v>
      </c>
      <c r="C61" s="1" cm="1">
        <f t="array" ref="C61">IFERROR(AVERAGE(IF(IMDB_Movies_2[director_name]='Director Analysis'!$B61,IMDB_Movies_2[imdb_score])),0)</f>
        <v>5.6749999999999998</v>
      </c>
      <c r="D61" s="1" cm="1">
        <f t="array" ref="D61">_xlfn.PERCENTILE.INC(IF(IMDB_Movies_2[director_name]='Director Analysis'!B61,IMDB_Movies_2[imdb_score]),0.95)</f>
        <v>6.37</v>
      </c>
      <c r="F61" t="str">
        <v>FabiÃ¡n Bielinsky</v>
      </c>
      <c r="G61">
        <v>7.9</v>
      </c>
      <c r="H61">
        <v>7.9</v>
      </c>
    </row>
    <row r="62" spans="2:8" x14ac:dyDescent="0.3">
      <c r="B62" t="str">
        <v>Brad Bird</v>
      </c>
      <c r="C62" s="1" cm="1">
        <f t="array" ref="C62">IFERROR(AVERAGE(IF(IMDB_Movies_2[director_name]='Director Analysis'!$B62,IMDB_Movies_2[imdb_score])),0)</f>
        <v>7.58</v>
      </c>
      <c r="D62" s="1" cm="1">
        <f t="array" ref="D62">_xlfn.PERCENTILE.INC(IF(IMDB_Movies_2[director_name]='Director Analysis'!B62,IMDB_Movies_2[imdb_score]),0.95)</f>
        <v>8</v>
      </c>
      <c r="F62" t="str">
        <v>Anna Muylaert</v>
      </c>
      <c r="G62">
        <v>7.9</v>
      </c>
      <c r="H62">
        <v>7.9</v>
      </c>
    </row>
    <row r="63" spans="2:8" x14ac:dyDescent="0.3">
      <c r="B63" t="str">
        <v>Don Hall</v>
      </c>
      <c r="C63" s="1" cm="1">
        <f t="array" ref="C63">IFERROR(AVERAGE(IF(IMDB_Movies_2[director_name]='Director Analysis'!$B63,IMDB_Movies_2[imdb_score])),0)</f>
        <v>7.9</v>
      </c>
      <c r="D63" s="1" cm="1">
        <f t="array" ref="D63">_xlfn.PERCENTILE.INC(IF(IMDB_Movies_2[director_name]='Director Analysis'!B63,IMDB_Movies_2[imdb_score]),0.95)</f>
        <v>7.9</v>
      </c>
      <c r="F63" t="str">
        <v>Cristian Mungiu</v>
      </c>
      <c r="G63">
        <v>7.9</v>
      </c>
      <c r="H63">
        <v>7.9</v>
      </c>
    </row>
    <row r="64" spans="2:8" x14ac:dyDescent="0.3">
      <c r="B64" t="str">
        <v>Rich Moore</v>
      </c>
      <c r="C64" s="1" cm="1">
        <f t="array" ref="C64">IFERROR(AVERAGE(IF(IMDB_Movies_2[director_name]='Director Analysis'!$B64,IMDB_Movies_2[imdb_score])),0)</f>
        <v>7.8</v>
      </c>
      <c r="D64" s="1" cm="1">
        <f t="array" ref="D64">_xlfn.PERCENTILE.INC(IF(IMDB_Movies_2[director_name]='Director Analysis'!B64,IMDB_Movies_2[imdb_score]),0.95)</f>
        <v>7.8</v>
      </c>
      <c r="F64" t="str">
        <v>Peter Jackson</v>
      </c>
      <c r="G64">
        <v>7.8888888888888893</v>
      </c>
      <c r="H64">
        <v>8.8600000000000012</v>
      </c>
    </row>
    <row r="65" spans="2:8" x14ac:dyDescent="0.3">
      <c r="B65" t="str">
        <v>Dean DeBlois</v>
      </c>
      <c r="C65" s="1" cm="1">
        <f t="array" ref="C65">IFERROR(AVERAGE(IF(IMDB_Movies_2[director_name]='Director Analysis'!$B65,IMDB_Movies_2[imdb_score])),0)</f>
        <v>7.7666666666666666</v>
      </c>
      <c r="D65" s="1" cm="1">
        <f t="array" ref="D65">_xlfn.PERCENTILE.INC(IF(IMDB_Movies_2[director_name]='Director Analysis'!B65,IMDB_Movies_2[imdb_score]),0.95)</f>
        <v>8.17</v>
      </c>
      <c r="F65" t="str">
        <v>Joss Whedon</v>
      </c>
      <c r="G65">
        <v>7.8666666666666671</v>
      </c>
      <c r="H65">
        <v>8.09</v>
      </c>
    </row>
    <row r="66" spans="2:8" x14ac:dyDescent="0.3">
      <c r="B66" t="str">
        <v>Jonathan Mostow</v>
      </c>
      <c r="C66" s="1" cm="1">
        <f t="array" ref="C66">IFERROR(AVERAGE(IF(IMDB_Movies_2[director_name]='Director Analysis'!$B66,IMDB_Movies_2[imdb_score])),0)</f>
        <v>6.5499999999999989</v>
      </c>
      <c r="D66" s="1" cm="1">
        <f t="array" ref="D66">_xlfn.PERCENTILE.INC(IF(IMDB_Movies_2[director_name]='Director Analysis'!B66,IMDB_Movies_2[imdb_score]),0.95)</f>
        <v>6.8550000000000004</v>
      </c>
      <c r="F66" t="str">
        <v>Morten Tyldum</v>
      </c>
      <c r="G66">
        <v>7.85</v>
      </c>
      <c r="H66">
        <v>8.0749999999999993</v>
      </c>
    </row>
    <row r="67" spans="2:8" x14ac:dyDescent="0.3">
      <c r="B67" t="str">
        <v>James Gunn</v>
      </c>
      <c r="C67" s="1" cm="1">
        <f t="array" ref="C67">IFERROR(AVERAGE(IF(IMDB_Movies_2[director_name]='Director Analysis'!$B67,IMDB_Movies_2[imdb_score])),0)</f>
        <v>7.1333333333333329</v>
      </c>
      <c r="D67" s="1" cm="1">
        <f t="array" ref="D67">_xlfn.PERCENTILE.INC(IF(IMDB_Movies_2[director_name]='Director Analysis'!B67,IMDB_Movies_2[imdb_score]),0.95)</f>
        <v>7.97</v>
      </c>
      <c r="F67" t="str">
        <v>Alejandro G. IÃ±Ã¡rritu</v>
      </c>
      <c r="G67">
        <v>7.8400000000000007</v>
      </c>
      <c r="H67">
        <v>8.1</v>
      </c>
    </row>
    <row r="68" spans="2:8" x14ac:dyDescent="0.3">
      <c r="B68" t="str">
        <v>David Fincher</v>
      </c>
      <c r="C68" s="1" cm="1">
        <f t="array" ref="C68">IFERROR(AVERAGE(IF(IMDB_Movies_2[director_name]='Director Analysis'!$B68,IMDB_Movies_2[imdb_score])),0)</f>
        <v>7.7499999999999982</v>
      </c>
      <c r="D68" s="1" cm="1">
        <f t="array" ref="D68">_xlfn.PERCENTILE.INC(IF(IMDB_Movies_2[director_name]='Director Analysis'!B68,IMDB_Movies_2[imdb_score]),0.95)</f>
        <v>8.7100000000000009</v>
      </c>
      <c r="F68" t="str">
        <v>Stanley Kubrick</v>
      </c>
      <c r="G68">
        <v>7.8000000000000007</v>
      </c>
      <c r="H68">
        <v>8.25</v>
      </c>
    </row>
    <row r="69" spans="2:8" x14ac:dyDescent="0.3">
      <c r="B69" t="str">
        <v>Matthew Vaughn</v>
      </c>
      <c r="C69" s="1" cm="1">
        <f t="array" ref="C69">IFERROR(AVERAGE(IF(IMDB_Movies_2[director_name]='Director Analysis'!$B69,IMDB_Movies_2[imdb_score])),0)</f>
        <v>7.65</v>
      </c>
      <c r="D69" s="1" cm="1">
        <f t="array" ref="D69">_xlfn.PERCENTILE.INC(IF(IMDB_Movies_2[director_name]='Director Analysis'!B69,IMDB_Movies_2[imdb_score]),0.95)</f>
        <v>7.7850000000000001</v>
      </c>
      <c r="F69" t="str">
        <v>Nathan Greno</v>
      </c>
      <c r="G69">
        <v>7.8</v>
      </c>
      <c r="H69">
        <v>7.8</v>
      </c>
    </row>
    <row r="70" spans="2:8" x14ac:dyDescent="0.3">
      <c r="B70" t="str">
        <v>Francis Lawrence</v>
      </c>
      <c r="C70" s="1" cm="1">
        <f t="array" ref="C70">IFERROR(AVERAGE(IF(IMDB_Movies_2[director_name]='Director Analysis'!$B70,IMDB_Movies_2[imdb_score])),0)</f>
        <v>7</v>
      </c>
      <c r="D70" s="1" cm="1">
        <f t="array" ref="D70">_xlfn.PERCENTILE.INC(IF(IMDB_Movies_2[director_name]='Director Analysis'!B70,IMDB_Movies_2[imdb_score]),0.95)</f>
        <v>7.52</v>
      </c>
      <c r="F70" t="str">
        <v>Rich Moore</v>
      </c>
      <c r="G70">
        <v>7.8</v>
      </c>
      <c r="H70">
        <v>7.8</v>
      </c>
    </row>
    <row r="71" spans="2:8" x14ac:dyDescent="0.3">
      <c r="B71" t="str">
        <v>Jon Turteltaub</v>
      </c>
      <c r="C71" s="1" cm="1">
        <f t="array" ref="C71">IFERROR(AVERAGE(IF(IMDB_Movies_2[director_name]='Director Analysis'!$B71,IMDB_Movies_2[imdb_score])),0)</f>
        <v>6.5</v>
      </c>
      <c r="D71" s="1" cm="1">
        <f t="array" ref="D71">_xlfn.PERCENTILE.INC(IF(IMDB_Movies_2[director_name]='Director Analysis'!B71,IMDB_Movies_2[imdb_score]),0.95)</f>
        <v>6.9</v>
      </c>
      <c r="F71" t="str">
        <v>Alfonso CuarÃ³n</v>
      </c>
      <c r="G71">
        <v>7.8</v>
      </c>
      <c r="H71">
        <v>7.8850000000000007</v>
      </c>
    </row>
    <row r="72" spans="2:8" x14ac:dyDescent="0.3">
      <c r="B72" t="str">
        <v>Wolfgang Petersen</v>
      </c>
      <c r="C72" s="1" cm="1">
        <f t="array" ref="C72">IFERROR(AVERAGE(IF(IMDB_Movies_2[director_name]='Director Analysis'!$B72,IMDB_Movies_2[imdb_score])),0)</f>
        <v>6.7666666666666666</v>
      </c>
      <c r="D72" s="1" cm="1">
        <f t="array" ref="D72">_xlfn.PERCENTILE.INC(IF(IMDB_Movies_2[director_name]='Director Analysis'!B72,IMDB_Movies_2[imdb_score]),0.95)</f>
        <v>8.1</v>
      </c>
      <c r="F72" t="str">
        <v>Bernardo Bertolucci</v>
      </c>
      <c r="G72">
        <v>7.8</v>
      </c>
      <c r="H72">
        <v>7.8</v>
      </c>
    </row>
    <row r="73" spans="2:8" x14ac:dyDescent="0.3">
      <c r="B73" t="str">
        <v>James Bobin</v>
      </c>
      <c r="C73" s="1" cm="1">
        <f t="array" ref="C73">IFERROR(AVERAGE(IF(IMDB_Movies_2[director_name]='Director Analysis'!$B73,IMDB_Movies_2[imdb_score])),0)</f>
        <v>6.6333333333333329</v>
      </c>
      <c r="D73" s="1" cm="1">
        <f t="array" ref="D73">_xlfn.PERCENTILE.INC(IF(IMDB_Movies_2[director_name]='Director Analysis'!B73,IMDB_Movies_2[imdb_score]),0.95)</f>
        <v>7.0299999999999994</v>
      </c>
      <c r="F73" t="str">
        <v>Giuseppe Tornatore</v>
      </c>
      <c r="G73">
        <v>7.8</v>
      </c>
      <c r="H73">
        <v>7.8</v>
      </c>
    </row>
    <row r="74" spans="2:8" x14ac:dyDescent="0.3">
      <c r="B74" t="str">
        <v>Chris Miller</v>
      </c>
      <c r="C74" s="1" cm="1">
        <f t="array" ref="C74">IFERROR(AVERAGE(IF(IMDB_Movies_2[director_name]='Director Analysis'!$B74,IMDB_Movies_2[imdb_score])),0)</f>
        <v>6.4</v>
      </c>
      <c r="D74" s="1" cm="1">
        <f t="array" ref="D74">_xlfn.PERCENTILE.INC(IF(IMDB_Movies_2[director_name]='Director Analysis'!B74,IMDB_Movies_2[imdb_score]),0.95)</f>
        <v>6.67</v>
      </c>
      <c r="F74" t="str">
        <v>Christian Carion</v>
      </c>
      <c r="G74">
        <v>7.8</v>
      </c>
      <c r="H74">
        <v>7.8</v>
      </c>
    </row>
    <row r="75" spans="2:8" x14ac:dyDescent="0.3">
      <c r="B75" t="str">
        <v>Duncan Jones</v>
      </c>
      <c r="C75" s="1" cm="1">
        <f t="array" ref="C75">IFERROR(AVERAGE(IF(IMDB_Movies_2[director_name]='Director Analysis'!$B75,IMDB_Movies_2[imdb_score])),0)</f>
        <v>7.5666666666666673</v>
      </c>
      <c r="D75" s="1" cm="1">
        <f t="array" ref="D75">_xlfn.PERCENTILE.INC(IF(IMDB_Movies_2[director_name]='Director Analysis'!B75,IMDB_Movies_2[imdb_score]),0.95)</f>
        <v>7.86</v>
      </c>
      <c r="F75" t="str">
        <v>Mark Herman</v>
      </c>
      <c r="G75">
        <v>7.8</v>
      </c>
      <c r="H75">
        <v>7.8</v>
      </c>
    </row>
    <row r="76" spans="2:8" x14ac:dyDescent="0.3">
      <c r="B76" t="str">
        <v>Alan Taylor</v>
      </c>
      <c r="C76" s="1" cm="1">
        <f t="array" ref="C76">IFERROR(AVERAGE(IF(IMDB_Movies_2[director_name]='Director Analysis'!$B76,IMDB_Movies_2[imdb_score])),0)</f>
        <v>6.85</v>
      </c>
      <c r="D76" s="1" cm="1">
        <f t="array" ref="D76">_xlfn.PERCENTILE.INC(IF(IMDB_Movies_2[director_name]='Director Analysis'!B76,IMDB_Movies_2[imdb_score]),0.95)</f>
        <v>7.0749999999999993</v>
      </c>
      <c r="F76" t="str">
        <v>Josh Boone</v>
      </c>
      <c r="G76">
        <v>7.8</v>
      </c>
      <c r="H76">
        <v>7.8</v>
      </c>
    </row>
    <row r="77" spans="2:8" x14ac:dyDescent="0.3">
      <c r="B77" t="str">
        <v>Michael Apted</v>
      </c>
      <c r="C77" s="1" cm="1">
        <f t="array" ref="C77">IFERROR(AVERAGE(IF(IMDB_Movies_2[director_name]='Director Analysis'!$B77,IMDB_Movies_2[imdb_score])),0)</f>
        <v>6.3199999999999994</v>
      </c>
      <c r="D77" s="1" cm="1">
        <f t="array" ref="D77">_xlfn.PERCENTILE.INC(IF(IMDB_Movies_2[director_name]='Director Analysis'!B77,IMDB_Movies_2[imdb_score]),0.95)</f>
        <v>7.04</v>
      </c>
      <c r="F77" t="str">
        <v>Robert Stevenson</v>
      </c>
      <c r="G77">
        <v>7.8</v>
      </c>
      <c r="H77">
        <v>7.8</v>
      </c>
    </row>
    <row r="78" spans="2:8" x14ac:dyDescent="0.3">
      <c r="B78" t="str">
        <v>Oliver Stone</v>
      </c>
      <c r="C78" s="1" cm="1">
        <f t="array" ref="C78">IFERROR(AVERAGE(IF(IMDB_Movies_2[director_name]='Director Analysis'!$B78,IMDB_Movies_2[imdb_score])),0)</f>
        <v>6.9076923076923071</v>
      </c>
      <c r="D78" s="1" cm="1">
        <f t="array" ref="D78">_xlfn.PERCENTILE.INC(IF(IMDB_Movies_2[director_name]='Director Analysis'!B78,IMDB_Movies_2[imdb_score]),0.95)</f>
        <v>8.0399999999999991</v>
      </c>
      <c r="F78" t="str">
        <v>Mike van Diem</v>
      </c>
      <c r="G78">
        <v>7.8</v>
      </c>
      <c r="H78">
        <v>7.8</v>
      </c>
    </row>
    <row r="79" spans="2:8" x14ac:dyDescent="0.3">
      <c r="B79" t="str">
        <v>Eric Darnell</v>
      </c>
      <c r="C79" s="1" cm="1">
        <f t="array" ref="C79">IFERROR(AVERAGE(IF(IMDB_Movies_2[director_name]='Director Analysis'!$B79,IMDB_Movies_2[imdb_score])),0)</f>
        <v>6.7600000000000007</v>
      </c>
      <c r="D79" s="1" cm="1">
        <f t="array" ref="D79">_xlfn.PERCENTILE.INC(IF(IMDB_Movies_2[director_name]='Director Analysis'!B79,IMDB_Movies_2[imdb_score]),0.95)</f>
        <v>6.9</v>
      </c>
      <c r="F79" t="str">
        <v>Jim Abrahams</v>
      </c>
      <c r="G79">
        <v>7.8</v>
      </c>
      <c r="H79">
        <v>7.8</v>
      </c>
    </row>
    <row r="80" spans="2:8" x14ac:dyDescent="0.3">
      <c r="B80" t="str">
        <v>Shawn Levy</v>
      </c>
      <c r="C80" s="1" cm="1">
        <f t="array" ref="C80">IFERROR(AVERAGE(IF(IMDB_Movies_2[director_name]='Director Analysis'!$B80,IMDB_Movies_2[imdb_score])),0)</f>
        <v>6.0909090909090908</v>
      </c>
      <c r="D80" s="1" cm="1">
        <f t="array" ref="D80">_xlfn.PERCENTILE.INC(IF(IMDB_Movies_2[director_name]='Director Analysis'!B80,IMDB_Movies_2[imdb_score]),0.95)</f>
        <v>6.85</v>
      </c>
      <c r="F80" t="str">
        <v>Sylvain Chomet</v>
      </c>
      <c r="G80">
        <v>7.8</v>
      </c>
      <c r="H80">
        <v>7.8</v>
      </c>
    </row>
    <row r="81" spans="2:8" x14ac:dyDescent="0.3">
      <c r="B81" t="str">
        <v>Gavin Hood</v>
      </c>
      <c r="C81" s="1" cm="1">
        <f t="array" ref="C81">IFERROR(AVERAGE(IF(IMDB_Movies_2[director_name]='Director Analysis'!$B81,IMDB_Movies_2[imdb_score])),0)</f>
        <v>6.875</v>
      </c>
      <c r="D81" s="1" cm="1">
        <f t="array" ref="D81">_xlfn.PERCENTILE.INC(IF(IMDB_Movies_2[director_name]='Director Analysis'!B81,IMDB_Movies_2[imdb_score]),0.95)</f>
        <v>7.2249999999999996</v>
      </c>
      <c r="F81" t="str">
        <v>Ralph Ziman</v>
      </c>
      <c r="G81">
        <v>7.8</v>
      </c>
      <c r="H81">
        <v>7.8</v>
      </c>
    </row>
    <row r="82" spans="2:8" x14ac:dyDescent="0.3">
      <c r="B82" t="str">
        <v>Chris Buck</v>
      </c>
      <c r="C82" s="1" cm="1">
        <f t="array" ref="C82">IFERROR(AVERAGE(IF(IMDB_Movies_2[director_name]='Director Analysis'!$B82,IMDB_Movies_2[imdb_score])),0)</f>
        <v>7.6</v>
      </c>
      <c r="D82" s="1" cm="1">
        <f t="array" ref="D82">_xlfn.PERCENTILE.INC(IF(IMDB_Movies_2[director_name]='Director Analysis'!B82,IMDB_Movies_2[imdb_score]),0.95)</f>
        <v>7.6</v>
      </c>
      <c r="F82" t="str">
        <v>Ritesh Batra</v>
      </c>
      <c r="G82">
        <v>7.8</v>
      </c>
      <c r="H82">
        <v>7.8</v>
      </c>
    </row>
    <row r="83" spans="2:8" x14ac:dyDescent="0.3">
      <c r="B83" t="str">
        <v>George Miller</v>
      </c>
      <c r="C83" s="1" cm="1">
        <f t="array" ref="C83">IFERROR(AVERAGE(IF(IMDB_Movies_2[director_name]='Director Analysis'!$B83,IMDB_Movies_2[imdb_score])),0)</f>
        <v>6.6833333333333336</v>
      </c>
      <c r="D83" s="1" cm="1">
        <f t="array" ref="D83">_xlfn.PERCENTILE.INC(IF(IMDB_Movies_2[director_name]='Director Analysis'!B83,IMDB_Movies_2[imdb_score]),0.95)</f>
        <v>7.9749999999999996</v>
      </c>
      <c r="F83" t="str">
        <v>Mark Sandrich</v>
      </c>
      <c r="G83">
        <v>7.8</v>
      </c>
      <c r="H83">
        <v>7.8</v>
      </c>
    </row>
    <row r="84" spans="2:8" x14ac:dyDescent="0.3">
      <c r="B84" t="str">
        <v>Ron Howard</v>
      </c>
      <c r="C84" s="1" cm="1">
        <f t="array" ref="C84">IFERROR(AVERAGE(IF(IMDB_Movies_2[director_name]='Director Analysis'!$B84,IMDB_Movies_2[imdb_score])),0)</f>
        <v>6.9307692307692301</v>
      </c>
      <c r="D84" s="1" cm="1">
        <f t="array" ref="D84">_xlfn.PERCENTILE.INC(IF(IMDB_Movies_2[director_name]='Director Analysis'!B84,IMDB_Movies_2[imdb_score]),0.95)</f>
        <v>8.1399999999999988</v>
      </c>
      <c r="F84" t="str">
        <v>Henry Alex Rubin</v>
      </c>
      <c r="G84">
        <v>7.8</v>
      </c>
      <c r="H84">
        <v>7.8</v>
      </c>
    </row>
    <row r="85" spans="2:8" x14ac:dyDescent="0.3">
      <c r="B85" t="str">
        <v>Kenneth Branagh</v>
      </c>
      <c r="C85" s="1" cm="1">
        <f t="array" ref="C85">IFERROR(AVERAGE(IF(IMDB_Movies_2[director_name]='Director Analysis'!$B85,IMDB_Movies_2[imdb_score])),0)</f>
        <v>7.1833333333333336</v>
      </c>
      <c r="D85" s="1" cm="1">
        <f t="array" ref="D85">_xlfn.PERCENTILE.INC(IF(IMDB_Movies_2[director_name]='Director Analysis'!B85,IMDB_Movies_2[imdb_score]),0.95)</f>
        <v>7.7750000000000004</v>
      </c>
      <c r="F85" t="str">
        <v>Dean DeBlois</v>
      </c>
      <c r="G85">
        <v>7.7666666666666666</v>
      </c>
      <c r="H85">
        <v>8.17</v>
      </c>
    </row>
    <row r="86" spans="2:8" x14ac:dyDescent="0.3">
      <c r="B86" t="str">
        <v>Byron Howard</v>
      </c>
      <c r="C86" s="1" cm="1">
        <f t="array" ref="C86">IFERROR(AVERAGE(IF(IMDB_Movies_2[director_name]='Director Analysis'!$B86,IMDB_Movies_2[imdb_score])),0)</f>
        <v>6.9</v>
      </c>
      <c r="D86" s="1" cm="1">
        <f t="array" ref="D86">_xlfn.PERCENTILE.INC(IF(IMDB_Movies_2[director_name]='Director Analysis'!B86,IMDB_Movies_2[imdb_score]),0.95)</f>
        <v>6.9</v>
      </c>
      <c r="F86" t="str">
        <v>Mel Gibson</v>
      </c>
      <c r="G86">
        <v>7.7666666666666657</v>
      </c>
      <c r="H86">
        <v>8.34</v>
      </c>
    </row>
    <row r="87" spans="2:8" x14ac:dyDescent="0.3">
      <c r="B87" t="str">
        <v>Hoyt Yeatman</v>
      </c>
      <c r="C87" s="1" cm="1">
        <f t="array" ref="C87">IFERROR(AVERAGE(IF(IMDB_Movies_2[director_name]='Director Analysis'!$B87,IMDB_Movies_2[imdb_score])),0)</f>
        <v>5.0999999999999996</v>
      </c>
      <c r="D87" s="1" cm="1">
        <f t="array" ref="D87">_xlfn.PERCENTILE.INC(IF(IMDB_Movies_2[director_name]='Director Analysis'!B87,IMDB_Movies_2[imdb_score]),0.95)</f>
        <v>5.0999999999999996</v>
      </c>
      <c r="F87" t="str">
        <v>Richard Curtis</v>
      </c>
      <c r="G87">
        <v>7.75</v>
      </c>
      <c r="H87">
        <v>7.7949999999999999</v>
      </c>
    </row>
    <row r="88" spans="2:8" x14ac:dyDescent="0.3">
      <c r="B88" t="str">
        <v>Jonathan Liebesman</v>
      </c>
      <c r="C88" s="1" cm="1">
        <f t="array" ref="C88">IFERROR(AVERAGE(IF(IMDB_Movies_2[director_name]='Director Analysis'!$B88,IMDB_Movies_2[imdb_score])),0)</f>
        <v>5.6599999999999993</v>
      </c>
      <c r="D88" s="1" cm="1">
        <f t="array" ref="D88">_xlfn.PERCENTILE.INC(IF(IMDB_Movies_2[director_name]='Director Analysis'!B88,IMDB_Movies_2[imdb_score]),0.95)</f>
        <v>5.9</v>
      </c>
      <c r="F88" t="str">
        <v>James Marsh</v>
      </c>
      <c r="G88">
        <v>7.75</v>
      </c>
      <c r="H88">
        <v>7.7949999999999999</v>
      </c>
    </row>
    <row r="89" spans="2:8" x14ac:dyDescent="0.3">
      <c r="B89" t="str">
        <v>Christopher McQuarrie</v>
      </c>
      <c r="C89" s="1" cm="1">
        <f t="array" ref="C89">IFERROR(AVERAGE(IF(IMDB_Movies_2[director_name]='Director Analysis'!$B89,IMDB_Movies_2[imdb_score])),0)</f>
        <v>7.0333333333333341</v>
      </c>
      <c r="D89" s="1" cm="1">
        <f t="array" ref="D89">_xlfn.PERCENTILE.INC(IF(IMDB_Movies_2[director_name]='Director Analysis'!B89,IMDB_Movies_2[imdb_score]),0.95)</f>
        <v>7.36</v>
      </c>
      <c r="F89" t="str">
        <v>Michael Moore</v>
      </c>
      <c r="G89">
        <v>7.75</v>
      </c>
      <c r="H89">
        <v>8</v>
      </c>
    </row>
    <row r="90" spans="2:8" x14ac:dyDescent="0.3">
      <c r="B90" t="str">
        <v>Joe Johnston</v>
      </c>
      <c r="C90" s="1" cm="1">
        <f t="array" ref="C90">IFERROR(AVERAGE(IF(IMDB_Movies_2[director_name]='Director Analysis'!$B90,IMDB_Movies_2[imdb_score])),0)</f>
        <v>6.3250000000000002</v>
      </c>
      <c r="D90" s="1" cm="1">
        <f t="array" ref="D90">_xlfn.PERCENTILE.INC(IF(IMDB_Movies_2[director_name]='Director Analysis'!B90,IMDB_Movies_2[imdb_score]),0.95)</f>
        <v>6.87</v>
      </c>
      <c r="F90" t="str">
        <v>David Fincher</v>
      </c>
      <c r="G90">
        <v>7.7499999999999982</v>
      </c>
      <c r="H90">
        <v>8.7100000000000009</v>
      </c>
    </row>
    <row r="91" spans="2:8" x14ac:dyDescent="0.3">
      <c r="B91" t="str">
        <v>Steve Hickner</v>
      </c>
      <c r="C91" s="1" cm="1">
        <f t="array" ref="C91">IFERROR(AVERAGE(IF(IMDB_Movies_2[director_name]='Director Analysis'!$B91,IMDB_Movies_2[imdb_score])),0)</f>
        <v>6.2</v>
      </c>
      <c r="D91" s="1" cm="1">
        <f t="array" ref="D91">_xlfn.PERCENTILE.INC(IF(IMDB_Movies_2[director_name]='Director Analysis'!B91,IMDB_Movies_2[imdb_score]),0.95)</f>
        <v>6.2</v>
      </c>
      <c r="F91" t="str">
        <v>Andrew Stanton</v>
      </c>
      <c r="G91">
        <v>7.7333333333333334</v>
      </c>
      <c r="H91">
        <v>8.3800000000000008</v>
      </c>
    </row>
    <row r="92" spans="2:8" x14ac:dyDescent="0.3">
      <c r="B92" t="str">
        <v>Jennifer Yuh Nelson</v>
      </c>
      <c r="C92" s="1" cm="1">
        <f t="array" ref="C92">IFERROR(AVERAGE(IF(IMDB_Movies_2[director_name]='Director Analysis'!$B92,IMDB_Movies_2[imdb_score])),0)</f>
        <v>7.3</v>
      </c>
      <c r="D92" s="1" cm="1">
        <f t="array" ref="D92">_xlfn.PERCENTILE.INC(IF(IMDB_Movies_2[director_name]='Director Analysis'!B92,IMDB_Movies_2[imdb_score]),0.95)</f>
        <v>7.3</v>
      </c>
      <c r="F92" t="str">
        <v>Tom Hooper</v>
      </c>
      <c r="G92">
        <v>7.7333333333333334</v>
      </c>
      <c r="H92">
        <v>7.96</v>
      </c>
    </row>
    <row r="93" spans="2:8" x14ac:dyDescent="0.3">
      <c r="B93" t="str">
        <v>M. Night Shyamalan</v>
      </c>
      <c r="C93" s="1" cm="1">
        <f t="array" ref="C93">IFERROR(AVERAGE(IF(IMDB_Movies_2[director_name]='Director Analysis'!$B93,IMDB_Movies_2[imdb_score])),0)</f>
        <v>6.0444444444444452</v>
      </c>
      <c r="D93" s="1" cm="1">
        <f t="array" ref="D93">_xlfn.PERCENTILE.INC(IF(IMDB_Movies_2[director_name]='Director Analysis'!B93,IMDB_Movies_2[imdb_score]),0.95)</f>
        <v>7.7399999999999993</v>
      </c>
      <c r="F93" t="str">
        <v>Peter Weir</v>
      </c>
      <c r="G93">
        <v>7.7249999999999996</v>
      </c>
      <c r="H93">
        <v>8.0849999999999991</v>
      </c>
    </row>
    <row r="94" spans="2:8" x14ac:dyDescent="0.3">
      <c r="B94" t="str">
        <v>Simon Wells</v>
      </c>
      <c r="C94" s="1" cm="1">
        <f t="array" ref="C94">IFERROR(AVERAGE(IF(IMDB_Movies_2[director_name]='Director Analysis'!$B94,IMDB_Movies_2[imdb_score])),0)</f>
        <v>5.65</v>
      </c>
      <c r="D94" s="1" cm="1">
        <f t="array" ref="D94">_xlfn.PERCENTILE.INC(IF(IMDB_Movies_2[director_name]='Director Analysis'!B94,IMDB_Movies_2[imdb_score]),0.95)</f>
        <v>5.875</v>
      </c>
      <c r="F94" t="str">
        <v>Eric Bress</v>
      </c>
      <c r="G94">
        <v>7.7</v>
      </c>
      <c r="H94">
        <v>7.7</v>
      </c>
    </row>
    <row r="95" spans="2:8" x14ac:dyDescent="0.3">
      <c r="B95" t="str">
        <v>David Bowers</v>
      </c>
      <c r="C95" s="1" cm="1">
        <f t="array" ref="C95">IFERROR(AVERAGE(IF(IMDB_Movies_2[director_name]='Director Analysis'!$B95,IMDB_Movies_2[imdb_score])),0)</f>
        <v>6.5</v>
      </c>
      <c r="D95" s="1" cm="1">
        <f t="array" ref="D95">_xlfn.PERCENTILE.INC(IF(IMDB_Movies_2[director_name]='Director Analysis'!B95,IMDB_Movies_2[imdb_score]),0.95)</f>
        <v>6.6850000000000005</v>
      </c>
      <c r="F95" t="str">
        <v>Alex Garland</v>
      </c>
      <c r="G95">
        <v>7.7</v>
      </c>
      <c r="H95">
        <v>7.7</v>
      </c>
    </row>
    <row r="96" spans="2:8" x14ac:dyDescent="0.3">
      <c r="B96" t="str">
        <v>Joe Wright</v>
      </c>
      <c r="C96" s="1" cm="1">
        <f t="array" ref="C96">IFERROR(AVERAGE(IF(IMDB_Movies_2[director_name]='Director Analysis'!$B96,IMDB_Movies_2[imdb_score])),0)</f>
        <v>6.9799999999999995</v>
      </c>
      <c r="D96" s="1" cm="1">
        <f t="array" ref="D96">_xlfn.PERCENTILE.INC(IF(IMDB_Movies_2[director_name]='Director Analysis'!B96,IMDB_Movies_2[imdb_score]),0.95)</f>
        <v>7.8</v>
      </c>
      <c r="F96" t="str">
        <v>Brian Henson</v>
      </c>
      <c r="G96">
        <v>7.7</v>
      </c>
      <c r="H96">
        <v>7.7</v>
      </c>
    </row>
    <row r="97" spans="2:8" x14ac:dyDescent="0.3">
      <c r="B97" t="str">
        <v>Rob Minkoff</v>
      </c>
      <c r="C97" s="1" cm="1">
        <f t="array" ref="C97">IFERROR(AVERAGE(IF(IMDB_Movies_2[director_name]='Director Analysis'!$B97,IMDB_Movies_2[imdb_score])),0)</f>
        <v>5.94</v>
      </c>
      <c r="D97" s="1" cm="1">
        <f t="array" ref="D97">_xlfn.PERCENTILE.INC(IF(IMDB_Movies_2[director_name]='Director Analysis'!B97,IMDB_Movies_2[imdb_score]),0.95)</f>
        <v>6.84</v>
      </c>
      <c r="F97" t="str">
        <v>Paolo Sorrentino</v>
      </c>
      <c r="G97">
        <v>7.7</v>
      </c>
      <c r="H97">
        <v>7.7</v>
      </c>
    </row>
    <row r="98" spans="2:8" x14ac:dyDescent="0.3">
      <c r="B98" t="str">
        <v>Lee Tamahori</v>
      </c>
      <c r="C98" s="1" cm="1">
        <f t="array" ref="C98">IFERROR(AVERAGE(IF(IMDB_Movies_2[director_name]='Director Analysis'!$B98,IMDB_Movies_2[imdb_score])),0)</f>
        <v>5.9499999999999993</v>
      </c>
      <c r="D98" s="1" cm="1">
        <f t="array" ref="D98">_xlfn.PERCENTILE.INC(IF(IMDB_Movies_2[director_name]='Director Analysis'!B98,IMDB_Movies_2[imdb_score]),0.95)</f>
        <v>6.9799999999999995</v>
      </c>
      <c r="F98" t="str">
        <v>Chuan Lu</v>
      </c>
      <c r="G98">
        <v>7.7</v>
      </c>
      <c r="H98">
        <v>7.7</v>
      </c>
    </row>
    <row r="99" spans="2:8" x14ac:dyDescent="0.3">
      <c r="B99" t="str">
        <v>Paul Feig</v>
      </c>
      <c r="C99" s="1" cm="1">
        <f t="array" ref="C99">IFERROR(AVERAGE(IF(IMDB_Movies_2[director_name]='Director Analysis'!$B99,IMDB_Movies_2[imdb_score])),0)</f>
        <v>6</v>
      </c>
      <c r="D99" s="1" cm="1">
        <f t="array" ref="D99">_xlfn.PERCENTILE.INC(IF(IMDB_Movies_2[director_name]='Director Analysis'!B99,IMDB_Movies_2[imdb_score]),0.95)</f>
        <v>6.77</v>
      </c>
      <c r="F99" t="str">
        <v>Philip Saville</v>
      </c>
      <c r="G99">
        <v>7.7</v>
      </c>
      <c r="H99">
        <v>7.7</v>
      </c>
    </row>
    <row r="100" spans="2:8" x14ac:dyDescent="0.3">
      <c r="B100" t="str">
        <v>Alessandro Carloni</v>
      </c>
      <c r="C100" s="1" cm="1">
        <f t="array" ref="C100">IFERROR(AVERAGE(IF(IMDB_Movies_2[director_name]='Director Analysis'!$B100,IMDB_Movies_2[imdb_score])),0)</f>
        <v>7.2</v>
      </c>
      <c r="D100" s="1" cm="1">
        <f t="array" ref="D100">_xlfn.PERCENTILE.INC(IF(IMDB_Movies_2[director_name]='Director Analysis'!B100,IMDB_Movies_2[imdb_score]),0.95)</f>
        <v>7.2</v>
      </c>
      <c r="F100" t="str">
        <v>FranÃ§ois Girard</v>
      </c>
      <c r="G100">
        <v>7.7</v>
      </c>
      <c r="H100">
        <v>7.7</v>
      </c>
    </row>
    <row r="101" spans="2:8" x14ac:dyDescent="0.3">
      <c r="B101" t="str">
        <v>Peter Ramsey</v>
      </c>
      <c r="C101" s="1" cm="1">
        <f t="array" ref="C101">IFERROR(AVERAGE(IF(IMDB_Movies_2[director_name]='Director Analysis'!$B101,IMDB_Movies_2[imdb_score])),0)</f>
        <v>7.3</v>
      </c>
      <c r="D101" s="1" cm="1">
        <f t="array" ref="D101">_xlfn.PERCENTILE.INC(IF(IMDB_Movies_2[director_name]='Director Analysis'!B101,IMDB_Movies_2[imdb_score]),0.95)</f>
        <v>7.3</v>
      </c>
      <c r="F101" t="str">
        <v>Tomm Moore</v>
      </c>
      <c r="G101">
        <v>7.7</v>
      </c>
      <c r="H101">
        <v>7.7</v>
      </c>
    </row>
    <row r="102" spans="2:8" x14ac:dyDescent="0.3">
      <c r="B102" t="str">
        <v>Dean Parisot</v>
      </c>
      <c r="C102" s="1" cm="1">
        <f t="array" ref="C102">IFERROR(AVERAGE(IF(IMDB_Movies_2[director_name]='Director Analysis'!$B102,IMDB_Movies_2[imdb_score])),0)</f>
        <v>6.2750000000000004</v>
      </c>
      <c r="D102" s="1" cm="1">
        <f t="array" ref="D102">_xlfn.PERCENTILE.INC(IF(IMDB_Movies_2[director_name]='Director Analysis'!B102,IMDB_Movies_2[imdb_score]),0.95)</f>
        <v>7.21</v>
      </c>
      <c r="F102" t="str">
        <v>Caroline Link</v>
      </c>
      <c r="G102">
        <v>7.7</v>
      </c>
      <c r="H102">
        <v>7.7</v>
      </c>
    </row>
    <row r="103" spans="2:8" x14ac:dyDescent="0.3">
      <c r="B103" t="str">
        <v>Edward Zwick</v>
      </c>
      <c r="C103" s="1" cm="1">
        <f t="array" ref="C103">IFERROR(AVERAGE(IF(IMDB_Movies_2[director_name]='Director Analysis'!$B103,IMDB_Movies_2[imdb_score])),0)</f>
        <v>7.2428571428571429</v>
      </c>
      <c r="D103" s="1" cm="1">
        <f t="array" ref="D103">_xlfn.PERCENTILE.INC(IF(IMDB_Movies_2[director_name]='Director Analysis'!B103,IMDB_Movies_2[imdb_score]),0.95)</f>
        <v>7.97</v>
      </c>
      <c r="F103" t="str">
        <v>Wolfgang Becker</v>
      </c>
      <c r="G103">
        <v>7.7</v>
      </c>
      <c r="H103">
        <v>7.7</v>
      </c>
    </row>
    <row r="104" spans="2:8" x14ac:dyDescent="0.3">
      <c r="B104" t="str">
        <v>Alex Proyas</v>
      </c>
      <c r="C104" s="1" cm="1">
        <f t="array" ref="C104">IFERROR(AVERAGE(IF(IMDB_Movies_2[director_name]='Director Analysis'!$B104,IMDB_Movies_2[imdb_score])),0)</f>
        <v>6.82</v>
      </c>
      <c r="D104" s="1" cm="1">
        <f t="array" ref="D104">_xlfn.PERCENTILE.INC(IF(IMDB_Movies_2[director_name]='Director Analysis'!B104,IMDB_Movies_2[imdb_score]),0.95)</f>
        <v>7.68</v>
      </c>
      <c r="F104" t="str">
        <v>Kevin Macdonald</v>
      </c>
      <c r="G104">
        <v>7.7</v>
      </c>
      <c r="H104">
        <v>7.7</v>
      </c>
    </row>
    <row r="105" spans="2:8" x14ac:dyDescent="0.3">
      <c r="B105" t="str">
        <v>Richard Donner</v>
      </c>
      <c r="C105" s="1" cm="1">
        <f t="array" ref="C105">IFERROR(AVERAGE(IF(IMDB_Movies_2[director_name]='Director Analysis'!$B105,IMDB_Movies_2[imdb_score])),0)</f>
        <v>6.6333333333333337</v>
      </c>
      <c r="D105" s="1" cm="1">
        <f t="array" ref="D105">_xlfn.PERCENTILE.INC(IF(IMDB_Movies_2[director_name]='Director Analysis'!B105,IMDB_Movies_2[imdb_score]),0.95)</f>
        <v>7.18</v>
      </c>
      <c r="F105" t="str">
        <v>Denys Arcand</v>
      </c>
      <c r="G105">
        <v>7.7</v>
      </c>
      <c r="H105">
        <v>7.7</v>
      </c>
    </row>
    <row r="106" spans="2:8" x14ac:dyDescent="0.3">
      <c r="B106" t="str">
        <v>Ang Lee</v>
      </c>
      <c r="C106" s="1" cm="1">
        <f t="array" ref="C106">IFERROR(AVERAGE(IF(IMDB_Movies_2[director_name]='Director Analysis'!$B106,IMDB_Movies_2[imdb_score])),0)</f>
        <v>7.2500000000000009</v>
      </c>
      <c r="D106" s="1" cm="1">
        <f t="array" ref="D106">_xlfn.PERCENTILE.INC(IF(IMDB_Movies_2[director_name]='Director Analysis'!B106,IMDB_Movies_2[imdb_score]),0.95)</f>
        <v>7.9649999999999999</v>
      </c>
      <c r="F106" t="str">
        <v>Jorge RamÃ­rez SuÃ¡rez</v>
      </c>
      <c r="G106">
        <v>7.7</v>
      </c>
      <c r="H106">
        <v>7.7</v>
      </c>
    </row>
    <row r="107" spans="2:8" x14ac:dyDescent="0.3">
      <c r="B107" t="str">
        <v>Jon M. Chu</v>
      </c>
      <c r="C107" s="1" cm="1">
        <f t="array" ref="C107">IFERROR(AVERAGE(IF(IMDB_Movies_2[director_name]='Director Analysis'!$B107,IMDB_Movies_2[imdb_score])),0)</f>
        <v>5.34</v>
      </c>
      <c r="D107" s="1" cm="1">
        <f t="array" ref="D107">_xlfn.PERCENTILE.INC(IF(IMDB_Movies_2[director_name]='Director Analysis'!B107,IMDB_Movies_2[imdb_score]),0.95)</f>
        <v>6.76</v>
      </c>
      <c r="F107" t="str">
        <v>Fernando LeÃ³n de Aranoa</v>
      </c>
      <c r="G107">
        <v>7.7</v>
      </c>
      <c r="H107">
        <v>7.7</v>
      </c>
    </row>
    <row r="108" spans="2:8" x14ac:dyDescent="0.3">
      <c r="B108" t="str">
        <v>Breck Eisner</v>
      </c>
      <c r="C108" s="1" cm="1">
        <f t="array" ref="C108">IFERROR(AVERAGE(IF(IMDB_Movies_2[director_name]='Director Analysis'!$B108,IMDB_Movies_2[imdb_score])),0)</f>
        <v>6.166666666666667</v>
      </c>
      <c r="D108" s="1" cm="1">
        <f t="array" ref="D108">_xlfn.PERCENTILE.INC(IF(IMDB_Movies_2[director_name]='Director Analysis'!B108,IMDB_Movies_2[imdb_score]),0.95)</f>
        <v>6.45</v>
      </c>
      <c r="F108" t="str">
        <v>Shane Meadows</v>
      </c>
      <c r="G108">
        <v>7.7</v>
      </c>
      <c r="H108">
        <v>7.7</v>
      </c>
    </row>
    <row r="109" spans="2:8" x14ac:dyDescent="0.3">
      <c r="B109" t="str">
        <v>Hironobu Sakaguchi</v>
      </c>
      <c r="C109" s="1" cm="1">
        <f t="array" ref="C109">IFERROR(AVERAGE(IF(IMDB_Movies_2[director_name]='Director Analysis'!$B109,IMDB_Movies_2[imdb_score])),0)</f>
        <v>6.4</v>
      </c>
      <c r="D109" s="1" cm="1">
        <f t="array" ref="D109">_xlfn.PERCENTILE.INC(IF(IMDB_Movies_2[director_name]='Director Analysis'!B109,IMDB_Movies_2[imdb_score]),0.95)</f>
        <v>6.4</v>
      </c>
      <c r="F109" t="str">
        <v>Orson Welles</v>
      </c>
      <c r="G109">
        <v>7.7</v>
      </c>
      <c r="H109">
        <v>7.7</v>
      </c>
    </row>
    <row r="110" spans="2:8" x14ac:dyDescent="0.3">
      <c r="B110" t="str">
        <v>Peter Weir</v>
      </c>
      <c r="C110" s="1" cm="1">
        <f t="array" ref="C110">IFERROR(AVERAGE(IF(IMDB_Movies_2[director_name]='Director Analysis'!$B110,IMDB_Movies_2[imdb_score])),0)</f>
        <v>7.7249999999999996</v>
      </c>
      <c r="D110" s="1" cm="1">
        <f t="array" ref="D110">_xlfn.PERCENTILE.INC(IF(IMDB_Movies_2[director_name]='Director Analysis'!B110,IMDB_Movies_2[imdb_score]),0.95)</f>
        <v>8.0849999999999991</v>
      </c>
      <c r="F110" t="str">
        <v>William Cottrell</v>
      </c>
      <c r="G110">
        <v>7.7</v>
      </c>
      <c r="H110">
        <v>7.7</v>
      </c>
    </row>
    <row r="111" spans="2:8" x14ac:dyDescent="0.3">
      <c r="B111" t="str">
        <v>Bill Condon</v>
      </c>
      <c r="C111" s="1" cm="1">
        <f t="array" ref="C111">IFERROR(AVERAGE(IF(IMDB_Movies_2[director_name]='Director Analysis'!$B111,IMDB_Movies_2[imdb_score])),0)</f>
        <v>6.56</v>
      </c>
      <c r="D111" s="1" cm="1">
        <f t="array" ref="D111">_xlfn.PERCENTILE.INC(IF(IMDB_Movies_2[director_name]='Director Analysis'!B111,IMDB_Movies_2[imdb_score]),0.95)</f>
        <v>7.42</v>
      </c>
      <c r="F111" t="str">
        <v>Chris Paine</v>
      </c>
      <c r="G111">
        <v>7.7</v>
      </c>
      <c r="H111">
        <v>7.7</v>
      </c>
    </row>
    <row r="112" spans="2:8" x14ac:dyDescent="0.3">
      <c r="B112" t="str">
        <v>Louis Leterrier</v>
      </c>
      <c r="C112" s="1" cm="1">
        <f t="array" ref="C112">IFERROR(AVERAGE(IF(IMDB_Movies_2[director_name]='Director Analysis'!$B112,IMDB_Movies_2[imdb_score])),0)</f>
        <v>6.6666666666666652</v>
      </c>
      <c r="D112" s="1" cm="1">
        <f t="array" ref="D112">_xlfn.PERCENTILE.INC(IF(IMDB_Movies_2[director_name]='Director Analysis'!B112,IMDB_Movies_2[imdb_score]),0.95)</f>
        <v>7.2249999999999996</v>
      </c>
      <c r="F112" t="str">
        <v>Alex Gibney</v>
      </c>
      <c r="G112">
        <v>7.7</v>
      </c>
      <c r="H112">
        <v>7.7</v>
      </c>
    </row>
    <row r="113" spans="2:8" x14ac:dyDescent="0.3">
      <c r="B113" t="str">
        <v>Alejandro G. IÃ±Ã¡rritu</v>
      </c>
      <c r="C113" s="1" cm="1">
        <f t="array" ref="C113">IFERROR(AVERAGE(IF(IMDB_Movies_2[director_name]='Director Analysis'!$B113,IMDB_Movies_2[imdb_score])),0)</f>
        <v>7.8400000000000007</v>
      </c>
      <c r="D113" s="1" cm="1">
        <f t="array" ref="D113">_xlfn.PERCENTILE.INC(IF(IMDB_Movies_2[director_name]='Director Analysis'!B113,IMDB_Movies_2[imdb_score]),0.95)</f>
        <v>8.1</v>
      </c>
      <c r="F113" t="str">
        <v>Lloyd Bacon</v>
      </c>
      <c r="G113">
        <v>7.7</v>
      </c>
      <c r="H113">
        <v>7.7</v>
      </c>
    </row>
    <row r="114" spans="2:8" x14ac:dyDescent="0.3">
      <c r="B114" t="str">
        <v>David Soren</v>
      </c>
      <c r="C114" s="1" cm="1">
        <f t="array" ref="C114">IFERROR(AVERAGE(IF(IMDB_Movies_2[director_name]='Director Analysis'!$B114,IMDB_Movies_2[imdb_score])),0)</f>
        <v>6.5</v>
      </c>
      <c r="D114" s="1" cm="1">
        <f t="array" ref="D114">_xlfn.PERCENTILE.INC(IF(IMDB_Movies_2[director_name]='Director Analysis'!B114,IMDB_Movies_2[imdb_score]),0.95)</f>
        <v>6.5</v>
      </c>
      <c r="F114" t="str">
        <v>Ricki Stern</v>
      </c>
      <c r="G114">
        <v>7.7</v>
      </c>
      <c r="H114">
        <v>7.7</v>
      </c>
    </row>
    <row r="115" spans="2:8" x14ac:dyDescent="0.3">
      <c r="B115" t="str">
        <v>Paul Greengrass</v>
      </c>
      <c r="C115" s="1" cm="1">
        <f t="array" ref="C115">IFERROR(AVERAGE(IF(IMDB_Movies_2[director_name]='Director Analysis'!$B115,IMDB_Movies_2[imdb_score])),0)</f>
        <v>7.5857142857142872</v>
      </c>
      <c r="D115" s="1" cm="1">
        <f t="array" ref="D115">_xlfn.PERCENTILE.INC(IF(IMDB_Movies_2[director_name]='Director Analysis'!B115,IMDB_Movies_2[imdb_score]),0.95)</f>
        <v>8.0399999999999991</v>
      </c>
      <c r="F115" t="str">
        <v>Andrew Haigh</v>
      </c>
      <c r="G115">
        <v>7.7</v>
      </c>
      <c r="H115">
        <v>7.7</v>
      </c>
    </row>
    <row r="116" spans="2:8" x14ac:dyDescent="0.3">
      <c r="B116" t="str">
        <v>Mark Osborne</v>
      </c>
      <c r="C116" s="1" cm="1">
        <f t="array" ref="C116">IFERROR(AVERAGE(IF(IMDB_Movies_2[director_name]='Director Analysis'!$B116,IMDB_Movies_2[imdb_score])),0)</f>
        <v>7.6999999999999993</v>
      </c>
      <c r="D116" s="1" cm="1">
        <f t="array" ref="D116">_xlfn.PERCENTILE.INC(IF(IMDB_Movies_2[director_name]='Director Analysis'!B116,IMDB_Movies_2[imdb_score]),0.95)</f>
        <v>7.79</v>
      </c>
      <c r="F116" t="str">
        <v>Mark Osborne</v>
      </c>
      <c r="G116">
        <v>7.6999999999999993</v>
      </c>
      <c r="H116">
        <v>7.79</v>
      </c>
    </row>
    <row r="117" spans="2:8" x14ac:dyDescent="0.3">
      <c r="B117" t="str">
        <v>Peyton Reed</v>
      </c>
      <c r="C117" s="1" cm="1">
        <f t="array" ref="C117">IFERROR(AVERAGE(IF(IMDB_Movies_2[director_name]='Director Analysis'!$B117,IMDB_Movies_2[imdb_score])),0)</f>
        <v>6.4749999999999996</v>
      </c>
      <c r="D117" s="1" cm="1">
        <f t="array" ref="D117">_xlfn.PERCENTILE.INC(IF(IMDB_Movies_2[director_name]='Director Analysis'!B117,IMDB_Movies_2[imdb_score]),0.95)</f>
        <v>7.3100000000000005</v>
      </c>
      <c r="F117" t="str">
        <v>Steve McQueen</v>
      </c>
      <c r="G117">
        <v>7.6999999999999993</v>
      </c>
      <c r="H117">
        <v>8.0599999999999987</v>
      </c>
    </row>
    <row r="118" spans="2:8" x14ac:dyDescent="0.3">
      <c r="B118" t="str">
        <v>Tim Johnson</v>
      </c>
      <c r="C118" s="1" cm="1">
        <f t="array" ref="C118">IFERROR(AVERAGE(IF(IMDB_Movies_2[director_name]='Director Analysis'!$B118,IMDB_Movies_2[imdb_score])),0)</f>
        <v>6.75</v>
      </c>
      <c r="D118" s="1" cm="1">
        <f t="array" ref="D118">_xlfn.PERCENTILE.INC(IF(IMDB_Movies_2[director_name]='Director Analysis'!B118,IMDB_Movies_2[imdb_score]),0.95)</f>
        <v>6.7949999999999999</v>
      </c>
      <c r="F118" t="str">
        <v>Martin Scorsese</v>
      </c>
      <c r="G118">
        <v>7.6749999999999998</v>
      </c>
      <c r="H118">
        <v>8.5500000000000007</v>
      </c>
    </row>
    <row r="119" spans="2:8" x14ac:dyDescent="0.3">
      <c r="B119" t="str">
        <v>Phillip Noyce</v>
      </c>
      <c r="C119" s="1" cm="1">
        <f t="array" ref="C119">IFERROR(AVERAGE(IF(IMDB_Movies_2[director_name]='Director Analysis'!$B119,IMDB_Movies_2[imdb_score])),0)</f>
        <v>6.7666666666666675</v>
      </c>
      <c r="D119" s="1" cm="1">
        <f t="array" ref="D119">_xlfn.PERCENTILE.INC(IF(IMDB_Movies_2[director_name]='Director Analysis'!B119,IMDB_Movies_2[imdb_score]),0.95)</f>
        <v>7.34</v>
      </c>
      <c r="F119" t="str">
        <v>Thomas Vinterberg</v>
      </c>
      <c r="G119">
        <v>7.666666666666667</v>
      </c>
      <c r="H119">
        <v>8.2800000000000011</v>
      </c>
    </row>
    <row r="120" spans="2:8" x14ac:dyDescent="0.3">
      <c r="B120" t="str">
        <v>Darren Aronofsky</v>
      </c>
      <c r="C120" s="1" cm="1">
        <f t="array" ref="C120">IFERROR(AVERAGE(IF(IMDB_Movies_2[director_name]='Director Analysis'!$B120,IMDB_Movies_2[imdb_score])),0)</f>
        <v>7.4833333333333334</v>
      </c>
      <c r="D120" s="1" cm="1">
        <f t="array" ref="D120">_xlfn.PERCENTILE.INC(IF(IMDB_Movies_2[director_name]='Director Analysis'!B120,IMDB_Movies_2[imdb_score]),0.95)</f>
        <v>8.3000000000000007</v>
      </c>
      <c r="F120" t="str">
        <v>Francis Ford Coppola</v>
      </c>
      <c r="G120">
        <v>7.6555555555555559</v>
      </c>
      <c r="H120">
        <v>9.1199999999999992</v>
      </c>
    </row>
    <row r="121" spans="2:8" x14ac:dyDescent="0.3">
      <c r="B121" t="str">
        <v>Alfonso CuarÃ³n</v>
      </c>
      <c r="C121" s="1" cm="1">
        <f t="array" ref="C121">IFERROR(AVERAGE(IF(IMDB_Movies_2[director_name]='Director Analysis'!$B121,IMDB_Movies_2[imdb_score])),0)</f>
        <v>7.8</v>
      </c>
      <c r="D121" s="1" cm="1">
        <f t="array" ref="D121">_xlfn.PERCENTILE.INC(IF(IMDB_Movies_2[director_name]='Director Analysis'!B121,IMDB_Movies_2[imdb_score]),0.95)</f>
        <v>7.8850000000000007</v>
      </c>
      <c r="F121" t="str">
        <v>Matthew Vaughn</v>
      </c>
      <c r="G121">
        <v>7.65</v>
      </c>
      <c r="H121">
        <v>7.7850000000000001</v>
      </c>
    </row>
    <row r="122" spans="2:8" x14ac:dyDescent="0.3">
      <c r="B122" t="str">
        <v>Eric Leighton</v>
      </c>
      <c r="C122" s="1" cm="1">
        <f t="array" ref="C122">IFERROR(AVERAGE(IF(IMDB_Movies_2[director_name]='Director Analysis'!$B122,IMDB_Movies_2[imdb_score])),0)</f>
        <v>6.5</v>
      </c>
      <c r="D122" s="1" cm="1">
        <f t="array" ref="D122">_xlfn.PERCENTILE.INC(IF(IMDB_Movies_2[director_name]='Director Analysis'!B122,IMDB_Movies_2[imdb_score]),0.95)</f>
        <v>6.5</v>
      </c>
      <c r="F122" t="str">
        <v>Ben Affleck</v>
      </c>
      <c r="G122">
        <v>7.65</v>
      </c>
      <c r="H122">
        <v>7.6950000000000003</v>
      </c>
    </row>
    <row r="123" spans="2:8" x14ac:dyDescent="0.3">
      <c r="B123" t="str">
        <v>Tom McGrath</v>
      </c>
      <c r="C123" s="1" cm="1">
        <f t="array" ref="C123">IFERROR(AVERAGE(IF(IMDB_Movies_2[director_name]='Director Analysis'!$B123,IMDB_Movies_2[imdb_score])),0)</f>
        <v>7.3</v>
      </c>
      <c r="D123" s="1" cm="1">
        <f t="array" ref="D123">_xlfn.PERCENTILE.INC(IF(IMDB_Movies_2[director_name]='Director Analysis'!B123,IMDB_Movies_2[imdb_score]),0.95)</f>
        <v>7.3</v>
      </c>
      <c r="F123" t="str">
        <v>John G. Avildsen</v>
      </c>
      <c r="G123">
        <v>7.65</v>
      </c>
      <c r="H123">
        <v>8.0549999999999997</v>
      </c>
    </row>
    <row r="124" spans="2:8" x14ac:dyDescent="0.3">
      <c r="B124" t="str">
        <v>Chris Columbus</v>
      </c>
      <c r="C124" s="1" cm="1">
        <f t="array" ref="C124">IFERROR(AVERAGE(IF(IMDB_Movies_2[director_name]='Director Analysis'!$B124,IMDB_Movies_2[imdb_score])),0)</f>
        <v>6.6545454545454552</v>
      </c>
      <c r="D124" s="1" cm="1">
        <f t="array" ref="D124">_xlfn.PERCENTILE.INC(IF(IMDB_Movies_2[director_name]='Director Analysis'!B124,IMDB_Movies_2[imdb_score]),0.95)</f>
        <v>7.5</v>
      </c>
      <c r="F124" t="str">
        <v>Paul Haggis</v>
      </c>
      <c r="G124">
        <v>7.65</v>
      </c>
      <c r="H124">
        <v>7.875</v>
      </c>
    </row>
    <row r="125" spans="2:8" x14ac:dyDescent="0.3">
      <c r="B125" t="str">
        <v>Robert Schwentke</v>
      </c>
      <c r="C125" s="1" cm="1">
        <f t="array" ref="C125">IFERROR(AVERAGE(IF(IMDB_Movies_2[director_name]='Director Analysis'!$B125,IMDB_Movies_2[imdb_score])),0)</f>
        <v>6.3499999999999988</v>
      </c>
      <c r="D125" s="1" cm="1">
        <f t="array" ref="D125">_xlfn.PERCENTILE.INC(IF(IMDB_Movies_2[director_name]='Director Analysis'!B125,IMDB_Movies_2[imdb_score]),0.95)</f>
        <v>7.1</v>
      </c>
      <c r="F125" t="str">
        <v>Philip Kaufman</v>
      </c>
      <c r="G125">
        <v>7.65</v>
      </c>
      <c r="H125">
        <v>7.875</v>
      </c>
    </row>
    <row r="126" spans="2:8" x14ac:dyDescent="0.3">
      <c r="B126" t="str">
        <v>Carlos Saldanha</v>
      </c>
      <c r="C126" s="1" cm="1">
        <f t="array" ref="C126">IFERROR(AVERAGE(IF(IMDB_Movies_2[director_name]='Director Analysis'!$B126,IMDB_Movies_2[imdb_score])),0)</f>
        <v>6.8249999999999993</v>
      </c>
      <c r="D126" s="1" cm="1">
        <f t="array" ref="D126">_xlfn.PERCENTILE.INC(IF(IMDB_Movies_2[director_name]='Director Analysis'!B126,IMDB_Movies_2[imdb_score]),0.95)</f>
        <v>7</v>
      </c>
      <c r="F126" t="str">
        <v>John Carney</v>
      </c>
      <c r="G126">
        <v>7.65</v>
      </c>
      <c r="H126">
        <v>7.875</v>
      </c>
    </row>
    <row r="127" spans="2:8" x14ac:dyDescent="0.3">
      <c r="B127" t="str">
        <v>Guy Ritchie</v>
      </c>
      <c r="C127" s="1" cm="1">
        <f t="array" ref="C127">IFERROR(AVERAGE(IF(IMDB_Movies_2[director_name]='Director Analysis'!$B127,IMDB_Movies_2[imdb_score])),0)</f>
        <v>7.1142857142857139</v>
      </c>
      <c r="D127" s="1" cm="1">
        <f t="array" ref="D127">_xlfn.PERCENTILE.INC(IF(IMDB_Movies_2[director_name]='Director Analysis'!B127,IMDB_Movies_2[imdb_score]),0.95)</f>
        <v>8.27</v>
      </c>
      <c r="F127" t="str">
        <v>Charles Ferguson</v>
      </c>
      <c r="G127">
        <v>7.65</v>
      </c>
      <c r="H127">
        <v>8.2350000000000012</v>
      </c>
    </row>
    <row r="128" spans="2:8" x14ac:dyDescent="0.3">
      <c r="B128" t="str">
        <v>Paul Verhoeven</v>
      </c>
      <c r="C128" s="1" cm="1">
        <f t="array" ref="C128">IFERROR(AVERAGE(IF(IMDB_Movies_2[director_name]='Director Analysis'!$B128,IMDB_Movies_2[imdb_score])),0)</f>
        <v>6.56</v>
      </c>
      <c r="D128" s="1" cm="1">
        <f t="array" ref="D128">_xlfn.PERCENTILE.INC(IF(IMDB_Movies_2[director_name]='Director Analysis'!B128,IMDB_Movies_2[imdb_score]),0.95)</f>
        <v>7.74</v>
      </c>
      <c r="F128" t="str">
        <v>Todd Solondz</v>
      </c>
      <c r="G128">
        <v>7.65</v>
      </c>
      <c r="H128">
        <v>7.7850000000000001</v>
      </c>
    </row>
    <row r="129" spans="2:8" x14ac:dyDescent="0.3">
      <c r="B129" t="str">
        <v>John McTiernan</v>
      </c>
      <c r="C129" s="1" cm="1">
        <f t="array" ref="C129">IFERROR(AVERAGE(IF(IMDB_Movies_2[director_name]='Director Analysis'!$B129,IMDB_Movies_2[imdb_score])),0)</f>
        <v>6.63</v>
      </c>
      <c r="D129" s="1" cm="1">
        <f t="array" ref="D129">_xlfn.PERCENTILE.INC(IF(IMDB_Movies_2[director_name]='Director Analysis'!B129,IMDB_Movies_2[imdb_score]),0.95)</f>
        <v>8.02</v>
      </c>
      <c r="F129" t="str">
        <v>Alejandro AmenÃ¡bar</v>
      </c>
      <c r="G129">
        <v>7.6333333333333329</v>
      </c>
      <c r="H129">
        <v>8.0499999999999989</v>
      </c>
    </row>
    <row r="130" spans="2:8" x14ac:dyDescent="0.3">
      <c r="B130" t="str">
        <v>Tony Gilroy</v>
      </c>
      <c r="C130" s="1" cm="1">
        <f t="array" ref="C130">IFERROR(AVERAGE(IF(IMDB_Movies_2[director_name]='Director Analysis'!$B130,IMDB_Movies_2[imdb_score])),0)</f>
        <v>6.7333333333333334</v>
      </c>
      <c r="D130" s="1" cm="1">
        <f t="array" ref="D130">_xlfn.PERCENTILE.INC(IF(IMDB_Movies_2[director_name]='Director Analysis'!B130,IMDB_Movies_2[imdb_score]),0.95)</f>
        <v>7.24</v>
      </c>
      <c r="F130" t="str">
        <v>Mel Brooks</v>
      </c>
      <c r="G130">
        <v>7.6333333333333329</v>
      </c>
      <c r="H130">
        <v>7.9799999999999995</v>
      </c>
    </row>
    <row r="131" spans="2:8" x14ac:dyDescent="0.3">
      <c r="B131" t="str">
        <v>Joel Schumacher</v>
      </c>
      <c r="C131" s="1" cm="1">
        <f t="array" ref="C131">IFERROR(AVERAGE(IF(IMDB_Movies_2[director_name]='Director Analysis'!$B131,IMDB_Movies_2[imdb_score])),0)</f>
        <v>6.3416666666666659</v>
      </c>
      <c r="D131" s="1" cm="1">
        <f t="array" ref="D131">_xlfn.PERCENTILE.INC(IF(IMDB_Movies_2[director_name]='Director Analysis'!B131,IMDB_Movies_2[imdb_score]),0.95)</f>
        <v>7.4</v>
      </c>
      <c r="F131" t="str">
        <v>Chan-wook Park</v>
      </c>
      <c r="G131">
        <v>7.6333333333333329</v>
      </c>
      <c r="H131">
        <v>8.33</v>
      </c>
    </row>
    <row r="132" spans="2:8" x14ac:dyDescent="0.3">
      <c r="B132" t="str">
        <v>John Woo</v>
      </c>
      <c r="C132" s="1" cm="1">
        <f t="array" ref="C132">IFERROR(AVERAGE(IF(IMDB_Movies_2[director_name]='Director Analysis'!$B132,IMDB_Movies_2[imdb_score])),0)</f>
        <v>6.5166666666666666</v>
      </c>
      <c r="D132" s="1" cm="1">
        <f t="array" ref="D132">_xlfn.PERCENTILE.INC(IF(IMDB_Movies_2[director_name]='Director Analysis'!B132,IMDB_Movies_2[imdb_score]),0.95)</f>
        <v>7.375</v>
      </c>
      <c r="F132" t="str">
        <v>Wes Anderson</v>
      </c>
      <c r="G132">
        <v>7.6285714285714281</v>
      </c>
      <c r="H132">
        <v>8.01</v>
      </c>
    </row>
    <row r="133" spans="2:8" x14ac:dyDescent="0.3">
      <c r="B133" t="str">
        <v>Tim Story</v>
      </c>
      <c r="C133" s="1" cm="1">
        <f t="array" ref="C133">IFERROR(AVERAGE(IF(IMDB_Movies_2[director_name]='Director Analysis'!$B133,IMDB_Movies_2[imdb_score])),0)</f>
        <v>6.05</v>
      </c>
      <c r="D133" s="1" cm="1">
        <f t="array" ref="D133">_xlfn.PERCENTILE.INC(IF(IMDB_Movies_2[director_name]='Director Analysis'!B133,IMDB_Movies_2[imdb_score]),0.95)</f>
        <v>6.5249999999999995</v>
      </c>
      <c r="F133" t="str">
        <v>Chris Buck</v>
      </c>
      <c r="G133">
        <v>7.6</v>
      </c>
      <c r="H133">
        <v>7.6</v>
      </c>
    </row>
    <row r="134" spans="2:8" x14ac:dyDescent="0.3">
      <c r="B134" t="str">
        <v>Mark Steven Johnson</v>
      </c>
      <c r="C134" s="1" cm="1">
        <f t="array" ref="C134">IFERROR(AVERAGE(IF(IMDB_Movies_2[director_name]='Director Analysis'!$B134,IMDB_Movies_2[imdb_score])),0)</f>
        <v>6.0500000000000007</v>
      </c>
      <c r="D134" s="1" cm="1">
        <f t="array" ref="D134">_xlfn.PERCENTILE.INC(IF(IMDB_Movies_2[director_name]='Director Analysis'!B134,IMDB_Movies_2[imdb_score]),0.95)</f>
        <v>6.8150000000000004</v>
      </c>
      <c r="F134" t="str">
        <v>Edgar Wright</v>
      </c>
      <c r="G134">
        <v>7.6</v>
      </c>
      <c r="H134">
        <v>7.9850000000000003</v>
      </c>
    </row>
    <row r="135" spans="2:8" x14ac:dyDescent="0.3">
      <c r="B135" t="str">
        <v>Neill Blomkamp</v>
      </c>
      <c r="C135" s="1" cm="1">
        <f t="array" ref="C135">IFERROR(AVERAGE(IF(IMDB_Movies_2[director_name]='Director Analysis'!$B135,IMDB_Movies_2[imdb_score])),0)</f>
        <v>7.166666666666667</v>
      </c>
      <c r="D135" s="1" cm="1">
        <f t="array" ref="D135">_xlfn.PERCENTILE.INC(IF(IMDB_Movies_2[director_name]='Director Analysis'!B135,IMDB_Movies_2[imdb_score]),0.95)</f>
        <v>7.89</v>
      </c>
      <c r="F135" t="str">
        <v>Pierre Coffin</v>
      </c>
      <c r="G135">
        <v>7.6</v>
      </c>
      <c r="H135">
        <v>7.69</v>
      </c>
    </row>
    <row r="136" spans="2:8" x14ac:dyDescent="0.3">
      <c r="B136" t="str">
        <v>David Twohy</v>
      </c>
      <c r="C136" s="1" cm="1">
        <f t="array" ref="C136">IFERROR(AVERAGE(IF(IMDB_Movies_2[director_name]='Director Analysis'!$B136,IMDB_Movies_2[imdb_score])),0)</f>
        <v>6.6750000000000007</v>
      </c>
      <c r="D136" s="1" cm="1">
        <f t="array" ref="D136">_xlfn.PERCENTILE.INC(IF(IMDB_Movies_2[director_name]='Director Analysis'!B136,IMDB_Movies_2[imdb_score]),0.95)</f>
        <v>7.0399999999999991</v>
      </c>
      <c r="F136" t="str">
        <v>Ryan Coogler</v>
      </c>
      <c r="G136">
        <v>7.6</v>
      </c>
      <c r="H136">
        <v>7.69</v>
      </c>
    </row>
    <row r="137" spans="2:8" x14ac:dyDescent="0.3">
      <c r="B137" t="str">
        <v>JosÃ© Padilha</v>
      </c>
      <c r="C137" s="1" cm="1">
        <f t="array" ref="C137">IFERROR(AVERAGE(IF(IMDB_Movies_2[director_name]='Director Analysis'!$B137,IMDB_Movies_2[imdb_score])),0)</f>
        <v>7.15</v>
      </c>
      <c r="D137" s="1" cm="1">
        <f t="array" ref="D137">_xlfn.PERCENTILE.INC(IF(IMDB_Movies_2[director_name]='Director Analysis'!B137,IMDB_Movies_2[imdb_score]),0.95)</f>
        <v>8.004999999999999</v>
      </c>
      <c r="F137" t="str">
        <v>Ted Demme</v>
      </c>
      <c r="G137">
        <v>7.6</v>
      </c>
      <c r="H137">
        <v>7.6</v>
      </c>
    </row>
    <row r="138" spans="2:8" x14ac:dyDescent="0.3">
      <c r="B138" t="str">
        <v>James L. Brooks</v>
      </c>
      <c r="C138" s="1" cm="1">
        <f t="array" ref="C138">IFERROR(AVERAGE(IF(IMDB_Movies_2[director_name]='Director Analysis'!$B138,IMDB_Movies_2[imdb_score])),0)</f>
        <v>6.5</v>
      </c>
      <c r="D138" s="1" cm="1">
        <f t="array" ref="D138">_xlfn.PERCENTILE.INC(IF(IMDB_Movies_2[director_name]='Director Analysis'!B138,IMDB_Movies_2[imdb_score]),0.95)</f>
        <v>7.58</v>
      </c>
      <c r="F138" t="str">
        <v>Tim McCanlies</v>
      </c>
      <c r="G138">
        <v>7.6</v>
      </c>
      <c r="H138">
        <v>7.6</v>
      </c>
    </row>
    <row r="139" spans="2:8" x14ac:dyDescent="0.3">
      <c r="B139" t="str">
        <v>James Mangold</v>
      </c>
      <c r="C139" s="1" cm="1">
        <f t="array" ref="C139">IFERROR(AVERAGE(IF(IMDB_Movies_2[director_name]='Director Analysis'!$B139,IMDB_Movies_2[imdb_score])),0)</f>
        <v>7.0749999999999993</v>
      </c>
      <c r="D139" s="1" cm="1">
        <f t="array" ref="D139">_xlfn.PERCENTILE.INC(IF(IMDB_Movies_2[director_name]='Director Analysis'!B139,IMDB_Movies_2[imdb_score]),0.95)</f>
        <v>7.8650000000000002</v>
      </c>
      <c r="F139" t="str">
        <v>Thea Sharrock</v>
      </c>
      <c r="G139">
        <v>7.6</v>
      </c>
      <c r="H139">
        <v>7.6</v>
      </c>
    </row>
    <row r="140" spans="2:8" x14ac:dyDescent="0.3">
      <c r="B140" t="str">
        <v>George Lucas</v>
      </c>
      <c r="C140" s="1" cm="1">
        <f t="array" ref="C140">IFERROR(AVERAGE(IF(IMDB_Movies_2[director_name]='Director Analysis'!$B140,IMDB_Movies_2[imdb_score])),0)</f>
        <v>7.4</v>
      </c>
      <c r="D140" s="1" cm="1">
        <f t="array" ref="D140">_xlfn.PERCENTILE.INC(IF(IMDB_Movies_2[director_name]='Director Analysis'!B140,IMDB_Movies_2[imdb_score]),0.95)</f>
        <v>8.4799999999999986</v>
      </c>
      <c r="F140" t="str">
        <v>Brian Percival</v>
      </c>
      <c r="G140">
        <v>7.6</v>
      </c>
      <c r="H140">
        <v>7.6</v>
      </c>
    </row>
    <row r="141" spans="2:8" x14ac:dyDescent="0.3">
      <c r="B141" t="str">
        <v>Kirk De Micco</v>
      </c>
      <c r="C141" s="1" cm="1">
        <f t="array" ref="C141">IFERROR(AVERAGE(IF(IMDB_Movies_2[director_name]='Director Analysis'!$B141,IMDB_Movies_2[imdb_score])),0)</f>
        <v>5.9</v>
      </c>
      <c r="D141" s="1" cm="1">
        <f t="array" ref="D141">_xlfn.PERCENTILE.INC(IF(IMDB_Movies_2[director_name]='Director Analysis'!B141,IMDB_Movies_2[imdb_score]),0.95)</f>
        <v>7.16</v>
      </c>
      <c r="F141" t="str">
        <v>Martin McDonagh</v>
      </c>
      <c r="G141">
        <v>7.6</v>
      </c>
      <c r="H141">
        <v>7.96</v>
      </c>
    </row>
    <row r="142" spans="2:8" x14ac:dyDescent="0.3">
      <c r="B142" t="str">
        <v>Cedric Nicolas-Troyan</v>
      </c>
      <c r="C142" s="1" cm="1">
        <f t="array" ref="C142">IFERROR(AVERAGE(IF(IMDB_Movies_2[director_name]='Director Analysis'!$B142,IMDB_Movies_2[imdb_score])),0)</f>
        <v>6.1</v>
      </c>
      <c r="D142" s="1" cm="1">
        <f t="array" ref="D142">_xlfn.PERCENTILE.INC(IF(IMDB_Movies_2[director_name]='Director Analysis'!B142,IMDB_Movies_2[imdb_score]),0.95)</f>
        <v>6.1</v>
      </c>
      <c r="F142" t="str">
        <v>Stanley Kramer</v>
      </c>
      <c r="G142">
        <v>7.6</v>
      </c>
      <c r="H142">
        <v>7.6</v>
      </c>
    </row>
    <row r="143" spans="2:8" x14ac:dyDescent="0.3">
      <c r="B143" t="str">
        <v>Roger Donaldson</v>
      </c>
      <c r="C143" s="1" cm="1">
        <f t="array" ref="C143">IFERROR(AVERAGE(IF(IMDB_Movies_2[director_name]='Director Analysis'!$B143,IMDB_Movies_2[imdb_score])),0)</f>
        <v>6.7714285714285705</v>
      </c>
      <c r="D143" s="1" cm="1">
        <f t="array" ref="D143">_xlfn.PERCENTILE.INC(IF(IMDB_Movies_2[director_name]='Director Analysis'!B143,IMDB_Movies_2[imdb_score]),0.95)</f>
        <v>7.72</v>
      </c>
      <c r="F143" t="str">
        <v>Don Siegel</v>
      </c>
      <c r="G143">
        <v>7.6</v>
      </c>
      <c r="H143">
        <v>7.6</v>
      </c>
    </row>
    <row r="144" spans="2:8" x14ac:dyDescent="0.3">
      <c r="B144" t="str">
        <v>Dave Green</v>
      </c>
      <c r="C144" s="1" cm="1">
        <f t="array" ref="C144">IFERROR(AVERAGE(IF(IMDB_Movies_2[director_name]='Director Analysis'!$B144,IMDB_Movies_2[imdb_score])),0)</f>
        <v>6.05</v>
      </c>
      <c r="D144" s="1" cm="1">
        <f t="array" ref="D144">_xlfn.PERCENTILE.INC(IF(IMDB_Movies_2[director_name]='Director Analysis'!B144,IMDB_Movies_2[imdb_score]),0.95)</f>
        <v>6.2749999999999995</v>
      </c>
      <c r="F144" t="str">
        <v>Mary Harron</v>
      </c>
      <c r="G144">
        <v>7.6</v>
      </c>
      <c r="H144">
        <v>7.6</v>
      </c>
    </row>
    <row r="145" spans="2:8" x14ac:dyDescent="0.3">
      <c r="B145" t="str">
        <v>Josh Trank</v>
      </c>
      <c r="C145" s="1" cm="1">
        <f t="array" ref="C145">IFERROR(AVERAGE(IF(IMDB_Movies_2[director_name]='Director Analysis'!$B145,IMDB_Movies_2[imdb_score])),0)</f>
        <v>5.6999999999999993</v>
      </c>
      <c r="D145" s="1" cm="1">
        <f t="array" ref="D145">_xlfn.PERCENTILE.INC(IF(IMDB_Movies_2[director_name]='Director Analysis'!B145,IMDB_Movies_2[imdb_score]),0.95)</f>
        <v>6.9599999999999991</v>
      </c>
      <c r="F145" t="str">
        <v>Tom Ford</v>
      </c>
      <c r="G145">
        <v>7.6</v>
      </c>
      <c r="H145">
        <v>7.6</v>
      </c>
    </row>
    <row r="146" spans="2:8" x14ac:dyDescent="0.3">
      <c r="B146" t="str">
        <v>Brad Peyton</v>
      </c>
      <c r="C146" s="1" cm="1">
        <f t="array" ref="C146">IFERROR(AVERAGE(IF(IMDB_Movies_2[director_name]='Director Analysis'!$B146,IMDB_Movies_2[imdb_score])),0)</f>
        <v>5.3999999999999995</v>
      </c>
      <c r="D146" s="1" cm="1">
        <f t="array" ref="D146">_xlfn.PERCENTILE.INC(IF(IMDB_Movies_2[director_name]='Director Analysis'!B146,IMDB_Movies_2[imdb_score]),0.95)</f>
        <v>6.0699999999999994</v>
      </c>
      <c r="F146" t="str">
        <v>Jerome Robbins</v>
      </c>
      <c r="G146">
        <v>7.6</v>
      </c>
      <c r="H146">
        <v>7.6</v>
      </c>
    </row>
    <row r="147" spans="2:8" x14ac:dyDescent="0.3">
      <c r="B147" t="str">
        <v>Roger Spottiswoode</v>
      </c>
      <c r="C147" s="1" cm="1">
        <f t="array" ref="C147">IFERROR(AVERAGE(IF(IMDB_Movies_2[director_name]='Director Analysis'!$B147,IMDB_Movies_2[imdb_score])),0)</f>
        <v>6.5</v>
      </c>
      <c r="D147" s="1" cm="1">
        <f t="array" ref="D147">_xlfn.PERCENTILE.INC(IF(IMDB_Movies_2[director_name]='Director Analysis'!B147,IMDB_Movies_2[imdb_score]),0.95)</f>
        <v>7.0399999999999991</v>
      </c>
      <c r="F147" t="str">
        <v>Michael McGowan</v>
      </c>
      <c r="G147">
        <v>7.6</v>
      </c>
      <c r="H147">
        <v>7.6</v>
      </c>
    </row>
    <row r="148" spans="2:8" x14ac:dyDescent="0.3">
      <c r="B148" t="str">
        <v>Steven Soderbergh</v>
      </c>
      <c r="C148" s="1" cm="1">
        <f t="array" ref="C148">IFERROR(AVERAGE(IF(IMDB_Movies_2[director_name]='Director Analysis'!$B148,IMDB_Movies_2[imdb_score])),0)</f>
        <v>6.6800000000000006</v>
      </c>
      <c r="D148" s="1" cm="1">
        <f t="array" ref="D148">_xlfn.PERCENTILE.INC(IF(IMDB_Movies_2[director_name]='Director Analysis'!B148,IMDB_Movies_2[imdb_score]),0.95)</f>
        <v>7.6599999999999993</v>
      </c>
      <c r="F148" t="str">
        <v>Eugenio Derbez</v>
      </c>
      <c r="G148">
        <v>7.6</v>
      </c>
      <c r="H148">
        <v>7.6</v>
      </c>
    </row>
    <row r="149" spans="2:8" x14ac:dyDescent="0.3">
      <c r="B149" t="str">
        <v>Michel Gondry</v>
      </c>
      <c r="C149" s="1" cm="1">
        <f t="array" ref="C149">IFERROR(AVERAGE(IF(IMDB_Movies_2[director_name]='Director Analysis'!$B149,IMDB_Movies_2[imdb_score])),0)</f>
        <v>6.9249999999999998</v>
      </c>
      <c r="D149" s="1" cm="1">
        <f t="array" ref="D149">_xlfn.PERCENTILE.INC(IF(IMDB_Movies_2[director_name]='Director Analysis'!B149,IMDB_Movies_2[imdb_score]),0.95)</f>
        <v>8.1349999999999998</v>
      </c>
      <c r="F149" t="str">
        <v>Luc Jacquet</v>
      </c>
      <c r="G149">
        <v>7.6</v>
      </c>
      <c r="H149">
        <v>7.6</v>
      </c>
    </row>
    <row r="150" spans="2:8" x14ac:dyDescent="0.3">
      <c r="B150" t="str">
        <v>Noam Murro</v>
      </c>
      <c r="C150" s="1" cm="1">
        <f t="array" ref="C150">IFERROR(AVERAGE(IF(IMDB_Movies_2[director_name]='Director Analysis'!$B150,IMDB_Movies_2[imdb_score])),0)</f>
        <v>6.2</v>
      </c>
      <c r="D150" s="1" cm="1">
        <f t="array" ref="D150">_xlfn.PERCENTILE.INC(IF(IMDB_Movies_2[director_name]='Director Analysis'!B150,IMDB_Movies_2[imdb_score]),0.95)</f>
        <v>6.2</v>
      </c>
      <c r="F150" t="str">
        <v>Isabel Coixet</v>
      </c>
      <c r="G150">
        <v>7.6</v>
      </c>
      <c r="H150">
        <v>7.6</v>
      </c>
    </row>
    <row r="151" spans="2:8" x14ac:dyDescent="0.3">
      <c r="B151" t="str">
        <v>Raja Gosnell</v>
      </c>
      <c r="C151" s="1" cm="1">
        <f t="array" ref="C151">IFERROR(AVERAGE(IF(IMDB_Movies_2[director_name]='Director Analysis'!$B151,IMDB_Movies_2[imdb_score])),0)</f>
        <v>4.9166666666666661</v>
      </c>
      <c r="D151" s="1" cm="1">
        <f t="array" ref="D151">_xlfn.PERCENTILE.INC(IF(IMDB_Movies_2[director_name]='Director Analysis'!B151,IMDB_Movies_2[imdb_score]),0.95)</f>
        <v>5.4749999999999996</v>
      </c>
      <c r="F151" t="str">
        <v>Joshua Tickell</v>
      </c>
      <c r="G151">
        <v>7.6</v>
      </c>
      <c r="H151">
        <v>7.6</v>
      </c>
    </row>
    <row r="152" spans="2:8" x14ac:dyDescent="0.3">
      <c r="B152" t="str">
        <v>Will Finn</v>
      </c>
      <c r="C152" s="1" cm="1">
        <f t="array" ref="C152">IFERROR(AVERAGE(IF(IMDB_Movies_2[director_name]='Director Analysis'!$B152,IMDB_Movies_2[imdb_score])),0)</f>
        <v>5.5</v>
      </c>
      <c r="D152" s="1" cm="1">
        <f t="array" ref="D152">_xlfn.PERCENTILE.INC(IF(IMDB_Movies_2[director_name]='Director Analysis'!B152,IMDB_Movies_2[imdb_score]),0.95)</f>
        <v>5.59</v>
      </c>
      <c r="F152" t="str">
        <v>Petter NÃ¦ss</v>
      </c>
      <c r="G152">
        <v>7.6</v>
      </c>
      <c r="H152">
        <v>7.6</v>
      </c>
    </row>
    <row r="153" spans="2:8" x14ac:dyDescent="0.3">
      <c r="B153" t="str">
        <v>Jan de Bont</v>
      </c>
      <c r="C153" s="1" cm="1">
        <f t="array" ref="C153">IFERROR(AVERAGE(IF(IMDB_Movies_2[director_name]='Director Analysis'!$B153,IMDB_Movies_2[imdb_score])),0)</f>
        <v>5.52</v>
      </c>
      <c r="D153" s="1" cm="1">
        <f t="array" ref="D153">_xlfn.PERCENTILE.INC(IF(IMDB_Movies_2[director_name]='Director Analysis'!B153,IMDB_Movies_2[imdb_score]),0.95)</f>
        <v>7.02</v>
      </c>
      <c r="F153" t="str">
        <v>Chia-Liang Liu</v>
      </c>
      <c r="G153">
        <v>7.6</v>
      </c>
      <c r="H153">
        <v>7.6</v>
      </c>
    </row>
    <row r="154" spans="2:8" x14ac:dyDescent="0.3">
      <c r="B154" t="str">
        <v>Len Wiseman</v>
      </c>
      <c r="C154" s="1" cm="1">
        <f t="array" ref="C154">IFERROR(AVERAGE(IF(IMDB_Movies_2[director_name]='Director Analysis'!$B154,IMDB_Movies_2[imdb_score])),0)</f>
        <v>7</v>
      </c>
      <c r="D154" s="1" cm="1">
        <f t="array" ref="D154">_xlfn.PERCENTILE.INC(IF(IMDB_Movies_2[director_name]='Director Analysis'!B154,IMDB_Movies_2[imdb_score]),0.95)</f>
        <v>7.18</v>
      </c>
      <c r="F154" t="str">
        <v>Gareth Evans</v>
      </c>
      <c r="G154">
        <v>7.6</v>
      </c>
      <c r="H154">
        <v>7.6</v>
      </c>
    </row>
    <row r="155" spans="2:8" x14ac:dyDescent="0.3">
      <c r="B155" t="str">
        <v>Frank Coraci</v>
      </c>
      <c r="C155" s="1" cm="1">
        <f t="array" ref="C155">IFERROR(AVERAGE(IF(IMDB_Movies_2[director_name]='Director Analysis'!$B155,IMDB_Movies_2[imdb_score])),0)</f>
        <v>6.083333333333333</v>
      </c>
      <c r="D155" s="1" cm="1">
        <f t="array" ref="D155">_xlfn.PERCENTILE.INC(IF(IMDB_Movies_2[director_name]='Director Analysis'!B155,IMDB_Movies_2[imdb_score]),0.95)</f>
        <v>6.5</v>
      </c>
      <c r="F155" t="str">
        <v>Anthony Powell</v>
      </c>
      <c r="G155">
        <v>7.6</v>
      </c>
      <c r="H155">
        <v>7.6</v>
      </c>
    </row>
    <row r="156" spans="2:8" x14ac:dyDescent="0.3">
      <c r="B156" t="str">
        <v>Michael Mann</v>
      </c>
      <c r="C156" s="1" cm="1">
        <f t="array" ref="C156">IFERROR(AVERAGE(IF(IMDB_Movies_2[director_name]='Director Analysis'!$B156,IMDB_Movies_2[imdb_score])),0)</f>
        <v>7.083333333333333</v>
      </c>
      <c r="D156" s="1" cm="1">
        <f t="array" ref="D156">_xlfn.PERCENTILE.INC(IF(IMDB_Movies_2[director_name]='Director Analysis'!B156,IMDB_Movies_2[imdb_score]),0.95)</f>
        <v>7.875</v>
      </c>
      <c r="F156" t="str">
        <v>Barry W. Blaustein</v>
      </c>
      <c r="G156">
        <v>7.6</v>
      </c>
      <c r="H156">
        <v>7.6</v>
      </c>
    </row>
    <row r="157" spans="2:8" x14ac:dyDescent="0.3">
      <c r="B157" t="str">
        <v>Bo Welch</v>
      </c>
      <c r="C157" s="1" cm="1">
        <f t="array" ref="C157">IFERROR(AVERAGE(IF(IMDB_Movies_2[director_name]='Director Analysis'!$B157,IMDB_Movies_2[imdb_score])),0)</f>
        <v>3.8</v>
      </c>
      <c r="D157" s="1" cm="1">
        <f t="array" ref="D157">_xlfn.PERCENTILE.INC(IF(IMDB_Movies_2[director_name]='Director Analysis'!B157,IMDB_Movies_2[imdb_score]),0.95)</f>
        <v>3.8</v>
      </c>
      <c r="F157" t="str">
        <v>Kay Pollak</v>
      </c>
      <c r="G157">
        <v>7.6</v>
      </c>
      <c r="H157">
        <v>7.6</v>
      </c>
    </row>
    <row r="158" spans="2:8" x14ac:dyDescent="0.3">
      <c r="B158" t="str">
        <v>Ron Clements</v>
      </c>
      <c r="C158" s="1" cm="1">
        <f t="array" ref="C158">IFERROR(AVERAGE(IF(IMDB_Movies_2[director_name]='Director Analysis'!$B158,IMDB_Movies_2[imdb_score])),0)</f>
        <v>7.3999999999999995</v>
      </c>
      <c r="D158" s="1" cm="1">
        <f t="array" ref="D158">_xlfn.PERCENTILE.INC(IF(IMDB_Movies_2[director_name]='Director Analysis'!B158,IMDB_Movies_2[imdb_score]),0.95)</f>
        <v>7.91</v>
      </c>
      <c r="F158" t="str">
        <v>Pan Nalin</v>
      </c>
      <c r="G158">
        <v>7.6</v>
      </c>
      <c r="H158">
        <v>7.6</v>
      </c>
    </row>
    <row r="159" spans="2:8" x14ac:dyDescent="0.3">
      <c r="B159" t="str">
        <v>Peter Chelsom</v>
      </c>
      <c r="C159" s="1" cm="1">
        <f t="array" ref="C159">IFERROR(AVERAGE(IF(IMDB_Movies_2[director_name]='Director Analysis'!$B159,IMDB_Movies_2[imdb_score])),0)</f>
        <v>5.4</v>
      </c>
      <c r="D159" s="1" cm="1">
        <f t="array" ref="D159">_xlfn.PERCENTILE.INC(IF(IMDB_Movies_2[director_name]='Director Analysis'!B159,IMDB_Movies_2[imdb_score]),0.95)</f>
        <v>6.78</v>
      </c>
      <c r="F159" t="str">
        <v>Kevin Jordan</v>
      </c>
      <c r="G159">
        <v>7.6</v>
      </c>
      <c r="H159">
        <v>7.6</v>
      </c>
    </row>
    <row r="160" spans="2:8" x14ac:dyDescent="0.3">
      <c r="B160" t="str">
        <v>Dominic Sena</v>
      </c>
      <c r="C160" s="1" cm="1">
        <f t="array" ref="C160">IFERROR(AVERAGE(IF(IMDB_Movies_2[director_name]='Director Analysis'!$B160,IMDB_Movies_2[imdb_score])),0)</f>
        <v>6.166666666666667</v>
      </c>
      <c r="D160" s="1" cm="1">
        <f t="array" ref="D160">_xlfn.PERCENTILE.INC(IF(IMDB_Movies_2[director_name]='Director Analysis'!B160,IMDB_Movies_2[imdb_score]),0.95)</f>
        <v>6.5</v>
      </c>
      <c r="F160" t="str">
        <v>Fernando Meirelles</v>
      </c>
      <c r="G160">
        <v>7.5999999999999988</v>
      </c>
      <c r="H160">
        <v>8.5799999999999983</v>
      </c>
    </row>
    <row r="161" spans="2:8" x14ac:dyDescent="0.3">
      <c r="B161" t="str">
        <v>Tony Scott</v>
      </c>
      <c r="C161" s="1" cm="1">
        <f t="array" ref="C161">IFERROR(AVERAGE(IF(IMDB_Movies_2[director_name]='Director Analysis'!$B161,IMDB_Movies_2[imdb_score])),0)</f>
        <v>6.791666666666667</v>
      </c>
      <c r="D161" s="1" cm="1">
        <f t="array" ref="D161">_xlfn.PERCENTILE.INC(IF(IMDB_Movies_2[director_name]='Director Analysis'!B161,IMDB_Movies_2[imdb_score]),0.95)</f>
        <v>7.835</v>
      </c>
      <c r="F161" t="str">
        <v>Paul Greengrass</v>
      </c>
      <c r="G161">
        <v>7.5857142857142872</v>
      </c>
      <c r="H161">
        <v>8.0399999999999991</v>
      </c>
    </row>
    <row r="162" spans="2:8" x14ac:dyDescent="0.3">
      <c r="B162" t="str">
        <v>Paul Weitz</v>
      </c>
      <c r="C162" s="1" cm="1">
        <f t="array" ref="C162">IFERROR(AVERAGE(IF(IMDB_Movies_2[director_name]='Director Analysis'!$B162,IMDB_Movies_2[imdb_score])),0)</f>
        <v>6.0166666666666657</v>
      </c>
      <c r="D162" s="1" cm="1">
        <f t="array" ref="D162">_xlfn.PERCENTILE.INC(IF(IMDB_Movies_2[director_name]='Director Analysis'!B162,IMDB_Movies_2[imdb_score]),0.95)</f>
        <v>6.875</v>
      </c>
      <c r="F162" t="str">
        <v>Brad Bird</v>
      </c>
      <c r="G162">
        <v>7.58</v>
      </c>
      <c r="H162">
        <v>8</v>
      </c>
    </row>
    <row r="163" spans="2:8" x14ac:dyDescent="0.3">
      <c r="B163" t="str">
        <v>Adam McKay</v>
      </c>
      <c r="C163" s="1" cm="1">
        <f t="array" ref="C163">IFERROR(AVERAGE(IF(IMDB_Movies_2[director_name]='Director Analysis'!$B163,IMDB_Movies_2[imdb_score])),0)</f>
        <v>6.9166666666666679</v>
      </c>
      <c r="D163" s="1" cm="1">
        <f t="array" ref="D163">_xlfn.PERCENTILE.INC(IF(IMDB_Movies_2[director_name]='Director Analysis'!B163,IMDB_Movies_2[imdb_score]),0.95)</f>
        <v>7.65</v>
      </c>
      <c r="F163" t="str">
        <v>Spike Jonze</v>
      </c>
      <c r="G163">
        <v>7.5750000000000002</v>
      </c>
      <c r="H163">
        <v>7.97</v>
      </c>
    </row>
    <row r="164" spans="2:8" x14ac:dyDescent="0.3">
      <c r="B164" t="str">
        <v>Chuck Russell</v>
      </c>
      <c r="C164" s="1" cm="1">
        <f t="array" ref="C164">IFERROR(AVERAGE(IF(IMDB_Movies_2[director_name]='Director Analysis'!$B164,IMDB_Movies_2[imdb_score])),0)</f>
        <v>6.0400000000000009</v>
      </c>
      <c r="D164" s="1" cm="1">
        <f t="array" ref="D164">_xlfn.PERCENTILE.INC(IF(IMDB_Movies_2[director_name]='Director Analysis'!B164,IMDB_Movies_2[imdb_score]),0.95)</f>
        <v>6.84</v>
      </c>
      <c r="F164" t="str">
        <v>Duncan Jones</v>
      </c>
      <c r="G164">
        <v>7.5666666666666673</v>
      </c>
      <c r="H164">
        <v>7.86</v>
      </c>
    </row>
    <row r="165" spans="2:8" x14ac:dyDescent="0.3">
      <c r="B165" t="str">
        <v>Quentin Tarantino</v>
      </c>
      <c r="C165" s="1" cm="1">
        <f t="array" ref="C165">IFERROR(AVERAGE(IF(IMDB_Movies_2[director_name]='Director Analysis'!$B165,IMDB_Movies_2[imdb_score])),0)</f>
        <v>8.2000000000000011</v>
      </c>
      <c r="D165" s="1" cm="1">
        <f t="array" ref="D165">_xlfn.PERCENTILE.INC(IF(IMDB_Movies_2[director_name]='Director Analysis'!B165,IMDB_Movies_2[imdb_score]),0.95)</f>
        <v>8.76</v>
      </c>
      <c r="F165" t="str">
        <v>Steve James</v>
      </c>
      <c r="G165">
        <v>7.5500000000000007</v>
      </c>
      <c r="H165">
        <v>8.2250000000000014</v>
      </c>
    </row>
    <row r="166" spans="2:8" x14ac:dyDescent="0.3">
      <c r="B166" t="str">
        <v>Gary Trousdale</v>
      </c>
      <c r="C166" s="1" cm="1">
        <f t="array" ref="C166">IFERROR(AVERAGE(IF(IMDB_Movies_2[director_name]='Director Analysis'!$B166,IMDB_Movies_2[imdb_score])),0)</f>
        <v>6.85</v>
      </c>
      <c r="D166" s="1" cm="1">
        <f t="array" ref="D166">_xlfn.PERCENTILE.INC(IF(IMDB_Movies_2[director_name]='Director Analysis'!B166,IMDB_Movies_2[imdb_score]),0.95)</f>
        <v>6.8950000000000005</v>
      </c>
      <c r="F166" t="str">
        <v>James Algar</v>
      </c>
      <c r="G166">
        <v>7.55</v>
      </c>
      <c r="H166">
        <v>7.7749999999999995</v>
      </c>
    </row>
    <row r="167" spans="2:8" x14ac:dyDescent="0.3">
      <c r="B167" t="str">
        <v>Mark Dindal</v>
      </c>
      <c r="C167" s="1" cm="1">
        <f t="array" ref="C167">IFERROR(AVERAGE(IF(IMDB_Movies_2[director_name]='Director Analysis'!$B167,IMDB_Movies_2[imdb_score])),0)</f>
        <v>6.666666666666667</v>
      </c>
      <c r="D167" s="1" cm="1">
        <f t="array" ref="D167">_xlfn.PERCENTILE.INC(IF(IMDB_Movies_2[director_name]='Director Analysis'!B167,IMDB_Movies_2[imdb_score]),0.95)</f>
        <v>7.26</v>
      </c>
      <c r="F167" t="str">
        <v>J.A. Bayona</v>
      </c>
      <c r="G167">
        <v>7.55</v>
      </c>
      <c r="H167">
        <v>7.5949999999999998</v>
      </c>
    </row>
    <row r="168" spans="2:8" x14ac:dyDescent="0.3">
      <c r="B168" t="str">
        <v>Simon West</v>
      </c>
      <c r="C168" s="1" cm="1">
        <f t="array" ref="C168">IFERROR(AVERAGE(IF(IMDB_Movies_2[director_name]='Director Analysis'!$B168,IMDB_Movies_2[imdb_score])),0)</f>
        <v>6.0857142857142863</v>
      </c>
      <c r="D168" s="1" cm="1">
        <f t="array" ref="D168">_xlfn.PERCENTILE.INC(IF(IMDB_Movies_2[director_name]='Director Analysis'!B168,IMDB_Movies_2[imdb_score]),0.95)</f>
        <v>6.77</v>
      </c>
      <c r="F168" t="str">
        <v>Stephen Chow</v>
      </c>
      <c r="G168">
        <v>7.55</v>
      </c>
      <c r="H168">
        <v>7.7749999999999995</v>
      </c>
    </row>
    <row r="169" spans="2:8" x14ac:dyDescent="0.3">
      <c r="B169" t="str">
        <v>Stefen Fangmeier</v>
      </c>
      <c r="C169" s="1" cm="1">
        <f t="array" ref="C169">IFERROR(AVERAGE(IF(IMDB_Movies_2[director_name]='Director Analysis'!$B169,IMDB_Movies_2[imdb_score])),0)</f>
        <v>5.0999999999999996</v>
      </c>
      <c r="D169" s="1" cm="1">
        <f t="array" ref="D169">_xlfn.PERCENTILE.INC(IF(IMDB_Movies_2[director_name]='Director Analysis'!B169,IMDB_Movies_2[imdb_score]),0.95)</f>
        <v>5.0999999999999996</v>
      </c>
      <c r="F169" t="str">
        <v>Todd Field</v>
      </c>
      <c r="G169">
        <v>7.55</v>
      </c>
      <c r="H169">
        <v>7.5949999999999998</v>
      </c>
    </row>
    <row r="170" spans="2:8" x14ac:dyDescent="0.3">
      <c r="B170" t="str">
        <v>Spike Jonze</v>
      </c>
      <c r="C170" s="1" cm="1">
        <f t="array" ref="C170">IFERROR(AVERAGE(IF(IMDB_Movies_2[director_name]='Director Analysis'!$B170,IMDB_Movies_2[imdb_score])),0)</f>
        <v>7.5750000000000002</v>
      </c>
      <c r="D170" s="1" cm="1">
        <f t="array" ref="D170">_xlfn.PERCENTILE.INC(IF(IMDB_Movies_2[director_name]='Director Analysis'!B170,IMDB_Movies_2[imdb_score]),0.95)</f>
        <v>7.97</v>
      </c>
      <c r="F170" t="str">
        <v>Steven Spielberg</v>
      </c>
      <c r="G170">
        <v>7.5439999999999996</v>
      </c>
      <c r="H170">
        <v>8.58</v>
      </c>
    </row>
    <row r="171" spans="2:8" x14ac:dyDescent="0.3">
      <c r="B171" t="str">
        <v>Chris Wedge</v>
      </c>
      <c r="C171" s="1" cm="1">
        <f t="array" ref="C171">IFERROR(AVERAGE(IF(IMDB_Movies_2[director_name]='Director Analysis'!$B171,IMDB_Movies_2[imdb_score])),0)</f>
        <v>6.8666666666666671</v>
      </c>
      <c r="D171" s="1" cm="1">
        <f t="array" ref="D171">_xlfn.PERCENTILE.INC(IF(IMDB_Movies_2[director_name]='Director Analysis'!B171,IMDB_Movies_2[imdb_score]),0.95)</f>
        <v>7.51</v>
      </c>
      <c r="F171" t="str">
        <v>David Lynch</v>
      </c>
      <c r="G171">
        <v>7.5333333333333341</v>
      </c>
      <c r="H171">
        <v>8</v>
      </c>
    </row>
    <row r="172" spans="2:8" x14ac:dyDescent="0.3">
      <c r="B172" t="str">
        <v>Florian Henckel von Donnersmarck</v>
      </c>
      <c r="C172" s="1" cm="1">
        <f t="array" ref="C172">IFERROR(AVERAGE(IF(IMDB_Movies_2[director_name]='Director Analysis'!$B172,IMDB_Movies_2[imdb_score])),0)</f>
        <v>7.25</v>
      </c>
      <c r="D172" s="1" cm="1">
        <f t="array" ref="D172">_xlfn.PERCENTILE.INC(IF(IMDB_Movies_2[director_name]='Director Analysis'!B172,IMDB_Movies_2[imdb_score]),0.95)</f>
        <v>8.375</v>
      </c>
      <c r="F172" t="str">
        <v>Yimou Zhang</v>
      </c>
      <c r="G172">
        <v>7.5250000000000004</v>
      </c>
      <c r="H172">
        <v>7.8550000000000004</v>
      </c>
    </row>
    <row r="173" spans="2:8" x14ac:dyDescent="0.3">
      <c r="B173" t="str">
        <v>Peter Hyams</v>
      </c>
      <c r="C173" s="1" cm="1">
        <f t="array" ref="C173">IFERROR(AVERAGE(IF(IMDB_Movies_2[director_name]='Director Analysis'!$B173,IMDB_Movies_2[imdb_score])),0)</f>
        <v>5.2200000000000006</v>
      </c>
      <c r="D173" s="1" cm="1">
        <f t="array" ref="D173">_xlfn.PERCENTILE.INC(IF(IMDB_Movies_2[director_name]='Director Analysis'!B173,IMDB_Movies_2[imdb_score]),0.95)</f>
        <v>5.78</v>
      </c>
      <c r="F173" t="str">
        <v>Paul Thomas Anderson</v>
      </c>
      <c r="G173">
        <v>7.5166666666666666</v>
      </c>
      <c r="H173">
        <v>8.0749999999999993</v>
      </c>
    </row>
    <row r="174" spans="2:8" x14ac:dyDescent="0.3">
      <c r="B174" t="str">
        <v>Tom Tykwer</v>
      </c>
      <c r="C174" s="1" cm="1">
        <f t="array" ref="C174">IFERROR(AVERAGE(IF(IMDB_Movies_2[director_name]='Director Analysis'!$B174,IMDB_Movies_2[imdb_score])),0)</f>
        <v>7.3250000000000002</v>
      </c>
      <c r="D174" s="1" cm="1">
        <f t="array" ref="D174">_xlfn.PERCENTILE.INC(IF(IMDB_Movies_2[director_name]='Director Analysis'!B174,IMDB_Movies_2[imdb_score]),0.95)</f>
        <v>7.7549999999999999</v>
      </c>
      <c r="F174" t="str">
        <v>Tony Bancroft</v>
      </c>
      <c r="G174">
        <v>7.5</v>
      </c>
      <c r="H174">
        <v>7.5</v>
      </c>
    </row>
    <row r="175" spans="2:8" x14ac:dyDescent="0.3">
      <c r="B175" t="str">
        <v>Pitof</v>
      </c>
      <c r="C175" s="1" cm="1">
        <f t="array" ref="C175">IFERROR(AVERAGE(IF(IMDB_Movies_2[director_name]='Director Analysis'!$B175,IMDB_Movies_2[imdb_score])),0)</f>
        <v>3.3</v>
      </c>
      <c r="D175" s="1" cm="1">
        <f t="array" ref="D175">_xlfn.PERCENTILE.INC(IF(IMDB_Movies_2[director_name]='Director Analysis'!B175,IMDB_Movies_2[imdb_score]),0.95)</f>
        <v>3.3</v>
      </c>
      <c r="F175" t="str">
        <v>Bennett Miller</v>
      </c>
      <c r="G175">
        <v>7.5</v>
      </c>
      <c r="H175">
        <v>7.59</v>
      </c>
    </row>
    <row r="176" spans="2:8" x14ac:dyDescent="0.3">
      <c r="B176" t="str">
        <v>Brad Silberling</v>
      </c>
      <c r="C176" s="1" cm="1">
        <f t="array" ref="C176">IFERROR(AVERAGE(IF(IMDB_Movies_2[director_name]='Director Analysis'!$B176,IMDB_Movies_2[imdb_score])),0)</f>
        <v>6.2</v>
      </c>
      <c r="D176" s="1" cm="1">
        <f t="array" ref="D176">_xlfn.PERCENTILE.INC(IF(IMDB_Movies_2[director_name]='Director Analysis'!B176,IMDB_Movies_2[imdb_score]),0.95)</f>
        <v>6.7</v>
      </c>
      <c r="F176" t="str">
        <v>Sean Penn</v>
      </c>
      <c r="G176">
        <v>7.5</v>
      </c>
      <c r="H176">
        <v>8.129999999999999</v>
      </c>
    </row>
    <row r="177" spans="2:8" x14ac:dyDescent="0.3">
      <c r="B177" t="str">
        <v>Patrick Hughes</v>
      </c>
      <c r="C177" s="1" cm="1">
        <f t="array" ref="C177">IFERROR(AVERAGE(IF(IMDB_Movies_2[director_name]='Director Analysis'!$B177,IMDB_Movies_2[imdb_score])),0)</f>
        <v>6.1</v>
      </c>
      <c r="D177" s="1" cm="1">
        <f t="array" ref="D177">_xlfn.PERCENTILE.INC(IF(IMDB_Movies_2[director_name]='Director Analysis'!B177,IMDB_Movies_2[imdb_score]),0.95)</f>
        <v>6.1</v>
      </c>
      <c r="F177" t="str">
        <v>Norman Ferguson</v>
      </c>
      <c r="G177">
        <v>7.5</v>
      </c>
      <c r="H177">
        <v>7.5</v>
      </c>
    </row>
    <row r="178" spans="2:8" x14ac:dyDescent="0.3">
      <c r="B178" t="str">
        <v>Ericson Core</v>
      </c>
      <c r="C178" s="1" cm="1">
        <f t="array" ref="C178">IFERROR(AVERAGE(IF(IMDB_Movies_2[director_name]='Director Analysis'!$B178,IMDB_Movies_2[imdb_score])),0)</f>
        <v>5.3</v>
      </c>
      <c r="D178" s="1" cm="1">
        <f t="array" ref="D178">_xlfn.PERCENTILE.INC(IF(IMDB_Movies_2[director_name]='Director Analysis'!B178,IMDB_Movies_2[imdb_score]),0.95)</f>
        <v>5.3</v>
      </c>
      <c r="F178" t="str">
        <v>Irvin Kershner</v>
      </c>
      <c r="G178">
        <v>7.5</v>
      </c>
      <c r="H178">
        <v>8.67</v>
      </c>
    </row>
    <row r="179" spans="2:8" x14ac:dyDescent="0.3">
      <c r="B179" t="str">
        <v>Lawrence Guterman</v>
      </c>
      <c r="C179" s="1" cm="1">
        <f t="array" ref="C179">IFERROR(AVERAGE(IF(IMDB_Movies_2[director_name]='Director Analysis'!$B179,IMDB_Movies_2[imdb_score])),0)</f>
        <v>3.7</v>
      </c>
      <c r="D179" s="1" cm="1">
        <f t="array" ref="D179">_xlfn.PERCENTILE.INC(IF(IMDB_Movies_2[director_name]='Director Analysis'!B179,IMDB_Movies_2[imdb_score]),0.95)</f>
        <v>5.05</v>
      </c>
      <c r="F179" t="str">
        <v>Steve Box</v>
      </c>
      <c r="G179">
        <v>7.5</v>
      </c>
      <c r="H179">
        <v>7.5</v>
      </c>
    </row>
    <row r="180" spans="2:8" x14ac:dyDescent="0.3">
      <c r="B180" t="str">
        <v>Ron Underwood</v>
      </c>
      <c r="C180" s="1" cm="1">
        <f t="array" ref="C180">IFERROR(AVERAGE(IF(IMDB_Movies_2[director_name]='Director Analysis'!$B180,IMDB_Movies_2[imdb_score])),0)</f>
        <v>5.5</v>
      </c>
      <c r="D180" s="1" cm="1">
        <f t="array" ref="D180">_xlfn.PERCENTILE.INC(IF(IMDB_Movies_2[director_name]='Director Analysis'!B180,IMDB_Movies_2[imdb_score]),0.95)</f>
        <v>6.9499999999999993</v>
      </c>
      <c r="F180" t="str">
        <v>Tate Taylor</v>
      </c>
      <c r="G180">
        <v>7.5</v>
      </c>
      <c r="H180">
        <v>8.0399999999999991</v>
      </c>
    </row>
    <row r="181" spans="2:8" x14ac:dyDescent="0.3">
      <c r="B181" t="str">
        <v>Steve Martino</v>
      </c>
      <c r="C181" s="1" cm="1">
        <f t="array" ref="C181">IFERROR(AVERAGE(IF(IMDB_Movies_2[director_name]='Director Analysis'!$B181,IMDB_Movies_2[imdb_score])),0)</f>
        <v>6.9</v>
      </c>
      <c r="D181" s="1" cm="1">
        <f t="array" ref="D181">_xlfn.PERCENTILE.INC(IF(IMDB_Movies_2[director_name]='Director Analysis'!B181,IMDB_Movies_2[imdb_score]),0.95)</f>
        <v>7.17</v>
      </c>
      <c r="F181" t="str">
        <v>Kirsten Sheridan</v>
      </c>
      <c r="G181">
        <v>7.5</v>
      </c>
      <c r="H181">
        <v>7.5</v>
      </c>
    </row>
    <row r="182" spans="2:8" x14ac:dyDescent="0.3">
      <c r="B182" t="str">
        <v>David Mamet</v>
      </c>
      <c r="C182" s="1" cm="1">
        <f t="array" ref="C182">IFERROR(AVERAGE(IF(IMDB_Movies_2[director_name]='Director Analysis'!$B182,IMDB_Movies_2[imdb_score])),0)</f>
        <v>7.05</v>
      </c>
      <c r="D182" s="1" cm="1">
        <f t="array" ref="D182">_xlfn.PERCENTILE.INC(IF(IMDB_Movies_2[director_name]='Director Analysis'!B182,IMDB_Movies_2[imdb_score]),0.95)</f>
        <v>7.2749999999999995</v>
      </c>
      <c r="F182" t="str">
        <v>Dexter Fletcher</v>
      </c>
      <c r="G182">
        <v>7.5</v>
      </c>
      <c r="H182">
        <v>7.5</v>
      </c>
    </row>
    <row r="183" spans="2:8" x14ac:dyDescent="0.3">
      <c r="B183" t="str">
        <v>Yimou Zhang</v>
      </c>
      <c r="C183" s="1" cm="1">
        <f t="array" ref="C183">IFERROR(AVERAGE(IF(IMDB_Movies_2[director_name]='Director Analysis'!$B183,IMDB_Movies_2[imdb_score])),0)</f>
        <v>7.5250000000000004</v>
      </c>
      <c r="D183" s="1" cm="1">
        <f t="array" ref="D183">_xlfn.PERCENTILE.INC(IF(IMDB_Movies_2[director_name]='Director Analysis'!B183,IMDB_Movies_2[imdb_score]),0.95)</f>
        <v>7.8550000000000004</v>
      </c>
      <c r="F183" t="str">
        <v>John Patrick Shanley</v>
      </c>
      <c r="G183">
        <v>7.5</v>
      </c>
      <c r="H183">
        <v>7.5</v>
      </c>
    </row>
    <row r="184" spans="2:8" x14ac:dyDescent="0.3">
      <c r="B184" t="str">
        <v>Ash Brannon</v>
      </c>
      <c r="C184" s="1" cm="1">
        <f t="array" ref="C184">IFERROR(AVERAGE(IF(IMDB_Movies_2[director_name]='Director Analysis'!$B184,IMDB_Movies_2[imdb_score])),0)</f>
        <v>6.8</v>
      </c>
      <c r="D184" s="1" cm="1">
        <f t="array" ref="D184">_xlfn.PERCENTILE.INC(IF(IMDB_Movies_2[director_name]='Director Analysis'!B184,IMDB_Movies_2[imdb_score]),0.95)</f>
        <v>6.8</v>
      </c>
      <c r="F184" t="str">
        <v>Charlie Kaufman</v>
      </c>
      <c r="G184">
        <v>7.5</v>
      </c>
      <c r="H184">
        <v>7.5</v>
      </c>
    </row>
    <row r="185" spans="2:8" x14ac:dyDescent="0.3">
      <c r="B185" t="str">
        <v>Frank Oz</v>
      </c>
      <c r="C185" s="1" cm="1">
        <f t="array" ref="C185">IFERROR(AVERAGE(IF(IMDB_Movies_2[director_name]='Director Analysis'!$B185,IMDB_Movies_2[imdb_score])),0)</f>
        <v>6.4142857142857137</v>
      </c>
      <c r="D185" s="1" cm="1">
        <f t="array" ref="D185">_xlfn.PERCENTILE.INC(IF(IMDB_Movies_2[director_name]='Director Analysis'!B185,IMDB_Movies_2[imdb_score]),0.95)</f>
        <v>7.25</v>
      </c>
      <c r="F185" t="str">
        <v>Katsuhiro Ã”tomo</v>
      </c>
      <c r="G185">
        <v>7.5</v>
      </c>
      <c r="H185">
        <v>8.0399999999999991</v>
      </c>
    </row>
    <row r="186" spans="2:8" x14ac:dyDescent="0.3">
      <c r="B186" t="str">
        <v>Jay Roach</v>
      </c>
      <c r="C186" s="1" cm="1">
        <f t="array" ref="C186">IFERROR(AVERAGE(IF(IMDB_Movies_2[director_name]='Director Analysis'!$B186,IMDB_Movies_2[imdb_score])),0)</f>
        <v>6.5714285714285712</v>
      </c>
      <c r="D186" s="1" cm="1">
        <f t="array" ref="D186">_xlfn.PERCENTILE.INC(IF(IMDB_Movies_2[director_name]='Director Analysis'!B186,IMDB_Movies_2[imdb_score]),0.95)</f>
        <v>7</v>
      </c>
      <c r="F186" t="str">
        <v>Gilles Paquet-Brenner</v>
      </c>
      <c r="G186">
        <v>7.5</v>
      </c>
      <c r="H186">
        <v>7.5</v>
      </c>
    </row>
    <row r="187" spans="2:8" x14ac:dyDescent="0.3">
      <c r="B187" t="str">
        <v>Luc Besson</v>
      </c>
      <c r="C187" s="1" cm="1">
        <f t="array" ref="C187">IFERROR(AVERAGE(IF(IMDB_Movies_2[director_name]='Director Analysis'!$B187,IMDB_Movies_2[imdb_score])),0)</f>
        <v>6.625</v>
      </c>
      <c r="D187" s="1" cm="1">
        <f t="array" ref="D187">_xlfn.PERCENTILE.INC(IF(IMDB_Movies_2[director_name]='Director Analysis'!B187,IMDB_Movies_2[imdb_score]),0.95)</f>
        <v>7.5049999999999999</v>
      </c>
      <c r="F187" t="str">
        <v>Lars von Trier</v>
      </c>
      <c r="G187">
        <v>7.5</v>
      </c>
      <c r="H187">
        <v>7.9399999999999995</v>
      </c>
    </row>
    <row r="188" spans="2:8" x14ac:dyDescent="0.3">
      <c r="B188" t="str">
        <v>Michael Patrick King</v>
      </c>
      <c r="C188" s="1" cm="1">
        <f t="array" ref="C188">IFERROR(AVERAGE(IF(IMDB_Movies_2[director_name]='Director Analysis'!$B188,IMDB_Movies_2[imdb_score])),0)</f>
        <v>4.3</v>
      </c>
      <c r="D188" s="1" cm="1">
        <f t="array" ref="D188">_xlfn.PERCENTILE.INC(IF(IMDB_Movies_2[director_name]='Director Analysis'!B188,IMDB_Movies_2[imdb_score]),0.95)</f>
        <v>4.3</v>
      </c>
      <c r="F188" t="str">
        <v>Timothy Hines</v>
      </c>
      <c r="G188">
        <v>7.5</v>
      </c>
      <c r="H188">
        <v>7.5</v>
      </c>
    </row>
    <row r="189" spans="2:8" x14ac:dyDescent="0.3">
      <c r="B189" t="str">
        <v>Bibo Bergeron</v>
      </c>
      <c r="C189" s="1" cm="1">
        <f t="array" ref="C189">IFERROR(AVERAGE(IF(IMDB_Movies_2[director_name]='Director Analysis'!$B189,IMDB_Movies_2[imdb_score])),0)</f>
        <v>6.45</v>
      </c>
      <c r="D189" s="1" cm="1">
        <f t="array" ref="D189">_xlfn.PERCENTILE.INC(IF(IMDB_Movies_2[director_name]='Director Analysis'!B189,IMDB_Movies_2[imdb_score]),0.95)</f>
        <v>6.8550000000000004</v>
      </c>
      <c r="F189" t="str">
        <v>John Crowley</v>
      </c>
      <c r="G189">
        <v>7.5</v>
      </c>
      <c r="H189">
        <v>7.5</v>
      </c>
    </row>
    <row r="190" spans="2:8" x14ac:dyDescent="0.3">
      <c r="B190" t="str">
        <v>Sergey Bodrov</v>
      </c>
      <c r="C190" s="1" cm="1">
        <f t="array" ref="C190">IFERROR(AVERAGE(IF(IMDB_Movies_2[director_name]='Director Analysis'!$B190,IMDB_Movies_2[imdb_score])),0)</f>
        <v>6.2666666666666666</v>
      </c>
      <c r="D190" s="1" cm="1">
        <f t="array" ref="D190">_xlfn.PERCENTILE.INC(IF(IMDB_Movies_2[director_name]='Director Analysis'!B190,IMDB_Movies_2[imdb_score]),0.95)</f>
        <v>7.17</v>
      </c>
      <c r="F190" t="str">
        <v>Carol Reed</v>
      </c>
      <c r="G190">
        <v>7.5</v>
      </c>
      <c r="H190">
        <v>7.5</v>
      </c>
    </row>
    <row r="191" spans="2:8" x14ac:dyDescent="0.3">
      <c r="B191" t="str">
        <v>Wally Pfister</v>
      </c>
      <c r="C191" s="1" cm="1">
        <f t="array" ref="C191">IFERROR(AVERAGE(IF(IMDB_Movies_2[director_name]='Director Analysis'!$B191,IMDB_Movies_2[imdb_score])),0)</f>
        <v>6.3</v>
      </c>
      <c r="D191" s="1" cm="1">
        <f t="array" ref="D191">_xlfn.PERCENTILE.INC(IF(IMDB_Movies_2[director_name]='Director Analysis'!B191,IMDB_Movies_2[imdb_score]),0.95)</f>
        <v>6.3</v>
      </c>
      <c r="F191" t="str">
        <v>Lynne Ramsay</v>
      </c>
      <c r="G191">
        <v>7.5</v>
      </c>
      <c r="H191">
        <v>7.5</v>
      </c>
    </row>
    <row r="192" spans="2:8" x14ac:dyDescent="0.3">
      <c r="B192" t="str">
        <v>Rupert Wyatt</v>
      </c>
      <c r="C192" s="1" cm="1">
        <f t="array" ref="C192">IFERROR(AVERAGE(IF(IMDB_Movies_2[director_name]='Director Analysis'!$B192,IMDB_Movies_2[imdb_score])),0)</f>
        <v>6.8</v>
      </c>
      <c r="D192" s="1" cm="1">
        <f t="array" ref="D192">_xlfn.PERCENTILE.INC(IF(IMDB_Movies_2[director_name]='Director Analysis'!B192,IMDB_Movies_2[imdb_score]),0.95)</f>
        <v>7.52</v>
      </c>
      <c r="F192" t="str">
        <v>William H. Macy</v>
      </c>
      <c r="G192">
        <v>7.5</v>
      </c>
      <c r="H192">
        <v>7.5</v>
      </c>
    </row>
    <row r="193" spans="2:8" x14ac:dyDescent="0.3">
      <c r="B193" t="str">
        <v>Mark Waters</v>
      </c>
      <c r="C193" s="1" cm="1">
        <f t="array" ref="C193">IFERROR(AVERAGE(IF(IMDB_Movies_2[director_name]='Director Analysis'!$B193,IMDB_Movies_2[imdb_score])),0)</f>
        <v>6.3</v>
      </c>
      <c r="D193" s="1" cm="1">
        <f t="array" ref="D193">_xlfn.PERCENTILE.INC(IF(IMDB_Movies_2[director_name]='Director Analysis'!B193,IMDB_Movies_2[imdb_score]),0.95)</f>
        <v>6.9249999999999998</v>
      </c>
      <c r="F193" t="str">
        <v>Joshua Marston</v>
      </c>
      <c r="G193">
        <v>7.5</v>
      </c>
      <c r="H193">
        <v>7.5</v>
      </c>
    </row>
    <row r="194" spans="2:8" x14ac:dyDescent="0.3">
      <c r="B194" t="str">
        <v>John Moore</v>
      </c>
      <c r="C194" s="1" cm="1">
        <f t="array" ref="C194">IFERROR(AVERAGE(IF(IMDB_Movies_2[director_name]='Director Analysis'!$B194,IMDB_Movies_2[imdb_score])),0)</f>
        <v>5.7999999999999989</v>
      </c>
      <c r="D194" s="1" cm="1">
        <f t="array" ref="D194">_xlfn.PERCENTILE.INC(IF(IMDB_Movies_2[director_name]='Director Analysis'!B194,IMDB_Movies_2[imdb_score]),0.95)</f>
        <v>6.3550000000000004</v>
      </c>
      <c r="F194" t="str">
        <v>Khyentse Norbu</v>
      </c>
      <c r="G194">
        <v>7.5</v>
      </c>
      <c r="H194">
        <v>7.5</v>
      </c>
    </row>
    <row r="195" spans="2:8" x14ac:dyDescent="0.3">
      <c r="B195" t="str">
        <v>John Lee Hancock</v>
      </c>
      <c r="C195" s="1" cm="1">
        <f t="array" ref="C195">IFERROR(AVERAGE(IF(IMDB_Movies_2[director_name]='Director Analysis'!$B195,IMDB_Movies_2[imdb_score])),0)</f>
        <v>7.05</v>
      </c>
      <c r="D195" s="1" cm="1">
        <f t="array" ref="D195">_xlfn.PERCENTILE.INC(IF(IMDB_Movies_2[director_name]='Director Analysis'!B195,IMDB_Movies_2[imdb_score]),0.95)</f>
        <v>7.67</v>
      </c>
      <c r="F195" t="str">
        <v>Whit Stillman</v>
      </c>
      <c r="G195">
        <v>7.5</v>
      </c>
      <c r="H195">
        <v>7.5</v>
      </c>
    </row>
    <row r="196" spans="2:8" x14ac:dyDescent="0.3">
      <c r="B196" t="str">
        <v>Renny Harlin</v>
      </c>
      <c r="C196" s="1" cm="1">
        <f t="array" ref="C196">IFERROR(AVERAGE(IF(IMDB_Movies_2[director_name]='Director Analysis'!$B196,IMDB_Movies_2[imdb_score])),0)</f>
        <v>5.7466666666666661</v>
      </c>
      <c r="D196" s="1" cm="1">
        <f t="array" ref="D196">_xlfn.PERCENTILE.INC(IF(IMDB_Movies_2[director_name]='Director Analysis'!B196,IMDB_Movies_2[imdb_score]),0.95)</f>
        <v>6.8199999999999994</v>
      </c>
      <c r="F196" t="str">
        <v>Tom Putnam</v>
      </c>
      <c r="G196">
        <v>7.5</v>
      </c>
      <c r="H196">
        <v>7.5</v>
      </c>
    </row>
    <row r="197" spans="2:8" x14ac:dyDescent="0.3">
      <c r="B197" t="str">
        <v>Phil Lord</v>
      </c>
      <c r="C197" s="1" cm="1">
        <f t="array" ref="C197">IFERROR(AVERAGE(IF(IMDB_Movies_2[director_name]='Director Analysis'!$B197,IMDB_Movies_2[imdb_score])),0)</f>
        <v>7.2749999999999995</v>
      </c>
      <c r="D197" s="1" cm="1">
        <f t="array" ref="D197">_xlfn.PERCENTILE.INC(IF(IMDB_Movies_2[director_name]='Director Analysis'!B197,IMDB_Movies_2[imdb_score]),0.95)</f>
        <v>7.71</v>
      </c>
      <c r="F197" t="str">
        <v>Justin Dillon</v>
      </c>
      <c r="G197">
        <v>7.5</v>
      </c>
      <c r="H197">
        <v>7.5</v>
      </c>
    </row>
    <row r="198" spans="2:8" x14ac:dyDescent="0.3">
      <c r="B198" t="str">
        <v>Ben Stiller</v>
      </c>
      <c r="C198" s="1" cm="1">
        <f t="array" ref="C198">IFERROR(AVERAGE(IF(IMDB_Movies_2[director_name]='Director Analysis'!$B198,IMDB_Movies_2[imdb_score])),0)</f>
        <v>6.3400000000000007</v>
      </c>
      <c r="D198" s="1" cm="1">
        <f t="array" ref="D198">_xlfn.PERCENTILE.INC(IF(IMDB_Movies_2[director_name]='Director Analysis'!B198,IMDB_Movies_2[imdb_score]),0.95)</f>
        <v>7.24</v>
      </c>
      <c r="F198" t="str">
        <v>Jafar Panahi</v>
      </c>
      <c r="G198">
        <v>7.5</v>
      </c>
      <c r="H198">
        <v>7.5</v>
      </c>
    </row>
    <row r="199" spans="2:8" x14ac:dyDescent="0.3">
      <c r="B199" t="str">
        <v>Tony Bancroft</v>
      </c>
      <c r="C199" s="1" cm="1">
        <f t="array" ref="C199">IFERROR(AVERAGE(IF(IMDB_Movies_2[director_name]='Director Analysis'!$B199,IMDB_Movies_2[imdb_score])),0)</f>
        <v>7.5</v>
      </c>
      <c r="D199" s="1" cm="1">
        <f t="array" ref="D199">_xlfn.PERCENTILE.INC(IF(IMDB_Movies_2[director_name]='Director Analysis'!B199,IMDB_Movies_2[imdb_score]),0.95)</f>
        <v>7.5</v>
      </c>
      <c r="F199" t="str">
        <v>Darren Aronofsky</v>
      </c>
      <c r="G199">
        <v>7.4833333333333334</v>
      </c>
      <c r="H199">
        <v>8.3000000000000007</v>
      </c>
    </row>
    <row r="200" spans="2:8" x14ac:dyDescent="0.3">
      <c r="B200" t="str">
        <v>Walt Becker</v>
      </c>
      <c r="C200" s="1" cm="1">
        <f t="array" ref="C200">IFERROR(AVERAGE(IF(IMDB_Movies_2[director_name]='Director Analysis'!$B200,IMDB_Movies_2[imdb_score])),0)</f>
        <v>5.6000000000000005</v>
      </c>
      <c r="D200" s="1" cm="1">
        <f t="array" ref="D200">_xlfn.PERCENTILE.INC(IF(IMDB_Movies_2[director_name]='Director Analysis'!B200,IMDB_Movies_2[imdb_score]),0.95)</f>
        <v>6.3000000000000007</v>
      </c>
      <c r="F200" t="str">
        <v>Jean-Marc VallÃ©e</v>
      </c>
      <c r="G200">
        <v>7.4666666666666659</v>
      </c>
      <c r="H200">
        <v>7.93</v>
      </c>
    </row>
    <row r="201" spans="2:8" x14ac:dyDescent="0.3">
      <c r="B201" t="str">
        <v>Dennis Dugan</v>
      </c>
      <c r="C201" s="1" cm="1">
        <f t="array" ref="C201">IFERROR(AVERAGE(IF(IMDB_Movies_2[director_name]='Director Analysis'!$B201,IMDB_Movies_2[imdb_score])),0)</f>
        <v>5.7333333333333325</v>
      </c>
      <c r="D201" s="1" cm="1">
        <f t="array" ref="D201">_xlfn.PERCENTILE.INC(IF(IMDB_Movies_2[director_name]='Director Analysis'!B201,IMDB_Movies_2[imdb_score]),0.95)</f>
        <v>6.76</v>
      </c>
      <c r="F201" t="str">
        <v>Sam Mendes</v>
      </c>
      <c r="G201">
        <v>7.4571428571428564</v>
      </c>
      <c r="H201">
        <v>8.2199999999999989</v>
      </c>
    </row>
    <row r="202" spans="2:8" x14ac:dyDescent="0.3">
      <c r="B202" t="str">
        <v>Sydney Pollack</v>
      </c>
      <c r="C202" s="1" cm="1">
        <f t="array" ref="C202">IFERROR(AVERAGE(IF(IMDB_Movies_2[director_name]='Director Analysis'!$B202,IMDB_Movies_2[imdb_score])),0)</f>
        <v>6.58</v>
      </c>
      <c r="D202" s="1" cm="1">
        <f t="array" ref="D202">_xlfn.PERCENTILE.INC(IF(IMDB_Movies_2[director_name]='Director Analysis'!B202,IMDB_Movies_2[imdb_score]),0.95)</f>
        <v>7.36</v>
      </c>
      <c r="F202" t="str">
        <v>Stephen Daldry</v>
      </c>
      <c r="G202">
        <v>7.45</v>
      </c>
      <c r="H202">
        <v>7.6850000000000005</v>
      </c>
    </row>
    <row r="203" spans="2:8" x14ac:dyDescent="0.3">
      <c r="B203" t="str">
        <v>Thor Freudenthal</v>
      </c>
      <c r="C203" s="1" cm="1">
        <f t="array" ref="C203">IFERROR(AVERAGE(IF(IMDB_Movies_2[director_name]='Director Analysis'!$B203,IMDB_Movies_2[imdb_score])),0)</f>
        <v>5.833333333333333</v>
      </c>
      <c r="D203" s="1" cm="1">
        <f t="array" ref="D203">_xlfn.PERCENTILE.INC(IF(IMDB_Movies_2[director_name]='Director Analysis'!B203,IMDB_Movies_2[imdb_score]),0.95)</f>
        <v>6.17</v>
      </c>
      <c r="F203" t="str">
        <v>Nicholas Meyer</v>
      </c>
      <c r="G203">
        <v>7.45</v>
      </c>
      <c r="H203">
        <v>7.6749999999999998</v>
      </c>
    </row>
    <row r="204" spans="2:8" x14ac:dyDescent="0.3">
      <c r="B204" t="str">
        <v>Brian De Palma</v>
      </c>
      <c r="C204" s="1" cm="1">
        <f t="array" ref="C204">IFERROR(AVERAGE(IF(IMDB_Movies_2[director_name]='Director Analysis'!$B204,IMDB_Movies_2[imdb_score])),0)</f>
        <v>6.6</v>
      </c>
      <c r="D204" s="1" cm="1">
        <f t="array" ref="D204">_xlfn.PERCENTILE.INC(IF(IMDB_Movies_2[director_name]='Director Analysis'!B204,IMDB_Movies_2[imdb_score]),0.95)</f>
        <v>8.120000000000001</v>
      </c>
      <c r="F204" t="str">
        <v>Marco Kreuzpaintner</v>
      </c>
      <c r="G204">
        <v>7.45</v>
      </c>
      <c r="H204">
        <v>7.4950000000000001</v>
      </c>
    </row>
    <row r="205" spans="2:8" x14ac:dyDescent="0.3">
      <c r="B205" t="str">
        <v>Mick Jackson</v>
      </c>
      <c r="C205" s="1" cm="1">
        <f t="array" ref="C205">IFERROR(AVERAGE(IF(IMDB_Movies_2[director_name]='Director Analysis'!$B205,IMDB_Movies_2[imdb_score])),0)</f>
        <v>5.75</v>
      </c>
      <c r="D205" s="1" cm="1">
        <f t="array" ref="D205">_xlfn.PERCENTILE.INC(IF(IMDB_Movies_2[director_name]='Director Analysis'!B205,IMDB_Movies_2[imdb_score]),0.95)</f>
        <v>6.0649999999999995</v>
      </c>
      <c r="F205" t="str">
        <v>J.J. Abrams</v>
      </c>
      <c r="G205">
        <v>7.4499999999999993</v>
      </c>
      <c r="H205">
        <v>7.97</v>
      </c>
    </row>
    <row r="206" spans="2:8" x14ac:dyDescent="0.3">
      <c r="B206" t="str">
        <v>Alan J. Pakula</v>
      </c>
      <c r="C206" s="1" cm="1">
        <f t="array" ref="C206">IFERROR(AVERAGE(IF(IMDB_Movies_2[director_name]='Director Analysis'!$B206,IMDB_Movies_2[imdb_score])),0)</f>
        <v>6.3</v>
      </c>
      <c r="D206" s="1" cm="1">
        <f t="array" ref="D206">_xlfn.PERCENTILE.INC(IF(IMDB_Movies_2[director_name]='Director Analysis'!B206,IMDB_Movies_2[imdb_score]),0.95)</f>
        <v>6.48</v>
      </c>
      <c r="F206" t="str">
        <v>Denzel Washington</v>
      </c>
      <c r="G206">
        <v>7.4499999999999993</v>
      </c>
      <c r="H206">
        <v>7.585</v>
      </c>
    </row>
    <row r="207" spans="2:8" x14ac:dyDescent="0.3">
      <c r="B207" t="str">
        <v>Kathryn Bigelow</v>
      </c>
      <c r="C207" s="1" cm="1">
        <f t="array" ref="C207">IFERROR(AVERAGE(IF(IMDB_Movies_2[director_name]='Director Analysis'!$B207,IMDB_Movies_2[imdb_score])),0)</f>
        <v>7.2333333333333343</v>
      </c>
      <c r="D207" s="1" cm="1">
        <f t="array" ref="D207">_xlfn.PERCENTILE.INC(IF(IMDB_Movies_2[director_name]='Director Analysis'!B207,IMDB_Movies_2[imdb_score]),0.95)</f>
        <v>7.58</v>
      </c>
      <c r="F207" t="str">
        <v>Danny Boyle</v>
      </c>
      <c r="G207">
        <v>7.4375</v>
      </c>
      <c r="H207">
        <v>8.129999999999999</v>
      </c>
    </row>
    <row r="208" spans="2:8" x14ac:dyDescent="0.3">
      <c r="B208" t="str">
        <v>John Milius</v>
      </c>
      <c r="C208" s="1" cm="1">
        <f t="array" ref="C208">IFERROR(AVERAGE(IF(IMDB_Movies_2[director_name]='Director Analysis'!$B208,IMDB_Movies_2[imdb_score])),0)</f>
        <v>6.3000000000000007</v>
      </c>
      <c r="D208" s="1" cm="1">
        <f t="array" ref="D208">_xlfn.PERCENTILE.INC(IF(IMDB_Movies_2[director_name]='Director Analysis'!B208,IMDB_Movies_2[imdb_score]),0.95)</f>
        <v>6.84</v>
      </c>
      <c r="F208" t="str">
        <v>Richard Attenborough</v>
      </c>
      <c r="G208">
        <v>7.4333333333333336</v>
      </c>
      <c r="H208">
        <v>7.49</v>
      </c>
    </row>
    <row r="209" spans="2:8" x14ac:dyDescent="0.3">
      <c r="B209" t="str">
        <v>Andrey Konchalovskiy</v>
      </c>
      <c r="C209" s="1" cm="1">
        <f t="array" ref="C209">IFERROR(AVERAGE(IF(IMDB_Movies_2[director_name]='Director Analysis'!$B209,IMDB_Movies_2[imdb_score])),0)</f>
        <v>5.35</v>
      </c>
      <c r="D209" s="1" cm="1">
        <f t="array" ref="D209">_xlfn.PERCENTILE.INC(IF(IMDB_Movies_2[director_name]='Director Analysis'!B209,IMDB_Movies_2[imdb_score]),0.95)</f>
        <v>6.2050000000000001</v>
      </c>
      <c r="F209" t="str">
        <v>Niki Caro</v>
      </c>
      <c r="G209">
        <v>7.4333333333333327</v>
      </c>
      <c r="H209">
        <v>7.58</v>
      </c>
    </row>
    <row r="210" spans="2:8" x14ac:dyDescent="0.3">
      <c r="B210" t="str">
        <v>Gary Ross</v>
      </c>
      <c r="C210" s="1" cm="1">
        <f t="array" ref="C210">IFERROR(AVERAGE(IF(IMDB_Movies_2[director_name]='Director Analysis'!$B210,IMDB_Movies_2[imdb_score])),0)</f>
        <v>7.1000000000000005</v>
      </c>
      <c r="D210" s="1" cm="1">
        <f t="array" ref="D210">_xlfn.PERCENTILE.INC(IF(IMDB_Movies_2[director_name]='Director Analysis'!B210,IMDB_Movies_2[imdb_score]),0.95)</f>
        <v>7.3</v>
      </c>
      <c r="F210" t="str">
        <v>Alexander Payne</v>
      </c>
      <c r="G210">
        <v>7.42</v>
      </c>
      <c r="H210">
        <v>7.74</v>
      </c>
    </row>
    <row r="211" spans="2:8" x14ac:dyDescent="0.3">
      <c r="B211" t="str">
        <v>Paul W.S. Anderson</v>
      </c>
      <c r="C211" s="1" cm="1">
        <f t="array" ref="C211">IFERROR(AVERAGE(IF(IMDB_Movies_2[director_name]='Director Analysis'!$B211,IMDB_Movies_2[imdb_score])),0)</f>
        <v>5.99</v>
      </c>
      <c r="D211" s="1" cm="1">
        <f t="array" ref="D211">_xlfn.PERCENTILE.INC(IF(IMDB_Movies_2[director_name]='Director Analysis'!B211,IMDB_Movies_2[imdb_score]),0.95)</f>
        <v>6.7</v>
      </c>
      <c r="F211" t="str">
        <v>Michael Haneke</v>
      </c>
      <c r="G211">
        <v>7.4000000000000012</v>
      </c>
      <c r="H211">
        <v>7.8900000000000006</v>
      </c>
    </row>
    <row r="212" spans="2:8" x14ac:dyDescent="0.3">
      <c r="B212" t="str">
        <v>Genndy Tartakovsky</v>
      </c>
      <c r="C212" s="1" cm="1">
        <f t="array" ref="C212">IFERROR(AVERAGE(IF(IMDB_Movies_2[director_name]='Director Analysis'!$B212,IMDB_Movies_2[imdb_score])),0)</f>
        <v>6.9</v>
      </c>
      <c r="D212" s="1" cm="1">
        <f t="array" ref="D212">_xlfn.PERCENTILE.INC(IF(IMDB_Movies_2[director_name]='Director Analysis'!B212,IMDB_Movies_2[imdb_score]),0.95)</f>
        <v>7.08</v>
      </c>
      <c r="F212" t="str">
        <v>Shane Black</v>
      </c>
      <c r="G212">
        <v>7.4</v>
      </c>
      <c r="H212">
        <v>7.58</v>
      </c>
    </row>
    <row r="213" spans="2:8" x14ac:dyDescent="0.3">
      <c r="B213" t="str">
        <v>Kevin Lima</v>
      </c>
      <c r="C213" s="1" cm="1">
        <f t="array" ref="C213">IFERROR(AVERAGE(IF(IMDB_Movies_2[director_name]='Director Analysis'!$B213,IMDB_Movies_2[imdb_score])),0)</f>
        <v>5.9499999999999993</v>
      </c>
      <c r="D213" s="1" cm="1">
        <f t="array" ref="D213">_xlfn.PERCENTILE.INC(IF(IMDB_Movies_2[director_name]='Director Analysis'!B213,IMDB_Movies_2[imdb_score]),0.95)</f>
        <v>6.9849999999999994</v>
      </c>
      <c r="F213" t="str">
        <v>George Lucas</v>
      </c>
      <c r="G213">
        <v>7.4</v>
      </c>
      <c r="H213">
        <v>8.4799999999999986</v>
      </c>
    </row>
    <row r="214" spans="2:8" x14ac:dyDescent="0.3">
      <c r="B214" t="str">
        <v>Daniel Espinosa</v>
      </c>
      <c r="C214" s="1" cm="1">
        <f t="array" ref="C214">IFERROR(AVERAGE(IF(IMDB_Movies_2[director_name]='Director Analysis'!$B214,IMDB_Movies_2[imdb_score])),0)</f>
        <v>6.6</v>
      </c>
      <c r="D214" s="1" cm="1">
        <f t="array" ref="D214">_xlfn.PERCENTILE.INC(IF(IMDB_Movies_2[director_name]='Director Analysis'!B214,IMDB_Movies_2[imdb_score]),0.95)</f>
        <v>6.7799999999999994</v>
      </c>
      <c r="F214" t="str">
        <v>David Silverman</v>
      </c>
      <c r="G214">
        <v>7.4</v>
      </c>
      <c r="H214">
        <v>7.4</v>
      </c>
    </row>
    <row r="215" spans="2:8" x14ac:dyDescent="0.3">
      <c r="B215" t="str">
        <v>Nancy Meyers</v>
      </c>
      <c r="C215" s="1" cm="1">
        <f t="array" ref="C215">IFERROR(AVERAGE(IF(IMDB_Movies_2[director_name]='Director Analysis'!$B215,IMDB_Movies_2[imdb_score])),0)</f>
        <v>6.7600000000000007</v>
      </c>
      <c r="D215" s="1" cm="1">
        <f t="array" ref="D215">_xlfn.PERCENTILE.INC(IF(IMDB_Movies_2[director_name]='Director Analysis'!B215,IMDB_Movies_2[imdb_score]),0.95)</f>
        <v>7.1400000000000006</v>
      </c>
      <c r="F215" t="str">
        <v>Alejandro Monteverde</v>
      </c>
      <c r="G215">
        <v>7.4</v>
      </c>
      <c r="H215">
        <v>7.4</v>
      </c>
    </row>
    <row r="216" spans="2:8" x14ac:dyDescent="0.3">
      <c r="B216" t="str">
        <v>Roger Allers</v>
      </c>
      <c r="C216" s="1" cm="1">
        <f t="array" ref="C216">IFERROR(AVERAGE(IF(IMDB_Movies_2[director_name]='Director Analysis'!$B216,IMDB_Movies_2[imdb_score])),0)</f>
        <v>7.35</v>
      </c>
      <c r="D216" s="1" cm="1">
        <f t="array" ref="D216">_xlfn.PERCENTILE.INC(IF(IMDB_Movies_2[director_name]='Director Analysis'!B216,IMDB_Movies_2[imdb_score]),0.95)</f>
        <v>8.3849999999999998</v>
      </c>
      <c r="F216" t="str">
        <v>Theodore Witcher</v>
      </c>
      <c r="G216">
        <v>7.4</v>
      </c>
      <c r="H216">
        <v>7.4</v>
      </c>
    </row>
    <row r="217" spans="2:8" x14ac:dyDescent="0.3">
      <c r="B217" t="str">
        <v>Neil Burger</v>
      </c>
      <c r="C217" s="1" cm="1">
        <f t="array" ref="C217">IFERROR(AVERAGE(IF(IMDB_Movies_2[director_name]='Director Analysis'!$B217,IMDB_Movies_2[imdb_score])),0)</f>
        <v>6.9749999999999996</v>
      </c>
      <c r="D217" s="1" cm="1">
        <f t="array" ref="D217">_xlfn.PERCENTILE.INC(IF(IMDB_Movies_2[director_name]='Director Analysis'!B217,IMDB_Movies_2[imdb_score]),0.95)</f>
        <v>7.51</v>
      </c>
      <c r="F217" t="str">
        <v>Yash Chopra</v>
      </c>
      <c r="G217">
        <v>7.4</v>
      </c>
      <c r="H217">
        <v>7.8500000000000005</v>
      </c>
    </row>
    <row r="218" spans="2:8" x14ac:dyDescent="0.3">
      <c r="B218" t="str">
        <v>Jean-Jacques Annaud</v>
      </c>
      <c r="C218" s="1" cm="1">
        <f t="array" ref="C218">IFERROR(AVERAGE(IF(IMDB_Movies_2[director_name]='Director Analysis'!$B218,IMDB_Movies_2[imdb_score])),0)</f>
        <v>7.2333333333333334</v>
      </c>
      <c r="D218" s="1" cm="1">
        <f t="array" ref="D218">_xlfn.PERCENTILE.INC(IF(IMDB_Movies_2[director_name]='Director Analysis'!B218,IMDB_Movies_2[imdb_score]),0.95)</f>
        <v>7.55</v>
      </c>
      <c r="F218" t="str">
        <v>Raymond De Felitta</v>
      </c>
      <c r="G218">
        <v>7.4</v>
      </c>
      <c r="H218">
        <v>7.4</v>
      </c>
    </row>
    <row r="219" spans="2:8" x14ac:dyDescent="0.3">
      <c r="B219" t="str">
        <v>Sarah Smith</v>
      </c>
      <c r="C219" s="1" cm="1">
        <f t="array" ref="C219">IFERROR(AVERAGE(IF(IMDB_Movies_2[director_name]='Director Analysis'!$B219,IMDB_Movies_2[imdb_score])),0)</f>
        <v>7.1</v>
      </c>
      <c r="D219" s="1" cm="1">
        <f t="array" ref="D219">_xlfn.PERCENTILE.INC(IF(IMDB_Movies_2[director_name]='Director Analysis'!B219,IMDB_Movies_2[imdb_score]),0.95)</f>
        <v>7.1</v>
      </c>
      <c r="F219" t="str">
        <v>Nat Faxon</v>
      </c>
      <c r="G219">
        <v>7.4</v>
      </c>
      <c r="H219">
        <v>7.4</v>
      </c>
    </row>
    <row r="220" spans="2:8" x14ac:dyDescent="0.3">
      <c r="B220" t="str">
        <v>Martin Brest</v>
      </c>
      <c r="C220" s="1" cm="1">
        <f t="array" ref="C220">IFERROR(AVERAGE(IF(IMDB_Movies_2[director_name]='Director Analysis'!$B220,IMDB_Movies_2[imdb_score])),0)</f>
        <v>6.1000000000000005</v>
      </c>
      <c r="D220" s="1" cm="1">
        <f t="array" ref="D220">_xlfn.PERCENTILE.INC(IF(IMDB_Movies_2[director_name]='Director Analysis'!B220,IMDB_Movies_2[imdb_score]),0.95)</f>
        <v>7.5549999999999997</v>
      </c>
      <c r="F220" t="str">
        <v>JirÃ­ Menzel</v>
      </c>
      <c r="G220">
        <v>7.4</v>
      </c>
      <c r="H220">
        <v>7.4</v>
      </c>
    </row>
    <row r="221" spans="2:8" x14ac:dyDescent="0.3">
      <c r="B221" t="str">
        <v>Andrew Davis</v>
      </c>
      <c r="C221" s="1" cm="1">
        <f t="array" ref="C221">IFERROR(AVERAGE(IF(IMDB_Movies_2[director_name]='Director Analysis'!$B221,IMDB_Movies_2[imdb_score])),0)</f>
        <v>6.5</v>
      </c>
      <c r="D221" s="1" cm="1">
        <f t="array" ref="D221">_xlfn.PERCENTILE.INC(IF(IMDB_Movies_2[director_name]='Director Analysis'!B221,IMDB_Movies_2[imdb_score]),0.95)</f>
        <v>7.6949999999999994</v>
      </c>
      <c r="F221" t="str">
        <v>Miranda July</v>
      </c>
      <c r="G221">
        <v>7.4</v>
      </c>
      <c r="H221">
        <v>7.4</v>
      </c>
    </row>
    <row r="222" spans="2:8" x14ac:dyDescent="0.3">
      <c r="B222" t="str">
        <v>Tarsem Singh</v>
      </c>
      <c r="C222" s="1" cm="1">
        <f t="array" ref="C222">IFERROR(AVERAGE(IF(IMDB_Movies_2[director_name]='Director Analysis'!$B222,IMDB_Movies_2[imdb_score])),0)</f>
        <v>6.125</v>
      </c>
      <c r="D222" s="1" cm="1">
        <f t="array" ref="D222">_xlfn.PERCENTILE.INC(IF(IMDB_Movies_2[director_name]='Director Analysis'!B222,IMDB_Movies_2[imdb_score]),0.95)</f>
        <v>6.47</v>
      </c>
      <c r="F222" t="str">
        <v>Ham Tran</v>
      </c>
      <c r="G222">
        <v>7.4</v>
      </c>
      <c r="H222">
        <v>7.4</v>
      </c>
    </row>
    <row r="223" spans="2:8" x14ac:dyDescent="0.3">
      <c r="B223" t="str">
        <v>Edgar Wright</v>
      </c>
      <c r="C223" s="1" cm="1">
        <f t="array" ref="C223">IFERROR(AVERAGE(IF(IMDB_Movies_2[director_name]='Director Analysis'!$B223,IMDB_Movies_2[imdb_score])),0)</f>
        <v>7.6</v>
      </c>
      <c r="D223" s="1" cm="1">
        <f t="array" ref="D223">_xlfn.PERCENTILE.INC(IF(IMDB_Movies_2[director_name]='Director Analysis'!B223,IMDB_Movies_2[imdb_score]),0.95)</f>
        <v>7.9850000000000003</v>
      </c>
      <c r="F223" t="str">
        <v>LÃ©a Pool</v>
      </c>
      <c r="G223">
        <v>7.4</v>
      </c>
      <c r="H223">
        <v>7.4</v>
      </c>
    </row>
    <row r="224" spans="2:8" x14ac:dyDescent="0.3">
      <c r="B224" t="str">
        <v>Jon Amiel</v>
      </c>
      <c r="C224" s="1" cm="1">
        <f t="array" ref="C224">IFERROR(AVERAGE(IF(IMDB_Movies_2[director_name]='Director Analysis'!$B224,IMDB_Movies_2[imdb_score])),0)</f>
        <v>6.2000000000000011</v>
      </c>
      <c r="D224" s="1" cm="1">
        <f t="array" ref="D224">_xlfn.PERCENTILE.INC(IF(IMDB_Movies_2[director_name]='Director Analysis'!B224,IMDB_Movies_2[imdb_score]),0.95)</f>
        <v>6.6</v>
      </c>
      <c r="F224" t="str">
        <v>Duncan Tucker</v>
      </c>
      <c r="G224">
        <v>7.4</v>
      </c>
      <c r="H224">
        <v>7.4</v>
      </c>
    </row>
    <row r="225" spans="2:8" x14ac:dyDescent="0.3">
      <c r="B225" t="str">
        <v>Peter Segal</v>
      </c>
      <c r="C225" s="1" cm="1">
        <f t="array" ref="C225">IFERROR(AVERAGE(IF(IMDB_Movies_2[director_name]='Director Analysis'!$B225,IMDB_Movies_2[imdb_score])),0)</f>
        <v>6.1857142857142851</v>
      </c>
      <c r="D225" s="1" cm="1">
        <f t="array" ref="D225">_xlfn.PERCENTILE.INC(IF(IMDB_Movies_2[director_name]='Director Analysis'!B225,IMDB_Movies_2[imdb_score]),0.95)</f>
        <v>6.71</v>
      </c>
      <c r="F225" t="str">
        <v>Morgan Neville</v>
      </c>
      <c r="G225">
        <v>7.4</v>
      </c>
      <c r="H225">
        <v>7.4</v>
      </c>
    </row>
    <row r="226" spans="2:8" x14ac:dyDescent="0.3">
      <c r="B226" t="str">
        <v>Pete Travis</v>
      </c>
      <c r="C226" s="1" cm="1">
        <f t="array" ref="C226">IFERROR(AVERAGE(IF(IMDB_Movies_2[director_name]='Director Analysis'!$B226,IMDB_Movies_2[imdb_score])),0)</f>
        <v>6.85</v>
      </c>
      <c r="D226" s="1" cm="1">
        <f t="array" ref="D226">_xlfn.PERCENTILE.INC(IF(IMDB_Movies_2[director_name]='Director Analysis'!B226,IMDB_Movies_2[imdb_score]),0.95)</f>
        <v>7.0749999999999993</v>
      </c>
      <c r="F226" t="str">
        <v>Goran Dukic</v>
      </c>
      <c r="G226">
        <v>7.4</v>
      </c>
      <c r="H226">
        <v>7.4</v>
      </c>
    </row>
    <row r="227" spans="2:8" x14ac:dyDescent="0.3">
      <c r="B227" t="str">
        <v>Sylvester Stallone</v>
      </c>
      <c r="C227" s="1" cm="1">
        <f t="array" ref="C227">IFERROR(AVERAGE(IF(IMDB_Movies_2[director_name]='Director Analysis'!$B227,IMDB_Movies_2[imdb_score])),0)</f>
        <v>6.85</v>
      </c>
      <c r="D227" s="1" cm="1">
        <f t="array" ref="D227">_xlfn.PERCENTILE.INC(IF(IMDB_Movies_2[director_name]='Director Analysis'!B227,IMDB_Movies_2[imdb_score]),0.95)</f>
        <v>7.165</v>
      </c>
      <c r="F227" t="str">
        <v>Siddiq Barmak</v>
      </c>
      <c r="G227">
        <v>7.4</v>
      </c>
      <c r="H227">
        <v>7.4</v>
      </c>
    </row>
    <row r="228" spans="2:8" x14ac:dyDescent="0.3">
      <c r="B228" t="str">
        <v>Todd Phillips</v>
      </c>
      <c r="C228" s="1" cm="1">
        <f t="array" ref="C228">IFERROR(AVERAGE(IF(IMDB_Movies_2[director_name]='Director Analysis'!$B228,IMDB_Movies_2[imdb_score])),0)</f>
        <v>6.6571428571428575</v>
      </c>
      <c r="D228" s="1" cm="1">
        <f t="array" ref="D228">_xlfn.PERCENTILE.INC(IF(IMDB_Movies_2[director_name]='Director Analysis'!B228,IMDB_Movies_2[imdb_score]),0.95)</f>
        <v>7.6199999999999992</v>
      </c>
      <c r="F228" t="str">
        <v>Michel Orion Scott</v>
      </c>
      <c r="G228">
        <v>7.4</v>
      </c>
      <c r="H228">
        <v>7.4</v>
      </c>
    </row>
    <row r="229" spans="2:8" x14ac:dyDescent="0.3">
      <c r="B229" t="str">
        <v>Mimi Leder</v>
      </c>
      <c r="C229" s="1" cm="1">
        <f t="array" ref="C229">IFERROR(AVERAGE(IF(IMDB_Movies_2[director_name]='Director Analysis'!$B229,IMDB_Movies_2[imdb_score])),0)</f>
        <v>6.3999999999999995</v>
      </c>
      <c r="D229" s="1" cm="1">
        <f t="array" ref="D229">_xlfn.PERCENTILE.INC(IF(IMDB_Movies_2[director_name]='Director Analysis'!B229,IMDB_Movies_2[imdb_score]),0.95)</f>
        <v>7.09</v>
      </c>
      <c r="F229" t="str">
        <v>Kiyoshi Kurosawa</v>
      </c>
      <c r="G229">
        <v>7.4</v>
      </c>
      <c r="H229">
        <v>7.4</v>
      </c>
    </row>
    <row r="230" spans="2:8" x14ac:dyDescent="0.3">
      <c r="B230" t="str">
        <v>Seth Gordon</v>
      </c>
      <c r="C230" s="1" cm="1">
        <f t="array" ref="C230">IFERROR(AVERAGE(IF(IMDB_Movies_2[director_name]='Director Analysis'!$B230,IMDB_Movies_2[imdb_score])),0)</f>
        <v>6.0666666666666664</v>
      </c>
      <c r="D230" s="1" cm="1">
        <f t="array" ref="D230">_xlfn.PERCENTILE.INC(IF(IMDB_Movies_2[director_name]='Director Analysis'!B230,IMDB_Movies_2[imdb_score]),0.95)</f>
        <v>6.78</v>
      </c>
      <c r="F230" t="str">
        <v>Ron Clements</v>
      </c>
      <c r="G230">
        <v>7.3999999999999995</v>
      </c>
      <c r="H230">
        <v>7.91</v>
      </c>
    </row>
    <row r="231" spans="2:8" x14ac:dyDescent="0.3">
      <c r="B231" t="str">
        <v>Adam Shankman</v>
      </c>
      <c r="C231" s="1" cm="1">
        <f t="array" ref="C231">IFERROR(AVERAGE(IF(IMDB_Movies_2[director_name]='Director Analysis'!$B231,IMDB_Movies_2[imdb_score])),0)</f>
        <v>5.9625000000000004</v>
      </c>
      <c r="D231" s="1" cm="1">
        <f t="array" ref="D231">_xlfn.PERCENTILE.INC(IF(IMDB_Movies_2[director_name]='Director Analysis'!B231,IMDB_Movies_2[imdb_score]),0.95)</f>
        <v>7.1550000000000002</v>
      </c>
      <c r="F231" t="str">
        <v>Joel Coen</v>
      </c>
      <c r="G231">
        <v>7.3999999999999995</v>
      </c>
      <c r="H231">
        <v>8.1399999999999988</v>
      </c>
    </row>
    <row r="232" spans="2:8" x14ac:dyDescent="0.3">
      <c r="B232" t="str">
        <v>D.J. Caruso</v>
      </c>
      <c r="C232" s="1" cm="1">
        <f t="array" ref="C232">IFERROR(AVERAGE(IF(IMDB_Movies_2[director_name]='Director Analysis'!$B232,IMDB_Movies_2[imdb_score])),0)</f>
        <v>6.7</v>
      </c>
      <c r="D232" s="1" cm="1">
        <f t="array" ref="D232">_xlfn.PERCENTILE.INC(IF(IMDB_Movies_2[director_name]='Director Analysis'!B232,IMDB_Movies_2[imdb_score]),0.95)</f>
        <v>7.1550000000000002</v>
      </c>
      <c r="F232" t="str">
        <v>John Lasseter</v>
      </c>
      <c r="G232">
        <v>7.38</v>
      </c>
      <c r="H232">
        <v>8.2200000000000006</v>
      </c>
    </row>
    <row r="233" spans="2:8" x14ac:dyDescent="0.3">
      <c r="B233" t="str">
        <v>Anthony Minghella</v>
      </c>
      <c r="C233" s="1" cm="1">
        <f t="array" ref="C233">IFERROR(AVERAGE(IF(IMDB_Movies_2[director_name]='Director Analysis'!$B233,IMDB_Movies_2[imdb_score])),0)</f>
        <v>7.3</v>
      </c>
      <c r="D233" s="1" cm="1">
        <f t="array" ref="D233">_xlfn.PERCENTILE.INC(IF(IMDB_Movies_2[director_name]='Director Analysis'!B233,IMDB_Movies_2[imdb_score]),0.95)</f>
        <v>7.3900000000000006</v>
      </c>
      <c r="F233" t="str">
        <v>Mike Leigh</v>
      </c>
      <c r="G233">
        <v>7.3599999999999994</v>
      </c>
      <c r="H233">
        <v>7.68</v>
      </c>
    </row>
    <row r="234" spans="2:8" x14ac:dyDescent="0.3">
      <c r="B234" t="str">
        <v>Albert Hughes</v>
      </c>
      <c r="C234" s="1" cm="1">
        <f t="array" ref="C234">IFERROR(AVERAGE(IF(IMDB_Movies_2[director_name]='Director Analysis'!$B234,IMDB_Movies_2[imdb_score])),0)</f>
        <v>7.0666666666666664</v>
      </c>
      <c r="D234" s="1" cm="1">
        <f t="array" ref="D234">_xlfn.PERCENTILE.INC(IF(IMDB_Movies_2[director_name]='Director Analysis'!B234,IMDB_Movies_2[imdb_score]),0.95)</f>
        <v>7.4399999999999995</v>
      </c>
      <c r="F234" t="str">
        <v>Roger Allers</v>
      </c>
      <c r="G234">
        <v>7.35</v>
      </c>
      <c r="H234">
        <v>8.3849999999999998</v>
      </c>
    </row>
    <row r="235" spans="2:8" x14ac:dyDescent="0.3">
      <c r="B235" t="str">
        <v>Les Mayfield</v>
      </c>
      <c r="C235" s="1" cm="1">
        <f t="array" ref="C235">IFERROR(AVERAGE(IF(IMDB_Movies_2[director_name]='Director Analysis'!$B235,IMDB_Movies_2[imdb_score])),0)</f>
        <v>5.5</v>
      </c>
      <c r="D235" s="1" cm="1">
        <f t="array" ref="D235">_xlfn.PERCENTILE.INC(IF(IMDB_Movies_2[director_name]='Director Analysis'!B235,IMDB_Movies_2[imdb_score]),0.95)</f>
        <v>6.24</v>
      </c>
      <c r="F235" t="str">
        <v>Derek Cianfrance</v>
      </c>
      <c r="G235">
        <v>7.35</v>
      </c>
      <c r="H235">
        <v>7.3950000000000005</v>
      </c>
    </row>
    <row r="236" spans="2:8" x14ac:dyDescent="0.3">
      <c r="B236" t="str">
        <v>Joe Pytka</v>
      </c>
      <c r="C236" s="1" cm="1">
        <f t="array" ref="C236">IFERROR(AVERAGE(IF(IMDB_Movies_2[director_name]='Director Analysis'!$B236,IMDB_Movies_2[imdb_score])),0)</f>
        <v>6.3</v>
      </c>
      <c r="D236" s="1" cm="1">
        <f t="array" ref="D236">_xlfn.PERCENTILE.INC(IF(IMDB_Movies_2[director_name]='Director Analysis'!B236,IMDB_Movies_2[imdb_score]),0.95)</f>
        <v>6.3</v>
      </c>
      <c r="F236" t="str">
        <v>Jean-Pierre Jeunet</v>
      </c>
      <c r="G236">
        <v>7.3400000000000007</v>
      </c>
      <c r="H236">
        <v>8.26</v>
      </c>
    </row>
    <row r="237" spans="2:8" x14ac:dyDescent="0.3">
      <c r="B237" t="str">
        <v>Scott Derrickson</v>
      </c>
      <c r="C237" s="1" cm="1">
        <f t="array" ref="C237">IFERROR(AVERAGE(IF(IMDB_Movies_2[director_name]='Director Analysis'!$B237,IMDB_Movies_2[imdb_score])),0)</f>
        <v>6.3</v>
      </c>
      <c r="D237" s="1" cm="1">
        <f t="array" ref="D237">_xlfn.PERCENTILE.INC(IF(IMDB_Movies_2[director_name]='Director Analysis'!B237,IMDB_Movies_2[imdb_score]),0.95)</f>
        <v>6.7850000000000001</v>
      </c>
      <c r="F237" t="str">
        <v>Terry Gilliam</v>
      </c>
      <c r="G237">
        <v>7.3285714285714283</v>
      </c>
      <c r="H237">
        <v>8.2100000000000009</v>
      </c>
    </row>
    <row r="238" spans="2:8" x14ac:dyDescent="0.3">
      <c r="B238" t="str">
        <v>Ivan Reitman</v>
      </c>
      <c r="C238" s="1" cm="1">
        <f t="array" ref="C238">IFERROR(AVERAGE(IF(IMDB_Movies_2[director_name]='Director Analysis'!$B238,IMDB_Movies_2[imdb_score])),0)</f>
        <v>6.0750000000000002</v>
      </c>
      <c r="D238" s="1" cm="1">
        <f t="array" ref="D238">_xlfn.PERCENTILE.INC(IF(IMDB_Movies_2[director_name]='Director Analysis'!B238,IMDB_Movies_2[imdb_score]),0.95)</f>
        <v>6.8650000000000002</v>
      </c>
      <c r="F238" t="str">
        <v>Richard Linklater</v>
      </c>
      <c r="G238">
        <v>7.3272727272727272</v>
      </c>
      <c r="H238">
        <v>8.0500000000000007</v>
      </c>
    </row>
    <row r="239" spans="2:8" x14ac:dyDescent="0.3">
      <c r="B239" t="str">
        <v>Eric Brevig</v>
      </c>
      <c r="C239" s="1" cm="1">
        <f t="array" ref="C239">IFERROR(AVERAGE(IF(IMDB_Movies_2[director_name]='Director Analysis'!$B239,IMDB_Movies_2[imdb_score])),0)</f>
        <v>5.1999999999999993</v>
      </c>
      <c r="D239" s="1" cm="1">
        <f t="array" ref="D239">_xlfn.PERCENTILE.INC(IF(IMDB_Movies_2[director_name]='Director Analysis'!B239,IMDB_Movies_2[imdb_score]),0.95)</f>
        <v>5.74</v>
      </c>
      <c r="F239" t="str">
        <v>Tom Tykwer</v>
      </c>
      <c r="G239">
        <v>7.3250000000000002</v>
      </c>
      <c r="H239">
        <v>7.7549999999999999</v>
      </c>
    </row>
    <row r="240" spans="2:8" x14ac:dyDescent="0.3">
      <c r="B240" t="str">
        <v>Kelly Asbury</v>
      </c>
      <c r="C240" s="1" cm="1">
        <f t="array" ref="C240">IFERROR(AVERAGE(IF(IMDB_Movies_2[director_name]='Director Analysis'!$B240,IMDB_Movies_2[imdb_score])),0)</f>
        <v>7</v>
      </c>
      <c r="D240" s="1" cm="1">
        <f t="array" ref="D240">_xlfn.PERCENTILE.INC(IF(IMDB_Movies_2[director_name]='Director Analysis'!B240,IMDB_Movies_2[imdb_score]),0.95)</f>
        <v>7</v>
      </c>
      <c r="F240" t="str">
        <v>Roman Polanski</v>
      </c>
      <c r="G240">
        <v>7.3250000000000002</v>
      </c>
      <c r="H240">
        <v>8.3049999999999997</v>
      </c>
    </row>
    <row r="241" spans="2:8" x14ac:dyDescent="0.3">
      <c r="B241" t="str">
        <v>Stephen Hopkins</v>
      </c>
      <c r="C241" s="1" cm="1">
        <f t="array" ref="C241">IFERROR(AVERAGE(IF(IMDB_Movies_2[director_name]='Director Analysis'!$B241,IMDB_Movies_2[imdb_score])),0)</f>
        <v>5.7799999999999994</v>
      </c>
      <c r="D241" s="1" cm="1">
        <f t="array" ref="D241">_xlfn.PERCENTILE.INC(IF(IMDB_Movies_2[director_name]='Director Analysis'!B241,IMDB_Movies_2[imdb_score]),0.95)</f>
        <v>6.68</v>
      </c>
      <c r="F241" t="str">
        <v>Robert Zemeckis</v>
      </c>
      <c r="G241">
        <v>7.3076923076923084</v>
      </c>
      <c r="H241">
        <v>8.6199999999999992</v>
      </c>
    </row>
    <row r="242" spans="2:8" x14ac:dyDescent="0.3">
      <c r="B242" t="str">
        <v>Jonathan Demme</v>
      </c>
      <c r="C242" s="1" cm="1">
        <f t="array" ref="C242">IFERROR(AVERAGE(IF(IMDB_Movies_2[director_name]='Director Analysis'!$B242,IMDB_Movies_2[imdb_score])),0)</f>
        <v>7.2</v>
      </c>
      <c r="D242" s="1" cm="1">
        <f t="array" ref="D242">_xlfn.PERCENTILE.INC(IF(IMDB_Movies_2[director_name]='Director Analysis'!B242,IMDB_Movies_2[imdb_score]),0.95)</f>
        <v>8.4649999999999999</v>
      </c>
      <c r="F242" t="str">
        <v>Dan Scanlon</v>
      </c>
      <c r="G242">
        <v>7.3</v>
      </c>
      <c r="H242">
        <v>7.3</v>
      </c>
    </row>
    <row r="243" spans="2:8" x14ac:dyDescent="0.3">
      <c r="B243" t="str">
        <v>James Algar</v>
      </c>
      <c r="C243" s="1" cm="1">
        <f t="array" ref="C243">IFERROR(AVERAGE(IF(IMDB_Movies_2[director_name]='Director Analysis'!$B243,IMDB_Movies_2[imdb_score])),0)</f>
        <v>7.55</v>
      </c>
      <c r="D243" s="1" cm="1">
        <f t="array" ref="D243">_xlfn.PERCENTILE.INC(IF(IMDB_Movies_2[director_name]='Director Analysis'!B243,IMDB_Movies_2[imdb_score]),0.95)</f>
        <v>7.7749999999999995</v>
      </c>
      <c r="F243" t="str">
        <v>Jennifer Yuh Nelson</v>
      </c>
      <c r="G243">
        <v>7.3</v>
      </c>
      <c r="H243">
        <v>7.3</v>
      </c>
    </row>
    <row r="244" spans="2:8" x14ac:dyDescent="0.3">
      <c r="B244" t="str">
        <v>Vincent Ward</v>
      </c>
      <c r="C244" s="1" cm="1">
        <f t="array" ref="C244">IFERROR(AVERAGE(IF(IMDB_Movies_2[director_name]='Director Analysis'!$B244,IMDB_Movies_2[imdb_score])),0)</f>
        <v>7</v>
      </c>
      <c r="D244" s="1" cm="1">
        <f t="array" ref="D244">_xlfn.PERCENTILE.INC(IF(IMDB_Movies_2[director_name]='Director Analysis'!B244,IMDB_Movies_2[imdb_score]),0.95)</f>
        <v>7</v>
      </c>
      <c r="F244" t="str">
        <v>Peter Ramsey</v>
      </c>
      <c r="G244">
        <v>7.3</v>
      </c>
      <c r="H244">
        <v>7.3</v>
      </c>
    </row>
    <row r="245" spans="2:8" x14ac:dyDescent="0.3">
      <c r="B245" t="str">
        <v>Steven Brill</v>
      </c>
      <c r="C245" s="1" cm="1">
        <f t="array" ref="C245">IFERROR(AVERAGE(IF(IMDB_Movies_2[director_name]='Director Analysis'!$B245,IMDB_Movies_2[imdb_score])),0)</f>
        <v>5.6750000000000007</v>
      </c>
      <c r="D245" s="1" cm="1">
        <f t="array" ref="D245">_xlfn.PERCENTILE.INC(IF(IMDB_Movies_2[director_name]='Director Analysis'!B245,IMDB_Movies_2[imdb_score]),0.95)</f>
        <v>5.8850000000000007</v>
      </c>
      <c r="F245" t="str">
        <v>Tom McGrath</v>
      </c>
      <c r="G245">
        <v>7.3</v>
      </c>
      <c r="H245">
        <v>7.3</v>
      </c>
    </row>
    <row r="246" spans="2:8" x14ac:dyDescent="0.3">
      <c r="B246" t="str">
        <v>Terry Gilliam</v>
      </c>
      <c r="C246" s="1" cm="1">
        <f t="array" ref="C246">IFERROR(AVERAGE(IF(IMDB_Movies_2[director_name]='Director Analysis'!$B246,IMDB_Movies_2[imdb_score])),0)</f>
        <v>7.3285714285714283</v>
      </c>
      <c r="D246" s="1" cm="1">
        <f t="array" ref="D246">_xlfn.PERCENTILE.INC(IF(IMDB_Movies_2[director_name]='Director Analysis'!B246,IMDB_Movies_2[imdb_score]),0.95)</f>
        <v>8.2100000000000009</v>
      </c>
      <c r="F246" t="str">
        <v>Anthony Minghella</v>
      </c>
      <c r="G246">
        <v>7.3</v>
      </c>
      <c r="H246">
        <v>7.3900000000000006</v>
      </c>
    </row>
    <row r="247" spans="2:8" x14ac:dyDescent="0.3">
      <c r="B247" t="str">
        <v>Barry Cook</v>
      </c>
      <c r="C247" s="1" cm="1">
        <f t="array" ref="C247">IFERROR(AVERAGE(IF(IMDB_Movies_2[director_name]='Director Analysis'!$B247,IMDB_Movies_2[imdb_score])),0)</f>
        <v>5.2</v>
      </c>
      <c r="D247" s="1" cm="1">
        <f t="array" ref="D247">_xlfn.PERCENTILE.INC(IF(IMDB_Movies_2[director_name]='Director Analysis'!B247,IMDB_Movies_2[imdb_score]),0.95)</f>
        <v>5.2</v>
      </c>
      <c r="F247" t="str">
        <v>Jorge R. GutiÃ©rrez</v>
      </c>
      <c r="G247">
        <v>7.3</v>
      </c>
      <c r="H247">
        <v>7.3</v>
      </c>
    </row>
    <row r="248" spans="2:8" x14ac:dyDescent="0.3">
      <c r="B248" t="str">
        <v>Roger Christian</v>
      </c>
      <c r="C248" s="1" cm="1">
        <f t="array" ref="C248">IFERROR(AVERAGE(IF(IMDB_Movies_2[director_name]='Director Analysis'!$B248,IMDB_Movies_2[imdb_score])),0)</f>
        <v>2.4</v>
      </c>
      <c r="D248" s="1" cm="1">
        <f t="array" ref="D248">_xlfn.PERCENTILE.INC(IF(IMDB_Movies_2[director_name]='Director Analysis'!B248,IMDB_Movies_2[imdb_score]),0.95)</f>
        <v>2.4</v>
      </c>
      <c r="F248" t="str">
        <v>Greg Mottola</v>
      </c>
      <c r="G248">
        <v>7.3</v>
      </c>
      <c r="H248">
        <v>7.5699999999999994</v>
      </c>
    </row>
    <row r="249" spans="2:8" x14ac:dyDescent="0.3">
      <c r="B249" t="str">
        <v>Joe Dante</v>
      </c>
      <c r="C249" s="1" cm="1">
        <f t="array" ref="C249">IFERROR(AVERAGE(IF(IMDB_Movies_2[director_name]='Director Analysis'!$B249,IMDB_Movies_2[imdb_score])),0)</f>
        <v>6.3999999999999995</v>
      </c>
      <c r="D249" s="1" cm="1">
        <f t="array" ref="D249">_xlfn.PERCENTILE.INC(IF(IMDB_Movies_2[director_name]='Director Analysis'!B249,IMDB_Movies_2[imdb_score]),0.95)</f>
        <v>7.05</v>
      </c>
      <c r="F249" t="str">
        <v>Stephen J. Anderson</v>
      </c>
      <c r="G249">
        <v>7.3</v>
      </c>
      <c r="H249">
        <v>7.3</v>
      </c>
    </row>
    <row r="250" spans="2:8" x14ac:dyDescent="0.3">
      <c r="B250" t="str">
        <v>Kevin Costner</v>
      </c>
      <c r="C250" s="1" cm="1">
        <f t="array" ref="C250">IFERROR(AVERAGE(IF(IMDB_Movies_2[director_name]='Director Analysis'!$B250,IMDB_Movies_2[imdb_score])),0)</f>
        <v>7.166666666666667</v>
      </c>
      <c r="D250" s="1" cm="1">
        <f t="array" ref="D250">_xlfn.PERCENTILE.INC(IF(IMDB_Movies_2[director_name]='Director Analysis'!B250,IMDB_Movies_2[imdb_score]),0.95)</f>
        <v>7.95</v>
      </c>
      <c r="F250" t="str">
        <v>Laurent Tirard</v>
      </c>
      <c r="G250">
        <v>7.3</v>
      </c>
      <c r="H250">
        <v>7.3</v>
      </c>
    </row>
    <row r="251" spans="2:8" x14ac:dyDescent="0.3">
      <c r="B251" t="str">
        <v>Antony Hoffman</v>
      </c>
      <c r="C251" s="1" cm="1">
        <f t="array" ref="C251">IFERROR(AVERAGE(IF(IMDB_Movies_2[director_name]='Director Analysis'!$B251,IMDB_Movies_2[imdb_score])),0)</f>
        <v>5.7</v>
      </c>
      <c r="D251" s="1" cm="1">
        <f t="array" ref="D251">_xlfn.PERCENTILE.INC(IF(IMDB_Movies_2[director_name]='Director Analysis'!B251,IMDB_Movies_2[imdb_score]),0.95)</f>
        <v>5.7</v>
      </c>
      <c r="F251" t="str">
        <v>Peter Farrelly</v>
      </c>
      <c r="G251">
        <v>7.3</v>
      </c>
      <c r="H251">
        <v>7.3</v>
      </c>
    </row>
    <row r="252" spans="2:8" x14ac:dyDescent="0.3">
      <c r="B252" t="str">
        <v>Jacques Perrin</v>
      </c>
      <c r="C252" s="1" cm="1">
        <f t="array" ref="C252">IFERROR(AVERAGE(IF(IMDB_Movies_2[director_name]='Director Analysis'!$B252,IMDB_Movies_2[imdb_score])),0)</f>
        <v>7.9</v>
      </c>
      <c r="D252" s="1" cm="1">
        <f t="array" ref="D252">_xlfn.PERCENTILE.INC(IF(IMDB_Movies_2[director_name]='Director Analysis'!B252,IMDB_Movies_2[imdb_score]),0.95)</f>
        <v>7.99</v>
      </c>
      <c r="F252" t="str">
        <v>Gaspar NoÃ©</v>
      </c>
      <c r="G252">
        <v>7.3</v>
      </c>
      <c r="H252">
        <v>7.3</v>
      </c>
    </row>
    <row r="253" spans="2:8" x14ac:dyDescent="0.3">
      <c r="B253" t="str">
        <v>Cody Cameron</v>
      </c>
      <c r="C253" s="1" cm="1">
        <f t="array" ref="C253">IFERROR(AVERAGE(IF(IMDB_Movies_2[director_name]='Director Analysis'!$B253,IMDB_Movies_2[imdb_score])),0)</f>
        <v>6.5</v>
      </c>
      <c r="D253" s="1" cm="1">
        <f t="array" ref="D253">_xlfn.PERCENTILE.INC(IF(IMDB_Movies_2[director_name]='Director Analysis'!B253,IMDB_Movies_2[imdb_score]),0.95)</f>
        <v>6.5</v>
      </c>
      <c r="F253" t="str">
        <v>Theodore Melfi</v>
      </c>
      <c r="G253">
        <v>7.3</v>
      </c>
      <c r="H253">
        <v>7.3</v>
      </c>
    </row>
    <row r="254" spans="2:8" x14ac:dyDescent="0.3">
      <c r="B254" t="str">
        <v>John Singleton</v>
      </c>
      <c r="C254" s="1" cm="1">
        <f t="array" ref="C254">IFERROR(AVERAGE(IF(IMDB_Movies_2[director_name]='Director Analysis'!$B254,IMDB_Movies_2[imdb_score])),0)</f>
        <v>6.2571428571428571</v>
      </c>
      <c r="D254" s="1" cm="1">
        <f t="array" ref="D254">_xlfn.PERCENTILE.INC(IF(IMDB_Movies_2[director_name]='Director Analysis'!B254,IMDB_Movies_2[imdb_score]),0.95)</f>
        <v>7.5299999999999994</v>
      </c>
      <c r="F254" t="str">
        <v>Patrice Leconte</v>
      </c>
      <c r="G254">
        <v>7.3</v>
      </c>
      <c r="H254">
        <v>7.3</v>
      </c>
    </row>
    <row r="255" spans="2:8" x14ac:dyDescent="0.3">
      <c r="B255" t="str">
        <v>Oliver Hirschbiegel</v>
      </c>
      <c r="C255" s="1" cm="1">
        <f t="array" ref="C255">IFERROR(AVERAGE(IF(IMDB_Movies_2[director_name]='Director Analysis'!$B255,IMDB_Movies_2[imdb_score])),0)</f>
        <v>7.1000000000000005</v>
      </c>
      <c r="D255" s="1" cm="1">
        <f t="array" ref="D255">_xlfn.PERCENTILE.INC(IF(IMDB_Movies_2[director_name]='Director Analysis'!B255,IMDB_Movies_2[imdb_score]),0.95)</f>
        <v>8.18</v>
      </c>
      <c r="F255" t="str">
        <v>Carroll Ballard</v>
      </c>
      <c r="G255">
        <v>7.3</v>
      </c>
      <c r="H255">
        <v>7.3</v>
      </c>
    </row>
    <row r="256" spans="2:8" x14ac:dyDescent="0.3">
      <c r="B256" t="str">
        <v>Des McAnuff</v>
      </c>
      <c r="C256" s="1" cm="1">
        <f t="array" ref="C256">IFERROR(AVERAGE(IF(IMDB_Movies_2[director_name]='Director Analysis'!$B256,IMDB_Movies_2[imdb_score])),0)</f>
        <v>4.0999999999999996</v>
      </c>
      <c r="D256" s="1" cm="1">
        <f t="array" ref="D256">_xlfn.PERCENTILE.INC(IF(IMDB_Movies_2[director_name]='Director Analysis'!B256,IMDB_Movies_2[imdb_score]),0.95)</f>
        <v>4.0999999999999996</v>
      </c>
      <c r="F256" t="str">
        <v>Bill Paxton</v>
      </c>
      <c r="G256">
        <v>7.3</v>
      </c>
      <c r="H256">
        <v>7.3</v>
      </c>
    </row>
    <row r="257" spans="2:8" x14ac:dyDescent="0.3">
      <c r="B257" t="str">
        <v>Yarrow Cheney</v>
      </c>
      <c r="C257" s="1" cm="1">
        <f t="array" ref="C257">IFERROR(AVERAGE(IF(IMDB_Movies_2[director_name]='Director Analysis'!$B257,IMDB_Movies_2[imdb_score])),0)</f>
        <v>6.8</v>
      </c>
      <c r="D257" s="1" cm="1">
        <f t="array" ref="D257">_xlfn.PERCENTILE.INC(IF(IMDB_Movies_2[director_name]='Director Analysis'!B257,IMDB_Movies_2[imdb_score]),0.95)</f>
        <v>6.8</v>
      </c>
      <c r="F257" t="str">
        <v>Dan Harris</v>
      </c>
      <c r="G257">
        <v>7.3</v>
      </c>
      <c r="H257">
        <v>7.3</v>
      </c>
    </row>
    <row r="258" spans="2:8" x14ac:dyDescent="0.3">
      <c r="B258" t="str">
        <v>Stephen Norrington</v>
      </c>
      <c r="C258" s="1" cm="1">
        <f t="array" ref="C258">IFERROR(AVERAGE(IF(IMDB_Movies_2[director_name]='Director Analysis'!$B258,IMDB_Movies_2[imdb_score])),0)</f>
        <v>6.4499999999999993</v>
      </c>
      <c r="D258" s="1" cm="1">
        <f t="array" ref="D258">_xlfn.PERCENTILE.INC(IF(IMDB_Movies_2[director_name]='Director Analysis'!B258,IMDB_Movies_2[imdb_score]),0.95)</f>
        <v>7.0350000000000001</v>
      </c>
      <c r="F258" t="str">
        <v>Ole Christian Madsen</v>
      </c>
      <c r="G258">
        <v>7.3</v>
      </c>
      <c r="H258">
        <v>7.3</v>
      </c>
    </row>
    <row r="259" spans="2:8" x14ac:dyDescent="0.3">
      <c r="B259" t="str">
        <v>Pierre Coffin</v>
      </c>
      <c r="C259" s="1" cm="1">
        <f t="array" ref="C259">IFERROR(AVERAGE(IF(IMDB_Movies_2[director_name]='Director Analysis'!$B259,IMDB_Movies_2[imdb_score])),0)</f>
        <v>7.6</v>
      </c>
      <c r="D259" s="1" cm="1">
        <f t="array" ref="D259">_xlfn.PERCENTILE.INC(IF(IMDB_Movies_2[director_name]='Director Analysis'!B259,IMDB_Movies_2[imdb_score]),0.95)</f>
        <v>7.69</v>
      </c>
      <c r="F259" t="str">
        <v>Duke Johnson</v>
      </c>
      <c r="G259">
        <v>7.3</v>
      </c>
      <c r="H259">
        <v>7.3</v>
      </c>
    </row>
    <row r="260" spans="2:8" x14ac:dyDescent="0.3">
      <c r="B260" t="str">
        <v>Timur Bekmambetov</v>
      </c>
      <c r="C260" s="1" cm="1">
        <f t="array" ref="C260">IFERROR(AVERAGE(IF(IMDB_Movies_2[director_name]='Director Analysis'!$B260,IMDB_Movies_2[imdb_score])),0)</f>
        <v>6.3666666666666671</v>
      </c>
      <c r="D260" s="1" cm="1">
        <f t="array" ref="D260">_xlfn.PERCENTILE.INC(IF(IMDB_Movies_2[director_name]='Director Analysis'!B260,IMDB_Movies_2[imdb_score]),0.95)</f>
        <v>6.68</v>
      </c>
      <c r="F260" t="str">
        <v>Max FÃ¤rberbÃ¶ck</v>
      </c>
      <c r="G260">
        <v>7.3</v>
      </c>
      <c r="H260">
        <v>7.3</v>
      </c>
    </row>
    <row r="261" spans="2:8" x14ac:dyDescent="0.3">
      <c r="B261" t="str">
        <v>David Kellogg</v>
      </c>
      <c r="C261" s="1" cm="1">
        <f t="array" ref="C261">IFERROR(AVERAGE(IF(IMDB_Movies_2[director_name]='Director Analysis'!$B261,IMDB_Movies_2[imdb_score])),0)</f>
        <v>4.0999999999999996</v>
      </c>
      <c r="D261" s="1" cm="1">
        <f t="array" ref="D261">_xlfn.PERCENTILE.INC(IF(IMDB_Movies_2[director_name]='Director Analysis'!B261,IMDB_Movies_2[imdb_score]),0.95)</f>
        <v>4.0999999999999996</v>
      </c>
      <c r="F261" t="str">
        <v>Hans Petter Moland</v>
      </c>
      <c r="G261">
        <v>7.3</v>
      </c>
      <c r="H261">
        <v>7.3</v>
      </c>
    </row>
    <row r="262" spans="2:8" x14ac:dyDescent="0.3">
      <c r="B262" t="str">
        <v>Mike Nichols</v>
      </c>
      <c r="C262" s="1" cm="1">
        <f t="array" ref="C262">IFERROR(AVERAGE(IF(IMDB_Movies_2[director_name]='Director Analysis'!$B262,IMDB_Movies_2[imdb_score])),0)</f>
        <v>6.58</v>
      </c>
      <c r="D262" s="1" cm="1">
        <f t="array" ref="D262">_xlfn.PERCENTILE.INC(IF(IMDB_Movies_2[director_name]='Director Analysis'!B262,IMDB_Movies_2[imdb_score]),0.95)</f>
        <v>7.26</v>
      </c>
      <c r="F262" t="str">
        <v>John Michael McDonagh</v>
      </c>
      <c r="G262">
        <v>7.3</v>
      </c>
      <c r="H262">
        <v>7.3</v>
      </c>
    </row>
    <row r="263" spans="2:8" x14ac:dyDescent="0.3">
      <c r="B263" t="str">
        <v>F. Gary Gray</v>
      </c>
      <c r="C263" s="1" cm="1">
        <f t="array" ref="C263">IFERROR(AVERAGE(IF(IMDB_Movies_2[director_name]='Director Analysis'!$B263,IMDB_Movies_2[imdb_score])),0)</f>
        <v>6.9374999999999991</v>
      </c>
      <c r="D263" s="1" cm="1">
        <f t="array" ref="D263">_xlfn.PERCENTILE.INC(IF(IMDB_Movies_2[director_name]='Director Analysis'!B263,IMDB_Movies_2[imdb_score]),0.95)</f>
        <v>7.7249999999999996</v>
      </c>
      <c r="F263" t="str">
        <v>Dan Trachtenberg</v>
      </c>
      <c r="G263">
        <v>7.3</v>
      </c>
      <c r="H263">
        <v>7.3</v>
      </c>
    </row>
    <row r="264" spans="2:8" x14ac:dyDescent="0.3">
      <c r="B264" t="str">
        <v>Antoine Fuqua</v>
      </c>
      <c r="C264" s="1" cm="1">
        <f t="array" ref="C264">IFERROR(AVERAGE(IF(IMDB_Movies_2[director_name]='Director Analysis'!$B264,IMDB_Movies_2[imdb_score])),0)</f>
        <v>6.9375000000000009</v>
      </c>
      <c r="D264" s="1" cm="1">
        <f t="array" ref="D264">_xlfn.PERCENTILE.INC(IF(IMDB_Movies_2[director_name]='Director Analysis'!B264,IMDB_Movies_2[imdb_score]),0.95)</f>
        <v>7.63</v>
      </c>
      <c r="F264" t="str">
        <v>Patty Jenkins</v>
      </c>
      <c r="G264">
        <v>7.3</v>
      </c>
      <c r="H264">
        <v>7.3</v>
      </c>
    </row>
    <row r="265" spans="2:8" x14ac:dyDescent="0.3">
      <c r="B265" t="str">
        <v>Robert Luketic</v>
      </c>
      <c r="C265" s="1" cm="1">
        <f t="array" ref="C265">IFERROR(AVERAGE(IF(IMDB_Movies_2[director_name]='Director Analysis'!$B265,IMDB_Movies_2[imdb_score])),0)</f>
        <v>6</v>
      </c>
      <c r="D265" s="1" cm="1">
        <f t="array" ref="D265">_xlfn.PERCENTILE.INC(IF(IMDB_Movies_2[director_name]='Director Analysis'!B265,IMDB_Movies_2[imdb_score]),0.95)</f>
        <v>6.7249999999999996</v>
      </c>
      <c r="F265" t="str">
        <v>Richard Glatzer</v>
      </c>
      <c r="G265">
        <v>7.3</v>
      </c>
      <c r="H265">
        <v>7.48</v>
      </c>
    </row>
    <row r="266" spans="2:8" x14ac:dyDescent="0.3">
      <c r="B266" t="str">
        <v>Gil Kenan</v>
      </c>
      <c r="C266" s="1" cm="1">
        <f t="array" ref="C266">IFERROR(AVERAGE(IF(IMDB_Movies_2[director_name]='Director Analysis'!$B266,IMDB_Movies_2[imdb_score])),0)</f>
        <v>6.55</v>
      </c>
      <c r="D266" s="1" cm="1">
        <f t="array" ref="D266">_xlfn.PERCENTILE.INC(IF(IMDB_Movies_2[director_name]='Director Analysis'!B266,IMDB_Movies_2[imdb_score]),0.95)</f>
        <v>6.5949999999999998</v>
      </c>
      <c r="F266" t="str">
        <v>Nicholas Fackler</v>
      </c>
      <c r="G266">
        <v>7.3</v>
      </c>
      <c r="H266">
        <v>7.3</v>
      </c>
    </row>
    <row r="267" spans="2:8" x14ac:dyDescent="0.3">
      <c r="B267" t="str">
        <v>Barry Levinson</v>
      </c>
      <c r="C267" s="1" cm="1">
        <f t="array" ref="C267">IFERROR(AVERAGE(IF(IMDB_Movies_2[director_name]='Director Analysis'!$B267,IMDB_Movies_2[imdb_score])),0)</f>
        <v>6.5769230769230758</v>
      </c>
      <c r="D267" s="1" cm="1">
        <f t="array" ref="D267">_xlfn.PERCENTILE.INC(IF(IMDB_Movies_2[director_name]='Director Analysis'!B267,IMDB_Movies_2[imdb_score]),0.95)</f>
        <v>7.6999999999999993</v>
      </c>
      <c r="F267" t="str">
        <v>Fatih Akin</v>
      </c>
      <c r="G267">
        <v>7.3</v>
      </c>
      <c r="H267">
        <v>7.3</v>
      </c>
    </row>
    <row r="268" spans="2:8" x14ac:dyDescent="0.3">
      <c r="B268" t="str">
        <v>Jerry Zucker</v>
      </c>
      <c r="C268" s="1" cm="1">
        <f t="array" ref="C268">IFERROR(AVERAGE(IF(IMDB_Movies_2[director_name]='Director Analysis'!$B268,IMDB_Movies_2[imdb_score])),0)</f>
        <v>6.4333333333333336</v>
      </c>
      <c r="D268" s="1" cm="1">
        <f t="array" ref="D268">_xlfn.PERCENTILE.INC(IF(IMDB_Movies_2[director_name]='Director Analysis'!B268,IMDB_Movies_2[imdb_score]),0.95)</f>
        <v>6.9399999999999995</v>
      </c>
      <c r="F268" t="str">
        <v>Johnnie To</v>
      </c>
      <c r="G268">
        <v>7.3</v>
      </c>
      <c r="H268">
        <v>7.3</v>
      </c>
    </row>
    <row r="269" spans="2:8" x14ac:dyDescent="0.3">
      <c r="B269" t="str">
        <v>Andy Tennant</v>
      </c>
      <c r="C269" s="1" cm="1">
        <f t="array" ref="C269">IFERROR(AVERAGE(IF(IMDB_Movies_2[director_name]='Director Analysis'!$B269,IMDB_Movies_2[imdb_score])),0)</f>
        <v>6.25</v>
      </c>
      <c r="D269" s="1" cm="1">
        <f t="array" ref="D269">_xlfn.PERCENTILE.INC(IF(IMDB_Movies_2[director_name]='Director Analysis'!B269,IMDB_Movies_2[imdb_score]),0.95)</f>
        <v>6.9249999999999998</v>
      </c>
      <c r="F269" t="str">
        <v>Benh Zeitlin</v>
      </c>
      <c r="G269">
        <v>7.3</v>
      </c>
      <c r="H269">
        <v>7.3</v>
      </c>
    </row>
    <row r="270" spans="2:8" x14ac:dyDescent="0.3">
      <c r="B270" t="str">
        <v>Florent-Emilio Siri</v>
      </c>
      <c r="C270" s="1" cm="1">
        <f t="array" ref="C270">IFERROR(AVERAGE(IF(IMDB_Movies_2[director_name]='Director Analysis'!$B270,IMDB_Movies_2[imdb_score])),0)</f>
        <v>6.6</v>
      </c>
      <c r="D270" s="1" cm="1">
        <f t="array" ref="D270">_xlfn.PERCENTILE.INC(IF(IMDB_Movies_2[director_name]='Director Analysis'!B270,IMDB_Movies_2[imdb_score]),0.95)</f>
        <v>6.6</v>
      </c>
      <c r="F270" t="str">
        <v>Maggie Greenwald</v>
      </c>
      <c r="G270">
        <v>7.3</v>
      </c>
      <c r="H270">
        <v>7.3</v>
      </c>
    </row>
    <row r="271" spans="2:8" x14ac:dyDescent="0.3">
      <c r="B271" t="str">
        <v>Don Bluth</v>
      </c>
      <c r="C271" s="1" cm="1">
        <f t="array" ref="C271">IFERROR(AVERAGE(IF(IMDB_Movies_2[director_name]='Director Analysis'!$B271,IMDB_Movies_2[imdb_score])),0)</f>
        <v>7</v>
      </c>
      <c r="D271" s="1" cm="1">
        <f t="array" ref="D271">_xlfn.PERCENTILE.INC(IF(IMDB_Movies_2[director_name]='Director Analysis'!B271,IMDB_Movies_2[imdb_score]),0.95)</f>
        <v>7.2799999999999994</v>
      </c>
      <c r="F271" t="str">
        <v>Eytan Fox</v>
      </c>
      <c r="G271">
        <v>7.3</v>
      </c>
      <c r="H271">
        <v>7.3</v>
      </c>
    </row>
    <row r="272" spans="2:8" x14ac:dyDescent="0.3">
      <c r="B272" t="str">
        <v>Ron Shelton</v>
      </c>
      <c r="C272" s="1" cm="1">
        <f t="array" ref="C272">IFERROR(AVERAGE(IF(IMDB_Movies_2[director_name]='Director Analysis'!$B272,IMDB_Movies_2[imdb_score])),0)</f>
        <v>5.9</v>
      </c>
      <c r="D272" s="1" cm="1">
        <f t="array" ref="D272">_xlfn.PERCENTILE.INC(IF(IMDB_Movies_2[director_name]='Director Analysis'!B272,IMDB_Movies_2[imdb_score]),0.95)</f>
        <v>6.5549999999999997</v>
      </c>
      <c r="F272" t="str">
        <v>Paul Crowder</v>
      </c>
      <c r="G272">
        <v>7.3</v>
      </c>
      <c r="H272">
        <v>7.3</v>
      </c>
    </row>
    <row r="273" spans="2:8" x14ac:dyDescent="0.3">
      <c r="B273" t="str">
        <v>Henry Selick</v>
      </c>
      <c r="C273" s="1" cm="1">
        <f t="array" ref="C273">IFERROR(AVERAGE(IF(IMDB_Movies_2[director_name]='Director Analysis'!$B273,IMDB_Movies_2[imdb_score])),0)</f>
        <v>6.2</v>
      </c>
      <c r="D273" s="1" cm="1">
        <f t="array" ref="D273">_xlfn.PERCENTILE.INC(IF(IMDB_Movies_2[director_name]='Director Analysis'!B273,IMDB_Movies_2[imdb_score]),0.95)</f>
        <v>7.55</v>
      </c>
      <c r="F273" t="str">
        <v>Jacob Aaron Estes</v>
      </c>
      <c r="G273">
        <v>7.3</v>
      </c>
      <c r="H273">
        <v>7.3</v>
      </c>
    </row>
    <row r="274" spans="2:8" x14ac:dyDescent="0.3">
      <c r="B274" t="str">
        <v>Kyle Balda</v>
      </c>
      <c r="C274" s="1" cm="1">
        <f t="array" ref="C274">IFERROR(AVERAGE(IF(IMDB_Movies_2[director_name]='Director Analysis'!$B274,IMDB_Movies_2[imdb_score])),0)</f>
        <v>6.4</v>
      </c>
      <c r="D274" s="1" cm="1">
        <f t="array" ref="D274">_xlfn.PERCENTILE.INC(IF(IMDB_Movies_2[director_name]='Director Analysis'!B274,IMDB_Movies_2[imdb_score]),0.95)</f>
        <v>6.4</v>
      </c>
      <c r="F274" t="str">
        <v>Robinson Devor</v>
      </c>
      <c r="G274">
        <v>7.3</v>
      </c>
      <c r="H274">
        <v>7.3</v>
      </c>
    </row>
    <row r="275" spans="2:8" x14ac:dyDescent="0.3">
      <c r="B275" t="str">
        <v>Clay Kaytis</v>
      </c>
      <c r="C275" s="1" cm="1">
        <f t="array" ref="C275">IFERROR(AVERAGE(IF(IMDB_Movies_2[director_name]='Director Analysis'!$B275,IMDB_Movies_2[imdb_score])),0)</f>
        <v>6.3</v>
      </c>
      <c r="D275" s="1" cm="1">
        <f t="array" ref="D275">_xlfn.PERCENTILE.INC(IF(IMDB_Movies_2[director_name]='Director Analysis'!B275,IMDB_Movies_2[imdb_score]),0.95)</f>
        <v>6.3</v>
      </c>
    </row>
    <row r="276" spans="2:8" x14ac:dyDescent="0.3">
      <c r="B276" t="str">
        <v>Judd Apatow</v>
      </c>
      <c r="C276" s="1" cm="1">
        <f t="array" ref="C276">IFERROR(AVERAGE(IF(IMDB_Movies_2[director_name]='Director Analysis'!$B276,IMDB_Movies_2[imdb_score])),0)</f>
        <v>6.6</v>
      </c>
      <c r="D276" s="1" cm="1">
        <f t="array" ref="D276">_xlfn.PERCENTILE.INC(IF(IMDB_Movies_2[director_name]='Director Analysis'!B276,IMDB_Movies_2[imdb_score]),0.95)</f>
        <v>7.08</v>
      </c>
    </row>
    <row r="277" spans="2:8" x14ac:dyDescent="0.3">
      <c r="B277" t="str">
        <v>Steve Carr</v>
      </c>
      <c r="C277" s="1" cm="1">
        <f t="array" ref="C277">IFERROR(AVERAGE(IF(IMDB_Movies_2[director_name]='Director Analysis'!$B277,IMDB_Movies_2[imdb_score])),0)</f>
        <v>5.35</v>
      </c>
      <c r="D277" s="1" cm="1">
        <f t="array" ref="D277">_xlfn.PERCENTILE.INC(IF(IMDB_Movies_2[director_name]='Director Analysis'!B277,IMDB_Movies_2[imdb_score]),0.95)</f>
        <v>6.01</v>
      </c>
    </row>
    <row r="278" spans="2:8" x14ac:dyDescent="0.3">
      <c r="B278" t="str">
        <v>Mel Gibson</v>
      </c>
      <c r="C278" s="1" cm="1">
        <f t="array" ref="C278">IFERROR(AVERAGE(IF(IMDB_Movies_2[director_name]='Director Analysis'!$B278,IMDB_Movies_2[imdb_score])),0)</f>
        <v>7.7666666666666657</v>
      </c>
      <c r="D278" s="1" cm="1">
        <f t="array" ref="D278">_xlfn.PERCENTILE.INC(IF(IMDB_Movies_2[director_name]='Director Analysis'!B278,IMDB_Movies_2[imdb_score]),0.95)</f>
        <v>8.34</v>
      </c>
    </row>
    <row r="279" spans="2:8" x14ac:dyDescent="0.3">
      <c r="B279" t="str">
        <v>David Silverman</v>
      </c>
      <c r="C279" s="1" cm="1">
        <f t="array" ref="C279">IFERROR(AVERAGE(IF(IMDB_Movies_2[director_name]='Director Analysis'!$B279,IMDB_Movies_2[imdb_score])),0)</f>
        <v>7.4</v>
      </c>
      <c r="D279" s="1" cm="1">
        <f t="array" ref="D279">_xlfn.PERCENTILE.INC(IF(IMDB_Movies_2[director_name]='Director Analysis'!B279,IMDB_Movies_2[imdb_score]),0.95)</f>
        <v>7.4</v>
      </c>
    </row>
    <row r="280" spans="2:8" x14ac:dyDescent="0.3">
      <c r="B280" t="str">
        <v>Frank Darabont</v>
      </c>
      <c r="C280" s="1" cm="1">
        <f t="array" ref="C280">IFERROR(AVERAGE(IF(IMDB_Movies_2[director_name]='Director Analysis'!$B280,IMDB_Movies_2[imdb_score])),0)</f>
        <v>7.9750000000000005</v>
      </c>
      <c r="D280" s="1" cm="1">
        <f t="array" ref="D280">_xlfn.PERCENTILE.INC(IF(IMDB_Movies_2[director_name]='Director Analysis'!B280,IMDB_Movies_2[imdb_score]),0.95)</f>
        <v>9.18</v>
      </c>
    </row>
    <row r="281" spans="2:8" x14ac:dyDescent="0.3">
      <c r="B281" t="str">
        <v>Betty Thomas</v>
      </c>
      <c r="C281" s="1" cm="1">
        <f t="array" ref="C281">IFERROR(AVERAGE(IF(IMDB_Movies_2[director_name]='Director Analysis'!$B281,IMDB_Movies_2[imdb_score])),0)</f>
        <v>5.3000000000000007</v>
      </c>
      <c r="D281" s="1" cm="1">
        <f t="array" ref="D281">_xlfn.PERCENTILE.INC(IF(IMDB_Movies_2[director_name]='Director Analysis'!B281,IMDB_Movies_2[imdb_score]),0.95)</f>
        <v>5.91</v>
      </c>
    </row>
    <row r="282" spans="2:8" x14ac:dyDescent="0.3">
      <c r="B282" t="str">
        <v>Garry Marshall</v>
      </c>
      <c r="C282" s="1" cm="1">
        <f t="array" ref="C282">IFERROR(AVERAGE(IF(IMDB_Movies_2[director_name]='Director Analysis'!$B282,IMDB_Movies_2[imdb_score])),0)</f>
        <v>5.9499999999999993</v>
      </c>
      <c r="D282" s="1" cm="1">
        <f t="array" ref="D282">_xlfn.PERCENTILE.INC(IF(IMDB_Movies_2[director_name]='Director Analysis'!B282,IMDB_Movies_2[imdb_score]),0.95)</f>
        <v>6.6550000000000002</v>
      </c>
    </row>
    <row r="283" spans="2:8" x14ac:dyDescent="0.3">
      <c r="B283" t="str">
        <v>Paul Tibbitt</v>
      </c>
      <c r="C283" s="1" cm="1">
        <f t="array" ref="C283">IFERROR(AVERAGE(IF(IMDB_Movies_2[director_name]='Director Analysis'!$B283,IMDB_Movies_2[imdb_score])),0)</f>
        <v>6</v>
      </c>
      <c r="D283" s="1" cm="1">
        <f t="array" ref="D283">_xlfn.PERCENTILE.INC(IF(IMDB_Movies_2[director_name]='Director Analysis'!B283,IMDB_Movies_2[imdb_score]),0.95)</f>
        <v>6</v>
      </c>
    </row>
    <row r="284" spans="2:8" x14ac:dyDescent="0.3">
      <c r="B284" t="str">
        <v>Clark Johnson</v>
      </c>
      <c r="C284" s="1" cm="1">
        <f t="array" ref="C284">IFERROR(AVERAGE(IF(IMDB_Movies_2[director_name]='Director Analysis'!$B284,IMDB_Movies_2[imdb_score])),0)</f>
        <v>6.05</v>
      </c>
      <c r="D284" s="1" cm="1">
        <f t="array" ref="D284">_xlfn.PERCENTILE.INC(IF(IMDB_Movies_2[director_name]='Director Analysis'!B284,IMDB_Movies_2[imdb_score]),0.95)</f>
        <v>6.0949999999999998</v>
      </c>
    </row>
    <row r="285" spans="2:8" x14ac:dyDescent="0.3">
      <c r="B285" t="str">
        <v>Cameron Crowe</v>
      </c>
      <c r="C285" s="1" cm="1">
        <f t="array" ref="C285">IFERROR(AVERAGE(IF(IMDB_Movies_2[director_name]='Director Analysis'!$B285,IMDB_Movies_2[imdb_score])),0)</f>
        <v>6.7800000000000011</v>
      </c>
      <c r="D285" s="1" cm="1">
        <f t="array" ref="D285">_xlfn.PERCENTILE.INC(IF(IMDB_Movies_2[director_name]='Director Analysis'!B285,IMDB_Movies_2[imdb_score]),0.95)</f>
        <v>7.78</v>
      </c>
    </row>
    <row r="286" spans="2:8" x14ac:dyDescent="0.3">
      <c r="B286" t="str">
        <v>Randall Wallace</v>
      </c>
      <c r="C286" s="1" cm="1">
        <f t="array" ref="C286">IFERROR(AVERAGE(IF(IMDB_Movies_2[director_name]='Director Analysis'!$B286,IMDB_Movies_2[imdb_score])),0)</f>
        <v>6.625</v>
      </c>
      <c r="D286" s="1" cm="1">
        <f t="array" ref="D286">_xlfn.PERCENTILE.INC(IF(IMDB_Movies_2[director_name]='Director Analysis'!B286,IMDB_Movies_2[imdb_score]),0.95)</f>
        <v>7.1850000000000005</v>
      </c>
    </row>
    <row r="287" spans="2:8" x14ac:dyDescent="0.3">
      <c r="B287" t="str">
        <v>Jonathan Frakes</v>
      </c>
      <c r="C287" s="1" cm="1">
        <f t="array" ref="C287">IFERROR(AVERAGE(IF(IMDB_Movies_2[director_name]='Director Analysis'!$B287,IMDB_Movies_2[imdb_score])),0)</f>
        <v>5.8500000000000005</v>
      </c>
      <c r="D287" s="1" cm="1">
        <f t="array" ref="D287">_xlfn.PERCENTILE.INC(IF(IMDB_Movies_2[director_name]='Director Analysis'!B287,IMDB_Movies_2[imdb_score]),0.95)</f>
        <v>7.419999999999999</v>
      </c>
    </row>
    <row r="288" spans="2:8" x14ac:dyDescent="0.3">
      <c r="B288" t="str">
        <v>George Clooney</v>
      </c>
      <c r="C288" s="1" cm="1">
        <f t="array" ref="C288">IFERROR(AVERAGE(IF(IMDB_Movies_2[director_name]='Director Analysis'!$B288,IMDB_Movies_2[imdb_score])),0)</f>
        <v>6.6749999999999998</v>
      </c>
      <c r="D288" s="1" cm="1">
        <f t="array" ref="D288">_xlfn.PERCENTILE.INC(IF(IMDB_Movies_2[director_name]='Director Analysis'!B288,IMDB_Movies_2[imdb_score]),0.95)</f>
        <v>7.4399999999999995</v>
      </c>
    </row>
    <row r="289" spans="2:4" x14ac:dyDescent="0.3">
      <c r="B289" t="str">
        <v>Gary Shore</v>
      </c>
      <c r="C289" s="1" cm="1">
        <f t="array" ref="C289">IFERROR(AVERAGE(IF(IMDB_Movies_2[director_name]='Director Analysis'!$B289,IMDB_Movies_2[imdb_score])),0)</f>
        <v>6.3</v>
      </c>
      <c r="D289" s="1" cm="1">
        <f t="array" ref="D289">_xlfn.PERCENTILE.INC(IF(IMDB_Movies_2[director_name]='Director Analysis'!B289,IMDB_Movies_2[imdb_score]),0.95)</f>
        <v>6.3</v>
      </c>
    </row>
    <row r="290" spans="2:4" x14ac:dyDescent="0.3">
      <c r="B290" t="str">
        <v>Andrzej Bartkowiak</v>
      </c>
      <c r="C290" s="1" cm="1">
        <f t="array" ref="C290">IFERROR(AVERAGE(IF(IMDB_Movies_2[director_name]='Director Analysis'!$B290,IMDB_Movies_2[imdb_score])),0)</f>
        <v>5.26</v>
      </c>
      <c r="D290" s="1" cm="1">
        <f t="array" ref="D290">_xlfn.PERCENTILE.INC(IF(IMDB_Movies_2[director_name]='Director Analysis'!B290,IMDB_Movies_2[imdb_score]),0.95)</f>
        <v>6.04</v>
      </c>
    </row>
    <row r="291" spans="2:4" x14ac:dyDescent="0.3">
      <c r="B291" t="str">
        <v>MÃ¥ns MÃ¥rlind</v>
      </c>
      <c r="C291" s="1" cm="1">
        <f t="array" ref="C291">IFERROR(AVERAGE(IF(IMDB_Movies_2[director_name]='Director Analysis'!$B291,IMDB_Movies_2[imdb_score])),0)</f>
        <v>6.4</v>
      </c>
      <c r="D291" s="1" cm="1">
        <f t="array" ref="D291">_xlfn.PERCENTILE.INC(IF(IMDB_Movies_2[director_name]='Director Analysis'!B291,IMDB_Movies_2[imdb_score]),0.95)</f>
        <v>6.4</v>
      </c>
    </row>
    <row r="292" spans="2:4" x14ac:dyDescent="0.3">
      <c r="B292" t="str">
        <v>Gregory Hoblit</v>
      </c>
      <c r="C292" s="1" cm="1">
        <f t="array" ref="C292">IFERROR(AVERAGE(IF(IMDB_Movies_2[director_name]='Director Analysis'!$B292,IMDB_Movies_2[imdb_score])),0)</f>
        <v>6.6000000000000005</v>
      </c>
      <c r="D292" s="1" cm="1">
        <f t="array" ref="D292">_xlfn.PERCENTILE.INC(IF(IMDB_Movies_2[director_name]='Director Analysis'!B292,IMDB_Movies_2[imdb_score]),0.95)</f>
        <v>7.1999999999999993</v>
      </c>
    </row>
    <row r="293" spans="2:4" x14ac:dyDescent="0.3">
      <c r="B293" t="str">
        <v>Gary McKendry</v>
      </c>
      <c r="C293" s="1" cm="1">
        <f t="array" ref="C293">IFERROR(AVERAGE(IF(IMDB_Movies_2[director_name]='Director Analysis'!$B293,IMDB_Movies_2[imdb_score])),0)</f>
        <v>6.5</v>
      </c>
      <c r="D293" s="1" cm="1">
        <f t="array" ref="D293">_xlfn.PERCENTILE.INC(IF(IMDB_Movies_2[director_name]='Director Analysis'!B293,IMDB_Movies_2[imdb_score]),0.95)</f>
        <v>6.5</v>
      </c>
    </row>
    <row r="294" spans="2:4" x14ac:dyDescent="0.3">
      <c r="B294" t="str">
        <v>Wych Kaosayananda</v>
      </c>
      <c r="C294" s="1" cm="1">
        <f t="array" ref="C294">IFERROR(AVERAGE(IF(IMDB_Movies_2[director_name]='Director Analysis'!$B294,IMDB_Movies_2[imdb_score])),0)</f>
        <v>3.6</v>
      </c>
      <c r="D294" s="1" cm="1">
        <f t="array" ref="D294">_xlfn.PERCENTILE.INC(IF(IMDB_Movies_2[director_name]='Director Analysis'!B294,IMDB_Movies_2[imdb_score]),0.95)</f>
        <v>3.6</v>
      </c>
    </row>
    <row r="295" spans="2:4" x14ac:dyDescent="0.3">
      <c r="B295" t="str">
        <v>Mikael Salomon</v>
      </c>
      <c r="C295" s="1" cm="1">
        <f t="array" ref="C295">IFERROR(AVERAGE(IF(IMDB_Movies_2[director_name]='Director Analysis'!$B295,IMDB_Movies_2[imdb_score])),0)</f>
        <v>5.8</v>
      </c>
      <c r="D295" s="1" cm="1">
        <f t="array" ref="D295">_xlfn.PERCENTILE.INC(IF(IMDB_Movies_2[director_name]='Director Analysis'!B295,IMDB_Movies_2[imdb_score]),0.95)</f>
        <v>5.8</v>
      </c>
    </row>
    <row r="296" spans="2:4" x14ac:dyDescent="0.3">
      <c r="B296" t="str">
        <v>Bobby Farrelly</v>
      </c>
      <c r="C296" s="1" cm="1">
        <f t="array" ref="C296">IFERROR(AVERAGE(IF(IMDB_Movies_2[director_name]='Director Analysis'!$B296,IMDB_Movies_2[imdb_score])),0)</f>
        <v>6.2444444444444445</v>
      </c>
      <c r="D296" s="1" cm="1">
        <f t="array" ref="D296">_xlfn.PERCENTILE.INC(IF(IMDB_Movies_2[director_name]='Director Analysis'!B296,IMDB_Movies_2[imdb_score]),0.95)</f>
        <v>7.02</v>
      </c>
    </row>
    <row r="297" spans="2:4" x14ac:dyDescent="0.3">
      <c r="B297" t="str">
        <v>Kerry Conran</v>
      </c>
      <c r="C297" s="1" cm="1">
        <f t="array" ref="C297">IFERROR(AVERAGE(IF(IMDB_Movies_2[director_name]='Director Analysis'!$B297,IMDB_Movies_2[imdb_score])),0)</f>
        <v>6.1</v>
      </c>
      <c r="D297" s="1" cm="1">
        <f t="array" ref="D297">_xlfn.PERCENTILE.INC(IF(IMDB_Movies_2[director_name]='Director Analysis'!B297,IMDB_Movies_2[imdb_score]),0.95)</f>
        <v>6.1</v>
      </c>
    </row>
    <row r="298" spans="2:4" x14ac:dyDescent="0.3">
      <c r="B298" t="str">
        <v>Michael Caton-Jones</v>
      </c>
      <c r="C298" s="1" cm="1">
        <f t="array" ref="C298">IFERROR(AVERAGE(IF(IMDB_Movies_2[director_name]='Director Analysis'!$B298,IMDB_Movies_2[imdb_score])),0)</f>
        <v>5.9</v>
      </c>
      <c r="D298" s="1" cm="1">
        <f t="array" ref="D298">_xlfn.PERCENTILE.INC(IF(IMDB_Movies_2[director_name]='Director Analysis'!B298,IMDB_Movies_2[imdb_score]),0.95)</f>
        <v>6.8100000000000005</v>
      </c>
    </row>
    <row r="299" spans="2:4" x14ac:dyDescent="0.3">
      <c r="B299" t="str">
        <v>Mikael HÃ¥fstrÃ¶m</v>
      </c>
      <c r="C299" s="1" cm="1">
        <f t="array" ref="C299">IFERROR(AVERAGE(IF(IMDB_Movies_2[director_name]='Director Analysis'!$B299,IMDB_Movies_2[imdb_score])),0)</f>
        <v>6.5250000000000004</v>
      </c>
      <c r="D299" s="1" cm="1">
        <f t="array" ref="D299">_xlfn.PERCENTILE.INC(IF(IMDB_Movies_2[director_name]='Director Analysis'!B299,IMDB_Movies_2[imdb_score]),0.95)</f>
        <v>6.7850000000000001</v>
      </c>
    </row>
    <row r="300" spans="2:4" x14ac:dyDescent="0.3">
      <c r="B300" t="str">
        <v>Phil Alden Robinson</v>
      </c>
      <c r="C300" s="1" cm="1">
        <f t="array" ref="C300">IFERROR(AVERAGE(IF(IMDB_Movies_2[director_name]='Director Analysis'!$B300,IMDB_Movies_2[imdb_score])),0)</f>
        <v>6.4</v>
      </c>
      <c r="D300" s="1" cm="1">
        <f t="array" ref="D300">_xlfn.PERCENTILE.INC(IF(IMDB_Movies_2[director_name]='Director Analysis'!B300,IMDB_Movies_2[imdb_score]),0.95)</f>
        <v>6.4</v>
      </c>
    </row>
    <row r="301" spans="2:4" x14ac:dyDescent="0.3">
      <c r="B301" t="str">
        <v>David Slade</v>
      </c>
      <c r="C301" s="1" cm="1">
        <f t="array" ref="C301">IFERROR(AVERAGE(IF(IMDB_Movies_2[director_name]='Director Analysis'!$B301,IMDB_Movies_2[imdb_score])),0)</f>
        <v>6.2</v>
      </c>
      <c r="D301" s="1" cm="1">
        <f t="array" ref="D301">_xlfn.PERCENTILE.INC(IF(IMDB_Movies_2[director_name]='Director Analysis'!B301,IMDB_Movies_2[imdb_score]),0.95)</f>
        <v>7.05</v>
      </c>
    </row>
    <row r="302" spans="2:4" x14ac:dyDescent="0.3">
      <c r="B302" t="str">
        <v>Joseph Ruben</v>
      </c>
      <c r="C302" s="1" cm="1">
        <f t="array" ref="C302">IFERROR(AVERAGE(IF(IMDB_Movies_2[director_name]='Director Analysis'!$B302,IMDB_Movies_2[imdb_score])),0)</f>
        <v>5.6</v>
      </c>
      <c r="D302" s="1" cm="1">
        <f t="array" ref="D302">_xlfn.PERCENTILE.INC(IF(IMDB_Movies_2[director_name]='Director Analysis'!B302,IMDB_Movies_2[imdb_score]),0.95)</f>
        <v>5.6</v>
      </c>
    </row>
    <row r="303" spans="2:4" x14ac:dyDescent="0.3">
      <c r="B303" t="str">
        <v>Seth MacFarlane</v>
      </c>
      <c r="C303" s="1" cm="1">
        <f t="array" ref="C303">IFERROR(AVERAGE(IF(IMDB_Movies_2[director_name]='Director Analysis'!$B303,IMDB_Movies_2[imdb_score])),0)</f>
        <v>6.5</v>
      </c>
      <c r="D303" s="1" cm="1">
        <f t="array" ref="D303">_xlfn.PERCENTILE.INC(IF(IMDB_Movies_2[director_name]='Director Analysis'!B303,IMDB_Movies_2[imdb_score]),0.95)</f>
        <v>6.9399999999999995</v>
      </c>
    </row>
    <row r="304" spans="2:4" x14ac:dyDescent="0.3">
      <c r="B304" t="str">
        <v>Alejandro AmenÃ¡bar</v>
      </c>
      <c r="C304" s="1" cm="1">
        <f t="array" ref="C304">IFERROR(AVERAGE(IF(IMDB_Movies_2[director_name]='Director Analysis'!$B304,IMDB_Movies_2[imdb_score])),0)</f>
        <v>7.6333333333333329</v>
      </c>
      <c r="D304" s="1" cm="1">
        <f t="array" ref="D304">_xlfn.PERCENTILE.INC(IF(IMDB_Movies_2[director_name]='Director Analysis'!B304,IMDB_Movies_2[imdb_score]),0.95)</f>
        <v>8.0499999999999989</v>
      </c>
    </row>
    <row r="305" spans="2:4" x14ac:dyDescent="0.3">
      <c r="B305" t="str">
        <v>Kinka Usher</v>
      </c>
      <c r="C305" s="1" cm="1">
        <f t="array" ref="C305">IFERROR(AVERAGE(IF(IMDB_Movies_2[director_name]='Director Analysis'!$B305,IMDB_Movies_2[imdb_score])),0)</f>
        <v>6</v>
      </c>
      <c r="D305" s="1" cm="1">
        <f t="array" ref="D305">_xlfn.PERCENTILE.INC(IF(IMDB_Movies_2[director_name]='Director Analysis'!B305,IMDB_Movies_2[imdb_score]),0.95)</f>
        <v>6</v>
      </c>
    </row>
    <row r="306" spans="2:4" x14ac:dyDescent="0.3">
      <c r="B306" t="str">
        <v>Rob Bowman</v>
      </c>
      <c r="C306" s="1" cm="1">
        <f t="array" ref="C306">IFERROR(AVERAGE(IF(IMDB_Movies_2[director_name]='Director Analysis'!$B306,IMDB_Movies_2[imdb_score])),0)</f>
        <v>6.05</v>
      </c>
      <c r="D306" s="1" cm="1">
        <f t="array" ref="D306">_xlfn.PERCENTILE.INC(IF(IMDB_Movies_2[director_name]='Director Analysis'!B306,IMDB_Movies_2[imdb_score]),0.95)</f>
        <v>6.88</v>
      </c>
    </row>
    <row r="307" spans="2:4" x14ac:dyDescent="0.3">
      <c r="B307" t="str">
        <v>Doug Lefler</v>
      </c>
      <c r="C307" s="1" cm="1">
        <f t="array" ref="C307">IFERROR(AVERAGE(IF(IMDB_Movies_2[director_name]='Director Analysis'!$B307,IMDB_Movies_2[imdb_score])),0)</f>
        <v>5.4</v>
      </c>
      <c r="D307" s="1" cm="1">
        <f t="array" ref="D307">_xlfn.PERCENTILE.INC(IF(IMDB_Movies_2[director_name]='Director Analysis'!B307,IMDB_Movies_2[imdb_score]),0.95)</f>
        <v>5.4</v>
      </c>
    </row>
    <row r="308" spans="2:4" x14ac:dyDescent="0.3">
      <c r="B308" t="str">
        <v>Scott Waugh</v>
      </c>
      <c r="C308" s="1" cm="1">
        <f t="array" ref="C308">IFERROR(AVERAGE(IF(IMDB_Movies_2[director_name]='Director Analysis'!$B308,IMDB_Movies_2[imdb_score])),0)</f>
        <v>6.5</v>
      </c>
      <c r="D308" s="1" cm="1">
        <f t="array" ref="D308">_xlfn.PERCENTILE.INC(IF(IMDB_Movies_2[director_name]='Director Analysis'!B308,IMDB_Movies_2[imdb_score]),0.95)</f>
        <v>6.5</v>
      </c>
    </row>
    <row r="309" spans="2:4" x14ac:dyDescent="0.3">
      <c r="B309" t="str">
        <v>Lawrence Kasdan</v>
      </c>
      <c r="C309" s="1" cm="1">
        <f t="array" ref="C309">IFERROR(AVERAGE(IF(IMDB_Movies_2[director_name]='Director Analysis'!$B309,IMDB_Movies_2[imdb_score])),0)</f>
        <v>6.55</v>
      </c>
      <c r="D309" s="1" cm="1">
        <f t="array" ref="D309">_xlfn.PERCENTILE.INC(IF(IMDB_Movies_2[director_name]='Director Analysis'!B309,IMDB_Movies_2[imdb_score]),0.95)</f>
        <v>7.1550000000000002</v>
      </c>
    </row>
    <row r="310" spans="2:4" x14ac:dyDescent="0.3">
      <c r="B310" t="str">
        <v>Michael Lembeck</v>
      </c>
      <c r="C310" s="1" cm="1">
        <f t="array" ref="C310">IFERROR(AVERAGE(IF(IMDB_Movies_2[director_name]='Director Analysis'!$B310,IMDB_Movies_2[imdb_score])),0)</f>
        <v>5.9</v>
      </c>
      <c r="D310" s="1" cm="1">
        <f t="array" ref="D310">_xlfn.PERCENTILE.INC(IF(IMDB_Movies_2[director_name]='Director Analysis'!B310,IMDB_Movies_2[imdb_score]),0.95)</f>
        <v>6.26</v>
      </c>
    </row>
    <row r="311" spans="2:4" x14ac:dyDescent="0.3">
      <c r="B311" t="str">
        <v>Tom Hooper</v>
      </c>
      <c r="C311" s="1" cm="1">
        <f t="array" ref="C311">IFERROR(AVERAGE(IF(IMDB_Movies_2[director_name]='Director Analysis'!$B311,IMDB_Movies_2[imdb_score])),0)</f>
        <v>7.7333333333333334</v>
      </c>
      <c r="D311" s="1" cm="1">
        <f t="array" ref="D311">_xlfn.PERCENTILE.INC(IF(IMDB_Movies_2[director_name]='Director Analysis'!B311,IMDB_Movies_2[imdb_score]),0.95)</f>
        <v>7.96</v>
      </c>
    </row>
    <row r="312" spans="2:4" x14ac:dyDescent="0.3">
      <c r="B312" t="str">
        <v>Nora Ephron</v>
      </c>
      <c r="C312" s="1" cm="1">
        <f t="array" ref="C312">IFERROR(AVERAGE(IF(IMDB_Movies_2[director_name]='Director Analysis'!$B312,IMDB_Movies_2[imdb_score])),0)</f>
        <v>6.166666666666667</v>
      </c>
      <c r="D312" s="1" cm="1">
        <f t="array" ref="D312">_xlfn.PERCENTILE.INC(IF(IMDB_Movies_2[director_name]='Director Analysis'!B312,IMDB_Movies_2[imdb_score]),0.95)</f>
        <v>6.95</v>
      </c>
    </row>
    <row r="313" spans="2:4" x14ac:dyDescent="0.3">
      <c r="B313" t="str">
        <v>Angelina Jolie Pitt</v>
      </c>
      <c r="C313" s="1" cm="1">
        <f t="array" ref="C313">IFERROR(AVERAGE(IF(IMDB_Movies_2[director_name]='Director Analysis'!$B313,IMDB_Movies_2[imdb_score])),0)</f>
        <v>5.6000000000000005</v>
      </c>
      <c r="D313" s="1" cm="1">
        <f t="array" ref="D313">_xlfn.PERCENTILE.INC(IF(IMDB_Movies_2[director_name]='Director Analysis'!B313,IMDB_Movies_2[imdb_score]),0.95)</f>
        <v>7.01</v>
      </c>
    </row>
    <row r="314" spans="2:4" x14ac:dyDescent="0.3">
      <c r="B314" t="str">
        <v>Clint Eastwood</v>
      </c>
      <c r="C314" s="1" cm="1">
        <f t="array" ref="C314">IFERROR(AVERAGE(IF(IMDB_Movies_2[director_name]='Director Analysis'!$B314,IMDB_Movies_2[imdb_score])),0)</f>
        <v>7.2052631578947368</v>
      </c>
      <c r="D314" s="1" cm="1">
        <f t="array" ref="D314">_xlfn.PERCENTILE.INC(IF(IMDB_Movies_2[director_name]='Director Analysis'!B314,IMDB_Movies_2[imdb_score]),0.95)</f>
        <v>8.2099999999999991</v>
      </c>
    </row>
    <row r="315" spans="2:4" x14ac:dyDescent="0.3">
      <c r="B315" t="str">
        <v>Larry Charles</v>
      </c>
      <c r="C315" s="1" cm="1">
        <f t="array" ref="C315">IFERROR(AVERAGE(IF(IMDB_Movies_2[director_name]='Director Analysis'!$B315,IMDB_Movies_2[imdb_score])),0)</f>
        <v>6.8</v>
      </c>
      <c r="D315" s="1" cm="1">
        <f t="array" ref="D315">_xlfn.PERCENTILE.INC(IF(IMDB_Movies_2[director_name]='Director Analysis'!B315,IMDB_Movies_2[imdb_score]),0.95)</f>
        <v>7.64</v>
      </c>
    </row>
    <row r="316" spans="2:4" x14ac:dyDescent="0.3">
      <c r="B316" t="str">
        <v>Stanley Kubrick</v>
      </c>
      <c r="C316" s="1" cm="1">
        <f t="array" ref="C316">IFERROR(AVERAGE(IF(IMDB_Movies_2[director_name]='Director Analysis'!$B316,IMDB_Movies_2[imdb_score])),0)</f>
        <v>7.8000000000000007</v>
      </c>
      <c r="D316" s="1" cm="1">
        <f t="array" ref="D316">_xlfn.PERCENTILE.INC(IF(IMDB_Movies_2[director_name]='Director Analysis'!B316,IMDB_Movies_2[imdb_score]),0.95)</f>
        <v>8.25</v>
      </c>
    </row>
    <row r="317" spans="2:4" x14ac:dyDescent="0.3">
      <c r="B317" t="str">
        <v>Will Gluck</v>
      </c>
      <c r="C317" s="1" cm="1">
        <f t="array" ref="C317">IFERROR(AVERAGE(IF(IMDB_Movies_2[director_name]='Director Analysis'!$B317,IMDB_Movies_2[imdb_score])),0)</f>
        <v>6.3</v>
      </c>
      <c r="D317" s="1" cm="1">
        <f t="array" ref="D317">_xlfn.PERCENTILE.INC(IF(IMDB_Movies_2[director_name]='Director Analysis'!B317,IMDB_Movies_2[imdb_score]),0.95)</f>
        <v>7.05</v>
      </c>
    </row>
    <row r="318" spans="2:4" x14ac:dyDescent="0.3">
      <c r="B318" t="str">
        <v>Glenn Ficarra</v>
      </c>
      <c r="C318" s="1" cm="1">
        <f t="array" ref="C318">IFERROR(AVERAGE(IF(IMDB_Movies_2[director_name]='Director Analysis'!$B318,IMDB_Movies_2[imdb_score])),0)</f>
        <v>6.8666666666666671</v>
      </c>
      <c r="D318" s="1" cm="1">
        <f t="array" ref="D318">_xlfn.PERCENTILE.INC(IF(IMDB_Movies_2[director_name]='Director Analysis'!B318,IMDB_Movies_2[imdb_score]),0.95)</f>
        <v>7.32</v>
      </c>
    </row>
    <row r="319" spans="2:4" x14ac:dyDescent="0.3">
      <c r="B319" t="str">
        <v>David S. Goyer</v>
      </c>
      <c r="C319" s="1" cm="1">
        <f t="array" ref="C319">IFERROR(AVERAGE(IF(IMDB_Movies_2[director_name]='Director Analysis'!$B319,IMDB_Movies_2[imdb_score])),0)</f>
        <v>5.35</v>
      </c>
      <c r="D319" s="1" cm="1">
        <f t="array" ref="D319">_xlfn.PERCENTILE.INC(IF(IMDB_Movies_2[director_name]='Director Analysis'!B319,IMDB_Movies_2[imdb_score]),0.95)</f>
        <v>5.8450000000000006</v>
      </c>
    </row>
    <row r="320" spans="2:4" x14ac:dyDescent="0.3">
      <c r="B320" t="str">
        <v>Taylor Hackford</v>
      </c>
      <c r="C320" s="1" cm="1">
        <f t="array" ref="C320">IFERROR(AVERAGE(IF(IMDB_Movies_2[director_name]='Director Analysis'!$B320,IMDB_Movies_2[imdb_score])),0)</f>
        <v>6.8833333333333329</v>
      </c>
      <c r="D320" s="1" cm="1">
        <f t="array" ref="D320">_xlfn.PERCENTILE.INC(IF(IMDB_Movies_2[director_name]='Director Analysis'!B320,IMDB_Movies_2[imdb_score]),0.95)</f>
        <v>7.9249999999999998</v>
      </c>
    </row>
    <row r="321" spans="2:4" x14ac:dyDescent="0.3">
      <c r="B321" t="str">
        <v>Michael Lehmann</v>
      </c>
      <c r="C321" s="1" cm="1">
        <f t="array" ref="C321">IFERROR(AVERAGE(IF(IMDB_Movies_2[director_name]='Director Analysis'!$B321,IMDB_Movies_2[imdb_score])),0)</f>
        <v>5.65</v>
      </c>
      <c r="D321" s="1" cm="1">
        <f t="array" ref="D321">_xlfn.PERCENTILE.INC(IF(IMDB_Movies_2[director_name]='Director Analysis'!B321,IMDB_Movies_2[imdb_score]),0.95)</f>
        <v>5.6950000000000003</v>
      </c>
    </row>
    <row r="322" spans="2:4" x14ac:dyDescent="0.3">
      <c r="B322" t="str">
        <v>Stuart Beattie</v>
      </c>
      <c r="C322" s="1" cm="1">
        <f t="array" ref="C322">IFERROR(AVERAGE(IF(IMDB_Movies_2[director_name]='Director Analysis'!$B322,IMDB_Movies_2[imdb_score])),0)</f>
        <v>5.0999999999999996</v>
      </c>
      <c r="D322" s="1" cm="1">
        <f t="array" ref="D322">_xlfn.PERCENTILE.INC(IF(IMDB_Movies_2[director_name]='Director Analysis'!B322,IMDB_Movies_2[imdb_score]),0.95)</f>
        <v>5.0999999999999996</v>
      </c>
    </row>
    <row r="323" spans="2:4" x14ac:dyDescent="0.3">
      <c r="B323" t="str">
        <v>Roman Polanski</v>
      </c>
      <c r="C323" s="1" cm="1">
        <f t="array" ref="C323">IFERROR(AVERAGE(IF(IMDB_Movies_2[director_name]='Director Analysis'!$B323,IMDB_Movies_2[imdb_score])),0)</f>
        <v>7.3250000000000002</v>
      </c>
      <c r="D323" s="1" cm="1">
        <f t="array" ref="D323">_xlfn.PERCENTILE.INC(IF(IMDB_Movies_2[director_name]='Director Analysis'!B323,IMDB_Movies_2[imdb_score]),0.95)</f>
        <v>8.3049999999999997</v>
      </c>
    </row>
    <row r="324" spans="2:4" x14ac:dyDescent="0.3">
      <c r="B324" t="str">
        <v>Frank Miller</v>
      </c>
      <c r="C324" s="1" cm="1">
        <f t="array" ref="C324">IFERROR(AVERAGE(IF(IMDB_Movies_2[director_name]='Director Analysis'!$B324,IMDB_Movies_2[imdb_score])),0)</f>
        <v>6.4666666666666659</v>
      </c>
      <c r="D324" s="1" cm="1">
        <f t="array" ref="D324">_xlfn.PERCENTILE.INC(IF(IMDB_Movies_2[director_name]='Director Analysis'!B324,IMDB_Movies_2[imdb_score]),0.95)</f>
        <v>7.9399999999999995</v>
      </c>
    </row>
    <row r="325" spans="2:4" x14ac:dyDescent="0.3">
      <c r="B325" t="str">
        <v>Baltasar KormÃ¡kur</v>
      </c>
      <c r="C325" s="1" cm="1">
        <f t="array" ref="C325">IFERROR(AVERAGE(IF(IMDB_Movies_2[director_name]='Director Analysis'!$B325,IMDB_Movies_2[imdb_score])),0)</f>
        <v>6.7666666666666666</v>
      </c>
      <c r="D325" s="1" cm="1">
        <f t="array" ref="D325">_xlfn.PERCENTILE.INC(IF(IMDB_Movies_2[director_name]='Director Analysis'!B325,IMDB_Movies_2[imdb_score]),0.95)</f>
        <v>7.06</v>
      </c>
    </row>
    <row r="326" spans="2:4" x14ac:dyDescent="0.3">
      <c r="B326" t="str">
        <v>Daniel Lee</v>
      </c>
      <c r="C326" s="1" cm="1">
        <f t="array" ref="C326">IFERROR(AVERAGE(IF(IMDB_Movies_2[director_name]='Director Analysis'!$B326,IMDB_Movies_2[imdb_score])),0)</f>
        <v>6.1</v>
      </c>
      <c r="D326" s="1" cm="1">
        <f t="array" ref="D326">_xlfn.PERCENTILE.INC(IF(IMDB_Movies_2[director_name]='Director Analysis'!B326,IMDB_Movies_2[imdb_score]),0.95)</f>
        <v>6.1</v>
      </c>
    </row>
    <row r="327" spans="2:4" x14ac:dyDescent="0.3">
      <c r="B327" t="str">
        <v>Keenen Ivory Wayans</v>
      </c>
      <c r="C327" s="1" cm="1">
        <f t="array" ref="C327">IFERROR(AVERAGE(IF(IMDB_Movies_2[director_name]='Director Analysis'!$B327,IMDB_Movies_2[imdb_score])),0)</f>
        <v>5.1749999999999998</v>
      </c>
      <c r="D327" s="1" cm="1">
        <f t="array" ref="D327">_xlfn.PERCENTILE.INC(IF(IMDB_Movies_2[director_name]='Director Analysis'!B327,IMDB_Movies_2[imdb_score]),0.95)</f>
        <v>5.74</v>
      </c>
    </row>
    <row r="328" spans="2:4" x14ac:dyDescent="0.3">
      <c r="B328" t="str">
        <v>Rob Reiner</v>
      </c>
      <c r="C328" s="1" cm="1">
        <f t="array" ref="C328">IFERROR(AVERAGE(IF(IMDB_Movies_2[director_name]='Director Analysis'!$B328,IMDB_Movies_2[imdb_score])),0)</f>
        <v>7.0181818181818185</v>
      </c>
      <c r="D328" s="1" cm="1">
        <f t="array" ref="D328">_xlfn.PERCENTILE.INC(IF(IMDB_Movies_2[director_name]='Director Analysis'!B328,IMDB_Movies_2[imdb_score]),0.95)</f>
        <v>8.1</v>
      </c>
    </row>
    <row r="329" spans="2:4" x14ac:dyDescent="0.3">
      <c r="B329" t="str">
        <v>Marco Schnabel</v>
      </c>
      <c r="C329" s="1" cm="1">
        <f t="array" ref="C329">IFERROR(AVERAGE(IF(IMDB_Movies_2[director_name]='Director Analysis'!$B329,IMDB_Movies_2[imdb_score])),0)</f>
        <v>3.8</v>
      </c>
      <c r="D329" s="1" cm="1">
        <f t="array" ref="D329">_xlfn.PERCENTILE.INC(IF(IMDB_Movies_2[director_name]='Director Analysis'!B329,IMDB_Movies_2[imdb_score]),0.95)</f>
        <v>3.8</v>
      </c>
    </row>
    <row r="330" spans="2:4" x14ac:dyDescent="0.3">
      <c r="B330" t="str">
        <v>Demian Lichtenstein</v>
      </c>
      <c r="C330" s="1" cm="1">
        <f t="array" ref="C330">IFERROR(AVERAGE(IF(IMDB_Movies_2[director_name]='Director Analysis'!$B330,IMDB_Movies_2[imdb_score])),0)</f>
        <v>5.9</v>
      </c>
      <c r="D330" s="1" cm="1">
        <f t="array" ref="D330">_xlfn.PERCENTILE.INC(IF(IMDB_Movies_2[director_name]='Director Analysis'!B330,IMDB_Movies_2[imdb_score]),0.95)</f>
        <v>5.9</v>
      </c>
    </row>
    <row r="331" spans="2:4" x14ac:dyDescent="0.3">
      <c r="B331" t="str">
        <v>Josh Gordon</v>
      </c>
      <c r="C331" s="1" cm="1">
        <f t="array" ref="C331">IFERROR(AVERAGE(IF(IMDB_Movies_2[director_name]='Director Analysis'!$B331,IMDB_Movies_2[imdb_score])),0)</f>
        <v>6.1999999999999993</v>
      </c>
      <c r="D331" s="1" cm="1">
        <f t="array" ref="D331">_xlfn.PERCENTILE.INC(IF(IMDB_Movies_2[director_name]='Director Analysis'!B331,IMDB_Movies_2[imdb_score]),0.95)</f>
        <v>6.29</v>
      </c>
    </row>
    <row r="332" spans="2:4" x14ac:dyDescent="0.3">
      <c r="B332" t="str">
        <v>Tim Hill</v>
      </c>
      <c r="C332" s="1" cm="1">
        <f t="array" ref="C332">IFERROR(AVERAGE(IF(IMDB_Movies_2[director_name]='Director Analysis'!$B332,IMDB_Movies_2[imdb_score])),0)</f>
        <v>5.55</v>
      </c>
      <c r="D332" s="1" cm="1">
        <f t="array" ref="D332">_xlfn.PERCENTILE.INC(IF(IMDB_Movies_2[director_name]='Director Analysis'!B332,IMDB_Movies_2[imdb_score]),0.95)</f>
        <v>6.0949999999999998</v>
      </c>
    </row>
    <row r="333" spans="2:4" x14ac:dyDescent="0.3">
      <c r="B333" t="str">
        <v>David Frankel</v>
      </c>
      <c r="C333" s="1" cm="1">
        <f t="array" ref="C333">IFERROR(AVERAGE(IF(IMDB_Movies_2[director_name]='Director Analysis'!$B333,IMDB_Movies_2[imdb_score])),0)</f>
        <v>6.6000000000000005</v>
      </c>
      <c r="D333" s="1" cm="1">
        <f t="array" ref="D333">_xlfn.PERCENTILE.INC(IF(IMDB_Movies_2[director_name]='Director Analysis'!B333,IMDB_Movies_2[imdb_score]),0.95)</f>
        <v>7.0549999999999997</v>
      </c>
    </row>
    <row r="334" spans="2:4" x14ac:dyDescent="0.3">
      <c r="B334" t="str">
        <v>Brenda Chapman</v>
      </c>
      <c r="C334" s="1" cm="1">
        <f t="array" ref="C334">IFERROR(AVERAGE(IF(IMDB_Movies_2[director_name]='Director Analysis'!$B334,IMDB_Movies_2[imdb_score])),0)</f>
        <v>7</v>
      </c>
      <c r="D334" s="1" cm="1">
        <f t="array" ref="D334">_xlfn.PERCENTILE.INC(IF(IMDB_Movies_2[director_name]='Director Analysis'!B334,IMDB_Movies_2[imdb_score]),0.95)</f>
        <v>7</v>
      </c>
    </row>
    <row r="335" spans="2:4" x14ac:dyDescent="0.3">
      <c r="B335" t="str">
        <v>Marc Lawrence</v>
      </c>
      <c r="C335" s="1" cm="1">
        <f t="array" ref="C335">IFERROR(AVERAGE(IF(IMDB_Movies_2[director_name]='Director Analysis'!$B335,IMDB_Movies_2[imdb_score])),0)</f>
        <v>5.4</v>
      </c>
      <c r="D335" s="1" cm="1">
        <f t="array" ref="D335">_xlfn.PERCENTILE.INC(IF(IMDB_Movies_2[director_name]='Director Analysis'!B335,IMDB_Movies_2[imdb_score]),0.95)</f>
        <v>6.0299999999999994</v>
      </c>
    </row>
    <row r="336" spans="2:4" x14ac:dyDescent="0.3">
      <c r="B336" t="str">
        <v>Peter Billingsley</v>
      </c>
      <c r="C336" s="1" cm="1">
        <f t="array" ref="C336">IFERROR(AVERAGE(IF(IMDB_Movies_2[director_name]='Director Analysis'!$B336,IMDB_Movies_2[imdb_score])),0)</f>
        <v>5.5</v>
      </c>
      <c r="D336" s="1" cm="1">
        <f t="array" ref="D336">_xlfn.PERCENTILE.INC(IF(IMDB_Movies_2[director_name]='Director Analysis'!B336,IMDB_Movies_2[imdb_score]),0.95)</f>
        <v>5.5</v>
      </c>
    </row>
    <row r="337" spans="2:4" x14ac:dyDescent="0.3">
      <c r="B337" t="str">
        <v>Wes Ball</v>
      </c>
      <c r="C337" s="1" cm="1">
        <f t="array" ref="C337">IFERROR(AVERAGE(IF(IMDB_Movies_2[director_name]='Director Analysis'!$B337,IMDB_Movies_2[imdb_score])),0)</f>
        <v>6.6</v>
      </c>
      <c r="D337" s="1" cm="1">
        <f t="array" ref="D337">_xlfn.PERCENTILE.INC(IF(IMDB_Movies_2[director_name]='Director Analysis'!B337,IMDB_Movies_2[imdb_score]),0.95)</f>
        <v>6.7799999999999994</v>
      </c>
    </row>
    <row r="338" spans="2:4" x14ac:dyDescent="0.3">
      <c r="B338" t="str">
        <v>Ryan Murphy</v>
      </c>
      <c r="C338" s="1" cm="1">
        <f t="array" ref="C338">IFERROR(AVERAGE(IF(IMDB_Movies_2[director_name]='Director Analysis'!$B338,IMDB_Movies_2[imdb_score])),0)</f>
        <v>5.95</v>
      </c>
      <c r="D338" s="1" cm="1">
        <f t="array" ref="D338">_xlfn.PERCENTILE.INC(IF(IMDB_Movies_2[director_name]='Director Analysis'!B338,IMDB_Movies_2[imdb_score]),0.95)</f>
        <v>6.1749999999999998</v>
      </c>
    </row>
    <row r="339" spans="2:4" x14ac:dyDescent="0.3">
      <c r="B339" t="str">
        <v>Robert Redford</v>
      </c>
      <c r="C339" s="1" cm="1">
        <f t="array" ref="C339">IFERROR(AVERAGE(IF(IMDB_Movies_2[director_name]='Director Analysis'!$B339,IMDB_Movies_2[imdb_score])),0)</f>
        <v>6.839999999999999</v>
      </c>
      <c r="D339" s="1" cm="1">
        <f t="array" ref="D339">_xlfn.PERCENTILE.INC(IF(IMDB_Movies_2[director_name]='Director Analysis'!B339,IMDB_Movies_2[imdb_score]),0.95)</f>
        <v>7.64</v>
      </c>
    </row>
    <row r="340" spans="2:4" x14ac:dyDescent="0.3">
      <c r="B340" t="str">
        <v>Jay Russell</v>
      </c>
      <c r="C340" s="1" cm="1">
        <f t="array" ref="C340">IFERROR(AVERAGE(IF(IMDB_Movies_2[director_name]='Director Analysis'!$B340,IMDB_Movies_2[imdb_score])),0)</f>
        <v>6.7333333333333334</v>
      </c>
      <c r="D340" s="1" cm="1">
        <f t="array" ref="D340">_xlfn.PERCENTILE.INC(IF(IMDB_Movies_2[director_name]='Director Analysis'!B340,IMDB_Movies_2[imdb_score]),0.95)</f>
        <v>6.97</v>
      </c>
    </row>
    <row r="341" spans="2:4" x14ac:dyDescent="0.3">
      <c r="B341" t="str">
        <v>Kenny Ortega</v>
      </c>
      <c r="C341" s="1" cm="1">
        <f t="array" ref="C341">IFERROR(AVERAGE(IF(IMDB_Movies_2[director_name]='Director Analysis'!$B341,IMDB_Movies_2[imdb_score])),0)</f>
        <v>6.166666666666667</v>
      </c>
      <c r="D341" s="1" cm="1">
        <f t="array" ref="D341">_xlfn.PERCENTILE.INC(IF(IMDB_Movies_2[director_name]='Director Analysis'!B341,IMDB_Movies_2[imdb_score]),0.95)</f>
        <v>7.24</v>
      </c>
    </row>
    <row r="342" spans="2:4" x14ac:dyDescent="0.3">
      <c r="B342" t="str">
        <v>David McNally</v>
      </c>
      <c r="C342" s="1" cm="1">
        <f t="array" ref="C342">IFERROR(AVERAGE(IF(IMDB_Movies_2[director_name]='Director Analysis'!$B342,IMDB_Movies_2[imdb_score])),0)</f>
        <v>5</v>
      </c>
      <c r="D342" s="1" cm="1">
        <f t="array" ref="D342">_xlfn.PERCENTILE.INC(IF(IMDB_Movies_2[director_name]='Director Analysis'!B342,IMDB_Movies_2[imdb_score]),0.95)</f>
        <v>5.5399999999999991</v>
      </c>
    </row>
    <row r="343" spans="2:4" x14ac:dyDescent="0.3">
      <c r="B343" t="str">
        <v>Brian Robbins</v>
      </c>
      <c r="C343" s="1" cm="1">
        <f t="array" ref="C343">IFERROR(AVERAGE(IF(IMDB_Movies_2[director_name]='Director Analysis'!$B343,IMDB_Movies_2[imdb_score])),0)</f>
        <v>5.5333333333333341</v>
      </c>
      <c r="D343" s="1" cm="1">
        <f t="array" ref="D343">_xlfn.PERCENTILE.INC(IF(IMDB_Movies_2[director_name]='Director Analysis'!B343,IMDB_Movies_2[imdb_score]),0.95)</f>
        <v>6.375</v>
      </c>
    </row>
    <row r="344" spans="2:4" x14ac:dyDescent="0.3">
      <c r="B344" t="str">
        <v>Brian Levant</v>
      </c>
      <c r="C344" s="1" cm="1">
        <f t="array" ref="C344">IFERROR(AVERAGE(IF(IMDB_Movies_2[director_name]='Director Analysis'!$B344,IMDB_Movies_2[imdb_score])),0)</f>
        <v>4.8166666666666664</v>
      </c>
      <c r="D344" s="1" cm="1">
        <f t="array" ref="D344">_xlfn.PERCENTILE.INC(IF(IMDB_Movies_2[director_name]='Director Analysis'!B344,IMDB_Movies_2[imdb_score]),0.95)</f>
        <v>5.4</v>
      </c>
    </row>
    <row r="345" spans="2:4" x14ac:dyDescent="0.3">
      <c r="B345" t="str">
        <v>Steven Zaillian</v>
      </c>
      <c r="C345" s="1" cm="1">
        <f t="array" ref="C345">IFERROR(AVERAGE(IF(IMDB_Movies_2[director_name]='Director Analysis'!$B345,IMDB_Movies_2[imdb_score])),0)</f>
        <v>6.35</v>
      </c>
      <c r="D345" s="1" cm="1">
        <f t="array" ref="D345">_xlfn.PERCENTILE.INC(IF(IMDB_Movies_2[director_name]='Director Analysis'!B345,IMDB_Movies_2[imdb_score]),0.95)</f>
        <v>6.4850000000000003</v>
      </c>
    </row>
    <row r="346" spans="2:4" x14ac:dyDescent="0.3">
      <c r="B346" t="str">
        <v>Chris Butler</v>
      </c>
      <c r="C346" s="1" cm="1">
        <f t="array" ref="C346">IFERROR(AVERAGE(IF(IMDB_Movies_2[director_name]='Director Analysis'!$B346,IMDB_Movies_2[imdb_score])),0)</f>
        <v>7</v>
      </c>
      <c r="D346" s="1" cm="1">
        <f t="array" ref="D346">_xlfn.PERCENTILE.INC(IF(IMDB_Movies_2[director_name]='Director Analysis'!B346,IMDB_Movies_2[imdb_score]),0.95)</f>
        <v>7</v>
      </c>
    </row>
    <row r="347" spans="2:4" x14ac:dyDescent="0.3">
      <c r="B347" t="str">
        <v>Jon Avnet</v>
      </c>
      <c r="C347" s="1" cm="1">
        <f t="array" ref="C347">IFERROR(AVERAGE(IF(IMDB_Movies_2[director_name]='Director Analysis'!$B347,IMDB_Movies_2[imdb_score])),0)</f>
        <v>6</v>
      </c>
      <c r="D347" s="1" cm="1">
        <f t="array" ref="D347">_xlfn.PERCENTILE.INC(IF(IMDB_Movies_2[director_name]='Director Analysis'!B347,IMDB_Movies_2[imdb_score]),0.95)</f>
        <v>6.09</v>
      </c>
    </row>
    <row r="348" spans="2:4" x14ac:dyDescent="0.3">
      <c r="B348" t="str">
        <v>Sam Fell</v>
      </c>
      <c r="C348" s="1" cm="1">
        <f t="array" ref="C348">IFERROR(AVERAGE(IF(IMDB_Movies_2[director_name]='Director Analysis'!$B348,IMDB_Movies_2[imdb_score])),0)</f>
        <v>6.1</v>
      </c>
      <c r="D348" s="1" cm="1">
        <f t="array" ref="D348">_xlfn.PERCENTILE.INC(IF(IMDB_Movies_2[director_name]='Director Analysis'!B348,IMDB_Movies_2[imdb_score]),0.95)</f>
        <v>6.1</v>
      </c>
    </row>
    <row r="349" spans="2:4" x14ac:dyDescent="0.3">
      <c r="B349" t="str">
        <v>Kevin Donovan</v>
      </c>
      <c r="C349" s="1" cm="1">
        <f t="array" ref="C349">IFERROR(AVERAGE(IF(IMDB_Movies_2[director_name]='Director Analysis'!$B349,IMDB_Movies_2[imdb_score])),0)</f>
        <v>5.3</v>
      </c>
      <c r="D349" s="1" cm="1">
        <f t="array" ref="D349">_xlfn.PERCENTILE.INC(IF(IMDB_Movies_2[director_name]='Director Analysis'!B349,IMDB_Movies_2[imdb_score]),0.95)</f>
        <v>5.3</v>
      </c>
    </row>
    <row r="350" spans="2:4" x14ac:dyDescent="0.3">
      <c r="B350" t="str">
        <v>Geoff Murphy</v>
      </c>
      <c r="C350" s="1" cm="1">
        <f t="array" ref="C350">IFERROR(AVERAGE(IF(IMDB_Movies_2[director_name]='Director Analysis'!$B350,IMDB_Movies_2[imdb_score])),0)</f>
        <v>5.4</v>
      </c>
      <c r="D350" s="1" cm="1">
        <f t="array" ref="D350">_xlfn.PERCENTILE.INC(IF(IMDB_Movies_2[director_name]='Director Analysis'!B350,IMDB_Movies_2[imdb_score]),0.95)</f>
        <v>5.4</v>
      </c>
    </row>
    <row r="351" spans="2:4" x14ac:dyDescent="0.3">
      <c r="B351" t="str">
        <v>David O. Russell</v>
      </c>
      <c r="C351" s="1" cm="1">
        <f t="array" ref="C351">IFERROR(AVERAGE(IF(IMDB_Movies_2[director_name]='Director Analysis'!$B351,IMDB_Movies_2[imdb_score])),0)</f>
        <v>7.1714285714285708</v>
      </c>
      <c r="D351" s="1" cm="1">
        <f t="array" ref="D351">_xlfn.PERCENTILE.INC(IF(IMDB_Movies_2[director_name]='Director Analysis'!B351,IMDB_Movies_2[imdb_score]),0.95)</f>
        <v>7.87</v>
      </c>
    </row>
    <row r="352" spans="2:4" x14ac:dyDescent="0.3">
      <c r="B352" t="str">
        <v>Babak Najafi</v>
      </c>
      <c r="C352" s="1" cm="1">
        <f t="array" ref="C352">IFERROR(AVERAGE(IF(IMDB_Movies_2[director_name]='Director Analysis'!$B352,IMDB_Movies_2[imdb_score])),0)</f>
        <v>5.9</v>
      </c>
      <c r="D352" s="1" cm="1">
        <f t="array" ref="D352">_xlfn.PERCENTILE.INC(IF(IMDB_Movies_2[director_name]='Director Analysis'!B352,IMDB_Movies_2[imdb_score]),0.95)</f>
        <v>5.9</v>
      </c>
    </row>
    <row r="353" spans="2:4" x14ac:dyDescent="0.3">
      <c r="B353" t="str">
        <v>Jean-Pierre Jeunet</v>
      </c>
      <c r="C353" s="1" cm="1">
        <f t="array" ref="C353">IFERROR(AVERAGE(IF(IMDB_Movies_2[director_name]='Director Analysis'!$B353,IMDB_Movies_2[imdb_score])),0)</f>
        <v>7.3400000000000007</v>
      </c>
      <c r="D353" s="1" cm="1">
        <f t="array" ref="D353">_xlfn.PERCENTILE.INC(IF(IMDB_Movies_2[director_name]='Director Analysis'!B353,IMDB_Movies_2[imdb_score]),0.95)</f>
        <v>8.26</v>
      </c>
    </row>
    <row r="354" spans="2:4" x14ac:dyDescent="0.3">
      <c r="B354" t="str">
        <v>Graham Annable</v>
      </c>
      <c r="C354" s="1" cm="1">
        <f t="array" ref="C354">IFERROR(AVERAGE(IF(IMDB_Movies_2[director_name]='Director Analysis'!$B354,IMDB_Movies_2[imdb_score])),0)</f>
        <v>6.8</v>
      </c>
      <c r="D354" s="1" cm="1">
        <f t="array" ref="D354">_xlfn.PERCENTILE.INC(IF(IMDB_Movies_2[director_name]='Director Analysis'!B354,IMDB_Movies_2[imdb_score]),0.95)</f>
        <v>6.8</v>
      </c>
    </row>
    <row r="355" spans="2:4" x14ac:dyDescent="0.3">
      <c r="B355" t="str">
        <v>Griffin Dunne</v>
      </c>
      <c r="C355" s="1" cm="1">
        <f t="array" ref="C355">IFERROR(AVERAGE(IF(IMDB_Movies_2[director_name]='Director Analysis'!$B355,IMDB_Movies_2[imdb_score])),0)</f>
        <v>6.1</v>
      </c>
      <c r="D355" s="1" cm="1">
        <f t="array" ref="D355">_xlfn.PERCENTILE.INC(IF(IMDB_Movies_2[director_name]='Director Analysis'!B355,IMDB_Movies_2[imdb_score]),0.95)</f>
        <v>6.1</v>
      </c>
    </row>
    <row r="356" spans="2:4" x14ac:dyDescent="0.3">
      <c r="B356" t="str">
        <v>John Pasquin</v>
      </c>
      <c r="C356" s="1" cm="1">
        <f t="array" ref="C356">IFERROR(AVERAGE(IF(IMDB_Movies_2[director_name]='Director Analysis'!$B356,IMDB_Movies_2[imdb_score])),0)</f>
        <v>5.6333333333333329</v>
      </c>
      <c r="D356" s="1" cm="1">
        <f t="array" ref="D356">_xlfn.PERCENTILE.INC(IF(IMDB_Movies_2[director_name]='Director Analysis'!B356,IMDB_Movies_2[imdb_score]),0.95)</f>
        <v>6.3100000000000005</v>
      </c>
    </row>
    <row r="357" spans="2:4" x14ac:dyDescent="0.3">
      <c r="B357" t="str">
        <v>Ruben Fleischer</v>
      </c>
      <c r="C357" s="1" cm="1">
        <f t="array" ref="C357">IFERROR(AVERAGE(IF(IMDB_Movies_2[director_name]='Director Analysis'!$B357,IMDB_Movies_2[imdb_score])),0)</f>
        <v>6.833333333333333</v>
      </c>
      <c r="D357" s="1" cm="1">
        <f t="array" ref="D357">_xlfn.PERCENTILE.INC(IF(IMDB_Movies_2[director_name]='Director Analysis'!B357,IMDB_Movies_2[imdb_score]),0.95)</f>
        <v>7.6</v>
      </c>
    </row>
    <row r="358" spans="2:4" x14ac:dyDescent="0.3">
      <c r="B358" t="str">
        <v>Harold Ramis</v>
      </c>
      <c r="C358" s="1" cm="1">
        <f t="array" ref="C358">IFERROR(AVERAGE(IF(IMDB_Movies_2[director_name]='Director Analysis'!$B358,IMDB_Movies_2[imdb_score])),0)</f>
        <v>6.55</v>
      </c>
      <c r="D358" s="1" cm="1">
        <f t="array" ref="D358">_xlfn.PERCENTILE.INC(IF(IMDB_Movies_2[director_name]='Director Analysis'!B358,IMDB_Movies_2[imdb_score]),0.95)</f>
        <v>7.8549999999999995</v>
      </c>
    </row>
    <row r="359" spans="2:4" x14ac:dyDescent="0.3">
      <c r="B359" t="str">
        <v>Donald Petrie</v>
      </c>
      <c r="C359" s="1" cm="1">
        <f t="array" ref="C359">IFERROR(AVERAGE(IF(IMDB_Movies_2[director_name]='Director Analysis'!$B359,IMDB_Movies_2[imdb_score])),0)</f>
        <v>5.6625000000000005</v>
      </c>
      <c r="D359" s="1" cm="1">
        <f t="array" ref="D359">_xlfn.PERCENTILE.INC(IF(IMDB_Movies_2[director_name]='Director Analysis'!B359,IMDB_Movies_2[imdb_score]),0.95)</f>
        <v>6.33</v>
      </c>
    </row>
    <row r="360" spans="2:4" x14ac:dyDescent="0.3">
      <c r="B360" t="str">
        <v>Jorge Blanco</v>
      </c>
      <c r="C360" s="1" cm="1">
        <f t="array" ref="C360">IFERROR(AVERAGE(IF(IMDB_Movies_2[director_name]='Director Analysis'!$B360,IMDB_Movies_2[imdb_score])),0)</f>
        <v>6.1</v>
      </c>
      <c r="D360" s="1" cm="1">
        <f t="array" ref="D360">_xlfn.PERCENTILE.INC(IF(IMDB_Movies_2[director_name]='Director Analysis'!B360,IMDB_Movies_2[imdb_score]),0.95)</f>
        <v>6.1</v>
      </c>
    </row>
    <row r="361" spans="2:4" x14ac:dyDescent="0.3">
      <c r="B361" t="str">
        <v>Stuart Baird</v>
      </c>
      <c r="C361" s="1" cm="1">
        <f t="array" ref="C361">IFERROR(AVERAGE(IF(IMDB_Movies_2[director_name]='Director Analysis'!$B361,IMDB_Movies_2[imdb_score])),0)</f>
        <v>6.4</v>
      </c>
      <c r="D361" s="1" cm="1">
        <f t="array" ref="D361">_xlfn.PERCENTILE.INC(IF(IMDB_Movies_2[director_name]='Director Analysis'!B361,IMDB_Movies_2[imdb_score]),0.95)</f>
        <v>6.4</v>
      </c>
    </row>
    <row r="362" spans="2:4" x14ac:dyDescent="0.3">
      <c r="B362" t="str">
        <v>Joel Coen</v>
      </c>
      <c r="C362" s="1" cm="1">
        <f t="array" ref="C362">IFERROR(AVERAGE(IF(IMDB_Movies_2[director_name]='Director Analysis'!$B362,IMDB_Movies_2[imdb_score])),0)</f>
        <v>7.3999999999999995</v>
      </c>
      <c r="D362" s="1" cm="1">
        <f t="array" ref="D362">_xlfn.PERCENTILE.INC(IF(IMDB_Movies_2[director_name]='Director Analysis'!B362,IMDB_Movies_2[imdb_score]),0.95)</f>
        <v>8.1399999999999988</v>
      </c>
    </row>
    <row r="363" spans="2:4" x14ac:dyDescent="0.3">
      <c r="B363" t="str">
        <v>Harold Becker</v>
      </c>
      <c r="C363" s="1" cm="1">
        <f t="array" ref="C363">IFERROR(AVERAGE(IF(IMDB_Movies_2[director_name]='Director Analysis'!$B363,IMDB_Movies_2[imdb_score])),0)</f>
        <v>6.15</v>
      </c>
      <c r="D363" s="1" cm="1">
        <f t="array" ref="D363">_xlfn.PERCENTILE.INC(IF(IMDB_Movies_2[director_name]='Director Analysis'!B363,IMDB_Movies_2[imdb_score]),0.95)</f>
        <v>6.71</v>
      </c>
    </row>
    <row r="364" spans="2:4" x14ac:dyDescent="0.3">
      <c r="B364" t="str">
        <v>Scott Stewart</v>
      </c>
      <c r="C364" s="1" cm="1">
        <f t="array" ref="C364">IFERROR(AVERAGE(IF(IMDB_Movies_2[director_name]='Director Analysis'!$B364,IMDB_Movies_2[imdb_score])),0)</f>
        <v>5.45</v>
      </c>
      <c r="D364" s="1" cm="1">
        <f t="array" ref="D364">_xlfn.PERCENTILE.INC(IF(IMDB_Movies_2[director_name]='Director Analysis'!B364,IMDB_Movies_2[imdb_score]),0.95)</f>
        <v>5.6749999999999998</v>
      </c>
    </row>
    <row r="365" spans="2:4" x14ac:dyDescent="0.3">
      <c r="B365" t="str">
        <v>Patrick Gilmore</v>
      </c>
      <c r="C365" s="1" cm="1">
        <f t="array" ref="C365">IFERROR(AVERAGE(IF(IMDB_Movies_2[director_name]='Director Analysis'!$B365,IMDB_Movies_2[imdb_score])),0)</f>
        <v>6.7</v>
      </c>
      <c r="D365" s="1" cm="1">
        <f t="array" ref="D365">_xlfn.PERCENTILE.INC(IF(IMDB_Movies_2[director_name]='Director Analysis'!B365,IMDB_Movies_2[imdb_score]),0.95)</f>
        <v>6.7</v>
      </c>
    </row>
    <row r="366" spans="2:4" x14ac:dyDescent="0.3">
      <c r="B366" t="str">
        <v>Tony Bill</v>
      </c>
      <c r="C366" s="1" cm="1">
        <f t="array" ref="C366">IFERROR(AVERAGE(IF(IMDB_Movies_2[director_name]='Director Analysis'!$B366,IMDB_Movies_2[imdb_score])),0)</f>
        <v>6.6</v>
      </c>
      <c r="D366" s="1" cm="1">
        <f t="array" ref="D366">_xlfn.PERCENTILE.INC(IF(IMDB_Movies_2[director_name]='Director Analysis'!B366,IMDB_Movies_2[imdb_score]),0.95)</f>
        <v>6.6</v>
      </c>
    </row>
    <row r="367" spans="2:4" x14ac:dyDescent="0.3">
      <c r="B367" t="str">
        <v>Rod Lurie</v>
      </c>
      <c r="C367" s="1" cm="1">
        <f t="array" ref="C367">IFERROR(AVERAGE(IF(IMDB_Movies_2[director_name]='Director Analysis'!$B367,IMDB_Movies_2[imdb_score])),0)</f>
        <v>6.6</v>
      </c>
      <c r="D367" s="1" cm="1">
        <f t="array" ref="D367">_xlfn.PERCENTILE.INC(IF(IMDB_Movies_2[director_name]='Director Analysis'!B367,IMDB_Movies_2[imdb_score]),0.95)</f>
        <v>6.98</v>
      </c>
    </row>
    <row r="368" spans="2:4" x14ac:dyDescent="0.3">
      <c r="B368" t="str">
        <v>Walter Hill</v>
      </c>
      <c r="C368" s="1" cm="1">
        <f t="array" ref="C368">IFERROR(AVERAGE(IF(IMDB_Movies_2[director_name]='Director Analysis'!$B368,IMDB_Movies_2[imdb_score])),0)</f>
        <v>5.5333333333333341</v>
      </c>
      <c r="D368" s="1" cm="1">
        <f t="array" ref="D368">_xlfn.PERCENTILE.INC(IF(IMDB_Movies_2[director_name]='Director Analysis'!B368,IMDB_Movies_2[imdb_score]),0.95)</f>
        <v>6.06</v>
      </c>
    </row>
    <row r="369" spans="2:4" x14ac:dyDescent="0.3">
      <c r="B369" t="str">
        <v>Akiva Goldsman</v>
      </c>
      <c r="C369" s="1" cm="1">
        <f t="array" ref="C369">IFERROR(AVERAGE(IF(IMDB_Movies_2[director_name]='Director Analysis'!$B369,IMDB_Movies_2[imdb_score])),0)</f>
        <v>6.2</v>
      </c>
      <c r="D369" s="1" cm="1">
        <f t="array" ref="D369">_xlfn.PERCENTILE.INC(IF(IMDB_Movies_2[director_name]='Director Analysis'!B369,IMDB_Movies_2[imdb_score]),0.95)</f>
        <v>6.2</v>
      </c>
    </row>
    <row r="370" spans="2:4" x14ac:dyDescent="0.3">
      <c r="B370" t="str">
        <v>Harald Zwart</v>
      </c>
      <c r="C370" s="1" cm="1">
        <f t="array" ref="C370">IFERROR(AVERAGE(IF(IMDB_Movies_2[director_name]='Director Analysis'!$B370,IMDB_Movies_2[imdb_score])),0)</f>
        <v>5.5</v>
      </c>
      <c r="D370" s="1" cm="1">
        <f t="array" ref="D370">_xlfn.PERCENTILE.INC(IF(IMDB_Movies_2[director_name]='Director Analysis'!B370,IMDB_Movies_2[imdb_score]),0.95)</f>
        <v>5.95</v>
      </c>
    </row>
    <row r="371" spans="2:4" x14ac:dyDescent="0.3">
      <c r="B371" t="str">
        <v>Walter Salles</v>
      </c>
      <c r="C371" s="1" cm="1">
        <f t="array" ref="C371">IFERROR(AVERAGE(IF(IMDB_Movies_2[director_name]='Director Analysis'!$B371,IMDB_Movies_2[imdb_score])),0)</f>
        <v>6.5666666666666664</v>
      </c>
      <c r="D371" s="1" cm="1">
        <f t="array" ref="D371">_xlfn.PERCENTILE.INC(IF(IMDB_Movies_2[director_name]='Director Analysis'!B371,IMDB_Movies_2[imdb_score]),0.95)</f>
        <v>7.81</v>
      </c>
    </row>
    <row r="372" spans="2:4" x14ac:dyDescent="0.3">
      <c r="B372" t="str">
        <v>Iain Softley</v>
      </c>
      <c r="C372" s="1" cm="1">
        <f t="array" ref="C372">IFERROR(AVERAGE(IF(IMDB_Movies_2[director_name]='Director Analysis'!$B372,IMDB_Movies_2[imdb_score])),0)</f>
        <v>6.55</v>
      </c>
      <c r="D372" s="1" cm="1">
        <f t="array" ref="D372">_xlfn.PERCENTILE.INC(IF(IMDB_Movies_2[director_name]='Director Analysis'!B372,IMDB_Movies_2[imdb_score]),0.95)</f>
        <v>7.2649999999999997</v>
      </c>
    </row>
    <row r="373" spans="2:4" x14ac:dyDescent="0.3">
      <c r="B373" t="str">
        <v>David Koepp</v>
      </c>
      <c r="C373" s="1" cm="1">
        <f t="array" ref="C373">IFERROR(AVERAGE(IF(IMDB_Movies_2[director_name]='Director Analysis'!$B373,IMDB_Movies_2[imdb_score])),0)</f>
        <v>6.4599999999999991</v>
      </c>
      <c r="D373" s="1" cm="1">
        <f t="array" ref="D373">_xlfn.PERCENTILE.INC(IF(IMDB_Movies_2[director_name]='Director Analysis'!B373,IMDB_Movies_2[imdb_score]),0.95)</f>
        <v>6.94</v>
      </c>
    </row>
    <row r="374" spans="2:4" x14ac:dyDescent="0.3">
      <c r="B374" t="str">
        <v>Uwe Boll</v>
      </c>
      <c r="C374" s="1" cm="1">
        <f t="array" ref="C374">IFERROR(AVERAGE(IF(IMDB_Movies_2[director_name]='Director Analysis'!$B374,IMDB_Movies_2[imdb_score])),0)</f>
        <v>3</v>
      </c>
      <c r="D374" s="1" cm="1">
        <f t="array" ref="D374">_xlfn.PERCENTILE.INC(IF(IMDB_Movies_2[director_name]='Director Analysis'!B374,IMDB_Movies_2[imdb_score]),0.95)</f>
        <v>3.71</v>
      </c>
    </row>
    <row r="375" spans="2:4" x14ac:dyDescent="0.3">
      <c r="B375" t="str">
        <v>John Dahl</v>
      </c>
      <c r="C375" s="1" cm="1">
        <f t="array" ref="C375">IFERROR(AVERAGE(IF(IMDB_Movies_2[director_name]='Director Analysis'!$B375,IMDB_Movies_2[imdb_score])),0)</f>
        <v>6.8000000000000007</v>
      </c>
      <c r="D375" s="1" cm="1">
        <f t="array" ref="D375">_xlfn.PERCENTILE.INC(IF(IMDB_Movies_2[director_name]='Director Analysis'!B375,IMDB_Movies_2[imdb_score]),0.95)</f>
        <v>7.2949999999999999</v>
      </c>
    </row>
    <row r="376" spans="2:4" x14ac:dyDescent="0.3">
      <c r="B376" t="str">
        <v>Tim Miller</v>
      </c>
      <c r="C376" s="1" cm="1">
        <f t="array" ref="C376">IFERROR(AVERAGE(IF(IMDB_Movies_2[director_name]='Director Analysis'!$B376,IMDB_Movies_2[imdb_score])),0)</f>
        <v>8.1</v>
      </c>
      <c r="D376" s="1" cm="1">
        <f t="array" ref="D376">_xlfn.PERCENTILE.INC(IF(IMDB_Movies_2[director_name]='Director Analysis'!B376,IMDB_Movies_2[imdb_score]),0.95)</f>
        <v>8.1</v>
      </c>
    </row>
    <row r="377" spans="2:4" x14ac:dyDescent="0.3">
      <c r="B377" t="str">
        <v>Stephen Herek</v>
      </c>
      <c r="C377" s="1" cm="1">
        <f t="array" ref="C377">IFERROR(AVERAGE(IF(IMDB_Movies_2[director_name]='Director Analysis'!$B377,IMDB_Movies_2[imdb_score])),0)</f>
        <v>6.1285714285714281</v>
      </c>
      <c r="D377" s="1" cm="1">
        <f t="array" ref="D377">_xlfn.PERCENTILE.INC(IF(IMDB_Movies_2[director_name]='Director Analysis'!B377,IMDB_Movies_2[imdb_score]),0.95)</f>
        <v>7.18</v>
      </c>
    </row>
    <row r="378" spans="2:4" x14ac:dyDescent="0.3">
      <c r="B378" t="str">
        <v>Peter MacDonald</v>
      </c>
      <c r="C378" s="1" cm="1">
        <f t="array" ref="C378">IFERROR(AVERAGE(IF(IMDB_Movies_2[director_name]='Director Analysis'!$B378,IMDB_Movies_2[imdb_score])),0)</f>
        <v>5.7</v>
      </c>
      <c r="D378" s="1" cm="1">
        <f t="array" ref="D378">_xlfn.PERCENTILE.INC(IF(IMDB_Movies_2[director_name]='Director Analysis'!B378,IMDB_Movies_2[imdb_score]),0.95)</f>
        <v>5.7</v>
      </c>
    </row>
    <row r="379" spans="2:4" x14ac:dyDescent="0.3">
      <c r="B379" t="str">
        <v>Anthony Hemingway</v>
      </c>
      <c r="C379" s="1" cm="1">
        <f t="array" ref="C379">IFERROR(AVERAGE(IF(IMDB_Movies_2[director_name]='Director Analysis'!$B379,IMDB_Movies_2[imdb_score])),0)</f>
        <v>5.9</v>
      </c>
      <c r="D379" s="1" cm="1">
        <f t="array" ref="D379">_xlfn.PERCENTILE.INC(IF(IMDB_Movies_2[director_name]='Director Analysis'!B379,IMDB_Movies_2[imdb_score]),0.95)</f>
        <v>5.9</v>
      </c>
    </row>
    <row r="380" spans="2:4" x14ac:dyDescent="0.3">
      <c r="B380" t="str">
        <v>Sean Anders</v>
      </c>
      <c r="C380" s="1" cm="1">
        <f t="array" ref="C380">IFERROR(AVERAGE(IF(IMDB_Movies_2[director_name]='Director Analysis'!$B380,IMDB_Movies_2[imdb_score])),0)</f>
        <v>6.125</v>
      </c>
      <c r="D380" s="1" cm="1">
        <f t="array" ref="D380">_xlfn.PERCENTILE.INC(IF(IMDB_Movies_2[director_name]='Director Analysis'!B380,IMDB_Movies_2[imdb_score]),0.95)</f>
        <v>6.47</v>
      </c>
    </row>
    <row r="381" spans="2:4" x14ac:dyDescent="0.3">
      <c r="B381" t="str">
        <v>Mark Neveldine</v>
      </c>
      <c r="C381" s="1" cm="1">
        <f t="array" ref="C381">IFERROR(AVERAGE(IF(IMDB_Movies_2[director_name]='Director Analysis'!$B381,IMDB_Movies_2[imdb_score])),0)</f>
        <v>5.5600000000000005</v>
      </c>
      <c r="D381" s="1" cm="1">
        <f t="array" ref="D381">_xlfn.PERCENTILE.INC(IF(IMDB_Movies_2[director_name]='Director Analysis'!B381,IMDB_Movies_2[imdb_score]),0.95)</f>
        <v>6.84</v>
      </c>
    </row>
    <row r="382" spans="2:4" x14ac:dyDescent="0.3">
      <c r="B382" t="str">
        <v>John Madden</v>
      </c>
      <c r="C382" s="1" cm="1">
        <f t="array" ref="C382">IFERROR(AVERAGE(IF(IMDB_Movies_2[director_name]='Director Analysis'!$B382,IMDB_Movies_2[imdb_score])),0)</f>
        <v>6.7799999999999994</v>
      </c>
      <c r="D382" s="1" cm="1">
        <f t="array" ref="D382">_xlfn.PERCENTILE.INC(IF(IMDB_Movies_2[director_name]='Director Analysis'!B382,IMDB_Movies_2[imdb_score]),0.95)</f>
        <v>7.28</v>
      </c>
    </row>
    <row r="383" spans="2:4" x14ac:dyDescent="0.3">
      <c r="B383" t="str">
        <v>Kevin Bray</v>
      </c>
      <c r="C383" s="1" cm="1">
        <f t="array" ref="C383">IFERROR(AVERAGE(IF(IMDB_Movies_2[director_name]='Director Analysis'!$B383,IMDB_Movies_2[imdb_score])),0)</f>
        <v>5.95</v>
      </c>
      <c r="D383" s="1" cm="1">
        <f t="array" ref="D383">_xlfn.PERCENTILE.INC(IF(IMDB_Movies_2[director_name]='Director Analysis'!B383,IMDB_Movies_2[imdb_score]),0.95)</f>
        <v>6.1749999999999998</v>
      </c>
    </row>
    <row r="384" spans="2:4" x14ac:dyDescent="0.3">
      <c r="B384" t="str">
        <v>Mike Gabriel</v>
      </c>
      <c r="C384" s="1" cm="1">
        <f t="array" ref="C384">IFERROR(AVERAGE(IF(IMDB_Movies_2[director_name]='Director Analysis'!$B384,IMDB_Movies_2[imdb_score])),0)</f>
        <v>6.6</v>
      </c>
      <c r="D384" s="1" cm="1">
        <f t="array" ref="D384">_xlfn.PERCENTILE.INC(IF(IMDB_Movies_2[director_name]='Director Analysis'!B384,IMDB_Movies_2[imdb_score]),0.95)</f>
        <v>6.6</v>
      </c>
    </row>
    <row r="385" spans="2:4" x14ac:dyDescent="0.3">
      <c r="B385" t="str">
        <v>Sam Weisman</v>
      </c>
      <c r="C385" s="1" cm="1">
        <f t="array" ref="C385">IFERROR(AVERAGE(IF(IMDB_Movies_2[director_name]='Director Analysis'!$B385,IMDB_Movies_2[imdb_score])),0)</f>
        <v>5.4499999999999993</v>
      </c>
      <c r="D385" s="1" cm="1">
        <f t="array" ref="D385">_xlfn.PERCENTILE.INC(IF(IMDB_Movies_2[director_name]='Director Analysis'!B385,IMDB_Movies_2[imdb_score]),0.95)</f>
        <v>5.585</v>
      </c>
    </row>
    <row r="386" spans="2:4" x14ac:dyDescent="0.3">
      <c r="B386" t="str">
        <v>Jesse Dylan</v>
      </c>
      <c r="C386" s="1" cm="1">
        <f t="array" ref="C386">IFERROR(AVERAGE(IF(IMDB_Movies_2[director_name]='Director Analysis'!$B386,IMDB_Movies_2[imdb_score])),0)</f>
        <v>6.0333333333333323</v>
      </c>
      <c r="D386" s="1" cm="1">
        <f t="array" ref="D386">_xlfn.PERCENTILE.INC(IF(IMDB_Movies_2[director_name]='Director Analysis'!B386,IMDB_Movies_2[imdb_score]),0.95)</f>
        <v>6.29</v>
      </c>
    </row>
    <row r="387" spans="2:4" x14ac:dyDescent="0.3">
      <c r="B387" t="str">
        <v>Wayne Wang</v>
      </c>
      <c r="C387" s="1" cm="1">
        <f t="array" ref="C387">IFERROR(AVERAGE(IF(IMDB_Movies_2[director_name]='Director Analysis'!$B387,IMDB_Movies_2[imdb_score])),0)</f>
        <v>6.0200000000000005</v>
      </c>
      <c r="D387" s="1" cm="1">
        <f t="array" ref="D387">_xlfn.PERCENTILE.INC(IF(IMDB_Movies_2[director_name]='Director Analysis'!B387,IMDB_Movies_2[imdb_score]),0.95)</f>
        <v>6.4</v>
      </c>
    </row>
    <row r="388" spans="2:4" x14ac:dyDescent="0.3">
      <c r="B388" t="str">
        <v>Gabriele Muccino</v>
      </c>
      <c r="C388" s="1" cm="1">
        <f t="array" ref="C388">IFERROR(AVERAGE(IF(IMDB_Movies_2[director_name]='Director Analysis'!$B388,IMDB_Movies_2[imdb_score])),0)</f>
        <v>6.9749999999999996</v>
      </c>
      <c r="D388" s="1" cm="1">
        <f t="array" ref="D388">_xlfn.PERCENTILE.INC(IF(IMDB_Movies_2[director_name]='Director Analysis'!B388,IMDB_Movies_2[imdb_score]),0.95)</f>
        <v>7.9550000000000001</v>
      </c>
    </row>
    <row r="389" spans="2:4" x14ac:dyDescent="0.3">
      <c r="B389" t="str">
        <v>Tom Dey</v>
      </c>
      <c r="C389" s="1" cm="1">
        <f t="array" ref="C389">IFERROR(AVERAGE(IF(IMDB_Movies_2[director_name]='Director Analysis'!$B389,IMDB_Movies_2[imdb_score])),0)</f>
        <v>5.4666666666666659</v>
      </c>
      <c r="D389" s="1" cm="1">
        <f t="array" ref="D389">_xlfn.PERCENTILE.INC(IF(IMDB_Movies_2[director_name]='Director Analysis'!B389,IMDB_Movies_2[imdb_score]),0.95)</f>
        <v>6.5</v>
      </c>
    </row>
    <row r="390" spans="2:4" x14ac:dyDescent="0.3">
      <c r="B390" t="str">
        <v>Jimmy Hayward</v>
      </c>
      <c r="C390" s="1" cm="1">
        <f t="array" ref="C390">IFERROR(AVERAGE(IF(IMDB_Movies_2[director_name]='Director Analysis'!$B390,IMDB_Movies_2[imdb_score])),0)</f>
        <v>5.3000000000000007</v>
      </c>
      <c r="D390" s="1" cm="1">
        <f t="array" ref="D390">_xlfn.PERCENTILE.INC(IF(IMDB_Movies_2[director_name]='Director Analysis'!B390,IMDB_Movies_2[imdb_score]),0.95)</f>
        <v>5.84</v>
      </c>
    </row>
    <row r="391" spans="2:4" x14ac:dyDescent="0.3">
      <c r="B391" t="str">
        <v>Alan Parker</v>
      </c>
      <c r="C391" s="1" cm="1">
        <f t="array" ref="C391">IFERROR(AVERAGE(IF(IMDB_Movies_2[director_name]='Director Analysis'!$B391,IMDB_Movies_2[imdb_score])),0)</f>
        <v>7.0333333333333341</v>
      </c>
      <c r="D391" s="1" cm="1">
        <f t="array" ref="D391">_xlfn.PERCENTILE.INC(IF(IMDB_Movies_2[director_name]='Director Analysis'!B391,IMDB_Movies_2[imdb_score]),0.95)</f>
        <v>7.4799999999999995</v>
      </c>
    </row>
    <row r="392" spans="2:4" x14ac:dyDescent="0.3">
      <c r="B392" t="str">
        <v>John Frankenheimer</v>
      </c>
      <c r="C392" s="1" cm="1">
        <f t="array" ref="C392">IFERROR(AVERAGE(IF(IMDB_Movies_2[director_name]='Director Analysis'!$B392,IMDB_Movies_2[imdb_score])),0)</f>
        <v>5.8</v>
      </c>
      <c r="D392" s="1" cm="1">
        <f t="array" ref="D392">_xlfn.PERCENTILE.INC(IF(IMDB_Movies_2[director_name]='Director Analysis'!B392,IMDB_Movies_2[imdb_score]),0.95)</f>
        <v>7.14</v>
      </c>
    </row>
    <row r="393" spans="2:4" x14ac:dyDescent="0.3">
      <c r="B393" t="str">
        <v>Paul King</v>
      </c>
      <c r="C393" s="1" cm="1">
        <f t="array" ref="C393">IFERROR(AVERAGE(IF(IMDB_Movies_2[director_name]='Director Analysis'!$B393,IMDB_Movies_2[imdb_score])),0)</f>
        <v>7.2</v>
      </c>
      <c r="D393" s="1" cm="1">
        <f t="array" ref="D393">_xlfn.PERCENTILE.INC(IF(IMDB_Movies_2[director_name]='Director Analysis'!B393,IMDB_Movies_2[imdb_score]),0.95)</f>
        <v>7.2</v>
      </c>
    </row>
    <row r="394" spans="2:4" x14ac:dyDescent="0.3">
      <c r="B394" t="str">
        <v>Akiva Schaffer</v>
      </c>
      <c r="C394" s="1" cm="1">
        <f t="array" ref="C394">IFERROR(AVERAGE(IF(IMDB_Movies_2[director_name]='Director Analysis'!$B394,IMDB_Movies_2[imdb_score])),0)</f>
        <v>5.7</v>
      </c>
      <c r="D394" s="1" cm="1">
        <f t="array" ref="D394">_xlfn.PERCENTILE.INC(IF(IMDB_Movies_2[director_name]='Director Analysis'!B394,IMDB_Movies_2[imdb_score]),0.95)</f>
        <v>5.7</v>
      </c>
    </row>
    <row r="395" spans="2:4" x14ac:dyDescent="0.3">
      <c r="B395" t="str">
        <v>William Friedkin</v>
      </c>
      <c r="C395" s="1" cm="1">
        <f t="array" ref="C395">IFERROR(AVERAGE(IF(IMDB_Movies_2[director_name]='Director Analysis'!$B395,IMDB_Movies_2[imdb_score])),0)</f>
        <v>6.45</v>
      </c>
      <c r="D395" s="1" cm="1">
        <f t="array" ref="D395">_xlfn.PERCENTILE.INC(IF(IMDB_Movies_2[director_name]='Director Analysis'!B395,IMDB_Movies_2[imdb_score]),0.95)</f>
        <v>7.8049999999999997</v>
      </c>
    </row>
    <row r="396" spans="2:4" x14ac:dyDescent="0.3">
      <c r="B396" t="str">
        <v>Kent Alterman</v>
      </c>
      <c r="C396" s="1" cm="1">
        <f t="array" ref="C396">IFERROR(AVERAGE(IF(IMDB_Movies_2[director_name]='Director Analysis'!$B396,IMDB_Movies_2[imdb_score])),0)</f>
        <v>5.8</v>
      </c>
      <c r="D396" s="1" cm="1">
        <f t="array" ref="D396">_xlfn.PERCENTILE.INC(IF(IMDB_Movies_2[director_name]='Director Analysis'!B396,IMDB_Movies_2[imdb_score]),0.95)</f>
        <v>5.8</v>
      </c>
    </row>
    <row r="397" spans="2:4" x14ac:dyDescent="0.3">
      <c r="B397" t="str">
        <v>Peter Lord</v>
      </c>
      <c r="C397" s="1" cm="1">
        <f t="array" ref="C397">IFERROR(AVERAGE(IF(IMDB_Movies_2[director_name]='Director Analysis'!$B397,IMDB_Movies_2[imdb_score])),0)</f>
        <v>6.85</v>
      </c>
      <c r="D397" s="1" cm="1">
        <f t="array" ref="D397">_xlfn.PERCENTILE.INC(IF(IMDB_Movies_2[director_name]='Director Analysis'!B397,IMDB_Movies_2[imdb_score]),0.95)</f>
        <v>6.9850000000000003</v>
      </c>
    </row>
    <row r="398" spans="2:4" x14ac:dyDescent="0.3">
      <c r="B398" t="str">
        <v>Shekhar Kapur</v>
      </c>
      <c r="C398" s="1" cm="1">
        <f t="array" ref="C398">IFERROR(AVERAGE(IF(IMDB_Movies_2[director_name]='Director Analysis'!$B398,IMDB_Movies_2[imdb_score])),0)</f>
        <v>6.9666666666666659</v>
      </c>
      <c r="D398" s="1" cm="1">
        <f t="array" ref="D398">_xlfn.PERCENTILE.INC(IF(IMDB_Movies_2[director_name]='Director Analysis'!B398,IMDB_Movies_2[imdb_score]),0.95)</f>
        <v>7.4399999999999995</v>
      </c>
    </row>
    <row r="399" spans="2:4" x14ac:dyDescent="0.3">
      <c r="B399" t="str">
        <v>Karyn Kusama</v>
      </c>
      <c r="C399" s="1" cm="1">
        <f t="array" ref="C399">IFERROR(AVERAGE(IF(IMDB_Movies_2[director_name]='Director Analysis'!$B399,IMDB_Movies_2[imdb_score])),0)</f>
        <v>5.3</v>
      </c>
      <c r="D399" s="1" cm="1">
        <f t="array" ref="D399">_xlfn.PERCENTILE.INC(IF(IMDB_Movies_2[director_name]='Director Analysis'!B399,IMDB_Movies_2[imdb_score]),0.95)</f>
        <v>5.48</v>
      </c>
    </row>
    <row r="400" spans="2:4" x14ac:dyDescent="0.3">
      <c r="B400" t="str">
        <v>Ron Maxwell</v>
      </c>
      <c r="C400" s="1" cm="1">
        <f t="array" ref="C400">IFERROR(AVERAGE(IF(IMDB_Movies_2[director_name]='Director Analysis'!$B400,IMDB_Movies_2[imdb_score])),0)</f>
        <v>7</v>
      </c>
      <c r="D400" s="1" cm="1">
        <f t="array" ref="D400">_xlfn.PERCENTILE.INC(IF(IMDB_Movies_2[director_name]='Director Analysis'!B400,IMDB_Movies_2[imdb_score]),0.95)</f>
        <v>7.63</v>
      </c>
    </row>
    <row r="401" spans="2:4" x14ac:dyDescent="0.3">
      <c r="B401" t="str">
        <v>Robert Butler</v>
      </c>
      <c r="C401" s="1" cm="1">
        <f t="array" ref="C401">IFERROR(AVERAGE(IF(IMDB_Movies_2[director_name]='Director Analysis'!$B401,IMDB_Movies_2[imdb_score])),0)</f>
        <v>4.7</v>
      </c>
      <c r="D401" s="1" cm="1">
        <f t="array" ref="D401">_xlfn.PERCENTILE.INC(IF(IMDB_Movies_2[director_name]='Director Analysis'!B401,IMDB_Movies_2[imdb_score]),0.95)</f>
        <v>4.7</v>
      </c>
    </row>
    <row r="402" spans="2:4" x14ac:dyDescent="0.3">
      <c r="B402" t="str">
        <v>Karey Kirkpatrick</v>
      </c>
      <c r="C402" s="1" cm="1">
        <f t="array" ref="C402">IFERROR(AVERAGE(IF(IMDB_Movies_2[director_name]='Director Analysis'!$B402,IMDB_Movies_2[imdb_score])),0)</f>
        <v>5.6</v>
      </c>
      <c r="D402" s="1" cm="1">
        <f t="array" ref="D402">_xlfn.PERCENTILE.INC(IF(IMDB_Movies_2[director_name]='Director Analysis'!B402,IMDB_Movies_2[imdb_score]),0.95)</f>
        <v>5.6</v>
      </c>
    </row>
    <row r="403" spans="2:4" x14ac:dyDescent="0.3">
      <c r="B403" t="str">
        <v>Steve Antin</v>
      </c>
      <c r="C403" s="1" cm="1">
        <f t="array" ref="C403">IFERROR(AVERAGE(IF(IMDB_Movies_2[director_name]='Director Analysis'!$B403,IMDB_Movies_2[imdb_score])),0)</f>
        <v>6.4</v>
      </c>
      <c r="D403" s="1" cm="1">
        <f t="array" ref="D403">_xlfn.PERCENTILE.INC(IF(IMDB_Movies_2[director_name]='Director Analysis'!B403,IMDB_Movies_2[imdb_score]),0.95)</f>
        <v>6.4</v>
      </c>
    </row>
    <row r="404" spans="2:4" x14ac:dyDescent="0.3">
      <c r="B404" t="str">
        <v>Francis Ford Coppola</v>
      </c>
      <c r="C404" s="1" cm="1">
        <f t="array" ref="C404">IFERROR(AVERAGE(IF(IMDB_Movies_2[director_name]='Director Analysis'!$B404,IMDB_Movies_2[imdb_score])),0)</f>
        <v>7.6555555555555559</v>
      </c>
      <c r="D404" s="1" cm="1">
        <f t="array" ref="D404">_xlfn.PERCENTILE.INC(IF(IMDB_Movies_2[director_name]='Director Analysis'!B404,IMDB_Movies_2[imdb_score]),0.95)</f>
        <v>9.1199999999999992</v>
      </c>
    </row>
    <row r="405" spans="2:4" x14ac:dyDescent="0.3">
      <c r="B405" t="str">
        <v>Richard Lester</v>
      </c>
      <c r="C405" s="1" cm="1">
        <f t="array" ref="C405">IFERROR(AVERAGE(IF(IMDB_Movies_2[director_name]='Director Analysis'!$B405,IMDB_Movies_2[imdb_score])),0)</f>
        <v>6.4666666666666659</v>
      </c>
      <c r="D405" s="1" cm="1">
        <f t="array" ref="D405">_xlfn.PERCENTILE.INC(IF(IMDB_Movies_2[director_name]='Director Analysis'!B405,IMDB_Movies_2[imdb_score]),0.95)</f>
        <v>7.61</v>
      </c>
    </row>
    <row r="406" spans="2:4" x14ac:dyDescent="0.3">
      <c r="B406" t="str">
        <v>Scott Cooper</v>
      </c>
      <c r="C406" s="1" cm="1">
        <f t="array" ref="C406">IFERROR(AVERAGE(IF(IMDB_Movies_2[director_name]='Director Analysis'!$B406,IMDB_Movies_2[imdb_score])),0)</f>
        <v>7.0333333333333341</v>
      </c>
      <c r="D406" s="1" cm="1">
        <f t="array" ref="D406">_xlfn.PERCENTILE.INC(IF(IMDB_Movies_2[director_name]='Director Analysis'!B406,IMDB_Movies_2[imdb_score]),0.95)</f>
        <v>7.27</v>
      </c>
    </row>
    <row r="407" spans="2:4" x14ac:dyDescent="0.3">
      <c r="B407" t="str">
        <v>Robert Rodriguez</v>
      </c>
      <c r="C407" s="1" cm="1">
        <f t="array" ref="C407">IFERROR(AVERAGE(IF(IMDB_Movies_2[director_name]='Director Analysis'!$B407,IMDB_Movies_2[imdb_score])),0)</f>
        <v>5.6923076923076925</v>
      </c>
      <c r="D407" s="1" cm="1">
        <f t="array" ref="D407">_xlfn.PERCENTILE.INC(IF(IMDB_Movies_2[director_name]='Director Analysis'!B407,IMDB_Movies_2[imdb_score]),0.95)</f>
        <v>7.419999999999999</v>
      </c>
    </row>
    <row r="408" spans="2:4" x14ac:dyDescent="0.3">
      <c r="B408" t="str">
        <v>Curtis Hanson</v>
      </c>
      <c r="C408" s="1" cm="1">
        <f t="array" ref="C408">IFERROR(AVERAGE(IF(IMDB_Movies_2[director_name]='Director Analysis'!$B408,IMDB_Movies_2[imdb_score])),0)</f>
        <v>6.9799999999999995</v>
      </c>
      <c r="D408" s="1" cm="1">
        <f t="array" ref="D408">_xlfn.PERCENTILE.INC(IF(IMDB_Movies_2[director_name]='Director Analysis'!B408,IMDB_Movies_2[imdb_score]),0.95)</f>
        <v>8.120000000000001</v>
      </c>
    </row>
    <row r="409" spans="2:4" x14ac:dyDescent="0.3">
      <c r="B409" t="str">
        <v>Phyllida Lloyd</v>
      </c>
      <c r="C409" s="1" cm="1">
        <f t="array" ref="C409">IFERROR(AVERAGE(IF(IMDB_Movies_2[director_name]='Director Analysis'!$B409,IMDB_Movies_2[imdb_score])),0)</f>
        <v>6.35</v>
      </c>
      <c r="D409" s="1" cm="1">
        <f t="array" ref="D409">_xlfn.PERCENTILE.INC(IF(IMDB_Movies_2[director_name]='Director Analysis'!B409,IMDB_Movies_2[imdb_score]),0.95)</f>
        <v>6.3950000000000005</v>
      </c>
    </row>
    <row r="410" spans="2:4" x14ac:dyDescent="0.3">
      <c r="B410" t="str">
        <v>Jay Chandrasekhar</v>
      </c>
      <c r="C410" s="1" cm="1">
        <f t="array" ref="C410">IFERROR(AVERAGE(IF(IMDB_Movies_2[director_name]='Director Analysis'!$B410,IMDB_Movies_2[imdb_score])),0)</f>
        <v>6.0250000000000004</v>
      </c>
      <c r="D410" s="1" cm="1">
        <f t="array" ref="D410">_xlfn.PERCENTILE.INC(IF(IMDB_Movies_2[director_name]='Director Analysis'!B410,IMDB_Movies_2[imdb_score]),0.95)</f>
        <v>6.9799999999999995</v>
      </c>
    </row>
    <row r="411" spans="2:4" x14ac:dyDescent="0.3">
      <c r="B411" t="str">
        <v>Terrence Malick</v>
      </c>
      <c r="C411" s="1" cm="1">
        <f t="array" ref="C411">IFERROR(AVERAGE(IF(IMDB_Movies_2[director_name]='Director Analysis'!$B411,IMDB_Movies_2[imdb_score])),0)</f>
        <v>7</v>
      </c>
      <c r="D411" s="1" cm="1">
        <f t="array" ref="D411">_xlfn.PERCENTILE.INC(IF(IMDB_Movies_2[director_name]='Director Analysis'!B411,IMDB_Movies_2[imdb_score]),0.95)</f>
        <v>7.51</v>
      </c>
    </row>
    <row r="412" spans="2:4" x14ac:dyDescent="0.3">
      <c r="B412" t="str">
        <v>David Dobkin</v>
      </c>
      <c r="C412" s="1" cm="1">
        <f t="array" ref="C412">IFERROR(AVERAGE(IF(IMDB_Movies_2[director_name]='Director Analysis'!$B412,IMDB_Movies_2[imdb_score])),0)</f>
        <v>6.65</v>
      </c>
      <c r="D412" s="1" cm="1">
        <f t="array" ref="D412">_xlfn.PERCENTILE.INC(IF(IMDB_Movies_2[director_name]='Director Analysis'!B412,IMDB_Movies_2[imdb_score]),0.95)</f>
        <v>7.28</v>
      </c>
    </row>
    <row r="413" spans="2:4" x14ac:dyDescent="0.3">
      <c r="B413" t="str">
        <v>Milos Forman</v>
      </c>
      <c r="C413" s="1" cm="1">
        <f t="array" ref="C413">IFERROR(AVERAGE(IF(IMDB_Movies_2[director_name]='Director Analysis'!$B413,IMDB_Movies_2[imdb_score])),0)</f>
        <v>8.1333333333333329</v>
      </c>
      <c r="D413" s="1" cm="1">
        <f t="array" ref="D413">_xlfn.PERCENTILE.INC(IF(IMDB_Movies_2[director_name]='Director Analysis'!B413,IMDB_Movies_2[imdb_score]),0.95)</f>
        <v>8.66</v>
      </c>
    </row>
    <row r="414" spans="2:4" x14ac:dyDescent="0.3">
      <c r="B414" t="str">
        <v>Pierre Morel</v>
      </c>
      <c r="C414" s="1" cm="1">
        <f t="array" ref="C414">IFERROR(AVERAGE(IF(IMDB_Movies_2[director_name]='Director Analysis'!$B414,IMDB_Movies_2[imdb_score])),0)</f>
        <v>6.8500000000000005</v>
      </c>
      <c r="D414" s="1" cm="1">
        <f t="array" ref="D414">_xlfn.PERCENTILE.INC(IF(IMDB_Movies_2[director_name]='Director Analysis'!B414,IMDB_Movies_2[imdb_score]),0.95)</f>
        <v>7.7949999999999999</v>
      </c>
    </row>
    <row r="415" spans="2:4" x14ac:dyDescent="0.3">
      <c r="B415" t="str">
        <v>Paul Hunter</v>
      </c>
      <c r="C415" s="1" cm="1">
        <f t="array" ref="C415">IFERROR(AVERAGE(IF(IMDB_Movies_2[director_name]='Director Analysis'!$B415,IMDB_Movies_2[imdb_score])),0)</f>
        <v>5.5</v>
      </c>
      <c r="D415" s="1" cm="1">
        <f t="array" ref="D415">_xlfn.PERCENTILE.INC(IF(IMDB_Movies_2[director_name]='Director Analysis'!B415,IMDB_Movies_2[imdb_score]),0.95)</f>
        <v>5.5</v>
      </c>
    </row>
    <row r="416" spans="2:4" x14ac:dyDescent="0.3">
      <c r="B416" t="str">
        <v>Steve Oedekerk</v>
      </c>
      <c r="C416" s="1" cm="1">
        <f t="array" ref="C416">IFERROR(AVERAGE(IF(IMDB_Movies_2[director_name]='Director Analysis'!$B416,IMDB_Movies_2[imdb_score])),0)</f>
        <v>6.1999999999999993</v>
      </c>
      <c r="D416" s="1" cm="1">
        <f t="array" ref="D416">_xlfn.PERCENTILE.INC(IF(IMDB_Movies_2[director_name]='Director Analysis'!B416,IMDB_Movies_2[imdb_score]),0.95)</f>
        <v>6.64</v>
      </c>
    </row>
    <row r="417" spans="2:4" x14ac:dyDescent="0.3">
      <c r="B417" t="str">
        <v>George Nolfi</v>
      </c>
      <c r="C417" s="1" cm="1">
        <f t="array" ref="C417">IFERROR(AVERAGE(IF(IMDB_Movies_2[director_name]='Director Analysis'!$B417,IMDB_Movies_2[imdb_score])),0)</f>
        <v>7.1</v>
      </c>
      <c r="D417" s="1" cm="1">
        <f t="array" ref="D417">_xlfn.PERCENTILE.INC(IF(IMDB_Movies_2[director_name]='Director Analysis'!B417,IMDB_Movies_2[imdb_score]),0.95)</f>
        <v>7.1</v>
      </c>
    </row>
    <row r="418" spans="2:4" x14ac:dyDescent="0.3">
      <c r="B418" t="str">
        <v>Neil Jordan</v>
      </c>
      <c r="C418" s="1" cm="1">
        <f t="array" ref="C418">IFERROR(AVERAGE(IF(IMDB_Movies_2[director_name]='Director Analysis'!$B418,IMDB_Movies_2[imdb_score])),0)</f>
        <v>6.7624999999999993</v>
      </c>
      <c r="D418" s="1" cm="1">
        <f t="array" ref="D418">_xlfn.PERCENTILE.INC(IF(IMDB_Movies_2[director_name]='Director Analysis'!B418,IMDB_Movies_2[imdb_score]),0.95)</f>
        <v>7.4949999999999992</v>
      </c>
    </row>
    <row r="419" spans="2:4" x14ac:dyDescent="0.3">
      <c r="B419" t="str">
        <v>Rawson Marshall Thurber</v>
      </c>
      <c r="C419" s="1" cm="1">
        <f t="array" ref="C419">IFERROR(AVERAGE(IF(IMDB_Movies_2[director_name]='Director Analysis'!$B419,IMDB_Movies_2[imdb_score])),0)</f>
        <v>6.7666666666666666</v>
      </c>
      <c r="D419" s="1" cm="1">
        <f t="array" ref="D419">_xlfn.PERCENTILE.INC(IF(IMDB_Movies_2[director_name]='Director Analysis'!B419,IMDB_Movies_2[imdb_score]),0.95)</f>
        <v>6.97</v>
      </c>
    </row>
    <row r="420" spans="2:4" x14ac:dyDescent="0.3">
      <c r="B420" t="str">
        <v>Spike Lee</v>
      </c>
      <c r="C420" s="1" cm="1">
        <f t="array" ref="C420">IFERROR(AVERAGE(IF(IMDB_Movies_2[director_name]='Director Analysis'!$B420,IMDB_Movies_2[imdb_score])),0)</f>
        <v>6.7333333333333334</v>
      </c>
      <c r="D420" s="1" cm="1">
        <f t="array" ref="D420">_xlfn.PERCENTILE.INC(IF(IMDB_Movies_2[director_name]='Director Analysis'!B420,IMDB_Movies_2[imdb_score]),0.95)</f>
        <v>7.76</v>
      </c>
    </row>
    <row r="421" spans="2:4" x14ac:dyDescent="0.3">
      <c r="B421" t="str">
        <v>Brian Helgeland</v>
      </c>
      <c r="C421" s="1" cm="1">
        <f t="array" ref="C421">IFERROR(AVERAGE(IF(IMDB_Movies_2[director_name]='Director Analysis'!$B421,IMDB_Movies_2[imdb_score])),0)</f>
        <v>6.7200000000000006</v>
      </c>
      <c r="D421" s="1" cm="1">
        <f t="array" ref="D421">_xlfn.PERCENTILE.INC(IF(IMDB_Movies_2[director_name]='Director Analysis'!B421,IMDB_Movies_2[imdb_score]),0.95)</f>
        <v>7.42</v>
      </c>
    </row>
    <row r="422" spans="2:4" x14ac:dyDescent="0.3">
      <c r="B422" t="str">
        <v>Frank Marshall</v>
      </c>
      <c r="C422" s="1" cm="1">
        <f t="array" ref="C422">IFERROR(AVERAGE(IF(IMDB_Movies_2[director_name]='Director Analysis'!$B422,IMDB_Movies_2[imdb_score])),0)</f>
        <v>6.4249999999999998</v>
      </c>
      <c r="D422" s="1" cm="1">
        <f t="array" ref="D422">_xlfn.PERCENTILE.INC(IF(IMDB_Movies_2[director_name]='Director Analysis'!B422,IMDB_Movies_2[imdb_score]),0.95)</f>
        <v>7.27</v>
      </c>
    </row>
    <row r="423" spans="2:4" x14ac:dyDescent="0.3">
      <c r="B423" t="str">
        <v>Peter Hewitt</v>
      </c>
      <c r="C423" s="1" cm="1">
        <f t="array" ref="C423">IFERROR(AVERAGE(IF(IMDB_Movies_2[director_name]='Director Analysis'!$B423,IMDB_Movies_2[imdb_score])),0)</f>
        <v>5.3</v>
      </c>
      <c r="D423" s="1" cm="1">
        <f t="array" ref="D423">_xlfn.PERCENTILE.INC(IF(IMDB_Movies_2[director_name]='Director Analysis'!B423,IMDB_Movies_2[imdb_score]),0.95)</f>
        <v>6.14</v>
      </c>
    </row>
    <row r="424" spans="2:4" x14ac:dyDescent="0.3">
      <c r="B424" t="str">
        <v>Joe Roth</v>
      </c>
      <c r="C424" s="1" cm="1">
        <f t="array" ref="C424">IFERROR(AVERAGE(IF(IMDB_Movies_2[director_name]='Director Analysis'!$B424,IMDB_Movies_2[imdb_score])),0)</f>
        <v>5.45</v>
      </c>
      <c r="D424" s="1" cm="1">
        <f t="array" ref="D424">_xlfn.PERCENTILE.INC(IF(IMDB_Movies_2[director_name]='Director Analysis'!B424,IMDB_Movies_2[imdb_score]),0.95)</f>
        <v>5.6749999999999998</v>
      </c>
    </row>
    <row r="425" spans="2:4" x14ac:dyDescent="0.3">
      <c r="B425" t="str">
        <v>Bennett Miller</v>
      </c>
      <c r="C425" s="1" cm="1">
        <f t="array" ref="C425">IFERROR(AVERAGE(IF(IMDB_Movies_2[director_name]='Director Analysis'!$B425,IMDB_Movies_2[imdb_score])),0)</f>
        <v>7.5</v>
      </c>
      <c r="D425" s="1" cm="1">
        <f t="array" ref="D425">_xlfn.PERCENTILE.INC(IF(IMDB_Movies_2[director_name]='Director Analysis'!B425,IMDB_Movies_2[imdb_score]),0.95)</f>
        <v>7.59</v>
      </c>
    </row>
    <row r="426" spans="2:4" x14ac:dyDescent="0.3">
      <c r="B426" t="str">
        <v>Jaume Collet-Serra</v>
      </c>
      <c r="C426" s="1" cm="1">
        <f t="array" ref="C426">IFERROR(AVERAGE(IF(IMDB_Movies_2[director_name]='Director Analysis'!$B426,IMDB_Movies_2[imdb_score])),0)</f>
        <v>6.5200000000000005</v>
      </c>
      <c r="D426" s="1" cm="1">
        <f t="array" ref="D426">_xlfn.PERCENTILE.INC(IF(IMDB_Movies_2[director_name]='Director Analysis'!B426,IMDB_Movies_2[imdb_score]),0.95)</f>
        <v>6.98</v>
      </c>
    </row>
    <row r="427" spans="2:4" x14ac:dyDescent="0.3">
      <c r="B427" t="str">
        <v>Andy Fickman</v>
      </c>
      <c r="C427" s="1" cm="1">
        <f t="array" ref="C427">IFERROR(AVERAGE(IF(IMDB_Movies_2[director_name]='Director Analysis'!$B427,IMDB_Movies_2[imdb_score])),0)</f>
        <v>5.7666666666666666</v>
      </c>
      <c r="D427" s="1" cm="1">
        <f t="array" ref="D427">_xlfn.PERCENTILE.INC(IF(IMDB_Movies_2[director_name]='Director Analysis'!B427,IMDB_Movies_2[imdb_score]),0.95)</f>
        <v>6.3500000000000005</v>
      </c>
    </row>
    <row r="428" spans="2:4" x14ac:dyDescent="0.3">
      <c r="B428" t="str">
        <v>James McTeigue</v>
      </c>
      <c r="C428" s="1" cm="1">
        <f t="array" ref="C428">IFERROR(AVERAGE(IF(IMDB_Movies_2[director_name]='Director Analysis'!$B428,IMDB_Movies_2[imdb_score])),0)</f>
        <v>7</v>
      </c>
      <c r="D428" s="1" cm="1">
        <f t="array" ref="D428">_xlfn.PERCENTILE.INC(IF(IMDB_Movies_2[director_name]='Director Analysis'!B428,IMDB_Movies_2[imdb_score]),0.95)</f>
        <v>8.02</v>
      </c>
    </row>
    <row r="429" spans="2:4" x14ac:dyDescent="0.3">
      <c r="B429" t="str">
        <v>Matthew O'Callaghan</v>
      </c>
      <c r="C429" s="1" cm="1">
        <f t="array" ref="C429">IFERROR(AVERAGE(IF(IMDB_Movies_2[director_name]='Director Analysis'!$B429,IMDB_Movies_2[imdb_score])),0)</f>
        <v>6.6</v>
      </c>
      <c r="D429" s="1" cm="1">
        <f t="array" ref="D429">_xlfn.PERCENTILE.INC(IF(IMDB_Movies_2[director_name]='Director Analysis'!B429,IMDB_Movies_2[imdb_score]),0.95)</f>
        <v>6.6</v>
      </c>
    </row>
    <row r="430" spans="2:4" x14ac:dyDescent="0.3">
      <c r="B430" t="str">
        <v>Angela Robinson</v>
      </c>
      <c r="C430" s="1" cm="1">
        <f t="array" ref="C430">IFERROR(AVERAGE(IF(IMDB_Movies_2[director_name]='Director Analysis'!$B430,IMDB_Movies_2[imdb_score])),0)</f>
        <v>5</v>
      </c>
      <c r="D430" s="1" cm="1">
        <f t="array" ref="D430">_xlfn.PERCENTILE.INC(IF(IMDB_Movies_2[director_name]='Director Analysis'!B430,IMDB_Movies_2[imdb_score]),0.95)</f>
        <v>5.27</v>
      </c>
    </row>
    <row r="431" spans="2:4" x14ac:dyDescent="0.3">
      <c r="B431" t="str">
        <v>Gary Fleder</v>
      </c>
      <c r="C431" s="1" cm="1">
        <f t="array" ref="C431">IFERROR(AVERAGE(IF(IMDB_Movies_2[director_name]='Director Analysis'!$B431,IMDB_Movies_2[imdb_score])),0)</f>
        <v>6.6166666666666663</v>
      </c>
      <c r="D431" s="1" cm="1">
        <f t="array" ref="D431">_xlfn.PERCENTILE.INC(IF(IMDB_Movies_2[director_name]='Director Analysis'!B431,IMDB_Movies_2[imdb_score]),0.95)</f>
        <v>7.1749999999999998</v>
      </c>
    </row>
    <row r="432" spans="2:4" x14ac:dyDescent="0.3">
      <c r="B432" t="str">
        <v>Tommy Wirkola</v>
      </c>
      <c r="C432" s="1" cm="1">
        <f t="array" ref="C432">IFERROR(AVERAGE(IF(IMDB_Movies_2[director_name]='Director Analysis'!$B432,IMDB_Movies_2[imdb_score])),0)</f>
        <v>6.25</v>
      </c>
      <c r="D432" s="1" cm="1">
        <f t="array" ref="D432">_xlfn.PERCENTILE.INC(IF(IMDB_Movies_2[director_name]='Director Analysis'!B432,IMDB_Movies_2[imdb_score]),0.95)</f>
        <v>6.3850000000000007</v>
      </c>
    </row>
    <row r="433" spans="2:4" x14ac:dyDescent="0.3">
      <c r="B433" t="str">
        <v>Adrian Lyne</v>
      </c>
      <c r="C433" s="1" cm="1">
        <f t="array" ref="C433">IFERROR(AVERAGE(IF(IMDB_Movies_2[director_name]='Director Analysis'!$B433,IMDB_Movies_2[imdb_score])),0)</f>
        <v>6.4</v>
      </c>
      <c r="D433" s="1" cm="1">
        <f t="array" ref="D433">_xlfn.PERCENTILE.INC(IF(IMDB_Movies_2[director_name]='Director Analysis'!B433,IMDB_Movies_2[imdb_score]),0.95)</f>
        <v>6.87</v>
      </c>
    </row>
    <row r="434" spans="2:4" x14ac:dyDescent="0.3">
      <c r="B434" t="str">
        <v>Stephen Gaghan</v>
      </c>
      <c r="C434" s="1" cm="1">
        <f t="array" ref="C434">IFERROR(AVERAGE(IF(IMDB_Movies_2[director_name]='Director Analysis'!$B434,IMDB_Movies_2[imdb_score])),0)</f>
        <v>5.95</v>
      </c>
      <c r="D434" s="1" cm="1">
        <f t="array" ref="D434">_xlfn.PERCENTILE.INC(IF(IMDB_Movies_2[director_name]='Director Analysis'!B434,IMDB_Movies_2[imdb_score]),0.95)</f>
        <v>6.8949999999999996</v>
      </c>
    </row>
    <row r="435" spans="2:4" x14ac:dyDescent="0.3">
      <c r="B435" t="str">
        <v>Jorge R. GutiÃ©rrez</v>
      </c>
      <c r="C435" s="1" cm="1">
        <f t="array" ref="C435">IFERROR(AVERAGE(IF(IMDB_Movies_2[director_name]='Director Analysis'!$B435,IMDB_Movies_2[imdb_score])),0)</f>
        <v>7.3</v>
      </c>
      <c r="D435" s="1" cm="1">
        <f t="array" ref="D435">_xlfn.PERCENTILE.INC(IF(IMDB_Movies_2[director_name]='Director Analysis'!B435,IMDB_Movies_2[imdb_score]),0.95)</f>
        <v>7.3</v>
      </c>
    </row>
    <row r="436" spans="2:4" x14ac:dyDescent="0.3">
      <c r="B436" t="str">
        <v>Richard Loncraine</v>
      </c>
      <c r="C436" s="1" cm="1">
        <f t="array" ref="C436">IFERROR(AVERAGE(IF(IMDB_Movies_2[director_name]='Director Analysis'!$B436,IMDB_Movies_2[imdb_score])),0)</f>
        <v>6.5333333333333341</v>
      </c>
      <c r="D436" s="1" cm="1">
        <f t="array" ref="D436">_xlfn.PERCENTILE.INC(IF(IMDB_Movies_2[director_name]='Director Analysis'!B436,IMDB_Movies_2[imdb_score]),0.95)</f>
        <v>7.38</v>
      </c>
    </row>
    <row r="437" spans="2:4" x14ac:dyDescent="0.3">
      <c r="B437" t="str">
        <v>Christophe Gans</v>
      </c>
      <c r="C437" s="1" cm="1">
        <f t="array" ref="C437">IFERROR(AVERAGE(IF(IMDB_Movies_2[director_name]='Director Analysis'!$B437,IMDB_Movies_2[imdb_score])),0)</f>
        <v>6.6</v>
      </c>
      <c r="D437" s="1" cm="1">
        <f t="array" ref="D437">_xlfn.PERCENTILE.INC(IF(IMDB_Movies_2[director_name]='Director Analysis'!B437,IMDB_Movies_2[imdb_score]),0.95)</f>
        <v>6.6</v>
      </c>
    </row>
    <row r="438" spans="2:4" x14ac:dyDescent="0.3">
      <c r="B438" t="str">
        <v>Howard Deutch</v>
      </c>
      <c r="C438" s="1" cm="1">
        <f t="array" ref="C438">IFERROR(AVERAGE(IF(IMDB_Movies_2[director_name]='Director Analysis'!$B438,IMDB_Movies_2[imdb_score])),0)</f>
        <v>5.9666666666666659</v>
      </c>
      <c r="D438" s="1" cm="1">
        <f t="array" ref="D438">_xlfn.PERCENTILE.INC(IF(IMDB_Movies_2[director_name]='Director Analysis'!B438,IMDB_Movies_2[imdb_score]),0.95)</f>
        <v>6.4399999999999995</v>
      </c>
    </row>
    <row r="439" spans="2:4" x14ac:dyDescent="0.3">
      <c r="B439" t="str">
        <v>Jon Hurwitz</v>
      </c>
      <c r="C439" s="1" cm="1">
        <f t="array" ref="C439">IFERROR(AVERAGE(IF(IMDB_Movies_2[director_name]='Director Analysis'!$B439,IMDB_Movies_2[imdb_score])),0)</f>
        <v>6.65</v>
      </c>
      <c r="D439" s="1" cm="1">
        <f t="array" ref="D439">_xlfn.PERCENTILE.INC(IF(IMDB_Movies_2[director_name]='Director Analysis'!B439,IMDB_Movies_2[imdb_score]),0.95)</f>
        <v>6.6950000000000003</v>
      </c>
    </row>
    <row r="440" spans="2:4" x14ac:dyDescent="0.3">
      <c r="B440" t="str">
        <v>Steven Quale</v>
      </c>
      <c r="C440" s="1" cm="1">
        <f t="array" ref="C440">IFERROR(AVERAGE(IF(IMDB_Movies_2[director_name]='Director Analysis'!$B440,IMDB_Movies_2[imdb_score])),0)</f>
        <v>5.85</v>
      </c>
      <c r="D440" s="1" cm="1">
        <f t="array" ref="D440">_xlfn.PERCENTILE.INC(IF(IMDB_Movies_2[director_name]='Director Analysis'!B440,IMDB_Movies_2[imdb_score]),0.95)</f>
        <v>5.8950000000000005</v>
      </c>
    </row>
    <row r="441" spans="2:4" x14ac:dyDescent="0.3">
      <c r="B441" t="str">
        <v>John Landis</v>
      </c>
      <c r="C441" s="1" cm="1">
        <f t="array" ref="C441">IFERROR(AVERAGE(IF(IMDB_Movies_2[director_name]='Director Analysis'!$B441,IMDB_Movies_2[imdb_score])),0)</f>
        <v>7</v>
      </c>
      <c r="D441" s="1" cm="1">
        <f t="array" ref="D441">_xlfn.PERCENTILE.INC(IF(IMDB_Movies_2[director_name]='Director Analysis'!B441,IMDB_Movies_2[imdb_score]),0.95)</f>
        <v>7.87</v>
      </c>
    </row>
    <row r="442" spans="2:4" x14ac:dyDescent="0.3">
      <c r="B442" t="str">
        <v>Alexander Witt</v>
      </c>
      <c r="C442" s="1" cm="1">
        <f t="array" ref="C442">IFERROR(AVERAGE(IF(IMDB_Movies_2[director_name]='Director Analysis'!$B442,IMDB_Movies_2[imdb_score])),0)</f>
        <v>6.2</v>
      </c>
      <c r="D442" s="1" cm="1">
        <f t="array" ref="D442">_xlfn.PERCENTILE.INC(IF(IMDB_Movies_2[director_name]='Director Analysis'!B442,IMDB_Movies_2[imdb_score]),0.95)</f>
        <v>6.2</v>
      </c>
    </row>
    <row r="443" spans="2:4" x14ac:dyDescent="0.3">
      <c r="B443" t="str">
        <v>Beeban Kidron</v>
      </c>
      <c r="C443" s="1" cm="1">
        <f t="array" ref="C443">IFERROR(AVERAGE(IF(IMDB_Movies_2[director_name]='Director Analysis'!$B443,IMDB_Movies_2[imdb_score])),0)</f>
        <v>5.9</v>
      </c>
      <c r="D443" s="1" cm="1">
        <f t="array" ref="D443">_xlfn.PERCENTILE.INC(IF(IMDB_Movies_2[director_name]='Director Analysis'!B443,IMDB_Movies_2[imdb_score]),0.95)</f>
        <v>5.9</v>
      </c>
    </row>
    <row r="444" spans="2:4" x14ac:dyDescent="0.3">
      <c r="B444" t="str">
        <v>Carl Franklin</v>
      </c>
      <c r="C444" s="1" cm="1">
        <f t="array" ref="C444">IFERROR(AVERAGE(IF(IMDB_Movies_2[director_name]='Director Analysis'!$B444,IMDB_Movies_2[imdb_score])),0)</f>
        <v>6.6000000000000005</v>
      </c>
      <c r="D444" s="1" cm="1">
        <f t="array" ref="D444">_xlfn.PERCENTILE.INC(IF(IMDB_Movies_2[director_name]='Director Analysis'!B444,IMDB_Movies_2[imdb_score]),0.95)</f>
        <v>6.95</v>
      </c>
    </row>
    <row r="445" spans="2:4" x14ac:dyDescent="0.3">
      <c r="B445" t="str">
        <v>Steven Seagal</v>
      </c>
      <c r="C445" s="1" cm="1">
        <f t="array" ref="C445">IFERROR(AVERAGE(IF(IMDB_Movies_2[director_name]='Director Analysis'!$B445,IMDB_Movies_2[imdb_score])),0)</f>
        <v>4.4000000000000004</v>
      </c>
      <c r="D445" s="1" cm="1">
        <f t="array" ref="D445">_xlfn.PERCENTILE.INC(IF(IMDB_Movies_2[director_name]='Director Analysis'!B445,IMDB_Movies_2[imdb_score]),0.95)</f>
        <v>4.4000000000000004</v>
      </c>
    </row>
    <row r="446" spans="2:4" x14ac:dyDescent="0.3">
      <c r="B446" t="str">
        <v>Danny Boyle</v>
      </c>
      <c r="C446" s="1" cm="1">
        <f t="array" ref="C446">IFERROR(AVERAGE(IF(IMDB_Movies_2[director_name]='Director Analysis'!$B446,IMDB_Movies_2[imdb_score])),0)</f>
        <v>7.4375</v>
      </c>
      <c r="D446" s="1" cm="1">
        <f t="array" ref="D446">_xlfn.PERCENTILE.INC(IF(IMDB_Movies_2[director_name]='Director Analysis'!B446,IMDB_Movies_2[imdb_score]),0.95)</f>
        <v>8.129999999999999</v>
      </c>
    </row>
    <row r="447" spans="2:4" x14ac:dyDescent="0.3">
      <c r="B447" t="str">
        <v>Andrew Bergman</v>
      </c>
      <c r="C447" s="1" cm="1">
        <f t="array" ref="C447">IFERROR(AVERAGE(IF(IMDB_Movies_2[director_name]='Director Analysis'!$B447,IMDB_Movies_2[imdb_score])),0)</f>
        <v>4.8</v>
      </c>
      <c r="D447" s="1" cm="1">
        <f t="array" ref="D447">_xlfn.PERCENTILE.INC(IF(IMDB_Movies_2[director_name]='Director Analysis'!B447,IMDB_Movies_2[imdb_score]),0.95)</f>
        <v>5.25</v>
      </c>
    </row>
    <row r="448" spans="2:4" x14ac:dyDescent="0.3">
      <c r="B448" t="str">
        <v>Barbet Schroeder</v>
      </c>
      <c r="C448" s="1" cm="1">
        <f t="array" ref="C448">IFERROR(AVERAGE(IF(IMDB_Movies_2[director_name]='Director Analysis'!$B448,IMDB_Movies_2[imdb_score])),0)</f>
        <v>6</v>
      </c>
      <c r="D448" s="1" cm="1">
        <f t="array" ref="D448">_xlfn.PERCENTILE.INC(IF(IMDB_Movies_2[director_name]='Director Analysis'!B448,IMDB_Movies_2[imdb_score]),0.95)</f>
        <v>6.09</v>
      </c>
    </row>
    <row r="449" spans="2:4" x14ac:dyDescent="0.3">
      <c r="B449" t="str">
        <v>Peter Webber</v>
      </c>
      <c r="C449" s="1" cm="1">
        <f t="array" ref="C449">IFERROR(AVERAGE(IF(IMDB_Movies_2[director_name]='Director Analysis'!$B449,IMDB_Movies_2[imdb_score])),0)</f>
        <v>6.2</v>
      </c>
      <c r="D449" s="1" cm="1">
        <f t="array" ref="D449">_xlfn.PERCENTILE.INC(IF(IMDB_Movies_2[director_name]='Director Analysis'!B449,IMDB_Movies_2[imdb_score]),0.95)</f>
        <v>6.2</v>
      </c>
    </row>
    <row r="450" spans="2:4" x14ac:dyDescent="0.3">
      <c r="B450" t="str">
        <v>Andrew Niccol</v>
      </c>
      <c r="C450" s="1" cm="1">
        <f t="array" ref="C450">IFERROR(AVERAGE(IF(IMDB_Movies_2[director_name]='Director Analysis'!$B450,IMDB_Movies_2[imdb_score])),0)</f>
        <v>7</v>
      </c>
      <c r="D450" s="1" cm="1">
        <f t="array" ref="D450">_xlfn.PERCENTILE.INC(IF(IMDB_Movies_2[director_name]='Director Analysis'!B450,IMDB_Movies_2[imdb_score]),0.95)</f>
        <v>7.77</v>
      </c>
    </row>
    <row r="451" spans="2:4" x14ac:dyDescent="0.3">
      <c r="B451" t="str">
        <v>John Carpenter</v>
      </c>
      <c r="C451" s="1" cm="1">
        <f t="array" ref="C451">IFERROR(AVERAGE(IF(IMDB_Movies_2[director_name]='Director Analysis'!$B451,IMDB_Movies_2[imdb_score])),0)</f>
        <v>6.7299999999999995</v>
      </c>
      <c r="D451" s="1" cm="1">
        <f t="array" ref="D451">_xlfn.PERCENTILE.INC(IF(IMDB_Movies_2[director_name]='Director Analysis'!B451,IMDB_Movies_2[imdb_score]),0.95)</f>
        <v>8.0649999999999995</v>
      </c>
    </row>
    <row r="452" spans="2:4" x14ac:dyDescent="0.3">
      <c r="B452" t="str">
        <v>Wes Anderson</v>
      </c>
      <c r="C452" s="1" cm="1">
        <f t="array" ref="C452">IFERROR(AVERAGE(IF(IMDB_Movies_2[director_name]='Director Analysis'!$B452,IMDB_Movies_2[imdb_score])),0)</f>
        <v>7.6285714285714281</v>
      </c>
      <c r="D452" s="1" cm="1">
        <f t="array" ref="D452">_xlfn.PERCENTILE.INC(IF(IMDB_Movies_2[director_name]='Director Analysis'!B452,IMDB_Movies_2[imdb_score]),0.95)</f>
        <v>8.01</v>
      </c>
    </row>
    <row r="453" spans="2:4" x14ac:dyDescent="0.3">
      <c r="B453" t="str">
        <v>David Cronenberg</v>
      </c>
      <c r="C453" s="1" cm="1">
        <f t="array" ref="C453">IFERROR(AVERAGE(IF(IMDB_Movies_2[director_name]='Director Analysis'!$B453,IMDB_Movies_2[imdb_score])),0)</f>
        <v>7.06</v>
      </c>
      <c r="D453" s="1" cm="1">
        <f t="array" ref="D453">_xlfn.PERCENTILE.INC(IF(IMDB_Movies_2[director_name]='Director Analysis'!B453,IMDB_Movies_2[imdb_score]),0.95)</f>
        <v>7.66</v>
      </c>
    </row>
    <row r="454" spans="2:4" x14ac:dyDescent="0.3">
      <c r="B454" t="str">
        <v>John Stockwell</v>
      </c>
      <c r="C454" s="1" cm="1">
        <f t="array" ref="C454">IFERROR(AVERAGE(IF(IMDB_Movies_2[director_name]='Director Analysis'!$B454,IMDB_Movies_2[imdb_score])),0)</f>
        <v>5.9666666666666659</v>
      </c>
      <c r="D454" s="1" cm="1">
        <f t="array" ref="D454">_xlfn.PERCENTILE.INC(IF(IMDB_Movies_2[director_name]='Director Analysis'!B454,IMDB_Movies_2[imdb_score]),0.95)</f>
        <v>6.43</v>
      </c>
    </row>
    <row r="455" spans="2:4" x14ac:dyDescent="0.3">
      <c r="B455" t="str">
        <v>David Gordon Green</v>
      </c>
      <c r="C455" s="1" cm="1">
        <f t="array" ref="C455">IFERROR(AVERAGE(IF(IMDB_Movies_2[director_name]='Director Analysis'!$B455,IMDB_Movies_2[imdb_score])),0)</f>
        <v>6.666666666666667</v>
      </c>
      <c r="D455" s="1" cm="1">
        <f t="array" ref="D455">_xlfn.PERCENTILE.INC(IF(IMDB_Movies_2[director_name]='Director Analysis'!B455,IMDB_Movies_2[imdb_score]),0.95)</f>
        <v>7.375</v>
      </c>
    </row>
    <row r="456" spans="2:4" x14ac:dyDescent="0.3">
      <c r="B456" t="str">
        <v>Jim Sheridan</v>
      </c>
      <c r="C456" s="1" cm="1">
        <f t="array" ref="C456">IFERROR(AVERAGE(IF(IMDB_Movies_2[director_name]='Director Analysis'!$B456,IMDB_Movies_2[imdb_score])),0)</f>
        <v>6.0333333333333341</v>
      </c>
      <c r="D456" s="1" cm="1">
        <f t="array" ref="D456">_xlfn.PERCENTILE.INC(IF(IMDB_Movies_2[director_name]='Director Analysis'!B456,IMDB_Movies_2[imdb_score]),0.95)</f>
        <v>6.9899999999999993</v>
      </c>
    </row>
    <row r="457" spans="2:4" x14ac:dyDescent="0.3">
      <c r="B457" t="str">
        <v>Costa-Gavras</v>
      </c>
      <c r="C457" s="1" cm="1">
        <f t="array" ref="C457">IFERROR(AVERAGE(IF(IMDB_Movies_2[director_name]='Director Analysis'!$B457,IMDB_Movies_2[imdb_score])),0)</f>
        <v>6.75</v>
      </c>
      <c r="D457" s="1" cm="1">
        <f t="array" ref="D457">_xlfn.PERCENTILE.INC(IF(IMDB_Movies_2[director_name]='Director Analysis'!B457,IMDB_Movies_2[imdb_score]),0.95)</f>
        <v>7.2450000000000001</v>
      </c>
    </row>
    <row r="458" spans="2:4" x14ac:dyDescent="0.3">
      <c r="B458" t="str">
        <v>Patrick Read Johnson</v>
      </c>
      <c r="C458" s="1" cm="1">
        <f t="array" ref="C458">IFERROR(AVERAGE(IF(IMDB_Movies_2[director_name]='Director Analysis'!$B458,IMDB_Movies_2[imdb_score])),0)</f>
        <v>5.6</v>
      </c>
      <c r="D458" s="1" cm="1">
        <f t="array" ref="D458">_xlfn.PERCENTILE.INC(IF(IMDB_Movies_2[director_name]='Director Analysis'!B458,IMDB_Movies_2[imdb_score]),0.95)</f>
        <v>5.87</v>
      </c>
    </row>
    <row r="459" spans="2:4" x14ac:dyDescent="0.3">
      <c r="B459" t="str">
        <v>Roland JoffÃ©</v>
      </c>
      <c r="C459" s="1" cm="1">
        <f t="array" ref="C459">IFERROR(AVERAGE(IF(IMDB_Movies_2[director_name]='Director Analysis'!$B459,IMDB_Movies_2[imdb_score])),0)</f>
        <v>5.5</v>
      </c>
      <c r="D459" s="1" cm="1">
        <f t="array" ref="D459">_xlfn.PERCENTILE.INC(IF(IMDB_Movies_2[director_name]='Director Analysis'!B459,IMDB_Movies_2[imdb_score]),0.95)</f>
        <v>5.86</v>
      </c>
    </row>
    <row r="460" spans="2:4" x14ac:dyDescent="0.3">
      <c r="B460" t="str">
        <v>Richard LaGravenese</v>
      </c>
      <c r="C460" s="1" cm="1">
        <f t="array" ref="C460">IFERROR(AVERAGE(IF(IMDB_Movies_2[director_name]='Director Analysis'!$B460,IMDB_Movies_2[imdb_score])),0)</f>
        <v>6.85</v>
      </c>
      <c r="D460" s="1" cm="1">
        <f t="array" ref="D460">_xlfn.PERCENTILE.INC(IF(IMDB_Movies_2[director_name]='Director Analysis'!B460,IMDB_Movies_2[imdb_score]),0.95)</f>
        <v>7.4399999999999995</v>
      </c>
    </row>
    <row r="461" spans="2:4" x14ac:dyDescent="0.3">
      <c r="B461" t="str">
        <v>Danny DeVito</v>
      </c>
      <c r="C461" s="1" cm="1">
        <f t="array" ref="C461">IFERROR(AVERAGE(IF(IMDB_Movies_2[director_name]='Director Analysis'!$B461,IMDB_Movies_2[imdb_score])),0)</f>
        <v>6.2666666666666657</v>
      </c>
      <c r="D461" s="1" cm="1">
        <f t="array" ref="D461">_xlfn.PERCENTILE.INC(IF(IMDB_Movies_2[director_name]='Director Analysis'!B461,IMDB_Movies_2[imdb_score]),0.95)</f>
        <v>6.58</v>
      </c>
    </row>
    <row r="462" spans="2:4" x14ac:dyDescent="0.3">
      <c r="B462" t="str">
        <v>George Armitage</v>
      </c>
      <c r="C462" s="1" cm="1">
        <f t="array" ref="C462">IFERROR(AVERAGE(IF(IMDB_Movies_2[director_name]='Director Analysis'!$B462,IMDB_Movies_2[imdb_score])),0)</f>
        <v>6.15</v>
      </c>
      <c r="D462" s="1" cm="1">
        <f t="array" ref="D462">_xlfn.PERCENTILE.INC(IF(IMDB_Movies_2[director_name]='Director Analysis'!B462,IMDB_Movies_2[imdb_score]),0.95)</f>
        <v>7.2750000000000004</v>
      </c>
    </row>
    <row r="463" spans="2:4" x14ac:dyDescent="0.3">
      <c r="B463" t="str">
        <v>Patrick Lussier</v>
      </c>
      <c r="C463" s="1" cm="1">
        <f t="array" ref="C463">IFERROR(AVERAGE(IF(IMDB_Movies_2[director_name]='Director Analysis'!$B463,IMDB_Movies_2[imdb_score])),0)</f>
        <v>5.3</v>
      </c>
      <c r="D463" s="1" cm="1">
        <f t="array" ref="D463">_xlfn.PERCENTILE.INC(IF(IMDB_Movies_2[director_name]='Director Analysis'!B463,IMDB_Movies_2[imdb_score]),0.95)</f>
        <v>5.5</v>
      </c>
    </row>
    <row r="464" spans="2:4" x14ac:dyDescent="0.3">
      <c r="B464" t="str">
        <v>James Wong</v>
      </c>
      <c r="C464" s="1" cm="1">
        <f t="array" ref="C464">IFERROR(AVERAGE(IF(IMDB_Movies_2[director_name]='Director Analysis'!$B464,IMDB_Movies_2[imdb_score])),0)</f>
        <v>5.2750000000000004</v>
      </c>
      <c r="D464" s="1" cm="1">
        <f t="array" ref="D464">_xlfn.PERCENTILE.INC(IF(IMDB_Movies_2[director_name]='Director Analysis'!B464,IMDB_Movies_2[imdb_score]),0.95)</f>
        <v>6.58</v>
      </c>
    </row>
    <row r="465" spans="2:4" x14ac:dyDescent="0.3">
      <c r="B465" t="str">
        <v>Olivier Megaton</v>
      </c>
      <c r="C465" s="1" cm="1">
        <f t="array" ref="C465">IFERROR(AVERAGE(IF(IMDB_Movies_2[director_name]='Director Analysis'!$B465,IMDB_Movies_2[imdb_score])),0)</f>
        <v>6.2333333333333343</v>
      </c>
      <c r="D465" s="1" cm="1">
        <f t="array" ref="D465">_xlfn.PERCENTILE.INC(IF(IMDB_Movies_2[director_name]='Director Analysis'!B465,IMDB_Movies_2[imdb_score]),0.95)</f>
        <v>6.3900000000000006</v>
      </c>
    </row>
    <row r="466" spans="2:4" x14ac:dyDescent="0.3">
      <c r="B466" t="str">
        <v>Warren Beatty</v>
      </c>
      <c r="C466" s="1" cm="1">
        <f t="array" ref="C466">IFERROR(AVERAGE(IF(IMDB_Movies_2[director_name]='Director Analysis'!$B466,IMDB_Movies_2[imdb_score])),0)</f>
        <v>6.4499999999999993</v>
      </c>
      <c r="D466" s="1" cm="1">
        <f t="array" ref="D466">_xlfn.PERCENTILE.INC(IF(IMDB_Movies_2[director_name]='Director Analysis'!B466,IMDB_Movies_2[imdb_score]),0.95)</f>
        <v>6.7649999999999997</v>
      </c>
    </row>
    <row r="467" spans="2:4" x14ac:dyDescent="0.3">
      <c r="B467" t="str">
        <v>Penny Marshall</v>
      </c>
      <c r="C467" s="1" cm="1">
        <f t="array" ref="C467">IFERROR(AVERAGE(IF(IMDB_Movies_2[director_name]='Director Analysis'!$B467,IMDB_Movies_2[imdb_score])),0)</f>
        <v>6.7500000000000009</v>
      </c>
      <c r="D467" s="1" cm="1">
        <f t="array" ref="D467">_xlfn.PERCENTILE.INC(IF(IMDB_Movies_2[director_name]='Director Analysis'!B467,IMDB_Movies_2[imdb_score]),0.95)</f>
        <v>7.2850000000000001</v>
      </c>
    </row>
    <row r="468" spans="2:4" x14ac:dyDescent="0.3">
      <c r="B468" t="str">
        <v>Paul Bolger</v>
      </c>
      <c r="C468" s="1" cm="1">
        <f t="array" ref="C468">IFERROR(AVERAGE(IF(IMDB_Movies_2[director_name]='Director Analysis'!$B468,IMDB_Movies_2[imdb_score])),0)</f>
        <v>4.5</v>
      </c>
      <c r="D468" s="1" cm="1">
        <f t="array" ref="D468">_xlfn.PERCENTILE.INC(IF(IMDB_Movies_2[director_name]='Director Analysis'!B468,IMDB_Movies_2[imdb_score]),0.95)</f>
        <v>4.5</v>
      </c>
    </row>
    <row r="469" spans="2:4" x14ac:dyDescent="0.3">
      <c r="B469" t="str">
        <v>Stephen Frears</v>
      </c>
      <c r="C469" s="1" cm="1">
        <f t="array" ref="C469">IFERROR(AVERAGE(IF(IMDB_Movies_2[director_name]='Director Analysis'!$B469,IMDB_Movies_2[imdb_score])),0)</f>
        <v>7.0874999999999995</v>
      </c>
      <c r="D469" s="1" cm="1">
        <f t="array" ref="D469">_xlfn.PERCENTILE.INC(IF(IMDB_Movies_2[director_name]='Director Analysis'!B469,IMDB_Movies_2[imdb_score]),0.95)</f>
        <v>7.665</v>
      </c>
    </row>
    <row r="470" spans="2:4" x14ac:dyDescent="0.3">
      <c r="B470" t="str">
        <v>P.J. Hogan</v>
      </c>
      <c r="C470" s="1" cm="1">
        <f t="array" ref="C470">IFERROR(AVERAGE(IF(IMDB_Movies_2[director_name]='Director Analysis'!$B470,IMDB_Movies_2[imdb_score])),0)</f>
        <v>6.3</v>
      </c>
      <c r="D470" s="1" cm="1">
        <f t="array" ref="D470">_xlfn.PERCENTILE.INC(IF(IMDB_Movies_2[director_name]='Director Analysis'!B470,IMDB_Movies_2[imdb_score]),0.95)</f>
        <v>6.3</v>
      </c>
    </row>
    <row r="471" spans="2:4" x14ac:dyDescent="0.3">
      <c r="B471" t="str">
        <v>Brad Furman</v>
      </c>
      <c r="C471" s="1" cm="1">
        <f t="array" ref="C471">IFERROR(AVERAGE(IF(IMDB_Movies_2[director_name]='Director Analysis'!$B471,IMDB_Movies_2[imdb_score])),0)</f>
        <v>6.7333333333333334</v>
      </c>
      <c r="D471" s="1" cm="1">
        <f t="array" ref="D471">_xlfn.PERCENTILE.INC(IF(IMDB_Movies_2[director_name]='Director Analysis'!B471,IMDB_Movies_2[imdb_score]),0.95)</f>
        <v>7.3</v>
      </c>
    </row>
    <row r="472" spans="2:4" x14ac:dyDescent="0.3">
      <c r="B472" t="str">
        <v>David Zucker</v>
      </c>
      <c r="C472" s="1" cm="1">
        <f t="array" ref="C472">IFERROR(AVERAGE(IF(IMDB_Movies_2[director_name]='Director Analysis'!$B472,IMDB_Movies_2[imdb_score])),0)</f>
        <v>5.26</v>
      </c>
      <c r="D472" s="1" cm="1">
        <f t="array" ref="D472">_xlfn.PERCENTILE.INC(IF(IMDB_Movies_2[director_name]='Director Analysis'!B472,IMDB_Movies_2[imdb_score]),0.95)</f>
        <v>6.5399999999999991</v>
      </c>
    </row>
    <row r="473" spans="2:4" x14ac:dyDescent="0.3">
      <c r="B473" t="str">
        <v>Denis Villeneuve</v>
      </c>
      <c r="C473" s="1" cm="1">
        <f t="array" ref="C473">IFERROR(AVERAGE(IF(IMDB_Movies_2[director_name]='Director Analysis'!$B473,IMDB_Movies_2[imdb_score])),0)</f>
        <v>7.9666666666666659</v>
      </c>
      <c r="D473" s="1" cm="1">
        <f t="array" ref="D473">_xlfn.PERCENTILE.INC(IF(IMDB_Movies_2[director_name]='Director Analysis'!B473,IMDB_Movies_2[imdb_score]),0.95)</f>
        <v>8.19</v>
      </c>
    </row>
    <row r="474" spans="2:4" x14ac:dyDescent="0.3">
      <c r="B474" t="str">
        <v>Thomas Carter</v>
      </c>
      <c r="C474" s="1" cm="1">
        <f t="array" ref="C474">IFERROR(AVERAGE(IF(IMDB_Movies_2[director_name]='Director Analysis'!$B474,IMDB_Movies_2[imdb_score])),0)</f>
        <v>6.666666666666667</v>
      </c>
      <c r="D474" s="1" cm="1">
        <f t="array" ref="D474">_xlfn.PERCENTILE.INC(IF(IMDB_Movies_2[director_name]='Director Analysis'!B474,IMDB_Movies_2[imdb_score]),0.95)</f>
        <v>7.15</v>
      </c>
    </row>
    <row r="475" spans="2:4" x14ac:dyDescent="0.3">
      <c r="B475" t="str">
        <v>Roger Michell</v>
      </c>
      <c r="C475" s="1" cm="1">
        <f t="array" ref="C475">IFERROR(AVERAGE(IF(IMDB_Movies_2[director_name]='Director Analysis'!$B475,IMDB_Movies_2[imdb_score])),0)</f>
        <v>6.666666666666667</v>
      </c>
      <c r="D475" s="1" cm="1">
        <f t="array" ref="D475">_xlfn.PERCENTILE.INC(IF(IMDB_Movies_2[director_name]='Director Analysis'!B475,IMDB_Movies_2[imdb_score]),0.95)</f>
        <v>6.95</v>
      </c>
    </row>
    <row r="476" spans="2:4" x14ac:dyDescent="0.3">
      <c r="B476" t="str">
        <v>Luis Llosa</v>
      </c>
      <c r="C476" s="1" cm="1">
        <f t="array" ref="C476">IFERROR(AVERAGE(IF(IMDB_Movies_2[director_name]='Director Analysis'!$B476,IMDB_Movies_2[imdb_score])),0)</f>
        <v>5</v>
      </c>
      <c r="D476" s="1" cm="1">
        <f t="array" ref="D476">_xlfn.PERCENTILE.INC(IF(IMDB_Movies_2[director_name]='Director Analysis'!B476,IMDB_Movies_2[imdb_score]),0.95)</f>
        <v>5.36</v>
      </c>
    </row>
    <row r="477" spans="2:4" x14ac:dyDescent="0.3">
      <c r="B477" t="str">
        <v>Richard Curtis</v>
      </c>
      <c r="C477" s="1" cm="1">
        <f t="array" ref="C477">IFERROR(AVERAGE(IF(IMDB_Movies_2[director_name]='Director Analysis'!$B477,IMDB_Movies_2[imdb_score])),0)</f>
        <v>7.75</v>
      </c>
      <c r="D477" s="1" cm="1">
        <f t="array" ref="D477">_xlfn.PERCENTILE.INC(IF(IMDB_Movies_2[director_name]='Director Analysis'!B477,IMDB_Movies_2[imdb_score]),0.95)</f>
        <v>7.7949999999999999</v>
      </c>
    </row>
    <row r="478" spans="2:4" x14ac:dyDescent="0.3">
      <c r="B478" t="str">
        <v>Garth Jennings</v>
      </c>
      <c r="C478" s="1" cm="1">
        <f t="array" ref="C478">IFERROR(AVERAGE(IF(IMDB_Movies_2[director_name]='Director Analysis'!$B478,IMDB_Movies_2[imdb_score])),0)</f>
        <v>6.8</v>
      </c>
      <c r="D478" s="1" cm="1">
        <f t="array" ref="D478">_xlfn.PERCENTILE.INC(IF(IMDB_Movies_2[director_name]='Director Analysis'!B478,IMDB_Movies_2[imdb_score]),0.95)</f>
        <v>6.8</v>
      </c>
    </row>
    <row r="479" spans="2:4" x14ac:dyDescent="0.3">
      <c r="B479" t="str">
        <v>Joel Zwick</v>
      </c>
      <c r="C479" s="1" cm="1">
        <f t="array" ref="C479">IFERROR(AVERAGE(IF(IMDB_Movies_2[director_name]='Director Analysis'!$B479,IMDB_Movies_2[imdb_score])),0)</f>
        <v>5.4499999999999993</v>
      </c>
      <c r="D479" s="1" cm="1">
        <f t="array" ref="D479">_xlfn.PERCENTILE.INC(IF(IMDB_Movies_2[director_name]='Director Analysis'!B479,IMDB_Movies_2[imdb_score]),0.95)</f>
        <v>6.4849999999999994</v>
      </c>
    </row>
    <row r="480" spans="2:4" x14ac:dyDescent="0.3">
      <c r="B480" t="str">
        <v>Russell Mulcahy</v>
      </c>
      <c r="C480" s="1" cm="1">
        <f t="array" ref="C480">IFERROR(AVERAGE(IF(IMDB_Movies_2[director_name]='Director Analysis'!$B480,IMDB_Movies_2[imdb_score])),0)</f>
        <v>6.5</v>
      </c>
      <c r="D480" s="1" cm="1">
        <f t="array" ref="D480">_xlfn.PERCENTILE.INC(IF(IMDB_Movies_2[director_name]='Director Analysis'!B480,IMDB_Movies_2[imdb_score]),0.95)</f>
        <v>7.11</v>
      </c>
    </row>
    <row r="481" spans="2:4" x14ac:dyDescent="0.3">
      <c r="B481" t="str">
        <v>David R. Ellis</v>
      </c>
      <c r="C481" s="1" cm="1">
        <f t="array" ref="C481">IFERROR(AVERAGE(IF(IMDB_Movies_2[director_name]='Director Analysis'!$B481,IMDB_Movies_2[imdb_score])),0)</f>
        <v>5.4999999999999991</v>
      </c>
      <c r="D481" s="1" cm="1">
        <f t="array" ref="D481">_xlfn.PERCENTILE.INC(IF(IMDB_Movies_2[director_name]='Director Analysis'!B481,IMDB_Movies_2[imdb_score]),0.95)</f>
        <v>6.44</v>
      </c>
    </row>
    <row r="482" spans="2:4" x14ac:dyDescent="0.3">
      <c r="B482" t="str">
        <v>Peter Howitt</v>
      </c>
      <c r="C482" s="1" cm="1">
        <f t="array" ref="C482">IFERROR(AVERAGE(IF(IMDB_Movies_2[director_name]='Director Analysis'!$B482,IMDB_Movies_2[imdb_score])),0)</f>
        <v>6.2250000000000005</v>
      </c>
      <c r="D482" s="1" cm="1">
        <f t="array" ref="D482">_xlfn.PERCENTILE.INC(IF(IMDB_Movies_2[director_name]='Director Analysis'!B482,IMDB_Movies_2[imdb_score]),0.95)</f>
        <v>6.6949999999999994</v>
      </c>
    </row>
    <row r="483" spans="2:4" x14ac:dyDescent="0.3">
      <c r="B483" t="str">
        <v>John A. Davis</v>
      </c>
      <c r="C483" s="1" cm="1">
        <f t="array" ref="C483">IFERROR(AVERAGE(IF(IMDB_Movies_2[director_name]='Director Analysis'!$B483,IMDB_Movies_2[imdb_score])),0)</f>
        <v>5.95</v>
      </c>
      <c r="D483" s="1" cm="1">
        <f t="array" ref="D483">_xlfn.PERCENTILE.INC(IF(IMDB_Movies_2[director_name]='Director Analysis'!B483,IMDB_Movies_2[imdb_score]),0.95)</f>
        <v>5.9950000000000001</v>
      </c>
    </row>
    <row r="484" spans="2:4" x14ac:dyDescent="0.3">
      <c r="B484" t="str">
        <v>David Lynch</v>
      </c>
      <c r="C484" s="1" cm="1">
        <f t="array" ref="C484">IFERROR(AVERAGE(IF(IMDB_Movies_2[director_name]='Director Analysis'!$B484,IMDB_Movies_2[imdb_score])),0)</f>
        <v>7.5333333333333341</v>
      </c>
      <c r="D484" s="1" cm="1">
        <f t="array" ref="D484">_xlfn.PERCENTILE.INC(IF(IMDB_Movies_2[director_name]='Director Analysis'!B484,IMDB_Movies_2[imdb_score]),0.95)</f>
        <v>8</v>
      </c>
    </row>
    <row r="485" spans="2:4" x14ac:dyDescent="0.3">
      <c r="B485" t="str">
        <v>Julie Taymor</v>
      </c>
      <c r="C485" s="1" cm="1">
        <f t="array" ref="C485">IFERROR(AVERAGE(IF(IMDB_Movies_2[director_name]='Director Analysis'!$B485,IMDB_Movies_2[imdb_score])),0)</f>
        <v>6.7333333333333343</v>
      </c>
      <c r="D485" s="1" cm="1">
        <f t="array" ref="D485">_xlfn.PERCENTILE.INC(IF(IMDB_Movies_2[director_name]='Director Analysis'!B485,IMDB_Movies_2[imdb_score]),0.95)</f>
        <v>7.4</v>
      </c>
    </row>
    <row r="486" spans="2:4" x14ac:dyDescent="0.3">
      <c r="B486" t="str">
        <v>Mathieu Kassovitz</v>
      </c>
      <c r="C486" s="1" cm="1">
        <f t="array" ref="C486">IFERROR(AVERAGE(IF(IMDB_Movies_2[director_name]='Director Analysis'!$B486,IMDB_Movies_2[imdb_score])),0)</f>
        <v>5.6999999999999993</v>
      </c>
      <c r="D486" s="1" cm="1">
        <f t="array" ref="D486">_xlfn.PERCENTILE.INC(IF(IMDB_Movies_2[director_name]='Director Analysis'!B486,IMDB_Movies_2[imdb_score]),0.95)</f>
        <v>5.79</v>
      </c>
    </row>
    <row r="487" spans="2:4" x14ac:dyDescent="0.3">
      <c r="B487" t="str">
        <v>John Gray</v>
      </c>
      <c r="C487" s="1" cm="1">
        <f t="array" ref="C487">IFERROR(AVERAGE(IF(IMDB_Movies_2[director_name]='Director Analysis'!$B487,IMDB_Movies_2[imdb_score])),0)</f>
        <v>5.3</v>
      </c>
      <c r="D487" s="1" cm="1">
        <f t="array" ref="D487">_xlfn.PERCENTILE.INC(IF(IMDB_Movies_2[director_name]='Director Analysis'!B487,IMDB_Movies_2[imdb_score]),0.95)</f>
        <v>5.3</v>
      </c>
    </row>
    <row r="488" spans="2:4" x14ac:dyDescent="0.3">
      <c r="B488" t="str">
        <v>John Schultz</v>
      </c>
      <c r="C488" s="1" cm="1">
        <f t="array" ref="C488">IFERROR(AVERAGE(IF(IMDB_Movies_2[director_name]='Director Analysis'!$B488,IMDB_Movies_2[imdb_score])),0)</f>
        <v>5.3999999999999995</v>
      </c>
      <c r="D488" s="1" cm="1">
        <f t="array" ref="D488">_xlfn.PERCENTILE.INC(IF(IMDB_Movies_2[director_name]='Director Analysis'!B488,IMDB_Movies_2[imdb_score]),0.95)</f>
        <v>5.67</v>
      </c>
    </row>
    <row r="489" spans="2:4" x14ac:dyDescent="0.3">
      <c r="B489" t="str">
        <v>Sean Penn</v>
      </c>
      <c r="C489" s="1" cm="1">
        <f t="array" ref="C489">IFERROR(AVERAGE(IF(IMDB_Movies_2[director_name]='Director Analysis'!$B489,IMDB_Movies_2[imdb_score])),0)</f>
        <v>7.5</v>
      </c>
      <c r="D489" s="1" cm="1">
        <f t="array" ref="D489">_xlfn.PERCENTILE.INC(IF(IMDB_Movies_2[director_name]='Director Analysis'!B489,IMDB_Movies_2[imdb_score]),0.95)</f>
        <v>8.129999999999999</v>
      </c>
    </row>
    <row r="490" spans="2:4" x14ac:dyDescent="0.3">
      <c r="B490" t="str">
        <v>Susan Stroman</v>
      </c>
      <c r="C490" s="1" cm="1">
        <f t="array" ref="C490">IFERROR(AVERAGE(IF(IMDB_Movies_2[director_name]='Director Analysis'!$B490,IMDB_Movies_2[imdb_score])),0)</f>
        <v>6.4</v>
      </c>
      <c r="D490" s="1" cm="1">
        <f t="array" ref="D490">_xlfn.PERCENTILE.INC(IF(IMDB_Movies_2[director_name]='Director Analysis'!B490,IMDB_Movies_2[imdb_score]),0.95)</f>
        <v>6.4</v>
      </c>
    </row>
    <row r="491" spans="2:4" x14ac:dyDescent="0.3">
      <c r="B491" t="str">
        <v>Simon Wincer</v>
      </c>
      <c r="C491" s="1" cm="1">
        <f t="array" ref="C491">IFERROR(AVERAGE(IF(IMDB_Movies_2[director_name]='Director Analysis'!$B491,IMDB_Movies_2[imdb_score])),0)</f>
        <v>5.625</v>
      </c>
      <c r="D491" s="1" cm="1">
        <f t="array" ref="D491">_xlfn.PERCENTILE.INC(IF(IMDB_Movies_2[director_name]='Director Analysis'!B491,IMDB_Movies_2[imdb_score]),0.95)</f>
        <v>6.68</v>
      </c>
    </row>
    <row r="492" spans="2:4" x14ac:dyDescent="0.3">
      <c r="B492" t="str">
        <v>Billy Bob Thornton</v>
      </c>
      <c r="C492" s="1" cm="1">
        <f t="array" ref="C492">IFERROR(AVERAGE(IF(IMDB_Movies_2[director_name]='Director Analysis'!$B492,IMDB_Movies_2[imdb_score])),0)</f>
        <v>6.9</v>
      </c>
      <c r="D492" s="1" cm="1">
        <f t="array" ref="D492">_xlfn.PERCENTILE.INC(IF(IMDB_Movies_2[director_name]='Director Analysis'!B492,IMDB_Movies_2[imdb_score]),0.95)</f>
        <v>7.89</v>
      </c>
    </row>
    <row r="493" spans="2:4" x14ac:dyDescent="0.3">
      <c r="B493" t="str">
        <v>Danny Pang</v>
      </c>
      <c r="C493" s="1" cm="1">
        <f t="array" ref="C493">IFERROR(AVERAGE(IF(IMDB_Movies_2[director_name]='Director Analysis'!$B493,IMDB_Movies_2[imdb_score])),0)</f>
        <v>5.4</v>
      </c>
      <c r="D493" s="1" cm="1">
        <f t="array" ref="D493">_xlfn.PERCENTILE.INC(IF(IMDB_Movies_2[director_name]='Director Analysis'!B493,IMDB_Movies_2[imdb_score]),0.95)</f>
        <v>5.4</v>
      </c>
    </row>
    <row r="494" spans="2:4" x14ac:dyDescent="0.3">
      <c r="B494" t="str">
        <v>George P. Cosmatos</v>
      </c>
      <c r="C494" s="1" cm="1">
        <f t="array" ref="C494">IFERROR(AVERAGE(IF(IMDB_Movies_2[director_name]='Director Analysis'!$B494,IMDB_Movies_2[imdb_score])),0)</f>
        <v>6.3666666666666671</v>
      </c>
      <c r="D494" s="1" cm="1">
        <f t="array" ref="D494">_xlfn.PERCENTILE.INC(IF(IMDB_Movies_2[director_name]='Director Analysis'!B494,IMDB_Movies_2[imdb_score]),0.95)</f>
        <v>7.66</v>
      </c>
    </row>
    <row r="495" spans="2:4" x14ac:dyDescent="0.3">
      <c r="B495" t="str">
        <v>Oliver Parker</v>
      </c>
      <c r="C495" s="1" cm="1">
        <f t="array" ref="C495">IFERROR(AVERAGE(IF(IMDB_Movies_2[director_name]='Director Analysis'!$B495,IMDB_Movies_2[imdb_score])),0)</f>
        <v>6.7</v>
      </c>
      <c r="D495" s="1" cm="1">
        <f t="array" ref="D495">_xlfn.PERCENTILE.INC(IF(IMDB_Movies_2[director_name]='Director Analysis'!B495,IMDB_Movies_2[imdb_score]),0.95)</f>
        <v>6.9</v>
      </c>
    </row>
    <row r="496" spans="2:4" x14ac:dyDescent="0.3">
      <c r="B496" t="str">
        <v>Ben Affleck</v>
      </c>
      <c r="C496" s="1" cm="1">
        <f t="array" ref="C496">IFERROR(AVERAGE(IF(IMDB_Movies_2[director_name]='Director Analysis'!$B496,IMDB_Movies_2[imdb_score])),0)</f>
        <v>7.65</v>
      </c>
      <c r="D496" s="1" cm="1">
        <f t="array" ref="D496">_xlfn.PERCENTILE.INC(IF(IMDB_Movies_2[director_name]='Director Analysis'!B496,IMDB_Movies_2[imdb_score]),0.95)</f>
        <v>7.6950000000000003</v>
      </c>
    </row>
    <row r="497" spans="2:4" x14ac:dyDescent="0.3">
      <c r="B497" t="str">
        <v>Brian Gibson</v>
      </c>
      <c r="C497" s="1" cm="1">
        <f t="array" ref="C497">IFERROR(AVERAGE(IF(IMDB_Movies_2[director_name]='Director Analysis'!$B497,IMDB_Movies_2[imdb_score])),0)</f>
        <v>5.6</v>
      </c>
      <c r="D497" s="1" cm="1">
        <f t="array" ref="D497">_xlfn.PERCENTILE.INC(IF(IMDB_Movies_2[director_name]='Director Analysis'!B497,IMDB_Movies_2[imdb_score]),0.95)</f>
        <v>5.6</v>
      </c>
    </row>
    <row r="498" spans="2:4" x14ac:dyDescent="0.3">
      <c r="B498" t="str">
        <v>Norman Ferguson</v>
      </c>
      <c r="C498" s="1" cm="1">
        <f t="array" ref="C498">IFERROR(AVERAGE(IF(IMDB_Movies_2[director_name]='Director Analysis'!$B498,IMDB_Movies_2[imdb_score])),0)</f>
        <v>7.5</v>
      </c>
      <c r="D498" s="1" cm="1">
        <f t="array" ref="D498">_xlfn.PERCENTILE.INC(IF(IMDB_Movies_2[director_name]='Director Analysis'!B498,IMDB_Movies_2[imdb_score]),0.95)</f>
        <v>7.5</v>
      </c>
    </row>
    <row r="499" spans="2:4" x14ac:dyDescent="0.3">
      <c r="B499" t="str">
        <v>Michael Cimino</v>
      </c>
      <c r="C499" s="1" cm="1">
        <f t="array" ref="C499">IFERROR(AVERAGE(IF(IMDB_Movies_2[director_name]='Director Analysis'!$B499,IMDB_Movies_2[imdb_score])),0)</f>
        <v>6.8</v>
      </c>
      <c r="D499" s="1" cm="1">
        <f t="array" ref="D499">_xlfn.PERCENTILE.INC(IF(IMDB_Movies_2[director_name]='Director Analysis'!B499,IMDB_Movies_2[imdb_score]),0.95)</f>
        <v>6.8</v>
      </c>
    </row>
    <row r="500" spans="2:4" x14ac:dyDescent="0.3">
      <c r="B500" t="str">
        <v>Paul McGuigan</v>
      </c>
      <c r="C500" s="1" cm="1">
        <f t="array" ref="C500">IFERROR(AVERAGE(IF(IMDB_Movies_2[director_name]='Director Analysis'!$B500,IMDB_Movies_2[imdb_score])),0)</f>
        <v>6.9333333333333336</v>
      </c>
      <c r="D500" s="1" cm="1">
        <f t="array" ref="D500">_xlfn.PERCENTILE.INC(IF(IMDB_Movies_2[director_name]='Director Analysis'!B500,IMDB_Movies_2[imdb_score]),0.95)</f>
        <v>7.72</v>
      </c>
    </row>
    <row r="501" spans="2:4" x14ac:dyDescent="0.3">
      <c r="B501" t="str">
        <v>Gus Van Sant</v>
      </c>
      <c r="C501" s="1" cm="1">
        <f t="array" ref="C501">IFERROR(AVERAGE(IF(IMDB_Movies_2[director_name]='Director Analysis'!$B501,IMDB_Movies_2[imdb_score])),0)</f>
        <v>7.1285714285714281</v>
      </c>
      <c r="D501" s="1" cm="1">
        <f t="array" ref="D501">_xlfn.PERCENTILE.INC(IF(IMDB_Movies_2[director_name]='Director Analysis'!B501,IMDB_Movies_2[imdb_score]),0.95)</f>
        <v>8.09</v>
      </c>
    </row>
    <row r="502" spans="2:4" x14ac:dyDescent="0.3">
      <c r="B502" t="str">
        <v>Roger Kumble</v>
      </c>
      <c r="C502" s="1" cm="1">
        <f t="array" ref="C502">IFERROR(AVERAGE(IF(IMDB_Movies_2[director_name]='Director Analysis'!$B502,IMDB_Movies_2[imdb_score])),0)</f>
        <v>5.2666666666666666</v>
      </c>
      <c r="D502" s="1" cm="1">
        <f t="array" ref="D502">_xlfn.PERCENTILE.INC(IF(IMDB_Movies_2[director_name]='Director Analysis'!B502,IMDB_Movies_2[imdb_score]),0.95)</f>
        <v>6.7200000000000006</v>
      </c>
    </row>
    <row r="503" spans="2:4" x14ac:dyDescent="0.3">
      <c r="B503" t="str">
        <v>Burr Steers</v>
      </c>
      <c r="C503" s="1" cm="1">
        <f t="array" ref="C503">IFERROR(AVERAGE(IF(IMDB_Movies_2[director_name]='Director Analysis'!$B503,IMDB_Movies_2[imdb_score])),0)</f>
        <v>6.4249999999999998</v>
      </c>
      <c r="D503" s="1" cm="1">
        <f t="array" ref="D503">_xlfn.PERCENTILE.INC(IF(IMDB_Movies_2[director_name]='Director Analysis'!B503,IMDB_Movies_2[imdb_score]),0.95)</f>
        <v>6.9249999999999998</v>
      </c>
    </row>
    <row r="504" spans="2:4" x14ac:dyDescent="0.3">
      <c r="B504" t="str">
        <v>John Hamburg</v>
      </c>
      <c r="C504" s="1" cm="1">
        <f t="array" ref="C504">IFERROR(AVERAGE(IF(IMDB_Movies_2[director_name]='Director Analysis'!$B504,IMDB_Movies_2[imdb_score])),0)</f>
        <v>6.3666666666666671</v>
      </c>
      <c r="D504" s="1" cm="1">
        <f t="array" ref="D504">_xlfn.PERCENTILE.INC(IF(IMDB_Movies_2[director_name]='Director Analysis'!B504,IMDB_Movies_2[imdb_score]),0.95)</f>
        <v>7</v>
      </c>
    </row>
    <row r="505" spans="2:4" x14ac:dyDescent="0.3">
      <c r="B505" t="str">
        <v>Reginald Hudlin</v>
      </c>
      <c r="C505" s="1" cm="1">
        <f t="array" ref="C505">IFERROR(AVERAGE(IF(IMDB_Movies_2[director_name]='Director Analysis'!$B505,IMDB_Movies_2[imdb_score])),0)</f>
        <v>5.2666666666666666</v>
      </c>
      <c r="D505" s="1" cm="1">
        <f t="array" ref="D505">_xlfn.PERCENTILE.INC(IF(IMDB_Movies_2[director_name]='Director Analysis'!B505,IMDB_Movies_2[imdb_score]),0.95)</f>
        <v>5.3900000000000006</v>
      </c>
    </row>
    <row r="506" spans="2:4" x14ac:dyDescent="0.3">
      <c r="B506" t="str">
        <v>Joseph L. Mankiewicz</v>
      </c>
      <c r="C506" s="1" cm="1">
        <f t="array" ref="C506">IFERROR(AVERAGE(IF(IMDB_Movies_2[director_name]='Director Analysis'!$B506,IMDB_Movies_2[imdb_score])),0)</f>
        <v>7</v>
      </c>
      <c r="D506" s="1" cm="1">
        <f t="array" ref="D506">_xlfn.PERCENTILE.INC(IF(IMDB_Movies_2[director_name]='Director Analysis'!B506,IMDB_Movies_2[imdb_score]),0.95)</f>
        <v>7</v>
      </c>
    </row>
    <row r="507" spans="2:4" x14ac:dyDescent="0.3">
      <c r="B507" t="str">
        <v>Barbra Streisand</v>
      </c>
      <c r="C507" s="1" cm="1">
        <f t="array" ref="C507">IFERROR(AVERAGE(IF(IMDB_Movies_2[director_name]='Director Analysis'!$B507,IMDB_Movies_2[imdb_score])),0)</f>
        <v>6.5666666666666664</v>
      </c>
      <c r="D507" s="1" cm="1">
        <f t="array" ref="D507">_xlfn.PERCENTILE.INC(IF(IMDB_Movies_2[director_name]='Director Analysis'!B507,IMDB_Movies_2[imdb_score]),0.95)</f>
        <v>6.6</v>
      </c>
    </row>
    <row r="508" spans="2:4" x14ac:dyDescent="0.3">
      <c r="B508" t="str">
        <v>Mark Pellington</v>
      </c>
      <c r="C508" s="1" cm="1">
        <f t="array" ref="C508">IFERROR(AVERAGE(IF(IMDB_Movies_2[director_name]='Director Analysis'!$B508,IMDB_Movies_2[imdb_score])),0)</f>
        <v>6.85</v>
      </c>
      <c r="D508" s="1" cm="1">
        <f t="array" ref="D508">_xlfn.PERCENTILE.INC(IF(IMDB_Movies_2[director_name]='Director Analysis'!B508,IMDB_Movies_2[imdb_score]),0.95)</f>
        <v>7.165</v>
      </c>
    </row>
    <row r="509" spans="2:4" x14ac:dyDescent="0.3">
      <c r="B509" t="str">
        <v>John Glen</v>
      </c>
      <c r="C509" s="1" cm="1">
        <f t="array" ref="C509">IFERROR(AVERAGE(IF(IMDB_Movies_2[director_name]='Director Analysis'!$B509,IMDB_Movies_2[imdb_score])),0)</f>
        <v>6.6</v>
      </c>
      <c r="D509" s="1" cm="1">
        <f t="array" ref="D509">_xlfn.PERCENTILE.INC(IF(IMDB_Movies_2[director_name]='Director Analysis'!B509,IMDB_Movies_2[imdb_score]),0.95)</f>
        <v>6.78</v>
      </c>
    </row>
    <row r="510" spans="2:4" x14ac:dyDescent="0.3">
      <c r="B510" t="str">
        <v>Catherine Hardwicke</v>
      </c>
      <c r="C510" s="1" cm="1">
        <f t="array" ref="C510">IFERROR(AVERAGE(IF(IMDB_Movies_2[director_name]='Director Analysis'!$B510,IMDB_Movies_2[imdb_score])),0)</f>
        <v>6.26</v>
      </c>
      <c r="D510" s="1" cm="1">
        <f t="array" ref="D510">_xlfn.PERCENTILE.INC(IF(IMDB_Movies_2[director_name]='Director Analysis'!B510,IMDB_Movies_2[imdb_score]),0.95)</f>
        <v>7.04</v>
      </c>
    </row>
    <row r="511" spans="2:4" x14ac:dyDescent="0.3">
      <c r="B511" t="str">
        <v>John Herzfeld</v>
      </c>
      <c r="C511" s="1" cm="1">
        <f t="array" ref="C511">IFERROR(AVERAGE(IF(IMDB_Movies_2[director_name]='Director Analysis'!$B511,IMDB_Movies_2[imdb_score])),0)</f>
        <v>6.1</v>
      </c>
      <c r="D511" s="1" cm="1">
        <f t="array" ref="D511">_xlfn.PERCENTILE.INC(IF(IMDB_Movies_2[director_name]='Director Analysis'!B511,IMDB_Movies_2[imdb_score]),0.95)</f>
        <v>6.1</v>
      </c>
    </row>
    <row r="512" spans="2:4" x14ac:dyDescent="0.3">
      <c r="B512" t="str">
        <v>Annabel Jankel</v>
      </c>
      <c r="C512" s="1" cm="1">
        <f t="array" ref="C512">IFERROR(AVERAGE(IF(IMDB_Movies_2[director_name]='Director Analysis'!$B512,IMDB_Movies_2[imdb_score])),0)</f>
        <v>4</v>
      </c>
      <c r="D512" s="1" cm="1">
        <f t="array" ref="D512">_xlfn.PERCENTILE.INC(IF(IMDB_Movies_2[director_name]='Director Analysis'!B512,IMDB_Movies_2[imdb_score]),0.95)</f>
        <v>4</v>
      </c>
    </row>
    <row r="513" spans="2:4" x14ac:dyDescent="0.3">
      <c r="B513" t="str">
        <v>Julie Anne Robinson</v>
      </c>
      <c r="C513" s="1" cm="1">
        <f t="array" ref="C513">IFERROR(AVERAGE(IF(IMDB_Movies_2[director_name]='Director Analysis'!$B513,IMDB_Movies_2[imdb_score])),0)</f>
        <v>5.55</v>
      </c>
      <c r="D513" s="1" cm="1">
        <f t="array" ref="D513">_xlfn.PERCENTILE.INC(IF(IMDB_Movies_2[director_name]='Director Analysis'!B513,IMDB_Movies_2[imdb_score]),0.95)</f>
        <v>5.7749999999999995</v>
      </c>
    </row>
    <row r="514" spans="2:4" x14ac:dyDescent="0.3">
      <c r="B514" t="str">
        <v>Evan Goldberg</v>
      </c>
      <c r="C514" s="1" cm="1">
        <f t="array" ref="C514">IFERROR(AVERAGE(IF(IMDB_Movies_2[director_name]='Director Analysis'!$B514,IMDB_Movies_2[imdb_score])),0)</f>
        <v>6.65</v>
      </c>
      <c r="D514" s="1" cm="1">
        <f t="array" ref="D514">_xlfn.PERCENTILE.INC(IF(IMDB_Movies_2[director_name]='Director Analysis'!B514,IMDB_Movies_2[imdb_score]),0.95)</f>
        <v>6.6950000000000003</v>
      </c>
    </row>
    <row r="515" spans="2:4" x14ac:dyDescent="0.3">
      <c r="B515" t="str">
        <v>Sngmoo Lee</v>
      </c>
      <c r="C515" s="1" cm="1">
        <f t="array" ref="C515">IFERROR(AVERAGE(IF(IMDB_Movies_2[director_name]='Director Analysis'!$B515,IMDB_Movies_2[imdb_score])),0)</f>
        <v>6.3</v>
      </c>
      <c r="D515" s="1" cm="1">
        <f t="array" ref="D515">_xlfn.PERCENTILE.INC(IF(IMDB_Movies_2[director_name]='Director Analysis'!B515,IMDB_Movies_2[imdb_score]),0.95)</f>
        <v>6.3</v>
      </c>
    </row>
    <row r="516" spans="2:4" x14ac:dyDescent="0.3">
      <c r="B516" t="str">
        <v>Gordon Chan</v>
      </c>
      <c r="C516" s="1" cm="1">
        <f t="array" ref="C516">IFERROR(AVERAGE(IF(IMDB_Movies_2[director_name]='Director Analysis'!$B516,IMDB_Movies_2[imdb_score])),0)</f>
        <v>5.2</v>
      </c>
      <c r="D516" s="1" cm="1">
        <f t="array" ref="D516">_xlfn.PERCENTILE.INC(IF(IMDB_Movies_2[director_name]='Director Analysis'!B516,IMDB_Movies_2[imdb_score]),0.95)</f>
        <v>5.2</v>
      </c>
    </row>
    <row r="517" spans="2:4" x14ac:dyDescent="0.3">
      <c r="B517" t="str">
        <v>Asger Leth</v>
      </c>
      <c r="C517" s="1" cm="1">
        <f t="array" ref="C517">IFERROR(AVERAGE(IF(IMDB_Movies_2[director_name]='Director Analysis'!$B517,IMDB_Movies_2[imdb_score])),0)</f>
        <v>6.6</v>
      </c>
      <c r="D517" s="1" cm="1">
        <f t="array" ref="D517">_xlfn.PERCENTILE.INC(IF(IMDB_Movies_2[director_name]='Director Analysis'!B517,IMDB_Movies_2[imdb_score]),0.95)</f>
        <v>6.6</v>
      </c>
    </row>
    <row r="518" spans="2:4" x14ac:dyDescent="0.3">
      <c r="B518" t="str">
        <v>John G. Avildsen</v>
      </c>
      <c r="C518" s="1" cm="1">
        <f t="array" ref="C518">IFERROR(AVERAGE(IF(IMDB_Movies_2[director_name]='Director Analysis'!$B518,IMDB_Movies_2[imdb_score])),0)</f>
        <v>7.65</v>
      </c>
      <c r="D518" s="1" cm="1">
        <f t="array" ref="D518">_xlfn.PERCENTILE.INC(IF(IMDB_Movies_2[director_name]='Director Analysis'!B518,IMDB_Movies_2[imdb_score]),0.95)</f>
        <v>8.0549999999999997</v>
      </c>
    </row>
    <row r="519" spans="2:4" x14ac:dyDescent="0.3">
      <c r="B519" t="str">
        <v>Anne Fletcher</v>
      </c>
      <c r="C519" s="1" cm="1">
        <f t="array" ref="C519">IFERROR(AVERAGE(IF(IMDB_Movies_2[director_name]='Director Analysis'!$B519,IMDB_Movies_2[imdb_score])),0)</f>
        <v>6.0400000000000009</v>
      </c>
      <c r="D519" s="1" cm="1">
        <f t="array" ref="D519">_xlfn.PERCENTILE.INC(IF(IMDB_Movies_2[director_name]='Director Analysis'!B519,IMDB_Movies_2[imdb_score]),0.95)</f>
        <v>6.66</v>
      </c>
    </row>
    <row r="520" spans="2:4" x14ac:dyDescent="0.3">
      <c r="B520" t="str">
        <v>Bruce Beresford</v>
      </c>
      <c r="C520" s="1" cm="1">
        <f t="array" ref="C520">IFERROR(AVERAGE(IF(IMDB_Movies_2[director_name]='Director Analysis'!$B520,IMDB_Movies_2[imdb_score])),0)</f>
        <v>6.9</v>
      </c>
      <c r="D520" s="1" cm="1">
        <f t="array" ref="D520">_xlfn.PERCENTILE.INC(IF(IMDB_Movies_2[director_name]='Director Analysis'!B520,IMDB_Movies_2[imdb_score]),0.95)</f>
        <v>7.3500000000000005</v>
      </c>
    </row>
    <row r="521" spans="2:4" x14ac:dyDescent="0.3">
      <c r="B521" t="str">
        <v>Sam Taylor-Johnson</v>
      </c>
      <c r="C521" s="1" cm="1">
        <f t="array" ref="C521">IFERROR(AVERAGE(IF(IMDB_Movies_2[director_name]='Director Analysis'!$B521,IMDB_Movies_2[imdb_score])),0)</f>
        <v>4.0999999999999996</v>
      </c>
      <c r="D521" s="1" cm="1">
        <f t="array" ref="D521">_xlfn.PERCENTILE.INC(IF(IMDB_Movies_2[director_name]='Director Analysis'!B521,IMDB_Movies_2[imdb_score]),0.95)</f>
        <v>4.0999999999999996</v>
      </c>
    </row>
    <row r="522" spans="2:4" x14ac:dyDescent="0.3">
      <c r="B522" t="str">
        <v>Ken Kwapis</v>
      </c>
      <c r="C522" s="1" cm="1">
        <f t="array" ref="C522">IFERROR(AVERAGE(IF(IMDB_Movies_2[director_name]='Director Analysis'!$B522,IMDB_Movies_2[imdb_score])),0)</f>
        <v>6.1999999999999993</v>
      </c>
      <c r="D522" s="1" cm="1">
        <f t="array" ref="D522">_xlfn.PERCENTILE.INC(IF(IMDB_Movies_2[director_name]='Director Analysis'!B522,IMDB_Movies_2[imdb_score]),0.95)</f>
        <v>6.585</v>
      </c>
    </row>
    <row r="523" spans="2:4" x14ac:dyDescent="0.3">
      <c r="B523" t="str">
        <v>Wes Craven</v>
      </c>
      <c r="C523" s="1" cm="1">
        <f t="array" ref="C523">IFERROR(AVERAGE(IF(IMDB_Movies_2[director_name]='Director Analysis'!$B523,IMDB_Movies_2[imdb_score])),0)</f>
        <v>5.9700000000000006</v>
      </c>
      <c r="D523" s="1" cm="1">
        <f t="array" ref="D523">_xlfn.PERCENTILE.INC(IF(IMDB_Movies_2[director_name]='Director Analysis'!B523,IMDB_Movies_2[imdb_score]),0.95)</f>
        <v>7.3650000000000002</v>
      </c>
    </row>
    <row r="524" spans="2:4" x14ac:dyDescent="0.3">
      <c r="B524" t="str">
        <v>Etan Cohen</v>
      </c>
      <c r="C524" s="1" cm="1">
        <f t="array" ref="C524">IFERROR(AVERAGE(IF(IMDB_Movies_2[director_name]='Director Analysis'!$B524,IMDB_Movies_2[imdb_score])),0)</f>
        <v>6</v>
      </c>
      <c r="D524" s="1" cm="1">
        <f t="array" ref="D524">_xlfn.PERCENTILE.INC(IF(IMDB_Movies_2[director_name]='Director Analysis'!B524,IMDB_Movies_2[imdb_score]),0.95)</f>
        <v>6</v>
      </c>
    </row>
    <row r="525" spans="2:4" x14ac:dyDescent="0.3">
      <c r="B525" t="str">
        <v>John Whitesell</v>
      </c>
      <c r="C525" s="1" cm="1">
        <f t="array" ref="C525">IFERROR(AVERAGE(IF(IMDB_Movies_2[director_name]='Director Analysis'!$B525,IMDB_Movies_2[imdb_score])),0)</f>
        <v>4.875</v>
      </c>
      <c r="D525" s="1" cm="1">
        <f t="array" ref="D525">_xlfn.PERCENTILE.INC(IF(IMDB_Movies_2[director_name]='Director Analysis'!B525,IMDB_Movies_2[imdb_score]),0.95)</f>
        <v>5.3550000000000004</v>
      </c>
    </row>
    <row r="526" spans="2:4" x14ac:dyDescent="0.3">
      <c r="B526" t="str">
        <v>Nick Cassavetes</v>
      </c>
      <c r="C526" s="1" cm="1">
        <f t="array" ref="C526">IFERROR(AVERAGE(IF(IMDB_Movies_2[director_name]='Director Analysis'!$B526,IMDB_Movies_2[imdb_score])),0)</f>
        <v>7.0749999999999993</v>
      </c>
      <c r="D526" s="1" cm="1">
        <f t="array" ref="D526">_xlfn.PERCENTILE.INC(IF(IMDB_Movies_2[director_name]='Director Analysis'!B526,IMDB_Movies_2[imdb_score]),0.95)</f>
        <v>7.8250000000000002</v>
      </c>
    </row>
    <row r="527" spans="2:4" x14ac:dyDescent="0.3">
      <c r="B527" t="str">
        <v>Mark A.Z. DippÃ©</v>
      </c>
      <c r="C527" s="1" cm="1">
        <f t="array" ref="C527">IFERROR(AVERAGE(IF(IMDB_Movies_2[director_name]='Director Analysis'!$B527,IMDB_Movies_2[imdb_score])),0)</f>
        <v>5.2</v>
      </c>
      <c r="D527" s="1" cm="1">
        <f t="array" ref="D527">_xlfn.PERCENTILE.INC(IF(IMDB_Movies_2[director_name]='Director Analysis'!B527,IMDB_Movies_2[imdb_score]),0.95)</f>
        <v>5.2</v>
      </c>
    </row>
    <row r="528" spans="2:4" x14ac:dyDescent="0.3">
      <c r="B528" t="str">
        <v>Cal Brunker</v>
      </c>
      <c r="C528" s="1" cm="1">
        <f t="array" ref="C528">IFERROR(AVERAGE(IF(IMDB_Movies_2[director_name]='Director Analysis'!$B528,IMDB_Movies_2[imdb_score])),0)</f>
        <v>5.9</v>
      </c>
      <c r="D528" s="1" cm="1">
        <f t="array" ref="D528">_xlfn.PERCENTILE.INC(IF(IMDB_Movies_2[director_name]='Director Analysis'!B528,IMDB_Movies_2[imdb_score]),0.95)</f>
        <v>5.9</v>
      </c>
    </row>
    <row r="529" spans="2:4" x14ac:dyDescent="0.3">
      <c r="B529" t="str">
        <v>NimrÃ³d Antal</v>
      </c>
      <c r="C529" s="1" cm="1">
        <f t="array" ref="C529">IFERROR(AVERAGE(IF(IMDB_Movies_2[director_name]='Director Analysis'!$B529,IMDB_Movies_2[imdb_score])),0)</f>
        <v>6.0500000000000007</v>
      </c>
      <c r="D529" s="1" cm="1">
        <f t="array" ref="D529">_xlfn.PERCENTILE.INC(IF(IMDB_Movies_2[director_name]='Director Analysis'!B529,IMDB_Movies_2[imdb_score]),0.95)</f>
        <v>6.3650000000000002</v>
      </c>
    </row>
    <row r="530" spans="2:4" x14ac:dyDescent="0.3">
      <c r="B530" t="str">
        <v>Alejandro Agresti</v>
      </c>
      <c r="C530" s="1" cm="1">
        <f t="array" ref="C530">IFERROR(AVERAGE(IF(IMDB_Movies_2[director_name]='Director Analysis'!$B530,IMDB_Movies_2[imdb_score])),0)</f>
        <v>6.8</v>
      </c>
      <c r="D530" s="1" cm="1">
        <f t="array" ref="D530">_xlfn.PERCENTILE.INC(IF(IMDB_Movies_2[director_name]='Director Analysis'!B530,IMDB_Movies_2[imdb_score]),0.95)</f>
        <v>6.8</v>
      </c>
    </row>
    <row r="531" spans="2:4" x14ac:dyDescent="0.3">
      <c r="B531" t="str">
        <v>Peter Hedges</v>
      </c>
      <c r="C531" s="1" cm="1">
        <f t="array" ref="C531">IFERROR(AVERAGE(IF(IMDB_Movies_2[director_name]='Director Analysis'!$B531,IMDB_Movies_2[imdb_score])),0)</f>
        <v>6.85</v>
      </c>
      <c r="D531" s="1" cm="1">
        <f t="array" ref="D531">_xlfn.PERCENTILE.INC(IF(IMDB_Movies_2[director_name]='Director Analysis'!B531,IMDB_Movies_2[imdb_score]),0.95)</f>
        <v>7.0749999999999993</v>
      </c>
    </row>
    <row r="532" spans="2:4" x14ac:dyDescent="0.3">
      <c r="B532" t="str">
        <v>Paul Weiland</v>
      </c>
      <c r="C532" s="1" cm="1">
        <f t="array" ref="C532">IFERROR(AVERAGE(IF(IMDB_Movies_2[director_name]='Director Analysis'!$B532,IMDB_Movies_2[imdb_score])),0)</f>
        <v>5.8</v>
      </c>
      <c r="D532" s="1" cm="1">
        <f t="array" ref="D532">_xlfn.PERCENTILE.INC(IF(IMDB_Movies_2[director_name]='Director Analysis'!B532,IMDB_Movies_2[imdb_score]),0.95)</f>
        <v>5.8</v>
      </c>
    </row>
    <row r="533" spans="2:4" x14ac:dyDescent="0.3">
      <c r="B533" t="str">
        <v>Colin Strause</v>
      </c>
      <c r="C533" s="1" cm="1">
        <f t="array" ref="C533">IFERROR(AVERAGE(IF(IMDB_Movies_2[director_name]='Director Analysis'!$B533,IMDB_Movies_2[imdb_score])),0)</f>
        <v>4.5500000000000007</v>
      </c>
      <c r="D533" s="1" cm="1">
        <f t="array" ref="D533">_xlfn.PERCENTILE.INC(IF(IMDB_Movies_2[director_name]='Director Analysis'!B533,IMDB_Movies_2[imdb_score]),0.95)</f>
        <v>4.6850000000000005</v>
      </c>
    </row>
    <row r="534" spans="2:4" x14ac:dyDescent="0.3">
      <c r="B534" t="str">
        <v>Joan Chen</v>
      </c>
      <c r="C534" s="1" cm="1">
        <f t="array" ref="C534">IFERROR(AVERAGE(IF(IMDB_Movies_2[director_name]='Director Analysis'!$B534,IMDB_Movies_2[imdb_score])),0)</f>
        <v>5.5</v>
      </c>
      <c r="D534" s="1" cm="1">
        <f t="array" ref="D534">_xlfn.PERCENTILE.INC(IF(IMDB_Movies_2[director_name]='Director Analysis'!B534,IMDB_Movies_2[imdb_score]),0.95)</f>
        <v>5.5</v>
      </c>
    </row>
    <row r="535" spans="2:4" x14ac:dyDescent="0.3">
      <c r="B535" t="str">
        <v>Greg Mottola</v>
      </c>
      <c r="C535" s="1" cm="1">
        <f t="array" ref="C535">IFERROR(AVERAGE(IF(IMDB_Movies_2[director_name]='Director Analysis'!$B535,IMDB_Movies_2[imdb_score])),0)</f>
        <v>7.3</v>
      </c>
      <c r="D535" s="1" cm="1">
        <f t="array" ref="D535">_xlfn.PERCENTILE.INC(IF(IMDB_Movies_2[director_name]='Director Analysis'!B535,IMDB_Movies_2[imdb_score]),0.95)</f>
        <v>7.5699999999999994</v>
      </c>
    </row>
    <row r="536" spans="2:4" x14ac:dyDescent="0.3">
      <c r="B536" t="str">
        <v>Jake Kasdan</v>
      </c>
      <c r="C536" s="1" cm="1">
        <f t="array" ref="C536">IFERROR(AVERAGE(IF(IMDB_Movies_2[director_name]='Director Analysis'!$B536,IMDB_Movies_2[imdb_score])),0)</f>
        <v>6.125</v>
      </c>
      <c r="D536" s="1" cm="1">
        <f t="array" ref="D536">_xlfn.PERCENTILE.INC(IF(IMDB_Movies_2[director_name]='Director Analysis'!B536,IMDB_Movies_2[imdb_score]),0.95)</f>
        <v>6.9550000000000001</v>
      </c>
    </row>
    <row r="537" spans="2:4" x14ac:dyDescent="0.3">
      <c r="B537" t="str">
        <v>Diane Keaton</v>
      </c>
      <c r="C537" s="1" cm="1">
        <f t="array" ref="C537">IFERROR(AVERAGE(IF(IMDB_Movies_2[director_name]='Director Analysis'!$B537,IMDB_Movies_2[imdb_score])),0)</f>
        <v>4.7</v>
      </c>
      <c r="D537" s="1" cm="1">
        <f t="array" ref="D537">_xlfn.PERCENTILE.INC(IF(IMDB_Movies_2[director_name]='Director Analysis'!B537,IMDB_Movies_2[imdb_score]),0.95)</f>
        <v>4.7</v>
      </c>
    </row>
    <row r="538" spans="2:4" x14ac:dyDescent="0.3">
      <c r="B538" t="str">
        <v>Kelly Makin</v>
      </c>
      <c r="C538" s="1" cm="1">
        <f t="array" ref="C538">IFERROR(AVERAGE(IF(IMDB_Movies_2[director_name]='Director Analysis'!$B538,IMDB_Movies_2[imdb_score])),0)</f>
        <v>5.8</v>
      </c>
      <c r="D538" s="1" cm="1">
        <f t="array" ref="D538">_xlfn.PERCENTILE.INC(IF(IMDB_Movies_2[director_name]='Director Analysis'!B538,IMDB_Movies_2[imdb_score]),0.95)</f>
        <v>5.8</v>
      </c>
    </row>
    <row r="539" spans="2:4" x14ac:dyDescent="0.3">
      <c r="B539" t="str">
        <v>Stephen Daldry</v>
      </c>
      <c r="C539" s="1" cm="1">
        <f t="array" ref="C539">IFERROR(AVERAGE(IF(IMDB_Movies_2[director_name]='Director Analysis'!$B539,IMDB_Movies_2[imdb_score])),0)</f>
        <v>7.45</v>
      </c>
      <c r="D539" s="1" cm="1">
        <f t="array" ref="D539">_xlfn.PERCENTILE.INC(IF(IMDB_Movies_2[director_name]='Director Analysis'!B539,IMDB_Movies_2[imdb_score]),0.95)</f>
        <v>7.6850000000000005</v>
      </c>
    </row>
    <row r="540" spans="2:4" x14ac:dyDescent="0.3">
      <c r="B540" t="str">
        <v>Christian Duguay</v>
      </c>
      <c r="C540" s="1" cm="1">
        <f t="array" ref="C540">IFERROR(AVERAGE(IF(IMDB_Movies_2[director_name]='Director Analysis'!$B540,IMDB_Movies_2[imdb_score])),0)</f>
        <v>5.0999999999999996</v>
      </c>
      <c r="D540" s="1" cm="1">
        <f t="array" ref="D540">_xlfn.PERCENTILE.INC(IF(IMDB_Movies_2[director_name]='Director Analysis'!B540,IMDB_Movies_2[imdb_score]),0.95)</f>
        <v>5.6400000000000006</v>
      </c>
    </row>
    <row r="541" spans="2:4" x14ac:dyDescent="0.3">
      <c r="B541" t="str">
        <v>Justin Chadwick</v>
      </c>
      <c r="C541" s="1" cm="1">
        <f t="array" ref="C541">IFERROR(AVERAGE(IF(IMDB_Movies_2[director_name]='Director Analysis'!$B541,IMDB_Movies_2[imdb_score])),0)</f>
        <v>6.9</v>
      </c>
      <c r="D541" s="1" cm="1">
        <f t="array" ref="D541">_xlfn.PERCENTILE.INC(IF(IMDB_Movies_2[director_name]='Director Analysis'!B541,IMDB_Movies_2[imdb_score]),0.95)</f>
        <v>7.08</v>
      </c>
    </row>
    <row r="542" spans="2:4" x14ac:dyDescent="0.3">
      <c r="B542" t="str">
        <v>Pat O'Connor</v>
      </c>
      <c r="C542" s="1" cm="1">
        <f t="array" ref="C542">IFERROR(AVERAGE(IF(IMDB_Movies_2[director_name]='Director Analysis'!$B542,IMDB_Movies_2[imdb_score])),0)</f>
        <v>6.7</v>
      </c>
      <c r="D542" s="1" cm="1">
        <f t="array" ref="D542">_xlfn.PERCENTILE.INC(IF(IMDB_Movies_2[director_name]='Director Analysis'!B542,IMDB_Movies_2[imdb_score]),0.95)</f>
        <v>6.7</v>
      </c>
    </row>
    <row r="543" spans="2:4" x14ac:dyDescent="0.3">
      <c r="B543" t="str">
        <v>Frederik Du Chau</v>
      </c>
      <c r="C543" s="1" cm="1">
        <f t="array" ref="C543">IFERROR(AVERAGE(IF(IMDB_Movies_2[director_name]='Director Analysis'!$B543,IMDB_Movies_2[imdb_score])),0)</f>
        <v>6.2</v>
      </c>
      <c r="D543" s="1" cm="1">
        <f t="array" ref="D543">_xlfn.PERCENTILE.INC(IF(IMDB_Movies_2[director_name]='Director Analysis'!B543,IMDB_Movies_2[imdb_score]),0.95)</f>
        <v>6.2</v>
      </c>
    </row>
    <row r="544" spans="2:4" x14ac:dyDescent="0.3">
      <c r="B544" t="str">
        <v>Irwin Winkler</v>
      </c>
      <c r="C544" s="1" cm="1">
        <f t="array" ref="C544">IFERROR(AVERAGE(IF(IMDB_Movies_2[director_name]='Director Analysis'!$B544,IMDB_Movies_2[imdb_score])),0)</f>
        <v>6.4499999999999993</v>
      </c>
      <c r="D544" s="1" cm="1">
        <f t="array" ref="D544">_xlfn.PERCENTILE.INC(IF(IMDB_Movies_2[director_name]='Director Analysis'!B544,IMDB_Movies_2[imdb_score]),0.95)</f>
        <v>7.3649999999999993</v>
      </c>
    </row>
    <row r="545" spans="2:4" x14ac:dyDescent="0.3">
      <c r="B545" t="str">
        <v>Joseph Kahn</v>
      </c>
      <c r="C545" s="1" cm="1">
        <f t="array" ref="C545">IFERROR(AVERAGE(IF(IMDB_Movies_2[director_name]='Director Analysis'!$B545,IMDB_Movies_2[imdb_score])),0)</f>
        <v>4</v>
      </c>
      <c r="D545" s="1" cm="1">
        <f t="array" ref="D545">_xlfn.PERCENTILE.INC(IF(IMDB_Movies_2[director_name]='Director Analysis'!B545,IMDB_Movies_2[imdb_score]),0.95)</f>
        <v>4</v>
      </c>
    </row>
    <row r="546" spans="2:4" x14ac:dyDescent="0.3">
      <c r="B546" t="str">
        <v>Sofia Coppola</v>
      </c>
      <c r="C546" s="1" cm="1">
        <f t="array" ref="C546">IFERROR(AVERAGE(IF(IMDB_Movies_2[director_name]='Director Analysis'!$B546,IMDB_Movies_2[imdb_score])),0)</f>
        <v>6.9249999999999998</v>
      </c>
      <c r="D546" s="1" cm="1">
        <f t="array" ref="D546">_xlfn.PERCENTILE.INC(IF(IMDB_Movies_2[director_name]='Director Analysis'!B546,IMDB_Movies_2[imdb_score]),0.95)</f>
        <v>7.71</v>
      </c>
    </row>
    <row r="547" spans="2:4" x14ac:dyDescent="0.3">
      <c r="B547" t="str">
        <v>Stephen Kay</v>
      </c>
      <c r="C547" s="1" cm="1">
        <f t="array" ref="C547">IFERROR(AVERAGE(IF(IMDB_Movies_2[director_name]='Director Analysis'!$B547,IMDB_Movies_2[imdb_score])),0)</f>
        <v>5</v>
      </c>
      <c r="D547" s="1" cm="1">
        <f t="array" ref="D547">_xlfn.PERCENTILE.INC(IF(IMDB_Movies_2[director_name]='Director Analysis'!B547,IMDB_Movies_2[imdb_score]),0.95)</f>
        <v>5.7299999999999995</v>
      </c>
    </row>
    <row r="548" spans="2:4" x14ac:dyDescent="0.3">
      <c r="B548" t="str">
        <v>J.A. Bayona</v>
      </c>
      <c r="C548" s="1" cm="1">
        <f t="array" ref="C548">IFERROR(AVERAGE(IF(IMDB_Movies_2[director_name]='Director Analysis'!$B548,IMDB_Movies_2[imdb_score])),0)</f>
        <v>7.55</v>
      </c>
      <c r="D548" s="1" cm="1">
        <f t="array" ref="D548">_xlfn.PERCENTILE.INC(IF(IMDB_Movies_2[director_name]='Director Analysis'!B548,IMDB_Movies_2[imdb_score]),0.95)</f>
        <v>7.5949999999999998</v>
      </c>
    </row>
    <row r="549" spans="2:4" x14ac:dyDescent="0.3">
      <c r="B549" t="str">
        <v>Elaine May</v>
      </c>
      <c r="C549" s="1" cm="1">
        <f t="array" ref="C549">IFERROR(AVERAGE(IF(IMDB_Movies_2[director_name]='Director Analysis'!$B549,IMDB_Movies_2[imdb_score])),0)</f>
        <v>4.2</v>
      </c>
      <c r="D549" s="1" cm="1">
        <f t="array" ref="D549">_xlfn.PERCENTILE.INC(IF(IMDB_Movies_2[director_name]='Director Analysis'!B549,IMDB_Movies_2[imdb_score]),0.95)</f>
        <v>4.2</v>
      </c>
    </row>
    <row r="550" spans="2:4" x14ac:dyDescent="0.3">
      <c r="B550" t="str">
        <v>Dennie Gordon</v>
      </c>
      <c r="C550" s="1" cm="1">
        <f t="array" ref="C550">IFERROR(AVERAGE(IF(IMDB_Movies_2[director_name]='Director Analysis'!$B550,IMDB_Movies_2[imdb_score])),0)</f>
        <v>5.5</v>
      </c>
      <c r="D550" s="1" cm="1">
        <f t="array" ref="D550">_xlfn.PERCENTILE.INC(IF(IMDB_Movies_2[director_name]='Director Analysis'!B550,IMDB_Movies_2[imdb_score]),0.95)</f>
        <v>5.8900000000000006</v>
      </c>
    </row>
    <row r="551" spans="2:4" x14ac:dyDescent="0.3">
      <c r="B551" t="str">
        <v>Charles Shyer</v>
      </c>
      <c r="C551" s="1" cm="1">
        <f t="array" ref="C551">IFERROR(AVERAGE(IF(IMDB_Movies_2[director_name]='Director Analysis'!$B551,IMDB_Movies_2[imdb_score])),0)</f>
        <v>6.2</v>
      </c>
      <c r="D551" s="1" cm="1">
        <f t="array" ref="D551">_xlfn.PERCENTILE.INC(IF(IMDB_Movies_2[director_name]='Director Analysis'!B551,IMDB_Movies_2[imdb_score]),0.95)</f>
        <v>6.2</v>
      </c>
    </row>
    <row r="552" spans="2:4" x14ac:dyDescent="0.3">
      <c r="B552" t="str">
        <v>Ulu Grosbard</v>
      </c>
      <c r="C552" s="1" cm="1">
        <f t="array" ref="C552">IFERROR(AVERAGE(IF(IMDB_Movies_2[director_name]='Director Analysis'!$B552,IMDB_Movies_2[imdb_score])),0)</f>
        <v>6.3</v>
      </c>
      <c r="D552" s="1" cm="1">
        <f t="array" ref="D552">_xlfn.PERCENTILE.INC(IF(IMDB_Movies_2[director_name]='Director Analysis'!B552,IMDB_Movies_2[imdb_score]),0.95)</f>
        <v>6.3</v>
      </c>
    </row>
    <row r="553" spans="2:4" x14ac:dyDescent="0.3">
      <c r="B553" t="str">
        <v>William Malone</v>
      </c>
      <c r="C553" s="1" cm="1">
        <f t="array" ref="C553">IFERROR(AVERAGE(IF(IMDB_Movies_2[director_name]='Director Analysis'!$B553,IMDB_Movies_2[imdb_score])),0)</f>
        <v>4.4499999999999993</v>
      </c>
      <c r="D553" s="1" cm="1">
        <f t="array" ref="D553">_xlfn.PERCENTILE.INC(IF(IMDB_Movies_2[director_name]='Director Analysis'!B553,IMDB_Movies_2[imdb_score]),0.95)</f>
        <v>5.4849999999999994</v>
      </c>
    </row>
    <row r="554" spans="2:4" x14ac:dyDescent="0.3">
      <c r="B554" t="str">
        <v>Jerry Jameson</v>
      </c>
      <c r="C554" s="1" cm="1">
        <f t="array" ref="C554">IFERROR(AVERAGE(IF(IMDB_Movies_2[director_name]='Director Analysis'!$B554,IMDB_Movies_2[imdb_score])),0)</f>
        <v>5</v>
      </c>
      <c r="D554" s="1" cm="1">
        <f t="array" ref="D554">_xlfn.PERCENTILE.INC(IF(IMDB_Movies_2[director_name]='Director Analysis'!B554,IMDB_Movies_2[imdb_score]),0.95)</f>
        <v>5.27</v>
      </c>
    </row>
    <row r="555" spans="2:4" x14ac:dyDescent="0.3">
      <c r="B555" t="str">
        <v>Mic Rodgers</v>
      </c>
      <c r="C555" s="1" cm="1">
        <f t="array" ref="C555">IFERROR(AVERAGE(IF(IMDB_Movies_2[director_name]='Director Analysis'!$B555,IMDB_Movies_2[imdb_score])),0)</f>
        <v>4.0999999999999996</v>
      </c>
      <c r="D555" s="1" cm="1">
        <f t="array" ref="D555">_xlfn.PERCENTILE.INC(IF(IMDB_Movies_2[director_name]='Director Analysis'!B555,IMDB_Movies_2[imdb_score]),0.95)</f>
        <v>4.0999999999999996</v>
      </c>
    </row>
    <row r="556" spans="2:4" x14ac:dyDescent="0.3">
      <c r="B556" t="str">
        <v>Christian Alvart</v>
      </c>
      <c r="C556" s="1" cm="1">
        <f t="array" ref="C556">IFERROR(AVERAGE(IF(IMDB_Movies_2[director_name]='Director Analysis'!$B556,IMDB_Movies_2[imdb_score])),0)</f>
        <v>6.5</v>
      </c>
      <c r="D556" s="1" cm="1">
        <f t="array" ref="D556">_xlfn.PERCENTILE.INC(IF(IMDB_Movies_2[director_name]='Director Analysis'!B556,IMDB_Movies_2[imdb_score]),0.95)</f>
        <v>6.77</v>
      </c>
    </row>
    <row r="557" spans="2:4" x14ac:dyDescent="0.3">
      <c r="B557" t="str">
        <v>Jean-Marie PoirÃ©</v>
      </c>
      <c r="C557" s="1" cm="1">
        <f t="array" ref="C557">IFERROR(AVERAGE(IF(IMDB_Movies_2[director_name]='Director Analysis'!$B557,IMDB_Movies_2[imdb_score])),0)</f>
        <v>6.2666666666666666</v>
      </c>
      <c r="D557" s="1" cm="1">
        <f t="array" ref="D557">_xlfn.PERCENTILE.INC(IF(IMDB_Movies_2[director_name]='Director Analysis'!B557,IMDB_Movies_2[imdb_score]),0.95)</f>
        <v>6.9</v>
      </c>
    </row>
    <row r="558" spans="2:4" x14ac:dyDescent="0.3">
      <c r="B558" t="str">
        <v>Marc F. Adler</v>
      </c>
      <c r="C558" s="1" cm="1">
        <f t="array" ref="C558">IFERROR(AVERAGE(IF(IMDB_Movies_2[director_name]='Director Analysis'!$B558,IMDB_Movies_2[imdb_score])),0)</f>
        <v>4.4000000000000004</v>
      </c>
      <c r="D558" s="1" cm="1">
        <f t="array" ref="D558">_xlfn.PERCENTILE.INC(IF(IMDB_Movies_2[director_name]='Director Analysis'!B558,IMDB_Movies_2[imdb_score]),0.95)</f>
        <v>4.4000000000000004</v>
      </c>
    </row>
    <row r="559" spans="2:4" x14ac:dyDescent="0.3">
      <c r="B559" t="str">
        <v>Geoffrey Sax</v>
      </c>
      <c r="C559" s="1" cm="1">
        <f t="array" ref="C559">IFERROR(AVERAGE(IF(IMDB_Movies_2[director_name]='Director Analysis'!$B559,IMDB_Movies_2[imdb_score])),0)</f>
        <v>5.3</v>
      </c>
      <c r="D559" s="1" cm="1">
        <f t="array" ref="D559">_xlfn.PERCENTILE.INC(IF(IMDB_Movies_2[director_name]='Director Analysis'!B559,IMDB_Movies_2[imdb_score]),0.95)</f>
        <v>5.48</v>
      </c>
    </row>
    <row r="560" spans="2:4" x14ac:dyDescent="0.3">
      <c r="B560" t="str">
        <v>Richard Shepard</v>
      </c>
      <c r="C560" s="1" cm="1">
        <f t="array" ref="C560">IFERROR(AVERAGE(IF(IMDB_Movies_2[director_name]='Director Analysis'!$B560,IMDB_Movies_2[imdb_score])),0)</f>
        <v>6.85</v>
      </c>
      <c r="D560" s="1" cm="1">
        <f t="array" ref="D560">_xlfn.PERCENTILE.INC(IF(IMDB_Movies_2[director_name]='Director Analysis'!B560,IMDB_Movies_2[imdb_score]),0.95)</f>
        <v>6.8950000000000005</v>
      </c>
    </row>
    <row r="561" spans="2:4" x14ac:dyDescent="0.3">
      <c r="B561" t="str">
        <v>Peter Ho-Sun Chan</v>
      </c>
      <c r="C561" s="1" cm="1">
        <f t="array" ref="C561">IFERROR(AVERAGE(IF(IMDB_Movies_2[director_name]='Director Analysis'!$B561,IMDB_Movies_2[imdb_score])),0)</f>
        <v>7.1</v>
      </c>
      <c r="D561" s="1" cm="1">
        <f t="array" ref="D561">_xlfn.PERCENTILE.INC(IF(IMDB_Movies_2[director_name]='Director Analysis'!B561,IMDB_Movies_2[imdb_score]),0.95)</f>
        <v>7.1</v>
      </c>
    </row>
    <row r="562" spans="2:4" x14ac:dyDescent="0.3">
      <c r="B562" t="str">
        <v>Joon-ho Bong</v>
      </c>
      <c r="C562" s="1" cm="1">
        <f t="array" ref="C562">IFERROR(AVERAGE(IF(IMDB_Movies_2[director_name]='Director Analysis'!$B562,IMDB_Movies_2[imdb_score])),0)</f>
        <v>7</v>
      </c>
      <c r="D562" s="1" cm="1">
        <f t="array" ref="D562">_xlfn.PERCENTILE.INC(IF(IMDB_Movies_2[director_name]='Director Analysis'!B562,IMDB_Movies_2[imdb_score]),0.95)</f>
        <v>7</v>
      </c>
    </row>
    <row r="563" spans="2:4" x14ac:dyDescent="0.3">
      <c r="B563" t="str">
        <v>S.S. Rajamouli</v>
      </c>
      <c r="C563" s="1" cm="1">
        <f t="array" ref="C563">IFERROR(AVERAGE(IF(IMDB_Movies_2[director_name]='Director Analysis'!$B563,IMDB_Movies_2[imdb_score])),0)</f>
        <v>8.4</v>
      </c>
      <c r="D563" s="1" cm="1">
        <f t="array" ref="D563">_xlfn.PERCENTILE.INC(IF(IMDB_Movies_2[director_name]='Director Analysis'!B563,IMDB_Movies_2[imdb_score]),0.95)</f>
        <v>8.4</v>
      </c>
    </row>
    <row r="564" spans="2:4" x14ac:dyDescent="0.3">
      <c r="B564" t="str">
        <v>Charles S. Dutton</v>
      </c>
      <c r="C564" s="1" cm="1">
        <f t="array" ref="C564">IFERROR(AVERAGE(IF(IMDB_Movies_2[director_name]='Director Analysis'!$B564,IMDB_Movies_2[imdb_score])),0)</f>
        <v>5.3</v>
      </c>
      <c r="D564" s="1" cm="1">
        <f t="array" ref="D564">_xlfn.PERCENTILE.INC(IF(IMDB_Movies_2[director_name]='Director Analysis'!B564,IMDB_Movies_2[imdb_score]),0.95)</f>
        <v>5.3</v>
      </c>
    </row>
    <row r="565" spans="2:4" x14ac:dyDescent="0.3">
      <c r="B565" t="str">
        <v>Jonathan Lynn</v>
      </c>
      <c r="C565" s="1" cm="1">
        <f t="array" ref="C565">IFERROR(AVERAGE(IF(IMDB_Movies_2[director_name]='Director Analysis'!$B565,IMDB_Movies_2[imdb_score])),0)</f>
        <v>6.6999999999999993</v>
      </c>
      <c r="D565" s="1" cm="1">
        <f t="array" ref="D565">_xlfn.PERCENTILE.INC(IF(IMDB_Movies_2[director_name]='Director Analysis'!B565,IMDB_Movies_2[imdb_score]),0.95)</f>
        <v>7.41</v>
      </c>
    </row>
    <row r="566" spans="2:4" x14ac:dyDescent="0.3">
      <c r="B566" t="str">
        <v>David Carson</v>
      </c>
      <c r="C566" s="1" cm="1">
        <f t="array" ref="C566">IFERROR(AVERAGE(IF(IMDB_Movies_2[director_name]='Director Analysis'!$B566,IMDB_Movies_2[imdb_score])),0)</f>
        <v>6.6</v>
      </c>
      <c r="D566" s="1" cm="1">
        <f t="array" ref="D566">_xlfn.PERCENTILE.INC(IF(IMDB_Movies_2[director_name]='Director Analysis'!B566,IMDB_Movies_2[imdb_score]),0.95)</f>
        <v>6.6</v>
      </c>
    </row>
    <row r="567" spans="2:4" x14ac:dyDescent="0.3">
      <c r="B567" t="str">
        <v>Kar-Wai Wong</v>
      </c>
      <c r="C567" s="1" cm="1">
        <f t="array" ref="C567">IFERROR(AVERAGE(IF(IMDB_Movies_2[director_name]='Director Analysis'!$B567,IMDB_Movies_2[imdb_score])),0)</f>
        <v>6.8999999999999995</v>
      </c>
      <c r="D567" s="1" cm="1">
        <f t="array" ref="D567">_xlfn.PERCENTILE.INC(IF(IMDB_Movies_2[director_name]='Director Analysis'!B567,IMDB_Movies_2[imdb_score]),0.95)</f>
        <v>7.42</v>
      </c>
    </row>
    <row r="568" spans="2:4" x14ac:dyDescent="0.3">
      <c r="B568" t="str">
        <v>Norman Jewison</v>
      </c>
      <c r="C568" s="1" cm="1">
        <f t="array" ref="C568">IFERROR(AVERAGE(IF(IMDB_Movies_2[director_name]='Director Analysis'!$B568,IMDB_Movies_2[imdb_score])),0)</f>
        <v>6.7749999999999995</v>
      </c>
      <c r="D568" s="1" cm="1">
        <f t="array" ref="D568">_xlfn.PERCENTILE.INC(IF(IMDB_Movies_2[director_name]='Director Analysis'!B568,IMDB_Movies_2[imdb_score]),0.95)</f>
        <v>7.9399999999999995</v>
      </c>
    </row>
    <row r="569" spans="2:4" x14ac:dyDescent="0.3">
      <c r="B569" t="str">
        <v>David Mirkin</v>
      </c>
      <c r="C569" s="1" cm="1">
        <f t="array" ref="C569">IFERROR(AVERAGE(IF(IMDB_Movies_2[director_name]='Director Analysis'!$B569,IMDB_Movies_2[imdb_score])),0)</f>
        <v>6.2</v>
      </c>
      <c r="D569" s="1" cm="1">
        <f t="array" ref="D569">_xlfn.PERCENTILE.INC(IF(IMDB_Movies_2[director_name]='Director Analysis'!B569,IMDB_Movies_2[imdb_score]),0.95)</f>
        <v>6.2</v>
      </c>
    </row>
    <row r="570" spans="2:4" x14ac:dyDescent="0.3">
      <c r="B570" t="str">
        <v>Luis Mandoki</v>
      </c>
      <c r="C570" s="1" cm="1">
        <f t="array" ref="C570">IFERROR(AVERAGE(IF(IMDB_Movies_2[director_name]='Director Analysis'!$B570,IMDB_Movies_2[imdb_score])),0)</f>
        <v>5.85</v>
      </c>
      <c r="D570" s="1" cm="1">
        <f t="array" ref="D570">_xlfn.PERCENTILE.INC(IF(IMDB_Movies_2[director_name]='Director Analysis'!B570,IMDB_Movies_2[imdb_score]),0.95)</f>
        <v>6.0749999999999993</v>
      </c>
    </row>
    <row r="571" spans="2:4" x14ac:dyDescent="0.3">
      <c r="B571" t="str">
        <v>Lee Daniels</v>
      </c>
      <c r="C571" s="1" cm="1">
        <f t="array" ref="C571">IFERROR(AVERAGE(IF(IMDB_Movies_2[director_name]='Director Analysis'!$B571,IMDB_Movies_2[imdb_score])),0)</f>
        <v>7.25</v>
      </c>
      <c r="D571" s="1" cm="1">
        <f t="array" ref="D571">_xlfn.PERCENTILE.INC(IF(IMDB_Movies_2[director_name]='Director Analysis'!B571,IMDB_Movies_2[imdb_score]),0.95)</f>
        <v>7.2949999999999999</v>
      </c>
    </row>
    <row r="572" spans="2:4" x14ac:dyDescent="0.3">
      <c r="B572" t="str">
        <v>Jeb Stuart</v>
      </c>
      <c r="C572" s="1" cm="1">
        <f t="array" ref="C572">IFERROR(AVERAGE(IF(IMDB_Movies_2[director_name]='Director Analysis'!$B572,IMDB_Movies_2[imdb_score])),0)</f>
        <v>6.4</v>
      </c>
      <c r="D572" s="1" cm="1">
        <f t="array" ref="D572">_xlfn.PERCENTILE.INC(IF(IMDB_Movies_2[director_name]='Director Analysis'!B572,IMDB_Movies_2[imdb_score]),0.95)</f>
        <v>6.4</v>
      </c>
    </row>
    <row r="573" spans="2:4" x14ac:dyDescent="0.3">
      <c r="B573" t="str">
        <v>Steve Miner</v>
      </c>
      <c r="C573" s="1" cm="1">
        <f t="array" ref="C573">IFERROR(AVERAGE(IF(IMDB_Movies_2[director_name]='Director Analysis'!$B573,IMDB_Movies_2[imdb_score])),0)</f>
        <v>5.76</v>
      </c>
      <c r="D573" s="1" cm="1">
        <f t="array" ref="D573">_xlfn.PERCENTILE.INC(IF(IMDB_Movies_2[director_name]='Director Analysis'!B573,IMDB_Movies_2[imdb_score]),0.95)</f>
        <v>6.18</v>
      </c>
    </row>
    <row r="574" spans="2:4" x14ac:dyDescent="0.3">
      <c r="B574" t="str">
        <v>Paul Thomas Anderson</v>
      </c>
      <c r="C574" s="1" cm="1">
        <f t="array" ref="C574">IFERROR(AVERAGE(IF(IMDB_Movies_2[director_name]='Director Analysis'!$B574,IMDB_Movies_2[imdb_score])),0)</f>
        <v>7.5166666666666666</v>
      </c>
      <c r="D574" s="1" cm="1">
        <f t="array" ref="D574">_xlfn.PERCENTILE.INC(IF(IMDB_Movies_2[director_name]='Director Analysis'!B574,IMDB_Movies_2[imdb_score]),0.95)</f>
        <v>8.0749999999999993</v>
      </c>
    </row>
    <row r="575" spans="2:4" x14ac:dyDescent="0.3">
      <c r="B575" t="str">
        <v>J Blakeson</v>
      </c>
      <c r="C575" s="1" cm="1">
        <f t="array" ref="C575">IFERROR(AVERAGE(IF(IMDB_Movies_2[director_name]='Director Analysis'!$B575,IMDB_Movies_2[imdb_score])),0)</f>
        <v>5.2</v>
      </c>
      <c r="D575" s="1" cm="1">
        <f t="array" ref="D575">_xlfn.PERCENTILE.INC(IF(IMDB_Movies_2[director_name]='Director Analysis'!B575,IMDB_Movies_2[imdb_score]),0.95)</f>
        <v>5.2</v>
      </c>
    </row>
    <row r="576" spans="2:4" x14ac:dyDescent="0.3">
      <c r="B576" t="str">
        <v>Ryan Coogler</v>
      </c>
      <c r="C576" s="1" cm="1">
        <f t="array" ref="C576">IFERROR(AVERAGE(IF(IMDB_Movies_2[director_name]='Director Analysis'!$B576,IMDB_Movies_2[imdb_score])),0)</f>
        <v>7.6</v>
      </c>
      <c r="D576" s="1" cm="1">
        <f t="array" ref="D576">_xlfn.PERCENTILE.INC(IF(IMDB_Movies_2[director_name]='Director Analysis'!B576,IMDB_Movies_2[imdb_score]),0.95)</f>
        <v>7.69</v>
      </c>
    </row>
    <row r="577" spans="2:4" x14ac:dyDescent="0.3">
      <c r="B577" t="str">
        <v>Kirk Jones</v>
      </c>
      <c r="C577" s="1" cm="1">
        <f t="array" ref="C577">IFERROR(AVERAGE(IF(IMDB_Movies_2[director_name]='Director Analysis'!$B577,IMDB_Movies_2[imdb_score])),0)</f>
        <v>6.6</v>
      </c>
      <c r="D577" s="1" cm="1">
        <f t="array" ref="D577">_xlfn.PERCENTILE.INC(IF(IMDB_Movies_2[director_name]='Director Analysis'!B577,IMDB_Movies_2[imdb_score]),0.95)</f>
        <v>7.36</v>
      </c>
    </row>
    <row r="578" spans="2:4" x14ac:dyDescent="0.3">
      <c r="B578" t="str">
        <v>Ethan Coen</v>
      </c>
      <c r="C578" s="1" cm="1">
        <f t="array" ref="C578">IFERROR(AVERAGE(IF(IMDB_Movies_2[director_name]='Director Analysis'!$B578,IMDB_Movies_2[imdb_score])),0)</f>
        <v>7.1142857142857139</v>
      </c>
      <c r="D578" s="1" cm="1">
        <f t="array" ref="D578">_xlfn.PERCENTILE.INC(IF(IMDB_Movies_2[director_name]='Director Analysis'!B578,IMDB_Movies_2[imdb_score]),0.95)</f>
        <v>7.9799999999999995</v>
      </c>
    </row>
    <row r="579" spans="2:4" x14ac:dyDescent="0.3">
      <c r="B579" t="str">
        <v>Jennifer Flackett</v>
      </c>
      <c r="C579" s="1" cm="1">
        <f t="array" ref="C579">IFERROR(AVERAGE(IF(IMDB_Movies_2[director_name]='Director Analysis'!$B579,IMDB_Movies_2[imdb_score])),0)</f>
        <v>6</v>
      </c>
      <c r="D579" s="1" cm="1">
        <f t="array" ref="D579">_xlfn.PERCENTILE.INC(IF(IMDB_Movies_2[director_name]='Director Analysis'!B579,IMDB_Movies_2[imdb_score]),0.95)</f>
        <v>6</v>
      </c>
    </row>
    <row r="580" spans="2:4" x14ac:dyDescent="0.3">
      <c r="B580" t="str">
        <v>Kevin Smith</v>
      </c>
      <c r="C580" s="1" cm="1">
        <f t="array" ref="C580">IFERROR(AVERAGE(IF(IMDB_Movies_2[director_name]='Director Analysis'!$B580,IMDB_Movies_2[imdb_score])),0)</f>
        <v>6.7799999999999994</v>
      </c>
      <c r="D580" s="1" cm="1">
        <f t="array" ref="D580">_xlfn.PERCENTILE.INC(IF(IMDB_Movies_2[director_name]='Director Analysis'!B580,IMDB_Movies_2[imdb_score]),0.95)</f>
        <v>7.6199999999999992</v>
      </c>
    </row>
    <row r="581" spans="2:4" x14ac:dyDescent="0.3">
      <c r="B581" t="str">
        <v>Christian Ditter</v>
      </c>
      <c r="C581" s="1" cm="1">
        <f t="array" ref="C581">IFERROR(AVERAGE(IF(IMDB_Movies_2[director_name]='Director Analysis'!$B581,IMDB_Movies_2[imdb_score])),0)</f>
        <v>6.1</v>
      </c>
      <c r="D581" s="1" cm="1">
        <f t="array" ref="D581">_xlfn.PERCENTILE.INC(IF(IMDB_Movies_2[director_name]='Director Analysis'!B581,IMDB_Movies_2[imdb_score]),0.95)</f>
        <v>6.1</v>
      </c>
    </row>
    <row r="582" spans="2:4" x14ac:dyDescent="0.3">
      <c r="B582" t="str">
        <v>Charles Martin Smith</v>
      </c>
      <c r="C582" s="1" cm="1">
        <f t="array" ref="C582">IFERROR(AVERAGE(IF(IMDB_Movies_2[director_name]='Director Analysis'!$B582,IMDB_Movies_2[imdb_score])),0)</f>
        <v>6.1333333333333329</v>
      </c>
      <c r="D582" s="1" cm="1">
        <f t="array" ref="D582">_xlfn.PERCENTILE.INC(IF(IMDB_Movies_2[director_name]='Director Analysis'!B582,IMDB_Movies_2[imdb_score]),0.95)</f>
        <v>6.8500000000000005</v>
      </c>
    </row>
    <row r="583" spans="2:4" x14ac:dyDescent="0.3">
      <c r="B583" t="str">
        <v>Irvin Kershner</v>
      </c>
      <c r="C583" s="1" cm="1">
        <f t="array" ref="C583">IFERROR(AVERAGE(IF(IMDB_Movies_2[director_name]='Director Analysis'!$B583,IMDB_Movies_2[imdb_score])),0)</f>
        <v>7.5</v>
      </c>
      <c r="D583" s="1" cm="1">
        <f t="array" ref="D583">_xlfn.PERCENTILE.INC(IF(IMDB_Movies_2[director_name]='Director Analysis'!B583,IMDB_Movies_2[imdb_score]),0.95)</f>
        <v>8.67</v>
      </c>
    </row>
    <row r="584" spans="2:4" x14ac:dyDescent="0.3">
      <c r="B584" t="str">
        <v>Steve Pink</v>
      </c>
      <c r="C584" s="1" cm="1">
        <f t="array" ref="C584">IFERROR(AVERAGE(IF(IMDB_Movies_2[director_name]='Director Analysis'!$B584,IMDB_Movies_2[imdb_score])),0)</f>
        <v>5.8666666666666671</v>
      </c>
      <c r="D584" s="1" cm="1">
        <f t="array" ref="D584">_xlfn.PERCENTILE.INC(IF(IMDB_Movies_2[director_name]='Director Analysis'!B584,IMDB_Movies_2[imdb_score]),0.95)</f>
        <v>6.37</v>
      </c>
    </row>
    <row r="585" spans="2:4" x14ac:dyDescent="0.3">
      <c r="B585" t="str">
        <v>Scott Hicks</v>
      </c>
      <c r="C585" s="1" cm="1">
        <f t="array" ref="C585">IFERROR(AVERAGE(IF(IMDB_Movies_2[director_name]='Director Analysis'!$B585,IMDB_Movies_2[imdb_score])),0)</f>
        <v>6.8400000000000007</v>
      </c>
      <c r="D585" s="1" cm="1">
        <f t="array" ref="D585">_xlfn.PERCENTILE.INC(IF(IMDB_Movies_2[director_name]='Director Analysis'!B585,IMDB_Movies_2[imdb_score]),0.95)</f>
        <v>7.54</v>
      </c>
    </row>
    <row r="586" spans="2:4" x14ac:dyDescent="0.3">
      <c r="B586" t="str">
        <v>Chris Rock</v>
      </c>
      <c r="C586" s="1" cm="1">
        <f t="array" ref="C586">IFERROR(AVERAGE(IF(IMDB_Movies_2[director_name]='Director Analysis'!$B586,IMDB_Movies_2[imdb_score])),0)</f>
        <v>5.95</v>
      </c>
      <c r="D586" s="1" cm="1">
        <f t="array" ref="D586">_xlfn.PERCENTILE.INC(IF(IMDB_Movies_2[director_name]='Director Analysis'!B586,IMDB_Movies_2[imdb_score]),0.95)</f>
        <v>6.4450000000000003</v>
      </c>
    </row>
    <row r="587" spans="2:4" x14ac:dyDescent="0.3">
      <c r="B587" t="str">
        <v>Wilson Yip</v>
      </c>
      <c r="C587" s="1" cm="1">
        <f t="array" ref="C587">IFERROR(AVERAGE(IF(IMDB_Movies_2[director_name]='Director Analysis'!$B587,IMDB_Movies_2[imdb_score])),0)</f>
        <v>7.2</v>
      </c>
      <c r="D587" s="1" cm="1">
        <f t="array" ref="D587">_xlfn.PERCENTILE.INC(IF(IMDB_Movies_2[director_name]='Director Analysis'!B587,IMDB_Movies_2[imdb_score]),0.95)</f>
        <v>7.2</v>
      </c>
    </row>
    <row r="588" spans="2:4" x14ac:dyDescent="0.3">
      <c r="B588" t="str">
        <v>Robert Wise</v>
      </c>
      <c r="C588" s="1" cm="1">
        <f t="array" ref="C588">IFERROR(AVERAGE(IF(IMDB_Movies_2[director_name]='Director Analysis'!$B588,IMDB_Movies_2[imdb_score])),0)</f>
        <v>7.2</v>
      </c>
      <c r="D588" s="1" cm="1">
        <f t="array" ref="D588">_xlfn.PERCENTILE.INC(IF(IMDB_Movies_2[director_name]='Director Analysis'!B588,IMDB_Movies_2[imdb_score]),0.95)</f>
        <v>7.92</v>
      </c>
    </row>
    <row r="589" spans="2:4" x14ac:dyDescent="0.3">
      <c r="B589" t="str">
        <v>Kevin Rodney Sullivan</v>
      </c>
      <c r="C589" s="1" cm="1">
        <f t="array" ref="C589">IFERROR(AVERAGE(IF(IMDB_Movies_2[director_name]='Director Analysis'!$B589,IMDB_Movies_2[imdb_score])),0)</f>
        <v>5.7</v>
      </c>
      <c r="D589" s="1" cm="1">
        <f t="array" ref="D589">_xlfn.PERCENTILE.INC(IF(IMDB_Movies_2[director_name]='Director Analysis'!B589,IMDB_Movies_2[imdb_score]),0.95)</f>
        <v>5.88</v>
      </c>
    </row>
    <row r="590" spans="2:4" x14ac:dyDescent="0.3">
      <c r="B590" t="str">
        <v>Kevin Munroe</v>
      </c>
      <c r="C590" s="1" cm="1">
        <f t="array" ref="C590">IFERROR(AVERAGE(IF(IMDB_Movies_2[director_name]='Director Analysis'!$B590,IMDB_Movies_2[imdb_score])),0)</f>
        <v>5.6999999999999993</v>
      </c>
      <c r="D590" s="1" cm="1">
        <f t="array" ref="D590">_xlfn.PERCENTILE.INC(IF(IMDB_Movies_2[director_name]='Director Analysis'!B590,IMDB_Movies_2[imdb_score]),0.95)</f>
        <v>6.24</v>
      </c>
    </row>
    <row r="591" spans="2:4" x14ac:dyDescent="0.3">
      <c r="B591" t="str">
        <v>Michael Tollin</v>
      </c>
      <c r="C591" s="1" cm="1">
        <f t="array" ref="C591">IFERROR(AVERAGE(IF(IMDB_Movies_2[director_name]='Director Analysis'!$B591,IMDB_Movies_2[imdb_score])),0)</f>
        <v>5.9</v>
      </c>
      <c r="D591" s="1" cm="1">
        <f t="array" ref="D591">_xlfn.PERCENTILE.INC(IF(IMDB_Movies_2[director_name]='Director Analysis'!B591,IMDB_Movies_2[imdb_score]),0.95)</f>
        <v>6.8000000000000007</v>
      </c>
    </row>
    <row r="592" spans="2:4" x14ac:dyDescent="0.3">
      <c r="B592" t="str">
        <v>Nicholas Stoller</v>
      </c>
      <c r="C592" s="1" cm="1">
        <f t="array" ref="C592">IFERROR(AVERAGE(IF(IMDB_Movies_2[director_name]='Director Analysis'!$B592,IMDB_Movies_2[imdb_score])),0)</f>
        <v>6.4499999999999993</v>
      </c>
      <c r="D592" s="1" cm="1">
        <f t="array" ref="D592">_xlfn.PERCENTILE.INC(IF(IMDB_Movies_2[director_name]='Director Analysis'!B592,IMDB_Movies_2[imdb_score]),0.95)</f>
        <v>7.08</v>
      </c>
    </row>
    <row r="593" spans="2:4" x14ac:dyDescent="0.3">
      <c r="B593" t="str">
        <v>Patrick Tatopoulos</v>
      </c>
      <c r="C593" s="1" cm="1">
        <f t="array" ref="C593">IFERROR(AVERAGE(IF(IMDB_Movies_2[director_name]='Director Analysis'!$B593,IMDB_Movies_2[imdb_score])),0)</f>
        <v>6.6</v>
      </c>
      <c r="D593" s="1" cm="1">
        <f t="array" ref="D593">_xlfn.PERCENTILE.INC(IF(IMDB_Movies_2[director_name]='Director Analysis'!B593,IMDB_Movies_2[imdb_score]),0.95)</f>
        <v>6.6</v>
      </c>
    </row>
    <row r="594" spans="2:4" x14ac:dyDescent="0.3">
      <c r="B594" t="str">
        <v>Gary David Goldberg</v>
      </c>
      <c r="C594" s="1" cm="1">
        <f t="array" ref="C594">IFERROR(AVERAGE(IF(IMDB_Movies_2[director_name]='Director Analysis'!$B594,IMDB_Movies_2[imdb_score])),0)</f>
        <v>5.9</v>
      </c>
      <c r="D594" s="1" cm="1">
        <f t="array" ref="D594">_xlfn.PERCENTILE.INC(IF(IMDB_Movies_2[director_name]='Director Analysis'!B594,IMDB_Movies_2[imdb_score]),0.95)</f>
        <v>5.9</v>
      </c>
    </row>
    <row r="595" spans="2:4" x14ac:dyDescent="0.3">
      <c r="B595" t="str">
        <v>Tobe Hooper</v>
      </c>
      <c r="C595" s="1" cm="1">
        <f t="array" ref="C595">IFERROR(AVERAGE(IF(IMDB_Movies_2[director_name]='Director Analysis'!$B595,IMDB_Movies_2[imdb_score])),0)</f>
        <v>6.4749999999999996</v>
      </c>
      <c r="D595" s="1" cm="1">
        <f t="array" ref="D595">_xlfn.PERCENTILE.INC(IF(IMDB_Movies_2[director_name]='Director Analysis'!B595,IMDB_Movies_2[imdb_score]),0.95)</f>
        <v>7.4850000000000003</v>
      </c>
    </row>
    <row r="596" spans="2:4" x14ac:dyDescent="0.3">
      <c r="B596" t="str">
        <v>Alan Poul</v>
      </c>
      <c r="C596" s="1" cm="1">
        <f t="array" ref="C596">IFERROR(AVERAGE(IF(IMDB_Movies_2[director_name]='Director Analysis'!$B596,IMDB_Movies_2[imdb_score])),0)</f>
        <v>5.3</v>
      </c>
      <c r="D596" s="1" cm="1">
        <f t="array" ref="D596">_xlfn.PERCENTILE.INC(IF(IMDB_Movies_2[director_name]='Director Analysis'!B596,IMDB_Movies_2[imdb_score]),0.95)</f>
        <v>5.3</v>
      </c>
    </row>
    <row r="597" spans="2:4" x14ac:dyDescent="0.3">
      <c r="B597" t="str">
        <v>Luke Greenfield</v>
      </c>
      <c r="C597" s="1" cm="1">
        <f t="array" ref="C597">IFERROR(AVERAGE(IF(IMDB_Movies_2[director_name]='Director Analysis'!$B597,IMDB_Movies_2[imdb_score])),0)</f>
        <v>6</v>
      </c>
      <c r="D597" s="1" cm="1">
        <f t="array" ref="D597">_xlfn.PERCENTILE.INC(IF(IMDB_Movies_2[director_name]='Director Analysis'!B597,IMDB_Movies_2[imdb_score]),0.95)</f>
        <v>6.7549999999999999</v>
      </c>
    </row>
    <row r="598" spans="2:4" x14ac:dyDescent="0.3">
      <c r="B598" t="str">
        <v>Gil Junger</v>
      </c>
      <c r="C598" s="1" cm="1">
        <f t="array" ref="C598">IFERROR(AVERAGE(IF(IMDB_Movies_2[director_name]='Director Analysis'!$B598,IMDB_Movies_2[imdb_score])),0)</f>
        <v>6</v>
      </c>
      <c r="D598" s="1" cm="1">
        <f t="array" ref="D598">_xlfn.PERCENTILE.INC(IF(IMDB_Movies_2[director_name]='Director Analysis'!B598,IMDB_Movies_2[imdb_score]),0.95)</f>
        <v>7.08</v>
      </c>
    </row>
    <row r="599" spans="2:4" x14ac:dyDescent="0.3">
      <c r="B599" t="str">
        <v>Steven E. de Souza</v>
      </c>
      <c r="C599" s="1" cm="1">
        <f t="array" ref="C599">IFERROR(AVERAGE(IF(IMDB_Movies_2[director_name]='Director Analysis'!$B599,IMDB_Movies_2[imdb_score])),0)</f>
        <v>3.8</v>
      </c>
      <c r="D599" s="1" cm="1">
        <f t="array" ref="D599">_xlfn.PERCENTILE.INC(IF(IMDB_Movies_2[director_name]='Director Analysis'!B599,IMDB_Movies_2[imdb_score]),0.95)</f>
        <v>3.8</v>
      </c>
    </row>
    <row r="600" spans="2:4" x14ac:dyDescent="0.3">
      <c r="B600" t="str">
        <v>Alexandre Aja</v>
      </c>
      <c r="C600" s="1" cm="1">
        <f t="array" ref="C600">IFERROR(AVERAGE(IF(IMDB_Movies_2[director_name]='Director Analysis'!$B600,IMDB_Movies_2[imdb_score])),0)</f>
        <v>6.2250000000000005</v>
      </c>
      <c r="D600" s="1" cm="1">
        <f t="array" ref="D600">_xlfn.PERCENTILE.INC(IF(IMDB_Movies_2[director_name]='Director Analysis'!B600,IMDB_Movies_2[imdb_score]),0.95)</f>
        <v>6.74</v>
      </c>
    </row>
    <row r="601" spans="2:4" x14ac:dyDescent="0.3">
      <c r="B601" t="str">
        <v>Michael Rymer</v>
      </c>
      <c r="C601" s="1" cm="1">
        <f t="array" ref="C601">IFERROR(AVERAGE(IF(IMDB_Movies_2[director_name]='Director Analysis'!$B601,IMDB_Movies_2[imdb_score])),0)</f>
        <v>5.65</v>
      </c>
      <c r="D601" s="1" cm="1">
        <f t="array" ref="D601">_xlfn.PERCENTILE.INC(IF(IMDB_Movies_2[director_name]='Director Analysis'!B601,IMDB_Movies_2[imdb_score]),0.95)</f>
        <v>6.0549999999999997</v>
      </c>
    </row>
    <row r="602" spans="2:4" x14ac:dyDescent="0.3">
      <c r="B602" t="str">
        <v>Hugh Wilson</v>
      </c>
      <c r="C602" s="1" cm="1">
        <f t="array" ref="C602">IFERROR(AVERAGE(IF(IMDB_Movies_2[director_name]='Director Analysis'!$B602,IMDB_Movies_2[imdb_score])),0)</f>
        <v>5.8250000000000002</v>
      </c>
      <c r="D602" s="1" cm="1">
        <f t="array" ref="D602">_xlfn.PERCENTILE.INC(IF(IMDB_Movies_2[director_name]='Director Analysis'!B602,IMDB_Movies_2[imdb_score]),0.95)</f>
        <v>6.6850000000000005</v>
      </c>
    </row>
    <row r="603" spans="2:4" x14ac:dyDescent="0.3">
      <c r="B603" t="str">
        <v>Susanna White</v>
      </c>
      <c r="C603" s="1" cm="1">
        <f t="array" ref="C603">IFERROR(AVERAGE(IF(IMDB_Movies_2[director_name]='Director Analysis'!$B603,IMDB_Movies_2[imdb_score])),0)</f>
        <v>6.1</v>
      </c>
      <c r="D603" s="1" cm="1">
        <f t="array" ref="D603">_xlfn.PERCENTILE.INC(IF(IMDB_Movies_2[director_name]='Director Analysis'!B603,IMDB_Movies_2[imdb_score]),0.95)</f>
        <v>6.1</v>
      </c>
    </row>
    <row r="604" spans="2:4" x14ac:dyDescent="0.3">
      <c r="B604" t="str">
        <v>Chris Carter</v>
      </c>
      <c r="C604" s="1" cm="1">
        <f t="array" ref="C604">IFERROR(AVERAGE(IF(IMDB_Movies_2[director_name]='Director Analysis'!$B604,IMDB_Movies_2[imdb_score])),0)</f>
        <v>5.9</v>
      </c>
      <c r="D604" s="1" cm="1">
        <f t="array" ref="D604">_xlfn.PERCENTILE.INC(IF(IMDB_Movies_2[director_name]='Director Analysis'!B604,IMDB_Movies_2[imdb_score]),0.95)</f>
        <v>5.9</v>
      </c>
    </row>
    <row r="605" spans="2:4" x14ac:dyDescent="0.3">
      <c r="B605" t="str">
        <v>Tommy O'Haver</v>
      </c>
      <c r="C605" s="1" cm="1">
        <f t="array" ref="C605">IFERROR(AVERAGE(IF(IMDB_Movies_2[director_name]='Director Analysis'!$B605,IMDB_Movies_2[imdb_score])),0)</f>
        <v>6.05</v>
      </c>
      <c r="D605" s="1" cm="1">
        <f t="array" ref="D605">_xlfn.PERCENTILE.INC(IF(IMDB_Movies_2[director_name]='Director Analysis'!B605,IMDB_Movies_2[imdb_score]),0.95)</f>
        <v>6.2749999999999995</v>
      </c>
    </row>
    <row r="606" spans="2:4" x14ac:dyDescent="0.3">
      <c r="B606" t="str">
        <v>Peter Landesman</v>
      </c>
      <c r="C606" s="1" cm="1">
        <f t="array" ref="C606">IFERROR(AVERAGE(IF(IMDB_Movies_2[director_name]='Director Analysis'!$B606,IMDB_Movies_2[imdb_score])),0)</f>
        <v>7.1</v>
      </c>
      <c r="D606" s="1" cm="1">
        <f t="array" ref="D606">_xlfn.PERCENTILE.INC(IF(IMDB_Movies_2[director_name]='Director Analysis'!B606,IMDB_Movies_2[imdb_score]),0.95)</f>
        <v>7.1</v>
      </c>
    </row>
    <row r="607" spans="2:4" x14ac:dyDescent="0.3">
      <c r="B607" t="str">
        <v>Gary Chapman</v>
      </c>
      <c r="C607" s="1" cm="1">
        <f t="array" ref="C607">IFERROR(AVERAGE(IF(IMDB_Movies_2[director_name]='Director Analysis'!$B607,IMDB_Movies_2[imdb_score])),0)</f>
        <v>5.6</v>
      </c>
      <c r="D607" s="1" cm="1">
        <f t="array" ref="D607">_xlfn.PERCENTILE.INC(IF(IMDB_Movies_2[director_name]='Director Analysis'!B607,IMDB_Movies_2[imdb_score]),0.95)</f>
        <v>5.6</v>
      </c>
    </row>
    <row r="608" spans="2:4" x14ac:dyDescent="0.3">
      <c r="B608" t="str">
        <v>Craig Mazin</v>
      </c>
      <c r="C608" s="1" cm="1">
        <f t="array" ref="C608">IFERROR(AVERAGE(IF(IMDB_Movies_2[director_name]='Director Analysis'!$B608,IMDB_Movies_2[imdb_score])),0)</f>
        <v>5.25</v>
      </c>
      <c r="D608" s="1" cm="1">
        <f t="array" ref="D608">_xlfn.PERCENTILE.INC(IF(IMDB_Movies_2[director_name]='Director Analysis'!B608,IMDB_Movies_2[imdb_score]),0.95)</f>
        <v>5.9249999999999998</v>
      </c>
    </row>
    <row r="609" spans="2:4" x14ac:dyDescent="0.3">
      <c r="B609" t="str">
        <v>Allen Hughes</v>
      </c>
      <c r="C609" s="1" cm="1">
        <f t="array" ref="C609">IFERROR(AVERAGE(IF(IMDB_Movies_2[director_name]='Director Analysis'!$B609,IMDB_Movies_2[imdb_score])),0)</f>
        <v>6.2</v>
      </c>
      <c r="D609" s="1" cm="1">
        <f t="array" ref="D609">_xlfn.PERCENTILE.INC(IF(IMDB_Movies_2[director_name]='Director Analysis'!B609,IMDB_Movies_2[imdb_score]),0.95)</f>
        <v>6.2</v>
      </c>
    </row>
    <row r="610" spans="2:4" x14ac:dyDescent="0.3">
      <c r="B610" t="str">
        <v>Lasse HallstrÃ¶m</v>
      </c>
      <c r="C610" s="1" cm="1">
        <f t="array" ref="C610">IFERROR(AVERAGE(IF(IMDB_Movies_2[director_name]='Director Analysis'!$B610,IMDB_Movies_2[imdb_score])),0)</f>
        <v>6.9874999999999998</v>
      </c>
      <c r="D610" s="1" cm="1">
        <f t="array" ref="D610">_xlfn.PERCENTILE.INC(IF(IMDB_Movies_2[director_name]='Director Analysis'!B610,IMDB_Movies_2[imdb_score]),0.95)</f>
        <v>7.625</v>
      </c>
    </row>
    <row r="611" spans="2:4" x14ac:dyDescent="0.3">
      <c r="B611" t="str">
        <v>Jean-Marc VallÃ©e</v>
      </c>
      <c r="C611" s="1" cm="1">
        <f t="array" ref="C611">IFERROR(AVERAGE(IF(IMDB_Movies_2[director_name]='Director Analysis'!$B611,IMDB_Movies_2[imdb_score])),0)</f>
        <v>7.4666666666666659</v>
      </c>
      <c r="D611" s="1" cm="1">
        <f t="array" ref="D611">_xlfn.PERCENTILE.INC(IF(IMDB_Movies_2[director_name]='Director Analysis'!B611,IMDB_Movies_2[imdb_score]),0.95)</f>
        <v>7.93</v>
      </c>
    </row>
    <row r="612" spans="2:4" x14ac:dyDescent="0.3">
      <c r="B612" t="str">
        <v>Hark Tsui</v>
      </c>
      <c r="C612" s="1" cm="1">
        <f t="array" ref="C612">IFERROR(AVERAGE(IF(IMDB_Movies_2[director_name]='Director Analysis'!$B612,IMDB_Movies_2[imdb_score])),0)</f>
        <v>4.8</v>
      </c>
      <c r="D612" s="1" cm="1">
        <f t="array" ref="D612">_xlfn.PERCENTILE.INC(IF(IMDB_Movies_2[director_name]='Director Analysis'!B612,IMDB_Movies_2[imdb_score]),0.95)</f>
        <v>4.8</v>
      </c>
    </row>
    <row r="613" spans="2:4" x14ac:dyDescent="0.3">
      <c r="B613" t="str">
        <v>Lexi Alexander</v>
      </c>
      <c r="C613" s="1" cm="1">
        <f t="array" ref="C613">IFERROR(AVERAGE(IF(IMDB_Movies_2[director_name]='Director Analysis'!$B613,IMDB_Movies_2[imdb_score])),0)</f>
        <v>6</v>
      </c>
      <c r="D613" s="1" cm="1">
        <f t="array" ref="D613">_xlfn.PERCENTILE.INC(IF(IMDB_Movies_2[director_name]='Director Analysis'!B613,IMDB_Movies_2[imdb_score]),0.95)</f>
        <v>6</v>
      </c>
    </row>
    <row r="614" spans="2:4" x14ac:dyDescent="0.3">
      <c r="B614" t="str">
        <v>Ronny Yu</v>
      </c>
      <c r="C614" s="1" cm="1">
        <f t="array" ref="C614">IFERROR(AVERAGE(IF(IMDB_Movies_2[director_name]='Director Analysis'!$B614,IMDB_Movies_2[imdb_score])),0)</f>
        <v>5.5</v>
      </c>
      <c r="D614" s="1" cm="1">
        <f t="array" ref="D614">_xlfn.PERCENTILE.INC(IF(IMDB_Movies_2[director_name]='Director Analysis'!B614,IMDB_Movies_2[imdb_score]),0.95)</f>
        <v>6.2249999999999996</v>
      </c>
    </row>
    <row r="615" spans="2:4" x14ac:dyDescent="0.3">
      <c r="B615" t="str">
        <v>Bille August</v>
      </c>
      <c r="C615" s="1" cm="1">
        <f t="array" ref="C615">IFERROR(AVERAGE(IF(IMDB_Movies_2[director_name]='Director Analysis'!$B615,IMDB_Movies_2[imdb_score])),0)</f>
        <v>6.4</v>
      </c>
      <c r="D615" s="1" cm="1">
        <f t="array" ref="D615">_xlfn.PERCENTILE.INC(IF(IMDB_Movies_2[director_name]='Director Analysis'!B615,IMDB_Movies_2[imdb_score]),0.95)</f>
        <v>6.4</v>
      </c>
    </row>
    <row r="616" spans="2:4" x14ac:dyDescent="0.3">
      <c r="B616" t="str">
        <v>Ken Scott</v>
      </c>
      <c r="C616" s="1" cm="1">
        <f t="array" ref="C616">IFERROR(AVERAGE(IF(IMDB_Movies_2[director_name]='Director Analysis'!$B616,IMDB_Movies_2[imdb_score])),0)</f>
        <v>5.9</v>
      </c>
      <c r="D616" s="1" cm="1">
        <f t="array" ref="D616">_xlfn.PERCENTILE.INC(IF(IMDB_Movies_2[director_name]='Director Analysis'!B616,IMDB_Movies_2[imdb_score]),0.95)</f>
        <v>6.3500000000000005</v>
      </c>
    </row>
    <row r="617" spans="2:4" x14ac:dyDescent="0.3">
      <c r="B617" t="str">
        <v>Hugh Johnson</v>
      </c>
      <c r="C617" s="1" cm="1">
        <f t="array" ref="C617">IFERROR(AVERAGE(IF(IMDB_Movies_2[director_name]='Director Analysis'!$B617,IMDB_Movies_2[imdb_score])),0)</f>
        <v>5.2</v>
      </c>
      <c r="D617" s="1" cm="1">
        <f t="array" ref="D617">_xlfn.PERCENTILE.INC(IF(IMDB_Movies_2[director_name]='Director Analysis'!B617,IMDB_Movies_2[imdb_score]),0.95)</f>
        <v>5.2</v>
      </c>
    </row>
    <row r="618" spans="2:4" x14ac:dyDescent="0.3">
      <c r="B618" t="str">
        <v>Hayao Miyazaki</v>
      </c>
      <c r="C618" s="1" cm="1">
        <f t="array" ref="C618">IFERROR(AVERAGE(IF(IMDB_Movies_2[director_name]='Director Analysis'!$B618,IMDB_Movies_2[imdb_score])),0)</f>
        <v>8.2249999999999996</v>
      </c>
      <c r="D618" s="1" cm="1">
        <f t="array" ref="D618">_xlfn.PERCENTILE.INC(IF(IMDB_Movies_2[director_name]='Director Analysis'!B618,IMDB_Movies_2[imdb_score]),0.95)</f>
        <v>8.57</v>
      </c>
    </row>
    <row r="619" spans="2:4" x14ac:dyDescent="0.3">
      <c r="B619" t="str">
        <v>George Tillman Jr.</v>
      </c>
      <c r="C619" s="1" cm="1">
        <f t="array" ref="C619">IFERROR(AVERAGE(IF(IMDB_Movies_2[director_name]='Director Analysis'!$B619,IMDB_Movies_2[imdb_score])),0)</f>
        <v>6.9250000000000007</v>
      </c>
      <c r="D619" s="1" cm="1">
        <f t="array" ref="D619">_xlfn.PERCENTILE.INC(IF(IMDB_Movies_2[director_name]='Director Analysis'!B619,IMDB_Movies_2[imdb_score]),0.95)</f>
        <v>7.1850000000000005</v>
      </c>
    </row>
    <row r="620" spans="2:4" x14ac:dyDescent="0.3">
      <c r="B620" t="str">
        <v>Rand Ravich</v>
      </c>
      <c r="C620" s="1" cm="1">
        <f t="array" ref="C620">IFERROR(AVERAGE(IF(IMDB_Movies_2[director_name]='Director Analysis'!$B620,IMDB_Movies_2[imdb_score])),0)</f>
        <v>5.3</v>
      </c>
      <c r="D620" s="1" cm="1">
        <f t="array" ref="D620">_xlfn.PERCENTILE.INC(IF(IMDB_Movies_2[director_name]='Director Analysis'!B620,IMDB_Movies_2[imdb_score]),0.95)</f>
        <v>5.3</v>
      </c>
    </row>
    <row r="621" spans="2:4" x14ac:dyDescent="0.3">
      <c r="B621" t="str">
        <v>Hugh Hudson</v>
      </c>
      <c r="C621" s="1" cm="1">
        <f t="array" ref="C621">IFERROR(AVERAGE(IF(IMDB_Movies_2[director_name]='Director Analysis'!$B621,IMDB_Movies_2[imdb_score])),0)</f>
        <v>6.4</v>
      </c>
      <c r="D621" s="1" cm="1">
        <f t="array" ref="D621">_xlfn.PERCENTILE.INC(IF(IMDB_Movies_2[director_name]='Director Analysis'!B621,IMDB_Movies_2[imdb_score]),0.95)</f>
        <v>7.12</v>
      </c>
    </row>
    <row r="622" spans="2:4" x14ac:dyDescent="0.3">
      <c r="B622" t="str">
        <v>Jeremy Degruson</v>
      </c>
      <c r="C622" s="1" cm="1">
        <f t="array" ref="C622">IFERROR(AVERAGE(IF(IMDB_Movies_2[director_name]='Director Analysis'!$B622,IMDB_Movies_2[imdb_score])),0)</f>
        <v>6.3</v>
      </c>
      <c r="D622" s="1" cm="1">
        <f t="array" ref="D622">_xlfn.PERCENTILE.INC(IF(IMDB_Movies_2[director_name]='Director Analysis'!B622,IMDB_Movies_2[imdb_score]),0.95)</f>
        <v>6.3</v>
      </c>
    </row>
    <row r="623" spans="2:4" x14ac:dyDescent="0.3">
      <c r="B623" t="str">
        <v>Chris Gorak</v>
      </c>
      <c r="C623" s="1" cm="1">
        <f t="array" ref="C623">IFERROR(AVERAGE(IF(IMDB_Movies_2[director_name]='Director Analysis'!$B623,IMDB_Movies_2[imdb_score])),0)</f>
        <v>4.9000000000000004</v>
      </c>
      <c r="D623" s="1" cm="1">
        <f t="array" ref="D623">_xlfn.PERCENTILE.INC(IF(IMDB_Movies_2[director_name]='Director Analysis'!B623,IMDB_Movies_2[imdb_score]),0.95)</f>
        <v>4.9000000000000004</v>
      </c>
    </row>
    <row r="624" spans="2:4" x14ac:dyDescent="0.3">
      <c r="B624" t="str">
        <v>Scott Speer</v>
      </c>
      <c r="C624" s="1" cm="1">
        <f t="array" ref="C624">IFERROR(AVERAGE(IF(IMDB_Movies_2[director_name]='Director Analysis'!$B624,IMDB_Movies_2[imdb_score])),0)</f>
        <v>6.5</v>
      </c>
      <c r="D624" s="1" cm="1">
        <f t="array" ref="D624">_xlfn.PERCENTILE.INC(IF(IMDB_Movies_2[director_name]='Director Analysis'!B624,IMDB_Movies_2[imdb_score]),0.95)</f>
        <v>6.5</v>
      </c>
    </row>
    <row r="625" spans="2:4" x14ac:dyDescent="0.3">
      <c r="B625" t="str">
        <v>Joe Charbanic</v>
      </c>
      <c r="C625" s="1" cm="1">
        <f t="array" ref="C625">IFERROR(AVERAGE(IF(IMDB_Movies_2[director_name]='Director Analysis'!$B625,IMDB_Movies_2[imdb_score])),0)</f>
        <v>5.3</v>
      </c>
      <c r="D625" s="1" cm="1">
        <f t="array" ref="D625">_xlfn.PERCENTILE.INC(IF(IMDB_Movies_2[director_name]='Director Analysis'!B625,IMDB_Movies_2[imdb_score]),0.95)</f>
        <v>5.3</v>
      </c>
    </row>
    <row r="626" spans="2:4" x14ac:dyDescent="0.3">
      <c r="B626" t="str">
        <v>Jonathan Hensleigh</v>
      </c>
      <c r="C626" s="1" cm="1">
        <f t="array" ref="C626">IFERROR(AVERAGE(IF(IMDB_Movies_2[director_name]='Director Analysis'!$B626,IMDB_Movies_2[imdb_score])),0)</f>
        <v>6.5</v>
      </c>
      <c r="D626" s="1" cm="1">
        <f t="array" ref="D626">_xlfn.PERCENTILE.INC(IF(IMDB_Movies_2[director_name]='Director Analysis'!B626,IMDB_Movies_2[imdb_score]),0.95)</f>
        <v>6.5</v>
      </c>
    </row>
    <row r="627" spans="2:4" x14ac:dyDescent="0.3">
      <c r="B627" t="str">
        <v>Danny Cannon</v>
      </c>
      <c r="C627" s="1" cm="1">
        <f t="array" ref="C627">IFERROR(AVERAGE(IF(IMDB_Movies_2[director_name]='Director Analysis'!$B627,IMDB_Movies_2[imdb_score])),0)</f>
        <v>5.6999999999999993</v>
      </c>
      <c r="D627" s="1" cm="1">
        <f t="array" ref="D627">_xlfn.PERCENTILE.INC(IF(IMDB_Movies_2[director_name]='Director Analysis'!B627,IMDB_Movies_2[imdb_score]),0.95)</f>
        <v>6.6899999999999995</v>
      </c>
    </row>
    <row r="628" spans="2:4" x14ac:dyDescent="0.3">
      <c r="B628" t="str">
        <v>Boaz Yakin</v>
      </c>
      <c r="C628" s="1" cm="1">
        <f t="array" ref="C628">IFERROR(AVERAGE(IF(IMDB_Movies_2[director_name]='Director Analysis'!$B628,IMDB_Movies_2[imdb_score])),0)</f>
        <v>7.0333333333333341</v>
      </c>
      <c r="D628" s="1" cm="1">
        <f t="array" ref="D628">_xlfn.PERCENTILE.INC(IF(IMDB_Movies_2[director_name]='Director Analysis'!B628,IMDB_Movies_2[imdb_score]),0.95)</f>
        <v>7.6999999999999993</v>
      </c>
    </row>
    <row r="629" spans="2:4" x14ac:dyDescent="0.3">
      <c r="B629" t="str">
        <v>Richard Marquand</v>
      </c>
      <c r="C629" s="1" cm="1">
        <f t="array" ref="C629">IFERROR(AVERAGE(IF(IMDB_Movies_2[director_name]='Director Analysis'!$B629,IMDB_Movies_2[imdb_score])),0)</f>
        <v>8.4</v>
      </c>
      <c r="D629" s="1" cm="1">
        <f t="array" ref="D629">_xlfn.PERCENTILE.INC(IF(IMDB_Movies_2[director_name]='Director Analysis'!B629,IMDB_Movies_2[imdb_score]),0.95)</f>
        <v>8.4</v>
      </c>
    </row>
    <row r="630" spans="2:4" x14ac:dyDescent="0.3">
      <c r="B630" t="str">
        <v>Neil Marshall</v>
      </c>
      <c r="C630" s="1" cm="1">
        <f t="array" ref="C630">IFERROR(AVERAGE(IF(IMDB_Movies_2[director_name]='Director Analysis'!$B630,IMDB_Movies_2[imdb_score])),0)</f>
        <v>6.6</v>
      </c>
      <c r="D630" s="1" cm="1">
        <f t="array" ref="D630">_xlfn.PERCENTILE.INC(IF(IMDB_Movies_2[director_name]='Director Analysis'!B630,IMDB_Movies_2[imdb_score]),0.95)</f>
        <v>7.1400000000000006</v>
      </c>
    </row>
    <row r="631" spans="2:4" x14ac:dyDescent="0.3">
      <c r="B631" t="str">
        <v>Jared Hess</v>
      </c>
      <c r="C631" s="1" cm="1">
        <f t="array" ref="C631">IFERROR(AVERAGE(IF(IMDB_Movies_2[director_name]='Director Analysis'!$B631,IMDB_Movies_2[imdb_score])),0)</f>
        <v>6.3000000000000007</v>
      </c>
      <c r="D631" s="1" cm="1">
        <f t="array" ref="D631">_xlfn.PERCENTILE.INC(IF(IMDB_Movies_2[director_name]='Director Analysis'!B631,IMDB_Movies_2[imdb_score]),0.95)</f>
        <v>6.84</v>
      </c>
    </row>
    <row r="632" spans="2:4" x14ac:dyDescent="0.3">
      <c r="B632" t="str">
        <v>Rupert Wainwright</v>
      </c>
      <c r="C632" s="1" cm="1">
        <f t="array" ref="C632">IFERROR(AVERAGE(IF(IMDB_Movies_2[director_name]='Director Analysis'!$B632,IMDB_Movies_2[imdb_score])),0)</f>
        <v>6.2</v>
      </c>
      <c r="D632" s="1" cm="1">
        <f t="array" ref="D632">_xlfn.PERCENTILE.INC(IF(IMDB_Movies_2[director_name]='Director Analysis'!B632,IMDB_Movies_2[imdb_score]),0.95)</f>
        <v>6.2</v>
      </c>
    </row>
    <row r="633" spans="2:4" x14ac:dyDescent="0.3">
      <c r="B633" t="str">
        <v>John Luessenhop</v>
      </c>
      <c r="C633" s="1" cm="1">
        <f t="array" ref="C633">IFERROR(AVERAGE(IF(IMDB_Movies_2[director_name]='Director Analysis'!$B633,IMDB_Movies_2[imdb_score])),0)</f>
        <v>5.5</v>
      </c>
      <c r="D633" s="1" cm="1">
        <f t="array" ref="D633">_xlfn.PERCENTILE.INC(IF(IMDB_Movies_2[director_name]='Director Analysis'!B633,IMDB_Movies_2[imdb_score]),0.95)</f>
        <v>6.13</v>
      </c>
    </row>
    <row r="634" spans="2:4" x14ac:dyDescent="0.3">
      <c r="B634" t="str">
        <v>Justin Zackham</v>
      </c>
      <c r="C634" s="1" cm="1">
        <f t="array" ref="C634">IFERROR(AVERAGE(IF(IMDB_Movies_2[director_name]='Director Analysis'!$B634,IMDB_Movies_2[imdb_score])),0)</f>
        <v>5.6</v>
      </c>
      <c r="D634" s="1" cm="1">
        <f t="array" ref="D634">_xlfn.PERCENTILE.INC(IF(IMDB_Movies_2[director_name]='Director Analysis'!B634,IMDB_Movies_2[imdb_score]),0.95)</f>
        <v>5.6</v>
      </c>
    </row>
    <row r="635" spans="2:4" x14ac:dyDescent="0.3">
      <c r="B635" t="str">
        <v>John Gatins</v>
      </c>
      <c r="C635" s="1" cm="1">
        <f t="array" ref="C635">IFERROR(AVERAGE(IF(IMDB_Movies_2[director_name]='Director Analysis'!$B635,IMDB_Movies_2[imdb_score])),0)</f>
        <v>6.9</v>
      </c>
      <c r="D635" s="1" cm="1">
        <f t="array" ref="D635">_xlfn.PERCENTILE.INC(IF(IMDB_Movies_2[director_name]='Director Analysis'!B635,IMDB_Movies_2[imdb_score]),0.95)</f>
        <v>6.9</v>
      </c>
    </row>
    <row r="636" spans="2:4" x14ac:dyDescent="0.3">
      <c r="B636" t="str">
        <v>Miguel Sapochnik</v>
      </c>
      <c r="C636" s="1" cm="1">
        <f t="array" ref="C636">IFERROR(AVERAGE(IF(IMDB_Movies_2[director_name]='Director Analysis'!$B636,IMDB_Movies_2[imdb_score])),0)</f>
        <v>6.3</v>
      </c>
      <c r="D636" s="1" cm="1">
        <f t="array" ref="D636">_xlfn.PERCENTILE.INC(IF(IMDB_Movies_2[director_name]='Director Analysis'!B636,IMDB_Movies_2[imdb_score]),0.95)</f>
        <v>6.3</v>
      </c>
    </row>
    <row r="637" spans="2:4" x14ac:dyDescent="0.3">
      <c r="B637" t="str">
        <v>Hyung-rae Shim</v>
      </c>
      <c r="C637" s="1" cm="1">
        <f t="array" ref="C637">IFERROR(AVERAGE(IF(IMDB_Movies_2[director_name]='Director Analysis'!$B637,IMDB_Movies_2[imdb_score])),0)</f>
        <v>3.6</v>
      </c>
      <c r="D637" s="1" cm="1">
        <f t="array" ref="D637">_xlfn.PERCENTILE.INC(IF(IMDB_Movies_2[director_name]='Director Analysis'!B637,IMDB_Movies_2[imdb_score]),0.95)</f>
        <v>3.6</v>
      </c>
    </row>
    <row r="638" spans="2:4" x14ac:dyDescent="0.3">
      <c r="B638" t="str">
        <v>Don Scardino</v>
      </c>
      <c r="C638" s="1" cm="1">
        <f t="array" ref="C638">IFERROR(AVERAGE(IF(IMDB_Movies_2[director_name]='Director Analysis'!$B638,IMDB_Movies_2[imdb_score])),0)</f>
        <v>5.9</v>
      </c>
      <c r="D638" s="1" cm="1">
        <f t="array" ref="D638">_xlfn.PERCENTILE.INC(IF(IMDB_Movies_2[director_name]='Director Analysis'!B638,IMDB_Movies_2[imdb_score]),0.95)</f>
        <v>5.9</v>
      </c>
    </row>
    <row r="639" spans="2:4" x14ac:dyDescent="0.3">
      <c r="B639" t="str">
        <v>Tim Robbins</v>
      </c>
      <c r="C639" s="1" cm="1">
        <f t="array" ref="C639">IFERROR(AVERAGE(IF(IMDB_Movies_2[director_name]='Director Analysis'!$B639,IMDB_Movies_2[imdb_score])),0)</f>
        <v>7.25</v>
      </c>
      <c r="D639" s="1" cm="1">
        <f t="array" ref="D639">_xlfn.PERCENTILE.INC(IF(IMDB_Movies_2[director_name]='Director Analysis'!B639,IMDB_Movies_2[imdb_score]),0.95)</f>
        <v>7.5649999999999995</v>
      </c>
    </row>
    <row r="640" spans="2:4" x14ac:dyDescent="0.3">
      <c r="B640" t="str">
        <v>Nanette Burstein</v>
      </c>
      <c r="C640" s="1" cm="1">
        <f t="array" ref="C640">IFERROR(AVERAGE(IF(IMDB_Movies_2[director_name]='Director Analysis'!$B640,IMDB_Movies_2[imdb_score])),0)</f>
        <v>6.3</v>
      </c>
      <c r="D640" s="1" cm="1">
        <f t="array" ref="D640">_xlfn.PERCENTILE.INC(IF(IMDB_Movies_2[director_name]='Director Analysis'!B640,IMDB_Movies_2[imdb_score]),0.95)</f>
        <v>6.3</v>
      </c>
    </row>
    <row r="641" spans="2:4" x14ac:dyDescent="0.3">
      <c r="B641" t="str">
        <v>Ariel Vromen</v>
      </c>
      <c r="C641" s="1" cm="1">
        <f t="array" ref="C641">IFERROR(AVERAGE(IF(IMDB_Movies_2[director_name]='Director Analysis'!$B641,IMDB_Movies_2[imdb_score])),0)</f>
        <v>6.6</v>
      </c>
      <c r="D641" s="1" cm="1">
        <f t="array" ref="D641">_xlfn.PERCENTILE.INC(IF(IMDB_Movies_2[director_name]='Director Analysis'!B641,IMDB_Movies_2[imdb_score]),0.95)</f>
        <v>6.87</v>
      </c>
    </row>
    <row r="642" spans="2:4" x14ac:dyDescent="0.3">
      <c r="B642" t="str">
        <v>Lewis Gilbert</v>
      </c>
      <c r="C642" s="1" cm="1">
        <f t="array" ref="C642">IFERROR(AVERAGE(IF(IMDB_Movies_2[director_name]='Director Analysis'!$B642,IMDB_Movies_2[imdb_score])),0)</f>
        <v>6.7666666666666657</v>
      </c>
      <c r="D642" s="1" cm="1">
        <f t="array" ref="D642">_xlfn.PERCENTILE.INC(IF(IMDB_Movies_2[director_name]='Director Analysis'!B642,IMDB_Movies_2[imdb_score]),0.95)</f>
        <v>7.08</v>
      </c>
    </row>
    <row r="643" spans="2:4" x14ac:dyDescent="0.3">
      <c r="B643" t="str">
        <v>John Francis Daley</v>
      </c>
      <c r="C643" s="1" cm="1">
        <f t="array" ref="C643">IFERROR(AVERAGE(IF(IMDB_Movies_2[director_name]='Director Analysis'!$B643,IMDB_Movies_2[imdb_score])),0)</f>
        <v>6.1</v>
      </c>
      <c r="D643" s="1" cm="1">
        <f t="array" ref="D643">_xlfn.PERCENTILE.INC(IF(IMDB_Movies_2[director_name]='Director Analysis'!B643,IMDB_Movies_2[imdb_score]),0.95)</f>
        <v>6.1</v>
      </c>
    </row>
    <row r="644" spans="2:4" x14ac:dyDescent="0.3">
      <c r="B644" t="str">
        <v>J.B. Rogers</v>
      </c>
      <c r="C644" s="1" cm="1">
        <f t="array" ref="C644">IFERROR(AVERAGE(IF(IMDB_Movies_2[director_name]='Director Analysis'!$B644,IMDB_Movies_2[imdb_score])),0)</f>
        <v>5.65</v>
      </c>
      <c r="D644" s="1" cm="1">
        <f t="array" ref="D644">_xlfn.PERCENTILE.INC(IF(IMDB_Movies_2[director_name]='Director Analysis'!B644,IMDB_Movies_2[imdb_score]),0.95)</f>
        <v>6.3250000000000002</v>
      </c>
    </row>
    <row r="645" spans="2:4" x14ac:dyDescent="0.3">
      <c r="B645" t="str">
        <v>Michael Sucsy</v>
      </c>
      <c r="C645" s="1" cm="1">
        <f t="array" ref="C645">IFERROR(AVERAGE(IF(IMDB_Movies_2[director_name]='Director Analysis'!$B645,IMDB_Movies_2[imdb_score])),0)</f>
        <v>6.8</v>
      </c>
      <c r="D645" s="1" cm="1">
        <f t="array" ref="D645">_xlfn.PERCENTILE.INC(IF(IMDB_Movies_2[director_name]='Director Analysis'!B645,IMDB_Movies_2[imdb_score]),0.95)</f>
        <v>6.8</v>
      </c>
    </row>
    <row r="646" spans="2:4" x14ac:dyDescent="0.3">
      <c r="B646" t="str">
        <v>Tom Vaughan</v>
      </c>
      <c r="C646" s="1" cm="1">
        <f t="array" ref="C646">IFERROR(AVERAGE(IF(IMDB_Movies_2[director_name]='Director Analysis'!$B646,IMDB_Movies_2[imdb_score])),0)</f>
        <v>6.3</v>
      </c>
      <c r="D646" s="1" cm="1">
        <f t="array" ref="D646">_xlfn.PERCENTILE.INC(IF(IMDB_Movies_2[director_name]='Director Analysis'!B646,IMDB_Movies_2[imdb_score]),0.95)</f>
        <v>6.48</v>
      </c>
    </row>
    <row r="647" spans="2:4" x14ac:dyDescent="0.3">
      <c r="B647" t="str">
        <v>Stephen Hillenburg</v>
      </c>
      <c r="C647" s="1" cm="1">
        <f t="array" ref="C647">IFERROR(AVERAGE(IF(IMDB_Movies_2[director_name]='Director Analysis'!$B647,IMDB_Movies_2[imdb_score])),0)</f>
        <v>7</v>
      </c>
      <c r="D647" s="1" cm="1">
        <f t="array" ref="D647">_xlfn.PERCENTILE.INC(IF(IMDB_Movies_2[director_name]='Director Analysis'!B647,IMDB_Movies_2[imdb_score]),0.95)</f>
        <v>7</v>
      </c>
    </row>
    <row r="648" spans="2:4" x14ac:dyDescent="0.3">
      <c r="B648" t="str">
        <v>Stig Bergqvist</v>
      </c>
      <c r="C648" s="1" cm="1">
        <f t="array" ref="C648">IFERROR(AVERAGE(IF(IMDB_Movies_2[director_name]='Director Analysis'!$B648,IMDB_Movies_2[imdb_score])),0)</f>
        <v>6.1</v>
      </c>
      <c r="D648" s="1" cm="1">
        <f t="array" ref="D648">_xlfn.PERCENTILE.INC(IF(IMDB_Movies_2[director_name]='Director Analysis'!B648,IMDB_Movies_2[imdb_score]),0.95)</f>
        <v>6.1</v>
      </c>
    </row>
    <row r="649" spans="2:4" x14ac:dyDescent="0.3">
      <c r="B649" t="str">
        <v>Jason Reitman</v>
      </c>
      <c r="C649" s="1" cm="1">
        <f t="array" ref="C649">IFERROR(AVERAGE(IF(IMDB_Movies_2[director_name]='Director Analysis'!$B649,IMDB_Movies_2[imdb_score])),0)</f>
        <v>7.1400000000000006</v>
      </c>
      <c r="D649" s="1" cm="1">
        <f t="array" ref="D649">_xlfn.PERCENTILE.INC(IF(IMDB_Movies_2[director_name]='Director Analysis'!B649,IMDB_Movies_2[imdb_score]),0.95)</f>
        <v>7.58</v>
      </c>
    </row>
    <row r="650" spans="2:4" x14ac:dyDescent="0.3">
      <c r="B650" t="str">
        <v>Alexander Payne</v>
      </c>
      <c r="C650" s="1" cm="1">
        <f t="array" ref="C650">IFERROR(AVERAGE(IF(IMDB_Movies_2[director_name]='Director Analysis'!$B650,IMDB_Movies_2[imdb_score])),0)</f>
        <v>7.42</v>
      </c>
      <c r="D650" s="1" cm="1">
        <f t="array" ref="D650">_xlfn.PERCENTILE.INC(IF(IMDB_Movies_2[director_name]='Director Analysis'!B650,IMDB_Movies_2[imdb_score]),0.95)</f>
        <v>7.74</v>
      </c>
    </row>
    <row r="651" spans="2:4" x14ac:dyDescent="0.3">
      <c r="B651" t="str">
        <v>Jonathan Levine</v>
      </c>
      <c r="C651" s="1" cm="1">
        <f t="array" ref="C651">IFERROR(AVERAGE(IF(IMDB_Movies_2[director_name]='Director Analysis'!$B651,IMDB_Movies_2[imdb_score])),0)</f>
        <v>7.2</v>
      </c>
      <c r="D651" s="1" cm="1">
        <f t="array" ref="D651">_xlfn.PERCENTILE.INC(IF(IMDB_Movies_2[director_name]='Director Analysis'!B651,IMDB_Movies_2[imdb_score]),0.95)</f>
        <v>7.63</v>
      </c>
    </row>
    <row r="652" spans="2:4" x14ac:dyDescent="0.3">
      <c r="B652" t="str">
        <v>Rian Johnson</v>
      </c>
      <c r="C652" s="1" cm="1">
        <f t="array" ref="C652">IFERROR(AVERAGE(IF(IMDB_Movies_2[director_name]='Director Analysis'!$B652,IMDB_Movies_2[imdb_score])),0)</f>
        <v>7.15</v>
      </c>
      <c r="D652" s="1" cm="1">
        <f t="array" ref="D652">_xlfn.PERCENTILE.INC(IF(IMDB_Movies_2[director_name]='Director Analysis'!B652,IMDB_Movies_2[imdb_score]),0.95)</f>
        <v>7.375</v>
      </c>
    </row>
    <row r="653" spans="2:4" x14ac:dyDescent="0.3">
      <c r="B653" t="str">
        <v>Chris Noonan</v>
      </c>
      <c r="C653" s="1" cm="1">
        <f t="array" ref="C653">IFERROR(AVERAGE(IF(IMDB_Movies_2[director_name]='Director Analysis'!$B653,IMDB_Movies_2[imdb_score])),0)</f>
        <v>6.9</v>
      </c>
      <c r="D653" s="1" cm="1">
        <f t="array" ref="D653">_xlfn.PERCENTILE.INC(IF(IMDB_Movies_2[director_name]='Director Analysis'!B653,IMDB_Movies_2[imdb_score]),0.95)</f>
        <v>6.99</v>
      </c>
    </row>
    <row r="654" spans="2:4" x14ac:dyDescent="0.3">
      <c r="B654" t="str">
        <v>Michael McCullers</v>
      </c>
      <c r="C654" s="1" cm="1">
        <f t="array" ref="C654">IFERROR(AVERAGE(IF(IMDB_Movies_2[director_name]='Director Analysis'!$B654,IMDB_Movies_2[imdb_score])),0)</f>
        <v>6</v>
      </c>
      <c r="D654" s="1" cm="1">
        <f t="array" ref="D654">_xlfn.PERCENTILE.INC(IF(IMDB_Movies_2[director_name]='Director Analysis'!B654,IMDB_Movies_2[imdb_score]),0.95)</f>
        <v>6</v>
      </c>
    </row>
    <row r="655" spans="2:4" x14ac:dyDescent="0.3">
      <c r="B655" t="str">
        <v>Forest Whitaker</v>
      </c>
      <c r="C655" s="1" cm="1">
        <f t="array" ref="C655">IFERROR(AVERAGE(IF(IMDB_Movies_2[director_name]='Director Analysis'!$B655,IMDB_Movies_2[imdb_score])),0)</f>
        <v>5.9</v>
      </c>
      <c r="D655" s="1" cm="1">
        <f t="array" ref="D655">_xlfn.PERCENTILE.INC(IF(IMDB_Movies_2[director_name]='Director Analysis'!B655,IMDB_Movies_2[imdb_score]),0.95)</f>
        <v>5.9</v>
      </c>
    </row>
    <row r="656" spans="2:4" x14ac:dyDescent="0.3">
      <c r="B656" t="str">
        <v>Gary Winick</v>
      </c>
      <c r="C656" s="1" cm="1">
        <f t="array" ref="C656">IFERROR(AVERAGE(IF(IMDB_Movies_2[director_name]='Director Analysis'!$B656,IMDB_Movies_2[imdb_score])),0)</f>
        <v>6.0750000000000002</v>
      </c>
      <c r="D656" s="1" cm="1">
        <f t="array" ref="D656">_xlfn.PERCENTILE.INC(IF(IMDB_Movies_2[director_name]='Director Analysis'!B656,IMDB_Movies_2[imdb_score]),0.95)</f>
        <v>6.47</v>
      </c>
    </row>
    <row r="657" spans="2:4" x14ac:dyDescent="0.3">
      <c r="B657" t="str">
        <v>Woody Allen</v>
      </c>
      <c r="C657" s="1" cm="1">
        <f t="array" ref="C657">IFERROR(AVERAGE(IF(IMDB_Movies_2[director_name]='Director Analysis'!$B657,IMDB_Movies_2[imdb_score])),0)</f>
        <v>6.9999999999999982</v>
      </c>
      <c r="D657" s="1" cm="1">
        <f t="array" ref="D657">_xlfn.PERCENTILE.INC(IF(IMDB_Movies_2[director_name]='Director Analysis'!B657,IMDB_Movies_2[imdb_score]),0.95)</f>
        <v>7.7399999999999993</v>
      </c>
    </row>
    <row r="658" spans="2:4" x14ac:dyDescent="0.3">
      <c r="B658" t="str">
        <v>Peter Lepeniotis</v>
      </c>
      <c r="C658" s="1" cm="1">
        <f t="array" ref="C658">IFERROR(AVERAGE(IF(IMDB_Movies_2[director_name]='Director Analysis'!$B658,IMDB_Movies_2[imdb_score])),0)</f>
        <v>5.8</v>
      </c>
      <c r="D658" s="1" cm="1">
        <f t="array" ref="D658">_xlfn.PERCENTILE.INC(IF(IMDB_Movies_2[director_name]='Director Analysis'!B658,IMDB_Movies_2[imdb_score]),0.95)</f>
        <v>5.8</v>
      </c>
    </row>
    <row r="659" spans="2:4" x14ac:dyDescent="0.3">
      <c r="B659" t="str">
        <v>Ted Demme</v>
      </c>
      <c r="C659" s="1" cm="1">
        <f t="array" ref="C659">IFERROR(AVERAGE(IF(IMDB_Movies_2[director_name]='Director Analysis'!$B659,IMDB_Movies_2[imdb_score])),0)</f>
        <v>7.6</v>
      </c>
      <c r="D659" s="1" cm="1">
        <f t="array" ref="D659">_xlfn.PERCENTILE.INC(IF(IMDB_Movies_2[director_name]='Director Analysis'!B659,IMDB_Movies_2[imdb_score]),0.95)</f>
        <v>7.6</v>
      </c>
    </row>
    <row r="660" spans="2:4" x14ac:dyDescent="0.3">
      <c r="B660" t="str">
        <v>William Shatner</v>
      </c>
      <c r="C660" s="1" cm="1">
        <f t="array" ref="C660">IFERROR(AVERAGE(IF(IMDB_Movies_2[director_name]='Director Analysis'!$B660,IMDB_Movies_2[imdb_score])),0)</f>
        <v>5.4</v>
      </c>
      <c r="D660" s="1" cm="1">
        <f t="array" ref="D660">_xlfn.PERCENTILE.INC(IF(IMDB_Movies_2[director_name]='Director Analysis'!B660,IMDB_Movies_2[imdb_score]),0.95)</f>
        <v>5.4</v>
      </c>
    </row>
    <row r="661" spans="2:4" x14ac:dyDescent="0.3">
      <c r="B661" t="str">
        <v>Steve Box</v>
      </c>
      <c r="C661" s="1" cm="1">
        <f t="array" ref="C661">IFERROR(AVERAGE(IF(IMDB_Movies_2[director_name]='Director Analysis'!$B661,IMDB_Movies_2[imdb_score])),0)</f>
        <v>7.5</v>
      </c>
      <c r="D661" s="1" cm="1">
        <f t="array" ref="D661">_xlfn.PERCENTILE.INC(IF(IMDB_Movies_2[director_name]='Director Analysis'!B661,IMDB_Movies_2[imdb_score]),0.95)</f>
        <v>7.5</v>
      </c>
    </row>
    <row r="662" spans="2:4" x14ac:dyDescent="0.3">
      <c r="B662" t="str">
        <v>Lee Toland Krieger</v>
      </c>
      <c r="C662" s="1" cm="1">
        <f t="array" ref="C662">IFERROR(AVERAGE(IF(IMDB_Movies_2[director_name]='Director Analysis'!$B662,IMDB_Movies_2[imdb_score])),0)</f>
        <v>7.2</v>
      </c>
      <c r="D662" s="1" cm="1">
        <f t="array" ref="D662">_xlfn.PERCENTILE.INC(IF(IMDB_Movies_2[director_name]='Director Analysis'!B662,IMDB_Movies_2[imdb_score]),0.95)</f>
        <v>7.2</v>
      </c>
    </row>
    <row r="663" spans="2:4" x14ac:dyDescent="0.3">
      <c r="B663" t="str">
        <v>Tim McCanlies</v>
      </c>
      <c r="C663" s="1" cm="1">
        <f t="array" ref="C663">IFERROR(AVERAGE(IF(IMDB_Movies_2[director_name]='Director Analysis'!$B663,IMDB_Movies_2[imdb_score])),0)</f>
        <v>7.6</v>
      </c>
      <c r="D663" s="1" cm="1">
        <f t="array" ref="D663">_xlfn.PERCENTILE.INC(IF(IMDB_Movies_2[director_name]='Director Analysis'!B663,IMDB_Movies_2[imdb_score]),0.95)</f>
        <v>7.6</v>
      </c>
    </row>
    <row r="664" spans="2:4" x14ac:dyDescent="0.3">
      <c r="B664" t="str">
        <v>Drew Goddard</v>
      </c>
      <c r="C664" s="1" cm="1">
        <f t="array" ref="C664">IFERROR(AVERAGE(IF(IMDB_Movies_2[director_name]='Director Analysis'!$B664,IMDB_Movies_2[imdb_score])),0)</f>
        <v>7</v>
      </c>
      <c r="D664" s="1" cm="1">
        <f t="array" ref="D664">_xlfn.PERCENTILE.INC(IF(IMDB_Movies_2[director_name]='Director Analysis'!B664,IMDB_Movies_2[imdb_score]),0.95)</f>
        <v>7</v>
      </c>
    </row>
    <row r="665" spans="2:4" x14ac:dyDescent="0.3">
      <c r="B665" t="str">
        <v>Jason Friedberg</v>
      </c>
      <c r="C665" s="1" cm="1">
        <f t="array" ref="C665">IFERROR(AVERAGE(IF(IMDB_Movies_2[director_name]='Director Analysis'!$B665,IMDB_Movies_2[imdb_score])),0)</f>
        <v>2.6</v>
      </c>
      <c r="D665" s="1" cm="1">
        <f t="array" ref="D665">_xlfn.PERCENTILE.INC(IF(IMDB_Movies_2[director_name]='Director Analysis'!B665,IMDB_Movies_2[imdb_score]),0.95)</f>
        <v>3.38</v>
      </c>
    </row>
    <row r="666" spans="2:4" x14ac:dyDescent="0.3">
      <c r="B666" t="str">
        <v>Paul Michael Glaser</v>
      </c>
      <c r="C666" s="1" cm="1">
        <f t="array" ref="C666">IFERROR(AVERAGE(IF(IMDB_Movies_2[director_name]='Director Analysis'!$B666,IMDB_Movies_2[imdb_score])),0)</f>
        <v>6.6</v>
      </c>
      <c r="D666" s="1" cm="1">
        <f t="array" ref="D666">_xlfn.PERCENTILE.INC(IF(IMDB_Movies_2[director_name]='Director Analysis'!B666,IMDB_Movies_2[imdb_score]),0.95)</f>
        <v>6.6</v>
      </c>
    </row>
    <row r="667" spans="2:4" x14ac:dyDescent="0.3">
      <c r="B667" t="str">
        <v>John R. Leonetti</v>
      </c>
      <c r="C667" s="1" cm="1">
        <f t="array" ref="C667">IFERROR(AVERAGE(IF(IMDB_Movies_2[director_name]='Director Analysis'!$B667,IMDB_Movies_2[imdb_score])),0)</f>
        <v>4.5500000000000007</v>
      </c>
      <c r="D667" s="1" cm="1">
        <f t="array" ref="D667">_xlfn.PERCENTILE.INC(IF(IMDB_Movies_2[director_name]='Director Analysis'!B667,IMDB_Movies_2[imdb_score]),0.95)</f>
        <v>5.3150000000000004</v>
      </c>
    </row>
    <row r="668" spans="2:4" x14ac:dyDescent="0.3">
      <c r="B668" t="str">
        <v>Tom Hanks</v>
      </c>
      <c r="C668" s="1" cm="1">
        <f t="array" ref="C668">IFERROR(AVERAGE(IF(IMDB_Movies_2[director_name]='Director Analysis'!$B668,IMDB_Movies_2[imdb_score])),0)</f>
        <v>6.5</v>
      </c>
      <c r="D668" s="1" cm="1">
        <f t="array" ref="D668">_xlfn.PERCENTILE.INC(IF(IMDB_Movies_2[director_name]='Director Analysis'!B668,IMDB_Movies_2[imdb_score]),0.95)</f>
        <v>6.86</v>
      </c>
    </row>
    <row r="669" spans="2:4" x14ac:dyDescent="0.3">
      <c r="B669" t="str">
        <v>Kimberly Peirce</v>
      </c>
      <c r="C669" s="1" cm="1">
        <f t="array" ref="C669">IFERROR(AVERAGE(IF(IMDB_Movies_2[director_name]='Director Analysis'!$B669,IMDB_Movies_2[imdb_score])),0)</f>
        <v>6.666666666666667</v>
      </c>
      <c r="D669" s="1" cm="1">
        <f t="array" ref="D669">_xlfn.PERCENTILE.INC(IF(IMDB_Movies_2[director_name]='Director Analysis'!B669,IMDB_Movies_2[imdb_score]),0.95)</f>
        <v>7.4899999999999993</v>
      </c>
    </row>
    <row r="670" spans="2:4" x14ac:dyDescent="0.3">
      <c r="B670" t="str">
        <v>Liz Friedlander</v>
      </c>
      <c r="C670" s="1" cm="1">
        <f t="array" ref="C670">IFERROR(AVERAGE(IF(IMDB_Movies_2[director_name]='Director Analysis'!$B670,IMDB_Movies_2[imdb_score])),0)</f>
        <v>6.7</v>
      </c>
      <c r="D670" s="1" cm="1">
        <f t="array" ref="D670">_xlfn.PERCENTILE.INC(IF(IMDB_Movies_2[director_name]='Director Analysis'!B670,IMDB_Movies_2[imdb_score]),0.95)</f>
        <v>6.7</v>
      </c>
    </row>
    <row r="671" spans="2:4" x14ac:dyDescent="0.3">
      <c r="B671" t="str">
        <v>Phil Joanou</v>
      </c>
      <c r="C671" s="1" cm="1">
        <f t="array" ref="C671">IFERROR(AVERAGE(IF(IMDB_Movies_2[director_name]='Director Analysis'!$B671,IMDB_Movies_2[imdb_score])),0)</f>
        <v>6.9</v>
      </c>
      <c r="D671" s="1" cm="1">
        <f t="array" ref="D671">_xlfn.PERCENTILE.INC(IF(IMDB_Movies_2[director_name]='Director Analysis'!B671,IMDB_Movies_2[imdb_score]),0.95)</f>
        <v>6.9</v>
      </c>
    </row>
    <row r="672" spans="2:4" x14ac:dyDescent="0.3">
      <c r="B672" t="str">
        <v>Shane Acker</v>
      </c>
      <c r="C672" s="1" cm="1">
        <f t="array" ref="C672">IFERROR(AVERAGE(IF(IMDB_Movies_2[director_name]='Director Analysis'!$B672,IMDB_Movies_2[imdb_score])),0)</f>
        <v>7.1</v>
      </c>
      <c r="D672" s="1" cm="1">
        <f t="array" ref="D672">_xlfn.PERCENTILE.INC(IF(IMDB_Movies_2[director_name]='Director Analysis'!B672,IMDB_Movies_2[imdb_score]),0.95)</f>
        <v>7.1</v>
      </c>
    </row>
    <row r="673" spans="2:4" x14ac:dyDescent="0.3">
      <c r="B673" t="str">
        <v>Stephen J. Anderson</v>
      </c>
      <c r="C673" s="1" cm="1">
        <f t="array" ref="C673">IFERROR(AVERAGE(IF(IMDB_Movies_2[director_name]='Director Analysis'!$B673,IMDB_Movies_2[imdb_score])),0)</f>
        <v>7.3</v>
      </c>
      <c r="D673" s="1" cm="1">
        <f t="array" ref="D673">_xlfn.PERCENTILE.INC(IF(IMDB_Movies_2[director_name]='Director Analysis'!B673,IMDB_Movies_2[imdb_score]),0.95)</f>
        <v>7.3</v>
      </c>
    </row>
    <row r="674" spans="2:4" x14ac:dyDescent="0.3">
      <c r="B674" t="str">
        <v>Troy Miller</v>
      </c>
      <c r="C674" s="1" cm="1">
        <f t="array" ref="C674">IFERROR(AVERAGE(IF(IMDB_Movies_2[director_name]='Director Analysis'!$B674,IMDB_Movies_2[imdb_score])),0)</f>
        <v>3.4</v>
      </c>
      <c r="D674" s="1" cm="1">
        <f t="array" ref="D674">_xlfn.PERCENTILE.INC(IF(IMDB_Movies_2[director_name]='Director Analysis'!B674,IMDB_Movies_2[imdb_score]),0.95)</f>
        <v>3.4</v>
      </c>
    </row>
    <row r="675" spans="2:4" x14ac:dyDescent="0.3">
      <c r="B675" t="str">
        <v>Tate Taylor</v>
      </c>
      <c r="C675" s="1" cm="1">
        <f t="array" ref="C675">IFERROR(AVERAGE(IF(IMDB_Movies_2[director_name]='Director Analysis'!$B675,IMDB_Movies_2[imdb_score])),0)</f>
        <v>7.5</v>
      </c>
      <c r="D675" s="1" cm="1">
        <f t="array" ref="D675">_xlfn.PERCENTILE.INC(IF(IMDB_Movies_2[director_name]='Director Analysis'!B675,IMDB_Movies_2[imdb_score]),0.95)</f>
        <v>8.0399999999999991</v>
      </c>
    </row>
    <row r="676" spans="2:4" x14ac:dyDescent="0.3">
      <c r="B676" t="str">
        <v>Brett Leonard</v>
      </c>
      <c r="C676" s="1" cm="1">
        <f t="array" ref="C676">IFERROR(AVERAGE(IF(IMDB_Movies_2[director_name]='Director Analysis'!$B676,IMDB_Movies_2[imdb_score])),0)</f>
        <v>5.45</v>
      </c>
      <c r="D676" s="1" cm="1">
        <f t="array" ref="D676">_xlfn.PERCENTILE.INC(IF(IMDB_Movies_2[director_name]='Director Analysis'!B676,IMDB_Movies_2[imdb_score]),0.95)</f>
        <v>5.4950000000000001</v>
      </c>
    </row>
    <row r="677" spans="2:4" x14ac:dyDescent="0.3">
      <c r="B677" t="str">
        <v>Alister Grierson</v>
      </c>
      <c r="C677" s="1" cm="1">
        <f t="array" ref="C677">IFERROR(AVERAGE(IF(IMDB_Movies_2[director_name]='Director Analysis'!$B677,IMDB_Movies_2[imdb_score])),0)</f>
        <v>5.9</v>
      </c>
      <c r="D677" s="1" cm="1">
        <f t="array" ref="D677">_xlfn.PERCENTILE.INC(IF(IMDB_Movies_2[director_name]='Director Analysis'!B677,IMDB_Movies_2[imdb_score]),0.95)</f>
        <v>5.9</v>
      </c>
    </row>
    <row r="678" spans="2:4" x14ac:dyDescent="0.3">
      <c r="B678" t="str">
        <v>Nick Hurran</v>
      </c>
      <c r="C678" s="1" cm="1">
        <f t="array" ref="C678">IFERROR(AVERAGE(IF(IMDB_Movies_2[director_name]='Director Analysis'!$B678,IMDB_Movies_2[imdb_score])),0)</f>
        <v>5.2</v>
      </c>
      <c r="D678" s="1" cm="1">
        <f t="array" ref="D678">_xlfn.PERCENTILE.INC(IF(IMDB_Movies_2[director_name]='Director Analysis'!B678,IMDB_Movies_2[imdb_score]),0.95)</f>
        <v>5.2</v>
      </c>
    </row>
    <row r="679" spans="2:4" x14ac:dyDescent="0.3">
      <c r="B679" t="str">
        <v>Charles Stone III</v>
      </c>
      <c r="C679" s="1" cm="1">
        <f t="array" ref="C679">IFERROR(AVERAGE(IF(IMDB_Movies_2[director_name]='Director Analysis'!$B679,IMDB_Movies_2[imdb_score])),0)</f>
        <v>5.6</v>
      </c>
      <c r="D679" s="1" cm="1">
        <f t="array" ref="D679">_xlfn.PERCENTILE.INC(IF(IMDB_Movies_2[director_name]='Director Analysis'!B679,IMDB_Movies_2[imdb_score]),0.95)</f>
        <v>5.69</v>
      </c>
    </row>
    <row r="680" spans="2:4" x14ac:dyDescent="0.3">
      <c r="B680" t="str">
        <v>Paul Haggis</v>
      </c>
      <c r="C680" s="1" cm="1">
        <f t="array" ref="C680">IFERROR(AVERAGE(IF(IMDB_Movies_2[director_name]='Director Analysis'!$B680,IMDB_Movies_2[imdb_score])),0)</f>
        <v>7.65</v>
      </c>
      <c r="D680" s="1" cm="1">
        <f t="array" ref="D680">_xlfn.PERCENTILE.INC(IF(IMDB_Movies_2[director_name]='Director Analysis'!B680,IMDB_Movies_2[imdb_score]),0.95)</f>
        <v>7.875</v>
      </c>
    </row>
    <row r="681" spans="2:4" x14ac:dyDescent="0.3">
      <c r="B681" t="str">
        <v>Kurt Wimmer</v>
      </c>
      <c r="C681" s="1" cm="1">
        <f t="array" ref="C681">IFERROR(AVERAGE(IF(IMDB_Movies_2[director_name]='Director Analysis'!$B681,IMDB_Movies_2[imdb_score])),0)</f>
        <v>5.95</v>
      </c>
      <c r="D681" s="1" cm="1">
        <f t="array" ref="D681">_xlfn.PERCENTILE.INC(IF(IMDB_Movies_2[director_name]='Director Analysis'!B681,IMDB_Movies_2[imdb_score]),0.95)</f>
        <v>7.3449999999999998</v>
      </c>
    </row>
    <row r="682" spans="2:4" x14ac:dyDescent="0.3">
      <c r="B682" t="str">
        <v>Jean-FranÃ§ois Richet</v>
      </c>
      <c r="C682" s="1" cm="1">
        <f t="array" ref="C682">IFERROR(AVERAGE(IF(IMDB_Movies_2[director_name]='Director Analysis'!$B682,IMDB_Movies_2[imdb_score])),0)</f>
        <v>6.3</v>
      </c>
      <c r="D682" s="1" cm="1">
        <f t="array" ref="D682">_xlfn.PERCENTILE.INC(IF(IMDB_Movies_2[director_name]='Director Analysis'!B682,IMDB_Movies_2[imdb_score]),0.95)</f>
        <v>6.3</v>
      </c>
    </row>
    <row r="683" spans="2:4" x14ac:dyDescent="0.3">
      <c r="B683" t="str">
        <v>Kevin Hooks</v>
      </c>
      <c r="C683" s="1" cm="1">
        <f t="array" ref="C683">IFERROR(AVERAGE(IF(IMDB_Movies_2[director_name]='Director Analysis'!$B683,IMDB_Movies_2[imdb_score])),0)</f>
        <v>5.3</v>
      </c>
      <c r="D683" s="1" cm="1">
        <f t="array" ref="D683">_xlfn.PERCENTILE.INC(IF(IMDB_Movies_2[director_name]='Director Analysis'!B683,IMDB_Movies_2[imdb_score]),0.95)</f>
        <v>5.3</v>
      </c>
    </row>
    <row r="684" spans="2:4" x14ac:dyDescent="0.3">
      <c r="B684" t="str">
        <v>Ellory Elkayem</v>
      </c>
      <c r="C684" s="1" cm="1">
        <f t="array" ref="C684">IFERROR(AVERAGE(IF(IMDB_Movies_2[director_name]='Director Analysis'!$B684,IMDB_Movies_2[imdb_score])),0)</f>
        <v>5.4</v>
      </c>
      <c r="D684" s="1" cm="1">
        <f t="array" ref="D684">_xlfn.PERCENTILE.INC(IF(IMDB_Movies_2[director_name]='Director Analysis'!B684,IMDB_Movies_2[imdb_score]),0.95)</f>
        <v>5.4</v>
      </c>
    </row>
    <row r="685" spans="2:4" x14ac:dyDescent="0.3">
      <c r="B685" t="str">
        <v>Niki Caro</v>
      </c>
      <c r="C685" s="1" cm="1">
        <f t="array" ref="C685">IFERROR(AVERAGE(IF(IMDB_Movies_2[director_name]='Director Analysis'!$B685,IMDB_Movies_2[imdb_score])),0)</f>
        <v>7.4333333333333327</v>
      </c>
      <c r="D685" s="1" cm="1">
        <f t="array" ref="D685">_xlfn.PERCENTILE.INC(IF(IMDB_Movies_2[director_name]='Director Analysis'!B685,IMDB_Movies_2[imdb_score]),0.95)</f>
        <v>7.58</v>
      </c>
    </row>
    <row r="686" spans="2:4" x14ac:dyDescent="0.3">
      <c r="B686" t="str">
        <v>Vincenzo Natali</v>
      </c>
      <c r="C686" s="1" cm="1">
        <f t="array" ref="C686">IFERROR(AVERAGE(IF(IMDB_Movies_2[director_name]='Director Analysis'!$B686,IMDB_Movies_2[imdb_score])),0)</f>
        <v>6.55</v>
      </c>
      <c r="D686" s="1" cm="1">
        <f t="array" ref="D686">_xlfn.PERCENTILE.INC(IF(IMDB_Movies_2[director_name]='Director Analysis'!B686,IMDB_Movies_2[imdb_score]),0.95)</f>
        <v>7.2249999999999996</v>
      </c>
    </row>
    <row r="687" spans="2:4" x14ac:dyDescent="0.3">
      <c r="B687" t="str">
        <v>Willard Huyck</v>
      </c>
      <c r="C687" s="1" cm="1">
        <f t="array" ref="C687">IFERROR(AVERAGE(IF(IMDB_Movies_2[director_name]='Director Analysis'!$B687,IMDB_Movies_2[imdb_score])),0)</f>
        <v>4.5999999999999996</v>
      </c>
      <c r="D687" s="1" cm="1">
        <f t="array" ref="D687">_xlfn.PERCENTILE.INC(IF(IMDB_Movies_2[director_name]='Director Analysis'!B687,IMDB_Movies_2[imdb_score]),0.95)</f>
        <v>4.5999999999999996</v>
      </c>
    </row>
    <row r="688" spans="2:4" x14ac:dyDescent="0.3">
      <c r="B688" t="str">
        <v>Gavin O'Connor</v>
      </c>
      <c r="C688" s="1" cm="1">
        <f t="array" ref="C688">IFERROR(AVERAGE(IF(IMDB_Movies_2[director_name]='Director Analysis'!$B688,IMDB_Movies_2[imdb_score])),0)</f>
        <v>6.9799999999999995</v>
      </c>
      <c r="D688" s="1" cm="1">
        <f t="array" ref="D688">_xlfn.PERCENTILE.INC(IF(IMDB_Movies_2[director_name]='Director Analysis'!B688,IMDB_Movies_2[imdb_score]),0.95)</f>
        <v>8.0599999999999987</v>
      </c>
    </row>
    <row r="689" spans="2:4" x14ac:dyDescent="0.3">
      <c r="B689" t="str">
        <v>Bruce Hunt</v>
      </c>
      <c r="C689" s="1" cm="1">
        <f t="array" ref="C689">IFERROR(AVERAGE(IF(IMDB_Movies_2[director_name]='Director Analysis'!$B689,IMDB_Movies_2[imdb_score])),0)</f>
        <v>5.0999999999999996</v>
      </c>
      <c r="D689" s="1" cm="1">
        <f t="array" ref="D689">_xlfn.PERCENTILE.INC(IF(IMDB_Movies_2[director_name]='Director Analysis'!B689,IMDB_Movies_2[imdb_score]),0.95)</f>
        <v>5.0999999999999996</v>
      </c>
    </row>
    <row r="690" spans="2:4" x14ac:dyDescent="0.3">
      <c r="B690" t="str">
        <v>Craig Gillespie</v>
      </c>
      <c r="C690" s="1" cm="1">
        <f t="array" ref="C690">IFERROR(AVERAGE(IF(IMDB_Movies_2[director_name]='Director Analysis'!$B690,IMDB_Movies_2[imdb_score])),0)</f>
        <v>6.9333333333333336</v>
      </c>
      <c r="D690" s="1" cm="1">
        <f t="array" ref="D690">_xlfn.PERCENTILE.INC(IF(IMDB_Movies_2[director_name]='Director Analysis'!B690,IMDB_Movies_2[imdb_score]),0.95)</f>
        <v>7.36</v>
      </c>
    </row>
    <row r="691" spans="2:4" x14ac:dyDescent="0.3">
      <c r="B691" t="str">
        <v>Chris Roberts</v>
      </c>
      <c r="C691" s="1" cm="1">
        <f t="array" ref="C691">IFERROR(AVERAGE(IF(IMDB_Movies_2[director_name]='Director Analysis'!$B691,IMDB_Movies_2[imdb_score])),0)</f>
        <v>4.0999999999999996</v>
      </c>
      <c r="D691" s="1" cm="1">
        <f t="array" ref="D691">_xlfn.PERCENTILE.INC(IF(IMDB_Movies_2[director_name]='Director Analysis'!B691,IMDB_Movies_2[imdb_score]),0.95)</f>
        <v>4.0999999999999996</v>
      </c>
    </row>
    <row r="692" spans="2:4" x14ac:dyDescent="0.3">
      <c r="B692" t="str">
        <v>Jee-woon Kim</v>
      </c>
      <c r="C692" s="1" cm="1">
        <f t="array" ref="C692">IFERROR(AVERAGE(IF(IMDB_Movies_2[director_name]='Director Analysis'!$B692,IMDB_Movies_2[imdb_score])),0)</f>
        <v>6.85</v>
      </c>
      <c r="D692" s="1" cm="1">
        <f t="array" ref="D692">_xlfn.PERCENTILE.INC(IF(IMDB_Movies_2[director_name]='Director Analysis'!B692,IMDB_Movies_2[imdb_score]),0.95)</f>
        <v>7.2549999999999999</v>
      </c>
    </row>
    <row r="693" spans="2:4" x14ac:dyDescent="0.3">
      <c r="B693" t="str">
        <v>Nick Hamm</v>
      </c>
      <c r="C693" s="1" cm="1">
        <f t="array" ref="C693">IFERROR(AVERAGE(IF(IMDB_Movies_2[director_name]='Director Analysis'!$B693,IMDB_Movies_2[imdb_score])),0)</f>
        <v>4.8</v>
      </c>
      <c r="D693" s="1" cm="1">
        <f t="array" ref="D693">_xlfn.PERCENTILE.INC(IF(IMDB_Movies_2[director_name]='Director Analysis'!B693,IMDB_Movies_2[imdb_score]),0.95)</f>
        <v>4.8</v>
      </c>
    </row>
    <row r="694" spans="2:4" x14ac:dyDescent="0.3">
      <c r="B694" t="str">
        <v>Andy Cadiff</v>
      </c>
      <c r="C694" s="1" cm="1">
        <f t="array" ref="C694">IFERROR(AVERAGE(IF(IMDB_Movies_2[director_name]='Director Analysis'!$B694,IMDB_Movies_2[imdb_score])),0)</f>
        <v>6.1</v>
      </c>
      <c r="D694" s="1" cm="1">
        <f t="array" ref="D694">_xlfn.PERCENTILE.INC(IF(IMDB_Movies_2[director_name]='Director Analysis'!B694,IMDB_Movies_2[imdb_score]),0.95)</f>
        <v>6.1</v>
      </c>
    </row>
    <row r="695" spans="2:4" x14ac:dyDescent="0.3">
      <c r="B695" t="str">
        <v>Mike Disa</v>
      </c>
      <c r="C695" s="1" cm="1">
        <f t="array" ref="C695">IFERROR(AVERAGE(IF(IMDB_Movies_2[director_name]='Director Analysis'!$B695,IMDB_Movies_2[imdb_score])),0)</f>
        <v>4.8</v>
      </c>
      <c r="D695" s="1" cm="1">
        <f t="array" ref="D695">_xlfn.PERCENTILE.INC(IF(IMDB_Movies_2[director_name]='Director Analysis'!B695,IMDB_Movies_2[imdb_score]),0.95)</f>
        <v>4.8</v>
      </c>
    </row>
    <row r="696" spans="2:4" x14ac:dyDescent="0.3">
      <c r="B696" t="str">
        <v>Sergio Leone</v>
      </c>
      <c r="C696" s="1" cm="1">
        <f t="array" ref="C696">IFERROR(AVERAGE(IF(IMDB_Movies_2[director_name]='Director Analysis'!$B696,IMDB_Movies_2[imdb_score])),0)</f>
        <v>8.4333333333333336</v>
      </c>
      <c r="D696" s="1" cm="1">
        <f t="array" ref="D696">_xlfn.PERCENTILE.INC(IF(IMDB_Movies_2[director_name]='Director Analysis'!B696,IMDB_Movies_2[imdb_score]),0.95)</f>
        <v>8.85</v>
      </c>
    </row>
    <row r="697" spans="2:4" x14ac:dyDescent="0.3">
      <c r="B697" t="str">
        <v>Niels Arden Oplev</v>
      </c>
      <c r="C697" s="1" cm="1">
        <f t="array" ref="C697">IFERROR(AVERAGE(IF(IMDB_Movies_2[director_name]='Director Analysis'!$B697,IMDB_Movies_2[imdb_score])),0)</f>
        <v>6.5</v>
      </c>
      <c r="D697" s="1" cm="1">
        <f t="array" ref="D697">_xlfn.PERCENTILE.INC(IF(IMDB_Movies_2[director_name]='Director Analysis'!B697,IMDB_Movies_2[imdb_score]),0.95)</f>
        <v>6.5</v>
      </c>
    </row>
    <row r="698" spans="2:4" x14ac:dyDescent="0.3">
      <c r="B698" t="str">
        <v>Michael Radford</v>
      </c>
      <c r="C698" s="1" cm="1">
        <f t="array" ref="C698">IFERROR(AVERAGE(IF(IMDB_Movies_2[director_name]='Director Analysis'!$B698,IMDB_Movies_2[imdb_score])),0)</f>
        <v>7.1</v>
      </c>
      <c r="D698" s="1" cm="1">
        <f t="array" ref="D698">_xlfn.PERCENTILE.INC(IF(IMDB_Movies_2[director_name]='Director Analysis'!B698,IMDB_Movies_2[imdb_score]),0.95)</f>
        <v>7.1</v>
      </c>
    </row>
    <row r="699" spans="2:4" x14ac:dyDescent="0.3">
      <c r="B699" t="str">
        <v>Kaige Chen</v>
      </c>
      <c r="C699" s="1" cm="1">
        <f t="array" ref="C699">IFERROR(AVERAGE(IF(IMDB_Movies_2[director_name]='Director Analysis'!$B699,IMDB_Movies_2[imdb_score])),0)</f>
        <v>5.6</v>
      </c>
      <c r="D699" s="1" cm="1">
        <f t="array" ref="D699">_xlfn.PERCENTILE.INC(IF(IMDB_Movies_2[director_name]='Director Analysis'!B699,IMDB_Movies_2[imdb_score]),0.95)</f>
        <v>5.6</v>
      </c>
    </row>
    <row r="700" spans="2:4" x14ac:dyDescent="0.3">
      <c r="B700" t="str">
        <v>Corey Yuen</v>
      </c>
      <c r="C700" s="1" cm="1">
        <f t="array" ref="C700">IFERROR(AVERAGE(IF(IMDB_Movies_2[director_name]='Director Analysis'!$B700,IMDB_Movies_2[imdb_score])),0)</f>
        <v>4.8</v>
      </c>
      <c r="D700" s="1" cm="1">
        <f t="array" ref="D700">_xlfn.PERCENTILE.INC(IF(IMDB_Movies_2[director_name]='Director Analysis'!B700,IMDB_Movies_2[imdb_score]),0.95)</f>
        <v>4.8</v>
      </c>
    </row>
    <row r="701" spans="2:4" x14ac:dyDescent="0.3">
      <c r="B701" t="str">
        <v>Andrew Dominik</v>
      </c>
      <c r="C701" s="1" cm="1">
        <f t="array" ref="C701">IFERROR(AVERAGE(IF(IMDB_Movies_2[director_name]='Director Analysis'!$B701,IMDB_Movies_2[imdb_score])),0)</f>
        <v>6.85</v>
      </c>
      <c r="D701" s="1" cm="1">
        <f t="array" ref="D701">_xlfn.PERCENTILE.INC(IF(IMDB_Movies_2[director_name]='Director Analysis'!B701,IMDB_Movies_2[imdb_score]),0.95)</f>
        <v>7.4350000000000005</v>
      </c>
    </row>
    <row r="702" spans="2:4" x14ac:dyDescent="0.3">
      <c r="B702" t="str">
        <v>Li Zhang</v>
      </c>
      <c r="C702" s="1" cm="1">
        <f t="array" ref="C702">IFERROR(AVERAGE(IF(IMDB_Movies_2[director_name]='Director Analysis'!$B702,IMDB_Movies_2[imdb_score])),0)</f>
        <v>6</v>
      </c>
      <c r="D702" s="1" cm="1">
        <f t="array" ref="D702">_xlfn.PERCENTILE.INC(IF(IMDB_Movies_2[director_name]='Director Analysis'!B702,IMDB_Movies_2[imdb_score]),0.95)</f>
        <v>6</v>
      </c>
    </row>
    <row r="703" spans="2:4" x14ac:dyDescent="0.3">
      <c r="B703" t="str">
        <v>Elizabeth Banks</v>
      </c>
      <c r="C703" s="1" cm="1">
        <f t="array" ref="C703">IFERROR(AVERAGE(IF(IMDB_Movies_2[director_name]='Director Analysis'!$B703,IMDB_Movies_2[imdb_score])),0)</f>
        <v>5.4</v>
      </c>
      <c r="D703" s="1" cm="1">
        <f t="array" ref="D703">_xlfn.PERCENTILE.INC(IF(IMDB_Movies_2[director_name]='Director Analysis'!B703,IMDB_Movies_2[imdb_score]),0.95)</f>
        <v>6.39</v>
      </c>
    </row>
    <row r="704" spans="2:4" x14ac:dyDescent="0.3">
      <c r="B704" t="str">
        <v>Edward Norton</v>
      </c>
      <c r="C704" s="1" cm="1">
        <f t="array" ref="C704">IFERROR(AVERAGE(IF(IMDB_Movies_2[director_name]='Director Analysis'!$B704,IMDB_Movies_2[imdb_score])),0)</f>
        <v>6.4</v>
      </c>
      <c r="D704" s="1" cm="1">
        <f t="array" ref="D704">_xlfn.PERCENTILE.INC(IF(IMDB_Movies_2[director_name]='Director Analysis'!B704,IMDB_Movies_2[imdb_score]),0.95)</f>
        <v>6.4</v>
      </c>
    </row>
    <row r="705" spans="2:4" x14ac:dyDescent="0.3">
      <c r="B705" t="str">
        <v>Ben Falcone</v>
      </c>
      <c r="C705" s="1" cm="1">
        <f t="array" ref="C705">IFERROR(AVERAGE(IF(IMDB_Movies_2[director_name]='Director Analysis'!$B705,IMDB_Movies_2[imdb_score])),0)</f>
        <v>5.0999999999999996</v>
      </c>
      <c r="D705" s="1" cm="1">
        <f t="array" ref="D705">_xlfn.PERCENTILE.INC(IF(IMDB_Movies_2[director_name]='Director Analysis'!B705,IMDB_Movies_2[imdb_score]),0.95)</f>
        <v>5.2799999999999994</v>
      </c>
    </row>
    <row r="706" spans="2:4" x14ac:dyDescent="0.3">
      <c r="B706" t="str">
        <v>Richard Attenborough</v>
      </c>
      <c r="C706" s="1" cm="1">
        <f t="array" ref="C706">IFERROR(AVERAGE(IF(IMDB_Movies_2[director_name]='Director Analysis'!$B706,IMDB_Movies_2[imdb_score])),0)</f>
        <v>7.4333333333333336</v>
      </c>
      <c r="D706" s="1" cm="1">
        <f t="array" ref="D706">_xlfn.PERCENTILE.INC(IF(IMDB_Movies_2[director_name]='Director Analysis'!B706,IMDB_Movies_2[imdb_score]),0.95)</f>
        <v>7.49</v>
      </c>
    </row>
    <row r="707" spans="2:4" x14ac:dyDescent="0.3">
      <c r="B707" t="str">
        <v>Don Mancini</v>
      </c>
      <c r="C707" s="1" cm="1">
        <f t="array" ref="C707">IFERROR(AVERAGE(IF(IMDB_Movies_2[director_name]='Director Analysis'!$B707,IMDB_Movies_2[imdb_score])),0)</f>
        <v>4.9000000000000004</v>
      </c>
      <c r="D707" s="1" cm="1">
        <f t="array" ref="D707">_xlfn.PERCENTILE.INC(IF(IMDB_Movies_2[director_name]='Director Analysis'!B707,IMDB_Movies_2[imdb_score]),0.95)</f>
        <v>4.9000000000000004</v>
      </c>
    </row>
    <row r="708" spans="2:4" x14ac:dyDescent="0.3">
      <c r="B708" t="str">
        <v>John Maybury</v>
      </c>
      <c r="C708" s="1" cm="1">
        <f t="array" ref="C708">IFERROR(AVERAGE(IF(IMDB_Movies_2[director_name]='Director Analysis'!$B708,IMDB_Movies_2[imdb_score])),0)</f>
        <v>7.1</v>
      </c>
      <c r="D708" s="1" cm="1">
        <f t="array" ref="D708">_xlfn.PERCENTILE.INC(IF(IMDB_Movies_2[director_name]='Director Analysis'!B708,IMDB_Movies_2[imdb_score]),0.95)</f>
        <v>7.1</v>
      </c>
    </row>
    <row r="709" spans="2:4" x14ac:dyDescent="0.3">
      <c r="B709" t="str">
        <v>Igor Kovalyov</v>
      </c>
      <c r="C709" s="1" cm="1">
        <f t="array" ref="C709">IFERROR(AVERAGE(IF(IMDB_Movies_2[director_name]='Director Analysis'!$B709,IMDB_Movies_2[imdb_score])),0)</f>
        <v>5.9</v>
      </c>
      <c r="D709" s="1" cm="1">
        <f t="array" ref="D709">_xlfn.PERCENTILE.INC(IF(IMDB_Movies_2[director_name]='Director Analysis'!B709,IMDB_Movies_2[imdb_score]),0.95)</f>
        <v>5.9</v>
      </c>
    </row>
    <row r="710" spans="2:4" x14ac:dyDescent="0.3">
      <c r="B710" t="str">
        <v>David Wain</v>
      </c>
      <c r="C710" s="1" cm="1">
        <f t="array" ref="C710">IFERROR(AVERAGE(IF(IMDB_Movies_2[director_name]='Director Analysis'!$B710,IMDB_Movies_2[imdb_score])),0)</f>
        <v>5.95</v>
      </c>
      <c r="D710" s="1" cm="1">
        <f t="array" ref="D710">_xlfn.PERCENTILE.INC(IF(IMDB_Movies_2[director_name]='Director Analysis'!B710,IMDB_Movies_2[imdb_score]),0.95)</f>
        <v>6.8049999999999997</v>
      </c>
    </row>
    <row r="711" spans="2:4" x14ac:dyDescent="0.3">
      <c r="B711" t="str">
        <v>Miguel Arteta</v>
      </c>
      <c r="C711" s="1" cm="1">
        <f t="array" ref="C711">IFERROR(AVERAGE(IF(IMDB_Movies_2[director_name]='Director Analysis'!$B711,IMDB_Movies_2[imdb_score])),0)</f>
        <v>6.4499999999999993</v>
      </c>
      <c r="D711" s="1" cm="1">
        <f t="array" ref="D711">_xlfn.PERCENTILE.INC(IF(IMDB_Movies_2[director_name]='Director Analysis'!B711,IMDB_Movies_2[imdb_score]),0.95)</f>
        <v>6.585</v>
      </c>
    </row>
    <row r="712" spans="2:4" x14ac:dyDescent="0.3">
      <c r="B712" t="str">
        <v>James Gray</v>
      </c>
      <c r="C712" s="1" cm="1">
        <f t="array" ref="C712">IFERROR(AVERAGE(IF(IMDB_Movies_2[director_name]='Director Analysis'!$B712,IMDB_Movies_2[imdb_score])),0)</f>
        <v>6.75</v>
      </c>
      <c r="D712" s="1" cm="1">
        <f t="array" ref="D712">_xlfn.PERCENTILE.INC(IF(IMDB_Movies_2[director_name]='Director Analysis'!B712,IMDB_Movies_2[imdb_score]),0.95)</f>
        <v>7.0699999999999994</v>
      </c>
    </row>
    <row r="713" spans="2:4" x14ac:dyDescent="0.3">
      <c r="B713" t="str">
        <v>Janusz Kaminski</v>
      </c>
      <c r="C713" s="1" cm="1">
        <f t="array" ref="C713">IFERROR(AVERAGE(IF(IMDB_Movies_2[director_name]='Director Analysis'!$B713,IMDB_Movies_2[imdb_score])),0)</f>
        <v>4.8</v>
      </c>
      <c r="D713" s="1" cm="1">
        <f t="array" ref="D713">_xlfn.PERCENTILE.INC(IF(IMDB_Movies_2[director_name]='Director Analysis'!B713,IMDB_Movies_2[imdb_score]),0.95)</f>
        <v>4.8</v>
      </c>
    </row>
    <row r="714" spans="2:4" x14ac:dyDescent="0.3">
      <c r="B714" t="str">
        <v>Michael Ritchie</v>
      </c>
      <c r="C714" s="1" cm="1">
        <f t="array" ref="C714">IFERROR(AVERAGE(IF(IMDB_Movies_2[director_name]='Director Analysis'!$B714,IMDB_Movies_2[imdb_score])),0)</f>
        <v>5.65</v>
      </c>
      <c r="D714" s="1" cm="1">
        <f t="array" ref="D714">_xlfn.PERCENTILE.INC(IF(IMDB_Movies_2[director_name]='Director Analysis'!B714,IMDB_Movies_2[imdb_score]),0.95)</f>
        <v>5.875</v>
      </c>
    </row>
    <row r="715" spans="2:4" x14ac:dyDescent="0.3">
      <c r="B715" t="str">
        <v>Robert B. Weide</v>
      </c>
      <c r="C715" s="1" cm="1">
        <f t="array" ref="C715">IFERROR(AVERAGE(IF(IMDB_Movies_2[director_name]='Director Analysis'!$B715,IMDB_Movies_2[imdb_score])),0)</f>
        <v>6.5</v>
      </c>
      <c r="D715" s="1" cm="1">
        <f t="array" ref="D715">_xlfn.PERCENTILE.INC(IF(IMDB_Movies_2[director_name]='Director Analysis'!B715,IMDB_Movies_2[imdb_score]),0.95)</f>
        <v>6.5</v>
      </c>
    </row>
    <row r="716" spans="2:4" x14ac:dyDescent="0.3">
      <c r="B716" t="str">
        <v>Jeff Wadlow</v>
      </c>
      <c r="C716" s="1" cm="1">
        <f t="array" ref="C716">IFERROR(AVERAGE(IF(IMDB_Movies_2[director_name]='Director Analysis'!$B716,IMDB_Movies_2[imdb_score])),0)</f>
        <v>6.3666666666666671</v>
      </c>
      <c r="D716" s="1" cm="1">
        <f t="array" ref="D716">_xlfn.PERCENTILE.INC(IF(IMDB_Movies_2[director_name]='Director Analysis'!B716,IMDB_Movies_2[imdb_score]),0.95)</f>
        <v>6.6</v>
      </c>
    </row>
    <row r="717" spans="2:4" x14ac:dyDescent="0.3">
      <c r="B717" t="str">
        <v>Camille Delamarre</v>
      </c>
      <c r="C717" s="1" cm="1">
        <f t="array" ref="C717">IFERROR(AVERAGE(IF(IMDB_Movies_2[director_name]='Director Analysis'!$B717,IMDB_Movies_2[imdb_score])),0)</f>
        <v>5.4</v>
      </c>
      <c r="D717" s="1" cm="1">
        <f t="array" ref="D717">_xlfn.PERCENTILE.INC(IF(IMDB_Movies_2[director_name]='Director Analysis'!B717,IMDB_Movies_2[imdb_score]),0.95)</f>
        <v>5.67</v>
      </c>
    </row>
    <row r="718" spans="2:4" x14ac:dyDescent="0.3">
      <c r="B718" t="str">
        <v>Malcolm D. Lee</v>
      </c>
      <c r="C718" s="1" cm="1">
        <f t="array" ref="C718">IFERROR(AVERAGE(IF(IMDB_Movies_2[director_name]='Director Analysis'!$B718,IMDB_Movies_2[imdb_score])),0)</f>
        <v>5.6</v>
      </c>
      <c r="D718" s="1" cm="1">
        <f t="array" ref="D718">_xlfn.PERCENTILE.INC(IF(IMDB_Movies_2[director_name]='Director Analysis'!B718,IMDB_Movies_2[imdb_score]),0.95)</f>
        <v>6.7</v>
      </c>
    </row>
    <row r="719" spans="2:4" x14ac:dyDescent="0.3">
      <c r="B719" t="str">
        <v>David Lean</v>
      </c>
      <c r="C719" s="1" cm="1">
        <f t="array" ref="C719">IFERROR(AVERAGE(IF(IMDB_Movies_2[director_name]='Director Analysis'!$B719,IMDB_Movies_2[imdb_score])),0)</f>
        <v>8</v>
      </c>
      <c r="D719" s="1" cm="1">
        <f t="array" ref="D719">_xlfn.PERCENTILE.INC(IF(IMDB_Movies_2[director_name]='Director Analysis'!B719,IMDB_Movies_2[imdb_score]),0.95)</f>
        <v>8.370000000000001</v>
      </c>
    </row>
    <row r="720" spans="2:4" x14ac:dyDescent="0.3">
      <c r="B720" t="str">
        <v>Richard Eyre</v>
      </c>
      <c r="C720" s="1" cm="1">
        <f t="array" ref="C720">IFERROR(AVERAGE(IF(IMDB_Movies_2[director_name]='Director Analysis'!$B720,IMDB_Movies_2[imdb_score])),0)</f>
        <v>7.25</v>
      </c>
      <c r="D720" s="1" cm="1">
        <f t="array" ref="D720">_xlfn.PERCENTILE.INC(IF(IMDB_Movies_2[director_name]='Director Analysis'!B720,IMDB_Movies_2[imdb_score]),0.95)</f>
        <v>7.3850000000000007</v>
      </c>
    </row>
    <row r="721" spans="2:4" x14ac:dyDescent="0.3">
      <c r="B721" t="str">
        <v>Nicholas Meyer</v>
      </c>
      <c r="C721" s="1" cm="1">
        <f t="array" ref="C721">IFERROR(AVERAGE(IF(IMDB_Movies_2[director_name]='Director Analysis'!$B721,IMDB_Movies_2[imdb_score])),0)</f>
        <v>7.45</v>
      </c>
      <c r="D721" s="1" cm="1">
        <f t="array" ref="D721">_xlfn.PERCENTILE.INC(IF(IMDB_Movies_2[director_name]='Director Analysis'!B721,IMDB_Movies_2[imdb_score]),0.95)</f>
        <v>7.6749999999999998</v>
      </c>
    </row>
    <row r="722" spans="2:4" x14ac:dyDescent="0.3">
      <c r="B722" t="str">
        <v>Callie Khouri</v>
      </c>
      <c r="C722" s="1" cm="1">
        <f t="array" ref="C722">IFERROR(AVERAGE(IF(IMDB_Movies_2[director_name]='Director Analysis'!$B722,IMDB_Movies_2[imdb_score])),0)</f>
        <v>5.9</v>
      </c>
      <c r="D722" s="1" cm="1">
        <f t="array" ref="D722">_xlfn.PERCENTILE.INC(IF(IMDB_Movies_2[director_name]='Director Analysis'!B722,IMDB_Movies_2[imdb_score]),0.95)</f>
        <v>5.99</v>
      </c>
    </row>
    <row r="723" spans="2:4" x14ac:dyDescent="0.3">
      <c r="B723" t="str">
        <v>Todd Graff</v>
      </c>
      <c r="C723" s="1" cm="1">
        <f t="array" ref="C723">IFERROR(AVERAGE(IF(IMDB_Movies_2[director_name]='Director Analysis'!$B723,IMDB_Movies_2[imdb_score])),0)</f>
        <v>6.0500000000000007</v>
      </c>
      <c r="D723" s="1" cm="1">
        <f t="array" ref="D723">_xlfn.PERCENTILE.INC(IF(IMDB_Movies_2[director_name]='Director Analysis'!B723,IMDB_Movies_2[imdb_score]),0.95)</f>
        <v>6.3650000000000002</v>
      </c>
    </row>
    <row r="724" spans="2:4" x14ac:dyDescent="0.3">
      <c r="B724" t="str">
        <v>Philip Kaufman</v>
      </c>
      <c r="C724" s="1" cm="1">
        <f t="array" ref="C724">IFERROR(AVERAGE(IF(IMDB_Movies_2[director_name]='Director Analysis'!$B724,IMDB_Movies_2[imdb_score])),0)</f>
        <v>7.65</v>
      </c>
      <c r="D724" s="1" cm="1">
        <f t="array" ref="D724">_xlfn.PERCENTILE.INC(IF(IMDB_Movies_2[director_name]='Director Analysis'!B724,IMDB_Movies_2[imdb_score]),0.95)</f>
        <v>7.875</v>
      </c>
    </row>
    <row r="725" spans="2:4" x14ac:dyDescent="0.3">
      <c r="B725" t="str">
        <v>Saul Dibb</v>
      </c>
      <c r="C725" s="1" cm="1">
        <f t="array" ref="C725">IFERROR(AVERAGE(IF(IMDB_Movies_2[director_name]='Director Analysis'!$B725,IMDB_Movies_2[imdb_score])),0)</f>
        <v>6.9</v>
      </c>
      <c r="D725" s="1" cm="1">
        <f t="array" ref="D725">_xlfn.PERCENTILE.INC(IF(IMDB_Movies_2[director_name]='Director Analysis'!B725,IMDB_Movies_2[imdb_score]),0.95)</f>
        <v>6.9</v>
      </c>
    </row>
    <row r="726" spans="2:4" x14ac:dyDescent="0.3">
      <c r="B726" t="str">
        <v>Richard Linklater</v>
      </c>
      <c r="C726" s="1" cm="1">
        <f t="array" ref="C726">IFERROR(AVERAGE(IF(IMDB_Movies_2[director_name]='Director Analysis'!$B726,IMDB_Movies_2[imdb_score])),0)</f>
        <v>7.3272727272727272</v>
      </c>
      <c r="D726" s="1" cm="1">
        <f t="array" ref="D726">_xlfn.PERCENTILE.INC(IF(IMDB_Movies_2[director_name]='Director Analysis'!B726,IMDB_Movies_2[imdb_score]),0.95)</f>
        <v>8.0500000000000007</v>
      </c>
    </row>
    <row r="727" spans="2:4" x14ac:dyDescent="0.3">
      <c r="B727" t="str">
        <v>E. Elias Merhige</v>
      </c>
      <c r="C727" s="1" cm="1">
        <f t="array" ref="C727">IFERROR(AVERAGE(IF(IMDB_Movies_2[director_name]='Director Analysis'!$B727,IMDB_Movies_2[imdb_score])),0)</f>
        <v>6.4</v>
      </c>
      <c r="D727" s="1" cm="1">
        <f t="array" ref="D727">_xlfn.PERCENTILE.INC(IF(IMDB_Movies_2[director_name]='Director Analysis'!B727,IMDB_Movies_2[imdb_score]),0.95)</f>
        <v>6.8500000000000005</v>
      </c>
    </row>
    <row r="728" spans="2:4" x14ac:dyDescent="0.3">
      <c r="B728" t="str">
        <v>Menno Meyjes</v>
      </c>
      <c r="C728" s="1" cm="1">
        <f t="array" ref="C728">IFERROR(AVERAGE(IF(IMDB_Movies_2[director_name]='Director Analysis'!$B728,IMDB_Movies_2[imdb_score])),0)</f>
        <v>6.8</v>
      </c>
      <c r="D728" s="1" cm="1">
        <f t="array" ref="D728">_xlfn.PERCENTILE.INC(IF(IMDB_Movies_2[director_name]='Director Analysis'!B728,IMDB_Movies_2[imdb_score]),0.95)</f>
        <v>6.8</v>
      </c>
    </row>
    <row r="729" spans="2:4" x14ac:dyDescent="0.3">
      <c r="B729" t="str">
        <v>Jodie Foster</v>
      </c>
      <c r="C729" s="1" cm="1">
        <f t="array" ref="C729">IFERROR(AVERAGE(IF(IMDB_Movies_2[director_name]='Director Analysis'!$B729,IMDB_Movies_2[imdb_score])),0)</f>
        <v>6.666666666666667</v>
      </c>
      <c r="D729" s="1" cm="1">
        <f t="array" ref="D729">_xlfn.PERCENTILE.INC(IF(IMDB_Movies_2[director_name]='Director Analysis'!B729,IMDB_Movies_2[imdb_score]),0.95)</f>
        <v>6.7</v>
      </c>
    </row>
    <row r="730" spans="2:4" x14ac:dyDescent="0.3">
      <c r="B730" t="str">
        <v>Scott Frank</v>
      </c>
      <c r="C730" s="1" cm="1">
        <f t="array" ref="C730">IFERROR(AVERAGE(IF(IMDB_Movies_2[director_name]='Director Analysis'!$B730,IMDB_Movies_2[imdb_score])),0)</f>
        <v>6.5</v>
      </c>
      <c r="D730" s="1" cm="1">
        <f t="array" ref="D730">_xlfn.PERCENTILE.INC(IF(IMDB_Movies_2[director_name]='Director Analysis'!B730,IMDB_Movies_2[imdb_score]),0.95)</f>
        <v>6.5</v>
      </c>
    </row>
    <row r="731" spans="2:4" x14ac:dyDescent="0.3">
      <c r="B731" t="str">
        <v>Kevin Allen</v>
      </c>
      <c r="C731" s="1" cm="1">
        <f t="array" ref="C731">IFERROR(AVERAGE(IF(IMDB_Movies_2[director_name]='Director Analysis'!$B731,IMDB_Movies_2[imdb_score])),0)</f>
        <v>5.4</v>
      </c>
      <c r="D731" s="1" cm="1">
        <f t="array" ref="D731">_xlfn.PERCENTILE.INC(IF(IMDB_Movies_2[director_name]='Director Analysis'!B731,IMDB_Movies_2[imdb_score]),0.95)</f>
        <v>6.21</v>
      </c>
    </row>
    <row r="732" spans="2:4" x14ac:dyDescent="0.3">
      <c r="B732" t="str">
        <v>Michael Cristofer</v>
      </c>
      <c r="C732" s="1" cm="1">
        <f t="array" ref="C732">IFERROR(AVERAGE(IF(IMDB_Movies_2[director_name]='Director Analysis'!$B732,IMDB_Movies_2[imdb_score])),0)</f>
        <v>6</v>
      </c>
      <c r="D732" s="1" cm="1">
        <f t="array" ref="D732">_xlfn.PERCENTILE.INC(IF(IMDB_Movies_2[director_name]='Director Analysis'!B732,IMDB_Movies_2[imdb_score]),0.95)</f>
        <v>6</v>
      </c>
    </row>
    <row r="733" spans="2:4" x14ac:dyDescent="0.3">
      <c r="B733" t="str">
        <v>Andrew Morahan</v>
      </c>
      <c r="C733" s="1" cm="1">
        <f t="array" ref="C733">IFERROR(AVERAGE(IF(IMDB_Movies_2[director_name]='Director Analysis'!$B733,IMDB_Movies_2[imdb_score])),0)</f>
        <v>4.3</v>
      </c>
      <c r="D733" s="1" cm="1">
        <f t="array" ref="D733">_xlfn.PERCENTILE.INC(IF(IMDB_Movies_2[director_name]='Director Analysis'!B733,IMDB_Movies_2[imdb_score]),0.95)</f>
        <v>4.3</v>
      </c>
    </row>
    <row r="734" spans="2:4" x14ac:dyDescent="0.3">
      <c r="B734" t="str">
        <v>Bob Rafelson</v>
      </c>
      <c r="C734" s="1" cm="1">
        <f t="array" ref="C734">IFERROR(AVERAGE(IF(IMDB_Movies_2[director_name]='Director Analysis'!$B734,IMDB_Movies_2[imdb_score])),0)</f>
        <v>6.1</v>
      </c>
      <c r="D734" s="1" cm="1">
        <f t="array" ref="D734">_xlfn.PERCENTILE.INC(IF(IMDB_Movies_2[director_name]='Director Analysis'!B734,IMDB_Movies_2[imdb_score]),0.95)</f>
        <v>6.1</v>
      </c>
    </row>
    <row r="735" spans="2:4" x14ac:dyDescent="0.3">
      <c r="B735" t="str">
        <v>Alan Shapiro</v>
      </c>
      <c r="C735" s="1" cm="1">
        <f t="array" ref="C735">IFERROR(AVERAGE(IF(IMDB_Movies_2[director_name]='Director Analysis'!$B735,IMDB_Movies_2[imdb_score])),0)</f>
        <v>5.2</v>
      </c>
      <c r="D735" s="1" cm="1">
        <f t="array" ref="D735">_xlfn.PERCENTILE.INC(IF(IMDB_Movies_2[director_name]='Director Analysis'!B735,IMDB_Movies_2[imdb_score]),0.95)</f>
        <v>5.2</v>
      </c>
    </row>
    <row r="736" spans="2:4" x14ac:dyDescent="0.3">
      <c r="B736" t="str">
        <v>Fernando Meirelles</v>
      </c>
      <c r="C736" s="1" cm="1">
        <f t="array" ref="C736">IFERROR(AVERAGE(IF(IMDB_Movies_2[director_name]='Director Analysis'!$B736,IMDB_Movies_2[imdb_score])),0)</f>
        <v>7.5999999999999988</v>
      </c>
      <c r="D736" s="1" cm="1">
        <f t="array" ref="D736">_xlfn.PERCENTILE.INC(IF(IMDB_Movies_2[director_name]='Director Analysis'!B736,IMDB_Movies_2[imdb_score]),0.95)</f>
        <v>8.5799999999999983</v>
      </c>
    </row>
    <row r="737" spans="2:4" x14ac:dyDescent="0.3">
      <c r="B737" t="str">
        <v>Michael Hoffman</v>
      </c>
      <c r="C737" s="1" cm="1">
        <f t="array" ref="C737">IFERROR(AVERAGE(IF(IMDB_Movies_2[director_name]='Director Analysis'!$B737,IMDB_Movies_2[imdb_score])),0)</f>
        <v>6.8666666666666671</v>
      </c>
      <c r="D737" s="1" cm="1">
        <f t="array" ref="D737">_xlfn.PERCENTILE.INC(IF(IMDB_Movies_2[director_name]='Director Analysis'!B737,IMDB_Movies_2[imdb_score]),0.95)</f>
        <v>6.99</v>
      </c>
    </row>
    <row r="738" spans="2:4" x14ac:dyDescent="0.3">
      <c r="B738" t="str">
        <v>Michael Pressman</v>
      </c>
      <c r="C738" s="1" cm="1">
        <f t="array" ref="C738">IFERROR(AVERAGE(IF(IMDB_Movies_2[director_name]='Director Analysis'!$B738,IMDB_Movies_2[imdb_score])),0)</f>
        <v>6</v>
      </c>
      <c r="D738" s="1" cm="1">
        <f t="array" ref="D738">_xlfn.PERCENTILE.INC(IF(IMDB_Movies_2[director_name]='Director Analysis'!B738,IMDB_Movies_2[imdb_score]),0.95)</f>
        <v>6</v>
      </c>
    </row>
    <row r="739" spans="2:4" x14ac:dyDescent="0.3">
      <c r="B739" t="str">
        <v>Sharon Maguire</v>
      </c>
      <c r="C739" s="1" cm="1">
        <f t="array" ref="C739">IFERROR(AVERAGE(IF(IMDB_Movies_2[director_name]='Director Analysis'!$B739,IMDB_Movies_2[imdb_score])),0)</f>
        <v>6.7</v>
      </c>
      <c r="D739" s="1" cm="1">
        <f t="array" ref="D739">_xlfn.PERCENTILE.INC(IF(IMDB_Movies_2[director_name]='Director Analysis'!B739,IMDB_Movies_2[imdb_score]),0.95)</f>
        <v>6.7</v>
      </c>
    </row>
    <row r="740" spans="2:4" x14ac:dyDescent="0.3">
      <c r="B740" t="str">
        <v>Charles Herman-Wurmfeld</v>
      </c>
      <c r="C740" s="1" cm="1">
        <f t="array" ref="C740">IFERROR(AVERAGE(IF(IMDB_Movies_2[director_name]='Director Analysis'!$B740,IMDB_Movies_2[imdb_score])),0)</f>
        <v>6.2</v>
      </c>
      <c r="D740" s="1" cm="1">
        <f t="array" ref="D740">_xlfn.PERCENTILE.INC(IF(IMDB_Movies_2[director_name]='Director Analysis'!B740,IMDB_Movies_2[imdb_score]),0.95)</f>
        <v>7.24</v>
      </c>
    </row>
    <row r="741" spans="2:4" x14ac:dyDescent="0.3">
      <c r="B741" t="str">
        <v>Gabor Csupo</v>
      </c>
      <c r="C741" s="1" cm="1">
        <f t="array" ref="C741">IFERROR(AVERAGE(IF(IMDB_Movies_2[director_name]='Director Analysis'!$B741,IMDB_Movies_2[imdb_score])),0)</f>
        <v>7.2</v>
      </c>
      <c r="D741" s="1" cm="1">
        <f t="array" ref="D741">_xlfn.PERCENTILE.INC(IF(IMDB_Movies_2[director_name]='Director Analysis'!B741,IMDB_Movies_2[imdb_score]),0.95)</f>
        <v>7.2</v>
      </c>
    </row>
    <row r="742" spans="2:4" x14ac:dyDescent="0.3">
      <c r="B742" t="str">
        <v>Tyler Perry</v>
      </c>
      <c r="C742" s="1" cm="1">
        <f t="array" ref="C742">IFERROR(AVERAGE(IF(IMDB_Movies_2[director_name]='Director Analysis'!$B742,IMDB_Movies_2[imdb_score])),0)</f>
        <v>4.7666666666666666</v>
      </c>
      <c r="D742" s="1" cm="1">
        <f t="array" ref="D742">_xlfn.PERCENTILE.INC(IF(IMDB_Movies_2[director_name]='Director Analysis'!B742,IMDB_Movies_2[imdb_score]),0.95)</f>
        <v>5.4499999999999993</v>
      </c>
    </row>
    <row r="743" spans="2:4" x14ac:dyDescent="0.3">
      <c r="B743" t="str">
        <v>Joe Carnahan</v>
      </c>
      <c r="C743" s="1" cm="1">
        <f t="array" ref="C743">IFERROR(AVERAGE(IF(IMDB_Movies_2[director_name]='Director Analysis'!$B743,IMDB_Movies_2[imdb_score])),0)</f>
        <v>6.8999999999999995</v>
      </c>
      <c r="D743" s="1" cm="1">
        <f t="array" ref="D743">_xlfn.PERCENTILE.INC(IF(IMDB_Movies_2[director_name]='Director Analysis'!B743,IMDB_Movies_2[imdb_score]),0.95)</f>
        <v>7.16</v>
      </c>
    </row>
    <row r="744" spans="2:4" x14ac:dyDescent="0.3">
      <c r="B744" t="str">
        <v>John Polson</v>
      </c>
      <c r="C744" s="1" cm="1">
        <f t="array" ref="C744">IFERROR(AVERAGE(IF(IMDB_Movies_2[director_name]='Director Analysis'!$B744,IMDB_Movies_2[imdb_score])),0)</f>
        <v>5.45</v>
      </c>
      <c r="D744" s="1" cm="1">
        <f t="array" ref="D744">_xlfn.PERCENTILE.INC(IF(IMDB_Movies_2[director_name]='Director Analysis'!B744,IMDB_Movies_2[imdb_score]),0.95)</f>
        <v>5.8550000000000004</v>
      </c>
    </row>
    <row r="745" spans="2:4" x14ac:dyDescent="0.3">
      <c r="B745" t="str">
        <v>Bernardo Bertolucci</v>
      </c>
      <c r="C745" s="1" cm="1">
        <f t="array" ref="C745">IFERROR(AVERAGE(IF(IMDB_Movies_2[director_name]='Director Analysis'!$B745,IMDB_Movies_2[imdb_score])),0)</f>
        <v>7.8</v>
      </c>
      <c r="D745" s="1" cm="1">
        <f t="array" ref="D745">_xlfn.PERCENTILE.INC(IF(IMDB_Movies_2[director_name]='Director Analysis'!B745,IMDB_Movies_2[imdb_score]),0.95)</f>
        <v>7.8</v>
      </c>
    </row>
    <row r="746" spans="2:4" x14ac:dyDescent="0.3">
      <c r="B746" t="str">
        <v>Cathy Malkasian</v>
      </c>
      <c r="C746" s="1" cm="1">
        <f t="array" ref="C746">IFERROR(AVERAGE(IF(IMDB_Movies_2[director_name]='Director Analysis'!$B746,IMDB_Movies_2[imdb_score])),0)</f>
        <v>5.2</v>
      </c>
      <c r="D746" s="1" cm="1">
        <f t="array" ref="D746">_xlfn.PERCENTILE.INC(IF(IMDB_Movies_2[director_name]='Director Analysis'!B746,IMDB_Movies_2[imdb_score]),0.95)</f>
        <v>5.2</v>
      </c>
    </row>
    <row r="747" spans="2:4" x14ac:dyDescent="0.3">
      <c r="B747" t="str">
        <v>John Eng</v>
      </c>
      <c r="C747" s="1" cm="1">
        <f t="array" ref="C747">IFERROR(AVERAGE(IF(IMDB_Movies_2[director_name]='Director Analysis'!$B747,IMDB_Movies_2[imdb_score])),0)</f>
        <v>5.6</v>
      </c>
      <c r="D747" s="1" cm="1">
        <f t="array" ref="D747">_xlfn.PERCENTILE.INC(IF(IMDB_Movies_2[director_name]='Director Analysis'!B747,IMDB_Movies_2[imdb_score]),0.95)</f>
        <v>5.6</v>
      </c>
    </row>
    <row r="748" spans="2:4" x14ac:dyDescent="0.3">
      <c r="B748" t="str">
        <v>Chris Nahon</v>
      </c>
      <c r="C748" s="1" cm="1">
        <f t="array" ref="C748">IFERROR(AVERAGE(IF(IMDB_Movies_2[director_name]='Director Analysis'!$B748,IMDB_Movies_2[imdb_score])),0)</f>
        <v>6.6</v>
      </c>
      <c r="D748" s="1" cm="1">
        <f t="array" ref="D748">_xlfn.PERCENTILE.INC(IF(IMDB_Movies_2[director_name]='Director Analysis'!B748,IMDB_Movies_2[imdb_score]),0.95)</f>
        <v>6.6</v>
      </c>
    </row>
    <row r="749" spans="2:4" x14ac:dyDescent="0.3">
      <c r="B749" t="str">
        <v>Fred Wolf</v>
      </c>
      <c r="C749" s="1" cm="1">
        <f t="array" ref="C749">IFERROR(AVERAGE(IF(IMDB_Movies_2[director_name]='Director Analysis'!$B749,IMDB_Movies_2[imdb_score])),0)</f>
        <v>5.4</v>
      </c>
      <c r="D749" s="1" cm="1">
        <f t="array" ref="D749">_xlfn.PERCENTILE.INC(IF(IMDB_Movies_2[director_name]='Director Analysis'!B749,IMDB_Movies_2[imdb_score]),0.95)</f>
        <v>5.49</v>
      </c>
    </row>
    <row r="750" spans="2:4" x14ac:dyDescent="0.3">
      <c r="B750" t="str">
        <v>Victor Salva</v>
      </c>
      <c r="C750" s="1" cm="1">
        <f t="array" ref="C750">IFERROR(AVERAGE(IF(IMDB_Movies_2[director_name]='Director Analysis'!$B750,IMDB_Movies_2[imdb_score])),0)</f>
        <v>6.333333333333333</v>
      </c>
      <c r="D750" s="1" cm="1">
        <f t="array" ref="D750">_xlfn.PERCENTILE.INC(IF(IMDB_Movies_2[director_name]='Director Analysis'!B750,IMDB_Movies_2[imdb_score]),0.95)</f>
        <v>7.18</v>
      </c>
    </row>
    <row r="751" spans="2:4" x14ac:dyDescent="0.3">
      <c r="B751" t="str">
        <v>Mark Helfrich</v>
      </c>
      <c r="C751" s="1" cm="1">
        <f t="array" ref="C751">IFERROR(AVERAGE(IF(IMDB_Movies_2[director_name]='Director Analysis'!$B751,IMDB_Movies_2[imdb_score])),0)</f>
        <v>5.6</v>
      </c>
      <c r="D751" s="1" cm="1">
        <f t="array" ref="D751">_xlfn.PERCENTILE.INC(IF(IMDB_Movies_2[director_name]='Director Analysis'!B751,IMDB_Movies_2[imdb_score]),0.95)</f>
        <v>5.6</v>
      </c>
    </row>
    <row r="752" spans="2:4" x14ac:dyDescent="0.3">
      <c r="B752" t="str">
        <v>Steve Bendelack</v>
      </c>
      <c r="C752" s="1" cm="1">
        <f t="array" ref="C752">IFERROR(AVERAGE(IF(IMDB_Movies_2[director_name]='Director Analysis'!$B752,IMDB_Movies_2[imdb_score])),0)</f>
        <v>6.3</v>
      </c>
      <c r="D752" s="1" cm="1">
        <f t="array" ref="D752">_xlfn.PERCENTILE.INC(IF(IMDB_Movies_2[director_name]='Director Analysis'!B752,IMDB_Movies_2[imdb_score]),0.95)</f>
        <v>6.3</v>
      </c>
    </row>
    <row r="753" spans="2:4" x14ac:dyDescent="0.3">
      <c r="B753" t="str">
        <v>Dwight H. Little</v>
      </c>
      <c r="C753" s="1" cm="1">
        <f t="array" ref="C753">IFERROR(AVERAGE(IF(IMDB_Movies_2[director_name]='Director Analysis'!$B753,IMDB_Movies_2[imdb_score])),0)</f>
        <v>5.25</v>
      </c>
      <c r="D753" s="1" cm="1">
        <f t="array" ref="D753">_xlfn.PERCENTILE.INC(IF(IMDB_Movies_2[director_name]='Director Analysis'!B753,IMDB_Movies_2[imdb_score]),0.95)</f>
        <v>5.835</v>
      </c>
    </row>
    <row r="754" spans="2:4" x14ac:dyDescent="0.3">
      <c r="B754" t="str">
        <v>Guillaume Canet</v>
      </c>
      <c r="C754" s="1" cm="1">
        <f t="array" ref="C754">IFERROR(AVERAGE(IF(IMDB_Movies_2[director_name]='Director Analysis'!$B754,IMDB_Movies_2[imdb_score])),0)</f>
        <v>6.8</v>
      </c>
      <c r="D754" s="1" cm="1">
        <f t="array" ref="D754">_xlfn.PERCENTILE.INC(IF(IMDB_Movies_2[director_name]='Director Analysis'!B754,IMDB_Movies_2[imdb_score]),0.95)</f>
        <v>7.0699999999999994</v>
      </c>
    </row>
    <row r="755" spans="2:4" x14ac:dyDescent="0.3">
      <c r="B755" t="str">
        <v>Kirsten Sheridan</v>
      </c>
      <c r="C755" s="1" cm="1">
        <f t="array" ref="C755">IFERROR(AVERAGE(IF(IMDB_Movies_2[director_name]='Director Analysis'!$B755,IMDB_Movies_2[imdb_score])),0)</f>
        <v>7.5</v>
      </c>
      <c r="D755" s="1" cm="1">
        <f t="array" ref="D755">_xlfn.PERCENTILE.INC(IF(IMDB_Movies_2[director_name]='Director Analysis'!B755,IMDB_Movies_2[imdb_score]),0.95)</f>
        <v>7.5</v>
      </c>
    </row>
    <row r="756" spans="2:4" x14ac:dyDescent="0.3">
      <c r="B756" t="str">
        <v>Richard Fleischer</v>
      </c>
      <c r="C756" s="1" cm="1">
        <f t="array" ref="C756">IFERROR(AVERAGE(IF(IMDB_Movies_2[director_name]='Director Analysis'!$B756,IMDB_Movies_2[imdb_score])),0)</f>
        <v>6.65</v>
      </c>
      <c r="D756" s="1" cm="1">
        <f t="array" ref="D756">_xlfn.PERCENTILE.INC(IF(IMDB_Movies_2[director_name]='Director Analysis'!B756,IMDB_Movies_2[imdb_score]),0.95)</f>
        <v>7.415</v>
      </c>
    </row>
    <row r="757" spans="2:4" x14ac:dyDescent="0.3">
      <c r="B757" t="str">
        <v>Bob Spiers</v>
      </c>
      <c r="C757" s="1" cm="1">
        <f t="array" ref="C757">IFERROR(AVERAGE(IF(IMDB_Movies_2[director_name]='Director Analysis'!$B757,IMDB_Movies_2[imdb_score])),0)</f>
        <v>3.3</v>
      </c>
      <c r="D757" s="1" cm="1">
        <f t="array" ref="D757">_xlfn.PERCENTILE.INC(IF(IMDB_Movies_2[director_name]='Director Analysis'!B757,IMDB_Movies_2[imdb_score]),0.95)</f>
        <v>3.3</v>
      </c>
    </row>
    <row r="758" spans="2:4" x14ac:dyDescent="0.3">
      <c r="B758" t="str">
        <v>Damien Dante Wayans</v>
      </c>
      <c r="C758" s="1" cm="1">
        <f t="array" ref="C758">IFERROR(AVERAGE(IF(IMDB_Movies_2[director_name]='Director Analysis'!$B758,IMDB_Movies_2[imdb_score])),0)</f>
        <v>3.5</v>
      </c>
      <c r="D758" s="1" cm="1">
        <f t="array" ref="D758">_xlfn.PERCENTILE.INC(IF(IMDB_Movies_2[director_name]='Director Analysis'!B758,IMDB_Movies_2[imdb_score]),0.95)</f>
        <v>3.5</v>
      </c>
    </row>
    <row r="759" spans="2:4" x14ac:dyDescent="0.3">
      <c r="B759" t="str">
        <v>John Wells</v>
      </c>
      <c r="C759" s="1" cm="1">
        <f t="array" ref="C759">IFERROR(AVERAGE(IF(IMDB_Movies_2[director_name]='Director Analysis'!$B759,IMDB_Movies_2[imdb_score])),0)</f>
        <v>6.9499999999999993</v>
      </c>
      <c r="D759" s="1" cm="1">
        <f t="array" ref="D759">_xlfn.PERCENTILE.INC(IF(IMDB_Movies_2[director_name]='Director Analysis'!B759,IMDB_Movies_2[imdb_score]),0.95)</f>
        <v>7.2649999999999997</v>
      </c>
    </row>
    <row r="760" spans="2:4" x14ac:dyDescent="0.3">
      <c r="B760" t="str">
        <v>Nigel Cole</v>
      </c>
      <c r="C760" s="1" cm="1">
        <f t="array" ref="C760">IFERROR(AVERAGE(IF(IMDB_Movies_2[director_name]='Director Analysis'!$B760,IMDB_Movies_2[imdb_score])),0)</f>
        <v>6.9</v>
      </c>
      <c r="D760" s="1" cm="1">
        <f t="array" ref="D760">_xlfn.PERCENTILE.INC(IF(IMDB_Movies_2[director_name]='Director Analysis'!B760,IMDB_Movies_2[imdb_score]),0.95)</f>
        <v>7.17</v>
      </c>
    </row>
    <row r="761" spans="2:4" x14ac:dyDescent="0.3">
      <c r="B761" t="str">
        <v>Dexter Fletcher</v>
      </c>
      <c r="C761" s="1" cm="1">
        <f t="array" ref="C761">IFERROR(AVERAGE(IF(IMDB_Movies_2[director_name]='Director Analysis'!$B761,IMDB_Movies_2[imdb_score])),0)</f>
        <v>7.5</v>
      </c>
      <c r="D761" s="1" cm="1">
        <f t="array" ref="D761">_xlfn.PERCENTILE.INC(IF(IMDB_Movies_2[director_name]='Director Analysis'!B761,IMDB_Movies_2[imdb_score]),0.95)</f>
        <v>7.5</v>
      </c>
    </row>
    <row r="762" spans="2:4" x14ac:dyDescent="0.3">
      <c r="B762" t="str">
        <v>Jeremy Leven</v>
      </c>
      <c r="C762" s="1" cm="1">
        <f t="array" ref="C762">IFERROR(AVERAGE(IF(IMDB_Movies_2[director_name]='Director Analysis'!$B762,IMDB_Movies_2[imdb_score])),0)</f>
        <v>6.8</v>
      </c>
      <c r="D762" s="1" cm="1">
        <f t="array" ref="D762">_xlfn.PERCENTILE.INC(IF(IMDB_Movies_2[director_name]='Director Analysis'!B762,IMDB_Movies_2[imdb_score]),0.95)</f>
        <v>6.8</v>
      </c>
    </row>
    <row r="763" spans="2:4" x14ac:dyDescent="0.3">
      <c r="B763" t="str">
        <v>Sylvain White</v>
      </c>
      <c r="C763" s="1" cm="1">
        <f t="array" ref="C763">IFERROR(AVERAGE(IF(IMDB_Movies_2[director_name]='Director Analysis'!$B763,IMDB_Movies_2[imdb_score])),0)</f>
        <v>5.8000000000000007</v>
      </c>
      <c r="D763" s="1" cm="1">
        <f t="array" ref="D763">_xlfn.PERCENTILE.INC(IF(IMDB_Movies_2[director_name]='Director Analysis'!B763,IMDB_Movies_2[imdb_score]),0.95)</f>
        <v>6.34</v>
      </c>
    </row>
    <row r="764" spans="2:4" x14ac:dyDescent="0.3">
      <c r="B764" t="str">
        <v>Troy Nixey</v>
      </c>
      <c r="C764" s="1" cm="1">
        <f t="array" ref="C764">IFERROR(AVERAGE(IF(IMDB_Movies_2[director_name]='Director Analysis'!$B764,IMDB_Movies_2[imdb_score])),0)</f>
        <v>5.6</v>
      </c>
      <c r="D764" s="1" cm="1">
        <f t="array" ref="D764">_xlfn.PERCENTILE.INC(IF(IMDB_Movies_2[director_name]='Director Analysis'!B764,IMDB_Movies_2[imdb_score]),0.95)</f>
        <v>5.6</v>
      </c>
    </row>
    <row r="765" spans="2:4" x14ac:dyDescent="0.3">
      <c r="B765" t="str">
        <v>Philip G. Atwell</v>
      </c>
      <c r="C765" s="1" cm="1">
        <f t="array" ref="C765">IFERROR(AVERAGE(IF(IMDB_Movies_2[director_name]='Director Analysis'!$B765,IMDB_Movies_2[imdb_score])),0)</f>
        <v>6.3</v>
      </c>
      <c r="D765" s="1" cm="1">
        <f t="array" ref="D765">_xlfn.PERCENTILE.INC(IF(IMDB_Movies_2[director_name]='Director Analysis'!B765,IMDB_Movies_2[imdb_score]),0.95)</f>
        <v>6.3</v>
      </c>
    </row>
    <row r="766" spans="2:4" x14ac:dyDescent="0.3">
      <c r="B766" t="str">
        <v>Jeff Schaffer</v>
      </c>
      <c r="C766" s="1" cm="1">
        <f t="array" ref="C766">IFERROR(AVERAGE(IF(IMDB_Movies_2[director_name]='Director Analysis'!$B766,IMDB_Movies_2[imdb_score])),0)</f>
        <v>6.6</v>
      </c>
      <c r="D766" s="1" cm="1">
        <f t="array" ref="D766">_xlfn.PERCENTILE.INC(IF(IMDB_Movies_2[director_name]='Director Analysis'!B766,IMDB_Movies_2[imdb_score]),0.95)</f>
        <v>6.6</v>
      </c>
    </row>
    <row r="767" spans="2:4" x14ac:dyDescent="0.3">
      <c r="B767" t="str">
        <v>Don Michael Paul</v>
      </c>
      <c r="C767" s="1" cm="1">
        <f t="array" ref="C767">IFERROR(AVERAGE(IF(IMDB_Movies_2[director_name]='Director Analysis'!$B767,IMDB_Movies_2[imdb_score])),0)</f>
        <v>3.3</v>
      </c>
      <c r="D767" s="1" cm="1">
        <f t="array" ref="D767">_xlfn.PERCENTILE.INC(IF(IMDB_Movies_2[director_name]='Director Analysis'!B767,IMDB_Movies_2[imdb_score]),0.95)</f>
        <v>4.47</v>
      </c>
    </row>
    <row r="768" spans="2:4" x14ac:dyDescent="0.3">
      <c r="B768" t="str">
        <v>James Bridges</v>
      </c>
      <c r="C768" s="1" cm="1">
        <f t="array" ref="C768">IFERROR(AVERAGE(IF(IMDB_Movies_2[director_name]='Director Analysis'!$B768,IMDB_Movies_2[imdb_score])),0)</f>
        <v>5.6</v>
      </c>
      <c r="D768" s="1" cm="1">
        <f t="array" ref="D768">_xlfn.PERCENTILE.INC(IF(IMDB_Movies_2[director_name]='Director Analysis'!B768,IMDB_Movies_2[imdb_score]),0.95)</f>
        <v>5.6</v>
      </c>
    </row>
    <row r="769" spans="2:4" x14ac:dyDescent="0.3">
      <c r="B769" t="str">
        <v>Steve Barron</v>
      </c>
      <c r="C769" s="1" cm="1">
        <f t="array" ref="C769">IFERROR(AVERAGE(IF(IMDB_Movies_2[director_name]='Director Analysis'!$B769,IMDB_Movies_2[imdb_score])),0)</f>
        <v>5.3</v>
      </c>
      <c r="D769" s="1" cm="1">
        <f t="array" ref="D769">_xlfn.PERCENTILE.INC(IF(IMDB_Movies_2[director_name]='Director Analysis'!B769,IMDB_Movies_2[imdb_score]),0.95)</f>
        <v>5.3</v>
      </c>
    </row>
    <row r="770" spans="2:4" x14ac:dyDescent="0.3">
      <c r="B770" t="str">
        <v>Richard Kelly</v>
      </c>
      <c r="C770" s="1" cm="1">
        <f t="array" ref="C770">IFERROR(AVERAGE(IF(IMDB_Movies_2[director_name]='Director Analysis'!$B770,IMDB_Movies_2[imdb_score])),0)</f>
        <v>6.3999999999999995</v>
      </c>
      <c r="D770" s="1" cm="1">
        <f t="array" ref="D770">_xlfn.PERCENTILE.INC(IF(IMDB_Movies_2[director_name]='Director Analysis'!B770,IMDB_Movies_2[imdb_score]),0.95)</f>
        <v>7.85</v>
      </c>
    </row>
    <row r="771" spans="2:4" x14ac:dyDescent="0.3">
      <c r="B771" t="str">
        <v>Carter Smith</v>
      </c>
      <c r="C771" s="1" cm="1">
        <f t="array" ref="C771">IFERROR(AVERAGE(IF(IMDB_Movies_2[director_name]='Director Analysis'!$B771,IMDB_Movies_2[imdb_score])),0)</f>
        <v>5.9</v>
      </c>
      <c r="D771" s="1" cm="1">
        <f t="array" ref="D771">_xlfn.PERCENTILE.INC(IF(IMDB_Movies_2[director_name]='Director Analysis'!B771,IMDB_Movies_2[imdb_score]),0.95)</f>
        <v>5.9</v>
      </c>
    </row>
    <row r="772" spans="2:4" x14ac:dyDescent="0.3">
      <c r="B772" t="str">
        <v>John Schlesinger</v>
      </c>
      <c r="C772" s="1" cm="1">
        <f t="array" ref="C772">IFERROR(AVERAGE(IF(IMDB_Movies_2[director_name]='Director Analysis'!$B772,IMDB_Movies_2[imdb_score])),0)</f>
        <v>5.4</v>
      </c>
      <c r="D772" s="1" cm="1">
        <f t="array" ref="D772">_xlfn.PERCENTILE.INC(IF(IMDB_Movies_2[director_name]='Director Analysis'!B772,IMDB_Movies_2[imdb_score]),0.95)</f>
        <v>6.0299999999999994</v>
      </c>
    </row>
    <row r="773" spans="2:4" x14ac:dyDescent="0.3">
      <c r="B773" t="str">
        <v>Ringo Lam</v>
      </c>
      <c r="C773" s="1" cm="1">
        <f t="array" ref="C773">IFERROR(AVERAGE(IF(IMDB_Movies_2[director_name]='Director Analysis'!$B773,IMDB_Movies_2[imdb_score])),0)</f>
        <v>5.4</v>
      </c>
      <c r="D773" s="1" cm="1">
        <f t="array" ref="D773">_xlfn.PERCENTILE.INC(IF(IMDB_Movies_2[director_name]='Director Analysis'!B773,IMDB_Movies_2[imdb_score]),0.95)</f>
        <v>5.4</v>
      </c>
    </row>
    <row r="774" spans="2:4" x14ac:dyDescent="0.3">
      <c r="B774" t="str">
        <v>Bruce McCulloch</v>
      </c>
      <c r="C774" s="1" cm="1">
        <f t="array" ref="C774">IFERROR(AVERAGE(IF(IMDB_Movies_2[director_name]='Director Analysis'!$B774,IMDB_Movies_2[imdb_score])),0)</f>
        <v>5.05</v>
      </c>
      <c r="D774" s="1" cm="1">
        <f t="array" ref="D774">_xlfn.PERCENTILE.INC(IF(IMDB_Movies_2[director_name]='Director Analysis'!B774,IMDB_Movies_2[imdb_score]),0.95)</f>
        <v>5.0949999999999998</v>
      </c>
    </row>
    <row r="775" spans="2:4" x14ac:dyDescent="0.3">
      <c r="B775" t="str">
        <v>Patricia Riggen</v>
      </c>
      <c r="C775" s="1" cm="1">
        <f t="array" ref="C775">IFERROR(AVERAGE(IF(IMDB_Movies_2[director_name]='Director Analysis'!$B775,IMDB_Movies_2[imdb_score])),0)</f>
        <v>6.85</v>
      </c>
      <c r="D775" s="1" cm="1">
        <f t="array" ref="D775">_xlfn.PERCENTILE.INC(IF(IMDB_Movies_2[director_name]='Director Analysis'!B775,IMDB_Movies_2[imdb_score]),0.95)</f>
        <v>6.8950000000000005</v>
      </c>
    </row>
    <row r="776" spans="2:4" x14ac:dyDescent="0.3">
      <c r="B776" t="str">
        <v>Jonathan Kaplan</v>
      </c>
      <c r="C776" s="1" cm="1">
        <f t="array" ref="C776">IFERROR(AVERAGE(IF(IMDB_Movies_2[director_name]='Director Analysis'!$B776,IMDB_Movies_2[imdb_score])),0)</f>
        <v>6.4</v>
      </c>
      <c r="D776" s="1" cm="1">
        <f t="array" ref="D776">_xlfn.PERCENTILE.INC(IF(IMDB_Movies_2[director_name]='Director Analysis'!B776,IMDB_Movies_2[imdb_score]),0.95)</f>
        <v>6.4</v>
      </c>
    </row>
    <row r="777" spans="2:4" x14ac:dyDescent="0.3">
      <c r="B777" t="str">
        <v>Ole Bornedal</v>
      </c>
      <c r="C777" s="1" cm="1">
        <f t="array" ref="C777">IFERROR(AVERAGE(IF(IMDB_Movies_2[director_name]='Director Analysis'!$B777,IMDB_Movies_2[imdb_score])),0)</f>
        <v>5.9</v>
      </c>
      <c r="D777" s="1" cm="1">
        <f t="array" ref="D777">_xlfn.PERCENTILE.INC(IF(IMDB_Movies_2[director_name]='Director Analysis'!B777,IMDB_Movies_2[imdb_score]),0.95)</f>
        <v>5.9</v>
      </c>
    </row>
    <row r="778" spans="2:4" x14ac:dyDescent="0.3">
      <c r="B778" t="str">
        <v>Richard Benjamin</v>
      </c>
      <c r="C778" s="1" cm="1">
        <f t="array" ref="C778">IFERROR(AVERAGE(IF(IMDB_Movies_2[director_name]='Director Analysis'!$B778,IMDB_Movies_2[imdb_score])),0)</f>
        <v>4.7333333333333334</v>
      </c>
      <c r="D778" s="1" cm="1">
        <f t="array" ref="D778">_xlfn.PERCENTILE.INC(IF(IMDB_Movies_2[director_name]='Director Analysis'!B778,IMDB_Movies_2[imdb_score]),0.95)</f>
        <v>6.1</v>
      </c>
    </row>
    <row r="779" spans="2:4" x14ac:dyDescent="0.3">
      <c r="B779" t="str">
        <v>Craig R. Baxley</v>
      </c>
      <c r="C779" s="1" cm="1">
        <f t="array" ref="C779">IFERROR(AVERAGE(IF(IMDB_Movies_2[director_name]='Director Analysis'!$B779,IMDB_Movies_2[imdb_score])),0)</f>
        <v>5.5500000000000007</v>
      </c>
      <c r="D779" s="1" cm="1">
        <f t="array" ref="D779">_xlfn.PERCENTILE.INC(IF(IMDB_Movies_2[director_name]='Director Analysis'!B779,IMDB_Movies_2[imdb_score]),0.95)</f>
        <v>5.8650000000000002</v>
      </c>
    </row>
    <row r="780" spans="2:4" x14ac:dyDescent="0.3">
      <c r="B780" t="str">
        <v>John Hillcoat</v>
      </c>
      <c r="C780" s="1" cm="1">
        <f t="array" ref="C780">IFERROR(AVERAGE(IF(IMDB_Movies_2[director_name]='Director Analysis'!$B780,IMDB_Movies_2[imdb_score])),0)</f>
        <v>7</v>
      </c>
      <c r="D780" s="1" cm="1">
        <f t="array" ref="D780">_xlfn.PERCENTILE.INC(IF(IMDB_Movies_2[director_name]='Director Analysis'!B780,IMDB_Movies_2[imdb_score]),0.95)</f>
        <v>7.3900000000000006</v>
      </c>
    </row>
    <row r="781" spans="2:4" x14ac:dyDescent="0.3">
      <c r="B781" t="str">
        <v>Marcos Siega</v>
      </c>
      <c r="C781" s="1" cm="1">
        <f t="array" ref="C781">IFERROR(AVERAGE(IF(IMDB_Movies_2[director_name]='Director Analysis'!$B781,IMDB_Movies_2[imdb_score])),0)</f>
        <v>4.0999999999999996</v>
      </c>
      <c r="D781" s="1" cm="1">
        <f t="array" ref="D781">_xlfn.PERCENTILE.INC(IF(IMDB_Movies_2[director_name]='Director Analysis'!B781,IMDB_Movies_2[imdb_score]),0.95)</f>
        <v>4.0999999999999996</v>
      </c>
    </row>
    <row r="782" spans="2:4" x14ac:dyDescent="0.3">
      <c r="B782" t="str">
        <v>Rachel Talalay</v>
      </c>
      <c r="C782" s="1" cm="1">
        <f t="array" ref="C782">IFERROR(AVERAGE(IF(IMDB_Movies_2[director_name]='Director Analysis'!$B782,IMDB_Movies_2[imdb_score])),0)</f>
        <v>5.0500000000000007</v>
      </c>
      <c r="D782" s="1" cm="1">
        <f t="array" ref="D782">_xlfn.PERCENTILE.INC(IF(IMDB_Movies_2[director_name]='Director Analysis'!B782,IMDB_Movies_2[imdb_score]),0.95)</f>
        <v>5.1850000000000005</v>
      </c>
    </row>
    <row r="783" spans="2:4" x14ac:dyDescent="0.3">
      <c r="B783" t="str">
        <v>Jeffrey W. Byrd</v>
      </c>
      <c r="C783" s="1" cm="1">
        <f t="array" ref="C783">IFERROR(AVERAGE(IF(IMDB_Movies_2[director_name]='Director Analysis'!$B783,IMDB_Movies_2[imdb_score])),0)</f>
        <v>4.0999999999999996</v>
      </c>
      <c r="D783" s="1" cm="1">
        <f t="array" ref="D783">_xlfn.PERCENTILE.INC(IF(IMDB_Movies_2[director_name]='Director Analysis'!B783,IMDB_Movies_2[imdb_score]),0.95)</f>
        <v>4.0999999999999996</v>
      </c>
    </row>
    <row r="784" spans="2:4" x14ac:dyDescent="0.3">
      <c r="B784" t="str">
        <v>Atom Egoyan</v>
      </c>
      <c r="C784" s="1" cm="1">
        <f t="array" ref="C784">IFERROR(AVERAGE(IF(IMDB_Movies_2[director_name]='Director Analysis'!$B784,IMDB_Movies_2[imdb_score])),0)</f>
        <v>6.9249999999999998</v>
      </c>
      <c r="D784" s="1" cm="1">
        <f t="array" ref="D784">_xlfn.PERCENTILE.INC(IF(IMDB_Movies_2[director_name]='Director Analysis'!B784,IMDB_Movies_2[imdb_score]),0.95)</f>
        <v>7.625</v>
      </c>
    </row>
    <row r="785" spans="2:4" x14ac:dyDescent="0.3">
      <c r="B785" t="str">
        <v>Robert Towne</v>
      </c>
      <c r="C785" s="1" cm="1">
        <f t="array" ref="C785">IFERROR(AVERAGE(IF(IMDB_Movies_2[director_name]='Director Analysis'!$B785,IMDB_Movies_2[imdb_score])),0)</f>
        <v>7.2</v>
      </c>
      <c r="D785" s="1" cm="1">
        <f t="array" ref="D785">_xlfn.PERCENTILE.INC(IF(IMDB_Movies_2[director_name]='Director Analysis'!B785,IMDB_Movies_2[imdb_score]),0.95)</f>
        <v>7.2</v>
      </c>
    </row>
    <row r="786" spans="2:4" x14ac:dyDescent="0.3">
      <c r="B786" t="str">
        <v>Giuseppe Tornatore</v>
      </c>
      <c r="C786" s="1" cm="1">
        <f t="array" ref="C786">IFERROR(AVERAGE(IF(IMDB_Movies_2[director_name]='Director Analysis'!$B786,IMDB_Movies_2[imdb_score])),0)</f>
        <v>7.8</v>
      </c>
      <c r="D786" s="1" cm="1">
        <f t="array" ref="D786">_xlfn.PERCENTILE.INC(IF(IMDB_Movies_2[director_name]='Director Analysis'!B786,IMDB_Movies_2[imdb_score]),0.95)</f>
        <v>7.8</v>
      </c>
    </row>
    <row r="787" spans="2:4" x14ac:dyDescent="0.3">
      <c r="B787" t="str">
        <v>Werner Herzog</v>
      </c>
      <c r="C787" s="1" cm="1">
        <f t="array" ref="C787">IFERROR(AVERAGE(IF(IMDB_Movies_2[director_name]='Director Analysis'!$B787,IMDB_Movies_2[imdb_score])),0)</f>
        <v>7</v>
      </c>
      <c r="D787" s="1" cm="1">
        <f t="array" ref="D787">_xlfn.PERCENTILE.INC(IF(IMDB_Movies_2[director_name]='Director Analysis'!B787,IMDB_Movies_2[imdb_score]),0.95)</f>
        <v>7.27</v>
      </c>
    </row>
    <row r="788" spans="2:4" x14ac:dyDescent="0.3">
      <c r="B788" t="str">
        <v>Teddy Chan</v>
      </c>
      <c r="C788" s="1" cm="1">
        <f t="array" ref="C788">IFERROR(AVERAGE(IF(IMDB_Movies_2[director_name]='Director Analysis'!$B788,IMDB_Movies_2[imdb_score])),0)</f>
        <v>6.5</v>
      </c>
      <c r="D788" s="1" cm="1">
        <f t="array" ref="D788">_xlfn.PERCENTILE.INC(IF(IMDB_Movies_2[director_name]='Director Analysis'!B788,IMDB_Movies_2[imdb_score]),0.95)</f>
        <v>6.5</v>
      </c>
    </row>
    <row r="789" spans="2:4" x14ac:dyDescent="0.3">
      <c r="B789" t="str">
        <v>Leonard Nimoy</v>
      </c>
      <c r="C789" s="1" cm="1">
        <f t="array" ref="C789">IFERROR(AVERAGE(IF(IMDB_Movies_2[director_name]='Director Analysis'!$B789,IMDB_Movies_2[imdb_score])),0)</f>
        <v>6.5999999999999988</v>
      </c>
      <c r="D789" s="1" cm="1">
        <f t="array" ref="D789">_xlfn.PERCENTILE.INC(IF(IMDB_Movies_2[director_name]='Director Analysis'!B789,IMDB_Movies_2[imdb_score]),0.95)</f>
        <v>7.2299999999999995</v>
      </c>
    </row>
    <row r="790" spans="2:4" x14ac:dyDescent="0.3">
      <c r="B790" t="str">
        <v>Herbert Ross</v>
      </c>
      <c r="C790" s="1" cm="1">
        <f t="array" ref="C790">IFERROR(AVERAGE(IF(IMDB_Movies_2[director_name]='Director Analysis'!$B790,IMDB_Movies_2[imdb_score])),0)</f>
        <v>6.5</v>
      </c>
      <c r="D790" s="1" cm="1">
        <f t="array" ref="D790">_xlfn.PERCENTILE.INC(IF(IMDB_Movies_2[director_name]='Director Analysis'!B790,IMDB_Movies_2[imdb_score]),0.95)</f>
        <v>6.5</v>
      </c>
    </row>
    <row r="791" spans="2:4" x14ac:dyDescent="0.3">
      <c r="B791" t="str">
        <v>Bonnie Hunt</v>
      </c>
      <c r="C791" s="1" cm="1">
        <f t="array" ref="C791">IFERROR(AVERAGE(IF(IMDB_Movies_2[director_name]='Director Analysis'!$B791,IMDB_Movies_2[imdb_score])),0)</f>
        <v>6.9</v>
      </c>
      <c r="D791" s="1" cm="1">
        <f t="array" ref="D791">_xlfn.PERCENTILE.INC(IF(IMDB_Movies_2[director_name]='Director Analysis'!B791,IMDB_Movies_2[imdb_score]),0.95)</f>
        <v>6.9</v>
      </c>
    </row>
    <row r="792" spans="2:4" x14ac:dyDescent="0.3">
      <c r="B792" t="str">
        <v>Neil LaBute</v>
      </c>
      <c r="C792" s="1" cm="1">
        <f t="array" ref="C792">IFERROR(AVERAGE(IF(IMDB_Movies_2[director_name]='Director Analysis'!$B792,IMDB_Movies_2[imdb_score])),0)</f>
        <v>6.5666666666666664</v>
      </c>
      <c r="D792" s="1" cm="1">
        <f t="array" ref="D792">_xlfn.PERCENTILE.INC(IF(IMDB_Movies_2[director_name]='Director Analysis'!B792,IMDB_Movies_2[imdb_score]),0.95)</f>
        <v>7.1999999999999993</v>
      </c>
    </row>
    <row r="793" spans="2:4" x14ac:dyDescent="0.3">
      <c r="B793" t="str">
        <v>Grant Heslov</v>
      </c>
      <c r="C793" s="1" cm="1">
        <f t="array" ref="C793">IFERROR(AVERAGE(IF(IMDB_Movies_2[director_name]='Director Analysis'!$B793,IMDB_Movies_2[imdb_score])),0)</f>
        <v>6.2</v>
      </c>
      <c r="D793" s="1" cm="1">
        <f t="array" ref="D793">_xlfn.PERCENTILE.INC(IF(IMDB_Movies_2[director_name]='Director Analysis'!B793,IMDB_Movies_2[imdb_score]),0.95)</f>
        <v>6.2</v>
      </c>
    </row>
    <row r="794" spans="2:4" x14ac:dyDescent="0.3">
      <c r="B794" t="str">
        <v>George Gallo</v>
      </c>
      <c r="C794" s="1" cm="1">
        <f t="array" ref="C794">IFERROR(AVERAGE(IF(IMDB_Movies_2[director_name]='Director Analysis'!$B794,IMDB_Movies_2[imdb_score])),0)</f>
        <v>5.9499999999999993</v>
      </c>
      <c r="D794" s="1" cm="1">
        <f t="array" ref="D794">_xlfn.PERCENTILE.INC(IF(IMDB_Movies_2[director_name]='Director Analysis'!B794,IMDB_Movies_2[imdb_score]),0.95)</f>
        <v>6.5350000000000001</v>
      </c>
    </row>
    <row r="795" spans="2:4" x14ac:dyDescent="0.3">
      <c r="B795" t="str">
        <v>Sidney Lumet</v>
      </c>
      <c r="C795" s="1" cm="1">
        <f t="array" ref="C795">IFERROR(AVERAGE(IF(IMDB_Movies_2[director_name]='Director Analysis'!$B795,IMDB_Movies_2[imdb_score])),0)</f>
        <v>6.5250000000000004</v>
      </c>
      <c r="D795" s="1" cm="1">
        <f t="array" ref="D795">_xlfn.PERCENTILE.INC(IF(IMDB_Movies_2[director_name]='Director Analysis'!B795,IMDB_Movies_2[imdb_score]),0.95)</f>
        <v>7.6949999999999994</v>
      </c>
    </row>
    <row r="796" spans="2:4" x14ac:dyDescent="0.3">
      <c r="B796" t="str">
        <v>Douglas McGrath</v>
      </c>
      <c r="C796" s="1" cm="1">
        <f t="array" ref="C796">IFERROR(AVERAGE(IF(IMDB_Movies_2[director_name]='Director Analysis'!$B796,IMDB_Movies_2[imdb_score])),0)</f>
        <v>6.3999999999999995</v>
      </c>
      <c r="D796" s="1" cm="1">
        <f t="array" ref="D796">_xlfn.PERCENTILE.INC(IF(IMDB_Movies_2[director_name]='Director Analysis'!B796,IMDB_Movies_2[imdb_score]),0.95)</f>
        <v>7.19</v>
      </c>
    </row>
    <row r="797" spans="2:4" x14ac:dyDescent="0.3">
      <c r="B797" t="str">
        <v>Kevin Spacey</v>
      </c>
      <c r="C797" s="1" cm="1">
        <f t="array" ref="C797">IFERROR(AVERAGE(IF(IMDB_Movies_2[director_name]='Director Analysis'!$B797,IMDB_Movies_2[imdb_score])),0)</f>
        <v>6.4</v>
      </c>
      <c r="D797" s="1" cm="1">
        <f t="array" ref="D797">_xlfn.PERCENTILE.INC(IF(IMDB_Movies_2[director_name]='Director Analysis'!B797,IMDB_Movies_2[imdb_score]),0.95)</f>
        <v>6.67</v>
      </c>
    </row>
    <row r="798" spans="2:4" x14ac:dyDescent="0.3">
      <c r="B798" t="str">
        <v>Steve Boyum</v>
      </c>
      <c r="C798" s="1" cm="1">
        <f t="array" ref="C798">IFERROR(AVERAGE(IF(IMDB_Movies_2[director_name]='Director Analysis'!$B798,IMDB_Movies_2[imdb_score])),0)</f>
        <v>3.9</v>
      </c>
      <c r="D798" s="1" cm="1">
        <f t="array" ref="D798">_xlfn.PERCENTILE.INC(IF(IMDB_Movies_2[director_name]='Director Analysis'!B798,IMDB_Movies_2[imdb_score]),0.95)</f>
        <v>3.9</v>
      </c>
    </row>
    <row r="799" spans="2:4" x14ac:dyDescent="0.3">
      <c r="B799" t="str">
        <v>Richard Williams</v>
      </c>
      <c r="C799" s="1" cm="1">
        <f t="array" ref="C799">IFERROR(AVERAGE(IF(IMDB_Movies_2[director_name]='Director Analysis'!$B799,IMDB_Movies_2[imdb_score])),0)</f>
        <v>7.2</v>
      </c>
      <c r="D799" s="1" cm="1">
        <f t="array" ref="D799">_xlfn.PERCENTILE.INC(IF(IMDB_Movies_2[director_name]='Director Analysis'!B799,IMDB_Movies_2[imdb_score]),0.95)</f>
        <v>7.2</v>
      </c>
    </row>
    <row r="800" spans="2:4" x14ac:dyDescent="0.3">
      <c r="B800" t="str">
        <v>Mary McGuckian</v>
      </c>
      <c r="C800" s="1" cm="1">
        <f t="array" ref="C800">IFERROR(AVERAGE(IF(IMDB_Movies_2[director_name]='Director Analysis'!$B800,IMDB_Movies_2[imdb_score])),0)</f>
        <v>5.0999999999999996</v>
      </c>
      <c r="D800" s="1" cm="1">
        <f t="array" ref="D800">_xlfn.PERCENTILE.INC(IF(IMDB_Movies_2[director_name]='Director Analysis'!B800,IMDB_Movies_2[imdb_score]),0.95)</f>
        <v>5.0999999999999996</v>
      </c>
    </row>
    <row r="801" spans="2:4" x14ac:dyDescent="0.3">
      <c r="B801" t="str">
        <v>Tony Goldwyn</v>
      </c>
      <c r="C801" s="1" cm="1">
        <f t="array" ref="C801">IFERROR(AVERAGE(IF(IMDB_Movies_2[director_name]='Director Analysis'!$B801,IMDB_Movies_2[imdb_score])),0)</f>
        <v>6.35</v>
      </c>
      <c r="D801" s="1" cm="1">
        <f t="array" ref="D801">_xlfn.PERCENTILE.INC(IF(IMDB_Movies_2[director_name]='Director Analysis'!B801,IMDB_Movies_2[imdb_score]),0.95)</f>
        <v>6.5749999999999993</v>
      </c>
    </row>
    <row r="802" spans="2:4" x14ac:dyDescent="0.3">
      <c r="B802" t="str">
        <v>Jonathan Newman</v>
      </c>
      <c r="C802" s="1" cm="1">
        <f t="array" ref="C802">IFERROR(AVERAGE(IF(IMDB_Movies_2[director_name]='Director Analysis'!$B802,IMDB_Movies_2[imdb_score])),0)</f>
        <v>5.4</v>
      </c>
      <c r="D802" s="1" cm="1">
        <f t="array" ref="D802">_xlfn.PERCENTILE.INC(IF(IMDB_Movies_2[director_name]='Director Analysis'!B802,IMDB_Movies_2[imdb_score]),0.95)</f>
        <v>5.4</v>
      </c>
    </row>
    <row r="803" spans="2:4" x14ac:dyDescent="0.3">
      <c r="B803" t="str">
        <v>Michael Dinner</v>
      </c>
      <c r="C803" s="1" cm="1">
        <f t="array" ref="C803">IFERROR(AVERAGE(IF(IMDB_Movies_2[director_name]='Director Analysis'!$B803,IMDB_Movies_2[imdb_score])),0)</f>
        <v>5.6</v>
      </c>
      <c r="D803" s="1" cm="1">
        <f t="array" ref="D803">_xlfn.PERCENTILE.INC(IF(IMDB_Movies_2[director_name]='Director Analysis'!B803,IMDB_Movies_2[imdb_score]),0.95)</f>
        <v>5.6</v>
      </c>
    </row>
    <row r="804" spans="2:4" x14ac:dyDescent="0.3">
      <c r="B804" t="str">
        <v>Joseph Sargent</v>
      </c>
      <c r="C804" s="1" cm="1">
        <f t="array" ref="C804">IFERROR(AVERAGE(IF(IMDB_Movies_2[director_name]='Director Analysis'!$B804,IMDB_Movies_2[imdb_score])),0)</f>
        <v>2.8</v>
      </c>
      <c r="D804" s="1" cm="1">
        <f t="array" ref="D804">_xlfn.PERCENTILE.INC(IF(IMDB_Movies_2[director_name]='Director Analysis'!B804,IMDB_Movies_2[imdb_score]),0.95)</f>
        <v>2.8</v>
      </c>
    </row>
    <row r="805" spans="2:4" x14ac:dyDescent="0.3">
      <c r="B805" t="str">
        <v>Jerry Zaks</v>
      </c>
      <c r="C805" s="1" cm="1">
        <f t="array" ref="C805">IFERROR(AVERAGE(IF(IMDB_Movies_2[director_name]='Director Analysis'!$B805,IMDB_Movies_2[imdb_score])),0)</f>
        <v>6.7</v>
      </c>
      <c r="D805" s="1" cm="1">
        <f t="array" ref="D805">_xlfn.PERCENTILE.INC(IF(IMDB_Movies_2[director_name]='Director Analysis'!B805,IMDB_Movies_2[imdb_score]),0.95)</f>
        <v>6.7</v>
      </c>
    </row>
    <row r="806" spans="2:4" x14ac:dyDescent="0.3">
      <c r="B806" t="str">
        <v>Fred Durst</v>
      </c>
      <c r="C806" s="1" cm="1">
        <f t="array" ref="C806">IFERROR(AVERAGE(IF(IMDB_Movies_2[director_name]='Director Analysis'!$B806,IMDB_Movies_2[imdb_score])),0)</f>
        <v>5.0999999999999996</v>
      </c>
      <c r="D806" s="1" cm="1">
        <f t="array" ref="D806">_xlfn.PERCENTILE.INC(IF(IMDB_Movies_2[director_name]='Director Analysis'!B806,IMDB_Movies_2[imdb_score]),0.95)</f>
        <v>5.0999999999999996</v>
      </c>
    </row>
    <row r="807" spans="2:4" x14ac:dyDescent="0.3">
      <c r="B807" t="str">
        <v>Anne Fontaine</v>
      </c>
      <c r="C807" s="1" cm="1">
        <f t="array" ref="C807">IFERROR(AVERAGE(IF(IMDB_Movies_2[director_name]='Director Analysis'!$B807,IMDB_Movies_2[imdb_score])),0)</f>
        <v>6.45</v>
      </c>
      <c r="D807" s="1" cm="1">
        <f t="array" ref="D807">_xlfn.PERCENTILE.INC(IF(IMDB_Movies_2[director_name]='Director Analysis'!B807,IMDB_Movies_2[imdb_score]),0.95)</f>
        <v>6.6749999999999998</v>
      </c>
    </row>
    <row r="808" spans="2:4" x14ac:dyDescent="0.3">
      <c r="B808" t="str">
        <v>Mira Nair</v>
      </c>
      <c r="C808" s="1" cm="1">
        <f t="array" ref="C808">IFERROR(AVERAGE(IF(IMDB_Movies_2[director_name]='Director Analysis'!$B808,IMDB_Movies_2[imdb_score])),0)</f>
        <v>6.4499999999999993</v>
      </c>
      <c r="D808" s="1" cm="1">
        <f t="array" ref="D808">_xlfn.PERCENTILE.INC(IF(IMDB_Movies_2[director_name]='Director Analysis'!B808,IMDB_Movies_2[imdb_score]),0.95)</f>
        <v>7.22</v>
      </c>
    </row>
    <row r="809" spans="2:4" x14ac:dyDescent="0.3">
      <c r="B809" t="str">
        <v>Mel Brooks</v>
      </c>
      <c r="C809" s="1" cm="1">
        <f t="array" ref="C809">IFERROR(AVERAGE(IF(IMDB_Movies_2[director_name]='Director Analysis'!$B809,IMDB_Movies_2[imdb_score])),0)</f>
        <v>7.6333333333333329</v>
      </c>
      <c r="D809" s="1" cm="1">
        <f t="array" ref="D809">_xlfn.PERCENTILE.INC(IF(IMDB_Movies_2[director_name]='Director Analysis'!B809,IMDB_Movies_2[imdb_score]),0.95)</f>
        <v>7.9799999999999995</v>
      </c>
    </row>
    <row r="810" spans="2:4" x14ac:dyDescent="0.3">
      <c r="B810" t="str">
        <v>Russell Crowe</v>
      </c>
      <c r="C810" s="1" cm="1">
        <f t="array" ref="C810">IFERROR(AVERAGE(IF(IMDB_Movies_2[director_name]='Director Analysis'!$B810,IMDB_Movies_2[imdb_score])),0)</f>
        <v>7.1</v>
      </c>
      <c r="D810" s="1" cm="1">
        <f t="array" ref="D810">_xlfn.PERCENTILE.INC(IF(IMDB_Movies_2[director_name]='Director Analysis'!B810,IMDB_Movies_2[imdb_score]),0.95)</f>
        <v>7.1</v>
      </c>
    </row>
    <row r="811" spans="2:4" x14ac:dyDescent="0.3">
      <c r="B811" t="str">
        <v>Jessie Nelson</v>
      </c>
      <c r="C811" s="1" cm="1">
        <f t="array" ref="C811">IFERROR(AVERAGE(IF(IMDB_Movies_2[director_name]='Director Analysis'!$B811,IMDB_Movies_2[imdb_score])),0)</f>
        <v>6.65</v>
      </c>
      <c r="D811" s="1" cm="1">
        <f t="array" ref="D811">_xlfn.PERCENTILE.INC(IF(IMDB_Movies_2[director_name]='Director Analysis'!B811,IMDB_Movies_2[imdb_score]),0.95)</f>
        <v>7.5049999999999999</v>
      </c>
    </row>
    <row r="812" spans="2:4" x14ac:dyDescent="0.3">
      <c r="B812" t="str">
        <v>Christopher Spencer</v>
      </c>
      <c r="C812" s="1" cm="1">
        <f t="array" ref="C812">IFERROR(AVERAGE(IF(IMDB_Movies_2[director_name]='Director Analysis'!$B812,IMDB_Movies_2[imdb_score])),0)</f>
        <v>5.6</v>
      </c>
      <c r="D812" s="1" cm="1">
        <f t="array" ref="D812">_xlfn.PERCENTILE.INC(IF(IMDB_Movies_2[director_name]='Director Analysis'!B812,IMDB_Movies_2[imdb_score]),0.95)</f>
        <v>5.6</v>
      </c>
    </row>
    <row r="813" spans="2:4" x14ac:dyDescent="0.3">
      <c r="B813" t="str">
        <v>Mike Bigelow</v>
      </c>
      <c r="C813" s="1" cm="1">
        <f t="array" ref="C813">IFERROR(AVERAGE(IF(IMDB_Movies_2[director_name]='Director Analysis'!$B813,IMDB_Movies_2[imdb_score])),0)</f>
        <v>4.5999999999999996</v>
      </c>
      <c r="D813" s="1" cm="1">
        <f t="array" ref="D813">_xlfn.PERCENTILE.INC(IF(IMDB_Movies_2[director_name]='Director Analysis'!B813,IMDB_Movies_2[imdb_score]),0.95)</f>
        <v>4.5999999999999996</v>
      </c>
    </row>
    <row r="814" spans="2:4" x14ac:dyDescent="0.3">
      <c r="B814" t="str">
        <v>Daniel Sackheim</v>
      </c>
      <c r="C814" s="1" cm="1">
        <f t="array" ref="C814">IFERROR(AVERAGE(IF(IMDB_Movies_2[director_name]='Director Analysis'!$B814,IMDB_Movies_2[imdb_score])),0)</f>
        <v>5.8</v>
      </c>
      <c r="D814" s="1" cm="1">
        <f t="array" ref="D814">_xlfn.PERCENTILE.INC(IF(IMDB_Movies_2[director_name]='Director Analysis'!B814,IMDB_Movies_2[imdb_score]),0.95)</f>
        <v>5.8</v>
      </c>
    </row>
    <row r="815" spans="2:4" x14ac:dyDescent="0.3">
      <c r="B815" t="str">
        <v>Harry Elfont</v>
      </c>
      <c r="C815" s="1" cm="1">
        <f t="array" ref="C815">IFERROR(AVERAGE(IF(IMDB_Movies_2[director_name]='Director Analysis'!$B815,IMDB_Movies_2[imdb_score])),0)</f>
        <v>5.9</v>
      </c>
      <c r="D815" s="1" cm="1">
        <f t="array" ref="D815">_xlfn.PERCENTILE.INC(IF(IMDB_Movies_2[director_name]='Director Analysis'!B815,IMDB_Movies_2[imdb_score]),0.95)</f>
        <v>6.4399999999999995</v>
      </c>
    </row>
    <row r="816" spans="2:4" x14ac:dyDescent="0.3">
      <c r="B816" t="str">
        <v>Uli Edel</v>
      </c>
      <c r="C816" s="1" cm="1">
        <f t="array" ref="C816">IFERROR(AVERAGE(IF(IMDB_Movies_2[director_name]='Director Analysis'!$B816,IMDB_Movies_2[imdb_score])),0)</f>
        <v>6.5500000000000007</v>
      </c>
      <c r="D816" s="1" cm="1">
        <f t="array" ref="D816">_xlfn.PERCENTILE.INC(IF(IMDB_Movies_2[director_name]='Director Analysis'!B816,IMDB_Movies_2[imdb_score]),0.95)</f>
        <v>7.3150000000000004</v>
      </c>
    </row>
    <row r="817" spans="2:4" x14ac:dyDescent="0.3">
      <c r="B817" t="str">
        <v>Fred Dekker</v>
      </c>
      <c r="C817" s="1" cm="1">
        <f t="array" ref="C817">IFERROR(AVERAGE(IF(IMDB_Movies_2[director_name]='Director Analysis'!$B817,IMDB_Movies_2[imdb_score])),0)</f>
        <v>3.9</v>
      </c>
      <c r="D817" s="1" cm="1">
        <f t="array" ref="D817">_xlfn.PERCENTILE.INC(IF(IMDB_Movies_2[director_name]='Director Analysis'!B817,IMDB_Movies_2[imdb_score]),0.95)</f>
        <v>3.9</v>
      </c>
    </row>
    <row r="818" spans="2:4" x14ac:dyDescent="0.3">
      <c r="B818" t="str">
        <v>Brian Trenchard-Smith</v>
      </c>
      <c r="C818" s="1" cm="1">
        <f t="array" ref="C818">IFERROR(AVERAGE(IF(IMDB_Movies_2[director_name]='Director Analysis'!$B818,IMDB_Movies_2[imdb_score])),0)</f>
        <v>4.0999999999999996</v>
      </c>
      <c r="D818" s="1" cm="1">
        <f t="array" ref="D818">_xlfn.PERCENTILE.INC(IF(IMDB_Movies_2[director_name]='Director Analysis'!B818,IMDB_Movies_2[imdb_score]),0.95)</f>
        <v>4.0999999999999996</v>
      </c>
    </row>
    <row r="819" spans="2:4" x14ac:dyDescent="0.3">
      <c r="B819" t="str">
        <v>Blake Edwards</v>
      </c>
      <c r="C819" s="1" cm="1">
        <f t="array" ref="C819">IFERROR(AVERAGE(IF(IMDB_Movies_2[director_name]='Director Analysis'!$B819,IMDB_Movies_2[imdb_score])),0)</f>
        <v>6.2</v>
      </c>
      <c r="D819" s="1" cm="1">
        <f t="array" ref="D819">_xlfn.PERCENTILE.INC(IF(IMDB_Movies_2[director_name]='Director Analysis'!B819,IMDB_Movies_2[imdb_score]),0.95)</f>
        <v>6.2</v>
      </c>
    </row>
    <row r="820" spans="2:4" x14ac:dyDescent="0.3">
      <c r="B820" t="str">
        <v>Christian Carion</v>
      </c>
      <c r="C820" s="1" cm="1">
        <f t="array" ref="C820">IFERROR(AVERAGE(IF(IMDB_Movies_2[director_name]='Director Analysis'!$B820,IMDB_Movies_2[imdb_score])),0)</f>
        <v>7.8</v>
      </c>
      <c r="D820" s="1" cm="1">
        <f t="array" ref="D820">_xlfn.PERCENTILE.INC(IF(IMDB_Movies_2[director_name]='Director Analysis'!B820,IMDB_Movies_2[imdb_score]),0.95)</f>
        <v>7.8</v>
      </c>
    </row>
    <row r="821" spans="2:4" x14ac:dyDescent="0.3">
      <c r="B821" t="str">
        <v>David Palmer</v>
      </c>
      <c r="C821" s="1" cm="1">
        <f t="array" ref="C821">IFERROR(AVERAGE(IF(IMDB_Movies_2[director_name]='Director Analysis'!$B821,IMDB_Movies_2[imdb_score])),0)</f>
        <v>6.1</v>
      </c>
      <c r="D821" s="1" cm="1">
        <f t="array" ref="D821">_xlfn.PERCENTILE.INC(IF(IMDB_Movies_2[director_name]='Director Analysis'!B821,IMDB_Movies_2[imdb_score]),0.95)</f>
        <v>6.1</v>
      </c>
    </row>
    <row r="822" spans="2:4" x14ac:dyDescent="0.3">
      <c r="B822" t="str">
        <v>Rowan Joffe</v>
      </c>
      <c r="C822" s="1" cm="1">
        <f t="array" ref="C822">IFERROR(AVERAGE(IF(IMDB_Movies_2[director_name]='Director Analysis'!$B822,IMDB_Movies_2[imdb_score])),0)</f>
        <v>6.3</v>
      </c>
      <c r="D822" s="1" cm="1">
        <f t="array" ref="D822">_xlfn.PERCENTILE.INC(IF(IMDB_Movies_2[director_name]='Director Analysis'!B822,IMDB_Movies_2[imdb_score]),0.95)</f>
        <v>6.3</v>
      </c>
    </row>
    <row r="823" spans="2:4" x14ac:dyDescent="0.3">
      <c r="B823" t="str">
        <v>John Curran</v>
      </c>
      <c r="C823" s="1" cm="1">
        <f t="array" ref="C823">IFERROR(AVERAGE(IF(IMDB_Movies_2[director_name]='Director Analysis'!$B823,IMDB_Movies_2[imdb_score])),0)</f>
        <v>6.45</v>
      </c>
      <c r="D823" s="1" cm="1">
        <f t="array" ref="D823">_xlfn.PERCENTILE.INC(IF(IMDB_Movies_2[director_name]='Director Analysis'!B823,IMDB_Movies_2[imdb_score]),0.95)</f>
        <v>7.3949999999999996</v>
      </c>
    </row>
    <row r="824" spans="2:4" x14ac:dyDescent="0.3">
      <c r="B824" t="str">
        <v>Laurent Tirard</v>
      </c>
      <c r="C824" s="1" cm="1">
        <f t="array" ref="C824">IFERROR(AVERAGE(IF(IMDB_Movies_2[director_name]='Director Analysis'!$B824,IMDB_Movies_2[imdb_score])),0)</f>
        <v>7.3</v>
      </c>
      <c r="D824" s="1" cm="1">
        <f t="array" ref="D824">_xlfn.PERCENTILE.INC(IF(IMDB_Movies_2[director_name]='Director Analysis'!B824,IMDB_Movies_2[imdb_score]),0.95)</f>
        <v>7.3</v>
      </c>
    </row>
    <row r="825" spans="2:4" x14ac:dyDescent="0.3">
      <c r="B825" t="str">
        <v>Trey Parker</v>
      </c>
      <c r="C825" s="1" cm="1">
        <f t="array" ref="C825">IFERROR(AVERAGE(IF(IMDB_Movies_2[director_name]='Director Analysis'!$B825,IMDB_Movies_2[imdb_score])),0)</f>
        <v>7.0666666666666664</v>
      </c>
      <c r="D825" s="1" cm="1">
        <f t="array" ref="D825">_xlfn.PERCENTILE.INC(IF(IMDB_Movies_2[director_name]='Director Analysis'!B825,IMDB_Movies_2[imdb_score]),0.95)</f>
        <v>7.74</v>
      </c>
    </row>
    <row r="826" spans="2:4" x14ac:dyDescent="0.3">
      <c r="B826" t="str">
        <v>Stuart Gillard</v>
      </c>
      <c r="C826" s="1" cm="1">
        <f t="array" ref="C826">IFERROR(AVERAGE(IF(IMDB_Movies_2[director_name]='Director Analysis'!$B826,IMDB_Movies_2[imdb_score])),0)</f>
        <v>4.8</v>
      </c>
      <c r="D826" s="1" cm="1">
        <f t="array" ref="D826">_xlfn.PERCENTILE.INC(IF(IMDB_Movies_2[director_name]='Director Analysis'!B826,IMDB_Movies_2[imdb_score]),0.95)</f>
        <v>4.8</v>
      </c>
    </row>
    <row r="827" spans="2:4" x14ac:dyDescent="0.3">
      <c r="B827" t="str">
        <v>Katt Shea</v>
      </c>
      <c r="C827" s="1" cm="1">
        <f t="array" ref="C827">IFERROR(AVERAGE(IF(IMDB_Movies_2[director_name]='Director Analysis'!$B827,IMDB_Movies_2[imdb_score])),0)</f>
        <v>4.5999999999999996</v>
      </c>
      <c r="D827" s="1" cm="1">
        <f t="array" ref="D827">_xlfn.PERCENTILE.INC(IF(IMDB_Movies_2[director_name]='Director Analysis'!B827,IMDB_Movies_2[imdb_score]),0.95)</f>
        <v>4.5999999999999996</v>
      </c>
    </row>
    <row r="828" spans="2:4" x14ac:dyDescent="0.3">
      <c r="B828" t="str">
        <v>Joshua Michael Stern</v>
      </c>
      <c r="C828" s="1" cm="1">
        <f t="array" ref="C828">IFERROR(AVERAGE(IF(IMDB_Movies_2[director_name]='Director Analysis'!$B828,IMDB_Movies_2[imdb_score])),0)</f>
        <v>6.1</v>
      </c>
      <c r="D828" s="1" cm="1">
        <f t="array" ref="D828">_xlfn.PERCENTILE.INC(IF(IMDB_Movies_2[director_name]='Director Analysis'!B828,IMDB_Movies_2[imdb_score]),0.95)</f>
        <v>6.1</v>
      </c>
    </row>
    <row r="829" spans="2:4" x14ac:dyDescent="0.3">
      <c r="B829" t="str">
        <v>Tomas Alfredson</v>
      </c>
      <c r="C829" s="1" cm="1">
        <f t="array" ref="C829">IFERROR(AVERAGE(IF(IMDB_Movies_2[director_name]='Director Analysis'!$B829,IMDB_Movies_2[imdb_score])),0)</f>
        <v>7.1</v>
      </c>
      <c r="D829" s="1" cm="1">
        <f t="array" ref="D829">_xlfn.PERCENTILE.INC(IF(IMDB_Movies_2[director_name]='Director Analysis'!B829,IMDB_Movies_2[imdb_score]),0.95)</f>
        <v>7.1</v>
      </c>
    </row>
    <row r="830" spans="2:4" x14ac:dyDescent="0.3">
      <c r="B830" t="str">
        <v>John Duigan</v>
      </c>
      <c r="C830" s="1" cm="1">
        <f t="array" ref="C830">IFERROR(AVERAGE(IF(IMDB_Movies_2[director_name]='Director Analysis'!$B830,IMDB_Movies_2[imdb_score])),0)</f>
        <v>5.8</v>
      </c>
      <c r="D830" s="1" cm="1">
        <f t="array" ref="D830">_xlfn.PERCENTILE.INC(IF(IMDB_Movies_2[director_name]='Director Analysis'!B830,IMDB_Movies_2[imdb_score]),0.95)</f>
        <v>5.8</v>
      </c>
    </row>
    <row r="831" spans="2:4" x14ac:dyDescent="0.3">
      <c r="B831" t="str">
        <v>Colin Higgins</v>
      </c>
      <c r="C831" s="1" cm="1">
        <f t="array" ref="C831">IFERROR(AVERAGE(IF(IMDB_Movies_2[director_name]='Director Analysis'!$B831,IMDB_Movies_2[imdb_score])),0)</f>
        <v>5.8</v>
      </c>
      <c r="D831" s="1" cm="1">
        <f t="array" ref="D831">_xlfn.PERCENTILE.INC(IF(IMDB_Movies_2[director_name]='Director Analysis'!B831,IMDB_Movies_2[imdb_score]),0.95)</f>
        <v>5.8</v>
      </c>
    </row>
    <row r="832" spans="2:4" x14ac:dyDescent="0.3">
      <c r="B832" t="str">
        <v>Jim Sonzero</v>
      </c>
      <c r="C832" s="1" cm="1">
        <f t="array" ref="C832">IFERROR(AVERAGE(IF(IMDB_Movies_2[director_name]='Director Analysis'!$B832,IMDB_Movies_2[imdb_score])),0)</f>
        <v>4.7</v>
      </c>
      <c r="D832" s="1" cm="1">
        <f t="array" ref="D832">_xlfn.PERCENTILE.INC(IF(IMDB_Movies_2[director_name]='Director Analysis'!B832,IMDB_Movies_2[imdb_score]),0.95)</f>
        <v>4.7</v>
      </c>
    </row>
    <row r="833" spans="2:4" x14ac:dyDescent="0.3">
      <c r="B833" t="str">
        <v>Penelope Spheeris</v>
      </c>
      <c r="C833" s="1" cm="1">
        <f t="array" ref="C833">IFERROR(AVERAGE(IF(IMDB_Movies_2[director_name]='Director Analysis'!$B833,IMDB_Movies_2[imdb_score])),0)</f>
        <v>7</v>
      </c>
      <c r="D833" s="1" cm="1">
        <f t="array" ref="D833">_xlfn.PERCENTILE.INC(IF(IMDB_Movies_2[director_name]='Director Analysis'!B833,IMDB_Movies_2[imdb_score]),0.95)</f>
        <v>7</v>
      </c>
    </row>
    <row r="834" spans="2:4" x14ac:dyDescent="0.3">
      <c r="B834" t="str">
        <v>Jeff Tremaine</v>
      </c>
      <c r="C834" s="1" cm="1">
        <f t="array" ref="C834">IFERROR(AVERAGE(IF(IMDB_Movies_2[director_name]='Director Analysis'!$B834,IMDB_Movies_2[imdb_score])),0)</f>
        <v>6.7666666666666657</v>
      </c>
      <c r="D834" s="1" cm="1">
        <f t="array" ref="D834">_xlfn.PERCENTILE.INC(IF(IMDB_Movies_2[director_name]='Director Analysis'!B834,IMDB_Movies_2[imdb_score]),0.95)</f>
        <v>7.05</v>
      </c>
    </row>
    <row r="835" spans="2:4" x14ac:dyDescent="0.3">
      <c r="B835" t="str">
        <v>Jeannot Szwarc</v>
      </c>
      <c r="C835" s="1" cm="1">
        <f t="array" ref="C835">IFERROR(AVERAGE(IF(IMDB_Movies_2[director_name]='Director Analysis'!$B835,IMDB_Movies_2[imdb_score])),0)</f>
        <v>5.7</v>
      </c>
      <c r="D835" s="1" cm="1">
        <f t="array" ref="D835">_xlfn.PERCENTILE.INC(IF(IMDB_Movies_2[director_name]='Director Analysis'!B835,IMDB_Movies_2[imdb_score]),0.95)</f>
        <v>5.7</v>
      </c>
    </row>
    <row r="836" spans="2:4" x14ac:dyDescent="0.3">
      <c r="B836" t="str">
        <v>Steve McQueen</v>
      </c>
      <c r="C836" s="1" cm="1">
        <f t="array" ref="C836">IFERROR(AVERAGE(IF(IMDB_Movies_2[director_name]='Director Analysis'!$B836,IMDB_Movies_2[imdb_score])),0)</f>
        <v>7.6999999999999993</v>
      </c>
      <c r="D836" s="1" cm="1">
        <f t="array" ref="D836">_xlfn.PERCENTILE.INC(IF(IMDB_Movies_2[director_name]='Director Analysis'!B836,IMDB_Movies_2[imdb_score]),0.95)</f>
        <v>8.0599999999999987</v>
      </c>
    </row>
    <row r="837" spans="2:4" x14ac:dyDescent="0.3">
      <c r="B837" t="str">
        <v>Thea Sharrock</v>
      </c>
      <c r="C837" s="1" cm="1">
        <f t="array" ref="C837">IFERROR(AVERAGE(IF(IMDB_Movies_2[director_name]='Director Analysis'!$B837,IMDB_Movies_2[imdb_score])),0)</f>
        <v>7.6</v>
      </c>
      <c r="D837" s="1" cm="1">
        <f t="array" ref="D837">_xlfn.PERCENTILE.INC(IF(IMDB_Movies_2[director_name]='Director Analysis'!B837,IMDB_Movies_2[imdb_score]),0.95)</f>
        <v>7.6</v>
      </c>
    </row>
    <row r="838" spans="2:4" x14ac:dyDescent="0.3">
      <c r="B838" t="str">
        <v>Jon Lucas</v>
      </c>
      <c r="C838" s="1" cm="1">
        <f t="array" ref="C838">IFERROR(AVERAGE(IF(IMDB_Movies_2[director_name]='Director Analysis'!$B838,IMDB_Movies_2[imdb_score])),0)</f>
        <v>6.3000000000000007</v>
      </c>
      <c r="D838" s="1" cm="1">
        <f t="array" ref="D838">_xlfn.PERCENTILE.INC(IF(IMDB_Movies_2[director_name]='Director Analysis'!B838,IMDB_Movies_2[imdb_score]),0.95)</f>
        <v>6.66</v>
      </c>
    </row>
    <row r="839" spans="2:4" x14ac:dyDescent="0.3">
      <c r="B839" t="str">
        <v>Aaron Seltzer</v>
      </c>
      <c r="C839" s="1" cm="1">
        <f t="array" ref="C839">IFERROR(AVERAGE(IF(IMDB_Movies_2[director_name]='Director Analysis'!$B839,IMDB_Movies_2[imdb_score])),0)</f>
        <v>2.7</v>
      </c>
      <c r="D839" s="1" cm="1">
        <f t="array" ref="D839">_xlfn.PERCENTILE.INC(IF(IMDB_Movies_2[director_name]='Director Analysis'!B839,IMDB_Movies_2[imdb_score]),0.95)</f>
        <v>2.7</v>
      </c>
    </row>
    <row r="840" spans="2:4" x14ac:dyDescent="0.3">
      <c r="B840" t="str">
        <v>Robin Budd</v>
      </c>
      <c r="C840" s="1" cm="1">
        <f t="array" ref="C840">IFERROR(AVERAGE(IF(IMDB_Movies_2[director_name]='Director Analysis'!$B840,IMDB_Movies_2[imdb_score])),0)</f>
        <v>5.8</v>
      </c>
      <c r="D840" s="1" cm="1">
        <f t="array" ref="D840">_xlfn.PERCENTILE.INC(IF(IMDB_Movies_2[director_name]='Director Analysis'!B840,IMDB_Movies_2[imdb_score]),0.95)</f>
        <v>5.8</v>
      </c>
    </row>
    <row r="841" spans="2:4" x14ac:dyDescent="0.3">
      <c r="B841" t="str">
        <v>Ava DuVernay</v>
      </c>
      <c r="C841" s="1" cm="1">
        <f t="array" ref="C841">IFERROR(AVERAGE(IF(IMDB_Movies_2[director_name]='Director Analysis'!$B841,IMDB_Movies_2[imdb_score])),0)</f>
        <v>7</v>
      </c>
      <c r="D841" s="1" cm="1">
        <f t="array" ref="D841">_xlfn.PERCENTILE.INC(IF(IMDB_Movies_2[director_name]='Director Analysis'!B841,IMDB_Movies_2[imdb_score]),0.95)</f>
        <v>7.45</v>
      </c>
    </row>
    <row r="842" spans="2:4" x14ac:dyDescent="0.3">
      <c r="B842" t="str">
        <v>Steve Trenbirth</v>
      </c>
      <c r="C842" s="1" cm="1">
        <f t="array" ref="C842">IFERROR(AVERAGE(IF(IMDB_Movies_2[director_name]='Director Analysis'!$B842,IMDB_Movies_2[imdb_score])),0)</f>
        <v>5.4</v>
      </c>
      <c r="D842" s="1" cm="1">
        <f t="array" ref="D842">_xlfn.PERCENTILE.INC(IF(IMDB_Movies_2[director_name]='Director Analysis'!B842,IMDB_Movies_2[imdb_score]),0.95)</f>
        <v>5.4</v>
      </c>
    </row>
    <row r="843" spans="2:4" x14ac:dyDescent="0.3">
      <c r="B843" t="str">
        <v>Mennan Yapo</v>
      </c>
      <c r="C843" s="1" cm="1">
        <f t="array" ref="C843">IFERROR(AVERAGE(IF(IMDB_Movies_2[director_name]='Director Analysis'!$B843,IMDB_Movies_2[imdb_score])),0)</f>
        <v>5.9</v>
      </c>
      <c r="D843" s="1" cm="1">
        <f t="array" ref="D843">_xlfn.PERCENTILE.INC(IF(IMDB_Movies_2[director_name]='Director Analysis'!B843,IMDB_Movies_2[imdb_score]),0.95)</f>
        <v>5.9</v>
      </c>
    </row>
    <row r="844" spans="2:4" x14ac:dyDescent="0.3">
      <c r="B844" t="str">
        <v>Jun Falkenstein</v>
      </c>
      <c r="C844" s="1" cm="1">
        <f t="array" ref="C844">IFERROR(AVERAGE(IF(IMDB_Movies_2[director_name]='Director Analysis'!$B844,IMDB_Movies_2[imdb_score])),0)</f>
        <v>6.3</v>
      </c>
      <c r="D844" s="1" cm="1">
        <f t="array" ref="D844">_xlfn.PERCENTILE.INC(IF(IMDB_Movies_2[director_name]='Director Analysis'!B844,IMDB_Movies_2[imdb_score]),0.95)</f>
        <v>6.3</v>
      </c>
    </row>
    <row r="845" spans="2:4" x14ac:dyDescent="0.3">
      <c r="B845" t="str">
        <v>Tom McCarthy</v>
      </c>
      <c r="C845" s="1" cm="1">
        <f t="array" ref="C845">IFERROR(AVERAGE(IF(IMDB_Movies_2[director_name]='Director Analysis'!$B845,IMDB_Movies_2[imdb_score])),0)</f>
        <v>7.9</v>
      </c>
      <c r="D845" s="1" cm="1">
        <f t="array" ref="D845">_xlfn.PERCENTILE.INC(IF(IMDB_Movies_2[director_name]='Director Analysis'!B845,IMDB_Movies_2[imdb_score]),0.95)</f>
        <v>8.08</v>
      </c>
    </row>
    <row r="846" spans="2:4" x14ac:dyDescent="0.3">
      <c r="B846" t="str">
        <v>Takashi Shimizu</v>
      </c>
      <c r="C846" s="1" cm="1">
        <f t="array" ref="C846">IFERROR(AVERAGE(IF(IMDB_Movies_2[director_name]='Director Analysis'!$B846,IMDB_Movies_2[imdb_score])),0)</f>
        <v>5.45</v>
      </c>
      <c r="D846" s="1" cm="1">
        <f t="array" ref="D846">_xlfn.PERCENTILE.INC(IF(IMDB_Movies_2[director_name]='Director Analysis'!B846,IMDB_Movies_2[imdb_score]),0.95)</f>
        <v>5.8550000000000004</v>
      </c>
    </row>
    <row r="847" spans="2:4" x14ac:dyDescent="0.3">
      <c r="B847" t="str">
        <v>Anton Corbijn</v>
      </c>
      <c r="C847" s="1" cm="1">
        <f t="array" ref="C847">IFERROR(AVERAGE(IF(IMDB_Movies_2[director_name]='Director Analysis'!$B847,IMDB_Movies_2[imdb_score])),0)</f>
        <v>6.9333333333333336</v>
      </c>
      <c r="D847" s="1" cm="1">
        <f t="array" ref="D847">_xlfn.PERCENTILE.INC(IF(IMDB_Movies_2[director_name]='Director Analysis'!B847,IMDB_Movies_2[imdb_score]),0.95)</f>
        <v>7.61</v>
      </c>
    </row>
    <row r="848" spans="2:4" x14ac:dyDescent="0.3">
      <c r="B848" t="str">
        <v>Gregory Nava</v>
      </c>
      <c r="C848" s="1" cm="1">
        <f t="array" ref="C848">IFERROR(AVERAGE(IF(IMDB_Movies_2[director_name]='Director Analysis'!$B848,IMDB_Movies_2[imdb_score])),0)</f>
        <v>6.7</v>
      </c>
      <c r="D848" s="1" cm="1">
        <f t="array" ref="D848">_xlfn.PERCENTILE.INC(IF(IMDB_Movies_2[director_name]='Director Analysis'!B848,IMDB_Movies_2[imdb_score]),0.95)</f>
        <v>6.7</v>
      </c>
    </row>
    <row r="849" spans="2:4" x14ac:dyDescent="0.3">
      <c r="B849" t="str">
        <v>John Patrick Shanley</v>
      </c>
      <c r="C849" s="1" cm="1">
        <f t="array" ref="C849">IFERROR(AVERAGE(IF(IMDB_Movies_2[director_name]='Director Analysis'!$B849,IMDB_Movies_2[imdb_score])),0)</f>
        <v>7.5</v>
      </c>
      <c r="D849" s="1" cm="1">
        <f t="array" ref="D849">_xlfn.PERCENTILE.INC(IF(IMDB_Movies_2[director_name]='Director Analysis'!B849,IMDB_Movies_2[imdb_score]),0.95)</f>
        <v>7.5</v>
      </c>
    </row>
    <row r="850" spans="2:4" x14ac:dyDescent="0.3">
      <c r="B850" t="str">
        <v>Steve Beck</v>
      </c>
      <c r="C850" s="1" cm="1">
        <f t="array" ref="C850">IFERROR(AVERAGE(IF(IMDB_Movies_2[director_name]='Director Analysis'!$B850,IMDB_Movies_2[imdb_score])),0)</f>
        <v>5.5</v>
      </c>
      <c r="D850" s="1" cm="1">
        <f t="array" ref="D850">_xlfn.PERCENTILE.INC(IF(IMDB_Movies_2[director_name]='Director Analysis'!B850,IMDB_Movies_2[imdb_score]),0.95)</f>
        <v>5.5</v>
      </c>
    </row>
    <row r="851" spans="2:4" x14ac:dyDescent="0.3">
      <c r="B851" t="str">
        <v>Todd Strauss-Schulson</v>
      </c>
      <c r="C851" s="1" cm="1">
        <f t="array" ref="C851">IFERROR(AVERAGE(IF(IMDB_Movies_2[director_name]='Director Analysis'!$B851,IMDB_Movies_2[imdb_score])),0)</f>
        <v>6.3</v>
      </c>
      <c r="D851" s="1" cm="1">
        <f t="array" ref="D851">_xlfn.PERCENTILE.INC(IF(IMDB_Movies_2[director_name]='Director Analysis'!B851,IMDB_Movies_2[imdb_score]),0.95)</f>
        <v>6.3</v>
      </c>
    </row>
    <row r="852" spans="2:4" x14ac:dyDescent="0.3">
      <c r="B852" t="str">
        <v>John McNaughton</v>
      </c>
      <c r="C852" s="1" cm="1">
        <f t="array" ref="C852">IFERROR(AVERAGE(IF(IMDB_Movies_2[director_name]='Director Analysis'!$B852,IMDB_Movies_2[imdb_score])),0)</f>
        <v>6.5</v>
      </c>
      <c r="D852" s="1" cm="1">
        <f t="array" ref="D852">_xlfn.PERCENTILE.INC(IF(IMDB_Movies_2[director_name]='Director Analysis'!B852,IMDB_Movies_2[imdb_score]),0.95)</f>
        <v>6.5</v>
      </c>
    </row>
    <row r="853" spans="2:4" x14ac:dyDescent="0.3">
      <c r="B853" t="str">
        <v>Eric Valette</v>
      </c>
      <c r="C853" s="1" cm="1">
        <f t="array" ref="C853">IFERROR(AVERAGE(IF(IMDB_Movies_2[director_name]='Director Analysis'!$B853,IMDB_Movies_2[imdb_score])),0)</f>
        <v>3.9</v>
      </c>
      <c r="D853" s="1" cm="1">
        <f t="array" ref="D853">_xlfn.PERCENTILE.INC(IF(IMDB_Movies_2[director_name]='Director Analysis'!B853,IMDB_Movies_2[imdb_score]),0.95)</f>
        <v>3.9</v>
      </c>
    </row>
    <row r="854" spans="2:4" x14ac:dyDescent="0.3">
      <c r="B854" t="str">
        <v>Andrew Fleming</v>
      </c>
      <c r="C854" s="1" cm="1">
        <f t="array" ref="C854">IFERROR(AVERAGE(IF(IMDB_Movies_2[director_name]='Director Analysis'!$B854,IMDB_Movies_2[imdb_score])),0)</f>
        <v>6.15</v>
      </c>
      <c r="D854" s="1" cm="1">
        <f t="array" ref="D854">_xlfn.PERCENTILE.INC(IF(IMDB_Movies_2[director_name]='Director Analysis'!B854,IMDB_Movies_2[imdb_score]),0.95)</f>
        <v>6.37</v>
      </c>
    </row>
    <row r="855" spans="2:4" x14ac:dyDescent="0.3">
      <c r="B855" t="str">
        <v>Michael Spierig</v>
      </c>
      <c r="C855" s="1" cm="1">
        <f t="array" ref="C855">IFERROR(AVERAGE(IF(IMDB_Movies_2[director_name]='Director Analysis'!$B855,IMDB_Movies_2[imdb_score])),0)</f>
        <v>6.5</v>
      </c>
      <c r="D855" s="1" cm="1">
        <f t="array" ref="D855">_xlfn.PERCENTILE.INC(IF(IMDB_Movies_2[director_name]='Director Analysis'!B855,IMDB_Movies_2[imdb_score]),0.95)</f>
        <v>6.5</v>
      </c>
    </row>
    <row r="856" spans="2:4" x14ac:dyDescent="0.3">
      <c r="B856" t="str">
        <v>Jim Field Smith</v>
      </c>
      <c r="C856" s="1" cm="1">
        <f t="array" ref="C856">IFERROR(AVERAGE(IF(IMDB_Movies_2[director_name]='Director Analysis'!$B856,IMDB_Movies_2[imdb_score])),0)</f>
        <v>6.4</v>
      </c>
      <c r="D856" s="1" cm="1">
        <f t="array" ref="D856">_xlfn.PERCENTILE.INC(IF(IMDB_Movies_2[director_name]='Director Analysis'!B856,IMDB_Movies_2[imdb_score]),0.95)</f>
        <v>6.4</v>
      </c>
    </row>
    <row r="857" spans="2:4" x14ac:dyDescent="0.3">
      <c r="B857" t="str">
        <v>Thomas Bezucha</v>
      </c>
      <c r="C857" s="1" cm="1">
        <f t="array" ref="C857">IFERROR(AVERAGE(IF(IMDB_Movies_2[director_name]='Director Analysis'!$B857,IMDB_Movies_2[imdb_score])),0)</f>
        <v>6.05</v>
      </c>
      <c r="D857" s="1" cm="1">
        <f t="array" ref="D857">_xlfn.PERCENTILE.INC(IF(IMDB_Movies_2[director_name]='Director Analysis'!B857,IMDB_Movies_2[imdb_score]),0.95)</f>
        <v>6.2749999999999995</v>
      </c>
    </row>
    <row r="858" spans="2:4" x14ac:dyDescent="0.3">
      <c r="B858" t="str">
        <v>William Brent Bell</v>
      </c>
      <c r="C858" s="1" cm="1">
        <f t="array" ref="C858">IFERROR(AVERAGE(IF(IMDB_Movies_2[director_name]='Director Analysis'!$B858,IMDB_Movies_2[imdb_score])),0)</f>
        <v>5.1000000000000005</v>
      </c>
      <c r="D858" s="1" cm="1">
        <f t="array" ref="D858">_xlfn.PERCENTILE.INC(IF(IMDB_Movies_2[director_name]='Director Analysis'!B858,IMDB_Movies_2[imdb_score]),0.95)</f>
        <v>5.91</v>
      </c>
    </row>
    <row r="859" spans="2:4" x14ac:dyDescent="0.3">
      <c r="B859" t="str">
        <v>Anthony Bell</v>
      </c>
      <c r="C859" s="1" cm="1">
        <f t="array" ref="C859">IFERROR(AVERAGE(IF(IMDB_Movies_2[director_name]='Director Analysis'!$B859,IMDB_Movies_2[imdb_score])),0)</f>
        <v>5.3</v>
      </c>
      <c r="D859" s="1" cm="1">
        <f t="array" ref="D859">_xlfn.PERCENTILE.INC(IF(IMDB_Movies_2[director_name]='Director Analysis'!B859,IMDB_Movies_2[imdb_score]),0.95)</f>
        <v>5.3</v>
      </c>
    </row>
    <row r="860" spans="2:4" x14ac:dyDescent="0.3">
      <c r="B860" t="str">
        <v>Henry Joost</v>
      </c>
      <c r="C860" s="1" cm="1">
        <f t="array" ref="C860">IFERROR(AVERAGE(IF(IMDB_Movies_2[director_name]='Director Analysis'!$B860,IMDB_Movies_2[imdb_score])),0)</f>
        <v>5.833333333333333</v>
      </c>
      <c r="D860" s="1" cm="1">
        <f t="array" ref="D860">_xlfn.PERCENTILE.INC(IF(IMDB_Movies_2[director_name]='Director Analysis'!B860,IMDB_Movies_2[imdb_score]),0.95)</f>
        <v>6.97</v>
      </c>
    </row>
    <row r="861" spans="2:4" x14ac:dyDescent="0.3">
      <c r="B861" t="str">
        <v>Alfred Hitchcock</v>
      </c>
      <c r="C861" s="1" cm="1">
        <f t="array" ref="C861">IFERROR(AVERAGE(IF(IMDB_Movies_2[director_name]='Director Analysis'!$B861,IMDB_Movies_2[imdb_score])),0)</f>
        <v>8.5</v>
      </c>
      <c r="D861" s="1" cm="1">
        <f t="array" ref="D861">_xlfn.PERCENTILE.INC(IF(IMDB_Movies_2[director_name]='Director Analysis'!B861,IMDB_Movies_2[imdb_score]),0.95)</f>
        <v>8.5</v>
      </c>
    </row>
    <row r="862" spans="2:4" x14ac:dyDescent="0.3">
      <c r="B862" t="str">
        <v>Shana Feste</v>
      </c>
      <c r="C862" s="1" cm="1">
        <f t="array" ref="C862">IFERROR(AVERAGE(IF(IMDB_Movies_2[director_name]='Director Analysis'!$B862,IMDB_Movies_2[imdb_score])),0)</f>
        <v>6.4333333333333336</v>
      </c>
      <c r="D862" s="1" cm="1">
        <f t="array" ref="D862">_xlfn.PERCENTILE.INC(IF(IMDB_Movies_2[director_name]='Director Analysis'!B862,IMDB_Movies_2[imdb_score]),0.95)</f>
        <v>6.66</v>
      </c>
    </row>
    <row r="863" spans="2:4" x14ac:dyDescent="0.3">
      <c r="B863" t="str">
        <v>Steve Rash</v>
      </c>
      <c r="C863" s="1" cm="1">
        <f t="array" ref="C863">IFERROR(AVERAGE(IF(IMDB_Movies_2[director_name]='Director Analysis'!$B863,IMDB_Movies_2[imdb_score])),0)</f>
        <v>5.25</v>
      </c>
      <c r="D863" s="1" cm="1">
        <f t="array" ref="D863">_xlfn.PERCENTILE.INC(IF(IMDB_Movies_2[director_name]='Director Analysis'!B863,IMDB_Movies_2[imdb_score]),0.95)</f>
        <v>5.3850000000000007</v>
      </c>
    </row>
    <row r="864" spans="2:4" x14ac:dyDescent="0.3">
      <c r="B864" t="str">
        <v>Mike Binder</v>
      </c>
      <c r="C864" s="1" cm="1">
        <f t="array" ref="C864">IFERROR(AVERAGE(IF(IMDB_Movies_2[director_name]='Director Analysis'!$B864,IMDB_Movies_2[imdb_score])),0)</f>
        <v>7</v>
      </c>
      <c r="D864" s="1" cm="1">
        <f t="array" ref="D864">_xlfn.PERCENTILE.INC(IF(IMDB_Movies_2[director_name]='Director Analysis'!B864,IMDB_Movies_2[imdb_score]),0.95)</f>
        <v>7.4399999999999995</v>
      </c>
    </row>
    <row r="865" spans="2:4" x14ac:dyDescent="0.3">
      <c r="B865" t="str">
        <v>Michael J. Bassett</v>
      </c>
      <c r="C865" s="1" cm="1">
        <f t="array" ref="C865">IFERROR(AVERAGE(IF(IMDB_Movies_2[director_name]='Director Analysis'!$B865,IMDB_Movies_2[imdb_score])),0)</f>
        <v>5</v>
      </c>
      <c r="D865" s="1" cm="1">
        <f t="array" ref="D865">_xlfn.PERCENTILE.INC(IF(IMDB_Movies_2[director_name]='Director Analysis'!B865,IMDB_Movies_2[imdb_score]),0.95)</f>
        <v>5</v>
      </c>
    </row>
    <row r="866" spans="2:4" x14ac:dyDescent="0.3">
      <c r="B866" t="str">
        <v>Frank Nissen</v>
      </c>
      <c r="C866" s="1" cm="1">
        <f t="array" ref="C866">IFERROR(AVERAGE(IF(IMDB_Movies_2[director_name]='Director Analysis'!$B866,IMDB_Movies_2[imdb_score])),0)</f>
        <v>6.4</v>
      </c>
      <c r="D866" s="1" cm="1">
        <f t="array" ref="D866">_xlfn.PERCENTILE.INC(IF(IMDB_Movies_2[director_name]='Director Analysis'!B866,IMDB_Movies_2[imdb_score]),0.95)</f>
        <v>6.4</v>
      </c>
    </row>
    <row r="867" spans="2:4" x14ac:dyDescent="0.3">
      <c r="B867" t="str">
        <v>Stephen Chow</v>
      </c>
      <c r="C867" s="1" cm="1">
        <f t="array" ref="C867">IFERROR(AVERAGE(IF(IMDB_Movies_2[director_name]='Director Analysis'!$B867,IMDB_Movies_2[imdb_score])),0)</f>
        <v>7.55</v>
      </c>
      <c r="D867" s="1" cm="1">
        <f t="array" ref="D867">_xlfn.PERCENTILE.INC(IF(IMDB_Movies_2[director_name]='Director Analysis'!B867,IMDB_Movies_2[imdb_score]),0.95)</f>
        <v>7.7749999999999995</v>
      </c>
    </row>
    <row r="868" spans="2:4" x14ac:dyDescent="0.3">
      <c r="B868" t="str">
        <v>Peter Hastings</v>
      </c>
      <c r="C868" s="1" cm="1">
        <f t="array" ref="C868">IFERROR(AVERAGE(IF(IMDB_Movies_2[director_name]='Director Analysis'!$B868,IMDB_Movies_2[imdb_score])),0)</f>
        <v>4</v>
      </c>
      <c r="D868" s="1" cm="1">
        <f t="array" ref="D868">_xlfn.PERCENTILE.INC(IF(IMDB_Movies_2[director_name]='Director Analysis'!B868,IMDB_Movies_2[imdb_score]),0.95)</f>
        <v>4</v>
      </c>
    </row>
    <row r="869" spans="2:4" x14ac:dyDescent="0.3">
      <c r="B869" t="str">
        <v>Paul Abascal</v>
      </c>
      <c r="C869" s="1" cm="1">
        <f t="array" ref="C869">IFERROR(AVERAGE(IF(IMDB_Movies_2[director_name]='Director Analysis'!$B869,IMDB_Movies_2[imdb_score])),0)</f>
        <v>5.8</v>
      </c>
      <c r="D869" s="1" cm="1">
        <f t="array" ref="D869">_xlfn.PERCENTILE.INC(IF(IMDB_Movies_2[director_name]='Director Analysis'!B869,IMDB_Movies_2[imdb_score]),0.95)</f>
        <v>5.8</v>
      </c>
    </row>
    <row r="870" spans="2:4" x14ac:dyDescent="0.3">
      <c r="B870" t="str">
        <v>Chris Koch</v>
      </c>
      <c r="C870" s="1" cm="1">
        <f t="array" ref="C870">IFERROR(AVERAGE(IF(IMDB_Movies_2[director_name]='Director Analysis'!$B870,IMDB_Movies_2[imdb_score])),0)</f>
        <v>5.25</v>
      </c>
      <c r="D870" s="1" cm="1">
        <f t="array" ref="D870">_xlfn.PERCENTILE.INC(IF(IMDB_Movies_2[director_name]='Director Analysis'!B870,IMDB_Movies_2[imdb_score]),0.95)</f>
        <v>5.5649999999999995</v>
      </c>
    </row>
    <row r="871" spans="2:4" x14ac:dyDescent="0.3">
      <c r="B871" t="str">
        <v>Amy Heckerling</v>
      </c>
      <c r="C871" s="1" cm="1">
        <f t="array" ref="C871">IFERROR(AVERAGE(IF(IMDB_Movies_2[director_name]='Director Analysis'!$B871,IMDB_Movies_2[imdb_score])),0)</f>
        <v>5.7333333333333334</v>
      </c>
      <c r="D871" s="1" cm="1">
        <f t="array" ref="D871">_xlfn.PERCENTILE.INC(IF(IMDB_Movies_2[director_name]='Director Analysis'!B871,IMDB_Movies_2[imdb_score]),0.95)</f>
        <v>6.6499999999999995</v>
      </c>
    </row>
    <row r="872" spans="2:4" x14ac:dyDescent="0.3">
      <c r="B872" t="str">
        <v>George Stevens</v>
      </c>
      <c r="C872" s="1" cm="1">
        <f t="array" ref="C872">IFERROR(AVERAGE(IF(IMDB_Movies_2[director_name]='Director Analysis'!$B872,IMDB_Movies_2[imdb_score])),0)</f>
        <v>6.6</v>
      </c>
      <c r="D872" s="1" cm="1">
        <f t="array" ref="D872">_xlfn.PERCENTILE.INC(IF(IMDB_Movies_2[director_name]='Director Analysis'!B872,IMDB_Movies_2[imdb_score]),0.95)</f>
        <v>6.6</v>
      </c>
    </row>
    <row r="873" spans="2:4" x14ac:dyDescent="0.3">
      <c r="B873" t="str">
        <v>Mark Mylod</v>
      </c>
      <c r="C873" s="1" cm="1">
        <f t="array" ref="C873">IFERROR(AVERAGE(IF(IMDB_Movies_2[director_name]='Director Analysis'!$B873,IMDB_Movies_2[imdb_score])),0)</f>
        <v>6</v>
      </c>
      <c r="D873" s="1" cm="1">
        <f t="array" ref="D873">_xlfn.PERCENTILE.INC(IF(IMDB_Movies_2[director_name]='Director Analysis'!B873,IMDB_Movies_2[imdb_score]),0.95)</f>
        <v>6</v>
      </c>
    </row>
    <row r="874" spans="2:4" x14ac:dyDescent="0.3">
      <c r="B874" t="str">
        <v>James Mather</v>
      </c>
      <c r="C874" s="1" cm="1">
        <f t="array" ref="C874">IFERROR(AVERAGE(IF(IMDB_Movies_2[director_name]='Director Analysis'!$B874,IMDB_Movies_2[imdb_score])),0)</f>
        <v>6.1</v>
      </c>
      <c r="D874" s="1" cm="1">
        <f t="array" ref="D874">_xlfn.PERCENTILE.INC(IF(IMDB_Movies_2[director_name]='Director Analysis'!B874,IMDB_Movies_2[imdb_score]),0.95)</f>
        <v>6.1</v>
      </c>
    </row>
    <row r="875" spans="2:4" x14ac:dyDescent="0.3">
      <c r="B875" t="str">
        <v>Michael O. Sajbel</v>
      </c>
      <c r="C875" s="1" cm="1">
        <f t="array" ref="C875">IFERROR(AVERAGE(IF(IMDB_Movies_2[director_name]='Director Analysis'!$B875,IMDB_Movies_2[imdb_score])),0)</f>
        <v>6.3</v>
      </c>
      <c r="D875" s="1" cm="1">
        <f t="array" ref="D875">_xlfn.PERCENTILE.INC(IF(IMDB_Movies_2[director_name]='Director Analysis'!B875,IMDB_Movies_2[imdb_score]),0.95)</f>
        <v>6.3</v>
      </c>
    </row>
    <row r="876" spans="2:4" x14ac:dyDescent="0.3">
      <c r="B876" t="str">
        <v>Charles T. Kanganis</v>
      </c>
      <c r="C876" s="1" cm="1">
        <f t="array" ref="C876">IFERROR(AVERAGE(IF(IMDB_Movies_2[director_name]='Director Analysis'!$B876,IMDB_Movies_2[imdb_score])),0)</f>
        <v>4.3</v>
      </c>
      <c r="D876" s="1" cm="1">
        <f t="array" ref="D876">_xlfn.PERCENTILE.INC(IF(IMDB_Movies_2[director_name]='Director Analysis'!B876,IMDB_Movies_2[imdb_score]),0.95)</f>
        <v>4.3</v>
      </c>
    </row>
    <row r="877" spans="2:4" x14ac:dyDescent="0.3">
      <c r="B877" t="str">
        <v>Damon Santostefano</v>
      </c>
      <c r="C877" s="1" cm="1">
        <f t="array" ref="C877">IFERROR(AVERAGE(IF(IMDB_Movies_2[director_name]='Director Analysis'!$B877,IMDB_Movies_2[imdb_score])),0)</f>
        <v>6.1</v>
      </c>
      <c r="D877" s="1" cm="1">
        <f t="array" ref="D877">_xlfn.PERCENTILE.INC(IF(IMDB_Movies_2[director_name]='Director Analysis'!B877,IMDB_Movies_2[imdb_score]),0.95)</f>
        <v>6.1</v>
      </c>
    </row>
    <row r="878" spans="2:4" x14ac:dyDescent="0.3">
      <c r="B878" t="str">
        <v>Bob Clark</v>
      </c>
      <c r="C878" s="1" cm="1">
        <f t="array" ref="C878">IFERROR(AVERAGE(IF(IMDB_Movies_2[director_name]='Director Analysis'!$B878,IMDB_Movies_2[imdb_score])),0)</f>
        <v>3.5333333333333337</v>
      </c>
      <c r="D878" s="1" cm="1">
        <f t="array" ref="D878">_xlfn.PERCENTILE.INC(IF(IMDB_Movies_2[director_name]='Director Analysis'!B878,IMDB_Movies_2[imdb_score]),0.95)</f>
        <v>5.83</v>
      </c>
    </row>
    <row r="879" spans="2:4" x14ac:dyDescent="0.3">
      <c r="B879" t="str">
        <v>Dave Borthwick</v>
      </c>
      <c r="C879" s="1" cm="1">
        <f t="array" ref="C879">IFERROR(AVERAGE(IF(IMDB_Movies_2[director_name]='Director Analysis'!$B879,IMDB_Movies_2[imdb_score])),0)</f>
        <v>2.8</v>
      </c>
      <c r="D879" s="1" cm="1">
        <f t="array" ref="D879">_xlfn.PERCENTILE.INC(IF(IMDB_Movies_2[director_name]='Director Analysis'!B879,IMDB_Movies_2[imdb_score]),0.95)</f>
        <v>2.8</v>
      </c>
    </row>
    <row r="880" spans="2:4" x14ac:dyDescent="0.3">
      <c r="B880" t="str">
        <v>Benson Lee</v>
      </c>
      <c r="C880" s="1" cm="1">
        <f t="array" ref="C880">IFERROR(AVERAGE(IF(IMDB_Movies_2[director_name]='Director Analysis'!$B880,IMDB_Movies_2[imdb_score])),0)</f>
        <v>5</v>
      </c>
      <c r="D880" s="1" cm="1">
        <f t="array" ref="D880">_xlfn.PERCENTILE.INC(IF(IMDB_Movies_2[director_name]='Director Analysis'!B880,IMDB_Movies_2[imdb_score]),0.95)</f>
        <v>5</v>
      </c>
    </row>
    <row r="881" spans="2:4" x14ac:dyDescent="0.3">
      <c r="B881" t="str">
        <v>Glen Morgan</v>
      </c>
      <c r="C881" s="1" cm="1">
        <f t="array" ref="C881">IFERROR(AVERAGE(IF(IMDB_Movies_2[director_name]='Director Analysis'!$B881,IMDB_Movies_2[imdb_score])),0)</f>
        <v>5.35</v>
      </c>
      <c r="D881" s="1" cm="1">
        <f t="array" ref="D881">_xlfn.PERCENTILE.INC(IF(IMDB_Movies_2[director_name]='Director Analysis'!B881,IMDB_Movies_2[imdb_score]),0.95)</f>
        <v>6.1150000000000002</v>
      </c>
    </row>
    <row r="882" spans="2:4" x14ac:dyDescent="0.3">
      <c r="B882" t="str">
        <v>Mike Leigh</v>
      </c>
      <c r="C882" s="1" cm="1">
        <f t="array" ref="C882">IFERROR(AVERAGE(IF(IMDB_Movies_2[director_name]='Director Analysis'!$B882,IMDB_Movies_2[imdb_score])),0)</f>
        <v>7.3599999999999994</v>
      </c>
      <c r="D882" s="1" cm="1">
        <f t="array" ref="D882">_xlfn.PERCENTILE.INC(IF(IMDB_Movies_2[director_name]='Director Analysis'!B882,IMDB_Movies_2[imdb_score]),0.95)</f>
        <v>7.68</v>
      </c>
    </row>
    <row r="883" spans="2:4" x14ac:dyDescent="0.3">
      <c r="B883" t="str">
        <v>Alejandro Monteverde</v>
      </c>
      <c r="C883" s="1" cm="1">
        <f t="array" ref="C883">IFERROR(AVERAGE(IF(IMDB_Movies_2[director_name]='Director Analysis'!$B883,IMDB_Movies_2[imdb_score])),0)</f>
        <v>7.4</v>
      </c>
      <c r="D883" s="1" cm="1">
        <f t="array" ref="D883">_xlfn.PERCENTILE.INC(IF(IMDB_Movies_2[director_name]='Director Analysis'!B883,IMDB_Movies_2[imdb_score]),0.95)</f>
        <v>7.4</v>
      </c>
    </row>
    <row r="884" spans="2:4" x14ac:dyDescent="0.3">
      <c r="B884" t="str">
        <v>Jonathan Glazer</v>
      </c>
      <c r="C884" s="1" cm="1">
        <f t="array" ref="C884">IFERROR(AVERAGE(IF(IMDB_Movies_2[director_name]='Director Analysis'!$B884,IMDB_Movies_2[imdb_score])),0)</f>
        <v>6.1</v>
      </c>
      <c r="D884" s="1" cm="1">
        <f t="array" ref="D884">_xlfn.PERCENTILE.INC(IF(IMDB_Movies_2[director_name]='Director Analysis'!B884,IMDB_Movies_2[imdb_score]),0.95)</f>
        <v>6.1</v>
      </c>
    </row>
    <row r="885" spans="2:4" x14ac:dyDescent="0.3">
      <c r="B885" t="str">
        <v>J.C. Chandor</v>
      </c>
      <c r="C885" s="1" cm="1">
        <f t="array" ref="C885">IFERROR(AVERAGE(IF(IMDB_Movies_2[director_name]='Director Analysis'!$B885,IMDB_Movies_2[imdb_score])),0)</f>
        <v>7</v>
      </c>
      <c r="D885" s="1" cm="1">
        <f t="array" ref="D885">_xlfn.PERCENTILE.INC(IF(IMDB_Movies_2[director_name]='Director Analysis'!B885,IMDB_Movies_2[imdb_score]),0.95)</f>
        <v>7.09</v>
      </c>
    </row>
    <row r="886" spans="2:4" x14ac:dyDescent="0.3">
      <c r="B886" t="str">
        <v>Marc Abraham</v>
      </c>
      <c r="C886" s="1" cm="1">
        <f t="array" ref="C886">IFERROR(AVERAGE(IF(IMDB_Movies_2[director_name]='Director Analysis'!$B886,IMDB_Movies_2[imdb_score])),0)</f>
        <v>7</v>
      </c>
      <c r="D886" s="1" cm="1">
        <f t="array" ref="D886">_xlfn.PERCENTILE.INC(IF(IMDB_Movies_2[director_name]='Director Analysis'!B886,IMDB_Movies_2[imdb_score]),0.95)</f>
        <v>7</v>
      </c>
    </row>
    <row r="887" spans="2:4" x14ac:dyDescent="0.3">
      <c r="B887" t="str">
        <v>Todd Haynes</v>
      </c>
      <c r="C887" s="1" cm="1">
        <f t="array" ref="C887">IFERROR(AVERAGE(IF(IMDB_Movies_2[director_name]='Director Analysis'!$B887,IMDB_Movies_2[imdb_score])),0)</f>
        <v>7.2</v>
      </c>
      <c r="D887" s="1" cm="1">
        <f t="array" ref="D887">_xlfn.PERCENTILE.INC(IF(IMDB_Movies_2[director_name]='Director Analysis'!B887,IMDB_Movies_2[imdb_score]),0.95)</f>
        <v>7.3800000000000008</v>
      </c>
    </row>
    <row r="888" spans="2:4" x14ac:dyDescent="0.3">
      <c r="B888" t="str">
        <v>Mabrouk El Mechri</v>
      </c>
      <c r="C888" s="1" cm="1">
        <f t="array" ref="C888">IFERROR(AVERAGE(IF(IMDB_Movies_2[director_name]='Director Analysis'!$B888,IMDB_Movies_2[imdb_score])),0)</f>
        <v>4.9000000000000004</v>
      </c>
      <c r="D888" s="1" cm="1">
        <f t="array" ref="D888">_xlfn.PERCENTILE.INC(IF(IMDB_Movies_2[director_name]='Director Analysis'!B888,IMDB_Movies_2[imdb_score]),0.95)</f>
        <v>4.9000000000000004</v>
      </c>
    </row>
    <row r="889" spans="2:4" x14ac:dyDescent="0.3">
      <c r="B889" t="str">
        <v>Charlie Kaufman</v>
      </c>
      <c r="C889" s="1" cm="1">
        <f t="array" ref="C889">IFERROR(AVERAGE(IF(IMDB_Movies_2[director_name]='Director Analysis'!$B889,IMDB_Movies_2[imdb_score])),0)</f>
        <v>7.5</v>
      </c>
      <c r="D889" s="1" cm="1">
        <f t="array" ref="D889">_xlfn.PERCENTILE.INC(IF(IMDB_Movies_2[director_name]='Director Analysis'!B889,IMDB_Movies_2[imdb_score]),0.95)</f>
        <v>7.5</v>
      </c>
    </row>
    <row r="890" spans="2:4" x14ac:dyDescent="0.3">
      <c r="B890" t="str">
        <v>Jean-Paul Rappeneau</v>
      </c>
      <c r="C890" s="1" cm="1">
        <f t="array" ref="C890">IFERROR(AVERAGE(IF(IMDB_Movies_2[director_name]='Director Analysis'!$B890,IMDB_Movies_2[imdb_score])),0)</f>
        <v>6.9</v>
      </c>
      <c r="D890" s="1" cm="1">
        <f t="array" ref="D890">_xlfn.PERCENTILE.INC(IF(IMDB_Movies_2[director_name]='Director Analysis'!B890,IMDB_Movies_2[imdb_score]),0.95)</f>
        <v>6.9</v>
      </c>
    </row>
    <row r="891" spans="2:4" x14ac:dyDescent="0.3">
      <c r="B891" t="str">
        <v>Nancy Walker</v>
      </c>
      <c r="C891" s="1" cm="1">
        <f t="array" ref="C891">IFERROR(AVERAGE(IF(IMDB_Movies_2[director_name]='Director Analysis'!$B891,IMDB_Movies_2[imdb_score])),0)</f>
        <v>4.5</v>
      </c>
      <c r="D891" s="1" cm="1">
        <f t="array" ref="D891">_xlfn.PERCENTILE.INC(IF(IMDB_Movies_2[director_name]='Director Analysis'!B891,IMDB_Movies_2[imdb_score]),0.95)</f>
        <v>4.5</v>
      </c>
    </row>
    <row r="892" spans="2:4" x14ac:dyDescent="0.3">
      <c r="B892" t="str">
        <v>Angelo Pizzo</v>
      </c>
      <c r="C892" s="1" cm="1">
        <f t="array" ref="C892">IFERROR(AVERAGE(IF(IMDB_Movies_2[director_name]='Director Analysis'!$B892,IMDB_Movies_2[imdb_score])),0)</f>
        <v>7</v>
      </c>
      <c r="D892" s="1" cm="1">
        <f t="array" ref="D892">_xlfn.PERCENTILE.INC(IF(IMDB_Movies_2[director_name]='Director Analysis'!B892,IMDB_Movies_2[imdb_score]),0.95)</f>
        <v>7</v>
      </c>
    </row>
    <row r="893" spans="2:4" x14ac:dyDescent="0.3">
      <c r="B893" t="str">
        <v>Matthew Diamond</v>
      </c>
      <c r="C893" s="1" cm="1">
        <f t="array" ref="C893">IFERROR(AVERAGE(IF(IMDB_Movies_2[director_name]='Director Analysis'!$B893,IMDB_Movies_2[imdb_score])),0)</f>
        <v>6.7</v>
      </c>
      <c r="D893" s="1" cm="1">
        <f t="array" ref="D893">_xlfn.PERCENTILE.INC(IF(IMDB_Movies_2[director_name]='Director Analysis'!B893,IMDB_Movies_2[imdb_score]),0.95)</f>
        <v>6.7</v>
      </c>
    </row>
    <row r="894" spans="2:4" x14ac:dyDescent="0.3">
      <c r="B894" t="str">
        <v>Katsuhiro Ã”tomo</v>
      </c>
      <c r="C894" s="1" cm="1">
        <f t="array" ref="C894">IFERROR(AVERAGE(IF(IMDB_Movies_2[director_name]='Director Analysis'!$B894,IMDB_Movies_2[imdb_score])),0)</f>
        <v>7.5</v>
      </c>
      <c r="D894" s="1" cm="1">
        <f t="array" ref="D894">_xlfn.PERCENTILE.INC(IF(IMDB_Movies_2[director_name]='Director Analysis'!B894,IMDB_Movies_2[imdb_score]),0.95)</f>
        <v>8.0399999999999991</v>
      </c>
    </row>
    <row r="895" spans="2:4" x14ac:dyDescent="0.3">
      <c r="B895" t="str">
        <v>David Anspaugh</v>
      </c>
      <c r="C895" s="1" cm="1">
        <f t="array" ref="C895">IFERROR(AVERAGE(IF(IMDB_Movies_2[director_name]='Director Analysis'!$B895,IMDB_Movies_2[imdb_score])),0)</f>
        <v>6.2</v>
      </c>
      <c r="D895" s="1" cm="1">
        <f t="array" ref="D895">_xlfn.PERCENTILE.INC(IF(IMDB_Movies_2[director_name]='Director Analysis'!B895,IMDB_Movies_2[imdb_score]),0.95)</f>
        <v>6.2</v>
      </c>
    </row>
    <row r="896" spans="2:4" x14ac:dyDescent="0.3">
      <c r="B896" t="str">
        <v>Daniel Algrant</v>
      </c>
      <c r="C896" s="1" cm="1">
        <f t="array" ref="C896">IFERROR(AVERAGE(IF(IMDB_Movies_2[director_name]='Director Analysis'!$B896,IMDB_Movies_2[imdb_score])),0)</f>
        <v>5.5</v>
      </c>
      <c r="D896" s="1" cm="1">
        <f t="array" ref="D896">_xlfn.PERCENTILE.INC(IF(IMDB_Movies_2[director_name]='Director Analysis'!B896,IMDB_Movies_2[imdb_score]),0.95)</f>
        <v>5.5</v>
      </c>
    </row>
    <row r="897" spans="2:4" x14ac:dyDescent="0.3">
      <c r="B897" t="str">
        <v>Mark Rosman</v>
      </c>
      <c r="C897" s="1" cm="1">
        <f t="array" ref="C897">IFERROR(AVERAGE(IF(IMDB_Movies_2[director_name]='Director Analysis'!$B897,IMDB_Movies_2[imdb_score])),0)</f>
        <v>5.7</v>
      </c>
      <c r="D897" s="1" cm="1">
        <f t="array" ref="D897">_xlfn.PERCENTILE.INC(IF(IMDB_Movies_2[director_name]='Director Analysis'!B897,IMDB_Movies_2[imdb_score]),0.95)</f>
        <v>5.8800000000000008</v>
      </c>
    </row>
    <row r="898" spans="2:4" x14ac:dyDescent="0.3">
      <c r="B898" t="str">
        <v>Britt Allcroft</v>
      </c>
      <c r="C898" s="1" cm="1">
        <f t="array" ref="C898">IFERROR(AVERAGE(IF(IMDB_Movies_2[director_name]='Director Analysis'!$B898,IMDB_Movies_2[imdb_score])),0)</f>
        <v>3.6</v>
      </c>
      <c r="D898" s="1" cm="1">
        <f t="array" ref="D898">_xlfn.PERCENTILE.INC(IF(IMDB_Movies_2[director_name]='Director Analysis'!B898,IMDB_Movies_2[imdb_score]),0.95)</f>
        <v>3.6</v>
      </c>
    </row>
    <row r="899" spans="2:4" x14ac:dyDescent="0.3">
      <c r="B899" t="str">
        <v>Brian Percival</v>
      </c>
      <c r="C899" s="1" cm="1">
        <f t="array" ref="C899">IFERROR(AVERAGE(IF(IMDB_Movies_2[director_name]='Director Analysis'!$B899,IMDB_Movies_2[imdb_score])),0)</f>
        <v>7.6</v>
      </c>
      <c r="D899" s="1" cm="1">
        <f t="array" ref="D899">_xlfn.PERCENTILE.INC(IF(IMDB_Movies_2[director_name]='Director Analysis'!B899,IMDB_Movies_2[imdb_score]),0.95)</f>
        <v>7.6</v>
      </c>
    </row>
    <row r="900" spans="2:4" x14ac:dyDescent="0.3">
      <c r="B900" t="str">
        <v>Anand Tucker</v>
      </c>
      <c r="C900" s="1" cm="1">
        <f t="array" ref="C900">IFERROR(AVERAGE(IF(IMDB_Movies_2[director_name]='Director Analysis'!$B900,IMDB_Movies_2[imdb_score])),0)</f>
        <v>6.65</v>
      </c>
      <c r="D900" s="1" cm="1">
        <f t="array" ref="D900">_xlfn.PERCENTILE.INC(IF(IMDB_Movies_2[director_name]='Director Analysis'!B900,IMDB_Movies_2[imdb_score]),0.95)</f>
        <v>6.875</v>
      </c>
    </row>
    <row r="901" spans="2:4" x14ac:dyDescent="0.3">
      <c r="B901" t="str">
        <v>Michael Dowse</v>
      </c>
      <c r="C901" s="1" cm="1">
        <f t="array" ref="C901">IFERROR(AVERAGE(IF(IMDB_Movies_2[director_name]='Director Analysis'!$B901,IMDB_Movies_2[imdb_score])),0)</f>
        <v>6.3</v>
      </c>
      <c r="D901" s="1" cm="1">
        <f t="array" ref="D901">_xlfn.PERCENTILE.INC(IF(IMDB_Movies_2[director_name]='Director Analysis'!B901,IMDB_Movies_2[imdb_score]),0.95)</f>
        <v>6.3</v>
      </c>
    </row>
    <row r="902" spans="2:4" x14ac:dyDescent="0.3">
      <c r="B902" t="str">
        <v>Emile Ardolino</v>
      </c>
      <c r="C902" s="1" cm="1">
        <f t="array" ref="C902">IFERROR(AVERAGE(IF(IMDB_Movies_2[director_name]='Director Analysis'!$B902,IMDB_Movies_2[imdb_score])),0)</f>
        <v>5.7</v>
      </c>
      <c r="D902" s="1" cm="1">
        <f t="array" ref="D902">_xlfn.PERCENTILE.INC(IF(IMDB_Movies_2[director_name]='Director Analysis'!B902,IMDB_Movies_2[imdb_score]),0.95)</f>
        <v>5.7</v>
      </c>
    </row>
    <row r="903" spans="2:4" x14ac:dyDescent="0.3">
      <c r="B903" t="str">
        <v>Robert Altman</v>
      </c>
      <c r="C903" s="1" cm="1">
        <f t="array" ref="C903">IFERROR(AVERAGE(IF(IMDB_Movies_2[director_name]='Director Analysis'!$B903,IMDB_Movies_2[imdb_score])),0)</f>
        <v>6.8</v>
      </c>
      <c r="D903" s="1" cm="1">
        <f t="array" ref="D903">_xlfn.PERCENTILE.INC(IF(IMDB_Movies_2[director_name]='Director Analysis'!B903,IMDB_Movies_2[imdb_score]),0.95)</f>
        <v>7.25</v>
      </c>
    </row>
    <row r="904" spans="2:4" x14ac:dyDescent="0.3">
      <c r="B904" t="str">
        <v>Andrew Douglas</v>
      </c>
      <c r="C904" s="1" cm="1">
        <f t="array" ref="C904">IFERROR(AVERAGE(IF(IMDB_Movies_2[director_name]='Director Analysis'!$B904,IMDB_Movies_2[imdb_score])),0)</f>
        <v>6</v>
      </c>
      <c r="D904" s="1" cm="1">
        <f t="array" ref="D904">_xlfn.PERCENTILE.INC(IF(IMDB_Movies_2[director_name]='Director Analysis'!B904,IMDB_Movies_2[imdb_score]),0.95)</f>
        <v>6</v>
      </c>
    </row>
    <row r="905" spans="2:4" x14ac:dyDescent="0.3">
      <c r="B905" t="str">
        <v>George A. Romero</v>
      </c>
      <c r="C905" s="1" cm="1">
        <f t="array" ref="C905">IFERROR(AVERAGE(IF(IMDB_Movies_2[director_name]='Director Analysis'!$B905,IMDB_Movies_2[imdb_score])),0)</f>
        <v>5.6333333333333329</v>
      </c>
      <c r="D905" s="1" cm="1">
        <f t="array" ref="D905">_xlfn.PERCENTILE.INC(IF(IMDB_Movies_2[director_name]='Director Analysis'!B905,IMDB_Movies_2[imdb_score]),0.95)</f>
        <v>6.15</v>
      </c>
    </row>
    <row r="906" spans="2:4" x14ac:dyDescent="0.3">
      <c r="B906" t="str">
        <v>Ricky Gervais</v>
      </c>
      <c r="C906" s="1" cm="1">
        <f t="array" ref="C906">IFERROR(AVERAGE(IF(IMDB_Movies_2[director_name]='Director Analysis'!$B906,IMDB_Movies_2[imdb_score])),0)</f>
        <v>6.4</v>
      </c>
      <c r="D906" s="1" cm="1">
        <f t="array" ref="D906">_xlfn.PERCENTILE.INC(IF(IMDB_Movies_2[director_name]='Director Analysis'!B906,IMDB_Movies_2[imdb_score]),0.95)</f>
        <v>6.4</v>
      </c>
    </row>
    <row r="907" spans="2:4" x14ac:dyDescent="0.3">
      <c r="B907" t="str">
        <v>Vic Armstrong</v>
      </c>
      <c r="C907" s="1" cm="1">
        <f t="array" ref="C907">IFERROR(AVERAGE(IF(IMDB_Movies_2[director_name]='Director Analysis'!$B907,IMDB_Movies_2[imdb_score])),0)</f>
        <v>3.1</v>
      </c>
      <c r="D907" s="1" cm="1">
        <f t="array" ref="D907">_xlfn.PERCENTILE.INC(IF(IMDB_Movies_2[director_name]='Director Analysis'!B907,IMDB_Movies_2[imdb_score]),0.95)</f>
        <v>3.1</v>
      </c>
    </row>
    <row r="908" spans="2:4" x14ac:dyDescent="0.3">
      <c r="B908" t="str">
        <v>Terry Zwigoff</v>
      </c>
      <c r="C908" s="1" cm="1">
        <f t="array" ref="C908">IFERROR(AVERAGE(IF(IMDB_Movies_2[director_name]='Director Analysis'!$B908,IMDB_Movies_2[imdb_score])),0)</f>
        <v>7.25</v>
      </c>
      <c r="D908" s="1" cm="1">
        <f t="array" ref="D908">_xlfn.PERCENTILE.INC(IF(IMDB_Movies_2[director_name]='Director Analysis'!B908,IMDB_Movies_2[imdb_score]),0.95)</f>
        <v>7.3850000000000007</v>
      </c>
    </row>
    <row r="909" spans="2:4" x14ac:dyDescent="0.3">
      <c r="B909" t="str">
        <v>Nelson McCormick</v>
      </c>
      <c r="C909" s="1" cm="1">
        <f t="array" ref="C909">IFERROR(AVERAGE(IF(IMDB_Movies_2[director_name]='Director Analysis'!$B909,IMDB_Movies_2[imdb_score])),0)</f>
        <v>3.9</v>
      </c>
      <c r="D909" s="1" cm="1">
        <f t="array" ref="D909">_xlfn.PERCENTILE.INC(IF(IMDB_Movies_2[director_name]='Director Analysis'!B909,IMDB_Movies_2[imdb_score]),0.95)</f>
        <v>3.9</v>
      </c>
    </row>
    <row r="910" spans="2:4" x14ac:dyDescent="0.3">
      <c r="B910" t="str">
        <v>Audrey Wells</v>
      </c>
      <c r="C910" s="1" cm="1">
        <f t="array" ref="C910">IFERROR(AVERAGE(IF(IMDB_Movies_2[director_name]='Director Analysis'!$B910,IMDB_Movies_2[imdb_score])),0)</f>
        <v>6.7</v>
      </c>
      <c r="D910" s="1" cm="1">
        <f t="array" ref="D910">_xlfn.PERCENTILE.INC(IF(IMDB_Movies_2[director_name]='Director Analysis'!B910,IMDB_Movies_2[imdb_score]),0.95)</f>
        <v>6.7</v>
      </c>
    </row>
    <row r="911" spans="2:4" x14ac:dyDescent="0.3">
      <c r="B911" t="str">
        <v>Bille Woodruff</v>
      </c>
      <c r="C911" s="1" cm="1">
        <f t="array" ref="C911">IFERROR(AVERAGE(IF(IMDB_Movies_2[director_name]='Director Analysis'!$B911,IMDB_Movies_2[imdb_score])),0)</f>
        <v>5</v>
      </c>
      <c r="D911" s="1" cm="1">
        <f t="array" ref="D911">_xlfn.PERCENTILE.INC(IF(IMDB_Movies_2[director_name]='Director Analysis'!B911,IMDB_Movies_2[imdb_score]),0.95)</f>
        <v>5.29</v>
      </c>
    </row>
    <row r="912" spans="2:4" x14ac:dyDescent="0.3">
      <c r="B912" t="str">
        <v>Rick Friedberg</v>
      </c>
      <c r="C912" s="1" cm="1">
        <f t="array" ref="C912">IFERROR(AVERAGE(IF(IMDB_Movies_2[director_name]='Director Analysis'!$B912,IMDB_Movies_2[imdb_score])),0)</f>
        <v>5.3</v>
      </c>
      <c r="D912" s="1" cm="1">
        <f t="array" ref="D912">_xlfn.PERCENTILE.INC(IF(IMDB_Movies_2[director_name]='Director Analysis'!B912,IMDB_Movies_2[imdb_score]),0.95)</f>
        <v>5.3</v>
      </c>
    </row>
    <row r="913" spans="2:4" x14ac:dyDescent="0.3">
      <c r="B913" t="str">
        <v>Sean McNamara</v>
      </c>
      <c r="C913" s="1" cm="1">
        <f t="array" ref="C913">IFERROR(AVERAGE(IF(IMDB_Movies_2[director_name]='Director Analysis'!$B913,IMDB_Movies_2[imdb_score])),0)</f>
        <v>6.5</v>
      </c>
      <c r="D913" s="1" cm="1">
        <f t="array" ref="D913">_xlfn.PERCENTILE.INC(IF(IMDB_Movies_2[director_name]='Director Analysis'!B913,IMDB_Movies_2[imdb_score]),0.95)</f>
        <v>7.0399999999999991</v>
      </c>
    </row>
    <row r="914" spans="2:4" x14ac:dyDescent="0.3">
      <c r="B914" t="str">
        <v>Jody Hill</v>
      </c>
      <c r="C914" s="1" cm="1">
        <f t="array" ref="C914">IFERROR(AVERAGE(IF(IMDB_Movies_2[director_name]='Director Analysis'!$B914,IMDB_Movies_2[imdb_score])),0)</f>
        <v>5.8</v>
      </c>
      <c r="D914" s="1" cm="1">
        <f t="array" ref="D914">_xlfn.PERCENTILE.INC(IF(IMDB_Movies_2[director_name]='Director Analysis'!B914,IMDB_Movies_2[imdb_score]),0.95)</f>
        <v>5.8</v>
      </c>
    </row>
    <row r="915" spans="2:4" x14ac:dyDescent="0.3">
      <c r="B915" t="str">
        <v>Brandon Camp</v>
      </c>
      <c r="C915" s="1" cm="1">
        <f t="array" ref="C915">IFERROR(AVERAGE(IF(IMDB_Movies_2[director_name]='Director Analysis'!$B915,IMDB_Movies_2[imdb_score])),0)</f>
        <v>5.6</v>
      </c>
      <c r="D915" s="1" cm="1">
        <f t="array" ref="D915">_xlfn.PERCENTILE.INC(IF(IMDB_Movies_2[director_name]='Director Analysis'!B915,IMDB_Movies_2[imdb_score]),0.95)</f>
        <v>5.6</v>
      </c>
    </row>
    <row r="916" spans="2:4" x14ac:dyDescent="0.3">
      <c r="B916" t="str">
        <v>Kevin Tancharoen</v>
      </c>
      <c r="C916" s="1" cm="1">
        <f t="array" ref="C916">IFERROR(AVERAGE(IF(IMDB_Movies_2[director_name]='Director Analysis'!$B916,IMDB_Movies_2[imdb_score])),0)</f>
        <v>5.2</v>
      </c>
      <c r="D916" s="1" cm="1">
        <f t="array" ref="D916">_xlfn.PERCENTILE.INC(IF(IMDB_Movies_2[director_name]='Director Analysis'!B916,IMDB_Movies_2[imdb_score]),0.95)</f>
        <v>5.3800000000000008</v>
      </c>
    </row>
    <row r="917" spans="2:4" x14ac:dyDescent="0.3">
      <c r="B917" t="str">
        <v>Nicholas Hytner</v>
      </c>
      <c r="C917" s="1" cm="1">
        <f t="array" ref="C917">IFERROR(AVERAGE(IF(IMDB_Movies_2[director_name]='Director Analysis'!$B917,IMDB_Movies_2[imdb_score])),0)</f>
        <v>6.5333333333333341</v>
      </c>
      <c r="D917" s="1" cm="1">
        <f t="array" ref="D917">_xlfn.PERCENTILE.INC(IF(IMDB_Movies_2[director_name]='Director Analysis'!B917,IMDB_Movies_2[imdb_score]),0.95)</f>
        <v>6.88</v>
      </c>
    </row>
    <row r="918" spans="2:4" x14ac:dyDescent="0.3">
      <c r="B918" t="str">
        <v>Bart Freundlich</v>
      </c>
      <c r="C918" s="1" cm="1">
        <f t="array" ref="C918">IFERROR(AVERAGE(IF(IMDB_Movies_2[director_name]='Director Analysis'!$B918,IMDB_Movies_2[imdb_score])),0)</f>
        <v>5.45</v>
      </c>
      <c r="D918" s="1" cm="1">
        <f t="array" ref="D918">_xlfn.PERCENTILE.INC(IF(IMDB_Movies_2[director_name]='Director Analysis'!B918,IMDB_Movies_2[imdb_score]),0.95)</f>
        <v>5.6749999999999998</v>
      </c>
    </row>
    <row r="919" spans="2:4" x14ac:dyDescent="0.3">
      <c r="B919" t="str">
        <v>William A. Fraker</v>
      </c>
      <c r="C919" s="1" cm="1">
        <f t="array" ref="C919">IFERROR(AVERAGE(IF(IMDB_Movies_2[director_name]='Director Analysis'!$B919,IMDB_Movies_2[imdb_score])),0)</f>
        <v>5</v>
      </c>
      <c r="D919" s="1" cm="1">
        <f t="array" ref="D919">_xlfn.PERCENTILE.INC(IF(IMDB_Movies_2[director_name]='Director Analysis'!B919,IMDB_Movies_2[imdb_score]),0.95)</f>
        <v>5</v>
      </c>
    </row>
    <row r="920" spans="2:4" x14ac:dyDescent="0.3">
      <c r="B920" t="str">
        <v>John Boorman</v>
      </c>
      <c r="C920" s="1" cm="1">
        <f t="array" ref="C920">IFERROR(AVERAGE(IF(IMDB_Movies_2[director_name]='Director Analysis'!$B920,IMDB_Movies_2[imdb_score])),0)</f>
        <v>6.1</v>
      </c>
      <c r="D920" s="1" cm="1">
        <f t="array" ref="D920">_xlfn.PERCENTILE.INC(IF(IMDB_Movies_2[director_name]='Director Analysis'!B920,IMDB_Movies_2[imdb_score]),0.95)</f>
        <v>6.1</v>
      </c>
    </row>
    <row r="921" spans="2:4" x14ac:dyDescent="0.3">
      <c r="B921" t="str">
        <v>Courtney Solomon</v>
      </c>
      <c r="C921" s="1" cm="1">
        <f t="array" ref="C921">IFERROR(AVERAGE(IF(IMDB_Movies_2[director_name]='Director Analysis'!$B921,IMDB_Movies_2[imdb_score])),0)</f>
        <v>4.7</v>
      </c>
      <c r="D921" s="1" cm="1">
        <f t="array" ref="D921">_xlfn.PERCENTILE.INC(IF(IMDB_Movies_2[director_name]='Director Analysis'!B921,IMDB_Movies_2[imdb_score]),0.95)</f>
        <v>4.97</v>
      </c>
    </row>
    <row r="922" spans="2:4" x14ac:dyDescent="0.3">
      <c r="B922" t="str">
        <v>Jeff Kanew</v>
      </c>
      <c r="C922" s="1" cm="1">
        <f t="array" ref="C922">IFERROR(AVERAGE(IF(IMDB_Movies_2[director_name]='Director Analysis'!$B922,IMDB_Movies_2[imdb_score])),0)</f>
        <v>5.5</v>
      </c>
      <c r="D922" s="1" cm="1">
        <f t="array" ref="D922">_xlfn.PERCENTILE.INC(IF(IMDB_Movies_2[director_name]='Director Analysis'!B922,IMDB_Movies_2[imdb_score]),0.95)</f>
        <v>5.5</v>
      </c>
    </row>
    <row r="923" spans="2:4" x14ac:dyDescent="0.3">
      <c r="B923" t="str">
        <v>IstvÃ¡n SzabÃ³</v>
      </c>
      <c r="C923" s="1" cm="1">
        <f t="array" ref="C923">IFERROR(AVERAGE(IF(IMDB_Movies_2[director_name]='Director Analysis'!$B923,IMDB_Movies_2[imdb_score])),0)</f>
        <v>7.1</v>
      </c>
      <c r="D923" s="1" cm="1">
        <f t="array" ref="D923">_xlfn.PERCENTILE.INC(IF(IMDB_Movies_2[director_name]='Director Analysis'!B923,IMDB_Movies_2[imdb_score]),0.95)</f>
        <v>7.1</v>
      </c>
    </row>
    <row r="924" spans="2:4" x14ac:dyDescent="0.3">
      <c r="B924" t="str">
        <v>Matthew Robbins</v>
      </c>
      <c r="C924" s="1" cm="1">
        <f t="array" ref="C924">IFERROR(AVERAGE(IF(IMDB_Movies_2[director_name]='Director Analysis'!$B924,IMDB_Movies_2[imdb_score])),0)</f>
        <v>6.7</v>
      </c>
      <c r="D924" s="1" cm="1">
        <f t="array" ref="D924">_xlfn.PERCENTILE.INC(IF(IMDB_Movies_2[director_name]='Director Analysis'!B924,IMDB_Movies_2[imdb_score]),0.95)</f>
        <v>6.7</v>
      </c>
    </row>
    <row r="925" spans="2:4" x14ac:dyDescent="0.3">
      <c r="B925" t="str">
        <v>Hal Needham</v>
      </c>
      <c r="C925" s="1" cm="1">
        <f t="array" ref="C925">IFERROR(AVERAGE(IF(IMDB_Movies_2[director_name]='Director Analysis'!$B925,IMDB_Movies_2[imdb_score])),0)</f>
        <v>3.5</v>
      </c>
      <c r="D925" s="1" cm="1">
        <f t="array" ref="D925">_xlfn.PERCENTILE.INC(IF(IMDB_Movies_2[director_name]='Director Analysis'!B925,IMDB_Movies_2[imdb_score]),0.95)</f>
        <v>3.5</v>
      </c>
    </row>
    <row r="926" spans="2:4" x14ac:dyDescent="0.3">
      <c r="B926" t="str">
        <v>Jeff Nichols</v>
      </c>
      <c r="C926" s="1" cm="1">
        <f t="array" ref="C926">IFERROR(AVERAGE(IF(IMDB_Movies_2[director_name]='Director Analysis'!$B926,IMDB_Movies_2[imdb_score])),0)</f>
        <v>7.166666666666667</v>
      </c>
      <c r="D926" s="1" cm="1">
        <f t="array" ref="D926">_xlfn.PERCENTILE.INC(IF(IMDB_Movies_2[director_name]='Director Analysis'!B926,IMDB_Movies_2[imdb_score]),0.95)</f>
        <v>7.4</v>
      </c>
    </row>
    <row r="927" spans="2:4" x14ac:dyDescent="0.3">
      <c r="B927" t="str">
        <v>Jonathan Teplitzky</v>
      </c>
      <c r="C927" s="1" cm="1">
        <f t="array" ref="C927">IFERROR(AVERAGE(IF(IMDB_Movies_2[director_name]='Director Analysis'!$B927,IMDB_Movies_2[imdb_score])),0)</f>
        <v>7.1</v>
      </c>
      <c r="D927" s="1" cm="1">
        <f t="array" ref="D927">_xlfn.PERCENTILE.INC(IF(IMDB_Movies_2[director_name]='Director Analysis'!B927,IMDB_Movies_2[imdb_score]),0.95)</f>
        <v>7.1</v>
      </c>
    </row>
    <row r="928" spans="2:4" x14ac:dyDescent="0.3">
      <c r="B928" t="str">
        <v>Michael Haneke</v>
      </c>
      <c r="C928" s="1" cm="1">
        <f t="array" ref="C928">IFERROR(AVERAGE(IF(IMDB_Movies_2[director_name]='Director Analysis'!$B928,IMDB_Movies_2[imdb_score])),0)</f>
        <v>7.4000000000000012</v>
      </c>
      <c r="D928" s="1" cm="1">
        <f t="array" ref="D928">_xlfn.PERCENTILE.INC(IF(IMDB_Movies_2[director_name]='Director Analysis'!B928,IMDB_Movies_2[imdb_score]),0.95)</f>
        <v>7.8900000000000006</v>
      </c>
    </row>
    <row r="929" spans="2:4" x14ac:dyDescent="0.3">
      <c r="B929" t="str">
        <v>Mike Marvin</v>
      </c>
      <c r="C929" s="1" cm="1">
        <f t="array" ref="C929">IFERROR(AVERAGE(IF(IMDB_Movies_2[director_name]='Director Analysis'!$B929,IMDB_Movies_2[imdb_score])),0)</f>
        <v>5.9</v>
      </c>
      <c r="D929" s="1" cm="1">
        <f t="array" ref="D929">_xlfn.PERCENTILE.INC(IF(IMDB_Movies_2[director_name]='Director Analysis'!B929,IMDB_Movies_2[imdb_score]),0.95)</f>
        <v>5.9</v>
      </c>
    </row>
    <row r="930" spans="2:4" x14ac:dyDescent="0.3">
      <c r="B930" t="str">
        <v>Lance Hool</v>
      </c>
      <c r="C930" s="1" cm="1">
        <f t="array" ref="C930">IFERROR(AVERAGE(IF(IMDB_Movies_2[director_name]='Director Analysis'!$B930,IMDB_Movies_2[imdb_score])),0)</f>
        <v>6.2</v>
      </c>
      <c r="D930" s="1" cm="1">
        <f t="array" ref="D930">_xlfn.PERCENTILE.INC(IF(IMDB_Movies_2[director_name]='Director Analysis'!B930,IMDB_Movies_2[imdb_score]),0.95)</f>
        <v>6.2</v>
      </c>
    </row>
    <row r="931" spans="2:4" x14ac:dyDescent="0.3">
      <c r="B931" t="str">
        <v>Christian Volckman</v>
      </c>
      <c r="C931" s="1" cm="1">
        <f t="array" ref="C931">IFERROR(AVERAGE(IF(IMDB_Movies_2[director_name]='Director Analysis'!$B931,IMDB_Movies_2[imdb_score])),0)</f>
        <v>6.7</v>
      </c>
      <c r="D931" s="1" cm="1">
        <f t="array" ref="D931">_xlfn.PERCENTILE.INC(IF(IMDB_Movies_2[director_name]='Director Analysis'!B931,IMDB_Movies_2[imdb_score]),0.95)</f>
        <v>6.7</v>
      </c>
    </row>
    <row r="932" spans="2:4" x14ac:dyDescent="0.3">
      <c r="B932" t="str">
        <v>Cory Edwards</v>
      </c>
      <c r="C932" s="1" cm="1">
        <f t="array" ref="C932">IFERROR(AVERAGE(IF(IMDB_Movies_2[director_name]='Director Analysis'!$B932,IMDB_Movies_2[imdb_score])),0)</f>
        <v>6.5</v>
      </c>
      <c r="D932" s="1" cm="1">
        <f t="array" ref="D932">_xlfn.PERCENTILE.INC(IF(IMDB_Movies_2[director_name]='Director Analysis'!B932,IMDB_Movies_2[imdb_score]),0.95)</f>
        <v>6.5</v>
      </c>
    </row>
    <row r="933" spans="2:4" x14ac:dyDescent="0.3">
      <c r="B933" t="str">
        <v>Terry George</v>
      </c>
      <c r="C933" s="1" cm="1">
        <f t="array" ref="C933">IFERROR(AVERAGE(IF(IMDB_Movies_2[director_name]='Director Analysis'!$B933,IMDB_Movies_2[imdb_score])),0)</f>
        <v>8.1</v>
      </c>
      <c r="D933" s="1" cm="1">
        <f t="array" ref="D933">_xlfn.PERCENTILE.INC(IF(IMDB_Movies_2[director_name]='Director Analysis'!B933,IMDB_Movies_2[imdb_score]),0.95)</f>
        <v>8.1</v>
      </c>
    </row>
    <row r="934" spans="2:4" x14ac:dyDescent="0.3">
      <c r="B934" t="str">
        <v>Xavier Gens</v>
      </c>
      <c r="C934" s="1" cm="1">
        <f t="array" ref="C934">IFERROR(AVERAGE(IF(IMDB_Movies_2[director_name]='Director Analysis'!$B934,IMDB_Movies_2[imdb_score])),0)</f>
        <v>6.05</v>
      </c>
      <c r="D934" s="1" cm="1">
        <f t="array" ref="D934">_xlfn.PERCENTILE.INC(IF(IMDB_Movies_2[director_name]='Director Analysis'!B934,IMDB_Movies_2[imdb_score]),0.95)</f>
        <v>6.2749999999999995</v>
      </c>
    </row>
    <row r="935" spans="2:4" x14ac:dyDescent="0.3">
      <c r="B935" t="str">
        <v>Kasi Lemmons</v>
      </c>
      <c r="C935" s="1" cm="1">
        <f t="array" ref="C935">IFERROR(AVERAGE(IF(IMDB_Movies_2[director_name]='Director Analysis'!$B935,IMDB_Movies_2[imdb_score])),0)</f>
        <v>5.85</v>
      </c>
      <c r="D935" s="1" cm="1">
        <f t="array" ref="D935">_xlfn.PERCENTILE.INC(IF(IMDB_Movies_2[director_name]='Director Analysis'!B935,IMDB_Movies_2[imdb_score]),0.95)</f>
        <v>7.1549999999999994</v>
      </c>
    </row>
    <row r="936" spans="2:4" x14ac:dyDescent="0.3">
      <c r="B936" t="str">
        <v>Matt Dillon</v>
      </c>
      <c r="C936" s="1" cm="1">
        <f t="array" ref="C936">IFERROR(AVERAGE(IF(IMDB_Movies_2[director_name]='Director Analysis'!$B936,IMDB_Movies_2[imdb_score])),0)</f>
        <v>6</v>
      </c>
      <c r="D936" s="1" cm="1">
        <f t="array" ref="D936">_xlfn.PERCENTILE.INC(IF(IMDB_Movies_2[director_name]='Director Analysis'!B936,IMDB_Movies_2[imdb_score]),0.95)</f>
        <v>6</v>
      </c>
    </row>
    <row r="937" spans="2:4" x14ac:dyDescent="0.3">
      <c r="B937" t="str">
        <v>George Cukor</v>
      </c>
      <c r="C937" s="1" cm="1">
        <f t="array" ref="C937">IFERROR(AVERAGE(IF(IMDB_Movies_2[director_name]='Director Analysis'!$B937,IMDB_Movies_2[imdb_score])),0)</f>
        <v>7.9</v>
      </c>
      <c r="D937" s="1" cm="1">
        <f t="array" ref="D937">_xlfn.PERCENTILE.INC(IF(IMDB_Movies_2[director_name]='Director Analysis'!B937,IMDB_Movies_2[imdb_score]),0.95)</f>
        <v>7.9</v>
      </c>
    </row>
    <row r="938" spans="2:4" x14ac:dyDescent="0.3">
      <c r="B938" t="str">
        <v>Jim Gillespie</v>
      </c>
      <c r="C938" s="1" cm="1">
        <f t="array" ref="C938">IFERROR(AVERAGE(IF(IMDB_Movies_2[director_name]='Director Analysis'!$B938,IMDB_Movies_2[imdb_score])),0)</f>
        <v>5.6</v>
      </c>
      <c r="D938" s="1" cm="1">
        <f t="array" ref="D938">_xlfn.PERCENTILE.INC(IF(IMDB_Movies_2[director_name]='Director Analysis'!B938,IMDB_Movies_2[imdb_score]),0.95)</f>
        <v>5.6</v>
      </c>
    </row>
    <row r="939" spans="2:4" x14ac:dyDescent="0.3">
      <c r="B939" t="str">
        <v>John Hoffman</v>
      </c>
      <c r="C939" s="1" cm="1">
        <f t="array" ref="C939">IFERROR(AVERAGE(IF(IMDB_Movies_2[director_name]='Director Analysis'!$B939,IMDB_Movies_2[imdb_score])),0)</f>
        <v>5.0999999999999996</v>
      </c>
      <c r="D939" s="1" cm="1">
        <f t="array" ref="D939">_xlfn.PERCENTILE.INC(IF(IMDB_Movies_2[director_name]='Director Analysis'!B939,IMDB_Movies_2[imdb_score]),0.95)</f>
        <v>5.0999999999999996</v>
      </c>
    </row>
    <row r="940" spans="2:4" x14ac:dyDescent="0.3">
      <c r="B940" t="str">
        <v>Kevin Greutert</v>
      </c>
      <c r="C940" s="1" cm="1">
        <f t="array" ref="C940">IFERROR(AVERAGE(IF(IMDB_Movies_2[director_name]='Director Analysis'!$B940,IMDB_Movies_2[imdb_score])),0)</f>
        <v>5.8</v>
      </c>
      <c r="D940" s="1" cm="1">
        <f t="array" ref="D940">_xlfn.PERCENTILE.INC(IF(IMDB_Movies_2[director_name]='Director Analysis'!B940,IMDB_Movies_2[imdb_score]),0.95)</f>
        <v>5.98</v>
      </c>
    </row>
    <row r="941" spans="2:4" x14ac:dyDescent="0.3">
      <c r="B941" t="str">
        <v>John Fortenberry</v>
      </c>
      <c r="C941" s="1" cm="1">
        <f t="array" ref="C941">IFERROR(AVERAGE(IF(IMDB_Movies_2[director_name]='Director Analysis'!$B941,IMDB_Movies_2[imdb_score])),0)</f>
        <v>6.2</v>
      </c>
      <c r="D941" s="1" cm="1">
        <f t="array" ref="D941">_xlfn.PERCENTILE.INC(IF(IMDB_Movies_2[director_name]='Director Analysis'!B941,IMDB_Movies_2[imdb_score]),0.95)</f>
        <v>6.2</v>
      </c>
    </row>
    <row r="942" spans="2:4" x14ac:dyDescent="0.3">
      <c r="B942" t="str">
        <v>Daniel Barnz</v>
      </c>
      <c r="C942" s="1" cm="1">
        <f t="array" ref="C942">IFERROR(AVERAGE(IF(IMDB_Movies_2[director_name]='Director Analysis'!$B942,IMDB_Movies_2[imdb_score])),0)</f>
        <v>5.6</v>
      </c>
      <c r="D942" s="1" cm="1">
        <f t="array" ref="D942">_xlfn.PERCENTILE.INC(IF(IMDB_Movies_2[director_name]='Director Analysis'!B942,IMDB_Movies_2[imdb_score]),0.95)</f>
        <v>5.6</v>
      </c>
    </row>
    <row r="943" spans="2:4" x14ac:dyDescent="0.3">
      <c r="B943" t="str">
        <v>Jason Moore</v>
      </c>
      <c r="C943" s="1" cm="1">
        <f t="array" ref="C943">IFERROR(AVERAGE(IF(IMDB_Movies_2[director_name]='Director Analysis'!$B943,IMDB_Movies_2[imdb_score])),0)</f>
        <v>7.2</v>
      </c>
      <c r="D943" s="1" cm="1">
        <f t="array" ref="D943">_xlfn.PERCENTILE.INC(IF(IMDB_Movies_2[director_name]='Director Analysis'!B943,IMDB_Movies_2[imdb_score]),0.95)</f>
        <v>7.2</v>
      </c>
    </row>
    <row r="944" spans="2:4" x14ac:dyDescent="0.3">
      <c r="B944" t="str">
        <v>Robert Harmon</v>
      </c>
      <c r="C944" s="1" cm="1">
        <f t="array" ref="C944">IFERROR(AVERAGE(IF(IMDB_Movies_2[director_name]='Director Analysis'!$B944,IMDB_Movies_2[imdb_score])),0)</f>
        <v>5.15</v>
      </c>
      <c r="D944" s="1" cm="1">
        <f t="array" ref="D944">_xlfn.PERCENTILE.INC(IF(IMDB_Movies_2[director_name]='Director Analysis'!B944,IMDB_Movies_2[imdb_score]),0.95)</f>
        <v>5.4649999999999999</v>
      </c>
    </row>
    <row r="945" spans="2:4" x14ac:dyDescent="0.3">
      <c r="B945" t="str">
        <v>Trent Cooper</v>
      </c>
      <c r="C945" s="1" cm="1">
        <f t="array" ref="C945">IFERROR(AVERAGE(IF(IMDB_Movies_2[director_name]='Director Analysis'!$B945,IMDB_Movies_2[imdb_score])),0)</f>
        <v>3.1</v>
      </c>
      <c r="D945" s="1" cm="1">
        <f t="array" ref="D945">_xlfn.PERCENTILE.INC(IF(IMDB_Movies_2[director_name]='Director Analysis'!B945,IMDB_Movies_2[imdb_score]),0.95)</f>
        <v>3.1</v>
      </c>
    </row>
    <row r="946" spans="2:4" x14ac:dyDescent="0.3">
      <c r="B946" t="str">
        <v>Gary Halvorson</v>
      </c>
      <c r="C946" s="1" cm="1">
        <f t="array" ref="C946">IFERROR(AVERAGE(IF(IMDB_Movies_2[director_name]='Director Analysis'!$B946,IMDB_Movies_2[imdb_score])),0)</f>
        <v>5.8</v>
      </c>
      <c r="D946" s="1" cm="1">
        <f t="array" ref="D946">_xlfn.PERCENTILE.INC(IF(IMDB_Movies_2[director_name]='Director Analysis'!B946,IMDB_Movies_2[imdb_score]),0.95)</f>
        <v>5.8</v>
      </c>
    </row>
    <row r="947" spans="2:4" x14ac:dyDescent="0.3">
      <c r="B947" t="str">
        <v>Fede Alvarez</v>
      </c>
      <c r="C947" s="1" cm="1">
        <f t="array" ref="C947">IFERROR(AVERAGE(IF(IMDB_Movies_2[director_name]='Director Analysis'!$B947,IMDB_Movies_2[imdb_score])),0)</f>
        <v>6.5</v>
      </c>
      <c r="D947" s="1" cm="1">
        <f t="array" ref="D947">_xlfn.PERCENTILE.INC(IF(IMDB_Movies_2[director_name]='Director Analysis'!B947,IMDB_Movies_2[imdb_score]),0.95)</f>
        <v>6.5</v>
      </c>
    </row>
    <row r="948" spans="2:4" x14ac:dyDescent="0.3">
      <c r="B948" t="str">
        <v>Sidney J. Furie</v>
      </c>
      <c r="C948" s="1" cm="1">
        <f t="array" ref="C948">IFERROR(AVERAGE(IF(IMDB_Movies_2[director_name]='Director Analysis'!$B948,IMDB_Movies_2[imdb_score])),0)</f>
        <v>3.6</v>
      </c>
      <c r="D948" s="1" cm="1">
        <f t="array" ref="D948">_xlfn.PERCENTILE.INC(IF(IMDB_Movies_2[director_name]='Director Analysis'!B948,IMDB_Movies_2[imdb_score]),0.95)</f>
        <v>3.6</v>
      </c>
    </row>
    <row r="949" spans="2:4" x14ac:dyDescent="0.3">
      <c r="B949" t="str">
        <v>Wayne Kramer</v>
      </c>
      <c r="C949" s="1" cm="1">
        <f t="array" ref="C949">IFERROR(AVERAGE(IF(IMDB_Movies_2[director_name]='Director Analysis'!$B949,IMDB_Movies_2[imdb_score])),0)</f>
        <v>7.2</v>
      </c>
      <c r="D949" s="1" cm="1">
        <f t="array" ref="D949">_xlfn.PERCENTILE.INC(IF(IMDB_Movies_2[director_name]='Director Analysis'!B949,IMDB_Movies_2[imdb_score]),0.95)</f>
        <v>7.3800000000000008</v>
      </c>
    </row>
    <row r="950" spans="2:4" x14ac:dyDescent="0.3">
      <c r="B950" t="str">
        <v>Jim Goddard</v>
      </c>
      <c r="C950" s="1" cm="1">
        <f t="array" ref="C950">IFERROR(AVERAGE(IF(IMDB_Movies_2[director_name]='Director Analysis'!$B950,IMDB_Movies_2[imdb_score])),0)</f>
        <v>3</v>
      </c>
      <c r="D950" s="1" cm="1">
        <f t="array" ref="D950">_xlfn.PERCENTILE.INC(IF(IMDB_Movies_2[director_name]='Director Analysis'!B950,IMDB_Movies_2[imdb_score]),0.95)</f>
        <v>3</v>
      </c>
    </row>
    <row r="951" spans="2:4" x14ac:dyDescent="0.3">
      <c r="B951" t="str">
        <v>Noel Marshall</v>
      </c>
      <c r="C951" s="1" cm="1">
        <f t="array" ref="C951">IFERROR(AVERAGE(IF(IMDB_Movies_2[director_name]='Director Analysis'!$B951,IMDB_Movies_2[imdb_score])),0)</f>
        <v>6.4</v>
      </c>
      <c r="D951" s="1" cm="1">
        <f t="array" ref="D951">_xlfn.PERCENTILE.INC(IF(IMDB_Movies_2[director_name]='Director Analysis'!B951,IMDB_Movies_2[imdb_score]),0.95)</f>
        <v>6.4</v>
      </c>
    </row>
    <row r="952" spans="2:4" x14ac:dyDescent="0.3">
      <c r="B952" t="str">
        <v>Andrea Di Stefano</v>
      </c>
      <c r="C952" s="1" cm="1">
        <f t="array" ref="C952">IFERROR(AVERAGE(IF(IMDB_Movies_2[director_name]='Director Analysis'!$B952,IMDB_Movies_2[imdb_score])),0)</f>
        <v>6.6</v>
      </c>
      <c r="D952" s="1" cm="1">
        <f t="array" ref="D952">_xlfn.PERCENTILE.INC(IF(IMDB_Movies_2[director_name]='Director Analysis'!B952,IMDB_Movies_2[imdb_score]),0.95)</f>
        <v>6.6</v>
      </c>
    </row>
    <row r="953" spans="2:4" x14ac:dyDescent="0.3">
      <c r="B953" t="str">
        <v>Todd Lincoln</v>
      </c>
      <c r="C953" s="1" cm="1">
        <f t="array" ref="C953">IFERROR(AVERAGE(IF(IMDB_Movies_2[director_name]='Director Analysis'!$B953,IMDB_Movies_2[imdb_score])),0)</f>
        <v>4.0999999999999996</v>
      </c>
      <c r="D953" s="1" cm="1">
        <f t="array" ref="D953">_xlfn.PERCENTILE.INC(IF(IMDB_Movies_2[director_name]='Director Analysis'!B953,IMDB_Movies_2[imdb_score]),0.95)</f>
        <v>4.0999999999999996</v>
      </c>
    </row>
    <row r="954" spans="2:4" x14ac:dyDescent="0.3">
      <c r="B954" t="str">
        <v>Howard Zieff</v>
      </c>
      <c r="C954" s="1" cm="1">
        <f t="array" ref="C954">IFERROR(AVERAGE(IF(IMDB_Movies_2[director_name]='Director Analysis'!$B954,IMDB_Movies_2[imdb_score])),0)</f>
        <v>6.4499999999999993</v>
      </c>
      <c r="D954" s="1" cm="1">
        <f t="array" ref="D954">_xlfn.PERCENTILE.INC(IF(IMDB_Movies_2[director_name]='Director Analysis'!B954,IMDB_Movies_2[imdb_score]),0.95)</f>
        <v>6.7649999999999997</v>
      </c>
    </row>
    <row r="955" spans="2:4" x14ac:dyDescent="0.3">
      <c r="B955" t="str">
        <v>Steven Shainberg</v>
      </c>
      <c r="C955" s="1" cm="1">
        <f t="array" ref="C955">IFERROR(AVERAGE(IF(IMDB_Movies_2[director_name]='Director Analysis'!$B955,IMDB_Movies_2[imdb_score])),0)</f>
        <v>6.8</v>
      </c>
      <c r="D955" s="1" cm="1">
        <f t="array" ref="D955">_xlfn.PERCENTILE.INC(IF(IMDB_Movies_2[director_name]='Director Analysis'!B955,IMDB_Movies_2[imdb_score]),0.95)</f>
        <v>7.0699999999999994</v>
      </c>
    </row>
    <row r="956" spans="2:4" x14ac:dyDescent="0.3">
      <c r="B956" t="str">
        <v>Julian Jarrold</v>
      </c>
      <c r="C956" s="1" cm="1">
        <f t="array" ref="C956">IFERROR(AVERAGE(IF(IMDB_Movies_2[director_name]='Director Analysis'!$B956,IMDB_Movies_2[imdb_score])),0)</f>
        <v>7.1</v>
      </c>
      <c r="D956" s="1" cm="1">
        <f t="array" ref="D956">_xlfn.PERCENTILE.INC(IF(IMDB_Movies_2[director_name]='Director Analysis'!B956,IMDB_Movies_2[imdb_score]),0.95)</f>
        <v>7.1</v>
      </c>
    </row>
    <row r="957" spans="2:4" x14ac:dyDescent="0.3">
      <c r="B957" t="str">
        <v>Joe Nussbaum</v>
      </c>
      <c r="C957" s="1" cm="1">
        <f t="array" ref="C957">IFERROR(AVERAGE(IF(IMDB_Movies_2[director_name]='Director Analysis'!$B957,IMDB_Movies_2[imdb_score])),0)</f>
        <v>5.666666666666667</v>
      </c>
      <c r="D957" s="1" cm="1">
        <f t="array" ref="D957">_xlfn.PERCENTILE.INC(IF(IMDB_Movies_2[director_name]='Director Analysis'!B957,IMDB_Movies_2[imdb_score]),0.95)</f>
        <v>6.21</v>
      </c>
    </row>
    <row r="958" spans="2:4" x14ac:dyDescent="0.3">
      <c r="B958" t="str">
        <v>Vadim Perelman</v>
      </c>
      <c r="C958" s="1" cm="1">
        <f t="array" ref="C958">IFERROR(AVERAGE(IF(IMDB_Movies_2[director_name]='Director Analysis'!$B958,IMDB_Movies_2[imdb_score])),0)</f>
        <v>7</v>
      </c>
      <c r="D958" s="1" cm="1">
        <f t="array" ref="D958">_xlfn.PERCENTILE.INC(IF(IMDB_Movies_2[director_name]='Director Analysis'!B958,IMDB_Movies_2[imdb_score]),0.95)</f>
        <v>7.5399999999999991</v>
      </c>
    </row>
    <row r="959" spans="2:4" x14ac:dyDescent="0.3">
      <c r="B959" t="str">
        <v>Peter Farrelly</v>
      </c>
      <c r="C959" s="1" cm="1">
        <f t="array" ref="C959">IFERROR(AVERAGE(IF(IMDB_Movies_2[director_name]='Director Analysis'!$B959,IMDB_Movies_2[imdb_score])),0)</f>
        <v>7.3</v>
      </c>
      <c r="D959" s="1" cm="1">
        <f t="array" ref="D959">_xlfn.PERCENTILE.INC(IF(IMDB_Movies_2[director_name]='Director Analysis'!B959,IMDB_Movies_2[imdb_score]),0.95)</f>
        <v>7.3</v>
      </c>
    </row>
    <row r="960" spans="2:4" x14ac:dyDescent="0.3">
      <c r="B960" t="str">
        <v>Michel Hazanavicius</v>
      </c>
      <c r="C960" s="1" cm="1">
        <f t="array" ref="C960">IFERROR(AVERAGE(IF(IMDB_Movies_2[director_name]='Director Analysis'!$B960,IMDB_Movies_2[imdb_score])),0)</f>
        <v>8</v>
      </c>
      <c r="D960" s="1" cm="1">
        <f t="array" ref="D960">_xlfn.PERCENTILE.INC(IF(IMDB_Movies_2[director_name]='Director Analysis'!B960,IMDB_Movies_2[imdb_score]),0.95)</f>
        <v>8</v>
      </c>
    </row>
    <row r="961" spans="2:4" x14ac:dyDescent="0.3">
      <c r="B961" t="str">
        <v>Cyrus Nowrasteh</v>
      </c>
      <c r="C961" s="1" cm="1">
        <f t="array" ref="C961">IFERROR(AVERAGE(IF(IMDB_Movies_2[director_name]='Director Analysis'!$B961,IMDB_Movies_2[imdb_score])),0)</f>
        <v>5.4</v>
      </c>
      <c r="D961" s="1" cm="1">
        <f t="array" ref="D961">_xlfn.PERCENTILE.INC(IF(IMDB_Movies_2[director_name]='Director Analysis'!B961,IMDB_Movies_2[imdb_score]),0.95)</f>
        <v>5.4</v>
      </c>
    </row>
    <row r="962" spans="2:4" x14ac:dyDescent="0.3">
      <c r="B962" t="str">
        <v>Perry Andelin Blake</v>
      </c>
      <c r="C962" s="1" cm="1">
        <f t="array" ref="C962">IFERROR(AVERAGE(IF(IMDB_Movies_2[director_name]='Director Analysis'!$B962,IMDB_Movies_2[imdb_score])),0)</f>
        <v>3.3</v>
      </c>
      <c r="D962" s="1" cm="1">
        <f t="array" ref="D962">_xlfn.PERCENTILE.INC(IF(IMDB_Movies_2[director_name]='Director Analysis'!B962,IMDB_Movies_2[imdb_score]),0.95)</f>
        <v>3.3</v>
      </c>
    </row>
    <row r="963" spans="2:4" x14ac:dyDescent="0.3">
      <c r="B963" t="str">
        <v>Christian E. Christiansen</v>
      </c>
      <c r="C963" s="1" cm="1">
        <f t="array" ref="C963">IFERROR(AVERAGE(IF(IMDB_Movies_2[director_name]='Director Analysis'!$B963,IMDB_Movies_2[imdb_score])),0)</f>
        <v>4.8</v>
      </c>
      <c r="D963" s="1" cm="1">
        <f t="array" ref="D963">_xlfn.PERCENTILE.INC(IF(IMDB_Movies_2[director_name]='Director Analysis'!B963,IMDB_Movies_2[imdb_score]),0.95)</f>
        <v>4.8</v>
      </c>
    </row>
    <row r="964" spans="2:4" x14ac:dyDescent="0.3">
      <c r="B964" t="str">
        <v>Sheldon Lettich</v>
      </c>
      <c r="C964" s="1" cm="1">
        <f t="array" ref="C964">IFERROR(AVERAGE(IF(IMDB_Movies_2[director_name]='Director Analysis'!$B964,IMDB_Movies_2[imdb_score])),0)</f>
        <v>6.1</v>
      </c>
      <c r="D964" s="1" cm="1">
        <f t="array" ref="D964">_xlfn.PERCENTILE.INC(IF(IMDB_Movies_2[director_name]='Director Analysis'!B964,IMDB_Movies_2[imdb_score]),0.95)</f>
        <v>6.6400000000000006</v>
      </c>
    </row>
    <row r="965" spans="2:4" x14ac:dyDescent="0.3">
      <c r="B965" t="str">
        <v>Diane English</v>
      </c>
      <c r="C965" s="1" cm="1">
        <f t="array" ref="C965">IFERROR(AVERAGE(IF(IMDB_Movies_2[director_name]='Director Analysis'!$B965,IMDB_Movies_2[imdb_score])),0)</f>
        <v>4.9000000000000004</v>
      </c>
      <c r="D965" s="1" cm="1">
        <f t="array" ref="D965">_xlfn.PERCENTILE.INC(IF(IMDB_Movies_2[director_name]='Director Analysis'!B965,IMDB_Movies_2[imdb_score]),0.95)</f>
        <v>4.9000000000000004</v>
      </c>
    </row>
    <row r="966" spans="2:4" x14ac:dyDescent="0.3">
      <c r="B966" t="str">
        <v>Robert Iscove</v>
      </c>
      <c r="C966" s="1" cm="1">
        <f t="array" ref="C966">IFERROR(AVERAGE(IF(IMDB_Movies_2[director_name]='Director Analysis'!$B966,IMDB_Movies_2[imdb_score])),0)</f>
        <v>4.3999999999999995</v>
      </c>
      <c r="D966" s="1" cm="1">
        <f t="array" ref="D966">_xlfn.PERCENTILE.INC(IF(IMDB_Movies_2[director_name]='Director Analysis'!B966,IMDB_Movies_2[imdb_score]),0.95)</f>
        <v>5.75</v>
      </c>
    </row>
    <row r="967" spans="2:4" x14ac:dyDescent="0.3">
      <c r="B967" t="str">
        <v>Peter Kosminsky</v>
      </c>
      <c r="C967" s="1" cm="1">
        <f t="array" ref="C967">IFERROR(AVERAGE(IF(IMDB_Movies_2[director_name]='Director Analysis'!$B967,IMDB_Movies_2[imdb_score])),0)</f>
        <v>7.2</v>
      </c>
      <c r="D967" s="1" cm="1">
        <f t="array" ref="D967">_xlfn.PERCENTILE.INC(IF(IMDB_Movies_2[director_name]='Director Analysis'!B967,IMDB_Movies_2[imdb_score]),0.95)</f>
        <v>7.2</v>
      </c>
    </row>
    <row r="968" spans="2:4" x14ac:dyDescent="0.3">
      <c r="B968" t="str">
        <v>Nick Gomez</v>
      </c>
      <c r="C968" s="1" cm="1">
        <f t="array" ref="C968">IFERROR(AVERAGE(IF(IMDB_Movies_2[director_name]='Director Analysis'!$B968,IMDB_Movies_2[imdb_score])),0)</f>
        <v>5.6</v>
      </c>
      <c r="D968" s="1" cm="1">
        <f t="array" ref="D968">_xlfn.PERCENTILE.INC(IF(IMDB_Movies_2[director_name]='Director Analysis'!B968,IMDB_Movies_2[imdb_score]),0.95)</f>
        <v>5.6</v>
      </c>
    </row>
    <row r="969" spans="2:4" x14ac:dyDescent="0.3">
      <c r="B969" t="str">
        <v>Allen Coulter</v>
      </c>
      <c r="C969" s="1" cm="1">
        <f t="array" ref="C969">IFERROR(AVERAGE(IF(IMDB_Movies_2[director_name]='Director Analysis'!$B969,IMDB_Movies_2[imdb_score])),0)</f>
        <v>7.2</v>
      </c>
      <c r="D969" s="1" cm="1">
        <f t="array" ref="D969">_xlfn.PERCENTILE.INC(IF(IMDB_Movies_2[director_name]='Director Analysis'!B969,IMDB_Movies_2[imdb_score]),0.95)</f>
        <v>7.2</v>
      </c>
    </row>
    <row r="970" spans="2:4" x14ac:dyDescent="0.3">
      <c r="B970" t="str">
        <v>Clare Kilner</v>
      </c>
      <c r="C970" s="1" cm="1">
        <f t="array" ref="C970">IFERROR(AVERAGE(IF(IMDB_Movies_2[director_name]='Director Analysis'!$B970,IMDB_Movies_2[imdb_score])),0)</f>
        <v>5.9</v>
      </c>
      <c r="D970" s="1" cm="1">
        <f t="array" ref="D970">_xlfn.PERCENTILE.INC(IF(IMDB_Movies_2[director_name]='Director Analysis'!B970,IMDB_Movies_2[imdb_score]),0.95)</f>
        <v>6.08</v>
      </c>
    </row>
    <row r="971" spans="2:4" x14ac:dyDescent="0.3">
      <c r="B971" t="str">
        <v>Josef Rusnak</v>
      </c>
      <c r="C971" s="1" cm="1">
        <f t="array" ref="C971">IFERROR(AVERAGE(IF(IMDB_Movies_2[director_name]='Director Analysis'!$B971,IMDB_Movies_2[imdb_score])),0)</f>
        <v>7</v>
      </c>
      <c r="D971" s="1" cm="1">
        <f t="array" ref="D971">_xlfn.PERCENTILE.INC(IF(IMDB_Movies_2[director_name]='Director Analysis'!B971,IMDB_Movies_2[imdb_score]),0.95)</f>
        <v>7</v>
      </c>
    </row>
    <row r="972" spans="2:4" x14ac:dyDescent="0.3">
      <c r="B972" t="str">
        <v>Bruce Paltrow</v>
      </c>
      <c r="C972" s="1" cm="1">
        <f t="array" ref="C972">IFERROR(AVERAGE(IF(IMDB_Movies_2[director_name]='Director Analysis'!$B972,IMDB_Movies_2[imdb_score])),0)</f>
        <v>6</v>
      </c>
      <c r="D972" s="1" cm="1">
        <f t="array" ref="D972">_xlfn.PERCENTILE.INC(IF(IMDB_Movies_2[director_name]='Director Analysis'!B972,IMDB_Movies_2[imdb_score]),0.95)</f>
        <v>6</v>
      </c>
    </row>
    <row r="973" spans="2:4" x14ac:dyDescent="0.3">
      <c r="B973" t="str">
        <v>Adam Rifkin</v>
      </c>
      <c r="C973" s="1" cm="1">
        <f t="array" ref="C973">IFERROR(AVERAGE(IF(IMDB_Movies_2[director_name]='Director Analysis'!$B973,IMDB_Movies_2[imdb_score])),0)</f>
        <v>6.8</v>
      </c>
      <c r="D973" s="1" cm="1">
        <f t="array" ref="D973">_xlfn.PERCENTILE.INC(IF(IMDB_Movies_2[director_name]='Director Analysis'!B973,IMDB_Movies_2[imdb_score]),0.95)</f>
        <v>6.8</v>
      </c>
    </row>
    <row r="974" spans="2:4" x14ac:dyDescent="0.3">
      <c r="B974" t="str">
        <v>Susanne Bier</v>
      </c>
      <c r="C974" s="1" cm="1">
        <f t="array" ref="C974">IFERROR(AVERAGE(IF(IMDB_Movies_2[director_name]='Director Analysis'!$B974,IMDB_Movies_2[imdb_score])),0)</f>
        <v>7.2</v>
      </c>
      <c r="D974" s="1" cm="1">
        <f t="array" ref="D974">_xlfn.PERCENTILE.INC(IF(IMDB_Movies_2[director_name]='Director Analysis'!B974,IMDB_Movies_2[imdb_score]),0.95)</f>
        <v>7.2</v>
      </c>
    </row>
    <row r="975" spans="2:4" x14ac:dyDescent="0.3">
      <c r="B975" t="str">
        <v>Kenneth Johnson</v>
      </c>
      <c r="C975" s="1" cm="1">
        <f t="array" ref="C975">IFERROR(AVERAGE(IF(IMDB_Movies_2[director_name]='Director Analysis'!$B975,IMDB_Movies_2[imdb_score])),0)</f>
        <v>2.8</v>
      </c>
      <c r="D975" s="1" cm="1">
        <f t="array" ref="D975">_xlfn.PERCENTILE.INC(IF(IMDB_Movies_2[director_name]='Director Analysis'!B975,IMDB_Movies_2[imdb_score]),0.95)</f>
        <v>2.8</v>
      </c>
    </row>
    <row r="976" spans="2:4" x14ac:dyDescent="0.3">
      <c r="B976" t="str">
        <v>James Ivory</v>
      </c>
      <c r="C976" s="1" cm="1">
        <f t="array" ref="C976">IFERROR(AVERAGE(IF(IMDB_Movies_2[director_name]='Director Analysis'!$B976,IMDB_Movies_2[imdb_score])),0)</f>
        <v>7.1</v>
      </c>
      <c r="D976" s="1" cm="1">
        <f t="array" ref="D976">_xlfn.PERCENTILE.INC(IF(IMDB_Movies_2[director_name]='Director Analysis'!B976,IMDB_Movies_2[imdb_score]),0.95)</f>
        <v>7.88</v>
      </c>
    </row>
    <row r="977" spans="2:4" x14ac:dyDescent="0.3">
      <c r="B977" t="str">
        <v>Jessy Terrero</v>
      </c>
      <c r="C977" s="1" cm="1">
        <f t="array" ref="C977">IFERROR(AVERAGE(IF(IMDB_Movies_2[director_name]='Director Analysis'!$B977,IMDB_Movies_2[imdb_score])),0)</f>
        <v>4.4000000000000004</v>
      </c>
      <c r="D977" s="1" cm="1">
        <f t="array" ref="D977">_xlfn.PERCENTILE.INC(IF(IMDB_Movies_2[director_name]='Director Analysis'!B977,IMDB_Movies_2[imdb_score]),0.95)</f>
        <v>4.4000000000000004</v>
      </c>
    </row>
    <row r="978" spans="2:4" x14ac:dyDescent="0.3">
      <c r="B978" t="str">
        <v>Vicente Amorim</v>
      </c>
      <c r="C978" s="1" cm="1">
        <f t="array" ref="C978">IFERROR(AVERAGE(IF(IMDB_Movies_2[director_name]='Director Analysis'!$B978,IMDB_Movies_2[imdb_score])),0)</f>
        <v>6.2</v>
      </c>
      <c r="D978" s="1" cm="1">
        <f t="array" ref="D978">_xlfn.PERCENTILE.INC(IF(IMDB_Movies_2[director_name]='Director Analysis'!B978,IMDB_Movies_2[imdb_score]),0.95)</f>
        <v>6.2</v>
      </c>
    </row>
    <row r="979" spans="2:4" x14ac:dyDescent="0.3">
      <c r="B979" t="str">
        <v>Gaspar NoÃ©</v>
      </c>
      <c r="C979" s="1" cm="1">
        <f t="array" ref="C979">IFERROR(AVERAGE(IF(IMDB_Movies_2[director_name]='Director Analysis'!$B979,IMDB_Movies_2[imdb_score])),0)</f>
        <v>7.3</v>
      </c>
      <c r="D979" s="1" cm="1">
        <f t="array" ref="D979">_xlfn.PERCENTILE.INC(IF(IMDB_Movies_2[director_name]='Director Analysis'!B979,IMDB_Movies_2[imdb_score]),0.95)</f>
        <v>7.3</v>
      </c>
    </row>
    <row r="980" spans="2:4" x14ac:dyDescent="0.3">
      <c r="B980" t="str">
        <v>Tommy Lee Jones</v>
      </c>
      <c r="C980" s="1" cm="1">
        <f t="array" ref="C980">IFERROR(AVERAGE(IF(IMDB_Movies_2[director_name]='Director Analysis'!$B980,IMDB_Movies_2[imdb_score])),0)</f>
        <v>7.05</v>
      </c>
      <c r="D980" s="1" cm="1">
        <f t="array" ref="D980">_xlfn.PERCENTILE.INC(IF(IMDB_Movies_2[director_name]='Director Analysis'!B980,IMDB_Movies_2[imdb_score]),0.95)</f>
        <v>7.4550000000000001</v>
      </c>
    </row>
    <row r="981" spans="2:4" x14ac:dyDescent="0.3">
      <c r="B981" t="str">
        <v>Jesse Vaughan</v>
      </c>
      <c r="C981" s="1" cm="1">
        <f t="array" ref="C981">IFERROR(AVERAGE(IF(IMDB_Movies_2[director_name]='Director Analysis'!$B981,IMDB_Movies_2[imdb_score])),0)</f>
        <v>4.5</v>
      </c>
      <c r="D981" s="1" cm="1">
        <f t="array" ref="D981">_xlfn.PERCENTILE.INC(IF(IMDB_Movies_2[director_name]='Director Analysis'!B981,IMDB_Movies_2[imdb_score]),0.95)</f>
        <v>4.5</v>
      </c>
    </row>
    <row r="982" spans="2:4" x14ac:dyDescent="0.3">
      <c r="B982" t="str">
        <v>Wayne Beach</v>
      </c>
      <c r="C982" s="1" cm="1">
        <f t="array" ref="C982">IFERROR(AVERAGE(IF(IMDB_Movies_2[director_name]='Director Analysis'!$B982,IMDB_Movies_2[imdb_score])),0)</f>
        <v>5.9</v>
      </c>
      <c r="D982" s="1" cm="1">
        <f t="array" ref="D982">_xlfn.PERCENTILE.INC(IF(IMDB_Movies_2[director_name]='Director Analysis'!B982,IMDB_Movies_2[imdb_score]),0.95)</f>
        <v>5.9</v>
      </c>
    </row>
    <row r="983" spans="2:4" x14ac:dyDescent="0.3">
      <c r="B983" t="str">
        <v>GÃ©rard Krawczyk</v>
      </c>
      <c r="C983" s="1" cm="1">
        <f t="array" ref="C983">IFERROR(AVERAGE(IF(IMDB_Movies_2[director_name]='Director Analysis'!$B983,IMDB_Movies_2[imdb_score])),0)</f>
        <v>6.6</v>
      </c>
      <c r="D983" s="1" cm="1">
        <f t="array" ref="D983">_xlfn.PERCENTILE.INC(IF(IMDB_Movies_2[director_name]='Director Analysis'!B983,IMDB_Movies_2[imdb_score]),0.95)</f>
        <v>6.6</v>
      </c>
    </row>
    <row r="984" spans="2:4" x14ac:dyDescent="0.3">
      <c r="B984" t="str">
        <v>Udayan Prasad</v>
      </c>
      <c r="C984" s="1" cm="1">
        <f t="array" ref="C984">IFERROR(AVERAGE(IF(IMDB_Movies_2[director_name]='Director Analysis'!$B984,IMDB_Movies_2[imdb_score])),0)</f>
        <v>6.8</v>
      </c>
      <c r="D984" s="1" cm="1">
        <f t="array" ref="D984">_xlfn.PERCENTILE.INC(IF(IMDB_Movies_2[director_name]='Director Analysis'!B984,IMDB_Movies_2[imdb_score]),0.95)</f>
        <v>6.8</v>
      </c>
    </row>
    <row r="985" spans="2:4" x14ac:dyDescent="0.3">
      <c r="B985" t="str">
        <v>Morten Tyldum</v>
      </c>
      <c r="C985" s="1" cm="1">
        <f t="array" ref="C985">IFERROR(AVERAGE(IF(IMDB_Movies_2[director_name]='Director Analysis'!$B985,IMDB_Movies_2[imdb_score])),0)</f>
        <v>7.85</v>
      </c>
      <c r="D985" s="1" cm="1">
        <f t="array" ref="D985">_xlfn.PERCENTILE.INC(IF(IMDB_Movies_2[director_name]='Director Analysis'!B985,IMDB_Movies_2[imdb_score]),0.95)</f>
        <v>8.0749999999999993</v>
      </c>
    </row>
    <row r="986" spans="2:4" x14ac:dyDescent="0.3">
      <c r="B986" t="str">
        <v>AndrÃ©s Muschietti</v>
      </c>
      <c r="C986" s="1" cm="1">
        <f t="array" ref="C986">IFERROR(AVERAGE(IF(IMDB_Movies_2[director_name]='Director Analysis'!$B986,IMDB_Movies_2[imdb_score])),0)</f>
        <v>6.2</v>
      </c>
      <c r="D986" s="1" cm="1">
        <f t="array" ref="D986">_xlfn.PERCENTILE.INC(IF(IMDB_Movies_2[director_name]='Director Analysis'!B986,IMDB_Movies_2[imdb_score]),0.95)</f>
        <v>6.2</v>
      </c>
    </row>
    <row r="987" spans="2:4" x14ac:dyDescent="0.3">
      <c r="B987" t="str">
        <v>Gillian Armstrong</v>
      </c>
      <c r="C987" s="1" cm="1">
        <f t="array" ref="C987">IFERROR(AVERAGE(IF(IMDB_Movies_2[director_name]='Director Analysis'!$B987,IMDB_Movies_2[imdb_score])),0)</f>
        <v>7</v>
      </c>
      <c r="D987" s="1" cm="1">
        <f t="array" ref="D987">_xlfn.PERCENTILE.INC(IF(IMDB_Movies_2[director_name]='Director Analysis'!B987,IMDB_Movies_2[imdb_score]),0.95)</f>
        <v>7.27</v>
      </c>
    </row>
    <row r="988" spans="2:4" x14ac:dyDescent="0.3">
      <c r="B988" t="str">
        <v>James Watkins</v>
      </c>
      <c r="C988" s="1" cm="1">
        <f t="array" ref="C988">IFERROR(AVERAGE(IF(IMDB_Movies_2[director_name]='Director Analysis'!$B988,IMDB_Movies_2[imdb_score])),0)</f>
        <v>6.4</v>
      </c>
      <c r="D988" s="1" cm="1">
        <f t="array" ref="D988">_xlfn.PERCENTILE.INC(IF(IMDB_Movies_2[director_name]='Director Analysis'!B988,IMDB_Movies_2[imdb_score]),0.95)</f>
        <v>6.4</v>
      </c>
    </row>
    <row r="989" spans="2:4" x14ac:dyDescent="0.3">
      <c r="B989" t="str">
        <v>Jim Fall</v>
      </c>
      <c r="C989" s="1" cm="1">
        <f t="array" ref="C989">IFERROR(AVERAGE(IF(IMDB_Movies_2[director_name]='Director Analysis'!$B989,IMDB_Movies_2[imdb_score])),0)</f>
        <v>5.3</v>
      </c>
      <c r="D989" s="1" cm="1">
        <f t="array" ref="D989">_xlfn.PERCENTILE.INC(IF(IMDB_Movies_2[director_name]='Director Analysis'!B989,IMDB_Movies_2[imdb_score]),0.95)</f>
        <v>5.3</v>
      </c>
    </row>
    <row r="990" spans="2:4" x14ac:dyDescent="0.3">
      <c r="B990" t="str">
        <v>Ric Roman Waugh</v>
      </c>
      <c r="C990" s="1" cm="1">
        <f t="array" ref="C990">IFERROR(AVERAGE(IF(IMDB_Movies_2[director_name]='Director Analysis'!$B990,IMDB_Movies_2[imdb_score])),0)</f>
        <v>6.5</v>
      </c>
      <c r="D990" s="1" cm="1">
        <f t="array" ref="D990">_xlfn.PERCENTILE.INC(IF(IMDB_Movies_2[director_name]='Director Analysis'!B990,IMDB_Movies_2[imdb_score]),0.95)</f>
        <v>6.5</v>
      </c>
    </row>
    <row r="991" spans="2:4" x14ac:dyDescent="0.3">
      <c r="B991" t="str">
        <v>Michael Dougherty</v>
      </c>
      <c r="C991" s="1" cm="1">
        <f t="array" ref="C991">IFERROR(AVERAGE(IF(IMDB_Movies_2[director_name]='Director Analysis'!$B991,IMDB_Movies_2[imdb_score])),0)</f>
        <v>6.2</v>
      </c>
      <c r="D991" s="1" cm="1">
        <f t="array" ref="D991">_xlfn.PERCENTILE.INC(IF(IMDB_Movies_2[director_name]='Director Analysis'!B991,IMDB_Movies_2[imdb_score]),0.95)</f>
        <v>6.2</v>
      </c>
    </row>
    <row r="992" spans="2:4" x14ac:dyDescent="0.3">
      <c r="B992" t="str">
        <v>Joel Gallen</v>
      </c>
      <c r="C992" s="1" cm="1">
        <f t="array" ref="C992">IFERROR(AVERAGE(IF(IMDB_Movies_2[director_name]='Director Analysis'!$B992,IMDB_Movies_2[imdb_score])),0)</f>
        <v>5.7</v>
      </c>
      <c r="D992" s="1" cm="1">
        <f t="array" ref="D992">_xlfn.PERCENTILE.INC(IF(IMDB_Movies_2[director_name]='Director Analysis'!B992,IMDB_Movies_2[imdb_score]),0.95)</f>
        <v>5.7</v>
      </c>
    </row>
    <row r="993" spans="2:4" x14ac:dyDescent="0.3">
      <c r="B993" t="str">
        <v>James Marsh</v>
      </c>
      <c r="C993" s="1" cm="1">
        <f t="array" ref="C993">IFERROR(AVERAGE(IF(IMDB_Movies_2[director_name]='Director Analysis'!$B993,IMDB_Movies_2[imdb_score])),0)</f>
        <v>7.75</v>
      </c>
      <c r="D993" s="1" cm="1">
        <f t="array" ref="D993">_xlfn.PERCENTILE.INC(IF(IMDB_Movies_2[director_name]='Director Analysis'!B993,IMDB_Movies_2[imdb_score]),0.95)</f>
        <v>7.7949999999999999</v>
      </c>
    </row>
    <row r="994" spans="2:4" x14ac:dyDescent="0.3">
      <c r="B994" t="str">
        <v>Matt Williams</v>
      </c>
      <c r="C994" s="1" cm="1">
        <f t="array" ref="C994">IFERROR(AVERAGE(IF(IMDB_Movies_2[director_name]='Director Analysis'!$B994,IMDB_Movies_2[imdb_score])),0)</f>
        <v>6.8</v>
      </c>
      <c r="D994" s="1" cm="1">
        <f t="array" ref="D994">_xlfn.PERCENTILE.INC(IF(IMDB_Movies_2[director_name]='Director Analysis'!B994,IMDB_Movies_2[imdb_score]),0.95)</f>
        <v>6.8</v>
      </c>
    </row>
    <row r="995" spans="2:4" x14ac:dyDescent="0.3">
      <c r="B995" t="str">
        <v>Rob Zombie</v>
      </c>
      <c r="C995" s="1" cm="1">
        <f t="array" ref="C995">IFERROR(AVERAGE(IF(IMDB_Movies_2[director_name]='Director Analysis'!$B995,IMDB_Movies_2[imdb_score])),0)</f>
        <v>5.7249999999999996</v>
      </c>
      <c r="D995" s="1" cm="1">
        <f t="array" ref="D995">_xlfn.PERCENTILE.INC(IF(IMDB_Movies_2[director_name]='Director Analysis'!B995,IMDB_Movies_2[imdb_score]),0.95)</f>
        <v>6.7649999999999997</v>
      </c>
    </row>
    <row r="996" spans="2:4" x14ac:dyDescent="0.3">
      <c r="B996" t="str">
        <v>Dennis Iliadis</v>
      </c>
      <c r="C996" s="1" cm="1">
        <f t="array" ref="C996">IFERROR(AVERAGE(IF(IMDB_Movies_2[director_name]='Director Analysis'!$B996,IMDB_Movies_2[imdb_score])),0)</f>
        <v>6.6</v>
      </c>
      <c r="D996" s="1" cm="1">
        <f t="array" ref="D996">_xlfn.PERCENTILE.INC(IF(IMDB_Movies_2[director_name]='Director Analysis'!B996,IMDB_Movies_2[imdb_score]),0.95)</f>
        <v>6.6</v>
      </c>
    </row>
    <row r="997" spans="2:4" x14ac:dyDescent="0.3">
      <c r="B997" t="str">
        <v>Rick Rosenthal</v>
      </c>
      <c r="C997" s="1" cm="1">
        <f t="array" ref="C997">IFERROR(AVERAGE(IF(IMDB_Movies_2[director_name]='Director Analysis'!$B997,IMDB_Movies_2[imdb_score])),0)</f>
        <v>4.0999999999999996</v>
      </c>
      <c r="D997" s="1" cm="1">
        <f t="array" ref="D997">_xlfn.PERCENTILE.INC(IF(IMDB_Movies_2[director_name]='Director Analysis'!B997,IMDB_Movies_2[imdb_score]),0.95)</f>
        <v>4.0999999999999996</v>
      </c>
    </row>
    <row r="998" spans="2:4" x14ac:dyDescent="0.3">
      <c r="B998" t="str">
        <v>Denzel Washington</v>
      </c>
      <c r="C998" s="1" cm="1">
        <f t="array" ref="C998">IFERROR(AVERAGE(IF(IMDB_Movies_2[director_name]='Director Analysis'!$B998,IMDB_Movies_2[imdb_score])),0)</f>
        <v>7.4499999999999993</v>
      </c>
      <c r="D998" s="1" cm="1">
        <f t="array" ref="D998">_xlfn.PERCENTILE.INC(IF(IMDB_Movies_2[director_name]='Director Analysis'!B998,IMDB_Movies_2[imdb_score]),0.95)</f>
        <v>7.585</v>
      </c>
    </row>
    <row r="999" spans="2:4" x14ac:dyDescent="0.3">
      <c r="B999" t="str">
        <v>Nicolas Winding Refn</v>
      </c>
      <c r="C999" s="1" cm="1">
        <f t="array" ref="C999">IFERROR(AVERAGE(IF(IMDB_Movies_2[director_name]='Director Analysis'!$B999,IMDB_Movies_2[imdb_score])),0)</f>
        <v>6.833333333333333</v>
      </c>
      <c r="D999" s="1" cm="1">
        <f t="array" ref="D999">_xlfn.PERCENTILE.INC(IF(IMDB_Movies_2[director_name]='Director Analysis'!B999,IMDB_Movies_2[imdb_score]),0.95)</f>
        <v>7.72</v>
      </c>
    </row>
    <row r="1000" spans="2:4" x14ac:dyDescent="0.3">
      <c r="B1000" t="str">
        <v>Sara Sugarman</v>
      </c>
      <c r="C1000" s="1" cm="1">
        <f t="array" ref="C1000">IFERROR(AVERAGE(IF(IMDB_Movies_2[director_name]='Director Analysis'!$B1000,IMDB_Movies_2[imdb_score])),0)</f>
        <v>4.5999999999999996</v>
      </c>
      <c r="D1000" s="1" cm="1">
        <f t="array" ref="D1000">_xlfn.PERCENTILE.INC(IF(IMDB_Movies_2[director_name]='Director Analysis'!B1000,IMDB_Movies_2[imdb_score]),0.95)</f>
        <v>4.5999999999999996</v>
      </c>
    </row>
    <row r="1001" spans="2:4" x14ac:dyDescent="0.3">
      <c r="B1001" t="str">
        <v>Juan Carlos Fresnadillo</v>
      </c>
      <c r="C1001" s="1" cm="1">
        <f t="array" ref="C1001">IFERROR(AVERAGE(IF(IMDB_Movies_2[director_name]='Director Analysis'!$B1001,IMDB_Movies_2[imdb_score])),0)</f>
        <v>7</v>
      </c>
      <c r="D1001" s="1" cm="1">
        <f t="array" ref="D1001">_xlfn.PERCENTILE.INC(IF(IMDB_Movies_2[director_name]='Director Analysis'!B1001,IMDB_Movies_2[imdb_score]),0.95)</f>
        <v>7</v>
      </c>
    </row>
    <row r="1002" spans="2:4" x14ac:dyDescent="0.3">
      <c r="B1002" t="str">
        <v>Gina Prince-Bythewood</v>
      </c>
      <c r="C1002" s="1" cm="1">
        <f t="array" ref="C1002">IFERROR(AVERAGE(IF(IMDB_Movies_2[director_name]='Director Analysis'!$B1002,IMDB_Movies_2[imdb_score])),0)</f>
        <v>7.1333333333333329</v>
      </c>
      <c r="D1002" s="1" cm="1">
        <f t="array" ref="D1002">_xlfn.PERCENTILE.INC(IF(IMDB_Movies_2[director_name]='Director Analysis'!B1002,IMDB_Movies_2[imdb_score]),0.95)</f>
        <v>7.29</v>
      </c>
    </row>
    <row r="1003" spans="2:4" x14ac:dyDescent="0.3">
      <c r="B1003" t="str">
        <v>Phil Traill</v>
      </c>
      <c r="C1003" s="1" cm="1">
        <f t="array" ref="C1003">IFERROR(AVERAGE(IF(IMDB_Movies_2[director_name]='Director Analysis'!$B1003,IMDB_Movies_2[imdb_score])),0)</f>
        <v>4.8</v>
      </c>
      <c r="D1003" s="1" cm="1">
        <f t="array" ref="D1003">_xlfn.PERCENTILE.INC(IF(IMDB_Movies_2[director_name]='Director Analysis'!B1003,IMDB_Movies_2[imdb_score]),0.95)</f>
        <v>4.8</v>
      </c>
    </row>
    <row r="1004" spans="2:4" x14ac:dyDescent="0.3">
      <c r="B1004" t="str">
        <v>Joe Berlinger</v>
      </c>
      <c r="C1004" s="1" cm="1">
        <f t="array" ref="C1004">IFERROR(AVERAGE(IF(IMDB_Movies_2[director_name]='Director Analysis'!$B1004,IMDB_Movies_2[imdb_score])),0)</f>
        <v>4</v>
      </c>
      <c r="D1004" s="1" cm="1">
        <f t="array" ref="D1004">_xlfn.PERCENTILE.INC(IF(IMDB_Movies_2[director_name]='Director Analysis'!B1004,IMDB_Movies_2[imdb_score]),0.95)</f>
        <v>4</v>
      </c>
    </row>
    <row r="1005" spans="2:4" x14ac:dyDescent="0.3">
      <c r="B1005" t="str">
        <v>Elizabeth Allen Rosenbaum</v>
      </c>
      <c r="C1005" s="1" cm="1">
        <f t="array" ref="C1005">IFERROR(AVERAGE(IF(IMDB_Movies_2[director_name]='Director Analysis'!$B1005,IMDB_Movies_2[imdb_score])),0)</f>
        <v>6</v>
      </c>
      <c r="D1005" s="1" cm="1">
        <f t="array" ref="D1005">_xlfn.PERCENTILE.INC(IF(IMDB_Movies_2[director_name]='Director Analysis'!B1005,IMDB_Movies_2[imdb_score]),0.95)</f>
        <v>6.63</v>
      </c>
    </row>
    <row r="1006" spans="2:4" x14ac:dyDescent="0.3">
      <c r="B1006" t="str">
        <v>Michael Mayer</v>
      </c>
      <c r="C1006" s="1" cm="1">
        <f t="array" ref="C1006">IFERROR(AVERAGE(IF(IMDB_Movies_2[director_name]='Director Analysis'!$B1006,IMDB_Movies_2[imdb_score])),0)</f>
        <v>6.5</v>
      </c>
      <c r="D1006" s="1" cm="1">
        <f t="array" ref="D1006">_xlfn.PERCENTILE.INC(IF(IMDB_Movies_2[director_name]='Director Analysis'!B1006,IMDB_Movies_2[imdb_score]),0.95)</f>
        <v>6.77</v>
      </c>
    </row>
    <row r="1007" spans="2:4" x14ac:dyDescent="0.3">
      <c r="B1007" t="str">
        <v>Martin Weisz</v>
      </c>
      <c r="C1007" s="1" cm="1">
        <f t="array" ref="C1007">IFERROR(AVERAGE(IF(IMDB_Movies_2[director_name]='Director Analysis'!$B1007,IMDB_Movies_2[imdb_score])),0)</f>
        <v>5.0999999999999996</v>
      </c>
      <c r="D1007" s="1" cm="1">
        <f t="array" ref="D1007">_xlfn.PERCENTILE.INC(IF(IMDB_Movies_2[director_name]='Director Analysis'!B1007,IMDB_Movies_2[imdb_score]),0.95)</f>
        <v>5.0999999999999996</v>
      </c>
    </row>
    <row r="1008" spans="2:4" x14ac:dyDescent="0.3">
      <c r="B1008" t="str">
        <v>John Ottman</v>
      </c>
      <c r="C1008" s="1" cm="1">
        <f t="array" ref="C1008">IFERROR(AVERAGE(IF(IMDB_Movies_2[director_name]='Director Analysis'!$B1008,IMDB_Movies_2[imdb_score])),0)</f>
        <v>4.0999999999999996</v>
      </c>
      <c r="D1008" s="1" cm="1">
        <f t="array" ref="D1008">_xlfn.PERCENTILE.INC(IF(IMDB_Movies_2[director_name]='Director Analysis'!B1008,IMDB_Movies_2[imdb_score]),0.95)</f>
        <v>4.0999999999999996</v>
      </c>
    </row>
    <row r="1009" spans="2:4" x14ac:dyDescent="0.3">
      <c r="B1009" t="str">
        <v>John Bonito</v>
      </c>
      <c r="C1009" s="1" cm="1">
        <f t="array" ref="C1009">IFERROR(AVERAGE(IF(IMDB_Movies_2[director_name]='Director Analysis'!$B1009,IMDB_Movies_2[imdb_score])),0)</f>
        <v>4.7</v>
      </c>
      <c r="D1009" s="1" cm="1">
        <f t="array" ref="D1009">_xlfn.PERCENTILE.INC(IF(IMDB_Movies_2[director_name]='Director Analysis'!B1009,IMDB_Movies_2[imdb_score]),0.95)</f>
        <v>4.7</v>
      </c>
    </row>
    <row r="1010" spans="2:4" x14ac:dyDescent="0.3">
      <c r="B1010" t="str">
        <v>Peter Atencio</v>
      </c>
      <c r="C1010" s="1" cm="1">
        <f t="array" ref="C1010">IFERROR(AVERAGE(IF(IMDB_Movies_2[director_name]='Director Analysis'!$B1010,IMDB_Movies_2[imdb_score])),0)</f>
        <v>6.4</v>
      </c>
      <c r="D1010" s="1" cm="1">
        <f t="array" ref="D1010">_xlfn.PERCENTILE.INC(IF(IMDB_Movies_2[director_name]='Director Analysis'!B1010,IMDB_Movies_2[imdb_score]),0.95)</f>
        <v>6.4</v>
      </c>
    </row>
    <row r="1011" spans="2:4" x14ac:dyDescent="0.3">
      <c r="B1011" t="str">
        <v>David Nutter</v>
      </c>
      <c r="C1011" s="1" cm="1">
        <f t="array" ref="C1011">IFERROR(AVERAGE(IF(IMDB_Movies_2[director_name]='Director Analysis'!$B1011,IMDB_Movies_2[imdb_score])),0)</f>
        <v>5.5</v>
      </c>
      <c r="D1011" s="1" cm="1">
        <f t="array" ref="D1011">_xlfn.PERCENTILE.INC(IF(IMDB_Movies_2[director_name]='Director Analysis'!B1011,IMDB_Movies_2[imdb_score]),0.95)</f>
        <v>5.5</v>
      </c>
    </row>
    <row r="1012" spans="2:4" x14ac:dyDescent="0.3">
      <c r="B1012" t="str">
        <v>Derek Cianfrance</v>
      </c>
      <c r="C1012" s="1" cm="1">
        <f t="array" ref="C1012">IFERROR(AVERAGE(IF(IMDB_Movies_2[director_name]='Director Analysis'!$B1012,IMDB_Movies_2[imdb_score])),0)</f>
        <v>7.35</v>
      </c>
      <c r="D1012" s="1" cm="1">
        <f t="array" ref="D1012">_xlfn.PERCENTILE.INC(IF(IMDB_Movies_2[director_name]='Director Analysis'!B1012,IMDB_Movies_2[imdb_score]),0.95)</f>
        <v>7.3950000000000005</v>
      </c>
    </row>
    <row r="1013" spans="2:4" x14ac:dyDescent="0.3">
      <c r="B1013" t="str">
        <v>Stephan Elliott</v>
      </c>
      <c r="C1013" s="1" cm="1">
        <f t="array" ref="C1013">IFERROR(AVERAGE(IF(IMDB_Movies_2[director_name]='Director Analysis'!$B1013,IMDB_Movies_2[imdb_score])),0)</f>
        <v>4.9000000000000004</v>
      </c>
      <c r="D1013" s="1" cm="1">
        <f t="array" ref="D1013">_xlfn.PERCENTILE.INC(IF(IMDB_Movies_2[director_name]='Director Analysis'!B1013,IMDB_Movies_2[imdb_score]),0.95)</f>
        <v>4.9000000000000004</v>
      </c>
    </row>
    <row r="1014" spans="2:4" x14ac:dyDescent="0.3">
      <c r="B1014" t="str">
        <v>Mark L. Lester</v>
      </c>
      <c r="C1014" s="1" cm="1">
        <f t="array" ref="C1014">IFERROR(AVERAGE(IF(IMDB_Movies_2[director_name]='Director Analysis'!$B1014,IMDB_Movies_2[imdb_score])),0)</f>
        <v>6</v>
      </c>
      <c r="D1014" s="1" cm="1">
        <f t="array" ref="D1014">_xlfn.PERCENTILE.INC(IF(IMDB_Movies_2[director_name]='Director Analysis'!B1014,IMDB_Movies_2[imdb_score]),0.95)</f>
        <v>6</v>
      </c>
    </row>
    <row r="1015" spans="2:4" x14ac:dyDescent="0.3">
      <c r="B1015" t="str">
        <v>Tom Green</v>
      </c>
      <c r="C1015" s="1" cm="1">
        <f t="array" ref="C1015">IFERROR(AVERAGE(IF(IMDB_Movies_2[director_name]='Director Analysis'!$B1015,IMDB_Movies_2[imdb_score])),0)</f>
        <v>4.5</v>
      </c>
      <c r="D1015" s="1" cm="1">
        <f t="array" ref="D1015">_xlfn.PERCENTILE.INC(IF(IMDB_Movies_2[director_name]='Director Analysis'!B1015,IMDB_Movies_2[imdb_score]),0.95)</f>
        <v>4.5</v>
      </c>
    </row>
    <row r="1016" spans="2:4" x14ac:dyDescent="0.3">
      <c r="B1016" t="str">
        <v>Mike Nawrocki</v>
      </c>
      <c r="C1016" s="1" cm="1">
        <f t="array" ref="C1016">IFERROR(AVERAGE(IF(IMDB_Movies_2[director_name]='Director Analysis'!$B1016,IMDB_Movies_2[imdb_score])),0)</f>
        <v>6.15</v>
      </c>
      <c r="D1016" s="1" cm="1">
        <f t="array" ref="D1016">_xlfn.PERCENTILE.INC(IF(IMDB_Movies_2[director_name]='Director Analysis'!B1016,IMDB_Movies_2[imdb_score]),0.95)</f>
        <v>6.5549999999999997</v>
      </c>
    </row>
    <row r="1017" spans="2:4" x14ac:dyDescent="0.3">
      <c r="B1017" t="str">
        <v>Douglas Aarniokoski</v>
      </c>
      <c r="C1017" s="1" cm="1">
        <f t="array" ref="C1017">IFERROR(AVERAGE(IF(IMDB_Movies_2[director_name]='Director Analysis'!$B1017,IMDB_Movies_2[imdb_score])),0)</f>
        <v>4.5999999999999996</v>
      </c>
      <c r="D1017" s="1" cm="1">
        <f t="array" ref="D1017">_xlfn.PERCENTILE.INC(IF(IMDB_Movies_2[director_name]='Director Analysis'!B1017,IMDB_Movies_2[imdb_score]),0.95)</f>
        <v>4.5999999999999996</v>
      </c>
    </row>
    <row r="1018" spans="2:4" x14ac:dyDescent="0.3">
      <c r="B1018" t="str">
        <v>Bryan Barber</v>
      </c>
      <c r="C1018" s="1" cm="1">
        <f t="array" ref="C1018">IFERROR(AVERAGE(IF(IMDB_Movies_2[director_name]='Director Analysis'!$B1018,IMDB_Movies_2[imdb_score])),0)</f>
        <v>6.2</v>
      </c>
      <c r="D1018" s="1" cm="1">
        <f t="array" ref="D1018">_xlfn.PERCENTILE.INC(IF(IMDB_Movies_2[director_name]='Director Analysis'!B1018,IMDB_Movies_2[imdb_score]),0.95)</f>
        <v>6.2</v>
      </c>
    </row>
    <row r="1019" spans="2:4" x14ac:dyDescent="0.3">
      <c r="B1019" t="str">
        <v>Lone Scherfig</v>
      </c>
      <c r="C1019" s="1" cm="1">
        <f t="array" ref="C1019">IFERROR(AVERAGE(IF(IMDB_Movies_2[director_name]='Director Analysis'!$B1019,IMDB_Movies_2[imdb_score])),0)</f>
        <v>7.15</v>
      </c>
      <c r="D1019" s="1" cm="1">
        <f t="array" ref="D1019">_xlfn.PERCENTILE.INC(IF(IMDB_Movies_2[director_name]='Director Analysis'!B1019,IMDB_Movies_2[imdb_score]),0.95)</f>
        <v>7.2850000000000001</v>
      </c>
    </row>
    <row r="1020" spans="2:4" x14ac:dyDescent="0.3">
      <c r="B1020" t="str">
        <v>Drew Barrymore</v>
      </c>
      <c r="C1020" s="1" cm="1">
        <f t="array" ref="C1020">IFERROR(AVERAGE(IF(IMDB_Movies_2[director_name]='Director Analysis'!$B1020,IMDB_Movies_2[imdb_score])),0)</f>
        <v>6.9</v>
      </c>
      <c r="D1020" s="1" cm="1">
        <f t="array" ref="D1020">_xlfn.PERCENTILE.INC(IF(IMDB_Movies_2[director_name]='Director Analysis'!B1020,IMDB_Movies_2[imdb_score]),0.95)</f>
        <v>6.9</v>
      </c>
    </row>
    <row r="1021" spans="2:4" x14ac:dyDescent="0.3">
      <c r="B1021" t="str">
        <v>James Foley</v>
      </c>
      <c r="C1021" s="1" cm="1">
        <f t="array" ref="C1021">IFERROR(AVERAGE(IF(IMDB_Movies_2[director_name]='Director Analysis'!$B1021,IMDB_Movies_2[imdb_score])),0)</f>
        <v>6.833333333333333</v>
      </c>
      <c r="D1021" s="1" cm="1">
        <f t="array" ref="D1021">_xlfn.PERCENTILE.INC(IF(IMDB_Movies_2[director_name]='Director Analysis'!B1021,IMDB_Movies_2[imdb_score]),0.95)</f>
        <v>7.6899999999999995</v>
      </c>
    </row>
    <row r="1022" spans="2:4" x14ac:dyDescent="0.3">
      <c r="B1022" t="str">
        <v>Albert Brooks</v>
      </c>
      <c r="C1022" s="1" cm="1">
        <f t="array" ref="C1022">IFERROR(AVERAGE(IF(IMDB_Movies_2[director_name]='Director Analysis'!$B1022,IMDB_Movies_2[imdb_score])),0)</f>
        <v>5.6</v>
      </c>
      <c r="D1022" s="1" cm="1">
        <f t="array" ref="D1022">_xlfn.PERCENTILE.INC(IF(IMDB_Movies_2[director_name]='Director Analysis'!B1022,IMDB_Movies_2[imdb_score]),0.95)</f>
        <v>5.6</v>
      </c>
    </row>
    <row r="1023" spans="2:4" x14ac:dyDescent="0.3">
      <c r="B1023" t="str">
        <v>Steve Gomer</v>
      </c>
      <c r="C1023" s="1" cm="1">
        <f t="array" ref="C1023">IFERROR(AVERAGE(IF(IMDB_Movies_2[director_name]='Director Analysis'!$B1023,IMDB_Movies_2[imdb_score])),0)</f>
        <v>2.8</v>
      </c>
      <c r="D1023" s="1" cm="1">
        <f t="array" ref="D1023">_xlfn.PERCENTILE.INC(IF(IMDB_Movies_2[director_name]='Director Analysis'!B1023,IMDB_Movies_2[imdb_score]),0.95)</f>
        <v>2.8</v>
      </c>
    </row>
    <row r="1024" spans="2:4" x14ac:dyDescent="0.3">
      <c r="B1024" t="str">
        <v>RZA</v>
      </c>
      <c r="C1024" s="1" cm="1">
        <f t="array" ref="C1024">IFERROR(AVERAGE(IF(IMDB_Movies_2[director_name]='Director Analysis'!$B1024,IMDB_Movies_2[imdb_score])),0)</f>
        <v>5.4</v>
      </c>
      <c r="D1024" s="1" cm="1">
        <f t="array" ref="D1024">_xlfn.PERCENTILE.INC(IF(IMDB_Movies_2[director_name]='Director Analysis'!B1024,IMDB_Movies_2[imdb_score]),0.95)</f>
        <v>5.4</v>
      </c>
    </row>
    <row r="1025" spans="2:4" x14ac:dyDescent="0.3">
      <c r="B1025" t="str">
        <v>Mark Piznarski</v>
      </c>
      <c r="C1025" s="1" cm="1">
        <f t="array" ref="C1025">IFERROR(AVERAGE(IF(IMDB_Movies_2[director_name]='Director Analysis'!$B1025,IMDB_Movies_2[imdb_score])),0)</f>
        <v>5.0999999999999996</v>
      </c>
      <c r="D1025" s="1" cm="1">
        <f t="array" ref="D1025">_xlfn.PERCENTILE.INC(IF(IMDB_Movies_2[director_name]='Director Analysis'!B1025,IMDB_Movies_2[imdb_score]),0.95)</f>
        <v>5.0999999999999996</v>
      </c>
    </row>
    <row r="1026" spans="2:4" x14ac:dyDescent="0.3">
      <c r="B1026" t="str">
        <v>Craig Brewer</v>
      </c>
      <c r="C1026" s="1" cm="1">
        <f t="array" ref="C1026">IFERROR(AVERAGE(IF(IMDB_Movies_2[director_name]='Director Analysis'!$B1026,IMDB_Movies_2[imdb_score])),0)</f>
        <v>7.2</v>
      </c>
      <c r="D1026" s="1" cm="1">
        <f t="array" ref="D1026">_xlfn.PERCENTILE.INC(IF(IMDB_Movies_2[director_name]='Director Analysis'!B1026,IMDB_Movies_2[imdb_score]),0.95)</f>
        <v>7.3800000000000008</v>
      </c>
    </row>
    <row r="1027" spans="2:4" x14ac:dyDescent="0.3">
      <c r="B1027" t="str">
        <v>Michael Winterbottom</v>
      </c>
      <c r="C1027" s="1" cm="1">
        <f t="array" ref="C1027">IFERROR(AVERAGE(IF(IMDB_Movies_2[director_name]='Director Analysis'!$B1027,IMDB_Movies_2[imdb_score])),0)</f>
        <v>6.4799999999999995</v>
      </c>
      <c r="D1027" s="1" cm="1">
        <f t="array" ref="D1027">_xlfn.PERCENTILE.INC(IF(IMDB_Movies_2[director_name]='Director Analysis'!B1027,IMDB_Movies_2[imdb_score]),0.95)</f>
        <v>6.78</v>
      </c>
    </row>
    <row r="1028" spans="2:4" x14ac:dyDescent="0.3">
      <c r="B1028" t="str">
        <v>David Raynr</v>
      </c>
      <c r="C1028" s="1" cm="1">
        <f t="array" ref="C1028">IFERROR(AVERAGE(IF(IMDB_Movies_2[director_name]='Director Analysis'!$B1028,IMDB_Movies_2[imdb_score])),0)</f>
        <v>5.45</v>
      </c>
      <c r="D1028" s="1" cm="1">
        <f t="array" ref="D1028">_xlfn.PERCENTILE.INC(IF(IMDB_Movies_2[director_name]='Director Analysis'!B1028,IMDB_Movies_2[imdb_score]),0.95)</f>
        <v>5.4950000000000001</v>
      </c>
    </row>
    <row r="1029" spans="2:4" x14ac:dyDescent="0.3">
      <c r="B1029" t="str">
        <v>Mort Nathan</v>
      </c>
      <c r="C1029" s="1" cm="1">
        <f t="array" ref="C1029">IFERROR(AVERAGE(IF(IMDB_Movies_2[director_name]='Director Analysis'!$B1029,IMDB_Movies_2[imdb_score])),0)</f>
        <v>4.9000000000000004</v>
      </c>
      <c r="D1029" s="1" cm="1">
        <f t="array" ref="D1029">_xlfn.PERCENTILE.INC(IF(IMDB_Movies_2[director_name]='Director Analysis'!B1029,IMDB_Movies_2[imdb_score]),0.95)</f>
        <v>4.9000000000000004</v>
      </c>
    </row>
    <row r="1030" spans="2:4" x14ac:dyDescent="0.3">
      <c r="B1030" t="str">
        <v>Wil Shriner</v>
      </c>
      <c r="C1030" s="1" cm="1">
        <f t="array" ref="C1030">IFERROR(AVERAGE(IF(IMDB_Movies_2[director_name]='Director Analysis'!$B1030,IMDB_Movies_2[imdb_score])),0)</f>
        <v>5.6</v>
      </c>
      <c r="D1030" s="1" cm="1">
        <f t="array" ref="D1030">_xlfn.PERCENTILE.INC(IF(IMDB_Movies_2[director_name]='Director Analysis'!B1030,IMDB_Movies_2[imdb_score]),0.95)</f>
        <v>5.6</v>
      </c>
    </row>
    <row r="1031" spans="2:4" x14ac:dyDescent="0.3">
      <c r="B1031" t="str">
        <v>Martin McDonagh</v>
      </c>
      <c r="C1031" s="1" cm="1">
        <f t="array" ref="C1031">IFERROR(AVERAGE(IF(IMDB_Movies_2[director_name]='Director Analysis'!$B1031,IMDB_Movies_2[imdb_score])),0)</f>
        <v>7.6</v>
      </c>
      <c r="D1031" s="1" cm="1">
        <f t="array" ref="D1031">_xlfn.PERCENTILE.INC(IF(IMDB_Movies_2[director_name]='Director Analysis'!B1031,IMDB_Movies_2[imdb_score]),0.95)</f>
        <v>7.96</v>
      </c>
    </row>
    <row r="1032" spans="2:4" x14ac:dyDescent="0.3">
      <c r="B1032" t="str">
        <v>Tina Gordon Chism</v>
      </c>
      <c r="C1032" s="1" cm="1">
        <f t="array" ref="C1032">IFERROR(AVERAGE(IF(IMDB_Movies_2[director_name]='Director Analysis'!$B1032,IMDB_Movies_2[imdb_score])),0)</f>
        <v>5.3</v>
      </c>
      <c r="D1032" s="1" cm="1">
        <f t="array" ref="D1032">_xlfn.PERCENTILE.INC(IF(IMDB_Movies_2[director_name]='Director Analysis'!B1032,IMDB_Movies_2[imdb_score]),0.95)</f>
        <v>5.3</v>
      </c>
    </row>
    <row r="1033" spans="2:4" x14ac:dyDescent="0.3">
      <c r="B1033" t="str">
        <v>Peter Cattaneo</v>
      </c>
      <c r="C1033" s="1" cm="1">
        <f t="array" ref="C1033">IFERROR(AVERAGE(IF(IMDB_Movies_2[director_name]='Director Analysis'!$B1033,IMDB_Movies_2[imdb_score])),0)</f>
        <v>6.55</v>
      </c>
      <c r="D1033" s="1" cm="1">
        <f t="array" ref="D1033">_xlfn.PERCENTILE.INC(IF(IMDB_Movies_2[director_name]='Director Analysis'!B1033,IMDB_Movies_2[imdb_score]),0.95)</f>
        <v>7.1099999999999994</v>
      </c>
    </row>
    <row r="1034" spans="2:4" x14ac:dyDescent="0.3">
      <c r="B1034" t="str">
        <v>Vicky Jenson</v>
      </c>
      <c r="C1034" s="1" cm="1">
        <f t="array" ref="C1034">IFERROR(AVERAGE(IF(IMDB_Movies_2[director_name]='Director Analysis'!$B1034,IMDB_Movies_2[imdb_score])),0)</f>
        <v>5.3</v>
      </c>
      <c r="D1034" s="1" cm="1">
        <f t="array" ref="D1034">_xlfn.PERCENTILE.INC(IF(IMDB_Movies_2[director_name]='Director Analysis'!B1034,IMDB_Movies_2[imdb_score]),0.95)</f>
        <v>5.3</v>
      </c>
    </row>
    <row r="1035" spans="2:4" x14ac:dyDescent="0.3">
      <c r="B1035" t="str">
        <v>Mary Lambert</v>
      </c>
      <c r="C1035" s="1" cm="1">
        <f t="array" ref="C1035">IFERROR(AVERAGE(IF(IMDB_Movies_2[director_name]='Director Analysis'!$B1035,IMDB_Movies_2[imdb_score])),0)</f>
        <v>5.6</v>
      </c>
      <c r="D1035" s="1" cm="1">
        <f t="array" ref="D1035">_xlfn.PERCENTILE.INC(IF(IMDB_Movies_2[director_name]='Director Analysis'!B1035,IMDB_Movies_2[imdb_score]),0.95)</f>
        <v>6.5</v>
      </c>
    </row>
    <row r="1036" spans="2:4" x14ac:dyDescent="0.3">
      <c r="B1036" t="str">
        <v>Peter Kassovitz</v>
      </c>
      <c r="C1036" s="1" cm="1">
        <f t="array" ref="C1036">IFERROR(AVERAGE(IF(IMDB_Movies_2[director_name]='Director Analysis'!$B1036,IMDB_Movies_2[imdb_score])),0)</f>
        <v>6.5</v>
      </c>
      <c r="D1036" s="1" cm="1">
        <f t="array" ref="D1036">_xlfn.PERCENTILE.INC(IF(IMDB_Movies_2[director_name]='Director Analysis'!B1036,IMDB_Movies_2[imdb_score]),0.95)</f>
        <v>6.5</v>
      </c>
    </row>
    <row r="1037" spans="2:4" x14ac:dyDescent="0.3">
      <c r="B1037" t="str">
        <v>Rodman Flender</v>
      </c>
      <c r="C1037" s="1" cm="1">
        <f t="array" ref="C1037">IFERROR(AVERAGE(IF(IMDB_Movies_2[director_name]='Director Analysis'!$B1037,IMDB_Movies_2[imdb_score])),0)</f>
        <v>6.2</v>
      </c>
      <c r="D1037" s="1" cm="1">
        <f t="array" ref="D1037">_xlfn.PERCENTILE.INC(IF(IMDB_Movies_2[director_name]='Director Analysis'!B1037,IMDB_Movies_2[imdb_score]),0.95)</f>
        <v>6.2</v>
      </c>
    </row>
    <row r="1038" spans="2:4" x14ac:dyDescent="0.3">
      <c r="B1038" t="str">
        <v>Mark Romanek</v>
      </c>
      <c r="C1038" s="1" cm="1">
        <f t="array" ref="C1038">IFERROR(AVERAGE(IF(IMDB_Movies_2[director_name]='Director Analysis'!$B1038,IMDB_Movies_2[imdb_score])),0)</f>
        <v>7</v>
      </c>
      <c r="D1038" s="1" cm="1">
        <f t="array" ref="D1038">_xlfn.PERCENTILE.INC(IF(IMDB_Movies_2[director_name]='Director Analysis'!B1038,IMDB_Movies_2[imdb_score]),0.95)</f>
        <v>7.18</v>
      </c>
    </row>
    <row r="1039" spans="2:4" x14ac:dyDescent="0.3">
      <c r="B1039" t="str">
        <v>Brad Anderson</v>
      </c>
      <c r="C1039" s="1" cm="1">
        <f t="array" ref="C1039">IFERROR(AVERAGE(IF(IMDB_Movies_2[director_name]='Director Analysis'!$B1039,IMDB_Movies_2[imdb_score])),0)</f>
        <v>6.8600000000000012</v>
      </c>
      <c r="D1039" s="1" cm="1">
        <f t="array" ref="D1039">_xlfn.PERCENTILE.INC(IF(IMDB_Movies_2[director_name]='Director Analysis'!B1039,IMDB_Movies_2[imdb_score]),0.95)</f>
        <v>7.5</v>
      </c>
    </row>
    <row r="1040" spans="2:4" x14ac:dyDescent="0.3">
      <c r="B1040" t="str">
        <v>Michael Chapman</v>
      </c>
      <c r="C1040" s="1" cm="1">
        <f t="array" ref="C1040">IFERROR(AVERAGE(IF(IMDB_Movies_2[director_name]='Director Analysis'!$B1040,IMDB_Movies_2[imdb_score])),0)</f>
        <v>5.3</v>
      </c>
      <c r="D1040" s="1" cm="1">
        <f t="array" ref="D1040">_xlfn.PERCENTILE.INC(IF(IMDB_Movies_2[director_name]='Director Analysis'!B1040,IMDB_Movies_2[imdb_score]),0.95)</f>
        <v>5.3</v>
      </c>
    </row>
    <row r="1041" spans="2:4" x14ac:dyDescent="0.3">
      <c r="B1041" t="str">
        <v>Antonio Banderas</v>
      </c>
      <c r="C1041" s="1" cm="1">
        <f t="array" ref="C1041">IFERROR(AVERAGE(IF(IMDB_Movies_2[director_name]='Director Analysis'!$B1041,IMDB_Movies_2[imdb_score])),0)</f>
        <v>6.3</v>
      </c>
      <c r="D1041" s="1" cm="1">
        <f t="array" ref="D1041">_xlfn.PERCENTILE.INC(IF(IMDB_Movies_2[director_name]='Director Analysis'!B1041,IMDB_Movies_2[imdb_score]),0.95)</f>
        <v>6.3</v>
      </c>
    </row>
    <row r="1042" spans="2:4" x14ac:dyDescent="0.3">
      <c r="B1042" t="str">
        <v>Fritz Lang</v>
      </c>
      <c r="C1042" s="1" cm="1">
        <f t="array" ref="C1042">IFERROR(AVERAGE(IF(IMDB_Movies_2[director_name]='Director Analysis'!$B1042,IMDB_Movies_2[imdb_score])),0)</f>
        <v>8.3000000000000007</v>
      </c>
      <c r="D1042" s="1" cm="1">
        <f t="array" ref="D1042">_xlfn.PERCENTILE.INC(IF(IMDB_Movies_2[director_name]='Director Analysis'!B1042,IMDB_Movies_2[imdb_score]),0.95)</f>
        <v>8.3000000000000007</v>
      </c>
    </row>
    <row r="1043" spans="2:4" x14ac:dyDescent="0.3">
      <c r="B1043" t="str">
        <v>Hsiao-Hsien Hou</v>
      </c>
      <c r="C1043" s="1" cm="1">
        <f t="array" ref="C1043">IFERROR(AVERAGE(IF(IMDB_Movies_2[director_name]='Director Analysis'!$B1043,IMDB_Movies_2[imdb_score])),0)</f>
        <v>6.4</v>
      </c>
      <c r="D1043" s="1" cm="1">
        <f t="array" ref="D1043">_xlfn.PERCENTILE.INC(IF(IMDB_Movies_2[director_name]='Director Analysis'!B1043,IMDB_Movies_2[imdb_score]),0.95)</f>
        <v>6.4</v>
      </c>
    </row>
    <row r="1044" spans="2:4" x14ac:dyDescent="0.3">
      <c r="B1044" t="str">
        <v>Gregor Jordan</v>
      </c>
      <c r="C1044" s="1" cm="1">
        <f t="array" ref="C1044">IFERROR(AVERAGE(IF(IMDB_Movies_2[director_name]='Director Analysis'!$B1044,IMDB_Movies_2[imdb_score])),0)</f>
        <v>6.9</v>
      </c>
      <c r="D1044" s="1" cm="1">
        <f t="array" ref="D1044">_xlfn.PERCENTILE.INC(IF(IMDB_Movies_2[director_name]='Director Analysis'!B1044,IMDB_Movies_2[imdb_score]),0.95)</f>
        <v>6.9</v>
      </c>
    </row>
    <row r="1045" spans="2:4" x14ac:dyDescent="0.3">
      <c r="B1045" t="str">
        <v>Tony Jaa</v>
      </c>
      <c r="C1045" s="1" cm="1">
        <f t="array" ref="C1045">IFERROR(AVERAGE(IF(IMDB_Movies_2[director_name]='Director Analysis'!$B1045,IMDB_Movies_2[imdb_score])),0)</f>
        <v>6.2</v>
      </c>
      <c r="D1045" s="1" cm="1">
        <f t="array" ref="D1045">_xlfn.PERCENTILE.INC(IF(IMDB_Movies_2[director_name]='Director Analysis'!B1045,IMDB_Movies_2[imdb_score]),0.95)</f>
        <v>6.2</v>
      </c>
    </row>
    <row r="1046" spans="2:4" x14ac:dyDescent="0.3">
      <c r="B1046" t="str">
        <v>RyÃ»hei Kitamura</v>
      </c>
      <c r="C1046" s="1" cm="1">
        <f t="array" ref="C1046">IFERROR(AVERAGE(IF(IMDB_Movies_2[director_name]='Director Analysis'!$B1046,IMDB_Movies_2[imdb_score])),0)</f>
        <v>6.1</v>
      </c>
      <c r="D1046" s="1" cm="1">
        <f t="array" ref="D1046">_xlfn.PERCENTILE.INC(IF(IMDB_Movies_2[director_name]='Director Analysis'!B1046,IMDB_Movies_2[imdb_score]),0.95)</f>
        <v>6.1</v>
      </c>
    </row>
    <row r="1047" spans="2:4" x14ac:dyDescent="0.3">
      <c r="B1047" t="str">
        <v>Dito Montiel</v>
      </c>
      <c r="C1047" s="1" cm="1">
        <f t="array" ref="C1047">IFERROR(AVERAGE(IF(IMDB_Movies_2[director_name]='Director Analysis'!$B1047,IMDB_Movies_2[imdb_score])),0)</f>
        <v>5.0999999999999996</v>
      </c>
      <c r="D1047" s="1" cm="1">
        <f t="array" ref="D1047">_xlfn.PERCENTILE.INC(IF(IMDB_Movies_2[director_name]='Director Analysis'!B1047,IMDB_Movies_2[imdb_score]),0.95)</f>
        <v>5.0999999999999996</v>
      </c>
    </row>
    <row r="1048" spans="2:4" x14ac:dyDescent="0.3">
      <c r="B1048" t="str">
        <v>Stefan Ruzowitzky</v>
      </c>
      <c r="C1048" s="1" cm="1">
        <f t="array" ref="C1048">IFERROR(AVERAGE(IF(IMDB_Movies_2[director_name]='Director Analysis'!$B1048,IMDB_Movies_2[imdb_score])),0)</f>
        <v>5.6333333333333329</v>
      </c>
      <c r="D1048" s="1" cm="1">
        <f t="array" ref="D1048">_xlfn.PERCENTILE.INC(IF(IMDB_Movies_2[director_name]='Director Analysis'!B1048,IMDB_Movies_2[imdb_score]),0.95)</f>
        <v>6.2799999999999994</v>
      </c>
    </row>
    <row r="1049" spans="2:4" x14ac:dyDescent="0.3">
      <c r="B1049" t="str">
        <v>Jake Paltrow</v>
      </c>
      <c r="C1049" s="1" cm="1">
        <f t="array" ref="C1049">IFERROR(AVERAGE(IF(IMDB_Movies_2[director_name]='Director Analysis'!$B1049,IMDB_Movies_2[imdb_score])),0)</f>
        <v>5.9</v>
      </c>
      <c r="D1049" s="1" cm="1">
        <f t="array" ref="D1049">_xlfn.PERCENTILE.INC(IF(IMDB_Movies_2[director_name]='Director Analysis'!B1049,IMDB_Movies_2[imdb_score]),0.95)</f>
        <v>5.9</v>
      </c>
    </row>
    <row r="1050" spans="2:4" x14ac:dyDescent="0.3">
      <c r="B1050" t="str">
        <v>Gregory Jacobs</v>
      </c>
      <c r="C1050" s="1" cm="1">
        <f t="array" ref="C1050">IFERROR(AVERAGE(IF(IMDB_Movies_2[director_name]='Director Analysis'!$B1050,IMDB_Movies_2[imdb_score])),0)</f>
        <v>5.7</v>
      </c>
      <c r="D1050" s="1" cm="1">
        <f t="array" ref="D1050">_xlfn.PERCENTILE.INC(IF(IMDB_Movies_2[director_name]='Director Analysis'!B1050,IMDB_Movies_2[imdb_score]),0.95)</f>
        <v>5.7</v>
      </c>
    </row>
    <row r="1051" spans="2:4" x14ac:dyDescent="0.3">
      <c r="B1051" t="str">
        <v>Gilles Paquet-Brenner</v>
      </c>
      <c r="C1051" s="1" cm="1">
        <f t="array" ref="C1051">IFERROR(AVERAGE(IF(IMDB_Movies_2[director_name]='Director Analysis'!$B1051,IMDB_Movies_2[imdb_score])),0)</f>
        <v>7.5</v>
      </c>
      <c r="D1051" s="1" cm="1">
        <f t="array" ref="D1051">_xlfn.PERCENTILE.INC(IF(IMDB_Movies_2[director_name]='Director Analysis'!B1051,IMDB_Movies_2[imdb_score]),0.95)</f>
        <v>7.5</v>
      </c>
    </row>
    <row r="1052" spans="2:4" x14ac:dyDescent="0.3">
      <c r="B1052" t="str">
        <v>Lars von Trier</v>
      </c>
      <c r="C1052" s="1" cm="1">
        <f t="array" ref="C1052">IFERROR(AVERAGE(IF(IMDB_Movies_2[director_name]='Director Analysis'!$B1052,IMDB_Movies_2[imdb_score])),0)</f>
        <v>7.5</v>
      </c>
      <c r="D1052" s="1" cm="1">
        <f t="array" ref="D1052">_xlfn.PERCENTILE.INC(IF(IMDB_Movies_2[director_name]='Director Analysis'!B1052,IMDB_Movies_2[imdb_score]),0.95)</f>
        <v>7.9399999999999995</v>
      </c>
    </row>
    <row r="1053" spans="2:4" x14ac:dyDescent="0.3">
      <c r="B1053" t="str">
        <v>John Cornell</v>
      </c>
      <c r="C1053" s="1" cm="1">
        <f t="array" ref="C1053">IFERROR(AVERAGE(IF(IMDB_Movies_2[director_name]='Director Analysis'!$B1053,IMDB_Movies_2[imdb_score])),0)</f>
        <v>5.5</v>
      </c>
      <c r="D1053" s="1" cm="1">
        <f t="array" ref="D1053">_xlfn.PERCENTILE.INC(IF(IMDB_Movies_2[director_name]='Director Analysis'!B1053,IMDB_Movies_2[imdb_score]),0.95)</f>
        <v>5.5</v>
      </c>
    </row>
    <row r="1054" spans="2:4" x14ac:dyDescent="0.3">
      <c r="B1054" t="str">
        <v>Jamie Blanks</v>
      </c>
      <c r="C1054" s="1" cm="1">
        <f t="array" ref="C1054">IFERROR(AVERAGE(IF(IMDB_Movies_2[director_name]='Director Analysis'!$B1054,IMDB_Movies_2[imdb_score])),0)</f>
        <v>5.0999999999999996</v>
      </c>
      <c r="D1054" s="1" cm="1">
        <f t="array" ref="D1054">_xlfn.PERCENTILE.INC(IF(IMDB_Movies_2[director_name]='Director Analysis'!B1054,IMDB_Movies_2[imdb_score]),0.95)</f>
        <v>5.46</v>
      </c>
    </row>
    <row r="1055" spans="2:4" x14ac:dyDescent="0.3">
      <c r="B1055" t="str">
        <v>Randal Kleiser</v>
      </c>
      <c r="C1055" s="1" cm="1">
        <f t="array" ref="C1055">IFERROR(AVERAGE(IF(IMDB_Movies_2[director_name]='Director Analysis'!$B1055,IMDB_Movies_2[imdb_score])),0)</f>
        <v>6.95</v>
      </c>
      <c r="D1055" s="1" cm="1">
        <f t="array" ref="D1055">_xlfn.PERCENTILE.INC(IF(IMDB_Movies_2[director_name]='Director Analysis'!B1055,IMDB_Movies_2[imdb_score]),0.95)</f>
        <v>7.1749999999999998</v>
      </c>
    </row>
    <row r="1056" spans="2:4" x14ac:dyDescent="0.3">
      <c r="B1056" t="str">
        <v>Rick Famuyiwa</v>
      </c>
      <c r="C1056" s="1" cm="1">
        <f t="array" ref="C1056">IFERROR(AVERAGE(IF(IMDB_Movies_2[director_name]='Director Analysis'!$B1056,IMDB_Movies_2[imdb_score])),0)</f>
        <v>6.4</v>
      </c>
      <c r="D1056" s="1" cm="1">
        <f t="array" ref="D1056">_xlfn.PERCENTILE.INC(IF(IMDB_Movies_2[director_name]='Director Analysis'!B1056,IMDB_Movies_2[imdb_score]),0.95)</f>
        <v>7.24</v>
      </c>
    </row>
    <row r="1057" spans="2:4" x14ac:dyDescent="0.3">
      <c r="B1057" t="str">
        <v>Alan Cohn</v>
      </c>
      <c r="C1057" s="1" cm="1">
        <f t="array" ref="C1057">IFERROR(AVERAGE(IF(IMDB_Movies_2[director_name]='Director Analysis'!$B1057,IMDB_Movies_2[imdb_score])),0)</f>
        <v>6</v>
      </c>
      <c r="D1057" s="1" cm="1">
        <f t="array" ref="D1057">_xlfn.PERCENTILE.INC(IF(IMDB_Movies_2[director_name]='Director Analysis'!B1057,IMDB_Movies_2[imdb_score]),0.95)</f>
        <v>6</v>
      </c>
    </row>
    <row r="1058" spans="2:4" x14ac:dyDescent="0.3">
      <c r="B1058" t="str">
        <v>Franco Zeffirelli</v>
      </c>
      <c r="C1058" s="1" cm="1">
        <f t="array" ref="C1058">IFERROR(AVERAGE(IF(IMDB_Movies_2[director_name]='Director Analysis'!$B1058,IMDB_Movies_2[imdb_score])),0)</f>
        <v>6.9</v>
      </c>
      <c r="D1058" s="1" cm="1">
        <f t="array" ref="D1058">_xlfn.PERCENTILE.INC(IF(IMDB_Movies_2[director_name]='Director Analysis'!B1058,IMDB_Movies_2[imdb_score]),0.95)</f>
        <v>6.9</v>
      </c>
    </row>
    <row r="1059" spans="2:4" x14ac:dyDescent="0.3">
      <c r="B1059" t="str">
        <v>Tom Holland</v>
      </c>
      <c r="C1059" s="1" cm="1">
        <f t="array" ref="C1059">IFERROR(AVERAGE(IF(IMDB_Movies_2[director_name]='Director Analysis'!$B1059,IMDB_Movies_2[imdb_score])),0)</f>
        <v>6.1</v>
      </c>
      <c r="D1059" s="1" cm="1">
        <f t="array" ref="D1059">_xlfn.PERCENTILE.INC(IF(IMDB_Movies_2[director_name]='Director Analysis'!B1059,IMDB_Movies_2[imdb_score]),0.95)</f>
        <v>6.46</v>
      </c>
    </row>
    <row r="1060" spans="2:4" x14ac:dyDescent="0.3">
      <c r="B1060" t="str">
        <v>James Isaac</v>
      </c>
      <c r="C1060" s="1" cm="1">
        <f t="array" ref="C1060">IFERROR(AVERAGE(IF(IMDB_Movies_2[director_name]='Director Analysis'!$B1060,IMDB_Movies_2[imdb_score])),0)</f>
        <v>4.4000000000000004</v>
      </c>
      <c r="D1060" s="1" cm="1">
        <f t="array" ref="D1060">_xlfn.PERCENTILE.INC(IF(IMDB_Movies_2[director_name]='Director Analysis'!B1060,IMDB_Movies_2[imdb_score]),0.95)</f>
        <v>4.4000000000000004</v>
      </c>
    </row>
    <row r="1061" spans="2:4" x14ac:dyDescent="0.3">
      <c r="B1061" t="str">
        <v>Emilio Estevez</v>
      </c>
      <c r="C1061" s="1" cm="1">
        <f t="array" ref="C1061">IFERROR(AVERAGE(IF(IMDB_Movies_2[director_name]='Director Analysis'!$B1061,IMDB_Movies_2[imdb_score])),0)</f>
        <v>7</v>
      </c>
      <c r="D1061" s="1" cm="1">
        <f t="array" ref="D1061">_xlfn.PERCENTILE.INC(IF(IMDB_Movies_2[director_name]='Director Analysis'!B1061,IMDB_Movies_2[imdb_score]),0.95)</f>
        <v>7</v>
      </c>
    </row>
    <row r="1062" spans="2:4" x14ac:dyDescent="0.3">
      <c r="B1062" t="str">
        <v>Josh Schwartz</v>
      </c>
      <c r="C1062" s="1" cm="1">
        <f t="array" ref="C1062">IFERROR(AVERAGE(IF(IMDB_Movies_2[director_name]='Director Analysis'!$B1062,IMDB_Movies_2[imdb_score])),0)</f>
        <v>5.4</v>
      </c>
      <c r="D1062" s="1" cm="1">
        <f t="array" ref="D1062">_xlfn.PERCENTILE.INC(IF(IMDB_Movies_2[director_name]='Director Analysis'!B1062,IMDB_Movies_2[imdb_score]),0.95)</f>
        <v>5.4</v>
      </c>
    </row>
    <row r="1063" spans="2:4" x14ac:dyDescent="0.3">
      <c r="B1063" t="str">
        <v>Todd Field</v>
      </c>
      <c r="C1063" s="1" cm="1">
        <f t="array" ref="C1063">IFERROR(AVERAGE(IF(IMDB_Movies_2[director_name]='Director Analysis'!$B1063,IMDB_Movies_2[imdb_score])),0)</f>
        <v>7.55</v>
      </c>
      <c r="D1063" s="1" cm="1">
        <f t="array" ref="D1063">_xlfn.PERCENTILE.INC(IF(IMDB_Movies_2[director_name]='Director Analysis'!B1063,IMDB_Movies_2[imdb_score]),0.95)</f>
        <v>7.5949999999999998</v>
      </c>
    </row>
    <row r="1064" spans="2:4" x14ac:dyDescent="0.3">
      <c r="B1064" t="str">
        <v>Davis Guggenheim</v>
      </c>
      <c r="C1064" s="1" cm="1">
        <f t="array" ref="C1064">IFERROR(AVERAGE(IF(IMDB_Movies_2[director_name]='Director Analysis'!$B1064,IMDB_Movies_2[imdb_score])),0)</f>
        <v>6.0500000000000007</v>
      </c>
      <c r="D1064" s="1" cm="1">
        <f t="array" ref="D1064">_xlfn.PERCENTILE.INC(IF(IMDB_Movies_2[director_name]='Director Analysis'!B1064,IMDB_Movies_2[imdb_score]),0.95)</f>
        <v>6.1850000000000005</v>
      </c>
    </row>
    <row r="1065" spans="2:4" x14ac:dyDescent="0.3">
      <c r="B1065" t="str">
        <v>Stephen Carpenter</v>
      </c>
      <c r="C1065" s="1" cm="1">
        <f t="array" ref="C1065">IFERROR(AVERAGE(IF(IMDB_Movies_2[director_name]='Director Analysis'!$B1065,IMDB_Movies_2[imdb_score])),0)</f>
        <v>3.9</v>
      </c>
      <c r="D1065" s="1" cm="1">
        <f t="array" ref="D1065">_xlfn.PERCENTILE.INC(IF(IMDB_Movies_2[director_name]='Director Analysis'!B1065,IMDB_Movies_2[imdb_score]),0.95)</f>
        <v>3.9</v>
      </c>
    </row>
    <row r="1066" spans="2:4" x14ac:dyDescent="0.3">
      <c r="B1066" t="str">
        <v>James Fargo</v>
      </c>
      <c r="C1066" s="1" cm="1">
        <f t="array" ref="C1066">IFERROR(AVERAGE(IF(IMDB_Movies_2[director_name]='Director Analysis'!$B1066,IMDB_Movies_2[imdb_score])),0)</f>
        <v>6.5</v>
      </c>
      <c r="D1066" s="1" cm="1">
        <f t="array" ref="D1066">_xlfn.PERCENTILE.INC(IF(IMDB_Movies_2[director_name]='Director Analysis'!B1066,IMDB_Movies_2[imdb_score]),0.95)</f>
        <v>6.5</v>
      </c>
    </row>
    <row r="1067" spans="2:4" x14ac:dyDescent="0.3">
      <c r="B1067" t="str">
        <v>Kenneth Lonergan</v>
      </c>
      <c r="C1067" s="1" cm="1">
        <f t="array" ref="C1067">IFERROR(AVERAGE(IF(IMDB_Movies_2[director_name]='Director Analysis'!$B1067,IMDB_Movies_2[imdb_score])),0)</f>
        <v>7.1</v>
      </c>
      <c r="D1067" s="1" cm="1">
        <f t="array" ref="D1067">_xlfn.PERCENTILE.INC(IF(IMDB_Movies_2[director_name]='Director Analysis'!B1067,IMDB_Movies_2[imdb_score]),0.95)</f>
        <v>7.6400000000000006</v>
      </c>
    </row>
    <row r="1068" spans="2:4" x14ac:dyDescent="0.3">
      <c r="B1068" t="str">
        <v>Danny Leiner</v>
      </c>
      <c r="C1068" s="1" cm="1">
        <f t="array" ref="C1068">IFERROR(AVERAGE(IF(IMDB_Movies_2[director_name]='Director Analysis'!$B1068,IMDB_Movies_2[imdb_score])),0)</f>
        <v>6.3</v>
      </c>
      <c r="D1068" s="1" cm="1">
        <f t="array" ref="D1068">_xlfn.PERCENTILE.INC(IF(IMDB_Movies_2[director_name]='Director Analysis'!B1068,IMDB_Movies_2[imdb_score]),0.95)</f>
        <v>7.02</v>
      </c>
    </row>
    <row r="1069" spans="2:4" x14ac:dyDescent="0.3">
      <c r="B1069" t="str">
        <v>Christopher Cain</v>
      </c>
      <c r="C1069" s="1" cm="1">
        <f t="array" ref="C1069">IFERROR(AVERAGE(IF(IMDB_Movies_2[director_name]='Director Analysis'!$B1069,IMDB_Movies_2[imdb_score])),0)</f>
        <v>6.3</v>
      </c>
      <c r="D1069" s="1" cm="1">
        <f t="array" ref="D1069">_xlfn.PERCENTILE.INC(IF(IMDB_Movies_2[director_name]='Director Analysis'!B1069,IMDB_Movies_2[imdb_score]),0.95)</f>
        <v>6.75</v>
      </c>
    </row>
    <row r="1070" spans="2:4" x14ac:dyDescent="0.3">
      <c r="B1070" t="str">
        <v>Theodore Melfi</v>
      </c>
      <c r="C1070" s="1" cm="1">
        <f t="array" ref="C1070">IFERROR(AVERAGE(IF(IMDB_Movies_2[director_name]='Director Analysis'!$B1070,IMDB_Movies_2[imdb_score])),0)</f>
        <v>7.3</v>
      </c>
      <c r="D1070" s="1" cm="1">
        <f t="array" ref="D1070">_xlfn.PERCENTILE.INC(IF(IMDB_Movies_2[director_name]='Director Analysis'!B1070,IMDB_Movies_2[imdb_score]),0.95)</f>
        <v>7.3</v>
      </c>
    </row>
    <row r="1071" spans="2:4" x14ac:dyDescent="0.3">
      <c r="B1071" t="str">
        <v>Ed Decter</v>
      </c>
      <c r="C1071" s="1" cm="1">
        <f t="array" ref="C1071">IFERROR(AVERAGE(IF(IMDB_Movies_2[director_name]='Director Analysis'!$B1071,IMDB_Movies_2[imdb_score])),0)</f>
        <v>5.9</v>
      </c>
      <c r="D1071" s="1" cm="1">
        <f t="array" ref="D1071">_xlfn.PERCENTILE.INC(IF(IMDB_Movies_2[director_name]='Director Analysis'!B1071,IMDB_Movies_2[imdb_score]),0.95)</f>
        <v>5.9</v>
      </c>
    </row>
    <row r="1072" spans="2:4" x14ac:dyDescent="0.3">
      <c r="B1072" t="str">
        <v>Gene Quintano</v>
      </c>
      <c r="C1072" s="1" cm="1">
        <f t="array" ref="C1072">IFERROR(AVERAGE(IF(IMDB_Movies_2[director_name]='Director Analysis'!$B1072,IMDB_Movies_2[imdb_score])),0)</f>
        <v>6.1</v>
      </c>
      <c r="D1072" s="1" cm="1">
        <f t="array" ref="D1072">_xlfn.PERCENTILE.INC(IF(IMDB_Movies_2[director_name]='Director Analysis'!B1072,IMDB_Movies_2[imdb_score]),0.95)</f>
        <v>6.1</v>
      </c>
    </row>
    <row r="1073" spans="2:4" x14ac:dyDescent="0.3">
      <c r="B1073" t="str">
        <v>Eric Bress</v>
      </c>
      <c r="C1073" s="1" cm="1">
        <f t="array" ref="C1073">IFERROR(AVERAGE(IF(IMDB_Movies_2[director_name]='Director Analysis'!$B1073,IMDB_Movies_2[imdb_score])),0)</f>
        <v>7.7</v>
      </c>
      <c r="D1073" s="1" cm="1">
        <f t="array" ref="D1073">_xlfn.PERCENTILE.INC(IF(IMDB_Movies_2[director_name]='Director Analysis'!B1073,IMDB_Movies_2[imdb_score]),0.95)</f>
        <v>7.7</v>
      </c>
    </row>
    <row r="1074" spans="2:4" x14ac:dyDescent="0.3">
      <c r="B1074" t="str">
        <v>Preston A. Whitmore II</v>
      </c>
      <c r="C1074" s="1" cm="1">
        <f t="array" ref="C1074">IFERROR(AVERAGE(IF(IMDB_Movies_2[director_name]='Director Analysis'!$B1074,IMDB_Movies_2[imdb_score])),0)</f>
        <v>4.0999999999999996</v>
      </c>
      <c r="D1074" s="1" cm="1">
        <f t="array" ref="D1074">_xlfn.PERCENTILE.INC(IF(IMDB_Movies_2[director_name]='Director Analysis'!B1074,IMDB_Movies_2[imdb_score]),0.95)</f>
        <v>5.8999999999999995</v>
      </c>
    </row>
    <row r="1075" spans="2:4" x14ac:dyDescent="0.3">
      <c r="B1075" t="str">
        <v>Kirk Wong</v>
      </c>
      <c r="C1075" s="1" cm="1">
        <f t="array" ref="C1075">IFERROR(AVERAGE(IF(IMDB_Movies_2[director_name]='Director Analysis'!$B1075,IMDB_Movies_2[imdb_score])),0)</f>
        <v>6.1</v>
      </c>
      <c r="D1075" s="1" cm="1">
        <f t="array" ref="D1075">_xlfn.PERCENTILE.INC(IF(IMDB_Movies_2[director_name]='Director Analysis'!B1075,IMDB_Movies_2[imdb_score]),0.95)</f>
        <v>6.1</v>
      </c>
    </row>
    <row r="1076" spans="2:4" x14ac:dyDescent="0.3">
      <c r="B1076" t="str">
        <v>Bronwen Hughes</v>
      </c>
      <c r="C1076" s="1" cm="1">
        <f t="array" ref="C1076">IFERROR(AVERAGE(IF(IMDB_Movies_2[director_name]='Director Analysis'!$B1076,IMDB_Movies_2[imdb_score])),0)</f>
        <v>5.9</v>
      </c>
      <c r="D1076" s="1" cm="1">
        <f t="array" ref="D1076">_xlfn.PERCENTILE.INC(IF(IMDB_Movies_2[director_name]='Director Analysis'!B1076,IMDB_Movies_2[imdb_score]),0.95)</f>
        <v>5.9</v>
      </c>
    </row>
    <row r="1077" spans="2:4" x14ac:dyDescent="0.3">
      <c r="B1077" t="str">
        <v>John Lafia</v>
      </c>
      <c r="C1077" s="1" cm="1">
        <f t="array" ref="C1077">IFERROR(AVERAGE(IF(IMDB_Movies_2[director_name]='Director Analysis'!$B1077,IMDB_Movies_2[imdb_score])),0)</f>
        <v>5.7</v>
      </c>
      <c r="D1077" s="1" cm="1">
        <f t="array" ref="D1077">_xlfn.PERCENTILE.INC(IF(IMDB_Movies_2[director_name]='Director Analysis'!B1077,IMDB_Movies_2[imdb_score]),0.95)</f>
        <v>5.7</v>
      </c>
    </row>
    <row r="1078" spans="2:4" x14ac:dyDescent="0.3">
      <c r="B1078" t="str">
        <v>Sam Miller</v>
      </c>
      <c r="C1078" s="1" cm="1">
        <f t="array" ref="C1078">IFERROR(AVERAGE(IF(IMDB_Movies_2[director_name]='Director Analysis'!$B1078,IMDB_Movies_2[imdb_score])),0)</f>
        <v>5.75</v>
      </c>
      <c r="D1078" s="1" cm="1">
        <f t="array" ref="D1078">_xlfn.PERCENTILE.INC(IF(IMDB_Movies_2[director_name]='Director Analysis'!B1078,IMDB_Movies_2[imdb_score]),0.95)</f>
        <v>5.8850000000000007</v>
      </c>
    </row>
    <row r="1079" spans="2:4" x14ac:dyDescent="0.3">
      <c r="B1079" t="str">
        <v>Alex Garland</v>
      </c>
      <c r="C1079" s="1" cm="1">
        <f t="array" ref="C1079">IFERROR(AVERAGE(IF(IMDB_Movies_2[director_name]='Director Analysis'!$B1079,IMDB_Movies_2[imdb_score])),0)</f>
        <v>7.7</v>
      </c>
      <c r="D1079" s="1" cm="1">
        <f t="array" ref="D1079">_xlfn.PERCENTILE.INC(IF(IMDB_Movies_2[director_name]='Director Analysis'!B1079,IMDB_Movies_2[imdb_score]),0.95)</f>
        <v>7.7</v>
      </c>
    </row>
    <row r="1080" spans="2:4" x14ac:dyDescent="0.3">
      <c r="B1080" t="str">
        <v>Mark Brown</v>
      </c>
      <c r="C1080" s="1" cm="1">
        <f t="array" ref="C1080">IFERROR(AVERAGE(IF(IMDB_Movies_2[director_name]='Director Analysis'!$B1080,IMDB_Movies_2[imdb_score])),0)</f>
        <v>5.1999999999999993</v>
      </c>
      <c r="D1080" s="1" cm="1">
        <f t="array" ref="D1080">_xlfn.PERCENTILE.INC(IF(IMDB_Movies_2[director_name]='Director Analysis'!B1080,IMDB_Movies_2[imdb_score]),0.95)</f>
        <v>6.01</v>
      </c>
    </row>
    <row r="1081" spans="2:4" x14ac:dyDescent="0.3">
      <c r="B1081" t="str">
        <v>Michael Polish</v>
      </c>
      <c r="C1081" s="1" cm="1">
        <f t="array" ref="C1081">IFERROR(AVERAGE(IF(IMDB_Movies_2[director_name]='Director Analysis'!$B1081,IMDB_Movies_2[imdb_score])),0)</f>
        <v>6.1499999999999995</v>
      </c>
      <c r="D1081" s="1" cm="1">
        <f t="array" ref="D1081">_xlfn.PERCENTILE.INC(IF(IMDB_Movies_2[director_name]='Director Analysis'!B1081,IMDB_Movies_2[imdb_score]),0.95)</f>
        <v>7.1649999999999991</v>
      </c>
    </row>
    <row r="1082" spans="2:4" x14ac:dyDescent="0.3">
      <c r="B1082" t="str">
        <v>Daisy von Scherler Mayer</v>
      </c>
      <c r="C1082" s="1" cm="1">
        <f t="array" ref="C1082">IFERROR(AVERAGE(IF(IMDB_Movies_2[director_name]='Director Analysis'!$B1082,IMDB_Movies_2[imdb_score])),0)</f>
        <v>4.5999999999999996</v>
      </c>
      <c r="D1082" s="1" cm="1">
        <f t="array" ref="D1082">_xlfn.PERCENTILE.INC(IF(IMDB_Movies_2[director_name]='Director Analysis'!B1082,IMDB_Movies_2[imdb_score]),0.95)</f>
        <v>5.32</v>
      </c>
    </row>
    <row r="1083" spans="2:4" x14ac:dyDescent="0.3">
      <c r="B1083" t="str">
        <v>Lenny Abrahamson</v>
      </c>
      <c r="C1083" s="1" cm="1">
        <f t="array" ref="C1083">IFERROR(AVERAGE(IF(IMDB_Movies_2[director_name]='Director Analysis'!$B1083,IMDB_Movies_2[imdb_score])),0)</f>
        <v>8.3000000000000007</v>
      </c>
      <c r="D1083" s="1" cm="1">
        <f t="array" ref="D1083">_xlfn.PERCENTILE.INC(IF(IMDB_Movies_2[director_name]='Director Analysis'!B1083,IMDB_Movies_2[imdb_score]),0.95)</f>
        <v>8.3000000000000007</v>
      </c>
    </row>
    <row r="1084" spans="2:4" x14ac:dyDescent="0.3">
      <c r="B1084" t="str">
        <v>Bob Saget</v>
      </c>
      <c r="C1084" s="1" cm="1">
        <f t="array" ref="C1084">IFERROR(AVERAGE(IF(IMDB_Movies_2[director_name]='Director Analysis'!$B1084,IMDB_Movies_2[imdb_score])),0)</f>
        <v>6.4</v>
      </c>
      <c r="D1084" s="1" cm="1">
        <f t="array" ref="D1084">_xlfn.PERCENTILE.INC(IF(IMDB_Movies_2[director_name]='Director Analysis'!B1084,IMDB_Movies_2[imdb_score]),0.95)</f>
        <v>6.4</v>
      </c>
    </row>
    <row r="1085" spans="2:4" x14ac:dyDescent="0.3">
      <c r="B1085" t="str">
        <v>John Waters</v>
      </c>
      <c r="C1085" s="1" cm="1">
        <f t="array" ref="C1085">IFERROR(AVERAGE(IF(IMDB_Movies_2[director_name]='Director Analysis'!$B1085,IMDB_Movies_2[imdb_score])),0)</f>
        <v>6.333333333333333</v>
      </c>
      <c r="D1085" s="1" cm="1">
        <f t="array" ref="D1085">_xlfn.PERCENTILE.INC(IF(IMDB_Movies_2[director_name]='Director Analysis'!B1085,IMDB_Movies_2[imdb_score]),0.95)</f>
        <v>6.65</v>
      </c>
    </row>
    <row r="1086" spans="2:4" x14ac:dyDescent="0.3">
      <c r="B1086" t="str">
        <v>Craig Bolotin</v>
      </c>
      <c r="C1086" s="1" cm="1">
        <f t="array" ref="C1086">IFERROR(AVERAGE(IF(IMDB_Movies_2[director_name]='Director Analysis'!$B1086,IMDB_Movies_2[imdb_score])),0)</f>
        <v>6</v>
      </c>
      <c r="D1086" s="1" cm="1">
        <f t="array" ref="D1086">_xlfn.PERCENTILE.INC(IF(IMDB_Movies_2[director_name]='Director Analysis'!B1086,IMDB_Movies_2[imdb_score]),0.95)</f>
        <v>6</v>
      </c>
    </row>
    <row r="1087" spans="2:4" x14ac:dyDescent="0.3">
      <c r="B1087" t="str">
        <v>Mark Christopher</v>
      </c>
      <c r="C1087" s="1" cm="1">
        <f t="array" ref="C1087">IFERROR(AVERAGE(IF(IMDB_Movies_2[director_name]='Director Analysis'!$B1087,IMDB_Movies_2[imdb_score])),0)</f>
        <v>5.8</v>
      </c>
      <c r="D1087" s="1" cm="1">
        <f t="array" ref="D1087">_xlfn.PERCENTILE.INC(IF(IMDB_Movies_2[director_name]='Director Analysis'!B1087,IMDB_Movies_2[imdb_score]),0.95)</f>
        <v>5.8</v>
      </c>
    </row>
    <row r="1088" spans="2:4" x14ac:dyDescent="0.3">
      <c r="B1088" t="str">
        <v>Blair Hayes</v>
      </c>
      <c r="C1088" s="1" cm="1">
        <f t="array" ref="C1088">IFERROR(AVERAGE(IF(IMDB_Movies_2[director_name]='Director Analysis'!$B1088,IMDB_Movies_2[imdb_score])),0)</f>
        <v>5.6</v>
      </c>
      <c r="D1088" s="1" cm="1">
        <f t="array" ref="D1088">_xlfn.PERCENTILE.INC(IF(IMDB_Movies_2[director_name]='Director Analysis'!B1088,IMDB_Movies_2[imdb_score]),0.95)</f>
        <v>5.6</v>
      </c>
    </row>
    <row r="1089" spans="2:4" x14ac:dyDescent="0.3">
      <c r="B1089" t="str">
        <v>Jez Butterworth</v>
      </c>
      <c r="C1089" s="1" cm="1">
        <f t="array" ref="C1089">IFERROR(AVERAGE(IF(IMDB_Movies_2[director_name]='Director Analysis'!$B1089,IMDB_Movies_2[imdb_score])),0)</f>
        <v>6.1</v>
      </c>
      <c r="D1089" s="1" cm="1">
        <f t="array" ref="D1089">_xlfn.PERCENTILE.INC(IF(IMDB_Movies_2[director_name]='Director Analysis'!B1089,IMDB_Movies_2[imdb_score]),0.95)</f>
        <v>6.1</v>
      </c>
    </row>
    <row r="1090" spans="2:4" x14ac:dyDescent="0.3">
      <c r="B1090" t="str">
        <v>Olivier Assayas</v>
      </c>
      <c r="C1090" s="1" cm="1">
        <f t="array" ref="C1090">IFERROR(AVERAGE(IF(IMDB_Movies_2[director_name]='Director Analysis'!$B1090,IMDB_Movies_2[imdb_score])),0)</f>
        <v>7.1</v>
      </c>
      <c r="D1090" s="1" cm="1">
        <f t="array" ref="D1090">_xlfn.PERCENTILE.INC(IF(IMDB_Movies_2[director_name]='Director Analysis'!B1090,IMDB_Movies_2[imdb_score]),0.95)</f>
        <v>7.2799999999999994</v>
      </c>
    </row>
    <row r="1091" spans="2:4" x14ac:dyDescent="0.3">
      <c r="B1091" t="str">
        <v>Patrice Leconte</v>
      </c>
      <c r="C1091" s="1" cm="1">
        <f t="array" ref="C1091">IFERROR(AVERAGE(IF(IMDB_Movies_2[director_name]='Director Analysis'!$B1091,IMDB_Movies_2[imdb_score])),0)</f>
        <v>7.3</v>
      </c>
      <c r="D1091" s="1" cm="1">
        <f t="array" ref="D1091">_xlfn.PERCENTILE.INC(IF(IMDB_Movies_2[director_name]='Director Analysis'!B1091,IMDB_Movies_2[imdb_score]),0.95)</f>
        <v>7.3</v>
      </c>
    </row>
    <row r="1092" spans="2:4" x14ac:dyDescent="0.3">
      <c r="B1092" t="str">
        <v>Paul Mazursky</v>
      </c>
      <c r="C1092" s="1" cm="1">
        <f t="array" ref="C1092">IFERROR(AVERAGE(IF(IMDB_Movies_2[director_name]='Director Analysis'!$B1092,IMDB_Movies_2[imdb_score])),0)</f>
        <v>5.9</v>
      </c>
      <c r="D1092" s="1" cm="1">
        <f t="array" ref="D1092">_xlfn.PERCENTILE.INC(IF(IMDB_Movies_2[director_name]='Director Analysis'!B1092,IMDB_Movies_2[imdb_score]),0.95)</f>
        <v>5.9</v>
      </c>
    </row>
    <row r="1093" spans="2:4" x14ac:dyDescent="0.3">
      <c r="B1093" t="str">
        <v>Stephen Chbosky</v>
      </c>
      <c r="C1093" s="1" cm="1">
        <f t="array" ref="C1093">IFERROR(AVERAGE(IF(IMDB_Movies_2[director_name]='Director Analysis'!$B1093,IMDB_Movies_2[imdb_score])),0)</f>
        <v>8</v>
      </c>
      <c r="D1093" s="1" cm="1">
        <f t="array" ref="D1093">_xlfn.PERCENTILE.INC(IF(IMDB_Movies_2[director_name]='Director Analysis'!B1093,IMDB_Movies_2[imdb_score]),0.95)</f>
        <v>8</v>
      </c>
    </row>
    <row r="1094" spans="2:4" x14ac:dyDescent="0.3">
      <c r="B1094" t="str">
        <v>Jon Hess</v>
      </c>
      <c r="C1094" s="1" cm="1">
        <f t="array" ref="C1094">IFERROR(AVERAGE(IF(IMDB_Movies_2[director_name]='Director Analysis'!$B1094,IMDB_Movies_2[imdb_score])),0)</f>
        <v>5.0999999999999996</v>
      </c>
      <c r="D1094" s="1" cm="1">
        <f t="array" ref="D1094">_xlfn.PERCENTILE.INC(IF(IMDB_Movies_2[director_name]='Director Analysis'!B1094,IMDB_Movies_2[imdb_score]),0.95)</f>
        <v>5.0999999999999996</v>
      </c>
    </row>
    <row r="1095" spans="2:4" x14ac:dyDescent="0.3">
      <c r="B1095" t="str">
        <v>Joe Cornish</v>
      </c>
      <c r="C1095" s="1" cm="1">
        <f t="array" ref="C1095">IFERROR(AVERAGE(IF(IMDB_Movies_2[director_name]='Director Analysis'!$B1095,IMDB_Movies_2[imdb_score])),0)</f>
        <v>6.6</v>
      </c>
      <c r="D1095" s="1" cm="1">
        <f t="array" ref="D1095">_xlfn.PERCENTILE.INC(IF(IMDB_Movies_2[director_name]='Director Analysis'!B1095,IMDB_Movies_2[imdb_score]),0.95)</f>
        <v>6.6</v>
      </c>
    </row>
    <row r="1096" spans="2:4" x14ac:dyDescent="0.3">
      <c r="B1096" t="str">
        <v>John H. Lee</v>
      </c>
      <c r="C1096" s="1" cm="1">
        <f t="array" ref="C1096">IFERROR(AVERAGE(IF(IMDB_Movies_2[director_name]='Director Analysis'!$B1096,IMDB_Movies_2[imdb_score])),0)</f>
        <v>6.8</v>
      </c>
      <c r="D1096" s="1" cm="1">
        <f t="array" ref="D1096">_xlfn.PERCENTILE.INC(IF(IMDB_Movies_2[director_name]='Director Analysis'!B1096,IMDB_Movies_2[imdb_score]),0.95)</f>
        <v>6.8</v>
      </c>
    </row>
    <row r="1097" spans="2:4" x14ac:dyDescent="0.3">
      <c r="B1097" t="str">
        <v>John Stainton</v>
      </c>
      <c r="C1097" s="1" cm="1">
        <f t="array" ref="C1097">IFERROR(AVERAGE(IF(IMDB_Movies_2[director_name]='Director Analysis'!$B1097,IMDB_Movies_2[imdb_score])),0)</f>
        <v>5.4</v>
      </c>
      <c r="D1097" s="1" cm="1">
        <f t="array" ref="D1097">_xlfn.PERCENTILE.INC(IF(IMDB_Movies_2[director_name]='Director Analysis'!B1097,IMDB_Movies_2[imdb_score]),0.95)</f>
        <v>5.4</v>
      </c>
    </row>
    <row r="1098" spans="2:4" x14ac:dyDescent="0.3">
      <c r="B1098" t="str">
        <v>Stewart Hendler</v>
      </c>
      <c r="C1098" s="1" cm="1">
        <f t="array" ref="C1098">IFERROR(AVERAGE(IF(IMDB_Movies_2[director_name]='Director Analysis'!$B1098,IMDB_Movies_2[imdb_score])),0)</f>
        <v>5.0999999999999996</v>
      </c>
      <c r="D1098" s="1" cm="1">
        <f t="array" ref="D1098">_xlfn.PERCENTILE.INC(IF(IMDB_Movies_2[director_name]='Director Analysis'!B1098,IMDB_Movies_2[imdb_score]),0.95)</f>
        <v>5.0999999999999996</v>
      </c>
    </row>
    <row r="1099" spans="2:4" x14ac:dyDescent="0.3">
      <c r="B1099" t="str">
        <v>Mark Herman</v>
      </c>
      <c r="C1099" s="1" cm="1">
        <f t="array" ref="C1099">IFERROR(AVERAGE(IF(IMDB_Movies_2[director_name]='Director Analysis'!$B1099,IMDB_Movies_2[imdb_score])),0)</f>
        <v>7.8</v>
      </c>
      <c r="D1099" s="1" cm="1">
        <f t="array" ref="D1099">_xlfn.PERCENTILE.INC(IF(IMDB_Movies_2[director_name]='Director Analysis'!B1099,IMDB_Movies_2[imdb_score]),0.95)</f>
        <v>7.8</v>
      </c>
    </row>
    <row r="1100" spans="2:4" x14ac:dyDescent="0.3">
      <c r="B1100" t="str">
        <v>Abel Ferrara</v>
      </c>
      <c r="C1100" s="1" cm="1">
        <f t="array" ref="C1100">IFERROR(AVERAGE(IF(IMDB_Movies_2[director_name]='Director Analysis'!$B1100,IMDB_Movies_2[imdb_score])),0)</f>
        <v>6.6</v>
      </c>
      <c r="D1100" s="1" cm="1">
        <f t="array" ref="D1100">_xlfn.PERCENTILE.INC(IF(IMDB_Movies_2[director_name]='Director Analysis'!B1100,IMDB_Movies_2[imdb_score]),0.95)</f>
        <v>6.6</v>
      </c>
    </row>
    <row r="1101" spans="2:4" x14ac:dyDescent="0.3">
      <c r="B1101" t="str">
        <v>Brian Koppelman</v>
      </c>
      <c r="C1101" s="1" cm="1">
        <f t="array" ref="C1101">IFERROR(AVERAGE(IF(IMDB_Movies_2[director_name]='Director Analysis'!$B1101,IMDB_Movies_2[imdb_score])),0)</f>
        <v>6.4</v>
      </c>
      <c r="D1101" s="1" cm="1">
        <f t="array" ref="D1101">_xlfn.PERCENTILE.INC(IF(IMDB_Movies_2[director_name]='Director Analysis'!B1101,IMDB_Movies_2[imdb_score]),0.95)</f>
        <v>6.4</v>
      </c>
    </row>
    <row r="1102" spans="2:4" x14ac:dyDescent="0.3">
      <c r="B1102" t="str">
        <v>Ethan Maniquis</v>
      </c>
      <c r="C1102" s="1" cm="1">
        <f t="array" ref="C1102">IFERROR(AVERAGE(IF(IMDB_Movies_2[director_name]='Director Analysis'!$B1102,IMDB_Movies_2[imdb_score])),0)</f>
        <v>6.7</v>
      </c>
      <c r="D1102" s="1" cm="1">
        <f t="array" ref="D1102">_xlfn.PERCENTILE.INC(IF(IMDB_Movies_2[director_name]='Director Analysis'!B1102,IMDB_Movies_2[imdb_score]),0.95)</f>
        <v>6.7</v>
      </c>
    </row>
    <row r="1103" spans="2:4" x14ac:dyDescent="0.3">
      <c r="B1103" t="str">
        <v>George Hickenlooper</v>
      </c>
      <c r="C1103" s="1" cm="1">
        <f t="array" ref="C1103">IFERROR(AVERAGE(IF(IMDB_Movies_2[director_name]='Director Analysis'!$B1103,IMDB_Movies_2[imdb_score])),0)</f>
        <v>6.3000000000000007</v>
      </c>
      <c r="D1103" s="1" cm="1">
        <f t="array" ref="D1103">_xlfn.PERCENTILE.INC(IF(IMDB_Movies_2[director_name]='Director Analysis'!B1103,IMDB_Movies_2[imdb_score]),0.95)</f>
        <v>6.3900000000000006</v>
      </c>
    </row>
    <row r="1104" spans="2:4" x14ac:dyDescent="0.3">
      <c r="B1104" t="str">
        <v>Je-kyu Kang</v>
      </c>
      <c r="C1104" s="1" cm="1">
        <f t="array" ref="C1104">IFERROR(AVERAGE(IF(IMDB_Movies_2[director_name]='Director Analysis'!$B1104,IMDB_Movies_2[imdb_score])),0)</f>
        <v>8.1</v>
      </c>
      <c r="D1104" s="1" cm="1">
        <f t="array" ref="D1104">_xlfn.PERCENTILE.INC(IF(IMDB_Movies_2[director_name]='Director Analysis'!B1104,IMDB_Movies_2[imdb_score]),0.95)</f>
        <v>8.1</v>
      </c>
    </row>
    <row r="1105" spans="2:4" x14ac:dyDescent="0.3">
      <c r="B1105" t="str">
        <v>William Dear</v>
      </c>
      <c r="C1105" s="1" cm="1">
        <f t="array" ref="C1105">IFERROR(AVERAGE(IF(IMDB_Movies_2[director_name]='Director Analysis'!$B1105,IMDB_Movies_2[imdb_score])),0)</f>
        <v>7</v>
      </c>
      <c r="D1105" s="1" cm="1">
        <f t="array" ref="D1105">_xlfn.PERCENTILE.INC(IF(IMDB_Movies_2[director_name]='Director Analysis'!B1105,IMDB_Movies_2[imdb_score]),0.95)</f>
        <v>7</v>
      </c>
    </row>
    <row r="1106" spans="2:4" x14ac:dyDescent="0.3">
      <c r="B1106" t="str">
        <v>StÃ©phane Aubier</v>
      </c>
      <c r="C1106" s="1" cm="1">
        <f t="array" ref="C1106">IFERROR(AVERAGE(IF(IMDB_Movies_2[director_name]='Director Analysis'!$B1106,IMDB_Movies_2[imdb_score])),0)</f>
        <v>7.9</v>
      </c>
      <c r="D1106" s="1" cm="1">
        <f t="array" ref="D1106">_xlfn.PERCENTILE.INC(IF(IMDB_Movies_2[director_name]='Director Analysis'!B1106,IMDB_Movies_2[imdb_score]),0.95)</f>
        <v>7.9</v>
      </c>
    </row>
    <row r="1107" spans="2:4" x14ac:dyDescent="0.3">
      <c r="B1107" t="str">
        <v>John Badham</v>
      </c>
      <c r="C1107" s="1" cm="1">
        <f t="array" ref="C1107">IFERROR(AVERAGE(IF(IMDB_Movies_2[director_name]='Director Analysis'!$B1107,IMDB_Movies_2[imdb_score])),0)</f>
        <v>7.1</v>
      </c>
      <c r="D1107" s="1" cm="1">
        <f t="array" ref="D1107">_xlfn.PERCENTILE.INC(IF(IMDB_Movies_2[director_name]='Director Analysis'!B1107,IMDB_Movies_2[imdb_score]),0.95)</f>
        <v>7.1</v>
      </c>
    </row>
    <row r="1108" spans="2:4" x14ac:dyDescent="0.3">
      <c r="B1108" t="str">
        <v>Mike McCoy</v>
      </c>
      <c r="C1108" s="1" cm="1">
        <f t="array" ref="C1108">IFERROR(AVERAGE(IF(IMDB_Movies_2[director_name]='Director Analysis'!$B1108,IMDB_Movies_2[imdb_score])),0)</f>
        <v>6.5</v>
      </c>
      <c r="D1108" s="1" cm="1">
        <f t="array" ref="D1108">_xlfn.PERCENTILE.INC(IF(IMDB_Movies_2[director_name]='Director Analysis'!B1108,IMDB_Movies_2[imdb_score]),0.95)</f>
        <v>6.5</v>
      </c>
    </row>
    <row r="1109" spans="2:4" x14ac:dyDescent="0.3">
      <c r="B1109" t="str">
        <v>Mike Judge</v>
      </c>
      <c r="C1109" s="1" cm="1">
        <f t="array" ref="C1109">IFERROR(AVERAGE(IF(IMDB_Movies_2[director_name]='Director Analysis'!$B1109,IMDB_Movies_2[imdb_score])),0)</f>
        <v>6.9333333333333336</v>
      </c>
      <c r="D1109" s="1" cm="1">
        <f t="array" ref="D1109">_xlfn.PERCENTILE.INC(IF(IMDB_Movies_2[director_name]='Director Analysis'!B1109,IMDB_Movies_2[imdb_score]),0.95)</f>
        <v>7.6999999999999993</v>
      </c>
    </row>
    <row r="1110" spans="2:4" x14ac:dyDescent="0.3">
      <c r="B1110" t="str">
        <v>Tamra Davis</v>
      </c>
      <c r="C1110" s="1" cm="1">
        <f t="array" ref="C1110">IFERROR(AVERAGE(IF(IMDB_Movies_2[director_name]='Director Analysis'!$B1110,IMDB_Movies_2[imdb_score])),0)</f>
        <v>5</v>
      </c>
      <c r="D1110" s="1" cm="1">
        <f t="array" ref="D1110">_xlfn.PERCENTILE.INC(IF(IMDB_Movies_2[director_name]='Director Analysis'!B1110,IMDB_Movies_2[imdb_score]),0.95)</f>
        <v>6.5299999999999994</v>
      </c>
    </row>
    <row r="1111" spans="2:4" x14ac:dyDescent="0.3">
      <c r="B1111" t="str">
        <v>Nima Nourizadeh</v>
      </c>
      <c r="C1111" s="1" cm="1">
        <f t="array" ref="C1111">IFERROR(AVERAGE(IF(IMDB_Movies_2[director_name]='Director Analysis'!$B1111,IMDB_Movies_2[imdb_score])),0)</f>
        <v>6.7</v>
      </c>
      <c r="D1111" s="1" cm="1">
        <f t="array" ref="D1111">_xlfn.PERCENTILE.INC(IF(IMDB_Movies_2[director_name]='Director Analysis'!B1111,IMDB_Movies_2[imdb_score]),0.95)</f>
        <v>6.7</v>
      </c>
    </row>
    <row r="1112" spans="2:4" x14ac:dyDescent="0.3">
      <c r="B1112" t="str">
        <v>John Erick Dowdle</v>
      </c>
      <c r="C1112" s="1" cm="1">
        <f t="array" ref="C1112">IFERROR(AVERAGE(IF(IMDB_Movies_2[director_name]='Director Analysis'!$B1112,IMDB_Movies_2[imdb_score])),0)</f>
        <v>6.3</v>
      </c>
      <c r="D1112" s="1" cm="1">
        <f t="array" ref="D1112">_xlfn.PERCENTILE.INC(IF(IMDB_Movies_2[director_name]='Director Analysis'!B1112,IMDB_Movies_2[imdb_score]),0.95)</f>
        <v>6.7249999999999996</v>
      </c>
    </row>
    <row r="1113" spans="2:4" x14ac:dyDescent="0.3">
      <c r="B1113" t="str">
        <v>David Moreau</v>
      </c>
      <c r="C1113" s="1" cm="1">
        <f t="array" ref="C1113">IFERROR(AVERAGE(IF(IMDB_Movies_2[director_name]='Director Analysis'!$B1113,IMDB_Movies_2[imdb_score])),0)</f>
        <v>5.4</v>
      </c>
      <c r="D1113" s="1" cm="1">
        <f t="array" ref="D1113">_xlfn.PERCENTILE.INC(IF(IMDB_Movies_2[director_name]='Director Analysis'!B1113,IMDB_Movies_2[imdb_score]),0.95)</f>
        <v>5.4</v>
      </c>
    </row>
    <row r="1114" spans="2:4" x14ac:dyDescent="0.3">
      <c r="B1114" t="str">
        <v>Christopher Erskin</v>
      </c>
      <c r="C1114" s="1" cm="1">
        <f t="array" ref="C1114">IFERROR(AVERAGE(IF(IMDB_Movies_2[director_name]='Director Analysis'!$B1114,IMDB_Movies_2[imdb_score])),0)</f>
        <v>4.3</v>
      </c>
      <c r="D1114" s="1" cm="1">
        <f t="array" ref="D1114">_xlfn.PERCENTILE.INC(IF(IMDB_Movies_2[director_name]='Director Analysis'!B1114,IMDB_Movies_2[imdb_score]),0.95)</f>
        <v>4.3</v>
      </c>
    </row>
    <row r="1115" spans="2:4" x14ac:dyDescent="0.3">
      <c r="B1115" t="str">
        <v>Brian Henson</v>
      </c>
      <c r="C1115" s="1" cm="1">
        <f t="array" ref="C1115">IFERROR(AVERAGE(IF(IMDB_Movies_2[director_name]='Director Analysis'!$B1115,IMDB_Movies_2[imdb_score])),0)</f>
        <v>7.7</v>
      </c>
      <c r="D1115" s="1" cm="1">
        <f t="array" ref="D1115">_xlfn.PERCENTILE.INC(IF(IMDB_Movies_2[director_name]='Director Analysis'!B1115,IMDB_Movies_2[imdb_score]),0.95)</f>
        <v>7.7</v>
      </c>
    </row>
    <row r="1116" spans="2:4" x14ac:dyDescent="0.3">
      <c r="B1116" t="str">
        <v>Dan Cutforth</v>
      </c>
      <c r="C1116" s="1" cm="1">
        <f t="array" ref="C1116">IFERROR(AVERAGE(IF(IMDB_Movies_2[director_name]='Director Analysis'!$B1116,IMDB_Movies_2[imdb_score])),0)</f>
        <v>5.9</v>
      </c>
      <c r="D1116" s="1" cm="1">
        <f t="array" ref="D1116">_xlfn.PERCENTILE.INC(IF(IMDB_Movies_2[director_name]='Director Analysis'!B1116,IMDB_Movies_2[imdb_score]),0.95)</f>
        <v>5.9</v>
      </c>
    </row>
    <row r="1117" spans="2:4" x14ac:dyDescent="0.3">
      <c r="B1117" t="str">
        <v>Josh Boone</v>
      </c>
      <c r="C1117" s="1" cm="1">
        <f t="array" ref="C1117">IFERROR(AVERAGE(IF(IMDB_Movies_2[director_name]='Director Analysis'!$B1117,IMDB_Movies_2[imdb_score])),0)</f>
        <v>7.8</v>
      </c>
      <c r="D1117" s="1" cm="1">
        <f t="array" ref="D1117">_xlfn.PERCENTILE.INC(IF(IMDB_Movies_2[director_name]='Director Analysis'!B1117,IMDB_Movies_2[imdb_score]),0.95)</f>
        <v>7.8</v>
      </c>
    </row>
    <row r="1118" spans="2:4" x14ac:dyDescent="0.3">
      <c r="B1118" t="str">
        <v>Jake Schreier</v>
      </c>
      <c r="C1118" s="1" cm="1">
        <f t="array" ref="C1118">IFERROR(AVERAGE(IF(IMDB_Movies_2[director_name]='Director Analysis'!$B1118,IMDB_Movies_2[imdb_score])),0)</f>
        <v>6.75</v>
      </c>
      <c r="D1118" s="1" cm="1">
        <f t="array" ref="D1118">_xlfn.PERCENTILE.INC(IF(IMDB_Movies_2[director_name]='Director Analysis'!B1118,IMDB_Movies_2[imdb_score]),0.95)</f>
        <v>7.0649999999999995</v>
      </c>
    </row>
    <row r="1119" spans="2:4" x14ac:dyDescent="0.3">
      <c r="B1119" t="str">
        <v>Ernest R. Dickerson</v>
      </c>
      <c r="C1119" s="1" cm="1">
        <f t="array" ref="C1119">IFERROR(AVERAGE(IF(IMDB_Movies_2[director_name]='Director Analysis'!$B1119,IMDB_Movies_2[imdb_score])),0)</f>
        <v>6.7</v>
      </c>
      <c r="D1119" s="1" cm="1">
        <f t="array" ref="D1119">_xlfn.PERCENTILE.INC(IF(IMDB_Movies_2[director_name]='Director Analysis'!B1119,IMDB_Movies_2[imdb_score]),0.95)</f>
        <v>6.7</v>
      </c>
    </row>
    <row r="1120" spans="2:4" x14ac:dyDescent="0.3">
      <c r="B1120" t="str">
        <v>Wallace Wolodarsky</v>
      </c>
      <c r="C1120" s="1" cm="1">
        <f t="array" ref="C1120">IFERROR(AVERAGE(IF(IMDB_Movies_2[director_name]='Director Analysis'!$B1120,IMDB_Movies_2[imdb_score])),0)</f>
        <v>5.4</v>
      </c>
      <c r="D1120" s="1" cm="1">
        <f t="array" ref="D1120">_xlfn.PERCENTILE.INC(IF(IMDB_Movies_2[director_name]='Director Analysis'!B1120,IMDB_Movies_2[imdb_score]),0.95)</f>
        <v>5.4</v>
      </c>
    </row>
    <row r="1121" spans="2:4" x14ac:dyDescent="0.3">
      <c r="B1121" t="str">
        <v>Nicholas Jarecki</v>
      </c>
      <c r="C1121" s="1" cm="1">
        <f t="array" ref="C1121">IFERROR(AVERAGE(IF(IMDB_Movies_2[director_name]='Director Analysis'!$B1121,IMDB_Movies_2[imdb_score])),0)</f>
        <v>6.6</v>
      </c>
      <c r="D1121" s="1" cm="1">
        <f t="array" ref="D1121">_xlfn.PERCENTILE.INC(IF(IMDB_Movies_2[director_name]='Director Analysis'!B1121,IMDB_Movies_2[imdb_score]),0.95)</f>
        <v>6.6</v>
      </c>
    </row>
    <row r="1122" spans="2:4" x14ac:dyDescent="0.3">
      <c r="B1122" t="str">
        <v>Dean Israelite</v>
      </c>
      <c r="C1122" s="1" cm="1">
        <f t="array" ref="C1122">IFERROR(AVERAGE(IF(IMDB_Movies_2[director_name]='Director Analysis'!$B1122,IMDB_Movies_2[imdb_score])),0)</f>
        <v>6.4</v>
      </c>
      <c r="D1122" s="1" cm="1">
        <f t="array" ref="D1122">_xlfn.PERCENTILE.INC(IF(IMDB_Movies_2[director_name]='Director Analysis'!B1122,IMDB_Movies_2[imdb_score]),0.95)</f>
        <v>6.4</v>
      </c>
    </row>
    <row r="1123" spans="2:4" x14ac:dyDescent="0.3">
      <c r="B1123" t="str">
        <v>Darnell Martin</v>
      </c>
      <c r="C1123" s="1" cm="1">
        <f t="array" ref="C1123">IFERROR(AVERAGE(IF(IMDB_Movies_2[director_name]='Director Analysis'!$B1123,IMDB_Movies_2[imdb_score])),0)</f>
        <v>7</v>
      </c>
      <c r="D1123" s="1" cm="1">
        <f t="array" ref="D1123">_xlfn.PERCENTILE.INC(IF(IMDB_Movies_2[director_name]='Director Analysis'!B1123,IMDB_Movies_2[imdb_score]),0.95)</f>
        <v>7</v>
      </c>
    </row>
    <row r="1124" spans="2:4" x14ac:dyDescent="0.3">
      <c r="B1124" t="str">
        <v>Scott Alexander</v>
      </c>
      <c r="C1124" s="1" cm="1">
        <f t="array" ref="C1124">IFERROR(AVERAGE(IF(IMDB_Movies_2[director_name]='Director Analysis'!$B1124,IMDB_Movies_2[imdb_score])),0)</f>
        <v>5.7</v>
      </c>
      <c r="D1124" s="1" cm="1">
        <f t="array" ref="D1124">_xlfn.PERCENTILE.INC(IF(IMDB_Movies_2[director_name]='Director Analysis'!B1124,IMDB_Movies_2[imdb_score]),0.95)</f>
        <v>5.7</v>
      </c>
    </row>
    <row r="1125" spans="2:4" x14ac:dyDescent="0.3">
      <c r="B1125" t="str">
        <v>Stuart Gordon</v>
      </c>
      <c r="C1125" s="1" cm="1">
        <f t="array" ref="C1125">IFERROR(AVERAGE(IF(IMDB_Movies_2[director_name]='Director Analysis'!$B1125,IMDB_Movies_2[imdb_score])),0)</f>
        <v>6.1</v>
      </c>
      <c r="D1125" s="1" cm="1">
        <f t="array" ref="D1125">_xlfn.PERCENTILE.INC(IF(IMDB_Movies_2[director_name]='Director Analysis'!B1125,IMDB_Movies_2[imdb_score]),0.95)</f>
        <v>6.2799999999999994</v>
      </c>
    </row>
    <row r="1126" spans="2:4" x14ac:dyDescent="0.3">
      <c r="B1126" t="str">
        <v>Christopher Guest</v>
      </c>
      <c r="C1126" s="1" cm="1">
        <f t="array" ref="C1126">IFERROR(AVERAGE(IF(IMDB_Movies_2[director_name]='Director Analysis'!$B1126,IMDB_Movies_2[imdb_score])),0)</f>
        <v>7.1333333333333329</v>
      </c>
      <c r="D1126" s="1" cm="1">
        <f t="array" ref="D1126">_xlfn.PERCENTILE.INC(IF(IMDB_Movies_2[director_name]='Director Analysis'!B1126,IMDB_Movies_2[imdb_score]),0.95)</f>
        <v>7.59</v>
      </c>
    </row>
    <row r="1127" spans="2:4" x14ac:dyDescent="0.3">
      <c r="B1127" t="str">
        <v>Jane Campion</v>
      </c>
      <c r="C1127" s="1" cm="1">
        <f t="array" ref="C1127">IFERROR(AVERAGE(IF(IMDB_Movies_2[director_name]='Director Analysis'!$B1127,IMDB_Movies_2[imdb_score])),0)</f>
        <v>6.6333333333333329</v>
      </c>
      <c r="D1127" s="1" cm="1">
        <f t="array" ref="D1127">_xlfn.PERCENTILE.INC(IF(IMDB_Movies_2[director_name]='Director Analysis'!B1127,IMDB_Movies_2[imdb_score]),0.95)</f>
        <v>7.5399999999999991</v>
      </c>
    </row>
    <row r="1128" spans="2:4" x14ac:dyDescent="0.3">
      <c r="B1128" t="str">
        <v>Fred Schepisi</v>
      </c>
      <c r="C1128" s="1" cm="1">
        <f t="array" ref="C1128">IFERROR(AVERAGE(IF(IMDB_Movies_2[director_name]='Director Analysis'!$B1128,IMDB_Movies_2[imdb_score])),0)</f>
        <v>7</v>
      </c>
      <c r="D1128" s="1" cm="1">
        <f t="array" ref="D1128">_xlfn.PERCENTILE.INC(IF(IMDB_Movies_2[director_name]='Director Analysis'!B1128,IMDB_Movies_2[imdb_score]),0.95)</f>
        <v>7</v>
      </c>
    </row>
    <row r="1129" spans="2:4" x14ac:dyDescent="0.3">
      <c r="B1129" t="str">
        <v>Antonia Bird</v>
      </c>
      <c r="C1129" s="1" cm="1">
        <f t="array" ref="C1129">IFERROR(AVERAGE(IF(IMDB_Movies_2[director_name]='Director Analysis'!$B1129,IMDB_Movies_2[imdb_score])),0)</f>
        <v>7.1</v>
      </c>
      <c r="D1129" s="1" cm="1">
        <f t="array" ref="D1129">_xlfn.PERCENTILE.INC(IF(IMDB_Movies_2[director_name]='Director Analysis'!B1129,IMDB_Movies_2[imdb_score]),0.95)</f>
        <v>7.1</v>
      </c>
    </row>
    <row r="1130" spans="2:4" x14ac:dyDescent="0.3">
      <c r="B1130" t="str">
        <v>Jon Poll</v>
      </c>
      <c r="C1130" s="1" cm="1">
        <f t="array" ref="C1130">IFERROR(AVERAGE(IF(IMDB_Movies_2[director_name]='Director Analysis'!$B1130,IMDB_Movies_2[imdb_score])),0)</f>
        <v>7</v>
      </c>
      <c r="D1130" s="1" cm="1">
        <f t="array" ref="D1130">_xlfn.PERCENTILE.INC(IF(IMDB_Movies_2[director_name]='Director Analysis'!B1130,IMDB_Movies_2[imdb_score]),0.95)</f>
        <v>7</v>
      </c>
    </row>
    <row r="1131" spans="2:4" x14ac:dyDescent="0.3">
      <c r="B1131" t="str">
        <v>Paolo Sorrentino</v>
      </c>
      <c r="C1131" s="1" cm="1">
        <f t="array" ref="C1131">IFERROR(AVERAGE(IF(IMDB_Movies_2[director_name]='Director Analysis'!$B1131,IMDB_Movies_2[imdb_score])),0)</f>
        <v>7.7</v>
      </c>
      <c r="D1131" s="1" cm="1">
        <f t="array" ref="D1131">_xlfn.PERCENTILE.INC(IF(IMDB_Movies_2[director_name]='Director Analysis'!B1131,IMDB_Movies_2[imdb_score]),0.95)</f>
        <v>7.7</v>
      </c>
    </row>
    <row r="1132" spans="2:4" x14ac:dyDescent="0.3">
      <c r="B1132" t="str">
        <v>Peter Care</v>
      </c>
      <c r="C1132" s="1" cm="1">
        <f t="array" ref="C1132">IFERROR(AVERAGE(IF(IMDB_Movies_2[director_name]='Director Analysis'!$B1132,IMDB_Movies_2[imdb_score])),0)</f>
        <v>7.1</v>
      </c>
      <c r="D1132" s="1" cm="1">
        <f t="array" ref="D1132">_xlfn.PERCENTILE.INC(IF(IMDB_Movies_2[director_name]='Director Analysis'!B1132,IMDB_Movies_2[imdb_score]),0.95)</f>
        <v>7.1</v>
      </c>
    </row>
    <row r="1133" spans="2:4" x14ac:dyDescent="0.3">
      <c r="B1133" t="str">
        <v>Chan-wook Park</v>
      </c>
      <c r="C1133" s="1" cm="1">
        <f t="array" ref="C1133">IFERROR(AVERAGE(IF(IMDB_Movies_2[director_name]='Director Analysis'!$B1133,IMDB_Movies_2[imdb_score])),0)</f>
        <v>7.6333333333333329</v>
      </c>
      <c r="D1133" s="1" cm="1">
        <f t="array" ref="D1133">_xlfn.PERCENTILE.INC(IF(IMDB_Movies_2[director_name]='Director Analysis'!B1133,IMDB_Movies_2[imdb_score]),0.95)</f>
        <v>8.33</v>
      </c>
    </row>
    <row r="1134" spans="2:4" x14ac:dyDescent="0.3">
      <c r="B1134" t="str">
        <v>Ira Sachs</v>
      </c>
      <c r="C1134" s="1" cm="1">
        <f t="array" ref="C1134">IFERROR(AVERAGE(IF(IMDB_Movies_2[director_name]='Director Analysis'!$B1134,IMDB_Movies_2[imdb_score])),0)</f>
        <v>6.3</v>
      </c>
      <c r="D1134" s="1" cm="1">
        <f t="array" ref="D1134">_xlfn.PERCENTILE.INC(IF(IMDB_Movies_2[director_name]='Director Analysis'!B1134,IMDB_Movies_2[imdb_score]),0.95)</f>
        <v>6.3</v>
      </c>
    </row>
    <row r="1135" spans="2:4" x14ac:dyDescent="0.3">
      <c r="B1135" t="str">
        <v>Carroll Ballard</v>
      </c>
      <c r="C1135" s="1" cm="1">
        <f t="array" ref="C1135">IFERROR(AVERAGE(IF(IMDB_Movies_2[director_name]='Director Analysis'!$B1135,IMDB_Movies_2[imdb_score])),0)</f>
        <v>7.3</v>
      </c>
      <c r="D1135" s="1" cm="1">
        <f t="array" ref="D1135">_xlfn.PERCENTILE.INC(IF(IMDB_Movies_2[director_name]='Director Analysis'!B1135,IMDB_Movies_2[imdb_score]),0.95)</f>
        <v>7.3</v>
      </c>
    </row>
    <row r="1136" spans="2:4" x14ac:dyDescent="0.3">
      <c r="B1136" t="str">
        <v>Takeshi Kitano</v>
      </c>
      <c r="C1136" s="1" cm="1">
        <f t="array" ref="C1136">IFERROR(AVERAGE(IF(IMDB_Movies_2[director_name]='Director Analysis'!$B1136,IMDB_Movies_2[imdb_score])),0)</f>
        <v>7.2</v>
      </c>
      <c r="D1136" s="1" cm="1">
        <f t="array" ref="D1136">_xlfn.PERCENTILE.INC(IF(IMDB_Movies_2[director_name]='Director Analysis'!B1136,IMDB_Movies_2[imdb_score]),0.95)</f>
        <v>7.2</v>
      </c>
    </row>
    <row r="1137" spans="2:4" x14ac:dyDescent="0.3">
      <c r="B1137" t="str">
        <v>Marco Kreuzpaintner</v>
      </c>
      <c r="C1137" s="1" cm="1">
        <f t="array" ref="C1137">IFERROR(AVERAGE(IF(IMDB_Movies_2[director_name]='Director Analysis'!$B1137,IMDB_Movies_2[imdb_score])),0)</f>
        <v>7.45</v>
      </c>
      <c r="D1137" s="1" cm="1">
        <f t="array" ref="D1137">_xlfn.PERCENTILE.INC(IF(IMDB_Movies_2[director_name]='Director Analysis'!B1137,IMDB_Movies_2[imdb_score]),0.95)</f>
        <v>7.4950000000000001</v>
      </c>
    </row>
    <row r="1138" spans="2:4" x14ac:dyDescent="0.3">
      <c r="B1138" t="str">
        <v>Lajos Koltai</v>
      </c>
      <c r="C1138" s="1" cm="1">
        <f t="array" ref="C1138">IFERROR(AVERAGE(IF(IMDB_Movies_2[director_name]='Director Analysis'!$B1138,IMDB_Movies_2[imdb_score])),0)</f>
        <v>7.1</v>
      </c>
      <c r="D1138" s="1" cm="1">
        <f t="array" ref="D1138">_xlfn.PERCENTILE.INC(IF(IMDB_Movies_2[director_name]='Director Analysis'!B1138,IMDB_Movies_2[imdb_score]),0.95)</f>
        <v>7.1</v>
      </c>
    </row>
    <row r="1139" spans="2:4" x14ac:dyDescent="0.3">
      <c r="B1139" t="str">
        <v>Alan Rudolph</v>
      </c>
      <c r="C1139" s="1" cm="1">
        <f t="array" ref="C1139">IFERROR(AVERAGE(IF(IMDB_Movies_2[director_name]='Director Analysis'!$B1139,IMDB_Movies_2[imdb_score])),0)</f>
        <v>4.5999999999999996</v>
      </c>
      <c r="D1139" s="1" cm="1">
        <f t="array" ref="D1139">_xlfn.PERCENTILE.INC(IF(IMDB_Movies_2[director_name]='Director Analysis'!B1139,IMDB_Movies_2[imdb_score]),0.95)</f>
        <v>4.5999999999999996</v>
      </c>
    </row>
    <row r="1140" spans="2:4" x14ac:dyDescent="0.3">
      <c r="B1140" t="str">
        <v>Chuan Lu</v>
      </c>
      <c r="C1140" s="1" cm="1">
        <f t="array" ref="C1140">IFERROR(AVERAGE(IF(IMDB_Movies_2[director_name]='Director Analysis'!$B1140,IMDB_Movies_2[imdb_score])),0)</f>
        <v>7.7</v>
      </c>
      <c r="D1140" s="1" cm="1">
        <f t="array" ref="D1140">_xlfn.PERCENTILE.INC(IF(IMDB_Movies_2[director_name]='Director Analysis'!B1140,IMDB_Movies_2[imdb_score]),0.95)</f>
        <v>7.7</v>
      </c>
    </row>
    <row r="1141" spans="2:4" x14ac:dyDescent="0.3">
      <c r="B1141" t="str">
        <v>Timothy Hines</v>
      </c>
      <c r="C1141" s="1" cm="1">
        <f t="array" ref="C1141">IFERROR(AVERAGE(IF(IMDB_Movies_2[director_name]='Director Analysis'!$B1141,IMDB_Movies_2[imdb_score])),0)</f>
        <v>7.5</v>
      </c>
      <c r="D1141" s="1" cm="1">
        <f t="array" ref="D1141">_xlfn.PERCENTILE.INC(IF(IMDB_Movies_2[director_name]='Director Analysis'!B1141,IMDB_Movies_2[imdb_score]),0.95)</f>
        <v>7.5</v>
      </c>
    </row>
    <row r="1142" spans="2:4" x14ac:dyDescent="0.3">
      <c r="B1142" t="str">
        <v>Akira Kurosawa</v>
      </c>
      <c r="C1142" s="1" cm="1">
        <f t="array" ref="C1142">IFERROR(AVERAGE(IF(IMDB_Movies_2[director_name]='Director Analysis'!$B1142,IMDB_Movies_2[imdb_score])),0)</f>
        <v>8.1</v>
      </c>
      <c r="D1142" s="1" cm="1">
        <f t="array" ref="D1142">_xlfn.PERCENTILE.INC(IF(IMDB_Movies_2[director_name]='Director Analysis'!B1142,IMDB_Movies_2[imdb_score]),0.95)</f>
        <v>8.6399999999999988</v>
      </c>
    </row>
    <row r="1143" spans="2:4" x14ac:dyDescent="0.3">
      <c r="B1143" t="str">
        <v>Dan Mazer</v>
      </c>
      <c r="C1143" s="1" cm="1">
        <f t="array" ref="C1143">IFERROR(AVERAGE(IF(IMDB_Movies_2[director_name]='Director Analysis'!$B1143,IMDB_Movies_2[imdb_score])),0)</f>
        <v>6</v>
      </c>
      <c r="D1143" s="1" cm="1">
        <f t="array" ref="D1143">_xlfn.PERCENTILE.INC(IF(IMDB_Movies_2[director_name]='Director Analysis'!B1143,IMDB_Movies_2[imdb_score]),0.95)</f>
        <v>6</v>
      </c>
    </row>
    <row r="1144" spans="2:4" x14ac:dyDescent="0.3">
      <c r="B1144" t="str">
        <v>R.J. Cutler</v>
      </c>
      <c r="C1144" s="1" cm="1">
        <f t="array" ref="C1144">IFERROR(AVERAGE(IF(IMDB_Movies_2[director_name]='Director Analysis'!$B1144,IMDB_Movies_2[imdb_score])),0)</f>
        <v>6.8</v>
      </c>
      <c r="D1144" s="1" cm="1">
        <f t="array" ref="D1144">_xlfn.PERCENTILE.INC(IF(IMDB_Movies_2[director_name]='Director Analysis'!B1144,IMDB_Movies_2[imdb_score]),0.95)</f>
        <v>6.8</v>
      </c>
    </row>
    <row r="1145" spans="2:4" x14ac:dyDescent="0.3">
      <c r="B1145" t="str">
        <v>David S. Ward</v>
      </c>
      <c r="C1145" s="1" cm="1">
        <f t="array" ref="C1145">IFERROR(AVERAGE(IF(IMDB_Movies_2[director_name]='Director Analysis'!$B1145,IMDB_Movies_2[imdb_score])),0)</f>
        <v>7.2</v>
      </c>
      <c r="D1145" s="1" cm="1">
        <f t="array" ref="D1145">_xlfn.PERCENTILE.INC(IF(IMDB_Movies_2[director_name]='Director Analysis'!B1145,IMDB_Movies_2[imdb_score]),0.95)</f>
        <v>7.2</v>
      </c>
    </row>
    <row r="1146" spans="2:4" x14ac:dyDescent="0.3">
      <c r="B1146" t="str">
        <v>Rob Pritts</v>
      </c>
      <c r="C1146" s="1" cm="1">
        <f t="array" ref="C1146">IFERROR(AVERAGE(IF(IMDB_Movies_2[director_name]='Director Analysis'!$B1146,IMDB_Movies_2[imdb_score])),0)</f>
        <v>4.5999999999999996</v>
      </c>
      <c r="D1146" s="1" cm="1">
        <f t="array" ref="D1146">_xlfn.PERCENTILE.INC(IF(IMDB_Movies_2[director_name]='Director Analysis'!B1146,IMDB_Movies_2[imdb_score]),0.95)</f>
        <v>4.5999999999999996</v>
      </c>
    </row>
    <row r="1147" spans="2:4" x14ac:dyDescent="0.3">
      <c r="B1147" t="str">
        <v>John Crowley</v>
      </c>
      <c r="C1147" s="1" cm="1">
        <f t="array" ref="C1147">IFERROR(AVERAGE(IF(IMDB_Movies_2[director_name]='Director Analysis'!$B1147,IMDB_Movies_2[imdb_score])),0)</f>
        <v>7.5</v>
      </c>
      <c r="D1147" s="1" cm="1">
        <f t="array" ref="D1147">_xlfn.PERCENTILE.INC(IF(IMDB_Movies_2[director_name]='Director Analysis'!B1147,IMDB_Movies_2[imdb_score]),0.95)</f>
        <v>7.5</v>
      </c>
    </row>
    <row r="1148" spans="2:4" x14ac:dyDescent="0.3">
      <c r="B1148" t="str">
        <v>Brendan Malloy</v>
      </c>
      <c r="C1148" s="1" cm="1">
        <f t="array" ref="C1148">IFERROR(AVERAGE(IF(IMDB_Movies_2[director_name]='Director Analysis'!$B1148,IMDB_Movies_2[imdb_score])),0)</f>
        <v>6.3</v>
      </c>
      <c r="D1148" s="1" cm="1">
        <f t="array" ref="D1148">_xlfn.PERCENTILE.INC(IF(IMDB_Movies_2[director_name]='Director Analysis'!B1148,IMDB_Movies_2[imdb_score]),0.95)</f>
        <v>6.3</v>
      </c>
    </row>
    <row r="1149" spans="2:4" x14ac:dyDescent="0.3">
      <c r="B1149" t="str">
        <v>Dustin Hoffman</v>
      </c>
      <c r="C1149" s="1" cm="1">
        <f t="array" ref="C1149">IFERROR(AVERAGE(IF(IMDB_Movies_2[director_name]='Director Analysis'!$B1149,IMDB_Movies_2[imdb_score])),0)</f>
        <v>6.8</v>
      </c>
      <c r="D1149" s="1" cm="1">
        <f t="array" ref="D1149">_xlfn.PERCENTILE.INC(IF(IMDB_Movies_2[director_name]='Director Analysis'!B1149,IMDB_Movies_2[imdb_score]),0.95)</f>
        <v>6.8</v>
      </c>
    </row>
    <row r="1150" spans="2:4" x14ac:dyDescent="0.3">
      <c r="B1150" t="str">
        <v>Gregory Poirier</v>
      </c>
      <c r="C1150" s="1" cm="1">
        <f t="array" ref="C1150">IFERROR(AVERAGE(IF(IMDB_Movies_2[director_name]='Director Analysis'!$B1150,IMDB_Movies_2[imdb_score])),0)</f>
        <v>5.3</v>
      </c>
      <c r="D1150" s="1" cm="1">
        <f t="array" ref="D1150">_xlfn.PERCENTILE.INC(IF(IMDB_Movies_2[director_name]='Director Analysis'!B1150,IMDB_Movies_2[imdb_score]),0.95)</f>
        <v>5.3</v>
      </c>
    </row>
    <row r="1151" spans="2:4" x14ac:dyDescent="0.3">
      <c r="B1151" t="str">
        <v>Bill Paxton</v>
      </c>
      <c r="C1151" s="1" cm="1">
        <f t="array" ref="C1151">IFERROR(AVERAGE(IF(IMDB_Movies_2[director_name]='Director Analysis'!$B1151,IMDB_Movies_2[imdb_score])),0)</f>
        <v>7.3</v>
      </c>
      <c r="D1151" s="1" cm="1">
        <f t="array" ref="D1151">_xlfn.PERCENTILE.INC(IF(IMDB_Movies_2[director_name]='Director Analysis'!B1151,IMDB_Movies_2[imdb_score]),0.95)</f>
        <v>7.3</v>
      </c>
    </row>
    <row r="1152" spans="2:4" x14ac:dyDescent="0.3">
      <c r="B1152" t="str">
        <v>Simon Curtis</v>
      </c>
      <c r="C1152" s="1" cm="1">
        <f t="array" ref="C1152">IFERROR(AVERAGE(IF(IMDB_Movies_2[director_name]='Director Analysis'!$B1152,IMDB_Movies_2[imdb_score])),0)</f>
        <v>7.15</v>
      </c>
      <c r="D1152" s="1" cm="1">
        <f t="array" ref="D1152">_xlfn.PERCENTILE.INC(IF(IMDB_Movies_2[director_name]='Director Analysis'!B1152,IMDB_Movies_2[imdb_score]),0.95)</f>
        <v>7.2850000000000001</v>
      </c>
    </row>
    <row r="1153" spans="2:4" x14ac:dyDescent="0.3">
      <c r="B1153" t="str">
        <v>Dewey Nicks</v>
      </c>
      <c r="C1153" s="1" cm="1">
        <f t="array" ref="C1153">IFERROR(AVERAGE(IF(IMDB_Movies_2[director_name]='Director Analysis'!$B1153,IMDB_Movies_2[imdb_score])),0)</f>
        <v>5.3</v>
      </c>
      <c r="D1153" s="1" cm="1">
        <f t="array" ref="D1153">_xlfn.PERCENTILE.INC(IF(IMDB_Movies_2[director_name]='Director Analysis'!B1153,IMDB_Movies_2[imdb_score]),0.95)</f>
        <v>5.3</v>
      </c>
    </row>
    <row r="1154" spans="2:4" x14ac:dyDescent="0.3">
      <c r="B1154" t="str">
        <v>Philip Saville</v>
      </c>
      <c r="C1154" s="1" cm="1">
        <f t="array" ref="C1154">IFERROR(AVERAGE(IF(IMDB_Movies_2[director_name]='Director Analysis'!$B1154,IMDB_Movies_2[imdb_score])),0)</f>
        <v>7.7</v>
      </c>
      <c r="D1154" s="1" cm="1">
        <f t="array" ref="D1154">_xlfn.PERCENTILE.INC(IF(IMDB_Movies_2[director_name]='Director Analysis'!B1154,IMDB_Movies_2[imdb_score]),0.95)</f>
        <v>7.7</v>
      </c>
    </row>
    <row r="1155" spans="2:4" x14ac:dyDescent="0.3">
      <c r="B1155" t="str">
        <v>Tim Blake Nelson</v>
      </c>
      <c r="C1155" s="1" cm="1">
        <f t="array" ref="C1155">IFERROR(AVERAGE(IF(IMDB_Movies_2[director_name]='Director Analysis'!$B1155,IMDB_Movies_2[imdb_score])),0)</f>
        <v>6.2</v>
      </c>
      <c r="D1155" s="1" cm="1">
        <f t="array" ref="D1155">_xlfn.PERCENTILE.INC(IF(IMDB_Movies_2[director_name]='Director Analysis'!B1155,IMDB_Movies_2[imdb_score]),0.95)</f>
        <v>6.2</v>
      </c>
    </row>
    <row r="1156" spans="2:4" x14ac:dyDescent="0.3">
      <c r="B1156" t="str">
        <v>William A. Graham</v>
      </c>
      <c r="C1156" s="1" cm="1">
        <f t="array" ref="C1156">IFERROR(AVERAGE(IF(IMDB_Movies_2[director_name]='Director Analysis'!$B1156,IMDB_Movies_2[imdb_score])),0)</f>
        <v>5.0999999999999996</v>
      </c>
      <c r="D1156" s="1" cm="1">
        <f t="array" ref="D1156">_xlfn.PERCENTILE.INC(IF(IMDB_Movies_2[director_name]='Director Analysis'!B1156,IMDB_Movies_2[imdb_score]),0.95)</f>
        <v>5.0999999999999996</v>
      </c>
    </row>
    <row r="1157" spans="2:4" x14ac:dyDescent="0.3">
      <c r="B1157" t="str">
        <v>Agnieszka Holland</v>
      </c>
      <c r="C1157" s="1" cm="1">
        <f t="array" ref="C1157">IFERROR(AVERAGE(IF(IMDB_Movies_2[director_name]='Director Analysis'!$B1157,IMDB_Movies_2[imdb_score])),0)</f>
        <v>6.8</v>
      </c>
      <c r="D1157" s="1" cm="1">
        <f t="array" ref="D1157">_xlfn.PERCENTILE.INC(IF(IMDB_Movies_2[director_name]='Director Analysis'!B1157,IMDB_Movies_2[imdb_score]),0.95)</f>
        <v>6.8</v>
      </c>
    </row>
    <row r="1158" spans="2:4" x14ac:dyDescent="0.3">
      <c r="B1158" t="str">
        <v>David Hackl</v>
      </c>
      <c r="C1158" s="1" cm="1">
        <f t="array" ref="C1158">IFERROR(AVERAGE(IF(IMDB_Movies_2[director_name]='Director Analysis'!$B1158,IMDB_Movies_2[imdb_score])),0)</f>
        <v>5.8</v>
      </c>
      <c r="D1158" s="1" cm="1">
        <f t="array" ref="D1158">_xlfn.PERCENTILE.INC(IF(IMDB_Movies_2[director_name]='Director Analysis'!B1158,IMDB_Movies_2[imdb_score]),0.95)</f>
        <v>5.8</v>
      </c>
    </row>
    <row r="1159" spans="2:4" x14ac:dyDescent="0.3">
      <c r="B1159" t="str">
        <v>Ray Lawrence</v>
      </c>
      <c r="C1159" s="1" cm="1">
        <f t="array" ref="C1159">IFERROR(AVERAGE(IF(IMDB_Movies_2[director_name]='Director Analysis'!$B1159,IMDB_Movies_2[imdb_score])),0)</f>
        <v>6.4</v>
      </c>
      <c r="D1159" s="1" cm="1">
        <f t="array" ref="D1159">_xlfn.PERCENTILE.INC(IF(IMDB_Movies_2[director_name]='Director Analysis'!B1159,IMDB_Movies_2[imdb_score]),0.95)</f>
        <v>6.4</v>
      </c>
    </row>
    <row r="1160" spans="2:4" x14ac:dyDescent="0.3">
      <c r="B1160" t="str">
        <v>Karan Johar</v>
      </c>
      <c r="C1160" s="1" cm="1">
        <f t="array" ref="C1160">IFERROR(AVERAGE(IF(IMDB_Movies_2[director_name]='Director Analysis'!$B1160,IMDB_Movies_2[imdb_score])),0)</f>
        <v>7</v>
      </c>
      <c r="D1160" s="1" cm="1">
        <f t="array" ref="D1160">_xlfn.PERCENTILE.INC(IF(IMDB_Movies_2[director_name]='Director Analysis'!B1160,IMDB_Movies_2[imdb_score]),0.95)</f>
        <v>7.9</v>
      </c>
    </row>
    <row r="1161" spans="2:4" x14ac:dyDescent="0.3">
      <c r="B1161" t="str">
        <v>Ruairi Robinson</v>
      </c>
      <c r="C1161" s="1" cm="1">
        <f t="array" ref="C1161">IFERROR(AVERAGE(IF(IMDB_Movies_2[director_name]='Director Analysis'!$B1161,IMDB_Movies_2[imdb_score])),0)</f>
        <v>5.5</v>
      </c>
      <c r="D1161" s="1" cm="1">
        <f t="array" ref="D1161">_xlfn.PERCENTILE.INC(IF(IMDB_Movies_2[director_name]='Director Analysis'!B1161,IMDB_Movies_2[imdb_score]),0.95)</f>
        <v>5.5</v>
      </c>
    </row>
    <row r="1162" spans="2:4" x14ac:dyDescent="0.3">
      <c r="B1162" t="str">
        <v>Jaume BalaguerÃ³</v>
      </c>
      <c r="C1162" s="1" cm="1">
        <f t="array" ref="C1162">IFERROR(AVERAGE(IF(IMDB_Movies_2[director_name]='Director Analysis'!$B1162,IMDB_Movies_2[imdb_score])),0)</f>
        <v>6</v>
      </c>
      <c r="D1162" s="1" cm="1">
        <f t="array" ref="D1162">_xlfn.PERCENTILE.INC(IF(IMDB_Movies_2[director_name]='Director Analysis'!B1162,IMDB_Movies_2[imdb_score]),0.95)</f>
        <v>6.5399999999999991</v>
      </c>
    </row>
    <row r="1163" spans="2:4" x14ac:dyDescent="0.3">
      <c r="B1163" t="str">
        <v>Jon Kasdan</v>
      </c>
      <c r="C1163" s="1" cm="1">
        <f t="array" ref="C1163">IFERROR(AVERAGE(IF(IMDB_Movies_2[director_name]='Director Analysis'!$B1163,IMDB_Movies_2[imdb_score])),0)</f>
        <v>6.5</v>
      </c>
      <c r="D1163" s="1" cm="1">
        <f t="array" ref="D1163">_xlfn.PERCENTILE.INC(IF(IMDB_Movies_2[director_name]='Director Analysis'!B1163,IMDB_Movies_2[imdb_score]),0.95)</f>
        <v>6.5</v>
      </c>
    </row>
    <row r="1164" spans="2:4" x14ac:dyDescent="0.3">
      <c r="B1164" t="str">
        <v>Floyd Mutrux</v>
      </c>
      <c r="C1164" s="1" cm="1">
        <f t="array" ref="C1164">IFERROR(AVERAGE(IF(IMDB_Movies_2[director_name]='Director Analysis'!$B1164,IMDB_Movies_2[imdb_score])),0)</f>
        <v>6.4</v>
      </c>
      <c r="D1164" s="1" cm="1">
        <f t="array" ref="D1164">_xlfn.PERCENTILE.INC(IF(IMDB_Movies_2[director_name]='Director Analysis'!B1164,IMDB_Movies_2[imdb_score]),0.95)</f>
        <v>6.4</v>
      </c>
    </row>
    <row r="1165" spans="2:4" x14ac:dyDescent="0.3">
      <c r="B1165" t="str">
        <v>Dean Wright</v>
      </c>
      <c r="C1165" s="1" cm="1">
        <f t="array" ref="C1165">IFERROR(AVERAGE(IF(IMDB_Movies_2[director_name]='Director Analysis'!$B1165,IMDB_Movies_2[imdb_score])),0)</f>
        <v>6.6</v>
      </c>
      <c r="D1165" s="1" cm="1">
        <f t="array" ref="D1165">_xlfn.PERCENTILE.INC(IF(IMDB_Movies_2[director_name]='Director Analysis'!B1165,IMDB_Movies_2[imdb_score]),0.95)</f>
        <v>6.6</v>
      </c>
    </row>
    <row r="1166" spans="2:4" x14ac:dyDescent="0.3">
      <c r="B1166" t="str">
        <v>Darren Lynn Bousman</v>
      </c>
      <c r="C1166" s="1" cm="1">
        <f t="array" ref="C1166">IFERROR(AVERAGE(IF(IMDB_Movies_2[director_name]='Director Analysis'!$B1166,IMDB_Movies_2[imdb_score])),0)</f>
        <v>6.35</v>
      </c>
      <c r="D1166" s="1" cm="1">
        <f t="array" ref="D1166">_xlfn.PERCENTILE.INC(IF(IMDB_Movies_2[director_name]='Director Analysis'!B1166,IMDB_Movies_2[imdb_score]),0.95)</f>
        <v>6.6850000000000005</v>
      </c>
    </row>
    <row r="1167" spans="2:4" x14ac:dyDescent="0.3">
      <c r="B1167" t="str">
        <v>James DeMonaco</v>
      </c>
      <c r="C1167" s="1" cm="1">
        <f t="array" ref="C1167">IFERROR(AVERAGE(IF(IMDB_Movies_2[director_name]='Director Analysis'!$B1167,IMDB_Movies_2[imdb_score])),0)</f>
        <v>6.1000000000000005</v>
      </c>
      <c r="D1167" s="1" cm="1">
        <f t="array" ref="D1167">_xlfn.PERCENTILE.INC(IF(IMDB_Movies_2[director_name]='Director Analysis'!B1167,IMDB_Movies_2[imdb_score]),0.95)</f>
        <v>6.46</v>
      </c>
    </row>
    <row r="1168" spans="2:4" x14ac:dyDescent="0.3">
      <c r="B1168" t="str">
        <v>Carol Reed</v>
      </c>
      <c r="C1168" s="1" cm="1">
        <f t="array" ref="C1168">IFERROR(AVERAGE(IF(IMDB_Movies_2[director_name]='Director Analysis'!$B1168,IMDB_Movies_2[imdb_score])),0)</f>
        <v>7.5</v>
      </c>
      <c r="D1168" s="1" cm="1">
        <f t="array" ref="D1168">_xlfn.PERCENTILE.INC(IF(IMDB_Movies_2[director_name]='Director Analysis'!B1168,IMDB_Movies_2[imdb_score]),0.95)</f>
        <v>7.5</v>
      </c>
    </row>
    <row r="1169" spans="2:4" x14ac:dyDescent="0.3">
      <c r="B1169" t="str">
        <v>Chuck Sheetz</v>
      </c>
      <c r="C1169" s="1" cm="1">
        <f t="array" ref="C1169">IFERROR(AVERAGE(IF(IMDB_Movies_2[director_name]='Director Analysis'!$B1169,IMDB_Movies_2[imdb_score])),0)</f>
        <v>6.5</v>
      </c>
      <c r="D1169" s="1" cm="1">
        <f t="array" ref="D1169">_xlfn.PERCENTILE.INC(IF(IMDB_Movies_2[director_name]='Director Analysis'!B1169,IMDB_Movies_2[imdb_score]),0.95)</f>
        <v>6.5</v>
      </c>
    </row>
    <row r="1170" spans="2:4" x14ac:dyDescent="0.3">
      <c r="B1170" t="str">
        <v>Marcus Raboy</v>
      </c>
      <c r="C1170" s="1" cm="1">
        <f t="array" ref="C1170">IFERROR(AVERAGE(IF(IMDB_Movies_2[director_name]='Director Analysis'!$B1170,IMDB_Movies_2[imdb_score])),0)</f>
        <v>5.8</v>
      </c>
      <c r="D1170" s="1" cm="1">
        <f t="array" ref="D1170">_xlfn.PERCENTILE.INC(IF(IMDB_Movies_2[director_name]='Director Analysis'!B1170,IMDB_Movies_2[imdb_score]),0.95)</f>
        <v>5.8</v>
      </c>
    </row>
    <row r="1171" spans="2:4" x14ac:dyDescent="0.3">
      <c r="B1171" t="str">
        <v>Leigh Whannell</v>
      </c>
      <c r="C1171" s="1" cm="1">
        <f t="array" ref="C1171">IFERROR(AVERAGE(IF(IMDB_Movies_2[director_name]='Director Analysis'!$B1171,IMDB_Movies_2[imdb_score])),0)</f>
        <v>6.1</v>
      </c>
      <c r="D1171" s="1" cm="1">
        <f t="array" ref="D1171">_xlfn.PERCENTILE.INC(IF(IMDB_Movies_2[director_name]='Director Analysis'!B1171,IMDB_Movies_2[imdb_score]),0.95)</f>
        <v>6.1</v>
      </c>
    </row>
    <row r="1172" spans="2:4" x14ac:dyDescent="0.3">
      <c r="B1172" t="str">
        <v>Michael Schultz</v>
      </c>
      <c r="C1172" s="1" cm="1">
        <f t="array" ref="C1172">IFERROR(AVERAGE(IF(IMDB_Movies_2[director_name]='Director Analysis'!$B1172,IMDB_Movies_2[imdb_score])),0)</f>
        <v>6.9</v>
      </c>
      <c r="D1172" s="1" cm="1">
        <f t="array" ref="D1172">_xlfn.PERCENTILE.INC(IF(IMDB_Movies_2[director_name]='Director Analysis'!B1172,IMDB_Movies_2[imdb_score]),0.95)</f>
        <v>6.9</v>
      </c>
    </row>
    <row r="1173" spans="2:4" x14ac:dyDescent="0.3">
      <c r="B1173" t="str">
        <v>Peter Sollett</v>
      </c>
      <c r="C1173" s="1" cm="1">
        <f t="array" ref="C1173">IFERROR(AVERAGE(IF(IMDB_Movies_2[director_name]='Director Analysis'!$B1173,IMDB_Movies_2[imdb_score])),0)</f>
        <v>6.8</v>
      </c>
      <c r="D1173" s="1" cm="1">
        <f t="array" ref="D1173">_xlfn.PERCENTILE.INC(IF(IMDB_Movies_2[director_name]='Director Analysis'!B1173,IMDB_Movies_2[imdb_score]),0.95)</f>
        <v>7.15</v>
      </c>
    </row>
    <row r="1174" spans="2:4" x14ac:dyDescent="0.3">
      <c r="B1174" t="str">
        <v>Bob Dolman</v>
      </c>
      <c r="C1174" s="1" cm="1">
        <f t="array" ref="C1174">IFERROR(AVERAGE(IF(IMDB_Movies_2[director_name]='Director Analysis'!$B1174,IMDB_Movies_2[imdb_score])),0)</f>
        <v>5.6</v>
      </c>
      <c r="D1174" s="1" cm="1">
        <f t="array" ref="D1174">_xlfn.PERCENTILE.INC(IF(IMDB_Movies_2[director_name]='Director Analysis'!B1174,IMDB_Movies_2[imdb_score]),0.95)</f>
        <v>5.6</v>
      </c>
    </row>
    <row r="1175" spans="2:4" x14ac:dyDescent="0.3">
      <c r="B1175" t="str">
        <v>Rowdy Herrington</v>
      </c>
      <c r="C1175" s="1" cm="1">
        <f t="array" ref="C1175">IFERROR(AVERAGE(IF(IMDB_Movies_2[director_name]='Director Analysis'!$B1175,IMDB_Movies_2[imdb_score])),0)</f>
        <v>6.5</v>
      </c>
      <c r="D1175" s="1" cm="1">
        <f t="array" ref="D1175">_xlfn.PERCENTILE.INC(IF(IMDB_Movies_2[director_name]='Director Analysis'!B1175,IMDB_Movies_2[imdb_score]),0.95)</f>
        <v>6.5</v>
      </c>
    </row>
    <row r="1176" spans="2:4" x14ac:dyDescent="0.3">
      <c r="B1176" t="str">
        <v>Greg Coolidge</v>
      </c>
      <c r="C1176" s="1" cm="1">
        <f t="array" ref="C1176">IFERROR(AVERAGE(IF(IMDB_Movies_2[director_name]='Director Analysis'!$B1176,IMDB_Movies_2[imdb_score])),0)</f>
        <v>5.5</v>
      </c>
      <c r="D1176" s="1" cm="1">
        <f t="array" ref="D1176">_xlfn.PERCENTILE.INC(IF(IMDB_Movies_2[director_name]='Director Analysis'!B1176,IMDB_Movies_2[imdb_score]),0.95)</f>
        <v>5.5</v>
      </c>
    </row>
    <row r="1177" spans="2:4" x14ac:dyDescent="0.3">
      <c r="B1177" t="str">
        <v>CiarÃ¡n Foy</v>
      </c>
      <c r="C1177" s="1" cm="1">
        <f t="array" ref="C1177">IFERROR(AVERAGE(IF(IMDB_Movies_2[director_name]='Director Analysis'!$B1177,IMDB_Movies_2[imdb_score])),0)</f>
        <v>5.2</v>
      </c>
      <c r="D1177" s="1" cm="1">
        <f t="array" ref="D1177">_xlfn.PERCENTILE.INC(IF(IMDB_Movies_2[director_name]='Director Analysis'!B1177,IMDB_Movies_2[imdb_score]),0.95)</f>
        <v>5.2</v>
      </c>
    </row>
    <row r="1178" spans="2:4" x14ac:dyDescent="0.3">
      <c r="B1178" t="str">
        <v>Salim Akil</v>
      </c>
      <c r="C1178" s="1" cm="1">
        <f t="array" ref="C1178">IFERROR(AVERAGE(IF(IMDB_Movies_2[director_name]='Director Analysis'!$B1178,IMDB_Movies_2[imdb_score])),0)</f>
        <v>5.7</v>
      </c>
      <c r="D1178" s="1" cm="1">
        <f t="array" ref="D1178">_xlfn.PERCENTILE.INC(IF(IMDB_Movies_2[director_name]='Director Analysis'!B1178,IMDB_Movies_2[imdb_score]),0.95)</f>
        <v>5.7</v>
      </c>
    </row>
    <row r="1179" spans="2:4" x14ac:dyDescent="0.3">
      <c r="B1179" t="str">
        <v>Olatunde Osunsanmi</v>
      </c>
      <c r="C1179" s="1" cm="1">
        <f t="array" ref="C1179">IFERROR(AVERAGE(IF(IMDB_Movies_2[director_name]='Director Analysis'!$B1179,IMDB_Movies_2[imdb_score])),0)</f>
        <v>5.9</v>
      </c>
      <c r="D1179" s="1" cm="1">
        <f t="array" ref="D1179">_xlfn.PERCENTILE.INC(IF(IMDB_Movies_2[director_name]='Director Analysis'!B1179,IMDB_Movies_2[imdb_score]),0.95)</f>
        <v>5.9</v>
      </c>
    </row>
    <row r="1180" spans="2:4" x14ac:dyDescent="0.3">
      <c r="B1180" t="str">
        <v>Leon Ichaso</v>
      </c>
      <c r="C1180" s="1" cm="1">
        <f t="array" ref="C1180">IFERROR(AVERAGE(IF(IMDB_Movies_2[director_name]='Director Analysis'!$B1180,IMDB_Movies_2[imdb_score])),0)</f>
        <v>5.9</v>
      </c>
      <c r="D1180" s="1" cm="1">
        <f t="array" ref="D1180">_xlfn.PERCENTILE.INC(IF(IMDB_Movies_2[director_name]='Director Analysis'!B1180,IMDB_Movies_2[imdb_score]),0.95)</f>
        <v>5.9</v>
      </c>
    </row>
    <row r="1181" spans="2:4" x14ac:dyDescent="0.3">
      <c r="B1181" t="str">
        <v>Patricia Rozema</v>
      </c>
      <c r="C1181" s="1" cm="1">
        <f t="array" ref="C1181">IFERROR(AVERAGE(IF(IMDB_Movies_2[director_name]='Director Analysis'!$B1181,IMDB_Movies_2[imdb_score])),0)</f>
        <v>6.7</v>
      </c>
      <c r="D1181" s="1" cm="1">
        <f t="array" ref="D1181">_xlfn.PERCENTILE.INC(IF(IMDB_Movies_2[director_name]='Director Analysis'!B1181,IMDB_Movies_2[imdb_score]),0.95)</f>
        <v>6.7</v>
      </c>
    </row>
    <row r="1182" spans="2:4" x14ac:dyDescent="0.3">
      <c r="B1182" t="str">
        <v>Rob Schmidt</v>
      </c>
      <c r="C1182" s="1" cm="1">
        <f t="array" ref="C1182">IFERROR(AVERAGE(IF(IMDB_Movies_2[director_name]='Director Analysis'!$B1182,IMDB_Movies_2[imdb_score])),0)</f>
        <v>6.1</v>
      </c>
      <c r="D1182" s="1" cm="1">
        <f t="array" ref="D1182">_xlfn.PERCENTILE.INC(IF(IMDB_Movies_2[director_name]='Director Analysis'!B1182,IMDB_Movies_2[imdb_score]),0.95)</f>
        <v>6.1</v>
      </c>
    </row>
    <row r="1183" spans="2:4" x14ac:dyDescent="0.3">
      <c r="B1183" t="str">
        <v>Robert Ben Garant</v>
      </c>
      <c r="C1183" s="1" cm="1">
        <f t="array" ref="C1183">IFERROR(AVERAGE(IF(IMDB_Movies_2[director_name]='Director Analysis'!$B1183,IMDB_Movies_2[imdb_score])),0)</f>
        <v>5.9</v>
      </c>
      <c r="D1183" s="1" cm="1">
        <f t="array" ref="D1183">_xlfn.PERCENTILE.INC(IF(IMDB_Movies_2[director_name]='Director Analysis'!B1183,IMDB_Movies_2[imdb_score]),0.95)</f>
        <v>5.9</v>
      </c>
    </row>
    <row r="1184" spans="2:4" x14ac:dyDescent="0.3">
      <c r="B1184" t="str">
        <v>Morgan Spurlock</v>
      </c>
      <c r="C1184" s="1" cm="1">
        <f t="array" ref="C1184">IFERROR(AVERAGE(IF(IMDB_Movies_2[director_name]='Director Analysis'!$B1184,IMDB_Movies_2[imdb_score])),0)</f>
        <v>6</v>
      </c>
      <c r="D1184" s="1" cm="1">
        <f t="array" ref="D1184">_xlfn.PERCENTILE.INC(IF(IMDB_Movies_2[director_name]='Director Analysis'!B1184,IMDB_Movies_2[imdb_score]),0.95)</f>
        <v>7.2299999999999995</v>
      </c>
    </row>
    <row r="1185" spans="2:4" x14ac:dyDescent="0.3">
      <c r="B1185" t="str">
        <v>Tuck Tucker</v>
      </c>
      <c r="C1185" s="1" cm="1">
        <f t="array" ref="C1185">IFERROR(AVERAGE(IF(IMDB_Movies_2[director_name]='Director Analysis'!$B1185,IMDB_Movies_2[imdb_score])),0)</f>
        <v>5.9</v>
      </c>
      <c r="D1185" s="1" cm="1">
        <f t="array" ref="D1185">_xlfn.PERCENTILE.INC(IF(IMDB_Movies_2[director_name]='Director Analysis'!B1185,IMDB_Movies_2[imdb_score]),0.95)</f>
        <v>5.9</v>
      </c>
    </row>
    <row r="1186" spans="2:4" x14ac:dyDescent="0.3">
      <c r="B1186" t="str">
        <v>Theodore Witcher</v>
      </c>
      <c r="C1186" s="1" cm="1">
        <f t="array" ref="C1186">IFERROR(AVERAGE(IF(IMDB_Movies_2[director_name]='Director Analysis'!$B1186,IMDB_Movies_2[imdb_score])),0)</f>
        <v>7.4</v>
      </c>
      <c r="D1186" s="1" cm="1">
        <f t="array" ref="D1186">_xlfn.PERCENTILE.INC(IF(IMDB_Movies_2[director_name]='Director Analysis'!B1186,IMDB_Movies_2[imdb_score]),0.95)</f>
        <v>7.4</v>
      </c>
    </row>
    <row r="1187" spans="2:4" x14ac:dyDescent="0.3">
      <c r="B1187" t="str">
        <v>Joel Edgerton</v>
      </c>
      <c r="C1187" s="1" cm="1">
        <f t="array" ref="C1187">IFERROR(AVERAGE(IF(IMDB_Movies_2[director_name]='Director Analysis'!$B1187,IMDB_Movies_2[imdb_score])),0)</f>
        <v>7.1</v>
      </c>
      <c r="D1187" s="1" cm="1">
        <f t="array" ref="D1187">_xlfn.PERCENTILE.INC(IF(IMDB_Movies_2[director_name]='Director Analysis'!B1187,IMDB_Movies_2[imdb_score]),0.95)</f>
        <v>7.1</v>
      </c>
    </row>
    <row r="1188" spans="2:4" x14ac:dyDescent="0.3">
      <c r="B1188" t="str">
        <v>Jim Hanon</v>
      </c>
      <c r="C1188" s="1" cm="1">
        <f t="array" ref="C1188">IFERROR(AVERAGE(IF(IMDB_Movies_2[director_name]='Director Analysis'!$B1188,IMDB_Movies_2[imdb_score])),0)</f>
        <v>7</v>
      </c>
      <c r="D1188" s="1" cm="1">
        <f t="array" ref="D1188">_xlfn.PERCENTILE.INC(IF(IMDB_Movies_2[director_name]='Director Analysis'!B1188,IMDB_Movies_2[imdb_score]),0.95)</f>
        <v>7</v>
      </c>
    </row>
    <row r="1189" spans="2:4" x14ac:dyDescent="0.3">
      <c r="B1189" t="str">
        <v>Michael Patrick Jann</v>
      </c>
      <c r="C1189" s="1" cm="1">
        <f t="array" ref="C1189">IFERROR(AVERAGE(IF(IMDB_Movies_2[director_name]='Director Analysis'!$B1189,IMDB_Movies_2[imdb_score])),0)</f>
        <v>6.5</v>
      </c>
      <c r="D1189" s="1" cm="1">
        <f t="array" ref="D1189">_xlfn.PERCENTILE.INC(IF(IMDB_Movies_2[director_name]='Director Analysis'!B1189,IMDB_Movies_2[imdb_score]),0.95)</f>
        <v>6.5</v>
      </c>
    </row>
    <row r="1190" spans="2:4" x14ac:dyDescent="0.3">
      <c r="B1190" t="str">
        <v>Jorma Taccone</v>
      </c>
      <c r="C1190" s="1" cm="1">
        <f t="array" ref="C1190">IFERROR(AVERAGE(IF(IMDB_Movies_2[director_name]='Director Analysis'!$B1190,IMDB_Movies_2[imdb_score])),0)</f>
        <v>5.5</v>
      </c>
      <c r="D1190" s="1" cm="1">
        <f t="array" ref="D1190">_xlfn.PERCENTILE.INC(IF(IMDB_Movies_2[director_name]='Director Analysis'!B1190,IMDB_Movies_2[imdb_score]),0.95)</f>
        <v>5.5</v>
      </c>
    </row>
    <row r="1191" spans="2:4" x14ac:dyDescent="0.3">
      <c r="B1191" t="str">
        <v>Jeff Lowell</v>
      </c>
      <c r="C1191" s="1" cm="1">
        <f t="array" ref="C1191">IFERROR(AVERAGE(IF(IMDB_Movies_2[director_name]='Director Analysis'!$B1191,IMDB_Movies_2[imdb_score])),0)</f>
        <v>5.2</v>
      </c>
      <c r="D1191" s="1" cm="1">
        <f t="array" ref="D1191">_xlfn.PERCENTILE.INC(IF(IMDB_Movies_2[director_name]='Director Analysis'!B1191,IMDB_Movies_2[imdb_score]),0.95)</f>
        <v>5.2</v>
      </c>
    </row>
    <row r="1192" spans="2:4" x14ac:dyDescent="0.3">
      <c r="B1192" t="str">
        <v>Lorene Scafaria</v>
      </c>
      <c r="C1192" s="1" cm="1">
        <f t="array" ref="C1192">IFERROR(AVERAGE(IF(IMDB_Movies_2[director_name]='Director Analysis'!$B1192,IMDB_Movies_2[imdb_score])),0)</f>
        <v>6.7</v>
      </c>
      <c r="D1192" s="1" cm="1">
        <f t="array" ref="D1192">_xlfn.PERCENTILE.INC(IF(IMDB_Movies_2[director_name]='Director Analysis'!B1192,IMDB_Movies_2[imdb_score]),0.95)</f>
        <v>6.7</v>
      </c>
    </row>
    <row r="1193" spans="2:4" x14ac:dyDescent="0.3">
      <c r="B1193" t="str">
        <v>Tony Kaye</v>
      </c>
      <c r="C1193" s="1" cm="1">
        <f t="array" ref="C1193">IFERROR(AVERAGE(IF(IMDB_Movies_2[director_name]='Director Analysis'!$B1193,IMDB_Movies_2[imdb_score])),0)</f>
        <v>8.6</v>
      </c>
      <c r="D1193" s="1" cm="1">
        <f t="array" ref="D1193">_xlfn.PERCENTILE.INC(IF(IMDB_Movies_2[director_name]='Director Analysis'!B1193,IMDB_Movies_2[imdb_score]),0.95)</f>
        <v>8.6</v>
      </c>
    </row>
    <row r="1194" spans="2:4" x14ac:dyDescent="0.3">
      <c r="B1194" t="str">
        <v>Marcus Dunstan</v>
      </c>
      <c r="C1194" s="1" cm="1">
        <f t="array" ref="C1194">IFERROR(AVERAGE(IF(IMDB_Movies_2[director_name]='Director Analysis'!$B1194,IMDB_Movies_2[imdb_score])),0)</f>
        <v>6.1</v>
      </c>
      <c r="D1194" s="1" cm="1">
        <f t="array" ref="D1194">_xlfn.PERCENTILE.INC(IF(IMDB_Movies_2[director_name]='Director Analysis'!B1194,IMDB_Movies_2[imdb_score]),0.95)</f>
        <v>6.1</v>
      </c>
    </row>
    <row r="1195" spans="2:4" x14ac:dyDescent="0.3">
      <c r="B1195" t="str">
        <v>Timothy BjÃ¶rklund</v>
      </c>
      <c r="C1195" s="1" cm="1">
        <f t="array" ref="C1195">IFERROR(AVERAGE(IF(IMDB_Movies_2[director_name]='Director Analysis'!$B1195,IMDB_Movies_2[imdb_score])),0)</f>
        <v>5.8</v>
      </c>
      <c r="D1195" s="1" cm="1">
        <f t="array" ref="D1195">_xlfn.PERCENTILE.INC(IF(IMDB_Movies_2[director_name]='Director Analysis'!B1195,IMDB_Movies_2[imdb_score]),0.95)</f>
        <v>5.8</v>
      </c>
    </row>
    <row r="1196" spans="2:4" x14ac:dyDescent="0.3">
      <c r="B1196" t="str">
        <v>FranÃ§ois Girard</v>
      </c>
      <c r="C1196" s="1" cm="1">
        <f t="array" ref="C1196">IFERROR(AVERAGE(IF(IMDB_Movies_2[director_name]='Director Analysis'!$B1196,IMDB_Movies_2[imdb_score])),0)</f>
        <v>7.7</v>
      </c>
      <c r="D1196" s="1" cm="1">
        <f t="array" ref="D1196">_xlfn.PERCENTILE.INC(IF(IMDB_Movies_2[director_name]='Director Analysis'!B1196,IMDB_Movies_2[imdb_score]),0.95)</f>
        <v>7.7</v>
      </c>
    </row>
    <row r="1197" spans="2:4" x14ac:dyDescent="0.3">
      <c r="B1197" t="str">
        <v>Scott Kalvert</v>
      </c>
      <c r="C1197" s="1" cm="1">
        <f t="array" ref="C1197">IFERROR(AVERAGE(IF(IMDB_Movies_2[director_name]='Director Analysis'!$B1197,IMDB_Movies_2[imdb_score])),0)</f>
        <v>5.6</v>
      </c>
      <c r="D1197" s="1" cm="1">
        <f t="array" ref="D1197">_xlfn.PERCENTILE.INC(IF(IMDB_Movies_2[director_name]='Director Analysis'!B1197,IMDB_Movies_2[imdb_score]),0.95)</f>
        <v>5.6</v>
      </c>
    </row>
    <row r="1198" spans="2:4" x14ac:dyDescent="0.3">
      <c r="B1198" t="str">
        <v>Jason Bateman</v>
      </c>
      <c r="C1198" s="1" cm="1">
        <f t="array" ref="C1198">IFERROR(AVERAGE(IF(IMDB_Movies_2[director_name]='Director Analysis'!$B1198,IMDB_Movies_2[imdb_score])),0)</f>
        <v>6.7</v>
      </c>
      <c r="D1198" s="1" cm="1">
        <f t="array" ref="D1198">_xlfn.PERCENTILE.INC(IF(IMDB_Movies_2[director_name]='Director Analysis'!B1198,IMDB_Movies_2[imdb_score]),0.95)</f>
        <v>6.7</v>
      </c>
    </row>
    <row r="1199" spans="2:4" x14ac:dyDescent="0.3">
      <c r="B1199" t="str">
        <v>Eric Bross</v>
      </c>
      <c r="C1199" s="1" cm="1">
        <f t="array" ref="C1199">IFERROR(AVERAGE(IF(IMDB_Movies_2[director_name]='Director Analysis'!$B1199,IMDB_Movies_2[imdb_score])),0)</f>
        <v>4.0999999999999996</v>
      </c>
      <c r="D1199" s="1" cm="1">
        <f t="array" ref="D1199">_xlfn.PERCENTILE.INC(IF(IMDB_Movies_2[director_name]='Director Analysis'!B1199,IMDB_Movies_2[imdb_score]),0.95)</f>
        <v>4.0999999999999996</v>
      </c>
    </row>
    <row r="1200" spans="2:4" x14ac:dyDescent="0.3">
      <c r="B1200" t="str">
        <v>Dan Fogelman</v>
      </c>
      <c r="C1200" s="1" cm="1">
        <f t="array" ref="C1200">IFERROR(AVERAGE(IF(IMDB_Movies_2[director_name]='Director Analysis'!$B1200,IMDB_Movies_2[imdb_score])),0)</f>
        <v>7.1</v>
      </c>
      <c r="D1200" s="1" cm="1">
        <f t="array" ref="D1200">_xlfn.PERCENTILE.INC(IF(IMDB_Movies_2[director_name]='Director Analysis'!B1200,IMDB_Movies_2[imdb_score]),0.95)</f>
        <v>7.1</v>
      </c>
    </row>
    <row r="1201" spans="2:4" x14ac:dyDescent="0.3">
      <c r="B1201" t="str">
        <v>Jay Duplass</v>
      </c>
      <c r="C1201" s="1" cm="1">
        <f t="array" ref="C1201">IFERROR(AVERAGE(IF(IMDB_Movies_2[director_name]='Director Analysis'!$B1201,IMDB_Movies_2[imdb_score])),0)</f>
        <v>6.4666666666666659</v>
      </c>
      <c r="D1201" s="1" cm="1">
        <f t="array" ref="D1201">_xlfn.PERCENTILE.INC(IF(IMDB_Movies_2[director_name]='Director Analysis'!B1201,IMDB_Movies_2[imdb_score]),0.95)</f>
        <v>6.59</v>
      </c>
    </row>
    <row r="1202" spans="2:4" x14ac:dyDescent="0.3">
      <c r="B1202" t="str">
        <v>Luca Guadagnino</v>
      </c>
      <c r="C1202" s="1" cm="1">
        <f t="array" ref="C1202">IFERROR(AVERAGE(IF(IMDB_Movies_2[director_name]='Director Analysis'!$B1202,IMDB_Movies_2[imdb_score])),0)</f>
        <v>7</v>
      </c>
      <c r="D1202" s="1" cm="1">
        <f t="array" ref="D1202">_xlfn.PERCENTILE.INC(IF(IMDB_Movies_2[director_name]='Director Analysis'!B1202,IMDB_Movies_2[imdb_score]),0.95)</f>
        <v>7</v>
      </c>
    </row>
    <row r="1203" spans="2:4" x14ac:dyDescent="0.3">
      <c r="B1203" t="str">
        <v>John Putch</v>
      </c>
      <c r="C1203" s="1" cm="1">
        <f t="array" ref="C1203">IFERROR(AVERAGE(IF(IMDB_Movies_2[director_name]='Director Analysis'!$B1203,IMDB_Movies_2[imdb_score])),0)</f>
        <v>5.5</v>
      </c>
      <c r="D1203" s="1" cm="1">
        <f t="array" ref="D1203">_xlfn.PERCENTILE.INC(IF(IMDB_Movies_2[director_name]='Director Analysis'!B1203,IMDB_Movies_2[imdb_score]),0.95)</f>
        <v>5.5</v>
      </c>
    </row>
    <row r="1204" spans="2:4" x14ac:dyDescent="0.3">
      <c r="B1204" t="str">
        <v>Peter Medak</v>
      </c>
      <c r="C1204" s="1" cm="1">
        <f t="array" ref="C1204">IFERROR(AVERAGE(IF(IMDB_Movies_2[director_name]='Director Analysis'!$B1204,IMDB_Movies_2[imdb_score])),0)</f>
        <v>6.6</v>
      </c>
      <c r="D1204" s="1" cm="1">
        <f t="array" ref="D1204">_xlfn.PERCENTILE.INC(IF(IMDB_Movies_2[director_name]='Director Analysis'!B1204,IMDB_Movies_2[imdb_score]),0.95)</f>
        <v>6.6</v>
      </c>
    </row>
    <row r="1205" spans="2:4" x14ac:dyDescent="0.3">
      <c r="B1205" t="str">
        <v>Terence Davies</v>
      </c>
      <c r="C1205" s="1" cm="1">
        <f t="array" ref="C1205">IFERROR(AVERAGE(IF(IMDB_Movies_2[director_name]='Director Analysis'!$B1205,IMDB_Movies_2[imdb_score])),0)</f>
        <v>7.1</v>
      </c>
      <c r="D1205" s="1" cm="1">
        <f t="array" ref="D1205">_xlfn.PERCENTILE.INC(IF(IMDB_Movies_2[director_name]='Director Analysis'!B1205,IMDB_Movies_2[imdb_score]),0.95)</f>
        <v>7.1</v>
      </c>
    </row>
    <row r="1206" spans="2:4" x14ac:dyDescent="0.3">
      <c r="B1206" t="str">
        <v>Harley Cokeliss</v>
      </c>
      <c r="C1206" s="1" cm="1">
        <f t="array" ref="C1206">IFERROR(AVERAGE(IF(IMDB_Movies_2[director_name]='Director Analysis'!$B1206,IMDB_Movies_2[imdb_score])),0)</f>
        <v>5.6</v>
      </c>
      <c r="D1206" s="1" cm="1">
        <f t="array" ref="D1206">_xlfn.PERCENTILE.INC(IF(IMDB_Movies_2[director_name]='Director Analysis'!B1206,IMDB_Movies_2[imdb_score]),0.95)</f>
        <v>5.6</v>
      </c>
    </row>
    <row r="1207" spans="2:4" x14ac:dyDescent="0.3">
      <c r="B1207" t="str">
        <v>Tom Brady</v>
      </c>
      <c r="C1207" s="1" cm="1">
        <f t="array" ref="C1207">IFERROR(AVERAGE(IF(IMDB_Movies_2[director_name]='Director Analysis'!$B1207,IMDB_Movies_2[imdb_score])),0)</f>
        <v>3.3</v>
      </c>
      <c r="D1207" s="1" cm="1">
        <f t="array" ref="D1207">_xlfn.PERCENTILE.INC(IF(IMDB_Movies_2[director_name]='Director Analysis'!B1207,IMDB_Movies_2[imdb_score]),0.95)</f>
        <v>3.3</v>
      </c>
    </row>
    <row r="1208" spans="2:4" x14ac:dyDescent="0.3">
      <c r="B1208" t="str">
        <v>Jason Zada</v>
      </c>
      <c r="C1208" s="1" cm="1">
        <f t="array" ref="C1208">IFERROR(AVERAGE(IF(IMDB_Movies_2[director_name]='Director Analysis'!$B1208,IMDB_Movies_2[imdb_score])),0)</f>
        <v>4.8</v>
      </c>
      <c r="D1208" s="1" cm="1">
        <f t="array" ref="D1208">_xlfn.PERCENTILE.INC(IF(IMDB_Movies_2[director_name]='Director Analysis'!B1208,IMDB_Movies_2[imdb_score]),0.95)</f>
        <v>4.8</v>
      </c>
    </row>
    <row r="1209" spans="2:4" x14ac:dyDescent="0.3">
      <c r="B1209" t="str">
        <v>Franklin J. Schaffner</v>
      </c>
      <c r="C1209" s="1" cm="1">
        <f t="array" ref="C1209">IFERROR(AVERAGE(IF(IMDB_Movies_2[director_name]='Director Analysis'!$B1209,IMDB_Movies_2[imdb_score])),0)</f>
        <v>5.2</v>
      </c>
      <c r="D1209" s="1" cm="1">
        <f t="array" ref="D1209">_xlfn.PERCENTILE.INC(IF(IMDB_Movies_2[director_name]='Director Analysis'!B1209,IMDB_Movies_2[imdb_score]),0.95)</f>
        <v>5.2</v>
      </c>
    </row>
    <row r="1210" spans="2:4" x14ac:dyDescent="0.3">
      <c r="B1210" t="str">
        <v>Noah Baumbach</v>
      </c>
      <c r="C1210" s="1" cm="1">
        <f t="array" ref="C1210">IFERROR(AVERAGE(IF(IMDB_Movies_2[director_name]='Director Analysis'!$B1210,IMDB_Movies_2[imdb_score])),0)</f>
        <v>6.85</v>
      </c>
      <c r="D1210" s="1" cm="1">
        <f t="array" ref="D1210">_xlfn.PERCENTILE.INC(IF(IMDB_Movies_2[director_name]='Director Analysis'!B1210,IMDB_Movies_2[imdb_score]),0.95)</f>
        <v>7.3450000000000006</v>
      </c>
    </row>
    <row r="1211" spans="2:4" x14ac:dyDescent="0.3">
      <c r="B1211" t="str">
        <v>Eric Blakeney</v>
      </c>
      <c r="C1211" s="1" cm="1">
        <f t="array" ref="C1211">IFERROR(AVERAGE(IF(IMDB_Movies_2[director_name]='Director Analysis'!$B1211,IMDB_Movies_2[imdb_score])),0)</f>
        <v>5.7</v>
      </c>
      <c r="D1211" s="1" cm="1">
        <f t="array" ref="D1211">_xlfn.PERCENTILE.INC(IF(IMDB_Movies_2[director_name]='Director Analysis'!B1211,IMDB_Movies_2[imdb_score]),0.95)</f>
        <v>5.7</v>
      </c>
    </row>
    <row r="1212" spans="2:4" x14ac:dyDescent="0.3">
      <c r="B1212" t="str">
        <v>Derrick Borte</v>
      </c>
      <c r="C1212" s="1" cm="1">
        <f t="array" ref="C1212">IFERROR(AVERAGE(IF(IMDB_Movies_2[director_name]='Director Analysis'!$B1212,IMDB_Movies_2[imdb_score])),0)</f>
        <v>6.5</v>
      </c>
      <c r="D1212" s="1" cm="1">
        <f t="array" ref="D1212">_xlfn.PERCENTILE.INC(IF(IMDB_Movies_2[director_name]='Director Analysis'!B1212,IMDB_Movies_2[imdb_score]),0.95)</f>
        <v>6.5</v>
      </c>
    </row>
    <row r="1213" spans="2:4" x14ac:dyDescent="0.3">
      <c r="B1213" t="str">
        <v>Richard Kwietniowski</v>
      </c>
      <c r="C1213" s="1" cm="1">
        <f t="array" ref="C1213">IFERROR(AVERAGE(IF(IMDB_Movies_2[director_name]='Director Analysis'!$B1213,IMDB_Movies_2[imdb_score])),0)</f>
        <v>7.2</v>
      </c>
      <c r="D1213" s="1" cm="1">
        <f t="array" ref="D1213">_xlfn.PERCENTILE.INC(IF(IMDB_Movies_2[director_name]='Director Analysis'!B1213,IMDB_Movies_2[imdb_score]),0.95)</f>
        <v>7.2</v>
      </c>
    </row>
    <row r="1214" spans="2:4" x14ac:dyDescent="0.3">
      <c r="B1214" t="str">
        <v>Bob Odenkirk</v>
      </c>
      <c r="C1214" s="1" cm="1">
        <f t="array" ref="C1214">IFERROR(AVERAGE(IF(IMDB_Movies_2[director_name]='Director Analysis'!$B1214,IMDB_Movies_2[imdb_score])),0)</f>
        <v>5.3</v>
      </c>
      <c r="D1214" s="1" cm="1">
        <f t="array" ref="D1214">_xlfn.PERCENTILE.INC(IF(IMDB_Movies_2[director_name]='Director Analysis'!B1214,IMDB_Movies_2[imdb_score]),0.95)</f>
        <v>5.3</v>
      </c>
    </row>
    <row r="1215" spans="2:4" x14ac:dyDescent="0.3">
      <c r="B1215" t="str">
        <v>Joshua Seftel</v>
      </c>
      <c r="C1215" s="1" cm="1">
        <f t="array" ref="C1215">IFERROR(AVERAGE(IF(IMDB_Movies_2[director_name]='Director Analysis'!$B1215,IMDB_Movies_2[imdb_score])),0)</f>
        <v>5.7</v>
      </c>
      <c r="D1215" s="1" cm="1">
        <f t="array" ref="D1215">_xlfn.PERCENTILE.INC(IF(IMDB_Movies_2[director_name]='Director Analysis'!B1215,IMDB_Movies_2[imdb_score]),0.95)</f>
        <v>5.7</v>
      </c>
    </row>
    <row r="1216" spans="2:4" x14ac:dyDescent="0.3">
      <c r="B1216" t="str">
        <v>Vincent Gallo</v>
      </c>
      <c r="C1216" s="1" cm="1">
        <f t="array" ref="C1216">IFERROR(AVERAGE(IF(IMDB_Movies_2[director_name]='Director Analysis'!$B1216,IMDB_Movies_2[imdb_score])),0)</f>
        <v>6.25</v>
      </c>
      <c r="D1216" s="1" cm="1">
        <f t="array" ref="D1216">_xlfn.PERCENTILE.INC(IF(IMDB_Movies_2[director_name]='Director Analysis'!B1216,IMDB_Movies_2[imdb_score]),0.95)</f>
        <v>7.375</v>
      </c>
    </row>
    <row r="1217" spans="2:4" x14ac:dyDescent="0.3">
      <c r="B1217" t="str">
        <v>Claude Chabrol</v>
      </c>
      <c r="C1217" s="1" cm="1">
        <f t="array" ref="C1217">IFERROR(AVERAGE(IF(IMDB_Movies_2[director_name]='Director Analysis'!$B1217,IMDB_Movies_2[imdb_score])),0)</f>
        <v>6.6</v>
      </c>
      <c r="D1217" s="1" cm="1">
        <f t="array" ref="D1217">_xlfn.PERCENTILE.INC(IF(IMDB_Movies_2[director_name]='Director Analysis'!B1217,IMDB_Movies_2[imdb_score]),0.95)</f>
        <v>6.6</v>
      </c>
    </row>
    <row r="1218" spans="2:4" x14ac:dyDescent="0.3">
      <c r="B1218" t="str">
        <v>Jon Stewart</v>
      </c>
      <c r="C1218" s="1" cm="1">
        <f t="array" ref="C1218">IFERROR(AVERAGE(IF(IMDB_Movies_2[director_name]='Director Analysis'!$B1218,IMDB_Movies_2[imdb_score])),0)</f>
        <v>6.6</v>
      </c>
      <c r="D1218" s="1" cm="1">
        <f t="array" ref="D1218">_xlfn.PERCENTILE.INC(IF(IMDB_Movies_2[director_name]='Director Analysis'!B1218,IMDB_Movies_2[imdb_score]),0.95)</f>
        <v>6.6</v>
      </c>
    </row>
    <row r="1219" spans="2:4" x14ac:dyDescent="0.3">
      <c r="B1219" t="str">
        <v>Dan Harris</v>
      </c>
      <c r="C1219" s="1" cm="1">
        <f t="array" ref="C1219">IFERROR(AVERAGE(IF(IMDB_Movies_2[director_name]='Director Analysis'!$B1219,IMDB_Movies_2[imdb_score])),0)</f>
        <v>7.3</v>
      </c>
      <c r="D1219" s="1" cm="1">
        <f t="array" ref="D1219">_xlfn.PERCENTILE.INC(IF(IMDB_Movies_2[director_name]='Director Analysis'!B1219,IMDB_Movies_2[imdb_score]),0.95)</f>
        <v>7.3</v>
      </c>
    </row>
    <row r="1220" spans="2:4" x14ac:dyDescent="0.3">
      <c r="B1220" t="str">
        <v>Mel Smith</v>
      </c>
      <c r="C1220" s="1" cm="1">
        <f t="array" ref="C1220">IFERROR(AVERAGE(IF(IMDB_Movies_2[director_name]='Director Analysis'!$B1220,IMDB_Movies_2[imdb_score])),0)</f>
        <v>6.2</v>
      </c>
      <c r="D1220" s="1" cm="1">
        <f t="array" ref="D1220">_xlfn.PERCENTILE.INC(IF(IMDB_Movies_2[director_name]='Director Analysis'!B1220,IMDB_Movies_2[imdb_score]),0.95)</f>
        <v>6.2</v>
      </c>
    </row>
    <row r="1221" spans="2:4" x14ac:dyDescent="0.3">
      <c r="B1221" t="str">
        <v>Christopher Smith</v>
      </c>
      <c r="C1221" s="1" cm="1">
        <f t="array" ref="C1221">IFERROR(AVERAGE(IF(IMDB_Movies_2[director_name]='Director Analysis'!$B1221,IMDB_Movies_2[imdb_score])),0)</f>
        <v>6.6</v>
      </c>
      <c r="D1221" s="1" cm="1">
        <f t="array" ref="D1221">_xlfn.PERCENTILE.INC(IF(IMDB_Movies_2[director_name]='Director Analysis'!B1221,IMDB_Movies_2[imdb_score]),0.95)</f>
        <v>6.6</v>
      </c>
    </row>
    <row r="1222" spans="2:4" x14ac:dyDescent="0.3">
      <c r="B1222" t="str">
        <v>Alan Metter</v>
      </c>
      <c r="C1222" s="1" cm="1">
        <f t="array" ref="C1222">IFERROR(AVERAGE(IF(IMDB_Movies_2[director_name]='Director Analysis'!$B1222,IMDB_Movies_2[imdb_score])),0)</f>
        <v>3.3</v>
      </c>
      <c r="D1222" s="1" cm="1">
        <f t="array" ref="D1222">_xlfn.PERCENTILE.INC(IF(IMDB_Movies_2[director_name]='Director Analysis'!B1222,IMDB_Movies_2[imdb_score]),0.95)</f>
        <v>3.3</v>
      </c>
    </row>
    <row r="1223" spans="2:4" x14ac:dyDescent="0.3">
      <c r="B1223" t="str">
        <v>Rafa Lara</v>
      </c>
      <c r="C1223" s="1" cm="1">
        <f t="array" ref="C1223">IFERROR(AVERAGE(IF(IMDB_Movies_2[director_name]='Director Analysis'!$B1223,IMDB_Movies_2[imdb_score])),0)</f>
        <v>6.2</v>
      </c>
      <c r="D1223" s="1" cm="1">
        <f t="array" ref="D1223">_xlfn.PERCENTILE.INC(IF(IMDB_Movies_2[director_name]='Director Analysis'!B1223,IMDB_Movies_2[imdb_score]),0.95)</f>
        <v>6.2</v>
      </c>
    </row>
    <row r="1224" spans="2:4" x14ac:dyDescent="0.3">
      <c r="B1224" t="str">
        <v>Arthur Hiller</v>
      </c>
      <c r="C1224" s="1" cm="1">
        <f t="array" ref="C1224">IFERROR(AVERAGE(IF(IMDB_Movies_2[director_name]='Director Analysis'!$B1224,IMDB_Movies_2[imdb_score])),0)</f>
        <v>3.5</v>
      </c>
      <c r="D1224" s="1" cm="1">
        <f t="array" ref="D1224">_xlfn.PERCENTILE.INC(IF(IMDB_Movies_2[director_name]='Director Analysis'!B1224,IMDB_Movies_2[imdb_score]),0.95)</f>
        <v>3.5</v>
      </c>
    </row>
    <row r="1225" spans="2:4" x14ac:dyDescent="0.3">
      <c r="B1225" t="str">
        <v>Michael Meredith</v>
      </c>
      <c r="C1225" s="1" cm="1">
        <f t="array" ref="C1225">IFERROR(AVERAGE(IF(IMDB_Movies_2[director_name]='Director Analysis'!$B1225,IMDB_Movies_2[imdb_score])),0)</f>
        <v>5.5</v>
      </c>
      <c r="D1225" s="1" cm="1">
        <f t="array" ref="D1225">_xlfn.PERCENTILE.INC(IF(IMDB_Movies_2[director_name]='Director Analysis'!B1225,IMDB_Movies_2[imdb_score]),0.95)</f>
        <v>5.5</v>
      </c>
    </row>
    <row r="1226" spans="2:4" x14ac:dyDescent="0.3">
      <c r="B1226" t="str">
        <v>Julio DePietro</v>
      </c>
      <c r="C1226" s="1" cm="1">
        <f t="array" ref="C1226">IFERROR(AVERAGE(IF(IMDB_Movies_2[director_name]='Director Analysis'!$B1226,IMDB_Movies_2[imdb_score])),0)</f>
        <v>5.9</v>
      </c>
      <c r="D1226" s="1" cm="1">
        <f t="array" ref="D1226">_xlfn.PERCENTILE.INC(IF(IMDB_Movies_2[director_name]='Director Analysis'!B1226,IMDB_Movies_2[imdb_score]),0.95)</f>
        <v>5.9</v>
      </c>
    </row>
    <row r="1227" spans="2:4" x14ac:dyDescent="0.3">
      <c r="B1227" t="str">
        <v>Katherine Dieckmann</v>
      </c>
      <c r="C1227" s="1" cm="1">
        <f t="array" ref="C1227">IFERROR(AVERAGE(IF(IMDB_Movies_2[director_name]='Director Analysis'!$B1227,IMDB_Movies_2[imdb_score])),0)</f>
        <v>4.7</v>
      </c>
      <c r="D1227" s="1" cm="1">
        <f t="array" ref="D1227">_xlfn.PERCENTILE.INC(IF(IMDB_Movies_2[director_name]='Director Analysis'!B1227,IMDB_Movies_2[imdb_score]),0.95)</f>
        <v>4.7</v>
      </c>
    </row>
    <row r="1228" spans="2:4" x14ac:dyDescent="0.3">
      <c r="B1228" t="str">
        <v>Scott Marshall</v>
      </c>
      <c r="C1228" s="1" cm="1">
        <f t="array" ref="C1228">IFERROR(AVERAGE(IF(IMDB_Movies_2[director_name]='Director Analysis'!$B1228,IMDB_Movies_2[imdb_score])),0)</f>
        <v>3.9</v>
      </c>
      <c r="D1228" s="1" cm="1">
        <f t="array" ref="D1228">_xlfn.PERCENTILE.INC(IF(IMDB_Movies_2[director_name]='Director Analysis'!B1228,IMDB_Movies_2[imdb_score]),0.95)</f>
        <v>3.9</v>
      </c>
    </row>
    <row r="1229" spans="2:4" x14ac:dyDescent="0.3">
      <c r="B1229" t="str">
        <v>Ãlex de la Iglesia</v>
      </c>
      <c r="C1229" s="1" cm="1">
        <f t="array" ref="C1229">IFERROR(AVERAGE(IF(IMDB_Movies_2[director_name]='Director Analysis'!$B1229,IMDB_Movies_2[imdb_score])),0)</f>
        <v>6.1</v>
      </c>
      <c r="D1229" s="1" cm="1">
        <f t="array" ref="D1229">_xlfn.PERCENTILE.INC(IF(IMDB_Movies_2[director_name]='Director Analysis'!B1229,IMDB_Movies_2[imdb_score]),0.95)</f>
        <v>6.1</v>
      </c>
    </row>
    <row r="1230" spans="2:4" x14ac:dyDescent="0.3">
      <c r="B1230" t="str">
        <v>Michael Clancy</v>
      </c>
      <c r="C1230" s="1" cm="1">
        <f t="array" ref="C1230">IFERROR(AVERAGE(IF(IMDB_Movies_2[director_name]='Director Analysis'!$B1230,IMDB_Movies_2[imdb_score])),0)</f>
        <v>6.7</v>
      </c>
      <c r="D1230" s="1" cm="1">
        <f t="array" ref="D1230">_xlfn.PERCENTILE.INC(IF(IMDB_Movies_2[director_name]='Director Analysis'!B1230,IMDB_Movies_2[imdb_score]),0.95)</f>
        <v>6.7</v>
      </c>
    </row>
    <row r="1231" spans="2:4" x14ac:dyDescent="0.3">
      <c r="B1231" t="str">
        <v>Benedikt Erlingsson</v>
      </c>
      <c r="C1231" s="1" cm="1">
        <f t="array" ref="C1231">IFERROR(AVERAGE(IF(IMDB_Movies_2[director_name]='Director Analysis'!$B1231,IMDB_Movies_2[imdb_score])),0)</f>
        <v>6.9</v>
      </c>
      <c r="D1231" s="1" cm="1">
        <f t="array" ref="D1231">_xlfn.PERCENTILE.INC(IF(IMDB_Movies_2[director_name]='Director Analysis'!B1231,IMDB_Movies_2[imdb_score]),0.95)</f>
        <v>6.9</v>
      </c>
    </row>
    <row r="1232" spans="2:4" x14ac:dyDescent="0.3">
      <c r="B1232" t="str">
        <v>Andy Garcia</v>
      </c>
      <c r="C1232" s="1" cm="1">
        <f t="array" ref="C1232">IFERROR(AVERAGE(IF(IMDB_Movies_2[director_name]='Director Analysis'!$B1232,IMDB_Movies_2[imdb_score])),0)</f>
        <v>6.7</v>
      </c>
      <c r="D1232" s="1" cm="1">
        <f t="array" ref="D1232">_xlfn.PERCENTILE.INC(IF(IMDB_Movies_2[director_name]='Director Analysis'!B1232,IMDB_Movies_2[imdb_score]),0.95)</f>
        <v>6.7</v>
      </c>
    </row>
    <row r="1233" spans="2:4" x14ac:dyDescent="0.3">
      <c r="B1233" t="str">
        <v>Gary Sherman</v>
      </c>
      <c r="C1233" s="1" cm="1">
        <f t="array" ref="C1233">IFERROR(AVERAGE(IF(IMDB_Movies_2[director_name]='Director Analysis'!$B1233,IMDB_Movies_2[imdb_score])),0)</f>
        <v>4.5</v>
      </c>
      <c r="D1233" s="1" cm="1">
        <f t="array" ref="D1233">_xlfn.PERCENTILE.INC(IF(IMDB_Movies_2[director_name]='Director Analysis'!B1233,IMDB_Movies_2[imdb_score]),0.95)</f>
        <v>4.5</v>
      </c>
    </row>
    <row r="1234" spans="2:4" x14ac:dyDescent="0.3">
      <c r="B1234" t="str">
        <v>Stanley Kramer</v>
      </c>
      <c r="C1234" s="1" cm="1">
        <f t="array" ref="C1234">IFERROR(AVERAGE(IF(IMDB_Movies_2[director_name]='Director Analysis'!$B1234,IMDB_Movies_2[imdb_score])),0)</f>
        <v>7.6</v>
      </c>
      <c r="D1234" s="1" cm="1">
        <f t="array" ref="D1234">_xlfn.PERCENTILE.INC(IF(IMDB_Movies_2[director_name]='Director Analysis'!B1234,IMDB_Movies_2[imdb_score]),0.95)</f>
        <v>7.6</v>
      </c>
    </row>
    <row r="1235" spans="2:4" x14ac:dyDescent="0.3">
      <c r="B1235" t="str">
        <v>Anurag Basu</v>
      </c>
      <c r="C1235" s="1" cm="1">
        <f t="array" ref="C1235">IFERROR(AVERAGE(IF(IMDB_Movies_2[director_name]='Director Analysis'!$B1235,IMDB_Movies_2[imdb_score])),0)</f>
        <v>6</v>
      </c>
      <c r="D1235" s="1" cm="1">
        <f t="array" ref="D1235">_xlfn.PERCENTILE.INC(IF(IMDB_Movies_2[director_name]='Director Analysis'!B1235,IMDB_Movies_2[imdb_score]),0.95)</f>
        <v>6</v>
      </c>
    </row>
    <row r="1236" spans="2:4" x14ac:dyDescent="0.3">
      <c r="B1236" t="str">
        <v>Yash Chopra</v>
      </c>
      <c r="C1236" s="1" cm="1">
        <f t="array" ref="C1236">IFERROR(AVERAGE(IF(IMDB_Movies_2[director_name]='Director Analysis'!$B1236,IMDB_Movies_2[imdb_score])),0)</f>
        <v>7.4</v>
      </c>
      <c r="D1236" s="1" cm="1">
        <f t="array" ref="D1236">_xlfn.PERCENTILE.INC(IF(IMDB_Movies_2[director_name]='Director Analysis'!B1236,IMDB_Movies_2[imdb_score]),0.95)</f>
        <v>7.8500000000000005</v>
      </c>
    </row>
    <row r="1237" spans="2:4" x14ac:dyDescent="0.3">
      <c r="B1237" t="str">
        <v>Floria Sigismondi</v>
      </c>
      <c r="C1237" s="1" cm="1">
        <f t="array" ref="C1237">IFERROR(AVERAGE(IF(IMDB_Movies_2[director_name]='Director Analysis'!$B1237,IMDB_Movies_2[imdb_score])),0)</f>
        <v>6.6</v>
      </c>
      <c r="D1237" s="1" cm="1">
        <f t="array" ref="D1237">_xlfn.PERCENTILE.INC(IF(IMDB_Movies_2[director_name]='Director Analysis'!B1237,IMDB_Movies_2[imdb_score]),0.95)</f>
        <v>6.6</v>
      </c>
    </row>
    <row r="1238" spans="2:4" x14ac:dyDescent="0.3">
      <c r="B1238" t="str">
        <v>Terence Young</v>
      </c>
      <c r="C1238" s="1" cm="1">
        <f t="array" ref="C1238">IFERROR(AVERAGE(IF(IMDB_Movies_2[director_name]='Director Analysis'!$B1238,IMDB_Movies_2[imdb_score])),0)</f>
        <v>7.2666666666666666</v>
      </c>
      <c r="D1238" s="1" cm="1">
        <f t="array" ref="D1238">_xlfn.PERCENTILE.INC(IF(IMDB_Movies_2[director_name]='Director Analysis'!B1238,IMDB_Movies_2[imdb_score]),0.95)</f>
        <v>7.4799999999999995</v>
      </c>
    </row>
    <row r="1239" spans="2:4" x14ac:dyDescent="0.3">
      <c r="B1239" t="str">
        <v>Michael Moore</v>
      </c>
      <c r="C1239" s="1" cm="1">
        <f t="array" ref="C1239">IFERROR(AVERAGE(IF(IMDB_Movies_2[director_name]='Director Analysis'!$B1239,IMDB_Movies_2[imdb_score])),0)</f>
        <v>7.75</v>
      </c>
      <c r="D1239" s="1" cm="1">
        <f t="array" ref="D1239">_xlfn.PERCENTILE.INC(IF(IMDB_Movies_2[director_name]='Director Analysis'!B1239,IMDB_Movies_2[imdb_score]),0.95)</f>
        <v>8</v>
      </c>
    </row>
    <row r="1240" spans="2:4" x14ac:dyDescent="0.3">
      <c r="B1240" t="str">
        <v>Kris Isacsson</v>
      </c>
      <c r="C1240" s="1" cm="1">
        <f t="array" ref="C1240">IFERROR(AVERAGE(IF(IMDB_Movies_2[director_name]='Director Analysis'!$B1240,IMDB_Movies_2[imdb_score])),0)</f>
        <v>4.9000000000000004</v>
      </c>
      <c r="D1240" s="1" cm="1">
        <f t="array" ref="D1240">_xlfn.PERCENTILE.INC(IF(IMDB_Movies_2[director_name]='Director Analysis'!B1240,IMDB_Movies_2[imdb_score]),0.95)</f>
        <v>4.9000000000000004</v>
      </c>
    </row>
    <row r="1241" spans="2:4" x14ac:dyDescent="0.3">
      <c r="B1241" t="str">
        <v>Ben Younger</v>
      </c>
      <c r="C1241" s="1" cm="1">
        <f t="array" ref="C1241">IFERROR(AVERAGE(IF(IMDB_Movies_2[director_name]='Director Analysis'!$B1241,IMDB_Movies_2[imdb_score])),0)</f>
        <v>7</v>
      </c>
      <c r="D1241" s="1" cm="1">
        <f t="array" ref="D1241">_xlfn.PERCENTILE.INC(IF(IMDB_Movies_2[director_name]='Director Analysis'!B1241,IMDB_Movies_2[imdb_score]),0.95)</f>
        <v>7</v>
      </c>
    </row>
    <row r="1242" spans="2:4" x14ac:dyDescent="0.3">
      <c r="B1242" t="str">
        <v>Hart Bochner</v>
      </c>
      <c r="C1242" s="1" cm="1">
        <f t="array" ref="C1242">IFERROR(AVERAGE(IF(IMDB_Movies_2[director_name]='Director Analysis'!$B1242,IMDB_Movies_2[imdb_score])),0)</f>
        <v>6.5</v>
      </c>
      <c r="D1242" s="1" cm="1">
        <f t="array" ref="D1242">_xlfn.PERCENTILE.INC(IF(IMDB_Movies_2[director_name]='Director Analysis'!B1242,IMDB_Movies_2[imdb_score]),0.95)</f>
        <v>6.5</v>
      </c>
    </row>
    <row r="1243" spans="2:4" x14ac:dyDescent="0.3">
      <c r="B1243" t="str">
        <v>Chatrichalerm Yukol</v>
      </c>
      <c r="C1243" s="1" cm="1">
        <f t="array" ref="C1243">IFERROR(AVERAGE(IF(IMDB_Movies_2[director_name]='Director Analysis'!$B1243,IMDB_Movies_2[imdb_score])),0)</f>
        <v>6.6</v>
      </c>
      <c r="D1243" s="1" cm="1">
        <f t="array" ref="D1243">_xlfn.PERCENTILE.INC(IF(IMDB_Movies_2[director_name]='Director Analysis'!B1243,IMDB_Movies_2[imdb_score]),0.95)</f>
        <v>6.6</v>
      </c>
    </row>
    <row r="1244" spans="2:4" x14ac:dyDescent="0.3">
      <c r="B1244" t="str">
        <v>Dario Argento</v>
      </c>
      <c r="C1244" s="1" cm="1">
        <f t="array" ref="C1244">IFERROR(AVERAGE(IF(IMDB_Movies_2[director_name]='Director Analysis'!$B1244,IMDB_Movies_2[imdb_score])),0)</f>
        <v>6.1</v>
      </c>
      <c r="D1244" s="1" cm="1">
        <f t="array" ref="D1244">_xlfn.PERCENTILE.INC(IF(IMDB_Movies_2[director_name]='Director Analysis'!B1244,IMDB_Movies_2[imdb_score]),0.95)</f>
        <v>6.1</v>
      </c>
    </row>
    <row r="1245" spans="2:4" x14ac:dyDescent="0.3">
      <c r="B1245" t="str">
        <v>Marc Forby</v>
      </c>
      <c r="C1245" s="1" cm="1">
        <f t="array" ref="C1245">IFERROR(AVERAGE(IF(IMDB_Movies_2[director_name]='Director Analysis'!$B1245,IMDB_Movies_2[imdb_score])),0)</f>
        <v>6.2</v>
      </c>
      <c r="D1245" s="1" cm="1">
        <f t="array" ref="D1245">_xlfn.PERCENTILE.INC(IF(IMDB_Movies_2[director_name]='Director Analysis'!B1245,IMDB_Movies_2[imdb_score]),0.95)</f>
        <v>6.2</v>
      </c>
    </row>
    <row r="1246" spans="2:4" x14ac:dyDescent="0.3">
      <c r="B1246" t="str">
        <v>Ole Christian Madsen</v>
      </c>
      <c r="C1246" s="1" cm="1">
        <f t="array" ref="C1246">IFERROR(AVERAGE(IF(IMDB_Movies_2[director_name]='Director Analysis'!$B1246,IMDB_Movies_2[imdb_score])),0)</f>
        <v>7.3</v>
      </c>
      <c r="D1246" s="1" cm="1">
        <f t="array" ref="D1246">_xlfn.PERCENTILE.INC(IF(IMDB_Movies_2[director_name]='Director Analysis'!B1246,IMDB_Movies_2[imdb_score]),0.95)</f>
        <v>7.3</v>
      </c>
    </row>
    <row r="1247" spans="2:4" x14ac:dyDescent="0.3">
      <c r="B1247" t="str">
        <v>Meiert Avis</v>
      </c>
      <c r="C1247" s="1" cm="1">
        <f t="array" ref="C1247">IFERROR(AVERAGE(IF(IMDB_Movies_2[director_name]='Director Analysis'!$B1247,IMDB_Movies_2[imdb_score])),0)</f>
        <v>4.2</v>
      </c>
      <c r="D1247" s="1" cm="1">
        <f t="array" ref="D1247">_xlfn.PERCENTILE.INC(IF(IMDB_Movies_2[director_name]='Director Analysis'!B1247,IMDB_Movies_2[imdb_score]),0.95)</f>
        <v>4.2</v>
      </c>
    </row>
    <row r="1248" spans="2:4" x14ac:dyDescent="0.3">
      <c r="B1248" t="str">
        <v>Peter Faiman</v>
      </c>
      <c r="C1248" s="1" cm="1">
        <f t="array" ref="C1248">IFERROR(AVERAGE(IF(IMDB_Movies_2[director_name]='Director Analysis'!$B1248,IMDB_Movies_2[imdb_score])),0)</f>
        <v>6.5</v>
      </c>
      <c r="D1248" s="1" cm="1">
        <f t="array" ref="D1248">_xlfn.PERCENTILE.INC(IF(IMDB_Movies_2[director_name]='Director Analysis'!B1248,IMDB_Movies_2[imdb_score]),0.95)</f>
        <v>6.5</v>
      </c>
    </row>
    <row r="1249" spans="2:4" x14ac:dyDescent="0.3">
      <c r="B1249" t="str">
        <v>Joby Harold</v>
      </c>
      <c r="C1249" s="1" cm="1">
        <f t="array" ref="C1249">IFERROR(AVERAGE(IF(IMDB_Movies_2[director_name]='Director Analysis'!$B1249,IMDB_Movies_2[imdb_score])),0)</f>
        <v>6.5</v>
      </c>
      <c r="D1249" s="1" cm="1">
        <f t="array" ref="D1249">_xlfn.PERCENTILE.INC(IF(IMDB_Movies_2[director_name]='Director Analysis'!B1249,IMDB_Movies_2[imdb_score]),0.95)</f>
        <v>6.5</v>
      </c>
    </row>
    <row r="1250" spans="2:4" x14ac:dyDescent="0.3">
      <c r="B1250" t="str">
        <v>Ekachai Uekrongtham</v>
      </c>
      <c r="C1250" s="1" cm="1">
        <f t="array" ref="C1250">IFERROR(AVERAGE(IF(IMDB_Movies_2[director_name]='Director Analysis'!$B1250,IMDB_Movies_2[imdb_score])),0)</f>
        <v>5.7</v>
      </c>
      <c r="D1250" s="1" cm="1">
        <f t="array" ref="D1250">_xlfn.PERCENTILE.INC(IF(IMDB_Movies_2[director_name]='Director Analysis'!B1250,IMDB_Movies_2[imdb_score]),0.95)</f>
        <v>5.7</v>
      </c>
    </row>
    <row r="1251" spans="2:4" x14ac:dyDescent="0.3">
      <c r="B1251" t="str">
        <v>Mark Rydell</v>
      </c>
      <c r="C1251" s="1" cm="1">
        <f t="array" ref="C1251">IFERROR(AVERAGE(IF(IMDB_Movies_2[director_name]='Director Analysis'!$B1251,IMDB_Movies_2[imdb_score])),0)</f>
        <v>6.9</v>
      </c>
      <c r="D1251" s="1" cm="1">
        <f t="array" ref="D1251">_xlfn.PERCENTILE.INC(IF(IMDB_Movies_2[director_name]='Director Analysis'!B1251,IMDB_Movies_2[imdb_score]),0.95)</f>
        <v>6.9</v>
      </c>
    </row>
    <row r="1252" spans="2:4" x14ac:dyDescent="0.3">
      <c r="B1252" t="str">
        <v>David E. Talbert</v>
      </c>
      <c r="C1252" s="1" cm="1">
        <f t="array" ref="C1252">IFERROR(AVERAGE(IF(IMDB_Movies_2[director_name]='Director Analysis'!$B1252,IMDB_Movies_2[imdb_score])),0)</f>
        <v>5</v>
      </c>
      <c r="D1252" s="1" cm="1">
        <f t="array" ref="D1252">_xlfn.PERCENTILE.INC(IF(IMDB_Movies_2[director_name]='Director Analysis'!B1252,IMDB_Movies_2[imdb_score]),0.95)</f>
        <v>5</v>
      </c>
    </row>
    <row r="1253" spans="2:4" x14ac:dyDescent="0.3">
      <c r="B1253" t="str">
        <v>Ari Sandel</v>
      </c>
      <c r="C1253" s="1" cm="1">
        <f t="array" ref="C1253">IFERROR(AVERAGE(IF(IMDB_Movies_2[director_name]='Director Analysis'!$B1253,IMDB_Movies_2[imdb_score])),0)</f>
        <v>6.5</v>
      </c>
      <c r="D1253" s="1" cm="1">
        <f t="array" ref="D1253">_xlfn.PERCENTILE.INC(IF(IMDB_Movies_2[director_name]='Director Analysis'!B1253,IMDB_Movies_2[imdb_score]),0.95)</f>
        <v>6.5</v>
      </c>
    </row>
    <row r="1254" spans="2:4" x14ac:dyDescent="0.3">
      <c r="B1254" t="str">
        <v>Vondie Curtis-Hall</v>
      </c>
      <c r="C1254" s="1" cm="1">
        <f t="array" ref="C1254">IFERROR(AVERAGE(IF(IMDB_Movies_2[director_name]='Director Analysis'!$B1254,IMDB_Movies_2[imdb_score])),0)</f>
        <v>2.1</v>
      </c>
      <c r="D1254" s="1" cm="1">
        <f t="array" ref="D1254">_xlfn.PERCENTILE.INC(IF(IMDB_Movies_2[director_name]='Director Analysis'!B1254,IMDB_Movies_2[imdb_score]),0.95)</f>
        <v>2.1</v>
      </c>
    </row>
    <row r="1255" spans="2:4" x14ac:dyDescent="0.3">
      <c r="B1255" t="str">
        <v>John Sayles</v>
      </c>
      <c r="C1255" s="1" cm="1">
        <f t="array" ref="C1255">IFERROR(AVERAGE(IF(IMDB_Movies_2[director_name]='Director Analysis'!$B1255,IMDB_Movies_2[imdb_score])),0)</f>
        <v>6.8500000000000005</v>
      </c>
      <c r="D1255" s="1" cm="1">
        <f t="array" ref="D1255">_xlfn.PERCENTILE.INC(IF(IMDB_Movies_2[director_name]='Director Analysis'!B1255,IMDB_Movies_2[imdb_score]),0.95)</f>
        <v>7.5249999999999995</v>
      </c>
    </row>
    <row r="1256" spans="2:4" x14ac:dyDescent="0.3">
      <c r="B1256" t="str">
        <v>Dan Gilroy</v>
      </c>
      <c r="C1256" s="1" cm="1">
        <f t="array" ref="C1256">IFERROR(AVERAGE(IF(IMDB_Movies_2[director_name]='Director Analysis'!$B1256,IMDB_Movies_2[imdb_score])),0)</f>
        <v>7.9</v>
      </c>
      <c r="D1256" s="1" cm="1">
        <f t="array" ref="D1256">_xlfn.PERCENTILE.INC(IF(IMDB_Movies_2[director_name]='Director Analysis'!B1256,IMDB_Movies_2[imdb_score]),0.95)</f>
        <v>7.9</v>
      </c>
    </row>
    <row r="1257" spans="2:4" x14ac:dyDescent="0.3">
      <c r="B1257" t="str">
        <v>Jonathan Dayton</v>
      </c>
      <c r="C1257" s="1" cm="1">
        <f t="array" ref="C1257">IFERROR(AVERAGE(IF(IMDB_Movies_2[director_name]='Director Analysis'!$B1257,IMDB_Movies_2[imdb_score])),0)</f>
        <v>7.9</v>
      </c>
      <c r="D1257" s="1" cm="1">
        <f t="array" ref="D1257">_xlfn.PERCENTILE.INC(IF(IMDB_Movies_2[director_name]='Director Analysis'!B1257,IMDB_Movies_2[imdb_score]),0.95)</f>
        <v>7.9</v>
      </c>
    </row>
    <row r="1258" spans="2:4" x14ac:dyDescent="0.3">
      <c r="B1258" t="str">
        <v>Chris Stokes</v>
      </c>
      <c r="C1258" s="1" cm="1">
        <f t="array" ref="C1258">IFERROR(AVERAGE(IF(IMDB_Movies_2[director_name]='Director Analysis'!$B1258,IMDB_Movies_2[imdb_score])),0)</f>
        <v>3.5</v>
      </c>
      <c r="D1258" s="1" cm="1">
        <f t="array" ref="D1258">_xlfn.PERCENTILE.INC(IF(IMDB_Movies_2[director_name]='Director Analysis'!B1258,IMDB_Movies_2[imdb_score]),0.95)</f>
        <v>3.5</v>
      </c>
    </row>
    <row r="1259" spans="2:4" x14ac:dyDescent="0.3">
      <c r="B1259" t="str">
        <v>Don Siegel</v>
      </c>
      <c r="C1259" s="1" cm="1">
        <f t="array" ref="C1259">IFERROR(AVERAGE(IF(IMDB_Movies_2[director_name]='Director Analysis'!$B1259,IMDB_Movies_2[imdb_score])),0)</f>
        <v>7.6</v>
      </c>
      <c r="D1259" s="1" cm="1">
        <f t="array" ref="D1259">_xlfn.PERCENTILE.INC(IF(IMDB_Movies_2[director_name]='Director Analysis'!B1259,IMDB_Movies_2[imdb_score]),0.95)</f>
        <v>7.6</v>
      </c>
    </row>
    <row r="1260" spans="2:4" x14ac:dyDescent="0.3">
      <c r="B1260" t="str">
        <v>Martin Lawrence</v>
      </c>
      <c r="C1260" s="1" cm="1">
        <f t="array" ref="C1260">IFERROR(AVERAGE(IF(IMDB_Movies_2[director_name]='Director Analysis'!$B1260,IMDB_Movies_2[imdb_score])),0)</f>
        <v>5.6</v>
      </c>
      <c r="D1260" s="1" cm="1">
        <f t="array" ref="D1260">_xlfn.PERCENTILE.INC(IF(IMDB_Movies_2[director_name]='Director Analysis'!B1260,IMDB_Movies_2[imdb_score]),0.95)</f>
        <v>5.6</v>
      </c>
    </row>
    <row r="1261" spans="2:4" x14ac:dyDescent="0.3">
      <c r="B1261" t="str">
        <v>Masayuki Ochiai</v>
      </c>
      <c r="C1261" s="1" cm="1">
        <f t="array" ref="C1261">IFERROR(AVERAGE(IF(IMDB_Movies_2[director_name]='Director Analysis'!$B1261,IMDB_Movies_2[imdb_score])),0)</f>
        <v>5.2</v>
      </c>
      <c r="D1261" s="1" cm="1">
        <f t="array" ref="D1261">_xlfn.PERCENTILE.INC(IF(IMDB_Movies_2[director_name]='Director Analysis'!B1261,IMDB_Movies_2[imdb_score]),0.95)</f>
        <v>5.2</v>
      </c>
    </row>
    <row r="1262" spans="2:4" x14ac:dyDescent="0.3">
      <c r="B1262" t="str">
        <v>Tom Gormican</v>
      </c>
      <c r="C1262" s="1" cm="1">
        <f t="array" ref="C1262">IFERROR(AVERAGE(IF(IMDB_Movies_2[director_name]='Director Analysis'!$B1262,IMDB_Movies_2[imdb_score])),0)</f>
        <v>6.1</v>
      </c>
      <c r="D1262" s="1" cm="1">
        <f t="array" ref="D1262">_xlfn.PERCENTILE.INC(IF(IMDB_Movies_2[director_name]='Director Analysis'!B1262,IMDB_Movies_2[imdb_score]),0.95)</f>
        <v>6.1</v>
      </c>
    </row>
    <row r="1263" spans="2:4" x14ac:dyDescent="0.3">
      <c r="B1263" t="str">
        <v>Peter R. Hunt</v>
      </c>
      <c r="C1263" s="1" cm="1">
        <f t="array" ref="C1263">IFERROR(AVERAGE(IF(IMDB_Movies_2[director_name]='Director Analysis'!$B1263,IMDB_Movies_2[imdb_score])),0)</f>
        <v>6.8</v>
      </c>
      <c r="D1263" s="1" cm="1">
        <f t="array" ref="D1263">_xlfn.PERCENTILE.INC(IF(IMDB_Movies_2[director_name]='Director Analysis'!B1263,IMDB_Movies_2[imdb_score]),0.95)</f>
        <v>6.8</v>
      </c>
    </row>
    <row r="1264" spans="2:4" x14ac:dyDescent="0.3">
      <c r="B1264" t="str">
        <v>Jonas Elmer</v>
      </c>
      <c r="C1264" s="1" cm="1">
        <f t="array" ref="C1264">IFERROR(AVERAGE(IF(IMDB_Movies_2[director_name]='Director Analysis'!$B1264,IMDB_Movies_2[imdb_score])),0)</f>
        <v>5.6</v>
      </c>
      <c r="D1264" s="1" cm="1">
        <f t="array" ref="D1264">_xlfn.PERCENTILE.INC(IF(IMDB_Movies_2[director_name]='Director Analysis'!B1264,IMDB_Movies_2[imdb_score]),0.95)</f>
        <v>5.6</v>
      </c>
    </row>
    <row r="1265" spans="2:4" x14ac:dyDescent="0.3">
      <c r="B1265" t="str">
        <v>Mary Harron</v>
      </c>
      <c r="C1265" s="1" cm="1">
        <f t="array" ref="C1265">IFERROR(AVERAGE(IF(IMDB_Movies_2[director_name]='Director Analysis'!$B1265,IMDB_Movies_2[imdb_score])),0)</f>
        <v>7.6</v>
      </c>
      <c r="D1265" s="1" cm="1">
        <f t="array" ref="D1265">_xlfn.PERCENTILE.INC(IF(IMDB_Movies_2[director_name]='Director Analysis'!B1265,IMDB_Movies_2[imdb_score]),0.95)</f>
        <v>7.6</v>
      </c>
    </row>
    <row r="1266" spans="2:4" x14ac:dyDescent="0.3">
      <c r="B1266" t="str">
        <v>Troy Duffy</v>
      </c>
      <c r="C1266" s="1" cm="1">
        <f t="array" ref="C1266">IFERROR(AVERAGE(IF(IMDB_Movies_2[director_name]='Director Analysis'!$B1266,IMDB_Movies_2[imdb_score])),0)</f>
        <v>6.3</v>
      </c>
      <c r="D1266" s="1" cm="1">
        <f t="array" ref="D1266">_xlfn.PERCENTILE.INC(IF(IMDB_Movies_2[director_name]='Director Analysis'!B1266,IMDB_Movies_2[imdb_score]),0.95)</f>
        <v>6.3</v>
      </c>
    </row>
    <row r="1267" spans="2:4" x14ac:dyDescent="0.3">
      <c r="B1267" t="str">
        <v>Nicole Holofcener</v>
      </c>
      <c r="C1267" s="1" cm="1">
        <f t="array" ref="C1267">IFERROR(AVERAGE(IF(IMDB_Movies_2[director_name]='Director Analysis'!$B1267,IMDB_Movies_2[imdb_score])),0)</f>
        <v>6.6750000000000007</v>
      </c>
      <c r="D1267" s="1" cm="1">
        <f t="array" ref="D1267">_xlfn.PERCENTILE.INC(IF(IMDB_Movies_2[director_name]='Director Analysis'!B1267,IMDB_Movies_2[imdb_score]),0.95)</f>
        <v>7.0699999999999994</v>
      </c>
    </row>
    <row r="1268" spans="2:4" x14ac:dyDescent="0.3">
      <c r="B1268" t="str">
        <v>Fina Torres</v>
      </c>
      <c r="C1268" s="1" cm="1">
        <f t="array" ref="C1268">IFERROR(AVERAGE(IF(IMDB_Movies_2[director_name]='Director Analysis'!$B1268,IMDB_Movies_2[imdb_score])),0)</f>
        <v>5.3</v>
      </c>
      <c r="D1268" s="1" cm="1">
        <f t="array" ref="D1268">_xlfn.PERCENTILE.INC(IF(IMDB_Movies_2[director_name]='Director Analysis'!B1268,IMDB_Movies_2[imdb_score]),0.95)</f>
        <v>5.3</v>
      </c>
    </row>
    <row r="1269" spans="2:4" x14ac:dyDescent="0.3">
      <c r="B1269" t="str">
        <v>Duke Johnson</v>
      </c>
      <c r="C1269" s="1" cm="1">
        <f t="array" ref="C1269">IFERROR(AVERAGE(IF(IMDB_Movies_2[director_name]='Director Analysis'!$B1269,IMDB_Movies_2[imdb_score])),0)</f>
        <v>7.3</v>
      </c>
      <c r="D1269" s="1" cm="1">
        <f t="array" ref="D1269">_xlfn.PERCENTILE.INC(IF(IMDB_Movies_2[director_name]='Director Analysis'!B1269,IMDB_Movies_2[imdb_score]),0.95)</f>
        <v>7.3</v>
      </c>
    </row>
    <row r="1270" spans="2:4" x14ac:dyDescent="0.3">
      <c r="B1270" t="str">
        <v>FranÃ§ois Ozon</v>
      </c>
      <c r="C1270" s="1" cm="1">
        <f t="array" ref="C1270">IFERROR(AVERAGE(IF(IMDB_Movies_2[director_name]='Director Analysis'!$B1270,IMDB_Movies_2[imdb_score])),0)</f>
        <v>7.1</v>
      </c>
      <c r="D1270" s="1" cm="1">
        <f t="array" ref="D1270">_xlfn.PERCENTILE.INC(IF(IMDB_Movies_2[director_name]='Director Analysis'!B1270,IMDB_Movies_2[imdb_score]),0.95)</f>
        <v>7.1</v>
      </c>
    </row>
    <row r="1271" spans="2:4" x14ac:dyDescent="0.3">
      <c r="B1271" t="str">
        <v>Anna Boden</v>
      </c>
      <c r="C1271" s="1" cm="1">
        <f t="array" ref="C1271">IFERROR(AVERAGE(IF(IMDB_Movies_2[director_name]='Director Analysis'!$B1271,IMDB_Movies_2[imdb_score])),0)</f>
        <v>7.2</v>
      </c>
      <c r="D1271" s="1" cm="1">
        <f t="array" ref="D1271">_xlfn.PERCENTILE.INC(IF(IMDB_Movies_2[director_name]='Director Analysis'!B1271,IMDB_Movies_2[imdb_score]),0.95)</f>
        <v>7.2</v>
      </c>
    </row>
    <row r="1272" spans="2:4" x14ac:dyDescent="0.3">
      <c r="B1272" t="str">
        <v>Steve James</v>
      </c>
      <c r="C1272" s="1" cm="1">
        <f t="array" ref="C1272">IFERROR(AVERAGE(IF(IMDB_Movies_2[director_name]='Director Analysis'!$B1272,IMDB_Movies_2[imdb_score])),0)</f>
        <v>7.5500000000000007</v>
      </c>
      <c r="D1272" s="1" cm="1">
        <f t="array" ref="D1272">_xlfn.PERCENTILE.INC(IF(IMDB_Movies_2[director_name]='Director Analysis'!B1272,IMDB_Movies_2[imdb_score]),0.95)</f>
        <v>8.2250000000000014</v>
      </c>
    </row>
    <row r="1273" spans="2:4" x14ac:dyDescent="0.3">
      <c r="B1273" t="str">
        <v>Tomm Moore</v>
      </c>
      <c r="C1273" s="1" cm="1">
        <f t="array" ref="C1273">IFERROR(AVERAGE(IF(IMDB_Movies_2[director_name]='Director Analysis'!$B1273,IMDB_Movies_2[imdb_score])),0)</f>
        <v>7.7</v>
      </c>
      <c r="D1273" s="1" cm="1">
        <f t="array" ref="D1273">_xlfn.PERCENTILE.INC(IF(IMDB_Movies_2[director_name]='Director Analysis'!B1273,IMDB_Movies_2[imdb_score]),0.95)</f>
        <v>7.7</v>
      </c>
    </row>
    <row r="1274" spans="2:4" x14ac:dyDescent="0.3">
      <c r="B1274" t="str">
        <v>John Carney</v>
      </c>
      <c r="C1274" s="1" cm="1">
        <f t="array" ref="C1274">IFERROR(AVERAGE(IF(IMDB_Movies_2[director_name]='Director Analysis'!$B1274,IMDB_Movies_2[imdb_score])),0)</f>
        <v>7.65</v>
      </c>
      <c r="D1274" s="1" cm="1">
        <f t="array" ref="D1274">_xlfn.PERCENTILE.INC(IF(IMDB_Movies_2[director_name]='Director Analysis'!B1274,IMDB_Movies_2[imdb_score]),0.95)</f>
        <v>7.875</v>
      </c>
    </row>
    <row r="1275" spans="2:4" x14ac:dyDescent="0.3">
      <c r="B1275" t="str">
        <v>David Jacobson</v>
      </c>
      <c r="C1275" s="1" cm="1">
        <f t="array" ref="C1275">IFERROR(AVERAGE(IF(IMDB_Movies_2[director_name]='Director Analysis'!$B1275,IMDB_Movies_2[imdb_score])),0)</f>
        <v>6.5</v>
      </c>
      <c r="D1275" s="1" cm="1">
        <f t="array" ref="D1275">_xlfn.PERCENTILE.INC(IF(IMDB_Movies_2[director_name]='Director Analysis'!B1275,IMDB_Movies_2[imdb_score]),0.95)</f>
        <v>6.5</v>
      </c>
    </row>
    <row r="1276" spans="2:4" x14ac:dyDescent="0.3">
      <c r="B1276" t="str">
        <v>Michael Corrente</v>
      </c>
      <c r="C1276" s="1" cm="1">
        <f t="array" ref="C1276">IFERROR(AVERAGE(IF(IMDB_Movies_2[director_name]='Director Analysis'!$B1276,IMDB_Movies_2[imdb_score])),0)</f>
        <v>6.4</v>
      </c>
      <c r="D1276" s="1" cm="1">
        <f t="array" ref="D1276">_xlfn.PERCENTILE.INC(IF(IMDB_Movies_2[director_name]='Director Analysis'!B1276,IMDB_Movies_2[imdb_score]),0.95)</f>
        <v>6.4</v>
      </c>
    </row>
    <row r="1277" spans="2:4" x14ac:dyDescent="0.3">
      <c r="B1277" t="str">
        <v>Keith Gordon</v>
      </c>
      <c r="C1277" s="1" cm="1">
        <f t="array" ref="C1277">IFERROR(AVERAGE(IF(IMDB_Movies_2[director_name]='Director Analysis'!$B1277,IMDB_Movies_2[imdb_score])),0)</f>
        <v>5.6</v>
      </c>
      <c r="D1277" s="1" cm="1">
        <f t="array" ref="D1277">_xlfn.PERCENTILE.INC(IF(IMDB_Movies_2[director_name]='Director Analysis'!B1277,IMDB_Movies_2[imdb_score]),0.95)</f>
        <v>5.6</v>
      </c>
    </row>
    <row r="1278" spans="2:4" x14ac:dyDescent="0.3">
      <c r="B1278" t="str">
        <v>Andrew Currie</v>
      </c>
      <c r="C1278" s="1" cm="1">
        <f t="array" ref="C1278">IFERROR(AVERAGE(IF(IMDB_Movies_2[director_name]='Director Analysis'!$B1278,IMDB_Movies_2[imdb_score])),0)</f>
        <v>6.8</v>
      </c>
      <c r="D1278" s="1" cm="1">
        <f t="array" ref="D1278">_xlfn.PERCENTILE.INC(IF(IMDB_Movies_2[director_name]='Director Analysis'!B1278,IMDB_Movies_2[imdb_score]),0.95)</f>
        <v>6.8</v>
      </c>
    </row>
    <row r="1279" spans="2:4" x14ac:dyDescent="0.3">
      <c r="B1279" t="str">
        <v>Andrew Wilson</v>
      </c>
      <c r="C1279" s="1" cm="1">
        <f t="array" ref="C1279">IFERROR(AVERAGE(IF(IMDB_Movies_2[director_name]='Director Analysis'!$B1279,IMDB_Movies_2[imdb_score])),0)</f>
        <v>5.5</v>
      </c>
      <c r="D1279" s="1" cm="1">
        <f t="array" ref="D1279">_xlfn.PERCENTILE.INC(IF(IMDB_Movies_2[director_name]='Director Analysis'!B1279,IMDB_Movies_2[imdb_score]),0.95)</f>
        <v>5.5</v>
      </c>
    </row>
    <row r="1280" spans="2:4" x14ac:dyDescent="0.3">
      <c r="B1280" t="str">
        <v>Marc SchÃ¶lermann</v>
      </c>
      <c r="C1280" s="1" cm="1">
        <f t="array" ref="C1280">IFERROR(AVERAGE(IF(IMDB_Movies_2[director_name]='Director Analysis'!$B1280,IMDB_Movies_2[imdb_score])),0)</f>
        <v>6</v>
      </c>
      <c r="D1280" s="1" cm="1">
        <f t="array" ref="D1280">_xlfn.PERCENTILE.INC(IF(IMDB_Movies_2[director_name]='Director Analysis'!B1280,IMDB_Movies_2[imdb_score]),0.95)</f>
        <v>6</v>
      </c>
    </row>
    <row r="1281" spans="2:4" x14ac:dyDescent="0.3">
      <c r="B1281" t="str">
        <v>Robert Moresco</v>
      </c>
      <c r="C1281" s="1" cm="1">
        <f t="array" ref="C1281">IFERROR(AVERAGE(IF(IMDB_Movies_2[director_name]='Director Analysis'!$B1281,IMDB_Movies_2[imdb_score])),0)</f>
        <v>6.4</v>
      </c>
      <c r="D1281" s="1" cm="1">
        <f t="array" ref="D1281">_xlfn.PERCENTILE.INC(IF(IMDB_Movies_2[director_name]='Director Analysis'!B1281,IMDB_Movies_2[imdb_score]),0.95)</f>
        <v>6.4</v>
      </c>
    </row>
    <row r="1282" spans="2:4" x14ac:dyDescent="0.3">
      <c r="B1282" t="str">
        <v>Thomas Vinterberg</v>
      </c>
      <c r="C1282" s="1" cm="1">
        <f t="array" ref="C1282">IFERROR(AVERAGE(IF(IMDB_Movies_2[director_name]='Director Analysis'!$B1282,IMDB_Movies_2[imdb_score])),0)</f>
        <v>7.666666666666667</v>
      </c>
      <c r="D1282" s="1" cm="1">
        <f t="array" ref="D1282">_xlfn.PERCENTILE.INC(IF(IMDB_Movies_2[director_name]='Director Analysis'!B1282,IMDB_Movies_2[imdb_score]),0.95)</f>
        <v>8.2800000000000011</v>
      </c>
    </row>
    <row r="1283" spans="2:4" x14ac:dyDescent="0.3">
      <c r="B1283" t="str">
        <v>Claudia Llosa</v>
      </c>
      <c r="C1283" s="1" cm="1">
        <f t="array" ref="C1283">IFERROR(AVERAGE(IF(IMDB_Movies_2[director_name]='Director Analysis'!$B1283,IMDB_Movies_2[imdb_score])),0)</f>
        <v>5.3</v>
      </c>
      <c r="D1283" s="1" cm="1">
        <f t="array" ref="D1283">_xlfn.PERCENTILE.INC(IF(IMDB_Movies_2[director_name]='Director Analysis'!B1283,IMDB_Movies_2[imdb_score]),0.95)</f>
        <v>5.3</v>
      </c>
    </row>
    <row r="1284" spans="2:4" x14ac:dyDescent="0.3">
      <c r="B1284" t="str">
        <v>Ol Parker</v>
      </c>
      <c r="C1284" s="1" cm="1">
        <f t="array" ref="C1284">IFERROR(AVERAGE(IF(IMDB_Movies_2[director_name]='Director Analysis'!$B1284,IMDB_Movies_2[imdb_score])),0)</f>
        <v>6.9</v>
      </c>
      <c r="D1284" s="1" cm="1">
        <f t="array" ref="D1284">_xlfn.PERCENTILE.INC(IF(IMDB_Movies_2[director_name]='Director Analysis'!B1284,IMDB_Movies_2[imdb_score]),0.95)</f>
        <v>6.9</v>
      </c>
    </row>
    <row r="1285" spans="2:4" x14ac:dyDescent="0.3">
      <c r="B1285" t="str">
        <v>David Webb Peoples</v>
      </c>
      <c r="C1285" s="1" cm="1">
        <f t="array" ref="C1285">IFERROR(AVERAGE(IF(IMDB_Movies_2[director_name]='Director Analysis'!$B1285,IMDB_Movies_2[imdb_score])),0)</f>
        <v>6.5</v>
      </c>
      <c r="D1285" s="1" cm="1">
        <f t="array" ref="D1285">_xlfn.PERCENTILE.INC(IF(IMDB_Movies_2[director_name]='Director Analysis'!B1285,IMDB_Movies_2[imdb_score]),0.95)</f>
        <v>6.5</v>
      </c>
    </row>
    <row r="1286" spans="2:4" x14ac:dyDescent="0.3">
      <c r="B1286" t="str">
        <v>Stanley Tong</v>
      </c>
      <c r="C1286" s="1" cm="1">
        <f t="array" ref="C1286">IFERROR(AVERAGE(IF(IMDB_Movies_2[director_name]='Director Analysis'!$B1286,IMDB_Movies_2[imdb_score])),0)</f>
        <v>6.7</v>
      </c>
      <c r="D1286" s="1" cm="1">
        <f t="array" ref="D1286">_xlfn.PERCENTILE.INC(IF(IMDB_Movies_2[director_name]='Director Analysis'!B1286,IMDB_Movies_2[imdb_score]),0.95)</f>
        <v>6.7</v>
      </c>
    </row>
    <row r="1287" spans="2:4" x14ac:dyDescent="0.3">
      <c r="B1287" t="str">
        <v>Eli Roth</v>
      </c>
      <c r="C1287" s="1" cm="1">
        <f t="array" ref="C1287">IFERROR(AVERAGE(IF(IMDB_Movies_2[director_name]='Director Analysis'!$B1287,IMDB_Movies_2[imdb_score])),0)</f>
        <v>5.5666666666666673</v>
      </c>
      <c r="D1287" s="1" cm="1">
        <f t="array" ref="D1287">_xlfn.PERCENTILE.INC(IF(IMDB_Movies_2[director_name]='Director Analysis'!B1287,IMDB_Movies_2[imdb_score]),0.95)</f>
        <v>5.8500000000000005</v>
      </c>
    </row>
    <row r="1288" spans="2:4" x14ac:dyDescent="0.3">
      <c r="B1288" t="str">
        <v>Tony Richardson</v>
      </c>
      <c r="C1288" s="1" cm="1">
        <f t="array" ref="C1288">IFERROR(AVERAGE(IF(IMDB_Movies_2[director_name]='Director Analysis'!$B1288,IMDB_Movies_2[imdb_score])),0)</f>
        <v>6</v>
      </c>
      <c r="D1288" s="1" cm="1">
        <f t="array" ref="D1288">_xlfn.PERCENTILE.INC(IF(IMDB_Movies_2[director_name]='Director Analysis'!B1288,IMDB_Movies_2[imdb_score]),0.95)</f>
        <v>6</v>
      </c>
    </row>
    <row r="1289" spans="2:4" x14ac:dyDescent="0.3">
      <c r="B1289" t="str">
        <v>Paul Gross</v>
      </c>
      <c r="C1289" s="1" cm="1">
        <f t="array" ref="C1289">IFERROR(AVERAGE(IF(IMDB_Movies_2[director_name]='Director Analysis'!$B1289,IMDB_Movies_2[imdb_score])),0)</f>
        <v>6</v>
      </c>
      <c r="D1289" s="1" cm="1">
        <f t="array" ref="D1289">_xlfn.PERCENTILE.INC(IF(IMDB_Movies_2[director_name]='Director Analysis'!B1289,IMDB_Movies_2[imdb_score]),0.95)</f>
        <v>6</v>
      </c>
    </row>
    <row r="1290" spans="2:4" x14ac:dyDescent="0.3">
      <c r="B1290" t="str">
        <v>Charles Robert Carner</v>
      </c>
      <c r="C1290" s="1" cm="1">
        <f t="array" ref="C1290">IFERROR(AVERAGE(IF(IMDB_Movies_2[director_name]='Director Analysis'!$B1290,IMDB_Movies_2[imdb_score])),0)</f>
        <v>3.1</v>
      </c>
      <c r="D1290" s="1" cm="1">
        <f t="array" ref="D1290">_xlfn.PERCENTILE.INC(IF(IMDB_Movies_2[director_name]='Director Analysis'!B1290,IMDB_Movies_2[imdb_score]),0.95)</f>
        <v>3.1</v>
      </c>
    </row>
    <row r="1291" spans="2:4" x14ac:dyDescent="0.3">
      <c r="B1291" t="str">
        <v>Russell Holt</v>
      </c>
      <c r="C1291" s="1" cm="1">
        <f t="array" ref="C1291">IFERROR(AVERAGE(IF(IMDB_Movies_2[director_name]='Director Analysis'!$B1291,IMDB_Movies_2[imdb_score])),0)</f>
        <v>6.9</v>
      </c>
      <c r="D1291" s="1" cm="1">
        <f t="array" ref="D1291">_xlfn.PERCENTILE.INC(IF(IMDB_Movies_2[director_name]='Director Analysis'!B1291,IMDB_Movies_2[imdb_score]),0.95)</f>
        <v>6.9</v>
      </c>
    </row>
    <row r="1292" spans="2:4" x14ac:dyDescent="0.3">
      <c r="B1292" t="str">
        <v>Claude Miller</v>
      </c>
      <c r="C1292" s="1" cm="1">
        <f t="array" ref="C1292">IFERROR(AVERAGE(IF(IMDB_Movies_2[director_name]='Director Analysis'!$B1292,IMDB_Movies_2[imdb_score])),0)</f>
        <v>6.9</v>
      </c>
      <c r="D1292" s="1" cm="1">
        <f t="array" ref="D1292">_xlfn.PERCENTILE.INC(IF(IMDB_Movies_2[director_name]='Director Analysis'!B1292,IMDB_Movies_2[imdb_score]),0.95)</f>
        <v>6.9</v>
      </c>
    </row>
    <row r="1293" spans="2:4" x14ac:dyDescent="0.3">
      <c r="B1293" t="str">
        <v>Rodrigo GarcÃ­a</v>
      </c>
      <c r="C1293" s="1" cm="1">
        <f t="array" ref="C1293">IFERROR(AVERAGE(IF(IMDB_Movies_2[director_name]='Director Analysis'!$B1293,IMDB_Movies_2[imdb_score])),0)</f>
        <v>6.95</v>
      </c>
      <c r="D1293" s="1" cm="1">
        <f t="array" ref="D1293">_xlfn.PERCENTILE.INC(IF(IMDB_Movies_2[director_name]='Director Analysis'!B1293,IMDB_Movies_2[imdb_score]),0.95)</f>
        <v>7.1749999999999998</v>
      </c>
    </row>
    <row r="1294" spans="2:4" x14ac:dyDescent="0.3">
      <c r="B1294" t="str">
        <v>Siddharth Anand</v>
      </c>
      <c r="C1294" s="1" cm="1">
        <f t="array" ref="C1294">IFERROR(AVERAGE(IF(IMDB_Movies_2[director_name]='Director Analysis'!$B1294,IMDB_Movies_2[imdb_score])),0)</f>
        <v>5.4</v>
      </c>
      <c r="D1294" s="1" cm="1">
        <f t="array" ref="D1294">_xlfn.PERCENTILE.INC(IF(IMDB_Movies_2[director_name]='Director Analysis'!B1294,IMDB_Movies_2[imdb_score]),0.95)</f>
        <v>5.4</v>
      </c>
    </row>
    <row r="1295" spans="2:4" x14ac:dyDescent="0.3">
      <c r="B1295" t="str">
        <v>Vincent Paronnaud</v>
      </c>
      <c r="C1295" s="1" cm="1">
        <f t="array" ref="C1295">IFERROR(AVERAGE(IF(IMDB_Movies_2[director_name]='Director Analysis'!$B1295,IMDB_Movies_2[imdb_score])),0)</f>
        <v>8</v>
      </c>
      <c r="D1295" s="1" cm="1">
        <f t="array" ref="D1295">_xlfn.PERCENTILE.INC(IF(IMDB_Movies_2[director_name]='Director Analysis'!B1295,IMDB_Movies_2[imdb_score]),0.95)</f>
        <v>8</v>
      </c>
    </row>
    <row r="1296" spans="2:4" x14ac:dyDescent="0.3">
      <c r="B1296" t="str">
        <v>Daniel Barber</v>
      </c>
      <c r="C1296" s="1" cm="1">
        <f t="array" ref="C1296">IFERROR(AVERAGE(IF(IMDB_Movies_2[director_name]='Director Analysis'!$B1296,IMDB_Movies_2[imdb_score])),0)</f>
        <v>7.2</v>
      </c>
      <c r="D1296" s="1" cm="1">
        <f t="array" ref="D1296">_xlfn.PERCENTILE.INC(IF(IMDB_Movies_2[director_name]='Director Analysis'!B1296,IMDB_Movies_2[imdb_score]),0.95)</f>
        <v>7.2</v>
      </c>
    </row>
    <row r="1297" spans="2:4" x14ac:dyDescent="0.3">
      <c r="B1297" t="str">
        <v>Robert Marcarelli</v>
      </c>
      <c r="C1297" s="1" cm="1">
        <f t="array" ref="C1297">IFERROR(AVERAGE(IF(IMDB_Movies_2[director_name]='Director Analysis'!$B1297,IMDB_Movies_2[imdb_score])),0)</f>
        <v>3.5</v>
      </c>
      <c r="D1297" s="1" cm="1">
        <f t="array" ref="D1297">_xlfn.PERCENTILE.INC(IF(IMDB_Movies_2[director_name]='Director Analysis'!B1297,IMDB_Movies_2[imdb_score]),0.95)</f>
        <v>3.5</v>
      </c>
    </row>
    <row r="1298" spans="2:4" x14ac:dyDescent="0.3">
      <c r="B1298" t="str">
        <v>Guy Hamilton</v>
      </c>
      <c r="C1298" s="1" cm="1">
        <f t="array" ref="C1298">IFERROR(AVERAGE(IF(IMDB_Movies_2[director_name]='Director Analysis'!$B1298,IMDB_Movies_2[imdb_score])),0)</f>
        <v>7.0250000000000004</v>
      </c>
      <c r="D1298" s="1" cm="1">
        <f t="array" ref="D1298">_xlfn.PERCENTILE.INC(IF(IMDB_Movies_2[director_name]='Director Analysis'!B1298,IMDB_Movies_2[imdb_score]),0.95)</f>
        <v>7.6499999999999995</v>
      </c>
    </row>
    <row r="1299" spans="2:4" x14ac:dyDescent="0.3">
      <c r="B1299" t="str">
        <v>Michael Anderson</v>
      </c>
      <c r="C1299" s="1" cm="1">
        <f t="array" ref="C1299">IFERROR(AVERAGE(IF(IMDB_Movies_2[director_name]='Director Analysis'!$B1299,IMDB_Movies_2[imdb_score])),0)</f>
        <v>6.8</v>
      </c>
      <c r="D1299" s="1" cm="1">
        <f t="array" ref="D1299">_xlfn.PERCENTILE.INC(IF(IMDB_Movies_2[director_name]='Director Analysis'!B1299,IMDB_Movies_2[imdb_score]),0.95)</f>
        <v>6.8</v>
      </c>
    </row>
    <row r="1300" spans="2:4" x14ac:dyDescent="0.3">
      <c r="B1300" t="str">
        <v>Matt Bettinelli-Olpin</v>
      </c>
      <c r="C1300" s="1" cm="1">
        <f t="array" ref="C1300">IFERROR(AVERAGE(IF(IMDB_Movies_2[director_name]='Director Analysis'!$B1300,IMDB_Movies_2[imdb_score])),0)</f>
        <v>4</v>
      </c>
      <c r="D1300" s="1" cm="1">
        <f t="array" ref="D1300">_xlfn.PERCENTILE.INC(IF(IMDB_Movies_2[director_name]='Director Analysis'!B1300,IMDB_Movies_2[imdb_score]),0.95)</f>
        <v>4</v>
      </c>
    </row>
    <row r="1301" spans="2:4" x14ac:dyDescent="0.3">
      <c r="B1301" t="str">
        <v>Aaron Schneider</v>
      </c>
      <c r="C1301" s="1" cm="1">
        <f t="array" ref="C1301">IFERROR(AVERAGE(IF(IMDB_Movies_2[director_name]='Director Analysis'!$B1301,IMDB_Movies_2[imdb_score])),0)</f>
        <v>7.1</v>
      </c>
      <c r="D1301" s="1" cm="1">
        <f t="array" ref="D1301">_xlfn.PERCENTILE.INC(IF(IMDB_Movies_2[director_name]='Director Analysis'!B1301,IMDB_Movies_2[imdb_score]),0.95)</f>
        <v>7.1</v>
      </c>
    </row>
    <row r="1302" spans="2:4" x14ac:dyDescent="0.3">
      <c r="B1302" t="str">
        <v>Tom Ford</v>
      </c>
      <c r="C1302" s="1" cm="1">
        <f t="array" ref="C1302">IFERROR(AVERAGE(IF(IMDB_Movies_2[director_name]='Director Analysis'!$B1302,IMDB_Movies_2[imdb_score])),0)</f>
        <v>7.6</v>
      </c>
      <c r="D1302" s="1" cm="1">
        <f t="array" ref="D1302">_xlfn.PERCENTILE.INC(IF(IMDB_Movies_2[director_name]='Director Analysis'!B1302,IMDB_Movies_2[imdb_score]),0.95)</f>
        <v>7.6</v>
      </c>
    </row>
    <row r="1303" spans="2:4" x14ac:dyDescent="0.3">
      <c r="B1303" t="str">
        <v>Gurinder Chadha</v>
      </c>
      <c r="C1303" s="1" cm="1">
        <f t="array" ref="C1303">IFERROR(AVERAGE(IF(IMDB_Movies_2[director_name]='Director Analysis'!$B1303,IMDB_Movies_2[imdb_score])),0)</f>
        <v>6.45</v>
      </c>
      <c r="D1303" s="1" cm="1">
        <f t="array" ref="D1303">_xlfn.PERCENTILE.INC(IF(IMDB_Movies_2[director_name]='Director Analysis'!B1303,IMDB_Movies_2[imdb_score]),0.95)</f>
        <v>6.6749999999999998</v>
      </c>
    </row>
    <row r="1304" spans="2:4" x14ac:dyDescent="0.3">
      <c r="B1304" t="str">
        <v>Tony Maylam</v>
      </c>
      <c r="C1304" s="1" cm="1">
        <f t="array" ref="C1304">IFERROR(AVERAGE(IF(IMDB_Movies_2[director_name]='Director Analysis'!$B1304,IMDB_Movies_2[imdb_score])),0)</f>
        <v>6.2</v>
      </c>
      <c r="D1304" s="1" cm="1">
        <f t="array" ref="D1304">_xlfn.PERCENTILE.INC(IF(IMDB_Movies_2[director_name]='Director Analysis'!B1304,IMDB_Movies_2[imdb_score]),0.95)</f>
        <v>6.2</v>
      </c>
    </row>
    <row r="1305" spans="2:4" x14ac:dyDescent="0.3">
      <c r="B1305" t="str">
        <v>Mitch Davis</v>
      </c>
      <c r="C1305" s="1" cm="1">
        <f t="array" ref="C1305">IFERROR(AVERAGE(IF(IMDB_Movies_2[director_name]='Director Analysis'!$B1305,IMDB_Movies_2[imdb_score])),0)</f>
        <v>6.5</v>
      </c>
      <c r="D1305" s="1" cm="1">
        <f t="array" ref="D1305">_xlfn.PERCENTILE.INC(IF(IMDB_Movies_2[director_name]='Director Analysis'!B1305,IMDB_Movies_2[imdb_score]),0.95)</f>
        <v>6.5</v>
      </c>
    </row>
    <row r="1306" spans="2:4" x14ac:dyDescent="0.3">
      <c r="B1306" t="str">
        <v>Kevin Brodie</v>
      </c>
      <c r="C1306" s="1" cm="1">
        <f t="array" ref="C1306">IFERROR(AVERAGE(IF(IMDB_Movies_2[director_name]='Director Analysis'!$B1306,IMDB_Movies_2[imdb_score])),0)</f>
        <v>6.3</v>
      </c>
      <c r="D1306" s="1" cm="1">
        <f t="array" ref="D1306">_xlfn.PERCENTILE.INC(IF(IMDB_Movies_2[director_name]='Director Analysis'!B1306,IMDB_Movies_2[imdb_score]),0.95)</f>
        <v>6.3</v>
      </c>
    </row>
    <row r="1307" spans="2:4" x14ac:dyDescent="0.3">
      <c r="B1307" t="str">
        <v>Paul Schrader</v>
      </c>
      <c r="C1307" s="1" cm="1">
        <f t="array" ref="C1307">IFERROR(AVERAGE(IF(IMDB_Movies_2[director_name]='Director Analysis'!$B1307,IMDB_Movies_2[imdb_score])),0)</f>
        <v>5.7666666666666657</v>
      </c>
      <c r="D1307" s="1" cm="1">
        <f t="array" ref="D1307">_xlfn.PERCENTILE.INC(IF(IMDB_Movies_2[director_name]='Director Analysis'!B1307,IMDB_Movies_2[imdb_score]),0.95)</f>
        <v>6.7799999999999994</v>
      </c>
    </row>
    <row r="1308" spans="2:4" x14ac:dyDescent="0.3">
      <c r="B1308" t="str">
        <v>Lynne Ramsay</v>
      </c>
      <c r="C1308" s="1" cm="1">
        <f t="array" ref="C1308">IFERROR(AVERAGE(IF(IMDB_Movies_2[director_name]='Director Analysis'!$B1308,IMDB_Movies_2[imdb_score])),0)</f>
        <v>7.5</v>
      </c>
      <c r="D1308" s="1" cm="1">
        <f t="array" ref="D1308">_xlfn.PERCENTILE.INC(IF(IMDB_Movies_2[director_name]='Director Analysis'!B1308,IMDB_Movies_2[imdb_score]),0.95)</f>
        <v>7.5</v>
      </c>
    </row>
    <row r="1309" spans="2:4" x14ac:dyDescent="0.3">
      <c r="B1309" t="str">
        <v>Tim Chambers</v>
      </c>
      <c r="C1309" s="1" cm="1">
        <f t="array" ref="C1309">IFERROR(AVERAGE(IF(IMDB_Movies_2[director_name]='Director Analysis'!$B1309,IMDB_Movies_2[imdb_score])),0)</f>
        <v>6.5</v>
      </c>
      <c r="D1309" s="1" cm="1">
        <f t="array" ref="D1309">_xlfn.PERCENTILE.INC(IF(IMDB_Movies_2[director_name]='Director Analysis'!B1309,IMDB_Movies_2[imdb_score]),0.95)</f>
        <v>6.5</v>
      </c>
    </row>
    <row r="1310" spans="2:4" x14ac:dyDescent="0.3">
      <c r="B1310" t="str">
        <v>Dick Richards</v>
      </c>
      <c r="C1310" s="1" cm="1">
        <f t="array" ref="C1310">IFERROR(AVERAGE(IF(IMDB_Movies_2[director_name]='Director Analysis'!$B1310,IMDB_Movies_2[imdb_score])),0)</f>
        <v>6.3</v>
      </c>
      <c r="D1310" s="1" cm="1">
        <f t="array" ref="D1310">_xlfn.PERCENTILE.INC(IF(IMDB_Movies_2[director_name]='Director Analysis'!B1310,IMDB_Movies_2[imdb_score]),0.95)</f>
        <v>6.3</v>
      </c>
    </row>
    <row r="1311" spans="2:4" x14ac:dyDescent="0.3">
      <c r="B1311" t="str">
        <v>Alex Zamm</v>
      </c>
      <c r="C1311" s="1" cm="1">
        <f t="array" ref="C1311">IFERROR(AVERAGE(IF(IMDB_Movies_2[director_name]='Director Analysis'!$B1311,IMDB_Movies_2[imdb_score])),0)</f>
        <v>2.2999999999999998</v>
      </c>
      <c r="D1311" s="1" cm="1">
        <f t="array" ref="D1311">_xlfn.PERCENTILE.INC(IF(IMDB_Movies_2[director_name]='Director Analysis'!B1311,IMDB_Movies_2[imdb_score]),0.95)</f>
        <v>2.2999999999999998</v>
      </c>
    </row>
    <row r="1312" spans="2:4" x14ac:dyDescent="0.3">
      <c r="B1312" t="str">
        <v>Spencer Susser</v>
      </c>
      <c r="C1312" s="1" cm="1">
        <f t="array" ref="C1312">IFERROR(AVERAGE(IF(IMDB_Movies_2[director_name]='Director Analysis'!$B1312,IMDB_Movies_2[imdb_score])),0)</f>
        <v>7.1</v>
      </c>
      <c r="D1312" s="1" cm="1">
        <f t="array" ref="D1312">_xlfn.PERCENTILE.INC(IF(IMDB_Movies_2[director_name]='Director Analysis'!B1312,IMDB_Movies_2[imdb_score]),0.95)</f>
        <v>7.1</v>
      </c>
    </row>
    <row r="1313" spans="2:4" x14ac:dyDescent="0.3">
      <c r="B1313" t="str">
        <v>Thaddeus O'Sullivan</v>
      </c>
      <c r="C1313" s="1" cm="1">
        <f t="array" ref="C1313">IFERROR(AVERAGE(IF(IMDB_Movies_2[director_name]='Director Analysis'!$B1313,IMDB_Movies_2[imdb_score])),0)</f>
        <v>6.7</v>
      </c>
      <c r="D1313" s="1" cm="1">
        <f t="array" ref="D1313">_xlfn.PERCENTILE.INC(IF(IMDB_Movies_2[director_name]='Director Analysis'!B1313,IMDB_Movies_2[imdb_score]),0.95)</f>
        <v>6.7</v>
      </c>
    </row>
    <row r="1314" spans="2:4" x14ac:dyDescent="0.3">
      <c r="B1314" t="str">
        <v>Shari Springer Berman</v>
      </c>
      <c r="C1314" s="1" cm="1">
        <f t="array" ref="C1314">IFERROR(AVERAGE(IF(IMDB_Movies_2[director_name]='Director Analysis'!$B1314,IMDB_Movies_2[imdb_score])),0)</f>
        <v>5.9</v>
      </c>
      <c r="D1314" s="1" cm="1">
        <f t="array" ref="D1314">_xlfn.PERCENTILE.INC(IF(IMDB_Movies_2[director_name]='Director Analysis'!B1314,IMDB_Movies_2[imdb_score]),0.95)</f>
        <v>5.9</v>
      </c>
    </row>
    <row r="1315" spans="2:4" x14ac:dyDescent="0.3">
      <c r="B1315" t="str">
        <v>Stephen Milburn Anderson</v>
      </c>
      <c r="C1315" s="1" cm="1">
        <f t="array" ref="C1315">IFERROR(AVERAGE(IF(IMDB_Movies_2[director_name]='Director Analysis'!$B1315,IMDB_Movies_2[imdb_score])),0)</f>
        <v>6</v>
      </c>
      <c r="D1315" s="1" cm="1">
        <f t="array" ref="D1315">_xlfn.PERCENTILE.INC(IF(IMDB_Movies_2[director_name]='Director Analysis'!B1315,IMDB_Movies_2[imdb_score]),0.95)</f>
        <v>6</v>
      </c>
    </row>
    <row r="1316" spans="2:4" x14ac:dyDescent="0.3">
      <c r="B1316" t="str">
        <v>Richard E. Grant</v>
      </c>
      <c r="C1316" s="1" cm="1">
        <f t="array" ref="C1316">IFERROR(AVERAGE(IF(IMDB_Movies_2[director_name]='Director Analysis'!$B1316,IMDB_Movies_2[imdb_score])),0)</f>
        <v>6.9</v>
      </c>
      <c r="D1316" s="1" cm="1">
        <f t="array" ref="D1316">_xlfn.PERCENTILE.INC(IF(IMDB_Movies_2[director_name]='Director Analysis'!B1316,IMDB_Movies_2[imdb_score]),0.95)</f>
        <v>6.9</v>
      </c>
    </row>
    <row r="1317" spans="2:4" x14ac:dyDescent="0.3">
      <c r="B1317" t="str">
        <v>Max FÃ¤rberbÃ¶ck</v>
      </c>
      <c r="C1317" s="1" cm="1">
        <f t="array" ref="C1317">IFERROR(AVERAGE(IF(IMDB_Movies_2[director_name]='Director Analysis'!$B1317,IMDB_Movies_2[imdb_score])),0)</f>
        <v>7.3</v>
      </c>
      <c r="D1317" s="1" cm="1">
        <f t="array" ref="D1317">_xlfn.PERCENTILE.INC(IF(IMDB_Movies_2[director_name]='Director Analysis'!B1317,IMDB_Movies_2[imdb_score]),0.95)</f>
        <v>7.3</v>
      </c>
    </row>
    <row r="1318" spans="2:4" x14ac:dyDescent="0.3">
      <c r="B1318" t="str">
        <v>Arie Posin</v>
      </c>
      <c r="C1318" s="1" cm="1">
        <f t="array" ref="C1318">IFERROR(AVERAGE(IF(IMDB_Movies_2[director_name]='Director Analysis'!$B1318,IMDB_Movies_2[imdb_score])),0)</f>
        <v>7</v>
      </c>
      <c r="D1318" s="1" cm="1">
        <f t="array" ref="D1318">_xlfn.PERCENTILE.INC(IF(IMDB_Movies_2[director_name]='Director Analysis'!B1318,IMDB_Movies_2[imdb_score]),0.95)</f>
        <v>7</v>
      </c>
    </row>
    <row r="1319" spans="2:4" x14ac:dyDescent="0.3">
      <c r="B1319" t="str">
        <v>Damian Nieman</v>
      </c>
      <c r="C1319" s="1" cm="1">
        <f t="array" ref="C1319">IFERROR(AVERAGE(IF(IMDB_Movies_2[director_name]='Director Analysis'!$B1319,IMDB_Movies_2[imdb_score])),0)</f>
        <v>6.4</v>
      </c>
      <c r="D1319" s="1" cm="1">
        <f t="array" ref="D1319">_xlfn.PERCENTILE.INC(IF(IMDB_Movies_2[director_name]='Director Analysis'!B1319,IMDB_Movies_2[imdb_score]),0.95)</f>
        <v>6.4</v>
      </c>
    </row>
    <row r="1320" spans="2:4" x14ac:dyDescent="0.3">
      <c r="B1320" t="str">
        <v>Mark Tonderai</v>
      </c>
      <c r="C1320" s="1" cm="1">
        <f t="array" ref="C1320">IFERROR(AVERAGE(IF(IMDB_Movies_2[director_name]='Director Analysis'!$B1320,IMDB_Movies_2[imdb_score])),0)</f>
        <v>5.6</v>
      </c>
      <c r="D1320" s="1" cm="1">
        <f t="array" ref="D1320">_xlfn.PERCENTILE.INC(IF(IMDB_Movies_2[director_name]='Director Analysis'!B1320,IMDB_Movies_2[imdb_score]),0.95)</f>
        <v>5.6</v>
      </c>
    </row>
    <row r="1321" spans="2:4" x14ac:dyDescent="0.3">
      <c r="B1321" t="str">
        <v>Rachel Perkins</v>
      </c>
      <c r="C1321" s="1" cm="1">
        <f t="array" ref="C1321">IFERROR(AVERAGE(IF(IMDB_Movies_2[director_name]='Director Analysis'!$B1321,IMDB_Movies_2[imdb_score])),0)</f>
        <v>6.3</v>
      </c>
      <c r="D1321" s="1" cm="1">
        <f t="array" ref="D1321">_xlfn.PERCENTILE.INC(IF(IMDB_Movies_2[director_name]='Director Analysis'!B1321,IMDB_Movies_2[imdb_score]),0.95)</f>
        <v>6.3</v>
      </c>
    </row>
    <row r="1322" spans="2:4" x14ac:dyDescent="0.3">
      <c r="B1322" t="str">
        <v>Luis Valdez</v>
      </c>
      <c r="C1322" s="1" cm="1">
        <f t="array" ref="C1322">IFERROR(AVERAGE(IF(IMDB_Movies_2[director_name]='Director Analysis'!$B1322,IMDB_Movies_2[imdb_score])),0)</f>
        <v>6.8</v>
      </c>
      <c r="D1322" s="1" cm="1">
        <f t="array" ref="D1322">_xlfn.PERCENTILE.INC(IF(IMDB_Movies_2[director_name]='Director Analysis'!B1322,IMDB_Movies_2[imdb_score]),0.95)</f>
        <v>6.8</v>
      </c>
    </row>
    <row r="1323" spans="2:4" x14ac:dyDescent="0.3">
      <c r="B1323" t="str">
        <v>Louis Morneau</v>
      </c>
      <c r="C1323" s="1" cm="1">
        <f t="array" ref="C1323">IFERROR(AVERAGE(IF(IMDB_Movies_2[director_name]='Director Analysis'!$B1323,IMDB_Movies_2[imdb_score])),0)</f>
        <v>3.6</v>
      </c>
      <c r="D1323" s="1" cm="1">
        <f t="array" ref="D1323">_xlfn.PERCENTILE.INC(IF(IMDB_Movies_2[director_name]='Director Analysis'!B1323,IMDB_Movies_2[imdb_score]),0.95)</f>
        <v>3.6</v>
      </c>
    </row>
    <row r="1324" spans="2:4" x14ac:dyDescent="0.3">
      <c r="B1324" t="str">
        <v>Caroline Link</v>
      </c>
      <c r="C1324" s="1" cm="1">
        <f t="array" ref="C1324">IFERROR(AVERAGE(IF(IMDB_Movies_2[director_name]='Director Analysis'!$B1324,IMDB_Movies_2[imdb_score])),0)</f>
        <v>7.7</v>
      </c>
      <c r="D1324" s="1" cm="1">
        <f t="array" ref="D1324">_xlfn.PERCENTILE.INC(IF(IMDB_Movies_2[director_name]='Director Analysis'!B1324,IMDB_Movies_2[imdb_score]),0.95)</f>
        <v>7.7</v>
      </c>
    </row>
    <row r="1325" spans="2:4" x14ac:dyDescent="0.3">
      <c r="B1325" t="str">
        <v>Sterling Van Wagenen</v>
      </c>
      <c r="C1325" s="1" cm="1">
        <f t="array" ref="C1325">IFERROR(AVERAGE(IF(IMDB_Movies_2[director_name]='Director Analysis'!$B1325,IMDB_Movies_2[imdb_score])),0)</f>
        <v>6.6</v>
      </c>
      <c r="D1325" s="1" cm="1">
        <f t="array" ref="D1325">_xlfn.PERCENTILE.INC(IF(IMDB_Movies_2[director_name]='Director Analysis'!B1325,IMDB_Movies_2[imdb_score]),0.95)</f>
        <v>6.6</v>
      </c>
    </row>
    <row r="1326" spans="2:4" x14ac:dyDescent="0.3">
      <c r="B1326" t="str">
        <v>Zal Batmanglij</v>
      </c>
      <c r="C1326" s="1" cm="1">
        <f t="array" ref="C1326">IFERROR(AVERAGE(IF(IMDB_Movies_2[director_name]='Director Analysis'!$B1326,IMDB_Movies_2[imdb_score])),0)</f>
        <v>6.9</v>
      </c>
      <c r="D1326" s="1" cm="1">
        <f t="array" ref="D1326">_xlfn.PERCENTILE.INC(IF(IMDB_Movies_2[director_name]='Director Analysis'!B1326,IMDB_Movies_2[imdb_score]),0.95)</f>
        <v>6.9</v>
      </c>
    </row>
    <row r="1327" spans="2:4" x14ac:dyDescent="0.3">
      <c r="B1327" t="str">
        <v>Hans Petter Moland</v>
      </c>
      <c r="C1327" s="1" cm="1">
        <f t="array" ref="C1327">IFERROR(AVERAGE(IF(IMDB_Movies_2[director_name]='Director Analysis'!$B1327,IMDB_Movies_2[imdb_score])),0)</f>
        <v>7.3</v>
      </c>
      <c r="D1327" s="1" cm="1">
        <f t="array" ref="D1327">_xlfn.PERCENTILE.INC(IF(IMDB_Movies_2[director_name]='Director Analysis'!B1327,IMDB_Movies_2[imdb_score]),0.95)</f>
        <v>7.3</v>
      </c>
    </row>
    <row r="1328" spans="2:4" x14ac:dyDescent="0.3">
      <c r="B1328" t="str">
        <v>Oren Moverman</v>
      </c>
      <c r="C1328" s="1" cm="1">
        <f t="array" ref="C1328">IFERROR(AVERAGE(IF(IMDB_Movies_2[director_name]='Director Analysis'!$B1328,IMDB_Movies_2[imdb_score])),0)</f>
        <v>7.2</v>
      </c>
      <c r="D1328" s="1" cm="1">
        <f t="array" ref="D1328">_xlfn.PERCENTILE.INC(IF(IMDB_Movies_2[director_name]='Director Analysis'!B1328,IMDB_Movies_2[imdb_score]),0.95)</f>
        <v>7.2</v>
      </c>
    </row>
    <row r="1329" spans="2:4" x14ac:dyDescent="0.3">
      <c r="B1329" t="str">
        <v>Wolfgang Becker</v>
      </c>
      <c r="C1329" s="1" cm="1">
        <f t="array" ref="C1329">IFERROR(AVERAGE(IF(IMDB_Movies_2[director_name]='Director Analysis'!$B1329,IMDB_Movies_2[imdb_score])),0)</f>
        <v>7.7</v>
      </c>
      <c r="D1329" s="1" cm="1">
        <f t="array" ref="D1329">_xlfn.PERCENTILE.INC(IF(IMDB_Movies_2[director_name]='Director Analysis'!B1329,IMDB_Movies_2[imdb_score]),0.95)</f>
        <v>7.7</v>
      </c>
    </row>
    <row r="1330" spans="2:4" x14ac:dyDescent="0.3">
      <c r="B1330" t="str">
        <v>George Roy Hill</v>
      </c>
      <c r="C1330" s="1" cm="1">
        <f t="array" ref="C1330">IFERROR(AVERAGE(IF(IMDB_Movies_2[director_name]='Director Analysis'!$B1330,IMDB_Movies_2[imdb_score])),0)</f>
        <v>8.1999999999999993</v>
      </c>
      <c r="D1330" s="1" cm="1">
        <f t="array" ref="D1330">_xlfn.PERCENTILE.INC(IF(IMDB_Movies_2[director_name]='Director Analysis'!B1330,IMDB_Movies_2[imdb_score]),0.95)</f>
        <v>8.2900000000000009</v>
      </c>
    </row>
    <row r="1331" spans="2:4" x14ac:dyDescent="0.3">
      <c r="B1331" t="str">
        <v>Robert Stevenson</v>
      </c>
      <c r="C1331" s="1" cm="1">
        <f t="array" ref="C1331">IFERROR(AVERAGE(IF(IMDB_Movies_2[director_name]='Director Analysis'!$B1331,IMDB_Movies_2[imdb_score])),0)</f>
        <v>7.8</v>
      </c>
      <c r="D1331" s="1" cm="1">
        <f t="array" ref="D1331">_xlfn.PERCENTILE.INC(IF(IMDB_Movies_2[director_name]='Director Analysis'!B1331,IMDB_Movies_2[imdb_score]),0.95)</f>
        <v>7.8</v>
      </c>
    </row>
    <row r="1332" spans="2:4" x14ac:dyDescent="0.3">
      <c r="B1332" t="str">
        <v>Jerome Robbins</v>
      </c>
      <c r="C1332" s="1" cm="1">
        <f t="array" ref="C1332">IFERROR(AVERAGE(IF(IMDB_Movies_2[director_name]='Director Analysis'!$B1332,IMDB_Movies_2[imdb_score])),0)</f>
        <v>7.6</v>
      </c>
      <c r="D1332" s="1" cm="1">
        <f t="array" ref="D1332">_xlfn.PERCENTILE.INC(IF(IMDB_Movies_2[director_name]='Director Analysis'!B1332,IMDB_Movies_2[imdb_score]),0.95)</f>
        <v>7.6</v>
      </c>
    </row>
    <row r="1333" spans="2:4" x14ac:dyDescent="0.3">
      <c r="B1333" t="str">
        <v>Gary Hardwick</v>
      </c>
      <c r="C1333" s="1" cm="1">
        <f t="array" ref="C1333">IFERROR(AVERAGE(IF(IMDB_Movies_2[director_name]='Director Analysis'!$B1333,IMDB_Movies_2[imdb_score])),0)</f>
        <v>6.3</v>
      </c>
      <c r="D1333" s="1" cm="1">
        <f t="array" ref="D1333">_xlfn.PERCENTILE.INC(IF(IMDB_Movies_2[director_name]='Director Analysis'!B1333,IMDB_Movies_2[imdb_score]),0.95)</f>
        <v>6.3</v>
      </c>
    </row>
    <row r="1334" spans="2:4" x14ac:dyDescent="0.3">
      <c r="B1334" t="str">
        <v>King Vidor</v>
      </c>
      <c r="C1334" s="1" cm="1">
        <f t="array" ref="C1334">IFERROR(AVERAGE(IF(IMDB_Movies_2[director_name]='Director Analysis'!$B1334,IMDB_Movies_2[imdb_score])),0)</f>
        <v>6.9</v>
      </c>
      <c r="D1334" s="1" cm="1">
        <f t="array" ref="D1334">_xlfn.PERCENTILE.INC(IF(IMDB_Movies_2[director_name]='Director Analysis'!B1334,IMDB_Movies_2[imdb_score]),0.95)</f>
        <v>6.9</v>
      </c>
    </row>
    <row r="1335" spans="2:4" x14ac:dyDescent="0.3">
      <c r="B1335" t="str">
        <v>Fred Savage</v>
      </c>
      <c r="C1335" s="1" cm="1">
        <f t="array" ref="C1335">IFERROR(AVERAGE(IF(IMDB_Movies_2[director_name]='Director Analysis'!$B1335,IMDB_Movies_2[imdb_score])),0)</f>
        <v>2.9</v>
      </c>
      <c r="D1335" s="1" cm="1">
        <f t="array" ref="D1335">_xlfn.PERCENTILE.INC(IF(IMDB_Movies_2[director_name]='Director Analysis'!B1335,IMDB_Movies_2[imdb_score]),0.95)</f>
        <v>2.9</v>
      </c>
    </row>
    <row r="1336" spans="2:4" x14ac:dyDescent="0.3">
      <c r="B1336" t="str">
        <v>Rusty Cundieff</v>
      </c>
      <c r="C1336" s="1" cm="1">
        <f t="array" ref="C1336">IFERROR(AVERAGE(IF(IMDB_Movies_2[director_name]='Director Analysis'!$B1336,IMDB_Movies_2[imdb_score])),0)</f>
        <v>6.1</v>
      </c>
      <c r="D1336" s="1" cm="1">
        <f t="array" ref="D1336">_xlfn.PERCENTILE.INC(IF(IMDB_Movies_2[director_name]='Director Analysis'!B1336,IMDB_Movies_2[imdb_score]),0.95)</f>
        <v>6.1</v>
      </c>
    </row>
    <row r="1337" spans="2:4" x14ac:dyDescent="0.3">
      <c r="B1337" t="str">
        <v>Kevin Macdonald</v>
      </c>
      <c r="C1337" s="1" cm="1">
        <f t="array" ref="C1337">IFERROR(AVERAGE(IF(IMDB_Movies_2[director_name]='Director Analysis'!$B1337,IMDB_Movies_2[imdb_score])),0)</f>
        <v>7.7</v>
      </c>
      <c r="D1337" s="1" cm="1">
        <f t="array" ref="D1337">_xlfn.PERCENTILE.INC(IF(IMDB_Movies_2[director_name]='Director Analysis'!B1337,IMDB_Movies_2[imdb_score]),0.95)</f>
        <v>7.7</v>
      </c>
    </row>
    <row r="1338" spans="2:4" x14ac:dyDescent="0.3">
      <c r="B1338" t="str">
        <v>Dominique Othenin-Girard</v>
      </c>
      <c r="C1338" s="1" cm="1">
        <f t="array" ref="C1338">IFERROR(AVERAGE(IF(IMDB_Movies_2[director_name]='Director Analysis'!$B1338,IMDB_Movies_2[imdb_score])),0)</f>
        <v>5.2</v>
      </c>
      <c r="D1338" s="1" cm="1">
        <f t="array" ref="D1338">_xlfn.PERCENTILE.INC(IF(IMDB_Movies_2[director_name]='Director Analysis'!B1338,IMDB_Movies_2[imdb_score]),0.95)</f>
        <v>5.2</v>
      </c>
    </row>
    <row r="1339" spans="2:4" x14ac:dyDescent="0.3">
      <c r="B1339" t="str">
        <v>Jean-Jacques Mantello</v>
      </c>
      <c r="C1339" s="1" cm="1">
        <f t="array" ref="C1339">IFERROR(AVERAGE(IF(IMDB_Movies_2[director_name]='Director Analysis'!$B1339,IMDB_Movies_2[imdb_score])),0)</f>
        <v>6.5</v>
      </c>
      <c r="D1339" s="1" cm="1">
        <f t="array" ref="D1339">_xlfn.PERCENTILE.INC(IF(IMDB_Movies_2[director_name]='Director Analysis'!B1339,IMDB_Movies_2[imdb_score]),0.95)</f>
        <v>6.5</v>
      </c>
    </row>
    <row r="1340" spans="2:4" x14ac:dyDescent="0.3">
      <c r="B1340" t="str">
        <v>Ed Harris</v>
      </c>
      <c r="C1340" s="1" cm="1">
        <f t="array" ref="C1340">IFERROR(AVERAGE(IF(IMDB_Movies_2[director_name]='Director Analysis'!$B1340,IMDB_Movies_2[imdb_score])),0)</f>
        <v>7</v>
      </c>
      <c r="D1340" s="1" cm="1">
        <f t="array" ref="D1340">_xlfn.PERCENTILE.INC(IF(IMDB_Movies_2[director_name]='Director Analysis'!B1340,IMDB_Movies_2[imdb_score]),0.95)</f>
        <v>7</v>
      </c>
    </row>
    <row r="1341" spans="2:4" x14ac:dyDescent="0.3">
      <c r="B1341" t="str">
        <v>Risa Bramon Garcia</v>
      </c>
      <c r="C1341" s="1" cm="1">
        <f t="array" ref="C1341">IFERROR(AVERAGE(IF(IMDB_Movies_2[director_name]='Director Analysis'!$B1341,IMDB_Movies_2[imdb_score])),0)</f>
        <v>5.9</v>
      </c>
      <c r="D1341" s="1" cm="1">
        <f t="array" ref="D1341">_xlfn.PERCENTILE.INC(IF(IMDB_Movies_2[director_name]='Director Analysis'!B1341,IMDB_Movies_2[imdb_score]),0.95)</f>
        <v>5.9</v>
      </c>
    </row>
    <row r="1342" spans="2:4" x14ac:dyDescent="0.3">
      <c r="B1342" t="str">
        <v>Brian Klugman</v>
      </c>
      <c r="C1342" s="1" cm="1">
        <f t="array" ref="C1342">IFERROR(AVERAGE(IF(IMDB_Movies_2[director_name]='Director Analysis'!$B1342,IMDB_Movies_2[imdb_score])),0)</f>
        <v>7.1</v>
      </c>
      <c r="D1342" s="1" cm="1">
        <f t="array" ref="D1342">_xlfn.PERCENTILE.INC(IF(IMDB_Movies_2[director_name]='Director Analysis'!B1342,IMDB_Movies_2[imdb_score]),0.95)</f>
        <v>7.1</v>
      </c>
    </row>
    <row r="1343" spans="2:4" x14ac:dyDescent="0.3">
      <c r="B1343" t="str">
        <v>Matt Piedmont</v>
      </c>
      <c r="C1343" s="1" cm="1">
        <f t="array" ref="C1343">IFERROR(AVERAGE(IF(IMDB_Movies_2[director_name]='Director Analysis'!$B1343,IMDB_Movies_2[imdb_score])),0)</f>
        <v>5.5</v>
      </c>
      <c r="D1343" s="1" cm="1">
        <f t="array" ref="D1343">_xlfn.PERCENTILE.INC(IF(IMDB_Movies_2[director_name]='Director Analysis'!B1343,IMDB_Movies_2[imdb_score]),0.95)</f>
        <v>5.5</v>
      </c>
    </row>
    <row r="1344" spans="2:4" x14ac:dyDescent="0.3">
      <c r="B1344" t="str">
        <v>Raymond De Felitta</v>
      </c>
      <c r="C1344" s="1" cm="1">
        <f t="array" ref="C1344">IFERROR(AVERAGE(IF(IMDB_Movies_2[director_name]='Director Analysis'!$B1344,IMDB_Movies_2[imdb_score])),0)</f>
        <v>7.4</v>
      </c>
      <c r="D1344" s="1" cm="1">
        <f t="array" ref="D1344">_xlfn.PERCENTILE.INC(IF(IMDB_Movies_2[director_name]='Director Analysis'!B1344,IMDB_Movies_2[imdb_score]),0.95)</f>
        <v>7.4</v>
      </c>
    </row>
    <row r="1345" spans="2:4" x14ac:dyDescent="0.3">
      <c r="B1345" t="str">
        <v>John Michael McDonagh</v>
      </c>
      <c r="C1345" s="1" cm="1">
        <f t="array" ref="C1345">IFERROR(AVERAGE(IF(IMDB_Movies_2[director_name]='Director Analysis'!$B1345,IMDB_Movies_2[imdb_score])),0)</f>
        <v>7.3</v>
      </c>
      <c r="D1345" s="1" cm="1">
        <f t="array" ref="D1345">_xlfn.PERCENTILE.INC(IF(IMDB_Movies_2[director_name]='Director Analysis'!B1345,IMDB_Movies_2[imdb_score]),0.95)</f>
        <v>7.3</v>
      </c>
    </row>
    <row r="1346" spans="2:4" x14ac:dyDescent="0.3">
      <c r="B1346" t="str">
        <v>Deb Hagan</v>
      </c>
      <c r="C1346" s="1" cm="1">
        <f t="array" ref="C1346">IFERROR(AVERAGE(IF(IMDB_Movies_2[director_name]='Director Analysis'!$B1346,IMDB_Movies_2[imdb_score])),0)</f>
        <v>4.5999999999999996</v>
      </c>
      <c r="D1346" s="1" cm="1">
        <f t="array" ref="D1346">_xlfn.PERCENTILE.INC(IF(IMDB_Movies_2[director_name]='Director Analysis'!B1346,IMDB_Movies_2[imdb_score]),0.95)</f>
        <v>4.5999999999999996</v>
      </c>
    </row>
    <row r="1347" spans="2:4" x14ac:dyDescent="0.3">
      <c r="B1347" t="str">
        <v>Zach Cregger</v>
      </c>
      <c r="C1347" s="1" cm="1">
        <f t="array" ref="C1347">IFERROR(AVERAGE(IF(IMDB_Movies_2[director_name]='Director Analysis'!$B1347,IMDB_Movies_2[imdb_score])),0)</f>
        <v>5.0999999999999996</v>
      </c>
      <c r="D1347" s="1" cm="1">
        <f t="array" ref="D1347">_xlfn.PERCENTILE.INC(IF(IMDB_Movies_2[director_name]='Director Analysis'!B1347,IMDB_Movies_2[imdb_score]),0.95)</f>
        <v>5.0999999999999996</v>
      </c>
    </row>
    <row r="1348" spans="2:4" x14ac:dyDescent="0.3">
      <c r="B1348" t="str">
        <v>Zach Braff</v>
      </c>
      <c r="C1348" s="1" cm="1">
        <f t="array" ref="C1348">IFERROR(AVERAGE(IF(IMDB_Movies_2[director_name]='Director Analysis'!$B1348,IMDB_Movies_2[imdb_score])),0)</f>
        <v>7.15</v>
      </c>
      <c r="D1348" s="1" cm="1">
        <f t="array" ref="D1348">_xlfn.PERCENTILE.INC(IF(IMDB_Movies_2[director_name]='Director Analysis'!B1348,IMDB_Movies_2[imdb_score]),0.95)</f>
        <v>7.5549999999999997</v>
      </c>
    </row>
    <row r="1349" spans="2:4" x14ac:dyDescent="0.3">
      <c r="B1349" t="str">
        <v>Mark Tarlov</v>
      </c>
      <c r="C1349" s="1" cm="1">
        <f t="array" ref="C1349">IFERROR(AVERAGE(IF(IMDB_Movies_2[director_name]='Director Analysis'!$B1349,IMDB_Movies_2[imdb_score])),0)</f>
        <v>5.3</v>
      </c>
      <c r="D1349" s="1" cm="1">
        <f t="array" ref="D1349">_xlfn.PERCENTILE.INC(IF(IMDB_Movies_2[director_name]='Director Analysis'!B1349,IMDB_Movies_2[imdb_score]),0.95)</f>
        <v>5.3</v>
      </c>
    </row>
    <row r="1350" spans="2:4" x14ac:dyDescent="0.3">
      <c r="B1350" t="str">
        <v>John Cameron Mitchell</v>
      </c>
      <c r="C1350" s="1" cm="1">
        <f t="array" ref="C1350">IFERROR(AVERAGE(IF(IMDB_Movies_2[director_name]='Director Analysis'!$B1350,IMDB_Movies_2[imdb_score])),0)</f>
        <v>7.1000000000000005</v>
      </c>
      <c r="D1350" s="1" cm="1">
        <f t="array" ref="D1350">_xlfn.PERCENTILE.INC(IF(IMDB_Movies_2[director_name]='Director Analysis'!B1350,IMDB_Movies_2[imdb_score]),0.95)</f>
        <v>7.72</v>
      </c>
    </row>
    <row r="1351" spans="2:4" x14ac:dyDescent="0.3">
      <c r="B1351" t="str">
        <v>Billy Ray</v>
      </c>
      <c r="C1351" s="1" cm="1">
        <f t="array" ref="C1351">IFERROR(AVERAGE(IF(IMDB_Movies_2[director_name]='Director Analysis'!$B1351,IMDB_Movies_2[imdb_score])),0)</f>
        <v>7.2</v>
      </c>
      <c r="D1351" s="1" cm="1">
        <f t="array" ref="D1351">_xlfn.PERCENTILE.INC(IF(IMDB_Movies_2[director_name]='Director Analysis'!B1351,IMDB_Movies_2[imdb_score]),0.95)</f>
        <v>7.2</v>
      </c>
    </row>
    <row r="1352" spans="2:4" x14ac:dyDescent="0.3">
      <c r="B1352" t="str">
        <v>David Atkins</v>
      </c>
      <c r="C1352" s="1" cm="1">
        <f t="array" ref="C1352">IFERROR(AVERAGE(IF(IMDB_Movies_2[director_name]='Director Analysis'!$B1352,IMDB_Movies_2[imdb_score])),0)</f>
        <v>5.8</v>
      </c>
      <c r="D1352" s="1" cm="1">
        <f t="array" ref="D1352">_xlfn.PERCENTILE.INC(IF(IMDB_Movies_2[director_name]='Director Analysis'!B1352,IMDB_Movies_2[imdb_score]),0.95)</f>
        <v>5.8</v>
      </c>
    </row>
    <row r="1353" spans="2:4" x14ac:dyDescent="0.3">
      <c r="B1353" t="str">
        <v>Sylvio Tabet</v>
      </c>
      <c r="C1353" s="1" cm="1">
        <f t="array" ref="C1353">IFERROR(AVERAGE(IF(IMDB_Movies_2[director_name]='Director Analysis'!$B1353,IMDB_Movies_2[imdb_score])),0)</f>
        <v>3.8</v>
      </c>
      <c r="D1353" s="1" cm="1">
        <f t="array" ref="D1353">_xlfn.PERCENTILE.INC(IF(IMDB_Movies_2[director_name]='Director Analysis'!B1353,IMDB_Movies_2[imdb_score]),0.95)</f>
        <v>3.8</v>
      </c>
    </row>
    <row r="1354" spans="2:4" x14ac:dyDescent="0.3">
      <c r="B1354" t="str">
        <v>Rick Bieber</v>
      </c>
      <c r="C1354" s="1" cm="1">
        <f t="array" ref="C1354">IFERROR(AVERAGE(IF(IMDB_Movies_2[director_name]='Director Analysis'!$B1354,IMDB_Movies_2[imdb_score])),0)</f>
        <v>5.7</v>
      </c>
      <c r="D1354" s="1" cm="1">
        <f t="array" ref="D1354">_xlfn.PERCENTILE.INC(IF(IMDB_Movies_2[director_name]='Director Analysis'!B1354,IMDB_Movies_2[imdb_score]),0.95)</f>
        <v>5.7</v>
      </c>
    </row>
    <row r="1355" spans="2:4" x14ac:dyDescent="0.3">
      <c r="B1355" t="str">
        <v>Joey Lauren Adams</v>
      </c>
      <c r="C1355" s="1" cm="1">
        <f t="array" ref="C1355">IFERROR(AVERAGE(IF(IMDB_Movies_2[director_name]='Director Analysis'!$B1355,IMDB_Movies_2[imdb_score])),0)</f>
        <v>6.2</v>
      </c>
      <c r="D1355" s="1" cm="1">
        <f t="array" ref="D1355">_xlfn.PERCENTILE.INC(IF(IMDB_Movies_2[director_name]='Director Analysis'!B1355,IMDB_Movies_2[imdb_score]),0.95)</f>
        <v>6.2</v>
      </c>
    </row>
    <row r="1356" spans="2:4" x14ac:dyDescent="0.3">
      <c r="B1356" t="str">
        <v>S.R. Bindler</v>
      </c>
      <c r="C1356" s="1" cm="1">
        <f t="array" ref="C1356">IFERROR(AVERAGE(IF(IMDB_Movies_2[director_name]='Director Analysis'!$B1356,IMDB_Movies_2[imdb_score])),0)</f>
        <v>4.7</v>
      </c>
      <c r="D1356" s="1" cm="1">
        <f t="array" ref="D1356">_xlfn.PERCENTILE.INC(IF(IMDB_Movies_2[director_name]='Director Analysis'!B1356,IMDB_Movies_2[imdb_score]),0.95)</f>
        <v>4.7</v>
      </c>
    </row>
    <row r="1357" spans="2:4" x14ac:dyDescent="0.3">
      <c r="B1357" t="str">
        <v>CÃ©dric Klapisch</v>
      </c>
      <c r="C1357" s="1" cm="1">
        <f t="array" ref="C1357">IFERROR(AVERAGE(IF(IMDB_Movies_2[director_name]='Director Analysis'!$B1357,IMDB_Movies_2[imdb_score])),0)</f>
        <v>7.1</v>
      </c>
      <c r="D1357" s="1" cm="1">
        <f t="array" ref="D1357">_xlfn.PERCENTILE.INC(IF(IMDB_Movies_2[director_name]='Director Analysis'!B1357,IMDB_Movies_2[imdb_score]),0.95)</f>
        <v>7.2799999999999994</v>
      </c>
    </row>
    <row r="1358" spans="2:4" x14ac:dyDescent="0.3">
      <c r="B1358" t="str">
        <v>Kate Barker-Froyland</v>
      </c>
      <c r="C1358" s="1" cm="1">
        <f t="array" ref="C1358">IFERROR(AVERAGE(IF(IMDB_Movies_2[director_name]='Director Analysis'!$B1358,IMDB_Movies_2[imdb_score])),0)</f>
        <v>5.8</v>
      </c>
      <c r="D1358" s="1" cm="1">
        <f t="array" ref="D1358">_xlfn.PERCENTILE.INC(IF(IMDB_Movies_2[director_name]='Director Analysis'!B1358,IMDB_Movies_2[imdb_score]),0.95)</f>
        <v>5.8</v>
      </c>
    </row>
    <row r="1359" spans="2:4" x14ac:dyDescent="0.3">
      <c r="B1359" t="str">
        <v>Martin Koolhoven</v>
      </c>
      <c r="C1359" s="1" cm="1">
        <f t="array" ref="C1359">IFERROR(AVERAGE(IF(IMDB_Movies_2[director_name]='Director Analysis'!$B1359,IMDB_Movies_2[imdb_score])),0)</f>
        <v>7.1</v>
      </c>
      <c r="D1359" s="1" cm="1">
        <f t="array" ref="D1359">_xlfn.PERCENTILE.INC(IF(IMDB_Movies_2[director_name]='Director Analysis'!B1359,IMDB_Movies_2[imdb_score]),0.95)</f>
        <v>7.1</v>
      </c>
    </row>
    <row r="1360" spans="2:4" x14ac:dyDescent="0.3">
      <c r="B1360" t="str">
        <v>Prachya Pinkaew</v>
      </c>
      <c r="C1360" s="1" cm="1">
        <f t="array" ref="C1360">IFERROR(AVERAGE(IF(IMDB_Movies_2[director_name]='Director Analysis'!$B1360,IMDB_Movies_2[imdb_score])),0)</f>
        <v>7.1</v>
      </c>
      <c r="D1360" s="1" cm="1">
        <f t="array" ref="D1360">_xlfn.PERCENTILE.INC(IF(IMDB_Movies_2[director_name]='Director Analysis'!B1360,IMDB_Movies_2[imdb_score]),0.95)</f>
        <v>7.1</v>
      </c>
    </row>
    <row r="1361" spans="2:4" x14ac:dyDescent="0.3">
      <c r="B1361" t="str">
        <v>Darren Grant</v>
      </c>
      <c r="C1361" s="1" cm="1">
        <f t="array" ref="C1361">IFERROR(AVERAGE(IF(IMDB_Movies_2[director_name]='Director Analysis'!$B1361,IMDB_Movies_2[imdb_score])),0)</f>
        <v>5.6</v>
      </c>
      <c r="D1361" s="1" cm="1">
        <f t="array" ref="D1361">_xlfn.PERCENTILE.INC(IF(IMDB_Movies_2[director_name]='Director Analysis'!B1361,IMDB_Movies_2[imdb_score]),0.95)</f>
        <v>5.6</v>
      </c>
    </row>
    <row r="1362" spans="2:4" x14ac:dyDescent="0.3">
      <c r="B1362" t="str">
        <v>Joseph Gordon-Levitt</v>
      </c>
      <c r="C1362" s="1" cm="1">
        <f t="array" ref="C1362">IFERROR(AVERAGE(IF(IMDB_Movies_2[director_name]='Director Analysis'!$B1362,IMDB_Movies_2[imdb_score])),0)</f>
        <v>6.6</v>
      </c>
      <c r="D1362" s="1" cm="1">
        <f t="array" ref="D1362">_xlfn.PERCENTILE.INC(IF(IMDB_Movies_2[director_name]='Director Analysis'!B1362,IMDB_Movies_2[imdb_score]),0.95)</f>
        <v>6.6</v>
      </c>
    </row>
    <row r="1363" spans="2:4" x14ac:dyDescent="0.3">
      <c r="B1363" t="str">
        <v>Christophe Barratier</v>
      </c>
      <c r="C1363" s="1" cm="1">
        <f t="array" ref="C1363">IFERROR(AVERAGE(IF(IMDB_Movies_2[director_name]='Director Analysis'!$B1363,IMDB_Movies_2[imdb_score])),0)</f>
        <v>7.9</v>
      </c>
      <c r="D1363" s="1" cm="1">
        <f t="array" ref="D1363">_xlfn.PERCENTILE.INC(IF(IMDB_Movies_2[director_name]='Director Analysis'!B1363,IMDB_Movies_2[imdb_score]),0.95)</f>
        <v>7.9</v>
      </c>
    </row>
    <row r="1364" spans="2:4" x14ac:dyDescent="0.3">
      <c r="B1364" t="str">
        <v>Ã‰mile Gaudreault</v>
      </c>
      <c r="C1364" s="1" cm="1">
        <f t="array" ref="C1364">IFERROR(AVERAGE(IF(IMDB_Movies_2[director_name]='Director Analysis'!$B1364,IMDB_Movies_2[imdb_score])),0)</f>
        <v>6.7</v>
      </c>
      <c r="D1364" s="1" cm="1">
        <f t="array" ref="D1364">_xlfn.PERCENTILE.INC(IF(IMDB_Movies_2[director_name]='Director Analysis'!B1364,IMDB_Movies_2[imdb_score]),0.95)</f>
        <v>6.7</v>
      </c>
    </row>
    <row r="1365" spans="2:4" x14ac:dyDescent="0.3">
      <c r="B1365" t="str">
        <v>James Cox</v>
      </c>
      <c r="C1365" s="1" cm="1">
        <f t="array" ref="C1365">IFERROR(AVERAGE(IF(IMDB_Movies_2[director_name]='Director Analysis'!$B1365,IMDB_Movies_2[imdb_score])),0)</f>
        <v>6.6</v>
      </c>
      <c r="D1365" s="1" cm="1">
        <f t="array" ref="D1365">_xlfn.PERCENTILE.INC(IF(IMDB_Movies_2[director_name]='Director Analysis'!B1365,IMDB_Movies_2[imdb_score]),0.95)</f>
        <v>6.6</v>
      </c>
    </row>
    <row r="1366" spans="2:4" x14ac:dyDescent="0.3">
      <c r="B1366" t="str">
        <v>James Toback</v>
      </c>
      <c r="C1366" s="1" cm="1">
        <f t="array" ref="C1366">IFERROR(AVERAGE(IF(IMDB_Movies_2[director_name]='Director Analysis'!$B1366,IMDB_Movies_2[imdb_score])),0)</f>
        <v>5.25</v>
      </c>
      <c r="D1366" s="1" cm="1">
        <f t="array" ref="D1366">_xlfn.PERCENTILE.INC(IF(IMDB_Movies_2[director_name]='Director Analysis'!B1366,IMDB_Movies_2[imdb_score]),0.95)</f>
        <v>5.5649999999999995</v>
      </c>
    </row>
    <row r="1367" spans="2:4" x14ac:dyDescent="0.3">
      <c r="B1367" t="str">
        <v>Aki KaurismÃ¤ki</v>
      </c>
      <c r="C1367" s="1" cm="1">
        <f t="array" ref="C1367">IFERROR(AVERAGE(IF(IMDB_Movies_2[director_name]='Director Analysis'!$B1367,IMDB_Movies_2[imdb_score])),0)</f>
        <v>7.2</v>
      </c>
      <c r="D1367" s="1" cm="1">
        <f t="array" ref="D1367">_xlfn.PERCENTILE.INC(IF(IMDB_Movies_2[director_name]='Director Analysis'!B1367,IMDB_Movies_2[imdb_score]),0.95)</f>
        <v>7.2</v>
      </c>
    </row>
    <row r="1368" spans="2:4" x14ac:dyDescent="0.3">
      <c r="B1368" t="str">
        <v>Hitoshi Matsumoto</v>
      </c>
      <c r="C1368" s="1" cm="1">
        <f t="array" ref="C1368">IFERROR(AVERAGE(IF(IMDB_Movies_2[director_name]='Director Analysis'!$B1368,IMDB_Movies_2[imdb_score])),0)</f>
        <v>6.1</v>
      </c>
      <c r="D1368" s="1" cm="1">
        <f t="array" ref="D1368">_xlfn.PERCENTILE.INC(IF(IMDB_Movies_2[director_name]='Director Analysis'!B1368,IMDB_Movies_2[imdb_score]),0.95)</f>
        <v>6.1</v>
      </c>
    </row>
    <row r="1369" spans="2:4" x14ac:dyDescent="0.3">
      <c r="B1369" t="str">
        <v>George Ratliff</v>
      </c>
      <c r="C1369" s="1" cm="1">
        <f t="array" ref="C1369">IFERROR(AVERAGE(IF(IMDB_Movies_2[director_name]='Director Analysis'!$B1369,IMDB_Movies_2[imdb_score])),0)</f>
        <v>5.3</v>
      </c>
      <c r="D1369" s="1" cm="1">
        <f t="array" ref="D1369">_xlfn.PERCENTILE.INC(IF(IMDB_Movies_2[director_name]='Director Analysis'!B1369,IMDB_Movies_2[imdb_score]),0.95)</f>
        <v>5.3</v>
      </c>
    </row>
    <row r="1370" spans="2:4" x14ac:dyDescent="0.3">
      <c r="B1370" t="str">
        <v>Michael McGowan</v>
      </c>
      <c r="C1370" s="1" cm="1">
        <f t="array" ref="C1370">IFERROR(AVERAGE(IF(IMDB_Movies_2[director_name]='Director Analysis'!$B1370,IMDB_Movies_2[imdb_score])),0)</f>
        <v>7.6</v>
      </c>
      <c r="D1370" s="1" cm="1">
        <f t="array" ref="D1370">_xlfn.PERCENTILE.INC(IF(IMDB_Movies_2[director_name]='Director Analysis'!B1370,IMDB_Movies_2[imdb_score]),0.95)</f>
        <v>7.6</v>
      </c>
    </row>
    <row r="1371" spans="2:4" x14ac:dyDescent="0.3">
      <c r="B1371" t="str">
        <v>Dan Trachtenberg</v>
      </c>
      <c r="C1371" s="1" cm="1">
        <f t="array" ref="C1371">IFERROR(AVERAGE(IF(IMDB_Movies_2[director_name]='Director Analysis'!$B1371,IMDB_Movies_2[imdb_score])),0)</f>
        <v>7.3</v>
      </c>
      <c r="D1371" s="1" cm="1">
        <f t="array" ref="D1371">_xlfn.PERCENTILE.INC(IF(IMDB_Movies_2[director_name]='Director Analysis'!B1371,IMDB_Movies_2[imdb_score]),0.95)</f>
        <v>7.3</v>
      </c>
    </row>
    <row r="1372" spans="2:4" x14ac:dyDescent="0.3">
      <c r="B1372" t="str">
        <v>David F. Sandberg</v>
      </c>
      <c r="C1372" s="1" cm="1">
        <f t="array" ref="C1372">IFERROR(AVERAGE(IF(IMDB_Movies_2[director_name]='Director Analysis'!$B1372,IMDB_Movies_2[imdb_score])),0)</f>
        <v>6.9</v>
      </c>
      <c r="D1372" s="1" cm="1">
        <f t="array" ref="D1372">_xlfn.PERCENTILE.INC(IF(IMDB_Movies_2[director_name]='Director Analysis'!B1372,IMDB_Movies_2[imdb_score]),0.95)</f>
        <v>6.9</v>
      </c>
    </row>
    <row r="1373" spans="2:4" x14ac:dyDescent="0.3">
      <c r="B1373" t="str">
        <v>Stiles White</v>
      </c>
      <c r="C1373" s="1" cm="1">
        <f t="array" ref="C1373">IFERROR(AVERAGE(IF(IMDB_Movies_2[director_name]='Director Analysis'!$B1373,IMDB_Movies_2[imdb_score])),0)</f>
        <v>4.4000000000000004</v>
      </c>
      <c r="D1373" s="1" cm="1">
        <f t="array" ref="D1373">_xlfn.PERCENTILE.INC(IF(IMDB_Movies_2[director_name]='Director Analysis'!B1373,IMDB_Movies_2[imdb_score]),0.95)</f>
        <v>4.4000000000000004</v>
      </c>
    </row>
    <row r="1374" spans="2:4" x14ac:dyDescent="0.3">
      <c r="B1374" t="str">
        <v>Eugenio Derbez</v>
      </c>
      <c r="C1374" s="1" cm="1">
        <f t="array" ref="C1374">IFERROR(AVERAGE(IF(IMDB_Movies_2[director_name]='Director Analysis'!$B1374,IMDB_Movies_2[imdb_score])),0)</f>
        <v>7.6</v>
      </c>
      <c r="D1374" s="1" cm="1">
        <f t="array" ref="D1374">_xlfn.PERCENTILE.INC(IF(IMDB_Movies_2[director_name]='Director Analysis'!B1374,IMDB_Movies_2[imdb_score]),0.95)</f>
        <v>7.6</v>
      </c>
    </row>
    <row r="1375" spans="2:4" x14ac:dyDescent="0.3">
      <c r="B1375" t="str">
        <v>Henry Koster</v>
      </c>
      <c r="C1375" s="1" cm="1">
        <f t="array" ref="C1375">IFERROR(AVERAGE(IF(IMDB_Movies_2[director_name]='Director Analysis'!$B1375,IMDB_Movies_2[imdb_score])),0)</f>
        <v>6.8</v>
      </c>
      <c r="D1375" s="1" cm="1">
        <f t="array" ref="D1375">_xlfn.PERCENTILE.INC(IF(IMDB_Movies_2[director_name]='Director Analysis'!B1375,IMDB_Movies_2[imdb_score]),0.95)</f>
        <v>6.8</v>
      </c>
    </row>
    <row r="1376" spans="2:4" x14ac:dyDescent="0.3">
      <c r="B1376" t="str">
        <v>Patty Jenkins</v>
      </c>
      <c r="C1376" s="1" cm="1">
        <f t="array" ref="C1376">IFERROR(AVERAGE(IF(IMDB_Movies_2[director_name]='Director Analysis'!$B1376,IMDB_Movies_2[imdb_score])),0)</f>
        <v>7.3</v>
      </c>
      <c r="D1376" s="1" cm="1">
        <f t="array" ref="D1376">_xlfn.PERCENTILE.INC(IF(IMDB_Movies_2[director_name]='Director Analysis'!B1376,IMDB_Movies_2[imdb_score]),0.95)</f>
        <v>7.3</v>
      </c>
    </row>
    <row r="1377" spans="2:4" x14ac:dyDescent="0.3">
      <c r="B1377" t="str">
        <v>Christopher Landon</v>
      </c>
      <c r="C1377" s="1" cm="1">
        <f t="array" ref="C1377">IFERROR(AVERAGE(IF(IMDB_Movies_2[director_name]='Director Analysis'!$B1377,IMDB_Movies_2[imdb_score])),0)</f>
        <v>5</v>
      </c>
      <c r="D1377" s="1" cm="1">
        <f t="array" ref="D1377">_xlfn.PERCENTILE.INC(IF(IMDB_Movies_2[director_name]='Director Analysis'!B1377,IMDB_Movies_2[imdb_score]),0.95)</f>
        <v>5</v>
      </c>
    </row>
    <row r="1378" spans="2:4" x14ac:dyDescent="0.3">
      <c r="B1378" t="str">
        <v>David Gelb</v>
      </c>
      <c r="C1378" s="1" cm="1">
        <f t="array" ref="C1378">IFERROR(AVERAGE(IF(IMDB_Movies_2[director_name]='Director Analysis'!$B1378,IMDB_Movies_2[imdb_score])),0)</f>
        <v>5.2</v>
      </c>
      <c r="D1378" s="1" cm="1">
        <f t="array" ref="D1378">_xlfn.PERCENTILE.INC(IF(IMDB_Movies_2[director_name]='Director Analysis'!B1378,IMDB_Movies_2[imdb_score]),0.95)</f>
        <v>5.2</v>
      </c>
    </row>
    <row r="1379" spans="2:4" x14ac:dyDescent="0.3">
      <c r="B1379" t="str">
        <v>Mike Flanagan</v>
      </c>
      <c r="C1379" s="1" cm="1">
        <f t="array" ref="C1379">IFERROR(AVERAGE(IF(IMDB_Movies_2[director_name]='Director Analysis'!$B1379,IMDB_Movies_2[imdb_score])),0)</f>
        <v>6.5</v>
      </c>
      <c r="D1379" s="1" cm="1">
        <f t="array" ref="D1379">_xlfn.PERCENTILE.INC(IF(IMDB_Movies_2[director_name]='Director Analysis'!B1379,IMDB_Movies_2[imdb_score]),0.95)</f>
        <v>6.5</v>
      </c>
    </row>
    <row r="1380" spans="2:4" x14ac:dyDescent="0.3">
      <c r="B1380" t="str">
        <v>Nat Faxon</v>
      </c>
      <c r="C1380" s="1" cm="1">
        <f t="array" ref="C1380">IFERROR(AVERAGE(IF(IMDB_Movies_2[director_name]='Director Analysis'!$B1380,IMDB_Movies_2[imdb_score])),0)</f>
        <v>7.4</v>
      </c>
      <c r="D1380" s="1" cm="1">
        <f t="array" ref="D1380">_xlfn.PERCENTILE.INC(IF(IMDB_Movies_2[director_name]='Director Analysis'!B1380,IMDB_Movies_2[imdb_score]),0.95)</f>
        <v>7.4</v>
      </c>
    </row>
    <row r="1381" spans="2:4" x14ac:dyDescent="0.3">
      <c r="B1381" t="str">
        <v>George Jackson</v>
      </c>
      <c r="C1381" s="1" cm="1">
        <f t="array" ref="C1381">IFERROR(AVERAGE(IF(IMDB_Movies_2[director_name]='Director Analysis'!$B1381,IMDB_Movies_2[imdb_score])),0)</f>
        <v>5.0999999999999996</v>
      </c>
      <c r="D1381" s="1" cm="1">
        <f t="array" ref="D1381">_xlfn.PERCENTILE.INC(IF(IMDB_Movies_2[director_name]='Director Analysis'!B1381,IMDB_Movies_2[imdb_score]),0.95)</f>
        <v>5.0999999999999996</v>
      </c>
    </row>
    <row r="1382" spans="2:4" x14ac:dyDescent="0.3">
      <c r="B1382" t="str">
        <v>Maurice Joyce</v>
      </c>
      <c r="C1382" s="1" cm="1">
        <f t="array" ref="C1382">IFERROR(AVERAGE(IF(IMDB_Movies_2[director_name]='Director Analysis'!$B1382,IMDB_Movies_2[imdb_score])),0)</f>
        <v>5</v>
      </c>
      <c r="D1382" s="1" cm="1">
        <f t="array" ref="D1382">_xlfn.PERCENTILE.INC(IF(IMDB_Movies_2[director_name]='Director Analysis'!B1382,IMDB_Movies_2[imdb_score]),0.95)</f>
        <v>5</v>
      </c>
    </row>
    <row r="1383" spans="2:4" x14ac:dyDescent="0.3">
      <c r="B1383" t="str">
        <v>Robert Duvall</v>
      </c>
      <c r="C1383" s="1" cm="1">
        <f t="array" ref="C1383">IFERROR(AVERAGE(IF(IMDB_Movies_2[director_name]='Director Analysis'!$B1383,IMDB_Movies_2[imdb_score])),0)</f>
        <v>7.2</v>
      </c>
      <c r="D1383" s="1" cm="1">
        <f t="array" ref="D1383">_xlfn.PERCENTILE.INC(IF(IMDB_Movies_2[director_name]='Director Analysis'!B1383,IMDB_Movies_2[imdb_score]),0.95)</f>
        <v>7.2</v>
      </c>
    </row>
    <row r="1384" spans="2:4" x14ac:dyDescent="0.3">
      <c r="B1384" t="str">
        <v>Jesse Peretz</v>
      </c>
      <c r="C1384" s="1" cm="1">
        <f t="array" ref="C1384">IFERROR(AVERAGE(IF(IMDB_Movies_2[director_name]='Director Analysis'!$B1384,IMDB_Movies_2[imdb_score])),0)</f>
        <v>5.95</v>
      </c>
      <c r="D1384" s="1" cm="1">
        <f t="array" ref="D1384">_xlfn.PERCENTILE.INC(IF(IMDB_Movies_2[director_name]='Director Analysis'!B1384,IMDB_Movies_2[imdb_score]),0.95)</f>
        <v>6.3550000000000004</v>
      </c>
    </row>
    <row r="1385" spans="2:4" x14ac:dyDescent="0.3">
      <c r="B1385" t="str">
        <v>Ice Cube</v>
      </c>
      <c r="C1385" s="1" cm="1">
        <f t="array" ref="C1385">IFERROR(AVERAGE(IF(IMDB_Movies_2[director_name]='Director Analysis'!$B1385,IMDB_Movies_2[imdb_score])),0)</f>
        <v>5.6</v>
      </c>
      <c r="D1385" s="1" cm="1">
        <f t="array" ref="D1385">_xlfn.PERCENTILE.INC(IF(IMDB_Movies_2[director_name]='Director Analysis'!B1385,IMDB_Movies_2[imdb_score]),0.95)</f>
        <v>5.6</v>
      </c>
    </row>
    <row r="1386" spans="2:4" x14ac:dyDescent="0.3">
      <c r="B1386" t="str">
        <v>Richard Glatzer</v>
      </c>
      <c r="C1386" s="1" cm="1">
        <f t="array" ref="C1386">IFERROR(AVERAGE(IF(IMDB_Movies_2[director_name]='Director Analysis'!$B1386,IMDB_Movies_2[imdb_score])),0)</f>
        <v>7.3</v>
      </c>
      <c r="D1386" s="1" cm="1">
        <f t="array" ref="D1386">_xlfn.PERCENTILE.INC(IF(IMDB_Movies_2[director_name]='Director Analysis'!B1386,IMDB_Movies_2[imdb_score]),0.95)</f>
        <v>7.48</v>
      </c>
    </row>
    <row r="1387" spans="2:4" x14ac:dyDescent="0.3">
      <c r="B1387" t="str">
        <v>Rob Hedden</v>
      </c>
      <c r="C1387" s="1" cm="1">
        <f t="array" ref="C1387">IFERROR(AVERAGE(IF(IMDB_Movies_2[director_name]='Director Analysis'!$B1387,IMDB_Movies_2[imdb_score])),0)</f>
        <v>4.5</v>
      </c>
      <c r="D1387" s="1" cm="1">
        <f t="array" ref="D1387">_xlfn.PERCENTILE.INC(IF(IMDB_Movies_2[director_name]='Director Analysis'!B1387,IMDB_Movies_2[imdb_score]),0.95)</f>
        <v>4.5</v>
      </c>
    </row>
    <row r="1388" spans="2:4" x14ac:dyDescent="0.3">
      <c r="B1388" t="str">
        <v>Harmony Korine</v>
      </c>
      <c r="C1388" s="1" cm="1">
        <f t="array" ref="C1388">IFERROR(AVERAGE(IF(IMDB_Movies_2[director_name]='Director Analysis'!$B1388,IMDB_Movies_2[imdb_score])),0)</f>
        <v>5.3</v>
      </c>
      <c r="D1388" s="1" cm="1">
        <f t="array" ref="D1388">_xlfn.PERCENTILE.INC(IF(IMDB_Movies_2[director_name]='Director Analysis'!B1388,IMDB_Movies_2[imdb_score]),0.95)</f>
        <v>5.3</v>
      </c>
    </row>
    <row r="1389" spans="2:4" x14ac:dyDescent="0.3">
      <c r="B1389" t="str">
        <v>Joe Chappelle</v>
      </c>
      <c r="C1389" s="1" cm="1">
        <f t="array" ref="C1389">IFERROR(AVERAGE(IF(IMDB_Movies_2[director_name]='Director Analysis'!$B1389,IMDB_Movies_2[imdb_score])),0)</f>
        <v>4.9000000000000004</v>
      </c>
      <c r="D1389" s="1" cm="1">
        <f t="array" ref="D1389">_xlfn.PERCENTILE.INC(IF(IMDB_Movies_2[director_name]='Director Analysis'!B1389,IMDB_Movies_2[imdb_score]),0.95)</f>
        <v>4.9000000000000004</v>
      </c>
    </row>
    <row r="1390" spans="2:4" x14ac:dyDescent="0.3">
      <c r="B1390" t="str">
        <v>Mickey Liddell</v>
      </c>
      <c r="C1390" s="1" cm="1">
        <f t="array" ref="C1390">IFERROR(AVERAGE(IF(IMDB_Movies_2[director_name]='Director Analysis'!$B1390,IMDB_Movies_2[imdb_score])),0)</f>
        <v>3.8</v>
      </c>
      <c r="D1390" s="1" cm="1">
        <f t="array" ref="D1390">_xlfn.PERCENTILE.INC(IF(IMDB_Movies_2[director_name]='Director Analysis'!B1390,IMDB_Movies_2[imdb_score]),0.95)</f>
        <v>3.8</v>
      </c>
    </row>
    <row r="1391" spans="2:4" x14ac:dyDescent="0.3">
      <c r="B1391" t="str">
        <v>Fred Walton</v>
      </c>
      <c r="C1391" s="1" cm="1">
        <f t="array" ref="C1391">IFERROR(AVERAGE(IF(IMDB_Movies_2[director_name]='Director Analysis'!$B1391,IMDB_Movies_2[imdb_score])),0)</f>
        <v>6.2</v>
      </c>
      <c r="D1391" s="1" cm="1">
        <f t="array" ref="D1391">_xlfn.PERCENTILE.INC(IF(IMDB_Movies_2[director_name]='Director Analysis'!B1391,IMDB_Movies_2[imdb_score]),0.95)</f>
        <v>6.2</v>
      </c>
    </row>
    <row r="1392" spans="2:4" x14ac:dyDescent="0.3">
      <c r="B1392" t="str">
        <v>Steve Carver</v>
      </c>
      <c r="C1392" s="1" cm="1">
        <f t="array" ref="C1392">IFERROR(AVERAGE(IF(IMDB_Movies_2[director_name]='Director Analysis'!$B1392,IMDB_Movies_2[imdb_score])),0)</f>
        <v>6.3</v>
      </c>
      <c r="D1392" s="1" cm="1">
        <f t="array" ref="D1392">_xlfn.PERCENTILE.INC(IF(IMDB_Movies_2[director_name]='Director Analysis'!B1392,IMDB_Movies_2[imdb_score]),0.95)</f>
        <v>6.3</v>
      </c>
    </row>
    <row r="1393" spans="2:4" x14ac:dyDescent="0.3">
      <c r="B1393" t="str">
        <v>Gonzalo LÃ³pez-Gallego</v>
      </c>
      <c r="C1393" s="1" cm="1">
        <f t="array" ref="C1393">IFERROR(AVERAGE(IF(IMDB_Movies_2[director_name]='Director Analysis'!$B1393,IMDB_Movies_2[imdb_score])),0)</f>
        <v>5.2</v>
      </c>
      <c r="D1393" s="1" cm="1">
        <f t="array" ref="D1393">_xlfn.PERCENTILE.INC(IF(IMDB_Movies_2[director_name]='Director Analysis'!B1393,IMDB_Movies_2[imdb_score]),0.95)</f>
        <v>5.2</v>
      </c>
    </row>
    <row r="1394" spans="2:4" x14ac:dyDescent="0.3">
      <c r="B1394" t="str">
        <v>Christine Jeffs</v>
      </c>
      <c r="C1394" s="1" cm="1">
        <f t="array" ref="C1394">IFERROR(AVERAGE(IF(IMDB_Movies_2[director_name]='Director Analysis'!$B1394,IMDB_Movies_2[imdb_score])),0)</f>
        <v>6.9</v>
      </c>
      <c r="D1394" s="1" cm="1">
        <f t="array" ref="D1394">_xlfn.PERCENTILE.INC(IF(IMDB_Movies_2[director_name]='Director Analysis'!B1394,IMDB_Movies_2[imdb_score]),0.95)</f>
        <v>6.9</v>
      </c>
    </row>
    <row r="1395" spans="2:4" x14ac:dyDescent="0.3">
      <c r="B1395" t="str">
        <v>Michael Tiddes</v>
      </c>
      <c r="C1395" s="1" cm="1">
        <f t="array" ref="C1395">IFERROR(AVERAGE(IF(IMDB_Movies_2[director_name]='Director Analysis'!$B1395,IMDB_Movies_2[imdb_score])),0)</f>
        <v>4.4333333333333327</v>
      </c>
      <c r="D1395" s="1" cm="1">
        <f t="array" ref="D1395">_xlfn.PERCENTILE.INC(IF(IMDB_Movies_2[director_name]='Director Analysis'!B1395,IMDB_Movies_2[imdb_score]),0.95)</f>
        <v>5.0599999999999996</v>
      </c>
    </row>
    <row r="1396" spans="2:4" x14ac:dyDescent="0.3">
      <c r="B1396" t="str">
        <v>Bill Duke</v>
      </c>
      <c r="C1396" s="1" cm="1">
        <f t="array" ref="C1396">IFERROR(AVERAGE(IF(IMDB_Movies_2[director_name]='Director Analysis'!$B1396,IMDB_Movies_2[imdb_score])),0)</f>
        <v>6.1</v>
      </c>
      <c r="D1396" s="1" cm="1">
        <f t="array" ref="D1396">_xlfn.PERCENTILE.INC(IF(IMDB_Movies_2[director_name]='Director Analysis'!B1396,IMDB_Movies_2[imdb_score]),0.95)</f>
        <v>6.1</v>
      </c>
    </row>
    <row r="1397" spans="2:4" x14ac:dyDescent="0.3">
      <c r="B1397" t="str">
        <v>Mamoru Hosoda</v>
      </c>
      <c r="C1397" s="1" cm="1">
        <f t="array" ref="C1397">IFERROR(AVERAGE(IF(IMDB_Movies_2[director_name]='Director Analysis'!$B1397,IMDB_Movies_2[imdb_score])),0)</f>
        <v>5.9</v>
      </c>
      <c r="D1397" s="1" cm="1">
        <f t="array" ref="D1397">_xlfn.PERCENTILE.INC(IF(IMDB_Movies_2[director_name]='Director Analysis'!B1397,IMDB_Movies_2[imdb_score]),0.95)</f>
        <v>5.9</v>
      </c>
    </row>
    <row r="1398" spans="2:4" x14ac:dyDescent="0.3">
      <c r="B1398" t="str">
        <v>Brian Dannelly</v>
      </c>
      <c r="C1398" s="1" cm="1">
        <f t="array" ref="C1398">IFERROR(AVERAGE(IF(IMDB_Movies_2[director_name]='Director Analysis'!$B1398,IMDB_Movies_2[imdb_score])),0)</f>
        <v>6.9</v>
      </c>
      <c r="D1398" s="1" cm="1">
        <f t="array" ref="D1398">_xlfn.PERCENTILE.INC(IF(IMDB_Movies_2[director_name]='Director Analysis'!B1398,IMDB_Movies_2[imdb_score]),0.95)</f>
        <v>6.9</v>
      </c>
    </row>
    <row r="1399" spans="2:4" x14ac:dyDescent="0.3">
      <c r="B1399" t="str">
        <v>Denys Arcand</v>
      </c>
      <c r="C1399" s="1" cm="1">
        <f t="array" ref="C1399">IFERROR(AVERAGE(IF(IMDB_Movies_2[director_name]='Director Analysis'!$B1399,IMDB_Movies_2[imdb_score])),0)</f>
        <v>7.7</v>
      </c>
      <c r="D1399" s="1" cm="1">
        <f t="array" ref="D1399">_xlfn.PERCENTILE.INC(IF(IMDB_Movies_2[director_name]='Director Analysis'!B1399,IMDB_Movies_2[imdb_score]),0.95)</f>
        <v>7.7</v>
      </c>
    </row>
    <row r="1400" spans="2:4" x14ac:dyDescent="0.3">
      <c r="B1400" t="str">
        <v>J.S. Cardone</v>
      </c>
      <c r="C1400" s="1" cm="1">
        <f t="array" ref="C1400">IFERROR(AVERAGE(IF(IMDB_Movies_2[director_name]='Director Analysis'!$B1400,IMDB_Movies_2[imdb_score])),0)</f>
        <v>5.3</v>
      </c>
      <c r="D1400" s="1" cm="1">
        <f t="array" ref="D1400">_xlfn.PERCENTILE.INC(IF(IMDB_Movies_2[director_name]='Director Analysis'!B1400,IMDB_Movies_2[imdb_score]),0.95)</f>
        <v>5.3</v>
      </c>
    </row>
    <row r="1401" spans="2:4" x14ac:dyDescent="0.3">
      <c r="B1401" t="str">
        <v>Jay Levey</v>
      </c>
      <c r="C1401" s="1" cm="1">
        <f t="array" ref="C1401">IFERROR(AVERAGE(IF(IMDB_Movies_2[director_name]='Director Analysis'!$B1401,IMDB_Movies_2[imdb_score])),0)</f>
        <v>7</v>
      </c>
      <c r="D1401" s="1" cm="1">
        <f t="array" ref="D1401">_xlfn.PERCENTILE.INC(IF(IMDB_Movies_2[director_name]='Director Analysis'!B1401,IMDB_Movies_2[imdb_score]),0.95)</f>
        <v>7</v>
      </c>
    </row>
    <row r="1402" spans="2:4" x14ac:dyDescent="0.3">
      <c r="B1402" t="str">
        <v>Tamara Jenkins</v>
      </c>
      <c r="C1402" s="1" cm="1">
        <f t="array" ref="C1402">IFERROR(AVERAGE(IF(IMDB_Movies_2[director_name]='Director Analysis'!$B1402,IMDB_Movies_2[imdb_score])),0)</f>
        <v>6.6</v>
      </c>
      <c r="D1402" s="1" cm="1">
        <f t="array" ref="D1402">_xlfn.PERCENTILE.INC(IF(IMDB_Movies_2[director_name]='Director Analysis'!B1402,IMDB_Movies_2[imdb_score]),0.95)</f>
        <v>6.6</v>
      </c>
    </row>
    <row r="1403" spans="2:4" x14ac:dyDescent="0.3">
      <c r="B1403" t="str">
        <v>Ronan Chapalain</v>
      </c>
      <c r="C1403" s="1" cm="1">
        <f t="array" ref="C1403">IFERROR(AVERAGE(IF(IMDB_Movies_2[director_name]='Director Analysis'!$B1403,IMDB_Movies_2[imdb_score])),0)</f>
        <v>6.9</v>
      </c>
      <c r="D1403" s="1" cm="1">
        <f t="array" ref="D1403">_xlfn.PERCENTILE.INC(IF(IMDB_Movies_2[director_name]='Director Analysis'!B1403,IMDB_Movies_2[imdb_score]),0.95)</f>
        <v>6.9</v>
      </c>
    </row>
    <row r="1404" spans="2:4" x14ac:dyDescent="0.3">
      <c r="B1404" t="str">
        <v>Xavier Beauvois</v>
      </c>
      <c r="C1404" s="1" cm="1">
        <f t="array" ref="C1404">IFERROR(AVERAGE(IF(IMDB_Movies_2[director_name]='Director Analysis'!$B1404,IMDB_Movies_2[imdb_score])),0)</f>
        <v>7.2</v>
      </c>
      <c r="D1404" s="1" cm="1">
        <f t="array" ref="D1404">_xlfn.PERCENTILE.INC(IF(IMDB_Movies_2[director_name]='Director Analysis'!B1404,IMDB_Movies_2[imdb_score]),0.95)</f>
        <v>7.2</v>
      </c>
    </row>
    <row r="1405" spans="2:4" x14ac:dyDescent="0.3">
      <c r="B1405" t="str">
        <v>Randall Miller</v>
      </c>
      <c r="C1405" s="1" cm="1">
        <f t="array" ref="C1405">IFERROR(AVERAGE(IF(IMDB_Movies_2[director_name]='Director Analysis'!$B1405,IMDB_Movies_2[imdb_score])),0)</f>
        <v>6.9499999999999993</v>
      </c>
      <c r="D1405" s="1" cm="1">
        <f t="array" ref="D1405">_xlfn.PERCENTILE.INC(IF(IMDB_Movies_2[director_name]='Director Analysis'!B1405,IMDB_Movies_2[imdb_score]),0.95)</f>
        <v>7.085</v>
      </c>
    </row>
    <row r="1406" spans="2:4" x14ac:dyDescent="0.3">
      <c r="B1406" t="str">
        <v>Dan Rush</v>
      </c>
      <c r="C1406" s="1" cm="1">
        <f t="array" ref="C1406">IFERROR(AVERAGE(IF(IMDB_Movies_2[director_name]='Director Analysis'!$B1406,IMDB_Movies_2[imdb_score])),0)</f>
        <v>6.4</v>
      </c>
      <c r="D1406" s="1" cm="1">
        <f t="array" ref="D1406">_xlfn.PERCENTILE.INC(IF(IMDB_Movies_2[director_name]='Director Analysis'!B1406,IMDB_Movies_2[imdb_score]),0.95)</f>
        <v>6.4</v>
      </c>
    </row>
    <row r="1407" spans="2:4" x14ac:dyDescent="0.3">
      <c r="B1407" t="str">
        <v>Michael Cuesta</v>
      </c>
      <c r="C1407" s="1" cm="1">
        <f t="array" ref="C1407">IFERROR(AVERAGE(IF(IMDB_Movies_2[director_name]='Director Analysis'!$B1407,IMDB_Movies_2[imdb_score])),0)</f>
        <v>7.1</v>
      </c>
      <c r="D1407" s="1" cm="1">
        <f t="array" ref="D1407">_xlfn.PERCENTILE.INC(IF(IMDB_Movies_2[director_name]='Director Analysis'!B1407,IMDB_Movies_2[imdb_score]),0.95)</f>
        <v>7.19</v>
      </c>
    </row>
    <row r="1408" spans="2:4" x14ac:dyDescent="0.3">
      <c r="B1408" t="str">
        <v>Fenton Bailey</v>
      </c>
      <c r="C1408" s="1" cm="1">
        <f t="array" ref="C1408">IFERROR(AVERAGE(IF(IMDB_Movies_2[director_name]='Director Analysis'!$B1408,IMDB_Movies_2[imdb_score])),0)</f>
        <v>6.55</v>
      </c>
      <c r="D1408" s="1" cm="1">
        <f t="array" ref="D1408">_xlfn.PERCENTILE.INC(IF(IMDB_Movies_2[director_name]='Director Analysis'!B1408,IMDB_Movies_2[imdb_score]),0.95)</f>
        <v>6.7749999999999995</v>
      </c>
    </row>
    <row r="1409" spans="2:4" x14ac:dyDescent="0.3">
      <c r="B1409" t="str">
        <v>Jeremy Saulnier</v>
      </c>
      <c r="C1409" s="1" cm="1">
        <f t="array" ref="C1409">IFERROR(AVERAGE(IF(IMDB_Movies_2[director_name]='Director Analysis'!$B1409,IMDB_Movies_2[imdb_score])),0)</f>
        <v>7.1</v>
      </c>
      <c r="D1409" s="1" cm="1">
        <f t="array" ref="D1409">_xlfn.PERCENTILE.INC(IF(IMDB_Movies_2[director_name]='Director Analysis'!B1409,IMDB_Movies_2[imdb_score]),0.95)</f>
        <v>7.1</v>
      </c>
    </row>
    <row r="1410" spans="2:4" x14ac:dyDescent="0.3">
      <c r="B1410" t="str">
        <v>James Manera</v>
      </c>
      <c r="C1410" s="1" cm="1">
        <f t="array" ref="C1410">IFERROR(AVERAGE(IF(IMDB_Movies_2[director_name]='Director Analysis'!$B1410,IMDB_Movies_2[imdb_score])),0)</f>
        <v>4.4000000000000004</v>
      </c>
      <c r="D1410" s="1" cm="1">
        <f t="array" ref="D1410">_xlfn.PERCENTILE.INC(IF(IMDB_Movies_2[director_name]='Director Analysis'!B1410,IMDB_Movies_2[imdb_score]),0.95)</f>
        <v>4.4000000000000004</v>
      </c>
    </row>
    <row r="1411" spans="2:4" x14ac:dyDescent="0.3">
      <c r="B1411" t="str">
        <v>Nicholas Fackler</v>
      </c>
      <c r="C1411" s="1" cm="1">
        <f t="array" ref="C1411">IFERROR(AVERAGE(IF(IMDB_Movies_2[director_name]='Director Analysis'!$B1411,IMDB_Movies_2[imdb_score])),0)</f>
        <v>7.3</v>
      </c>
      <c r="D1411" s="1" cm="1">
        <f t="array" ref="D1411">_xlfn.PERCENTILE.INC(IF(IMDB_Movies_2[director_name]='Director Analysis'!B1411,IMDB_Movies_2[imdb_score]),0.95)</f>
        <v>7.3</v>
      </c>
    </row>
    <row r="1412" spans="2:4" x14ac:dyDescent="0.3">
      <c r="B1412" t="str">
        <v>Morgan J. Freeman</v>
      </c>
      <c r="C1412" s="1" cm="1">
        <f t="array" ref="C1412">IFERROR(AVERAGE(IF(IMDB_Movies_2[director_name]='Director Analysis'!$B1412,IMDB_Movies_2[imdb_score])),0)</f>
        <v>6.35</v>
      </c>
      <c r="D1412" s="1" cm="1">
        <f t="array" ref="D1412">_xlfn.PERCENTILE.INC(IF(IMDB_Movies_2[director_name]='Director Analysis'!B1412,IMDB_Movies_2[imdb_score]),0.95)</f>
        <v>6.4850000000000003</v>
      </c>
    </row>
    <row r="1413" spans="2:4" x14ac:dyDescent="0.3">
      <c r="B1413" t="str">
        <v>Klaus Menzel</v>
      </c>
      <c r="C1413" s="1" cm="1">
        <f t="array" ref="C1413">IFERROR(AVERAGE(IF(IMDB_Movies_2[director_name]='Director Analysis'!$B1413,IMDB_Movies_2[imdb_score])),0)</f>
        <v>3.3</v>
      </c>
      <c r="D1413" s="1" cm="1">
        <f t="array" ref="D1413">_xlfn.PERCENTILE.INC(IF(IMDB_Movies_2[director_name]='Director Analysis'!B1413,IMDB_Movies_2[imdb_score]),0.95)</f>
        <v>3.3</v>
      </c>
    </row>
    <row r="1414" spans="2:4" x14ac:dyDescent="0.3">
      <c r="B1414" t="str">
        <v>William H. Macy</v>
      </c>
      <c r="C1414" s="1" cm="1">
        <f t="array" ref="C1414">IFERROR(AVERAGE(IF(IMDB_Movies_2[director_name]='Director Analysis'!$B1414,IMDB_Movies_2[imdb_score])),0)</f>
        <v>7.5</v>
      </c>
      <c r="D1414" s="1" cm="1">
        <f t="array" ref="D1414">_xlfn.PERCENTILE.INC(IF(IMDB_Movies_2[director_name]='Director Analysis'!B1414,IMDB_Movies_2[imdb_score]),0.95)</f>
        <v>7.5</v>
      </c>
    </row>
    <row r="1415" spans="2:4" x14ac:dyDescent="0.3">
      <c r="B1415" t="str">
        <v>JirÃ­ Menzel</v>
      </c>
      <c r="C1415" s="1" cm="1">
        <f t="array" ref="C1415">IFERROR(AVERAGE(IF(IMDB_Movies_2[director_name]='Director Analysis'!$B1415,IMDB_Movies_2[imdb_score])),0)</f>
        <v>7.4</v>
      </c>
      <c r="D1415" s="1" cm="1">
        <f t="array" ref="D1415">_xlfn.PERCENTILE.INC(IF(IMDB_Movies_2[director_name]='Director Analysis'!B1415,IMDB_Movies_2[imdb_score]),0.95)</f>
        <v>7.4</v>
      </c>
    </row>
    <row r="1416" spans="2:4" x14ac:dyDescent="0.3">
      <c r="B1416" t="str">
        <v>Fatih Akin</v>
      </c>
      <c r="C1416" s="1" cm="1">
        <f t="array" ref="C1416">IFERROR(AVERAGE(IF(IMDB_Movies_2[director_name]='Director Analysis'!$B1416,IMDB_Movies_2[imdb_score])),0)</f>
        <v>7.3</v>
      </c>
      <c r="D1416" s="1" cm="1">
        <f t="array" ref="D1416">_xlfn.PERCENTILE.INC(IF(IMDB_Movies_2[director_name]='Director Analysis'!B1416,IMDB_Movies_2[imdb_score]),0.95)</f>
        <v>7.3</v>
      </c>
    </row>
    <row r="1417" spans="2:4" x14ac:dyDescent="0.3">
      <c r="B1417" t="str">
        <v>Frank LaLoggia</v>
      </c>
      <c r="C1417" s="1" cm="1">
        <f t="array" ref="C1417">IFERROR(AVERAGE(IF(IMDB_Movies_2[director_name]='Director Analysis'!$B1417,IMDB_Movies_2[imdb_score])),0)</f>
        <v>6.7</v>
      </c>
      <c r="D1417" s="1" cm="1">
        <f t="array" ref="D1417">_xlfn.PERCENTILE.INC(IF(IMDB_Movies_2[director_name]='Director Analysis'!B1417,IMDB_Movies_2[imdb_score]),0.95)</f>
        <v>6.7</v>
      </c>
    </row>
    <row r="1418" spans="2:4" x14ac:dyDescent="0.3">
      <c r="B1418" t="str">
        <v>Michel Leclerc</v>
      </c>
      <c r="C1418" s="1" cm="1">
        <f t="array" ref="C1418">IFERROR(AVERAGE(IF(IMDB_Movies_2[director_name]='Director Analysis'!$B1418,IMDB_Movies_2[imdb_score])),0)</f>
        <v>7.2</v>
      </c>
      <c r="D1418" s="1" cm="1">
        <f t="array" ref="D1418">_xlfn.PERCENTILE.INC(IF(IMDB_Movies_2[director_name]='Director Analysis'!B1418,IMDB_Movies_2[imdb_score]),0.95)</f>
        <v>7.2</v>
      </c>
    </row>
    <row r="1419" spans="2:4" x14ac:dyDescent="0.3">
      <c r="B1419" t="str">
        <v>Tom Kalin</v>
      </c>
      <c r="C1419" s="1" cm="1">
        <f t="array" ref="C1419">IFERROR(AVERAGE(IF(IMDB_Movies_2[director_name]='Director Analysis'!$B1419,IMDB_Movies_2[imdb_score])),0)</f>
        <v>5.9</v>
      </c>
      <c r="D1419" s="1" cm="1">
        <f t="array" ref="D1419">_xlfn.PERCENTILE.INC(IF(IMDB_Movies_2[director_name]='Director Analysis'!B1419,IMDB_Movies_2[imdb_score]),0.95)</f>
        <v>5.9</v>
      </c>
    </row>
    <row r="1420" spans="2:4" x14ac:dyDescent="0.3">
      <c r="B1420" t="str">
        <v>Carlos Saura</v>
      </c>
      <c r="C1420" s="1" cm="1">
        <f t="array" ref="C1420">IFERROR(AVERAGE(IF(IMDB_Movies_2[director_name]='Director Analysis'!$B1420,IMDB_Movies_2[imdb_score])),0)</f>
        <v>7.2</v>
      </c>
      <c r="D1420" s="1" cm="1">
        <f t="array" ref="D1420">_xlfn.PERCENTILE.INC(IF(IMDB_Movies_2[director_name]='Director Analysis'!B1420,IMDB_Movies_2[imdb_score]),0.95)</f>
        <v>7.2</v>
      </c>
    </row>
    <row r="1421" spans="2:4" x14ac:dyDescent="0.3">
      <c r="B1421" t="str">
        <v>Andrew Erwin</v>
      </c>
      <c r="C1421" s="1" cm="1">
        <f t="array" ref="C1421">IFERROR(AVERAGE(IF(IMDB_Movies_2[director_name]='Director Analysis'!$B1421,IMDB_Movies_2[imdb_score])),0)</f>
        <v>5.4</v>
      </c>
      <c r="D1421" s="1" cm="1">
        <f t="array" ref="D1421">_xlfn.PERCENTILE.INC(IF(IMDB_Movies_2[director_name]='Director Analysis'!B1421,IMDB_Movies_2[imdb_score]),0.95)</f>
        <v>5.4</v>
      </c>
    </row>
    <row r="1422" spans="2:4" x14ac:dyDescent="0.3">
      <c r="B1422" t="str">
        <v>Mike van Diem</v>
      </c>
      <c r="C1422" s="1" cm="1">
        <f t="array" ref="C1422">IFERROR(AVERAGE(IF(IMDB_Movies_2[director_name]='Director Analysis'!$B1422,IMDB_Movies_2[imdb_score])),0)</f>
        <v>7.8</v>
      </c>
      <c r="D1422" s="1" cm="1">
        <f t="array" ref="D1422">_xlfn.PERCENTILE.INC(IF(IMDB_Movies_2[director_name]='Director Analysis'!B1422,IMDB_Movies_2[imdb_score]),0.95)</f>
        <v>7.8</v>
      </c>
    </row>
    <row r="1423" spans="2:4" x14ac:dyDescent="0.3">
      <c r="B1423" t="str">
        <v>Jonas Ã…kerlund</v>
      </c>
      <c r="C1423" s="1" cm="1">
        <f t="array" ref="C1423">IFERROR(AVERAGE(IF(IMDB_Movies_2[director_name]='Director Analysis'!$B1423,IMDB_Movies_2[imdb_score])),0)</f>
        <v>6.8</v>
      </c>
      <c r="D1423" s="1" cm="1">
        <f t="array" ref="D1423">_xlfn.PERCENTILE.INC(IF(IMDB_Movies_2[director_name]='Director Analysis'!B1423,IMDB_Movies_2[imdb_score]),0.95)</f>
        <v>6.8</v>
      </c>
    </row>
    <row r="1424" spans="2:4" x14ac:dyDescent="0.3">
      <c r="B1424" t="str">
        <v>Barry Skolnick</v>
      </c>
      <c r="C1424" s="1" cm="1">
        <f t="array" ref="C1424">IFERROR(AVERAGE(IF(IMDB_Movies_2[director_name]='Director Analysis'!$B1424,IMDB_Movies_2[imdb_score])),0)</f>
        <v>6.5</v>
      </c>
      <c r="D1424" s="1" cm="1">
        <f t="array" ref="D1424">_xlfn.PERCENTILE.INC(IF(IMDB_Movies_2[director_name]='Director Analysis'!B1424,IMDB_Movies_2[imdb_score]),0.95)</f>
        <v>6.5</v>
      </c>
    </row>
    <row r="1425" spans="2:4" x14ac:dyDescent="0.3">
      <c r="B1425" t="str">
        <v>Johnnie To</v>
      </c>
      <c r="C1425" s="1" cm="1">
        <f t="array" ref="C1425">IFERROR(AVERAGE(IF(IMDB_Movies_2[director_name]='Director Analysis'!$B1425,IMDB_Movies_2[imdb_score])),0)</f>
        <v>7.3</v>
      </c>
      <c r="D1425" s="1" cm="1">
        <f t="array" ref="D1425">_xlfn.PERCENTILE.INC(IF(IMDB_Movies_2[director_name]='Director Analysis'!B1425,IMDB_Movies_2[imdb_score]),0.95)</f>
        <v>7.3</v>
      </c>
    </row>
    <row r="1426" spans="2:4" x14ac:dyDescent="0.3">
      <c r="B1426" t="str">
        <v>Agnieszka Wojtowicz-Vosloo</v>
      </c>
      <c r="C1426" s="1" cm="1">
        <f t="array" ref="C1426">IFERROR(AVERAGE(IF(IMDB_Movies_2[director_name]='Director Analysis'!$B1426,IMDB_Movies_2[imdb_score])),0)</f>
        <v>5.9</v>
      </c>
      <c r="D1426" s="1" cm="1">
        <f t="array" ref="D1426">_xlfn.PERCENTILE.INC(IF(IMDB_Movies_2[director_name]='Director Analysis'!B1426,IMDB_Movies_2[imdb_score]),0.95)</f>
        <v>5.9</v>
      </c>
    </row>
    <row r="1427" spans="2:4" x14ac:dyDescent="0.3">
      <c r="B1427" t="str">
        <v>Ernie Barbarash</v>
      </c>
      <c r="C1427" s="1" cm="1">
        <f t="array" ref="C1427">IFERROR(AVERAGE(IF(IMDB_Movies_2[director_name]='Director Analysis'!$B1427,IMDB_Movies_2[imdb_score])),0)</f>
        <v>5.8</v>
      </c>
      <c r="D1427" s="1" cm="1">
        <f t="array" ref="D1427">_xlfn.PERCENTILE.INC(IF(IMDB_Movies_2[director_name]='Director Analysis'!B1427,IMDB_Movies_2[imdb_score]),0.95)</f>
        <v>5.8</v>
      </c>
    </row>
    <row r="1428" spans="2:4" x14ac:dyDescent="0.3">
      <c r="B1428" t="str">
        <v>Nick Love</v>
      </c>
      <c r="C1428" s="1" cm="1">
        <f t="array" ref="C1428">IFERROR(AVERAGE(IF(IMDB_Movies_2[director_name]='Director Analysis'!$B1428,IMDB_Movies_2[imdb_score])),0)</f>
        <v>6.1</v>
      </c>
      <c r="D1428" s="1" cm="1">
        <f t="array" ref="D1428">_xlfn.PERCENTILE.INC(IF(IMDB_Movies_2[director_name]='Director Analysis'!B1428,IMDB_Movies_2[imdb_score]),0.95)</f>
        <v>6.1</v>
      </c>
    </row>
    <row r="1429" spans="2:4" x14ac:dyDescent="0.3">
      <c r="B1429" t="str">
        <v>R. Balki</v>
      </c>
      <c r="C1429" s="1" cm="1">
        <f t="array" ref="C1429">IFERROR(AVERAGE(IF(IMDB_Movies_2[director_name]='Director Analysis'!$B1429,IMDB_Movies_2[imdb_score])),0)</f>
        <v>7.2</v>
      </c>
      <c r="D1429" s="1" cm="1">
        <f t="array" ref="D1429">_xlfn.PERCENTILE.INC(IF(IMDB_Movies_2[director_name]='Director Analysis'!B1429,IMDB_Movies_2[imdb_score]),0.95)</f>
        <v>7.2</v>
      </c>
    </row>
    <row r="1430" spans="2:4" x14ac:dyDescent="0.3">
      <c r="B1430" t="str">
        <v>Cecil B. DeMille</v>
      </c>
      <c r="C1430" s="1" cm="1">
        <f t="array" ref="C1430">IFERROR(AVERAGE(IF(IMDB_Movies_2[director_name]='Director Analysis'!$B1430,IMDB_Movies_2[imdb_score])),0)</f>
        <v>6.7</v>
      </c>
      <c r="D1430" s="1" cm="1">
        <f t="array" ref="D1430">_xlfn.PERCENTILE.INC(IF(IMDB_Movies_2[director_name]='Director Analysis'!B1430,IMDB_Movies_2[imdb_score]),0.95)</f>
        <v>6.7</v>
      </c>
    </row>
    <row r="1431" spans="2:4" x14ac:dyDescent="0.3">
      <c r="B1431" t="str">
        <v>Henry Hobson</v>
      </c>
      <c r="C1431" s="1" cm="1">
        <f t="array" ref="C1431">IFERROR(AVERAGE(IF(IMDB_Movies_2[director_name]='Director Analysis'!$B1431,IMDB_Movies_2[imdb_score])),0)</f>
        <v>5.6</v>
      </c>
      <c r="D1431" s="1" cm="1">
        <f t="array" ref="D1431">_xlfn.PERCENTILE.INC(IF(IMDB_Movies_2[director_name]='Director Analysis'!B1431,IMDB_Movies_2[imdb_score]),0.95)</f>
        <v>5.6</v>
      </c>
    </row>
    <row r="1432" spans="2:4" x14ac:dyDescent="0.3">
      <c r="B1432" t="str">
        <v>Mike Figgis</v>
      </c>
      <c r="C1432" s="1" cm="1">
        <f t="array" ref="C1432">IFERROR(AVERAGE(IF(IMDB_Movies_2[director_name]='Director Analysis'!$B1432,IMDB_Movies_2[imdb_score])),0)</f>
        <v>6.5</v>
      </c>
      <c r="D1432" s="1" cm="1">
        <f t="array" ref="D1432">_xlfn.PERCENTILE.INC(IF(IMDB_Movies_2[director_name]='Director Analysis'!B1432,IMDB_Movies_2[imdb_score]),0.95)</f>
        <v>7.49</v>
      </c>
    </row>
    <row r="1433" spans="2:4" x14ac:dyDescent="0.3">
      <c r="B1433" t="str">
        <v>Lisa Cholodenko</v>
      </c>
      <c r="C1433" s="1" cm="1">
        <f t="array" ref="C1433">IFERROR(AVERAGE(IF(IMDB_Movies_2[director_name]='Director Analysis'!$B1433,IMDB_Movies_2[imdb_score])),0)</f>
        <v>7.1</v>
      </c>
      <c r="D1433" s="1" cm="1">
        <f t="array" ref="D1433">_xlfn.PERCENTILE.INC(IF(IMDB_Movies_2[director_name]='Director Analysis'!B1433,IMDB_Movies_2[imdb_score]),0.95)</f>
        <v>7.1</v>
      </c>
    </row>
    <row r="1434" spans="2:4" x14ac:dyDescent="0.3">
      <c r="B1434" t="str">
        <v>Ed Gass-Donnelly</v>
      </c>
      <c r="C1434" s="1" cm="1">
        <f t="array" ref="C1434">IFERROR(AVERAGE(IF(IMDB_Movies_2[director_name]='Director Analysis'!$B1434,IMDB_Movies_2[imdb_score])),0)</f>
        <v>4</v>
      </c>
      <c r="D1434" s="1" cm="1">
        <f t="array" ref="D1434">_xlfn.PERCENTILE.INC(IF(IMDB_Movies_2[director_name]='Director Analysis'!B1434,IMDB_Movies_2[imdb_score]),0.95)</f>
        <v>4</v>
      </c>
    </row>
    <row r="1435" spans="2:4" x14ac:dyDescent="0.3">
      <c r="B1435" t="str">
        <v>DJ Pooh</v>
      </c>
      <c r="C1435" s="1" cm="1">
        <f t="array" ref="C1435">IFERROR(AVERAGE(IF(IMDB_Movies_2[director_name]='Director Analysis'!$B1435,IMDB_Movies_2[imdb_score])),0)</f>
        <v>4.3</v>
      </c>
      <c r="D1435" s="1" cm="1">
        <f t="array" ref="D1435">_xlfn.PERCENTILE.INC(IF(IMDB_Movies_2[director_name]='Director Analysis'!B1435,IMDB_Movies_2[imdb_score]),0.95)</f>
        <v>4.5699999999999994</v>
      </c>
    </row>
    <row r="1436" spans="2:4" x14ac:dyDescent="0.3">
      <c r="B1436" t="str">
        <v>Patrick Stettner</v>
      </c>
      <c r="C1436" s="1" cm="1">
        <f t="array" ref="C1436">IFERROR(AVERAGE(IF(IMDB_Movies_2[director_name]='Director Analysis'!$B1436,IMDB_Movies_2[imdb_score])),0)</f>
        <v>5.9</v>
      </c>
      <c r="D1436" s="1" cm="1">
        <f t="array" ref="D1436">_xlfn.PERCENTILE.INC(IF(IMDB_Movies_2[director_name]='Director Analysis'!B1436,IMDB_Movies_2[imdb_score]),0.95)</f>
        <v>5.9</v>
      </c>
    </row>
    <row r="1437" spans="2:4" x14ac:dyDescent="0.3">
      <c r="B1437" t="str">
        <v>Roger Avary</v>
      </c>
      <c r="C1437" s="1" cm="1">
        <f t="array" ref="C1437">IFERROR(AVERAGE(IF(IMDB_Movies_2[director_name]='Director Analysis'!$B1437,IMDB_Movies_2[imdb_score])),0)</f>
        <v>6.6</v>
      </c>
      <c r="D1437" s="1" cm="1">
        <f t="array" ref="D1437">_xlfn.PERCENTILE.INC(IF(IMDB_Movies_2[director_name]='Director Analysis'!B1437,IMDB_Movies_2[imdb_score]),0.95)</f>
        <v>6.69</v>
      </c>
    </row>
    <row r="1438" spans="2:4" x14ac:dyDescent="0.3">
      <c r="B1438" t="str">
        <v>Allison Anders</v>
      </c>
      <c r="C1438" s="1" cm="1">
        <f t="array" ref="C1438">IFERROR(AVERAGE(IF(IMDB_Movies_2[director_name]='Director Analysis'!$B1438,IMDB_Movies_2[imdb_score])),0)</f>
        <v>6.4</v>
      </c>
      <c r="D1438" s="1" cm="1">
        <f t="array" ref="D1438">_xlfn.PERCENTILE.INC(IF(IMDB_Movies_2[director_name]='Director Analysis'!B1438,IMDB_Movies_2[imdb_score]),0.95)</f>
        <v>6.67</v>
      </c>
    </row>
    <row r="1439" spans="2:4" x14ac:dyDescent="0.3">
      <c r="B1439" t="str">
        <v>Rick de Oliveira</v>
      </c>
      <c r="C1439" s="1" cm="1">
        <f t="array" ref="C1439">IFERROR(AVERAGE(IF(IMDB_Movies_2[director_name]='Director Analysis'!$B1439,IMDB_Movies_2[imdb_score])),0)</f>
        <v>2.7</v>
      </c>
      <c r="D1439" s="1" cm="1">
        <f t="array" ref="D1439">_xlfn.PERCENTILE.INC(IF(IMDB_Movies_2[director_name]='Director Analysis'!B1439,IMDB_Movies_2[imdb_score]),0.95)</f>
        <v>2.7</v>
      </c>
    </row>
    <row r="1440" spans="2:4" x14ac:dyDescent="0.3">
      <c r="B1440" t="str">
        <v>Jeff Franklin</v>
      </c>
      <c r="C1440" s="1" cm="1">
        <f t="array" ref="C1440">IFERROR(AVERAGE(IF(IMDB_Movies_2[director_name]='Director Analysis'!$B1440,IMDB_Movies_2[imdb_score])),0)</f>
        <v>5.8</v>
      </c>
      <c r="D1440" s="1" cm="1">
        <f t="array" ref="D1440">_xlfn.PERCENTILE.INC(IF(IMDB_Movies_2[director_name]='Director Analysis'!B1440,IMDB_Movies_2[imdb_score]),0.95)</f>
        <v>5.8</v>
      </c>
    </row>
    <row r="1441" spans="2:4" x14ac:dyDescent="0.3">
      <c r="B1441" t="str">
        <v>Mike Mills</v>
      </c>
      <c r="C1441" s="1" cm="1">
        <f t="array" ref="C1441">IFERROR(AVERAGE(IF(IMDB_Movies_2[director_name]='Director Analysis'!$B1441,IMDB_Movies_2[imdb_score])),0)</f>
        <v>6.9</v>
      </c>
      <c r="D1441" s="1" cm="1">
        <f t="array" ref="D1441">_xlfn.PERCENTILE.INC(IF(IMDB_Movies_2[director_name]='Director Analysis'!B1441,IMDB_Movies_2[imdb_score]),0.95)</f>
        <v>7.17</v>
      </c>
    </row>
    <row r="1442" spans="2:4" x14ac:dyDescent="0.3">
      <c r="B1442" t="str">
        <v>Dave McKean</v>
      </c>
      <c r="C1442" s="1" cm="1">
        <f t="array" ref="C1442">IFERROR(AVERAGE(IF(IMDB_Movies_2[director_name]='Director Analysis'!$B1442,IMDB_Movies_2[imdb_score])),0)</f>
        <v>6.9</v>
      </c>
      <c r="D1442" s="1" cm="1">
        <f t="array" ref="D1442">_xlfn.PERCENTILE.INC(IF(IMDB_Movies_2[director_name]='Director Analysis'!B1442,IMDB_Movies_2[imdb_score]),0.95)</f>
        <v>6.9</v>
      </c>
    </row>
    <row r="1443" spans="2:4" x14ac:dyDescent="0.3">
      <c r="B1443" t="str">
        <v>Ron Fricke</v>
      </c>
      <c r="C1443" s="1" cm="1">
        <f t="array" ref="C1443">IFERROR(AVERAGE(IF(IMDB_Movies_2[director_name]='Director Analysis'!$B1443,IMDB_Movies_2[imdb_score])),0)</f>
        <v>8.5</v>
      </c>
      <c r="D1443" s="1" cm="1">
        <f t="array" ref="D1443">_xlfn.PERCENTILE.INC(IF(IMDB_Movies_2[director_name]='Director Analysis'!B1443,IMDB_Movies_2[imdb_score]),0.95)</f>
        <v>8.5</v>
      </c>
    </row>
    <row r="1444" spans="2:4" x14ac:dyDescent="0.3">
      <c r="B1444" t="str">
        <v>Ruggero Deodato</v>
      </c>
      <c r="C1444" s="1" cm="1">
        <f t="array" ref="C1444">IFERROR(AVERAGE(IF(IMDB_Movies_2[director_name]='Director Analysis'!$B1444,IMDB_Movies_2[imdb_score])),0)</f>
        <v>4.8</v>
      </c>
      <c r="D1444" s="1" cm="1">
        <f t="array" ref="D1444">_xlfn.PERCENTILE.INC(IF(IMDB_Movies_2[director_name]='Director Analysis'!B1444,IMDB_Movies_2[imdb_score]),0.95)</f>
        <v>4.8</v>
      </c>
    </row>
    <row r="1445" spans="2:4" x14ac:dyDescent="0.3">
      <c r="B1445" t="str">
        <v>Mars Callahan</v>
      </c>
      <c r="C1445" s="1" cm="1">
        <f t="array" ref="C1445">IFERROR(AVERAGE(IF(IMDB_Movies_2[director_name]='Director Analysis'!$B1445,IMDB_Movies_2[imdb_score])),0)</f>
        <v>7</v>
      </c>
      <c r="D1445" s="1" cm="1">
        <f t="array" ref="D1445">_xlfn.PERCENTILE.INC(IF(IMDB_Movies_2[director_name]='Director Analysis'!B1445,IMDB_Movies_2[imdb_score]),0.95)</f>
        <v>7</v>
      </c>
    </row>
    <row r="1446" spans="2:4" x14ac:dyDescent="0.3">
      <c r="B1446" t="str">
        <v>Stefan Schwartz</v>
      </c>
      <c r="C1446" s="1" cm="1">
        <f t="array" ref="C1446">IFERROR(AVERAGE(IF(IMDB_Movies_2[director_name]='Director Analysis'!$B1446,IMDB_Movies_2[imdb_score])),0)</f>
        <v>6.6</v>
      </c>
      <c r="D1446" s="1" cm="1">
        <f t="array" ref="D1446">_xlfn.PERCENTILE.INC(IF(IMDB_Movies_2[director_name]='Director Analysis'!B1446,IMDB_Movies_2[imdb_score]),0.95)</f>
        <v>6.6</v>
      </c>
    </row>
    <row r="1447" spans="2:4" x14ac:dyDescent="0.3">
      <c r="B1447" t="str">
        <v>Robert Lee King</v>
      </c>
      <c r="C1447" s="1" cm="1">
        <f t="array" ref="C1447">IFERROR(AVERAGE(IF(IMDB_Movies_2[director_name]='Director Analysis'!$B1447,IMDB_Movies_2[imdb_score])),0)</f>
        <v>6.3</v>
      </c>
      <c r="D1447" s="1" cm="1">
        <f t="array" ref="D1447">_xlfn.PERCENTILE.INC(IF(IMDB_Movies_2[director_name]='Director Analysis'!B1447,IMDB_Movies_2[imdb_score]),0.95)</f>
        <v>6.3</v>
      </c>
    </row>
    <row r="1448" spans="2:4" x14ac:dyDescent="0.3">
      <c r="B1448" t="str">
        <v>Jorge RamÃ­rez SuÃ¡rez</v>
      </c>
      <c r="C1448" s="1" cm="1">
        <f t="array" ref="C1448">IFERROR(AVERAGE(IF(IMDB_Movies_2[director_name]='Director Analysis'!$B1448,IMDB_Movies_2[imdb_score])),0)</f>
        <v>7.7</v>
      </c>
      <c r="D1448" s="1" cm="1">
        <f t="array" ref="D1448">_xlfn.PERCENTILE.INC(IF(IMDB_Movies_2[director_name]='Director Analysis'!B1448,IMDB_Movies_2[imdb_score]),0.95)</f>
        <v>7.7</v>
      </c>
    </row>
    <row r="1449" spans="2:4" x14ac:dyDescent="0.3">
      <c r="B1449" t="str">
        <v>David Schwimmer</v>
      </c>
      <c r="C1449" s="1" cm="1">
        <f t="array" ref="C1449">IFERROR(AVERAGE(IF(IMDB_Movies_2[director_name]='Director Analysis'!$B1449,IMDB_Movies_2[imdb_score])),0)</f>
        <v>7</v>
      </c>
      <c r="D1449" s="1" cm="1">
        <f t="array" ref="D1449">_xlfn.PERCENTILE.INC(IF(IMDB_Movies_2[director_name]='Director Analysis'!B1449,IMDB_Movies_2[imdb_score]),0.95)</f>
        <v>7</v>
      </c>
    </row>
    <row r="1450" spans="2:4" x14ac:dyDescent="0.3">
      <c r="B1450" t="str">
        <v>Fernando LeÃ³n de Aranoa</v>
      </c>
      <c r="C1450" s="1" cm="1">
        <f t="array" ref="C1450">IFERROR(AVERAGE(IF(IMDB_Movies_2[director_name]='Director Analysis'!$B1450,IMDB_Movies_2[imdb_score])),0)</f>
        <v>7.7</v>
      </c>
      <c r="D1450" s="1" cm="1">
        <f t="array" ref="D1450">_xlfn.PERCENTILE.INC(IF(IMDB_Movies_2[director_name]='Director Analysis'!B1450,IMDB_Movies_2[imdb_score]),0.95)</f>
        <v>7.7</v>
      </c>
    </row>
    <row r="1451" spans="2:4" x14ac:dyDescent="0.3">
      <c r="B1451" t="str">
        <v>Jim Mickle</v>
      </c>
      <c r="C1451" s="1" cm="1">
        <f t="array" ref="C1451">IFERROR(AVERAGE(IF(IMDB_Movies_2[director_name]='Director Analysis'!$B1451,IMDB_Movies_2[imdb_score])),0)</f>
        <v>6.5</v>
      </c>
      <c r="D1451" s="1" cm="1">
        <f t="array" ref="D1451">_xlfn.PERCENTILE.INC(IF(IMDB_Movies_2[director_name]='Director Analysis'!B1451,IMDB_Movies_2[imdb_score]),0.95)</f>
        <v>6.5</v>
      </c>
    </row>
    <row r="1452" spans="2:4" x14ac:dyDescent="0.3">
      <c r="B1452" t="str">
        <v>Karim AÃ¯nouz</v>
      </c>
      <c r="C1452" s="1" cm="1">
        <f t="array" ref="C1452">IFERROR(AVERAGE(IF(IMDB_Movies_2[director_name]='Director Analysis'!$B1452,IMDB_Movies_2[imdb_score])),0)</f>
        <v>6.1</v>
      </c>
      <c r="D1452" s="1" cm="1">
        <f t="array" ref="D1452">_xlfn.PERCENTILE.INC(IF(IMDB_Movies_2[director_name]='Director Analysis'!B1452,IMDB_Movies_2[imdb_score]),0.95)</f>
        <v>6.1</v>
      </c>
    </row>
    <row r="1453" spans="2:4" x14ac:dyDescent="0.3">
      <c r="B1453" t="str">
        <v>Ruba Nadda</v>
      </c>
      <c r="C1453" s="1" cm="1">
        <f t="array" ref="C1453">IFERROR(AVERAGE(IF(IMDB_Movies_2[director_name]='Director Analysis'!$B1453,IMDB_Movies_2[imdb_score])),0)</f>
        <v>5.2</v>
      </c>
      <c r="D1453" s="1" cm="1">
        <f t="array" ref="D1453">_xlfn.PERCENTILE.INC(IF(IMDB_Movies_2[director_name]='Director Analysis'!B1453,IMDB_Movies_2[imdb_score]),0.95)</f>
        <v>5.2</v>
      </c>
    </row>
    <row r="1454" spans="2:4" x14ac:dyDescent="0.3">
      <c r="B1454" t="str">
        <v>Victor Fleming</v>
      </c>
      <c r="C1454" s="1" cm="1">
        <f t="array" ref="C1454">IFERROR(AVERAGE(IF(IMDB_Movies_2[director_name]='Director Analysis'!$B1454,IMDB_Movies_2[imdb_score])),0)</f>
        <v>8.1499999999999986</v>
      </c>
      <c r="D1454" s="1" cm="1">
        <f t="array" ref="D1454">_xlfn.PERCENTILE.INC(IF(IMDB_Movies_2[director_name]='Director Analysis'!B1454,IMDB_Movies_2[imdb_score]),0.95)</f>
        <v>8.1949999999999985</v>
      </c>
    </row>
    <row r="1455" spans="2:4" x14ac:dyDescent="0.3">
      <c r="B1455" t="str">
        <v>Richard Raymond</v>
      </c>
      <c r="C1455" s="1" cm="1">
        <f t="array" ref="C1455">IFERROR(AVERAGE(IF(IMDB_Movies_2[director_name]='Director Analysis'!$B1455,IMDB_Movies_2[imdb_score])),0)</f>
        <v>6</v>
      </c>
      <c r="D1455" s="1" cm="1">
        <f t="array" ref="D1455">_xlfn.PERCENTILE.INC(IF(IMDB_Movies_2[director_name]='Director Analysis'!B1455,IMDB_Movies_2[imdb_score]),0.95)</f>
        <v>6</v>
      </c>
    </row>
    <row r="1456" spans="2:4" x14ac:dyDescent="0.3">
      <c r="B1456" t="str">
        <v>Sam Peckinpah</v>
      </c>
      <c r="C1456" s="1" cm="1">
        <f t="array" ref="C1456">IFERROR(AVERAGE(IF(IMDB_Movies_2[director_name]='Director Analysis'!$B1456,IMDB_Movies_2[imdb_score])),0)</f>
        <v>6.8</v>
      </c>
      <c r="D1456" s="1" cm="1">
        <f t="array" ref="D1456">_xlfn.PERCENTILE.INC(IF(IMDB_Movies_2[director_name]='Director Analysis'!B1456,IMDB_Movies_2[imdb_score]),0.95)</f>
        <v>6.8</v>
      </c>
    </row>
    <row r="1457" spans="2:4" x14ac:dyDescent="0.3">
      <c r="B1457" t="str">
        <v>George Sidney</v>
      </c>
      <c r="C1457" s="1" cm="1">
        <f t="array" ref="C1457">IFERROR(AVERAGE(IF(IMDB_Movies_2[director_name]='Director Analysis'!$B1457,IMDB_Movies_2[imdb_score])),0)</f>
        <v>7</v>
      </c>
      <c r="D1457" s="1" cm="1">
        <f t="array" ref="D1457">_xlfn.PERCENTILE.INC(IF(IMDB_Movies_2[director_name]='Director Analysis'!B1457,IMDB_Movies_2[imdb_score]),0.95)</f>
        <v>7</v>
      </c>
    </row>
    <row r="1458" spans="2:4" x14ac:dyDescent="0.3">
      <c r="B1458" t="str">
        <v>Peter Stebbings</v>
      </c>
      <c r="C1458" s="1" cm="1">
        <f t="array" ref="C1458">IFERROR(AVERAGE(IF(IMDB_Movies_2[director_name]='Director Analysis'!$B1458,IMDB_Movies_2[imdb_score])),0)</f>
        <v>6.8</v>
      </c>
      <c r="D1458" s="1" cm="1">
        <f t="array" ref="D1458">_xlfn.PERCENTILE.INC(IF(IMDB_Movies_2[director_name]='Director Analysis'!B1458,IMDB_Movies_2[imdb_score]),0.95)</f>
        <v>6.8</v>
      </c>
    </row>
    <row r="1459" spans="2:4" x14ac:dyDescent="0.3">
      <c r="B1459" t="str">
        <v>Vincente Minnelli</v>
      </c>
      <c r="C1459" s="1" cm="1">
        <f t="array" ref="C1459">IFERROR(AVERAGE(IF(IMDB_Movies_2[director_name]='Director Analysis'!$B1459,IMDB_Movies_2[imdb_score])),0)</f>
        <v>7.1</v>
      </c>
      <c r="D1459" s="1" cm="1">
        <f t="array" ref="D1459">_xlfn.PERCENTILE.INC(IF(IMDB_Movies_2[director_name]='Director Analysis'!B1459,IMDB_Movies_2[imdb_score]),0.95)</f>
        <v>7.1</v>
      </c>
    </row>
    <row r="1460" spans="2:4" x14ac:dyDescent="0.3">
      <c r="B1460" t="str">
        <v>Dagur KÃ¡ri</v>
      </c>
      <c r="C1460" s="1" cm="1">
        <f t="array" ref="C1460">IFERROR(AVERAGE(IF(IMDB_Movies_2[director_name]='Director Analysis'!$B1460,IMDB_Movies_2[imdb_score])),0)</f>
        <v>6.9</v>
      </c>
      <c r="D1460" s="1" cm="1">
        <f t="array" ref="D1460">_xlfn.PERCENTILE.INC(IF(IMDB_Movies_2[director_name]='Director Analysis'!B1460,IMDB_Movies_2[imdb_score]),0.95)</f>
        <v>6.9</v>
      </c>
    </row>
    <row r="1461" spans="2:4" x14ac:dyDescent="0.3">
      <c r="B1461" t="str">
        <v>Jim Abrahams</v>
      </c>
      <c r="C1461" s="1" cm="1">
        <f t="array" ref="C1461">IFERROR(AVERAGE(IF(IMDB_Movies_2[director_name]='Director Analysis'!$B1461,IMDB_Movies_2[imdb_score])),0)</f>
        <v>7.8</v>
      </c>
      <c r="D1461" s="1" cm="1">
        <f t="array" ref="D1461">_xlfn.PERCENTILE.INC(IF(IMDB_Movies_2[director_name]='Director Analysis'!B1461,IMDB_Movies_2[imdb_score]),0.95)</f>
        <v>7.8</v>
      </c>
    </row>
    <row r="1462" spans="2:4" x14ac:dyDescent="0.3">
      <c r="B1462" t="str">
        <v>Michael Gornick</v>
      </c>
      <c r="C1462" s="1" cm="1">
        <f t="array" ref="C1462">IFERROR(AVERAGE(IF(IMDB_Movies_2[director_name]='Director Analysis'!$B1462,IMDB_Movies_2[imdb_score])),0)</f>
        <v>6</v>
      </c>
      <c r="D1462" s="1" cm="1">
        <f t="array" ref="D1462">_xlfn.PERCENTILE.INC(IF(IMDB_Movies_2[director_name]='Director Analysis'!B1462,IMDB_Movies_2[imdb_score]),0.95)</f>
        <v>6</v>
      </c>
    </row>
    <row r="1463" spans="2:4" x14ac:dyDescent="0.3">
      <c r="B1463" t="str">
        <v>Robert Eggers</v>
      </c>
      <c r="C1463" s="1" cm="1">
        <f t="array" ref="C1463">IFERROR(AVERAGE(IF(IMDB_Movies_2[director_name]='Director Analysis'!$B1463,IMDB_Movies_2[imdb_score])),0)</f>
        <v>6.8</v>
      </c>
      <c r="D1463" s="1" cm="1">
        <f t="array" ref="D1463">_xlfn.PERCENTILE.INC(IF(IMDB_Movies_2[director_name]='Director Analysis'!B1463,IMDB_Movies_2[imdb_score]),0.95)</f>
        <v>6.8</v>
      </c>
    </row>
    <row r="1464" spans="2:4" x14ac:dyDescent="0.3">
      <c r="B1464" t="str">
        <v>Michael Martin</v>
      </c>
      <c r="C1464" s="1" cm="1">
        <f t="array" ref="C1464">IFERROR(AVERAGE(IF(IMDB_Movies_2[director_name]='Director Analysis'!$B1464,IMDB_Movies_2[imdb_score])),0)</f>
        <v>3.9</v>
      </c>
      <c r="D1464" s="1" cm="1">
        <f t="array" ref="D1464">_xlfn.PERCENTILE.INC(IF(IMDB_Movies_2[director_name]='Director Analysis'!B1464,IMDB_Movies_2[imdb_score]),0.95)</f>
        <v>3.9</v>
      </c>
    </row>
    <row r="1465" spans="2:4" x14ac:dyDescent="0.3">
      <c r="B1465" t="str">
        <v>Edward Burns</v>
      </c>
      <c r="C1465" s="1" cm="1">
        <f t="array" ref="C1465">IFERROR(AVERAGE(IF(IMDB_Movies_2[director_name]='Director Analysis'!$B1465,IMDB_Movies_2[imdb_score])),0)</f>
        <v>6.3666666666666671</v>
      </c>
      <c r="D1465" s="1" cm="1">
        <f t="array" ref="D1465">_xlfn.PERCENTILE.INC(IF(IMDB_Movies_2[director_name]='Director Analysis'!B1465,IMDB_Movies_2[imdb_score]),0.95)</f>
        <v>6.58</v>
      </c>
    </row>
    <row r="1466" spans="2:4" x14ac:dyDescent="0.3">
      <c r="B1466" t="str">
        <v>Juan JosÃ© Campanella</v>
      </c>
      <c r="C1466" s="1" cm="1">
        <f t="array" ref="C1466">IFERROR(AVERAGE(IF(IMDB_Movies_2[director_name]='Director Analysis'!$B1466,IMDB_Movies_2[imdb_score])),0)</f>
        <v>8.1999999999999993</v>
      </c>
      <c r="D1466" s="1" cm="1">
        <f t="array" ref="D1466">_xlfn.PERCENTILE.INC(IF(IMDB_Movies_2[director_name]='Director Analysis'!B1466,IMDB_Movies_2[imdb_score]),0.95)</f>
        <v>8.1999999999999993</v>
      </c>
    </row>
    <row r="1467" spans="2:4" x14ac:dyDescent="0.3">
      <c r="B1467" t="str">
        <v>Louis C.K.</v>
      </c>
      <c r="C1467" s="1" cm="1">
        <f t="array" ref="C1467">IFERROR(AVERAGE(IF(IMDB_Movies_2[director_name]='Director Analysis'!$B1467,IMDB_Movies_2[imdb_score])),0)</f>
        <v>5.2</v>
      </c>
      <c r="D1467" s="1" cm="1">
        <f t="array" ref="D1467">_xlfn.PERCENTILE.INC(IF(IMDB_Movies_2[director_name]='Director Analysis'!B1467,IMDB_Movies_2[imdb_score]),0.95)</f>
        <v>5.2</v>
      </c>
    </row>
    <row r="1468" spans="2:4" x14ac:dyDescent="0.3">
      <c r="B1468" t="str">
        <v>Salvador Carrasco</v>
      </c>
      <c r="C1468" s="1" cm="1">
        <f t="array" ref="C1468">IFERROR(AVERAGE(IF(IMDB_Movies_2[director_name]='Director Analysis'!$B1468,IMDB_Movies_2[imdb_score])),0)</f>
        <v>6.8</v>
      </c>
      <c r="D1468" s="1" cm="1">
        <f t="array" ref="D1468">_xlfn.PERCENTILE.INC(IF(IMDB_Movies_2[director_name]='Director Analysis'!B1468,IMDB_Movies_2[imdb_score]),0.95)</f>
        <v>6.8</v>
      </c>
    </row>
    <row r="1469" spans="2:4" x14ac:dyDescent="0.3">
      <c r="B1469" t="str">
        <v>AndrÃ© Ã˜vredal</v>
      </c>
      <c r="C1469" s="1" cm="1">
        <f t="array" ref="C1469">IFERROR(AVERAGE(IF(IMDB_Movies_2[director_name]='Director Analysis'!$B1469,IMDB_Movies_2[imdb_score])),0)</f>
        <v>7</v>
      </c>
      <c r="D1469" s="1" cm="1">
        <f t="array" ref="D1469">_xlfn.PERCENTILE.INC(IF(IMDB_Movies_2[director_name]='Director Analysis'!B1469,IMDB_Movies_2[imdb_score]),0.95)</f>
        <v>7</v>
      </c>
    </row>
    <row r="1470" spans="2:4" x14ac:dyDescent="0.3">
      <c r="B1470" t="str">
        <v>Robert Cary</v>
      </c>
      <c r="C1470" s="1" cm="1">
        <f t="array" ref="C1470">IFERROR(AVERAGE(IF(IMDB_Movies_2[director_name]='Director Analysis'!$B1470,IMDB_Movies_2[imdb_score])),0)</f>
        <v>6.5</v>
      </c>
      <c r="D1470" s="1" cm="1">
        <f t="array" ref="D1470">_xlfn.PERCENTILE.INC(IF(IMDB_Movies_2[director_name]='Director Analysis'!B1470,IMDB_Movies_2[imdb_score]),0.95)</f>
        <v>6.5</v>
      </c>
    </row>
    <row r="1471" spans="2:4" x14ac:dyDescent="0.3">
      <c r="B1471" t="str">
        <v>Adam Rapp</v>
      </c>
      <c r="C1471" s="1" cm="1">
        <f t="array" ref="C1471">IFERROR(AVERAGE(IF(IMDB_Movies_2[director_name]='Director Analysis'!$B1471,IMDB_Movies_2[imdb_score])),0)</f>
        <v>6.4</v>
      </c>
      <c r="D1471" s="1" cm="1">
        <f t="array" ref="D1471">_xlfn.PERCENTILE.INC(IF(IMDB_Movies_2[director_name]='Director Analysis'!B1471,IMDB_Movies_2[imdb_score]),0.95)</f>
        <v>6.4</v>
      </c>
    </row>
    <row r="1472" spans="2:4" x14ac:dyDescent="0.3">
      <c r="B1472" t="str">
        <v>Warren P. Sonoda</v>
      </c>
      <c r="C1472" s="1" cm="1">
        <f t="array" ref="C1472">IFERROR(AVERAGE(IF(IMDB_Movies_2[director_name]='Director Analysis'!$B1472,IMDB_Movies_2[imdb_score])),0)</f>
        <v>4.7</v>
      </c>
      <c r="D1472" s="1" cm="1">
        <f t="array" ref="D1472">_xlfn.PERCENTILE.INC(IF(IMDB_Movies_2[director_name]='Director Analysis'!B1472,IMDB_Movies_2[imdb_score]),0.95)</f>
        <v>4.7</v>
      </c>
    </row>
    <row r="1473" spans="2:4" x14ac:dyDescent="0.3">
      <c r="B1473" t="str">
        <v>Charles Ferguson</v>
      </c>
      <c r="C1473" s="1" cm="1">
        <f t="array" ref="C1473">IFERROR(AVERAGE(IF(IMDB_Movies_2[director_name]='Director Analysis'!$B1473,IMDB_Movies_2[imdb_score])),0)</f>
        <v>7.65</v>
      </c>
      <c r="D1473" s="1" cm="1">
        <f t="array" ref="D1473">_xlfn.PERCENTILE.INC(IF(IMDB_Movies_2[director_name]='Director Analysis'!B1473,IMDB_Movies_2[imdb_score]),0.95)</f>
        <v>8.2350000000000012</v>
      </c>
    </row>
    <row r="1474" spans="2:4" x14ac:dyDescent="0.3">
      <c r="B1474" t="str">
        <v>Luc Jacquet</v>
      </c>
      <c r="C1474" s="1" cm="1">
        <f t="array" ref="C1474">IFERROR(AVERAGE(IF(IMDB_Movies_2[director_name]='Director Analysis'!$B1474,IMDB_Movies_2[imdb_score])),0)</f>
        <v>7.6</v>
      </c>
      <c r="D1474" s="1" cm="1">
        <f t="array" ref="D1474">_xlfn.PERCENTILE.INC(IF(IMDB_Movies_2[director_name]='Director Analysis'!B1474,IMDB_Movies_2[imdb_score]),0.95)</f>
        <v>7.6</v>
      </c>
    </row>
    <row r="1475" spans="2:4" x14ac:dyDescent="0.3">
      <c r="B1475" t="str">
        <v>Clark Gregg</v>
      </c>
      <c r="C1475" s="1" cm="1">
        <f t="array" ref="C1475">IFERROR(AVERAGE(IF(IMDB_Movies_2[director_name]='Director Analysis'!$B1475,IMDB_Movies_2[imdb_score])),0)</f>
        <v>6.5</v>
      </c>
      <c r="D1475" s="1" cm="1">
        <f t="array" ref="D1475">_xlfn.PERCENTILE.INC(IF(IMDB_Movies_2[director_name]='Director Analysis'!B1475,IMDB_Movies_2[imdb_score]),0.95)</f>
        <v>6.5</v>
      </c>
    </row>
    <row r="1476" spans="2:4" x14ac:dyDescent="0.3">
      <c r="B1476" t="str">
        <v>Damien Chazelle</v>
      </c>
      <c r="C1476" s="1" cm="1">
        <f t="array" ref="C1476">IFERROR(AVERAGE(IF(IMDB_Movies_2[director_name]='Director Analysis'!$B1476,IMDB_Movies_2[imdb_score])),0)</f>
        <v>8.5</v>
      </c>
      <c r="D1476" s="1" cm="1">
        <f t="array" ref="D1476">_xlfn.PERCENTILE.INC(IF(IMDB_Movies_2[director_name]='Director Analysis'!B1476,IMDB_Movies_2[imdb_score]),0.95)</f>
        <v>8.5</v>
      </c>
    </row>
    <row r="1477" spans="2:4" x14ac:dyDescent="0.3">
      <c r="B1477" t="str">
        <v>Justin Kerrigan</v>
      </c>
      <c r="C1477" s="1" cm="1">
        <f t="array" ref="C1477">IFERROR(AVERAGE(IF(IMDB_Movies_2[director_name]='Director Analysis'!$B1477,IMDB_Movies_2[imdb_score])),0)</f>
        <v>7.1</v>
      </c>
      <c r="D1477" s="1" cm="1">
        <f t="array" ref="D1477">_xlfn.PERCENTILE.INC(IF(IMDB_Movies_2[director_name]='Director Analysis'!B1477,IMDB_Movies_2[imdb_score]),0.95)</f>
        <v>7.1</v>
      </c>
    </row>
    <row r="1478" spans="2:4" x14ac:dyDescent="0.3">
      <c r="B1478" t="str">
        <v>Eric Styles</v>
      </c>
      <c r="C1478" s="1" cm="1">
        <f t="array" ref="C1478">IFERROR(AVERAGE(IF(IMDB_Movies_2[director_name]='Director Analysis'!$B1478,IMDB_Movies_2[imdb_score])),0)</f>
        <v>6.4</v>
      </c>
      <c r="D1478" s="1" cm="1">
        <f t="array" ref="D1478">_xlfn.PERCENTILE.INC(IF(IMDB_Movies_2[director_name]='Director Analysis'!B1478,IMDB_Movies_2[imdb_score]),0.95)</f>
        <v>6.4</v>
      </c>
    </row>
    <row r="1479" spans="2:4" x14ac:dyDescent="0.3">
      <c r="B1479" t="str">
        <v>Joshua Marston</v>
      </c>
      <c r="C1479" s="1" cm="1">
        <f t="array" ref="C1479">IFERROR(AVERAGE(IF(IMDB_Movies_2[director_name]='Director Analysis'!$B1479,IMDB_Movies_2[imdb_score])),0)</f>
        <v>7.5</v>
      </c>
      <c r="D1479" s="1" cm="1">
        <f t="array" ref="D1479">_xlfn.PERCENTILE.INC(IF(IMDB_Movies_2[director_name]='Director Analysis'!B1479,IMDB_Movies_2[imdb_score]),0.95)</f>
        <v>7.5</v>
      </c>
    </row>
    <row r="1480" spans="2:4" x14ac:dyDescent="0.3">
      <c r="B1480" t="str">
        <v>Tod Williams</v>
      </c>
      <c r="C1480" s="1" cm="1">
        <f t="array" ref="C1480">IFERROR(AVERAGE(IF(IMDB_Movies_2[director_name]='Director Analysis'!$B1480,IMDB_Movies_2[imdb_score])),0)</f>
        <v>5.7</v>
      </c>
      <c r="D1480" s="1" cm="1">
        <f t="array" ref="D1480">_xlfn.PERCENTILE.INC(IF(IMDB_Movies_2[director_name]='Director Analysis'!B1480,IMDB_Movies_2[imdb_score]),0.95)</f>
        <v>5.7</v>
      </c>
    </row>
    <row r="1481" spans="2:4" x14ac:dyDescent="0.3">
      <c r="B1481" t="str">
        <v>Jack Sholder</v>
      </c>
      <c r="C1481" s="1" cm="1">
        <f t="array" ref="C1481">IFERROR(AVERAGE(IF(IMDB_Movies_2[director_name]='Director Analysis'!$B1481,IMDB_Movies_2[imdb_score])),0)</f>
        <v>5.4</v>
      </c>
      <c r="D1481" s="1" cm="1">
        <f t="array" ref="D1481">_xlfn.PERCENTILE.INC(IF(IMDB_Movies_2[director_name]='Director Analysis'!B1481,IMDB_Movies_2[imdb_score]),0.95)</f>
        <v>5.4</v>
      </c>
    </row>
    <row r="1482" spans="2:4" x14ac:dyDescent="0.3">
      <c r="B1482" t="str">
        <v>Tom McLoughlin</v>
      </c>
      <c r="C1482" s="1" cm="1">
        <f t="array" ref="C1482">IFERROR(AVERAGE(IF(IMDB_Movies_2[director_name]='Director Analysis'!$B1482,IMDB_Movies_2[imdb_score])),0)</f>
        <v>5.9</v>
      </c>
      <c r="D1482" s="1" cm="1">
        <f t="array" ref="D1482">_xlfn.PERCENTILE.INC(IF(IMDB_Movies_2[director_name]='Director Analysis'!B1482,IMDB_Movies_2[imdb_score]),0.95)</f>
        <v>5.9</v>
      </c>
    </row>
    <row r="1483" spans="2:4" x14ac:dyDescent="0.3">
      <c r="B1483" t="str">
        <v>Adam Marcus</v>
      </c>
      <c r="C1483" s="1" cm="1">
        <f t="array" ref="C1483">IFERROR(AVERAGE(IF(IMDB_Movies_2[director_name]='Director Analysis'!$B1483,IMDB_Movies_2[imdb_score])),0)</f>
        <v>4.3</v>
      </c>
      <c r="D1483" s="1" cm="1">
        <f t="array" ref="D1483">_xlfn.PERCENTILE.INC(IF(IMDB_Movies_2[director_name]='Director Analysis'!B1483,IMDB_Movies_2[imdb_score]),0.95)</f>
        <v>4.3</v>
      </c>
    </row>
    <row r="1484" spans="2:4" x14ac:dyDescent="0.3">
      <c r="B1484" t="str">
        <v>Benny Boom</v>
      </c>
      <c r="C1484" s="1" cm="1">
        <f t="array" ref="C1484">IFERROR(AVERAGE(IF(IMDB_Movies_2[director_name]='Director Analysis'!$B1484,IMDB_Movies_2[imdb_score])),0)</f>
        <v>5.9</v>
      </c>
      <c r="D1484" s="1" cm="1">
        <f t="array" ref="D1484">_xlfn.PERCENTILE.INC(IF(IMDB_Movies_2[director_name]='Director Analysis'!B1484,IMDB_Movies_2[imdb_score]),0.95)</f>
        <v>5.9</v>
      </c>
    </row>
    <row r="1485" spans="2:4" x14ac:dyDescent="0.3">
      <c r="B1485" t="str">
        <v>Nnegest LikkÃ©</v>
      </c>
      <c r="C1485" s="1" cm="1">
        <f t="array" ref="C1485">IFERROR(AVERAGE(IF(IMDB_Movies_2[director_name]='Director Analysis'!$B1485,IMDB_Movies_2[imdb_score])),0)</f>
        <v>3</v>
      </c>
      <c r="D1485" s="1" cm="1">
        <f t="array" ref="D1485">_xlfn.PERCENTILE.INC(IF(IMDB_Movies_2[director_name]='Director Analysis'!B1485,IMDB_Movies_2[imdb_score]),0.95)</f>
        <v>3</v>
      </c>
    </row>
    <row r="1486" spans="2:4" x14ac:dyDescent="0.3">
      <c r="B1486" t="str">
        <v>Christopher Leitch</v>
      </c>
      <c r="C1486" s="1" cm="1">
        <f t="array" ref="C1486">IFERROR(AVERAGE(IF(IMDB_Movies_2[director_name]='Director Analysis'!$B1486,IMDB_Movies_2[imdb_score])),0)</f>
        <v>3.2</v>
      </c>
      <c r="D1486" s="1" cm="1">
        <f t="array" ref="D1486">_xlfn.PERCENTILE.INC(IF(IMDB_Movies_2[director_name]='Director Analysis'!B1486,IMDB_Movies_2[imdb_score]),0.95)</f>
        <v>3.2</v>
      </c>
    </row>
    <row r="1487" spans="2:4" x14ac:dyDescent="0.3">
      <c r="B1487" t="str">
        <v>Don Coscarelli</v>
      </c>
      <c r="C1487" s="1" cm="1">
        <f t="array" ref="C1487">IFERROR(AVERAGE(IF(IMDB_Movies_2[director_name]='Director Analysis'!$B1487,IMDB_Movies_2[imdb_score])),0)</f>
        <v>6.5</v>
      </c>
      <c r="D1487" s="1" cm="1">
        <f t="array" ref="D1487">_xlfn.PERCENTILE.INC(IF(IMDB_Movies_2[director_name]='Director Analysis'!B1487,IMDB_Movies_2[imdb_score]),0.95)</f>
        <v>6.5</v>
      </c>
    </row>
    <row r="1488" spans="2:4" x14ac:dyDescent="0.3">
      <c r="B1488" t="str">
        <v>Patricia Cardoso</v>
      </c>
      <c r="C1488" s="1" cm="1">
        <f t="array" ref="C1488">IFERROR(AVERAGE(IF(IMDB_Movies_2[director_name]='Director Analysis'!$B1488,IMDB_Movies_2[imdb_score])),0)</f>
        <v>7</v>
      </c>
      <c r="D1488" s="1" cm="1">
        <f t="array" ref="D1488">_xlfn.PERCENTILE.INC(IF(IMDB_Movies_2[director_name]='Director Analysis'!B1488,IMDB_Movies_2[imdb_score]),0.95)</f>
        <v>7</v>
      </c>
    </row>
    <row r="1489" spans="2:4" x14ac:dyDescent="0.3">
      <c r="B1489" t="str">
        <v>Damien O'Donnell</v>
      </c>
      <c r="C1489" s="1" cm="1">
        <f t="array" ref="C1489">IFERROR(AVERAGE(IF(IMDB_Movies_2[director_name]='Director Analysis'!$B1489,IMDB_Movies_2[imdb_score])),0)</f>
        <v>6.9</v>
      </c>
      <c r="D1489" s="1" cm="1">
        <f t="array" ref="D1489">_xlfn.PERCENTILE.INC(IF(IMDB_Movies_2[director_name]='Director Analysis'!B1489,IMDB_Movies_2[imdb_score]),0.95)</f>
        <v>6.9</v>
      </c>
    </row>
    <row r="1490" spans="2:4" x14ac:dyDescent="0.3">
      <c r="B1490" t="str">
        <v>Peter M. Cohen</v>
      </c>
      <c r="C1490" s="1" cm="1">
        <f t="array" ref="C1490">IFERROR(AVERAGE(IF(IMDB_Movies_2[director_name]='Director Analysis'!$B1490,IMDB_Movies_2[imdb_score])),0)</f>
        <v>4.4000000000000004</v>
      </c>
      <c r="D1490" s="1" cm="1">
        <f t="array" ref="D1490">_xlfn.PERCENTILE.INC(IF(IMDB_Movies_2[director_name]='Director Analysis'!B1490,IMDB_Movies_2[imdb_score]),0.95)</f>
        <v>4.4000000000000004</v>
      </c>
    </row>
    <row r="1491" spans="2:4" x14ac:dyDescent="0.3">
      <c r="B1491" t="str">
        <v>Anthony Hickox</v>
      </c>
      <c r="C1491" s="1" cm="1">
        <f t="array" ref="C1491">IFERROR(AVERAGE(IF(IMDB_Movies_2[director_name]='Director Analysis'!$B1491,IMDB_Movies_2[imdb_score])),0)</f>
        <v>5.3</v>
      </c>
      <c r="D1491" s="1" cm="1">
        <f t="array" ref="D1491">_xlfn.PERCENTILE.INC(IF(IMDB_Movies_2[director_name]='Director Analysis'!B1491,IMDB_Movies_2[imdb_score]),0.95)</f>
        <v>5.3</v>
      </c>
    </row>
    <row r="1492" spans="2:4" x14ac:dyDescent="0.3">
      <c r="B1492" t="str">
        <v>Tom Schulman</v>
      </c>
      <c r="C1492" s="1" cm="1">
        <f t="array" ref="C1492">IFERROR(AVERAGE(IF(IMDB_Movies_2[director_name]='Director Analysis'!$B1492,IMDB_Movies_2[imdb_score])),0)</f>
        <v>5.3</v>
      </c>
      <c r="D1492" s="1" cm="1">
        <f t="array" ref="D1492">_xlfn.PERCENTILE.INC(IF(IMDB_Movies_2[director_name]='Director Analysis'!B1492,IMDB_Movies_2[imdb_score]),0.95)</f>
        <v>5.3</v>
      </c>
    </row>
    <row r="1493" spans="2:4" x14ac:dyDescent="0.3">
      <c r="B1493" t="str">
        <v>Jill Sprecher</v>
      </c>
      <c r="C1493" s="1" cm="1">
        <f t="array" ref="C1493">IFERROR(AVERAGE(IF(IMDB_Movies_2[director_name]='Director Analysis'!$B1493,IMDB_Movies_2[imdb_score])),0)</f>
        <v>7.1</v>
      </c>
      <c r="D1493" s="1" cm="1">
        <f t="array" ref="D1493">_xlfn.PERCENTILE.INC(IF(IMDB_Movies_2[director_name]='Director Analysis'!B1493,IMDB_Movies_2[imdb_score]),0.95)</f>
        <v>7.1</v>
      </c>
    </row>
    <row r="1494" spans="2:4" x14ac:dyDescent="0.3">
      <c r="B1494" t="str">
        <v>Darren Stein</v>
      </c>
      <c r="C1494" s="1" cm="1">
        <f t="array" ref="C1494">IFERROR(AVERAGE(IF(IMDB_Movies_2[director_name]='Director Analysis'!$B1494,IMDB_Movies_2[imdb_score])),0)</f>
        <v>5.4</v>
      </c>
      <c r="D1494" s="1" cm="1">
        <f t="array" ref="D1494">_xlfn.PERCENTILE.INC(IF(IMDB_Movies_2[director_name]='Director Analysis'!B1494,IMDB_Movies_2[imdb_score]),0.95)</f>
        <v>5.4</v>
      </c>
    </row>
    <row r="1495" spans="2:4" x14ac:dyDescent="0.3">
      <c r="B1495" t="str">
        <v>Julian Schnabel</v>
      </c>
      <c r="C1495" s="1" cm="1">
        <f t="array" ref="C1495">IFERROR(AVERAGE(IF(IMDB_Movies_2[director_name]='Director Analysis'!$B1495,IMDB_Movies_2[imdb_score])),0)</f>
        <v>6.9</v>
      </c>
      <c r="D1495" s="1" cm="1">
        <f t="array" ref="D1495">_xlfn.PERCENTILE.INC(IF(IMDB_Movies_2[director_name]='Director Analysis'!B1495,IMDB_Movies_2[imdb_score]),0.95)</f>
        <v>6.9</v>
      </c>
    </row>
    <row r="1496" spans="2:4" x14ac:dyDescent="0.3">
      <c r="B1496" t="str">
        <v>Todd Solondz</v>
      </c>
      <c r="C1496" s="1" cm="1">
        <f t="array" ref="C1496">IFERROR(AVERAGE(IF(IMDB_Movies_2[director_name]='Director Analysis'!$B1496,IMDB_Movies_2[imdb_score])),0)</f>
        <v>7.65</v>
      </c>
      <c r="D1496" s="1" cm="1">
        <f t="array" ref="D1496">_xlfn.PERCENTILE.INC(IF(IMDB_Movies_2[director_name]='Director Analysis'!B1496,IMDB_Movies_2[imdb_score]),0.95)</f>
        <v>7.7850000000000001</v>
      </c>
    </row>
    <row r="1497" spans="2:4" x14ac:dyDescent="0.3">
      <c r="B1497" t="str">
        <v>David Nixon</v>
      </c>
      <c r="C1497" s="1" cm="1">
        <f t="array" ref="C1497">IFERROR(AVERAGE(IF(IMDB_Movies_2[director_name]='Director Analysis'!$B1497,IMDB_Movies_2[imdb_score])),0)</f>
        <v>6.3</v>
      </c>
      <c r="D1497" s="1" cm="1">
        <f t="array" ref="D1497">_xlfn.PERCENTILE.INC(IF(IMDB_Movies_2[director_name]='Director Analysis'!B1497,IMDB_Movies_2[imdb_score]),0.95)</f>
        <v>6.3</v>
      </c>
    </row>
    <row r="1498" spans="2:4" x14ac:dyDescent="0.3">
      <c r="B1498" t="str">
        <v>Jason Eisener</v>
      </c>
      <c r="C1498" s="1" cm="1">
        <f t="array" ref="C1498">IFERROR(AVERAGE(IF(IMDB_Movies_2[director_name]='Director Analysis'!$B1498,IMDB_Movies_2[imdb_score])),0)</f>
        <v>6.1</v>
      </c>
      <c r="D1498" s="1" cm="1">
        <f t="array" ref="D1498">_xlfn.PERCENTILE.INC(IF(IMDB_Movies_2[director_name]='Director Analysis'!B1498,IMDB_Movies_2[imdb_score]),0.95)</f>
        <v>6.1</v>
      </c>
    </row>
    <row r="1499" spans="2:4" x14ac:dyDescent="0.3">
      <c r="B1499" t="str">
        <v>Enrique Begne</v>
      </c>
      <c r="C1499" s="1" cm="1">
        <f t="array" ref="C1499">IFERROR(AVERAGE(IF(IMDB_Movies_2[director_name]='Director Analysis'!$B1499,IMDB_Movies_2[imdb_score])),0)</f>
        <v>5</v>
      </c>
      <c r="D1499" s="1" cm="1">
        <f t="array" ref="D1499">_xlfn.PERCENTILE.INC(IF(IMDB_Movies_2[director_name]='Director Analysis'!B1499,IMDB_Movies_2[imdb_score]),0.95)</f>
        <v>5</v>
      </c>
    </row>
    <row r="1500" spans="2:4" x14ac:dyDescent="0.3">
      <c r="B1500" t="str">
        <v>Michael Landon Jr.</v>
      </c>
      <c r="C1500" s="1" cm="1">
        <f t="array" ref="C1500">IFERROR(AVERAGE(IF(IMDB_Movies_2[director_name]='Director Analysis'!$B1500,IMDB_Movies_2[imdb_score])),0)</f>
        <v>6.5500000000000007</v>
      </c>
      <c r="D1500" s="1" cm="1">
        <f t="array" ref="D1500">_xlfn.PERCENTILE.INC(IF(IMDB_Movies_2[director_name]='Director Analysis'!B1500,IMDB_Movies_2[imdb_score]),0.95)</f>
        <v>7.1349999999999998</v>
      </c>
    </row>
    <row r="1501" spans="2:4" x14ac:dyDescent="0.3">
      <c r="B1501" t="str">
        <v>Leslye Headland</v>
      </c>
      <c r="C1501" s="1" cm="1">
        <f t="array" ref="C1501">IFERROR(AVERAGE(IF(IMDB_Movies_2[director_name]='Director Analysis'!$B1501,IMDB_Movies_2[imdb_score])),0)</f>
        <v>5.3</v>
      </c>
      <c r="D1501" s="1" cm="1">
        <f t="array" ref="D1501">_xlfn.PERCENTILE.INC(IF(IMDB_Movies_2[director_name]='Director Analysis'!B1501,IMDB_Movies_2[imdb_score]),0.95)</f>
        <v>5.3</v>
      </c>
    </row>
    <row r="1502" spans="2:4" x14ac:dyDescent="0.3">
      <c r="B1502" t="str">
        <v>Tim Heidecker</v>
      </c>
      <c r="C1502" s="1" cm="1">
        <f t="array" ref="C1502">IFERROR(AVERAGE(IF(IMDB_Movies_2[director_name]='Director Analysis'!$B1502,IMDB_Movies_2[imdb_score])),0)</f>
        <v>5.3</v>
      </c>
      <c r="D1502" s="1" cm="1">
        <f t="array" ref="D1502">_xlfn.PERCENTILE.INC(IF(IMDB_Movies_2[director_name]='Director Analysis'!B1502,IMDB_Movies_2[imdb_score]),0.95)</f>
        <v>5.3</v>
      </c>
    </row>
    <row r="1503" spans="2:4" x14ac:dyDescent="0.3">
      <c r="B1503" t="str">
        <v>Kate Connor</v>
      </c>
      <c r="C1503" s="1" cm="1">
        <f t="array" ref="C1503">IFERROR(AVERAGE(IF(IMDB_Movies_2[director_name]='Director Analysis'!$B1503,IMDB_Movies_2[imdb_score])),0)</f>
        <v>5.9</v>
      </c>
      <c r="D1503" s="1" cm="1">
        <f t="array" ref="D1503">_xlfn.PERCENTILE.INC(IF(IMDB_Movies_2[director_name]='Director Analysis'!B1503,IMDB_Movies_2[imdb_score]),0.95)</f>
        <v>5.9</v>
      </c>
    </row>
    <row r="1504" spans="2:4" x14ac:dyDescent="0.3">
      <c r="B1504" t="str">
        <v>Deon Taylor</v>
      </c>
      <c r="C1504" s="1" cm="1">
        <f t="array" ref="C1504">IFERROR(AVERAGE(IF(IMDB_Movies_2[director_name]='Director Analysis'!$B1504,IMDB_Movies_2[imdb_score])),0)</f>
        <v>4.0999999999999996</v>
      </c>
      <c r="D1504" s="1" cm="1">
        <f t="array" ref="D1504">_xlfn.PERCENTILE.INC(IF(IMDB_Movies_2[director_name]='Director Analysis'!B1504,IMDB_Movies_2[imdb_score]),0.95)</f>
        <v>4.0999999999999996</v>
      </c>
    </row>
    <row r="1505" spans="2:4" x14ac:dyDescent="0.3">
      <c r="B1505" t="str">
        <v>Jason Alexander</v>
      </c>
      <c r="C1505" s="1" cm="1">
        <f t="array" ref="C1505">IFERROR(AVERAGE(IF(IMDB_Movies_2[director_name]='Director Analysis'!$B1505,IMDB_Movies_2[imdb_score])),0)</f>
        <v>6.7</v>
      </c>
      <c r="D1505" s="1" cm="1">
        <f t="array" ref="D1505">_xlfn.PERCENTILE.INC(IF(IMDB_Movies_2[director_name]='Director Analysis'!B1505,IMDB_Movies_2[imdb_score]),0.95)</f>
        <v>6.7</v>
      </c>
    </row>
    <row r="1506" spans="2:4" x14ac:dyDescent="0.3">
      <c r="B1506" t="str">
        <v>Francesca Gregorini</v>
      </c>
      <c r="C1506" s="1" cm="1">
        <f t="array" ref="C1506">IFERROR(AVERAGE(IF(IMDB_Movies_2[director_name]='Director Analysis'!$B1506,IMDB_Movies_2[imdb_score])),0)</f>
        <v>5.9</v>
      </c>
      <c r="D1506" s="1" cm="1">
        <f t="array" ref="D1506">_xlfn.PERCENTILE.INC(IF(IMDB_Movies_2[director_name]='Director Analysis'!B1506,IMDB_Movies_2[imdb_score]),0.95)</f>
        <v>5.9</v>
      </c>
    </row>
    <row r="1507" spans="2:4" x14ac:dyDescent="0.3">
      <c r="B1507" t="str">
        <v>Susan Seidelman</v>
      </c>
      <c r="C1507" s="1" cm="1">
        <f t="array" ref="C1507">IFERROR(AVERAGE(IF(IMDB_Movies_2[director_name]='Director Analysis'!$B1507,IMDB_Movies_2[imdb_score])),0)</f>
        <v>6.5</v>
      </c>
      <c r="D1507" s="1" cm="1">
        <f t="array" ref="D1507">_xlfn.PERCENTILE.INC(IF(IMDB_Movies_2[director_name]='Director Analysis'!B1507,IMDB_Movies_2[imdb_score]),0.95)</f>
        <v>6.5</v>
      </c>
    </row>
    <row r="1508" spans="2:4" x14ac:dyDescent="0.3">
      <c r="B1508" t="str">
        <v>Heidi Ewing</v>
      </c>
      <c r="C1508" s="1" cm="1">
        <f t="array" ref="C1508">IFERROR(AVERAGE(IF(IMDB_Movies_2[director_name]='Director Analysis'!$B1508,IMDB_Movies_2[imdb_score])),0)</f>
        <v>6.4</v>
      </c>
      <c r="D1508" s="1" cm="1">
        <f t="array" ref="D1508">_xlfn.PERCENTILE.INC(IF(IMDB_Movies_2[director_name]='Director Analysis'!B1508,IMDB_Movies_2[imdb_score]),0.95)</f>
        <v>6.4</v>
      </c>
    </row>
    <row r="1509" spans="2:4" x14ac:dyDescent="0.3">
      <c r="B1509" t="str">
        <v>Billy Wilder</v>
      </c>
      <c r="C1509" s="1" cm="1">
        <f t="array" ref="C1509">IFERROR(AVERAGE(IF(IMDB_Movies_2[director_name]='Director Analysis'!$B1509,IMDB_Movies_2[imdb_score])),0)</f>
        <v>8.3000000000000007</v>
      </c>
      <c r="D1509" s="1" cm="1">
        <f t="array" ref="D1509">_xlfn.PERCENTILE.INC(IF(IMDB_Movies_2[director_name]='Director Analysis'!B1509,IMDB_Movies_2[imdb_score]),0.95)</f>
        <v>8.3000000000000007</v>
      </c>
    </row>
    <row r="1510" spans="2:4" x14ac:dyDescent="0.3">
      <c r="B1510" t="str">
        <v>John Carl Buechler</v>
      </c>
      <c r="C1510" s="1" cm="1">
        <f t="array" ref="C1510">IFERROR(AVERAGE(IF(IMDB_Movies_2[director_name]='Director Analysis'!$B1510,IMDB_Movies_2[imdb_score])),0)</f>
        <v>5.3</v>
      </c>
      <c r="D1510" s="1" cm="1">
        <f t="array" ref="D1510">_xlfn.PERCENTILE.INC(IF(IMDB_Movies_2[director_name]='Director Analysis'!B1510,IMDB_Movies_2[imdb_score]),0.95)</f>
        <v>5.3</v>
      </c>
    </row>
    <row r="1511" spans="2:4" x14ac:dyDescent="0.3">
      <c r="B1511" t="str">
        <v>Victor Nunez</v>
      </c>
      <c r="C1511" s="1" cm="1">
        <f t="array" ref="C1511">IFERROR(AVERAGE(IF(IMDB_Movies_2[director_name]='Director Analysis'!$B1511,IMDB_Movies_2[imdb_score])),0)</f>
        <v>7.15</v>
      </c>
      <c r="D1511" s="1" cm="1">
        <f t="array" ref="D1511">_xlfn.PERCENTILE.INC(IF(IMDB_Movies_2[director_name]='Director Analysis'!B1511,IMDB_Movies_2[imdb_score]),0.95)</f>
        <v>7.1950000000000003</v>
      </c>
    </row>
    <row r="1512" spans="2:4" x14ac:dyDescent="0.3">
      <c r="B1512" t="str">
        <v>Joseph Zito</v>
      </c>
      <c r="C1512" s="1" cm="1">
        <f t="array" ref="C1512">IFERROR(AVERAGE(IF(IMDB_Movies_2[director_name]='Director Analysis'!$B1512,IMDB_Movies_2[imdb_score])),0)</f>
        <v>5.9</v>
      </c>
      <c r="D1512" s="1" cm="1">
        <f t="array" ref="D1512">_xlfn.PERCENTILE.INC(IF(IMDB_Movies_2[director_name]='Director Analysis'!B1512,IMDB_Movies_2[imdb_score]),0.95)</f>
        <v>5.9</v>
      </c>
    </row>
    <row r="1513" spans="2:4" x14ac:dyDescent="0.3">
      <c r="B1513" t="str">
        <v>Frank Sebastiano</v>
      </c>
      <c r="C1513" s="1" cm="1">
        <f t="array" ref="C1513">IFERROR(AVERAGE(IF(IMDB_Movies_2[director_name]='Director Analysis'!$B1513,IMDB_Movies_2[imdb_score])),0)</f>
        <v>6</v>
      </c>
      <c r="D1513" s="1" cm="1">
        <f t="array" ref="D1513">_xlfn.PERCENTILE.INC(IF(IMDB_Movies_2[director_name]='Director Analysis'!B1513,IMDB_Movies_2[imdb_score]),0.95)</f>
        <v>6</v>
      </c>
    </row>
    <row r="1514" spans="2:4" x14ac:dyDescent="0.3">
      <c r="B1514" t="str">
        <v>Nacho Vigalondo</v>
      </c>
      <c r="C1514" s="1" cm="1">
        <f t="array" ref="C1514">IFERROR(AVERAGE(IF(IMDB_Movies_2[director_name]='Director Analysis'!$B1514,IMDB_Movies_2[imdb_score])),0)</f>
        <v>7.2</v>
      </c>
      <c r="D1514" s="1" cm="1">
        <f t="array" ref="D1514">_xlfn.PERCENTILE.INC(IF(IMDB_Movies_2[director_name]='Director Analysis'!B1514,IMDB_Movies_2[imdb_score]),0.95)</f>
        <v>7.2</v>
      </c>
    </row>
    <row r="1515" spans="2:4" x14ac:dyDescent="0.3">
      <c r="B1515" t="str">
        <v>Dinesh D'Souza</v>
      </c>
      <c r="C1515" s="1" cm="1">
        <f t="array" ref="C1515">IFERROR(AVERAGE(IF(IMDB_Movies_2[director_name]='Director Analysis'!$B1515,IMDB_Movies_2[imdb_score])),0)</f>
        <v>5.0999999999999996</v>
      </c>
      <c r="D1515" s="1" cm="1">
        <f t="array" ref="D1515">_xlfn.PERCENTILE.INC(IF(IMDB_Movies_2[director_name]='Director Analysis'!B1515,IMDB_Movies_2[imdb_score]),0.95)</f>
        <v>5.0999999999999996</v>
      </c>
    </row>
    <row r="1516" spans="2:4" x14ac:dyDescent="0.3">
      <c r="B1516" t="str">
        <v>Tommy Lee Wallace</v>
      </c>
      <c r="C1516" s="1" cm="1">
        <f t="array" ref="C1516">IFERROR(AVERAGE(IF(IMDB_Movies_2[director_name]='Director Analysis'!$B1516,IMDB_Movies_2[imdb_score])),0)</f>
        <v>4.5999999999999996</v>
      </c>
      <c r="D1516" s="1" cm="1">
        <f t="array" ref="D1516">_xlfn.PERCENTILE.INC(IF(IMDB_Movies_2[director_name]='Director Analysis'!B1516,IMDB_Movies_2[imdb_score]),0.95)</f>
        <v>4.5999999999999996</v>
      </c>
    </row>
    <row r="1517" spans="2:4" x14ac:dyDescent="0.3">
      <c r="B1517" t="str">
        <v>Leslie Small</v>
      </c>
      <c r="C1517" s="1" cm="1">
        <f t="array" ref="C1517">IFERROR(AVERAGE(IF(IMDB_Movies_2[director_name]='Director Analysis'!$B1517,IMDB_Movies_2[imdb_score])),0)</f>
        <v>6.7</v>
      </c>
      <c r="D1517" s="1" cm="1">
        <f t="array" ref="D1517">_xlfn.PERCENTILE.INC(IF(IMDB_Movies_2[director_name]='Director Analysis'!B1517,IMDB_Movies_2[imdb_score]),0.95)</f>
        <v>6.7</v>
      </c>
    </row>
    <row r="1518" spans="2:4" x14ac:dyDescent="0.3">
      <c r="B1518" t="str">
        <v>Alison Maclean</v>
      </c>
      <c r="C1518" s="1" cm="1">
        <f t="array" ref="C1518">IFERROR(AVERAGE(IF(IMDB_Movies_2[director_name]='Director Analysis'!$B1518,IMDB_Movies_2[imdb_score])),0)</f>
        <v>7</v>
      </c>
      <c r="D1518" s="1" cm="1">
        <f t="array" ref="D1518">_xlfn.PERCENTILE.INC(IF(IMDB_Movies_2[director_name]='Director Analysis'!B1518,IMDB_Movies_2[imdb_score]),0.95)</f>
        <v>7</v>
      </c>
    </row>
    <row r="1519" spans="2:4" x14ac:dyDescent="0.3">
      <c r="B1519" t="str">
        <v>Isabel Coixet</v>
      </c>
      <c r="C1519" s="1" cm="1">
        <f t="array" ref="C1519">IFERROR(AVERAGE(IF(IMDB_Movies_2[director_name]='Director Analysis'!$B1519,IMDB_Movies_2[imdb_score])),0)</f>
        <v>7.6</v>
      </c>
      <c r="D1519" s="1" cm="1">
        <f t="array" ref="D1519">_xlfn.PERCENTILE.INC(IF(IMDB_Movies_2[director_name]='Director Analysis'!B1519,IMDB_Movies_2[imdb_score]),0.95)</f>
        <v>7.6</v>
      </c>
    </row>
    <row r="1520" spans="2:4" x14ac:dyDescent="0.3">
      <c r="B1520" t="str">
        <v>James Ponsoldt</v>
      </c>
      <c r="C1520" s="1" cm="1">
        <f t="array" ref="C1520">IFERROR(AVERAGE(IF(IMDB_Movies_2[director_name]='Director Analysis'!$B1520,IMDB_Movies_2[imdb_score])),0)</f>
        <v>7.1</v>
      </c>
      <c r="D1520" s="1" cm="1">
        <f t="array" ref="D1520">_xlfn.PERCENTILE.INC(IF(IMDB_Movies_2[director_name]='Director Analysis'!B1520,IMDB_Movies_2[imdb_score]),0.95)</f>
        <v>7.1</v>
      </c>
    </row>
    <row r="1521" spans="2:4" x14ac:dyDescent="0.3">
      <c r="B1521" t="str">
        <v>Joshua Tickell</v>
      </c>
      <c r="C1521" s="1" cm="1">
        <f t="array" ref="C1521">IFERROR(AVERAGE(IF(IMDB_Movies_2[director_name]='Director Analysis'!$B1521,IMDB_Movies_2[imdb_score])),0)</f>
        <v>7.6</v>
      </c>
      <c r="D1521" s="1" cm="1">
        <f t="array" ref="D1521">_xlfn.PERCENTILE.INC(IF(IMDB_Movies_2[director_name]='Director Analysis'!B1521,IMDB_Movies_2[imdb_score]),0.95)</f>
        <v>7.6</v>
      </c>
    </row>
    <row r="1522" spans="2:4" x14ac:dyDescent="0.3">
      <c r="B1522" t="str">
        <v>Tim Boxell</v>
      </c>
      <c r="C1522" s="1" cm="1">
        <f t="array" ref="C1522">IFERROR(AVERAGE(IF(IMDB_Movies_2[director_name]='Director Analysis'!$B1522,IMDB_Movies_2[imdb_score])),0)</f>
        <v>6.6</v>
      </c>
      <c r="D1522" s="1" cm="1">
        <f t="array" ref="D1522">_xlfn.PERCENTILE.INC(IF(IMDB_Movies_2[director_name]='Director Analysis'!B1522,IMDB_Movies_2[imdb_score]),0.95)</f>
        <v>6.6</v>
      </c>
    </row>
    <row r="1523" spans="2:4" x14ac:dyDescent="0.3">
      <c r="B1523" t="str">
        <v>Michael D. Sellers</v>
      </c>
      <c r="C1523" s="1" cm="1">
        <f t="array" ref="C1523">IFERROR(AVERAGE(IF(IMDB_Movies_2[director_name]='Director Analysis'!$B1523,IMDB_Movies_2[imdb_score])),0)</f>
        <v>5.7</v>
      </c>
      <c r="D1523" s="1" cm="1">
        <f t="array" ref="D1523">_xlfn.PERCENTILE.INC(IF(IMDB_Movies_2[director_name]='Director Analysis'!B1523,IMDB_Movies_2[imdb_score]),0.95)</f>
        <v>5.7</v>
      </c>
    </row>
    <row r="1524" spans="2:4" x14ac:dyDescent="0.3">
      <c r="B1524" t="str">
        <v>Reed Cowan</v>
      </c>
      <c r="C1524" s="1" cm="1">
        <f t="array" ref="C1524">IFERROR(AVERAGE(IF(IMDB_Movies_2[director_name]='Director Analysis'!$B1524,IMDB_Movies_2[imdb_score])),0)</f>
        <v>7.1</v>
      </c>
      <c r="D1524" s="1" cm="1">
        <f t="array" ref="D1524">_xlfn.PERCENTILE.INC(IF(IMDB_Movies_2[director_name]='Director Analysis'!B1524,IMDB_Movies_2[imdb_score]),0.95)</f>
        <v>7.1</v>
      </c>
    </row>
    <row r="1525" spans="2:4" x14ac:dyDescent="0.3">
      <c r="B1525" t="str">
        <v>James Dodson</v>
      </c>
      <c r="C1525" s="1" cm="1">
        <f t="array" ref="C1525">IFERROR(AVERAGE(IF(IMDB_Movies_2[director_name]='Director Analysis'!$B1525,IMDB_Movies_2[imdb_score])),0)</f>
        <v>6.2</v>
      </c>
      <c r="D1525" s="1" cm="1">
        <f t="array" ref="D1525">_xlfn.PERCENTILE.INC(IF(IMDB_Movies_2[director_name]='Director Analysis'!B1525,IMDB_Movies_2[imdb_score]),0.95)</f>
        <v>6.2</v>
      </c>
    </row>
    <row r="1526" spans="2:4" x14ac:dyDescent="0.3">
      <c r="B1526" t="str">
        <v>Alex Rivera</v>
      </c>
      <c r="C1526" s="1" cm="1">
        <f t="array" ref="C1526">IFERROR(AVERAGE(IF(IMDB_Movies_2[director_name]='Director Analysis'!$B1526,IMDB_Movies_2[imdb_score])),0)</f>
        <v>5.9</v>
      </c>
      <c r="D1526" s="1" cm="1">
        <f t="array" ref="D1526">_xlfn.PERCENTILE.INC(IF(IMDB_Movies_2[director_name]='Director Analysis'!B1526,IMDB_Movies_2[imdb_score]),0.95)</f>
        <v>5.9</v>
      </c>
    </row>
    <row r="1527" spans="2:4" x14ac:dyDescent="0.3">
      <c r="B1527" t="str">
        <v>Robby Henson</v>
      </c>
      <c r="C1527" s="1" cm="1">
        <f t="array" ref="C1527">IFERROR(AVERAGE(IF(IMDB_Movies_2[director_name]='Director Analysis'!$B1527,IMDB_Movies_2[imdb_score])),0)</f>
        <v>5.0999999999999996</v>
      </c>
      <c r="D1527" s="1" cm="1">
        <f t="array" ref="D1527">_xlfn.PERCENTILE.INC(IF(IMDB_Movies_2[director_name]='Director Analysis'!B1527,IMDB_Movies_2[imdb_score]),0.95)</f>
        <v>5.0999999999999996</v>
      </c>
    </row>
    <row r="1528" spans="2:4" x14ac:dyDescent="0.3">
      <c r="B1528" t="str">
        <v>Shane Meadows</v>
      </c>
      <c r="C1528" s="1" cm="1">
        <f t="array" ref="C1528">IFERROR(AVERAGE(IF(IMDB_Movies_2[director_name]='Director Analysis'!$B1528,IMDB_Movies_2[imdb_score])),0)</f>
        <v>7.7</v>
      </c>
      <c r="D1528" s="1" cm="1">
        <f t="array" ref="D1528">_xlfn.PERCENTILE.INC(IF(IMDB_Movies_2[director_name]='Director Analysis'!B1528,IMDB_Movies_2[imdb_score]),0.95)</f>
        <v>7.7</v>
      </c>
    </row>
    <row r="1529" spans="2:4" x14ac:dyDescent="0.3">
      <c r="B1529" t="str">
        <v>Carmen Marron</v>
      </c>
      <c r="C1529" s="1" cm="1">
        <f t="array" ref="C1529">IFERROR(AVERAGE(IF(IMDB_Movies_2[director_name]='Director Analysis'!$B1529,IMDB_Movies_2[imdb_score])),0)</f>
        <v>3.9</v>
      </c>
      <c r="D1529" s="1" cm="1">
        <f t="array" ref="D1529">_xlfn.PERCENTILE.INC(IF(IMDB_Movies_2[director_name]='Director Analysis'!B1529,IMDB_Movies_2[imdb_score]),0.95)</f>
        <v>3.9</v>
      </c>
    </row>
    <row r="1530" spans="2:4" x14ac:dyDescent="0.3">
      <c r="B1530" t="str">
        <v>Danny Steinmann</v>
      </c>
      <c r="C1530" s="1" cm="1">
        <f t="array" ref="C1530">IFERROR(AVERAGE(IF(IMDB_Movies_2[director_name]='Director Analysis'!$B1530,IMDB_Movies_2[imdb_score])),0)</f>
        <v>4.7</v>
      </c>
      <c r="D1530" s="1" cm="1">
        <f t="array" ref="D1530">_xlfn.PERCENTILE.INC(IF(IMDB_Movies_2[director_name]='Director Analysis'!B1530,IMDB_Movies_2[imdb_score]),0.95)</f>
        <v>4.7</v>
      </c>
    </row>
    <row r="1531" spans="2:4" x14ac:dyDescent="0.3">
      <c r="B1531" t="str">
        <v>Jon Gunn</v>
      </c>
      <c r="C1531" s="1" cm="1">
        <f t="array" ref="C1531">IFERROR(AVERAGE(IF(IMDB_Movies_2[director_name]='Director Analysis'!$B1531,IMDB_Movies_2[imdb_score])),0)</f>
        <v>6.0333333333333341</v>
      </c>
      <c r="D1531" s="1" cm="1">
        <f t="array" ref="D1531">_xlfn.PERCENTILE.INC(IF(IMDB_Movies_2[director_name]='Director Analysis'!B1531,IMDB_Movies_2[imdb_score]),0.95)</f>
        <v>6.5299999999999994</v>
      </c>
    </row>
    <row r="1532" spans="2:4" x14ac:dyDescent="0.3">
      <c r="B1532" t="str">
        <v>William Wyler</v>
      </c>
      <c r="C1532" s="1" cm="1">
        <f t="array" ref="C1532">IFERROR(AVERAGE(IF(IMDB_Movies_2[director_name]='Director Analysis'!$B1532,IMDB_Movies_2[imdb_score])),0)</f>
        <v>8.1</v>
      </c>
      <c r="D1532" s="1" cm="1">
        <f t="array" ref="D1532">_xlfn.PERCENTILE.INC(IF(IMDB_Movies_2[director_name]='Director Analysis'!B1532,IMDB_Movies_2[imdb_score]),0.95)</f>
        <v>8.1</v>
      </c>
    </row>
    <row r="1533" spans="2:4" x14ac:dyDescent="0.3">
      <c r="B1533" t="str">
        <v>Petter NÃ¦ss</v>
      </c>
      <c r="C1533" s="1" cm="1">
        <f t="array" ref="C1533">IFERROR(AVERAGE(IF(IMDB_Movies_2[director_name]='Director Analysis'!$B1533,IMDB_Movies_2[imdb_score])),0)</f>
        <v>7.6</v>
      </c>
      <c r="D1533" s="1" cm="1">
        <f t="array" ref="D1533">_xlfn.PERCENTILE.INC(IF(IMDB_Movies_2[director_name]='Director Analysis'!B1533,IMDB_Movies_2[imdb_score]),0.95)</f>
        <v>7.6</v>
      </c>
    </row>
    <row r="1534" spans="2:4" x14ac:dyDescent="0.3">
      <c r="B1534" t="str">
        <v>Robert Fontaine</v>
      </c>
      <c r="C1534" s="1" cm="1">
        <f t="array" ref="C1534">IFERROR(AVERAGE(IF(IMDB_Movies_2[director_name]='Director Analysis'!$B1534,IMDB_Movies_2[imdb_score])),0)</f>
        <v>7.2</v>
      </c>
      <c r="D1534" s="1" cm="1">
        <f t="array" ref="D1534">_xlfn.PERCENTILE.INC(IF(IMDB_Movies_2[director_name]='Director Analysis'!B1534,IMDB_Movies_2[imdb_score]),0.95)</f>
        <v>7.2</v>
      </c>
    </row>
    <row r="1535" spans="2:4" x14ac:dyDescent="0.3">
      <c r="B1535" t="str">
        <v>Michael Herz</v>
      </c>
      <c r="C1535" s="1" cm="1">
        <f t="array" ref="C1535">IFERROR(AVERAGE(IF(IMDB_Movies_2[director_name]='Director Analysis'!$B1535,IMDB_Movies_2[imdb_score])),0)</f>
        <v>5.0999999999999996</v>
      </c>
      <c r="D1535" s="1" cm="1">
        <f t="array" ref="D1535">_xlfn.PERCENTILE.INC(IF(IMDB_Movies_2[director_name]='Director Analysis'!B1535,IMDB_Movies_2[imdb_score]),0.95)</f>
        <v>5.0999999999999996</v>
      </c>
    </row>
    <row r="1536" spans="2:4" x14ac:dyDescent="0.3">
      <c r="B1536" t="str">
        <v>David Robert Mitchell</v>
      </c>
      <c r="C1536" s="1" cm="1">
        <f t="array" ref="C1536">IFERROR(AVERAGE(IF(IMDB_Movies_2[director_name]='Director Analysis'!$B1536,IMDB_Movies_2[imdb_score])),0)</f>
        <v>6.9</v>
      </c>
      <c r="D1536" s="1" cm="1">
        <f t="array" ref="D1536">_xlfn.PERCENTILE.INC(IF(IMDB_Movies_2[director_name]='Director Analysis'!B1536,IMDB_Movies_2[imdb_score]),0.95)</f>
        <v>6.9</v>
      </c>
    </row>
    <row r="1537" spans="2:4" x14ac:dyDescent="0.3">
      <c r="B1537" t="str">
        <v>Chia-Liang Liu</v>
      </c>
      <c r="C1537" s="1" cm="1">
        <f t="array" ref="C1537">IFERROR(AVERAGE(IF(IMDB_Movies_2[director_name]='Director Analysis'!$B1537,IMDB_Movies_2[imdb_score])),0)</f>
        <v>7.6</v>
      </c>
      <c r="D1537" s="1" cm="1">
        <f t="array" ref="D1537">_xlfn.PERCENTILE.INC(IF(IMDB_Movies_2[director_name]='Director Analysis'!B1537,IMDB_Movies_2[imdb_score]),0.95)</f>
        <v>7.6</v>
      </c>
    </row>
    <row r="1538" spans="2:4" x14ac:dyDescent="0.3">
      <c r="B1538" t="str">
        <v>Chris Kentis</v>
      </c>
      <c r="C1538" s="1" cm="1">
        <f t="array" ref="C1538">IFERROR(AVERAGE(IF(IMDB_Movies_2[director_name]='Director Analysis'!$B1538,IMDB_Movies_2[imdb_score])),0)</f>
        <v>5.5</v>
      </c>
      <c r="D1538" s="1" cm="1">
        <f t="array" ref="D1538">_xlfn.PERCENTILE.INC(IF(IMDB_Movies_2[director_name]='Director Analysis'!B1538,IMDB_Movies_2[imdb_score]),0.95)</f>
        <v>5.68</v>
      </c>
    </row>
    <row r="1539" spans="2:4" x14ac:dyDescent="0.3">
      <c r="B1539" t="str">
        <v>Alex Kendrick</v>
      </c>
      <c r="C1539" s="1" cm="1">
        <f t="array" ref="C1539">IFERROR(AVERAGE(IF(IMDB_Movies_2[director_name]='Director Analysis'!$B1539,IMDB_Movies_2[imdb_score])),0)</f>
        <v>6.7333333333333334</v>
      </c>
      <c r="D1539" s="1" cm="1">
        <f t="array" ref="D1539">_xlfn.PERCENTILE.INC(IF(IMDB_Movies_2[director_name]='Director Analysis'!B1539,IMDB_Movies_2[imdb_score]),0.95)</f>
        <v>6.97</v>
      </c>
    </row>
    <row r="1540" spans="2:4" x14ac:dyDescent="0.3">
      <c r="B1540" t="str">
        <v>Sylvain Chomet</v>
      </c>
      <c r="C1540" s="1" cm="1">
        <f t="array" ref="C1540">IFERROR(AVERAGE(IF(IMDB_Movies_2[director_name]='Director Analysis'!$B1540,IMDB_Movies_2[imdb_score])),0)</f>
        <v>7.8</v>
      </c>
      <c r="D1540" s="1" cm="1">
        <f t="array" ref="D1540">_xlfn.PERCENTILE.INC(IF(IMDB_Movies_2[director_name]='Director Analysis'!B1540,IMDB_Movies_2[imdb_score]),0.95)</f>
        <v>7.8</v>
      </c>
    </row>
    <row r="1541" spans="2:4" x14ac:dyDescent="0.3">
      <c r="B1541" t="str">
        <v>Chris Eyre</v>
      </c>
      <c r="C1541" s="1" cm="1">
        <f t="array" ref="C1541">IFERROR(AVERAGE(IF(IMDB_Movies_2[director_name]='Director Analysis'!$B1541,IMDB_Movies_2[imdb_score])),0)</f>
        <v>7.2</v>
      </c>
      <c r="D1541" s="1" cm="1">
        <f t="array" ref="D1541">_xlfn.PERCENTILE.INC(IF(IMDB_Movies_2[director_name]='Director Analysis'!B1541,IMDB_Movies_2[imdb_score]),0.95)</f>
        <v>7.2</v>
      </c>
    </row>
    <row r="1542" spans="2:4" x14ac:dyDescent="0.3">
      <c r="B1542" t="str">
        <v>Debra Granik</v>
      </c>
      <c r="C1542" s="1" cm="1">
        <f t="array" ref="C1542">IFERROR(AVERAGE(IF(IMDB_Movies_2[director_name]='Director Analysis'!$B1542,IMDB_Movies_2[imdb_score])),0)</f>
        <v>7.2</v>
      </c>
      <c r="D1542" s="1" cm="1">
        <f t="array" ref="D1542">_xlfn.PERCENTILE.INC(IF(IMDB_Movies_2[director_name]='Director Analysis'!B1542,IMDB_Movies_2[imdb_score]),0.95)</f>
        <v>7.2</v>
      </c>
    </row>
    <row r="1543" spans="2:4" x14ac:dyDescent="0.3">
      <c r="B1543" t="str">
        <v>Miranda July</v>
      </c>
      <c r="C1543" s="1" cm="1">
        <f t="array" ref="C1543">IFERROR(AVERAGE(IF(IMDB_Movies_2[director_name]='Director Analysis'!$B1543,IMDB_Movies_2[imdb_score])),0)</f>
        <v>7.4</v>
      </c>
      <c r="D1543" s="1" cm="1">
        <f t="array" ref="D1543">_xlfn.PERCENTILE.INC(IF(IMDB_Movies_2[director_name]='Director Analysis'!B1543,IMDB_Movies_2[imdb_score]),0.95)</f>
        <v>7.4</v>
      </c>
    </row>
    <row r="1544" spans="2:4" x14ac:dyDescent="0.3">
      <c r="B1544" t="str">
        <v>Max Joseph</v>
      </c>
      <c r="C1544" s="1" cm="1">
        <f t="array" ref="C1544">IFERROR(AVERAGE(IF(IMDB_Movies_2[director_name]='Director Analysis'!$B1544,IMDB_Movies_2[imdb_score])),0)</f>
        <v>6.1</v>
      </c>
      <c r="D1544" s="1" cm="1">
        <f t="array" ref="D1544">_xlfn.PERCENTILE.INC(IF(IMDB_Movies_2[director_name]='Director Analysis'!B1544,IMDB_Movies_2[imdb_score]),0.95)</f>
        <v>6.1</v>
      </c>
    </row>
    <row r="1545" spans="2:4" x14ac:dyDescent="0.3">
      <c r="B1545" t="str">
        <v>Kevin Tenney</v>
      </c>
      <c r="C1545" s="1" cm="1">
        <f t="array" ref="C1545">IFERROR(AVERAGE(IF(IMDB_Movies_2[director_name]='Director Analysis'!$B1545,IMDB_Movies_2[imdb_score])),0)</f>
        <v>5.7</v>
      </c>
      <c r="D1545" s="1" cm="1">
        <f t="array" ref="D1545">_xlfn.PERCENTILE.INC(IF(IMDB_Movies_2[director_name]='Director Analysis'!B1545,IMDB_Movies_2[imdb_score]),0.95)</f>
        <v>5.7</v>
      </c>
    </row>
    <row r="1546" spans="2:4" x14ac:dyDescent="0.3">
      <c r="B1546" t="str">
        <v>Ari Folman</v>
      </c>
      <c r="C1546" s="1" cm="1">
        <f t="array" ref="C1546">IFERROR(AVERAGE(IF(IMDB_Movies_2[director_name]='Director Analysis'!$B1546,IMDB_Movies_2[imdb_score])),0)</f>
        <v>8</v>
      </c>
      <c r="D1546" s="1" cm="1">
        <f t="array" ref="D1546">_xlfn.PERCENTILE.INC(IF(IMDB_Movies_2[director_name]='Director Analysis'!B1546,IMDB_Movies_2[imdb_score]),0.95)</f>
        <v>8</v>
      </c>
    </row>
    <row r="1547" spans="2:4" x14ac:dyDescent="0.3">
      <c r="B1547" t="str">
        <v>Gary Rogers</v>
      </c>
      <c r="C1547" s="1" cm="1">
        <f t="array" ref="C1547">IFERROR(AVERAGE(IF(IMDB_Movies_2[director_name]='Director Analysis'!$B1547,IMDB_Movies_2[imdb_score])),0)</f>
        <v>3.3</v>
      </c>
      <c r="D1547" s="1" cm="1">
        <f t="array" ref="D1547">_xlfn.PERCENTILE.INC(IF(IMDB_Movies_2[director_name]='Director Analysis'!B1547,IMDB_Movies_2[imdb_score]),0.95)</f>
        <v>3.3</v>
      </c>
    </row>
    <row r="1548" spans="2:4" x14ac:dyDescent="0.3">
      <c r="B1548" t="str">
        <v>Marielle Heller</v>
      </c>
      <c r="C1548" s="1" cm="1">
        <f t="array" ref="C1548">IFERROR(AVERAGE(IF(IMDB_Movies_2[director_name]='Director Analysis'!$B1548,IMDB_Movies_2[imdb_score])),0)</f>
        <v>6.9</v>
      </c>
      <c r="D1548" s="1" cm="1">
        <f t="array" ref="D1548">_xlfn.PERCENTILE.INC(IF(IMDB_Movies_2[director_name]='Director Analysis'!B1548,IMDB_Movies_2[imdb_score]),0.95)</f>
        <v>6.9</v>
      </c>
    </row>
    <row r="1549" spans="2:4" x14ac:dyDescent="0.3">
      <c r="B1549" t="str">
        <v>David Sington</v>
      </c>
      <c r="C1549" s="1" cm="1">
        <f t="array" ref="C1549">IFERROR(AVERAGE(IF(IMDB_Movies_2[director_name]='Director Analysis'!$B1549,IMDB_Movies_2[imdb_score])),0)</f>
        <v>8.1</v>
      </c>
      <c r="D1549" s="1" cm="1">
        <f t="array" ref="D1549">_xlfn.PERCENTILE.INC(IF(IMDB_Movies_2[director_name]='Director Analysis'!B1549,IMDB_Movies_2[imdb_score]),0.95)</f>
        <v>8.1</v>
      </c>
    </row>
    <row r="1550" spans="2:4" x14ac:dyDescent="0.3">
      <c r="B1550" t="str">
        <v>Huck Botko</v>
      </c>
      <c r="C1550" s="1" cm="1">
        <f t="array" ref="C1550">IFERROR(AVERAGE(IF(IMDB_Movies_2[director_name]='Director Analysis'!$B1550,IMDB_Movies_2[imdb_score])),0)</f>
        <v>4.5999999999999996</v>
      </c>
      <c r="D1550" s="1" cm="1">
        <f t="array" ref="D1550">_xlfn.PERCENTILE.INC(IF(IMDB_Movies_2[director_name]='Director Analysis'!B1550,IMDB_Movies_2[imdb_score]),0.95)</f>
        <v>4.5999999999999996</v>
      </c>
    </row>
    <row r="1551" spans="2:4" x14ac:dyDescent="0.3">
      <c r="B1551" t="str">
        <v>David Duchovny</v>
      </c>
      <c r="C1551" s="1" cm="1">
        <f t="array" ref="C1551">IFERROR(AVERAGE(IF(IMDB_Movies_2[director_name]='Director Analysis'!$B1551,IMDB_Movies_2[imdb_score])),0)</f>
        <v>7</v>
      </c>
      <c r="D1551" s="1" cm="1">
        <f t="array" ref="D1551">_xlfn.PERCENTILE.INC(IF(IMDB_Movies_2[director_name]='Director Analysis'!B1551,IMDB_Movies_2[imdb_score]),0.95)</f>
        <v>7</v>
      </c>
    </row>
    <row r="1552" spans="2:4" x14ac:dyDescent="0.3">
      <c r="B1552" t="str">
        <v>Lance Mungia</v>
      </c>
      <c r="C1552" s="1" cm="1">
        <f t="array" ref="C1552">IFERROR(AVERAGE(IF(IMDB_Movies_2[director_name]='Director Analysis'!$B1552,IMDB_Movies_2[imdb_score])),0)</f>
        <v>6.7</v>
      </c>
      <c r="D1552" s="1" cm="1">
        <f t="array" ref="D1552">_xlfn.PERCENTILE.INC(IF(IMDB_Movies_2[director_name]='Director Analysis'!B1552,IMDB_Movies_2[imdb_score]),0.95)</f>
        <v>6.7</v>
      </c>
    </row>
    <row r="1553" spans="2:4" x14ac:dyDescent="0.3">
      <c r="B1553" t="str">
        <v>Hue Rhodes</v>
      </c>
      <c r="C1553" s="1" cm="1">
        <f t="array" ref="C1553">IFERROR(AVERAGE(IF(IMDB_Movies_2[director_name]='Director Analysis'!$B1553,IMDB_Movies_2[imdb_score])),0)</f>
        <v>5.8</v>
      </c>
      <c r="D1553" s="1" cm="1">
        <f t="array" ref="D1553">_xlfn.PERCENTILE.INC(IF(IMDB_Movies_2[director_name]='Director Analysis'!B1553,IMDB_Movies_2[imdb_score]),0.95)</f>
        <v>5.8</v>
      </c>
    </row>
    <row r="1554" spans="2:4" x14ac:dyDescent="0.3">
      <c r="B1554" t="str">
        <v>Noah Buschel</v>
      </c>
      <c r="C1554" s="1" cm="1">
        <f t="array" ref="C1554">IFERROR(AVERAGE(IF(IMDB_Movies_2[director_name]='Director Analysis'!$B1554,IMDB_Movies_2[imdb_score])),0)</f>
        <v>6.2</v>
      </c>
      <c r="D1554" s="1" cm="1">
        <f t="array" ref="D1554">_xlfn.PERCENTILE.INC(IF(IMDB_Movies_2[director_name]='Director Analysis'!B1554,IMDB_Movies_2[imdb_score]),0.95)</f>
        <v>6.2</v>
      </c>
    </row>
    <row r="1555" spans="2:4" x14ac:dyDescent="0.3">
      <c r="B1555" t="str">
        <v>Hunter Richards</v>
      </c>
      <c r="C1555" s="1" cm="1">
        <f t="array" ref="C1555">IFERROR(AVERAGE(IF(IMDB_Movies_2[director_name]='Director Analysis'!$B1555,IMDB_Movies_2[imdb_score])),0)</f>
        <v>6.6</v>
      </c>
      <c r="D1555" s="1" cm="1">
        <f t="array" ref="D1555">_xlfn.PERCENTILE.INC(IF(IMDB_Movies_2[director_name]='Director Analysis'!B1555,IMDB_Movies_2[imdb_score]),0.95)</f>
        <v>6.6</v>
      </c>
    </row>
    <row r="1556" spans="2:4" x14ac:dyDescent="0.3">
      <c r="B1556" t="str">
        <v>Laurie Collyer</v>
      </c>
      <c r="C1556" s="1" cm="1">
        <f t="array" ref="C1556">IFERROR(AVERAGE(IF(IMDB_Movies_2[director_name]='Director Analysis'!$B1556,IMDB_Movies_2[imdb_score])),0)</f>
        <v>6.6</v>
      </c>
      <c r="D1556" s="1" cm="1">
        <f t="array" ref="D1556">_xlfn.PERCENTILE.INC(IF(IMDB_Movies_2[director_name]='Director Analysis'!B1556,IMDB_Movies_2[imdb_score]),0.95)</f>
        <v>6.6</v>
      </c>
    </row>
    <row r="1557" spans="2:4" x14ac:dyDescent="0.3">
      <c r="B1557" t="str">
        <v>Ralph Ziman</v>
      </c>
      <c r="C1557" s="1" cm="1">
        <f t="array" ref="C1557">IFERROR(AVERAGE(IF(IMDB_Movies_2[director_name]='Director Analysis'!$B1557,IMDB_Movies_2[imdb_score])),0)</f>
        <v>7.8</v>
      </c>
      <c r="D1557" s="1" cm="1">
        <f t="array" ref="D1557">_xlfn.PERCENTILE.INC(IF(IMDB_Movies_2[director_name]='Director Analysis'!B1557,IMDB_Movies_2[imdb_score]),0.95)</f>
        <v>7.8</v>
      </c>
    </row>
    <row r="1558" spans="2:4" x14ac:dyDescent="0.3">
      <c r="B1558" t="str">
        <v>Orson Welles</v>
      </c>
      <c r="C1558" s="1" cm="1">
        <f t="array" ref="C1558">IFERROR(AVERAGE(IF(IMDB_Movies_2[director_name]='Director Analysis'!$B1558,IMDB_Movies_2[imdb_score])),0)</f>
        <v>7.7</v>
      </c>
      <c r="D1558" s="1" cm="1">
        <f t="array" ref="D1558">_xlfn.PERCENTILE.INC(IF(IMDB_Movies_2[director_name]='Director Analysis'!B1558,IMDB_Movies_2[imdb_score]),0.95)</f>
        <v>7.7</v>
      </c>
    </row>
    <row r="1559" spans="2:4" x14ac:dyDescent="0.3">
      <c r="B1559" t="str">
        <v>Paul Bunnell</v>
      </c>
      <c r="C1559" s="1" cm="1">
        <f t="array" ref="C1559">IFERROR(AVERAGE(IF(IMDB_Movies_2[director_name]='Director Analysis'!$B1559,IMDB_Movies_2[imdb_score])),0)</f>
        <v>5.7</v>
      </c>
      <c r="D1559" s="1" cm="1">
        <f t="array" ref="D1559">_xlfn.PERCENTILE.INC(IF(IMDB_Movies_2[director_name]='Director Analysis'!B1559,IMDB_Movies_2[imdb_score]),0.95)</f>
        <v>5.7</v>
      </c>
    </row>
    <row r="1560" spans="2:4" x14ac:dyDescent="0.3">
      <c r="B1560" t="str">
        <v>Tim Hunter</v>
      </c>
      <c r="C1560" s="1" cm="1">
        <f t="array" ref="C1560">IFERROR(AVERAGE(IF(IMDB_Movies_2[director_name]='Director Analysis'!$B1560,IMDB_Movies_2[imdb_score])),0)</f>
        <v>7.1</v>
      </c>
      <c r="D1560" s="1" cm="1">
        <f t="array" ref="D1560">_xlfn.PERCENTILE.INC(IF(IMDB_Movies_2[director_name]='Director Analysis'!B1560,IMDB_Movies_2[imdb_score]),0.95)</f>
        <v>7.1</v>
      </c>
    </row>
    <row r="1561" spans="2:4" x14ac:dyDescent="0.3">
      <c r="B1561" t="str">
        <v>Rodrigo CortÃ©s</v>
      </c>
      <c r="C1561" s="1" cm="1">
        <f t="array" ref="C1561">IFERROR(AVERAGE(IF(IMDB_Movies_2[director_name]='Director Analysis'!$B1561,IMDB_Movies_2[imdb_score])),0)</f>
        <v>7</v>
      </c>
      <c r="D1561" s="1" cm="1">
        <f t="array" ref="D1561">_xlfn.PERCENTILE.INC(IF(IMDB_Movies_2[director_name]='Director Analysis'!B1561,IMDB_Movies_2[imdb_score]),0.95)</f>
        <v>7</v>
      </c>
    </row>
    <row r="1562" spans="2:4" x14ac:dyDescent="0.3">
      <c r="B1562" t="str">
        <v>Pascal Arnold</v>
      </c>
      <c r="C1562" s="1" cm="1">
        <f t="array" ref="C1562">IFERROR(AVERAGE(IF(IMDB_Movies_2[director_name]='Director Analysis'!$B1562,IMDB_Movies_2[imdb_score])),0)</f>
        <v>5.8</v>
      </c>
      <c r="D1562" s="1" cm="1">
        <f t="array" ref="D1562">_xlfn.PERCENTILE.INC(IF(IMDB_Movies_2[director_name]='Director Analysis'!B1562,IMDB_Movies_2[imdb_score]),0.95)</f>
        <v>5.8</v>
      </c>
    </row>
    <row r="1563" spans="2:4" x14ac:dyDescent="0.3">
      <c r="B1563" t="str">
        <v>Jamal Hill</v>
      </c>
      <c r="C1563" s="1" cm="1">
        <f t="array" ref="C1563">IFERROR(AVERAGE(IF(IMDB_Movies_2[director_name]='Director Analysis'!$B1563,IMDB_Movies_2[imdb_score])),0)</f>
        <v>7.2</v>
      </c>
      <c r="D1563" s="1" cm="1">
        <f t="array" ref="D1563">_xlfn.PERCENTILE.INC(IF(IMDB_Movies_2[director_name]='Director Analysis'!B1563,IMDB_Movies_2[imdb_score]),0.95)</f>
        <v>7.2</v>
      </c>
    </row>
    <row r="1564" spans="2:4" x14ac:dyDescent="0.3">
      <c r="B1564" t="str">
        <v>Daniel Stamm</v>
      </c>
      <c r="C1564" s="1" cm="1">
        <f t="array" ref="C1564">IFERROR(AVERAGE(IF(IMDB_Movies_2[director_name]='Director Analysis'!$B1564,IMDB_Movies_2[imdb_score])),0)</f>
        <v>5.6</v>
      </c>
      <c r="D1564" s="1" cm="1">
        <f t="array" ref="D1564">_xlfn.PERCENTILE.INC(IF(IMDB_Movies_2[director_name]='Director Analysis'!B1564,IMDB_Movies_2[imdb_score]),0.95)</f>
        <v>5.6</v>
      </c>
    </row>
    <row r="1565" spans="2:4" x14ac:dyDescent="0.3">
      <c r="B1565" t="str">
        <v>Carlos Carrera</v>
      </c>
      <c r="C1565" s="1" cm="1">
        <f t="array" ref="C1565">IFERROR(AVERAGE(IF(IMDB_Movies_2[director_name]='Director Analysis'!$B1565,IMDB_Movies_2[imdb_score])),0)</f>
        <v>6.8</v>
      </c>
      <c r="D1565" s="1" cm="1">
        <f t="array" ref="D1565">_xlfn.PERCENTILE.INC(IF(IMDB_Movies_2[director_name]='Director Analysis'!B1565,IMDB_Movies_2[imdb_score]),0.95)</f>
        <v>6.8</v>
      </c>
    </row>
    <row r="1566" spans="2:4" x14ac:dyDescent="0.3">
      <c r="B1566" t="str">
        <v>Benh Zeitlin</v>
      </c>
      <c r="C1566" s="1" cm="1">
        <f t="array" ref="C1566">IFERROR(AVERAGE(IF(IMDB_Movies_2[director_name]='Director Analysis'!$B1566,IMDB_Movies_2[imdb_score])),0)</f>
        <v>7.3</v>
      </c>
      <c r="D1566" s="1" cm="1">
        <f t="array" ref="D1566">_xlfn.PERCENTILE.INC(IF(IMDB_Movies_2[director_name]='Director Analysis'!B1566,IMDB_Movies_2[imdb_score]),0.95)</f>
        <v>7.3</v>
      </c>
    </row>
    <row r="1567" spans="2:4" x14ac:dyDescent="0.3">
      <c r="B1567" t="str">
        <v>Maggie Greenwald</v>
      </c>
      <c r="C1567" s="1" cm="1">
        <f t="array" ref="C1567">IFERROR(AVERAGE(IF(IMDB_Movies_2[director_name]='Director Analysis'!$B1567,IMDB_Movies_2[imdb_score])),0)</f>
        <v>7.3</v>
      </c>
      <c r="D1567" s="1" cm="1">
        <f t="array" ref="D1567">_xlfn.PERCENTILE.INC(IF(IMDB_Movies_2[director_name]='Director Analysis'!B1567,IMDB_Movies_2[imdb_score]),0.95)</f>
        <v>7.3</v>
      </c>
    </row>
    <row r="1568" spans="2:4" x14ac:dyDescent="0.3">
      <c r="B1568" t="str">
        <v>Khyentse Norbu</v>
      </c>
      <c r="C1568" s="1" cm="1">
        <f t="array" ref="C1568">IFERROR(AVERAGE(IF(IMDB_Movies_2[director_name]='Director Analysis'!$B1568,IMDB_Movies_2[imdb_score])),0)</f>
        <v>7.5</v>
      </c>
      <c r="D1568" s="1" cm="1">
        <f t="array" ref="D1568">_xlfn.PERCENTILE.INC(IF(IMDB_Movies_2[director_name]='Director Analysis'!B1568,IMDB_Movies_2[imdb_score]),0.95)</f>
        <v>7.5</v>
      </c>
    </row>
    <row r="1569" spans="2:4" x14ac:dyDescent="0.3">
      <c r="B1569" t="str">
        <v>Lucky McKee</v>
      </c>
      <c r="C1569" s="1" cm="1">
        <f t="array" ref="C1569">IFERROR(AVERAGE(IF(IMDB_Movies_2[director_name]='Director Analysis'!$B1569,IMDB_Movies_2[imdb_score])),0)</f>
        <v>6.7</v>
      </c>
      <c r="D1569" s="1" cm="1">
        <f t="array" ref="D1569">_xlfn.PERCENTILE.INC(IF(IMDB_Movies_2[director_name]='Director Analysis'!B1569,IMDB_Movies_2[imdb_score]),0.95)</f>
        <v>6.7</v>
      </c>
    </row>
    <row r="1570" spans="2:4" x14ac:dyDescent="0.3">
      <c r="B1570" t="str">
        <v>Steven R. Monroe</v>
      </c>
      <c r="C1570" s="1" cm="1">
        <f t="array" ref="C1570">IFERROR(AVERAGE(IF(IMDB_Movies_2[director_name]='Director Analysis'!$B1570,IMDB_Movies_2[imdb_score])),0)</f>
        <v>6.3</v>
      </c>
      <c r="D1570" s="1" cm="1">
        <f t="array" ref="D1570">_xlfn.PERCENTILE.INC(IF(IMDB_Movies_2[director_name]='Director Analysis'!B1570,IMDB_Movies_2[imdb_score]),0.95)</f>
        <v>6.3</v>
      </c>
    </row>
    <row r="1571" spans="2:4" x14ac:dyDescent="0.3">
      <c r="B1571" t="str">
        <v>Mark Illsley</v>
      </c>
      <c r="C1571" s="1" cm="1">
        <f t="array" ref="C1571">IFERROR(AVERAGE(IF(IMDB_Movies_2[director_name]='Director Analysis'!$B1571,IMDB_Movies_2[imdb_score])),0)</f>
        <v>6.3</v>
      </c>
      <c r="D1571" s="1" cm="1">
        <f t="array" ref="D1571">_xlfn.PERCENTILE.INC(IF(IMDB_Movies_2[director_name]='Director Analysis'!B1571,IMDB_Movies_2[imdb_score]),0.95)</f>
        <v>6.3</v>
      </c>
    </row>
    <row r="1572" spans="2:4" x14ac:dyDescent="0.3">
      <c r="B1572" t="str">
        <v>Pawel Pawlikowski</v>
      </c>
      <c r="C1572" s="1" cm="1">
        <f t="array" ref="C1572">IFERROR(AVERAGE(IF(IMDB_Movies_2[director_name]='Director Analysis'!$B1572,IMDB_Movies_2[imdb_score])),0)</f>
        <v>6.8</v>
      </c>
      <c r="D1572" s="1" cm="1">
        <f t="array" ref="D1572">_xlfn.PERCENTILE.INC(IF(IMDB_Movies_2[director_name]='Director Analysis'!B1572,IMDB_Movies_2[imdb_score]),0.95)</f>
        <v>6.8</v>
      </c>
    </row>
    <row r="1573" spans="2:4" x14ac:dyDescent="0.3">
      <c r="B1573" t="str">
        <v>Ritesh Batra</v>
      </c>
      <c r="C1573" s="1" cm="1">
        <f t="array" ref="C1573">IFERROR(AVERAGE(IF(IMDB_Movies_2[director_name]='Director Analysis'!$B1573,IMDB_Movies_2[imdb_score])),0)</f>
        <v>7.8</v>
      </c>
      <c r="D1573" s="1" cm="1">
        <f t="array" ref="D1573">_xlfn.PERCENTILE.INC(IF(IMDB_Movies_2[director_name]='Director Analysis'!B1573,IMDB_Movies_2[imdb_score]),0.95)</f>
        <v>7.8</v>
      </c>
    </row>
    <row r="1574" spans="2:4" x14ac:dyDescent="0.3">
      <c r="B1574" t="str">
        <v>Sally Potter</v>
      </c>
      <c r="C1574" s="1" cm="1">
        <f t="array" ref="C1574">IFERROR(AVERAGE(IF(IMDB_Movies_2[director_name]='Director Analysis'!$B1574,IMDB_Movies_2[imdb_score])),0)</f>
        <v>6.9</v>
      </c>
      <c r="D1574" s="1" cm="1">
        <f t="array" ref="D1574">_xlfn.PERCENTILE.INC(IF(IMDB_Movies_2[director_name]='Director Analysis'!B1574,IMDB_Movies_2[imdb_score]),0.95)</f>
        <v>6.9</v>
      </c>
    </row>
    <row r="1575" spans="2:4" x14ac:dyDescent="0.3">
      <c r="B1575" t="str">
        <v>Dave Meyers</v>
      </c>
      <c r="C1575" s="1" cm="1">
        <f t="array" ref="C1575">IFERROR(AVERAGE(IF(IMDB_Movies_2[director_name]='Director Analysis'!$B1575,IMDB_Movies_2[imdb_score])),0)</f>
        <v>4.3</v>
      </c>
      <c r="D1575" s="1" cm="1">
        <f t="array" ref="D1575">_xlfn.PERCENTILE.INC(IF(IMDB_Movies_2[director_name]='Director Analysis'!B1575,IMDB_Movies_2[imdb_score]),0.95)</f>
        <v>4.3</v>
      </c>
    </row>
    <row r="1576" spans="2:4" x14ac:dyDescent="0.3">
      <c r="B1576" t="str">
        <v>Nadine Labaki</v>
      </c>
      <c r="C1576" s="1" cm="1">
        <f t="array" ref="C1576">IFERROR(AVERAGE(IF(IMDB_Movies_2[director_name]='Director Analysis'!$B1576,IMDB_Movies_2[imdb_score])),0)</f>
        <v>7.2</v>
      </c>
      <c r="D1576" s="1" cm="1">
        <f t="array" ref="D1576">_xlfn.PERCENTILE.INC(IF(IMDB_Movies_2[director_name]='Director Analysis'!B1576,IMDB_Movies_2[imdb_score]),0.95)</f>
        <v>7.2</v>
      </c>
    </row>
    <row r="1577" spans="2:4" x14ac:dyDescent="0.3">
      <c r="B1577" t="str">
        <v>Eytan Fox</v>
      </c>
      <c r="C1577" s="1" cm="1">
        <f t="array" ref="C1577">IFERROR(AVERAGE(IF(IMDB_Movies_2[director_name]='Director Analysis'!$B1577,IMDB_Movies_2[imdb_score])),0)</f>
        <v>7.3</v>
      </c>
      <c r="D1577" s="1" cm="1">
        <f t="array" ref="D1577">_xlfn.PERCENTILE.INC(IF(IMDB_Movies_2[director_name]='Director Analysis'!B1577,IMDB_Movies_2[imdb_score]),0.95)</f>
        <v>7.3</v>
      </c>
    </row>
    <row r="1578" spans="2:4" x14ac:dyDescent="0.3">
      <c r="B1578" t="str">
        <v>FranÃ§ois Truffaut</v>
      </c>
      <c r="C1578" s="1" cm="1">
        <f t="array" ref="C1578">IFERROR(AVERAGE(IF(IMDB_Movies_2[director_name]='Director Analysis'!$B1578,IMDB_Movies_2[imdb_score])),0)</f>
        <v>7.2</v>
      </c>
      <c r="D1578" s="1" cm="1">
        <f t="array" ref="D1578">_xlfn.PERCENTILE.INC(IF(IMDB_Movies_2[director_name]='Director Analysis'!B1578,IMDB_Movies_2[imdb_score]),0.95)</f>
        <v>7.2</v>
      </c>
    </row>
    <row r="1579" spans="2:4" x14ac:dyDescent="0.3">
      <c r="B1579" t="str">
        <v>Adam Goldberg</v>
      </c>
      <c r="C1579" s="1" cm="1">
        <f t="array" ref="C1579">IFERROR(AVERAGE(IF(IMDB_Movies_2[director_name]='Director Analysis'!$B1579,IMDB_Movies_2[imdb_score])),0)</f>
        <v>5.4</v>
      </c>
      <c r="D1579" s="1" cm="1">
        <f t="array" ref="D1579">_xlfn.PERCENTILE.INC(IF(IMDB_Movies_2[director_name]='Director Analysis'!B1579,IMDB_Movies_2[imdb_score]),0.95)</f>
        <v>5.4</v>
      </c>
    </row>
    <row r="1580" spans="2:4" x14ac:dyDescent="0.3">
      <c r="B1580" t="str">
        <v>Adrienne Shelly</v>
      </c>
      <c r="C1580" s="1" cm="1">
        <f t="array" ref="C1580">IFERROR(AVERAGE(IF(IMDB_Movies_2[director_name]='Director Analysis'!$B1580,IMDB_Movies_2[imdb_score])),0)</f>
        <v>7.1</v>
      </c>
      <c r="D1580" s="1" cm="1">
        <f t="array" ref="D1580">_xlfn.PERCENTILE.INC(IF(IMDB_Movies_2[director_name]='Director Analysis'!B1580,IMDB_Movies_2[imdb_score]),0.95)</f>
        <v>7.1</v>
      </c>
    </row>
    <row r="1581" spans="2:4" x14ac:dyDescent="0.3">
      <c r="B1581" t="str">
        <v>Newt Arnold</v>
      </c>
      <c r="C1581" s="1" cm="1">
        <f t="array" ref="C1581">IFERROR(AVERAGE(IF(IMDB_Movies_2[director_name]='Director Analysis'!$B1581,IMDB_Movies_2[imdb_score])),0)</f>
        <v>6.8</v>
      </c>
      <c r="D1581" s="1" cm="1">
        <f t="array" ref="D1581">_xlfn.PERCENTILE.INC(IF(IMDB_Movies_2[director_name]='Director Analysis'!B1581,IMDB_Movies_2[imdb_score]),0.95)</f>
        <v>6.8</v>
      </c>
    </row>
    <row r="1582" spans="2:4" x14ac:dyDescent="0.3">
      <c r="B1582" t="str">
        <v>Larry Clark</v>
      </c>
      <c r="C1582" s="1" cm="1">
        <f t="array" ref="C1582">IFERROR(AVERAGE(IF(IMDB_Movies_2[director_name]='Director Analysis'!$B1582,IMDB_Movies_2[imdb_score])),0)</f>
        <v>7</v>
      </c>
      <c r="D1582" s="1" cm="1">
        <f t="array" ref="D1582">_xlfn.PERCENTILE.INC(IF(IMDB_Movies_2[director_name]='Director Analysis'!B1582,IMDB_Movies_2[imdb_score]),0.95)</f>
        <v>7</v>
      </c>
    </row>
    <row r="1583" spans="2:4" x14ac:dyDescent="0.3">
      <c r="B1583" t="str">
        <v>FabiÃ¡n Bielinsky</v>
      </c>
      <c r="C1583" s="1" cm="1">
        <f t="array" ref="C1583">IFERROR(AVERAGE(IF(IMDB_Movies_2[director_name]='Director Analysis'!$B1583,IMDB_Movies_2[imdb_score])),0)</f>
        <v>7.9</v>
      </c>
      <c r="D1583" s="1" cm="1">
        <f t="array" ref="D1583">_xlfn.PERCENTILE.INC(IF(IMDB_Movies_2[director_name]='Director Analysis'!B1583,IMDB_Movies_2[imdb_score]),0.95)</f>
        <v>7.9</v>
      </c>
    </row>
    <row r="1584" spans="2:4" x14ac:dyDescent="0.3">
      <c r="B1584" t="str">
        <v>Rebecca Miller</v>
      </c>
      <c r="C1584" s="1" cm="1">
        <f t="array" ref="C1584">IFERROR(AVERAGE(IF(IMDB_Movies_2[director_name]='Director Analysis'!$B1584,IMDB_Movies_2[imdb_score])),0)</f>
        <v>6.7</v>
      </c>
      <c r="D1584" s="1" cm="1">
        <f t="array" ref="D1584">_xlfn.PERCENTILE.INC(IF(IMDB_Movies_2[director_name]='Director Analysis'!B1584,IMDB_Movies_2[imdb_score]),0.95)</f>
        <v>6.7</v>
      </c>
    </row>
    <row r="1585" spans="2:4" x14ac:dyDescent="0.3">
      <c r="B1585" t="str">
        <v>Maggie Carey</v>
      </c>
      <c r="C1585" s="1" cm="1">
        <f t="array" ref="C1585">IFERROR(AVERAGE(IF(IMDB_Movies_2[director_name]='Director Analysis'!$B1585,IMDB_Movies_2[imdb_score])),0)</f>
        <v>5.8</v>
      </c>
      <c r="D1585" s="1" cm="1">
        <f t="array" ref="D1585">_xlfn.PERCENTILE.INC(IF(IMDB_Movies_2[director_name]='Director Analysis'!B1585,IMDB_Movies_2[imdb_score]),0.95)</f>
        <v>5.8</v>
      </c>
    </row>
    <row r="1586" spans="2:4" x14ac:dyDescent="0.3">
      <c r="B1586" t="str">
        <v>Henry Bean</v>
      </c>
      <c r="C1586" s="1" cm="1">
        <f t="array" ref="C1586">IFERROR(AVERAGE(IF(IMDB_Movies_2[director_name]='Director Analysis'!$B1586,IMDB_Movies_2[imdb_score])),0)</f>
        <v>7.2</v>
      </c>
      <c r="D1586" s="1" cm="1">
        <f t="array" ref="D1586">_xlfn.PERCENTILE.INC(IF(IMDB_Movies_2[director_name]='Director Analysis'!B1586,IMDB_Movies_2[imdb_score]),0.95)</f>
        <v>7.2</v>
      </c>
    </row>
    <row r="1587" spans="2:4" x14ac:dyDescent="0.3">
      <c r="B1587" t="str">
        <v>Jeff Garlin</v>
      </c>
      <c r="C1587" s="1" cm="1">
        <f t="array" ref="C1587">IFERROR(AVERAGE(IF(IMDB_Movies_2[director_name]='Director Analysis'!$B1587,IMDB_Movies_2[imdb_score])),0)</f>
        <v>6.2</v>
      </c>
      <c r="D1587" s="1" cm="1">
        <f t="array" ref="D1587">_xlfn.PERCENTILE.INC(IF(IMDB_Movies_2[director_name]='Director Analysis'!B1587,IMDB_Movies_2[imdb_score]),0.95)</f>
        <v>6.2</v>
      </c>
    </row>
    <row r="1588" spans="2:4" x14ac:dyDescent="0.3">
      <c r="B1588" t="str">
        <v>Charles Chaplin</v>
      </c>
      <c r="C1588" s="1" cm="1">
        <f t="array" ref="C1588">IFERROR(AVERAGE(IF(IMDB_Movies_2[director_name]='Director Analysis'!$B1588,IMDB_Movies_2[imdb_score])),0)</f>
        <v>8.6</v>
      </c>
      <c r="D1588" s="1" cm="1">
        <f t="array" ref="D1588">_xlfn.PERCENTILE.INC(IF(IMDB_Movies_2[director_name]='Director Analysis'!B1588,IMDB_Movies_2[imdb_score]),0.95)</f>
        <v>8.6</v>
      </c>
    </row>
    <row r="1589" spans="2:4" x14ac:dyDescent="0.3">
      <c r="B1589" t="str">
        <v>Pete Jones</v>
      </c>
      <c r="C1589" s="1" cm="1">
        <f t="array" ref="C1589">IFERROR(AVERAGE(IF(IMDB_Movies_2[director_name]='Director Analysis'!$B1589,IMDB_Movies_2[imdb_score])),0)</f>
        <v>6.5</v>
      </c>
      <c r="D1589" s="1" cm="1">
        <f t="array" ref="D1589">_xlfn.PERCENTILE.INC(IF(IMDB_Movies_2[director_name]='Director Analysis'!B1589,IMDB_Movies_2[imdb_score]),0.95)</f>
        <v>6.5</v>
      </c>
    </row>
    <row r="1590" spans="2:4" x14ac:dyDescent="0.3">
      <c r="B1590" t="str">
        <v>Bruce Campbell</v>
      </c>
      <c r="C1590" s="1" cm="1">
        <f t="array" ref="C1590">IFERROR(AVERAGE(IF(IMDB_Movies_2[director_name]='Director Analysis'!$B1590,IMDB_Movies_2[imdb_score])),0)</f>
        <v>6.3</v>
      </c>
      <c r="D1590" s="1" cm="1">
        <f t="array" ref="D1590">_xlfn.PERCENTILE.INC(IF(IMDB_Movies_2[director_name]='Director Analysis'!B1590,IMDB_Movies_2[imdb_score]),0.95)</f>
        <v>6.3</v>
      </c>
    </row>
    <row r="1591" spans="2:4" x14ac:dyDescent="0.3">
      <c r="B1591" t="str">
        <v>Adam Carolla</v>
      </c>
      <c r="C1591" s="1" cm="1">
        <f t="array" ref="C1591">IFERROR(AVERAGE(IF(IMDB_Movies_2[director_name]='Director Analysis'!$B1591,IMDB_Movies_2[imdb_score])),0)</f>
        <v>6.1</v>
      </c>
      <c r="D1591" s="1" cm="1">
        <f t="array" ref="D1591">_xlfn.PERCENTILE.INC(IF(IMDB_Movies_2[director_name]='Director Analysis'!B1591,IMDB_Movies_2[imdb_score]),0.95)</f>
        <v>6.1</v>
      </c>
    </row>
    <row r="1592" spans="2:4" x14ac:dyDescent="0.3">
      <c r="B1592" t="str">
        <v>Bruce McDonald</v>
      </c>
      <c r="C1592" s="1" cm="1">
        <f t="array" ref="C1592">IFERROR(AVERAGE(IF(IMDB_Movies_2[director_name]='Director Analysis'!$B1592,IMDB_Movies_2[imdb_score])),0)</f>
        <v>6.7</v>
      </c>
      <c r="D1592" s="1" cm="1">
        <f t="array" ref="D1592">_xlfn.PERCENTILE.INC(IF(IMDB_Movies_2[director_name]='Director Analysis'!B1592,IMDB_Movies_2[imdb_score]),0.95)</f>
        <v>6.7</v>
      </c>
    </row>
    <row r="1593" spans="2:4" x14ac:dyDescent="0.3">
      <c r="B1593" t="str">
        <v>James Mottern</v>
      </c>
      <c r="C1593" s="1" cm="1">
        <f t="array" ref="C1593">IFERROR(AVERAGE(IF(IMDB_Movies_2[director_name]='Director Analysis'!$B1593,IMDB_Movies_2[imdb_score])),0)</f>
        <v>6.7</v>
      </c>
      <c r="D1593" s="1" cm="1">
        <f t="array" ref="D1593">_xlfn.PERCENTILE.INC(IF(IMDB_Movies_2[director_name]='Director Analysis'!B1593,IMDB_Movies_2[imdb_score]),0.95)</f>
        <v>6.7</v>
      </c>
    </row>
    <row r="1594" spans="2:4" x14ac:dyDescent="0.3">
      <c r="B1594" t="str">
        <v>William Cottrell</v>
      </c>
      <c r="C1594" s="1" cm="1">
        <f t="array" ref="C1594">IFERROR(AVERAGE(IF(IMDB_Movies_2[director_name]='Director Analysis'!$B1594,IMDB_Movies_2[imdb_score])),0)</f>
        <v>7.7</v>
      </c>
      <c r="D1594" s="1" cm="1">
        <f t="array" ref="D1594">_xlfn.PERCENTILE.INC(IF(IMDB_Movies_2[director_name]='Director Analysis'!B1594,IMDB_Movies_2[imdb_score]),0.95)</f>
        <v>7.7</v>
      </c>
    </row>
    <row r="1595" spans="2:4" x14ac:dyDescent="0.3">
      <c r="B1595" t="str">
        <v>Lucrecia Martel</v>
      </c>
      <c r="C1595" s="1" cm="1">
        <f t="array" ref="C1595">IFERROR(AVERAGE(IF(IMDB_Movies_2[director_name]='Director Analysis'!$B1595,IMDB_Movies_2[imdb_score])),0)</f>
        <v>6.7</v>
      </c>
      <c r="D1595" s="1" cm="1">
        <f t="array" ref="D1595">_xlfn.PERCENTILE.INC(IF(IMDB_Movies_2[director_name]='Director Analysis'!B1595,IMDB_Movies_2[imdb_score]),0.95)</f>
        <v>6.7</v>
      </c>
    </row>
    <row r="1596" spans="2:4" x14ac:dyDescent="0.3">
      <c r="B1596" t="str">
        <v>Zak Penn</v>
      </c>
      <c r="C1596" s="1" cm="1">
        <f t="array" ref="C1596">IFERROR(AVERAGE(IF(IMDB_Movies_2[director_name]='Director Analysis'!$B1596,IMDB_Movies_2[imdb_score])),0)</f>
        <v>6.6</v>
      </c>
      <c r="D1596" s="1" cm="1">
        <f t="array" ref="D1596">_xlfn.PERCENTILE.INC(IF(IMDB_Movies_2[director_name]='Director Analysis'!B1596,IMDB_Movies_2[imdb_score]),0.95)</f>
        <v>6.6</v>
      </c>
    </row>
    <row r="1597" spans="2:4" x14ac:dyDescent="0.3">
      <c r="B1597" t="str">
        <v>Steve Buscemi</v>
      </c>
      <c r="C1597" s="1" cm="1">
        <f t="array" ref="C1597">IFERROR(AVERAGE(IF(IMDB_Movies_2[director_name]='Director Analysis'!$B1597,IMDB_Movies_2[imdb_score])),0)</f>
        <v>6.9</v>
      </c>
      <c r="D1597" s="1" cm="1">
        <f t="array" ref="D1597">_xlfn.PERCENTILE.INC(IF(IMDB_Movies_2[director_name]='Director Analysis'!B1597,IMDB_Movies_2[imdb_score]),0.95)</f>
        <v>7.17</v>
      </c>
    </row>
    <row r="1598" spans="2:4" x14ac:dyDescent="0.3">
      <c r="B1598" t="str">
        <v>Ham Tran</v>
      </c>
      <c r="C1598" s="1" cm="1">
        <f t="array" ref="C1598">IFERROR(AVERAGE(IF(IMDB_Movies_2[director_name]='Director Analysis'!$B1598,IMDB_Movies_2[imdb_score])),0)</f>
        <v>7.4</v>
      </c>
      <c r="D1598" s="1" cm="1">
        <f t="array" ref="D1598">_xlfn.PERCENTILE.INC(IF(IMDB_Movies_2[director_name]='Director Analysis'!B1598,IMDB_Movies_2[imdb_score]),0.95)</f>
        <v>7.4</v>
      </c>
    </row>
    <row r="1599" spans="2:4" x14ac:dyDescent="0.3">
      <c r="B1599" t="str">
        <v>Rich Cowan</v>
      </c>
      <c r="C1599" s="1" cm="1">
        <f t="array" ref="C1599">IFERROR(AVERAGE(IF(IMDB_Movies_2[director_name]='Director Analysis'!$B1599,IMDB_Movies_2[imdb_score])),0)</f>
        <v>6.5</v>
      </c>
      <c r="D1599" s="1" cm="1">
        <f t="array" ref="D1599">_xlfn.PERCENTILE.INC(IF(IMDB_Movies_2[director_name]='Director Analysis'!B1599,IMDB_Movies_2[imdb_score]),0.95)</f>
        <v>6.5</v>
      </c>
    </row>
    <row r="1600" spans="2:4" x14ac:dyDescent="0.3">
      <c r="B1600" t="str">
        <v>Boris Rodriguez</v>
      </c>
      <c r="C1600" s="1" cm="1">
        <f t="array" ref="C1600">IFERROR(AVERAGE(IF(IMDB_Movies_2[director_name]='Director Analysis'!$B1600,IMDB_Movies_2[imdb_score])),0)</f>
        <v>5.7</v>
      </c>
      <c r="D1600" s="1" cm="1">
        <f t="array" ref="D1600">_xlfn.PERCENTILE.INC(IF(IMDB_Movies_2[director_name]='Director Analysis'!B1600,IMDB_Movies_2[imdb_score]),0.95)</f>
        <v>5.7</v>
      </c>
    </row>
    <row r="1601" spans="2:4" x14ac:dyDescent="0.3">
      <c r="B1601" t="str">
        <v>Jonathan Kesselman</v>
      </c>
      <c r="C1601" s="1" cm="1">
        <f t="array" ref="C1601">IFERROR(AVERAGE(IF(IMDB_Movies_2[director_name]='Director Analysis'!$B1601,IMDB_Movies_2[imdb_score])),0)</f>
        <v>6.2</v>
      </c>
      <c r="D1601" s="1" cm="1">
        <f t="array" ref="D1601">_xlfn.PERCENTILE.INC(IF(IMDB_Movies_2[director_name]='Director Analysis'!B1601,IMDB_Movies_2[imdb_score]),0.95)</f>
        <v>6.2</v>
      </c>
    </row>
    <row r="1602" spans="2:4" x14ac:dyDescent="0.3">
      <c r="B1602" t="str">
        <v>Arjun Sablok</v>
      </c>
      <c r="C1602" s="1" cm="1">
        <f t="array" ref="C1602">IFERROR(AVERAGE(IF(IMDB_Movies_2[director_name]='Director Analysis'!$B1602,IMDB_Movies_2[imdb_score])),0)</f>
        <v>3.3</v>
      </c>
      <c r="D1602" s="1" cm="1">
        <f t="array" ref="D1602">_xlfn.PERCENTILE.INC(IF(IMDB_Movies_2[director_name]='Director Analysis'!B1602,IMDB_Movies_2[imdb_score]),0.95)</f>
        <v>3.3</v>
      </c>
    </row>
    <row r="1603" spans="2:4" x14ac:dyDescent="0.3">
      <c r="B1603" t="str">
        <v>Youssef Delara</v>
      </c>
      <c r="C1603" s="1" cm="1">
        <f t="array" ref="C1603">IFERROR(AVERAGE(IF(IMDB_Movies_2[director_name]='Director Analysis'!$B1603,IMDB_Movies_2[imdb_score])),0)</f>
        <v>5.7</v>
      </c>
      <c r="D1603" s="1" cm="1">
        <f t="array" ref="D1603">_xlfn.PERCENTILE.INC(IF(IMDB_Movies_2[director_name]='Director Analysis'!B1603,IMDB_Movies_2[imdb_score]),0.95)</f>
        <v>5.7</v>
      </c>
    </row>
    <row r="1604" spans="2:4" x14ac:dyDescent="0.3">
      <c r="B1604" t="str">
        <v>Claudia Sainte-Luce</v>
      </c>
      <c r="C1604" s="1" cm="1">
        <f t="array" ref="C1604">IFERROR(AVERAGE(IF(IMDB_Movies_2[director_name]='Director Analysis'!$B1604,IMDB_Movies_2[imdb_score])),0)</f>
        <v>7</v>
      </c>
      <c r="D1604" s="1" cm="1">
        <f t="array" ref="D1604">_xlfn.PERCENTILE.INC(IF(IMDB_Movies_2[director_name]='Director Analysis'!B1604,IMDB_Movies_2[imdb_score]),0.95)</f>
        <v>7</v>
      </c>
    </row>
    <row r="1605" spans="2:4" x14ac:dyDescent="0.3">
      <c r="B1605" t="str">
        <v>Jamie Babbit</v>
      </c>
      <c r="C1605" s="1" cm="1">
        <f t="array" ref="C1605">IFERROR(AVERAGE(IF(IMDB_Movies_2[director_name]='Director Analysis'!$B1605,IMDB_Movies_2[imdb_score])),0)</f>
        <v>6.5</v>
      </c>
      <c r="D1605" s="1" cm="1">
        <f t="array" ref="D1605">_xlfn.PERCENTILE.INC(IF(IMDB_Movies_2[director_name]='Director Analysis'!B1605,IMDB_Movies_2[imdb_score]),0.95)</f>
        <v>6.59</v>
      </c>
    </row>
    <row r="1606" spans="2:4" x14ac:dyDescent="0.3">
      <c r="B1606" t="str">
        <v>David Boyd</v>
      </c>
      <c r="C1606" s="1" cm="1">
        <f t="array" ref="C1606">IFERROR(AVERAGE(IF(IMDB_Movies_2[director_name]='Director Analysis'!$B1606,IMDB_Movies_2[imdb_score])),0)</f>
        <v>6</v>
      </c>
      <c r="D1606" s="1" cm="1">
        <f t="array" ref="D1606">_xlfn.PERCENTILE.INC(IF(IMDB_Movies_2[director_name]='Director Analysis'!B1606,IMDB_Movies_2[imdb_score]),0.95)</f>
        <v>6</v>
      </c>
    </row>
    <row r="1607" spans="2:4" x14ac:dyDescent="0.3">
      <c r="B1607" t="str">
        <v>Anna Muylaert</v>
      </c>
      <c r="C1607" s="1" cm="1">
        <f t="array" ref="C1607">IFERROR(AVERAGE(IF(IMDB_Movies_2[director_name]='Director Analysis'!$B1607,IMDB_Movies_2[imdb_score])),0)</f>
        <v>7.9</v>
      </c>
      <c r="D1607" s="1" cm="1">
        <f t="array" ref="D1607">_xlfn.PERCENTILE.INC(IF(IMDB_Movies_2[director_name]='Director Analysis'!B1607,IMDB_Movies_2[imdb_score]),0.95)</f>
        <v>7.9</v>
      </c>
    </row>
    <row r="1608" spans="2:4" x14ac:dyDescent="0.3">
      <c r="B1608" t="str">
        <v>Steve Taylor</v>
      </c>
      <c r="C1608" s="1" cm="1">
        <f t="array" ref="C1608">IFERROR(AVERAGE(IF(IMDB_Movies_2[director_name]='Director Analysis'!$B1608,IMDB_Movies_2[imdb_score])),0)</f>
        <v>6</v>
      </c>
      <c r="D1608" s="1" cm="1">
        <f t="array" ref="D1608">_xlfn.PERCENTILE.INC(IF(IMDB_Movies_2[director_name]='Director Analysis'!B1608,IMDB_Movies_2[imdb_score]),0.95)</f>
        <v>6</v>
      </c>
    </row>
    <row r="1609" spans="2:4" x14ac:dyDescent="0.3">
      <c r="B1609" t="str">
        <v>Kurt Voss</v>
      </c>
      <c r="C1609" s="1" cm="1">
        <f t="array" ref="C1609">IFERROR(AVERAGE(IF(IMDB_Movies_2[director_name]='Director Analysis'!$B1609,IMDB_Movies_2[imdb_score])),0)</f>
        <v>6.1</v>
      </c>
      <c r="D1609" s="1" cm="1">
        <f t="array" ref="D1609">_xlfn.PERCENTILE.INC(IF(IMDB_Movies_2[director_name]='Director Analysis'!B1609,IMDB_Movies_2[imdb_score]),0.95)</f>
        <v>6.1</v>
      </c>
    </row>
    <row r="1610" spans="2:4" x14ac:dyDescent="0.3">
      <c r="B1610" t="str">
        <v>LÃ©a Pool</v>
      </c>
      <c r="C1610" s="1" cm="1">
        <f t="array" ref="C1610">IFERROR(AVERAGE(IF(IMDB_Movies_2[director_name]='Director Analysis'!$B1610,IMDB_Movies_2[imdb_score])),0)</f>
        <v>7.4</v>
      </c>
      <c r="D1610" s="1" cm="1">
        <f t="array" ref="D1610">_xlfn.PERCENTILE.INC(IF(IMDB_Movies_2[director_name]='Director Analysis'!B1610,IMDB_Movies_2[imdb_score]),0.95)</f>
        <v>7.4</v>
      </c>
    </row>
    <row r="1611" spans="2:4" x14ac:dyDescent="0.3">
      <c r="B1611" t="str">
        <v>James David Pasternak</v>
      </c>
      <c r="C1611" s="1" cm="1">
        <f t="array" ref="C1611">IFERROR(AVERAGE(IF(IMDB_Movies_2[director_name]='Director Analysis'!$B1611,IMDB_Movies_2[imdb_score])),0)</f>
        <v>6.2</v>
      </c>
      <c r="D1611" s="1" cm="1">
        <f t="array" ref="D1611">_xlfn.PERCENTILE.INC(IF(IMDB_Movies_2[director_name]='Director Analysis'!B1611,IMDB_Movies_2[imdb_score]),0.95)</f>
        <v>6.2</v>
      </c>
    </row>
    <row r="1612" spans="2:4" x14ac:dyDescent="0.3">
      <c r="B1612" t="str">
        <v>Tom Sanchez</v>
      </c>
      <c r="C1612" s="1" cm="1">
        <f t="array" ref="C1612">IFERROR(AVERAGE(IF(IMDB_Movies_2[director_name]='Director Analysis'!$B1612,IMDB_Movies_2[imdb_score])),0)</f>
        <v>7.2</v>
      </c>
      <c r="D1612" s="1" cm="1">
        <f t="array" ref="D1612">_xlfn.PERCENTILE.INC(IF(IMDB_Movies_2[director_name]='Director Analysis'!B1612,IMDB_Movies_2[imdb_score]),0.95)</f>
        <v>7.2</v>
      </c>
    </row>
    <row r="1613" spans="2:4" x14ac:dyDescent="0.3">
      <c r="B1613" t="str">
        <v>Rob McKittrick</v>
      </c>
      <c r="C1613" s="1" cm="1">
        <f t="array" ref="C1613">IFERROR(AVERAGE(IF(IMDB_Movies_2[director_name]='Director Analysis'!$B1613,IMDB_Movies_2[imdb_score])),0)</f>
        <v>6.8</v>
      </c>
      <c r="D1613" s="1" cm="1">
        <f t="array" ref="D1613">_xlfn.PERCENTILE.INC(IF(IMDB_Movies_2[director_name]='Director Analysis'!B1613,IMDB_Movies_2[imdb_score]),0.95)</f>
        <v>6.8</v>
      </c>
    </row>
    <row r="1614" spans="2:4" x14ac:dyDescent="0.3">
      <c r="B1614" t="str">
        <v>Jeff Burr</v>
      </c>
      <c r="C1614" s="1" cm="1">
        <f t="array" ref="C1614">IFERROR(AVERAGE(IF(IMDB_Movies_2[director_name]='Director Analysis'!$B1614,IMDB_Movies_2[imdb_score])),0)</f>
        <v>5.9</v>
      </c>
      <c r="D1614" s="1" cm="1">
        <f t="array" ref="D1614">_xlfn.PERCENTILE.INC(IF(IMDB_Movies_2[director_name]='Director Analysis'!B1614,IMDB_Movies_2[imdb_score]),0.95)</f>
        <v>5.9</v>
      </c>
    </row>
    <row r="1615" spans="2:4" x14ac:dyDescent="0.3">
      <c r="B1615" t="str">
        <v>Guy Maddin</v>
      </c>
      <c r="C1615" s="1" cm="1">
        <f t="array" ref="C1615">IFERROR(AVERAGE(IF(IMDB_Movies_2[director_name]='Director Analysis'!$B1615,IMDB_Movies_2[imdb_score])),0)</f>
        <v>7</v>
      </c>
      <c r="D1615" s="1" cm="1">
        <f t="array" ref="D1615">_xlfn.PERCENTILE.INC(IF(IMDB_Movies_2[director_name]='Director Analysis'!B1615,IMDB_Movies_2[imdb_score]),0.95)</f>
        <v>7</v>
      </c>
    </row>
    <row r="1616" spans="2:4" x14ac:dyDescent="0.3">
      <c r="B1616" t="str">
        <v>Panos Cosmatos</v>
      </c>
      <c r="C1616" s="1" cm="1">
        <f t="array" ref="C1616">IFERROR(AVERAGE(IF(IMDB_Movies_2[director_name]='Director Analysis'!$B1616,IMDB_Movies_2[imdb_score])),0)</f>
        <v>6.1</v>
      </c>
      <c r="D1616" s="1" cm="1">
        <f t="array" ref="D1616">_xlfn.PERCENTILE.INC(IF(IMDB_Movies_2[director_name]='Director Analysis'!B1616,IMDB_Movies_2[imdb_score]),0.95)</f>
        <v>6.1</v>
      </c>
    </row>
    <row r="1617" spans="2:4" x14ac:dyDescent="0.3">
      <c r="B1617" t="str">
        <v>Gareth Evans</v>
      </c>
      <c r="C1617" s="1" cm="1">
        <f t="array" ref="C1617">IFERROR(AVERAGE(IF(IMDB_Movies_2[director_name]='Director Analysis'!$B1617,IMDB_Movies_2[imdb_score])),0)</f>
        <v>7.6</v>
      </c>
      <c r="D1617" s="1" cm="1">
        <f t="array" ref="D1617">_xlfn.PERCENTILE.INC(IF(IMDB_Movies_2[director_name]='Director Analysis'!B1617,IMDB_Movies_2[imdb_score]),0.95)</f>
        <v>7.6</v>
      </c>
    </row>
    <row r="1618" spans="2:4" x14ac:dyDescent="0.3">
      <c r="B1618" t="str">
        <v>Levan Gabriadze</v>
      </c>
      <c r="C1618" s="1" cm="1">
        <f t="array" ref="C1618">IFERROR(AVERAGE(IF(IMDB_Movies_2[director_name]='Director Analysis'!$B1618,IMDB_Movies_2[imdb_score])),0)</f>
        <v>5.7</v>
      </c>
      <c r="D1618" s="1" cm="1">
        <f t="array" ref="D1618">_xlfn.PERCENTILE.INC(IF(IMDB_Movies_2[director_name]='Director Analysis'!B1618,IMDB_Movies_2[imdb_score]),0.95)</f>
        <v>5.7</v>
      </c>
    </row>
    <row r="1619" spans="2:4" x14ac:dyDescent="0.3">
      <c r="B1619" t="str">
        <v>Bradley Parker</v>
      </c>
      <c r="C1619" s="1" cm="1">
        <f t="array" ref="C1619">IFERROR(AVERAGE(IF(IMDB_Movies_2[director_name]='Director Analysis'!$B1619,IMDB_Movies_2[imdb_score])),0)</f>
        <v>5</v>
      </c>
      <c r="D1619" s="1" cm="1">
        <f t="array" ref="D1619">_xlfn.PERCENTILE.INC(IF(IMDB_Movies_2[director_name]='Director Analysis'!B1619,IMDB_Movies_2[imdb_score]),0.95)</f>
        <v>5</v>
      </c>
    </row>
    <row r="1620" spans="2:4" x14ac:dyDescent="0.3">
      <c r="B1620" t="str">
        <v>Clive Barker</v>
      </c>
      <c r="C1620" s="1" cm="1">
        <f t="array" ref="C1620">IFERROR(AVERAGE(IF(IMDB_Movies_2[director_name]='Director Analysis'!$B1620,IMDB_Movies_2[imdb_score])),0)</f>
        <v>7</v>
      </c>
      <c r="D1620" s="1" cm="1">
        <f t="array" ref="D1620">_xlfn.PERCENTILE.INC(IF(IMDB_Movies_2[director_name]='Director Analysis'!B1620,IMDB_Movies_2[imdb_score]),0.95)</f>
        <v>7</v>
      </c>
    </row>
    <row r="1621" spans="2:4" x14ac:dyDescent="0.3">
      <c r="B1621" t="str">
        <v>Harold Cronk</v>
      </c>
      <c r="C1621" s="1" cm="1">
        <f t="array" ref="C1621">IFERROR(AVERAGE(IF(IMDB_Movies_2[director_name]='Director Analysis'!$B1621,IMDB_Movies_2[imdb_score])),0)</f>
        <v>3.4</v>
      </c>
      <c r="D1621" s="1" cm="1">
        <f t="array" ref="D1621">_xlfn.PERCENTILE.INC(IF(IMDB_Movies_2[director_name]='Director Analysis'!B1621,IMDB_Movies_2[imdb_score]),0.95)</f>
        <v>3.4</v>
      </c>
    </row>
    <row r="1622" spans="2:4" x14ac:dyDescent="0.3">
      <c r="B1622" t="str">
        <v>Takao Okawara</v>
      </c>
      <c r="C1622" s="1" cm="1">
        <f t="array" ref="C1622">IFERROR(AVERAGE(IF(IMDB_Movies_2[director_name]='Director Analysis'!$B1622,IMDB_Movies_2[imdb_score])),0)</f>
        <v>6</v>
      </c>
      <c r="D1622" s="1" cm="1">
        <f t="array" ref="D1622">_xlfn.PERCENTILE.INC(IF(IMDB_Movies_2[director_name]='Director Analysis'!B1622,IMDB_Movies_2[imdb_score]),0.95)</f>
        <v>6</v>
      </c>
    </row>
    <row r="1623" spans="2:4" x14ac:dyDescent="0.3">
      <c r="B1623" t="str">
        <v>Duncan Tucker</v>
      </c>
      <c r="C1623" s="1" cm="1">
        <f t="array" ref="C1623">IFERROR(AVERAGE(IF(IMDB_Movies_2[director_name]='Director Analysis'!$B1623,IMDB_Movies_2[imdb_score])),0)</f>
        <v>7.4</v>
      </c>
      <c r="D1623" s="1" cm="1">
        <f t="array" ref="D1623">_xlfn.PERCENTILE.INC(IF(IMDB_Movies_2[director_name]='Director Analysis'!B1623,IMDB_Movies_2[imdb_score]),0.95)</f>
        <v>7.4</v>
      </c>
    </row>
    <row r="1624" spans="2:4" x14ac:dyDescent="0.3">
      <c r="B1624" t="str">
        <v>Russ Meyer</v>
      </c>
      <c r="C1624" s="1" cm="1">
        <f t="array" ref="C1624">IFERROR(AVERAGE(IF(IMDB_Movies_2[director_name]='Director Analysis'!$B1624,IMDB_Movies_2[imdb_score])),0)</f>
        <v>6.2</v>
      </c>
      <c r="D1624" s="1" cm="1">
        <f t="array" ref="D1624">_xlfn.PERCENTILE.INC(IF(IMDB_Movies_2[director_name]='Director Analysis'!B1624,IMDB_Movies_2[imdb_score]),0.95)</f>
        <v>6.2</v>
      </c>
    </row>
    <row r="1625" spans="2:4" x14ac:dyDescent="0.3">
      <c r="B1625" t="str">
        <v>Ben Lewin</v>
      </c>
      <c r="C1625" s="1" cm="1">
        <f t="array" ref="C1625">IFERROR(AVERAGE(IF(IMDB_Movies_2[director_name]='Director Analysis'!$B1625,IMDB_Movies_2[imdb_score])),0)</f>
        <v>7.2</v>
      </c>
      <c r="D1625" s="1" cm="1">
        <f t="array" ref="D1625">_xlfn.PERCENTILE.INC(IF(IMDB_Movies_2[director_name]='Director Analysis'!B1625,IMDB_Movies_2[imdb_score]),0.95)</f>
        <v>7.2</v>
      </c>
    </row>
    <row r="1626" spans="2:4" x14ac:dyDescent="0.3">
      <c r="B1626" t="str">
        <v>Courtney Hunt</v>
      </c>
      <c r="C1626" s="1" cm="1">
        <f t="array" ref="C1626">IFERROR(AVERAGE(IF(IMDB_Movies_2[director_name]='Director Analysis'!$B1626,IMDB_Movies_2[imdb_score])),0)</f>
        <v>7.2</v>
      </c>
      <c r="D1626" s="1" cm="1">
        <f t="array" ref="D1626">_xlfn.PERCENTILE.INC(IF(IMDB_Movies_2[director_name]='Director Analysis'!B1626,IMDB_Movies_2[imdb_score]),0.95)</f>
        <v>7.2</v>
      </c>
    </row>
    <row r="1627" spans="2:4" x14ac:dyDescent="0.3">
      <c r="B1627" t="str">
        <v>Morgan Neville</v>
      </c>
      <c r="C1627" s="1" cm="1">
        <f t="array" ref="C1627">IFERROR(AVERAGE(IF(IMDB_Movies_2[director_name]='Director Analysis'!$B1627,IMDB_Movies_2[imdb_score])),0)</f>
        <v>7.4</v>
      </c>
      <c r="D1627" s="1" cm="1">
        <f t="array" ref="D1627">_xlfn.PERCENTILE.INC(IF(IMDB_Movies_2[director_name]='Director Analysis'!B1627,IMDB_Movies_2[imdb_score]),0.95)</f>
        <v>7.4</v>
      </c>
    </row>
    <row r="1628" spans="2:4" x14ac:dyDescent="0.3">
      <c r="B1628" t="str">
        <v>Chris Paine</v>
      </c>
      <c r="C1628" s="1" cm="1">
        <f t="array" ref="C1628">IFERROR(AVERAGE(IF(IMDB_Movies_2[director_name]='Director Analysis'!$B1628,IMDB_Movies_2[imdb_score])),0)</f>
        <v>7.7</v>
      </c>
      <c r="D1628" s="1" cm="1">
        <f t="array" ref="D1628">_xlfn.PERCENTILE.INC(IF(IMDB_Movies_2[director_name]='Director Analysis'!B1628,IMDB_Movies_2[imdb_score]),0.95)</f>
        <v>7.7</v>
      </c>
    </row>
    <row r="1629" spans="2:4" x14ac:dyDescent="0.3">
      <c r="B1629" t="str">
        <v>Greg Berlanti</v>
      </c>
      <c r="C1629" s="1" cm="1">
        <f t="array" ref="C1629">IFERROR(AVERAGE(IF(IMDB_Movies_2[director_name]='Director Analysis'!$B1629,IMDB_Movies_2[imdb_score])),0)</f>
        <v>7</v>
      </c>
      <c r="D1629" s="1" cm="1">
        <f t="array" ref="D1629">_xlfn.PERCENTILE.INC(IF(IMDB_Movies_2[director_name]='Director Analysis'!B1629,IMDB_Movies_2[imdb_score]),0.95)</f>
        <v>7</v>
      </c>
    </row>
    <row r="1630" spans="2:4" x14ac:dyDescent="0.3">
      <c r="B1630" t="str">
        <v>Marc Levin</v>
      </c>
      <c r="C1630" s="1" cm="1">
        <f t="array" ref="C1630">IFERROR(AVERAGE(IF(IMDB_Movies_2[director_name]='Director Analysis'!$B1630,IMDB_Movies_2[imdb_score])),0)</f>
        <v>7.2</v>
      </c>
      <c r="D1630" s="1" cm="1">
        <f t="array" ref="D1630">_xlfn.PERCENTILE.INC(IF(IMDB_Movies_2[director_name]='Director Analysis'!B1630,IMDB_Movies_2[imdb_score]),0.95)</f>
        <v>7.2</v>
      </c>
    </row>
    <row r="1631" spans="2:4" x14ac:dyDescent="0.3">
      <c r="B1631" t="str">
        <v>Richard Dutcher</v>
      </c>
      <c r="C1631" s="1" cm="1">
        <f t="array" ref="C1631">IFERROR(AVERAGE(IF(IMDB_Movies_2[director_name]='Director Analysis'!$B1631,IMDB_Movies_2[imdb_score])),0)</f>
        <v>7.2</v>
      </c>
      <c r="D1631" s="1" cm="1">
        <f t="array" ref="D1631">_xlfn.PERCENTILE.INC(IF(IMDB_Movies_2[director_name]='Director Analysis'!B1631,IMDB_Movies_2[imdb_score]),0.95)</f>
        <v>7.2</v>
      </c>
    </row>
    <row r="1632" spans="2:4" x14ac:dyDescent="0.3">
      <c r="B1632" t="str">
        <v>Khalid Mohamed</v>
      </c>
      <c r="C1632" s="1" cm="1">
        <f t="array" ref="C1632">IFERROR(AVERAGE(IF(IMDB_Movies_2[director_name]='Director Analysis'!$B1632,IMDB_Movies_2[imdb_score])),0)</f>
        <v>6.2</v>
      </c>
      <c r="D1632" s="1" cm="1">
        <f t="array" ref="D1632">_xlfn.PERCENTILE.INC(IF(IMDB_Movies_2[director_name]='Director Analysis'!B1632,IMDB_Movies_2[imdb_score]),0.95)</f>
        <v>6.2</v>
      </c>
    </row>
    <row r="1633" spans="2:4" x14ac:dyDescent="0.3">
      <c r="B1633" t="str">
        <v>Finn Taylor</v>
      </c>
      <c r="C1633" s="1" cm="1">
        <f t="array" ref="C1633">IFERROR(AVERAGE(IF(IMDB_Movies_2[director_name]='Director Analysis'!$B1633,IMDB_Movies_2[imdb_score])),0)</f>
        <v>7</v>
      </c>
      <c r="D1633" s="1" cm="1">
        <f t="array" ref="D1633">_xlfn.PERCENTILE.INC(IF(IMDB_Movies_2[director_name]='Director Analysis'!B1633,IMDB_Movies_2[imdb_score]),0.95)</f>
        <v>7</v>
      </c>
    </row>
    <row r="1634" spans="2:4" x14ac:dyDescent="0.3">
      <c r="B1634" t="str">
        <v>Karen Moncrieff</v>
      </c>
      <c r="C1634" s="1" cm="1">
        <f t="array" ref="C1634">IFERROR(AVERAGE(IF(IMDB_Movies_2[director_name]='Director Analysis'!$B1634,IMDB_Movies_2[imdb_score])),0)</f>
        <v>6.7</v>
      </c>
      <c r="D1634" s="1" cm="1">
        <f t="array" ref="D1634">_xlfn.PERCENTILE.INC(IF(IMDB_Movies_2[director_name]='Director Analysis'!B1634,IMDB_Movies_2[imdb_score]),0.95)</f>
        <v>6.7</v>
      </c>
    </row>
    <row r="1635" spans="2:4" x14ac:dyDescent="0.3">
      <c r="B1635" t="str">
        <v>JosÃ© Luis Valenzuela</v>
      </c>
      <c r="C1635" s="1" cm="1">
        <f t="array" ref="C1635">IFERROR(AVERAGE(IF(IMDB_Movies_2[director_name]='Director Analysis'!$B1635,IMDB_Movies_2[imdb_score])),0)</f>
        <v>3.6</v>
      </c>
      <c r="D1635" s="1" cm="1">
        <f t="array" ref="D1635">_xlfn.PERCENTILE.INC(IF(IMDB_Movies_2[director_name]='Director Analysis'!B1635,IMDB_Movies_2[imdb_score]),0.95)</f>
        <v>3.6</v>
      </c>
    </row>
    <row r="1636" spans="2:4" x14ac:dyDescent="0.3">
      <c r="B1636" t="str">
        <v>Goran Dukic</v>
      </c>
      <c r="C1636" s="1" cm="1">
        <f t="array" ref="C1636">IFERROR(AVERAGE(IF(IMDB_Movies_2[director_name]='Director Analysis'!$B1636,IMDB_Movies_2[imdb_score])),0)</f>
        <v>7.4</v>
      </c>
      <c r="D1636" s="1" cm="1">
        <f t="array" ref="D1636">_xlfn.PERCENTILE.INC(IF(IMDB_Movies_2[director_name]='Director Analysis'!B1636,IMDB_Movies_2[imdb_score]),0.95)</f>
        <v>7.4</v>
      </c>
    </row>
    <row r="1637" spans="2:4" x14ac:dyDescent="0.3">
      <c r="B1637" t="str">
        <v>Efram Potelle</v>
      </c>
      <c r="C1637" s="1" cm="1">
        <f t="array" ref="C1637">IFERROR(AVERAGE(IF(IMDB_Movies_2[director_name]='Director Analysis'!$B1637,IMDB_Movies_2[imdb_score])),0)</f>
        <v>6.1</v>
      </c>
      <c r="D1637" s="1" cm="1">
        <f t="array" ref="D1637">_xlfn.PERCENTILE.INC(IF(IMDB_Movies_2[director_name]='Director Analysis'!B1637,IMDB_Movies_2[imdb_score]),0.95)</f>
        <v>6.1</v>
      </c>
    </row>
    <row r="1638" spans="2:4" x14ac:dyDescent="0.3">
      <c r="B1638" t="str">
        <v>Joshua Oppenheimer</v>
      </c>
      <c r="C1638" s="1" cm="1">
        <f t="array" ref="C1638">IFERROR(AVERAGE(IF(IMDB_Movies_2[director_name]='Director Analysis'!$B1638,IMDB_Movies_2[imdb_score])),0)</f>
        <v>8.1999999999999993</v>
      </c>
      <c r="D1638" cm="1">
        <f t="array" ref="D1638">_xlfn.PERCENTILE.INC(IF(IMDB_Movies_2[director_name]='Director Analysis'!B1638,IMDB_Movies_2[imdb_score]),0.95)</f>
        <v>8.1999999999999993</v>
      </c>
    </row>
    <row r="1639" spans="2:4" x14ac:dyDescent="0.3">
      <c r="B1639" t="str">
        <v>Alex Gibney</v>
      </c>
      <c r="C1639" s="1" cm="1">
        <f t="array" ref="C1639">IFERROR(AVERAGE(IF(IMDB_Movies_2[director_name]='Director Analysis'!$B1639,IMDB_Movies_2[imdb_score])),0)</f>
        <v>7.7</v>
      </c>
      <c r="D1639" cm="1">
        <f t="array" ref="D1639">_xlfn.PERCENTILE.INC(IF(IMDB_Movies_2[director_name]='Director Analysis'!B1639,IMDB_Movies_2[imdb_score]),0.95)</f>
        <v>7.7</v>
      </c>
    </row>
    <row r="1640" spans="2:4" x14ac:dyDescent="0.3">
      <c r="B1640" t="str">
        <v>Paul Crowder</v>
      </c>
      <c r="C1640" s="1" cm="1">
        <f t="array" ref="C1640">IFERROR(AVERAGE(IF(IMDB_Movies_2[director_name]='Director Analysis'!$B1640,IMDB_Movies_2[imdb_score])),0)</f>
        <v>7.3</v>
      </c>
      <c r="D1640" cm="1">
        <f t="array" ref="D1640">_xlfn.PERCENTILE.INC(IF(IMDB_Movies_2[director_name]='Director Analysis'!B1640,IMDB_Movies_2[imdb_score]),0.95)</f>
        <v>7.3</v>
      </c>
    </row>
    <row r="1641" spans="2:4" x14ac:dyDescent="0.3">
      <c r="B1641" t="str">
        <v>Anthony Powell</v>
      </c>
      <c r="C1641" s="1" cm="1">
        <f t="array" ref="C1641">IFERROR(AVERAGE(IF(IMDB_Movies_2[director_name]='Director Analysis'!$B1641,IMDB_Movies_2[imdb_score])),0)</f>
        <v>7.6</v>
      </c>
      <c r="D1641" cm="1">
        <f t="array" ref="D1641">_xlfn.PERCENTILE.INC(IF(IMDB_Movies_2[director_name]='Director Analysis'!B1641,IMDB_Movies_2[imdb_score]),0.95)</f>
        <v>7.6</v>
      </c>
    </row>
    <row r="1642" spans="2:4" x14ac:dyDescent="0.3">
      <c r="B1642" t="str">
        <v>Kief Davidson</v>
      </c>
      <c r="C1642" s="1" cm="1">
        <f t="array" ref="C1642">IFERROR(AVERAGE(IF(IMDB_Movies_2[director_name]='Director Analysis'!$B1642,IMDB_Movies_2[imdb_score])),0)</f>
        <v>6.8</v>
      </c>
      <c r="D1642" cm="1">
        <f t="array" ref="D1642">_xlfn.PERCENTILE.INC(IF(IMDB_Movies_2[director_name]='Director Analysis'!B1642,IMDB_Movies_2[imdb_score]),0.95)</f>
        <v>6.8</v>
      </c>
    </row>
    <row r="1643" spans="2:4" x14ac:dyDescent="0.3">
      <c r="B1643" t="str">
        <v>Johnny Remo</v>
      </c>
      <c r="C1643" s="1" cm="1">
        <f t="array" ref="C1643">IFERROR(AVERAGE(IF(IMDB_Movies_2[director_name]='Director Analysis'!$B1643,IMDB_Movies_2[imdb_score])),0)</f>
        <v>5.6</v>
      </c>
      <c r="D1643" cm="1">
        <f t="array" ref="D1643">_xlfn.PERCENTILE.INC(IF(IMDB_Movies_2[director_name]='Director Analysis'!B1643,IMDB_Movies_2[imdb_score]),0.95)</f>
        <v>5.6</v>
      </c>
    </row>
    <row r="1644" spans="2:4" x14ac:dyDescent="0.3">
      <c r="B1644" t="str">
        <v>Vivek Agnihotri</v>
      </c>
      <c r="C1644" s="1" cm="1">
        <f t="array" ref="C1644">IFERROR(AVERAGE(IF(IMDB_Movies_2[director_name]='Director Analysis'!$B1644,IMDB_Movies_2[imdb_score])),0)</f>
        <v>4.8</v>
      </c>
      <c r="D1644" cm="1">
        <f t="array" ref="D1644">_xlfn.PERCENTILE.INC(IF(IMDB_Movies_2[director_name]='Director Analysis'!B1644,IMDB_Movies_2[imdb_score]),0.95)</f>
        <v>4.8</v>
      </c>
    </row>
    <row r="1645" spans="2:4" x14ac:dyDescent="0.3">
      <c r="B1645" t="str">
        <v>Ti West</v>
      </c>
      <c r="C1645" s="1" cm="1">
        <f t="array" ref="C1645">IFERROR(AVERAGE(IF(IMDB_Movies_2[director_name]='Director Analysis'!$B1645,IMDB_Movies_2[imdb_score])),0)</f>
        <v>5.95</v>
      </c>
      <c r="D1645" cm="1">
        <f t="array" ref="D1645">_xlfn.PERCENTILE.INC(IF(IMDB_Movies_2[director_name]='Director Analysis'!B1645,IMDB_Movies_2[imdb_score]),0.95)</f>
        <v>6.3550000000000004</v>
      </c>
    </row>
    <row r="1646" spans="2:4" x14ac:dyDescent="0.3">
      <c r="B1646" t="str">
        <v>Nick Tomnay</v>
      </c>
      <c r="C1646" s="1" cm="1">
        <f t="array" ref="C1646">IFERROR(AVERAGE(IF(IMDB_Movies_2[director_name]='Director Analysis'!$B1646,IMDB_Movies_2[imdb_score])),0)</f>
        <v>6.8</v>
      </c>
      <c r="D1646" cm="1">
        <f t="array" ref="D1646">_xlfn.PERCENTILE.INC(IF(IMDB_Movies_2[director_name]='Director Analysis'!B1646,IMDB_Movies_2[imdb_score]),0.95)</f>
        <v>6.8</v>
      </c>
    </row>
    <row r="1647" spans="2:4" x14ac:dyDescent="0.3">
      <c r="B1647" t="str">
        <v>Eric Nicholas</v>
      </c>
      <c r="C1647" s="1" cm="1">
        <f t="array" ref="C1647">IFERROR(AVERAGE(IF(IMDB_Movies_2[director_name]='Director Analysis'!$B1647,IMDB_Movies_2[imdb_score])),0)</f>
        <v>6.1</v>
      </c>
      <c r="D1647" cm="1">
        <f t="array" ref="D1647">_xlfn.PERCENTILE.INC(IF(IMDB_Movies_2[director_name]='Director Analysis'!B1647,IMDB_Movies_2[imdb_score]),0.95)</f>
        <v>6.1</v>
      </c>
    </row>
    <row r="1648" spans="2:4" x14ac:dyDescent="0.3">
      <c r="B1648" t="str">
        <v>Benjamin Dickinson</v>
      </c>
      <c r="C1648" s="1" cm="1">
        <f t="array" ref="C1648">IFERROR(AVERAGE(IF(IMDB_Movies_2[director_name]='Director Analysis'!$B1648,IMDB_Movies_2[imdb_score])),0)</f>
        <v>5.5</v>
      </c>
      <c r="D1648" cm="1">
        <f t="array" ref="D1648">_xlfn.PERCENTILE.INC(IF(IMDB_Movies_2[director_name]='Director Analysis'!B1648,IMDB_Movies_2[imdb_score]),0.95)</f>
        <v>5.5</v>
      </c>
    </row>
    <row r="1649" spans="2:4" x14ac:dyDescent="0.3">
      <c r="B1649" t="str">
        <v>Hal Haberman</v>
      </c>
      <c r="C1649" s="1" cm="1">
        <f t="array" ref="C1649">IFERROR(AVERAGE(IF(IMDB_Movies_2[director_name]='Director Analysis'!$B1649,IMDB_Movies_2[imdb_score])),0)</f>
        <v>6.9</v>
      </c>
      <c r="D1649" cm="1">
        <f t="array" ref="D1649">_xlfn.PERCENTILE.INC(IF(IMDB_Movies_2[director_name]='Director Analysis'!B1649,IMDB_Movies_2[imdb_score]),0.95)</f>
        <v>6.9</v>
      </c>
    </row>
    <row r="1650" spans="2:4" x14ac:dyDescent="0.3">
      <c r="B1650" t="str">
        <v>Frank Whaley</v>
      </c>
      <c r="C1650" s="1" cm="1">
        <f t="array" ref="C1650">IFERROR(AVERAGE(IF(IMDB_Movies_2[director_name]='Director Analysis'!$B1650,IMDB_Movies_2[imdb_score])),0)</f>
        <v>5.4</v>
      </c>
      <c r="D1650" cm="1">
        <f t="array" ref="D1650">_xlfn.PERCENTILE.INC(IF(IMDB_Movies_2[director_name]='Director Analysis'!B1650,IMDB_Movies_2[imdb_score]),0.95)</f>
        <v>5.4</v>
      </c>
    </row>
    <row r="1651" spans="2:4" x14ac:dyDescent="0.3">
      <c r="B1651" t="str">
        <v>Elia Kazan</v>
      </c>
      <c r="C1651" s="1" cm="1">
        <f t="array" ref="C1651">IFERROR(AVERAGE(IF(IMDB_Movies_2[director_name]='Director Analysis'!$B1651,IMDB_Movies_2[imdb_score])),0)</f>
        <v>8.1999999999999993</v>
      </c>
      <c r="D1651" cm="1">
        <f t="array" ref="D1651">_xlfn.PERCENTILE.INC(IF(IMDB_Movies_2[director_name]='Director Analysis'!B1651,IMDB_Movies_2[imdb_score]),0.95)</f>
        <v>8.1999999999999993</v>
      </c>
    </row>
    <row r="1652" spans="2:4" x14ac:dyDescent="0.3">
      <c r="B1652" t="str">
        <v>Kat Coiro</v>
      </c>
      <c r="C1652" s="1" cm="1">
        <f t="array" ref="C1652">IFERROR(AVERAGE(IF(IMDB_Movies_2[director_name]='Director Analysis'!$B1652,IMDB_Movies_2[imdb_score])),0)</f>
        <v>5.7</v>
      </c>
      <c r="D1652" cm="1">
        <f t="array" ref="D1652">_xlfn.PERCENTILE.INC(IF(IMDB_Movies_2[director_name]='Director Analysis'!B1652,IMDB_Movies_2[imdb_score]),0.95)</f>
        <v>5.7</v>
      </c>
    </row>
    <row r="1653" spans="2:4" x14ac:dyDescent="0.3">
      <c r="B1653" t="str">
        <v>Cristian Mungiu</v>
      </c>
      <c r="C1653" s="1" cm="1">
        <f t="array" ref="C1653">IFERROR(AVERAGE(IF(IMDB_Movies_2[director_name]='Director Analysis'!$B1653,IMDB_Movies_2[imdb_score])),0)</f>
        <v>7.9</v>
      </c>
      <c r="D1653" cm="1">
        <f t="array" ref="D1653">_xlfn.PERCENTILE.INC(IF(IMDB_Movies_2[director_name]='Director Analysis'!B1653,IMDB_Movies_2[imdb_score]),0.95)</f>
        <v>7.9</v>
      </c>
    </row>
    <row r="1654" spans="2:4" x14ac:dyDescent="0.3">
      <c r="B1654" t="str">
        <v>Ramaa Mosley</v>
      </c>
      <c r="C1654" s="1" cm="1">
        <f t="array" ref="C1654">IFERROR(AVERAGE(IF(IMDB_Movies_2[director_name]='Director Analysis'!$B1654,IMDB_Movies_2[imdb_score])),0)</f>
        <v>6.4</v>
      </c>
      <c r="D1654" cm="1">
        <f t="array" ref="D1654">_xlfn.PERCENTILE.INC(IF(IMDB_Movies_2[director_name]='Director Analysis'!B1654,IMDB_Movies_2[imdb_score]),0.95)</f>
        <v>6.4</v>
      </c>
    </row>
    <row r="1655" spans="2:4" x14ac:dyDescent="0.3">
      <c r="B1655" t="str">
        <v>C. Jay Cox</v>
      </c>
      <c r="C1655" s="1" cm="1">
        <f t="array" ref="C1655">IFERROR(AVERAGE(IF(IMDB_Movies_2[director_name]='Director Analysis'!$B1655,IMDB_Movies_2[imdb_score])),0)</f>
        <v>6.45</v>
      </c>
      <c r="D1655" cm="1">
        <f t="array" ref="D1655">_xlfn.PERCENTILE.INC(IF(IMDB_Movies_2[director_name]='Director Analysis'!B1655,IMDB_Movies_2[imdb_score]),0.95)</f>
        <v>7.125</v>
      </c>
    </row>
    <row r="1656" spans="2:4" x14ac:dyDescent="0.3">
      <c r="B1656" t="str">
        <v>Jamie Travis</v>
      </c>
      <c r="C1656" s="1" cm="1">
        <f t="array" ref="C1656">IFERROR(AVERAGE(IF(IMDB_Movies_2[director_name]='Director Analysis'!$B1656,IMDB_Movies_2[imdb_score])),0)</f>
        <v>6</v>
      </c>
      <c r="D1656" cm="1">
        <f t="array" ref="D1656">_xlfn.PERCENTILE.INC(IF(IMDB_Movies_2[director_name]='Director Analysis'!B1656,IMDB_Movies_2[imdb_score]),0.95)</f>
        <v>6</v>
      </c>
    </row>
    <row r="1657" spans="2:4" x14ac:dyDescent="0.3">
      <c r="B1657" t="str">
        <v>Rich Christiano</v>
      </c>
      <c r="C1657" s="1" cm="1">
        <f t="array" ref="C1657">IFERROR(AVERAGE(IF(IMDB_Movies_2[director_name]='Director Analysis'!$B1657,IMDB_Movies_2[imdb_score])),0)</f>
        <v>5.6</v>
      </c>
      <c r="D1657" cm="1">
        <f t="array" ref="D1657">_xlfn.PERCENTILE.INC(IF(IMDB_Movies_2[director_name]='Director Analysis'!B1657,IMDB_Movies_2[imdb_score]),0.95)</f>
        <v>5.6</v>
      </c>
    </row>
    <row r="1658" spans="2:4" x14ac:dyDescent="0.3">
      <c r="B1658" t="str">
        <v>Asghar Farhadi</v>
      </c>
      <c r="C1658" s="1" cm="1">
        <f t="array" ref="C1658">IFERROR(AVERAGE(IF(IMDB_Movies_2[director_name]='Director Analysis'!$B1658,IMDB_Movies_2[imdb_score])),0)</f>
        <v>8.4</v>
      </c>
      <c r="D1658" cm="1">
        <f t="array" ref="D1658">_xlfn.PERCENTILE.INC(IF(IMDB_Movies_2[director_name]='Director Analysis'!B1658,IMDB_Movies_2[imdb_score]),0.95)</f>
        <v>8.4</v>
      </c>
    </row>
    <row r="1659" spans="2:4" x14ac:dyDescent="0.3">
      <c r="B1659" t="str">
        <v>Shane Dawson</v>
      </c>
      <c r="C1659" s="1" cm="1">
        <f t="array" ref="C1659">IFERROR(AVERAGE(IF(IMDB_Movies_2[director_name]='Director Analysis'!$B1659,IMDB_Movies_2[imdb_score])),0)</f>
        <v>5.0999999999999996</v>
      </c>
      <c r="D1659" cm="1">
        <f t="array" ref="D1659">_xlfn.PERCENTILE.INC(IF(IMDB_Movies_2[director_name]='Director Analysis'!B1659,IMDB_Movies_2[imdb_score]),0.95)</f>
        <v>5.0999999999999996</v>
      </c>
    </row>
    <row r="1660" spans="2:4" x14ac:dyDescent="0.3">
      <c r="B1660" t="str">
        <v>Ryan Little</v>
      </c>
      <c r="C1660" s="1" cm="1">
        <f t="array" ref="C1660">IFERROR(AVERAGE(IF(IMDB_Movies_2[director_name]='Director Analysis'!$B1660,IMDB_Movies_2[imdb_score])),0)</f>
        <v>6.8</v>
      </c>
      <c r="D1660" cm="1">
        <f t="array" ref="D1660">_xlfn.PERCENTILE.INC(IF(IMDB_Movies_2[director_name]='Director Analysis'!B1660,IMDB_Movies_2[imdb_score]),0.95)</f>
        <v>6.8</v>
      </c>
    </row>
    <row r="1661" spans="2:4" x14ac:dyDescent="0.3">
      <c r="B1661" t="str">
        <v>Matt Maiellaro</v>
      </c>
      <c r="C1661" s="1" cm="1">
        <f t="array" ref="C1661">IFERROR(AVERAGE(IF(IMDB_Movies_2[director_name]='Director Analysis'!$B1661,IMDB_Movies_2[imdb_score])),0)</f>
        <v>6.9</v>
      </c>
      <c r="D1661" cm="1">
        <f t="array" ref="D1661">_xlfn.PERCENTILE.INC(IF(IMDB_Movies_2[director_name]='Director Analysis'!B1661,IMDB_Movies_2[imdb_score]),0.95)</f>
        <v>6.9</v>
      </c>
    </row>
    <row r="1662" spans="2:4" x14ac:dyDescent="0.3">
      <c r="B1662" t="str">
        <v>Ben Wheatley</v>
      </c>
      <c r="C1662" s="1" cm="1">
        <f t="array" ref="C1662">IFERROR(AVERAGE(IF(IMDB_Movies_2[director_name]='Director Analysis'!$B1662,IMDB_Movies_2[imdb_score])),0)</f>
        <v>6.3</v>
      </c>
      <c r="D1662" cm="1">
        <f t="array" ref="D1662">_xlfn.PERCENTILE.INC(IF(IMDB_Movies_2[director_name]='Director Analysis'!B1662,IMDB_Movies_2[imdb_score]),0.95)</f>
        <v>6.3</v>
      </c>
    </row>
    <row r="1663" spans="2:4" x14ac:dyDescent="0.3">
      <c r="B1663" t="str">
        <v>Oliver Blackburn</v>
      </c>
      <c r="C1663" s="1" cm="1">
        <f t="array" ref="C1663">IFERROR(AVERAGE(IF(IMDB_Movies_2[director_name]='Director Analysis'!$B1663,IMDB_Movies_2[imdb_score])),0)</f>
        <v>5.2</v>
      </c>
      <c r="D1663" cm="1">
        <f t="array" ref="D1663">_xlfn.PERCENTILE.INC(IF(IMDB_Movies_2[director_name]='Director Analysis'!B1663,IMDB_Movies_2[imdb_score]),0.95)</f>
        <v>5.2</v>
      </c>
    </row>
    <row r="1664" spans="2:4" x14ac:dyDescent="0.3">
      <c r="B1664" t="str">
        <v>Ryan Fleck</v>
      </c>
      <c r="C1664" s="1" cm="1">
        <f t="array" ref="C1664">IFERROR(AVERAGE(IF(IMDB_Movies_2[director_name]='Director Analysis'!$B1664,IMDB_Movies_2[imdb_score])),0)</f>
        <v>7.2</v>
      </c>
      <c r="D1664" cm="1">
        <f t="array" ref="D1664">_xlfn.PERCENTILE.INC(IF(IMDB_Movies_2[director_name]='Director Analysis'!B1664,IMDB_Movies_2[imdb_score]),0.95)</f>
        <v>7.2</v>
      </c>
    </row>
    <row r="1665" spans="2:4" x14ac:dyDescent="0.3">
      <c r="B1665" t="str">
        <v>Jennifer Wynne Farmer</v>
      </c>
      <c r="C1665" s="1" cm="1">
        <f t="array" ref="C1665">IFERROR(AVERAGE(IF(IMDB_Movies_2[director_name]='Director Analysis'!$B1665,IMDB_Movies_2[imdb_score])),0)</f>
        <v>6.5</v>
      </c>
      <c r="D1665" cm="1">
        <f t="array" ref="D1665">_xlfn.PERCENTILE.INC(IF(IMDB_Movies_2[director_name]='Director Analysis'!B1665,IMDB_Movies_2[imdb_score]),0.95)</f>
        <v>6.5</v>
      </c>
    </row>
    <row r="1666" spans="2:4" x14ac:dyDescent="0.3">
      <c r="B1666" t="str">
        <v>Christopher Scott Cherot</v>
      </c>
      <c r="C1666" s="1" cm="1">
        <f t="array" ref="C1666">IFERROR(AVERAGE(IF(IMDB_Movies_2[director_name]='Director Analysis'!$B1666,IMDB_Movies_2[imdb_score])),0)</f>
        <v>6.5</v>
      </c>
      <c r="D1666" cm="1">
        <f t="array" ref="D1666">_xlfn.PERCENTILE.INC(IF(IMDB_Movies_2[director_name]='Director Analysis'!B1666,IMDB_Movies_2[imdb_score]),0.95)</f>
        <v>6.5</v>
      </c>
    </row>
    <row r="1667" spans="2:4" x14ac:dyDescent="0.3">
      <c r="B1667" t="str">
        <v>Mark Sandrich</v>
      </c>
      <c r="C1667" s="1" cm="1">
        <f t="array" ref="C1667">IFERROR(AVERAGE(IF(IMDB_Movies_2[director_name]='Director Analysis'!$B1667,IMDB_Movies_2[imdb_score])),0)</f>
        <v>7.8</v>
      </c>
      <c r="D1667" cm="1">
        <f t="array" ref="D1667">_xlfn.PERCENTILE.INC(IF(IMDB_Movies_2[director_name]='Director Analysis'!B1667,IMDB_Movies_2[imdb_score]),0.95)</f>
        <v>7.8</v>
      </c>
    </row>
    <row r="1668" spans="2:4" x14ac:dyDescent="0.3">
      <c r="B1668" t="str">
        <v>Daniel Myrick</v>
      </c>
      <c r="C1668" s="1" cm="1">
        <f t="array" ref="C1668">IFERROR(AVERAGE(IF(IMDB_Movies_2[director_name]='Director Analysis'!$B1668,IMDB_Movies_2[imdb_score])),0)</f>
        <v>6.4</v>
      </c>
      <c r="D1668" cm="1">
        <f t="array" ref="D1668">_xlfn.PERCENTILE.INC(IF(IMDB_Movies_2[director_name]='Director Analysis'!B1668,IMDB_Movies_2[imdb_score]),0.95)</f>
        <v>6.4</v>
      </c>
    </row>
    <row r="1669" spans="2:4" x14ac:dyDescent="0.3">
      <c r="B1669" t="str">
        <v>Michael Wadleigh</v>
      </c>
      <c r="C1669" s="1" cm="1">
        <f t="array" ref="C1669">IFERROR(AVERAGE(IF(IMDB_Movies_2[director_name]='Director Analysis'!$B1669,IMDB_Movies_2[imdb_score])),0)</f>
        <v>8.1</v>
      </c>
      <c r="D1669" cm="1">
        <f t="array" ref="D1669">_xlfn.PERCENTILE.INC(IF(IMDB_Movies_2[director_name]='Director Analysis'!B1669,IMDB_Movies_2[imdb_score]),0.95)</f>
        <v>8.1</v>
      </c>
    </row>
    <row r="1670" spans="2:4" x14ac:dyDescent="0.3">
      <c r="B1670" t="str">
        <v>Gene Teigland</v>
      </c>
      <c r="C1670" s="1" cm="1">
        <f t="array" ref="C1670">IFERROR(AVERAGE(IF(IMDB_Movies_2[director_name]='Director Analysis'!$B1670,IMDB_Movies_2[imdb_score])),0)</f>
        <v>5.6</v>
      </c>
      <c r="D1670" cm="1">
        <f t="array" ref="D1670">_xlfn.PERCENTILE.INC(IF(IMDB_Movies_2[director_name]='Director Analysis'!B1670,IMDB_Movies_2[imdb_score]),0.95)</f>
        <v>5.6</v>
      </c>
    </row>
    <row r="1671" spans="2:4" x14ac:dyDescent="0.3">
      <c r="B1671" t="str">
        <v>Scott Ziehl</v>
      </c>
      <c r="C1671" s="1" cm="1">
        <f t="array" ref="C1671">IFERROR(AVERAGE(IF(IMDB_Movies_2[director_name]='Director Analysis'!$B1671,IMDB_Movies_2[imdb_score])),0)</f>
        <v>6.6</v>
      </c>
      <c r="D1671" cm="1">
        <f t="array" ref="D1671">_xlfn.PERCENTILE.INC(IF(IMDB_Movies_2[director_name]='Director Analysis'!B1671,IMDB_Movies_2[imdb_score]),0.95)</f>
        <v>6.6</v>
      </c>
    </row>
    <row r="1672" spans="2:4" x14ac:dyDescent="0.3">
      <c r="B1672" t="str">
        <v>U. Roberto Romano</v>
      </c>
      <c r="C1672" s="1" cm="1">
        <f t="array" ref="C1672">IFERROR(AVERAGE(IF(IMDB_Movies_2[director_name]='Director Analysis'!$B1672,IMDB_Movies_2[imdb_score])),0)</f>
        <v>7.2</v>
      </c>
      <c r="D1672" cm="1">
        <f t="array" ref="D1672">_xlfn.PERCENTILE.INC(IF(IMDB_Movies_2[director_name]='Director Analysis'!B1672,IMDB_Movies_2[imdb_score]),0.95)</f>
        <v>7.2</v>
      </c>
    </row>
    <row r="1673" spans="2:4" x14ac:dyDescent="0.3">
      <c r="B1673" t="str">
        <v>Joe Camp</v>
      </c>
      <c r="C1673" s="1" cm="1">
        <f t="array" ref="C1673">IFERROR(AVERAGE(IF(IMDB_Movies_2[director_name]='Director Analysis'!$B1673,IMDB_Movies_2[imdb_score])),0)</f>
        <v>6.1</v>
      </c>
      <c r="D1673" cm="1">
        <f t="array" ref="D1673">_xlfn.PERCENTILE.INC(IF(IMDB_Movies_2[director_name]='Director Analysis'!B1673,IMDB_Movies_2[imdb_score]),0.95)</f>
        <v>6.1</v>
      </c>
    </row>
    <row r="1674" spans="2:4" x14ac:dyDescent="0.3">
      <c r="B1674" t="str">
        <v>John 'Bud' Cardos</v>
      </c>
      <c r="C1674" s="1" cm="1">
        <f t="array" ref="C1674">IFERROR(AVERAGE(IF(IMDB_Movies_2[director_name]='Director Analysis'!$B1674,IMDB_Movies_2[imdb_score])),0)</f>
        <v>5.9</v>
      </c>
      <c r="D1674" cm="1">
        <f t="array" ref="D1674">_xlfn.PERCENTILE.INC(IF(IMDB_Movies_2[director_name]='Director Analysis'!B1674,IMDB_Movies_2[imdb_score]),0.95)</f>
        <v>5.9</v>
      </c>
    </row>
    <row r="1675" spans="2:4" x14ac:dyDescent="0.3">
      <c r="B1675" t="str">
        <v>Brian Baugh</v>
      </c>
      <c r="C1675" s="1" cm="1">
        <f t="array" ref="C1675">IFERROR(AVERAGE(IF(IMDB_Movies_2[director_name]='Director Analysis'!$B1675,IMDB_Movies_2[imdb_score])),0)</f>
        <v>7.1</v>
      </c>
      <c r="D1675" cm="1">
        <f t="array" ref="D1675">_xlfn.PERCENTILE.INC(IF(IMDB_Movies_2[director_name]='Director Analysis'!B1675,IMDB_Movies_2[imdb_score]),0.95)</f>
        <v>7.1</v>
      </c>
    </row>
    <row r="1676" spans="2:4" x14ac:dyDescent="0.3">
      <c r="B1676" t="str">
        <v>Barry W. Blaustein</v>
      </c>
      <c r="C1676" s="1" cm="1">
        <f t="array" ref="C1676">IFERROR(AVERAGE(IF(IMDB_Movies_2[director_name]='Director Analysis'!$B1676,IMDB_Movies_2[imdb_score])),0)</f>
        <v>7.6</v>
      </c>
      <c r="D1676" cm="1">
        <f t="array" ref="D1676">_xlfn.PERCENTILE.INC(IF(IMDB_Movies_2[director_name]='Director Analysis'!B1676,IMDB_Movies_2[imdb_score]),0.95)</f>
        <v>7.6</v>
      </c>
    </row>
    <row r="1677" spans="2:4" x14ac:dyDescent="0.3">
      <c r="B1677" t="str">
        <v>Kurt Hale</v>
      </c>
      <c r="C1677" s="1" cm="1">
        <f t="array" ref="C1677">IFERROR(AVERAGE(IF(IMDB_Movies_2[director_name]='Director Analysis'!$B1677,IMDB_Movies_2[imdb_score])),0)</f>
        <v>6.2</v>
      </c>
      <c r="D1677" cm="1">
        <f t="array" ref="D1677">_xlfn.PERCENTILE.INC(IF(IMDB_Movies_2[director_name]='Director Analysis'!B1677,IMDB_Movies_2[imdb_score]),0.95)</f>
        <v>6.3800000000000008</v>
      </c>
    </row>
    <row r="1678" spans="2:4" x14ac:dyDescent="0.3">
      <c r="B1678" t="str">
        <v>Siddiq Barmak</v>
      </c>
      <c r="C1678" s="1" cm="1">
        <f t="array" ref="C1678">IFERROR(AVERAGE(IF(IMDB_Movies_2[director_name]='Director Analysis'!$B1678,IMDB_Movies_2[imdb_score])),0)</f>
        <v>7.4</v>
      </c>
      <c r="D1678" cm="1">
        <f t="array" ref="D1678">_xlfn.PERCENTILE.INC(IF(IMDB_Movies_2[director_name]='Director Analysis'!B1678,IMDB_Movies_2[imdb_score]),0.95)</f>
        <v>7.4</v>
      </c>
    </row>
    <row r="1679" spans="2:4" x14ac:dyDescent="0.3">
      <c r="B1679" t="str">
        <v>Joseph Dorman</v>
      </c>
      <c r="C1679" s="1" cm="1">
        <f t="array" ref="C1679">IFERROR(AVERAGE(IF(IMDB_Movies_2[director_name]='Director Analysis'!$B1679,IMDB_Movies_2[imdb_score])),0)</f>
        <v>6.8</v>
      </c>
      <c r="D1679" cm="1">
        <f t="array" ref="D1679">_xlfn.PERCENTILE.INC(IF(IMDB_Movies_2[director_name]='Director Analysis'!B1679,IMDB_Movies_2[imdb_score]),0.95)</f>
        <v>6.8</v>
      </c>
    </row>
    <row r="1680" spans="2:4" x14ac:dyDescent="0.3">
      <c r="B1680" t="str">
        <v>Greg Harrison</v>
      </c>
      <c r="C1680" s="1" cm="1">
        <f t="array" ref="C1680">IFERROR(AVERAGE(IF(IMDB_Movies_2[director_name]='Director Analysis'!$B1680,IMDB_Movies_2[imdb_score])),0)</f>
        <v>6</v>
      </c>
      <c r="D1680" cm="1">
        <f t="array" ref="D1680">_xlfn.PERCENTILE.INC(IF(IMDB_Movies_2[director_name]='Director Analysis'!B1680,IMDB_Movies_2[imdb_score]),0.95)</f>
        <v>6.45</v>
      </c>
    </row>
    <row r="1681" spans="2:4" x14ac:dyDescent="0.3">
      <c r="B1681" t="str">
        <v>Jacob Aaron Estes</v>
      </c>
      <c r="C1681" s="1" cm="1">
        <f t="array" ref="C1681">IFERROR(AVERAGE(IF(IMDB_Movies_2[director_name]='Director Analysis'!$B1681,IMDB_Movies_2[imdb_score])),0)</f>
        <v>7.3</v>
      </c>
      <c r="D1681" cm="1">
        <f t="array" ref="D1681">_xlfn.PERCENTILE.INC(IF(IMDB_Movies_2[director_name]='Director Analysis'!B1681,IMDB_Movies_2[imdb_score]),0.95)</f>
        <v>7.3</v>
      </c>
    </row>
    <row r="1682" spans="2:4" x14ac:dyDescent="0.3">
      <c r="B1682" t="str">
        <v>Eric Schaeffer</v>
      </c>
      <c r="C1682" s="1" cm="1">
        <f t="array" ref="C1682">IFERROR(AVERAGE(IF(IMDB_Movies_2[director_name]='Director Analysis'!$B1682,IMDB_Movies_2[imdb_score])),0)</f>
        <v>6</v>
      </c>
      <c r="D1682" cm="1">
        <f t="array" ref="D1682">_xlfn.PERCENTILE.INC(IF(IMDB_Movies_2[director_name]='Director Analysis'!B1682,IMDB_Movies_2[imdb_score]),0.95)</f>
        <v>6</v>
      </c>
    </row>
    <row r="1683" spans="2:4" x14ac:dyDescent="0.3">
      <c r="B1683" t="str">
        <v>Neema Barnette</v>
      </c>
      <c r="C1683" s="1" cm="1">
        <f t="array" ref="C1683">IFERROR(AVERAGE(IF(IMDB_Movies_2[director_name]='Director Analysis'!$B1683,IMDB_Movies_2[imdb_score])),0)</f>
        <v>5.3</v>
      </c>
      <c r="D1683" cm="1">
        <f t="array" ref="D1683">_xlfn.PERCENTILE.INC(IF(IMDB_Movies_2[director_name]='Director Analysis'!B1683,IMDB_Movies_2[imdb_score]),0.95)</f>
        <v>5.3</v>
      </c>
    </row>
    <row r="1684" spans="2:4" x14ac:dyDescent="0.3">
      <c r="B1684" t="str">
        <v>Molly Bernstein</v>
      </c>
      <c r="C1684" s="1" cm="1">
        <f t="array" ref="C1684">IFERROR(AVERAGE(IF(IMDB_Movies_2[director_name]='Director Analysis'!$B1684,IMDB_Movies_2[imdb_score])),0)</f>
        <v>7.1</v>
      </c>
      <c r="D1684" cm="1">
        <f t="array" ref="D1684">_xlfn.PERCENTILE.INC(IF(IMDB_Movies_2[director_name]='Director Analysis'!B1684,IMDB_Movies_2[imdb_score]),0.95)</f>
        <v>7.1</v>
      </c>
    </row>
    <row r="1685" spans="2:4" x14ac:dyDescent="0.3">
      <c r="B1685" t="str">
        <v>Marius A. Markevicius</v>
      </c>
      <c r="C1685" s="1" cm="1">
        <f t="array" ref="C1685">IFERROR(AVERAGE(IF(IMDB_Movies_2[director_name]='Director Analysis'!$B1685,IMDB_Movies_2[imdb_score])),0)</f>
        <v>8.4</v>
      </c>
      <c r="D1685" cm="1">
        <f t="array" ref="D1685">_xlfn.PERCENTILE.INC(IF(IMDB_Movies_2[director_name]='Director Analysis'!B1685,IMDB_Movies_2[imdb_score]),0.95)</f>
        <v>8.4</v>
      </c>
    </row>
    <row r="1686" spans="2:4" x14ac:dyDescent="0.3">
      <c r="B1686" t="str">
        <v>Quentin Dupieux</v>
      </c>
      <c r="C1686" s="1" cm="1">
        <f t="array" ref="C1686">IFERROR(AVERAGE(IF(IMDB_Movies_2[director_name]='Director Analysis'!$B1686,IMDB_Movies_2[imdb_score])),0)</f>
        <v>5.8</v>
      </c>
      <c r="D1686" cm="1">
        <f t="array" ref="D1686">_xlfn.PERCENTILE.INC(IF(IMDB_Movies_2[director_name]='Director Analysis'!B1686,IMDB_Movies_2[imdb_score]),0.95)</f>
        <v>5.8</v>
      </c>
    </row>
    <row r="1687" spans="2:4" x14ac:dyDescent="0.3">
      <c r="B1687" t="str">
        <v>Alex Smith</v>
      </c>
      <c r="C1687" s="1" cm="1">
        <f t="array" ref="C1687">IFERROR(AVERAGE(IF(IMDB_Movies_2[director_name]='Director Analysis'!$B1687,IMDB_Movies_2[imdb_score])),0)</f>
        <v>6.1</v>
      </c>
      <c r="D1687" cm="1">
        <f t="array" ref="D1687">_xlfn.PERCENTILE.INC(IF(IMDB_Movies_2[director_name]='Director Analysis'!B1687,IMDB_Movies_2[imdb_score]),0.95)</f>
        <v>6.1</v>
      </c>
    </row>
    <row r="1688" spans="2:4" x14ac:dyDescent="0.3">
      <c r="B1688" t="str">
        <v>Gareth Edwards</v>
      </c>
      <c r="C1688" s="1" cm="1">
        <f t="array" ref="C1688">IFERROR(AVERAGE(IF(IMDB_Movies_2[director_name]='Director Analysis'!$B1688,IMDB_Movies_2[imdb_score])),0)</f>
        <v>6.4</v>
      </c>
      <c r="D1688" cm="1">
        <f t="array" ref="D1688">_xlfn.PERCENTILE.INC(IF(IMDB_Movies_2[director_name]='Director Analysis'!B1688,IMDB_Movies_2[imdb_score]),0.95)</f>
        <v>6.4</v>
      </c>
    </row>
    <row r="1689" spans="2:4" x14ac:dyDescent="0.3">
      <c r="B1689" t="str">
        <v>Sol Tryon</v>
      </c>
      <c r="C1689" s="1" cm="1">
        <f t="array" ref="C1689">IFERROR(AVERAGE(IF(IMDB_Movies_2[director_name]='Director Analysis'!$B1689,IMDB_Movies_2[imdb_score])),0)</f>
        <v>6.5</v>
      </c>
      <c r="D1689" cm="1">
        <f t="array" ref="D1689">_xlfn.PERCENTILE.INC(IF(IMDB_Movies_2[director_name]='Director Analysis'!B1689,IMDB_Movies_2[imdb_score]),0.95)</f>
        <v>6.5</v>
      </c>
    </row>
    <row r="1690" spans="2:4" x14ac:dyDescent="0.3">
      <c r="B1690" t="str">
        <v>Alex Craig Mann</v>
      </c>
      <c r="C1690" s="1" cm="1">
        <f t="array" ref="C1690">IFERROR(AVERAGE(IF(IMDB_Movies_2[director_name]='Director Analysis'!$B1690,IMDB_Movies_2[imdb_score])),0)</f>
        <v>4.5999999999999996</v>
      </c>
      <c r="D1690" cm="1">
        <f t="array" ref="D1690">_xlfn.PERCENTILE.INC(IF(IMDB_Movies_2[director_name]='Director Analysis'!B1690,IMDB_Movies_2[imdb_score]),0.95)</f>
        <v>4.5999999999999996</v>
      </c>
    </row>
    <row r="1691" spans="2:4" x14ac:dyDescent="0.3">
      <c r="B1691" t="str">
        <v>Catherine Gund</v>
      </c>
      <c r="C1691" s="1" cm="1">
        <f t="array" ref="C1691">IFERROR(AVERAGE(IF(IMDB_Movies_2[director_name]='Director Analysis'!$B1691,IMDB_Movies_2[imdb_score])),0)</f>
        <v>6.8</v>
      </c>
      <c r="D1691" cm="1">
        <f t="array" ref="D1691">_xlfn.PERCENTILE.INC(IF(IMDB_Movies_2[director_name]='Director Analysis'!B1691,IMDB_Movies_2[imdb_score]),0.95)</f>
        <v>6.8</v>
      </c>
    </row>
    <row r="1692" spans="2:4" x14ac:dyDescent="0.3">
      <c r="B1692" t="str">
        <v>Matty Rich</v>
      </c>
      <c r="C1692" s="1" cm="1">
        <f t="array" ref="C1692">IFERROR(AVERAGE(IF(IMDB_Movies_2[director_name]='Director Analysis'!$B1692,IMDB_Movies_2[imdb_score])),0)</f>
        <v>5.9</v>
      </c>
      <c r="D1692" cm="1">
        <f t="array" ref="D1692">_xlfn.PERCENTILE.INC(IF(IMDB_Movies_2[director_name]='Director Analysis'!B1692,IMDB_Movies_2[imdb_score]),0.95)</f>
        <v>5.9</v>
      </c>
    </row>
    <row r="1693" spans="2:4" x14ac:dyDescent="0.3">
      <c r="B1693" t="str">
        <v>Hans Canosa</v>
      </c>
      <c r="C1693" s="1" cm="1">
        <f t="array" ref="C1693">IFERROR(AVERAGE(IF(IMDB_Movies_2[director_name]='Director Analysis'!$B1693,IMDB_Movies_2[imdb_score])),0)</f>
        <v>7.1</v>
      </c>
      <c r="D1693" cm="1">
        <f t="array" ref="D1693">_xlfn.PERCENTILE.INC(IF(IMDB_Movies_2[director_name]='Director Analysis'!B1693,IMDB_Movies_2[imdb_score]),0.95)</f>
        <v>7.1</v>
      </c>
    </row>
    <row r="1694" spans="2:4" x14ac:dyDescent="0.3">
      <c r="B1694" t="str">
        <v>Lloyd Kaufman</v>
      </c>
      <c r="C1694" s="1" cm="1">
        <f t="array" ref="C1694">IFERROR(AVERAGE(IF(IMDB_Movies_2[director_name]='Director Analysis'!$B1694,IMDB_Movies_2[imdb_score])),0)</f>
        <v>6.2</v>
      </c>
      <c r="D1694" cm="1">
        <f t="array" ref="D1694">_xlfn.PERCENTILE.INC(IF(IMDB_Movies_2[director_name]='Director Analysis'!B1694,IMDB_Movies_2[imdb_score]),0.95)</f>
        <v>6.2</v>
      </c>
    </row>
    <row r="1695" spans="2:4" x14ac:dyDescent="0.3">
      <c r="B1695" t="str">
        <v>Lloyd Bacon</v>
      </c>
      <c r="C1695" s="1" cm="1">
        <f t="array" ref="C1695">IFERROR(AVERAGE(IF(IMDB_Movies_2[director_name]='Director Analysis'!$B1695,IMDB_Movies_2[imdb_score])),0)</f>
        <v>7.7</v>
      </c>
      <c r="D1695" cm="1">
        <f t="array" ref="D1695">_xlfn.PERCENTILE.INC(IF(IMDB_Movies_2[director_name]='Director Analysis'!B1695,IMDB_Movies_2[imdb_score]),0.95)</f>
        <v>7.7</v>
      </c>
    </row>
    <row r="1696" spans="2:4" x14ac:dyDescent="0.3">
      <c r="B1696" t="str">
        <v>Whit Stillman</v>
      </c>
      <c r="C1696" s="1" cm="1">
        <f t="array" ref="C1696">IFERROR(AVERAGE(IF(IMDB_Movies_2[director_name]='Director Analysis'!$B1696,IMDB_Movies_2[imdb_score])),0)</f>
        <v>7.5</v>
      </c>
      <c r="D1696" cm="1">
        <f t="array" ref="D1696">_xlfn.PERCENTILE.INC(IF(IMDB_Movies_2[director_name]='Director Analysis'!B1696,IMDB_Movies_2[imdb_score]),0.95)</f>
        <v>7.5</v>
      </c>
    </row>
    <row r="1697" spans="2:4" x14ac:dyDescent="0.3">
      <c r="B1697" t="str">
        <v>Kay Pollak</v>
      </c>
      <c r="C1697" s="1" cm="1">
        <f t="array" ref="C1697">IFERROR(AVERAGE(IF(IMDB_Movies_2[director_name]='Director Analysis'!$B1697,IMDB_Movies_2[imdb_score])),0)</f>
        <v>7.6</v>
      </c>
      <c r="D1697" cm="1">
        <f t="array" ref="D1697">_xlfn.PERCENTILE.INC(IF(IMDB_Movies_2[director_name]='Director Analysis'!B1697,IMDB_Movies_2[imdb_score]),0.95)</f>
        <v>7.6</v>
      </c>
    </row>
    <row r="1698" spans="2:4" x14ac:dyDescent="0.3">
      <c r="B1698" t="str">
        <v>Oren Peli</v>
      </c>
      <c r="C1698" s="1" cm="1">
        <f t="array" ref="C1698">IFERROR(AVERAGE(IF(IMDB_Movies_2[director_name]='Director Analysis'!$B1698,IMDB_Movies_2[imdb_score])),0)</f>
        <v>6.3</v>
      </c>
      <c r="D1698" cm="1">
        <f t="array" ref="D1698">_xlfn.PERCENTILE.INC(IF(IMDB_Movies_2[director_name]='Director Analysis'!B1698,IMDB_Movies_2[imdb_score]),0.95)</f>
        <v>6.3</v>
      </c>
    </row>
    <row r="1699" spans="2:4" x14ac:dyDescent="0.3">
      <c r="B1699" t="str">
        <v>Sue Corcoran</v>
      </c>
      <c r="C1699" s="1" cm="1">
        <f t="array" ref="C1699">IFERROR(AVERAGE(IF(IMDB_Movies_2[director_name]='Director Analysis'!$B1699,IMDB_Movies_2[imdb_score])),0)</f>
        <v>4.7</v>
      </c>
      <c r="D1699" cm="1">
        <f t="array" ref="D1699">_xlfn.PERCENTILE.INC(IF(IMDB_Movies_2[director_name]='Director Analysis'!B1699,IMDB_Movies_2[imdb_score]),0.95)</f>
        <v>4.7</v>
      </c>
    </row>
    <row r="1700" spans="2:4" x14ac:dyDescent="0.3">
      <c r="B1700" t="str">
        <v>Jonathan Caouette</v>
      </c>
      <c r="C1700" s="1" cm="1">
        <f t="array" ref="C1700">IFERROR(AVERAGE(IF(IMDB_Movies_2[director_name]='Director Analysis'!$B1700,IMDB_Movies_2[imdb_score])),0)</f>
        <v>7.2</v>
      </c>
      <c r="D1700" cm="1">
        <f t="array" ref="D1700">_xlfn.PERCENTILE.INC(IF(IMDB_Movies_2[director_name]='Director Analysis'!B1700,IMDB_Movies_2[imdb_score]),0.95)</f>
        <v>7.2</v>
      </c>
    </row>
    <row r="1701" spans="2:4" x14ac:dyDescent="0.3">
      <c r="B1701" t="str">
        <v>Ray Griggs</v>
      </c>
      <c r="C1701" s="1" cm="1">
        <f t="array" ref="C1701">IFERROR(AVERAGE(IF(IMDB_Movies_2[director_name]='Director Analysis'!$B1701,IMDB_Movies_2[imdb_score])),0)</f>
        <v>5.0999999999999996</v>
      </c>
      <c r="D1701" cm="1">
        <f t="array" ref="D1701">_xlfn.PERCENTILE.INC(IF(IMDB_Movies_2[director_name]='Director Analysis'!B1701,IMDB_Movies_2[imdb_score]),0.95)</f>
        <v>5.0999999999999996</v>
      </c>
    </row>
    <row r="1702" spans="2:4" x14ac:dyDescent="0.3">
      <c r="B1702" t="str">
        <v>Lucio Fulci</v>
      </c>
      <c r="C1702" s="1" cm="1">
        <f t="array" ref="C1702">IFERROR(AVERAGE(IF(IMDB_Movies_2[director_name]='Director Analysis'!$B1702,IMDB_Movies_2[imdb_score])),0)</f>
        <v>6.9</v>
      </c>
      <c r="D1702" cm="1">
        <f t="array" ref="D1702">_xlfn.PERCENTILE.INC(IF(IMDB_Movies_2[director_name]='Director Analysis'!B1702,IMDB_Movies_2[imdb_score]),0.95)</f>
        <v>6.9</v>
      </c>
    </row>
    <row r="1703" spans="2:4" x14ac:dyDescent="0.3">
      <c r="B1703" t="str">
        <v>Roger Nygard</v>
      </c>
      <c r="C1703" s="1" cm="1">
        <f t="array" ref="C1703">IFERROR(AVERAGE(IF(IMDB_Movies_2[director_name]='Director Analysis'!$B1703,IMDB_Movies_2[imdb_score])),0)</f>
        <v>7</v>
      </c>
      <c r="D1703" cm="1">
        <f t="array" ref="D1703">_xlfn.PERCENTILE.INC(IF(IMDB_Movies_2[director_name]='Director Analysis'!B1703,IMDB_Movies_2[imdb_score]),0.95)</f>
        <v>7</v>
      </c>
    </row>
    <row r="1704" spans="2:4" x14ac:dyDescent="0.3">
      <c r="B1704" t="str">
        <v>Harry Beaumont</v>
      </c>
      <c r="C1704" s="1" cm="1">
        <f t="array" ref="C1704">IFERROR(AVERAGE(IF(IMDB_Movies_2[director_name]='Director Analysis'!$B1704,IMDB_Movies_2[imdb_score])),0)</f>
        <v>6.3</v>
      </c>
      <c r="D1704" cm="1">
        <f t="array" ref="D1704">_xlfn.PERCENTILE.INC(IF(IMDB_Movies_2[director_name]='Director Analysis'!B1704,IMDB_Movies_2[imdb_score]),0.95)</f>
        <v>6.3</v>
      </c>
    </row>
    <row r="1705" spans="2:4" x14ac:dyDescent="0.3">
      <c r="B1705" t="str">
        <v>Franck Khalfoun</v>
      </c>
      <c r="C1705" s="1" cm="1">
        <f t="array" ref="C1705">IFERROR(AVERAGE(IF(IMDB_Movies_2[director_name]='Director Analysis'!$B1705,IMDB_Movies_2[imdb_score])),0)</f>
        <v>6.1</v>
      </c>
      <c r="D1705" cm="1">
        <f t="array" ref="D1705">_xlfn.PERCENTILE.INC(IF(IMDB_Movies_2[director_name]='Director Analysis'!B1705,IMDB_Movies_2[imdb_score]),0.95)</f>
        <v>6.1</v>
      </c>
    </row>
    <row r="1706" spans="2:4" x14ac:dyDescent="0.3">
      <c r="B1706" t="str">
        <v>Mor Loushy</v>
      </c>
      <c r="C1706" s="1" cm="1">
        <f t="array" ref="C1706">IFERROR(AVERAGE(IF(IMDB_Movies_2[director_name]='Director Analysis'!$B1706,IMDB_Movies_2[imdb_score])),0)</f>
        <v>7.2</v>
      </c>
      <c r="D1706" cm="1">
        <f t="array" ref="D1706">_xlfn.PERCENTILE.INC(IF(IMDB_Movies_2[director_name]='Director Analysis'!B1706,IMDB_Movies_2[imdb_score]),0.95)</f>
        <v>7.2</v>
      </c>
    </row>
    <row r="1707" spans="2:4" x14ac:dyDescent="0.3">
      <c r="B1707" t="str">
        <v>Henry Alex Rubin</v>
      </c>
      <c r="C1707" s="1" cm="1">
        <f t="array" ref="C1707">IFERROR(AVERAGE(IF(IMDB_Movies_2[director_name]='Director Analysis'!$B1707,IMDB_Movies_2[imdb_score])),0)</f>
        <v>7.8</v>
      </c>
      <c r="D1707" cm="1">
        <f t="array" ref="D1707">_xlfn.PERCENTILE.INC(IF(IMDB_Movies_2[director_name]='Director Analysis'!B1707,IMDB_Movies_2[imdb_score]),0.95)</f>
        <v>7.8</v>
      </c>
    </row>
    <row r="1708" spans="2:4" x14ac:dyDescent="0.3">
      <c r="B1708" t="str">
        <v>Sam Firstenberg</v>
      </c>
      <c r="C1708" s="1" cm="1">
        <f t="array" ref="C1708">IFERROR(AVERAGE(IF(IMDB_Movies_2[director_name]='Director Analysis'!$B1708,IMDB_Movies_2[imdb_score])),0)</f>
        <v>4.7</v>
      </c>
      <c r="D1708" cm="1">
        <f t="array" ref="D1708">_xlfn.PERCENTILE.INC(IF(IMDB_Movies_2[director_name]='Director Analysis'!B1708,IMDB_Movies_2[imdb_score]),0.95)</f>
        <v>4.7</v>
      </c>
    </row>
    <row r="1709" spans="2:4" x14ac:dyDescent="0.3">
      <c r="B1709" t="str">
        <v>Gregory Widen</v>
      </c>
      <c r="C1709" s="1" cm="1">
        <f t="array" ref="C1709">IFERROR(AVERAGE(IF(IMDB_Movies_2[director_name]='Director Analysis'!$B1709,IMDB_Movies_2[imdb_score])),0)</f>
        <v>6.6</v>
      </c>
      <c r="D1709" cm="1">
        <f t="array" ref="D1709">_xlfn.PERCENTILE.INC(IF(IMDB_Movies_2[director_name]='Director Analysis'!B1709,IMDB_Movies_2[imdb_score]),0.95)</f>
        <v>6.6</v>
      </c>
    </row>
    <row r="1710" spans="2:4" x14ac:dyDescent="0.3">
      <c r="B1710" t="str">
        <v>Kelly Reichardt</v>
      </c>
      <c r="C1710" s="1" cm="1">
        <f t="array" ref="C1710">IFERROR(AVERAGE(IF(IMDB_Movies_2[director_name]='Director Analysis'!$B1710,IMDB_Movies_2[imdb_score])),0)</f>
        <v>6.9</v>
      </c>
      <c r="D1710" cm="1">
        <f t="array" ref="D1710">_xlfn.PERCENTILE.INC(IF(IMDB_Movies_2[director_name]='Director Analysis'!B1710,IMDB_Movies_2[imdb_score]),0.95)</f>
        <v>7.08</v>
      </c>
    </row>
    <row r="1711" spans="2:4" x14ac:dyDescent="0.3">
      <c r="B1711" t="str">
        <v>Pan Nalin</v>
      </c>
      <c r="C1711" s="1" cm="1">
        <f t="array" ref="C1711">IFERROR(AVERAGE(IF(IMDB_Movies_2[director_name]='Director Analysis'!$B1711,IMDB_Movies_2[imdb_score])),0)</f>
        <v>7.6</v>
      </c>
      <c r="D1711" cm="1">
        <f t="array" ref="D1711">_xlfn.PERCENTILE.INC(IF(IMDB_Movies_2[director_name]='Director Analysis'!B1711,IMDB_Movies_2[imdb_score]),0.95)</f>
        <v>7.6</v>
      </c>
    </row>
    <row r="1712" spans="2:4" x14ac:dyDescent="0.3">
      <c r="B1712" t="str">
        <v>Michael Roemer</v>
      </c>
      <c r="C1712" s="1" cm="1">
        <f t="array" ref="C1712">IFERROR(AVERAGE(IF(IMDB_Movies_2[director_name]='Director Analysis'!$B1712,IMDB_Movies_2[imdb_score])),0)</f>
        <v>8.1</v>
      </c>
      <c r="D1712" cm="1">
        <f t="array" ref="D1712">_xlfn.PERCENTILE.INC(IF(IMDB_Movies_2[director_name]='Director Analysis'!B1712,IMDB_Movies_2[imdb_score]),0.95)</f>
        <v>8.1</v>
      </c>
    </row>
    <row r="1713" spans="2:10" x14ac:dyDescent="0.3">
      <c r="B1713" t="str">
        <v>Eddie O'Flaherty</v>
      </c>
      <c r="C1713" s="1" cm="1">
        <f t="array" ref="C1713">IFERROR(AVERAGE(IF(IMDB_Movies_2[director_name]='Director Analysis'!$B1713,IMDB_Movies_2[imdb_score])),0)</f>
        <v>6.6</v>
      </c>
      <c r="D1713" cm="1">
        <f t="array" ref="D1713">_xlfn.PERCENTILE.INC(IF(IMDB_Movies_2[director_name]='Director Analysis'!B1713,IMDB_Movies_2[imdb_score]),0.95)</f>
        <v>6.6</v>
      </c>
    </row>
    <row r="1714" spans="2:10" x14ac:dyDescent="0.3">
      <c r="B1714" t="str">
        <v>Bruce Dellis</v>
      </c>
      <c r="C1714" s="1" cm="1">
        <f t="array" ref="C1714">IFERROR(AVERAGE(IF(IMDB_Movies_2[director_name]='Director Analysis'!$B1714,IMDB_Movies_2[imdb_score])),0)</f>
        <v>4.8</v>
      </c>
      <c r="D1714" cm="1">
        <f t="array" ref="D1714">_xlfn.PERCENTILE.INC(IF(IMDB_Movies_2[director_name]='Director Analysis'!B1714,IMDB_Movies_2[imdb_score]),0.95)</f>
        <v>4.8</v>
      </c>
    </row>
    <row r="1715" spans="2:10" x14ac:dyDescent="0.3">
      <c r="B1715" t="str">
        <v>Craig Zobel</v>
      </c>
      <c r="C1715" s="1" cm="1">
        <f t="array" ref="C1715">IFERROR(AVERAGE(IF(IMDB_Movies_2[director_name]='Director Analysis'!$B1715,IMDB_Movies_2[imdb_score])),0)</f>
        <v>6.4</v>
      </c>
      <c r="D1715" cm="1">
        <f t="array" ref="D1715">_xlfn.PERCENTILE.INC(IF(IMDB_Movies_2[director_name]='Director Analysis'!B1715,IMDB_Movies_2[imdb_score]),0.95)</f>
        <v>6.4</v>
      </c>
    </row>
    <row r="1716" spans="2:10" x14ac:dyDescent="0.3">
      <c r="B1716" t="str">
        <v>Maria Maggenti</v>
      </c>
      <c r="C1716" s="1" cm="1">
        <f t="array" ref="C1716">IFERROR(AVERAGE(IF(IMDB_Movies_2[director_name]='Director Analysis'!$B1716,IMDB_Movies_2[imdb_score])),0)</f>
        <v>6.5</v>
      </c>
      <c r="D1716" cm="1">
        <f t="array" ref="D1716">_xlfn.PERCENTILE.INC(IF(IMDB_Movies_2[director_name]='Director Analysis'!B1716,IMDB_Movies_2[imdb_score]),0.95)</f>
        <v>6.5</v>
      </c>
    </row>
    <row r="1717" spans="2:10" x14ac:dyDescent="0.3">
      <c r="B1717" t="str">
        <v>Piyush Dinker Pandya</v>
      </c>
      <c r="C1717" s="1" cm="1">
        <f t="array" ref="C1717">IFERROR(AVERAGE(IF(IMDB_Movies_2[director_name]='Director Analysis'!$B1717,IMDB_Movies_2[imdb_score])),0)</f>
        <v>6.7</v>
      </c>
      <c r="D1717" cm="1">
        <f t="array" ref="D1717">_xlfn.PERCENTILE.INC(IF(IMDB_Movies_2[director_name]='Director Analysis'!B1717,IMDB_Movies_2[imdb_score]),0.95)</f>
        <v>6.7</v>
      </c>
    </row>
    <row r="1718" spans="2:10" x14ac:dyDescent="0.3">
      <c r="B1718" t="str">
        <v>Emma-Kate Croghan</v>
      </c>
      <c r="C1718" s="1" cm="1">
        <f t="array" ref="C1718">IFERROR(AVERAGE(IF(IMDB_Movies_2[director_name]='Director Analysis'!$B1718,IMDB_Movies_2[imdb_score])),0)</f>
        <v>6.4</v>
      </c>
      <c r="D1718" cm="1">
        <f t="array" ref="D1718">_xlfn.PERCENTILE.INC(IF(IMDB_Movies_2[director_name]='Director Analysis'!B1718,IMDB_Movies_2[imdb_score]),0.95)</f>
        <v>6.4</v>
      </c>
    </row>
    <row r="1719" spans="2:10" x14ac:dyDescent="0.3">
      <c r="B1719" t="str">
        <v>Bill Plympton</v>
      </c>
      <c r="C1719" s="1" cm="1">
        <f t="array" ref="C1719">IFERROR(AVERAGE(IF(IMDB_Movies_2[director_name]='Director Analysis'!$B1719,IMDB_Movies_2[imdb_score])),0)</f>
        <v>7</v>
      </c>
      <c r="D1719" cm="1">
        <f t="array" ref="D1719">_xlfn.PERCENTILE.INC(IF(IMDB_Movies_2[director_name]='Director Analysis'!B1719,IMDB_Movies_2[imdb_score]),0.95)</f>
        <v>7</v>
      </c>
    </row>
    <row r="1720" spans="2:10" x14ac:dyDescent="0.3">
      <c r="B1720" t="str">
        <v>Drake Doremus</v>
      </c>
      <c r="C1720" s="1" cm="1">
        <f t="array" ref="C1720">IFERROR(AVERAGE(IF(IMDB_Movies_2[director_name]='Director Analysis'!$B1720,IMDB_Movies_2[imdb_score])),0)</f>
        <v>6.7</v>
      </c>
      <c r="D1720" cm="1">
        <f t="array" ref="D1720">_xlfn.PERCENTILE.INC(IF(IMDB_Movies_2[director_name]='Director Analysis'!B1720,IMDB_Movies_2[imdb_score]),0.95)</f>
        <v>6.7</v>
      </c>
      <c r="H1720" t="s">
        <v>21306</v>
      </c>
      <c r="I1720">
        <v>8.5</v>
      </c>
      <c r="J1720">
        <v>8.5</v>
      </c>
    </row>
    <row r="1721" spans="2:10" x14ac:dyDescent="0.3">
      <c r="B1721" t="str">
        <v>Hilary Brougher</v>
      </c>
      <c r="C1721" s="1" cm="1">
        <f t="array" ref="C1721">IFERROR(AVERAGE(IF(IMDB_Movies_2[director_name]='Director Analysis'!$B1721,IMDB_Movies_2[imdb_score])),0)</f>
        <v>6.3</v>
      </c>
      <c r="D1721" cm="1">
        <f t="array" ref="D1721">_xlfn.PERCENTILE.INC(IF(IMDB_Movies_2[director_name]='Director Analysis'!B1721,IMDB_Movies_2[imdb_score]),0.95)</f>
        <v>6.3</v>
      </c>
      <c r="H1721" t="s">
        <v>20398</v>
      </c>
      <c r="I1721">
        <v>8.4</v>
      </c>
      <c r="J1721">
        <v>8.4</v>
      </c>
    </row>
    <row r="1722" spans="2:10" x14ac:dyDescent="0.3">
      <c r="B1722" t="str">
        <v>Tom Putnam</v>
      </c>
      <c r="C1722" s="1" cm="1">
        <f t="array" ref="C1722">IFERROR(AVERAGE(IF(IMDB_Movies_2[director_name]='Director Analysis'!$B1722,IMDB_Movies_2[imdb_score])),0)</f>
        <v>7.5</v>
      </c>
      <c r="D1722" cm="1">
        <f t="array" ref="D1722">_xlfn.PERCENTILE.INC(IF(IMDB_Movies_2[director_name]='Director Analysis'!B1722,IMDB_Movies_2[imdb_score]),0.95)</f>
        <v>7.5</v>
      </c>
      <c r="H1722" t="s">
        <v>18780</v>
      </c>
      <c r="I1722">
        <v>8.6</v>
      </c>
      <c r="J1722">
        <v>8.6</v>
      </c>
    </row>
    <row r="1723" spans="2:10" x14ac:dyDescent="0.3">
      <c r="B1723" t="str">
        <v>Jon Shear</v>
      </c>
      <c r="C1723" s="1" cm="1">
        <f t="array" ref="C1723">IFERROR(AVERAGE(IF(IMDB_Movies_2[director_name]='Director Analysis'!$B1723,IMDB_Movies_2[imdb_score])),0)</f>
        <v>7</v>
      </c>
      <c r="D1723" cm="1">
        <f t="array" ref="D1723">_xlfn.PERCENTILE.INC(IF(IMDB_Movies_2[director_name]='Director Analysis'!B1723,IMDB_Movies_2[imdb_score]),0.95)</f>
        <v>7</v>
      </c>
    </row>
    <row r="1724" spans="2:10" x14ac:dyDescent="0.3">
      <c r="B1724" t="str">
        <v>EugÃ¨ne LouriÃ©</v>
      </c>
      <c r="C1724" s="1" cm="1">
        <f t="array" ref="C1724">IFERROR(AVERAGE(IF(IMDB_Movies_2[director_name]='Director Analysis'!$B1724,IMDB_Movies_2[imdb_score])),0)</f>
        <v>6.7</v>
      </c>
      <c r="D1724" cm="1">
        <f t="array" ref="D1724">_xlfn.PERCENTILE.INC(IF(IMDB_Movies_2[director_name]='Director Analysis'!B1724,IMDB_Movies_2[imdb_score]),0.95)</f>
        <v>6.7</v>
      </c>
    </row>
    <row r="1725" spans="2:10" x14ac:dyDescent="0.3">
      <c r="B1725" t="str">
        <v>Maurizio Benazzo</v>
      </c>
      <c r="C1725" s="1" cm="1">
        <f t="array" ref="C1725">IFERROR(AVERAGE(IF(IMDB_Movies_2[director_name]='Director Analysis'!$B1725,IMDB_Movies_2[imdb_score])),0)</f>
        <v>7.2</v>
      </c>
      <c r="D1725" cm="1">
        <f t="array" ref="D1725">_xlfn.PERCENTILE.INC(IF(IMDB_Movies_2[director_name]='Director Analysis'!B1725,IMDB_Movies_2[imdb_score]),0.95)</f>
        <v>7.2</v>
      </c>
    </row>
    <row r="1726" spans="2:10" x14ac:dyDescent="0.3">
      <c r="B1726" t="str">
        <v>David G. Evans</v>
      </c>
      <c r="C1726" s="1" cm="1">
        <f t="array" ref="C1726">IFERROR(AVERAGE(IF(IMDB_Movies_2[director_name]='Director Analysis'!$B1726,IMDB_Movies_2[imdb_score])),0)</f>
        <v>6.4</v>
      </c>
      <c r="D1726" cm="1">
        <f t="array" ref="D1726">_xlfn.PERCENTILE.INC(IF(IMDB_Movies_2[director_name]='Director Analysis'!B1726,IMDB_Movies_2[imdb_score]),0.95)</f>
        <v>6.4</v>
      </c>
    </row>
    <row r="1727" spans="2:10" x14ac:dyDescent="0.3">
      <c r="B1727" t="str">
        <v>Sherman Alexie</v>
      </c>
      <c r="C1727" s="1" cm="1">
        <f t="array" ref="C1727">IFERROR(AVERAGE(IF(IMDB_Movies_2[director_name]='Director Analysis'!$B1727,IMDB_Movies_2[imdb_score])),0)</f>
        <v>6.9</v>
      </c>
      <c r="D1727" cm="1">
        <f t="array" ref="D1727">_xlfn.PERCENTILE.INC(IF(IMDB_Movies_2[director_name]='Director Analysis'!B1727,IMDB_Movies_2[imdb_score]),0.95)</f>
        <v>6.9</v>
      </c>
    </row>
    <row r="1728" spans="2:10" x14ac:dyDescent="0.3">
      <c r="B1728" t="str">
        <v>Justin Dillon</v>
      </c>
      <c r="C1728" s="1" cm="1">
        <f t="array" ref="C1728">IFERROR(AVERAGE(IF(IMDB_Movies_2[director_name]='Director Analysis'!$B1728,IMDB_Movies_2[imdb_score])),0)</f>
        <v>7.5</v>
      </c>
      <c r="D1728" cm="1">
        <f t="array" ref="D1728">_xlfn.PERCENTILE.INC(IF(IMDB_Movies_2[director_name]='Director Analysis'!B1728,IMDB_Movies_2[imdb_score]),0.95)</f>
        <v>7.5</v>
      </c>
    </row>
    <row r="1729" spans="2:4" x14ac:dyDescent="0.3">
      <c r="B1729" t="str">
        <v>Ricki Stern</v>
      </c>
      <c r="C1729" s="1" cm="1">
        <f t="array" ref="C1729">IFERROR(AVERAGE(IF(IMDB_Movies_2[director_name]='Director Analysis'!$B1729,IMDB_Movies_2[imdb_score])),0)</f>
        <v>7.7</v>
      </c>
      <c r="D1729" cm="1">
        <f t="array" ref="D1729">_xlfn.PERCENTILE.INC(IF(IMDB_Movies_2[director_name]='Director Analysis'!B1729,IMDB_Movies_2[imdb_score]),0.95)</f>
        <v>7.7</v>
      </c>
    </row>
    <row r="1730" spans="2:4" x14ac:dyDescent="0.3">
      <c r="B1730" t="str">
        <v>Majid Majidi</v>
      </c>
      <c r="C1730" s="1" cm="1">
        <f t="array" ref="C1730">IFERROR(AVERAGE(IF(IMDB_Movies_2[director_name]='Director Analysis'!$B1730,IMDB_Movies_2[imdb_score])),0)</f>
        <v>8.5</v>
      </c>
      <c r="D1730" cm="1">
        <f t="array" ref="D1730">_xlfn.PERCENTILE.INC(IF(IMDB_Movies_2[director_name]='Director Analysis'!B1730,IMDB_Movies_2[imdb_score]),0.95)</f>
        <v>8.5</v>
      </c>
    </row>
    <row r="1731" spans="2:4" x14ac:dyDescent="0.3">
      <c r="B1731" t="str">
        <v>Andrew Haigh</v>
      </c>
      <c r="C1731" s="1" cm="1">
        <f t="array" ref="C1731">IFERROR(AVERAGE(IF(IMDB_Movies_2[director_name]='Director Analysis'!$B1731,IMDB_Movies_2[imdb_score])),0)</f>
        <v>7.7</v>
      </c>
      <c r="D1731" cm="1">
        <f t="array" ref="D1731">_xlfn.PERCENTILE.INC(IF(IMDB_Movies_2[director_name]='Director Analysis'!B1731,IMDB_Movies_2[imdb_score]),0.95)</f>
        <v>7.7</v>
      </c>
    </row>
    <row r="1732" spans="2:4" x14ac:dyDescent="0.3">
      <c r="B1732" t="str">
        <v>Mike Cahill</v>
      </c>
      <c r="C1732" s="1" cm="1">
        <f t="array" ref="C1732">IFERROR(AVERAGE(IF(IMDB_Movies_2[director_name]='Director Analysis'!$B1732,IMDB_Movies_2[imdb_score])),0)</f>
        <v>7</v>
      </c>
      <c r="D1732" cm="1">
        <f t="array" ref="D1732">_xlfn.PERCENTILE.INC(IF(IMDB_Movies_2[director_name]='Director Analysis'!B1732,IMDB_Movies_2[imdb_score]),0.95)</f>
        <v>7</v>
      </c>
    </row>
    <row r="1733" spans="2:4" x14ac:dyDescent="0.3">
      <c r="B1733" t="str">
        <v>Melvin Van Peebles</v>
      </c>
      <c r="C1733" s="1" cm="1">
        <f t="array" ref="C1733">IFERROR(AVERAGE(IF(IMDB_Movies_2[director_name]='Director Analysis'!$B1733,IMDB_Movies_2[imdb_score])),0)</f>
        <v>5.5</v>
      </c>
      <c r="D1733" cm="1">
        <f t="array" ref="D1733">_xlfn.PERCENTILE.INC(IF(IMDB_Movies_2[director_name]='Director Analysis'!B1733,IMDB_Movies_2[imdb_score]),0.95)</f>
        <v>5.5</v>
      </c>
    </row>
    <row r="1734" spans="2:4" x14ac:dyDescent="0.3">
      <c r="B1734" t="str">
        <v>Robinson Devor</v>
      </c>
      <c r="C1734" s="1" cm="1">
        <f t="array" ref="C1734">IFERROR(AVERAGE(IF(IMDB_Movies_2[director_name]='Director Analysis'!$B1734,IMDB_Movies_2[imdb_score])),0)</f>
        <v>7.3</v>
      </c>
      <c r="D1734" cm="1">
        <f t="array" ref="D1734">_xlfn.PERCENTILE.INC(IF(IMDB_Movies_2[director_name]='Director Analysis'!B1734,IMDB_Movies_2[imdb_score]),0.95)</f>
        <v>7.3</v>
      </c>
    </row>
    <row r="1735" spans="2:4" x14ac:dyDescent="0.3">
      <c r="B1735" t="str">
        <v>Michel Orion Scott</v>
      </c>
      <c r="C1735" s="1" cm="1">
        <f t="array" ref="C1735">IFERROR(AVERAGE(IF(IMDB_Movies_2[director_name]='Director Analysis'!$B1735,IMDB_Movies_2[imdb_score])),0)</f>
        <v>7.4</v>
      </c>
      <c r="D1735" cm="1">
        <f t="array" ref="D1735">_xlfn.PERCENTILE.INC(IF(IMDB_Movies_2[director_name]='Director Analysis'!B1735,IMDB_Movies_2[imdb_score]),0.95)</f>
        <v>7.4</v>
      </c>
    </row>
    <row r="1736" spans="2:4" x14ac:dyDescent="0.3">
      <c r="B1736" t="str">
        <v>Dena Seidel</v>
      </c>
      <c r="C1736" s="1" cm="1">
        <f t="array" ref="C1736">IFERROR(AVERAGE(IF(IMDB_Movies_2[director_name]='Director Analysis'!$B1736,IMDB_Movies_2[imdb_score])),0)</f>
        <v>7</v>
      </c>
      <c r="D1736" cm="1">
        <f t="array" ref="D1736">_xlfn.PERCENTILE.INC(IF(IMDB_Movies_2[director_name]='Director Analysis'!B1736,IMDB_Movies_2[imdb_score]),0.95)</f>
        <v>7</v>
      </c>
    </row>
    <row r="1737" spans="2:4" x14ac:dyDescent="0.3">
      <c r="B1737" t="str">
        <v>Sara Newens</v>
      </c>
      <c r="C1737" s="1" cm="1">
        <f t="array" ref="C1737">IFERROR(AVERAGE(IF(IMDB_Movies_2[director_name]='Director Analysis'!$B1737,IMDB_Movies_2[imdb_score])),0)</f>
        <v>7.1</v>
      </c>
      <c r="D1737" cm="1">
        <f t="array" ref="D1737">_xlfn.PERCENTILE.INC(IF(IMDB_Movies_2[director_name]='Director Analysis'!B1737,IMDB_Movies_2[imdb_score]),0.95)</f>
        <v>7.1</v>
      </c>
    </row>
    <row r="1738" spans="2:4" x14ac:dyDescent="0.3">
      <c r="B1738" t="str">
        <v>Lynn Shelton</v>
      </c>
      <c r="C1738" s="1" cm="1">
        <f t="array" ref="C1738">IFERROR(AVERAGE(IF(IMDB_Movies_2[director_name]='Director Analysis'!$B1738,IMDB_Movies_2[imdb_score])),0)</f>
        <v>6.7</v>
      </c>
      <c r="D1738" cm="1">
        <f t="array" ref="D1738">_xlfn.PERCENTILE.INC(IF(IMDB_Movies_2[director_name]='Director Analysis'!B1738,IMDB_Movies_2[imdb_score]),0.95)</f>
        <v>6.7</v>
      </c>
    </row>
    <row r="1739" spans="2:4" x14ac:dyDescent="0.3">
      <c r="B1739" t="str">
        <v>Travis Cluff</v>
      </c>
      <c r="C1739" s="1" cm="1">
        <f t="array" ref="C1739">IFERROR(AVERAGE(IF(IMDB_Movies_2[director_name]='Director Analysis'!$B1739,IMDB_Movies_2[imdb_score])),0)</f>
        <v>4.2</v>
      </c>
      <c r="D1739" cm="1">
        <f t="array" ref="D1739">_xlfn.PERCENTILE.INC(IF(IMDB_Movies_2[director_name]='Director Analysis'!B1739,IMDB_Movies_2[imdb_score]),0.95)</f>
        <v>4.2</v>
      </c>
    </row>
    <row r="1740" spans="2:4" x14ac:dyDescent="0.3">
      <c r="B1740" t="str">
        <v>Harry F. Millarde</v>
      </c>
      <c r="C1740" s="1" cm="1">
        <f t="array" ref="C1740">IFERROR(AVERAGE(IF(IMDB_Movies_2[director_name]='Director Analysis'!$B1740,IMDB_Movies_2[imdb_score])),0)</f>
        <v>4.8</v>
      </c>
      <c r="D1740" cm="1">
        <f t="array" ref="D1740">_xlfn.PERCENTILE.INC(IF(IMDB_Movies_2[director_name]='Director Analysis'!B1740,IMDB_Movies_2[imdb_score]),0.95)</f>
        <v>4.8</v>
      </c>
    </row>
    <row r="1741" spans="2:4" x14ac:dyDescent="0.3">
      <c r="B1741" t="str">
        <v>Robert Townsend</v>
      </c>
      <c r="C1741" s="1" cm="1">
        <f t="array" ref="C1741">IFERROR(AVERAGE(IF(IMDB_Movies_2[director_name]='Director Analysis'!$B1741,IMDB_Movies_2[imdb_score])),0)</f>
        <v>7</v>
      </c>
      <c r="D1741" cm="1">
        <f t="array" ref="D1741">_xlfn.PERCENTILE.INC(IF(IMDB_Movies_2[director_name]='Director Analysis'!B1741,IMDB_Movies_2[imdb_score]),0.95)</f>
        <v>7</v>
      </c>
    </row>
    <row r="1742" spans="2:4" x14ac:dyDescent="0.3">
      <c r="B1742" t="str">
        <v>Larry Blamire</v>
      </c>
      <c r="C1742" s="1" cm="1">
        <f t="array" ref="C1742">IFERROR(AVERAGE(IF(IMDB_Movies_2[director_name]='Director Analysis'!$B1742,IMDB_Movies_2[imdb_score])),0)</f>
        <v>7</v>
      </c>
      <c r="D1742" cm="1">
        <f t="array" ref="D1742">_xlfn.PERCENTILE.INC(IF(IMDB_Movies_2[director_name]='Director Analysis'!B1742,IMDB_Movies_2[imdb_score]),0.95)</f>
        <v>7</v>
      </c>
    </row>
    <row r="1743" spans="2:4" x14ac:dyDescent="0.3">
      <c r="B1743" t="str">
        <v>E.L. Katz</v>
      </c>
      <c r="C1743" s="1" cm="1">
        <f t="array" ref="C1743">IFERROR(AVERAGE(IF(IMDB_Movies_2[director_name]='Director Analysis'!$B1743,IMDB_Movies_2[imdb_score])),0)</f>
        <v>6.8</v>
      </c>
      <c r="D1743" cm="1">
        <f t="array" ref="D1743">_xlfn.PERCENTILE.INC(IF(IMDB_Movies_2[director_name]='Director Analysis'!B1743,IMDB_Movies_2[imdb_score]),0.95)</f>
        <v>6.8</v>
      </c>
    </row>
    <row r="1744" spans="2:4" x14ac:dyDescent="0.3">
      <c r="B1744" t="str">
        <v>Myles Berkowitz</v>
      </c>
      <c r="C1744" s="1" cm="1">
        <f t="array" ref="C1744">IFERROR(AVERAGE(IF(IMDB_Movies_2[director_name]='Director Analysis'!$B1744,IMDB_Movies_2[imdb_score])),0)</f>
        <v>5.3</v>
      </c>
      <c r="D1744" cm="1">
        <f t="array" ref="D1744">_xlfn.PERCENTILE.INC(IF(IMDB_Movies_2[director_name]='Director Analysis'!B1744,IMDB_Movies_2[imdb_score]),0.95)</f>
        <v>5.3</v>
      </c>
    </row>
    <row r="1745" spans="2:4" x14ac:dyDescent="0.3">
      <c r="B1745" t="str">
        <v>Brandon Trost</v>
      </c>
      <c r="C1745" s="1" cm="1">
        <f t="array" ref="C1745">IFERROR(AVERAGE(IF(IMDB_Movies_2[director_name]='Director Analysis'!$B1745,IMDB_Movies_2[imdb_score])),0)</f>
        <v>5.6</v>
      </c>
      <c r="D1745" cm="1">
        <f t="array" ref="D1745">_xlfn.PERCENTILE.INC(IF(IMDB_Movies_2[director_name]='Director Analysis'!B1745,IMDB_Movies_2[imdb_score]),0.95)</f>
        <v>5.6</v>
      </c>
    </row>
    <row r="1746" spans="2:4" x14ac:dyDescent="0.3">
      <c r="B1746" t="str">
        <v>Joe Swanberg</v>
      </c>
      <c r="C1746" s="1" cm="1">
        <f t="array" ref="C1746">IFERROR(AVERAGE(IF(IMDB_Movies_2[director_name]='Director Analysis'!$B1746,IMDB_Movies_2[imdb_score])),0)</f>
        <v>5.6</v>
      </c>
      <c r="D1746" cm="1">
        <f t="array" ref="D1746">_xlfn.PERCENTILE.INC(IF(IMDB_Movies_2[director_name]='Director Analysis'!B1746,IMDB_Movies_2[imdb_score]),0.95)</f>
        <v>5.6</v>
      </c>
    </row>
    <row r="1747" spans="2:4" x14ac:dyDescent="0.3">
      <c r="B1747" t="str">
        <v>Lena Dunham</v>
      </c>
      <c r="C1747" s="1" cm="1">
        <f t="array" ref="C1747">IFERROR(AVERAGE(IF(IMDB_Movies_2[director_name]='Director Analysis'!$B1747,IMDB_Movies_2[imdb_score])),0)</f>
        <v>6.3</v>
      </c>
      <c r="D1747" cm="1">
        <f t="array" ref="D1747">_xlfn.PERCENTILE.INC(IF(IMDB_Movies_2[director_name]='Director Analysis'!B1747,IMDB_Movies_2[imdb_score]),0.95)</f>
        <v>6.3</v>
      </c>
    </row>
    <row r="1748" spans="2:4" x14ac:dyDescent="0.3">
      <c r="B1748" t="str">
        <v>Kevin Jordan</v>
      </c>
      <c r="C1748" s="1" cm="1">
        <f t="array" ref="C1748">IFERROR(AVERAGE(IF(IMDB_Movies_2[director_name]='Director Analysis'!$B1748,IMDB_Movies_2[imdb_score])),0)</f>
        <v>7.6</v>
      </c>
      <c r="D1748" cm="1">
        <f t="array" ref="D1748">_xlfn.PERCENTILE.INC(IF(IMDB_Movies_2[director_name]='Director Analysis'!B1748,IMDB_Movies_2[imdb_score]),0.95)</f>
        <v>7.6</v>
      </c>
    </row>
    <row r="1749" spans="2:4" x14ac:dyDescent="0.3">
      <c r="B1749" t="str">
        <v>Mike Bruce</v>
      </c>
      <c r="C1749" s="1" cm="1">
        <f t="array" ref="C1749">IFERROR(AVERAGE(IF(IMDB_Movies_2[director_name]='Director Analysis'!$B1749,IMDB_Movies_2[imdb_score])),0)</f>
        <v>4.0999999999999996</v>
      </c>
      <c r="D1749" cm="1">
        <f t="array" ref="D1749">_xlfn.PERCENTILE.INC(IF(IMDB_Movies_2[director_name]='Director Analysis'!B1749,IMDB_Movies_2[imdb_score]),0.95)</f>
        <v>4.0999999999999996</v>
      </c>
    </row>
    <row r="1750" spans="2:4" x14ac:dyDescent="0.3">
      <c r="B1750" t="str">
        <v>James Bidgood</v>
      </c>
      <c r="C1750" s="1" cm="1">
        <f t="array" ref="C1750">IFERROR(AVERAGE(IF(IMDB_Movies_2[director_name]='Director Analysis'!$B1750,IMDB_Movies_2[imdb_score])),0)</f>
        <v>6.7</v>
      </c>
      <c r="D1750" cm="1">
        <f t="array" ref="D1750">_xlfn.PERCENTILE.INC(IF(IMDB_Movies_2[director_name]='Director Analysis'!B1750,IMDB_Movies_2[imdb_score]),0.95)</f>
        <v>6.7</v>
      </c>
    </row>
    <row r="1751" spans="2:4" x14ac:dyDescent="0.3">
      <c r="B1751" t="str">
        <v>Daryl Wein</v>
      </c>
      <c r="C1751" s="1" cm="1">
        <f t="array" ref="C1751">IFERROR(AVERAGE(IF(IMDB_Movies_2[director_name]='Director Analysis'!$B1751,IMDB_Movies_2[imdb_score])),0)</f>
        <v>6.2</v>
      </c>
      <c r="D1751" cm="1">
        <f t="array" ref="D1751">_xlfn.PERCENTILE.INC(IF(IMDB_Movies_2[director_name]='Director Analysis'!B1751,IMDB_Movies_2[imdb_score]),0.95)</f>
        <v>6.2</v>
      </c>
    </row>
    <row r="1752" spans="2:4" x14ac:dyDescent="0.3">
      <c r="B1752" t="str">
        <v>Jafar Panahi</v>
      </c>
      <c r="C1752" s="1" cm="1">
        <f t="array" ref="C1752">IFERROR(AVERAGE(IF(IMDB_Movies_2[director_name]='Director Analysis'!$B1752,IMDB_Movies_2[imdb_score])),0)</f>
        <v>7.5</v>
      </c>
      <c r="D1752" cm="1">
        <f t="array" ref="D1752">_xlfn.PERCENTILE.INC(IF(IMDB_Movies_2[director_name]='Director Analysis'!B1752,IMDB_Movies_2[imdb_score]),0.95)</f>
        <v>7.5</v>
      </c>
    </row>
    <row r="1753" spans="2:4" x14ac:dyDescent="0.3">
      <c r="B1753" t="str">
        <v>Kiyoshi Kurosawa</v>
      </c>
      <c r="C1753" s="1" cm="1">
        <f t="array" ref="C1753">IFERROR(AVERAGE(IF(IMDB_Movies_2[director_name]='Director Analysis'!$B1753,IMDB_Movies_2[imdb_score])),0)</f>
        <v>7.4</v>
      </c>
      <c r="D1753" cm="1">
        <f t="array" ref="D1753">_xlfn.PERCENTILE.INC(IF(IMDB_Movies_2[director_name]='Director Analysis'!B1753,IMDB_Movies_2[imdb_score]),0.95)</f>
        <v>7.4</v>
      </c>
    </row>
    <row r="1754" spans="2:4" x14ac:dyDescent="0.3">
      <c r="B1754" t="str">
        <v>Shane Carruth</v>
      </c>
      <c r="C1754" s="1" cm="1">
        <f t="array" ref="C1754">IFERROR(AVERAGE(IF(IMDB_Movies_2[director_name]='Director Analysis'!$B1754,IMDB_Movies_2[imdb_score])),0)</f>
        <v>7</v>
      </c>
      <c r="D1754" cm="1">
        <f t="array" ref="D1754">_xlfn.PERCENTILE.INC(IF(IMDB_Movies_2[director_name]='Director Analysis'!B1754,IMDB_Movies_2[imdb_score]),0.95)</f>
        <v>7</v>
      </c>
    </row>
    <row r="1755" spans="2:4" x14ac:dyDescent="0.3">
      <c r="B1755" t="str">
        <v>Neill Dela Llana</v>
      </c>
      <c r="C1755" s="1" cm="1">
        <f t="array" ref="C1755">IFERROR(AVERAGE(IF(IMDB_Movies_2[director_name]='Director Analysis'!$B1755,IMDB_Movies_2[imdb_score])),0)</f>
        <v>6.3</v>
      </c>
      <c r="D1755" cm="1">
        <f t="array" ref="D1755">_xlfn.PERCENTILE.INC(IF(IMDB_Movies_2[director_name]='Director Analysis'!B1755,IMDB_Movies_2[imdb_score]),0.95)</f>
        <v>6.3</v>
      </c>
    </row>
  </sheetData>
  <autoFilter ref="B3:D3" xr:uid="{03448D40-4FA1-4B9D-AE33-F21E7771C1DD}"/>
  <conditionalFormatting sqref="C4:C1755">
    <cfRule type="top10" dxfId="3" priority="3" rank="10"/>
  </conditionalFormatting>
  <conditionalFormatting sqref="D4:D1637">
    <cfRule type="top10" dxfId="2" priority="1" rank="10"/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05B1-2095-498B-8EB6-FFF0D94CFB2E}">
  <dimension ref="B2:R3791"/>
  <sheetViews>
    <sheetView topLeftCell="C1" workbookViewId="0">
      <selection activeCell="G24" sqref="G24"/>
    </sheetView>
  </sheetViews>
  <sheetFormatPr defaultRowHeight="14.4" x14ac:dyDescent="0.3"/>
  <cols>
    <col min="2" max="2" width="36.6640625" customWidth="1"/>
    <col min="3" max="3" width="22.77734375" customWidth="1"/>
    <col min="4" max="4" width="22.5546875" customWidth="1"/>
    <col min="5" max="5" width="20.44140625" customWidth="1"/>
    <col min="6" max="6" width="19" customWidth="1"/>
    <col min="7" max="7" width="31.109375" customWidth="1"/>
    <col min="8" max="8" width="18.88671875" customWidth="1"/>
    <col min="9" max="10" width="19.21875" customWidth="1"/>
    <col min="17" max="17" width="15.44140625" customWidth="1"/>
  </cols>
  <sheetData>
    <row r="2" spans="2:18" x14ac:dyDescent="0.3">
      <c r="B2" s="7" t="s">
        <v>26296</v>
      </c>
      <c r="C2" s="7"/>
      <c r="D2" s="7"/>
      <c r="E2" s="7"/>
    </row>
    <row r="3" spans="2:18" x14ac:dyDescent="0.3">
      <c r="B3" s="9" t="s">
        <v>26309</v>
      </c>
      <c r="C3" s="9" t="s">
        <v>8</v>
      </c>
      <c r="D3" s="9" t="s">
        <v>22</v>
      </c>
      <c r="E3" s="9" t="s">
        <v>25743</v>
      </c>
    </row>
    <row r="4" spans="2:18" x14ac:dyDescent="0.3">
      <c r="B4" t="str" cm="1">
        <f t="array" ref="B4:B3791">_xlfn.UNIQUE(IMDB_Movies_2[movie_title])</f>
        <v>Avatar</v>
      </c>
      <c r="C4">
        <f>_xlfn.XLOOKUP($B4,IMDB_Movies_2[movie_title],IMDB_Movies_2[gross])</f>
        <v>760505847</v>
      </c>
      <c r="D4">
        <f>_xlfn.XLOOKUP($B4,IMDB_Movies_2[movie_title],IMDB_Movies_2[budget])</f>
        <v>237000000</v>
      </c>
      <c r="E4" s="1">
        <f>C4-D4</f>
        <v>523505847</v>
      </c>
    </row>
    <row r="5" spans="2:18" x14ac:dyDescent="0.3">
      <c r="B5" t="str">
        <v>Pirates of the Caribbean: At World's End</v>
      </c>
      <c r="C5">
        <f>_xlfn.XLOOKUP($B5,IMDB_Movies_2[movie_title],IMDB_Movies_2[gross])</f>
        <v>309404152</v>
      </c>
      <c r="D5">
        <f>_xlfn.XLOOKUP($B5,IMDB_Movies_2[movie_title],IMDB_Movies_2[budget])</f>
        <v>300000000</v>
      </c>
      <c r="E5" s="1">
        <f t="shared" ref="E5:E68" si="0">C5-D5</f>
        <v>9404152</v>
      </c>
      <c r="G5" s="9" t="s">
        <v>26302</v>
      </c>
      <c r="H5">
        <f>CORREL(D4:D3791,C4:C3791)</f>
        <v>0.22325281360629071</v>
      </c>
    </row>
    <row r="6" spans="2:18" x14ac:dyDescent="0.3">
      <c r="B6" t="str">
        <v>Spectre</v>
      </c>
      <c r="C6">
        <f>_xlfn.XLOOKUP($B6,IMDB_Movies_2[movie_title],IMDB_Movies_2[gross])</f>
        <v>200074175</v>
      </c>
      <c r="D6">
        <f>_xlfn.XLOOKUP($B6,IMDB_Movies_2[movie_title],IMDB_Movies_2[budget])</f>
        <v>245000000</v>
      </c>
      <c r="E6" s="1">
        <f t="shared" si="0"/>
        <v>-44925825</v>
      </c>
      <c r="G6" s="9" t="s">
        <v>26303</v>
      </c>
      <c r="H6" s="9"/>
    </row>
    <row r="7" spans="2:18" x14ac:dyDescent="0.3">
      <c r="B7" t="str">
        <v>The Dark Knight Rises</v>
      </c>
      <c r="C7">
        <f>_xlfn.XLOOKUP($B7,IMDB_Movies_2[movie_title],IMDB_Movies_2[gross])</f>
        <v>448130642</v>
      </c>
      <c r="D7">
        <f>_xlfn.XLOOKUP($B7,IMDB_Movies_2[movie_title],IMDB_Movies_2[budget])</f>
        <v>250000000</v>
      </c>
      <c r="E7" s="1">
        <f t="shared" si="0"/>
        <v>198130642</v>
      </c>
      <c r="G7" t="s">
        <v>21968</v>
      </c>
      <c r="H7" s="1">
        <f>MAX(E4:E3792)</f>
        <v>523505847</v>
      </c>
      <c r="R7" s="1"/>
    </row>
    <row r="8" spans="2:18" x14ac:dyDescent="0.3">
      <c r="B8" t="str">
        <v>John Carter</v>
      </c>
      <c r="C8">
        <f>_xlfn.XLOOKUP($B8,IMDB_Movies_2[movie_title],IMDB_Movies_2[gross])</f>
        <v>73058679</v>
      </c>
      <c r="D8">
        <f>_xlfn.XLOOKUP($B8,IMDB_Movies_2[movie_title],IMDB_Movies_2[budget])</f>
        <v>263700000</v>
      </c>
      <c r="E8" s="1">
        <f t="shared" si="0"/>
        <v>-190641321</v>
      </c>
      <c r="R8" s="1"/>
    </row>
    <row r="9" spans="2:18" x14ac:dyDescent="0.3">
      <c r="B9" t="str">
        <v>Spider-Man 3</v>
      </c>
      <c r="C9">
        <f>_xlfn.XLOOKUP($B9,IMDB_Movies_2[movie_title],IMDB_Movies_2[gross])</f>
        <v>336530303</v>
      </c>
      <c r="D9">
        <f>_xlfn.XLOOKUP($B9,IMDB_Movies_2[movie_title],IMDB_Movies_2[budget])</f>
        <v>258000000</v>
      </c>
      <c r="E9" s="1">
        <f t="shared" si="0"/>
        <v>78530303</v>
      </c>
      <c r="R9" s="1"/>
    </row>
    <row r="10" spans="2:18" x14ac:dyDescent="0.3">
      <c r="B10" t="str">
        <v>Tangled</v>
      </c>
      <c r="C10">
        <f>_xlfn.XLOOKUP($B10,IMDB_Movies_2[movie_title],IMDB_Movies_2[gross])</f>
        <v>200807262</v>
      </c>
      <c r="D10">
        <f>_xlfn.XLOOKUP($B10,IMDB_Movies_2[movie_title],IMDB_Movies_2[budget])</f>
        <v>260000000</v>
      </c>
      <c r="E10" s="1">
        <f t="shared" si="0"/>
        <v>-59192738</v>
      </c>
      <c r="R10" s="1"/>
    </row>
    <row r="11" spans="2:18" x14ac:dyDescent="0.3">
      <c r="B11" t="str">
        <v>Avengers: Age of Ultron</v>
      </c>
      <c r="C11">
        <f>_xlfn.XLOOKUP($B11,IMDB_Movies_2[movie_title],IMDB_Movies_2[gross])</f>
        <v>458991599</v>
      </c>
      <c r="D11">
        <f>_xlfn.XLOOKUP($B11,IMDB_Movies_2[movie_title],IMDB_Movies_2[budget])</f>
        <v>250000000</v>
      </c>
      <c r="E11" s="1">
        <f t="shared" si="0"/>
        <v>208991599</v>
      </c>
      <c r="R11" s="1"/>
    </row>
    <row r="12" spans="2:18" x14ac:dyDescent="0.3">
      <c r="B12" t="str">
        <v>Harry Potter and the Half-Blood Prince</v>
      </c>
      <c r="C12">
        <f>_xlfn.XLOOKUP($B12,IMDB_Movies_2[movie_title],IMDB_Movies_2[gross])</f>
        <v>301956980</v>
      </c>
      <c r="D12">
        <f>_xlfn.XLOOKUP($B12,IMDB_Movies_2[movie_title],IMDB_Movies_2[budget])</f>
        <v>250000000</v>
      </c>
      <c r="E12" s="1">
        <f t="shared" si="0"/>
        <v>51956980</v>
      </c>
      <c r="R12" s="1"/>
    </row>
    <row r="13" spans="2:18" x14ac:dyDescent="0.3">
      <c r="B13" t="str">
        <v>Batman v Superman: Dawn of Justice</v>
      </c>
      <c r="C13">
        <f>_xlfn.XLOOKUP($B13,IMDB_Movies_2[movie_title],IMDB_Movies_2[gross])</f>
        <v>330249062</v>
      </c>
      <c r="D13">
        <f>_xlfn.XLOOKUP($B13,IMDB_Movies_2[movie_title],IMDB_Movies_2[budget])</f>
        <v>250000000</v>
      </c>
      <c r="E13" s="1">
        <f t="shared" si="0"/>
        <v>80249062</v>
      </c>
      <c r="G13" s="14" t="s">
        <v>26308</v>
      </c>
      <c r="R13" s="1"/>
    </row>
    <row r="14" spans="2:18" x14ac:dyDescent="0.3">
      <c r="B14" t="str">
        <v>Superman Returns</v>
      </c>
      <c r="C14">
        <f>_xlfn.XLOOKUP($B14,IMDB_Movies_2[movie_title],IMDB_Movies_2[gross])</f>
        <v>200069408</v>
      </c>
      <c r="D14">
        <f>_xlfn.XLOOKUP($B14,IMDB_Movies_2[movie_title],IMDB_Movies_2[budget])</f>
        <v>209000000</v>
      </c>
      <c r="E14" s="1">
        <f t="shared" si="0"/>
        <v>-8930592</v>
      </c>
      <c r="G14" s="9" t="s">
        <v>26305</v>
      </c>
      <c r="H14" s="9" t="s">
        <v>26306</v>
      </c>
      <c r="I14" s="9" t="s">
        <v>26307</v>
      </c>
      <c r="J14" s="9" t="s">
        <v>26304</v>
      </c>
    </row>
    <row r="15" spans="2:18" x14ac:dyDescent="0.3">
      <c r="B15" t="str">
        <v>Quantum of Solace</v>
      </c>
      <c r="C15">
        <f>_xlfn.XLOOKUP($B15,IMDB_Movies_2[movie_title],IMDB_Movies_2[gross])</f>
        <v>168368427</v>
      </c>
      <c r="D15">
        <f>_xlfn.XLOOKUP($B15,IMDB_Movies_2[movie_title],IMDB_Movies_2[budget])</f>
        <v>200000000</v>
      </c>
      <c r="E15" s="1">
        <f t="shared" si="0"/>
        <v>-31631573</v>
      </c>
      <c r="G15" t="str" cm="1">
        <f t="array" ref="G15:J19">_xlfn._xlws.SORT(_xlfn._xlws.FILTER(B4:E3791,E4:E3791&gt;=LARGE(E4:E3791,5)),4,-1)</f>
        <v>Avatar</v>
      </c>
      <c r="H15">
        <v>760505847</v>
      </c>
      <c r="I15">
        <v>237000000</v>
      </c>
      <c r="J15">
        <v>523505847</v>
      </c>
    </row>
    <row r="16" spans="2:18" x14ac:dyDescent="0.3">
      <c r="B16" t="str">
        <v>Pirates of the Caribbean: Dead Man's Chest</v>
      </c>
      <c r="C16">
        <f>_xlfn.XLOOKUP($B16,IMDB_Movies_2[movie_title],IMDB_Movies_2[gross])</f>
        <v>423032628</v>
      </c>
      <c r="D16">
        <f>_xlfn.XLOOKUP($B16,IMDB_Movies_2[movie_title],IMDB_Movies_2[budget])</f>
        <v>225000000</v>
      </c>
      <c r="E16" s="1">
        <f t="shared" si="0"/>
        <v>198032628</v>
      </c>
      <c r="G16" t="str">
        <v>Jurassic World</v>
      </c>
      <c r="H16">
        <v>652177271</v>
      </c>
      <c r="I16">
        <v>150000000</v>
      </c>
      <c r="J16">
        <v>502177271</v>
      </c>
    </row>
    <row r="17" spans="2:10" x14ac:dyDescent="0.3">
      <c r="B17" t="str">
        <v>The Lone Ranger</v>
      </c>
      <c r="C17">
        <f>_xlfn.XLOOKUP($B17,IMDB_Movies_2[movie_title],IMDB_Movies_2[gross])</f>
        <v>89289910</v>
      </c>
      <c r="D17">
        <f>_xlfn.XLOOKUP($B17,IMDB_Movies_2[movie_title],IMDB_Movies_2[budget])</f>
        <v>215000000</v>
      </c>
      <c r="E17" s="1">
        <f t="shared" si="0"/>
        <v>-125710090</v>
      </c>
      <c r="G17" t="str">
        <v>Titanic</v>
      </c>
      <c r="H17">
        <v>658672302</v>
      </c>
      <c r="I17">
        <v>200000000</v>
      </c>
      <c r="J17">
        <v>458672302</v>
      </c>
    </row>
    <row r="18" spans="2:10" x14ac:dyDescent="0.3">
      <c r="B18" t="str">
        <v>Man of Steel</v>
      </c>
      <c r="C18">
        <f>_xlfn.XLOOKUP($B18,IMDB_Movies_2[movie_title],IMDB_Movies_2[gross])</f>
        <v>291021565</v>
      </c>
      <c r="D18">
        <f>_xlfn.XLOOKUP($B18,IMDB_Movies_2[movie_title],IMDB_Movies_2[budget])</f>
        <v>225000000</v>
      </c>
      <c r="E18" s="1">
        <f t="shared" si="0"/>
        <v>66021565</v>
      </c>
      <c r="G18" t="str">
        <v>Star Wars: Episode IV - A New Hope</v>
      </c>
      <c r="H18">
        <v>460935665</v>
      </c>
      <c r="I18" s="10">
        <v>11000000</v>
      </c>
      <c r="J18">
        <v>449935665</v>
      </c>
    </row>
    <row r="19" spans="2:10" x14ac:dyDescent="0.3">
      <c r="B19" t="str">
        <v>The Chronicles of Narnia: Prince Caspian</v>
      </c>
      <c r="C19">
        <f>_xlfn.XLOOKUP($B19,IMDB_Movies_2[movie_title],IMDB_Movies_2[gross])</f>
        <v>141614023</v>
      </c>
      <c r="D19">
        <f>_xlfn.XLOOKUP($B19,IMDB_Movies_2[movie_title],IMDB_Movies_2[budget])</f>
        <v>225000000</v>
      </c>
      <c r="E19" s="1">
        <f t="shared" si="0"/>
        <v>-83385977</v>
      </c>
      <c r="G19" t="str">
        <v>E.T. the Extra-Terrestrial</v>
      </c>
      <c r="H19">
        <v>434949459</v>
      </c>
      <c r="I19">
        <v>10500000</v>
      </c>
      <c r="J19">
        <v>424449459</v>
      </c>
    </row>
    <row r="20" spans="2:10" x14ac:dyDescent="0.3">
      <c r="B20" t="str">
        <v>The Avengers</v>
      </c>
      <c r="C20">
        <f>_xlfn.XLOOKUP($B20,IMDB_Movies_2[movie_title],IMDB_Movies_2[gross])</f>
        <v>623279547</v>
      </c>
      <c r="D20">
        <f>_xlfn.XLOOKUP($B20,IMDB_Movies_2[movie_title],IMDB_Movies_2[budget])</f>
        <v>220000000</v>
      </c>
      <c r="E20" s="1">
        <f t="shared" si="0"/>
        <v>403279547</v>
      </c>
    </row>
    <row r="21" spans="2:10" x14ac:dyDescent="0.3">
      <c r="B21" t="str">
        <v>Pirates of the Caribbean: On Stranger Tides</v>
      </c>
      <c r="C21">
        <f>_xlfn.XLOOKUP($B21,IMDB_Movies_2[movie_title],IMDB_Movies_2[gross])</f>
        <v>241063875</v>
      </c>
      <c r="D21">
        <f>_xlfn.XLOOKUP($B21,IMDB_Movies_2[movie_title],IMDB_Movies_2[budget])</f>
        <v>250000000</v>
      </c>
      <c r="E21" s="1">
        <f t="shared" si="0"/>
        <v>-8936125</v>
      </c>
    </row>
    <row r="22" spans="2:10" x14ac:dyDescent="0.3">
      <c r="B22" t="str">
        <v>Men in Black 3</v>
      </c>
      <c r="C22">
        <f>_xlfn.XLOOKUP($B22,IMDB_Movies_2[movie_title],IMDB_Movies_2[gross])</f>
        <v>179020854</v>
      </c>
      <c r="D22">
        <f>_xlfn.XLOOKUP($B22,IMDB_Movies_2[movie_title],IMDB_Movies_2[budget])</f>
        <v>225000000</v>
      </c>
      <c r="E22" s="1">
        <f t="shared" si="0"/>
        <v>-45979146</v>
      </c>
    </row>
    <row r="23" spans="2:10" x14ac:dyDescent="0.3">
      <c r="B23" t="str">
        <v>The Hobbit: The Battle of the Five Armies</v>
      </c>
      <c r="C23">
        <f>_xlfn.XLOOKUP($B23,IMDB_Movies_2[movie_title],IMDB_Movies_2[gross])</f>
        <v>255108370</v>
      </c>
      <c r="D23">
        <f>_xlfn.XLOOKUP($B23,IMDB_Movies_2[movie_title],IMDB_Movies_2[budget])</f>
        <v>250000000</v>
      </c>
      <c r="E23" s="1">
        <f t="shared" si="0"/>
        <v>5108370</v>
      </c>
    </row>
    <row r="24" spans="2:10" x14ac:dyDescent="0.3">
      <c r="B24" t="str">
        <v>The Amazing Spider-Man</v>
      </c>
      <c r="C24">
        <f>_xlfn.XLOOKUP($B24,IMDB_Movies_2[movie_title],IMDB_Movies_2[gross])</f>
        <v>262030663</v>
      </c>
      <c r="D24">
        <f>_xlfn.XLOOKUP($B24,IMDB_Movies_2[movie_title],IMDB_Movies_2[budget])</f>
        <v>230000000</v>
      </c>
      <c r="E24" s="1">
        <f t="shared" si="0"/>
        <v>32030663</v>
      </c>
      <c r="G24" s="1"/>
    </row>
    <row r="25" spans="2:10" x14ac:dyDescent="0.3">
      <c r="B25" t="str">
        <v>Robin Hood</v>
      </c>
      <c r="C25">
        <f>_xlfn.XLOOKUP($B25,IMDB_Movies_2[movie_title],IMDB_Movies_2[gross])</f>
        <v>105219735</v>
      </c>
      <c r="D25">
        <f>_xlfn.XLOOKUP($B25,IMDB_Movies_2[movie_title],IMDB_Movies_2[budget])</f>
        <v>200000000</v>
      </c>
      <c r="E25" s="1">
        <f t="shared" si="0"/>
        <v>-94780265</v>
      </c>
    </row>
    <row r="26" spans="2:10" x14ac:dyDescent="0.3">
      <c r="B26" t="str">
        <v>The Hobbit: The Desolation of Smaug</v>
      </c>
      <c r="C26">
        <f>_xlfn.XLOOKUP($B26,IMDB_Movies_2[movie_title],IMDB_Movies_2[gross])</f>
        <v>258355354</v>
      </c>
      <c r="D26">
        <f>_xlfn.XLOOKUP($B26,IMDB_Movies_2[movie_title],IMDB_Movies_2[budget])</f>
        <v>225000000</v>
      </c>
      <c r="E26" s="1">
        <f t="shared" si="0"/>
        <v>33355354</v>
      </c>
      <c r="I26" s="10"/>
    </row>
    <row r="27" spans="2:10" x14ac:dyDescent="0.3">
      <c r="B27" t="str">
        <v>The Golden Compass</v>
      </c>
      <c r="C27">
        <f>_xlfn.XLOOKUP($B27,IMDB_Movies_2[movie_title],IMDB_Movies_2[gross])</f>
        <v>70083519</v>
      </c>
      <c r="D27">
        <f>_xlfn.XLOOKUP($B27,IMDB_Movies_2[movie_title],IMDB_Movies_2[budget])</f>
        <v>180000000</v>
      </c>
      <c r="E27" s="1">
        <f t="shared" si="0"/>
        <v>-109916481</v>
      </c>
    </row>
    <row r="28" spans="2:10" x14ac:dyDescent="0.3">
      <c r="B28" t="str">
        <v>King Kong</v>
      </c>
      <c r="C28">
        <f>_xlfn.XLOOKUP($B28,IMDB_Movies_2[movie_title],IMDB_Movies_2[gross])</f>
        <v>218051260</v>
      </c>
      <c r="D28">
        <f>_xlfn.XLOOKUP($B28,IMDB_Movies_2[movie_title],IMDB_Movies_2[budget])</f>
        <v>207000000</v>
      </c>
      <c r="E28" s="1">
        <f t="shared" si="0"/>
        <v>11051260</v>
      </c>
    </row>
    <row r="29" spans="2:10" x14ac:dyDescent="0.3">
      <c r="B29" t="str">
        <v>Titanic</v>
      </c>
      <c r="C29">
        <f>_xlfn.XLOOKUP($B29,IMDB_Movies_2[movie_title],IMDB_Movies_2[gross])</f>
        <v>658672302</v>
      </c>
      <c r="D29">
        <f>_xlfn.XLOOKUP($B29,IMDB_Movies_2[movie_title],IMDB_Movies_2[budget])</f>
        <v>200000000</v>
      </c>
      <c r="E29" s="1">
        <f t="shared" si="0"/>
        <v>458672302</v>
      </c>
    </row>
    <row r="30" spans="2:10" x14ac:dyDescent="0.3">
      <c r="B30" t="str">
        <v>Captain America: Civil War</v>
      </c>
      <c r="C30">
        <f>_xlfn.XLOOKUP($B30,IMDB_Movies_2[movie_title],IMDB_Movies_2[gross])</f>
        <v>407197282</v>
      </c>
      <c r="D30">
        <f>_xlfn.XLOOKUP($B30,IMDB_Movies_2[movie_title],IMDB_Movies_2[budget])</f>
        <v>250000000</v>
      </c>
      <c r="E30" s="1">
        <f t="shared" si="0"/>
        <v>157197282</v>
      </c>
    </row>
    <row r="31" spans="2:10" x14ac:dyDescent="0.3">
      <c r="B31" t="str">
        <v>Battleship</v>
      </c>
      <c r="C31">
        <f>_xlfn.XLOOKUP($B31,IMDB_Movies_2[movie_title],IMDB_Movies_2[gross])</f>
        <v>65173160</v>
      </c>
      <c r="D31">
        <f>_xlfn.XLOOKUP($B31,IMDB_Movies_2[movie_title],IMDB_Movies_2[budget])</f>
        <v>209000000</v>
      </c>
      <c r="E31" s="1">
        <f t="shared" si="0"/>
        <v>-143826840</v>
      </c>
    </row>
    <row r="32" spans="2:10" x14ac:dyDescent="0.3">
      <c r="B32" t="str">
        <v>Jurassic World</v>
      </c>
      <c r="C32">
        <f>_xlfn.XLOOKUP($B32,IMDB_Movies_2[movie_title],IMDB_Movies_2[gross])</f>
        <v>652177271</v>
      </c>
      <c r="D32">
        <f>_xlfn.XLOOKUP($B32,IMDB_Movies_2[movie_title],IMDB_Movies_2[budget])</f>
        <v>150000000</v>
      </c>
      <c r="E32" s="1">
        <f t="shared" si="0"/>
        <v>502177271</v>
      </c>
    </row>
    <row r="33" spans="2:5" x14ac:dyDescent="0.3">
      <c r="B33" t="str">
        <v>Skyfall</v>
      </c>
      <c r="C33">
        <f>_xlfn.XLOOKUP($B33,IMDB_Movies_2[movie_title],IMDB_Movies_2[gross])</f>
        <v>304360277</v>
      </c>
      <c r="D33">
        <f>_xlfn.XLOOKUP($B33,IMDB_Movies_2[movie_title],IMDB_Movies_2[budget])</f>
        <v>200000000</v>
      </c>
      <c r="E33" s="1">
        <f t="shared" si="0"/>
        <v>104360277</v>
      </c>
    </row>
    <row r="34" spans="2:5" x14ac:dyDescent="0.3">
      <c r="B34" t="str">
        <v>Spider-Man 2</v>
      </c>
      <c r="C34">
        <f>_xlfn.XLOOKUP($B34,IMDB_Movies_2[movie_title],IMDB_Movies_2[gross])</f>
        <v>373377893</v>
      </c>
      <c r="D34">
        <f>_xlfn.XLOOKUP($B34,IMDB_Movies_2[movie_title],IMDB_Movies_2[budget])</f>
        <v>200000000</v>
      </c>
      <c r="E34" s="1">
        <f t="shared" si="0"/>
        <v>173377893</v>
      </c>
    </row>
    <row r="35" spans="2:5" x14ac:dyDescent="0.3">
      <c r="B35" t="str">
        <v>Iron Man 3</v>
      </c>
      <c r="C35">
        <f>_xlfn.XLOOKUP($B35,IMDB_Movies_2[movie_title],IMDB_Movies_2[gross])</f>
        <v>408992272</v>
      </c>
      <c r="D35">
        <f>_xlfn.XLOOKUP($B35,IMDB_Movies_2[movie_title],IMDB_Movies_2[budget])</f>
        <v>200000000</v>
      </c>
      <c r="E35" s="1">
        <f t="shared" si="0"/>
        <v>208992272</v>
      </c>
    </row>
    <row r="36" spans="2:5" x14ac:dyDescent="0.3">
      <c r="B36" t="str">
        <v>Alice in Wonderland</v>
      </c>
      <c r="C36">
        <f>_xlfn.XLOOKUP($B36,IMDB_Movies_2[movie_title],IMDB_Movies_2[gross])</f>
        <v>334185206</v>
      </c>
      <c r="D36">
        <f>_xlfn.XLOOKUP($B36,IMDB_Movies_2[movie_title],IMDB_Movies_2[budget])</f>
        <v>200000000</v>
      </c>
      <c r="E36" s="1">
        <f t="shared" si="0"/>
        <v>134185206</v>
      </c>
    </row>
    <row r="37" spans="2:5" x14ac:dyDescent="0.3">
      <c r="B37" t="str">
        <v>X-Men: The Last Stand</v>
      </c>
      <c r="C37">
        <f>_xlfn.XLOOKUP($B37,IMDB_Movies_2[movie_title],IMDB_Movies_2[gross])</f>
        <v>234360014</v>
      </c>
      <c r="D37">
        <f>_xlfn.XLOOKUP($B37,IMDB_Movies_2[movie_title],IMDB_Movies_2[budget])</f>
        <v>210000000</v>
      </c>
      <c r="E37" s="1">
        <f t="shared" si="0"/>
        <v>24360014</v>
      </c>
    </row>
    <row r="38" spans="2:5" x14ac:dyDescent="0.3">
      <c r="B38" t="str">
        <v>Monsters University</v>
      </c>
      <c r="C38">
        <f>_xlfn.XLOOKUP($B38,IMDB_Movies_2[movie_title],IMDB_Movies_2[gross])</f>
        <v>268488329</v>
      </c>
      <c r="D38">
        <f>_xlfn.XLOOKUP($B38,IMDB_Movies_2[movie_title],IMDB_Movies_2[budget])</f>
        <v>200000000</v>
      </c>
      <c r="E38" s="1">
        <f t="shared" si="0"/>
        <v>68488329</v>
      </c>
    </row>
    <row r="39" spans="2:5" x14ac:dyDescent="0.3">
      <c r="B39" t="str">
        <v>Transformers: Revenge of the Fallen</v>
      </c>
      <c r="C39">
        <f>_xlfn.XLOOKUP($B39,IMDB_Movies_2[movie_title],IMDB_Movies_2[gross])</f>
        <v>402076689</v>
      </c>
      <c r="D39">
        <f>_xlfn.XLOOKUP($B39,IMDB_Movies_2[movie_title],IMDB_Movies_2[budget])</f>
        <v>200000000</v>
      </c>
      <c r="E39" s="1">
        <f t="shared" si="0"/>
        <v>202076689</v>
      </c>
    </row>
    <row r="40" spans="2:5" x14ac:dyDescent="0.3">
      <c r="B40" t="str">
        <v>Transformers: Age of Extinction</v>
      </c>
      <c r="C40">
        <f>_xlfn.XLOOKUP($B40,IMDB_Movies_2[movie_title],IMDB_Movies_2[gross])</f>
        <v>245428137</v>
      </c>
      <c r="D40">
        <f>_xlfn.XLOOKUP($B40,IMDB_Movies_2[movie_title],IMDB_Movies_2[budget])</f>
        <v>210000000</v>
      </c>
      <c r="E40" s="1">
        <f t="shared" si="0"/>
        <v>35428137</v>
      </c>
    </row>
    <row r="41" spans="2:5" x14ac:dyDescent="0.3">
      <c r="B41" t="str">
        <v>Oz the Great and Powerful</v>
      </c>
      <c r="C41">
        <f>_xlfn.XLOOKUP($B41,IMDB_Movies_2[movie_title],IMDB_Movies_2[gross])</f>
        <v>234903076</v>
      </c>
      <c r="D41">
        <f>_xlfn.XLOOKUP($B41,IMDB_Movies_2[movie_title],IMDB_Movies_2[budget])</f>
        <v>215000000</v>
      </c>
      <c r="E41" s="1">
        <f t="shared" si="0"/>
        <v>19903076</v>
      </c>
    </row>
    <row r="42" spans="2:5" x14ac:dyDescent="0.3">
      <c r="B42" t="str">
        <v>The Amazing Spider-Man 2</v>
      </c>
      <c r="C42">
        <f>_xlfn.XLOOKUP($B42,IMDB_Movies_2[movie_title],IMDB_Movies_2[gross])</f>
        <v>202853933</v>
      </c>
      <c r="D42">
        <f>_xlfn.XLOOKUP($B42,IMDB_Movies_2[movie_title],IMDB_Movies_2[budget])</f>
        <v>200000000</v>
      </c>
      <c r="E42" s="1">
        <f t="shared" si="0"/>
        <v>2853933</v>
      </c>
    </row>
    <row r="43" spans="2:5" x14ac:dyDescent="0.3">
      <c r="B43" t="str">
        <v>TRON: Legacy</v>
      </c>
      <c r="C43">
        <f>_xlfn.XLOOKUP($B43,IMDB_Movies_2[movie_title],IMDB_Movies_2[gross])</f>
        <v>172051787</v>
      </c>
      <c r="D43">
        <f>_xlfn.XLOOKUP($B43,IMDB_Movies_2[movie_title],IMDB_Movies_2[budget])</f>
        <v>170000000</v>
      </c>
      <c r="E43" s="1">
        <f t="shared" si="0"/>
        <v>2051787</v>
      </c>
    </row>
    <row r="44" spans="2:5" x14ac:dyDescent="0.3">
      <c r="B44" t="str">
        <v>Cars 2</v>
      </c>
      <c r="C44">
        <f>_xlfn.XLOOKUP($B44,IMDB_Movies_2[movie_title],IMDB_Movies_2[gross])</f>
        <v>191450875</v>
      </c>
      <c r="D44">
        <f>_xlfn.XLOOKUP($B44,IMDB_Movies_2[movie_title],IMDB_Movies_2[budget])</f>
        <v>200000000</v>
      </c>
      <c r="E44" s="1">
        <f t="shared" si="0"/>
        <v>-8549125</v>
      </c>
    </row>
    <row r="45" spans="2:5" x14ac:dyDescent="0.3">
      <c r="B45" t="str">
        <v>Green Lantern</v>
      </c>
      <c r="C45">
        <f>_xlfn.XLOOKUP($B45,IMDB_Movies_2[movie_title],IMDB_Movies_2[gross])</f>
        <v>116593191</v>
      </c>
      <c r="D45">
        <f>_xlfn.XLOOKUP($B45,IMDB_Movies_2[movie_title],IMDB_Movies_2[budget])</f>
        <v>200000000</v>
      </c>
      <c r="E45" s="1">
        <f t="shared" si="0"/>
        <v>-83406809</v>
      </c>
    </row>
    <row r="46" spans="2:5" x14ac:dyDescent="0.3">
      <c r="B46" t="str">
        <v>Toy Story 3</v>
      </c>
      <c r="C46">
        <f>_xlfn.XLOOKUP($B46,IMDB_Movies_2[movie_title],IMDB_Movies_2[gross])</f>
        <v>414984497</v>
      </c>
      <c r="D46">
        <f>_xlfn.XLOOKUP($B46,IMDB_Movies_2[movie_title],IMDB_Movies_2[budget])</f>
        <v>200000000</v>
      </c>
      <c r="E46" s="1">
        <f t="shared" si="0"/>
        <v>214984497</v>
      </c>
    </row>
    <row r="47" spans="2:5" x14ac:dyDescent="0.3">
      <c r="B47" t="str">
        <v>Terminator Salvation</v>
      </c>
      <c r="C47">
        <f>_xlfn.XLOOKUP($B47,IMDB_Movies_2[movie_title],IMDB_Movies_2[gross])</f>
        <v>125320003</v>
      </c>
      <c r="D47">
        <f>_xlfn.XLOOKUP($B47,IMDB_Movies_2[movie_title],IMDB_Movies_2[budget])</f>
        <v>200000000</v>
      </c>
      <c r="E47" s="1">
        <f t="shared" si="0"/>
        <v>-74679997</v>
      </c>
    </row>
    <row r="48" spans="2:5" x14ac:dyDescent="0.3">
      <c r="B48" t="str">
        <v>Furious 7</v>
      </c>
      <c r="C48">
        <f>_xlfn.XLOOKUP($B48,IMDB_Movies_2[movie_title],IMDB_Movies_2[gross])</f>
        <v>350034110</v>
      </c>
      <c r="D48">
        <f>_xlfn.XLOOKUP($B48,IMDB_Movies_2[movie_title],IMDB_Movies_2[budget])</f>
        <v>190000000</v>
      </c>
      <c r="E48" s="1">
        <f t="shared" si="0"/>
        <v>160034110</v>
      </c>
    </row>
    <row r="49" spans="2:5" x14ac:dyDescent="0.3">
      <c r="B49" t="str">
        <v>World War Z</v>
      </c>
      <c r="C49">
        <f>_xlfn.XLOOKUP($B49,IMDB_Movies_2[movie_title],IMDB_Movies_2[gross])</f>
        <v>202351611</v>
      </c>
      <c r="D49">
        <f>_xlfn.XLOOKUP($B49,IMDB_Movies_2[movie_title],IMDB_Movies_2[budget])</f>
        <v>190000000</v>
      </c>
      <c r="E49" s="1">
        <f t="shared" si="0"/>
        <v>12351611</v>
      </c>
    </row>
    <row r="50" spans="2:5" x14ac:dyDescent="0.3">
      <c r="B50" t="str">
        <v>X-Men: Days of Future Past</v>
      </c>
      <c r="C50">
        <f>_xlfn.XLOOKUP($B50,IMDB_Movies_2[movie_title],IMDB_Movies_2[gross])</f>
        <v>233914986</v>
      </c>
      <c r="D50">
        <f>_xlfn.XLOOKUP($B50,IMDB_Movies_2[movie_title],IMDB_Movies_2[budget])</f>
        <v>200000000</v>
      </c>
      <c r="E50" s="1">
        <f t="shared" si="0"/>
        <v>33914986</v>
      </c>
    </row>
    <row r="51" spans="2:5" x14ac:dyDescent="0.3">
      <c r="B51" t="str">
        <v>Star Trek Into Darkness</v>
      </c>
      <c r="C51">
        <f>_xlfn.XLOOKUP($B51,IMDB_Movies_2[movie_title],IMDB_Movies_2[gross])</f>
        <v>228756232</v>
      </c>
      <c r="D51">
        <f>_xlfn.XLOOKUP($B51,IMDB_Movies_2[movie_title],IMDB_Movies_2[budget])</f>
        <v>190000000</v>
      </c>
      <c r="E51" s="1">
        <f t="shared" si="0"/>
        <v>38756232</v>
      </c>
    </row>
    <row r="52" spans="2:5" x14ac:dyDescent="0.3">
      <c r="B52" t="str">
        <v>Jack the Giant Slayer</v>
      </c>
      <c r="C52">
        <f>_xlfn.XLOOKUP($B52,IMDB_Movies_2[movie_title],IMDB_Movies_2[gross])</f>
        <v>65171860</v>
      </c>
      <c r="D52">
        <f>_xlfn.XLOOKUP($B52,IMDB_Movies_2[movie_title],IMDB_Movies_2[budget])</f>
        <v>195000000</v>
      </c>
      <c r="E52" s="1">
        <f t="shared" si="0"/>
        <v>-129828140</v>
      </c>
    </row>
    <row r="53" spans="2:5" x14ac:dyDescent="0.3">
      <c r="B53" t="str">
        <v>The Great Gatsby</v>
      </c>
      <c r="C53">
        <f>_xlfn.XLOOKUP($B53,IMDB_Movies_2[movie_title],IMDB_Movies_2[gross])</f>
        <v>144812796</v>
      </c>
      <c r="D53">
        <f>_xlfn.XLOOKUP($B53,IMDB_Movies_2[movie_title],IMDB_Movies_2[budget])</f>
        <v>105000000</v>
      </c>
      <c r="E53" s="1">
        <f t="shared" si="0"/>
        <v>39812796</v>
      </c>
    </row>
    <row r="54" spans="2:5" x14ac:dyDescent="0.3">
      <c r="B54" t="str">
        <v>Prince of Persia: The Sands of Time</v>
      </c>
      <c r="C54">
        <f>_xlfn.XLOOKUP($B54,IMDB_Movies_2[movie_title],IMDB_Movies_2[gross])</f>
        <v>90755643</v>
      </c>
      <c r="D54">
        <f>_xlfn.XLOOKUP($B54,IMDB_Movies_2[movie_title],IMDB_Movies_2[budget])</f>
        <v>200000000</v>
      </c>
      <c r="E54" s="1">
        <f t="shared" si="0"/>
        <v>-109244357</v>
      </c>
    </row>
    <row r="55" spans="2:5" x14ac:dyDescent="0.3">
      <c r="B55" t="str">
        <v>Pacific Rim</v>
      </c>
      <c r="C55">
        <f>_xlfn.XLOOKUP($B55,IMDB_Movies_2[movie_title],IMDB_Movies_2[gross])</f>
        <v>101785482</v>
      </c>
      <c r="D55">
        <f>_xlfn.XLOOKUP($B55,IMDB_Movies_2[movie_title],IMDB_Movies_2[budget])</f>
        <v>190000000</v>
      </c>
      <c r="E55" s="1">
        <f t="shared" si="0"/>
        <v>-88214518</v>
      </c>
    </row>
    <row r="56" spans="2:5" x14ac:dyDescent="0.3">
      <c r="B56" t="str">
        <v>Transformers: Dark of the Moon</v>
      </c>
      <c r="C56">
        <f>_xlfn.XLOOKUP($B56,IMDB_Movies_2[movie_title],IMDB_Movies_2[gross])</f>
        <v>352358779</v>
      </c>
      <c r="D56">
        <f>_xlfn.XLOOKUP($B56,IMDB_Movies_2[movie_title],IMDB_Movies_2[budget])</f>
        <v>195000000</v>
      </c>
      <c r="E56" s="1">
        <f t="shared" si="0"/>
        <v>157358779</v>
      </c>
    </row>
    <row r="57" spans="2:5" x14ac:dyDescent="0.3">
      <c r="B57" t="str">
        <v>Indiana Jones and the Kingdom of the Crystal Skull</v>
      </c>
      <c r="C57">
        <f>_xlfn.XLOOKUP($B57,IMDB_Movies_2[movie_title],IMDB_Movies_2[gross])</f>
        <v>317011114</v>
      </c>
      <c r="D57">
        <f>_xlfn.XLOOKUP($B57,IMDB_Movies_2[movie_title],IMDB_Movies_2[budget])</f>
        <v>185000000</v>
      </c>
      <c r="E57" s="1">
        <f t="shared" si="0"/>
        <v>132011114</v>
      </c>
    </row>
    <row r="58" spans="2:5" x14ac:dyDescent="0.3">
      <c r="B58" t="str">
        <v>Brave</v>
      </c>
      <c r="C58">
        <f>_xlfn.XLOOKUP($B58,IMDB_Movies_2[movie_title],IMDB_Movies_2[gross])</f>
        <v>237282182</v>
      </c>
      <c r="D58">
        <f>_xlfn.XLOOKUP($B58,IMDB_Movies_2[movie_title],IMDB_Movies_2[budget])</f>
        <v>185000000</v>
      </c>
      <c r="E58" s="1">
        <f t="shared" si="0"/>
        <v>52282182</v>
      </c>
    </row>
    <row r="59" spans="2:5" x14ac:dyDescent="0.3">
      <c r="B59" t="str">
        <v>Star Trek Beyond</v>
      </c>
      <c r="C59">
        <f>_xlfn.XLOOKUP($B59,IMDB_Movies_2[movie_title],IMDB_Movies_2[gross])</f>
        <v>130468626</v>
      </c>
      <c r="D59">
        <f>_xlfn.XLOOKUP($B59,IMDB_Movies_2[movie_title],IMDB_Movies_2[budget])</f>
        <v>185000000</v>
      </c>
      <c r="E59" s="1">
        <f t="shared" si="0"/>
        <v>-54531374</v>
      </c>
    </row>
    <row r="60" spans="2:5" x14ac:dyDescent="0.3">
      <c r="B60" t="str">
        <v>WALLÂ·E</v>
      </c>
      <c r="C60">
        <f>_xlfn.XLOOKUP($B60,IMDB_Movies_2[movie_title],IMDB_Movies_2[gross])</f>
        <v>223806889</v>
      </c>
      <c r="D60">
        <f>_xlfn.XLOOKUP($B60,IMDB_Movies_2[movie_title],IMDB_Movies_2[budget])</f>
        <v>180000000</v>
      </c>
      <c r="E60" s="1">
        <f t="shared" si="0"/>
        <v>43806889</v>
      </c>
    </row>
    <row r="61" spans="2:5" x14ac:dyDescent="0.3">
      <c r="B61" t="str">
        <v>Rush Hour 3</v>
      </c>
      <c r="C61">
        <f>_xlfn.XLOOKUP($B61,IMDB_Movies_2[movie_title],IMDB_Movies_2[gross])</f>
        <v>140080850</v>
      </c>
      <c r="D61">
        <f>_xlfn.XLOOKUP($B61,IMDB_Movies_2[movie_title],IMDB_Movies_2[budget])</f>
        <v>140000000</v>
      </c>
      <c r="E61" s="1">
        <f t="shared" si="0"/>
        <v>80850</v>
      </c>
    </row>
    <row r="62" spans="2:5" x14ac:dyDescent="0.3">
      <c r="B62">
        <v>2012</v>
      </c>
      <c r="C62">
        <f>_xlfn.XLOOKUP($B62,IMDB_Movies_2[movie_title],IMDB_Movies_2[gross])</f>
        <v>166112167</v>
      </c>
      <c r="D62">
        <f>_xlfn.XLOOKUP($B62,IMDB_Movies_2[movie_title],IMDB_Movies_2[budget])</f>
        <v>200000000</v>
      </c>
      <c r="E62" s="1">
        <f t="shared" si="0"/>
        <v>-33887833</v>
      </c>
    </row>
    <row r="63" spans="2:5" x14ac:dyDescent="0.3">
      <c r="B63" t="str">
        <v>A Christmas Carol</v>
      </c>
      <c r="C63">
        <f>_xlfn.XLOOKUP($B63,IMDB_Movies_2[movie_title],IMDB_Movies_2[gross])</f>
        <v>137850096</v>
      </c>
      <c r="D63">
        <f>_xlfn.XLOOKUP($B63,IMDB_Movies_2[movie_title],IMDB_Movies_2[budget])</f>
        <v>200000000</v>
      </c>
      <c r="E63" s="1">
        <f t="shared" si="0"/>
        <v>-62149904</v>
      </c>
    </row>
    <row r="64" spans="2:5" x14ac:dyDescent="0.3">
      <c r="B64" t="str">
        <v>Jupiter Ascending</v>
      </c>
      <c r="C64">
        <f>_xlfn.XLOOKUP($B64,IMDB_Movies_2[movie_title],IMDB_Movies_2[gross])</f>
        <v>47375327</v>
      </c>
      <c r="D64">
        <f>_xlfn.XLOOKUP($B64,IMDB_Movies_2[movie_title],IMDB_Movies_2[budget])</f>
        <v>176000000</v>
      </c>
      <c r="E64" s="1">
        <f t="shared" si="0"/>
        <v>-128624673</v>
      </c>
    </row>
    <row r="65" spans="2:5" x14ac:dyDescent="0.3">
      <c r="B65" t="str">
        <v>The Legend of Tarzan</v>
      </c>
      <c r="C65">
        <f>_xlfn.XLOOKUP($B65,IMDB_Movies_2[movie_title],IMDB_Movies_2[gross])</f>
        <v>124051759</v>
      </c>
      <c r="D65">
        <f>_xlfn.XLOOKUP($B65,IMDB_Movies_2[movie_title],IMDB_Movies_2[budget])</f>
        <v>180000000</v>
      </c>
      <c r="E65" s="1">
        <f t="shared" si="0"/>
        <v>-55948241</v>
      </c>
    </row>
    <row r="66" spans="2:5" x14ac:dyDescent="0.3">
      <c r="B66" t="str">
        <v>The Chronicles of Narnia: The Lion, the Witch and the Wardrobe</v>
      </c>
      <c r="C66">
        <f>_xlfn.XLOOKUP($B66,IMDB_Movies_2[movie_title],IMDB_Movies_2[gross])</f>
        <v>291709845</v>
      </c>
      <c r="D66">
        <f>_xlfn.XLOOKUP($B66,IMDB_Movies_2[movie_title],IMDB_Movies_2[budget])</f>
        <v>180000000</v>
      </c>
      <c r="E66" s="1">
        <f t="shared" si="0"/>
        <v>111709845</v>
      </c>
    </row>
    <row r="67" spans="2:5" x14ac:dyDescent="0.3">
      <c r="B67" t="str">
        <v>X-Men: Apocalypse</v>
      </c>
      <c r="C67">
        <f>_xlfn.XLOOKUP($B67,IMDB_Movies_2[movie_title],IMDB_Movies_2[gross])</f>
        <v>154985087</v>
      </c>
      <c r="D67">
        <f>_xlfn.XLOOKUP($B67,IMDB_Movies_2[movie_title],IMDB_Movies_2[budget])</f>
        <v>178000000</v>
      </c>
      <c r="E67" s="1">
        <f t="shared" si="0"/>
        <v>-23014913</v>
      </c>
    </row>
    <row r="68" spans="2:5" x14ac:dyDescent="0.3">
      <c r="B68" t="str">
        <v>The Dark Knight</v>
      </c>
      <c r="C68">
        <f>_xlfn.XLOOKUP($B68,IMDB_Movies_2[movie_title],IMDB_Movies_2[gross])</f>
        <v>533316061</v>
      </c>
      <c r="D68">
        <f>_xlfn.XLOOKUP($B68,IMDB_Movies_2[movie_title],IMDB_Movies_2[budget])</f>
        <v>185000000</v>
      </c>
      <c r="E68" s="1">
        <f t="shared" si="0"/>
        <v>348316061</v>
      </c>
    </row>
    <row r="69" spans="2:5" x14ac:dyDescent="0.3">
      <c r="B69" t="str">
        <v>Up</v>
      </c>
      <c r="C69">
        <f>_xlfn.XLOOKUP($B69,IMDB_Movies_2[movie_title],IMDB_Movies_2[gross])</f>
        <v>292979556</v>
      </c>
      <c r="D69">
        <f>_xlfn.XLOOKUP($B69,IMDB_Movies_2[movie_title],IMDB_Movies_2[budget])</f>
        <v>175000000</v>
      </c>
      <c r="E69" s="1">
        <f t="shared" ref="E69:E132" si="1">C69-D69</f>
        <v>117979556</v>
      </c>
    </row>
    <row r="70" spans="2:5" x14ac:dyDescent="0.3">
      <c r="B70" t="str">
        <v>Monsters vs. Aliens</v>
      </c>
      <c r="C70">
        <f>_xlfn.XLOOKUP($B70,IMDB_Movies_2[movie_title],IMDB_Movies_2[gross])</f>
        <v>198332128</v>
      </c>
      <c r="D70">
        <f>_xlfn.XLOOKUP($B70,IMDB_Movies_2[movie_title],IMDB_Movies_2[budget])</f>
        <v>175000000</v>
      </c>
      <c r="E70" s="1">
        <f t="shared" si="1"/>
        <v>23332128</v>
      </c>
    </row>
    <row r="71" spans="2:5" x14ac:dyDescent="0.3">
      <c r="B71" t="str">
        <v>Iron Man</v>
      </c>
      <c r="C71">
        <f>_xlfn.XLOOKUP($B71,IMDB_Movies_2[movie_title],IMDB_Movies_2[gross])</f>
        <v>318298180</v>
      </c>
      <c r="D71">
        <f>_xlfn.XLOOKUP($B71,IMDB_Movies_2[movie_title],IMDB_Movies_2[budget])</f>
        <v>140000000</v>
      </c>
      <c r="E71" s="1">
        <f t="shared" si="1"/>
        <v>178298180</v>
      </c>
    </row>
    <row r="72" spans="2:5" x14ac:dyDescent="0.3">
      <c r="B72" t="str">
        <v>Hugo</v>
      </c>
      <c r="C72">
        <f>_xlfn.XLOOKUP($B72,IMDB_Movies_2[movie_title],IMDB_Movies_2[gross])</f>
        <v>73820094</v>
      </c>
      <c r="D72">
        <f>_xlfn.XLOOKUP($B72,IMDB_Movies_2[movie_title],IMDB_Movies_2[budget])</f>
        <v>170000000</v>
      </c>
      <c r="E72" s="1">
        <f t="shared" si="1"/>
        <v>-96179906</v>
      </c>
    </row>
    <row r="73" spans="2:5" x14ac:dyDescent="0.3">
      <c r="B73" t="str">
        <v>Wild Wild West</v>
      </c>
      <c r="C73">
        <f>_xlfn.XLOOKUP($B73,IMDB_Movies_2[movie_title],IMDB_Movies_2[gross])</f>
        <v>113745408</v>
      </c>
      <c r="D73">
        <f>_xlfn.XLOOKUP($B73,IMDB_Movies_2[movie_title],IMDB_Movies_2[budget])</f>
        <v>170000000</v>
      </c>
      <c r="E73" s="1">
        <f t="shared" si="1"/>
        <v>-56254592</v>
      </c>
    </row>
    <row r="74" spans="2:5" x14ac:dyDescent="0.3">
      <c r="B74" t="str">
        <v>The Mummy: Tomb of the Dragon Emperor</v>
      </c>
      <c r="C74">
        <f>_xlfn.XLOOKUP($B74,IMDB_Movies_2[movie_title],IMDB_Movies_2[gross])</f>
        <v>102176165</v>
      </c>
      <c r="D74">
        <f>_xlfn.XLOOKUP($B74,IMDB_Movies_2[movie_title],IMDB_Movies_2[budget])</f>
        <v>145000000</v>
      </c>
      <c r="E74" s="1">
        <f t="shared" si="1"/>
        <v>-42823835</v>
      </c>
    </row>
    <row r="75" spans="2:5" x14ac:dyDescent="0.3">
      <c r="B75" t="str">
        <v>Suicide Squad</v>
      </c>
      <c r="C75">
        <f>_xlfn.XLOOKUP($B75,IMDB_Movies_2[movie_title],IMDB_Movies_2[gross])</f>
        <v>161087183</v>
      </c>
      <c r="D75">
        <f>_xlfn.XLOOKUP($B75,IMDB_Movies_2[movie_title],IMDB_Movies_2[budget])</f>
        <v>175000000</v>
      </c>
      <c r="E75" s="1">
        <f t="shared" si="1"/>
        <v>-13912817</v>
      </c>
    </row>
    <row r="76" spans="2:5" x14ac:dyDescent="0.3">
      <c r="B76" t="str">
        <v>Evan Almighty</v>
      </c>
      <c r="C76">
        <f>_xlfn.XLOOKUP($B76,IMDB_Movies_2[movie_title],IMDB_Movies_2[gross])</f>
        <v>100289690</v>
      </c>
      <c r="D76">
        <f>_xlfn.XLOOKUP($B76,IMDB_Movies_2[movie_title],IMDB_Movies_2[budget])</f>
        <v>175000000</v>
      </c>
      <c r="E76" s="1">
        <f t="shared" si="1"/>
        <v>-74710310</v>
      </c>
    </row>
    <row r="77" spans="2:5" x14ac:dyDescent="0.3">
      <c r="B77" t="str">
        <v>Edge of Tomorrow</v>
      </c>
      <c r="C77">
        <f>_xlfn.XLOOKUP($B77,IMDB_Movies_2[movie_title],IMDB_Movies_2[gross])</f>
        <v>100189501</v>
      </c>
      <c r="D77">
        <f>_xlfn.XLOOKUP($B77,IMDB_Movies_2[movie_title],IMDB_Movies_2[budget])</f>
        <v>178000000</v>
      </c>
      <c r="E77" s="1">
        <f t="shared" si="1"/>
        <v>-77810499</v>
      </c>
    </row>
    <row r="78" spans="2:5" x14ac:dyDescent="0.3">
      <c r="B78" t="str">
        <v>Waterworld</v>
      </c>
      <c r="C78">
        <f>_xlfn.XLOOKUP($B78,IMDB_Movies_2[movie_title],IMDB_Movies_2[gross])</f>
        <v>88246220</v>
      </c>
      <c r="D78">
        <f>_xlfn.XLOOKUP($B78,IMDB_Movies_2[movie_title],IMDB_Movies_2[budget])</f>
        <v>175000000</v>
      </c>
      <c r="E78" s="1">
        <f t="shared" si="1"/>
        <v>-86753780</v>
      </c>
    </row>
    <row r="79" spans="2:5" x14ac:dyDescent="0.3">
      <c r="B79" t="str">
        <v>G.I. Joe: The Rise of Cobra</v>
      </c>
      <c r="C79">
        <f>_xlfn.XLOOKUP($B79,IMDB_Movies_2[movie_title],IMDB_Movies_2[gross])</f>
        <v>150167630</v>
      </c>
      <c r="D79">
        <f>_xlfn.XLOOKUP($B79,IMDB_Movies_2[movie_title],IMDB_Movies_2[budget])</f>
        <v>175000000</v>
      </c>
      <c r="E79" s="1">
        <f t="shared" si="1"/>
        <v>-24832370</v>
      </c>
    </row>
    <row r="80" spans="2:5" x14ac:dyDescent="0.3">
      <c r="B80" t="str">
        <v>Inside Out</v>
      </c>
      <c r="C80">
        <f>_xlfn.XLOOKUP($B80,IMDB_Movies_2[movie_title],IMDB_Movies_2[gross])</f>
        <v>356454367</v>
      </c>
      <c r="D80">
        <f>_xlfn.XLOOKUP($B80,IMDB_Movies_2[movie_title],IMDB_Movies_2[budget])</f>
        <v>175000000</v>
      </c>
      <c r="E80" s="1">
        <f t="shared" si="1"/>
        <v>181454367</v>
      </c>
    </row>
    <row r="81" spans="2:5" x14ac:dyDescent="0.3">
      <c r="B81" t="str">
        <v>The Jungle Book</v>
      </c>
      <c r="C81">
        <f>_xlfn.XLOOKUP($B81,IMDB_Movies_2[movie_title],IMDB_Movies_2[gross])</f>
        <v>362645141</v>
      </c>
      <c r="D81">
        <f>_xlfn.XLOOKUP($B81,IMDB_Movies_2[movie_title],IMDB_Movies_2[budget])</f>
        <v>175000000</v>
      </c>
      <c r="E81" s="1">
        <f t="shared" si="1"/>
        <v>187645141</v>
      </c>
    </row>
    <row r="82" spans="2:5" x14ac:dyDescent="0.3">
      <c r="B82" t="str">
        <v>Iron Man 2</v>
      </c>
      <c r="C82">
        <f>_xlfn.XLOOKUP($B82,IMDB_Movies_2[movie_title],IMDB_Movies_2[gross])</f>
        <v>312057433</v>
      </c>
      <c r="D82">
        <f>_xlfn.XLOOKUP($B82,IMDB_Movies_2[movie_title],IMDB_Movies_2[budget])</f>
        <v>200000000</v>
      </c>
      <c r="E82" s="1">
        <f t="shared" si="1"/>
        <v>112057433</v>
      </c>
    </row>
    <row r="83" spans="2:5" x14ac:dyDescent="0.3">
      <c r="B83" t="str">
        <v>Snow White and the Huntsman</v>
      </c>
      <c r="C83">
        <f>_xlfn.XLOOKUP($B83,IMDB_Movies_2[movie_title],IMDB_Movies_2[gross])</f>
        <v>155111815</v>
      </c>
      <c r="D83">
        <f>_xlfn.XLOOKUP($B83,IMDB_Movies_2[movie_title],IMDB_Movies_2[budget])</f>
        <v>170000000</v>
      </c>
      <c r="E83" s="1">
        <f t="shared" si="1"/>
        <v>-14888185</v>
      </c>
    </row>
    <row r="84" spans="2:5" x14ac:dyDescent="0.3">
      <c r="B84" t="str">
        <v>Maleficent</v>
      </c>
      <c r="C84">
        <f>_xlfn.XLOOKUP($B84,IMDB_Movies_2[movie_title],IMDB_Movies_2[gross])</f>
        <v>241407328</v>
      </c>
      <c r="D84">
        <f>_xlfn.XLOOKUP($B84,IMDB_Movies_2[movie_title],IMDB_Movies_2[budget])</f>
        <v>180000000</v>
      </c>
      <c r="E84" s="1">
        <f t="shared" si="1"/>
        <v>61407328</v>
      </c>
    </row>
    <row r="85" spans="2:5" x14ac:dyDescent="0.3">
      <c r="B85" t="str">
        <v>Dawn of the Planet of the Apes</v>
      </c>
      <c r="C85">
        <f>_xlfn.XLOOKUP($B85,IMDB_Movies_2[movie_title],IMDB_Movies_2[gross])</f>
        <v>208543795</v>
      </c>
      <c r="D85">
        <f>_xlfn.XLOOKUP($B85,IMDB_Movies_2[movie_title],IMDB_Movies_2[budget])</f>
        <v>170000000</v>
      </c>
      <c r="E85" s="1">
        <f t="shared" si="1"/>
        <v>38543795</v>
      </c>
    </row>
    <row r="86" spans="2:5" x14ac:dyDescent="0.3">
      <c r="B86" t="str">
        <v>47 Ronin</v>
      </c>
      <c r="C86">
        <f>_xlfn.XLOOKUP($B86,IMDB_Movies_2[movie_title],IMDB_Movies_2[gross])</f>
        <v>38297305</v>
      </c>
      <c r="D86">
        <f>_xlfn.XLOOKUP($B86,IMDB_Movies_2[movie_title],IMDB_Movies_2[budget])</f>
        <v>175000000</v>
      </c>
      <c r="E86" s="1">
        <f t="shared" si="1"/>
        <v>-136702695</v>
      </c>
    </row>
    <row r="87" spans="2:5" x14ac:dyDescent="0.3">
      <c r="B87" t="str">
        <v>Captain America: The Winter Soldier</v>
      </c>
      <c r="C87">
        <f>_xlfn.XLOOKUP($B87,IMDB_Movies_2[movie_title],IMDB_Movies_2[gross])</f>
        <v>259746958</v>
      </c>
      <c r="D87">
        <f>_xlfn.XLOOKUP($B87,IMDB_Movies_2[movie_title],IMDB_Movies_2[budget])</f>
        <v>170000000</v>
      </c>
      <c r="E87" s="1">
        <f t="shared" si="1"/>
        <v>89746958</v>
      </c>
    </row>
    <row r="88" spans="2:5" x14ac:dyDescent="0.3">
      <c r="B88" t="str">
        <v>Shrek Forever After</v>
      </c>
      <c r="C88">
        <f>_xlfn.XLOOKUP($B88,IMDB_Movies_2[movie_title],IMDB_Movies_2[gross])</f>
        <v>238371987</v>
      </c>
      <c r="D88">
        <f>_xlfn.XLOOKUP($B88,IMDB_Movies_2[movie_title],IMDB_Movies_2[budget])</f>
        <v>165000000</v>
      </c>
      <c r="E88" s="1">
        <f t="shared" si="1"/>
        <v>73371987</v>
      </c>
    </row>
    <row r="89" spans="2:5" x14ac:dyDescent="0.3">
      <c r="B89" t="str">
        <v>Tomorrowland</v>
      </c>
      <c r="C89">
        <f>_xlfn.XLOOKUP($B89,IMDB_Movies_2[movie_title],IMDB_Movies_2[gross])</f>
        <v>93417865</v>
      </c>
      <c r="D89">
        <f>_xlfn.XLOOKUP($B89,IMDB_Movies_2[movie_title],IMDB_Movies_2[budget])</f>
        <v>190000000</v>
      </c>
      <c r="E89" s="1">
        <f t="shared" si="1"/>
        <v>-96582135</v>
      </c>
    </row>
    <row r="90" spans="2:5" x14ac:dyDescent="0.3">
      <c r="B90" t="str">
        <v>Big Hero 6</v>
      </c>
      <c r="C90">
        <f>_xlfn.XLOOKUP($B90,IMDB_Movies_2[movie_title],IMDB_Movies_2[gross])</f>
        <v>222487711</v>
      </c>
      <c r="D90">
        <f>_xlfn.XLOOKUP($B90,IMDB_Movies_2[movie_title],IMDB_Movies_2[budget])</f>
        <v>165000000</v>
      </c>
      <c r="E90" s="1">
        <f t="shared" si="1"/>
        <v>57487711</v>
      </c>
    </row>
    <row r="91" spans="2:5" x14ac:dyDescent="0.3">
      <c r="B91" t="str">
        <v>Wreck-It Ralph</v>
      </c>
      <c r="C91">
        <f>_xlfn.XLOOKUP($B91,IMDB_Movies_2[movie_title],IMDB_Movies_2[gross])</f>
        <v>189412677</v>
      </c>
      <c r="D91">
        <f>_xlfn.XLOOKUP($B91,IMDB_Movies_2[movie_title],IMDB_Movies_2[budget])</f>
        <v>165000000</v>
      </c>
      <c r="E91" s="1">
        <f t="shared" si="1"/>
        <v>24412677</v>
      </c>
    </row>
    <row r="92" spans="2:5" x14ac:dyDescent="0.3">
      <c r="B92" t="str">
        <v>The Polar Express</v>
      </c>
      <c r="C92">
        <f>_xlfn.XLOOKUP($B92,IMDB_Movies_2[movie_title],IMDB_Movies_2[gross])</f>
        <v>665426</v>
      </c>
      <c r="D92">
        <f>_xlfn.XLOOKUP($B92,IMDB_Movies_2[movie_title],IMDB_Movies_2[budget])</f>
        <v>165000000</v>
      </c>
      <c r="E92" s="1">
        <f t="shared" si="1"/>
        <v>-164334574</v>
      </c>
    </row>
    <row r="93" spans="2:5" x14ac:dyDescent="0.3">
      <c r="B93" t="str">
        <v>Independence Day: Resurgence</v>
      </c>
      <c r="C93">
        <f>_xlfn.XLOOKUP($B93,IMDB_Movies_2[movie_title],IMDB_Movies_2[gross])</f>
        <v>102315545</v>
      </c>
      <c r="D93">
        <f>_xlfn.XLOOKUP($B93,IMDB_Movies_2[movie_title],IMDB_Movies_2[budget])</f>
        <v>165000000</v>
      </c>
      <c r="E93" s="1">
        <f t="shared" si="1"/>
        <v>-62684455</v>
      </c>
    </row>
    <row r="94" spans="2:5" x14ac:dyDescent="0.3">
      <c r="B94" t="str">
        <v>How to Train Your Dragon</v>
      </c>
      <c r="C94">
        <f>_xlfn.XLOOKUP($B94,IMDB_Movies_2[movie_title],IMDB_Movies_2[gross])</f>
        <v>217387997</v>
      </c>
      <c r="D94">
        <f>_xlfn.XLOOKUP($B94,IMDB_Movies_2[movie_title],IMDB_Movies_2[budget])</f>
        <v>165000000</v>
      </c>
      <c r="E94" s="1">
        <f t="shared" si="1"/>
        <v>52387997</v>
      </c>
    </row>
    <row r="95" spans="2:5" x14ac:dyDescent="0.3">
      <c r="B95" t="str">
        <v>Terminator 3: Rise of the Machines</v>
      </c>
      <c r="C95">
        <f>_xlfn.XLOOKUP($B95,IMDB_Movies_2[movie_title],IMDB_Movies_2[gross])</f>
        <v>150350192</v>
      </c>
      <c r="D95">
        <f>_xlfn.XLOOKUP($B95,IMDB_Movies_2[movie_title],IMDB_Movies_2[budget])</f>
        <v>200000000</v>
      </c>
      <c r="E95" s="1">
        <f t="shared" si="1"/>
        <v>-49649808</v>
      </c>
    </row>
    <row r="96" spans="2:5" x14ac:dyDescent="0.3">
      <c r="B96" t="str">
        <v>Guardians of the Galaxy</v>
      </c>
      <c r="C96">
        <f>_xlfn.XLOOKUP($B96,IMDB_Movies_2[movie_title],IMDB_Movies_2[gross])</f>
        <v>333130696</v>
      </c>
      <c r="D96">
        <f>_xlfn.XLOOKUP($B96,IMDB_Movies_2[movie_title],IMDB_Movies_2[budget])</f>
        <v>170000000</v>
      </c>
      <c r="E96" s="1">
        <f t="shared" si="1"/>
        <v>163130696</v>
      </c>
    </row>
    <row r="97" spans="2:5" x14ac:dyDescent="0.3">
      <c r="B97" t="str">
        <v>Interstellar</v>
      </c>
      <c r="C97">
        <f>_xlfn.XLOOKUP($B97,IMDB_Movies_2[movie_title],IMDB_Movies_2[gross])</f>
        <v>187991439</v>
      </c>
      <c r="D97">
        <f>_xlfn.XLOOKUP($B97,IMDB_Movies_2[movie_title],IMDB_Movies_2[budget])</f>
        <v>165000000</v>
      </c>
      <c r="E97" s="1">
        <f t="shared" si="1"/>
        <v>22991439</v>
      </c>
    </row>
    <row r="98" spans="2:5" x14ac:dyDescent="0.3">
      <c r="B98" t="str">
        <v>Inception</v>
      </c>
      <c r="C98">
        <f>_xlfn.XLOOKUP($B98,IMDB_Movies_2[movie_title],IMDB_Movies_2[gross])</f>
        <v>292568851</v>
      </c>
      <c r="D98">
        <f>_xlfn.XLOOKUP($B98,IMDB_Movies_2[movie_title],IMDB_Movies_2[budget])</f>
        <v>160000000</v>
      </c>
      <c r="E98" s="1">
        <f t="shared" si="1"/>
        <v>132568851</v>
      </c>
    </row>
    <row r="99" spans="2:5" x14ac:dyDescent="0.3">
      <c r="B99" t="str">
        <v>The Hobbit: An Unexpected Journey</v>
      </c>
      <c r="C99">
        <f>_xlfn.XLOOKUP($B99,IMDB_Movies_2[movie_title],IMDB_Movies_2[gross])</f>
        <v>303001229</v>
      </c>
      <c r="D99">
        <f>_xlfn.XLOOKUP($B99,IMDB_Movies_2[movie_title],IMDB_Movies_2[budget])</f>
        <v>180000000</v>
      </c>
      <c r="E99" s="1">
        <f t="shared" si="1"/>
        <v>123001229</v>
      </c>
    </row>
    <row r="100" spans="2:5" x14ac:dyDescent="0.3">
      <c r="B100" t="str">
        <v>The Fast and the Furious</v>
      </c>
      <c r="C100">
        <f>_xlfn.XLOOKUP($B100,IMDB_Movies_2[movie_title],IMDB_Movies_2[gross])</f>
        <v>144512310</v>
      </c>
      <c r="D100">
        <f>_xlfn.XLOOKUP($B100,IMDB_Movies_2[movie_title],IMDB_Movies_2[budget])</f>
        <v>38000000</v>
      </c>
      <c r="E100" s="1">
        <f t="shared" si="1"/>
        <v>106512310</v>
      </c>
    </row>
    <row r="101" spans="2:5" x14ac:dyDescent="0.3">
      <c r="B101" t="str">
        <v>The Curious Case of Benjamin Button</v>
      </c>
      <c r="C101">
        <f>_xlfn.XLOOKUP($B101,IMDB_Movies_2[movie_title],IMDB_Movies_2[gross])</f>
        <v>127490802</v>
      </c>
      <c r="D101">
        <f>_xlfn.XLOOKUP($B101,IMDB_Movies_2[movie_title],IMDB_Movies_2[budget])</f>
        <v>150000000</v>
      </c>
      <c r="E101" s="1">
        <f t="shared" si="1"/>
        <v>-22509198</v>
      </c>
    </row>
    <row r="102" spans="2:5" x14ac:dyDescent="0.3">
      <c r="B102" t="str">
        <v>X-Men: First Class</v>
      </c>
      <c r="C102">
        <f>_xlfn.XLOOKUP($B102,IMDB_Movies_2[movie_title],IMDB_Movies_2[gross])</f>
        <v>146405371</v>
      </c>
      <c r="D102">
        <f>_xlfn.XLOOKUP($B102,IMDB_Movies_2[movie_title],IMDB_Movies_2[budget])</f>
        <v>160000000</v>
      </c>
      <c r="E102" s="1">
        <f t="shared" si="1"/>
        <v>-13594629</v>
      </c>
    </row>
    <row r="103" spans="2:5" x14ac:dyDescent="0.3">
      <c r="B103" t="str">
        <v>The Hunger Games: Mockingjay - Part 2</v>
      </c>
      <c r="C103">
        <f>_xlfn.XLOOKUP($B103,IMDB_Movies_2[movie_title],IMDB_Movies_2[gross])</f>
        <v>281666058</v>
      </c>
      <c r="D103">
        <f>_xlfn.XLOOKUP($B103,IMDB_Movies_2[movie_title],IMDB_Movies_2[budget])</f>
        <v>160000000</v>
      </c>
      <c r="E103" s="1">
        <f t="shared" si="1"/>
        <v>121666058</v>
      </c>
    </row>
    <row r="104" spans="2:5" x14ac:dyDescent="0.3">
      <c r="B104" t="str">
        <v>The Sorcerer's Apprentice</v>
      </c>
      <c r="C104">
        <f>_xlfn.XLOOKUP($B104,IMDB_Movies_2[movie_title],IMDB_Movies_2[gross])</f>
        <v>63143812</v>
      </c>
      <c r="D104">
        <f>_xlfn.XLOOKUP($B104,IMDB_Movies_2[movie_title],IMDB_Movies_2[budget])</f>
        <v>150000000</v>
      </c>
      <c r="E104" s="1">
        <f t="shared" si="1"/>
        <v>-86856188</v>
      </c>
    </row>
    <row r="105" spans="2:5" x14ac:dyDescent="0.3">
      <c r="B105" t="str">
        <v>Poseidon</v>
      </c>
      <c r="C105">
        <f>_xlfn.XLOOKUP($B105,IMDB_Movies_2[movie_title],IMDB_Movies_2[gross])</f>
        <v>60655503</v>
      </c>
      <c r="D105">
        <f>_xlfn.XLOOKUP($B105,IMDB_Movies_2[movie_title],IMDB_Movies_2[budget])</f>
        <v>160000000</v>
      </c>
      <c r="E105" s="1">
        <f t="shared" si="1"/>
        <v>-99344497</v>
      </c>
    </row>
    <row r="106" spans="2:5" x14ac:dyDescent="0.3">
      <c r="B106" t="str">
        <v>Alice Through the Looking Glass</v>
      </c>
      <c r="C106">
        <f>_xlfn.XLOOKUP($B106,IMDB_Movies_2[movie_title],IMDB_Movies_2[gross])</f>
        <v>76846624</v>
      </c>
      <c r="D106">
        <f>_xlfn.XLOOKUP($B106,IMDB_Movies_2[movie_title],IMDB_Movies_2[budget])</f>
        <v>170000000</v>
      </c>
      <c r="E106" s="1">
        <f t="shared" si="1"/>
        <v>-93153376</v>
      </c>
    </row>
    <row r="107" spans="2:5" x14ac:dyDescent="0.3">
      <c r="B107" t="str">
        <v>Shrek the Third</v>
      </c>
      <c r="C107">
        <f>_xlfn.XLOOKUP($B107,IMDB_Movies_2[movie_title],IMDB_Movies_2[gross])</f>
        <v>320706665</v>
      </c>
      <c r="D107">
        <f>_xlfn.XLOOKUP($B107,IMDB_Movies_2[movie_title],IMDB_Movies_2[budget])</f>
        <v>160000000</v>
      </c>
      <c r="E107" s="1">
        <f t="shared" si="1"/>
        <v>160706665</v>
      </c>
    </row>
    <row r="108" spans="2:5" x14ac:dyDescent="0.3">
      <c r="B108" t="str">
        <v>Warcraft</v>
      </c>
      <c r="C108">
        <f>_xlfn.XLOOKUP($B108,IMDB_Movies_2[movie_title],IMDB_Movies_2[gross])</f>
        <v>46978995</v>
      </c>
      <c r="D108">
        <f>_xlfn.XLOOKUP($B108,IMDB_Movies_2[movie_title],IMDB_Movies_2[budget])</f>
        <v>160000000</v>
      </c>
      <c r="E108" s="1">
        <f t="shared" si="1"/>
        <v>-113021005</v>
      </c>
    </row>
    <row r="109" spans="2:5" x14ac:dyDescent="0.3">
      <c r="B109" t="str">
        <v>Terminator Genisys</v>
      </c>
      <c r="C109">
        <f>_xlfn.XLOOKUP($B109,IMDB_Movies_2[movie_title],IMDB_Movies_2[gross])</f>
        <v>89732035</v>
      </c>
      <c r="D109">
        <f>_xlfn.XLOOKUP($B109,IMDB_Movies_2[movie_title],IMDB_Movies_2[budget])</f>
        <v>155000000</v>
      </c>
      <c r="E109" s="1">
        <f t="shared" si="1"/>
        <v>-65267965</v>
      </c>
    </row>
    <row r="110" spans="2:5" x14ac:dyDescent="0.3">
      <c r="B110" t="str">
        <v>The Chronicles of Narnia: The Voyage of the Dawn Treader</v>
      </c>
      <c r="C110">
        <f>_xlfn.XLOOKUP($B110,IMDB_Movies_2[movie_title],IMDB_Movies_2[gross])</f>
        <v>104383624</v>
      </c>
      <c r="D110">
        <f>_xlfn.XLOOKUP($B110,IMDB_Movies_2[movie_title],IMDB_Movies_2[budget])</f>
        <v>155000000</v>
      </c>
      <c r="E110" s="1">
        <f t="shared" si="1"/>
        <v>-50616376</v>
      </c>
    </row>
    <row r="111" spans="2:5" x14ac:dyDescent="0.3">
      <c r="B111" t="str">
        <v>Pearl Harbor</v>
      </c>
      <c r="C111">
        <f>_xlfn.XLOOKUP($B111,IMDB_Movies_2[movie_title],IMDB_Movies_2[gross])</f>
        <v>198539855</v>
      </c>
      <c r="D111">
        <f>_xlfn.XLOOKUP($B111,IMDB_Movies_2[movie_title],IMDB_Movies_2[budget])</f>
        <v>140000000</v>
      </c>
      <c r="E111" s="1">
        <f t="shared" si="1"/>
        <v>58539855</v>
      </c>
    </row>
    <row r="112" spans="2:5" x14ac:dyDescent="0.3">
      <c r="B112" t="str">
        <v>Transformers</v>
      </c>
      <c r="C112">
        <f>_xlfn.XLOOKUP($B112,IMDB_Movies_2[movie_title],IMDB_Movies_2[gross])</f>
        <v>318759914</v>
      </c>
      <c r="D112">
        <f>_xlfn.XLOOKUP($B112,IMDB_Movies_2[movie_title],IMDB_Movies_2[budget])</f>
        <v>150000000</v>
      </c>
      <c r="E112" s="1">
        <f t="shared" si="1"/>
        <v>168759914</v>
      </c>
    </row>
    <row r="113" spans="2:5" x14ac:dyDescent="0.3">
      <c r="B113" t="str">
        <v>Alexander</v>
      </c>
      <c r="C113">
        <f>_xlfn.XLOOKUP($B113,IMDB_Movies_2[movie_title],IMDB_Movies_2[gross])</f>
        <v>34293771</v>
      </c>
      <c r="D113">
        <f>_xlfn.XLOOKUP($B113,IMDB_Movies_2[movie_title],IMDB_Movies_2[budget])</f>
        <v>155000000</v>
      </c>
      <c r="E113" s="1">
        <f t="shared" si="1"/>
        <v>-120706229</v>
      </c>
    </row>
    <row r="114" spans="2:5" x14ac:dyDescent="0.3">
      <c r="B114" t="str">
        <v>Harry Potter and the Order of the Phoenix</v>
      </c>
      <c r="C114">
        <f>_xlfn.XLOOKUP($B114,IMDB_Movies_2[movie_title],IMDB_Movies_2[gross])</f>
        <v>292000866</v>
      </c>
      <c r="D114">
        <f>_xlfn.XLOOKUP($B114,IMDB_Movies_2[movie_title],IMDB_Movies_2[budget])</f>
        <v>150000000</v>
      </c>
      <c r="E114" s="1">
        <f t="shared" si="1"/>
        <v>142000866</v>
      </c>
    </row>
    <row r="115" spans="2:5" x14ac:dyDescent="0.3">
      <c r="B115" t="str">
        <v>Harry Potter and the Goblet of Fire</v>
      </c>
      <c r="C115">
        <f>_xlfn.XLOOKUP($B115,IMDB_Movies_2[movie_title],IMDB_Movies_2[gross])</f>
        <v>289994397</v>
      </c>
      <c r="D115">
        <f>_xlfn.XLOOKUP($B115,IMDB_Movies_2[movie_title],IMDB_Movies_2[budget])</f>
        <v>150000000</v>
      </c>
      <c r="E115" s="1">
        <f t="shared" si="1"/>
        <v>139994397</v>
      </c>
    </row>
    <row r="116" spans="2:5" x14ac:dyDescent="0.3">
      <c r="B116" t="str">
        <v>Hancock</v>
      </c>
      <c r="C116">
        <f>_xlfn.XLOOKUP($B116,IMDB_Movies_2[movie_title],IMDB_Movies_2[gross])</f>
        <v>227946274</v>
      </c>
      <c r="D116">
        <f>_xlfn.XLOOKUP($B116,IMDB_Movies_2[movie_title],IMDB_Movies_2[budget])</f>
        <v>150000000</v>
      </c>
      <c r="E116" s="1">
        <f t="shared" si="1"/>
        <v>77946274</v>
      </c>
    </row>
    <row r="117" spans="2:5" x14ac:dyDescent="0.3">
      <c r="B117" t="str">
        <v>I Am Legend</v>
      </c>
      <c r="C117">
        <f>_xlfn.XLOOKUP($B117,IMDB_Movies_2[movie_title],IMDB_Movies_2[gross])</f>
        <v>256386216</v>
      </c>
      <c r="D117">
        <f>_xlfn.XLOOKUP($B117,IMDB_Movies_2[movie_title],IMDB_Movies_2[budget])</f>
        <v>150000000</v>
      </c>
      <c r="E117" s="1">
        <f t="shared" si="1"/>
        <v>106386216</v>
      </c>
    </row>
    <row r="118" spans="2:5" x14ac:dyDescent="0.3">
      <c r="B118" t="str">
        <v>Charlie and the Chocolate Factory</v>
      </c>
      <c r="C118">
        <f>_xlfn.XLOOKUP($B118,IMDB_Movies_2[movie_title],IMDB_Movies_2[gross])</f>
        <v>206456431</v>
      </c>
      <c r="D118">
        <f>_xlfn.XLOOKUP($B118,IMDB_Movies_2[movie_title],IMDB_Movies_2[budget])</f>
        <v>150000000</v>
      </c>
      <c r="E118" s="1">
        <f t="shared" si="1"/>
        <v>56456431</v>
      </c>
    </row>
    <row r="119" spans="2:5" x14ac:dyDescent="0.3">
      <c r="B119" t="str">
        <v>Ratatouille</v>
      </c>
      <c r="C119">
        <f>_xlfn.XLOOKUP($B119,IMDB_Movies_2[movie_title],IMDB_Movies_2[gross])</f>
        <v>206435493</v>
      </c>
      <c r="D119">
        <f>_xlfn.XLOOKUP($B119,IMDB_Movies_2[movie_title],IMDB_Movies_2[budget])</f>
        <v>150000000</v>
      </c>
      <c r="E119" s="1">
        <f t="shared" si="1"/>
        <v>56435493</v>
      </c>
    </row>
    <row r="120" spans="2:5" x14ac:dyDescent="0.3">
      <c r="B120" t="str">
        <v>Batman Begins</v>
      </c>
      <c r="C120">
        <f>_xlfn.XLOOKUP($B120,IMDB_Movies_2[movie_title],IMDB_Movies_2[gross])</f>
        <v>205343774</v>
      </c>
      <c r="D120">
        <f>_xlfn.XLOOKUP($B120,IMDB_Movies_2[movie_title],IMDB_Movies_2[budget])</f>
        <v>150000000</v>
      </c>
      <c r="E120" s="1">
        <f t="shared" si="1"/>
        <v>55343774</v>
      </c>
    </row>
    <row r="121" spans="2:5" x14ac:dyDescent="0.3">
      <c r="B121" t="str">
        <v>Madagascar: Escape 2 Africa</v>
      </c>
      <c r="C121">
        <f>_xlfn.XLOOKUP($B121,IMDB_Movies_2[movie_title],IMDB_Movies_2[gross])</f>
        <v>179982968</v>
      </c>
      <c r="D121">
        <f>_xlfn.XLOOKUP($B121,IMDB_Movies_2[movie_title],IMDB_Movies_2[budget])</f>
        <v>150000000</v>
      </c>
      <c r="E121" s="1">
        <f t="shared" si="1"/>
        <v>29982968</v>
      </c>
    </row>
    <row r="122" spans="2:5" x14ac:dyDescent="0.3">
      <c r="B122" t="str">
        <v>Night at the Museum: Battle of the Smithsonian</v>
      </c>
      <c r="C122">
        <f>_xlfn.XLOOKUP($B122,IMDB_Movies_2[movie_title],IMDB_Movies_2[gross])</f>
        <v>177243721</v>
      </c>
      <c r="D122">
        <f>_xlfn.XLOOKUP($B122,IMDB_Movies_2[movie_title],IMDB_Movies_2[budget])</f>
        <v>150000000</v>
      </c>
      <c r="E122" s="1">
        <f t="shared" si="1"/>
        <v>27243721</v>
      </c>
    </row>
    <row r="123" spans="2:5" x14ac:dyDescent="0.3">
      <c r="B123" t="str">
        <v>X-Men Origins: Wolverine</v>
      </c>
      <c r="C123">
        <f>_xlfn.XLOOKUP($B123,IMDB_Movies_2[movie_title],IMDB_Movies_2[gross])</f>
        <v>179883016</v>
      </c>
      <c r="D123">
        <f>_xlfn.XLOOKUP($B123,IMDB_Movies_2[movie_title],IMDB_Movies_2[budget])</f>
        <v>150000000</v>
      </c>
      <c r="E123" s="1">
        <f t="shared" si="1"/>
        <v>29883016</v>
      </c>
    </row>
    <row r="124" spans="2:5" x14ac:dyDescent="0.3">
      <c r="B124" t="str">
        <v>The Matrix Revolutions</v>
      </c>
      <c r="C124">
        <f>_xlfn.XLOOKUP($B124,IMDB_Movies_2[movie_title],IMDB_Movies_2[gross])</f>
        <v>139259759</v>
      </c>
      <c r="D124">
        <f>_xlfn.XLOOKUP($B124,IMDB_Movies_2[movie_title],IMDB_Movies_2[budget])</f>
        <v>150000000</v>
      </c>
      <c r="E124" s="1">
        <f t="shared" si="1"/>
        <v>-10740241</v>
      </c>
    </row>
    <row r="125" spans="2:5" x14ac:dyDescent="0.3">
      <c r="B125" t="str">
        <v>Frozen</v>
      </c>
      <c r="C125">
        <f>_xlfn.XLOOKUP($B125,IMDB_Movies_2[movie_title],IMDB_Movies_2[gross])</f>
        <v>400736600</v>
      </c>
      <c r="D125">
        <f>_xlfn.XLOOKUP($B125,IMDB_Movies_2[movie_title],IMDB_Movies_2[budget])</f>
        <v>150000000</v>
      </c>
      <c r="E125" s="1">
        <f t="shared" si="1"/>
        <v>250736600</v>
      </c>
    </row>
    <row r="126" spans="2:5" x14ac:dyDescent="0.3">
      <c r="B126" t="str">
        <v>The Matrix Reloaded</v>
      </c>
      <c r="C126">
        <f>_xlfn.XLOOKUP($B126,IMDB_Movies_2[movie_title],IMDB_Movies_2[gross])</f>
        <v>281492479</v>
      </c>
      <c r="D126">
        <f>_xlfn.XLOOKUP($B126,IMDB_Movies_2[movie_title],IMDB_Movies_2[budget])</f>
        <v>150000000</v>
      </c>
      <c r="E126" s="1">
        <f t="shared" si="1"/>
        <v>131492479</v>
      </c>
    </row>
    <row r="127" spans="2:5" x14ac:dyDescent="0.3">
      <c r="B127" t="str">
        <v>Thor: The Dark World</v>
      </c>
      <c r="C127">
        <f>_xlfn.XLOOKUP($B127,IMDB_Movies_2[movie_title],IMDB_Movies_2[gross])</f>
        <v>206360018</v>
      </c>
      <c r="D127">
        <f>_xlfn.XLOOKUP($B127,IMDB_Movies_2[movie_title],IMDB_Movies_2[budget])</f>
        <v>170000000</v>
      </c>
      <c r="E127" s="1">
        <f t="shared" si="1"/>
        <v>36360018</v>
      </c>
    </row>
    <row r="128" spans="2:5" x14ac:dyDescent="0.3">
      <c r="B128" t="str">
        <v>Mad Max: Fury Road</v>
      </c>
      <c r="C128">
        <f>_xlfn.XLOOKUP($B128,IMDB_Movies_2[movie_title],IMDB_Movies_2[gross])</f>
        <v>153629485</v>
      </c>
      <c r="D128">
        <f>_xlfn.XLOOKUP($B128,IMDB_Movies_2[movie_title],IMDB_Movies_2[budget])</f>
        <v>150000000</v>
      </c>
      <c r="E128" s="1">
        <f t="shared" si="1"/>
        <v>3629485</v>
      </c>
    </row>
    <row r="129" spans="2:5" x14ac:dyDescent="0.3">
      <c r="B129" t="str">
        <v>Angels &amp; Demons</v>
      </c>
      <c r="C129">
        <f>_xlfn.XLOOKUP($B129,IMDB_Movies_2[movie_title],IMDB_Movies_2[gross])</f>
        <v>133375846</v>
      </c>
      <c r="D129">
        <f>_xlfn.XLOOKUP($B129,IMDB_Movies_2[movie_title],IMDB_Movies_2[budget])</f>
        <v>150000000</v>
      </c>
      <c r="E129" s="1">
        <f t="shared" si="1"/>
        <v>-16624154</v>
      </c>
    </row>
    <row r="130" spans="2:5" x14ac:dyDescent="0.3">
      <c r="B130" t="str">
        <v>Thor</v>
      </c>
      <c r="C130">
        <f>_xlfn.XLOOKUP($B130,IMDB_Movies_2[movie_title],IMDB_Movies_2[gross])</f>
        <v>181015141</v>
      </c>
      <c r="D130">
        <f>_xlfn.XLOOKUP($B130,IMDB_Movies_2[movie_title],IMDB_Movies_2[budget])</f>
        <v>150000000</v>
      </c>
      <c r="E130" s="1">
        <f t="shared" si="1"/>
        <v>31015141</v>
      </c>
    </row>
    <row r="131" spans="2:5" x14ac:dyDescent="0.3">
      <c r="B131" t="str">
        <v>Bolt</v>
      </c>
      <c r="C131">
        <f>_xlfn.XLOOKUP($B131,IMDB_Movies_2[movie_title],IMDB_Movies_2[gross])</f>
        <v>114053579</v>
      </c>
      <c r="D131">
        <f>_xlfn.XLOOKUP($B131,IMDB_Movies_2[movie_title],IMDB_Movies_2[budget])</f>
        <v>150000000</v>
      </c>
      <c r="E131" s="1">
        <f t="shared" si="1"/>
        <v>-35946421</v>
      </c>
    </row>
    <row r="132" spans="2:5" x14ac:dyDescent="0.3">
      <c r="B132" t="str">
        <v>G-Force</v>
      </c>
      <c r="C132">
        <f>_xlfn.XLOOKUP($B132,IMDB_Movies_2[movie_title],IMDB_Movies_2[gross])</f>
        <v>119420252</v>
      </c>
      <c r="D132">
        <f>_xlfn.XLOOKUP($B132,IMDB_Movies_2[movie_title],IMDB_Movies_2[budget])</f>
        <v>150000000</v>
      </c>
      <c r="E132" s="1">
        <f t="shared" si="1"/>
        <v>-30579748</v>
      </c>
    </row>
    <row r="133" spans="2:5" x14ac:dyDescent="0.3">
      <c r="B133" t="str">
        <v>Wrath of the Titans</v>
      </c>
      <c r="C133">
        <f>_xlfn.XLOOKUP($B133,IMDB_Movies_2[movie_title],IMDB_Movies_2[gross])</f>
        <v>83640426</v>
      </c>
      <c r="D133">
        <f>_xlfn.XLOOKUP($B133,IMDB_Movies_2[movie_title],IMDB_Movies_2[budget])</f>
        <v>150000000</v>
      </c>
      <c r="E133" s="1">
        <f t="shared" ref="E133:E196" si="2">C133-D133</f>
        <v>-66359574</v>
      </c>
    </row>
    <row r="134" spans="2:5" x14ac:dyDescent="0.3">
      <c r="B134" t="str">
        <v>Dark Shadows</v>
      </c>
      <c r="C134">
        <f>_xlfn.XLOOKUP($B134,IMDB_Movies_2[movie_title],IMDB_Movies_2[gross])</f>
        <v>79711678</v>
      </c>
      <c r="D134">
        <f>_xlfn.XLOOKUP($B134,IMDB_Movies_2[movie_title],IMDB_Movies_2[budget])</f>
        <v>100000000</v>
      </c>
      <c r="E134" s="1">
        <f t="shared" si="2"/>
        <v>-20288322</v>
      </c>
    </row>
    <row r="135" spans="2:5" x14ac:dyDescent="0.3">
      <c r="B135" t="str">
        <v>Mission: Impossible - Rogue Nation</v>
      </c>
      <c r="C135">
        <f>_xlfn.XLOOKUP($B135,IMDB_Movies_2[movie_title],IMDB_Movies_2[gross])</f>
        <v>195000874</v>
      </c>
      <c r="D135">
        <f>_xlfn.XLOOKUP($B135,IMDB_Movies_2[movie_title],IMDB_Movies_2[budget])</f>
        <v>150000000</v>
      </c>
      <c r="E135" s="1">
        <f t="shared" si="2"/>
        <v>45000874</v>
      </c>
    </row>
    <row r="136" spans="2:5" x14ac:dyDescent="0.3">
      <c r="B136" t="str">
        <v>The Wolfman</v>
      </c>
      <c r="C136">
        <f>_xlfn.XLOOKUP($B136,IMDB_Movies_2[movie_title],IMDB_Movies_2[gross])</f>
        <v>61937495</v>
      </c>
      <c r="D136">
        <f>_xlfn.XLOOKUP($B136,IMDB_Movies_2[movie_title],IMDB_Movies_2[budget])</f>
        <v>150000000</v>
      </c>
      <c r="E136" s="1">
        <f t="shared" si="2"/>
        <v>-88062505</v>
      </c>
    </row>
    <row r="137" spans="2:5" x14ac:dyDescent="0.3">
      <c r="B137" t="str">
        <v>Bee Movie</v>
      </c>
      <c r="C137">
        <f>_xlfn.XLOOKUP($B137,IMDB_Movies_2[movie_title],IMDB_Movies_2[gross])</f>
        <v>126597121</v>
      </c>
      <c r="D137">
        <f>_xlfn.XLOOKUP($B137,IMDB_Movies_2[movie_title],IMDB_Movies_2[budget])</f>
        <v>150000000</v>
      </c>
      <c r="E137" s="1">
        <f t="shared" si="2"/>
        <v>-23402879</v>
      </c>
    </row>
    <row r="138" spans="2:5" x14ac:dyDescent="0.3">
      <c r="B138" t="str">
        <v>Kung Fu Panda 2</v>
      </c>
      <c r="C138">
        <f>_xlfn.XLOOKUP($B138,IMDB_Movies_2[movie_title],IMDB_Movies_2[gross])</f>
        <v>165230261</v>
      </c>
      <c r="D138">
        <f>_xlfn.XLOOKUP($B138,IMDB_Movies_2[movie_title],IMDB_Movies_2[budget])</f>
        <v>150000000</v>
      </c>
      <c r="E138" s="1">
        <f t="shared" si="2"/>
        <v>15230261</v>
      </c>
    </row>
    <row r="139" spans="2:5" x14ac:dyDescent="0.3">
      <c r="B139" t="str">
        <v>The Last Airbender</v>
      </c>
      <c r="C139">
        <f>_xlfn.XLOOKUP($B139,IMDB_Movies_2[movie_title],IMDB_Movies_2[gross])</f>
        <v>131564731</v>
      </c>
      <c r="D139">
        <f>_xlfn.XLOOKUP($B139,IMDB_Movies_2[movie_title],IMDB_Movies_2[budget])</f>
        <v>150000000</v>
      </c>
      <c r="E139" s="1">
        <f t="shared" si="2"/>
        <v>-18435269</v>
      </c>
    </row>
    <row r="140" spans="2:5" x14ac:dyDescent="0.3">
      <c r="B140" t="str">
        <v>Mission: Impossible III</v>
      </c>
      <c r="C140">
        <f>_xlfn.XLOOKUP($B140,IMDB_Movies_2[movie_title],IMDB_Movies_2[gross])</f>
        <v>133382309</v>
      </c>
      <c r="D140">
        <f>_xlfn.XLOOKUP($B140,IMDB_Movies_2[movie_title],IMDB_Movies_2[budget])</f>
        <v>150000000</v>
      </c>
      <c r="E140" s="1">
        <f t="shared" si="2"/>
        <v>-16617691</v>
      </c>
    </row>
    <row r="141" spans="2:5" x14ac:dyDescent="0.3">
      <c r="B141" t="str">
        <v>White House Down</v>
      </c>
      <c r="C141">
        <f>_xlfn.XLOOKUP($B141,IMDB_Movies_2[movie_title],IMDB_Movies_2[gross])</f>
        <v>73103784</v>
      </c>
      <c r="D141">
        <f>_xlfn.XLOOKUP($B141,IMDB_Movies_2[movie_title],IMDB_Movies_2[budget])</f>
        <v>150000000</v>
      </c>
      <c r="E141" s="1">
        <f t="shared" si="2"/>
        <v>-76896216</v>
      </c>
    </row>
    <row r="142" spans="2:5" x14ac:dyDescent="0.3">
      <c r="B142" t="str">
        <v>Mars Needs Moms</v>
      </c>
      <c r="C142">
        <f>_xlfn.XLOOKUP($B142,IMDB_Movies_2[movie_title],IMDB_Movies_2[gross])</f>
        <v>21379315</v>
      </c>
      <c r="D142">
        <f>_xlfn.XLOOKUP($B142,IMDB_Movies_2[movie_title],IMDB_Movies_2[budget])</f>
        <v>150000000</v>
      </c>
      <c r="E142" s="1">
        <f t="shared" si="2"/>
        <v>-128620685</v>
      </c>
    </row>
    <row r="143" spans="2:5" x14ac:dyDescent="0.3">
      <c r="B143" t="str">
        <v>Flushed Away</v>
      </c>
      <c r="C143">
        <f>_xlfn.XLOOKUP($B143,IMDB_Movies_2[movie_title],IMDB_Movies_2[gross])</f>
        <v>64459316</v>
      </c>
      <c r="D143">
        <f>_xlfn.XLOOKUP($B143,IMDB_Movies_2[movie_title],IMDB_Movies_2[budget])</f>
        <v>149000000</v>
      </c>
      <c r="E143" s="1">
        <f t="shared" si="2"/>
        <v>-84540684</v>
      </c>
    </row>
    <row r="144" spans="2:5" x14ac:dyDescent="0.3">
      <c r="B144" t="str">
        <v>Pan</v>
      </c>
      <c r="C144">
        <f>_xlfn.XLOOKUP($B144,IMDB_Movies_2[movie_title],IMDB_Movies_2[gross])</f>
        <v>34964818</v>
      </c>
      <c r="D144">
        <f>_xlfn.XLOOKUP($B144,IMDB_Movies_2[movie_title],IMDB_Movies_2[budget])</f>
        <v>150000000</v>
      </c>
      <c r="E144" s="1">
        <f t="shared" si="2"/>
        <v>-115035182</v>
      </c>
    </row>
    <row r="145" spans="2:5" x14ac:dyDescent="0.3">
      <c r="B145" t="str">
        <v>Mr. Peabody &amp; Sherman</v>
      </c>
      <c r="C145">
        <f>_xlfn.XLOOKUP($B145,IMDB_Movies_2[movie_title],IMDB_Movies_2[gross])</f>
        <v>111505642</v>
      </c>
      <c r="D145">
        <f>_xlfn.XLOOKUP($B145,IMDB_Movies_2[movie_title],IMDB_Movies_2[budget])</f>
        <v>145000000</v>
      </c>
      <c r="E145" s="1">
        <f t="shared" si="2"/>
        <v>-33494358</v>
      </c>
    </row>
    <row r="146" spans="2:5" x14ac:dyDescent="0.3">
      <c r="B146" t="str">
        <v>Troy</v>
      </c>
      <c r="C146">
        <f>_xlfn.XLOOKUP($B146,IMDB_Movies_2[movie_title],IMDB_Movies_2[gross])</f>
        <v>133228348</v>
      </c>
      <c r="D146">
        <f>_xlfn.XLOOKUP($B146,IMDB_Movies_2[movie_title],IMDB_Movies_2[budget])</f>
        <v>175000000</v>
      </c>
      <c r="E146" s="1">
        <f t="shared" si="2"/>
        <v>-41771652</v>
      </c>
    </row>
    <row r="147" spans="2:5" x14ac:dyDescent="0.3">
      <c r="B147" t="str">
        <v>Madagascar 3: Europe's Most Wanted</v>
      </c>
      <c r="C147">
        <f>_xlfn.XLOOKUP($B147,IMDB_Movies_2[movie_title],IMDB_Movies_2[gross])</f>
        <v>216366733</v>
      </c>
      <c r="D147">
        <f>_xlfn.XLOOKUP($B147,IMDB_Movies_2[movie_title],IMDB_Movies_2[budget])</f>
        <v>145000000</v>
      </c>
      <c r="E147" s="1">
        <f t="shared" si="2"/>
        <v>71366733</v>
      </c>
    </row>
    <row r="148" spans="2:5" x14ac:dyDescent="0.3">
      <c r="B148" t="str">
        <v>Die Another Day</v>
      </c>
      <c r="C148">
        <f>_xlfn.XLOOKUP($B148,IMDB_Movies_2[movie_title],IMDB_Movies_2[gross])</f>
        <v>160201106</v>
      </c>
      <c r="D148">
        <f>_xlfn.XLOOKUP($B148,IMDB_Movies_2[movie_title],IMDB_Movies_2[budget])</f>
        <v>142000000</v>
      </c>
      <c r="E148" s="1">
        <f t="shared" si="2"/>
        <v>18201106</v>
      </c>
    </row>
    <row r="149" spans="2:5" x14ac:dyDescent="0.3">
      <c r="B149" t="str">
        <v>Ghostbusters</v>
      </c>
      <c r="C149">
        <f>_xlfn.XLOOKUP($B149,IMDB_Movies_2[movie_title],IMDB_Movies_2[gross])</f>
        <v>118099659</v>
      </c>
      <c r="D149">
        <f>_xlfn.XLOOKUP($B149,IMDB_Movies_2[movie_title],IMDB_Movies_2[budget])</f>
        <v>144000000</v>
      </c>
      <c r="E149" s="1">
        <f t="shared" si="2"/>
        <v>-25900341</v>
      </c>
    </row>
    <row r="150" spans="2:5" x14ac:dyDescent="0.3">
      <c r="B150" t="str">
        <v>Armageddon</v>
      </c>
      <c r="C150">
        <f>_xlfn.XLOOKUP($B150,IMDB_Movies_2[movie_title],IMDB_Movies_2[gross])</f>
        <v>201573391</v>
      </c>
      <c r="D150">
        <f>_xlfn.XLOOKUP($B150,IMDB_Movies_2[movie_title],IMDB_Movies_2[budget])</f>
        <v>140000000</v>
      </c>
      <c r="E150" s="1">
        <f t="shared" si="2"/>
        <v>61573391</v>
      </c>
    </row>
    <row r="151" spans="2:5" x14ac:dyDescent="0.3">
      <c r="B151" t="str">
        <v>Men in Black II</v>
      </c>
      <c r="C151">
        <f>_xlfn.XLOOKUP($B151,IMDB_Movies_2[movie_title],IMDB_Movies_2[gross])</f>
        <v>190418803</v>
      </c>
      <c r="D151">
        <f>_xlfn.XLOOKUP($B151,IMDB_Movies_2[movie_title],IMDB_Movies_2[budget])</f>
        <v>140000000</v>
      </c>
      <c r="E151" s="1">
        <f t="shared" si="2"/>
        <v>50418803</v>
      </c>
    </row>
    <row r="152" spans="2:5" x14ac:dyDescent="0.3">
      <c r="B152" t="str">
        <v>Beowulf</v>
      </c>
      <c r="C152">
        <f>_xlfn.XLOOKUP($B152,IMDB_Movies_2[movie_title],IMDB_Movies_2[gross])</f>
        <v>82161969</v>
      </c>
      <c r="D152">
        <f>_xlfn.XLOOKUP($B152,IMDB_Movies_2[movie_title],IMDB_Movies_2[budget])</f>
        <v>150000000</v>
      </c>
      <c r="E152" s="1">
        <f t="shared" si="2"/>
        <v>-67838031</v>
      </c>
    </row>
    <row r="153" spans="2:5" x14ac:dyDescent="0.3">
      <c r="B153" t="str">
        <v>Kung Fu Panda 3</v>
      </c>
      <c r="C153">
        <f>_xlfn.XLOOKUP($B153,IMDB_Movies_2[movie_title],IMDB_Movies_2[gross])</f>
        <v>143523463</v>
      </c>
      <c r="D153">
        <f>_xlfn.XLOOKUP($B153,IMDB_Movies_2[movie_title],IMDB_Movies_2[budget])</f>
        <v>145000000</v>
      </c>
      <c r="E153" s="1">
        <f t="shared" si="2"/>
        <v>-1476537</v>
      </c>
    </row>
    <row r="154" spans="2:5" x14ac:dyDescent="0.3">
      <c r="B154" t="str">
        <v>Mission: Impossible - Ghost Protocol</v>
      </c>
      <c r="C154">
        <f>_xlfn.XLOOKUP($B154,IMDB_Movies_2[movie_title],IMDB_Movies_2[gross])</f>
        <v>209364921</v>
      </c>
      <c r="D154">
        <f>_xlfn.XLOOKUP($B154,IMDB_Movies_2[movie_title],IMDB_Movies_2[budget])</f>
        <v>145000000</v>
      </c>
      <c r="E154" s="1">
        <f t="shared" si="2"/>
        <v>64364921</v>
      </c>
    </row>
    <row r="155" spans="2:5" x14ac:dyDescent="0.3">
      <c r="B155" t="str">
        <v>Rise of the Guardians</v>
      </c>
      <c r="C155">
        <f>_xlfn.XLOOKUP($B155,IMDB_Movies_2[movie_title],IMDB_Movies_2[gross])</f>
        <v>103400692</v>
      </c>
      <c r="D155">
        <f>_xlfn.XLOOKUP($B155,IMDB_Movies_2[movie_title],IMDB_Movies_2[budget])</f>
        <v>145000000</v>
      </c>
      <c r="E155" s="1">
        <f t="shared" si="2"/>
        <v>-41599308</v>
      </c>
    </row>
    <row r="156" spans="2:5" x14ac:dyDescent="0.3">
      <c r="B156" t="str">
        <v>Fun with Dick and Jane</v>
      </c>
      <c r="C156">
        <f>_xlfn.XLOOKUP($B156,IMDB_Movies_2[movie_title],IMDB_Movies_2[gross])</f>
        <v>110332737</v>
      </c>
      <c r="D156">
        <f>_xlfn.XLOOKUP($B156,IMDB_Movies_2[movie_title],IMDB_Movies_2[budget])</f>
        <v>100000000</v>
      </c>
      <c r="E156" s="1">
        <f t="shared" si="2"/>
        <v>10332737</v>
      </c>
    </row>
    <row r="157" spans="2:5" x14ac:dyDescent="0.3">
      <c r="B157" t="str">
        <v>The Last Samurai</v>
      </c>
      <c r="C157">
        <f>_xlfn.XLOOKUP($B157,IMDB_Movies_2[movie_title],IMDB_Movies_2[gross])</f>
        <v>111110575</v>
      </c>
      <c r="D157">
        <f>_xlfn.XLOOKUP($B157,IMDB_Movies_2[movie_title],IMDB_Movies_2[budget])</f>
        <v>140000000</v>
      </c>
      <c r="E157" s="1">
        <f t="shared" si="2"/>
        <v>-28889425</v>
      </c>
    </row>
    <row r="158" spans="2:5" x14ac:dyDescent="0.3">
      <c r="B158" t="str">
        <v>Exodus: Gods and Kings</v>
      </c>
      <c r="C158">
        <f>_xlfn.XLOOKUP($B158,IMDB_Movies_2[movie_title],IMDB_Movies_2[gross])</f>
        <v>65007045</v>
      </c>
      <c r="D158">
        <f>_xlfn.XLOOKUP($B158,IMDB_Movies_2[movie_title],IMDB_Movies_2[budget])</f>
        <v>140000000</v>
      </c>
      <c r="E158" s="1">
        <f t="shared" si="2"/>
        <v>-74992955</v>
      </c>
    </row>
    <row r="159" spans="2:5" x14ac:dyDescent="0.3">
      <c r="B159" t="str">
        <v>Star Trek</v>
      </c>
      <c r="C159">
        <f>_xlfn.XLOOKUP($B159,IMDB_Movies_2[movie_title],IMDB_Movies_2[gross])</f>
        <v>257704099</v>
      </c>
      <c r="D159">
        <f>_xlfn.XLOOKUP($B159,IMDB_Movies_2[movie_title],IMDB_Movies_2[budget])</f>
        <v>150000000</v>
      </c>
      <c r="E159" s="1">
        <f t="shared" si="2"/>
        <v>107704099</v>
      </c>
    </row>
    <row r="160" spans="2:5" x14ac:dyDescent="0.3">
      <c r="B160" t="str">
        <v>Spider-Man</v>
      </c>
      <c r="C160">
        <f>_xlfn.XLOOKUP($B160,IMDB_Movies_2[movie_title],IMDB_Movies_2[gross])</f>
        <v>403706375</v>
      </c>
      <c r="D160">
        <f>_xlfn.XLOOKUP($B160,IMDB_Movies_2[movie_title],IMDB_Movies_2[budget])</f>
        <v>139000000</v>
      </c>
      <c r="E160" s="1">
        <f t="shared" si="2"/>
        <v>264706375</v>
      </c>
    </row>
    <row r="161" spans="2:5" x14ac:dyDescent="0.3">
      <c r="B161" t="str">
        <v>How to Train Your Dragon 2</v>
      </c>
      <c r="C161">
        <f>_xlfn.XLOOKUP($B161,IMDB_Movies_2[movie_title],IMDB_Movies_2[gross])</f>
        <v>176997107</v>
      </c>
      <c r="D161">
        <f>_xlfn.XLOOKUP($B161,IMDB_Movies_2[movie_title],IMDB_Movies_2[budget])</f>
        <v>145000000</v>
      </c>
      <c r="E161" s="1">
        <f t="shared" si="2"/>
        <v>31997107</v>
      </c>
    </row>
    <row r="162" spans="2:5" x14ac:dyDescent="0.3">
      <c r="B162" t="str">
        <v>Gods of Egypt</v>
      </c>
      <c r="C162">
        <f>_xlfn.XLOOKUP($B162,IMDB_Movies_2[movie_title],IMDB_Movies_2[gross])</f>
        <v>31141074</v>
      </c>
      <c r="D162">
        <f>_xlfn.XLOOKUP($B162,IMDB_Movies_2[movie_title],IMDB_Movies_2[budget])</f>
        <v>140000000</v>
      </c>
      <c r="E162" s="1">
        <f t="shared" si="2"/>
        <v>-108858926</v>
      </c>
    </row>
    <row r="163" spans="2:5" x14ac:dyDescent="0.3">
      <c r="B163" t="str">
        <v>Stealth</v>
      </c>
      <c r="C163">
        <f>_xlfn.XLOOKUP($B163,IMDB_Movies_2[movie_title],IMDB_Movies_2[gross])</f>
        <v>31704416</v>
      </c>
      <c r="D163">
        <f>_xlfn.XLOOKUP($B163,IMDB_Movies_2[movie_title],IMDB_Movies_2[budget])</f>
        <v>135000000</v>
      </c>
      <c r="E163" s="1">
        <f t="shared" si="2"/>
        <v>-103295584</v>
      </c>
    </row>
    <row r="164" spans="2:5" x14ac:dyDescent="0.3">
      <c r="B164" t="str">
        <v>Watchmen</v>
      </c>
      <c r="C164">
        <f>_xlfn.XLOOKUP($B164,IMDB_Movies_2[movie_title],IMDB_Movies_2[gross])</f>
        <v>107503316</v>
      </c>
      <c r="D164">
        <f>_xlfn.XLOOKUP($B164,IMDB_Movies_2[movie_title],IMDB_Movies_2[budget])</f>
        <v>130000000</v>
      </c>
      <c r="E164" s="1">
        <f t="shared" si="2"/>
        <v>-22496684</v>
      </c>
    </row>
    <row r="165" spans="2:5" x14ac:dyDescent="0.3">
      <c r="B165" t="str">
        <v>Lethal Weapon 4</v>
      </c>
      <c r="C165">
        <f>_xlfn.XLOOKUP($B165,IMDB_Movies_2[movie_title],IMDB_Movies_2[gross])</f>
        <v>129734803</v>
      </c>
      <c r="D165">
        <f>_xlfn.XLOOKUP($B165,IMDB_Movies_2[movie_title],IMDB_Movies_2[budget])</f>
        <v>140000000</v>
      </c>
      <c r="E165" s="1">
        <f t="shared" si="2"/>
        <v>-10265197</v>
      </c>
    </row>
    <row r="166" spans="2:5" x14ac:dyDescent="0.3">
      <c r="B166" t="str">
        <v>Hulk</v>
      </c>
      <c r="C166">
        <f>_xlfn.XLOOKUP($B166,IMDB_Movies_2[movie_title],IMDB_Movies_2[gross])</f>
        <v>132122995</v>
      </c>
      <c r="D166">
        <f>_xlfn.XLOOKUP($B166,IMDB_Movies_2[movie_title],IMDB_Movies_2[budget])</f>
        <v>137000000</v>
      </c>
      <c r="E166" s="1">
        <f t="shared" si="2"/>
        <v>-4877005</v>
      </c>
    </row>
    <row r="167" spans="2:5" x14ac:dyDescent="0.3">
      <c r="B167" t="str">
        <v>G.I. Joe: Retaliation</v>
      </c>
      <c r="C167">
        <f>_xlfn.XLOOKUP($B167,IMDB_Movies_2[movie_title],IMDB_Movies_2[gross])</f>
        <v>122512052</v>
      </c>
      <c r="D167">
        <f>_xlfn.XLOOKUP($B167,IMDB_Movies_2[movie_title],IMDB_Movies_2[budget])</f>
        <v>130000000</v>
      </c>
      <c r="E167" s="1">
        <f t="shared" si="2"/>
        <v>-7487948</v>
      </c>
    </row>
    <row r="168" spans="2:5" x14ac:dyDescent="0.3">
      <c r="B168" t="str">
        <v>Sahara</v>
      </c>
      <c r="C168">
        <f>_xlfn.XLOOKUP($B168,IMDB_Movies_2[movie_title],IMDB_Movies_2[gross])</f>
        <v>68642452</v>
      </c>
      <c r="D168">
        <f>_xlfn.XLOOKUP($B168,IMDB_Movies_2[movie_title],IMDB_Movies_2[budget])</f>
        <v>130000000</v>
      </c>
      <c r="E168" s="1">
        <f t="shared" si="2"/>
        <v>-61357548</v>
      </c>
    </row>
    <row r="169" spans="2:5" x14ac:dyDescent="0.3">
      <c r="B169" t="str">
        <v>Final Fantasy: The Spirits Within</v>
      </c>
      <c r="C169">
        <f>_xlfn.XLOOKUP($B169,IMDB_Movies_2[movie_title],IMDB_Movies_2[gross])</f>
        <v>32131830</v>
      </c>
      <c r="D169">
        <f>_xlfn.XLOOKUP($B169,IMDB_Movies_2[movie_title],IMDB_Movies_2[budget])</f>
        <v>137000000</v>
      </c>
      <c r="E169" s="1">
        <f t="shared" si="2"/>
        <v>-104868170</v>
      </c>
    </row>
    <row r="170" spans="2:5" x14ac:dyDescent="0.3">
      <c r="B170" t="str">
        <v>Captain America: The First Avenger</v>
      </c>
      <c r="C170">
        <f>_xlfn.XLOOKUP($B170,IMDB_Movies_2[movie_title],IMDB_Movies_2[gross])</f>
        <v>176636816</v>
      </c>
      <c r="D170">
        <f>_xlfn.XLOOKUP($B170,IMDB_Movies_2[movie_title],IMDB_Movies_2[budget])</f>
        <v>140000000</v>
      </c>
      <c r="E170" s="1">
        <f t="shared" si="2"/>
        <v>36636816</v>
      </c>
    </row>
    <row r="171" spans="2:5" x14ac:dyDescent="0.3">
      <c r="B171" t="str">
        <v>The World Is Not Enough</v>
      </c>
      <c r="C171">
        <f>_xlfn.XLOOKUP($B171,IMDB_Movies_2[movie_title],IMDB_Movies_2[gross])</f>
        <v>126930660</v>
      </c>
      <c r="D171">
        <f>_xlfn.XLOOKUP($B171,IMDB_Movies_2[movie_title],IMDB_Movies_2[budget])</f>
        <v>135000000</v>
      </c>
      <c r="E171" s="1">
        <f t="shared" si="2"/>
        <v>-8069340</v>
      </c>
    </row>
    <row r="172" spans="2:5" x14ac:dyDescent="0.3">
      <c r="B172" t="str">
        <v>Master and Commander: The Far Side of the World</v>
      </c>
      <c r="C172">
        <f>_xlfn.XLOOKUP($B172,IMDB_Movies_2[movie_title],IMDB_Movies_2[gross])</f>
        <v>93926386</v>
      </c>
      <c r="D172">
        <f>_xlfn.XLOOKUP($B172,IMDB_Movies_2[movie_title],IMDB_Movies_2[budget])</f>
        <v>150000000</v>
      </c>
      <c r="E172" s="1">
        <f t="shared" si="2"/>
        <v>-56073614</v>
      </c>
    </row>
    <row r="173" spans="2:5" x14ac:dyDescent="0.3">
      <c r="B173" t="str">
        <v>The Twilight Saga: Breaking Dawn - Part 2</v>
      </c>
      <c r="C173">
        <f>_xlfn.XLOOKUP($B173,IMDB_Movies_2[movie_title],IMDB_Movies_2[gross])</f>
        <v>292298923</v>
      </c>
      <c r="D173">
        <f>_xlfn.XLOOKUP($B173,IMDB_Movies_2[movie_title],IMDB_Movies_2[budget])</f>
        <v>120000000</v>
      </c>
      <c r="E173" s="1">
        <f t="shared" si="2"/>
        <v>172298923</v>
      </c>
    </row>
    <row r="174" spans="2:5" x14ac:dyDescent="0.3">
      <c r="B174" t="str">
        <v>Happy Feet 2</v>
      </c>
      <c r="C174">
        <f>_xlfn.XLOOKUP($B174,IMDB_Movies_2[movie_title],IMDB_Movies_2[gross])</f>
        <v>63992328</v>
      </c>
      <c r="D174">
        <f>_xlfn.XLOOKUP($B174,IMDB_Movies_2[movie_title],IMDB_Movies_2[budget])</f>
        <v>135000000</v>
      </c>
      <c r="E174" s="1">
        <f t="shared" si="2"/>
        <v>-71007672</v>
      </c>
    </row>
    <row r="175" spans="2:5" x14ac:dyDescent="0.3">
      <c r="B175" t="str">
        <v>The Incredible Hulk</v>
      </c>
      <c r="C175">
        <f>_xlfn.XLOOKUP($B175,IMDB_Movies_2[movie_title],IMDB_Movies_2[gross])</f>
        <v>134518390</v>
      </c>
      <c r="D175">
        <f>_xlfn.XLOOKUP($B175,IMDB_Movies_2[movie_title],IMDB_Movies_2[budget])</f>
        <v>150000000</v>
      </c>
      <c r="E175" s="1">
        <f t="shared" si="2"/>
        <v>-15481610</v>
      </c>
    </row>
    <row r="176" spans="2:5" x14ac:dyDescent="0.3">
      <c r="B176" t="str">
        <v>The BFG</v>
      </c>
      <c r="C176">
        <f>_xlfn.XLOOKUP($B176,IMDB_Movies_2[movie_title],IMDB_Movies_2[gross])</f>
        <v>52792307</v>
      </c>
      <c r="D176">
        <f>_xlfn.XLOOKUP($B176,IMDB_Movies_2[movie_title],IMDB_Movies_2[budget])</f>
        <v>140000000</v>
      </c>
      <c r="E176" s="1">
        <f t="shared" si="2"/>
        <v>-87207693</v>
      </c>
    </row>
    <row r="177" spans="2:5" x14ac:dyDescent="0.3">
      <c r="B177" t="str">
        <v>The Revenant</v>
      </c>
      <c r="C177">
        <f>_xlfn.XLOOKUP($B177,IMDB_Movies_2[movie_title],IMDB_Movies_2[gross])</f>
        <v>183635922</v>
      </c>
      <c r="D177">
        <f>_xlfn.XLOOKUP($B177,IMDB_Movies_2[movie_title],IMDB_Movies_2[budget])</f>
        <v>135000000</v>
      </c>
      <c r="E177" s="1">
        <f t="shared" si="2"/>
        <v>48635922</v>
      </c>
    </row>
    <row r="178" spans="2:5" x14ac:dyDescent="0.3">
      <c r="B178" t="str">
        <v>Turbo</v>
      </c>
      <c r="C178">
        <f>_xlfn.XLOOKUP($B178,IMDB_Movies_2[movie_title],IMDB_Movies_2[gross])</f>
        <v>83024900</v>
      </c>
      <c r="D178">
        <f>_xlfn.XLOOKUP($B178,IMDB_Movies_2[movie_title],IMDB_Movies_2[budget])</f>
        <v>135000000</v>
      </c>
      <c r="E178" s="1">
        <f t="shared" si="2"/>
        <v>-51975100</v>
      </c>
    </row>
    <row r="179" spans="2:5" x14ac:dyDescent="0.3">
      <c r="B179" t="str">
        <v>Rango</v>
      </c>
      <c r="C179">
        <f>_xlfn.XLOOKUP($B179,IMDB_Movies_2[movie_title],IMDB_Movies_2[gross])</f>
        <v>123207194</v>
      </c>
      <c r="D179">
        <f>_xlfn.XLOOKUP($B179,IMDB_Movies_2[movie_title],IMDB_Movies_2[budget])</f>
        <v>135000000</v>
      </c>
      <c r="E179" s="1">
        <f t="shared" si="2"/>
        <v>-11792806</v>
      </c>
    </row>
    <row r="180" spans="2:5" x14ac:dyDescent="0.3">
      <c r="B180" t="str">
        <v>Penguins of Madagascar</v>
      </c>
      <c r="C180">
        <f>_xlfn.XLOOKUP($B180,IMDB_Movies_2[movie_title],IMDB_Movies_2[gross])</f>
        <v>83348920</v>
      </c>
      <c r="D180">
        <f>_xlfn.XLOOKUP($B180,IMDB_Movies_2[movie_title],IMDB_Movies_2[budget])</f>
        <v>132000000</v>
      </c>
      <c r="E180" s="1">
        <f t="shared" si="2"/>
        <v>-48651080</v>
      </c>
    </row>
    <row r="181" spans="2:5" x14ac:dyDescent="0.3">
      <c r="B181" t="str">
        <v>The Bourne Ultimatum</v>
      </c>
      <c r="C181">
        <f>_xlfn.XLOOKUP($B181,IMDB_Movies_2[movie_title],IMDB_Movies_2[gross])</f>
        <v>227137090</v>
      </c>
      <c r="D181">
        <f>_xlfn.XLOOKUP($B181,IMDB_Movies_2[movie_title],IMDB_Movies_2[budget])</f>
        <v>110000000</v>
      </c>
      <c r="E181" s="1">
        <f t="shared" si="2"/>
        <v>117137090</v>
      </c>
    </row>
    <row r="182" spans="2:5" x14ac:dyDescent="0.3">
      <c r="B182" t="str">
        <v>Kung Fu Panda</v>
      </c>
      <c r="C182">
        <f>_xlfn.XLOOKUP($B182,IMDB_Movies_2[movie_title],IMDB_Movies_2[gross])</f>
        <v>215395021</v>
      </c>
      <c r="D182">
        <f>_xlfn.XLOOKUP($B182,IMDB_Movies_2[movie_title],IMDB_Movies_2[budget])</f>
        <v>130000000</v>
      </c>
      <c r="E182" s="1">
        <f t="shared" si="2"/>
        <v>85395021</v>
      </c>
    </row>
    <row r="183" spans="2:5" x14ac:dyDescent="0.3">
      <c r="B183" t="str">
        <v>Ant-Man</v>
      </c>
      <c r="C183">
        <f>_xlfn.XLOOKUP($B183,IMDB_Movies_2[movie_title],IMDB_Movies_2[gross])</f>
        <v>180191634</v>
      </c>
      <c r="D183">
        <f>_xlfn.XLOOKUP($B183,IMDB_Movies_2[movie_title],IMDB_Movies_2[budget])</f>
        <v>130000000</v>
      </c>
      <c r="E183" s="1">
        <f t="shared" si="2"/>
        <v>50191634</v>
      </c>
    </row>
    <row r="184" spans="2:5" x14ac:dyDescent="0.3">
      <c r="B184" t="str">
        <v>The Hunger Games: Catching Fire</v>
      </c>
      <c r="C184">
        <f>_xlfn.XLOOKUP($B184,IMDB_Movies_2[movie_title],IMDB_Movies_2[gross])</f>
        <v>424645577</v>
      </c>
      <c r="D184">
        <f>_xlfn.XLOOKUP($B184,IMDB_Movies_2[movie_title],IMDB_Movies_2[budget])</f>
        <v>130000000</v>
      </c>
      <c r="E184" s="1">
        <f t="shared" si="2"/>
        <v>294645577</v>
      </c>
    </row>
    <row r="185" spans="2:5" x14ac:dyDescent="0.3">
      <c r="B185" t="str">
        <v>Home</v>
      </c>
      <c r="C185">
        <f>_xlfn.XLOOKUP($B185,IMDB_Movies_2[movie_title],IMDB_Movies_2[gross])</f>
        <v>177343675</v>
      </c>
      <c r="D185">
        <f>_xlfn.XLOOKUP($B185,IMDB_Movies_2[movie_title],IMDB_Movies_2[budget])</f>
        <v>135000000</v>
      </c>
      <c r="E185" s="1">
        <f t="shared" si="2"/>
        <v>42343675</v>
      </c>
    </row>
    <row r="186" spans="2:5" x14ac:dyDescent="0.3">
      <c r="B186" t="str">
        <v>War of the Worlds</v>
      </c>
      <c r="C186">
        <f>_xlfn.XLOOKUP($B186,IMDB_Movies_2[movie_title],IMDB_Movies_2[gross])</f>
        <v>234277056</v>
      </c>
      <c r="D186">
        <f>_xlfn.XLOOKUP($B186,IMDB_Movies_2[movie_title],IMDB_Movies_2[budget])</f>
        <v>132000000</v>
      </c>
      <c r="E186" s="1">
        <f t="shared" si="2"/>
        <v>102277056</v>
      </c>
    </row>
    <row r="187" spans="2:5" x14ac:dyDescent="0.3">
      <c r="B187" t="str">
        <v>Bad Boys II</v>
      </c>
      <c r="C187">
        <f>_xlfn.XLOOKUP($B187,IMDB_Movies_2[movie_title],IMDB_Movies_2[gross])</f>
        <v>138396624</v>
      </c>
      <c r="D187">
        <f>_xlfn.XLOOKUP($B187,IMDB_Movies_2[movie_title],IMDB_Movies_2[budget])</f>
        <v>130000000</v>
      </c>
      <c r="E187" s="1">
        <f t="shared" si="2"/>
        <v>8396624</v>
      </c>
    </row>
    <row r="188" spans="2:5" x14ac:dyDescent="0.3">
      <c r="B188" t="str">
        <v>Puss in Boots</v>
      </c>
      <c r="C188">
        <f>_xlfn.XLOOKUP($B188,IMDB_Movies_2[movie_title],IMDB_Movies_2[gross])</f>
        <v>149234747</v>
      </c>
      <c r="D188">
        <f>_xlfn.XLOOKUP($B188,IMDB_Movies_2[movie_title],IMDB_Movies_2[budget])</f>
        <v>130000000</v>
      </c>
      <c r="E188" s="1">
        <f t="shared" si="2"/>
        <v>19234747</v>
      </c>
    </row>
    <row r="189" spans="2:5" x14ac:dyDescent="0.3">
      <c r="B189" t="str">
        <v>Salt</v>
      </c>
      <c r="C189">
        <f>_xlfn.XLOOKUP($B189,IMDB_Movies_2[movie_title],IMDB_Movies_2[gross])</f>
        <v>118311368</v>
      </c>
      <c r="D189">
        <f>_xlfn.XLOOKUP($B189,IMDB_Movies_2[movie_title],IMDB_Movies_2[budget])</f>
        <v>110000000</v>
      </c>
      <c r="E189" s="1">
        <f t="shared" si="2"/>
        <v>8311368</v>
      </c>
    </row>
    <row r="190" spans="2:5" x14ac:dyDescent="0.3">
      <c r="B190" t="str">
        <v>Noah</v>
      </c>
      <c r="C190">
        <f>_xlfn.XLOOKUP($B190,IMDB_Movies_2[movie_title],IMDB_Movies_2[gross])</f>
        <v>101160529</v>
      </c>
      <c r="D190">
        <f>_xlfn.XLOOKUP($B190,IMDB_Movies_2[movie_title],IMDB_Movies_2[budget])</f>
        <v>125000000</v>
      </c>
      <c r="E190" s="1">
        <f t="shared" si="2"/>
        <v>-23839471</v>
      </c>
    </row>
    <row r="191" spans="2:5" x14ac:dyDescent="0.3">
      <c r="B191" t="str">
        <v>The Adventures of Tintin</v>
      </c>
      <c r="C191">
        <f>_xlfn.XLOOKUP($B191,IMDB_Movies_2[movie_title],IMDB_Movies_2[gross])</f>
        <v>77564037</v>
      </c>
      <c r="D191">
        <f>_xlfn.XLOOKUP($B191,IMDB_Movies_2[movie_title],IMDB_Movies_2[budget])</f>
        <v>135000000</v>
      </c>
      <c r="E191" s="1">
        <f t="shared" si="2"/>
        <v>-57435963</v>
      </c>
    </row>
    <row r="192" spans="2:5" x14ac:dyDescent="0.3">
      <c r="B192" t="str">
        <v>Harry Potter and the Prisoner of Azkaban</v>
      </c>
      <c r="C192">
        <f>_xlfn.XLOOKUP($B192,IMDB_Movies_2[movie_title],IMDB_Movies_2[gross])</f>
        <v>249358727</v>
      </c>
      <c r="D192">
        <f>_xlfn.XLOOKUP($B192,IMDB_Movies_2[movie_title],IMDB_Movies_2[budget])</f>
        <v>130000000</v>
      </c>
      <c r="E192" s="1">
        <f t="shared" si="2"/>
        <v>119358727</v>
      </c>
    </row>
    <row r="193" spans="2:5" x14ac:dyDescent="0.3">
      <c r="B193" t="str">
        <v>Australia</v>
      </c>
      <c r="C193">
        <f>_xlfn.XLOOKUP($B193,IMDB_Movies_2[movie_title],IMDB_Movies_2[gross])</f>
        <v>49551662</v>
      </c>
      <c r="D193">
        <f>_xlfn.XLOOKUP($B193,IMDB_Movies_2[movie_title],IMDB_Movies_2[budget])</f>
        <v>130000000</v>
      </c>
      <c r="E193" s="1">
        <f t="shared" si="2"/>
        <v>-80448338</v>
      </c>
    </row>
    <row r="194" spans="2:5" x14ac:dyDescent="0.3">
      <c r="B194" t="str">
        <v>After Earth</v>
      </c>
      <c r="C194">
        <f>_xlfn.XLOOKUP($B194,IMDB_Movies_2[movie_title],IMDB_Movies_2[gross])</f>
        <v>60522097</v>
      </c>
      <c r="D194">
        <f>_xlfn.XLOOKUP($B194,IMDB_Movies_2[movie_title],IMDB_Movies_2[budget])</f>
        <v>130000000</v>
      </c>
      <c r="E194" s="1">
        <f t="shared" si="2"/>
        <v>-69477903</v>
      </c>
    </row>
    <row r="195" spans="2:5" x14ac:dyDescent="0.3">
      <c r="B195" t="str">
        <v>Dinosaur</v>
      </c>
      <c r="C195">
        <f>_xlfn.XLOOKUP($B195,IMDB_Movies_2[movie_title],IMDB_Movies_2[gross])</f>
        <v>137748063</v>
      </c>
      <c r="D195">
        <f>_xlfn.XLOOKUP($B195,IMDB_Movies_2[movie_title],IMDB_Movies_2[budget])</f>
        <v>127500000</v>
      </c>
      <c r="E195" s="1">
        <f t="shared" si="2"/>
        <v>10248063</v>
      </c>
    </row>
    <row r="196" spans="2:5" x14ac:dyDescent="0.3">
      <c r="B196" t="str">
        <v>Night at the Museum: Secret of the Tomb</v>
      </c>
      <c r="C196">
        <f>_xlfn.XLOOKUP($B196,IMDB_Movies_2[movie_title],IMDB_Movies_2[gross])</f>
        <v>113733726</v>
      </c>
      <c r="D196">
        <f>_xlfn.XLOOKUP($B196,IMDB_Movies_2[movie_title],IMDB_Movies_2[budget])</f>
        <v>127000000</v>
      </c>
      <c r="E196" s="1">
        <f t="shared" si="2"/>
        <v>-13266274</v>
      </c>
    </row>
    <row r="197" spans="2:5" x14ac:dyDescent="0.3">
      <c r="B197" t="str">
        <v>Megamind</v>
      </c>
      <c r="C197">
        <f>_xlfn.XLOOKUP($B197,IMDB_Movies_2[movie_title],IMDB_Movies_2[gross])</f>
        <v>148337537</v>
      </c>
      <c r="D197">
        <f>_xlfn.XLOOKUP($B197,IMDB_Movies_2[movie_title],IMDB_Movies_2[budget])</f>
        <v>130000000</v>
      </c>
      <c r="E197" s="1">
        <f t="shared" ref="E197:E260" si="3">C197-D197</f>
        <v>18337537</v>
      </c>
    </row>
    <row r="198" spans="2:5" x14ac:dyDescent="0.3">
      <c r="B198" t="str">
        <v>Harry Potter and the Sorcerer's Stone</v>
      </c>
      <c r="C198">
        <f>_xlfn.XLOOKUP($B198,IMDB_Movies_2[movie_title],IMDB_Movies_2[gross])</f>
        <v>317557891</v>
      </c>
      <c r="D198">
        <f>_xlfn.XLOOKUP($B198,IMDB_Movies_2[movie_title],IMDB_Movies_2[budget])</f>
        <v>125000000</v>
      </c>
      <c r="E198" s="1">
        <f t="shared" si="3"/>
        <v>192557891</v>
      </c>
    </row>
    <row r="199" spans="2:5" x14ac:dyDescent="0.3">
      <c r="B199" t="str">
        <v>R.I.P.D.</v>
      </c>
      <c r="C199">
        <f>_xlfn.XLOOKUP($B199,IMDB_Movies_2[movie_title],IMDB_Movies_2[gross])</f>
        <v>33592415</v>
      </c>
      <c r="D199">
        <f>_xlfn.XLOOKUP($B199,IMDB_Movies_2[movie_title],IMDB_Movies_2[budget])</f>
        <v>130000000</v>
      </c>
      <c r="E199" s="1">
        <f t="shared" si="3"/>
        <v>-96407585</v>
      </c>
    </row>
    <row r="200" spans="2:5" x14ac:dyDescent="0.3">
      <c r="B200" t="str">
        <v>Pirates of the Caribbean: The Curse of the Black Pearl</v>
      </c>
      <c r="C200">
        <f>_xlfn.XLOOKUP($B200,IMDB_Movies_2[movie_title],IMDB_Movies_2[gross])</f>
        <v>305388685</v>
      </c>
      <c r="D200">
        <f>_xlfn.XLOOKUP($B200,IMDB_Movies_2[movie_title],IMDB_Movies_2[budget])</f>
        <v>140000000</v>
      </c>
      <c r="E200" s="1">
        <f t="shared" si="3"/>
        <v>165388685</v>
      </c>
    </row>
    <row r="201" spans="2:5" x14ac:dyDescent="0.3">
      <c r="B201" t="str">
        <v>The Hunger Games: Mockingjay - Part 1</v>
      </c>
      <c r="C201">
        <f>_xlfn.XLOOKUP($B201,IMDB_Movies_2[movie_title],IMDB_Movies_2[gross])</f>
        <v>337103873</v>
      </c>
      <c r="D201">
        <f>_xlfn.XLOOKUP($B201,IMDB_Movies_2[movie_title],IMDB_Movies_2[budget])</f>
        <v>125000000</v>
      </c>
      <c r="E201" s="1">
        <f t="shared" si="3"/>
        <v>212103873</v>
      </c>
    </row>
    <row r="202" spans="2:5" x14ac:dyDescent="0.3">
      <c r="B202" t="str">
        <v>The Da Vinci Code</v>
      </c>
      <c r="C202">
        <f>_xlfn.XLOOKUP($B202,IMDB_Movies_2[movie_title],IMDB_Movies_2[gross])</f>
        <v>217536138</v>
      </c>
      <c r="D202">
        <f>_xlfn.XLOOKUP($B202,IMDB_Movies_2[movie_title],IMDB_Movies_2[budget])</f>
        <v>125000000</v>
      </c>
      <c r="E202" s="1">
        <f t="shared" si="3"/>
        <v>92536138</v>
      </c>
    </row>
    <row r="203" spans="2:5" x14ac:dyDescent="0.3">
      <c r="B203" t="str">
        <v>Rio 2</v>
      </c>
      <c r="C203">
        <f>_xlfn.XLOOKUP($B203,IMDB_Movies_2[movie_title],IMDB_Movies_2[gross])</f>
        <v>131536019</v>
      </c>
      <c r="D203">
        <f>_xlfn.XLOOKUP($B203,IMDB_Movies_2[movie_title],IMDB_Movies_2[budget])</f>
        <v>103000000</v>
      </c>
      <c r="E203" s="1">
        <f t="shared" si="3"/>
        <v>28536019</v>
      </c>
    </row>
    <row r="204" spans="2:5" x14ac:dyDescent="0.3">
      <c r="B204" t="str">
        <v>X-Men 2</v>
      </c>
      <c r="C204">
        <f>_xlfn.XLOOKUP($B204,IMDB_Movies_2[movie_title],IMDB_Movies_2[gross])</f>
        <v>214948780</v>
      </c>
      <c r="D204">
        <f>_xlfn.XLOOKUP($B204,IMDB_Movies_2[movie_title],IMDB_Movies_2[budget])</f>
        <v>110000000</v>
      </c>
      <c r="E204" s="1">
        <f t="shared" si="3"/>
        <v>104948780</v>
      </c>
    </row>
    <row r="205" spans="2:5" x14ac:dyDescent="0.3">
      <c r="B205" t="str">
        <v>Fast Five</v>
      </c>
      <c r="C205">
        <f>_xlfn.XLOOKUP($B205,IMDB_Movies_2[movie_title],IMDB_Movies_2[gross])</f>
        <v>209805005</v>
      </c>
      <c r="D205">
        <f>_xlfn.XLOOKUP($B205,IMDB_Movies_2[movie_title],IMDB_Movies_2[budget])</f>
        <v>125000000</v>
      </c>
      <c r="E205" s="1">
        <f t="shared" si="3"/>
        <v>84805005</v>
      </c>
    </row>
    <row r="206" spans="2:5" x14ac:dyDescent="0.3">
      <c r="B206" t="str">
        <v>Sherlock Holmes: A Game of Shadows</v>
      </c>
      <c r="C206">
        <f>_xlfn.XLOOKUP($B206,IMDB_Movies_2[movie_title],IMDB_Movies_2[gross])</f>
        <v>186830669</v>
      </c>
      <c r="D206">
        <f>_xlfn.XLOOKUP($B206,IMDB_Movies_2[movie_title],IMDB_Movies_2[budget])</f>
        <v>125000000</v>
      </c>
      <c r="E206" s="1">
        <f t="shared" si="3"/>
        <v>61830669</v>
      </c>
    </row>
    <row r="207" spans="2:5" x14ac:dyDescent="0.3">
      <c r="B207" t="str">
        <v>Clash of the Titans</v>
      </c>
      <c r="C207">
        <f>_xlfn.XLOOKUP($B207,IMDB_Movies_2[movie_title],IMDB_Movies_2[gross])</f>
        <v>163192114</v>
      </c>
      <c r="D207">
        <f>_xlfn.XLOOKUP($B207,IMDB_Movies_2[movie_title],IMDB_Movies_2[budget])</f>
        <v>125000000</v>
      </c>
      <c r="E207" s="1">
        <f t="shared" si="3"/>
        <v>38192114</v>
      </c>
    </row>
    <row r="208" spans="2:5" x14ac:dyDescent="0.3">
      <c r="B208" t="str">
        <v>Total Recall</v>
      </c>
      <c r="C208">
        <f>_xlfn.XLOOKUP($B208,IMDB_Movies_2[movie_title],IMDB_Movies_2[gross])</f>
        <v>119412921</v>
      </c>
      <c r="D208">
        <f>_xlfn.XLOOKUP($B208,IMDB_Movies_2[movie_title],IMDB_Movies_2[budget])</f>
        <v>65000000</v>
      </c>
      <c r="E208" s="1">
        <f t="shared" si="3"/>
        <v>54412921</v>
      </c>
    </row>
    <row r="209" spans="2:5" x14ac:dyDescent="0.3">
      <c r="B209" t="str">
        <v>The 13th Warrior</v>
      </c>
      <c r="C209">
        <f>_xlfn.XLOOKUP($B209,IMDB_Movies_2[movie_title],IMDB_Movies_2[gross])</f>
        <v>32694788</v>
      </c>
      <c r="D209">
        <f>_xlfn.XLOOKUP($B209,IMDB_Movies_2[movie_title],IMDB_Movies_2[budget])</f>
        <v>85000000</v>
      </c>
      <c r="E209" s="1">
        <f t="shared" si="3"/>
        <v>-52305212</v>
      </c>
    </row>
    <row r="210" spans="2:5" x14ac:dyDescent="0.3">
      <c r="B210" t="str">
        <v>The Bourne Legacy</v>
      </c>
      <c r="C210">
        <f>_xlfn.XLOOKUP($B210,IMDB_Movies_2[movie_title],IMDB_Movies_2[gross])</f>
        <v>113165635</v>
      </c>
      <c r="D210">
        <f>_xlfn.XLOOKUP($B210,IMDB_Movies_2[movie_title],IMDB_Movies_2[budget])</f>
        <v>125000000</v>
      </c>
      <c r="E210" s="1">
        <f t="shared" si="3"/>
        <v>-11834365</v>
      </c>
    </row>
    <row r="211" spans="2:5" x14ac:dyDescent="0.3">
      <c r="B211" t="str">
        <v>Batman &amp; Robin</v>
      </c>
      <c r="C211">
        <f>_xlfn.XLOOKUP($B211,IMDB_Movies_2[movie_title],IMDB_Movies_2[gross])</f>
        <v>107285004</v>
      </c>
      <c r="D211">
        <f>_xlfn.XLOOKUP($B211,IMDB_Movies_2[movie_title],IMDB_Movies_2[budget])</f>
        <v>125000000</v>
      </c>
      <c r="E211" s="1">
        <f t="shared" si="3"/>
        <v>-17714996</v>
      </c>
    </row>
    <row r="212" spans="2:5" x14ac:dyDescent="0.3">
      <c r="B212" t="str">
        <v>How the Grinch Stole Christmas</v>
      </c>
      <c r="C212">
        <f>_xlfn.XLOOKUP($B212,IMDB_Movies_2[movie_title],IMDB_Movies_2[gross])</f>
        <v>260031035</v>
      </c>
      <c r="D212">
        <f>_xlfn.XLOOKUP($B212,IMDB_Movies_2[movie_title],IMDB_Movies_2[budget])</f>
        <v>123000000</v>
      </c>
      <c r="E212" s="1">
        <f t="shared" si="3"/>
        <v>137031035</v>
      </c>
    </row>
    <row r="213" spans="2:5" x14ac:dyDescent="0.3">
      <c r="B213" t="str">
        <v>The Day After Tomorrow</v>
      </c>
      <c r="C213">
        <f>_xlfn.XLOOKUP($B213,IMDB_Movies_2[movie_title],IMDB_Movies_2[gross])</f>
        <v>186739919</v>
      </c>
      <c r="D213">
        <f>_xlfn.XLOOKUP($B213,IMDB_Movies_2[movie_title],IMDB_Movies_2[budget])</f>
        <v>125000000</v>
      </c>
      <c r="E213" s="1">
        <f t="shared" si="3"/>
        <v>61739919</v>
      </c>
    </row>
    <row r="214" spans="2:5" x14ac:dyDescent="0.3">
      <c r="B214" t="str">
        <v>Mission: Impossible II</v>
      </c>
      <c r="C214">
        <f>_xlfn.XLOOKUP($B214,IMDB_Movies_2[movie_title],IMDB_Movies_2[gross])</f>
        <v>215397307</v>
      </c>
      <c r="D214">
        <f>_xlfn.XLOOKUP($B214,IMDB_Movies_2[movie_title],IMDB_Movies_2[budget])</f>
        <v>125000000</v>
      </c>
      <c r="E214" s="1">
        <f t="shared" si="3"/>
        <v>90397307</v>
      </c>
    </row>
    <row r="215" spans="2:5" x14ac:dyDescent="0.3">
      <c r="B215" t="str">
        <v>The Perfect Storm</v>
      </c>
      <c r="C215">
        <f>_xlfn.XLOOKUP($B215,IMDB_Movies_2[movie_title],IMDB_Movies_2[gross])</f>
        <v>182618434</v>
      </c>
      <c r="D215">
        <f>_xlfn.XLOOKUP($B215,IMDB_Movies_2[movie_title],IMDB_Movies_2[budget])</f>
        <v>140000000</v>
      </c>
      <c r="E215" s="1">
        <f t="shared" si="3"/>
        <v>42618434</v>
      </c>
    </row>
    <row r="216" spans="2:5" x14ac:dyDescent="0.3">
      <c r="B216" t="str">
        <v>Fantastic 4: Rise of the Silver Surfer</v>
      </c>
      <c r="C216">
        <f>_xlfn.XLOOKUP($B216,IMDB_Movies_2[movie_title],IMDB_Movies_2[gross])</f>
        <v>131920333</v>
      </c>
      <c r="D216">
        <f>_xlfn.XLOOKUP($B216,IMDB_Movies_2[movie_title],IMDB_Movies_2[budget])</f>
        <v>130000000</v>
      </c>
      <c r="E216" s="1">
        <f t="shared" si="3"/>
        <v>1920333</v>
      </c>
    </row>
    <row r="217" spans="2:5" x14ac:dyDescent="0.3">
      <c r="B217" t="str">
        <v>Life of Pi</v>
      </c>
      <c r="C217">
        <f>_xlfn.XLOOKUP($B217,IMDB_Movies_2[movie_title],IMDB_Movies_2[gross])</f>
        <v>124976634</v>
      </c>
      <c r="D217">
        <f>_xlfn.XLOOKUP($B217,IMDB_Movies_2[movie_title],IMDB_Movies_2[budget])</f>
        <v>120000000</v>
      </c>
      <c r="E217" s="1">
        <f t="shared" si="3"/>
        <v>4976634</v>
      </c>
    </row>
    <row r="218" spans="2:5" x14ac:dyDescent="0.3">
      <c r="B218" t="str">
        <v>Ghost Rider</v>
      </c>
      <c r="C218">
        <f>_xlfn.XLOOKUP($B218,IMDB_Movies_2[movie_title],IMDB_Movies_2[gross])</f>
        <v>115802596</v>
      </c>
      <c r="D218">
        <f>_xlfn.XLOOKUP($B218,IMDB_Movies_2[movie_title],IMDB_Movies_2[budget])</f>
        <v>110000000</v>
      </c>
      <c r="E218" s="1">
        <f t="shared" si="3"/>
        <v>5802596</v>
      </c>
    </row>
    <row r="219" spans="2:5" x14ac:dyDescent="0.3">
      <c r="B219" t="str">
        <v>Jason Bourne</v>
      </c>
      <c r="C219">
        <f>_xlfn.XLOOKUP($B219,IMDB_Movies_2[movie_title],IMDB_Movies_2[gross])</f>
        <v>108521835</v>
      </c>
      <c r="D219">
        <f>_xlfn.XLOOKUP($B219,IMDB_Movies_2[movie_title],IMDB_Movies_2[budget])</f>
        <v>120000000</v>
      </c>
      <c r="E219" s="1">
        <f t="shared" si="3"/>
        <v>-11478165</v>
      </c>
    </row>
    <row r="220" spans="2:5" x14ac:dyDescent="0.3">
      <c r="B220" t="str">
        <v>Charlie's Angels: Full Throttle</v>
      </c>
      <c r="C220">
        <f>_xlfn.XLOOKUP($B220,IMDB_Movies_2[movie_title],IMDB_Movies_2[gross])</f>
        <v>100685880</v>
      </c>
      <c r="D220">
        <f>_xlfn.XLOOKUP($B220,IMDB_Movies_2[movie_title],IMDB_Movies_2[budget])</f>
        <v>120000000</v>
      </c>
      <c r="E220" s="1">
        <f t="shared" si="3"/>
        <v>-19314120</v>
      </c>
    </row>
    <row r="221" spans="2:5" x14ac:dyDescent="0.3">
      <c r="B221" t="str">
        <v>Prometheus</v>
      </c>
      <c r="C221">
        <f>_xlfn.XLOOKUP($B221,IMDB_Movies_2[movie_title],IMDB_Movies_2[gross])</f>
        <v>126464904</v>
      </c>
      <c r="D221">
        <f>_xlfn.XLOOKUP($B221,IMDB_Movies_2[movie_title],IMDB_Movies_2[budget])</f>
        <v>130000000</v>
      </c>
      <c r="E221" s="1">
        <f t="shared" si="3"/>
        <v>-3535096</v>
      </c>
    </row>
    <row r="222" spans="2:5" x14ac:dyDescent="0.3">
      <c r="B222" t="str">
        <v>Stuart Little 2</v>
      </c>
      <c r="C222">
        <f>_xlfn.XLOOKUP($B222,IMDB_Movies_2[movie_title],IMDB_Movies_2[gross])</f>
        <v>64736114</v>
      </c>
      <c r="D222">
        <f>_xlfn.XLOOKUP($B222,IMDB_Movies_2[movie_title],IMDB_Movies_2[budget])</f>
        <v>120000000</v>
      </c>
      <c r="E222" s="1">
        <f t="shared" si="3"/>
        <v>-55263886</v>
      </c>
    </row>
    <row r="223" spans="2:5" x14ac:dyDescent="0.3">
      <c r="B223" t="str">
        <v>Elysium</v>
      </c>
      <c r="C223">
        <f>_xlfn.XLOOKUP($B223,IMDB_Movies_2[movie_title],IMDB_Movies_2[gross])</f>
        <v>93050117</v>
      </c>
      <c r="D223">
        <f>_xlfn.XLOOKUP($B223,IMDB_Movies_2[movie_title],IMDB_Movies_2[budget])</f>
        <v>115000000</v>
      </c>
      <c r="E223" s="1">
        <f t="shared" si="3"/>
        <v>-21949883</v>
      </c>
    </row>
    <row r="224" spans="2:5" x14ac:dyDescent="0.3">
      <c r="B224" t="str">
        <v>The Chronicles of Riddick</v>
      </c>
      <c r="C224">
        <f>_xlfn.XLOOKUP($B224,IMDB_Movies_2[movie_title],IMDB_Movies_2[gross])</f>
        <v>57637485</v>
      </c>
      <c r="D224">
        <f>_xlfn.XLOOKUP($B224,IMDB_Movies_2[movie_title],IMDB_Movies_2[budget])</f>
        <v>105000000</v>
      </c>
      <c r="E224" s="1">
        <f t="shared" si="3"/>
        <v>-47362515</v>
      </c>
    </row>
    <row r="225" spans="2:5" x14ac:dyDescent="0.3">
      <c r="B225" t="str">
        <v>RoboCop</v>
      </c>
      <c r="C225">
        <f>_xlfn.XLOOKUP($B225,IMDB_Movies_2[movie_title],IMDB_Movies_2[gross])</f>
        <v>58607007</v>
      </c>
      <c r="D225">
        <f>_xlfn.XLOOKUP($B225,IMDB_Movies_2[movie_title],IMDB_Movies_2[budget])</f>
        <v>100000000</v>
      </c>
      <c r="E225" s="1">
        <f t="shared" si="3"/>
        <v>-41392993</v>
      </c>
    </row>
    <row r="226" spans="2:5" x14ac:dyDescent="0.3">
      <c r="B226" t="str">
        <v>Speed Racer</v>
      </c>
      <c r="C226">
        <f>_xlfn.XLOOKUP($B226,IMDB_Movies_2[movie_title],IMDB_Movies_2[gross])</f>
        <v>43929341</v>
      </c>
      <c r="D226">
        <f>_xlfn.XLOOKUP($B226,IMDB_Movies_2[movie_title],IMDB_Movies_2[budget])</f>
        <v>120000000</v>
      </c>
      <c r="E226" s="1">
        <f t="shared" si="3"/>
        <v>-76070659</v>
      </c>
    </row>
    <row r="227" spans="2:5" x14ac:dyDescent="0.3">
      <c r="B227" t="str">
        <v>How Do You Know</v>
      </c>
      <c r="C227">
        <f>_xlfn.XLOOKUP($B227,IMDB_Movies_2[movie_title],IMDB_Movies_2[gross])</f>
        <v>30212620</v>
      </c>
      <c r="D227">
        <f>_xlfn.XLOOKUP($B227,IMDB_Movies_2[movie_title],IMDB_Movies_2[budget])</f>
        <v>120000000</v>
      </c>
      <c r="E227" s="1">
        <f t="shared" si="3"/>
        <v>-89787380</v>
      </c>
    </row>
    <row r="228" spans="2:5" x14ac:dyDescent="0.3">
      <c r="B228" t="str">
        <v>Knight and Day</v>
      </c>
      <c r="C228">
        <f>_xlfn.XLOOKUP($B228,IMDB_Movies_2[movie_title],IMDB_Movies_2[gross])</f>
        <v>76418654</v>
      </c>
      <c r="D228">
        <f>_xlfn.XLOOKUP($B228,IMDB_Movies_2[movie_title],IMDB_Movies_2[budget])</f>
        <v>117000000</v>
      </c>
      <c r="E228" s="1">
        <f t="shared" si="3"/>
        <v>-40581346</v>
      </c>
    </row>
    <row r="229" spans="2:5" x14ac:dyDescent="0.3">
      <c r="B229" t="str">
        <v>Oblivion</v>
      </c>
      <c r="C229">
        <f>_xlfn.XLOOKUP($B229,IMDB_Movies_2[movie_title],IMDB_Movies_2[gross])</f>
        <v>89021735</v>
      </c>
      <c r="D229">
        <f>_xlfn.XLOOKUP($B229,IMDB_Movies_2[movie_title],IMDB_Movies_2[budget])</f>
        <v>120000000</v>
      </c>
      <c r="E229" s="1">
        <f t="shared" si="3"/>
        <v>-30978265</v>
      </c>
    </row>
    <row r="230" spans="2:5" x14ac:dyDescent="0.3">
      <c r="B230" t="str">
        <v>Star Wars: Episode III - Revenge of the Sith</v>
      </c>
      <c r="C230">
        <f>_xlfn.XLOOKUP($B230,IMDB_Movies_2[movie_title],IMDB_Movies_2[gross])</f>
        <v>380262555</v>
      </c>
      <c r="D230">
        <f>_xlfn.XLOOKUP($B230,IMDB_Movies_2[movie_title],IMDB_Movies_2[budget])</f>
        <v>113000000</v>
      </c>
      <c r="E230" s="1">
        <f t="shared" si="3"/>
        <v>267262555</v>
      </c>
    </row>
    <row r="231" spans="2:5" x14ac:dyDescent="0.3">
      <c r="B231" t="str">
        <v>Star Wars: Episode II - Attack of the Clones</v>
      </c>
      <c r="C231">
        <f>_xlfn.XLOOKUP($B231,IMDB_Movies_2[movie_title],IMDB_Movies_2[gross])</f>
        <v>310675583</v>
      </c>
      <c r="D231">
        <f>_xlfn.XLOOKUP($B231,IMDB_Movies_2[movie_title],IMDB_Movies_2[budget])</f>
        <v>115000000</v>
      </c>
      <c r="E231" s="1">
        <f t="shared" si="3"/>
        <v>195675583</v>
      </c>
    </row>
    <row r="232" spans="2:5" x14ac:dyDescent="0.3">
      <c r="B232" t="str">
        <v>Monsters, Inc.</v>
      </c>
      <c r="C232">
        <f>_xlfn.XLOOKUP($B232,IMDB_Movies_2[movie_title],IMDB_Movies_2[gross])</f>
        <v>289907418</v>
      </c>
      <c r="D232">
        <f>_xlfn.XLOOKUP($B232,IMDB_Movies_2[movie_title],IMDB_Movies_2[budget])</f>
        <v>115000000</v>
      </c>
      <c r="E232" s="1">
        <f t="shared" si="3"/>
        <v>174907418</v>
      </c>
    </row>
    <row r="233" spans="2:5" x14ac:dyDescent="0.3">
      <c r="B233" t="str">
        <v>The Wolverine</v>
      </c>
      <c r="C233">
        <f>_xlfn.XLOOKUP($B233,IMDB_Movies_2[movie_title],IMDB_Movies_2[gross])</f>
        <v>132550960</v>
      </c>
      <c r="D233">
        <f>_xlfn.XLOOKUP($B233,IMDB_Movies_2[movie_title],IMDB_Movies_2[budget])</f>
        <v>120000000</v>
      </c>
      <c r="E233" s="1">
        <f t="shared" si="3"/>
        <v>12550960</v>
      </c>
    </row>
    <row r="234" spans="2:5" x14ac:dyDescent="0.3">
      <c r="B234" t="str">
        <v>Star Wars: Episode I - The Phantom Menace</v>
      </c>
      <c r="C234">
        <f>_xlfn.XLOOKUP($B234,IMDB_Movies_2[movie_title],IMDB_Movies_2[gross])</f>
        <v>474544677</v>
      </c>
      <c r="D234">
        <f>_xlfn.XLOOKUP($B234,IMDB_Movies_2[movie_title],IMDB_Movies_2[budget])</f>
        <v>115000000</v>
      </c>
      <c r="E234" s="1">
        <f t="shared" si="3"/>
        <v>359544677</v>
      </c>
    </row>
    <row r="235" spans="2:5" x14ac:dyDescent="0.3">
      <c r="B235" t="str">
        <v>The Croods</v>
      </c>
      <c r="C235">
        <f>_xlfn.XLOOKUP($B235,IMDB_Movies_2[movie_title],IMDB_Movies_2[gross])</f>
        <v>187165546</v>
      </c>
      <c r="D235">
        <f>_xlfn.XLOOKUP($B235,IMDB_Movies_2[movie_title],IMDB_Movies_2[budget])</f>
        <v>135000000</v>
      </c>
      <c r="E235" s="1">
        <f t="shared" si="3"/>
        <v>52165546</v>
      </c>
    </row>
    <row r="236" spans="2:5" x14ac:dyDescent="0.3">
      <c r="B236" t="str">
        <v>Windtalkers</v>
      </c>
      <c r="C236">
        <f>_xlfn.XLOOKUP($B236,IMDB_Movies_2[movie_title],IMDB_Movies_2[gross])</f>
        <v>40911830</v>
      </c>
      <c r="D236">
        <f>_xlfn.XLOOKUP($B236,IMDB_Movies_2[movie_title],IMDB_Movies_2[budget])</f>
        <v>115000000</v>
      </c>
      <c r="E236" s="1">
        <f t="shared" si="3"/>
        <v>-74088170</v>
      </c>
    </row>
    <row r="237" spans="2:5" x14ac:dyDescent="0.3">
      <c r="B237" t="str">
        <v>The Huntsman: Winter's War</v>
      </c>
      <c r="C237">
        <f>_xlfn.XLOOKUP($B237,IMDB_Movies_2[movie_title],IMDB_Movies_2[gross])</f>
        <v>47952020</v>
      </c>
      <c r="D237">
        <f>_xlfn.XLOOKUP($B237,IMDB_Movies_2[movie_title],IMDB_Movies_2[budget])</f>
        <v>115000000</v>
      </c>
      <c r="E237" s="1">
        <f t="shared" si="3"/>
        <v>-67047980</v>
      </c>
    </row>
    <row r="238" spans="2:5" x14ac:dyDescent="0.3">
      <c r="B238" t="str">
        <v>Teenage Mutant Ninja Turtles</v>
      </c>
      <c r="C238">
        <f>_xlfn.XLOOKUP($B238,IMDB_Movies_2[movie_title],IMDB_Movies_2[gross])</f>
        <v>190871240</v>
      </c>
      <c r="D238">
        <f>_xlfn.XLOOKUP($B238,IMDB_Movies_2[movie_title],IMDB_Movies_2[budget])</f>
        <v>125000000</v>
      </c>
      <c r="E238" s="1">
        <f t="shared" si="3"/>
        <v>65871240</v>
      </c>
    </row>
    <row r="239" spans="2:5" x14ac:dyDescent="0.3">
      <c r="B239" t="str">
        <v>Gravity</v>
      </c>
      <c r="C239">
        <f>_xlfn.XLOOKUP($B239,IMDB_Movies_2[movie_title],IMDB_Movies_2[gross])</f>
        <v>274084951</v>
      </c>
      <c r="D239">
        <f>_xlfn.XLOOKUP($B239,IMDB_Movies_2[movie_title],IMDB_Movies_2[budget])</f>
        <v>100000000</v>
      </c>
      <c r="E239" s="1">
        <f t="shared" si="3"/>
        <v>174084951</v>
      </c>
    </row>
    <row r="240" spans="2:5" x14ac:dyDescent="0.3">
      <c r="B240" t="str">
        <v>Dante's Peak</v>
      </c>
      <c r="C240">
        <f>_xlfn.XLOOKUP($B240,IMDB_Movies_2[movie_title],IMDB_Movies_2[gross])</f>
        <v>67155742</v>
      </c>
      <c r="D240">
        <f>_xlfn.XLOOKUP($B240,IMDB_Movies_2[movie_title],IMDB_Movies_2[budget])</f>
        <v>116000000</v>
      </c>
      <c r="E240" s="1">
        <f t="shared" si="3"/>
        <v>-48844258</v>
      </c>
    </row>
    <row r="241" spans="2:5" x14ac:dyDescent="0.3">
      <c r="B241" t="str">
        <v>Teenage Mutant Ninja Turtles: Out of the Shadows</v>
      </c>
      <c r="C241">
        <f>_xlfn.XLOOKUP($B241,IMDB_Movies_2[movie_title],IMDB_Movies_2[gross])</f>
        <v>81638674</v>
      </c>
      <c r="D241">
        <f>_xlfn.XLOOKUP($B241,IMDB_Movies_2[movie_title],IMDB_Movies_2[budget])</f>
        <v>135000000</v>
      </c>
      <c r="E241" s="1">
        <f t="shared" si="3"/>
        <v>-53361326</v>
      </c>
    </row>
    <row r="242" spans="2:5" x14ac:dyDescent="0.3">
      <c r="B242" t="str">
        <v>Fantastic Four</v>
      </c>
      <c r="C242">
        <f>_xlfn.XLOOKUP($B242,IMDB_Movies_2[movie_title],IMDB_Movies_2[gross])</f>
        <v>56114221</v>
      </c>
      <c r="D242">
        <f>_xlfn.XLOOKUP($B242,IMDB_Movies_2[movie_title],IMDB_Movies_2[budget])</f>
        <v>120000000</v>
      </c>
      <c r="E242" s="1">
        <f t="shared" si="3"/>
        <v>-63885779</v>
      </c>
    </row>
    <row r="243" spans="2:5" x14ac:dyDescent="0.3">
      <c r="B243" t="str">
        <v>Night at the Museum</v>
      </c>
      <c r="C243">
        <f>_xlfn.XLOOKUP($B243,IMDB_Movies_2[movie_title],IMDB_Movies_2[gross])</f>
        <v>250863268</v>
      </c>
      <c r="D243">
        <f>_xlfn.XLOOKUP($B243,IMDB_Movies_2[movie_title],IMDB_Movies_2[budget])</f>
        <v>110000000</v>
      </c>
      <c r="E243" s="1">
        <f t="shared" si="3"/>
        <v>140863268</v>
      </c>
    </row>
    <row r="244" spans="2:5" x14ac:dyDescent="0.3">
      <c r="B244" t="str">
        <v>San Andreas</v>
      </c>
      <c r="C244">
        <f>_xlfn.XLOOKUP($B244,IMDB_Movies_2[movie_title],IMDB_Movies_2[gross])</f>
        <v>155181732</v>
      </c>
      <c r="D244">
        <f>_xlfn.XLOOKUP($B244,IMDB_Movies_2[movie_title],IMDB_Movies_2[budget])</f>
        <v>110000000</v>
      </c>
      <c r="E244" s="1">
        <f t="shared" si="3"/>
        <v>45181732</v>
      </c>
    </row>
    <row r="245" spans="2:5" x14ac:dyDescent="0.3">
      <c r="B245" t="str">
        <v>Tomorrow Never Dies</v>
      </c>
      <c r="C245">
        <f>_xlfn.XLOOKUP($B245,IMDB_Movies_2[movie_title],IMDB_Movies_2[gross])</f>
        <v>125332007</v>
      </c>
      <c r="D245">
        <f>_xlfn.XLOOKUP($B245,IMDB_Movies_2[movie_title],IMDB_Movies_2[budget])</f>
        <v>110000000</v>
      </c>
      <c r="E245" s="1">
        <f t="shared" si="3"/>
        <v>15332007</v>
      </c>
    </row>
    <row r="246" spans="2:5" x14ac:dyDescent="0.3">
      <c r="B246" t="str">
        <v>The Patriot</v>
      </c>
      <c r="C246">
        <f>_xlfn.XLOOKUP($B246,IMDB_Movies_2[movie_title],IMDB_Movies_2[gross])</f>
        <v>113330342</v>
      </c>
      <c r="D246">
        <f>_xlfn.XLOOKUP($B246,IMDB_Movies_2[movie_title],IMDB_Movies_2[budget])</f>
        <v>110000000</v>
      </c>
      <c r="E246" s="1">
        <f t="shared" si="3"/>
        <v>3330342</v>
      </c>
    </row>
    <row r="247" spans="2:5" x14ac:dyDescent="0.3">
      <c r="B247" t="str">
        <v>Ocean's Twelve</v>
      </c>
      <c r="C247">
        <f>_xlfn.XLOOKUP($B247,IMDB_Movies_2[movie_title],IMDB_Movies_2[gross])</f>
        <v>125531634</v>
      </c>
      <c r="D247">
        <f>_xlfn.XLOOKUP($B247,IMDB_Movies_2[movie_title],IMDB_Movies_2[budget])</f>
        <v>110000000</v>
      </c>
      <c r="E247" s="1">
        <f t="shared" si="3"/>
        <v>15531634</v>
      </c>
    </row>
    <row r="248" spans="2:5" x14ac:dyDescent="0.3">
      <c r="B248" t="str">
        <v>Mr. &amp; Mrs. Smith</v>
      </c>
      <c r="C248">
        <f>_xlfn.XLOOKUP($B248,IMDB_Movies_2[movie_title],IMDB_Movies_2[gross])</f>
        <v>186336103</v>
      </c>
      <c r="D248">
        <f>_xlfn.XLOOKUP($B248,IMDB_Movies_2[movie_title],IMDB_Movies_2[budget])</f>
        <v>120000000</v>
      </c>
      <c r="E248" s="1">
        <f t="shared" si="3"/>
        <v>66336103</v>
      </c>
    </row>
    <row r="249" spans="2:5" x14ac:dyDescent="0.3">
      <c r="B249" t="str">
        <v>Insurgent</v>
      </c>
      <c r="C249">
        <f>_xlfn.XLOOKUP($B249,IMDB_Movies_2[movie_title],IMDB_Movies_2[gross])</f>
        <v>129995817</v>
      </c>
      <c r="D249">
        <f>_xlfn.XLOOKUP($B249,IMDB_Movies_2[movie_title],IMDB_Movies_2[budget])</f>
        <v>110000000</v>
      </c>
      <c r="E249" s="1">
        <f t="shared" si="3"/>
        <v>19995817</v>
      </c>
    </row>
    <row r="250" spans="2:5" x14ac:dyDescent="0.3">
      <c r="B250" t="str">
        <v>The Aviator</v>
      </c>
      <c r="C250">
        <f>_xlfn.XLOOKUP($B250,IMDB_Movies_2[movie_title],IMDB_Movies_2[gross])</f>
        <v>102608827</v>
      </c>
      <c r="D250">
        <f>_xlfn.XLOOKUP($B250,IMDB_Movies_2[movie_title],IMDB_Movies_2[budget])</f>
        <v>110000000</v>
      </c>
      <c r="E250" s="1">
        <f t="shared" si="3"/>
        <v>-7391173</v>
      </c>
    </row>
    <row r="251" spans="2:5" x14ac:dyDescent="0.3">
      <c r="B251" t="str">
        <v>Gulliver's Travels</v>
      </c>
      <c r="C251">
        <f>_xlfn.XLOOKUP($B251,IMDB_Movies_2[movie_title],IMDB_Movies_2[gross])</f>
        <v>42776259</v>
      </c>
      <c r="D251">
        <f>_xlfn.XLOOKUP($B251,IMDB_Movies_2[movie_title],IMDB_Movies_2[budget])</f>
        <v>112000000</v>
      </c>
      <c r="E251" s="1">
        <f t="shared" si="3"/>
        <v>-69223741</v>
      </c>
    </row>
    <row r="252" spans="2:5" x14ac:dyDescent="0.3">
      <c r="B252" t="str">
        <v>The Green Hornet</v>
      </c>
      <c r="C252">
        <f>_xlfn.XLOOKUP($B252,IMDB_Movies_2[movie_title],IMDB_Movies_2[gross])</f>
        <v>98780042</v>
      </c>
      <c r="D252">
        <f>_xlfn.XLOOKUP($B252,IMDB_Movies_2[movie_title],IMDB_Movies_2[budget])</f>
        <v>120000000</v>
      </c>
      <c r="E252" s="1">
        <f t="shared" si="3"/>
        <v>-21219958</v>
      </c>
    </row>
    <row r="253" spans="2:5" x14ac:dyDescent="0.3">
      <c r="B253" t="str">
        <v>300: Rise of an Empire</v>
      </c>
      <c r="C253">
        <f>_xlfn.XLOOKUP($B253,IMDB_Movies_2[movie_title],IMDB_Movies_2[gross])</f>
        <v>106369117</v>
      </c>
      <c r="D253">
        <f>_xlfn.XLOOKUP($B253,IMDB_Movies_2[movie_title],IMDB_Movies_2[budget])</f>
        <v>110000000</v>
      </c>
      <c r="E253" s="1">
        <f t="shared" si="3"/>
        <v>-3630883</v>
      </c>
    </row>
    <row r="254" spans="2:5" x14ac:dyDescent="0.3">
      <c r="B254" t="str">
        <v>The Smurfs</v>
      </c>
      <c r="C254">
        <f>_xlfn.XLOOKUP($B254,IMDB_Movies_2[movie_title],IMDB_Movies_2[gross])</f>
        <v>142614158</v>
      </c>
      <c r="D254">
        <f>_xlfn.XLOOKUP($B254,IMDB_Movies_2[movie_title],IMDB_Movies_2[budget])</f>
        <v>110000000</v>
      </c>
      <c r="E254" s="1">
        <f t="shared" si="3"/>
        <v>32614158</v>
      </c>
    </row>
    <row r="255" spans="2:5" x14ac:dyDescent="0.3">
      <c r="B255" t="str">
        <v>Home on the Range</v>
      </c>
      <c r="C255">
        <f>_xlfn.XLOOKUP($B255,IMDB_Movies_2[movie_title],IMDB_Movies_2[gross])</f>
        <v>50026353</v>
      </c>
      <c r="D255">
        <f>_xlfn.XLOOKUP($B255,IMDB_Movies_2[movie_title],IMDB_Movies_2[budget])</f>
        <v>110000000</v>
      </c>
      <c r="E255" s="1">
        <f t="shared" si="3"/>
        <v>-59973647</v>
      </c>
    </row>
    <row r="256" spans="2:5" x14ac:dyDescent="0.3">
      <c r="B256" t="str">
        <v>Allegiant</v>
      </c>
      <c r="C256">
        <f>_xlfn.XLOOKUP($B256,IMDB_Movies_2[movie_title],IMDB_Movies_2[gross])</f>
        <v>66002193</v>
      </c>
      <c r="D256">
        <f>_xlfn.XLOOKUP($B256,IMDB_Movies_2[movie_title],IMDB_Movies_2[budget])</f>
        <v>110000000</v>
      </c>
      <c r="E256" s="1">
        <f t="shared" si="3"/>
        <v>-43997807</v>
      </c>
    </row>
    <row r="257" spans="2:5" x14ac:dyDescent="0.3">
      <c r="B257" t="str">
        <v>Real Steel</v>
      </c>
      <c r="C257">
        <f>_xlfn.XLOOKUP($B257,IMDB_Movies_2[movie_title],IMDB_Movies_2[gross])</f>
        <v>85463309</v>
      </c>
      <c r="D257">
        <f>_xlfn.XLOOKUP($B257,IMDB_Movies_2[movie_title],IMDB_Movies_2[budget])</f>
        <v>110000000</v>
      </c>
      <c r="E257" s="1">
        <f t="shared" si="3"/>
        <v>-24536691</v>
      </c>
    </row>
    <row r="258" spans="2:5" x14ac:dyDescent="0.3">
      <c r="B258" t="str">
        <v>The Smurfs 2</v>
      </c>
      <c r="C258">
        <f>_xlfn.XLOOKUP($B258,IMDB_Movies_2[movie_title],IMDB_Movies_2[gross])</f>
        <v>71017784</v>
      </c>
      <c r="D258">
        <f>_xlfn.XLOOKUP($B258,IMDB_Movies_2[movie_title],IMDB_Movies_2[budget])</f>
        <v>105000000</v>
      </c>
      <c r="E258" s="1">
        <f t="shared" si="3"/>
        <v>-33982216</v>
      </c>
    </row>
    <row r="259" spans="2:5" x14ac:dyDescent="0.3">
      <c r="B259" t="str">
        <v>Speed 2: Cruise Control</v>
      </c>
      <c r="C259">
        <f>_xlfn.XLOOKUP($B259,IMDB_Movies_2[movie_title],IMDB_Movies_2[gross])</f>
        <v>48068396</v>
      </c>
      <c r="D259">
        <f>_xlfn.XLOOKUP($B259,IMDB_Movies_2[movie_title],IMDB_Movies_2[budget])</f>
        <v>160000000</v>
      </c>
      <c r="E259" s="1">
        <f t="shared" si="3"/>
        <v>-111931604</v>
      </c>
    </row>
    <row r="260" spans="2:5" x14ac:dyDescent="0.3">
      <c r="B260" t="str">
        <v>Ender's Game</v>
      </c>
      <c r="C260">
        <f>_xlfn.XLOOKUP($B260,IMDB_Movies_2[movie_title],IMDB_Movies_2[gross])</f>
        <v>61656849</v>
      </c>
      <c r="D260">
        <f>_xlfn.XLOOKUP($B260,IMDB_Movies_2[movie_title],IMDB_Movies_2[budget])</f>
        <v>110000000</v>
      </c>
      <c r="E260" s="1">
        <f t="shared" si="3"/>
        <v>-48343151</v>
      </c>
    </row>
    <row r="261" spans="2:5" x14ac:dyDescent="0.3">
      <c r="B261" t="str">
        <v>Live Free or Die Hard</v>
      </c>
      <c r="C261">
        <f>_xlfn.XLOOKUP($B261,IMDB_Movies_2[movie_title],IMDB_Movies_2[gross])</f>
        <v>134520804</v>
      </c>
      <c r="D261">
        <f>_xlfn.XLOOKUP($B261,IMDB_Movies_2[movie_title],IMDB_Movies_2[budget])</f>
        <v>110000000</v>
      </c>
      <c r="E261" s="1">
        <f t="shared" ref="E261:E324" si="4">C261-D261</f>
        <v>24520804</v>
      </c>
    </row>
    <row r="262" spans="2:5" x14ac:dyDescent="0.3">
      <c r="B262" t="str">
        <v>The Lord of the Rings: The Fellowship of the Ring</v>
      </c>
      <c r="C262">
        <f>_xlfn.XLOOKUP($B262,IMDB_Movies_2[movie_title],IMDB_Movies_2[gross])</f>
        <v>313837577</v>
      </c>
      <c r="D262">
        <f>_xlfn.XLOOKUP($B262,IMDB_Movies_2[movie_title],IMDB_Movies_2[budget])</f>
        <v>93000000</v>
      </c>
      <c r="E262" s="1">
        <f t="shared" si="4"/>
        <v>220837577</v>
      </c>
    </row>
    <row r="263" spans="2:5" x14ac:dyDescent="0.3">
      <c r="B263" t="str">
        <v>Around the World in 80 Days</v>
      </c>
      <c r="C263">
        <f>_xlfn.XLOOKUP($B263,IMDB_Movies_2[movie_title],IMDB_Movies_2[gross])</f>
        <v>24004159</v>
      </c>
      <c r="D263">
        <f>_xlfn.XLOOKUP($B263,IMDB_Movies_2[movie_title],IMDB_Movies_2[budget])</f>
        <v>110000000</v>
      </c>
      <c r="E263" s="1">
        <f t="shared" si="4"/>
        <v>-85995841</v>
      </c>
    </row>
    <row r="264" spans="2:5" x14ac:dyDescent="0.3">
      <c r="B264" t="str">
        <v>Ali</v>
      </c>
      <c r="C264">
        <f>_xlfn.XLOOKUP($B264,IMDB_Movies_2[movie_title],IMDB_Movies_2[gross])</f>
        <v>58183966</v>
      </c>
      <c r="D264">
        <f>_xlfn.XLOOKUP($B264,IMDB_Movies_2[movie_title],IMDB_Movies_2[budget])</f>
        <v>107000000</v>
      </c>
      <c r="E264" s="1">
        <f t="shared" si="4"/>
        <v>-48816034</v>
      </c>
    </row>
    <row r="265" spans="2:5" x14ac:dyDescent="0.3">
      <c r="B265" t="str">
        <v>The Cat in the Hat</v>
      </c>
      <c r="C265">
        <f>_xlfn.XLOOKUP($B265,IMDB_Movies_2[movie_title],IMDB_Movies_2[gross])</f>
        <v>100446895</v>
      </c>
      <c r="D265">
        <f>_xlfn.XLOOKUP($B265,IMDB_Movies_2[movie_title],IMDB_Movies_2[budget])</f>
        <v>109000000</v>
      </c>
      <c r="E265" s="1">
        <f t="shared" si="4"/>
        <v>-8553105</v>
      </c>
    </row>
    <row r="266" spans="2:5" x14ac:dyDescent="0.3">
      <c r="B266" t="str">
        <v>I, Robot</v>
      </c>
      <c r="C266">
        <f>_xlfn.XLOOKUP($B266,IMDB_Movies_2[movie_title],IMDB_Movies_2[gross])</f>
        <v>144795350</v>
      </c>
      <c r="D266">
        <f>_xlfn.XLOOKUP($B266,IMDB_Movies_2[movie_title],IMDB_Movies_2[budget])</f>
        <v>120000000</v>
      </c>
      <c r="E266" s="1">
        <f t="shared" si="4"/>
        <v>24795350</v>
      </c>
    </row>
    <row r="267" spans="2:5" x14ac:dyDescent="0.3">
      <c r="B267" t="str">
        <v>Kingdom of Heaven</v>
      </c>
      <c r="C267">
        <f>_xlfn.XLOOKUP($B267,IMDB_Movies_2[movie_title],IMDB_Movies_2[gross])</f>
        <v>47396698</v>
      </c>
      <c r="D267">
        <f>_xlfn.XLOOKUP($B267,IMDB_Movies_2[movie_title],IMDB_Movies_2[budget])</f>
        <v>130000000</v>
      </c>
      <c r="E267" s="1">
        <f t="shared" si="4"/>
        <v>-82603302</v>
      </c>
    </row>
    <row r="268" spans="2:5" x14ac:dyDescent="0.3">
      <c r="B268" t="str">
        <v>Stuart Little</v>
      </c>
      <c r="C268">
        <f>_xlfn.XLOOKUP($B268,IMDB_Movies_2[movie_title],IMDB_Movies_2[gross])</f>
        <v>140015224</v>
      </c>
      <c r="D268">
        <f>_xlfn.XLOOKUP($B268,IMDB_Movies_2[movie_title],IMDB_Movies_2[budget])</f>
        <v>133000000</v>
      </c>
      <c r="E268" s="1">
        <f t="shared" si="4"/>
        <v>7015224</v>
      </c>
    </row>
    <row r="269" spans="2:5" x14ac:dyDescent="0.3">
      <c r="B269" t="str">
        <v>The Princess and the Frog</v>
      </c>
      <c r="C269">
        <f>_xlfn.XLOOKUP($B269,IMDB_Movies_2[movie_title],IMDB_Movies_2[gross])</f>
        <v>104374107</v>
      </c>
      <c r="D269">
        <f>_xlfn.XLOOKUP($B269,IMDB_Movies_2[movie_title],IMDB_Movies_2[budget])</f>
        <v>105000000</v>
      </c>
      <c r="E269" s="1">
        <f t="shared" si="4"/>
        <v>-625893</v>
      </c>
    </row>
    <row r="270" spans="2:5" x14ac:dyDescent="0.3">
      <c r="B270" t="str">
        <v>The Martian</v>
      </c>
      <c r="C270">
        <f>_xlfn.XLOOKUP($B270,IMDB_Movies_2[movie_title],IMDB_Movies_2[gross])</f>
        <v>228430993</v>
      </c>
      <c r="D270">
        <f>_xlfn.XLOOKUP($B270,IMDB_Movies_2[movie_title],IMDB_Movies_2[budget])</f>
        <v>108000000</v>
      </c>
      <c r="E270" s="1">
        <f t="shared" si="4"/>
        <v>120430993</v>
      </c>
    </row>
    <row r="271" spans="2:5" x14ac:dyDescent="0.3">
      <c r="B271" t="str">
        <v>The Island</v>
      </c>
      <c r="C271">
        <f>_xlfn.XLOOKUP($B271,IMDB_Movies_2[movie_title],IMDB_Movies_2[gross])</f>
        <v>35799026</v>
      </c>
      <c r="D271">
        <f>_xlfn.XLOOKUP($B271,IMDB_Movies_2[movie_title],IMDB_Movies_2[budget])</f>
        <v>126000000</v>
      </c>
      <c r="E271" s="1">
        <f t="shared" si="4"/>
        <v>-90200974</v>
      </c>
    </row>
    <row r="272" spans="2:5" x14ac:dyDescent="0.3">
      <c r="B272" t="str">
        <v>Town &amp; Country</v>
      </c>
      <c r="C272">
        <f>_xlfn.XLOOKUP($B272,IMDB_Movies_2[movie_title],IMDB_Movies_2[gross])</f>
        <v>6712451</v>
      </c>
      <c r="D272">
        <f>_xlfn.XLOOKUP($B272,IMDB_Movies_2[movie_title],IMDB_Movies_2[budget])</f>
        <v>90000000</v>
      </c>
      <c r="E272" s="1">
        <f t="shared" si="4"/>
        <v>-83287549</v>
      </c>
    </row>
    <row r="273" spans="2:5" x14ac:dyDescent="0.3">
      <c r="B273" t="str">
        <v>Gone in Sixty Seconds</v>
      </c>
      <c r="C273">
        <f>_xlfn.XLOOKUP($B273,IMDB_Movies_2[movie_title],IMDB_Movies_2[gross])</f>
        <v>101643008</v>
      </c>
      <c r="D273">
        <f>_xlfn.XLOOKUP($B273,IMDB_Movies_2[movie_title],IMDB_Movies_2[budget])</f>
        <v>90000000</v>
      </c>
      <c r="E273" s="1">
        <f t="shared" si="4"/>
        <v>11643008</v>
      </c>
    </row>
    <row r="274" spans="2:5" x14ac:dyDescent="0.3">
      <c r="B274" t="str">
        <v>Gladiator</v>
      </c>
      <c r="C274">
        <f>_xlfn.XLOOKUP($B274,IMDB_Movies_2[movie_title],IMDB_Movies_2[gross])</f>
        <v>187670866</v>
      </c>
      <c r="D274">
        <f>_xlfn.XLOOKUP($B274,IMDB_Movies_2[movie_title],IMDB_Movies_2[budget])</f>
        <v>103000000</v>
      </c>
      <c r="E274" s="1">
        <f t="shared" si="4"/>
        <v>84670866</v>
      </c>
    </row>
    <row r="275" spans="2:5" x14ac:dyDescent="0.3">
      <c r="B275" t="str">
        <v>Minority Report</v>
      </c>
      <c r="C275">
        <f>_xlfn.XLOOKUP($B275,IMDB_Movies_2[movie_title],IMDB_Movies_2[gross])</f>
        <v>132014112</v>
      </c>
      <c r="D275">
        <f>_xlfn.XLOOKUP($B275,IMDB_Movies_2[movie_title],IMDB_Movies_2[budget])</f>
        <v>102000000</v>
      </c>
      <c r="E275" s="1">
        <f t="shared" si="4"/>
        <v>30014112</v>
      </c>
    </row>
    <row r="276" spans="2:5" x14ac:dyDescent="0.3">
      <c r="B276" t="str">
        <v>Harry Potter and the Chamber of Secrets</v>
      </c>
      <c r="C276">
        <f>_xlfn.XLOOKUP($B276,IMDB_Movies_2[movie_title],IMDB_Movies_2[gross])</f>
        <v>261970615</v>
      </c>
      <c r="D276">
        <f>_xlfn.XLOOKUP($B276,IMDB_Movies_2[movie_title],IMDB_Movies_2[budget])</f>
        <v>100000000</v>
      </c>
      <c r="E276" s="1">
        <f t="shared" si="4"/>
        <v>161970615</v>
      </c>
    </row>
    <row r="277" spans="2:5" x14ac:dyDescent="0.3">
      <c r="B277" t="str">
        <v>Casino Royale</v>
      </c>
      <c r="C277">
        <f>_xlfn.XLOOKUP($B277,IMDB_Movies_2[movie_title],IMDB_Movies_2[gross])</f>
        <v>167007184</v>
      </c>
      <c r="D277">
        <f>_xlfn.XLOOKUP($B277,IMDB_Movies_2[movie_title],IMDB_Movies_2[budget])</f>
        <v>150000000</v>
      </c>
      <c r="E277" s="1">
        <f t="shared" si="4"/>
        <v>17007184</v>
      </c>
    </row>
    <row r="278" spans="2:5" x14ac:dyDescent="0.3">
      <c r="B278" t="str">
        <v>Planet of the Apes</v>
      </c>
      <c r="C278">
        <f>_xlfn.XLOOKUP($B278,IMDB_Movies_2[movie_title],IMDB_Movies_2[gross])</f>
        <v>180011740</v>
      </c>
      <c r="D278">
        <f>_xlfn.XLOOKUP($B278,IMDB_Movies_2[movie_title],IMDB_Movies_2[budget])</f>
        <v>100000000</v>
      </c>
      <c r="E278" s="1">
        <f t="shared" si="4"/>
        <v>80011740</v>
      </c>
    </row>
    <row r="279" spans="2:5" x14ac:dyDescent="0.3">
      <c r="B279" t="str">
        <v>Terminator 2: Judgment Day</v>
      </c>
      <c r="C279">
        <f>_xlfn.XLOOKUP($B279,IMDB_Movies_2[movie_title],IMDB_Movies_2[gross])</f>
        <v>204843350</v>
      </c>
      <c r="D279">
        <f>_xlfn.XLOOKUP($B279,IMDB_Movies_2[movie_title],IMDB_Movies_2[budget])</f>
        <v>102000000</v>
      </c>
      <c r="E279" s="1">
        <f t="shared" si="4"/>
        <v>102843350</v>
      </c>
    </row>
    <row r="280" spans="2:5" x14ac:dyDescent="0.3">
      <c r="B280" t="str">
        <v>Public Enemies</v>
      </c>
      <c r="C280">
        <f>_xlfn.XLOOKUP($B280,IMDB_Movies_2[movie_title],IMDB_Movies_2[gross])</f>
        <v>97030725</v>
      </c>
      <c r="D280">
        <f>_xlfn.XLOOKUP($B280,IMDB_Movies_2[movie_title],IMDB_Movies_2[budget])</f>
        <v>100000000</v>
      </c>
      <c r="E280" s="1">
        <f t="shared" si="4"/>
        <v>-2969275</v>
      </c>
    </row>
    <row r="281" spans="2:5" x14ac:dyDescent="0.3">
      <c r="B281" t="str">
        <v>American Gangster</v>
      </c>
      <c r="C281">
        <f>_xlfn.XLOOKUP($B281,IMDB_Movies_2[movie_title],IMDB_Movies_2[gross])</f>
        <v>130127620</v>
      </c>
      <c r="D281">
        <f>_xlfn.XLOOKUP($B281,IMDB_Movies_2[movie_title],IMDB_Movies_2[budget])</f>
        <v>100000000</v>
      </c>
      <c r="E281" s="1">
        <f t="shared" si="4"/>
        <v>30127620</v>
      </c>
    </row>
    <row r="282" spans="2:5" x14ac:dyDescent="0.3">
      <c r="B282" t="str">
        <v>True Lies</v>
      </c>
      <c r="C282">
        <f>_xlfn.XLOOKUP($B282,IMDB_Movies_2[movie_title],IMDB_Movies_2[gross])</f>
        <v>146282411</v>
      </c>
      <c r="D282">
        <f>_xlfn.XLOOKUP($B282,IMDB_Movies_2[movie_title],IMDB_Movies_2[budget])</f>
        <v>115000000</v>
      </c>
      <c r="E282" s="1">
        <f t="shared" si="4"/>
        <v>31282411</v>
      </c>
    </row>
    <row r="283" spans="2:5" x14ac:dyDescent="0.3">
      <c r="B283" t="str">
        <v>The Taking of Pelham 1 2 3</v>
      </c>
      <c r="C283">
        <f>_xlfn.XLOOKUP($B283,IMDB_Movies_2[movie_title],IMDB_Movies_2[gross])</f>
        <v>65452312</v>
      </c>
      <c r="D283">
        <f>_xlfn.XLOOKUP($B283,IMDB_Movies_2[movie_title],IMDB_Movies_2[budget])</f>
        <v>100000000</v>
      </c>
      <c r="E283" s="1">
        <f t="shared" si="4"/>
        <v>-34547688</v>
      </c>
    </row>
    <row r="284" spans="2:5" x14ac:dyDescent="0.3">
      <c r="B284" t="str">
        <v>Little Fockers</v>
      </c>
      <c r="C284">
        <f>_xlfn.XLOOKUP($B284,IMDB_Movies_2[movie_title],IMDB_Movies_2[gross])</f>
        <v>148383780</v>
      </c>
      <c r="D284">
        <f>_xlfn.XLOOKUP($B284,IMDB_Movies_2[movie_title],IMDB_Movies_2[budget])</f>
        <v>100000000</v>
      </c>
      <c r="E284" s="1">
        <f t="shared" si="4"/>
        <v>48383780</v>
      </c>
    </row>
    <row r="285" spans="2:5" x14ac:dyDescent="0.3">
      <c r="B285" t="str">
        <v>The Other Guys</v>
      </c>
      <c r="C285">
        <f>_xlfn.XLOOKUP($B285,IMDB_Movies_2[movie_title],IMDB_Movies_2[gross])</f>
        <v>119219978</v>
      </c>
      <c r="D285">
        <f>_xlfn.XLOOKUP($B285,IMDB_Movies_2[movie_title],IMDB_Movies_2[budget])</f>
        <v>100000000</v>
      </c>
      <c r="E285" s="1">
        <f t="shared" si="4"/>
        <v>19219978</v>
      </c>
    </row>
    <row r="286" spans="2:5" x14ac:dyDescent="0.3">
      <c r="B286" t="str">
        <v>Eraser</v>
      </c>
      <c r="C286">
        <f>_xlfn.XLOOKUP($B286,IMDB_Movies_2[movie_title],IMDB_Movies_2[gross])</f>
        <v>101228120</v>
      </c>
      <c r="D286">
        <f>_xlfn.XLOOKUP($B286,IMDB_Movies_2[movie_title],IMDB_Movies_2[budget])</f>
        <v>100000000</v>
      </c>
      <c r="E286" s="1">
        <f t="shared" si="4"/>
        <v>1228120</v>
      </c>
    </row>
    <row r="287" spans="2:5" x14ac:dyDescent="0.3">
      <c r="B287" t="str">
        <v>Django Unchained</v>
      </c>
      <c r="C287">
        <f>_xlfn.XLOOKUP($B287,IMDB_Movies_2[movie_title],IMDB_Movies_2[gross])</f>
        <v>162804648</v>
      </c>
      <c r="D287">
        <f>_xlfn.XLOOKUP($B287,IMDB_Movies_2[movie_title],IMDB_Movies_2[budget])</f>
        <v>100000000</v>
      </c>
      <c r="E287" s="1">
        <f t="shared" si="4"/>
        <v>62804648</v>
      </c>
    </row>
    <row r="288" spans="2:5" x14ac:dyDescent="0.3">
      <c r="B288" t="str">
        <v>The Hunchback of Notre Dame</v>
      </c>
      <c r="C288">
        <f>_xlfn.XLOOKUP($B288,IMDB_Movies_2[movie_title],IMDB_Movies_2[gross])</f>
        <v>100117603</v>
      </c>
      <c r="D288">
        <f>_xlfn.XLOOKUP($B288,IMDB_Movies_2[movie_title],IMDB_Movies_2[budget])</f>
        <v>100000000</v>
      </c>
      <c r="E288" s="1">
        <f t="shared" si="4"/>
        <v>117603</v>
      </c>
    </row>
    <row r="289" spans="2:5" x14ac:dyDescent="0.3">
      <c r="B289" t="str">
        <v>The Emperor's New Groove</v>
      </c>
      <c r="C289">
        <f>_xlfn.XLOOKUP($B289,IMDB_Movies_2[movie_title],IMDB_Movies_2[gross])</f>
        <v>89296573</v>
      </c>
      <c r="D289">
        <f>_xlfn.XLOOKUP($B289,IMDB_Movies_2[movie_title],IMDB_Movies_2[budget])</f>
        <v>100000000</v>
      </c>
      <c r="E289" s="1">
        <f t="shared" si="4"/>
        <v>-10703427</v>
      </c>
    </row>
    <row r="290" spans="2:5" x14ac:dyDescent="0.3">
      <c r="B290" t="str">
        <v>The Expendables 2</v>
      </c>
      <c r="C290">
        <f>_xlfn.XLOOKUP($B290,IMDB_Movies_2[movie_title],IMDB_Movies_2[gross])</f>
        <v>85017401</v>
      </c>
      <c r="D290">
        <f>_xlfn.XLOOKUP($B290,IMDB_Movies_2[movie_title],IMDB_Movies_2[budget])</f>
        <v>92000000</v>
      </c>
      <c r="E290" s="1">
        <f t="shared" si="4"/>
        <v>-6982599</v>
      </c>
    </row>
    <row r="291" spans="2:5" x14ac:dyDescent="0.3">
      <c r="B291" t="str">
        <v>National Treasure</v>
      </c>
      <c r="C291">
        <f>_xlfn.XLOOKUP($B291,IMDB_Movies_2[movie_title],IMDB_Movies_2[gross])</f>
        <v>173005002</v>
      </c>
      <c r="D291">
        <f>_xlfn.XLOOKUP($B291,IMDB_Movies_2[movie_title],IMDB_Movies_2[budget])</f>
        <v>100000000</v>
      </c>
      <c r="E291" s="1">
        <f t="shared" si="4"/>
        <v>73005002</v>
      </c>
    </row>
    <row r="292" spans="2:5" x14ac:dyDescent="0.3">
      <c r="B292" t="str">
        <v>Eragon</v>
      </c>
      <c r="C292">
        <f>_xlfn.XLOOKUP($B292,IMDB_Movies_2[movie_title],IMDB_Movies_2[gross])</f>
        <v>75030163</v>
      </c>
      <c r="D292">
        <f>_xlfn.XLOOKUP($B292,IMDB_Movies_2[movie_title],IMDB_Movies_2[budget])</f>
        <v>100000000</v>
      </c>
      <c r="E292" s="1">
        <f t="shared" si="4"/>
        <v>-24969837</v>
      </c>
    </row>
    <row r="293" spans="2:5" x14ac:dyDescent="0.3">
      <c r="B293" t="str">
        <v>Where the Wild Things Are</v>
      </c>
      <c r="C293">
        <f>_xlfn.XLOOKUP($B293,IMDB_Movies_2[movie_title],IMDB_Movies_2[gross])</f>
        <v>77222184</v>
      </c>
      <c r="D293">
        <f>_xlfn.XLOOKUP($B293,IMDB_Movies_2[movie_title],IMDB_Movies_2[budget])</f>
        <v>100000000</v>
      </c>
      <c r="E293" s="1">
        <f t="shared" si="4"/>
        <v>-22777816</v>
      </c>
    </row>
    <row r="294" spans="2:5" x14ac:dyDescent="0.3">
      <c r="B294" t="str">
        <v>Epic</v>
      </c>
      <c r="C294">
        <f>_xlfn.XLOOKUP($B294,IMDB_Movies_2[movie_title],IMDB_Movies_2[gross])</f>
        <v>107515297</v>
      </c>
      <c r="D294">
        <f>_xlfn.XLOOKUP($B294,IMDB_Movies_2[movie_title],IMDB_Movies_2[budget])</f>
        <v>100000000</v>
      </c>
      <c r="E294" s="1">
        <f t="shared" si="4"/>
        <v>7515297</v>
      </c>
    </row>
    <row r="295" spans="2:5" x14ac:dyDescent="0.3">
      <c r="B295" t="str">
        <v>The Tourist</v>
      </c>
      <c r="C295">
        <f>_xlfn.XLOOKUP($B295,IMDB_Movies_2[movie_title],IMDB_Movies_2[gross])</f>
        <v>67631157</v>
      </c>
      <c r="D295">
        <f>_xlfn.XLOOKUP($B295,IMDB_Movies_2[movie_title],IMDB_Movies_2[budget])</f>
        <v>100000000</v>
      </c>
      <c r="E295" s="1">
        <f t="shared" si="4"/>
        <v>-32368843</v>
      </c>
    </row>
    <row r="296" spans="2:5" x14ac:dyDescent="0.3">
      <c r="B296" t="str">
        <v>End of Days</v>
      </c>
      <c r="C296">
        <f>_xlfn.XLOOKUP($B296,IMDB_Movies_2[movie_title],IMDB_Movies_2[gross])</f>
        <v>66862068</v>
      </c>
      <c r="D296">
        <f>_xlfn.XLOOKUP($B296,IMDB_Movies_2[movie_title],IMDB_Movies_2[budget])</f>
        <v>83000000</v>
      </c>
      <c r="E296" s="1">
        <f t="shared" si="4"/>
        <v>-16137932</v>
      </c>
    </row>
    <row r="297" spans="2:5" x14ac:dyDescent="0.3">
      <c r="B297" t="str">
        <v>Blood Diamond</v>
      </c>
      <c r="C297">
        <f>_xlfn.XLOOKUP($B297,IMDB_Movies_2[movie_title],IMDB_Movies_2[gross])</f>
        <v>57366262</v>
      </c>
      <c r="D297">
        <f>_xlfn.XLOOKUP($B297,IMDB_Movies_2[movie_title],IMDB_Movies_2[budget])</f>
        <v>100000000</v>
      </c>
      <c r="E297" s="1">
        <f t="shared" si="4"/>
        <v>-42633738</v>
      </c>
    </row>
    <row r="298" spans="2:5" x14ac:dyDescent="0.3">
      <c r="B298" t="str">
        <v>The Wolf of Wall Street</v>
      </c>
      <c r="C298">
        <f>_xlfn.XLOOKUP($B298,IMDB_Movies_2[movie_title],IMDB_Movies_2[gross])</f>
        <v>116866727</v>
      </c>
      <c r="D298">
        <f>_xlfn.XLOOKUP($B298,IMDB_Movies_2[movie_title],IMDB_Movies_2[budget])</f>
        <v>100000000</v>
      </c>
      <c r="E298" s="1">
        <f t="shared" si="4"/>
        <v>16866727</v>
      </c>
    </row>
    <row r="299" spans="2:5" x14ac:dyDescent="0.3">
      <c r="B299" t="str">
        <v>Batman Forever</v>
      </c>
      <c r="C299">
        <f>_xlfn.XLOOKUP($B299,IMDB_Movies_2[movie_title],IMDB_Movies_2[gross])</f>
        <v>184031112</v>
      </c>
      <c r="D299">
        <f>_xlfn.XLOOKUP($B299,IMDB_Movies_2[movie_title],IMDB_Movies_2[budget])</f>
        <v>100000000</v>
      </c>
      <c r="E299" s="1">
        <f t="shared" si="4"/>
        <v>84031112</v>
      </c>
    </row>
    <row r="300" spans="2:5" x14ac:dyDescent="0.3">
      <c r="B300" t="str">
        <v>Starship Troopers</v>
      </c>
      <c r="C300">
        <f>_xlfn.XLOOKUP($B300,IMDB_Movies_2[movie_title],IMDB_Movies_2[gross])</f>
        <v>54700065</v>
      </c>
      <c r="D300">
        <f>_xlfn.XLOOKUP($B300,IMDB_Movies_2[movie_title],IMDB_Movies_2[budget])</f>
        <v>105000000</v>
      </c>
      <c r="E300" s="1">
        <f t="shared" si="4"/>
        <v>-50299935</v>
      </c>
    </row>
    <row r="301" spans="2:5" x14ac:dyDescent="0.3">
      <c r="B301" t="str">
        <v>Cloud Atlas</v>
      </c>
      <c r="C301">
        <f>_xlfn.XLOOKUP($B301,IMDB_Movies_2[movie_title],IMDB_Movies_2[gross])</f>
        <v>27098580</v>
      </c>
      <c r="D301">
        <f>_xlfn.XLOOKUP($B301,IMDB_Movies_2[movie_title],IMDB_Movies_2[budget])</f>
        <v>102000000</v>
      </c>
      <c r="E301" s="1">
        <f t="shared" si="4"/>
        <v>-74901420</v>
      </c>
    </row>
    <row r="302" spans="2:5" x14ac:dyDescent="0.3">
      <c r="B302" t="str">
        <v>Legend of the Guardians: The Owls of Ga'Hoole</v>
      </c>
      <c r="C302">
        <f>_xlfn.XLOOKUP($B302,IMDB_Movies_2[movie_title],IMDB_Movies_2[gross])</f>
        <v>55673333</v>
      </c>
      <c r="D302">
        <f>_xlfn.XLOOKUP($B302,IMDB_Movies_2[movie_title],IMDB_Movies_2[budget])</f>
        <v>80000000</v>
      </c>
      <c r="E302" s="1">
        <f t="shared" si="4"/>
        <v>-24326667</v>
      </c>
    </row>
    <row r="303" spans="2:5" x14ac:dyDescent="0.3">
      <c r="B303" t="str">
        <v>Catwoman</v>
      </c>
      <c r="C303">
        <f>_xlfn.XLOOKUP($B303,IMDB_Movies_2[movie_title],IMDB_Movies_2[gross])</f>
        <v>40198710</v>
      </c>
      <c r="D303">
        <f>_xlfn.XLOOKUP($B303,IMDB_Movies_2[movie_title],IMDB_Movies_2[budget])</f>
        <v>100000000</v>
      </c>
      <c r="E303" s="1">
        <f t="shared" si="4"/>
        <v>-59801290</v>
      </c>
    </row>
    <row r="304" spans="2:5" x14ac:dyDescent="0.3">
      <c r="B304" t="str">
        <v>Hercules</v>
      </c>
      <c r="C304">
        <f>_xlfn.XLOOKUP($B304,IMDB_Movies_2[movie_title],IMDB_Movies_2[gross])</f>
        <v>72660029</v>
      </c>
      <c r="D304">
        <f>_xlfn.XLOOKUP($B304,IMDB_Movies_2[movie_title],IMDB_Movies_2[budget])</f>
        <v>100000000</v>
      </c>
      <c r="E304" s="1">
        <f t="shared" si="4"/>
        <v>-27339971</v>
      </c>
    </row>
    <row r="305" spans="2:5" x14ac:dyDescent="0.3">
      <c r="B305" t="str">
        <v>Treasure Planet</v>
      </c>
      <c r="C305">
        <f>_xlfn.XLOOKUP($B305,IMDB_Movies_2[movie_title],IMDB_Movies_2[gross])</f>
        <v>38120554</v>
      </c>
      <c r="D305">
        <f>_xlfn.XLOOKUP($B305,IMDB_Movies_2[movie_title],IMDB_Movies_2[budget])</f>
        <v>140000000</v>
      </c>
      <c r="E305" s="1">
        <f t="shared" si="4"/>
        <v>-101879446</v>
      </c>
    </row>
    <row r="306" spans="2:5" x14ac:dyDescent="0.3">
      <c r="B306" t="str">
        <v>Land of the Lost</v>
      </c>
      <c r="C306">
        <f>_xlfn.XLOOKUP($B306,IMDB_Movies_2[movie_title],IMDB_Movies_2[gross])</f>
        <v>49392095</v>
      </c>
      <c r="D306">
        <f>_xlfn.XLOOKUP($B306,IMDB_Movies_2[movie_title],IMDB_Movies_2[budget])</f>
        <v>100000000</v>
      </c>
      <c r="E306" s="1">
        <f t="shared" si="4"/>
        <v>-50607905</v>
      </c>
    </row>
    <row r="307" spans="2:5" x14ac:dyDescent="0.3">
      <c r="B307" t="str">
        <v>The Expendables 3</v>
      </c>
      <c r="C307">
        <f>_xlfn.XLOOKUP($B307,IMDB_Movies_2[movie_title],IMDB_Movies_2[gross])</f>
        <v>39292022</v>
      </c>
      <c r="D307">
        <f>_xlfn.XLOOKUP($B307,IMDB_Movies_2[movie_title],IMDB_Movies_2[budget])</f>
        <v>90000000</v>
      </c>
      <c r="E307" s="1">
        <f t="shared" si="4"/>
        <v>-50707978</v>
      </c>
    </row>
    <row r="308" spans="2:5" x14ac:dyDescent="0.3">
      <c r="B308" t="str">
        <v>Point Break</v>
      </c>
      <c r="C308">
        <f>_xlfn.XLOOKUP($B308,IMDB_Movies_2[movie_title],IMDB_Movies_2[gross])</f>
        <v>28772222</v>
      </c>
      <c r="D308">
        <f>_xlfn.XLOOKUP($B308,IMDB_Movies_2[movie_title],IMDB_Movies_2[budget])</f>
        <v>105000000</v>
      </c>
      <c r="E308" s="1">
        <f t="shared" si="4"/>
        <v>-76227778</v>
      </c>
    </row>
    <row r="309" spans="2:5" x14ac:dyDescent="0.3">
      <c r="B309" t="str">
        <v>Son of the Mask</v>
      </c>
      <c r="C309">
        <f>_xlfn.XLOOKUP($B309,IMDB_Movies_2[movie_title],IMDB_Movies_2[gross])</f>
        <v>17010646</v>
      </c>
      <c r="D309">
        <f>_xlfn.XLOOKUP($B309,IMDB_Movies_2[movie_title],IMDB_Movies_2[budget])</f>
        <v>84000000</v>
      </c>
      <c r="E309" s="1">
        <f t="shared" si="4"/>
        <v>-66989354</v>
      </c>
    </row>
    <row r="310" spans="2:5" x14ac:dyDescent="0.3">
      <c r="B310" t="str">
        <v>In the Heart of the Sea</v>
      </c>
      <c r="C310">
        <f>_xlfn.XLOOKUP($B310,IMDB_Movies_2[movie_title],IMDB_Movies_2[gross])</f>
        <v>24985612</v>
      </c>
      <c r="D310">
        <f>_xlfn.XLOOKUP($B310,IMDB_Movies_2[movie_title],IMDB_Movies_2[budget])</f>
        <v>100000000</v>
      </c>
      <c r="E310" s="1">
        <f t="shared" si="4"/>
        <v>-75014388</v>
      </c>
    </row>
    <row r="311" spans="2:5" x14ac:dyDescent="0.3">
      <c r="B311" t="str">
        <v>The Adventures of Pluto Nash</v>
      </c>
      <c r="C311">
        <f>_xlfn.XLOOKUP($B311,IMDB_Movies_2[movie_title],IMDB_Movies_2[gross])</f>
        <v>4411102</v>
      </c>
      <c r="D311">
        <f>_xlfn.XLOOKUP($B311,IMDB_Movies_2[movie_title],IMDB_Movies_2[budget])</f>
        <v>100000000</v>
      </c>
      <c r="E311" s="1">
        <f t="shared" si="4"/>
        <v>-95588898</v>
      </c>
    </row>
    <row r="312" spans="2:5" x14ac:dyDescent="0.3">
      <c r="B312" t="str">
        <v>Green Zone</v>
      </c>
      <c r="C312">
        <f>_xlfn.XLOOKUP($B312,IMDB_Movies_2[movie_title],IMDB_Movies_2[gross])</f>
        <v>35024475</v>
      </c>
      <c r="D312">
        <f>_xlfn.XLOOKUP($B312,IMDB_Movies_2[movie_title],IMDB_Movies_2[budget])</f>
        <v>100000000</v>
      </c>
      <c r="E312" s="1">
        <f t="shared" si="4"/>
        <v>-64975525</v>
      </c>
    </row>
    <row r="313" spans="2:5" x14ac:dyDescent="0.3">
      <c r="B313" t="str">
        <v>The Peanuts Movie</v>
      </c>
      <c r="C313">
        <f>_xlfn.XLOOKUP($B313,IMDB_Movies_2[movie_title],IMDB_Movies_2[gross])</f>
        <v>130174897</v>
      </c>
      <c r="D313">
        <f>_xlfn.XLOOKUP($B313,IMDB_Movies_2[movie_title],IMDB_Movies_2[budget])</f>
        <v>99000000</v>
      </c>
      <c r="E313" s="1">
        <f t="shared" si="4"/>
        <v>31174897</v>
      </c>
    </row>
    <row r="314" spans="2:5" x14ac:dyDescent="0.3">
      <c r="B314" t="str">
        <v>The Spanish Prisoner</v>
      </c>
      <c r="C314">
        <f>_xlfn.XLOOKUP($B314,IMDB_Movies_2[movie_title],IMDB_Movies_2[gross])</f>
        <v>10200000</v>
      </c>
      <c r="D314">
        <f>_xlfn.XLOOKUP($B314,IMDB_Movies_2[movie_title],IMDB_Movies_2[budget])</f>
        <v>10000000</v>
      </c>
      <c r="E314" s="1">
        <f t="shared" si="4"/>
        <v>200000</v>
      </c>
    </row>
    <row r="315" spans="2:5" x14ac:dyDescent="0.3">
      <c r="B315" t="str">
        <v>The Mummy Returns</v>
      </c>
      <c r="C315">
        <f>_xlfn.XLOOKUP($B315,IMDB_Movies_2[movie_title],IMDB_Movies_2[gross])</f>
        <v>202007640</v>
      </c>
      <c r="D315">
        <f>_xlfn.XLOOKUP($B315,IMDB_Movies_2[movie_title],IMDB_Movies_2[budget])</f>
        <v>98000000</v>
      </c>
      <c r="E315" s="1">
        <f t="shared" si="4"/>
        <v>104007640</v>
      </c>
    </row>
    <row r="316" spans="2:5" x14ac:dyDescent="0.3">
      <c r="B316" t="str">
        <v>Gangs of New York</v>
      </c>
      <c r="C316">
        <f>_xlfn.XLOOKUP($B316,IMDB_Movies_2[movie_title],IMDB_Movies_2[gross])</f>
        <v>77679638</v>
      </c>
      <c r="D316">
        <f>_xlfn.XLOOKUP($B316,IMDB_Movies_2[movie_title],IMDB_Movies_2[budget])</f>
        <v>100000000</v>
      </c>
      <c r="E316" s="1">
        <f t="shared" si="4"/>
        <v>-22320362</v>
      </c>
    </row>
    <row r="317" spans="2:5" x14ac:dyDescent="0.3">
      <c r="B317" t="str">
        <v>The Flowers of War</v>
      </c>
      <c r="C317">
        <f>_xlfn.XLOOKUP($B317,IMDB_Movies_2[movie_title],IMDB_Movies_2[gross])</f>
        <v>9213</v>
      </c>
      <c r="D317">
        <f>_xlfn.XLOOKUP($B317,IMDB_Movies_2[movie_title],IMDB_Movies_2[budget])</f>
        <v>94000000</v>
      </c>
      <c r="E317" s="1">
        <f t="shared" si="4"/>
        <v>-93990787</v>
      </c>
    </row>
    <row r="318" spans="2:5" x14ac:dyDescent="0.3">
      <c r="B318" t="str">
        <v>Surf's Up</v>
      </c>
      <c r="C318">
        <f>_xlfn.XLOOKUP($B318,IMDB_Movies_2[movie_title],IMDB_Movies_2[gross])</f>
        <v>58867694</v>
      </c>
      <c r="D318">
        <f>_xlfn.XLOOKUP($B318,IMDB_Movies_2[movie_title],IMDB_Movies_2[budget])</f>
        <v>100000000</v>
      </c>
      <c r="E318" s="1">
        <f t="shared" si="4"/>
        <v>-41132306</v>
      </c>
    </row>
    <row r="319" spans="2:5" x14ac:dyDescent="0.3">
      <c r="B319" t="str">
        <v>The Stepford Wives</v>
      </c>
      <c r="C319">
        <f>_xlfn.XLOOKUP($B319,IMDB_Movies_2[movie_title],IMDB_Movies_2[gross])</f>
        <v>59475623</v>
      </c>
      <c r="D319">
        <f>_xlfn.XLOOKUP($B319,IMDB_Movies_2[movie_title],IMDB_Movies_2[budget])</f>
        <v>90000000</v>
      </c>
      <c r="E319" s="1">
        <f t="shared" si="4"/>
        <v>-30524377</v>
      </c>
    </row>
    <row r="320" spans="2:5" x14ac:dyDescent="0.3">
      <c r="B320" t="str">
        <v>Black Hawk Down</v>
      </c>
      <c r="C320">
        <f>_xlfn.XLOOKUP($B320,IMDB_Movies_2[movie_title],IMDB_Movies_2[gross])</f>
        <v>108638745</v>
      </c>
      <c r="D320">
        <f>_xlfn.XLOOKUP($B320,IMDB_Movies_2[movie_title],IMDB_Movies_2[budget])</f>
        <v>92000000</v>
      </c>
      <c r="E320" s="1">
        <f t="shared" si="4"/>
        <v>16638745</v>
      </c>
    </row>
    <row r="321" spans="2:5" x14ac:dyDescent="0.3">
      <c r="B321" t="str">
        <v>The Campaign</v>
      </c>
      <c r="C321">
        <f>_xlfn.XLOOKUP($B321,IMDB_Movies_2[movie_title],IMDB_Movies_2[gross])</f>
        <v>86897182</v>
      </c>
      <c r="D321">
        <f>_xlfn.XLOOKUP($B321,IMDB_Movies_2[movie_title],IMDB_Movies_2[budget])</f>
        <v>95000000</v>
      </c>
      <c r="E321" s="1">
        <f t="shared" si="4"/>
        <v>-8102818</v>
      </c>
    </row>
    <row r="322" spans="2:5" x14ac:dyDescent="0.3">
      <c r="B322" t="str">
        <v>The Fifth Element</v>
      </c>
      <c r="C322">
        <f>_xlfn.XLOOKUP($B322,IMDB_Movies_2[movie_title],IMDB_Movies_2[gross])</f>
        <v>63540020</v>
      </c>
      <c r="D322">
        <f>_xlfn.XLOOKUP($B322,IMDB_Movies_2[movie_title],IMDB_Movies_2[budget])</f>
        <v>93000000</v>
      </c>
      <c r="E322" s="1">
        <f t="shared" si="4"/>
        <v>-29459980</v>
      </c>
    </row>
    <row r="323" spans="2:5" x14ac:dyDescent="0.3">
      <c r="B323" t="str">
        <v>Sex and the City 2</v>
      </c>
      <c r="C323">
        <f>_xlfn.XLOOKUP($B323,IMDB_Movies_2[movie_title],IMDB_Movies_2[gross])</f>
        <v>95328937</v>
      </c>
      <c r="D323">
        <f>_xlfn.XLOOKUP($B323,IMDB_Movies_2[movie_title],IMDB_Movies_2[budget])</f>
        <v>100000000</v>
      </c>
      <c r="E323" s="1">
        <f t="shared" si="4"/>
        <v>-4671063</v>
      </c>
    </row>
    <row r="324" spans="2:5" x14ac:dyDescent="0.3">
      <c r="B324" t="str">
        <v>The Road to El Dorado</v>
      </c>
      <c r="C324">
        <f>_xlfn.XLOOKUP($B324,IMDB_Movies_2[movie_title],IMDB_Movies_2[gross])</f>
        <v>50802661</v>
      </c>
      <c r="D324">
        <f>_xlfn.XLOOKUP($B324,IMDB_Movies_2[movie_title],IMDB_Movies_2[budget])</f>
        <v>95000000</v>
      </c>
      <c r="E324" s="1">
        <f t="shared" si="4"/>
        <v>-44197339</v>
      </c>
    </row>
    <row r="325" spans="2:5" x14ac:dyDescent="0.3">
      <c r="B325" t="str">
        <v>Ice Age: Continental Drift</v>
      </c>
      <c r="C325">
        <f>_xlfn.XLOOKUP($B325,IMDB_Movies_2[movie_title],IMDB_Movies_2[gross])</f>
        <v>161317423</v>
      </c>
      <c r="D325">
        <f>_xlfn.XLOOKUP($B325,IMDB_Movies_2[movie_title],IMDB_Movies_2[budget])</f>
        <v>95000000</v>
      </c>
      <c r="E325" s="1">
        <f t="shared" ref="E325:E388" si="5">C325-D325</f>
        <v>66317423</v>
      </c>
    </row>
    <row r="326" spans="2:5" x14ac:dyDescent="0.3">
      <c r="B326" t="str">
        <v>Cinderella</v>
      </c>
      <c r="C326">
        <f>_xlfn.XLOOKUP($B326,IMDB_Movies_2[movie_title],IMDB_Movies_2[gross])</f>
        <v>201148159</v>
      </c>
      <c r="D326">
        <f>_xlfn.XLOOKUP($B326,IMDB_Movies_2[movie_title],IMDB_Movies_2[budget])</f>
        <v>95000000</v>
      </c>
      <c r="E326" s="1">
        <f t="shared" si="5"/>
        <v>106148159</v>
      </c>
    </row>
    <row r="327" spans="2:5" x14ac:dyDescent="0.3">
      <c r="B327" t="str">
        <v>The Lovely Bones</v>
      </c>
      <c r="C327">
        <f>_xlfn.XLOOKUP($B327,IMDB_Movies_2[movie_title],IMDB_Movies_2[gross])</f>
        <v>43982842</v>
      </c>
      <c r="D327">
        <f>_xlfn.XLOOKUP($B327,IMDB_Movies_2[movie_title],IMDB_Movies_2[budget])</f>
        <v>65000000</v>
      </c>
      <c r="E327" s="1">
        <f t="shared" si="5"/>
        <v>-21017158</v>
      </c>
    </row>
    <row r="328" spans="2:5" x14ac:dyDescent="0.3">
      <c r="B328" t="str">
        <v>Finding Nemo</v>
      </c>
      <c r="C328">
        <f>_xlfn.XLOOKUP($B328,IMDB_Movies_2[movie_title],IMDB_Movies_2[gross])</f>
        <v>380838870</v>
      </c>
      <c r="D328">
        <f>_xlfn.XLOOKUP($B328,IMDB_Movies_2[movie_title],IMDB_Movies_2[budget])</f>
        <v>94000000</v>
      </c>
      <c r="E328" s="1">
        <f t="shared" si="5"/>
        <v>286838870</v>
      </c>
    </row>
    <row r="329" spans="2:5" x14ac:dyDescent="0.3">
      <c r="B329" t="str">
        <v>The Lord of the Rings: The Return of the King</v>
      </c>
      <c r="C329">
        <f>_xlfn.XLOOKUP($B329,IMDB_Movies_2[movie_title],IMDB_Movies_2[gross])</f>
        <v>377019252</v>
      </c>
      <c r="D329">
        <f>_xlfn.XLOOKUP($B329,IMDB_Movies_2[movie_title],IMDB_Movies_2[budget])</f>
        <v>94000000</v>
      </c>
      <c r="E329" s="1">
        <f t="shared" si="5"/>
        <v>283019252</v>
      </c>
    </row>
    <row r="330" spans="2:5" x14ac:dyDescent="0.3">
      <c r="B330" t="str">
        <v>The Lord of the Rings: The Two Towers</v>
      </c>
      <c r="C330">
        <f>_xlfn.XLOOKUP($B330,IMDB_Movies_2[movie_title],IMDB_Movies_2[gross])</f>
        <v>340478898</v>
      </c>
      <c r="D330">
        <f>_xlfn.XLOOKUP($B330,IMDB_Movies_2[movie_title],IMDB_Movies_2[budget])</f>
        <v>94000000</v>
      </c>
      <c r="E330" s="1">
        <f t="shared" si="5"/>
        <v>246478898</v>
      </c>
    </row>
    <row r="331" spans="2:5" x14ac:dyDescent="0.3">
      <c r="B331" t="str">
        <v>Seventh Son</v>
      </c>
      <c r="C331">
        <f>_xlfn.XLOOKUP($B331,IMDB_Movies_2[movie_title],IMDB_Movies_2[gross])</f>
        <v>17176900</v>
      </c>
      <c r="D331">
        <f>_xlfn.XLOOKUP($B331,IMDB_Movies_2[movie_title],IMDB_Movies_2[budget])</f>
        <v>95000000</v>
      </c>
      <c r="E331" s="1">
        <f t="shared" si="5"/>
        <v>-77823100</v>
      </c>
    </row>
    <row r="332" spans="2:5" x14ac:dyDescent="0.3">
      <c r="B332" t="str">
        <v>Lara Croft: Tomb Raider</v>
      </c>
      <c r="C332">
        <f>_xlfn.XLOOKUP($B332,IMDB_Movies_2[movie_title],IMDB_Movies_2[gross])</f>
        <v>131144183</v>
      </c>
      <c r="D332">
        <f>_xlfn.XLOOKUP($B332,IMDB_Movies_2[movie_title],IMDB_Movies_2[budget])</f>
        <v>115000000</v>
      </c>
      <c r="E332" s="1">
        <f t="shared" si="5"/>
        <v>16144183</v>
      </c>
    </row>
    <row r="333" spans="2:5" x14ac:dyDescent="0.3">
      <c r="B333" t="str">
        <v>Transcendence</v>
      </c>
      <c r="C333">
        <f>_xlfn.XLOOKUP($B333,IMDB_Movies_2[movie_title],IMDB_Movies_2[gross])</f>
        <v>23014504</v>
      </c>
      <c r="D333">
        <f>_xlfn.XLOOKUP($B333,IMDB_Movies_2[movie_title],IMDB_Movies_2[budget])</f>
        <v>100000000</v>
      </c>
      <c r="E333" s="1">
        <f t="shared" si="5"/>
        <v>-76985496</v>
      </c>
    </row>
    <row r="334" spans="2:5" x14ac:dyDescent="0.3">
      <c r="B334" t="str">
        <v>Jurassic Park III</v>
      </c>
      <c r="C334">
        <f>_xlfn.XLOOKUP($B334,IMDB_Movies_2[movie_title],IMDB_Movies_2[gross])</f>
        <v>181166115</v>
      </c>
      <c r="D334">
        <f>_xlfn.XLOOKUP($B334,IMDB_Movies_2[movie_title],IMDB_Movies_2[budget])</f>
        <v>93000000</v>
      </c>
      <c r="E334" s="1">
        <f t="shared" si="5"/>
        <v>88166115</v>
      </c>
    </row>
    <row r="335" spans="2:5" x14ac:dyDescent="0.3">
      <c r="B335" t="str">
        <v>Rise of the Planet of the Apes</v>
      </c>
      <c r="C335">
        <f>_xlfn.XLOOKUP($B335,IMDB_Movies_2[movie_title],IMDB_Movies_2[gross])</f>
        <v>176740650</v>
      </c>
      <c r="D335">
        <f>_xlfn.XLOOKUP($B335,IMDB_Movies_2[movie_title],IMDB_Movies_2[budget])</f>
        <v>93000000</v>
      </c>
      <c r="E335" s="1">
        <f t="shared" si="5"/>
        <v>83740650</v>
      </c>
    </row>
    <row r="336" spans="2:5" x14ac:dyDescent="0.3">
      <c r="B336" t="str">
        <v>The Spiderwick Chronicles</v>
      </c>
      <c r="C336">
        <f>_xlfn.XLOOKUP($B336,IMDB_Movies_2[movie_title],IMDB_Movies_2[gross])</f>
        <v>71148699</v>
      </c>
      <c r="D336">
        <f>_xlfn.XLOOKUP($B336,IMDB_Movies_2[movie_title],IMDB_Movies_2[budget])</f>
        <v>90000000</v>
      </c>
      <c r="E336" s="1">
        <f t="shared" si="5"/>
        <v>-18851301</v>
      </c>
    </row>
    <row r="337" spans="2:5" x14ac:dyDescent="0.3">
      <c r="B337" t="str">
        <v>A Good Day to Die Hard</v>
      </c>
      <c r="C337">
        <f>_xlfn.XLOOKUP($B337,IMDB_Movies_2[movie_title],IMDB_Movies_2[gross])</f>
        <v>67344392</v>
      </c>
      <c r="D337">
        <f>_xlfn.XLOOKUP($B337,IMDB_Movies_2[movie_title],IMDB_Movies_2[budget])</f>
        <v>92000000</v>
      </c>
      <c r="E337" s="1">
        <f t="shared" si="5"/>
        <v>-24655608</v>
      </c>
    </row>
    <row r="338" spans="2:5" x14ac:dyDescent="0.3">
      <c r="B338" t="str">
        <v>The Alamo</v>
      </c>
      <c r="C338">
        <f>_xlfn.XLOOKUP($B338,IMDB_Movies_2[movie_title],IMDB_Movies_2[gross])</f>
        <v>22406362</v>
      </c>
      <c r="D338">
        <f>_xlfn.XLOOKUP($B338,IMDB_Movies_2[movie_title],IMDB_Movies_2[budget])</f>
        <v>107000000</v>
      </c>
      <c r="E338" s="1">
        <f t="shared" si="5"/>
        <v>-84593638</v>
      </c>
    </row>
    <row r="339" spans="2:5" x14ac:dyDescent="0.3">
      <c r="B339" t="str">
        <v>The Incredibles</v>
      </c>
      <c r="C339">
        <f>_xlfn.XLOOKUP($B339,IMDB_Movies_2[movie_title],IMDB_Movies_2[gross])</f>
        <v>261437578</v>
      </c>
      <c r="D339">
        <f>_xlfn.XLOOKUP($B339,IMDB_Movies_2[movie_title],IMDB_Movies_2[budget])</f>
        <v>92000000</v>
      </c>
      <c r="E339" s="1">
        <f t="shared" si="5"/>
        <v>169437578</v>
      </c>
    </row>
    <row r="340" spans="2:5" x14ac:dyDescent="0.3">
      <c r="B340" t="str">
        <v>Cutthroat Island</v>
      </c>
      <c r="C340">
        <f>_xlfn.XLOOKUP($B340,IMDB_Movies_2[movie_title],IMDB_Movies_2[gross])</f>
        <v>11000000</v>
      </c>
      <c r="D340">
        <f>_xlfn.XLOOKUP($B340,IMDB_Movies_2[movie_title],IMDB_Movies_2[budget])</f>
        <v>98000000</v>
      </c>
      <c r="E340" s="1">
        <f t="shared" si="5"/>
        <v>-87000000</v>
      </c>
    </row>
    <row r="341" spans="2:5" x14ac:dyDescent="0.3">
      <c r="B341" t="str">
        <v>Percy Jackson &amp; the Olympians: The Lightning Thief</v>
      </c>
      <c r="C341">
        <f>_xlfn.XLOOKUP($B341,IMDB_Movies_2[movie_title],IMDB_Movies_2[gross])</f>
        <v>88761720</v>
      </c>
      <c r="D341">
        <f>_xlfn.XLOOKUP($B341,IMDB_Movies_2[movie_title],IMDB_Movies_2[budget])</f>
        <v>95000000</v>
      </c>
      <c r="E341" s="1">
        <f t="shared" si="5"/>
        <v>-6238280</v>
      </c>
    </row>
    <row r="342" spans="2:5" x14ac:dyDescent="0.3">
      <c r="B342" t="str">
        <v>Men in Black</v>
      </c>
      <c r="C342">
        <f>_xlfn.XLOOKUP($B342,IMDB_Movies_2[movie_title],IMDB_Movies_2[gross])</f>
        <v>250147615</v>
      </c>
      <c r="D342">
        <f>_xlfn.XLOOKUP($B342,IMDB_Movies_2[movie_title],IMDB_Movies_2[budget])</f>
        <v>90000000</v>
      </c>
      <c r="E342" s="1">
        <f t="shared" si="5"/>
        <v>160147615</v>
      </c>
    </row>
    <row r="343" spans="2:5" x14ac:dyDescent="0.3">
      <c r="B343" t="str">
        <v>Toy Story 2</v>
      </c>
      <c r="C343">
        <f>_xlfn.XLOOKUP($B343,IMDB_Movies_2[movie_title],IMDB_Movies_2[gross])</f>
        <v>245823397</v>
      </c>
      <c r="D343">
        <f>_xlfn.XLOOKUP($B343,IMDB_Movies_2[movie_title],IMDB_Movies_2[budget])</f>
        <v>90000000</v>
      </c>
      <c r="E343" s="1">
        <f t="shared" si="5"/>
        <v>155823397</v>
      </c>
    </row>
    <row r="344" spans="2:5" x14ac:dyDescent="0.3">
      <c r="B344" t="str">
        <v>Unstoppable</v>
      </c>
      <c r="C344">
        <f>_xlfn.XLOOKUP($B344,IMDB_Movies_2[movie_title],IMDB_Movies_2[gross])</f>
        <v>81557479</v>
      </c>
      <c r="D344">
        <f>_xlfn.XLOOKUP($B344,IMDB_Movies_2[movie_title],IMDB_Movies_2[budget])</f>
        <v>100000000</v>
      </c>
      <c r="E344" s="1">
        <f t="shared" si="5"/>
        <v>-18442521</v>
      </c>
    </row>
    <row r="345" spans="2:5" x14ac:dyDescent="0.3">
      <c r="B345" t="str">
        <v>Rush Hour 2</v>
      </c>
      <c r="C345">
        <f>_xlfn.XLOOKUP($B345,IMDB_Movies_2[movie_title],IMDB_Movies_2[gross])</f>
        <v>226138454</v>
      </c>
      <c r="D345">
        <f>_xlfn.XLOOKUP($B345,IMDB_Movies_2[movie_title],IMDB_Movies_2[budget])</f>
        <v>90000000</v>
      </c>
      <c r="E345" s="1">
        <f t="shared" si="5"/>
        <v>136138454</v>
      </c>
    </row>
    <row r="346" spans="2:5" x14ac:dyDescent="0.3">
      <c r="B346" t="str">
        <v>What Lies Beneath</v>
      </c>
      <c r="C346">
        <f>_xlfn.XLOOKUP($B346,IMDB_Movies_2[movie_title],IMDB_Movies_2[gross])</f>
        <v>155370362</v>
      </c>
      <c r="D346">
        <f>_xlfn.XLOOKUP($B346,IMDB_Movies_2[movie_title],IMDB_Movies_2[budget])</f>
        <v>100000000</v>
      </c>
      <c r="E346" s="1">
        <f t="shared" si="5"/>
        <v>55370362</v>
      </c>
    </row>
    <row r="347" spans="2:5" x14ac:dyDescent="0.3">
      <c r="B347" t="str">
        <v>Cloudy with a Chance of Meatballs</v>
      </c>
      <c r="C347">
        <f>_xlfn.XLOOKUP($B347,IMDB_Movies_2[movie_title],IMDB_Movies_2[gross])</f>
        <v>124870275</v>
      </c>
      <c r="D347">
        <f>_xlfn.XLOOKUP($B347,IMDB_Movies_2[movie_title],IMDB_Movies_2[budget])</f>
        <v>100000000</v>
      </c>
      <c r="E347" s="1">
        <f t="shared" si="5"/>
        <v>24870275</v>
      </c>
    </row>
    <row r="348" spans="2:5" x14ac:dyDescent="0.3">
      <c r="B348" t="str">
        <v>Ice Age: Dawn of the Dinosaurs</v>
      </c>
      <c r="C348">
        <f>_xlfn.XLOOKUP($B348,IMDB_Movies_2[movie_title],IMDB_Movies_2[gross])</f>
        <v>196573705</v>
      </c>
      <c r="D348">
        <f>_xlfn.XLOOKUP($B348,IMDB_Movies_2[movie_title],IMDB_Movies_2[budget])</f>
        <v>90000000</v>
      </c>
      <c r="E348" s="1">
        <f t="shared" si="5"/>
        <v>106573705</v>
      </c>
    </row>
    <row r="349" spans="2:5" x14ac:dyDescent="0.3">
      <c r="B349" t="str">
        <v>The Secret Life of Walter Mitty</v>
      </c>
      <c r="C349">
        <f>_xlfn.XLOOKUP($B349,IMDB_Movies_2[movie_title],IMDB_Movies_2[gross])</f>
        <v>58229120</v>
      </c>
      <c r="D349">
        <f>_xlfn.XLOOKUP($B349,IMDB_Movies_2[movie_title],IMDB_Movies_2[budget])</f>
        <v>90000000</v>
      </c>
      <c r="E349" s="1">
        <f t="shared" si="5"/>
        <v>-31770880</v>
      </c>
    </row>
    <row r="350" spans="2:5" x14ac:dyDescent="0.3">
      <c r="B350" t="str">
        <v>Charlie's Angels</v>
      </c>
      <c r="C350">
        <f>_xlfn.XLOOKUP($B350,IMDB_Movies_2[movie_title],IMDB_Movies_2[gross])</f>
        <v>125305545</v>
      </c>
      <c r="D350">
        <f>_xlfn.XLOOKUP($B350,IMDB_Movies_2[movie_title],IMDB_Movies_2[budget])</f>
        <v>92000000</v>
      </c>
      <c r="E350" s="1">
        <f t="shared" si="5"/>
        <v>33305545</v>
      </c>
    </row>
    <row r="351" spans="2:5" x14ac:dyDescent="0.3">
      <c r="B351" t="str">
        <v>The Departed</v>
      </c>
      <c r="C351">
        <f>_xlfn.XLOOKUP($B351,IMDB_Movies_2[movie_title],IMDB_Movies_2[gross])</f>
        <v>132373442</v>
      </c>
      <c r="D351">
        <f>_xlfn.XLOOKUP($B351,IMDB_Movies_2[movie_title],IMDB_Movies_2[budget])</f>
        <v>90000000</v>
      </c>
      <c r="E351" s="1">
        <f t="shared" si="5"/>
        <v>42373442</v>
      </c>
    </row>
    <row r="352" spans="2:5" x14ac:dyDescent="0.3">
      <c r="B352" t="str">
        <v>Mulan</v>
      </c>
      <c r="C352">
        <f>_xlfn.XLOOKUP($B352,IMDB_Movies_2[movie_title],IMDB_Movies_2[gross])</f>
        <v>120618403</v>
      </c>
      <c r="D352">
        <f>_xlfn.XLOOKUP($B352,IMDB_Movies_2[movie_title],IMDB_Movies_2[budget])</f>
        <v>90000000</v>
      </c>
      <c r="E352" s="1">
        <f t="shared" si="5"/>
        <v>30618403</v>
      </c>
    </row>
    <row r="353" spans="2:5" x14ac:dyDescent="0.3">
      <c r="B353" t="str">
        <v>Tropic Thunder</v>
      </c>
      <c r="C353">
        <f>_xlfn.XLOOKUP($B353,IMDB_Movies_2[movie_title],IMDB_Movies_2[gross])</f>
        <v>110416702</v>
      </c>
      <c r="D353">
        <f>_xlfn.XLOOKUP($B353,IMDB_Movies_2[movie_title],IMDB_Movies_2[budget])</f>
        <v>92000000</v>
      </c>
      <c r="E353" s="1">
        <f t="shared" si="5"/>
        <v>18416702</v>
      </c>
    </row>
    <row r="354" spans="2:5" x14ac:dyDescent="0.3">
      <c r="B354" t="str">
        <v>The Girl with the Dragon Tattoo</v>
      </c>
      <c r="C354">
        <f>_xlfn.XLOOKUP($B354,IMDB_Movies_2[movie_title],IMDB_Movies_2[gross])</f>
        <v>102515793</v>
      </c>
      <c r="D354">
        <f>_xlfn.XLOOKUP($B354,IMDB_Movies_2[movie_title],IMDB_Movies_2[budget])</f>
        <v>90000000</v>
      </c>
      <c r="E354" s="1">
        <f t="shared" si="5"/>
        <v>12515793</v>
      </c>
    </row>
    <row r="355" spans="2:5" x14ac:dyDescent="0.3">
      <c r="B355" t="str">
        <v>Die Hard with a Vengeance</v>
      </c>
      <c r="C355">
        <f>_xlfn.XLOOKUP($B355,IMDB_Movies_2[movie_title],IMDB_Movies_2[gross])</f>
        <v>100012500</v>
      </c>
      <c r="D355">
        <f>_xlfn.XLOOKUP($B355,IMDB_Movies_2[movie_title],IMDB_Movies_2[budget])</f>
        <v>90000000</v>
      </c>
      <c r="E355" s="1">
        <f t="shared" si="5"/>
        <v>10012500</v>
      </c>
    </row>
    <row r="356" spans="2:5" x14ac:dyDescent="0.3">
      <c r="B356" t="str">
        <v>Sherlock Holmes</v>
      </c>
      <c r="C356">
        <f>_xlfn.XLOOKUP($B356,IMDB_Movies_2[movie_title],IMDB_Movies_2[gross])</f>
        <v>209019489</v>
      </c>
      <c r="D356">
        <f>_xlfn.XLOOKUP($B356,IMDB_Movies_2[movie_title],IMDB_Movies_2[budget])</f>
        <v>90000000</v>
      </c>
      <c r="E356" s="1">
        <f t="shared" si="5"/>
        <v>119019489</v>
      </c>
    </row>
    <row r="357" spans="2:5" x14ac:dyDescent="0.3">
      <c r="B357" t="str">
        <v>Atlantis: The Lost Empire</v>
      </c>
      <c r="C357">
        <f>_xlfn.XLOOKUP($B357,IMDB_Movies_2[movie_title],IMDB_Movies_2[gross])</f>
        <v>84037039</v>
      </c>
      <c r="D357">
        <f>_xlfn.XLOOKUP($B357,IMDB_Movies_2[movie_title],IMDB_Movies_2[budget])</f>
        <v>120000000</v>
      </c>
      <c r="E357" s="1">
        <f t="shared" si="5"/>
        <v>-35962961</v>
      </c>
    </row>
    <row r="358" spans="2:5" x14ac:dyDescent="0.3">
      <c r="B358" t="str">
        <v>Alvin and the Chipmunks: The Road Chip</v>
      </c>
      <c r="C358">
        <f>_xlfn.XLOOKUP($B358,IMDB_Movies_2[movie_title],IMDB_Movies_2[gross])</f>
        <v>85884815</v>
      </c>
      <c r="D358">
        <f>_xlfn.XLOOKUP($B358,IMDB_Movies_2[movie_title],IMDB_Movies_2[budget])</f>
        <v>90000000</v>
      </c>
      <c r="E358" s="1">
        <f t="shared" si="5"/>
        <v>-4115185</v>
      </c>
    </row>
    <row r="359" spans="2:5" x14ac:dyDescent="0.3">
      <c r="B359" t="str">
        <v>Valkyrie</v>
      </c>
      <c r="C359">
        <f>_xlfn.XLOOKUP($B359,IMDB_Movies_2[movie_title],IMDB_Movies_2[gross])</f>
        <v>83077470</v>
      </c>
      <c r="D359">
        <f>_xlfn.XLOOKUP($B359,IMDB_Movies_2[movie_title],IMDB_Movies_2[budget])</f>
        <v>75000000</v>
      </c>
      <c r="E359" s="1">
        <f t="shared" si="5"/>
        <v>8077470</v>
      </c>
    </row>
    <row r="360" spans="2:5" x14ac:dyDescent="0.3">
      <c r="B360" t="str">
        <v>You Don't Mess with the Zohan</v>
      </c>
      <c r="C360">
        <f>_xlfn.XLOOKUP($B360,IMDB_Movies_2[movie_title],IMDB_Movies_2[gross])</f>
        <v>100018837</v>
      </c>
      <c r="D360">
        <f>_xlfn.XLOOKUP($B360,IMDB_Movies_2[movie_title],IMDB_Movies_2[budget])</f>
        <v>90000000</v>
      </c>
      <c r="E360" s="1">
        <f t="shared" si="5"/>
        <v>10018837</v>
      </c>
    </row>
    <row r="361" spans="2:5" x14ac:dyDescent="0.3">
      <c r="B361" t="str">
        <v>Pixels</v>
      </c>
      <c r="C361">
        <f>_xlfn.XLOOKUP($B361,IMDB_Movies_2[movie_title],IMDB_Movies_2[gross])</f>
        <v>78747585</v>
      </c>
      <c r="D361">
        <f>_xlfn.XLOOKUP($B361,IMDB_Movies_2[movie_title],IMDB_Movies_2[budget])</f>
        <v>88000000</v>
      </c>
      <c r="E361" s="1">
        <f t="shared" si="5"/>
        <v>-9252415</v>
      </c>
    </row>
    <row r="362" spans="2:5" x14ac:dyDescent="0.3">
      <c r="B362" t="str">
        <v>A.I. Artificial Intelligence</v>
      </c>
      <c r="C362">
        <f>_xlfn.XLOOKUP($B362,IMDB_Movies_2[movie_title],IMDB_Movies_2[gross])</f>
        <v>78616689</v>
      </c>
      <c r="D362">
        <f>_xlfn.XLOOKUP($B362,IMDB_Movies_2[movie_title],IMDB_Movies_2[budget])</f>
        <v>100000000</v>
      </c>
      <c r="E362" s="1">
        <f t="shared" si="5"/>
        <v>-21383311</v>
      </c>
    </row>
    <row r="363" spans="2:5" x14ac:dyDescent="0.3">
      <c r="B363" t="str">
        <v>The Haunted Mansion</v>
      </c>
      <c r="C363">
        <f>_xlfn.XLOOKUP($B363,IMDB_Movies_2[movie_title],IMDB_Movies_2[gross])</f>
        <v>75817994</v>
      </c>
      <c r="D363">
        <f>_xlfn.XLOOKUP($B363,IMDB_Movies_2[movie_title],IMDB_Movies_2[budget])</f>
        <v>90000000</v>
      </c>
      <c r="E363" s="1">
        <f t="shared" si="5"/>
        <v>-14182006</v>
      </c>
    </row>
    <row r="364" spans="2:5" x14ac:dyDescent="0.3">
      <c r="B364" t="str">
        <v>Contact</v>
      </c>
      <c r="C364">
        <f>_xlfn.XLOOKUP($B364,IMDB_Movies_2[movie_title],IMDB_Movies_2[gross])</f>
        <v>100853835</v>
      </c>
      <c r="D364">
        <f>_xlfn.XLOOKUP($B364,IMDB_Movies_2[movie_title],IMDB_Movies_2[budget])</f>
        <v>90000000</v>
      </c>
      <c r="E364" s="1">
        <f t="shared" si="5"/>
        <v>10853835</v>
      </c>
    </row>
    <row r="365" spans="2:5" x14ac:dyDescent="0.3">
      <c r="B365" t="str">
        <v>Hollow Man</v>
      </c>
      <c r="C365">
        <f>_xlfn.XLOOKUP($B365,IMDB_Movies_2[movie_title],IMDB_Movies_2[gross])</f>
        <v>73209340</v>
      </c>
      <c r="D365">
        <f>_xlfn.XLOOKUP($B365,IMDB_Movies_2[movie_title],IMDB_Movies_2[budget])</f>
        <v>95000000</v>
      </c>
      <c r="E365" s="1">
        <f t="shared" si="5"/>
        <v>-21790660</v>
      </c>
    </row>
    <row r="366" spans="2:5" x14ac:dyDescent="0.3">
      <c r="B366" t="str">
        <v>The Interpreter</v>
      </c>
      <c r="C366">
        <f>_xlfn.XLOOKUP($B366,IMDB_Movies_2[movie_title],IMDB_Movies_2[gross])</f>
        <v>72515360</v>
      </c>
      <c r="D366">
        <f>_xlfn.XLOOKUP($B366,IMDB_Movies_2[movie_title],IMDB_Movies_2[budget])</f>
        <v>80000000</v>
      </c>
      <c r="E366" s="1">
        <f t="shared" si="5"/>
        <v>-7484640</v>
      </c>
    </row>
    <row r="367" spans="2:5" x14ac:dyDescent="0.3">
      <c r="B367" t="str">
        <v>Percy Jackson: Sea of Monsters</v>
      </c>
      <c r="C367">
        <f>_xlfn.XLOOKUP($B367,IMDB_Movies_2[movie_title],IMDB_Movies_2[gross])</f>
        <v>68558662</v>
      </c>
      <c r="D367">
        <f>_xlfn.XLOOKUP($B367,IMDB_Movies_2[movie_title],IMDB_Movies_2[budget])</f>
        <v>90000000</v>
      </c>
      <c r="E367" s="1">
        <f t="shared" si="5"/>
        <v>-21441338</v>
      </c>
    </row>
    <row r="368" spans="2:5" x14ac:dyDescent="0.3">
      <c r="B368" t="str">
        <v>Lara Croft Tomb Raider: The Cradle of Life</v>
      </c>
      <c r="C368">
        <f>_xlfn.XLOOKUP($B368,IMDB_Movies_2[movie_title],IMDB_Movies_2[gross])</f>
        <v>65653758</v>
      </c>
      <c r="D368">
        <f>_xlfn.XLOOKUP($B368,IMDB_Movies_2[movie_title],IMDB_Movies_2[budget])</f>
        <v>95000000</v>
      </c>
      <c r="E368" s="1">
        <f t="shared" si="5"/>
        <v>-29346242</v>
      </c>
    </row>
    <row r="369" spans="2:5" x14ac:dyDescent="0.3">
      <c r="B369" t="str">
        <v>Now You See Me 2</v>
      </c>
      <c r="C369">
        <f>_xlfn.XLOOKUP($B369,IMDB_Movies_2[movie_title],IMDB_Movies_2[gross])</f>
        <v>64685359</v>
      </c>
      <c r="D369">
        <f>_xlfn.XLOOKUP($B369,IMDB_Movies_2[movie_title],IMDB_Movies_2[budget])</f>
        <v>90000000</v>
      </c>
      <c r="E369" s="1">
        <f t="shared" si="5"/>
        <v>-25314641</v>
      </c>
    </row>
    <row r="370" spans="2:5" x14ac:dyDescent="0.3">
      <c r="B370" t="str">
        <v>The Saint</v>
      </c>
      <c r="C370">
        <f>_xlfn.XLOOKUP($B370,IMDB_Movies_2[movie_title],IMDB_Movies_2[gross])</f>
        <v>61355436</v>
      </c>
      <c r="D370">
        <f>_xlfn.XLOOKUP($B370,IMDB_Movies_2[movie_title],IMDB_Movies_2[budget])</f>
        <v>68000000</v>
      </c>
      <c r="E370" s="1">
        <f t="shared" si="5"/>
        <v>-6644564</v>
      </c>
    </row>
    <row r="371" spans="2:5" x14ac:dyDescent="0.3">
      <c r="B371" t="str">
        <v>Spy Game</v>
      </c>
      <c r="C371">
        <f>_xlfn.XLOOKUP($B371,IMDB_Movies_2[movie_title],IMDB_Movies_2[gross])</f>
        <v>26871</v>
      </c>
      <c r="D371">
        <f>_xlfn.XLOOKUP($B371,IMDB_Movies_2[movie_title],IMDB_Movies_2[budget])</f>
        <v>92000000</v>
      </c>
      <c r="E371" s="1">
        <f t="shared" si="5"/>
        <v>-91973129</v>
      </c>
    </row>
    <row r="372" spans="2:5" x14ac:dyDescent="0.3">
      <c r="B372" t="str">
        <v>Mission to Mars</v>
      </c>
      <c r="C372">
        <f>_xlfn.XLOOKUP($B372,IMDB_Movies_2[movie_title],IMDB_Movies_2[gross])</f>
        <v>60874615</v>
      </c>
      <c r="D372">
        <f>_xlfn.XLOOKUP($B372,IMDB_Movies_2[movie_title],IMDB_Movies_2[budget])</f>
        <v>90000000</v>
      </c>
      <c r="E372" s="1">
        <f t="shared" si="5"/>
        <v>-29125385</v>
      </c>
    </row>
    <row r="373" spans="2:5" x14ac:dyDescent="0.3">
      <c r="B373" t="str">
        <v>Rio</v>
      </c>
      <c r="C373">
        <f>_xlfn.XLOOKUP($B373,IMDB_Movies_2[movie_title],IMDB_Movies_2[gross])</f>
        <v>143618384</v>
      </c>
      <c r="D373">
        <f>_xlfn.XLOOKUP($B373,IMDB_Movies_2[movie_title],IMDB_Movies_2[budget])</f>
        <v>90000000</v>
      </c>
      <c r="E373" s="1">
        <f t="shared" si="5"/>
        <v>53618384</v>
      </c>
    </row>
    <row r="374" spans="2:5" x14ac:dyDescent="0.3">
      <c r="B374" t="str">
        <v>Bicentennial Man</v>
      </c>
      <c r="C374">
        <f>_xlfn.XLOOKUP($B374,IMDB_Movies_2[movie_title],IMDB_Movies_2[gross])</f>
        <v>58220776</v>
      </c>
      <c r="D374">
        <f>_xlfn.XLOOKUP($B374,IMDB_Movies_2[movie_title],IMDB_Movies_2[budget])</f>
        <v>100000000</v>
      </c>
      <c r="E374" s="1">
        <f t="shared" si="5"/>
        <v>-41779224</v>
      </c>
    </row>
    <row r="375" spans="2:5" x14ac:dyDescent="0.3">
      <c r="B375" t="str">
        <v>Volcano</v>
      </c>
      <c r="C375">
        <f>_xlfn.XLOOKUP($B375,IMDB_Movies_2[movie_title],IMDB_Movies_2[gross])</f>
        <v>47474112</v>
      </c>
      <c r="D375">
        <f>_xlfn.XLOOKUP($B375,IMDB_Movies_2[movie_title],IMDB_Movies_2[budget])</f>
        <v>90000000</v>
      </c>
      <c r="E375" s="1">
        <f t="shared" si="5"/>
        <v>-42525888</v>
      </c>
    </row>
    <row r="376" spans="2:5" x14ac:dyDescent="0.3">
      <c r="B376" t="str">
        <v>The Devil's Own</v>
      </c>
      <c r="C376">
        <f>_xlfn.XLOOKUP($B376,IMDB_Movies_2[movie_title],IMDB_Movies_2[gross])</f>
        <v>42877165</v>
      </c>
      <c r="D376">
        <f>_xlfn.XLOOKUP($B376,IMDB_Movies_2[movie_title],IMDB_Movies_2[budget])</f>
        <v>86000000</v>
      </c>
      <c r="E376" s="1">
        <f t="shared" si="5"/>
        <v>-43122835</v>
      </c>
    </row>
    <row r="377" spans="2:5" x14ac:dyDescent="0.3">
      <c r="B377" t="str">
        <v>K-19: The Widowmaker</v>
      </c>
      <c r="C377">
        <f>_xlfn.XLOOKUP($B377,IMDB_Movies_2[movie_title],IMDB_Movies_2[gross])</f>
        <v>35168677</v>
      </c>
      <c r="D377">
        <f>_xlfn.XLOOKUP($B377,IMDB_Movies_2[movie_title],IMDB_Movies_2[budget])</f>
        <v>100000000</v>
      </c>
      <c r="E377" s="1">
        <f t="shared" si="5"/>
        <v>-64831323</v>
      </c>
    </row>
    <row r="378" spans="2:5" x14ac:dyDescent="0.3">
      <c r="B378" t="str">
        <v>Conan the Barbarian</v>
      </c>
      <c r="C378">
        <f>_xlfn.XLOOKUP($B378,IMDB_Movies_2[movie_title],IMDB_Movies_2[gross])</f>
        <v>37567440</v>
      </c>
      <c r="D378">
        <f>_xlfn.XLOOKUP($B378,IMDB_Movies_2[movie_title],IMDB_Movies_2[budget])</f>
        <v>20000000</v>
      </c>
      <c r="E378" s="1">
        <f t="shared" si="5"/>
        <v>17567440</v>
      </c>
    </row>
    <row r="379" spans="2:5" x14ac:dyDescent="0.3">
      <c r="B379" t="str">
        <v>Cinderella Man</v>
      </c>
      <c r="C379">
        <f>_xlfn.XLOOKUP($B379,IMDB_Movies_2[movie_title],IMDB_Movies_2[gross])</f>
        <v>61644321</v>
      </c>
      <c r="D379">
        <f>_xlfn.XLOOKUP($B379,IMDB_Movies_2[movie_title],IMDB_Movies_2[budget])</f>
        <v>88000000</v>
      </c>
      <c r="E379" s="1">
        <f t="shared" si="5"/>
        <v>-26355679</v>
      </c>
    </row>
    <row r="380" spans="2:5" x14ac:dyDescent="0.3">
      <c r="B380" t="str">
        <v>The Nutcracker in 3D</v>
      </c>
      <c r="C380">
        <f>_xlfn.XLOOKUP($B380,IMDB_Movies_2[movie_title],IMDB_Movies_2[gross])</f>
        <v>190562</v>
      </c>
      <c r="D380">
        <f>_xlfn.XLOOKUP($B380,IMDB_Movies_2[movie_title],IMDB_Movies_2[budget])</f>
        <v>90000000</v>
      </c>
      <c r="E380" s="1">
        <f t="shared" si="5"/>
        <v>-89809438</v>
      </c>
    </row>
    <row r="381" spans="2:5" x14ac:dyDescent="0.3">
      <c r="B381" t="str">
        <v>Seabiscuit</v>
      </c>
      <c r="C381">
        <f>_xlfn.XLOOKUP($B381,IMDB_Movies_2[movie_title],IMDB_Movies_2[gross])</f>
        <v>120147445</v>
      </c>
      <c r="D381">
        <f>_xlfn.XLOOKUP($B381,IMDB_Movies_2[movie_title],IMDB_Movies_2[budget])</f>
        <v>87000000</v>
      </c>
      <c r="E381" s="1">
        <f t="shared" si="5"/>
        <v>33147445</v>
      </c>
    </row>
    <row r="382" spans="2:5" x14ac:dyDescent="0.3">
      <c r="B382" t="str">
        <v>Twister</v>
      </c>
      <c r="C382">
        <f>_xlfn.XLOOKUP($B382,IMDB_Movies_2[movie_title],IMDB_Movies_2[gross])</f>
        <v>241688385</v>
      </c>
      <c r="D382">
        <f>_xlfn.XLOOKUP($B382,IMDB_Movies_2[movie_title],IMDB_Movies_2[budget])</f>
        <v>92000000</v>
      </c>
      <c r="E382" s="1">
        <f t="shared" si="5"/>
        <v>149688385</v>
      </c>
    </row>
    <row r="383" spans="2:5" x14ac:dyDescent="0.3">
      <c r="B383" t="str">
        <v>Cast Away</v>
      </c>
      <c r="C383">
        <f>_xlfn.XLOOKUP($B383,IMDB_Movies_2[movie_title],IMDB_Movies_2[gross])</f>
        <v>233630478</v>
      </c>
      <c r="D383">
        <f>_xlfn.XLOOKUP($B383,IMDB_Movies_2[movie_title],IMDB_Movies_2[budget])</f>
        <v>90000000</v>
      </c>
      <c r="E383" s="1">
        <f t="shared" si="5"/>
        <v>143630478</v>
      </c>
    </row>
    <row r="384" spans="2:5" x14ac:dyDescent="0.3">
      <c r="B384" t="str">
        <v>Happy Feet</v>
      </c>
      <c r="C384">
        <f>_xlfn.XLOOKUP($B384,IMDB_Movies_2[movie_title],IMDB_Movies_2[gross])</f>
        <v>197992827</v>
      </c>
      <c r="D384">
        <f>_xlfn.XLOOKUP($B384,IMDB_Movies_2[movie_title],IMDB_Movies_2[budget])</f>
        <v>100000000</v>
      </c>
      <c r="E384" s="1">
        <f t="shared" si="5"/>
        <v>97992827</v>
      </c>
    </row>
    <row r="385" spans="2:5" x14ac:dyDescent="0.3">
      <c r="B385" t="str">
        <v>The Bourne Supremacy</v>
      </c>
      <c r="C385">
        <f>_xlfn.XLOOKUP($B385,IMDB_Movies_2[movie_title],IMDB_Movies_2[gross])</f>
        <v>176049130</v>
      </c>
      <c r="D385">
        <f>_xlfn.XLOOKUP($B385,IMDB_Movies_2[movie_title],IMDB_Movies_2[budget])</f>
        <v>75000000</v>
      </c>
      <c r="E385" s="1">
        <f t="shared" si="5"/>
        <v>101049130</v>
      </c>
    </row>
    <row r="386" spans="2:5" x14ac:dyDescent="0.3">
      <c r="B386" t="str">
        <v>Air Force One</v>
      </c>
      <c r="C386">
        <f>_xlfn.XLOOKUP($B386,IMDB_Movies_2[movie_title],IMDB_Movies_2[gross])</f>
        <v>172620724</v>
      </c>
      <c r="D386">
        <f>_xlfn.XLOOKUP($B386,IMDB_Movies_2[movie_title],IMDB_Movies_2[budget])</f>
        <v>85000000</v>
      </c>
      <c r="E386" s="1">
        <f t="shared" si="5"/>
        <v>87620724</v>
      </c>
    </row>
    <row r="387" spans="2:5" x14ac:dyDescent="0.3">
      <c r="B387" t="str">
        <v>Ocean's Eleven</v>
      </c>
      <c r="C387">
        <f>_xlfn.XLOOKUP($B387,IMDB_Movies_2[movie_title],IMDB_Movies_2[gross])</f>
        <v>183405771</v>
      </c>
      <c r="D387">
        <f>_xlfn.XLOOKUP($B387,IMDB_Movies_2[movie_title],IMDB_Movies_2[budget])</f>
        <v>85000000</v>
      </c>
      <c r="E387" s="1">
        <f t="shared" si="5"/>
        <v>98405771</v>
      </c>
    </row>
    <row r="388" spans="2:5" x14ac:dyDescent="0.3">
      <c r="B388" t="str">
        <v>The Three Musketeers</v>
      </c>
      <c r="C388">
        <f>_xlfn.XLOOKUP($B388,IMDB_Movies_2[movie_title],IMDB_Movies_2[gross])</f>
        <v>20315324</v>
      </c>
      <c r="D388">
        <f>_xlfn.XLOOKUP($B388,IMDB_Movies_2[movie_title],IMDB_Movies_2[budget])</f>
        <v>75000000</v>
      </c>
      <c r="E388" s="1">
        <f t="shared" si="5"/>
        <v>-54684676</v>
      </c>
    </row>
    <row r="389" spans="2:5" x14ac:dyDescent="0.3">
      <c r="B389" t="str">
        <v>Hotel Transylvania</v>
      </c>
      <c r="C389">
        <f>_xlfn.XLOOKUP($B389,IMDB_Movies_2[movie_title],IMDB_Movies_2[gross])</f>
        <v>148313048</v>
      </c>
      <c r="D389">
        <f>_xlfn.XLOOKUP($B389,IMDB_Movies_2[movie_title],IMDB_Movies_2[budget])</f>
        <v>85000000</v>
      </c>
      <c r="E389" s="1">
        <f t="shared" ref="E389:E452" si="6">C389-D389</f>
        <v>63313048</v>
      </c>
    </row>
    <row r="390" spans="2:5" x14ac:dyDescent="0.3">
      <c r="B390" t="str">
        <v>Enchanted</v>
      </c>
      <c r="C390">
        <f>_xlfn.XLOOKUP($B390,IMDB_Movies_2[movie_title],IMDB_Movies_2[gross])</f>
        <v>127706877</v>
      </c>
      <c r="D390">
        <f>_xlfn.XLOOKUP($B390,IMDB_Movies_2[movie_title],IMDB_Movies_2[budget])</f>
        <v>85000000</v>
      </c>
      <c r="E390" s="1">
        <f t="shared" si="6"/>
        <v>42706877</v>
      </c>
    </row>
    <row r="391" spans="2:5" x14ac:dyDescent="0.3">
      <c r="B391" t="str">
        <v>Safe House</v>
      </c>
      <c r="C391">
        <f>_xlfn.XLOOKUP($B391,IMDB_Movies_2[movie_title],IMDB_Movies_2[gross])</f>
        <v>126149655</v>
      </c>
      <c r="D391">
        <f>_xlfn.XLOOKUP($B391,IMDB_Movies_2[movie_title],IMDB_Movies_2[budget])</f>
        <v>85000000</v>
      </c>
      <c r="E391" s="1">
        <f t="shared" si="6"/>
        <v>41149655</v>
      </c>
    </row>
    <row r="392" spans="2:5" x14ac:dyDescent="0.3">
      <c r="B392" t="str">
        <v>102 Dalmatians</v>
      </c>
      <c r="C392">
        <f>_xlfn.XLOOKUP($B392,IMDB_Movies_2[movie_title],IMDB_Movies_2[gross])</f>
        <v>66941559</v>
      </c>
      <c r="D392">
        <f>_xlfn.XLOOKUP($B392,IMDB_Movies_2[movie_title],IMDB_Movies_2[budget])</f>
        <v>85000000</v>
      </c>
      <c r="E392" s="1">
        <f t="shared" si="6"/>
        <v>-18058441</v>
      </c>
    </row>
    <row r="393" spans="2:5" x14ac:dyDescent="0.3">
      <c r="B393" t="str">
        <v>Tower Heist</v>
      </c>
      <c r="C393">
        <f>_xlfn.XLOOKUP($B393,IMDB_Movies_2[movie_title],IMDB_Movies_2[gross])</f>
        <v>78009155</v>
      </c>
      <c r="D393">
        <f>_xlfn.XLOOKUP($B393,IMDB_Movies_2[movie_title],IMDB_Movies_2[budget])</f>
        <v>75000000</v>
      </c>
      <c r="E393" s="1">
        <f t="shared" si="6"/>
        <v>3009155</v>
      </c>
    </row>
    <row r="394" spans="2:5" x14ac:dyDescent="0.3">
      <c r="B394" t="str">
        <v>The Holiday</v>
      </c>
      <c r="C394">
        <f>_xlfn.XLOOKUP($B394,IMDB_Movies_2[movie_title],IMDB_Movies_2[gross])</f>
        <v>63224849</v>
      </c>
      <c r="D394">
        <f>_xlfn.XLOOKUP($B394,IMDB_Movies_2[movie_title],IMDB_Movies_2[budget])</f>
        <v>85000000</v>
      </c>
      <c r="E394" s="1">
        <f t="shared" si="6"/>
        <v>-21775151</v>
      </c>
    </row>
    <row r="395" spans="2:5" x14ac:dyDescent="0.3">
      <c r="B395" t="str">
        <v>Enemy of the State</v>
      </c>
      <c r="C395">
        <f>_xlfn.XLOOKUP($B395,IMDB_Movies_2[movie_title],IMDB_Movies_2[gross])</f>
        <v>111544445</v>
      </c>
      <c r="D395">
        <f>_xlfn.XLOOKUP($B395,IMDB_Movies_2[movie_title],IMDB_Movies_2[budget])</f>
        <v>90000000</v>
      </c>
      <c r="E395" s="1">
        <f t="shared" si="6"/>
        <v>21544445</v>
      </c>
    </row>
    <row r="396" spans="2:5" x14ac:dyDescent="0.3">
      <c r="B396" t="str">
        <v>It's Complicated</v>
      </c>
      <c r="C396">
        <f>_xlfn.XLOOKUP($B396,IMDB_Movies_2[movie_title],IMDB_Movies_2[gross])</f>
        <v>112703470</v>
      </c>
      <c r="D396">
        <f>_xlfn.XLOOKUP($B396,IMDB_Movies_2[movie_title],IMDB_Movies_2[budget])</f>
        <v>85000000</v>
      </c>
      <c r="E396" s="1">
        <f t="shared" si="6"/>
        <v>27703470</v>
      </c>
    </row>
    <row r="397" spans="2:5" x14ac:dyDescent="0.3">
      <c r="B397" t="str">
        <v>Ocean's Thirteen</v>
      </c>
      <c r="C397">
        <f>_xlfn.XLOOKUP($B397,IMDB_Movies_2[movie_title],IMDB_Movies_2[gross])</f>
        <v>117144465</v>
      </c>
      <c r="D397">
        <f>_xlfn.XLOOKUP($B397,IMDB_Movies_2[movie_title],IMDB_Movies_2[budget])</f>
        <v>85000000</v>
      </c>
      <c r="E397" s="1">
        <f t="shared" si="6"/>
        <v>32144465</v>
      </c>
    </row>
    <row r="398" spans="2:5" x14ac:dyDescent="0.3">
      <c r="B398" t="str">
        <v>Open Season</v>
      </c>
      <c r="C398">
        <f>_xlfn.XLOOKUP($B398,IMDB_Movies_2[movie_title],IMDB_Movies_2[gross])</f>
        <v>84303558</v>
      </c>
      <c r="D398">
        <f>_xlfn.XLOOKUP($B398,IMDB_Movies_2[movie_title],IMDB_Movies_2[budget])</f>
        <v>85000000</v>
      </c>
      <c r="E398" s="1">
        <f t="shared" si="6"/>
        <v>-696442</v>
      </c>
    </row>
    <row r="399" spans="2:5" x14ac:dyDescent="0.3">
      <c r="B399" t="str">
        <v>Divergent</v>
      </c>
      <c r="C399">
        <f>_xlfn.XLOOKUP($B399,IMDB_Movies_2[movie_title],IMDB_Movies_2[gross])</f>
        <v>150832203</v>
      </c>
      <c r="D399">
        <f>_xlfn.XLOOKUP($B399,IMDB_Movies_2[movie_title],IMDB_Movies_2[budget])</f>
        <v>85000000</v>
      </c>
      <c r="E399" s="1">
        <f t="shared" si="6"/>
        <v>65832203</v>
      </c>
    </row>
    <row r="400" spans="2:5" x14ac:dyDescent="0.3">
      <c r="B400" t="str">
        <v>Enemy at the Gates</v>
      </c>
      <c r="C400">
        <f>_xlfn.XLOOKUP($B400,IMDB_Movies_2[movie_title],IMDB_Movies_2[gross])</f>
        <v>51396781</v>
      </c>
      <c r="D400">
        <f>_xlfn.XLOOKUP($B400,IMDB_Movies_2[movie_title],IMDB_Movies_2[budget])</f>
        <v>68000000</v>
      </c>
      <c r="E400" s="1">
        <f t="shared" si="6"/>
        <v>-16603219</v>
      </c>
    </row>
    <row r="401" spans="2:5" x14ac:dyDescent="0.3">
      <c r="B401" t="str">
        <v>The Rundown</v>
      </c>
      <c r="C401">
        <f>_xlfn.XLOOKUP($B401,IMDB_Movies_2[movie_title],IMDB_Movies_2[gross])</f>
        <v>47592825</v>
      </c>
      <c r="D401">
        <f>_xlfn.XLOOKUP($B401,IMDB_Movies_2[movie_title],IMDB_Movies_2[budget])</f>
        <v>85000000</v>
      </c>
      <c r="E401" s="1">
        <f t="shared" si="6"/>
        <v>-37407175</v>
      </c>
    </row>
    <row r="402" spans="2:5" x14ac:dyDescent="0.3">
      <c r="B402" t="str">
        <v>Last Action Hero</v>
      </c>
      <c r="C402">
        <f>_xlfn.XLOOKUP($B402,IMDB_Movies_2[movie_title],IMDB_Movies_2[gross])</f>
        <v>50016394</v>
      </c>
      <c r="D402">
        <f>_xlfn.XLOOKUP($B402,IMDB_Movies_2[movie_title],IMDB_Movies_2[budget])</f>
        <v>70000000</v>
      </c>
      <c r="E402" s="1">
        <f t="shared" si="6"/>
        <v>-19983606</v>
      </c>
    </row>
    <row r="403" spans="2:5" x14ac:dyDescent="0.3">
      <c r="B403" t="str">
        <v>Memoirs of a Geisha</v>
      </c>
      <c r="C403">
        <f>_xlfn.XLOOKUP($B403,IMDB_Movies_2[movie_title],IMDB_Movies_2[gross])</f>
        <v>57010853</v>
      </c>
      <c r="D403">
        <f>_xlfn.XLOOKUP($B403,IMDB_Movies_2[movie_title],IMDB_Movies_2[budget])</f>
        <v>85000000</v>
      </c>
      <c r="E403" s="1">
        <f t="shared" si="6"/>
        <v>-27989147</v>
      </c>
    </row>
    <row r="404" spans="2:5" x14ac:dyDescent="0.3">
      <c r="B404" t="str">
        <v>The Fast and the Furious: Tokyo Drift</v>
      </c>
      <c r="C404">
        <f>_xlfn.XLOOKUP($B404,IMDB_Movies_2[movie_title],IMDB_Movies_2[gross])</f>
        <v>62494975</v>
      </c>
      <c r="D404">
        <f>_xlfn.XLOOKUP($B404,IMDB_Movies_2[movie_title],IMDB_Movies_2[budget])</f>
        <v>85000000</v>
      </c>
      <c r="E404" s="1">
        <f t="shared" si="6"/>
        <v>-22505025</v>
      </c>
    </row>
    <row r="405" spans="2:5" x14ac:dyDescent="0.3">
      <c r="B405" t="str">
        <v>Arthur Christmas</v>
      </c>
      <c r="C405">
        <f>_xlfn.XLOOKUP($B405,IMDB_Movies_2[movie_title],IMDB_Movies_2[gross])</f>
        <v>46440491</v>
      </c>
      <c r="D405">
        <f>_xlfn.XLOOKUP($B405,IMDB_Movies_2[movie_title],IMDB_Movies_2[budget])</f>
        <v>100000000</v>
      </c>
      <c r="E405" s="1">
        <f t="shared" si="6"/>
        <v>-53559509</v>
      </c>
    </row>
    <row r="406" spans="2:5" x14ac:dyDescent="0.3">
      <c r="B406" t="str">
        <v>Meet Joe Black</v>
      </c>
      <c r="C406">
        <f>_xlfn.XLOOKUP($B406,IMDB_Movies_2[movie_title],IMDB_Movies_2[gross])</f>
        <v>44606335</v>
      </c>
      <c r="D406">
        <f>_xlfn.XLOOKUP($B406,IMDB_Movies_2[movie_title],IMDB_Movies_2[budget])</f>
        <v>90000000</v>
      </c>
      <c r="E406" s="1">
        <f t="shared" si="6"/>
        <v>-45393665</v>
      </c>
    </row>
    <row r="407" spans="2:5" x14ac:dyDescent="0.3">
      <c r="B407" t="str">
        <v>Collateral Damage</v>
      </c>
      <c r="C407">
        <f>_xlfn.XLOOKUP($B407,IMDB_Movies_2[movie_title],IMDB_Movies_2[gross])</f>
        <v>40048332</v>
      </c>
      <c r="D407">
        <f>_xlfn.XLOOKUP($B407,IMDB_Movies_2[movie_title],IMDB_Movies_2[budget])</f>
        <v>85000000</v>
      </c>
      <c r="E407" s="1">
        <f t="shared" si="6"/>
        <v>-44951668</v>
      </c>
    </row>
    <row r="408" spans="2:5" x14ac:dyDescent="0.3">
      <c r="B408" t="str">
        <v>Mirror Mirror</v>
      </c>
      <c r="C408">
        <f>_xlfn.XLOOKUP($B408,IMDB_Movies_2[movie_title],IMDB_Movies_2[gross])</f>
        <v>64933670</v>
      </c>
      <c r="D408">
        <f>_xlfn.XLOOKUP($B408,IMDB_Movies_2[movie_title],IMDB_Movies_2[budget])</f>
        <v>85000000</v>
      </c>
      <c r="E408" s="1">
        <f t="shared" si="6"/>
        <v>-20066330</v>
      </c>
    </row>
    <row r="409" spans="2:5" x14ac:dyDescent="0.3">
      <c r="B409" t="str">
        <v>Scott Pilgrim vs. the World</v>
      </c>
      <c r="C409">
        <f>_xlfn.XLOOKUP($B409,IMDB_Movies_2[movie_title],IMDB_Movies_2[gross])</f>
        <v>31494270</v>
      </c>
      <c r="D409">
        <f>_xlfn.XLOOKUP($B409,IMDB_Movies_2[movie_title],IMDB_Movies_2[budget])</f>
        <v>60000000</v>
      </c>
      <c r="E409" s="1">
        <f t="shared" si="6"/>
        <v>-28505730</v>
      </c>
    </row>
    <row r="410" spans="2:5" x14ac:dyDescent="0.3">
      <c r="B410" t="str">
        <v>The Core</v>
      </c>
      <c r="C410">
        <f>_xlfn.XLOOKUP($B410,IMDB_Movies_2[movie_title],IMDB_Movies_2[gross])</f>
        <v>31111260</v>
      </c>
      <c r="D410">
        <f>_xlfn.XLOOKUP($B410,IMDB_Movies_2[movie_title],IMDB_Movies_2[budget])</f>
        <v>60000000</v>
      </c>
      <c r="E410" s="1">
        <f t="shared" si="6"/>
        <v>-28888740</v>
      </c>
    </row>
    <row r="411" spans="2:5" x14ac:dyDescent="0.3">
      <c r="B411" t="str">
        <v>Nutty Professor II: The Klumps</v>
      </c>
      <c r="C411">
        <f>_xlfn.XLOOKUP($B411,IMDB_Movies_2[movie_title],IMDB_Movies_2[gross])</f>
        <v>123307945</v>
      </c>
      <c r="D411">
        <f>_xlfn.XLOOKUP($B411,IMDB_Movies_2[movie_title],IMDB_Movies_2[budget])</f>
        <v>65000000</v>
      </c>
      <c r="E411" s="1">
        <f t="shared" si="6"/>
        <v>58307945</v>
      </c>
    </row>
    <row r="412" spans="2:5" x14ac:dyDescent="0.3">
      <c r="B412" t="str">
        <v>Scooby-Doo</v>
      </c>
      <c r="C412">
        <f>_xlfn.XLOOKUP($B412,IMDB_Movies_2[movie_title],IMDB_Movies_2[gross])</f>
        <v>153288182</v>
      </c>
      <c r="D412">
        <f>_xlfn.XLOOKUP($B412,IMDB_Movies_2[movie_title],IMDB_Movies_2[budget])</f>
        <v>84000000</v>
      </c>
      <c r="E412" s="1">
        <f t="shared" si="6"/>
        <v>69288182</v>
      </c>
    </row>
    <row r="413" spans="2:5" x14ac:dyDescent="0.3">
      <c r="B413" t="str">
        <v>Dredd</v>
      </c>
      <c r="C413">
        <f>_xlfn.XLOOKUP($B413,IMDB_Movies_2[movie_title],IMDB_Movies_2[gross])</f>
        <v>13401683</v>
      </c>
      <c r="D413">
        <f>_xlfn.XLOOKUP($B413,IMDB_Movies_2[movie_title],IMDB_Movies_2[budget])</f>
        <v>35000000</v>
      </c>
      <c r="E413" s="1">
        <f t="shared" si="6"/>
        <v>-21598317</v>
      </c>
    </row>
    <row r="414" spans="2:5" x14ac:dyDescent="0.3">
      <c r="B414" t="str">
        <v>Click</v>
      </c>
      <c r="C414">
        <f>_xlfn.XLOOKUP($B414,IMDB_Movies_2[movie_title],IMDB_Movies_2[gross])</f>
        <v>137340146</v>
      </c>
      <c r="D414">
        <f>_xlfn.XLOOKUP($B414,IMDB_Movies_2[movie_title],IMDB_Movies_2[budget])</f>
        <v>70000000</v>
      </c>
      <c r="E414" s="1">
        <f t="shared" si="6"/>
        <v>67340146</v>
      </c>
    </row>
    <row r="415" spans="2:5" x14ac:dyDescent="0.3">
      <c r="B415" t="str">
        <v>Cats &amp; Dogs: The Revenge of Kitty Galore</v>
      </c>
      <c r="C415">
        <f>_xlfn.XLOOKUP($B415,IMDB_Movies_2[movie_title],IMDB_Movies_2[gross])</f>
        <v>43575716</v>
      </c>
      <c r="D415">
        <f>_xlfn.XLOOKUP($B415,IMDB_Movies_2[movie_title],IMDB_Movies_2[budget])</f>
        <v>85000000</v>
      </c>
      <c r="E415" s="1">
        <f t="shared" si="6"/>
        <v>-41424284</v>
      </c>
    </row>
    <row r="416" spans="2:5" x14ac:dyDescent="0.3">
      <c r="B416" t="str">
        <v>Jumper</v>
      </c>
      <c r="C416">
        <f>_xlfn.XLOOKUP($B416,IMDB_Movies_2[movie_title],IMDB_Movies_2[gross])</f>
        <v>80170146</v>
      </c>
      <c r="D416">
        <f>_xlfn.XLOOKUP($B416,IMDB_Movies_2[movie_title],IMDB_Movies_2[budget])</f>
        <v>85000000</v>
      </c>
      <c r="E416" s="1">
        <f t="shared" si="6"/>
        <v>-4829854</v>
      </c>
    </row>
    <row r="417" spans="2:5" x14ac:dyDescent="0.3">
      <c r="B417" t="str">
        <v>Hellboy II: The Golden Army</v>
      </c>
      <c r="C417">
        <f>_xlfn.XLOOKUP($B417,IMDB_Movies_2[movie_title],IMDB_Movies_2[gross])</f>
        <v>75754670</v>
      </c>
      <c r="D417">
        <f>_xlfn.XLOOKUP($B417,IMDB_Movies_2[movie_title],IMDB_Movies_2[budget])</f>
        <v>85000000</v>
      </c>
      <c r="E417" s="1">
        <f t="shared" si="6"/>
        <v>-9245330</v>
      </c>
    </row>
    <row r="418" spans="2:5" x14ac:dyDescent="0.3">
      <c r="B418" t="str">
        <v>Zodiac</v>
      </c>
      <c r="C418">
        <f>_xlfn.XLOOKUP($B418,IMDB_Movies_2[movie_title],IMDB_Movies_2[gross])</f>
        <v>33048353</v>
      </c>
      <c r="D418">
        <f>_xlfn.XLOOKUP($B418,IMDB_Movies_2[movie_title],IMDB_Movies_2[budget])</f>
        <v>65000000</v>
      </c>
      <c r="E418" s="1">
        <f t="shared" si="6"/>
        <v>-31951647</v>
      </c>
    </row>
    <row r="419" spans="2:5" x14ac:dyDescent="0.3">
      <c r="B419" t="str">
        <v>The 6th Day</v>
      </c>
      <c r="C419">
        <f>_xlfn.XLOOKUP($B419,IMDB_Movies_2[movie_title],IMDB_Movies_2[gross])</f>
        <v>34543701</v>
      </c>
      <c r="D419">
        <f>_xlfn.XLOOKUP($B419,IMDB_Movies_2[movie_title],IMDB_Movies_2[budget])</f>
        <v>82000000</v>
      </c>
      <c r="E419" s="1">
        <f t="shared" si="6"/>
        <v>-47456299</v>
      </c>
    </row>
    <row r="420" spans="2:5" x14ac:dyDescent="0.3">
      <c r="B420" t="str">
        <v>Bruce Almighty</v>
      </c>
      <c r="C420">
        <f>_xlfn.XLOOKUP($B420,IMDB_Movies_2[movie_title],IMDB_Movies_2[gross])</f>
        <v>242589580</v>
      </c>
      <c r="D420">
        <f>_xlfn.XLOOKUP($B420,IMDB_Movies_2[movie_title],IMDB_Movies_2[budget])</f>
        <v>81000000</v>
      </c>
      <c r="E420" s="1">
        <f t="shared" si="6"/>
        <v>161589580</v>
      </c>
    </row>
    <row r="421" spans="2:5" x14ac:dyDescent="0.3">
      <c r="B421" t="str">
        <v>The Expendables</v>
      </c>
      <c r="C421">
        <f>_xlfn.XLOOKUP($B421,IMDB_Movies_2[movie_title],IMDB_Movies_2[gross])</f>
        <v>102981571</v>
      </c>
      <c r="D421">
        <f>_xlfn.XLOOKUP($B421,IMDB_Movies_2[movie_title],IMDB_Movies_2[budget])</f>
        <v>80000000</v>
      </c>
      <c r="E421" s="1">
        <f t="shared" si="6"/>
        <v>22981571</v>
      </c>
    </row>
    <row r="422" spans="2:5" x14ac:dyDescent="0.3">
      <c r="B422" t="str">
        <v>Mission: Impossible</v>
      </c>
      <c r="C422">
        <f>_xlfn.XLOOKUP($B422,IMDB_Movies_2[movie_title],IMDB_Movies_2[gross])</f>
        <v>180965237</v>
      </c>
      <c r="D422">
        <f>_xlfn.XLOOKUP($B422,IMDB_Movies_2[movie_title],IMDB_Movies_2[budget])</f>
        <v>80000000</v>
      </c>
      <c r="E422" s="1">
        <f t="shared" si="6"/>
        <v>100965237</v>
      </c>
    </row>
    <row r="423" spans="2:5" x14ac:dyDescent="0.3">
      <c r="B423" t="str">
        <v>The Hunger Games</v>
      </c>
      <c r="C423">
        <f>_xlfn.XLOOKUP($B423,IMDB_Movies_2[movie_title],IMDB_Movies_2[gross])</f>
        <v>407999255</v>
      </c>
      <c r="D423">
        <f>_xlfn.XLOOKUP($B423,IMDB_Movies_2[movie_title],IMDB_Movies_2[budget])</f>
        <v>78000000</v>
      </c>
      <c r="E423" s="1">
        <f t="shared" si="6"/>
        <v>329999255</v>
      </c>
    </row>
    <row r="424" spans="2:5" x14ac:dyDescent="0.3">
      <c r="B424" t="str">
        <v>The Hangover Part II</v>
      </c>
      <c r="C424">
        <f>_xlfn.XLOOKUP($B424,IMDB_Movies_2[movie_title],IMDB_Movies_2[gross])</f>
        <v>254455986</v>
      </c>
      <c r="D424">
        <f>_xlfn.XLOOKUP($B424,IMDB_Movies_2[movie_title],IMDB_Movies_2[budget])</f>
        <v>80000000</v>
      </c>
      <c r="E424" s="1">
        <f t="shared" si="6"/>
        <v>174455986</v>
      </c>
    </row>
    <row r="425" spans="2:5" x14ac:dyDescent="0.3">
      <c r="B425" t="str">
        <v>Batman Returns</v>
      </c>
      <c r="C425">
        <f>_xlfn.XLOOKUP($B425,IMDB_Movies_2[movie_title],IMDB_Movies_2[gross])</f>
        <v>162831698</v>
      </c>
      <c r="D425">
        <f>_xlfn.XLOOKUP($B425,IMDB_Movies_2[movie_title],IMDB_Movies_2[budget])</f>
        <v>80000000</v>
      </c>
      <c r="E425" s="1">
        <f t="shared" si="6"/>
        <v>82831698</v>
      </c>
    </row>
    <row r="426" spans="2:5" x14ac:dyDescent="0.3">
      <c r="B426" t="str">
        <v>Over the Hedge</v>
      </c>
      <c r="C426">
        <f>_xlfn.XLOOKUP($B426,IMDB_Movies_2[movie_title],IMDB_Movies_2[gross])</f>
        <v>155019340</v>
      </c>
      <c r="D426">
        <f>_xlfn.XLOOKUP($B426,IMDB_Movies_2[movie_title],IMDB_Movies_2[budget])</f>
        <v>80000000</v>
      </c>
      <c r="E426" s="1">
        <f t="shared" si="6"/>
        <v>75019340</v>
      </c>
    </row>
    <row r="427" spans="2:5" x14ac:dyDescent="0.3">
      <c r="B427" t="str">
        <v>Lilo &amp; Stitch</v>
      </c>
      <c r="C427">
        <f>_xlfn.XLOOKUP($B427,IMDB_Movies_2[movie_title],IMDB_Movies_2[gross])</f>
        <v>145771527</v>
      </c>
      <c r="D427">
        <f>_xlfn.XLOOKUP($B427,IMDB_Movies_2[movie_title],IMDB_Movies_2[budget])</f>
        <v>80000000</v>
      </c>
      <c r="E427" s="1">
        <f t="shared" si="6"/>
        <v>65771527</v>
      </c>
    </row>
    <row r="428" spans="2:5" x14ac:dyDescent="0.3">
      <c r="B428" t="str">
        <v>Deep Impact</v>
      </c>
      <c r="C428">
        <f>_xlfn.XLOOKUP($B428,IMDB_Movies_2[movie_title],IMDB_Movies_2[gross])</f>
        <v>140459099</v>
      </c>
      <c r="D428">
        <f>_xlfn.XLOOKUP($B428,IMDB_Movies_2[movie_title],IMDB_Movies_2[budget])</f>
        <v>75000000</v>
      </c>
      <c r="E428" s="1">
        <f t="shared" si="6"/>
        <v>65459099</v>
      </c>
    </row>
    <row r="429" spans="2:5" x14ac:dyDescent="0.3">
      <c r="B429" t="str">
        <v>RED 2</v>
      </c>
      <c r="C429">
        <f>_xlfn.XLOOKUP($B429,IMDB_Movies_2[movie_title],IMDB_Movies_2[gross])</f>
        <v>53215979</v>
      </c>
      <c r="D429">
        <f>_xlfn.XLOOKUP($B429,IMDB_Movies_2[movie_title],IMDB_Movies_2[budget])</f>
        <v>84000000</v>
      </c>
      <c r="E429" s="1">
        <f t="shared" si="6"/>
        <v>-30784021</v>
      </c>
    </row>
    <row r="430" spans="2:5" x14ac:dyDescent="0.3">
      <c r="B430" t="str">
        <v>The Longest Yard</v>
      </c>
      <c r="C430">
        <f>_xlfn.XLOOKUP($B430,IMDB_Movies_2[movie_title],IMDB_Movies_2[gross])</f>
        <v>158115031</v>
      </c>
      <c r="D430">
        <f>_xlfn.XLOOKUP($B430,IMDB_Movies_2[movie_title],IMDB_Movies_2[budget])</f>
        <v>82000000</v>
      </c>
      <c r="E430" s="1">
        <f t="shared" si="6"/>
        <v>76115031</v>
      </c>
    </row>
    <row r="431" spans="2:5" x14ac:dyDescent="0.3">
      <c r="B431" t="str">
        <v>Alvin and the Chipmunks: Chipwrecked</v>
      </c>
      <c r="C431">
        <f>_xlfn.XLOOKUP($B431,IMDB_Movies_2[movie_title],IMDB_Movies_2[gross])</f>
        <v>133103929</v>
      </c>
      <c r="D431">
        <f>_xlfn.XLOOKUP($B431,IMDB_Movies_2[movie_title],IMDB_Movies_2[budget])</f>
        <v>75000000</v>
      </c>
      <c r="E431" s="1">
        <f t="shared" si="6"/>
        <v>58103929</v>
      </c>
    </row>
    <row r="432" spans="2:5" x14ac:dyDescent="0.3">
      <c r="B432" t="str">
        <v>Grown Ups 2</v>
      </c>
      <c r="C432">
        <f>_xlfn.XLOOKUP($B432,IMDB_Movies_2[movie_title],IMDB_Movies_2[gross])</f>
        <v>133668525</v>
      </c>
      <c r="D432">
        <f>_xlfn.XLOOKUP($B432,IMDB_Movies_2[movie_title],IMDB_Movies_2[budget])</f>
        <v>80000000</v>
      </c>
      <c r="E432" s="1">
        <f t="shared" si="6"/>
        <v>53668525</v>
      </c>
    </row>
    <row r="433" spans="2:5" x14ac:dyDescent="0.3">
      <c r="B433" t="str">
        <v>Get Smart</v>
      </c>
      <c r="C433">
        <f>_xlfn.XLOOKUP($B433,IMDB_Movies_2[movie_title],IMDB_Movies_2[gross])</f>
        <v>130313314</v>
      </c>
      <c r="D433">
        <f>_xlfn.XLOOKUP($B433,IMDB_Movies_2[movie_title],IMDB_Movies_2[budget])</f>
        <v>80000000</v>
      </c>
      <c r="E433" s="1">
        <f t="shared" si="6"/>
        <v>50313314</v>
      </c>
    </row>
    <row r="434" spans="2:5" x14ac:dyDescent="0.3">
      <c r="B434" t="str">
        <v>Something's Gotta Give</v>
      </c>
      <c r="C434">
        <f>_xlfn.XLOOKUP($B434,IMDB_Movies_2[movie_title],IMDB_Movies_2[gross])</f>
        <v>124590960</v>
      </c>
      <c r="D434">
        <f>_xlfn.XLOOKUP($B434,IMDB_Movies_2[movie_title],IMDB_Movies_2[budget])</f>
        <v>80000000</v>
      </c>
      <c r="E434" s="1">
        <f t="shared" si="6"/>
        <v>44590960</v>
      </c>
    </row>
    <row r="435" spans="2:5" x14ac:dyDescent="0.3">
      <c r="B435" t="str">
        <v>Shutter Island</v>
      </c>
      <c r="C435">
        <f>_xlfn.XLOOKUP($B435,IMDB_Movies_2[movie_title],IMDB_Movies_2[gross])</f>
        <v>127968405</v>
      </c>
      <c r="D435">
        <f>_xlfn.XLOOKUP($B435,IMDB_Movies_2[movie_title],IMDB_Movies_2[budget])</f>
        <v>80000000</v>
      </c>
      <c r="E435" s="1">
        <f t="shared" si="6"/>
        <v>47968405</v>
      </c>
    </row>
    <row r="436" spans="2:5" x14ac:dyDescent="0.3">
      <c r="B436" t="str">
        <v>Four Christmases</v>
      </c>
      <c r="C436">
        <f>_xlfn.XLOOKUP($B436,IMDB_Movies_2[movie_title],IMDB_Movies_2[gross])</f>
        <v>120136047</v>
      </c>
      <c r="D436">
        <f>_xlfn.XLOOKUP($B436,IMDB_Movies_2[movie_title],IMDB_Movies_2[budget])</f>
        <v>80000000</v>
      </c>
      <c r="E436" s="1">
        <f t="shared" si="6"/>
        <v>40136047</v>
      </c>
    </row>
    <row r="437" spans="2:5" x14ac:dyDescent="0.3">
      <c r="B437" t="str">
        <v>Robots</v>
      </c>
      <c r="C437">
        <f>_xlfn.XLOOKUP($B437,IMDB_Movies_2[movie_title],IMDB_Movies_2[gross])</f>
        <v>128200012</v>
      </c>
      <c r="D437">
        <f>_xlfn.XLOOKUP($B437,IMDB_Movies_2[movie_title],IMDB_Movies_2[budget])</f>
        <v>75000000</v>
      </c>
      <c r="E437" s="1">
        <f t="shared" si="6"/>
        <v>53200012</v>
      </c>
    </row>
    <row r="438" spans="2:5" x14ac:dyDescent="0.3">
      <c r="B438" t="str">
        <v>Face/Off</v>
      </c>
      <c r="C438">
        <f>_xlfn.XLOOKUP($B438,IMDB_Movies_2[movie_title],IMDB_Movies_2[gross])</f>
        <v>112225777</v>
      </c>
      <c r="D438">
        <f>_xlfn.XLOOKUP($B438,IMDB_Movies_2[movie_title],IMDB_Movies_2[budget])</f>
        <v>80000000</v>
      </c>
      <c r="E438" s="1">
        <f t="shared" si="6"/>
        <v>32225777</v>
      </c>
    </row>
    <row r="439" spans="2:5" x14ac:dyDescent="0.3">
      <c r="B439" t="str">
        <v>Bedtime Stories</v>
      </c>
      <c r="C439">
        <f>_xlfn.XLOOKUP($B439,IMDB_Movies_2[movie_title],IMDB_Movies_2[gross])</f>
        <v>109993847</v>
      </c>
      <c r="D439">
        <f>_xlfn.XLOOKUP($B439,IMDB_Movies_2[movie_title],IMDB_Movies_2[budget])</f>
        <v>80000000</v>
      </c>
      <c r="E439" s="1">
        <f t="shared" si="6"/>
        <v>29993847</v>
      </c>
    </row>
    <row r="440" spans="2:5" x14ac:dyDescent="0.3">
      <c r="B440" t="str">
        <v>Road to Perdition</v>
      </c>
      <c r="C440">
        <f>_xlfn.XLOOKUP($B440,IMDB_Movies_2[movie_title],IMDB_Movies_2[gross])</f>
        <v>104054514</v>
      </c>
      <c r="D440">
        <f>_xlfn.XLOOKUP($B440,IMDB_Movies_2[movie_title],IMDB_Movies_2[budget])</f>
        <v>80000000</v>
      </c>
      <c r="E440" s="1">
        <f t="shared" si="6"/>
        <v>24054514</v>
      </c>
    </row>
    <row r="441" spans="2:5" x14ac:dyDescent="0.3">
      <c r="B441" t="str">
        <v>Just Go with It</v>
      </c>
      <c r="C441">
        <f>_xlfn.XLOOKUP($B441,IMDB_Movies_2[movie_title],IMDB_Movies_2[gross])</f>
        <v>103028109</v>
      </c>
      <c r="D441">
        <f>_xlfn.XLOOKUP($B441,IMDB_Movies_2[movie_title],IMDB_Movies_2[budget])</f>
        <v>80000000</v>
      </c>
      <c r="E441" s="1">
        <f t="shared" si="6"/>
        <v>23028109</v>
      </c>
    </row>
    <row r="442" spans="2:5" x14ac:dyDescent="0.3">
      <c r="B442" t="str">
        <v>Con Air</v>
      </c>
      <c r="C442">
        <f>_xlfn.XLOOKUP($B442,IMDB_Movies_2[movie_title],IMDB_Movies_2[gross])</f>
        <v>101087161</v>
      </c>
      <c r="D442">
        <f>_xlfn.XLOOKUP($B442,IMDB_Movies_2[movie_title],IMDB_Movies_2[budget])</f>
        <v>75000000</v>
      </c>
      <c r="E442" s="1">
        <f t="shared" si="6"/>
        <v>26087161</v>
      </c>
    </row>
    <row r="443" spans="2:5" x14ac:dyDescent="0.3">
      <c r="B443" t="str">
        <v>Eagle Eye</v>
      </c>
      <c r="C443">
        <f>_xlfn.XLOOKUP($B443,IMDB_Movies_2[movie_title],IMDB_Movies_2[gross])</f>
        <v>101111837</v>
      </c>
      <c r="D443">
        <f>_xlfn.XLOOKUP($B443,IMDB_Movies_2[movie_title],IMDB_Movies_2[budget])</f>
        <v>80000000</v>
      </c>
      <c r="E443" s="1">
        <f t="shared" si="6"/>
        <v>21111837</v>
      </c>
    </row>
    <row r="444" spans="2:5" x14ac:dyDescent="0.3">
      <c r="B444" t="str">
        <v>Cold Mountain</v>
      </c>
      <c r="C444">
        <f>_xlfn.XLOOKUP($B444,IMDB_Movies_2[movie_title],IMDB_Movies_2[gross])</f>
        <v>95632614</v>
      </c>
      <c r="D444">
        <f>_xlfn.XLOOKUP($B444,IMDB_Movies_2[movie_title],IMDB_Movies_2[budget])</f>
        <v>79000000</v>
      </c>
      <c r="E444" s="1">
        <f t="shared" si="6"/>
        <v>16632614</v>
      </c>
    </row>
    <row r="445" spans="2:5" x14ac:dyDescent="0.3">
      <c r="B445" t="str">
        <v>The Book of Eli</v>
      </c>
      <c r="C445">
        <f>_xlfn.XLOOKUP($B445,IMDB_Movies_2[movie_title],IMDB_Movies_2[gross])</f>
        <v>94822707</v>
      </c>
      <c r="D445">
        <f>_xlfn.XLOOKUP($B445,IMDB_Movies_2[movie_title],IMDB_Movies_2[budget])</f>
        <v>80000000</v>
      </c>
      <c r="E445" s="1">
        <f t="shared" si="6"/>
        <v>14822707</v>
      </c>
    </row>
    <row r="446" spans="2:5" x14ac:dyDescent="0.3">
      <c r="B446" t="str">
        <v>Flubber</v>
      </c>
      <c r="C446">
        <f>_xlfn.XLOOKUP($B446,IMDB_Movies_2[movie_title],IMDB_Movies_2[gross])</f>
        <v>92969824</v>
      </c>
      <c r="D446">
        <f>_xlfn.XLOOKUP($B446,IMDB_Movies_2[movie_title],IMDB_Movies_2[budget])</f>
        <v>80000000</v>
      </c>
      <c r="E446" s="1">
        <f t="shared" si="6"/>
        <v>12969824</v>
      </c>
    </row>
    <row r="447" spans="2:5" x14ac:dyDescent="0.3">
      <c r="B447" t="str">
        <v>The Haunting</v>
      </c>
      <c r="C447">
        <f>_xlfn.XLOOKUP($B447,IMDB_Movies_2[movie_title],IMDB_Movies_2[gross])</f>
        <v>91188905</v>
      </c>
      <c r="D447">
        <f>_xlfn.XLOOKUP($B447,IMDB_Movies_2[movie_title],IMDB_Movies_2[budget])</f>
        <v>80000000</v>
      </c>
      <c r="E447" s="1">
        <f t="shared" si="6"/>
        <v>11188905</v>
      </c>
    </row>
    <row r="448" spans="2:5" x14ac:dyDescent="0.3">
      <c r="B448" t="str">
        <v>Space Jam</v>
      </c>
      <c r="C448">
        <f>_xlfn.XLOOKUP($B448,IMDB_Movies_2[movie_title],IMDB_Movies_2[gross])</f>
        <v>90443603</v>
      </c>
      <c r="D448">
        <f>_xlfn.XLOOKUP($B448,IMDB_Movies_2[movie_title],IMDB_Movies_2[budget])</f>
        <v>80000000</v>
      </c>
      <c r="E448" s="1">
        <f t="shared" si="6"/>
        <v>10443603</v>
      </c>
    </row>
    <row r="449" spans="2:5" x14ac:dyDescent="0.3">
      <c r="B449" t="str">
        <v>The Pink Panther</v>
      </c>
      <c r="C449">
        <f>_xlfn.XLOOKUP($B449,IMDB_Movies_2[movie_title],IMDB_Movies_2[gross])</f>
        <v>82226474</v>
      </c>
      <c r="D449">
        <f>_xlfn.XLOOKUP($B449,IMDB_Movies_2[movie_title],IMDB_Movies_2[budget])</f>
        <v>65000000</v>
      </c>
      <c r="E449" s="1">
        <f t="shared" si="6"/>
        <v>17226474</v>
      </c>
    </row>
    <row r="450" spans="2:5" x14ac:dyDescent="0.3">
      <c r="B450" t="str">
        <v>The Day the Earth Stood Still</v>
      </c>
      <c r="C450">
        <f>_xlfn.XLOOKUP($B450,IMDB_Movies_2[movie_title],IMDB_Movies_2[gross])</f>
        <v>79363785</v>
      </c>
      <c r="D450">
        <f>_xlfn.XLOOKUP($B450,IMDB_Movies_2[movie_title],IMDB_Movies_2[budget])</f>
        <v>80000000</v>
      </c>
      <c r="E450" s="1">
        <f t="shared" si="6"/>
        <v>-636215</v>
      </c>
    </row>
    <row r="451" spans="2:5" x14ac:dyDescent="0.3">
      <c r="B451" t="str">
        <v>Conspiracy Theory</v>
      </c>
      <c r="C451">
        <f>_xlfn.XLOOKUP($B451,IMDB_Movies_2[movie_title],IMDB_Movies_2[gross])</f>
        <v>76081498</v>
      </c>
      <c r="D451">
        <f>_xlfn.XLOOKUP($B451,IMDB_Movies_2[movie_title],IMDB_Movies_2[budget])</f>
        <v>75000000</v>
      </c>
      <c r="E451" s="1">
        <f t="shared" si="6"/>
        <v>1081498</v>
      </c>
    </row>
    <row r="452" spans="2:5" x14ac:dyDescent="0.3">
      <c r="B452" t="str">
        <v>Fury</v>
      </c>
      <c r="C452">
        <f>_xlfn.XLOOKUP($B452,IMDB_Movies_2[movie_title],IMDB_Movies_2[gross])</f>
        <v>85707116</v>
      </c>
      <c r="D452">
        <f>_xlfn.XLOOKUP($B452,IMDB_Movies_2[movie_title],IMDB_Movies_2[budget])</f>
        <v>68000000</v>
      </c>
      <c r="E452" s="1">
        <f t="shared" si="6"/>
        <v>17707116</v>
      </c>
    </row>
    <row r="453" spans="2:5" x14ac:dyDescent="0.3">
      <c r="B453" t="str">
        <v>Six Days Seven Nights</v>
      </c>
      <c r="C453">
        <f>_xlfn.XLOOKUP($B453,IMDB_Movies_2[movie_title],IMDB_Movies_2[gross])</f>
        <v>74329966</v>
      </c>
      <c r="D453">
        <f>_xlfn.XLOOKUP($B453,IMDB_Movies_2[movie_title],IMDB_Movies_2[budget])</f>
        <v>70000000</v>
      </c>
      <c r="E453" s="1">
        <f t="shared" ref="E453:E516" si="7">C453-D453</f>
        <v>4329966</v>
      </c>
    </row>
    <row r="454" spans="2:5" x14ac:dyDescent="0.3">
      <c r="B454" t="str">
        <v>Yogi Bear</v>
      </c>
      <c r="C454">
        <f>_xlfn.XLOOKUP($B454,IMDB_Movies_2[movie_title],IMDB_Movies_2[gross])</f>
        <v>100169068</v>
      </c>
      <c r="D454">
        <f>_xlfn.XLOOKUP($B454,IMDB_Movies_2[movie_title],IMDB_Movies_2[budget])</f>
        <v>80000000</v>
      </c>
      <c r="E454" s="1">
        <f t="shared" si="7"/>
        <v>20169068</v>
      </c>
    </row>
    <row r="455" spans="2:5" x14ac:dyDescent="0.3">
      <c r="B455" t="str">
        <v>Spirit: Stallion of the Cimarron</v>
      </c>
      <c r="C455">
        <f>_xlfn.XLOOKUP($B455,IMDB_Movies_2[movie_title],IMDB_Movies_2[gross])</f>
        <v>73215310</v>
      </c>
      <c r="D455">
        <f>_xlfn.XLOOKUP($B455,IMDB_Movies_2[movie_title],IMDB_Movies_2[budget])</f>
        <v>80000000</v>
      </c>
      <c r="E455" s="1">
        <f t="shared" si="7"/>
        <v>-6784690</v>
      </c>
    </row>
    <row r="456" spans="2:5" x14ac:dyDescent="0.3">
      <c r="B456" t="str">
        <v>Zookeeper</v>
      </c>
      <c r="C456">
        <f>_xlfn.XLOOKUP($B456,IMDB_Movies_2[movie_title],IMDB_Movies_2[gross])</f>
        <v>80360866</v>
      </c>
      <c r="D456">
        <f>_xlfn.XLOOKUP($B456,IMDB_Movies_2[movie_title],IMDB_Movies_2[budget])</f>
        <v>80000000</v>
      </c>
      <c r="E456" s="1">
        <f t="shared" si="7"/>
        <v>360866</v>
      </c>
    </row>
    <row r="457" spans="2:5" x14ac:dyDescent="0.3">
      <c r="B457" t="str">
        <v>Lost in Space</v>
      </c>
      <c r="C457">
        <f>_xlfn.XLOOKUP($B457,IMDB_Movies_2[movie_title],IMDB_Movies_2[gross])</f>
        <v>69102910</v>
      </c>
      <c r="D457">
        <f>_xlfn.XLOOKUP($B457,IMDB_Movies_2[movie_title],IMDB_Movies_2[budget])</f>
        <v>80000000</v>
      </c>
      <c r="E457" s="1">
        <f t="shared" si="7"/>
        <v>-10897090</v>
      </c>
    </row>
    <row r="458" spans="2:5" x14ac:dyDescent="0.3">
      <c r="B458" t="str">
        <v>The Manchurian Candidate</v>
      </c>
      <c r="C458">
        <f>_xlfn.XLOOKUP($B458,IMDB_Movies_2[movie_title],IMDB_Movies_2[gross])</f>
        <v>65948711</v>
      </c>
      <c r="D458">
        <f>_xlfn.XLOOKUP($B458,IMDB_Movies_2[movie_title],IMDB_Movies_2[budget])</f>
        <v>80000000</v>
      </c>
      <c r="E458" s="1">
        <f t="shared" si="7"/>
        <v>-14051289</v>
      </c>
    </row>
    <row r="459" spans="2:5" x14ac:dyDescent="0.3">
      <c r="B459" t="str">
        <v>Hotel Transylvania 2</v>
      </c>
      <c r="C459">
        <f>_xlfn.XLOOKUP($B459,IMDB_Movies_2[movie_title],IMDB_Movies_2[gross])</f>
        <v>169692572</v>
      </c>
      <c r="D459">
        <f>_xlfn.XLOOKUP($B459,IMDB_Movies_2[movie_title],IMDB_Movies_2[budget])</f>
        <v>80000000</v>
      </c>
      <c r="E459" s="1">
        <f t="shared" si="7"/>
        <v>89692572</v>
      </c>
    </row>
    <row r="460" spans="2:5" x14ac:dyDescent="0.3">
      <c r="B460" t="str">
        <v>Fantasia 2000</v>
      </c>
      <c r="C460">
        <f>_xlfn.XLOOKUP($B460,IMDB_Movies_2[movie_title],IMDB_Movies_2[gross])</f>
        <v>60507228</v>
      </c>
      <c r="D460">
        <f>_xlfn.XLOOKUP($B460,IMDB_Movies_2[movie_title],IMDB_Movies_2[budget])</f>
        <v>80000000</v>
      </c>
      <c r="E460" s="1">
        <f t="shared" si="7"/>
        <v>-19492772</v>
      </c>
    </row>
    <row r="461" spans="2:5" x14ac:dyDescent="0.3">
      <c r="B461" t="str">
        <v>The Time Machine</v>
      </c>
      <c r="C461">
        <f>_xlfn.XLOOKUP($B461,IMDB_Movies_2[movie_title],IMDB_Movies_2[gross])</f>
        <v>56684819</v>
      </c>
      <c r="D461">
        <f>_xlfn.XLOOKUP($B461,IMDB_Movies_2[movie_title],IMDB_Movies_2[budget])</f>
        <v>80000000</v>
      </c>
      <c r="E461" s="1">
        <f t="shared" si="7"/>
        <v>-23315181</v>
      </c>
    </row>
    <row r="462" spans="2:5" x14ac:dyDescent="0.3">
      <c r="B462" t="str">
        <v>Mighty Joe Young</v>
      </c>
      <c r="C462">
        <f>_xlfn.XLOOKUP($B462,IMDB_Movies_2[movie_title],IMDB_Movies_2[gross])</f>
        <v>50628009</v>
      </c>
      <c r="D462">
        <f>_xlfn.XLOOKUP($B462,IMDB_Movies_2[movie_title],IMDB_Movies_2[budget])</f>
        <v>90000000</v>
      </c>
      <c r="E462" s="1">
        <f t="shared" si="7"/>
        <v>-39371991</v>
      </c>
    </row>
    <row r="463" spans="2:5" x14ac:dyDescent="0.3">
      <c r="B463" t="str">
        <v>Swordfish</v>
      </c>
      <c r="C463">
        <f>_xlfn.XLOOKUP($B463,IMDB_Movies_2[movie_title],IMDB_Movies_2[gross])</f>
        <v>69772969</v>
      </c>
      <c r="D463">
        <f>_xlfn.XLOOKUP($B463,IMDB_Movies_2[movie_title],IMDB_Movies_2[budget])</f>
        <v>80000000</v>
      </c>
      <c r="E463" s="1">
        <f t="shared" si="7"/>
        <v>-10227031</v>
      </c>
    </row>
    <row r="464" spans="2:5" x14ac:dyDescent="0.3">
      <c r="B464" t="str">
        <v>The Legend of Zorro</v>
      </c>
      <c r="C464">
        <f>_xlfn.XLOOKUP($B464,IMDB_Movies_2[movie_title],IMDB_Movies_2[gross])</f>
        <v>45356386</v>
      </c>
      <c r="D464">
        <f>_xlfn.XLOOKUP($B464,IMDB_Movies_2[movie_title],IMDB_Movies_2[budget])</f>
        <v>75000000</v>
      </c>
      <c r="E464" s="1">
        <f t="shared" si="7"/>
        <v>-29643614</v>
      </c>
    </row>
    <row r="465" spans="2:5" x14ac:dyDescent="0.3">
      <c r="B465" t="str">
        <v>What Dreams May Come</v>
      </c>
      <c r="C465">
        <f>_xlfn.XLOOKUP($B465,IMDB_Movies_2[movie_title],IMDB_Movies_2[gross])</f>
        <v>55350897</v>
      </c>
      <c r="D465">
        <f>_xlfn.XLOOKUP($B465,IMDB_Movies_2[movie_title],IMDB_Movies_2[budget])</f>
        <v>85000000</v>
      </c>
      <c r="E465" s="1">
        <f t="shared" si="7"/>
        <v>-29649103</v>
      </c>
    </row>
    <row r="466" spans="2:5" x14ac:dyDescent="0.3">
      <c r="B466" t="str">
        <v>Little Nicky</v>
      </c>
      <c r="C466">
        <f>_xlfn.XLOOKUP($B466,IMDB_Movies_2[movie_title],IMDB_Movies_2[gross])</f>
        <v>39442871</v>
      </c>
      <c r="D466">
        <f>_xlfn.XLOOKUP($B466,IMDB_Movies_2[movie_title],IMDB_Movies_2[budget])</f>
        <v>80000000</v>
      </c>
      <c r="E466" s="1">
        <f t="shared" si="7"/>
        <v>-40557129</v>
      </c>
    </row>
    <row r="467" spans="2:5" x14ac:dyDescent="0.3">
      <c r="B467" t="str">
        <v>The Brothers Grimm</v>
      </c>
      <c r="C467">
        <f>_xlfn.XLOOKUP($B467,IMDB_Movies_2[movie_title],IMDB_Movies_2[gross])</f>
        <v>37899638</v>
      </c>
      <c r="D467">
        <f>_xlfn.XLOOKUP($B467,IMDB_Movies_2[movie_title],IMDB_Movies_2[budget])</f>
        <v>88000000</v>
      </c>
      <c r="E467" s="1">
        <f t="shared" si="7"/>
        <v>-50100362</v>
      </c>
    </row>
    <row r="468" spans="2:5" x14ac:dyDescent="0.3">
      <c r="B468" t="str">
        <v>Mars Attacks!</v>
      </c>
      <c r="C468">
        <f>_xlfn.XLOOKUP($B468,IMDB_Movies_2[movie_title],IMDB_Movies_2[gross])</f>
        <v>37754208</v>
      </c>
      <c r="D468">
        <f>_xlfn.XLOOKUP($B468,IMDB_Movies_2[movie_title],IMDB_Movies_2[budget])</f>
        <v>70000000</v>
      </c>
      <c r="E468" s="1">
        <f t="shared" si="7"/>
        <v>-32245792</v>
      </c>
    </row>
    <row r="469" spans="2:5" x14ac:dyDescent="0.3">
      <c r="B469" t="str">
        <v>Surrogates</v>
      </c>
      <c r="C469">
        <f>_xlfn.XLOOKUP($B469,IMDB_Movies_2[movie_title],IMDB_Movies_2[gross])</f>
        <v>38542418</v>
      </c>
      <c r="D469">
        <f>_xlfn.XLOOKUP($B469,IMDB_Movies_2[movie_title],IMDB_Movies_2[budget])</f>
        <v>80000000</v>
      </c>
      <c r="E469" s="1">
        <f t="shared" si="7"/>
        <v>-41457582</v>
      </c>
    </row>
    <row r="470" spans="2:5" x14ac:dyDescent="0.3">
      <c r="B470" t="str">
        <v>Thirteen Days</v>
      </c>
      <c r="C470">
        <f>_xlfn.XLOOKUP($B470,IMDB_Movies_2[movie_title],IMDB_Movies_2[gross])</f>
        <v>34566746</v>
      </c>
      <c r="D470">
        <f>_xlfn.XLOOKUP($B470,IMDB_Movies_2[movie_title],IMDB_Movies_2[budget])</f>
        <v>80000000</v>
      </c>
      <c r="E470" s="1">
        <f t="shared" si="7"/>
        <v>-45433254</v>
      </c>
    </row>
    <row r="471" spans="2:5" x14ac:dyDescent="0.3">
      <c r="B471" t="str">
        <v>Daylight</v>
      </c>
      <c r="C471">
        <f>_xlfn.XLOOKUP($B471,IMDB_Movies_2[movie_title],IMDB_Movies_2[gross])</f>
        <v>32885565</v>
      </c>
      <c r="D471">
        <f>_xlfn.XLOOKUP($B471,IMDB_Movies_2[movie_title],IMDB_Movies_2[budget])</f>
        <v>80000000</v>
      </c>
      <c r="E471" s="1">
        <f t="shared" si="7"/>
        <v>-47114435</v>
      </c>
    </row>
    <row r="472" spans="2:5" x14ac:dyDescent="0.3">
      <c r="B472" t="str">
        <v>Walking with Dinosaurs 3D</v>
      </c>
      <c r="C472">
        <f>_xlfn.XLOOKUP($B472,IMDB_Movies_2[movie_title],IMDB_Movies_2[gross])</f>
        <v>36073232</v>
      </c>
      <c r="D472">
        <f>_xlfn.XLOOKUP($B472,IMDB_Movies_2[movie_title],IMDB_Movies_2[budget])</f>
        <v>80000000</v>
      </c>
      <c r="E472" s="1">
        <f t="shared" si="7"/>
        <v>-43926768</v>
      </c>
    </row>
    <row r="473" spans="2:5" x14ac:dyDescent="0.3">
      <c r="B473" t="str">
        <v>Battlefield Earth</v>
      </c>
      <c r="C473">
        <f>_xlfn.XLOOKUP($B473,IMDB_Movies_2[movie_title],IMDB_Movies_2[gross])</f>
        <v>21471685</v>
      </c>
      <c r="D473">
        <f>_xlfn.XLOOKUP($B473,IMDB_Movies_2[movie_title],IMDB_Movies_2[budget])</f>
        <v>44000000</v>
      </c>
      <c r="E473" s="1">
        <f t="shared" si="7"/>
        <v>-22528315</v>
      </c>
    </row>
    <row r="474" spans="2:5" x14ac:dyDescent="0.3">
      <c r="B474" t="str">
        <v>Looney Tunes: Back in Action</v>
      </c>
      <c r="C474">
        <f>_xlfn.XLOOKUP($B474,IMDB_Movies_2[movie_title],IMDB_Movies_2[gross])</f>
        <v>20950820</v>
      </c>
      <c r="D474">
        <f>_xlfn.XLOOKUP($B474,IMDB_Movies_2[movie_title],IMDB_Movies_2[budget])</f>
        <v>80000000</v>
      </c>
      <c r="E474" s="1">
        <f t="shared" si="7"/>
        <v>-59049180</v>
      </c>
    </row>
    <row r="475" spans="2:5" x14ac:dyDescent="0.3">
      <c r="B475" t="str">
        <v>Nine</v>
      </c>
      <c r="C475">
        <f>_xlfn.XLOOKUP($B475,IMDB_Movies_2[movie_title],IMDB_Movies_2[gross])</f>
        <v>19673424</v>
      </c>
      <c r="D475">
        <f>_xlfn.XLOOKUP($B475,IMDB_Movies_2[movie_title],IMDB_Movies_2[budget])</f>
        <v>80000000</v>
      </c>
      <c r="E475" s="1">
        <f t="shared" si="7"/>
        <v>-60326576</v>
      </c>
    </row>
    <row r="476" spans="2:5" x14ac:dyDescent="0.3">
      <c r="B476" t="str">
        <v>Timeline</v>
      </c>
      <c r="C476">
        <f>_xlfn.XLOOKUP($B476,IMDB_Movies_2[movie_title],IMDB_Movies_2[gross])</f>
        <v>19480739</v>
      </c>
      <c r="D476">
        <f>_xlfn.XLOOKUP($B476,IMDB_Movies_2[movie_title],IMDB_Movies_2[budget])</f>
        <v>80000000</v>
      </c>
      <c r="E476" s="1">
        <f t="shared" si="7"/>
        <v>-60519261</v>
      </c>
    </row>
    <row r="477" spans="2:5" x14ac:dyDescent="0.3">
      <c r="B477" t="str">
        <v>The Postman</v>
      </c>
      <c r="C477">
        <f>_xlfn.XLOOKUP($B477,IMDB_Movies_2[movie_title],IMDB_Movies_2[gross])</f>
        <v>17593391</v>
      </c>
      <c r="D477">
        <f>_xlfn.XLOOKUP($B477,IMDB_Movies_2[movie_title],IMDB_Movies_2[budget])</f>
        <v>80000000</v>
      </c>
      <c r="E477" s="1">
        <f t="shared" si="7"/>
        <v>-62406609</v>
      </c>
    </row>
    <row r="478" spans="2:5" x14ac:dyDescent="0.3">
      <c r="B478" t="str">
        <v>Babe: Pig in the City</v>
      </c>
      <c r="C478">
        <f>_xlfn.XLOOKUP($B478,IMDB_Movies_2[movie_title],IMDB_Movies_2[gross])</f>
        <v>18318000</v>
      </c>
      <c r="D478">
        <f>_xlfn.XLOOKUP($B478,IMDB_Movies_2[movie_title],IMDB_Movies_2[budget])</f>
        <v>80000000</v>
      </c>
      <c r="E478" s="1">
        <f t="shared" si="7"/>
        <v>-61682000</v>
      </c>
    </row>
    <row r="479" spans="2:5" x14ac:dyDescent="0.3">
      <c r="B479" t="str">
        <v>The Last Witch Hunter</v>
      </c>
      <c r="C479">
        <f>_xlfn.XLOOKUP($B479,IMDB_Movies_2[movie_title],IMDB_Movies_2[gross])</f>
        <v>27356090</v>
      </c>
      <c r="D479">
        <f>_xlfn.XLOOKUP($B479,IMDB_Movies_2[movie_title],IMDB_Movies_2[budget])</f>
        <v>90000000</v>
      </c>
      <c r="E479" s="1">
        <f t="shared" si="7"/>
        <v>-62643910</v>
      </c>
    </row>
    <row r="480" spans="2:5" x14ac:dyDescent="0.3">
      <c r="B480" t="str">
        <v>Red Planet</v>
      </c>
      <c r="C480">
        <f>_xlfn.XLOOKUP($B480,IMDB_Movies_2[movie_title],IMDB_Movies_2[gross])</f>
        <v>17473245</v>
      </c>
      <c r="D480">
        <f>_xlfn.XLOOKUP($B480,IMDB_Movies_2[movie_title],IMDB_Movies_2[budget])</f>
        <v>70000000</v>
      </c>
      <c r="E480" s="1">
        <f t="shared" si="7"/>
        <v>-52526755</v>
      </c>
    </row>
    <row r="481" spans="2:5" x14ac:dyDescent="0.3">
      <c r="B481" t="str">
        <v>Arthur and the Invisibles</v>
      </c>
      <c r="C481">
        <f>_xlfn.XLOOKUP($B481,IMDB_Movies_2[movie_title],IMDB_Movies_2[gross])</f>
        <v>15131330</v>
      </c>
      <c r="D481">
        <f>_xlfn.XLOOKUP($B481,IMDB_Movies_2[movie_title],IMDB_Movies_2[budget])</f>
        <v>86000000</v>
      </c>
      <c r="E481" s="1">
        <f t="shared" si="7"/>
        <v>-70868670</v>
      </c>
    </row>
    <row r="482" spans="2:5" x14ac:dyDescent="0.3">
      <c r="B482" t="str">
        <v>Oceans</v>
      </c>
      <c r="C482">
        <f>_xlfn.XLOOKUP($B482,IMDB_Movies_2[movie_title],IMDB_Movies_2[gross])</f>
        <v>19406406</v>
      </c>
      <c r="D482">
        <f>_xlfn.XLOOKUP($B482,IMDB_Movies_2[movie_title],IMDB_Movies_2[budget])</f>
        <v>40000000</v>
      </c>
      <c r="E482" s="1">
        <f t="shared" si="7"/>
        <v>-20593594</v>
      </c>
    </row>
    <row r="483" spans="2:5" x14ac:dyDescent="0.3">
      <c r="B483" t="str">
        <v>A Sound of Thunder</v>
      </c>
      <c r="C483">
        <f>_xlfn.XLOOKUP($B483,IMDB_Movies_2[movie_title],IMDB_Movies_2[gross])</f>
        <v>1891821</v>
      </c>
      <c r="D483">
        <f>_xlfn.XLOOKUP($B483,IMDB_Movies_2[movie_title],IMDB_Movies_2[budget])</f>
        <v>52000000</v>
      </c>
      <c r="E483" s="1">
        <f t="shared" si="7"/>
        <v>-50108179</v>
      </c>
    </row>
    <row r="484" spans="2:5" x14ac:dyDescent="0.3">
      <c r="B484" t="str">
        <v>Pompeii</v>
      </c>
      <c r="C484">
        <f>_xlfn.XLOOKUP($B484,IMDB_Movies_2[movie_title],IMDB_Movies_2[gross])</f>
        <v>23219748</v>
      </c>
      <c r="D484">
        <f>_xlfn.XLOOKUP($B484,IMDB_Movies_2[movie_title],IMDB_Movies_2[budget])</f>
        <v>80000000</v>
      </c>
      <c r="E484" s="1">
        <f t="shared" si="7"/>
        <v>-56780252</v>
      </c>
    </row>
    <row r="485" spans="2:5" x14ac:dyDescent="0.3">
      <c r="B485" t="str">
        <v>A Beautiful Mind</v>
      </c>
      <c r="C485">
        <f>_xlfn.XLOOKUP($B485,IMDB_Movies_2[movie_title],IMDB_Movies_2[gross])</f>
        <v>170708996</v>
      </c>
      <c r="D485">
        <f>_xlfn.XLOOKUP($B485,IMDB_Movies_2[movie_title],IMDB_Movies_2[budget])</f>
        <v>58000000</v>
      </c>
      <c r="E485" s="1">
        <f t="shared" si="7"/>
        <v>112708996</v>
      </c>
    </row>
    <row r="486" spans="2:5" x14ac:dyDescent="0.3">
      <c r="B486" t="str">
        <v>The Lion King</v>
      </c>
      <c r="C486">
        <f>_xlfn.XLOOKUP($B486,IMDB_Movies_2[movie_title],IMDB_Movies_2[gross])</f>
        <v>422783777</v>
      </c>
      <c r="D486">
        <f>_xlfn.XLOOKUP($B486,IMDB_Movies_2[movie_title],IMDB_Movies_2[budget])</f>
        <v>45000000</v>
      </c>
      <c r="E486" s="1">
        <f t="shared" si="7"/>
        <v>377783777</v>
      </c>
    </row>
    <row r="487" spans="2:5" x14ac:dyDescent="0.3">
      <c r="B487" t="str">
        <v>Journey 2: The Mysterious Island</v>
      </c>
      <c r="C487">
        <f>_xlfn.XLOOKUP($B487,IMDB_Movies_2[movie_title],IMDB_Movies_2[gross])</f>
        <v>103812241</v>
      </c>
      <c r="D487">
        <f>_xlfn.XLOOKUP($B487,IMDB_Movies_2[movie_title],IMDB_Movies_2[budget])</f>
        <v>79000000</v>
      </c>
      <c r="E487" s="1">
        <f t="shared" si="7"/>
        <v>24812241</v>
      </c>
    </row>
    <row r="488" spans="2:5" x14ac:dyDescent="0.3">
      <c r="B488" t="str">
        <v>Cloudy with a Chance of Meatballs 2</v>
      </c>
      <c r="C488">
        <f>_xlfn.XLOOKUP($B488,IMDB_Movies_2[movie_title],IMDB_Movies_2[gross])</f>
        <v>119793567</v>
      </c>
      <c r="D488">
        <f>_xlfn.XLOOKUP($B488,IMDB_Movies_2[movie_title],IMDB_Movies_2[budget])</f>
        <v>78000000</v>
      </c>
      <c r="E488" s="1">
        <f t="shared" si="7"/>
        <v>41793567</v>
      </c>
    </row>
    <row r="489" spans="2:5" x14ac:dyDescent="0.3">
      <c r="B489" t="str">
        <v>Red Dragon</v>
      </c>
      <c r="C489">
        <f>_xlfn.XLOOKUP($B489,IMDB_Movies_2[movie_title],IMDB_Movies_2[gross])</f>
        <v>92930005</v>
      </c>
      <c r="D489">
        <f>_xlfn.XLOOKUP($B489,IMDB_Movies_2[movie_title],IMDB_Movies_2[budget])</f>
        <v>78000000</v>
      </c>
      <c r="E489" s="1">
        <f t="shared" si="7"/>
        <v>14930005</v>
      </c>
    </row>
    <row r="490" spans="2:5" x14ac:dyDescent="0.3">
      <c r="B490" t="str">
        <v>Hidalgo</v>
      </c>
      <c r="C490">
        <f>_xlfn.XLOOKUP($B490,IMDB_Movies_2[movie_title],IMDB_Movies_2[gross])</f>
        <v>67286731</v>
      </c>
      <c r="D490">
        <f>_xlfn.XLOOKUP($B490,IMDB_Movies_2[movie_title],IMDB_Movies_2[budget])</f>
        <v>100000000</v>
      </c>
      <c r="E490" s="1">
        <f t="shared" si="7"/>
        <v>-32713269</v>
      </c>
    </row>
    <row r="491" spans="2:5" x14ac:dyDescent="0.3">
      <c r="B491" t="str">
        <v>Jack and Jill</v>
      </c>
      <c r="C491">
        <f>_xlfn.XLOOKUP($B491,IMDB_Movies_2[movie_title],IMDB_Movies_2[gross])</f>
        <v>74158157</v>
      </c>
      <c r="D491">
        <f>_xlfn.XLOOKUP($B491,IMDB_Movies_2[movie_title],IMDB_Movies_2[budget])</f>
        <v>79000000</v>
      </c>
      <c r="E491" s="1">
        <f t="shared" si="7"/>
        <v>-4841843</v>
      </c>
    </row>
    <row r="492" spans="2:5" x14ac:dyDescent="0.3">
      <c r="B492" t="str">
        <v>2 Fast 2 Furious</v>
      </c>
      <c r="C492">
        <f>_xlfn.XLOOKUP($B492,IMDB_Movies_2[movie_title],IMDB_Movies_2[gross])</f>
        <v>127083765</v>
      </c>
      <c r="D492">
        <f>_xlfn.XLOOKUP($B492,IMDB_Movies_2[movie_title],IMDB_Movies_2[budget])</f>
        <v>76000000</v>
      </c>
      <c r="E492" s="1">
        <f t="shared" si="7"/>
        <v>51083765</v>
      </c>
    </row>
    <row r="493" spans="2:5" x14ac:dyDescent="0.3">
      <c r="B493" t="str">
        <v>The Little Prince</v>
      </c>
      <c r="C493">
        <f>_xlfn.XLOOKUP($B493,IMDB_Movies_2[movie_title],IMDB_Movies_2[gross])</f>
        <v>1339152</v>
      </c>
      <c r="D493">
        <f>_xlfn.XLOOKUP($B493,IMDB_Movies_2[movie_title],IMDB_Movies_2[budget])</f>
        <v>81200000</v>
      </c>
      <c r="E493" s="1">
        <f t="shared" si="7"/>
        <v>-79860848</v>
      </c>
    </row>
    <row r="494" spans="2:5" x14ac:dyDescent="0.3">
      <c r="B494" t="str">
        <v>The Invasion</v>
      </c>
      <c r="C494">
        <f>_xlfn.XLOOKUP($B494,IMDB_Movies_2[movie_title],IMDB_Movies_2[gross])</f>
        <v>15071514</v>
      </c>
      <c r="D494">
        <f>_xlfn.XLOOKUP($B494,IMDB_Movies_2[movie_title],IMDB_Movies_2[budget])</f>
        <v>80000000</v>
      </c>
      <c r="E494" s="1">
        <f t="shared" si="7"/>
        <v>-64928486</v>
      </c>
    </row>
    <row r="495" spans="2:5" x14ac:dyDescent="0.3">
      <c r="B495" t="str">
        <v>The Adventures of Rocky &amp; Bullwinkle</v>
      </c>
      <c r="C495">
        <f>_xlfn.XLOOKUP($B495,IMDB_Movies_2[movie_title],IMDB_Movies_2[gross])</f>
        <v>26000610</v>
      </c>
      <c r="D495">
        <f>_xlfn.XLOOKUP($B495,IMDB_Movies_2[movie_title],IMDB_Movies_2[budget])</f>
        <v>76000000</v>
      </c>
      <c r="E495" s="1">
        <f t="shared" si="7"/>
        <v>-49999390</v>
      </c>
    </row>
    <row r="496" spans="2:5" x14ac:dyDescent="0.3">
      <c r="B496" t="str">
        <v>The Secret Life of Pets</v>
      </c>
      <c r="C496">
        <f>_xlfn.XLOOKUP($B496,IMDB_Movies_2[movie_title],IMDB_Movies_2[gross])</f>
        <v>323505540</v>
      </c>
      <c r="D496">
        <f>_xlfn.XLOOKUP($B496,IMDB_Movies_2[movie_title],IMDB_Movies_2[budget])</f>
        <v>75000000</v>
      </c>
      <c r="E496" s="1">
        <f t="shared" si="7"/>
        <v>248505540</v>
      </c>
    </row>
    <row r="497" spans="2:5" x14ac:dyDescent="0.3">
      <c r="B497" t="str">
        <v>The League of Extraordinary Gentlemen</v>
      </c>
      <c r="C497">
        <f>_xlfn.XLOOKUP($B497,IMDB_Movies_2[movie_title],IMDB_Movies_2[gross])</f>
        <v>66462600</v>
      </c>
      <c r="D497">
        <f>_xlfn.XLOOKUP($B497,IMDB_Movies_2[movie_title],IMDB_Movies_2[budget])</f>
        <v>78000000</v>
      </c>
      <c r="E497" s="1">
        <f t="shared" si="7"/>
        <v>-11537400</v>
      </c>
    </row>
    <row r="498" spans="2:5" x14ac:dyDescent="0.3">
      <c r="B498" t="str">
        <v>Despicable Me 2</v>
      </c>
      <c r="C498">
        <f>_xlfn.XLOOKUP($B498,IMDB_Movies_2[movie_title],IMDB_Movies_2[gross])</f>
        <v>368049635</v>
      </c>
      <c r="D498">
        <f>_xlfn.XLOOKUP($B498,IMDB_Movies_2[movie_title],IMDB_Movies_2[budget])</f>
        <v>76000000</v>
      </c>
      <c r="E498" s="1">
        <f t="shared" si="7"/>
        <v>292049635</v>
      </c>
    </row>
    <row r="499" spans="2:5" x14ac:dyDescent="0.3">
      <c r="B499" t="str">
        <v>Independence Day</v>
      </c>
      <c r="C499">
        <f>_xlfn.XLOOKUP($B499,IMDB_Movies_2[movie_title],IMDB_Movies_2[gross])</f>
        <v>306124059</v>
      </c>
      <c r="D499">
        <f>_xlfn.XLOOKUP($B499,IMDB_Movies_2[movie_title],IMDB_Movies_2[budget])</f>
        <v>75000000</v>
      </c>
      <c r="E499" s="1">
        <f t="shared" si="7"/>
        <v>231124059</v>
      </c>
    </row>
    <row r="500" spans="2:5" x14ac:dyDescent="0.3">
      <c r="B500" t="str">
        <v>The Lost World: Jurassic Park</v>
      </c>
      <c r="C500">
        <f>_xlfn.XLOOKUP($B500,IMDB_Movies_2[movie_title],IMDB_Movies_2[gross])</f>
        <v>229074524</v>
      </c>
      <c r="D500">
        <f>_xlfn.XLOOKUP($B500,IMDB_Movies_2[movie_title],IMDB_Movies_2[budget])</f>
        <v>73000000</v>
      </c>
      <c r="E500" s="1">
        <f t="shared" si="7"/>
        <v>156074524</v>
      </c>
    </row>
    <row r="501" spans="2:5" x14ac:dyDescent="0.3">
      <c r="B501" t="str">
        <v>Madagascar</v>
      </c>
      <c r="C501">
        <f>_xlfn.XLOOKUP($B501,IMDB_Movies_2[movie_title],IMDB_Movies_2[gross])</f>
        <v>193136719</v>
      </c>
      <c r="D501">
        <f>_xlfn.XLOOKUP($B501,IMDB_Movies_2[movie_title],IMDB_Movies_2[budget])</f>
        <v>75000000</v>
      </c>
      <c r="E501" s="1">
        <f t="shared" si="7"/>
        <v>118136719</v>
      </c>
    </row>
    <row r="502" spans="2:5" x14ac:dyDescent="0.3">
      <c r="B502" t="str">
        <v>Children of Men</v>
      </c>
      <c r="C502">
        <f>_xlfn.XLOOKUP($B502,IMDB_Movies_2[movie_title],IMDB_Movies_2[gross])</f>
        <v>35286428</v>
      </c>
      <c r="D502">
        <f>_xlfn.XLOOKUP($B502,IMDB_Movies_2[movie_title],IMDB_Movies_2[budget])</f>
        <v>76000000</v>
      </c>
      <c r="E502" s="1">
        <f t="shared" si="7"/>
        <v>-40713572</v>
      </c>
    </row>
    <row r="503" spans="2:5" x14ac:dyDescent="0.3">
      <c r="B503" t="str">
        <v>X-Men</v>
      </c>
      <c r="C503">
        <f>_xlfn.XLOOKUP($B503,IMDB_Movies_2[movie_title],IMDB_Movies_2[gross])</f>
        <v>157299717</v>
      </c>
      <c r="D503">
        <f>_xlfn.XLOOKUP($B503,IMDB_Movies_2[movie_title],IMDB_Movies_2[budget])</f>
        <v>75000000</v>
      </c>
      <c r="E503" s="1">
        <f t="shared" si="7"/>
        <v>82299717</v>
      </c>
    </row>
    <row r="504" spans="2:5" x14ac:dyDescent="0.3">
      <c r="B504" t="str">
        <v>Wanted</v>
      </c>
      <c r="C504">
        <f>_xlfn.XLOOKUP($B504,IMDB_Movies_2[movie_title],IMDB_Movies_2[gross])</f>
        <v>134568845</v>
      </c>
      <c r="D504">
        <f>_xlfn.XLOOKUP($B504,IMDB_Movies_2[movie_title],IMDB_Movies_2[budget])</f>
        <v>75000000</v>
      </c>
      <c r="E504" s="1">
        <f t="shared" si="7"/>
        <v>59568845</v>
      </c>
    </row>
    <row r="505" spans="2:5" x14ac:dyDescent="0.3">
      <c r="B505" t="str">
        <v>The Rock</v>
      </c>
      <c r="C505">
        <f>_xlfn.XLOOKUP($B505,IMDB_Movies_2[movie_title],IMDB_Movies_2[gross])</f>
        <v>134006721</v>
      </c>
      <c r="D505">
        <f>_xlfn.XLOOKUP($B505,IMDB_Movies_2[movie_title],IMDB_Movies_2[budget])</f>
        <v>75000000</v>
      </c>
      <c r="E505" s="1">
        <f t="shared" si="7"/>
        <v>59006721</v>
      </c>
    </row>
    <row r="506" spans="2:5" x14ac:dyDescent="0.3">
      <c r="B506" t="str">
        <v>Ice Age: The Meltdown</v>
      </c>
      <c r="C506">
        <f>_xlfn.XLOOKUP($B506,IMDB_Movies_2[movie_title],IMDB_Movies_2[gross])</f>
        <v>195329763</v>
      </c>
      <c r="D506">
        <f>_xlfn.XLOOKUP($B506,IMDB_Movies_2[movie_title],IMDB_Movies_2[budget])</f>
        <v>80000000</v>
      </c>
      <c r="E506" s="1">
        <f t="shared" si="7"/>
        <v>115329763</v>
      </c>
    </row>
    <row r="507" spans="2:5" x14ac:dyDescent="0.3">
      <c r="B507" t="str">
        <v>50 First Dates</v>
      </c>
      <c r="C507">
        <f>_xlfn.XLOOKUP($B507,IMDB_Movies_2[movie_title],IMDB_Movies_2[gross])</f>
        <v>120776832</v>
      </c>
      <c r="D507">
        <f>_xlfn.XLOOKUP($B507,IMDB_Movies_2[movie_title],IMDB_Movies_2[budget])</f>
        <v>75000000</v>
      </c>
      <c r="E507" s="1">
        <f t="shared" si="7"/>
        <v>45776832</v>
      </c>
    </row>
    <row r="508" spans="2:5" x14ac:dyDescent="0.3">
      <c r="B508" t="str">
        <v>Hairspray</v>
      </c>
      <c r="C508">
        <f>_xlfn.XLOOKUP($B508,IMDB_Movies_2[movie_title],IMDB_Movies_2[gross])</f>
        <v>118823091</v>
      </c>
      <c r="D508">
        <f>_xlfn.XLOOKUP($B508,IMDB_Movies_2[movie_title],IMDB_Movies_2[budget])</f>
        <v>75000000</v>
      </c>
      <c r="E508" s="1">
        <f t="shared" si="7"/>
        <v>43823091</v>
      </c>
    </row>
    <row r="509" spans="2:5" x14ac:dyDescent="0.3">
      <c r="B509" t="str">
        <v>Exorcist: The Beginning</v>
      </c>
      <c r="C509">
        <f>_xlfn.XLOOKUP($B509,IMDB_Movies_2[movie_title],IMDB_Movies_2[gross])</f>
        <v>41814863</v>
      </c>
      <c r="D509">
        <f>_xlfn.XLOOKUP($B509,IMDB_Movies_2[movie_title],IMDB_Movies_2[budget])</f>
        <v>50000000</v>
      </c>
      <c r="E509" s="1">
        <f t="shared" si="7"/>
        <v>-8185137</v>
      </c>
    </row>
    <row r="510" spans="2:5" x14ac:dyDescent="0.3">
      <c r="B510" t="str">
        <v>Inspector Gadget</v>
      </c>
      <c r="C510">
        <f>_xlfn.XLOOKUP($B510,IMDB_Movies_2[movie_title],IMDB_Movies_2[gross])</f>
        <v>97360069</v>
      </c>
      <c r="D510">
        <f>_xlfn.XLOOKUP($B510,IMDB_Movies_2[movie_title],IMDB_Movies_2[budget])</f>
        <v>75000000</v>
      </c>
      <c r="E510" s="1">
        <f t="shared" si="7"/>
        <v>22360069</v>
      </c>
    </row>
    <row r="511" spans="2:5" x14ac:dyDescent="0.3">
      <c r="B511" t="str">
        <v>Now You See Me</v>
      </c>
      <c r="C511">
        <f>_xlfn.XLOOKUP($B511,IMDB_Movies_2[movie_title],IMDB_Movies_2[gross])</f>
        <v>117698894</v>
      </c>
      <c r="D511">
        <f>_xlfn.XLOOKUP($B511,IMDB_Movies_2[movie_title],IMDB_Movies_2[budget])</f>
        <v>75000000</v>
      </c>
      <c r="E511" s="1">
        <f t="shared" si="7"/>
        <v>42698894</v>
      </c>
    </row>
    <row r="512" spans="2:5" x14ac:dyDescent="0.3">
      <c r="B512" t="str">
        <v>Grown Ups</v>
      </c>
      <c r="C512">
        <f>_xlfn.XLOOKUP($B512,IMDB_Movies_2[movie_title],IMDB_Movies_2[gross])</f>
        <v>162001186</v>
      </c>
      <c r="D512">
        <f>_xlfn.XLOOKUP($B512,IMDB_Movies_2[movie_title],IMDB_Movies_2[budget])</f>
        <v>80000000</v>
      </c>
      <c r="E512" s="1">
        <f t="shared" si="7"/>
        <v>82001186</v>
      </c>
    </row>
    <row r="513" spans="2:5" x14ac:dyDescent="0.3">
      <c r="B513" t="str">
        <v>The Terminal</v>
      </c>
      <c r="C513">
        <f>_xlfn.XLOOKUP($B513,IMDB_Movies_2[movie_title],IMDB_Movies_2[gross])</f>
        <v>77032279</v>
      </c>
      <c r="D513">
        <f>_xlfn.XLOOKUP($B513,IMDB_Movies_2[movie_title],IMDB_Movies_2[budget])</f>
        <v>60000000</v>
      </c>
      <c r="E513" s="1">
        <f t="shared" si="7"/>
        <v>17032279</v>
      </c>
    </row>
    <row r="514" spans="2:5" x14ac:dyDescent="0.3">
      <c r="B514" t="str">
        <v>Hotel for Dogs</v>
      </c>
      <c r="C514">
        <f>_xlfn.XLOOKUP($B514,IMDB_Movies_2[movie_title],IMDB_Movies_2[gross])</f>
        <v>73023275</v>
      </c>
      <c r="D514">
        <f>_xlfn.XLOOKUP($B514,IMDB_Movies_2[movie_title],IMDB_Movies_2[budget])</f>
        <v>35000000</v>
      </c>
      <c r="E514" s="1">
        <f t="shared" si="7"/>
        <v>38023275</v>
      </c>
    </row>
    <row r="515" spans="2:5" x14ac:dyDescent="0.3">
      <c r="B515" t="str">
        <v>Vertical Limit</v>
      </c>
      <c r="C515">
        <f>_xlfn.XLOOKUP($B515,IMDB_Movies_2[movie_title],IMDB_Movies_2[gross])</f>
        <v>68473360</v>
      </c>
      <c r="D515">
        <f>_xlfn.XLOOKUP($B515,IMDB_Movies_2[movie_title],IMDB_Movies_2[budget])</f>
        <v>75000000</v>
      </c>
      <c r="E515" s="1">
        <f t="shared" si="7"/>
        <v>-6526640</v>
      </c>
    </row>
    <row r="516" spans="2:5" x14ac:dyDescent="0.3">
      <c r="B516" t="str">
        <v>Charlie Wilson's War</v>
      </c>
      <c r="C516">
        <f>_xlfn.XLOOKUP($B516,IMDB_Movies_2[movie_title],IMDB_Movies_2[gross])</f>
        <v>66636385</v>
      </c>
      <c r="D516">
        <f>_xlfn.XLOOKUP($B516,IMDB_Movies_2[movie_title],IMDB_Movies_2[budget])</f>
        <v>75000000</v>
      </c>
      <c r="E516" s="1">
        <f t="shared" si="7"/>
        <v>-8363615</v>
      </c>
    </row>
    <row r="517" spans="2:5" x14ac:dyDescent="0.3">
      <c r="B517" t="str">
        <v>Shark Tale</v>
      </c>
      <c r="C517">
        <f>_xlfn.XLOOKUP($B517,IMDB_Movies_2[movie_title],IMDB_Movies_2[gross])</f>
        <v>160762022</v>
      </c>
      <c r="D517">
        <f>_xlfn.XLOOKUP($B517,IMDB_Movies_2[movie_title],IMDB_Movies_2[budget])</f>
        <v>75000000</v>
      </c>
      <c r="E517" s="1">
        <f t="shared" ref="E517:E580" si="8">C517-D517</f>
        <v>85762022</v>
      </c>
    </row>
    <row r="518" spans="2:5" x14ac:dyDescent="0.3">
      <c r="B518" t="str">
        <v>Dreamgirls</v>
      </c>
      <c r="C518">
        <f>_xlfn.XLOOKUP($B518,IMDB_Movies_2[movie_title],IMDB_Movies_2[gross])</f>
        <v>103338338</v>
      </c>
      <c r="D518">
        <f>_xlfn.XLOOKUP($B518,IMDB_Movies_2[movie_title],IMDB_Movies_2[budget])</f>
        <v>70000000</v>
      </c>
      <c r="E518" s="1">
        <f t="shared" si="8"/>
        <v>33338338</v>
      </c>
    </row>
    <row r="519" spans="2:5" x14ac:dyDescent="0.3">
      <c r="B519" t="str">
        <v>Be Cool</v>
      </c>
      <c r="C519">
        <f>_xlfn.XLOOKUP($B519,IMDB_Movies_2[movie_title],IMDB_Movies_2[gross])</f>
        <v>55808744</v>
      </c>
      <c r="D519">
        <f>_xlfn.XLOOKUP($B519,IMDB_Movies_2[movie_title],IMDB_Movies_2[budget])</f>
        <v>53000000</v>
      </c>
      <c r="E519" s="1">
        <f t="shared" si="8"/>
        <v>2808744</v>
      </c>
    </row>
    <row r="520" spans="2:5" x14ac:dyDescent="0.3">
      <c r="B520" t="str">
        <v>Munich</v>
      </c>
      <c r="C520">
        <f>_xlfn.XLOOKUP($B520,IMDB_Movies_2[movie_title],IMDB_Movies_2[gross])</f>
        <v>47379090</v>
      </c>
      <c r="D520">
        <f>_xlfn.XLOOKUP($B520,IMDB_Movies_2[movie_title],IMDB_Movies_2[budget])</f>
        <v>70000000</v>
      </c>
      <c r="E520" s="1">
        <f t="shared" si="8"/>
        <v>-22620910</v>
      </c>
    </row>
    <row r="521" spans="2:5" x14ac:dyDescent="0.3">
      <c r="B521" t="str">
        <v>Tears of the Sun</v>
      </c>
      <c r="C521">
        <f>_xlfn.XLOOKUP($B521,IMDB_Movies_2[movie_title],IMDB_Movies_2[gross])</f>
        <v>43426961</v>
      </c>
      <c r="D521">
        <f>_xlfn.XLOOKUP($B521,IMDB_Movies_2[movie_title],IMDB_Movies_2[budget])</f>
        <v>70000000</v>
      </c>
      <c r="E521" s="1">
        <f t="shared" si="8"/>
        <v>-26573039</v>
      </c>
    </row>
    <row r="522" spans="2:5" x14ac:dyDescent="0.3">
      <c r="B522" t="str">
        <v>Killers</v>
      </c>
      <c r="C522">
        <f>_xlfn.XLOOKUP($B522,IMDB_Movies_2[movie_title],IMDB_Movies_2[gross])</f>
        <v>47000485</v>
      </c>
      <c r="D522">
        <f>_xlfn.XLOOKUP($B522,IMDB_Movies_2[movie_title],IMDB_Movies_2[budget])</f>
        <v>75000000</v>
      </c>
      <c r="E522" s="1">
        <f t="shared" si="8"/>
        <v>-27999515</v>
      </c>
    </row>
    <row r="523" spans="2:5" x14ac:dyDescent="0.3">
      <c r="B523" t="str">
        <v>The Man from U.N.C.L.E.</v>
      </c>
      <c r="C523">
        <f>_xlfn.XLOOKUP($B523,IMDB_Movies_2[movie_title],IMDB_Movies_2[gross])</f>
        <v>45434443</v>
      </c>
      <c r="D523">
        <f>_xlfn.XLOOKUP($B523,IMDB_Movies_2[movie_title],IMDB_Movies_2[budget])</f>
        <v>75000000</v>
      </c>
      <c r="E523" s="1">
        <f t="shared" si="8"/>
        <v>-29565557</v>
      </c>
    </row>
    <row r="524" spans="2:5" x14ac:dyDescent="0.3">
      <c r="B524" t="str">
        <v>Spanglish</v>
      </c>
      <c r="C524">
        <f>_xlfn.XLOOKUP($B524,IMDB_Movies_2[movie_title],IMDB_Movies_2[gross])</f>
        <v>42044321</v>
      </c>
      <c r="D524">
        <f>_xlfn.XLOOKUP($B524,IMDB_Movies_2[movie_title],IMDB_Movies_2[budget])</f>
        <v>80000000</v>
      </c>
      <c r="E524" s="1">
        <f t="shared" si="8"/>
        <v>-37955679</v>
      </c>
    </row>
    <row r="525" spans="2:5" x14ac:dyDescent="0.3">
      <c r="B525" t="str">
        <v>Monster House</v>
      </c>
      <c r="C525">
        <f>_xlfn.XLOOKUP($B525,IMDB_Movies_2[movie_title],IMDB_Movies_2[gross])</f>
        <v>73661010</v>
      </c>
      <c r="D525">
        <f>_xlfn.XLOOKUP($B525,IMDB_Movies_2[movie_title],IMDB_Movies_2[budget])</f>
        <v>75000000</v>
      </c>
      <c r="E525" s="1">
        <f t="shared" si="8"/>
        <v>-1338990</v>
      </c>
    </row>
    <row r="526" spans="2:5" x14ac:dyDescent="0.3">
      <c r="B526" t="str">
        <v>Bandits</v>
      </c>
      <c r="C526">
        <f>_xlfn.XLOOKUP($B526,IMDB_Movies_2[movie_title],IMDB_Movies_2[gross])</f>
        <v>41523271</v>
      </c>
      <c r="D526">
        <f>_xlfn.XLOOKUP($B526,IMDB_Movies_2[movie_title],IMDB_Movies_2[budget])</f>
        <v>80000000</v>
      </c>
      <c r="E526" s="1">
        <f t="shared" si="8"/>
        <v>-38476729</v>
      </c>
    </row>
    <row r="527" spans="2:5" x14ac:dyDescent="0.3">
      <c r="B527" t="str">
        <v>First Knight</v>
      </c>
      <c r="C527">
        <f>_xlfn.XLOOKUP($B527,IMDB_Movies_2[movie_title],IMDB_Movies_2[gross])</f>
        <v>37600435</v>
      </c>
      <c r="D527">
        <f>_xlfn.XLOOKUP($B527,IMDB_Movies_2[movie_title],IMDB_Movies_2[budget])</f>
        <v>55000000</v>
      </c>
      <c r="E527" s="1">
        <f t="shared" si="8"/>
        <v>-17399565</v>
      </c>
    </row>
    <row r="528" spans="2:5" x14ac:dyDescent="0.3">
      <c r="B528" t="str">
        <v>Anna and the King</v>
      </c>
      <c r="C528">
        <f>_xlfn.XLOOKUP($B528,IMDB_Movies_2[movie_title],IMDB_Movies_2[gross])</f>
        <v>39251128</v>
      </c>
      <c r="D528">
        <f>_xlfn.XLOOKUP($B528,IMDB_Movies_2[movie_title],IMDB_Movies_2[budget])</f>
        <v>75000000</v>
      </c>
      <c r="E528" s="1">
        <f t="shared" si="8"/>
        <v>-35748872</v>
      </c>
    </row>
    <row r="529" spans="2:5" x14ac:dyDescent="0.3">
      <c r="B529" t="str">
        <v>Immortals</v>
      </c>
      <c r="C529">
        <f>_xlfn.XLOOKUP($B529,IMDB_Movies_2[movie_title],IMDB_Movies_2[gross])</f>
        <v>83503161</v>
      </c>
      <c r="D529">
        <f>_xlfn.XLOOKUP($B529,IMDB_Movies_2[movie_title],IMDB_Movies_2[budget])</f>
        <v>75000000</v>
      </c>
      <c r="E529" s="1">
        <f t="shared" si="8"/>
        <v>8503161</v>
      </c>
    </row>
    <row r="530" spans="2:5" x14ac:dyDescent="0.3">
      <c r="B530" t="str">
        <v>Hostage</v>
      </c>
      <c r="C530">
        <f>_xlfn.XLOOKUP($B530,IMDB_Movies_2[movie_title],IMDB_Movies_2[gross])</f>
        <v>34636443</v>
      </c>
      <c r="D530">
        <f>_xlfn.XLOOKUP($B530,IMDB_Movies_2[movie_title],IMDB_Movies_2[budget])</f>
        <v>52000000</v>
      </c>
      <c r="E530" s="1">
        <f t="shared" si="8"/>
        <v>-17363557</v>
      </c>
    </row>
    <row r="531" spans="2:5" x14ac:dyDescent="0.3">
      <c r="B531" t="str">
        <v>Titan A.E.</v>
      </c>
      <c r="C531">
        <f>_xlfn.XLOOKUP($B531,IMDB_Movies_2[movie_title],IMDB_Movies_2[gross])</f>
        <v>22751979</v>
      </c>
      <c r="D531">
        <f>_xlfn.XLOOKUP($B531,IMDB_Movies_2[movie_title],IMDB_Movies_2[budget])</f>
        <v>75000000</v>
      </c>
      <c r="E531" s="1">
        <f t="shared" si="8"/>
        <v>-52248021</v>
      </c>
    </row>
    <row r="532" spans="2:5" x14ac:dyDescent="0.3">
      <c r="B532" t="str">
        <v>Hollywood Homicide</v>
      </c>
      <c r="C532">
        <f>_xlfn.XLOOKUP($B532,IMDB_Movies_2[movie_title],IMDB_Movies_2[gross])</f>
        <v>30013346</v>
      </c>
      <c r="D532">
        <f>_xlfn.XLOOKUP($B532,IMDB_Movies_2[movie_title],IMDB_Movies_2[budget])</f>
        <v>75000000</v>
      </c>
      <c r="E532" s="1">
        <f t="shared" si="8"/>
        <v>-44986654</v>
      </c>
    </row>
    <row r="533" spans="2:5" x14ac:dyDescent="0.3">
      <c r="B533" t="str">
        <v>Soldier</v>
      </c>
      <c r="C533">
        <f>_xlfn.XLOOKUP($B533,IMDB_Movies_2[movie_title],IMDB_Movies_2[gross])</f>
        <v>14567883</v>
      </c>
      <c r="D533">
        <f>_xlfn.XLOOKUP($B533,IMDB_Movies_2[movie_title],IMDB_Movies_2[budget])</f>
        <v>75000000</v>
      </c>
      <c r="E533" s="1">
        <f t="shared" si="8"/>
        <v>-60432117</v>
      </c>
    </row>
    <row r="534" spans="2:5" x14ac:dyDescent="0.3">
      <c r="B534" t="str">
        <v>Monkeybone</v>
      </c>
      <c r="C534">
        <f>_xlfn.XLOOKUP($B534,IMDB_Movies_2[movie_title],IMDB_Movies_2[gross])</f>
        <v>5409517</v>
      </c>
      <c r="D534">
        <f>_xlfn.XLOOKUP($B534,IMDB_Movies_2[movie_title],IMDB_Movies_2[budget])</f>
        <v>75000000</v>
      </c>
      <c r="E534" s="1">
        <f t="shared" si="8"/>
        <v>-69590483</v>
      </c>
    </row>
    <row r="535" spans="2:5" x14ac:dyDescent="0.3">
      <c r="B535" t="str">
        <v>Flight of the Phoenix</v>
      </c>
      <c r="C535">
        <f>_xlfn.XLOOKUP($B535,IMDB_Movies_2[movie_title],IMDB_Movies_2[gross])</f>
        <v>21009180</v>
      </c>
      <c r="D535">
        <f>_xlfn.XLOOKUP($B535,IMDB_Movies_2[movie_title],IMDB_Movies_2[budget])</f>
        <v>45000000</v>
      </c>
      <c r="E535" s="1">
        <f t="shared" si="8"/>
        <v>-23990820</v>
      </c>
    </row>
    <row r="536" spans="2:5" x14ac:dyDescent="0.3">
      <c r="B536" t="str">
        <v>Unbreakable</v>
      </c>
      <c r="C536">
        <f>_xlfn.XLOOKUP($B536,IMDB_Movies_2[movie_title],IMDB_Movies_2[gross])</f>
        <v>94999143</v>
      </c>
      <c r="D536">
        <f>_xlfn.XLOOKUP($B536,IMDB_Movies_2[movie_title],IMDB_Movies_2[budget])</f>
        <v>75000000</v>
      </c>
      <c r="E536" s="1">
        <f t="shared" si="8"/>
        <v>19999143</v>
      </c>
    </row>
    <row r="537" spans="2:5" x14ac:dyDescent="0.3">
      <c r="B537" t="str">
        <v>Minions</v>
      </c>
      <c r="C537">
        <f>_xlfn.XLOOKUP($B537,IMDB_Movies_2[movie_title],IMDB_Movies_2[gross])</f>
        <v>336029560</v>
      </c>
      <c r="D537">
        <f>_xlfn.XLOOKUP($B537,IMDB_Movies_2[movie_title],IMDB_Movies_2[budget])</f>
        <v>74000000</v>
      </c>
      <c r="E537" s="1">
        <f t="shared" si="8"/>
        <v>262029560</v>
      </c>
    </row>
    <row r="538" spans="2:5" x14ac:dyDescent="0.3">
      <c r="B538" t="str">
        <v>Sucker Punch</v>
      </c>
      <c r="C538">
        <f>_xlfn.XLOOKUP($B538,IMDB_Movies_2[movie_title],IMDB_Movies_2[gross])</f>
        <v>36381716</v>
      </c>
      <c r="D538">
        <f>_xlfn.XLOOKUP($B538,IMDB_Movies_2[movie_title],IMDB_Movies_2[budget])</f>
        <v>82000000</v>
      </c>
      <c r="E538" s="1">
        <f t="shared" si="8"/>
        <v>-45618284</v>
      </c>
    </row>
    <row r="539" spans="2:5" x14ac:dyDescent="0.3">
      <c r="B539" t="str">
        <v>Snake Eyes</v>
      </c>
      <c r="C539">
        <f>_xlfn.XLOOKUP($B539,IMDB_Movies_2[movie_title],IMDB_Movies_2[gross])</f>
        <v>55585389</v>
      </c>
      <c r="D539">
        <f>_xlfn.XLOOKUP($B539,IMDB_Movies_2[movie_title],IMDB_Movies_2[budget])</f>
        <v>69000000</v>
      </c>
      <c r="E539" s="1">
        <f t="shared" si="8"/>
        <v>-13414611</v>
      </c>
    </row>
    <row r="540" spans="2:5" x14ac:dyDescent="0.3">
      <c r="B540" t="str">
        <v>Sphere</v>
      </c>
      <c r="C540">
        <f>_xlfn.XLOOKUP($B540,IMDB_Movies_2[movie_title],IMDB_Movies_2[gross])</f>
        <v>36976367</v>
      </c>
      <c r="D540">
        <f>_xlfn.XLOOKUP($B540,IMDB_Movies_2[movie_title],IMDB_Movies_2[budget])</f>
        <v>75000000</v>
      </c>
      <c r="E540" s="1">
        <f t="shared" si="8"/>
        <v>-38023633</v>
      </c>
    </row>
    <row r="541" spans="2:5" x14ac:dyDescent="0.3">
      <c r="B541" t="str">
        <v>The Angry Birds Movie</v>
      </c>
      <c r="C541">
        <f>_xlfn.XLOOKUP($B541,IMDB_Movies_2[movie_title],IMDB_Movies_2[gross])</f>
        <v>107225164</v>
      </c>
      <c r="D541">
        <f>_xlfn.XLOOKUP($B541,IMDB_Movies_2[movie_title],IMDB_Movies_2[budget])</f>
        <v>73000000</v>
      </c>
      <c r="E541" s="1">
        <f t="shared" si="8"/>
        <v>34225164</v>
      </c>
    </row>
    <row r="542" spans="2:5" x14ac:dyDescent="0.3">
      <c r="B542" t="str">
        <v>Fool's Gold</v>
      </c>
      <c r="C542">
        <f>_xlfn.XLOOKUP($B542,IMDB_Movies_2[movie_title],IMDB_Movies_2[gross])</f>
        <v>70224196</v>
      </c>
      <c r="D542">
        <f>_xlfn.XLOOKUP($B542,IMDB_Movies_2[movie_title],IMDB_Movies_2[budget])</f>
        <v>70000000</v>
      </c>
      <c r="E542" s="1">
        <f t="shared" si="8"/>
        <v>224196</v>
      </c>
    </row>
    <row r="543" spans="2:5" x14ac:dyDescent="0.3">
      <c r="B543" t="str">
        <v>Funny People</v>
      </c>
      <c r="C543">
        <f>_xlfn.XLOOKUP($B543,IMDB_Movies_2[movie_title],IMDB_Movies_2[gross])</f>
        <v>51814190</v>
      </c>
      <c r="D543">
        <f>_xlfn.XLOOKUP($B543,IMDB_Movies_2[movie_title],IMDB_Movies_2[budget])</f>
        <v>75000000</v>
      </c>
      <c r="E543" s="1">
        <f t="shared" si="8"/>
        <v>-23185810</v>
      </c>
    </row>
    <row r="544" spans="2:5" x14ac:dyDescent="0.3">
      <c r="B544" t="str">
        <v>The Kingdom</v>
      </c>
      <c r="C544">
        <f>_xlfn.XLOOKUP($B544,IMDB_Movies_2[movie_title],IMDB_Movies_2[gross])</f>
        <v>47456450</v>
      </c>
      <c r="D544">
        <f>_xlfn.XLOOKUP($B544,IMDB_Movies_2[movie_title],IMDB_Movies_2[budget])</f>
        <v>70000000</v>
      </c>
      <c r="E544" s="1">
        <f t="shared" si="8"/>
        <v>-22543550</v>
      </c>
    </row>
    <row r="545" spans="2:5" x14ac:dyDescent="0.3">
      <c r="B545" t="str">
        <v>Talladega Nights: The Ballad of Ricky Bobby</v>
      </c>
      <c r="C545">
        <f>_xlfn.XLOOKUP($B545,IMDB_Movies_2[movie_title],IMDB_Movies_2[gross])</f>
        <v>148213377</v>
      </c>
      <c r="D545">
        <f>_xlfn.XLOOKUP($B545,IMDB_Movies_2[movie_title],IMDB_Movies_2[budget])</f>
        <v>73000000</v>
      </c>
      <c r="E545" s="1">
        <f t="shared" si="8"/>
        <v>75213377</v>
      </c>
    </row>
    <row r="546" spans="2:5" x14ac:dyDescent="0.3">
      <c r="B546" t="str">
        <v>Dr. Dolittle 2</v>
      </c>
      <c r="C546">
        <f>_xlfn.XLOOKUP($B546,IMDB_Movies_2[movie_title],IMDB_Movies_2[gross])</f>
        <v>112950721</v>
      </c>
      <c r="D546">
        <f>_xlfn.XLOOKUP($B546,IMDB_Movies_2[movie_title],IMDB_Movies_2[budget])</f>
        <v>72000000</v>
      </c>
      <c r="E546" s="1">
        <f t="shared" si="8"/>
        <v>40950721</v>
      </c>
    </row>
    <row r="547" spans="2:5" x14ac:dyDescent="0.3">
      <c r="B547" t="str">
        <v>Braveheart</v>
      </c>
      <c r="C547">
        <f>_xlfn.XLOOKUP($B547,IMDB_Movies_2[movie_title],IMDB_Movies_2[gross])</f>
        <v>75600000</v>
      </c>
      <c r="D547">
        <f>_xlfn.XLOOKUP($B547,IMDB_Movies_2[movie_title],IMDB_Movies_2[budget])</f>
        <v>72000000</v>
      </c>
      <c r="E547" s="1">
        <f t="shared" si="8"/>
        <v>3600000</v>
      </c>
    </row>
    <row r="548" spans="2:5" x14ac:dyDescent="0.3">
      <c r="B548" t="str">
        <v>Jarhead</v>
      </c>
      <c r="C548">
        <f>_xlfn.XLOOKUP($B548,IMDB_Movies_2[movie_title],IMDB_Movies_2[gross])</f>
        <v>62647540</v>
      </c>
      <c r="D548">
        <f>_xlfn.XLOOKUP($B548,IMDB_Movies_2[movie_title],IMDB_Movies_2[budget])</f>
        <v>70000000</v>
      </c>
      <c r="E548" s="1">
        <f t="shared" si="8"/>
        <v>-7352460</v>
      </c>
    </row>
    <row r="549" spans="2:5" x14ac:dyDescent="0.3">
      <c r="B549" t="str">
        <v>The Simpsons Movie</v>
      </c>
      <c r="C549">
        <f>_xlfn.XLOOKUP($B549,IMDB_Movies_2[movie_title],IMDB_Movies_2[gross])</f>
        <v>183132370</v>
      </c>
      <c r="D549">
        <f>_xlfn.XLOOKUP($B549,IMDB_Movies_2[movie_title],IMDB_Movies_2[budget])</f>
        <v>75000000</v>
      </c>
      <c r="E549" s="1">
        <f t="shared" si="8"/>
        <v>108132370</v>
      </c>
    </row>
    <row r="550" spans="2:5" x14ac:dyDescent="0.3">
      <c r="B550" t="str">
        <v>The Majestic</v>
      </c>
      <c r="C550">
        <f>_xlfn.XLOOKUP($B550,IMDB_Movies_2[movie_title],IMDB_Movies_2[gross])</f>
        <v>27796042</v>
      </c>
      <c r="D550">
        <f>_xlfn.XLOOKUP($B550,IMDB_Movies_2[movie_title],IMDB_Movies_2[budget])</f>
        <v>72000000</v>
      </c>
      <c r="E550" s="1">
        <f t="shared" si="8"/>
        <v>-44203958</v>
      </c>
    </row>
    <row r="551" spans="2:5" x14ac:dyDescent="0.3">
      <c r="B551" t="str">
        <v>Driven</v>
      </c>
      <c r="C551">
        <f>_xlfn.XLOOKUP($B551,IMDB_Movies_2[movie_title],IMDB_Movies_2[gross])</f>
        <v>32616869</v>
      </c>
      <c r="D551">
        <f>_xlfn.XLOOKUP($B551,IMDB_Movies_2[movie_title],IMDB_Movies_2[budget])</f>
        <v>72000000</v>
      </c>
      <c r="E551" s="1">
        <f t="shared" si="8"/>
        <v>-39383131</v>
      </c>
    </row>
    <row r="552" spans="2:5" x14ac:dyDescent="0.3">
      <c r="B552" t="str">
        <v>Two Brothers</v>
      </c>
      <c r="C552">
        <f>_xlfn.XLOOKUP($B552,IMDB_Movies_2[movie_title],IMDB_Movies_2[gross])</f>
        <v>18947630</v>
      </c>
      <c r="D552">
        <f>_xlfn.XLOOKUP($B552,IMDB_Movies_2[movie_title],IMDB_Movies_2[budget])</f>
        <v>59660000</v>
      </c>
      <c r="E552" s="1">
        <f t="shared" si="8"/>
        <v>-40712370</v>
      </c>
    </row>
    <row r="553" spans="2:5" x14ac:dyDescent="0.3">
      <c r="B553" t="str">
        <v>The Village</v>
      </c>
      <c r="C553">
        <f>_xlfn.XLOOKUP($B553,IMDB_Movies_2[movie_title],IMDB_Movies_2[gross])</f>
        <v>114195633</v>
      </c>
      <c r="D553">
        <f>_xlfn.XLOOKUP($B553,IMDB_Movies_2[movie_title],IMDB_Movies_2[budget])</f>
        <v>60000000</v>
      </c>
      <c r="E553" s="1">
        <f t="shared" si="8"/>
        <v>54195633</v>
      </c>
    </row>
    <row r="554" spans="2:5" x14ac:dyDescent="0.3">
      <c r="B554" t="str">
        <v>Doctor Dolittle</v>
      </c>
      <c r="C554">
        <f>_xlfn.XLOOKUP($B554,IMDB_Movies_2[movie_title],IMDB_Movies_2[gross])</f>
        <v>144156464</v>
      </c>
      <c r="D554">
        <f>_xlfn.XLOOKUP($B554,IMDB_Movies_2[movie_title],IMDB_Movies_2[budget])</f>
        <v>71500000</v>
      </c>
      <c r="E554" s="1">
        <f t="shared" si="8"/>
        <v>72656464</v>
      </c>
    </row>
    <row r="555" spans="2:5" x14ac:dyDescent="0.3">
      <c r="B555" t="str">
        <v>Signs</v>
      </c>
      <c r="C555">
        <f>_xlfn.XLOOKUP($B555,IMDB_Movies_2[movie_title],IMDB_Movies_2[gross])</f>
        <v>227965690</v>
      </c>
      <c r="D555">
        <f>_xlfn.XLOOKUP($B555,IMDB_Movies_2[movie_title],IMDB_Movies_2[budget])</f>
        <v>72000000</v>
      </c>
      <c r="E555" s="1">
        <f t="shared" si="8"/>
        <v>155965690</v>
      </c>
    </row>
    <row r="556" spans="2:5" x14ac:dyDescent="0.3">
      <c r="B556" t="str">
        <v>Shrek 2</v>
      </c>
      <c r="C556">
        <f>_xlfn.XLOOKUP($B556,IMDB_Movies_2[movie_title],IMDB_Movies_2[gross])</f>
        <v>436471036</v>
      </c>
      <c r="D556">
        <f>_xlfn.XLOOKUP($B556,IMDB_Movies_2[movie_title],IMDB_Movies_2[budget])</f>
        <v>150000000</v>
      </c>
      <c r="E556" s="1">
        <f t="shared" si="8"/>
        <v>286471036</v>
      </c>
    </row>
    <row r="557" spans="2:5" x14ac:dyDescent="0.3">
      <c r="B557" t="str">
        <v>Cars</v>
      </c>
      <c r="C557">
        <f>_xlfn.XLOOKUP($B557,IMDB_Movies_2[movie_title],IMDB_Movies_2[gross])</f>
        <v>244052771</v>
      </c>
      <c r="D557">
        <f>_xlfn.XLOOKUP($B557,IMDB_Movies_2[movie_title],IMDB_Movies_2[budget])</f>
        <v>120000000</v>
      </c>
      <c r="E557" s="1">
        <f t="shared" si="8"/>
        <v>124052771</v>
      </c>
    </row>
    <row r="558" spans="2:5" x14ac:dyDescent="0.3">
      <c r="B558" t="str">
        <v>Runaway Bride</v>
      </c>
      <c r="C558">
        <f>_xlfn.XLOOKUP($B558,IMDB_Movies_2[movie_title],IMDB_Movies_2[gross])</f>
        <v>152149590</v>
      </c>
      <c r="D558">
        <f>_xlfn.XLOOKUP($B558,IMDB_Movies_2[movie_title],IMDB_Movies_2[budget])</f>
        <v>70000000</v>
      </c>
      <c r="E558" s="1">
        <f t="shared" si="8"/>
        <v>82149590</v>
      </c>
    </row>
    <row r="559" spans="2:5" x14ac:dyDescent="0.3">
      <c r="B559" t="str">
        <v>xXx</v>
      </c>
      <c r="C559">
        <f>_xlfn.XLOOKUP($B559,IMDB_Movies_2[movie_title],IMDB_Movies_2[gross])</f>
        <v>141204016</v>
      </c>
      <c r="D559">
        <f>_xlfn.XLOOKUP($B559,IMDB_Movies_2[movie_title],IMDB_Movies_2[budget])</f>
        <v>70000000</v>
      </c>
      <c r="E559" s="1">
        <f t="shared" si="8"/>
        <v>71204016</v>
      </c>
    </row>
    <row r="560" spans="2:5" x14ac:dyDescent="0.3">
      <c r="B560" t="str">
        <v>The SpongeBob Movie: Sponge Out of Water</v>
      </c>
      <c r="C560">
        <f>_xlfn.XLOOKUP($B560,IMDB_Movies_2[movie_title],IMDB_Movies_2[gross])</f>
        <v>162495848</v>
      </c>
      <c r="D560">
        <f>_xlfn.XLOOKUP($B560,IMDB_Movies_2[movie_title],IMDB_Movies_2[budget])</f>
        <v>74000000</v>
      </c>
      <c r="E560" s="1">
        <f t="shared" si="8"/>
        <v>88495848</v>
      </c>
    </row>
    <row r="561" spans="2:5" x14ac:dyDescent="0.3">
      <c r="B561" t="str">
        <v>Ransom</v>
      </c>
      <c r="C561">
        <f>_xlfn.XLOOKUP($B561,IMDB_Movies_2[movie_title],IMDB_Movies_2[gross])</f>
        <v>136448821</v>
      </c>
      <c r="D561">
        <f>_xlfn.XLOOKUP($B561,IMDB_Movies_2[movie_title],IMDB_Movies_2[budget])</f>
        <v>80000000</v>
      </c>
      <c r="E561" s="1">
        <f t="shared" si="8"/>
        <v>56448821</v>
      </c>
    </row>
    <row r="562" spans="2:5" x14ac:dyDescent="0.3">
      <c r="B562" t="str">
        <v>Inglourious Basterds</v>
      </c>
      <c r="C562">
        <f>_xlfn.XLOOKUP($B562,IMDB_Movies_2[movie_title],IMDB_Movies_2[gross])</f>
        <v>120523073</v>
      </c>
      <c r="D562">
        <f>_xlfn.XLOOKUP($B562,IMDB_Movies_2[movie_title],IMDB_Movies_2[budget])</f>
        <v>75000000</v>
      </c>
      <c r="E562" s="1">
        <f t="shared" si="8"/>
        <v>45523073</v>
      </c>
    </row>
    <row r="563" spans="2:5" x14ac:dyDescent="0.3">
      <c r="B563" t="str">
        <v>Hook</v>
      </c>
      <c r="C563">
        <f>_xlfn.XLOOKUP($B563,IMDB_Movies_2[movie_title],IMDB_Movies_2[gross])</f>
        <v>119654900</v>
      </c>
      <c r="D563">
        <f>_xlfn.XLOOKUP($B563,IMDB_Movies_2[movie_title],IMDB_Movies_2[budget])</f>
        <v>70000000</v>
      </c>
      <c r="E563" s="1">
        <f t="shared" si="8"/>
        <v>49654900</v>
      </c>
    </row>
    <row r="564" spans="2:5" x14ac:dyDescent="0.3">
      <c r="B564" t="str">
        <v>Die Hard 2</v>
      </c>
      <c r="C564">
        <f>_xlfn.XLOOKUP($B564,IMDB_Movies_2[movie_title],IMDB_Movies_2[gross])</f>
        <v>117541000</v>
      </c>
      <c r="D564">
        <f>_xlfn.XLOOKUP($B564,IMDB_Movies_2[movie_title],IMDB_Movies_2[budget])</f>
        <v>70000000</v>
      </c>
      <c r="E564" s="1">
        <f t="shared" si="8"/>
        <v>47541000</v>
      </c>
    </row>
    <row r="565" spans="2:5" x14ac:dyDescent="0.3">
      <c r="B565" t="str">
        <v>S.W.A.T.</v>
      </c>
      <c r="C565">
        <f>_xlfn.XLOOKUP($B565,IMDB_Movies_2[movie_title],IMDB_Movies_2[gross])</f>
        <v>116643346</v>
      </c>
      <c r="D565">
        <f>_xlfn.XLOOKUP($B565,IMDB_Movies_2[movie_title],IMDB_Movies_2[budget])</f>
        <v>80000000</v>
      </c>
      <c r="E565" s="1">
        <f t="shared" si="8"/>
        <v>36643346</v>
      </c>
    </row>
    <row r="566" spans="2:5" x14ac:dyDescent="0.3">
      <c r="B566" t="str">
        <v>Vanilla Sky</v>
      </c>
      <c r="C566">
        <f>_xlfn.XLOOKUP($B566,IMDB_Movies_2[movie_title],IMDB_Movies_2[gross])</f>
        <v>100614858</v>
      </c>
      <c r="D566">
        <f>_xlfn.XLOOKUP($B566,IMDB_Movies_2[movie_title],IMDB_Movies_2[budget])</f>
        <v>68000000</v>
      </c>
      <c r="E566" s="1">
        <f t="shared" si="8"/>
        <v>32614858</v>
      </c>
    </row>
    <row r="567" spans="2:5" x14ac:dyDescent="0.3">
      <c r="B567" t="str">
        <v>Lady in the Water</v>
      </c>
      <c r="C567">
        <f>_xlfn.XLOOKUP($B567,IMDB_Movies_2[movie_title],IMDB_Movies_2[gross])</f>
        <v>42272747</v>
      </c>
      <c r="D567">
        <f>_xlfn.XLOOKUP($B567,IMDB_Movies_2[movie_title],IMDB_Movies_2[budget])</f>
        <v>70000000</v>
      </c>
      <c r="E567" s="1">
        <f t="shared" si="8"/>
        <v>-27727253</v>
      </c>
    </row>
    <row r="568" spans="2:5" x14ac:dyDescent="0.3">
      <c r="B568" t="str">
        <v>AVP: Alien vs. Predator</v>
      </c>
      <c r="C568">
        <f>_xlfn.XLOOKUP($B568,IMDB_Movies_2[movie_title],IMDB_Movies_2[gross])</f>
        <v>80281096</v>
      </c>
      <c r="D568">
        <f>_xlfn.XLOOKUP($B568,IMDB_Movies_2[movie_title],IMDB_Movies_2[budget])</f>
        <v>60000000</v>
      </c>
      <c r="E568" s="1">
        <f t="shared" si="8"/>
        <v>20281096</v>
      </c>
    </row>
    <row r="569" spans="2:5" x14ac:dyDescent="0.3">
      <c r="B569" t="str">
        <v>Alvin and the Chipmunks: The Squeakquel</v>
      </c>
      <c r="C569">
        <f>_xlfn.XLOOKUP($B569,IMDB_Movies_2[movie_title],IMDB_Movies_2[gross])</f>
        <v>219613391</v>
      </c>
      <c r="D569">
        <f>_xlfn.XLOOKUP($B569,IMDB_Movies_2[movie_title],IMDB_Movies_2[budget])</f>
        <v>75000000</v>
      </c>
      <c r="E569" s="1">
        <f t="shared" si="8"/>
        <v>144613391</v>
      </c>
    </row>
    <row r="570" spans="2:5" x14ac:dyDescent="0.3">
      <c r="B570" t="str">
        <v>We Were Soldiers</v>
      </c>
      <c r="C570">
        <f>_xlfn.XLOOKUP($B570,IMDB_Movies_2[movie_title],IMDB_Movies_2[gross])</f>
        <v>78120196</v>
      </c>
      <c r="D570">
        <f>_xlfn.XLOOKUP($B570,IMDB_Movies_2[movie_title],IMDB_Movies_2[budget])</f>
        <v>75000000</v>
      </c>
      <c r="E570" s="1">
        <f t="shared" si="8"/>
        <v>3120196</v>
      </c>
    </row>
    <row r="571" spans="2:5" x14ac:dyDescent="0.3">
      <c r="B571" t="str">
        <v>Olympus Has Fallen</v>
      </c>
      <c r="C571">
        <f>_xlfn.XLOOKUP($B571,IMDB_Movies_2[movie_title],IMDB_Movies_2[gross])</f>
        <v>98895417</v>
      </c>
      <c r="D571">
        <f>_xlfn.XLOOKUP($B571,IMDB_Movies_2[movie_title],IMDB_Movies_2[budget])</f>
        <v>70000000</v>
      </c>
      <c r="E571" s="1">
        <f t="shared" si="8"/>
        <v>28895417</v>
      </c>
    </row>
    <row r="572" spans="2:5" x14ac:dyDescent="0.3">
      <c r="B572" t="str">
        <v>Star Trek: Insurrection</v>
      </c>
      <c r="C572">
        <f>_xlfn.XLOOKUP($B572,IMDB_Movies_2[movie_title],IMDB_Movies_2[gross])</f>
        <v>70117571</v>
      </c>
      <c r="D572">
        <f>_xlfn.XLOOKUP($B572,IMDB_Movies_2[movie_title],IMDB_Movies_2[budget])</f>
        <v>58000000</v>
      </c>
      <c r="E572" s="1">
        <f t="shared" si="8"/>
        <v>12117571</v>
      </c>
    </row>
    <row r="573" spans="2:5" x14ac:dyDescent="0.3">
      <c r="B573" t="str">
        <v>Battle Los Angeles</v>
      </c>
      <c r="C573">
        <f>_xlfn.XLOOKUP($B573,IMDB_Movies_2[movie_title],IMDB_Movies_2[gross])</f>
        <v>83552429</v>
      </c>
      <c r="D573">
        <f>_xlfn.XLOOKUP($B573,IMDB_Movies_2[movie_title],IMDB_Movies_2[budget])</f>
        <v>70000000</v>
      </c>
      <c r="E573" s="1">
        <f t="shared" si="8"/>
        <v>13552429</v>
      </c>
    </row>
    <row r="574" spans="2:5" x14ac:dyDescent="0.3">
      <c r="B574" t="str">
        <v>Big Fish</v>
      </c>
      <c r="C574">
        <f>_xlfn.XLOOKUP($B574,IMDB_Movies_2[movie_title],IMDB_Movies_2[gross])</f>
        <v>66257002</v>
      </c>
      <c r="D574">
        <f>_xlfn.XLOOKUP($B574,IMDB_Movies_2[movie_title],IMDB_Movies_2[budget])</f>
        <v>70000000</v>
      </c>
      <c r="E574" s="1">
        <f t="shared" si="8"/>
        <v>-3742998</v>
      </c>
    </row>
    <row r="575" spans="2:5" x14ac:dyDescent="0.3">
      <c r="B575" t="str">
        <v>Wolf</v>
      </c>
      <c r="C575">
        <f>_xlfn.XLOOKUP($B575,IMDB_Movies_2[movie_title],IMDB_Movies_2[gross])</f>
        <v>65012000</v>
      </c>
      <c r="D575">
        <f>_xlfn.XLOOKUP($B575,IMDB_Movies_2[movie_title],IMDB_Movies_2[budget])</f>
        <v>70000000</v>
      </c>
      <c r="E575" s="1">
        <f t="shared" si="8"/>
        <v>-4988000</v>
      </c>
    </row>
    <row r="576" spans="2:5" x14ac:dyDescent="0.3">
      <c r="B576" t="str">
        <v>War Horse</v>
      </c>
      <c r="C576">
        <f>_xlfn.XLOOKUP($B576,IMDB_Movies_2[movie_title],IMDB_Movies_2[gross])</f>
        <v>79883359</v>
      </c>
      <c r="D576">
        <f>_xlfn.XLOOKUP($B576,IMDB_Movies_2[movie_title],IMDB_Movies_2[budget])</f>
        <v>66000000</v>
      </c>
      <c r="E576" s="1">
        <f t="shared" si="8"/>
        <v>13883359</v>
      </c>
    </row>
    <row r="577" spans="2:5" x14ac:dyDescent="0.3">
      <c r="B577" t="str">
        <v>The Monuments Men</v>
      </c>
      <c r="C577">
        <f>_xlfn.XLOOKUP($B577,IMDB_Movies_2[movie_title],IMDB_Movies_2[gross])</f>
        <v>78031620</v>
      </c>
      <c r="D577">
        <f>_xlfn.XLOOKUP($B577,IMDB_Movies_2[movie_title],IMDB_Movies_2[budget])</f>
        <v>70000000</v>
      </c>
      <c r="E577" s="1">
        <f t="shared" si="8"/>
        <v>8031620</v>
      </c>
    </row>
    <row r="578" spans="2:5" x14ac:dyDescent="0.3">
      <c r="B578" t="str">
        <v>The Abyss</v>
      </c>
      <c r="C578">
        <f>_xlfn.XLOOKUP($B578,IMDB_Movies_2[movie_title],IMDB_Movies_2[gross])</f>
        <v>54222000</v>
      </c>
      <c r="D578">
        <f>_xlfn.XLOOKUP($B578,IMDB_Movies_2[movie_title],IMDB_Movies_2[budget])</f>
        <v>69500000</v>
      </c>
      <c r="E578" s="1">
        <f t="shared" si="8"/>
        <v>-15278000</v>
      </c>
    </row>
    <row r="579" spans="2:5" x14ac:dyDescent="0.3">
      <c r="B579" t="str">
        <v>Wall Street: Money Never Sleeps</v>
      </c>
      <c r="C579">
        <f>_xlfn.XLOOKUP($B579,IMDB_Movies_2[movie_title],IMDB_Movies_2[gross])</f>
        <v>52474616</v>
      </c>
      <c r="D579">
        <f>_xlfn.XLOOKUP($B579,IMDB_Movies_2[movie_title],IMDB_Movies_2[budget])</f>
        <v>70000000</v>
      </c>
      <c r="E579" s="1">
        <f t="shared" si="8"/>
        <v>-17525384</v>
      </c>
    </row>
    <row r="580" spans="2:5" x14ac:dyDescent="0.3">
      <c r="B580" t="str">
        <v>Dracula Untold</v>
      </c>
      <c r="C580">
        <f>_xlfn.XLOOKUP($B580,IMDB_Movies_2[movie_title],IMDB_Movies_2[gross])</f>
        <v>55942830</v>
      </c>
      <c r="D580">
        <f>_xlfn.XLOOKUP($B580,IMDB_Movies_2[movie_title],IMDB_Movies_2[budget])</f>
        <v>70000000</v>
      </c>
      <c r="E580" s="1">
        <f t="shared" si="8"/>
        <v>-14057170</v>
      </c>
    </row>
    <row r="581" spans="2:5" x14ac:dyDescent="0.3">
      <c r="B581" t="str">
        <v>The Siege</v>
      </c>
      <c r="C581">
        <f>_xlfn.XLOOKUP($B581,IMDB_Movies_2[movie_title],IMDB_Movies_2[gross])</f>
        <v>40932372</v>
      </c>
      <c r="D581">
        <f>_xlfn.XLOOKUP($B581,IMDB_Movies_2[movie_title],IMDB_Movies_2[budget])</f>
        <v>70000000</v>
      </c>
      <c r="E581" s="1">
        <f t="shared" ref="E581:E644" si="9">C581-D581</f>
        <v>-29067628</v>
      </c>
    </row>
    <row r="582" spans="2:5" x14ac:dyDescent="0.3">
      <c r="B582" t="str">
        <v>Stardust</v>
      </c>
      <c r="C582">
        <f>_xlfn.XLOOKUP($B582,IMDB_Movies_2[movie_title],IMDB_Movies_2[gross])</f>
        <v>38345403</v>
      </c>
      <c r="D582">
        <f>_xlfn.XLOOKUP($B582,IMDB_Movies_2[movie_title],IMDB_Movies_2[budget])</f>
        <v>70000000</v>
      </c>
      <c r="E582" s="1">
        <f t="shared" si="9"/>
        <v>-31654597</v>
      </c>
    </row>
    <row r="583" spans="2:5" x14ac:dyDescent="0.3">
      <c r="B583" t="str">
        <v>Seven Years in Tibet</v>
      </c>
      <c r="C583">
        <f>_xlfn.XLOOKUP($B583,IMDB_Movies_2[movie_title],IMDB_Movies_2[gross])</f>
        <v>37901509</v>
      </c>
      <c r="D583">
        <f>_xlfn.XLOOKUP($B583,IMDB_Movies_2[movie_title],IMDB_Movies_2[budget])</f>
        <v>70000000</v>
      </c>
      <c r="E583" s="1">
        <f t="shared" si="9"/>
        <v>-32098491</v>
      </c>
    </row>
    <row r="584" spans="2:5" x14ac:dyDescent="0.3">
      <c r="B584" t="str">
        <v>The Dilemma</v>
      </c>
      <c r="C584">
        <f>_xlfn.XLOOKUP($B584,IMDB_Movies_2[movie_title],IMDB_Movies_2[gross])</f>
        <v>48430355</v>
      </c>
      <c r="D584">
        <f>_xlfn.XLOOKUP($B584,IMDB_Movies_2[movie_title],IMDB_Movies_2[budget])</f>
        <v>70000000</v>
      </c>
      <c r="E584" s="1">
        <f t="shared" si="9"/>
        <v>-21569645</v>
      </c>
    </row>
    <row r="585" spans="2:5" x14ac:dyDescent="0.3">
      <c r="B585" t="str">
        <v>Bad Company</v>
      </c>
      <c r="C585">
        <f>_xlfn.XLOOKUP($B585,IMDB_Movies_2[movie_title],IMDB_Movies_2[gross])</f>
        <v>30157016</v>
      </c>
      <c r="D585">
        <f>_xlfn.XLOOKUP($B585,IMDB_Movies_2[movie_title],IMDB_Movies_2[budget])</f>
        <v>70000000</v>
      </c>
      <c r="E585" s="1">
        <f t="shared" si="9"/>
        <v>-39842984</v>
      </c>
    </row>
    <row r="586" spans="2:5" x14ac:dyDescent="0.3">
      <c r="B586" t="str">
        <v>Doom</v>
      </c>
      <c r="C586">
        <f>_xlfn.XLOOKUP($B586,IMDB_Movies_2[movie_title],IMDB_Movies_2[gross])</f>
        <v>28031250</v>
      </c>
      <c r="D586">
        <f>_xlfn.XLOOKUP($B586,IMDB_Movies_2[movie_title],IMDB_Movies_2[budget])</f>
        <v>60000000</v>
      </c>
      <c r="E586" s="1">
        <f t="shared" si="9"/>
        <v>-31968750</v>
      </c>
    </row>
    <row r="587" spans="2:5" x14ac:dyDescent="0.3">
      <c r="B587" t="str">
        <v>I Spy</v>
      </c>
      <c r="C587">
        <f>_xlfn.XLOOKUP($B587,IMDB_Movies_2[movie_title],IMDB_Movies_2[gross])</f>
        <v>33105600</v>
      </c>
      <c r="D587">
        <f>_xlfn.XLOOKUP($B587,IMDB_Movies_2[movie_title],IMDB_Movies_2[budget])</f>
        <v>70000000</v>
      </c>
      <c r="E587" s="1">
        <f t="shared" si="9"/>
        <v>-36894400</v>
      </c>
    </row>
    <row r="588" spans="2:5" x14ac:dyDescent="0.3">
      <c r="B588" t="str">
        <v>Underworld: Awakening</v>
      </c>
      <c r="C588">
        <f>_xlfn.XLOOKUP($B588,IMDB_Movies_2[movie_title],IMDB_Movies_2[gross])</f>
        <v>62321039</v>
      </c>
      <c r="D588">
        <f>_xlfn.XLOOKUP($B588,IMDB_Movies_2[movie_title],IMDB_Movies_2[budget])</f>
        <v>70000000</v>
      </c>
      <c r="E588" s="1">
        <f t="shared" si="9"/>
        <v>-7678961</v>
      </c>
    </row>
    <row r="589" spans="2:5" x14ac:dyDescent="0.3">
      <c r="B589" t="str">
        <v>Rock of Ages</v>
      </c>
      <c r="C589">
        <f>_xlfn.XLOOKUP($B589,IMDB_Movies_2[movie_title],IMDB_Movies_2[gross])</f>
        <v>38509342</v>
      </c>
      <c r="D589">
        <f>_xlfn.XLOOKUP($B589,IMDB_Movies_2[movie_title],IMDB_Movies_2[budget])</f>
        <v>75000000</v>
      </c>
      <c r="E589" s="1">
        <f t="shared" si="9"/>
        <v>-36490658</v>
      </c>
    </row>
    <row r="590" spans="2:5" x14ac:dyDescent="0.3">
      <c r="B590" t="str">
        <v>Hart's War</v>
      </c>
      <c r="C590">
        <f>_xlfn.XLOOKUP($B590,IMDB_Movies_2[movie_title],IMDB_Movies_2[gross])</f>
        <v>19076815</v>
      </c>
      <c r="D590">
        <f>_xlfn.XLOOKUP($B590,IMDB_Movies_2[movie_title],IMDB_Movies_2[budget])</f>
        <v>60000000</v>
      </c>
      <c r="E590" s="1">
        <f t="shared" si="9"/>
        <v>-40923185</v>
      </c>
    </row>
    <row r="591" spans="2:5" x14ac:dyDescent="0.3">
      <c r="B591" t="str">
        <v>Killer Elite</v>
      </c>
      <c r="C591">
        <f>_xlfn.XLOOKUP($B591,IMDB_Movies_2[movie_title],IMDB_Movies_2[gross])</f>
        <v>25093607</v>
      </c>
      <c r="D591">
        <f>_xlfn.XLOOKUP($B591,IMDB_Movies_2[movie_title],IMDB_Movies_2[budget])</f>
        <v>35000000</v>
      </c>
      <c r="E591" s="1">
        <f t="shared" si="9"/>
        <v>-9906393</v>
      </c>
    </row>
    <row r="592" spans="2:5" x14ac:dyDescent="0.3">
      <c r="B592" t="str">
        <v>Rollerball</v>
      </c>
      <c r="C592">
        <f>_xlfn.XLOOKUP($B592,IMDB_Movies_2[movie_title],IMDB_Movies_2[gross])</f>
        <v>18990542</v>
      </c>
      <c r="D592">
        <f>_xlfn.XLOOKUP($B592,IMDB_Movies_2[movie_title],IMDB_Movies_2[budget])</f>
        <v>70000000</v>
      </c>
      <c r="E592" s="1">
        <f t="shared" si="9"/>
        <v>-51009458</v>
      </c>
    </row>
    <row r="593" spans="2:5" x14ac:dyDescent="0.3">
      <c r="B593" t="str">
        <v>Ballistic: Ecks vs. Sever</v>
      </c>
      <c r="C593">
        <f>_xlfn.XLOOKUP($B593,IMDB_Movies_2[movie_title],IMDB_Movies_2[gross])</f>
        <v>14294842</v>
      </c>
      <c r="D593">
        <f>_xlfn.XLOOKUP($B593,IMDB_Movies_2[movie_title],IMDB_Movies_2[budget])</f>
        <v>70000000</v>
      </c>
      <c r="E593" s="1">
        <f t="shared" si="9"/>
        <v>-55705158</v>
      </c>
    </row>
    <row r="594" spans="2:5" x14ac:dyDescent="0.3">
      <c r="B594" t="str">
        <v>Hard Rain</v>
      </c>
      <c r="C594">
        <f>_xlfn.XLOOKUP($B594,IMDB_Movies_2[movie_title],IMDB_Movies_2[gross])</f>
        <v>19819494</v>
      </c>
      <c r="D594">
        <f>_xlfn.XLOOKUP($B594,IMDB_Movies_2[movie_title],IMDB_Movies_2[budget])</f>
        <v>70000000</v>
      </c>
      <c r="E594" s="1">
        <f t="shared" si="9"/>
        <v>-50180506</v>
      </c>
    </row>
    <row r="595" spans="2:5" x14ac:dyDescent="0.3">
      <c r="B595" t="str">
        <v>Osmosis Jones</v>
      </c>
      <c r="C595">
        <f>_xlfn.XLOOKUP($B595,IMDB_Movies_2[movie_title],IMDB_Movies_2[gross])</f>
        <v>13596911</v>
      </c>
      <c r="D595">
        <f>_xlfn.XLOOKUP($B595,IMDB_Movies_2[movie_title],IMDB_Movies_2[budget])</f>
        <v>70000000</v>
      </c>
      <c r="E595" s="1">
        <f t="shared" si="9"/>
        <v>-56403089</v>
      </c>
    </row>
    <row r="596" spans="2:5" x14ac:dyDescent="0.3">
      <c r="B596" t="str">
        <v>Legends of Oz: Dorothy's Return</v>
      </c>
      <c r="C596">
        <f>_xlfn.XLOOKUP($B596,IMDB_Movies_2[movie_title],IMDB_Movies_2[gross])</f>
        <v>8460990</v>
      </c>
      <c r="D596">
        <f>_xlfn.XLOOKUP($B596,IMDB_Movies_2[movie_title],IMDB_Movies_2[budget])</f>
        <v>70000000</v>
      </c>
      <c r="E596" s="1">
        <f t="shared" si="9"/>
        <v>-61539010</v>
      </c>
    </row>
    <row r="597" spans="2:5" x14ac:dyDescent="0.3">
      <c r="B597" t="str">
        <v>Blackhat</v>
      </c>
      <c r="C597">
        <f>_xlfn.XLOOKUP($B597,IMDB_Movies_2[movie_title],IMDB_Movies_2[gross])</f>
        <v>7097125</v>
      </c>
      <c r="D597">
        <f>_xlfn.XLOOKUP($B597,IMDB_Movies_2[movie_title],IMDB_Movies_2[budget])</f>
        <v>70000000</v>
      </c>
      <c r="E597" s="1">
        <f t="shared" si="9"/>
        <v>-62902875</v>
      </c>
    </row>
    <row r="598" spans="2:5" x14ac:dyDescent="0.3">
      <c r="B598" t="str">
        <v>Sky Captain and the World of Tomorrow</v>
      </c>
      <c r="C598">
        <f>_xlfn.XLOOKUP($B598,IMDB_Movies_2[movie_title],IMDB_Movies_2[gross])</f>
        <v>37760080</v>
      </c>
      <c r="D598">
        <f>_xlfn.XLOOKUP($B598,IMDB_Movies_2[movie_title],IMDB_Movies_2[budget])</f>
        <v>70000000</v>
      </c>
      <c r="E598" s="1">
        <f t="shared" si="9"/>
        <v>-32239920</v>
      </c>
    </row>
    <row r="599" spans="2:5" x14ac:dyDescent="0.3">
      <c r="B599" t="str">
        <v>Basic Instinct 2</v>
      </c>
      <c r="C599">
        <f>_xlfn.XLOOKUP($B599,IMDB_Movies_2[movie_title],IMDB_Movies_2[gross])</f>
        <v>5851188</v>
      </c>
      <c r="D599">
        <f>_xlfn.XLOOKUP($B599,IMDB_Movies_2[movie_title],IMDB_Movies_2[budget])</f>
        <v>70000000</v>
      </c>
      <c r="E599" s="1">
        <f t="shared" si="9"/>
        <v>-64148812</v>
      </c>
    </row>
    <row r="600" spans="2:5" x14ac:dyDescent="0.3">
      <c r="B600" t="str">
        <v>Escape Plan</v>
      </c>
      <c r="C600">
        <f>_xlfn.XLOOKUP($B600,IMDB_Movies_2[movie_title],IMDB_Movies_2[gross])</f>
        <v>25121291</v>
      </c>
      <c r="D600">
        <f>_xlfn.XLOOKUP($B600,IMDB_Movies_2[movie_title],IMDB_Movies_2[budget])</f>
        <v>50000000</v>
      </c>
      <c r="E600" s="1">
        <f t="shared" si="9"/>
        <v>-24878709</v>
      </c>
    </row>
    <row r="601" spans="2:5" x14ac:dyDescent="0.3">
      <c r="B601" t="str">
        <v>The Legend of Hercules</v>
      </c>
      <c r="C601">
        <f>_xlfn.XLOOKUP($B601,IMDB_Movies_2[movie_title],IMDB_Movies_2[gross])</f>
        <v>18821279</v>
      </c>
      <c r="D601">
        <f>_xlfn.XLOOKUP($B601,IMDB_Movies_2[movie_title],IMDB_Movies_2[budget])</f>
        <v>70000000</v>
      </c>
      <c r="E601" s="1">
        <f t="shared" si="9"/>
        <v>-51178721</v>
      </c>
    </row>
    <row r="602" spans="2:5" x14ac:dyDescent="0.3">
      <c r="B602" t="str">
        <v>The Sum of All Fears</v>
      </c>
      <c r="C602">
        <f>_xlfn.XLOOKUP($B602,IMDB_Movies_2[movie_title],IMDB_Movies_2[gross])</f>
        <v>118471320</v>
      </c>
      <c r="D602">
        <f>_xlfn.XLOOKUP($B602,IMDB_Movies_2[movie_title],IMDB_Movies_2[budget])</f>
        <v>68000000</v>
      </c>
      <c r="E602" s="1">
        <f t="shared" si="9"/>
        <v>50471320</v>
      </c>
    </row>
    <row r="603" spans="2:5" x14ac:dyDescent="0.3">
      <c r="B603" t="str">
        <v>The Twilight Saga: Eclipse</v>
      </c>
      <c r="C603">
        <f>_xlfn.XLOOKUP($B603,IMDB_Movies_2[movie_title],IMDB_Movies_2[gross])</f>
        <v>300523113</v>
      </c>
      <c r="D603">
        <f>_xlfn.XLOOKUP($B603,IMDB_Movies_2[movie_title],IMDB_Movies_2[budget])</f>
        <v>68000000</v>
      </c>
      <c r="E603" s="1">
        <f t="shared" si="9"/>
        <v>232523113</v>
      </c>
    </row>
    <row r="604" spans="2:5" x14ac:dyDescent="0.3">
      <c r="B604" t="str">
        <v>The Score</v>
      </c>
      <c r="C604">
        <f>_xlfn.XLOOKUP($B604,IMDB_Movies_2[movie_title],IMDB_Movies_2[gross])</f>
        <v>71069884</v>
      </c>
      <c r="D604">
        <f>_xlfn.XLOOKUP($B604,IMDB_Movies_2[movie_title],IMDB_Movies_2[budget])</f>
        <v>68000000</v>
      </c>
      <c r="E604" s="1">
        <f t="shared" si="9"/>
        <v>3069884</v>
      </c>
    </row>
    <row r="605" spans="2:5" x14ac:dyDescent="0.3">
      <c r="B605" t="str">
        <v>Despicable Me</v>
      </c>
      <c r="C605">
        <f>_xlfn.XLOOKUP($B605,IMDB_Movies_2[movie_title],IMDB_Movies_2[gross])</f>
        <v>251501645</v>
      </c>
      <c r="D605">
        <f>_xlfn.XLOOKUP($B605,IMDB_Movies_2[movie_title],IMDB_Movies_2[budget])</f>
        <v>69000000</v>
      </c>
      <c r="E605" s="1">
        <f t="shared" si="9"/>
        <v>182501645</v>
      </c>
    </row>
    <row r="606" spans="2:5" x14ac:dyDescent="0.3">
      <c r="B606" t="str">
        <v>Money Train</v>
      </c>
      <c r="C606">
        <f>_xlfn.XLOOKUP($B606,IMDB_Movies_2[movie_title],IMDB_Movies_2[gross])</f>
        <v>35324232</v>
      </c>
      <c r="D606">
        <f>_xlfn.XLOOKUP($B606,IMDB_Movies_2[movie_title],IMDB_Movies_2[budget])</f>
        <v>68000000</v>
      </c>
      <c r="E606" s="1">
        <f t="shared" si="9"/>
        <v>-32675768</v>
      </c>
    </row>
    <row r="607" spans="2:5" x14ac:dyDescent="0.3">
      <c r="B607" t="str">
        <v>Ted 2</v>
      </c>
      <c r="C607">
        <f>_xlfn.XLOOKUP($B607,IMDB_Movies_2[movie_title],IMDB_Movies_2[gross])</f>
        <v>81257500</v>
      </c>
      <c r="D607">
        <f>_xlfn.XLOOKUP($B607,IMDB_Movies_2[movie_title],IMDB_Movies_2[budget])</f>
        <v>68000000</v>
      </c>
      <c r="E607" s="1">
        <f t="shared" si="9"/>
        <v>13257500</v>
      </c>
    </row>
    <row r="608" spans="2:5" x14ac:dyDescent="0.3">
      <c r="B608" t="str">
        <v>Agora</v>
      </c>
      <c r="C608">
        <f>_xlfn.XLOOKUP($B608,IMDB_Movies_2[movie_title],IMDB_Movies_2[gross])</f>
        <v>617840</v>
      </c>
      <c r="D608">
        <f>_xlfn.XLOOKUP($B608,IMDB_Movies_2[movie_title],IMDB_Movies_2[budget])</f>
        <v>70000000</v>
      </c>
      <c r="E608" s="1">
        <f t="shared" si="9"/>
        <v>-69382160</v>
      </c>
    </row>
    <row r="609" spans="2:5" x14ac:dyDescent="0.3">
      <c r="B609" t="str">
        <v>Mystery Men</v>
      </c>
      <c r="C609">
        <f>_xlfn.XLOOKUP($B609,IMDB_Movies_2[movie_title],IMDB_Movies_2[gross])</f>
        <v>29655590</v>
      </c>
      <c r="D609">
        <f>_xlfn.XLOOKUP($B609,IMDB_Movies_2[movie_title],IMDB_Movies_2[budget])</f>
        <v>65000000</v>
      </c>
      <c r="E609" s="1">
        <f t="shared" si="9"/>
        <v>-35344410</v>
      </c>
    </row>
    <row r="610" spans="2:5" x14ac:dyDescent="0.3">
      <c r="B610" t="str">
        <v>Hall Pass</v>
      </c>
      <c r="C610">
        <f>_xlfn.XLOOKUP($B610,IMDB_Movies_2[movie_title],IMDB_Movies_2[gross])</f>
        <v>45045037</v>
      </c>
      <c r="D610">
        <f>_xlfn.XLOOKUP($B610,IMDB_Movies_2[movie_title],IMDB_Movies_2[budget])</f>
        <v>36000000</v>
      </c>
      <c r="E610" s="1">
        <f t="shared" si="9"/>
        <v>9045037</v>
      </c>
    </row>
    <row r="611" spans="2:5" x14ac:dyDescent="0.3">
      <c r="B611" t="str">
        <v>The Insider</v>
      </c>
      <c r="C611">
        <f>_xlfn.XLOOKUP($B611,IMDB_Movies_2[movie_title],IMDB_Movies_2[gross])</f>
        <v>28965197</v>
      </c>
      <c r="D611">
        <f>_xlfn.XLOOKUP($B611,IMDB_Movies_2[movie_title],IMDB_Movies_2[budget])</f>
        <v>68000000</v>
      </c>
      <c r="E611" s="1">
        <f t="shared" si="9"/>
        <v>-39034803</v>
      </c>
    </row>
    <row r="612" spans="2:5" x14ac:dyDescent="0.3">
      <c r="B612" t="str">
        <v>Body of Lies</v>
      </c>
      <c r="C612">
        <f>_xlfn.XLOOKUP($B612,IMDB_Movies_2[movie_title],IMDB_Movies_2[gross])</f>
        <v>39380442</v>
      </c>
      <c r="D612">
        <f>_xlfn.XLOOKUP($B612,IMDB_Movies_2[movie_title],IMDB_Movies_2[budget])</f>
        <v>70000000</v>
      </c>
      <c r="E612" s="1">
        <f t="shared" si="9"/>
        <v>-30619558</v>
      </c>
    </row>
    <row r="613" spans="2:5" x14ac:dyDescent="0.3">
      <c r="B613" t="str">
        <v>Abraham Lincoln: Vampire Hunter</v>
      </c>
      <c r="C613">
        <f>_xlfn.XLOOKUP($B613,IMDB_Movies_2[movie_title],IMDB_Movies_2[gross])</f>
        <v>37516013</v>
      </c>
      <c r="D613">
        <f>_xlfn.XLOOKUP($B613,IMDB_Movies_2[movie_title],IMDB_Movies_2[budget])</f>
        <v>69000000</v>
      </c>
      <c r="E613" s="1">
        <f t="shared" si="9"/>
        <v>-31483987</v>
      </c>
    </row>
    <row r="614" spans="2:5" x14ac:dyDescent="0.3">
      <c r="B614" t="str">
        <v>Entrapment</v>
      </c>
      <c r="C614">
        <f>_xlfn.XLOOKUP($B614,IMDB_Movies_2[movie_title],IMDB_Movies_2[gross])</f>
        <v>87704396</v>
      </c>
      <c r="D614">
        <f>_xlfn.XLOOKUP($B614,IMDB_Movies_2[movie_title],IMDB_Movies_2[budget])</f>
        <v>66000000</v>
      </c>
      <c r="E614" s="1">
        <f t="shared" si="9"/>
        <v>21704396</v>
      </c>
    </row>
    <row r="615" spans="2:5" x14ac:dyDescent="0.3">
      <c r="B615" t="str">
        <v>The X Files</v>
      </c>
      <c r="C615">
        <f>_xlfn.XLOOKUP($B615,IMDB_Movies_2[movie_title],IMDB_Movies_2[gross])</f>
        <v>83892374</v>
      </c>
      <c r="D615">
        <f>_xlfn.XLOOKUP($B615,IMDB_Movies_2[movie_title],IMDB_Movies_2[budget])</f>
        <v>66000000</v>
      </c>
      <c r="E615" s="1">
        <f t="shared" si="9"/>
        <v>17892374</v>
      </c>
    </row>
    <row r="616" spans="2:5" x14ac:dyDescent="0.3">
      <c r="B616" t="str">
        <v>The Last Legion</v>
      </c>
      <c r="C616">
        <f>_xlfn.XLOOKUP($B616,IMDB_Movies_2[movie_title],IMDB_Movies_2[gross])</f>
        <v>5932060</v>
      </c>
      <c r="D616">
        <f>_xlfn.XLOOKUP($B616,IMDB_Movies_2[movie_title],IMDB_Movies_2[budget])</f>
        <v>35000000</v>
      </c>
      <c r="E616" s="1">
        <f t="shared" si="9"/>
        <v>-29067940</v>
      </c>
    </row>
    <row r="617" spans="2:5" x14ac:dyDescent="0.3">
      <c r="B617" t="str">
        <v>Saving Private Ryan</v>
      </c>
      <c r="C617">
        <f>_xlfn.XLOOKUP($B617,IMDB_Movies_2[movie_title],IMDB_Movies_2[gross])</f>
        <v>216119491</v>
      </c>
      <c r="D617">
        <f>_xlfn.XLOOKUP($B617,IMDB_Movies_2[movie_title],IMDB_Movies_2[budget])</f>
        <v>70000000</v>
      </c>
      <c r="E617" s="1">
        <f t="shared" si="9"/>
        <v>146119491</v>
      </c>
    </row>
    <row r="618" spans="2:5" x14ac:dyDescent="0.3">
      <c r="B618" t="str">
        <v>Need for Speed</v>
      </c>
      <c r="C618">
        <f>_xlfn.XLOOKUP($B618,IMDB_Movies_2[movie_title],IMDB_Movies_2[gross])</f>
        <v>43568507</v>
      </c>
      <c r="D618">
        <f>_xlfn.XLOOKUP($B618,IMDB_Movies_2[movie_title],IMDB_Movies_2[budget])</f>
        <v>66000000</v>
      </c>
      <c r="E618" s="1">
        <f t="shared" si="9"/>
        <v>-22431493</v>
      </c>
    </row>
    <row r="619" spans="2:5" x14ac:dyDescent="0.3">
      <c r="B619" t="str">
        <v>What Women Want</v>
      </c>
      <c r="C619">
        <f>_xlfn.XLOOKUP($B619,IMDB_Movies_2[movie_title],IMDB_Movies_2[gross])</f>
        <v>182805123</v>
      </c>
      <c r="D619">
        <f>_xlfn.XLOOKUP($B619,IMDB_Movies_2[movie_title],IMDB_Movies_2[budget])</f>
        <v>70000000</v>
      </c>
      <c r="E619" s="1">
        <f t="shared" si="9"/>
        <v>112805123</v>
      </c>
    </row>
    <row r="620" spans="2:5" x14ac:dyDescent="0.3">
      <c r="B620" t="str">
        <v>Ice Age</v>
      </c>
      <c r="C620">
        <f>_xlfn.XLOOKUP($B620,IMDB_Movies_2[movie_title],IMDB_Movies_2[gross])</f>
        <v>176387405</v>
      </c>
      <c r="D620">
        <f>_xlfn.XLOOKUP($B620,IMDB_Movies_2[movie_title],IMDB_Movies_2[budget])</f>
        <v>59000000</v>
      </c>
      <c r="E620" s="1">
        <f t="shared" si="9"/>
        <v>117387405</v>
      </c>
    </row>
    <row r="621" spans="2:5" x14ac:dyDescent="0.3">
      <c r="B621" t="str">
        <v>Dreamcatcher</v>
      </c>
      <c r="C621">
        <f>_xlfn.XLOOKUP($B621,IMDB_Movies_2[movie_title],IMDB_Movies_2[gross])</f>
        <v>33685268</v>
      </c>
      <c r="D621">
        <f>_xlfn.XLOOKUP($B621,IMDB_Movies_2[movie_title],IMDB_Movies_2[budget])</f>
        <v>68000000</v>
      </c>
      <c r="E621" s="1">
        <f t="shared" si="9"/>
        <v>-34314732</v>
      </c>
    </row>
    <row r="622" spans="2:5" x14ac:dyDescent="0.3">
      <c r="B622" t="str">
        <v>Lincoln</v>
      </c>
      <c r="C622">
        <f>_xlfn.XLOOKUP($B622,IMDB_Movies_2[movie_title],IMDB_Movies_2[gross])</f>
        <v>182204440</v>
      </c>
      <c r="D622">
        <f>_xlfn.XLOOKUP($B622,IMDB_Movies_2[movie_title],IMDB_Movies_2[budget])</f>
        <v>65000000</v>
      </c>
      <c r="E622" s="1">
        <f t="shared" si="9"/>
        <v>117204440</v>
      </c>
    </row>
    <row r="623" spans="2:5" x14ac:dyDescent="0.3">
      <c r="B623" t="str">
        <v>The Matrix</v>
      </c>
      <c r="C623">
        <f>_xlfn.XLOOKUP($B623,IMDB_Movies_2[movie_title],IMDB_Movies_2[gross])</f>
        <v>171383253</v>
      </c>
      <c r="D623">
        <f>_xlfn.XLOOKUP($B623,IMDB_Movies_2[movie_title],IMDB_Movies_2[budget])</f>
        <v>63000000</v>
      </c>
      <c r="E623" s="1">
        <f t="shared" si="9"/>
        <v>108383253</v>
      </c>
    </row>
    <row r="624" spans="2:5" x14ac:dyDescent="0.3">
      <c r="B624" t="str">
        <v>Apollo 13</v>
      </c>
      <c r="C624">
        <f>_xlfn.XLOOKUP($B624,IMDB_Movies_2[movie_title],IMDB_Movies_2[gross])</f>
        <v>172071312</v>
      </c>
      <c r="D624">
        <f>_xlfn.XLOOKUP($B624,IMDB_Movies_2[movie_title],IMDB_Movies_2[budget])</f>
        <v>62000000</v>
      </c>
      <c r="E624" s="1">
        <f t="shared" si="9"/>
        <v>110071312</v>
      </c>
    </row>
    <row r="625" spans="2:5" x14ac:dyDescent="0.3">
      <c r="B625" t="str">
        <v>The Santa Clause 2</v>
      </c>
      <c r="C625">
        <f>_xlfn.XLOOKUP($B625,IMDB_Movies_2[movie_title],IMDB_Movies_2[gross])</f>
        <v>139225854</v>
      </c>
      <c r="D625">
        <f>_xlfn.XLOOKUP($B625,IMDB_Movies_2[movie_title],IMDB_Movies_2[budget])</f>
        <v>60000000</v>
      </c>
      <c r="E625" s="1">
        <f t="shared" si="9"/>
        <v>79225854</v>
      </c>
    </row>
    <row r="626" spans="2:5" x14ac:dyDescent="0.3">
      <c r="B626" t="str">
        <v>Les MisÃ©rables</v>
      </c>
      <c r="C626">
        <f>_xlfn.XLOOKUP($B626,IMDB_Movies_2[movie_title],IMDB_Movies_2[gross])</f>
        <v>148775460</v>
      </c>
      <c r="D626">
        <f>_xlfn.XLOOKUP($B626,IMDB_Movies_2[movie_title],IMDB_Movies_2[budget])</f>
        <v>61000000</v>
      </c>
      <c r="E626" s="1">
        <f t="shared" si="9"/>
        <v>87775460</v>
      </c>
    </row>
    <row r="627" spans="2:5" x14ac:dyDescent="0.3">
      <c r="B627" t="str">
        <v>You've Got Mail</v>
      </c>
      <c r="C627">
        <f>_xlfn.XLOOKUP($B627,IMDB_Movies_2[movie_title],IMDB_Movies_2[gross])</f>
        <v>115731542</v>
      </c>
      <c r="D627">
        <f>_xlfn.XLOOKUP($B627,IMDB_Movies_2[movie_title],IMDB_Movies_2[budget])</f>
        <v>65000000</v>
      </c>
      <c r="E627" s="1">
        <f t="shared" si="9"/>
        <v>50731542</v>
      </c>
    </row>
    <row r="628" spans="2:5" x14ac:dyDescent="0.3">
      <c r="B628" t="str">
        <v>Step Brothers</v>
      </c>
      <c r="C628">
        <f>_xlfn.XLOOKUP($B628,IMDB_Movies_2[movie_title],IMDB_Movies_2[gross])</f>
        <v>100468793</v>
      </c>
      <c r="D628">
        <f>_xlfn.XLOOKUP($B628,IMDB_Movies_2[movie_title],IMDB_Movies_2[budget])</f>
        <v>65000000</v>
      </c>
      <c r="E628" s="1">
        <f t="shared" si="9"/>
        <v>35468793</v>
      </c>
    </row>
    <row r="629" spans="2:5" x14ac:dyDescent="0.3">
      <c r="B629" t="str">
        <v>The Mask of Zorro</v>
      </c>
      <c r="C629">
        <f>_xlfn.XLOOKUP($B629,IMDB_Movies_2[movie_title],IMDB_Movies_2[gross])</f>
        <v>93771072</v>
      </c>
      <c r="D629">
        <f>_xlfn.XLOOKUP($B629,IMDB_Movies_2[movie_title],IMDB_Movies_2[budget])</f>
        <v>65000000</v>
      </c>
      <c r="E629" s="1">
        <f t="shared" si="9"/>
        <v>28771072</v>
      </c>
    </row>
    <row r="630" spans="2:5" x14ac:dyDescent="0.3">
      <c r="B630" t="str">
        <v>Due Date</v>
      </c>
      <c r="C630">
        <f>_xlfn.XLOOKUP($B630,IMDB_Movies_2[movie_title],IMDB_Movies_2[gross])</f>
        <v>100448498</v>
      </c>
      <c r="D630">
        <f>_xlfn.XLOOKUP($B630,IMDB_Movies_2[movie_title],IMDB_Movies_2[budget])</f>
        <v>65000000</v>
      </c>
      <c r="E630" s="1">
        <f t="shared" si="9"/>
        <v>35448498</v>
      </c>
    </row>
    <row r="631" spans="2:5" x14ac:dyDescent="0.3">
      <c r="B631" t="str">
        <v>Unbroken</v>
      </c>
      <c r="C631">
        <f>_xlfn.XLOOKUP($B631,IMDB_Movies_2[movie_title],IMDB_Movies_2[gross])</f>
        <v>115603980</v>
      </c>
      <c r="D631">
        <f>_xlfn.XLOOKUP($B631,IMDB_Movies_2[movie_title],IMDB_Movies_2[budget])</f>
        <v>65000000</v>
      </c>
      <c r="E631" s="1">
        <f t="shared" si="9"/>
        <v>50603980</v>
      </c>
    </row>
    <row r="632" spans="2:5" x14ac:dyDescent="0.3">
      <c r="B632" t="str">
        <v>Space Cowboys</v>
      </c>
      <c r="C632">
        <f>_xlfn.XLOOKUP($B632,IMDB_Movies_2[movie_title],IMDB_Movies_2[gross])</f>
        <v>90454043</v>
      </c>
      <c r="D632">
        <f>_xlfn.XLOOKUP($B632,IMDB_Movies_2[movie_title],IMDB_Movies_2[budget])</f>
        <v>65000000</v>
      </c>
      <c r="E632" s="1">
        <f t="shared" si="9"/>
        <v>25454043</v>
      </c>
    </row>
    <row r="633" spans="2:5" x14ac:dyDescent="0.3">
      <c r="B633" t="str">
        <v>Cliffhanger</v>
      </c>
      <c r="C633">
        <f>_xlfn.XLOOKUP($B633,IMDB_Movies_2[movie_title],IMDB_Movies_2[gross])</f>
        <v>84049211</v>
      </c>
      <c r="D633">
        <f>_xlfn.XLOOKUP($B633,IMDB_Movies_2[movie_title],IMDB_Movies_2[budget])</f>
        <v>70000000</v>
      </c>
      <c r="E633" s="1">
        <f t="shared" si="9"/>
        <v>14049211</v>
      </c>
    </row>
    <row r="634" spans="2:5" x14ac:dyDescent="0.3">
      <c r="B634" t="str">
        <v>Broken Arrow</v>
      </c>
      <c r="C634">
        <f>_xlfn.XLOOKUP($B634,IMDB_Movies_2[movie_title],IMDB_Movies_2[gross])</f>
        <v>70450000</v>
      </c>
      <c r="D634">
        <f>_xlfn.XLOOKUP($B634,IMDB_Movies_2[movie_title],IMDB_Movies_2[budget])</f>
        <v>50000000</v>
      </c>
      <c r="E634" s="1">
        <f t="shared" si="9"/>
        <v>20450000</v>
      </c>
    </row>
    <row r="635" spans="2:5" x14ac:dyDescent="0.3">
      <c r="B635" t="str">
        <v>The Kid</v>
      </c>
      <c r="C635">
        <f>_xlfn.XLOOKUP($B635,IMDB_Movies_2[movie_title],IMDB_Movies_2[gross])</f>
        <v>69688384</v>
      </c>
      <c r="D635">
        <f>_xlfn.XLOOKUP($B635,IMDB_Movies_2[movie_title],IMDB_Movies_2[budget])</f>
        <v>60000000</v>
      </c>
      <c r="E635" s="1">
        <f t="shared" si="9"/>
        <v>9688384</v>
      </c>
    </row>
    <row r="636" spans="2:5" x14ac:dyDescent="0.3">
      <c r="B636" t="str">
        <v>World Trade Center</v>
      </c>
      <c r="C636">
        <f>_xlfn.XLOOKUP($B636,IMDB_Movies_2[movie_title],IMDB_Movies_2[gross])</f>
        <v>70236496</v>
      </c>
      <c r="D636">
        <f>_xlfn.XLOOKUP($B636,IMDB_Movies_2[movie_title],IMDB_Movies_2[budget])</f>
        <v>63000000</v>
      </c>
      <c r="E636" s="1">
        <f t="shared" si="9"/>
        <v>7236496</v>
      </c>
    </row>
    <row r="637" spans="2:5" x14ac:dyDescent="0.3">
      <c r="B637" t="str">
        <v>Mona Lisa Smile</v>
      </c>
      <c r="C637">
        <f>_xlfn.XLOOKUP($B637,IMDB_Movies_2[movie_title],IMDB_Movies_2[gross])</f>
        <v>63695760</v>
      </c>
      <c r="D637">
        <f>_xlfn.XLOOKUP($B637,IMDB_Movies_2[movie_title],IMDB_Movies_2[budget])</f>
        <v>65000000</v>
      </c>
      <c r="E637" s="1">
        <f t="shared" si="9"/>
        <v>-1304240</v>
      </c>
    </row>
    <row r="638" spans="2:5" x14ac:dyDescent="0.3">
      <c r="B638" t="str">
        <v>The Dictator</v>
      </c>
      <c r="C638">
        <f>_xlfn.XLOOKUP($B638,IMDB_Movies_2[movie_title],IMDB_Movies_2[gross])</f>
        <v>59617068</v>
      </c>
      <c r="D638">
        <f>_xlfn.XLOOKUP($B638,IMDB_Movies_2[movie_title],IMDB_Movies_2[budget])</f>
        <v>65000000</v>
      </c>
      <c r="E638" s="1">
        <f t="shared" si="9"/>
        <v>-5382932</v>
      </c>
    </row>
    <row r="639" spans="2:5" x14ac:dyDescent="0.3">
      <c r="B639" t="str">
        <v>Eyes Wide Shut</v>
      </c>
      <c r="C639">
        <f>_xlfn.XLOOKUP($B639,IMDB_Movies_2[movie_title],IMDB_Movies_2[gross])</f>
        <v>55637680</v>
      </c>
      <c r="D639">
        <f>_xlfn.XLOOKUP($B639,IMDB_Movies_2[movie_title],IMDB_Movies_2[budget])</f>
        <v>65000000</v>
      </c>
      <c r="E639" s="1">
        <f t="shared" si="9"/>
        <v>-9362320</v>
      </c>
    </row>
    <row r="640" spans="2:5" x14ac:dyDescent="0.3">
      <c r="B640" t="str">
        <v>Annie</v>
      </c>
      <c r="C640">
        <f>_xlfn.XLOOKUP($B640,IMDB_Movies_2[movie_title],IMDB_Movies_2[gross])</f>
        <v>85911262</v>
      </c>
      <c r="D640">
        <f>_xlfn.XLOOKUP($B640,IMDB_Movies_2[movie_title],IMDB_Movies_2[budget])</f>
        <v>65000000</v>
      </c>
      <c r="E640" s="1">
        <f t="shared" si="9"/>
        <v>20911262</v>
      </c>
    </row>
    <row r="641" spans="2:5" x14ac:dyDescent="0.3">
      <c r="B641" t="str">
        <v>Focus</v>
      </c>
      <c r="C641">
        <f>_xlfn.XLOOKUP($B641,IMDB_Movies_2[movie_title],IMDB_Movies_2[gross])</f>
        <v>53846915</v>
      </c>
      <c r="D641">
        <f>_xlfn.XLOOKUP($B641,IMDB_Movies_2[movie_title],IMDB_Movies_2[budget])</f>
        <v>50100000</v>
      </c>
      <c r="E641" s="1">
        <f t="shared" si="9"/>
        <v>3746915</v>
      </c>
    </row>
    <row r="642" spans="2:5" x14ac:dyDescent="0.3">
      <c r="B642" t="str">
        <v>This Means War</v>
      </c>
      <c r="C642">
        <f>_xlfn.XLOOKUP($B642,IMDB_Movies_2[movie_title],IMDB_Movies_2[gross])</f>
        <v>54758461</v>
      </c>
      <c r="D642">
        <f>_xlfn.XLOOKUP($B642,IMDB_Movies_2[movie_title],IMDB_Movies_2[budget])</f>
        <v>65000000</v>
      </c>
      <c r="E642" s="1">
        <f t="shared" si="9"/>
        <v>-10241539</v>
      </c>
    </row>
    <row r="643" spans="2:5" x14ac:dyDescent="0.3">
      <c r="B643" t="str">
        <v>Blade: Trinity</v>
      </c>
      <c r="C643">
        <f>_xlfn.XLOOKUP($B643,IMDB_Movies_2[movie_title],IMDB_Movies_2[gross])</f>
        <v>52397389</v>
      </c>
      <c r="D643">
        <f>_xlfn.XLOOKUP($B643,IMDB_Movies_2[movie_title],IMDB_Movies_2[budget])</f>
        <v>65000000</v>
      </c>
      <c r="E643" s="1">
        <f t="shared" si="9"/>
        <v>-12602611</v>
      </c>
    </row>
    <row r="644" spans="2:5" x14ac:dyDescent="0.3">
      <c r="B644" t="str">
        <v>Primary Colors</v>
      </c>
      <c r="C644">
        <f>_xlfn.XLOOKUP($B644,IMDB_Movies_2[movie_title],IMDB_Movies_2[gross])</f>
        <v>38966057</v>
      </c>
      <c r="D644">
        <f>_xlfn.XLOOKUP($B644,IMDB_Movies_2[movie_title],IMDB_Movies_2[budget])</f>
        <v>65000000</v>
      </c>
      <c r="E644" s="1">
        <f t="shared" si="9"/>
        <v>-26033943</v>
      </c>
    </row>
    <row r="645" spans="2:5" x14ac:dyDescent="0.3">
      <c r="B645" t="str">
        <v>Resident Evil: Retribution</v>
      </c>
      <c r="C645">
        <f>_xlfn.XLOOKUP($B645,IMDB_Movies_2[movie_title],IMDB_Movies_2[gross])</f>
        <v>42345531</v>
      </c>
      <c r="D645">
        <f>_xlfn.XLOOKUP($B645,IMDB_Movies_2[movie_title],IMDB_Movies_2[budget])</f>
        <v>65000000</v>
      </c>
      <c r="E645" s="1">
        <f t="shared" ref="E645:E708" si="10">C645-D645</f>
        <v>-22654469</v>
      </c>
    </row>
    <row r="646" spans="2:5" x14ac:dyDescent="0.3">
      <c r="B646" t="str">
        <v>Death Race</v>
      </c>
      <c r="C646">
        <f>_xlfn.XLOOKUP($B646,IMDB_Movies_2[movie_title],IMDB_Movies_2[gross])</f>
        <v>36064910</v>
      </c>
      <c r="D646">
        <f>_xlfn.XLOOKUP($B646,IMDB_Movies_2[movie_title],IMDB_Movies_2[budget])</f>
        <v>45000000</v>
      </c>
      <c r="E646" s="1">
        <f t="shared" si="10"/>
        <v>-8935090</v>
      </c>
    </row>
    <row r="647" spans="2:5" x14ac:dyDescent="0.3">
      <c r="B647" t="str">
        <v>The Long Kiss Goodnight</v>
      </c>
      <c r="C647">
        <f>_xlfn.XLOOKUP($B647,IMDB_Movies_2[movie_title],IMDB_Movies_2[gross])</f>
        <v>33328051</v>
      </c>
      <c r="D647">
        <f>_xlfn.XLOOKUP($B647,IMDB_Movies_2[movie_title],IMDB_Movies_2[budget])</f>
        <v>65000000</v>
      </c>
      <c r="E647" s="1">
        <f t="shared" si="10"/>
        <v>-31671949</v>
      </c>
    </row>
    <row r="648" spans="2:5" x14ac:dyDescent="0.3">
      <c r="B648" t="str">
        <v>Proof of Life</v>
      </c>
      <c r="C648">
        <f>_xlfn.XLOOKUP($B648,IMDB_Movies_2[movie_title],IMDB_Movies_2[gross])</f>
        <v>32598931</v>
      </c>
      <c r="D648">
        <f>_xlfn.XLOOKUP($B648,IMDB_Movies_2[movie_title],IMDB_Movies_2[budget])</f>
        <v>65000000</v>
      </c>
      <c r="E648" s="1">
        <f t="shared" si="10"/>
        <v>-32401069</v>
      </c>
    </row>
    <row r="649" spans="2:5" x14ac:dyDescent="0.3">
      <c r="B649" t="str">
        <v>Zathura: A Space Adventure</v>
      </c>
      <c r="C649">
        <f>_xlfn.XLOOKUP($B649,IMDB_Movies_2[movie_title],IMDB_Movies_2[gross])</f>
        <v>28045540</v>
      </c>
      <c r="D649">
        <f>_xlfn.XLOOKUP($B649,IMDB_Movies_2[movie_title],IMDB_Movies_2[budget])</f>
        <v>65000000</v>
      </c>
      <c r="E649" s="1">
        <f t="shared" si="10"/>
        <v>-36954460</v>
      </c>
    </row>
    <row r="650" spans="2:5" x14ac:dyDescent="0.3">
      <c r="B650" t="str">
        <v>Fight Club</v>
      </c>
      <c r="C650">
        <f>_xlfn.XLOOKUP($B650,IMDB_Movies_2[movie_title],IMDB_Movies_2[gross])</f>
        <v>37023395</v>
      </c>
      <c r="D650">
        <f>_xlfn.XLOOKUP($B650,IMDB_Movies_2[movie_title],IMDB_Movies_2[budget])</f>
        <v>63000000</v>
      </c>
      <c r="E650" s="1">
        <f t="shared" si="10"/>
        <v>-25976605</v>
      </c>
    </row>
    <row r="651" spans="2:5" x14ac:dyDescent="0.3">
      <c r="B651" t="str">
        <v>We Are Marshall</v>
      </c>
      <c r="C651">
        <f>_xlfn.XLOOKUP($B651,IMDB_Movies_2[movie_title],IMDB_Movies_2[gross])</f>
        <v>43532294</v>
      </c>
      <c r="D651">
        <f>_xlfn.XLOOKUP($B651,IMDB_Movies_2[movie_title],IMDB_Movies_2[budget])</f>
        <v>65000000</v>
      </c>
      <c r="E651" s="1">
        <f t="shared" si="10"/>
        <v>-21467706</v>
      </c>
    </row>
    <row r="652" spans="2:5" x14ac:dyDescent="0.3">
      <c r="B652" t="str">
        <v>Hudson Hawk</v>
      </c>
      <c r="C652">
        <f>_xlfn.XLOOKUP($B652,IMDB_Movies_2[movie_title],IMDB_Movies_2[gross])</f>
        <v>17218080</v>
      </c>
      <c r="D652">
        <f>_xlfn.XLOOKUP($B652,IMDB_Movies_2[movie_title],IMDB_Movies_2[budget])</f>
        <v>70000000</v>
      </c>
      <c r="E652" s="1">
        <f t="shared" si="10"/>
        <v>-52781920</v>
      </c>
    </row>
    <row r="653" spans="2:5" x14ac:dyDescent="0.3">
      <c r="B653" t="str">
        <v>Lucky Numbers</v>
      </c>
      <c r="C653">
        <f>_xlfn.XLOOKUP($B653,IMDB_Movies_2[movie_title],IMDB_Movies_2[gross])</f>
        <v>10014234</v>
      </c>
      <c r="D653">
        <f>_xlfn.XLOOKUP($B653,IMDB_Movies_2[movie_title],IMDB_Movies_2[budget])</f>
        <v>65000000</v>
      </c>
      <c r="E653" s="1">
        <f t="shared" si="10"/>
        <v>-54985766</v>
      </c>
    </row>
    <row r="654" spans="2:5" x14ac:dyDescent="0.3">
      <c r="B654" t="str">
        <v>I, Frankenstein</v>
      </c>
      <c r="C654">
        <f>_xlfn.XLOOKUP($B654,IMDB_Movies_2[movie_title],IMDB_Movies_2[gross])</f>
        <v>19059018</v>
      </c>
      <c r="D654">
        <f>_xlfn.XLOOKUP($B654,IMDB_Movies_2[movie_title],IMDB_Movies_2[budget])</f>
        <v>65000000</v>
      </c>
      <c r="E654" s="1">
        <f t="shared" si="10"/>
        <v>-45940982</v>
      </c>
    </row>
    <row r="655" spans="2:5" x14ac:dyDescent="0.3">
      <c r="B655" t="str">
        <v>Oliver Twist</v>
      </c>
      <c r="C655">
        <f>_xlfn.XLOOKUP($B655,IMDB_Movies_2[movie_title],IMDB_Movies_2[gross])</f>
        <v>1987287</v>
      </c>
      <c r="D655">
        <f>_xlfn.XLOOKUP($B655,IMDB_Movies_2[movie_title],IMDB_Movies_2[budget])</f>
        <v>50000000</v>
      </c>
      <c r="E655" s="1">
        <f t="shared" si="10"/>
        <v>-48012713</v>
      </c>
    </row>
    <row r="656" spans="2:5" x14ac:dyDescent="0.3">
      <c r="B656" t="str">
        <v>Elektra</v>
      </c>
      <c r="C656">
        <f>_xlfn.XLOOKUP($B656,IMDB_Movies_2[movie_title],IMDB_Movies_2[gross])</f>
        <v>24407944</v>
      </c>
      <c r="D656">
        <f>_xlfn.XLOOKUP($B656,IMDB_Movies_2[movie_title],IMDB_Movies_2[budget])</f>
        <v>43000000</v>
      </c>
      <c r="E656" s="1">
        <f t="shared" si="10"/>
        <v>-18592056</v>
      </c>
    </row>
    <row r="657" spans="2:5" x14ac:dyDescent="0.3">
      <c r="B657" t="str">
        <v>Sin City: A Dame to Kill For</v>
      </c>
      <c r="C657">
        <f>_xlfn.XLOOKUP($B657,IMDB_Movies_2[movie_title],IMDB_Movies_2[gross])</f>
        <v>13750556</v>
      </c>
      <c r="D657">
        <f>_xlfn.XLOOKUP($B657,IMDB_Movies_2[movie_title],IMDB_Movies_2[budget])</f>
        <v>65000000</v>
      </c>
      <c r="E657" s="1">
        <f t="shared" si="10"/>
        <v>-51249444</v>
      </c>
    </row>
    <row r="658" spans="2:5" x14ac:dyDescent="0.3">
      <c r="B658" t="str">
        <v>Random Hearts</v>
      </c>
      <c r="C658">
        <f>_xlfn.XLOOKUP($B658,IMDB_Movies_2[movie_title],IMDB_Movies_2[gross])</f>
        <v>31054924</v>
      </c>
      <c r="D658">
        <f>_xlfn.XLOOKUP($B658,IMDB_Movies_2[movie_title],IMDB_Movies_2[budget])</f>
        <v>64000000</v>
      </c>
      <c r="E658" s="1">
        <f t="shared" si="10"/>
        <v>-32945076</v>
      </c>
    </row>
    <row r="659" spans="2:5" x14ac:dyDescent="0.3">
      <c r="B659" t="str">
        <v>Everest</v>
      </c>
      <c r="C659">
        <f>_xlfn.XLOOKUP($B659,IMDB_Movies_2[movie_title],IMDB_Movies_2[gross])</f>
        <v>43247140</v>
      </c>
      <c r="D659">
        <f>_xlfn.XLOOKUP($B659,IMDB_Movies_2[movie_title],IMDB_Movies_2[budget])</f>
        <v>55000000</v>
      </c>
      <c r="E659" s="1">
        <f t="shared" si="10"/>
        <v>-11752860</v>
      </c>
    </row>
    <row r="660" spans="2:5" x14ac:dyDescent="0.3">
      <c r="B660" t="str">
        <v>Perfume: The Story of a Murderer</v>
      </c>
      <c r="C660">
        <f>_xlfn.XLOOKUP($B660,IMDB_Movies_2[movie_title],IMDB_Movies_2[gross])</f>
        <v>2208939</v>
      </c>
      <c r="D660">
        <f>_xlfn.XLOOKUP($B660,IMDB_Movies_2[movie_title],IMDB_Movies_2[budget])</f>
        <v>50000000</v>
      </c>
      <c r="E660" s="1">
        <f t="shared" si="10"/>
        <v>-47791061</v>
      </c>
    </row>
    <row r="661" spans="2:5" x14ac:dyDescent="0.3">
      <c r="B661" t="str">
        <v>Austin Powers in Goldmember</v>
      </c>
      <c r="C661">
        <f>_xlfn.XLOOKUP($B661,IMDB_Movies_2[movie_title],IMDB_Movies_2[gross])</f>
        <v>213079163</v>
      </c>
      <c r="D661">
        <f>_xlfn.XLOOKUP($B661,IMDB_Movies_2[movie_title],IMDB_Movies_2[budget])</f>
        <v>63000000</v>
      </c>
      <c r="E661" s="1">
        <f t="shared" si="10"/>
        <v>150079163</v>
      </c>
    </row>
    <row r="662" spans="2:5" x14ac:dyDescent="0.3">
      <c r="B662" t="str">
        <v>Astro Boy</v>
      </c>
      <c r="C662">
        <f>_xlfn.XLOOKUP($B662,IMDB_Movies_2[movie_title],IMDB_Movies_2[gross])</f>
        <v>19548064</v>
      </c>
      <c r="D662">
        <f>_xlfn.XLOOKUP($B662,IMDB_Movies_2[movie_title],IMDB_Movies_2[budget])</f>
        <v>65000000</v>
      </c>
      <c r="E662" s="1">
        <f t="shared" si="10"/>
        <v>-45451936</v>
      </c>
    </row>
    <row r="663" spans="2:5" x14ac:dyDescent="0.3">
      <c r="B663" t="str">
        <v>Jurassic Park</v>
      </c>
      <c r="C663">
        <f>_xlfn.XLOOKUP($B663,IMDB_Movies_2[movie_title],IMDB_Movies_2[gross])</f>
        <v>356784000</v>
      </c>
      <c r="D663">
        <f>_xlfn.XLOOKUP($B663,IMDB_Movies_2[movie_title],IMDB_Movies_2[budget])</f>
        <v>63000000</v>
      </c>
      <c r="E663" s="1">
        <f t="shared" si="10"/>
        <v>293784000</v>
      </c>
    </row>
    <row r="664" spans="2:5" x14ac:dyDescent="0.3">
      <c r="B664" t="str">
        <v>Wyatt Earp</v>
      </c>
      <c r="C664">
        <f>_xlfn.XLOOKUP($B664,IMDB_Movies_2[movie_title],IMDB_Movies_2[gross])</f>
        <v>25052000</v>
      </c>
      <c r="D664">
        <f>_xlfn.XLOOKUP($B664,IMDB_Movies_2[movie_title],IMDB_Movies_2[budget])</f>
        <v>63000000</v>
      </c>
      <c r="E664" s="1">
        <f t="shared" si="10"/>
        <v>-37948000</v>
      </c>
    </row>
    <row r="665" spans="2:5" x14ac:dyDescent="0.3">
      <c r="B665" t="str">
        <v>Clear and Present Danger</v>
      </c>
      <c r="C665">
        <f>_xlfn.XLOOKUP($B665,IMDB_Movies_2[movie_title],IMDB_Movies_2[gross])</f>
        <v>122012710</v>
      </c>
      <c r="D665">
        <f>_xlfn.XLOOKUP($B665,IMDB_Movies_2[movie_title],IMDB_Movies_2[budget])</f>
        <v>62000000</v>
      </c>
      <c r="E665" s="1">
        <f t="shared" si="10"/>
        <v>60012710</v>
      </c>
    </row>
    <row r="666" spans="2:5" x14ac:dyDescent="0.3">
      <c r="B666" t="str">
        <v>Dragon Blade</v>
      </c>
      <c r="C666">
        <f>_xlfn.XLOOKUP($B666,IMDB_Movies_2[movie_title],IMDB_Movies_2[gross])</f>
        <v>72413</v>
      </c>
      <c r="D666">
        <f>_xlfn.XLOOKUP($B666,IMDB_Movies_2[movie_title],IMDB_Movies_2[budget])</f>
        <v>65000000</v>
      </c>
      <c r="E666" s="1">
        <f t="shared" si="10"/>
        <v>-64927587</v>
      </c>
    </row>
    <row r="667" spans="2:5" x14ac:dyDescent="0.3">
      <c r="B667" t="str">
        <v>Littleman</v>
      </c>
      <c r="C667">
        <f>_xlfn.XLOOKUP($B667,IMDB_Movies_2[movie_title],IMDB_Movies_2[gross])</f>
        <v>58255287</v>
      </c>
      <c r="D667">
        <f>_xlfn.XLOOKUP($B667,IMDB_Movies_2[movie_title],IMDB_Movies_2[budget])</f>
        <v>64000000</v>
      </c>
      <c r="E667" s="1">
        <f t="shared" si="10"/>
        <v>-5744713</v>
      </c>
    </row>
    <row r="668" spans="2:5" x14ac:dyDescent="0.3">
      <c r="B668" t="str">
        <v>U-571</v>
      </c>
      <c r="C668">
        <f>_xlfn.XLOOKUP($B668,IMDB_Movies_2[movie_title],IMDB_Movies_2[gross])</f>
        <v>77086030</v>
      </c>
      <c r="D668">
        <f>_xlfn.XLOOKUP($B668,IMDB_Movies_2[movie_title],IMDB_Movies_2[budget])</f>
        <v>62000000</v>
      </c>
      <c r="E668" s="1">
        <f t="shared" si="10"/>
        <v>15086030</v>
      </c>
    </row>
    <row r="669" spans="2:5" x14ac:dyDescent="0.3">
      <c r="B669" t="str">
        <v>The American President</v>
      </c>
      <c r="C669">
        <f>_xlfn.XLOOKUP($B669,IMDB_Movies_2[movie_title],IMDB_Movies_2[gross])</f>
        <v>65000000</v>
      </c>
      <c r="D669">
        <f>_xlfn.XLOOKUP($B669,IMDB_Movies_2[movie_title],IMDB_Movies_2[budget])</f>
        <v>62000000</v>
      </c>
      <c r="E669" s="1">
        <f t="shared" si="10"/>
        <v>3000000</v>
      </c>
    </row>
    <row r="670" spans="2:5" x14ac:dyDescent="0.3">
      <c r="B670" t="str">
        <v>The Love Guru</v>
      </c>
      <c r="C670">
        <f>_xlfn.XLOOKUP($B670,IMDB_Movies_2[movie_title],IMDB_Movies_2[gross])</f>
        <v>32178777</v>
      </c>
      <c r="D670">
        <f>_xlfn.XLOOKUP($B670,IMDB_Movies_2[movie_title],IMDB_Movies_2[budget])</f>
        <v>62000000</v>
      </c>
      <c r="E670" s="1">
        <f t="shared" si="10"/>
        <v>-29821223</v>
      </c>
    </row>
    <row r="671" spans="2:5" x14ac:dyDescent="0.3">
      <c r="B671" t="str">
        <v>3000 Miles to Graceland</v>
      </c>
      <c r="C671">
        <f>_xlfn.XLOOKUP($B671,IMDB_Movies_2[movie_title],IMDB_Movies_2[gross])</f>
        <v>15738632</v>
      </c>
      <c r="D671">
        <f>_xlfn.XLOOKUP($B671,IMDB_Movies_2[movie_title],IMDB_Movies_2[budget])</f>
        <v>42000000</v>
      </c>
      <c r="E671" s="1">
        <f t="shared" si="10"/>
        <v>-26261368</v>
      </c>
    </row>
    <row r="672" spans="2:5" x14ac:dyDescent="0.3">
      <c r="B672" t="str">
        <v>The Hateful Eight</v>
      </c>
      <c r="C672">
        <f>_xlfn.XLOOKUP($B672,IMDB_Movies_2[movie_title],IMDB_Movies_2[gross])</f>
        <v>54116191</v>
      </c>
      <c r="D672">
        <f>_xlfn.XLOOKUP($B672,IMDB_Movies_2[movie_title],IMDB_Movies_2[budget])</f>
        <v>44000000</v>
      </c>
      <c r="E672" s="1">
        <f t="shared" si="10"/>
        <v>10116191</v>
      </c>
    </row>
    <row r="673" spans="2:5" x14ac:dyDescent="0.3">
      <c r="B673" t="str">
        <v>Blades of Glory</v>
      </c>
      <c r="C673">
        <f>_xlfn.XLOOKUP($B673,IMDB_Movies_2[movie_title],IMDB_Movies_2[gross])</f>
        <v>118153533</v>
      </c>
      <c r="D673">
        <f>_xlfn.XLOOKUP($B673,IMDB_Movies_2[movie_title],IMDB_Movies_2[budget])</f>
        <v>61000000</v>
      </c>
      <c r="E673" s="1">
        <f t="shared" si="10"/>
        <v>57153533</v>
      </c>
    </row>
    <row r="674" spans="2:5" x14ac:dyDescent="0.3">
      <c r="B674" t="str">
        <v>Hop</v>
      </c>
      <c r="C674">
        <f>_xlfn.XLOOKUP($B674,IMDB_Movies_2[movie_title],IMDB_Movies_2[gross])</f>
        <v>108012170</v>
      </c>
      <c r="D674">
        <f>_xlfn.XLOOKUP($B674,IMDB_Movies_2[movie_title],IMDB_Movies_2[budget])</f>
        <v>63000000</v>
      </c>
      <c r="E674" s="1">
        <f t="shared" si="10"/>
        <v>45012170</v>
      </c>
    </row>
    <row r="675" spans="2:5" x14ac:dyDescent="0.3">
      <c r="B675">
        <v>300</v>
      </c>
      <c r="C675">
        <f>_xlfn.XLOOKUP($B675,IMDB_Movies_2[movie_title],IMDB_Movies_2[gross])</f>
        <v>210592590</v>
      </c>
      <c r="D675">
        <f>_xlfn.XLOOKUP($B675,IMDB_Movies_2[movie_title],IMDB_Movies_2[budget])</f>
        <v>65000000</v>
      </c>
      <c r="E675" s="1">
        <f t="shared" si="10"/>
        <v>145592590</v>
      </c>
    </row>
    <row r="676" spans="2:5" x14ac:dyDescent="0.3">
      <c r="B676" t="str">
        <v>Meet the Fockers</v>
      </c>
      <c r="C676">
        <f>_xlfn.XLOOKUP($B676,IMDB_Movies_2[movie_title],IMDB_Movies_2[gross])</f>
        <v>279167575</v>
      </c>
      <c r="D676">
        <f>_xlfn.XLOOKUP($B676,IMDB_Movies_2[movie_title],IMDB_Movies_2[budget])</f>
        <v>80000000</v>
      </c>
      <c r="E676" s="1">
        <f t="shared" si="10"/>
        <v>199167575</v>
      </c>
    </row>
    <row r="677" spans="2:5" x14ac:dyDescent="0.3">
      <c r="B677" t="str">
        <v>Marley &amp; Me</v>
      </c>
      <c r="C677">
        <f>_xlfn.XLOOKUP($B677,IMDB_Movies_2[movie_title],IMDB_Movies_2[gross])</f>
        <v>143151473</v>
      </c>
      <c r="D677">
        <f>_xlfn.XLOOKUP($B677,IMDB_Movies_2[movie_title],IMDB_Movies_2[budget])</f>
        <v>60000000</v>
      </c>
      <c r="E677" s="1">
        <f t="shared" si="10"/>
        <v>83151473</v>
      </c>
    </row>
    <row r="678" spans="2:5" x14ac:dyDescent="0.3">
      <c r="B678" t="str">
        <v>The Green Mile</v>
      </c>
      <c r="C678">
        <f>_xlfn.XLOOKUP($B678,IMDB_Movies_2[movie_title],IMDB_Movies_2[gross])</f>
        <v>136801374</v>
      </c>
      <c r="D678">
        <f>_xlfn.XLOOKUP($B678,IMDB_Movies_2[movie_title],IMDB_Movies_2[budget])</f>
        <v>60000000</v>
      </c>
      <c r="E678" s="1">
        <f t="shared" si="10"/>
        <v>76801374</v>
      </c>
    </row>
    <row r="679" spans="2:5" x14ac:dyDescent="0.3">
      <c r="B679" t="str">
        <v>Chicken Little</v>
      </c>
      <c r="C679">
        <f>_xlfn.XLOOKUP($B679,IMDB_Movies_2[movie_title],IMDB_Movies_2[gross])</f>
        <v>135381507</v>
      </c>
      <c r="D679">
        <f>_xlfn.XLOOKUP($B679,IMDB_Movies_2[movie_title],IMDB_Movies_2[budget])</f>
        <v>150000000</v>
      </c>
      <c r="E679" s="1">
        <f t="shared" si="10"/>
        <v>-14618493</v>
      </c>
    </row>
    <row r="680" spans="2:5" x14ac:dyDescent="0.3">
      <c r="B680" t="str">
        <v>Gone Girl</v>
      </c>
      <c r="C680">
        <f>_xlfn.XLOOKUP($B680,IMDB_Movies_2[movie_title],IMDB_Movies_2[gross])</f>
        <v>167735396</v>
      </c>
      <c r="D680">
        <f>_xlfn.XLOOKUP($B680,IMDB_Movies_2[movie_title],IMDB_Movies_2[budget])</f>
        <v>61000000</v>
      </c>
      <c r="E680" s="1">
        <f t="shared" si="10"/>
        <v>106735396</v>
      </c>
    </row>
    <row r="681" spans="2:5" x14ac:dyDescent="0.3">
      <c r="B681" t="str">
        <v>The Bourne Identity</v>
      </c>
      <c r="C681">
        <f>_xlfn.XLOOKUP($B681,IMDB_Movies_2[movie_title],IMDB_Movies_2[gross])</f>
        <v>121468960</v>
      </c>
      <c r="D681">
        <f>_xlfn.XLOOKUP($B681,IMDB_Movies_2[movie_title],IMDB_Movies_2[budget])</f>
        <v>60000000</v>
      </c>
      <c r="E681" s="1">
        <f t="shared" si="10"/>
        <v>61468960</v>
      </c>
    </row>
    <row r="682" spans="2:5" x14ac:dyDescent="0.3">
      <c r="B682" t="str">
        <v>GoldenEye</v>
      </c>
      <c r="C682">
        <f>_xlfn.XLOOKUP($B682,IMDB_Movies_2[movie_title],IMDB_Movies_2[gross])</f>
        <v>106635996</v>
      </c>
      <c r="D682">
        <f>_xlfn.XLOOKUP($B682,IMDB_Movies_2[movie_title],IMDB_Movies_2[budget])</f>
        <v>58000000</v>
      </c>
      <c r="E682" s="1">
        <f t="shared" si="10"/>
        <v>48635996</v>
      </c>
    </row>
    <row r="683" spans="2:5" x14ac:dyDescent="0.3">
      <c r="B683" t="str">
        <v>The General's Daughter</v>
      </c>
      <c r="C683">
        <f>_xlfn.XLOOKUP($B683,IMDB_Movies_2[movie_title],IMDB_Movies_2[gross])</f>
        <v>102678089</v>
      </c>
      <c r="D683">
        <f>_xlfn.XLOOKUP($B683,IMDB_Movies_2[movie_title],IMDB_Movies_2[budget])</f>
        <v>95000000</v>
      </c>
      <c r="E683" s="1">
        <f t="shared" si="10"/>
        <v>7678089</v>
      </c>
    </row>
    <row r="684" spans="2:5" x14ac:dyDescent="0.3">
      <c r="B684" t="str">
        <v>The Truman Show</v>
      </c>
      <c r="C684">
        <f>_xlfn.XLOOKUP($B684,IMDB_Movies_2[movie_title],IMDB_Movies_2[gross])</f>
        <v>125603360</v>
      </c>
      <c r="D684">
        <f>_xlfn.XLOOKUP($B684,IMDB_Movies_2[movie_title],IMDB_Movies_2[budget])</f>
        <v>60000000</v>
      </c>
      <c r="E684" s="1">
        <f t="shared" si="10"/>
        <v>65603360</v>
      </c>
    </row>
    <row r="685" spans="2:5" x14ac:dyDescent="0.3">
      <c r="B685" t="str">
        <v>The Prince of Egypt</v>
      </c>
      <c r="C685">
        <f>_xlfn.XLOOKUP($B685,IMDB_Movies_2[movie_title],IMDB_Movies_2[gross])</f>
        <v>101217900</v>
      </c>
      <c r="D685">
        <f>_xlfn.XLOOKUP($B685,IMDB_Movies_2[movie_title],IMDB_Movies_2[budget])</f>
        <v>70000000</v>
      </c>
      <c r="E685" s="1">
        <f t="shared" si="10"/>
        <v>31217900</v>
      </c>
    </row>
    <row r="686" spans="2:5" x14ac:dyDescent="0.3">
      <c r="B686" t="str">
        <v>Daddy Day Care</v>
      </c>
      <c r="C686">
        <f>_xlfn.XLOOKUP($B686,IMDB_Movies_2[movie_title],IMDB_Movies_2[gross])</f>
        <v>104148781</v>
      </c>
      <c r="D686">
        <f>_xlfn.XLOOKUP($B686,IMDB_Movies_2[movie_title],IMDB_Movies_2[budget])</f>
        <v>60000000</v>
      </c>
      <c r="E686" s="1">
        <f t="shared" si="10"/>
        <v>44148781</v>
      </c>
    </row>
    <row r="687" spans="2:5" x14ac:dyDescent="0.3">
      <c r="B687" t="str">
        <v>2 Guns</v>
      </c>
      <c r="C687">
        <f>_xlfn.XLOOKUP($B687,IMDB_Movies_2[movie_title],IMDB_Movies_2[gross])</f>
        <v>75573300</v>
      </c>
      <c r="D687">
        <f>_xlfn.XLOOKUP($B687,IMDB_Movies_2[movie_title],IMDB_Movies_2[budget])</f>
        <v>61000000</v>
      </c>
      <c r="E687" s="1">
        <f t="shared" si="10"/>
        <v>14573300</v>
      </c>
    </row>
    <row r="688" spans="2:5" x14ac:dyDescent="0.3">
      <c r="B688" t="str">
        <v>Cats &amp; Dogs</v>
      </c>
      <c r="C688">
        <f>_xlfn.XLOOKUP($B688,IMDB_Movies_2[movie_title],IMDB_Movies_2[gross])</f>
        <v>93375151</v>
      </c>
      <c r="D688">
        <f>_xlfn.XLOOKUP($B688,IMDB_Movies_2[movie_title],IMDB_Movies_2[budget])</f>
        <v>60000000</v>
      </c>
      <c r="E688" s="1">
        <f t="shared" si="10"/>
        <v>33375151</v>
      </c>
    </row>
    <row r="689" spans="2:5" x14ac:dyDescent="0.3">
      <c r="B689" t="str">
        <v>The Italian Job</v>
      </c>
      <c r="C689">
        <f>_xlfn.XLOOKUP($B689,IMDB_Movies_2[movie_title],IMDB_Movies_2[gross])</f>
        <v>106126012</v>
      </c>
      <c r="D689">
        <f>_xlfn.XLOOKUP($B689,IMDB_Movies_2[movie_title],IMDB_Movies_2[budget])</f>
        <v>60000000</v>
      </c>
      <c r="E689" s="1">
        <f t="shared" si="10"/>
        <v>46126012</v>
      </c>
    </row>
    <row r="690" spans="2:5" x14ac:dyDescent="0.3">
      <c r="B690" t="str">
        <v>Two Weeks Notice</v>
      </c>
      <c r="C690">
        <f>_xlfn.XLOOKUP($B690,IMDB_Movies_2[movie_title],IMDB_Movies_2[gross])</f>
        <v>93307796</v>
      </c>
      <c r="D690">
        <f>_xlfn.XLOOKUP($B690,IMDB_Movies_2[movie_title],IMDB_Movies_2[budget])</f>
        <v>60000000</v>
      </c>
      <c r="E690" s="1">
        <f t="shared" si="10"/>
        <v>33307796</v>
      </c>
    </row>
    <row r="691" spans="2:5" x14ac:dyDescent="0.3">
      <c r="B691" t="str">
        <v>Antz</v>
      </c>
      <c r="C691">
        <f>_xlfn.XLOOKUP($B691,IMDB_Movies_2[movie_title],IMDB_Movies_2[gross])</f>
        <v>90646554</v>
      </c>
      <c r="D691">
        <f>_xlfn.XLOOKUP($B691,IMDB_Movies_2[movie_title],IMDB_Movies_2[budget])</f>
        <v>105000000</v>
      </c>
      <c r="E691" s="1">
        <f t="shared" si="10"/>
        <v>-14353446</v>
      </c>
    </row>
    <row r="692" spans="2:5" x14ac:dyDescent="0.3">
      <c r="B692" t="str">
        <v>Couples Retreat</v>
      </c>
      <c r="C692">
        <f>_xlfn.XLOOKUP($B692,IMDB_Movies_2[movie_title],IMDB_Movies_2[gross])</f>
        <v>109176215</v>
      </c>
      <c r="D692">
        <f>_xlfn.XLOOKUP($B692,IMDB_Movies_2[movie_title],IMDB_Movies_2[budget])</f>
        <v>60000000</v>
      </c>
      <c r="E692" s="1">
        <f t="shared" si="10"/>
        <v>49176215</v>
      </c>
    </row>
    <row r="693" spans="2:5" x14ac:dyDescent="0.3">
      <c r="B693" t="str">
        <v>Days of Thunder</v>
      </c>
      <c r="C693">
        <f>_xlfn.XLOOKUP($B693,IMDB_Movies_2[movie_title],IMDB_Movies_2[gross])</f>
        <v>82670733</v>
      </c>
      <c r="D693">
        <f>_xlfn.XLOOKUP($B693,IMDB_Movies_2[movie_title],IMDB_Movies_2[budget])</f>
        <v>60000000</v>
      </c>
      <c r="E693" s="1">
        <f t="shared" si="10"/>
        <v>22670733</v>
      </c>
    </row>
    <row r="694" spans="2:5" x14ac:dyDescent="0.3">
      <c r="B694" t="str">
        <v>Cheaper by the Dozen 2</v>
      </c>
      <c r="C694">
        <f>_xlfn.XLOOKUP($B694,IMDB_Movies_2[movie_title],IMDB_Movies_2[gross])</f>
        <v>82569532</v>
      </c>
      <c r="D694">
        <f>_xlfn.XLOOKUP($B694,IMDB_Movies_2[movie_title],IMDB_Movies_2[budget])</f>
        <v>60000000</v>
      </c>
      <c r="E694" s="1">
        <f t="shared" si="10"/>
        <v>22569532</v>
      </c>
    </row>
    <row r="695" spans="2:5" x14ac:dyDescent="0.3">
      <c r="B695" t="str">
        <v>The Scorch Trials</v>
      </c>
      <c r="C695">
        <f>_xlfn.XLOOKUP($B695,IMDB_Movies_2[movie_title],IMDB_Movies_2[gross])</f>
        <v>81687587</v>
      </c>
      <c r="D695">
        <f>_xlfn.XLOOKUP($B695,IMDB_Movies_2[movie_title],IMDB_Movies_2[budget])</f>
        <v>61000000</v>
      </c>
      <c r="E695" s="1">
        <f t="shared" si="10"/>
        <v>20687587</v>
      </c>
    </row>
    <row r="696" spans="2:5" x14ac:dyDescent="0.3">
      <c r="B696" t="str">
        <v>Eat Pray Love</v>
      </c>
      <c r="C696">
        <f>_xlfn.XLOOKUP($B696,IMDB_Movies_2[movie_title],IMDB_Movies_2[gross])</f>
        <v>80574010</v>
      </c>
      <c r="D696">
        <f>_xlfn.XLOOKUP($B696,IMDB_Movies_2[movie_title],IMDB_Movies_2[budget])</f>
        <v>60000000</v>
      </c>
      <c r="E696" s="1">
        <f t="shared" si="10"/>
        <v>20574010</v>
      </c>
    </row>
    <row r="697" spans="2:5" x14ac:dyDescent="0.3">
      <c r="B697" t="str">
        <v>The Family Man</v>
      </c>
      <c r="C697">
        <f>_xlfn.XLOOKUP($B697,IMDB_Movies_2[movie_title],IMDB_Movies_2[gross])</f>
        <v>75764085</v>
      </c>
      <c r="D697">
        <f>_xlfn.XLOOKUP($B697,IMDB_Movies_2[movie_title],IMDB_Movies_2[budget])</f>
        <v>60000000</v>
      </c>
      <c r="E697" s="1">
        <f t="shared" si="10"/>
        <v>15764085</v>
      </c>
    </row>
    <row r="698" spans="2:5" x14ac:dyDescent="0.3">
      <c r="B698" t="str">
        <v>RED</v>
      </c>
      <c r="C698">
        <f>_xlfn.XLOOKUP($B698,IMDB_Movies_2[movie_title],IMDB_Movies_2[gross])</f>
        <v>90356857</v>
      </c>
      <c r="D698">
        <f>_xlfn.XLOOKUP($B698,IMDB_Movies_2[movie_title],IMDB_Movies_2[budget])</f>
        <v>58000000</v>
      </c>
      <c r="E698" s="1">
        <f t="shared" si="10"/>
        <v>32356857</v>
      </c>
    </row>
    <row r="699" spans="2:5" x14ac:dyDescent="0.3">
      <c r="B699" t="str">
        <v>Any Given Sunday</v>
      </c>
      <c r="C699">
        <f>_xlfn.XLOOKUP($B699,IMDB_Movies_2[movie_title],IMDB_Movies_2[gross])</f>
        <v>75530832</v>
      </c>
      <c r="D699">
        <f>_xlfn.XLOOKUP($B699,IMDB_Movies_2[movie_title],IMDB_Movies_2[budget])</f>
        <v>55000000</v>
      </c>
      <c r="E699" s="1">
        <f t="shared" si="10"/>
        <v>20530832</v>
      </c>
    </row>
    <row r="700" spans="2:5" x14ac:dyDescent="0.3">
      <c r="B700" t="str">
        <v>The Horse Whisperer</v>
      </c>
      <c r="C700">
        <f>_xlfn.XLOOKUP($B700,IMDB_Movies_2[movie_title],IMDB_Movies_2[gross])</f>
        <v>75370763</v>
      </c>
      <c r="D700">
        <f>_xlfn.XLOOKUP($B700,IMDB_Movies_2[movie_title],IMDB_Movies_2[budget])</f>
        <v>60000000</v>
      </c>
      <c r="E700" s="1">
        <f t="shared" si="10"/>
        <v>15370763</v>
      </c>
    </row>
    <row r="701" spans="2:5" x14ac:dyDescent="0.3">
      <c r="B701" t="str">
        <v>Collateral</v>
      </c>
      <c r="C701">
        <f>_xlfn.XLOOKUP($B701,IMDB_Movies_2[movie_title],IMDB_Movies_2[gross])</f>
        <v>100003492</v>
      </c>
      <c r="D701">
        <f>_xlfn.XLOOKUP($B701,IMDB_Movies_2[movie_title],IMDB_Movies_2[budget])</f>
        <v>65000000</v>
      </c>
      <c r="E701" s="1">
        <f t="shared" si="10"/>
        <v>35003492</v>
      </c>
    </row>
    <row r="702" spans="2:5" x14ac:dyDescent="0.3">
      <c r="B702" t="str">
        <v>The Scorpion King</v>
      </c>
      <c r="C702">
        <f>_xlfn.XLOOKUP($B702,IMDB_Movies_2[movie_title],IMDB_Movies_2[gross])</f>
        <v>90341670</v>
      </c>
      <c r="D702">
        <f>_xlfn.XLOOKUP($B702,IMDB_Movies_2[movie_title],IMDB_Movies_2[budget])</f>
        <v>60000000</v>
      </c>
      <c r="E702" s="1">
        <f t="shared" si="10"/>
        <v>30341670</v>
      </c>
    </row>
    <row r="703" spans="2:5" x14ac:dyDescent="0.3">
      <c r="B703" t="str">
        <v>Ladder 49</v>
      </c>
      <c r="C703">
        <f>_xlfn.XLOOKUP($B703,IMDB_Movies_2[movie_title],IMDB_Movies_2[gross])</f>
        <v>74540762</v>
      </c>
      <c r="D703">
        <f>_xlfn.XLOOKUP($B703,IMDB_Movies_2[movie_title],IMDB_Movies_2[budget])</f>
        <v>55000000</v>
      </c>
      <c r="E703" s="1">
        <f t="shared" si="10"/>
        <v>19540762</v>
      </c>
    </row>
    <row r="704" spans="2:5" x14ac:dyDescent="0.3">
      <c r="B704" t="str">
        <v>Jack Reacher</v>
      </c>
      <c r="C704">
        <f>_xlfn.XLOOKUP($B704,IMDB_Movies_2[movie_title],IMDB_Movies_2[gross])</f>
        <v>80033643</v>
      </c>
      <c r="D704">
        <f>_xlfn.XLOOKUP($B704,IMDB_Movies_2[movie_title],IMDB_Movies_2[budget])</f>
        <v>60000000</v>
      </c>
      <c r="E704" s="1">
        <f t="shared" si="10"/>
        <v>20033643</v>
      </c>
    </row>
    <row r="705" spans="2:5" x14ac:dyDescent="0.3">
      <c r="B705" t="str">
        <v>Deep Blue Sea</v>
      </c>
      <c r="C705">
        <f>_xlfn.XLOOKUP($B705,IMDB_Movies_2[movie_title],IMDB_Movies_2[gross])</f>
        <v>73648142</v>
      </c>
      <c r="D705">
        <f>_xlfn.XLOOKUP($B705,IMDB_Movies_2[movie_title],IMDB_Movies_2[budget])</f>
        <v>60000000</v>
      </c>
      <c r="E705" s="1">
        <f t="shared" si="10"/>
        <v>13648142</v>
      </c>
    </row>
    <row r="706" spans="2:5" x14ac:dyDescent="0.3">
      <c r="B706" t="str">
        <v>This Is It</v>
      </c>
      <c r="C706">
        <f>_xlfn.XLOOKUP($B706,IMDB_Movies_2[movie_title],IMDB_Movies_2[gross])</f>
        <v>71844424</v>
      </c>
      <c r="D706">
        <f>_xlfn.XLOOKUP($B706,IMDB_Movies_2[movie_title],IMDB_Movies_2[budget])</f>
        <v>60000000</v>
      </c>
      <c r="E706" s="1">
        <f t="shared" si="10"/>
        <v>11844424</v>
      </c>
    </row>
    <row r="707" spans="2:5" x14ac:dyDescent="0.3">
      <c r="B707" t="str">
        <v>Contagion</v>
      </c>
      <c r="C707">
        <f>_xlfn.XLOOKUP($B707,IMDB_Movies_2[movie_title],IMDB_Movies_2[gross])</f>
        <v>75638743</v>
      </c>
      <c r="D707">
        <f>_xlfn.XLOOKUP($B707,IMDB_Movies_2[movie_title],IMDB_Movies_2[budget])</f>
        <v>60000000</v>
      </c>
      <c r="E707" s="1">
        <f t="shared" si="10"/>
        <v>15638743</v>
      </c>
    </row>
    <row r="708" spans="2:5" x14ac:dyDescent="0.3">
      <c r="B708" t="str">
        <v>Kangaroo Jack</v>
      </c>
      <c r="C708">
        <f>_xlfn.XLOOKUP($B708,IMDB_Movies_2[movie_title],IMDB_Movies_2[gross])</f>
        <v>66734992</v>
      </c>
      <c r="D708">
        <f>_xlfn.XLOOKUP($B708,IMDB_Movies_2[movie_title],IMDB_Movies_2[budget])</f>
        <v>60000000</v>
      </c>
      <c r="E708" s="1">
        <f t="shared" si="10"/>
        <v>6734992</v>
      </c>
    </row>
    <row r="709" spans="2:5" x14ac:dyDescent="0.3">
      <c r="B709" t="str">
        <v>Coraline</v>
      </c>
      <c r="C709">
        <f>_xlfn.XLOOKUP($B709,IMDB_Movies_2[movie_title],IMDB_Movies_2[gross])</f>
        <v>75280058</v>
      </c>
      <c r="D709">
        <f>_xlfn.XLOOKUP($B709,IMDB_Movies_2[movie_title],IMDB_Movies_2[budget])</f>
        <v>60000000</v>
      </c>
      <c r="E709" s="1">
        <f t="shared" ref="E709:E772" si="11">C709-D709</f>
        <v>15280058</v>
      </c>
    </row>
    <row r="710" spans="2:5" x14ac:dyDescent="0.3">
      <c r="B710" t="str">
        <v>The Happening</v>
      </c>
      <c r="C710">
        <f>_xlfn.XLOOKUP($B710,IMDB_Movies_2[movie_title],IMDB_Movies_2[gross])</f>
        <v>64505912</v>
      </c>
      <c r="D710">
        <f>_xlfn.XLOOKUP($B710,IMDB_Movies_2[movie_title],IMDB_Movies_2[budget])</f>
        <v>48000000</v>
      </c>
      <c r="E710" s="1">
        <f t="shared" si="11"/>
        <v>16505912</v>
      </c>
    </row>
    <row r="711" spans="2:5" x14ac:dyDescent="0.3">
      <c r="B711" t="str">
        <v>Man on Fire</v>
      </c>
      <c r="C711">
        <f>_xlfn.XLOOKUP($B711,IMDB_Movies_2[movie_title],IMDB_Movies_2[gross])</f>
        <v>77862546</v>
      </c>
      <c r="D711">
        <f>_xlfn.XLOOKUP($B711,IMDB_Movies_2[movie_title],IMDB_Movies_2[budget])</f>
        <v>70000000</v>
      </c>
      <c r="E711" s="1">
        <f t="shared" si="11"/>
        <v>7862546</v>
      </c>
    </row>
    <row r="712" spans="2:5" x14ac:dyDescent="0.3">
      <c r="B712" t="str">
        <v>The Shaggy Dog</v>
      </c>
      <c r="C712">
        <f>_xlfn.XLOOKUP($B712,IMDB_Movies_2[movie_title],IMDB_Movies_2[gross])</f>
        <v>61112916</v>
      </c>
      <c r="D712">
        <f>_xlfn.XLOOKUP($B712,IMDB_Movies_2[movie_title],IMDB_Movies_2[budget])</f>
        <v>50000000</v>
      </c>
      <c r="E712" s="1">
        <f t="shared" si="11"/>
        <v>11112916</v>
      </c>
    </row>
    <row r="713" spans="2:5" x14ac:dyDescent="0.3">
      <c r="B713" t="str">
        <v>Starsky &amp; Hutch</v>
      </c>
      <c r="C713">
        <f>_xlfn.XLOOKUP($B713,IMDB_Movies_2[movie_title],IMDB_Movies_2[gross])</f>
        <v>88200225</v>
      </c>
      <c r="D713">
        <f>_xlfn.XLOOKUP($B713,IMDB_Movies_2[movie_title],IMDB_Movies_2[budget])</f>
        <v>60000000</v>
      </c>
      <c r="E713" s="1">
        <f t="shared" si="11"/>
        <v>28200225</v>
      </c>
    </row>
    <row r="714" spans="2:5" x14ac:dyDescent="0.3">
      <c r="B714" t="str">
        <v>Jingle All the Way</v>
      </c>
      <c r="C714">
        <f>_xlfn.XLOOKUP($B714,IMDB_Movies_2[movie_title],IMDB_Movies_2[gross])</f>
        <v>60573641</v>
      </c>
      <c r="D714">
        <f>_xlfn.XLOOKUP($B714,IMDB_Movies_2[movie_title],IMDB_Movies_2[budget])</f>
        <v>60000000</v>
      </c>
      <c r="E714" s="1">
        <f t="shared" si="11"/>
        <v>573641</v>
      </c>
    </row>
    <row r="715" spans="2:5" x14ac:dyDescent="0.3">
      <c r="B715" t="str">
        <v>Hellboy</v>
      </c>
      <c r="C715">
        <f>_xlfn.XLOOKUP($B715,IMDB_Movies_2[movie_title],IMDB_Movies_2[gross])</f>
        <v>59035104</v>
      </c>
      <c r="D715">
        <f>_xlfn.XLOOKUP($B715,IMDB_Movies_2[movie_title],IMDB_Movies_2[budget])</f>
        <v>66000000</v>
      </c>
      <c r="E715" s="1">
        <f t="shared" si="11"/>
        <v>-6964896</v>
      </c>
    </row>
    <row r="716" spans="2:5" x14ac:dyDescent="0.3">
      <c r="B716" t="str">
        <v>A Civil Action</v>
      </c>
      <c r="C716">
        <f>_xlfn.XLOOKUP($B716,IMDB_Movies_2[movie_title],IMDB_Movies_2[gross])</f>
        <v>56702901</v>
      </c>
      <c r="D716">
        <f>_xlfn.XLOOKUP($B716,IMDB_Movies_2[movie_title],IMDB_Movies_2[budget])</f>
        <v>60000000</v>
      </c>
      <c r="E716" s="1">
        <f t="shared" si="11"/>
        <v>-3297099</v>
      </c>
    </row>
    <row r="717" spans="2:5" x14ac:dyDescent="0.3">
      <c r="B717" t="str">
        <v>ParaNorman</v>
      </c>
      <c r="C717">
        <f>_xlfn.XLOOKUP($B717,IMDB_Movies_2[movie_title],IMDB_Movies_2[gross])</f>
        <v>55994557</v>
      </c>
      <c r="D717">
        <f>_xlfn.XLOOKUP($B717,IMDB_Movies_2[movie_title],IMDB_Movies_2[budget])</f>
        <v>60000000</v>
      </c>
      <c r="E717" s="1">
        <f t="shared" si="11"/>
        <v>-4005443</v>
      </c>
    </row>
    <row r="718" spans="2:5" x14ac:dyDescent="0.3">
      <c r="B718" t="str">
        <v>The Jackal</v>
      </c>
      <c r="C718">
        <f>_xlfn.XLOOKUP($B718,IMDB_Movies_2[movie_title],IMDB_Movies_2[gross])</f>
        <v>54910560</v>
      </c>
      <c r="D718">
        <f>_xlfn.XLOOKUP($B718,IMDB_Movies_2[movie_title],IMDB_Movies_2[budget])</f>
        <v>60000000</v>
      </c>
      <c r="E718" s="1">
        <f t="shared" si="11"/>
        <v>-5089440</v>
      </c>
    </row>
    <row r="719" spans="2:5" x14ac:dyDescent="0.3">
      <c r="B719" t="str">
        <v>Paycheck</v>
      </c>
      <c r="C719">
        <f>_xlfn.XLOOKUP($B719,IMDB_Movies_2[movie_title],IMDB_Movies_2[gross])</f>
        <v>53789313</v>
      </c>
      <c r="D719">
        <f>_xlfn.XLOOKUP($B719,IMDB_Movies_2[movie_title],IMDB_Movies_2[budget])</f>
        <v>60000000</v>
      </c>
      <c r="E719" s="1">
        <f t="shared" si="11"/>
        <v>-6210687</v>
      </c>
    </row>
    <row r="720" spans="2:5" x14ac:dyDescent="0.3">
      <c r="B720" t="str">
        <v>Up Close &amp; Personal</v>
      </c>
      <c r="C720">
        <f>_xlfn.XLOOKUP($B720,IMDB_Movies_2[movie_title],IMDB_Movies_2[gross])</f>
        <v>51045801</v>
      </c>
      <c r="D720">
        <f>_xlfn.XLOOKUP($B720,IMDB_Movies_2[movie_title],IMDB_Movies_2[budget])</f>
        <v>60000000</v>
      </c>
      <c r="E720" s="1">
        <f t="shared" si="11"/>
        <v>-8954199</v>
      </c>
    </row>
    <row r="721" spans="2:5" x14ac:dyDescent="0.3">
      <c r="B721" t="str">
        <v>The Tale of Despereaux</v>
      </c>
      <c r="C721">
        <f>_xlfn.XLOOKUP($B721,IMDB_Movies_2[movie_title],IMDB_Movies_2[gross])</f>
        <v>50818750</v>
      </c>
      <c r="D721">
        <f>_xlfn.XLOOKUP($B721,IMDB_Movies_2[movie_title],IMDB_Movies_2[budget])</f>
        <v>60000000</v>
      </c>
      <c r="E721" s="1">
        <f t="shared" si="11"/>
        <v>-9181250</v>
      </c>
    </row>
    <row r="722" spans="2:5" x14ac:dyDescent="0.3">
      <c r="B722" t="str">
        <v>The Tuxedo</v>
      </c>
      <c r="C722">
        <f>_xlfn.XLOOKUP($B722,IMDB_Movies_2[movie_title],IMDB_Movies_2[gross])</f>
        <v>50189179</v>
      </c>
      <c r="D722">
        <f>_xlfn.XLOOKUP($B722,IMDB_Movies_2[movie_title],IMDB_Movies_2[budget])</f>
        <v>60000000</v>
      </c>
      <c r="E722" s="1">
        <f t="shared" si="11"/>
        <v>-9810821</v>
      </c>
    </row>
    <row r="723" spans="2:5" x14ac:dyDescent="0.3">
      <c r="B723" t="str">
        <v>Under Siege 2: Dark Territory</v>
      </c>
      <c r="C723">
        <f>_xlfn.XLOOKUP($B723,IMDB_Movies_2[movie_title],IMDB_Movies_2[gross])</f>
        <v>50024083</v>
      </c>
      <c r="D723">
        <f>_xlfn.XLOOKUP($B723,IMDB_Movies_2[movie_title],IMDB_Movies_2[budget])</f>
        <v>60000000</v>
      </c>
      <c r="E723" s="1">
        <f t="shared" si="11"/>
        <v>-9975917</v>
      </c>
    </row>
    <row r="724" spans="2:5" x14ac:dyDescent="0.3">
      <c r="B724" t="str">
        <v>Jack Ryan: Shadow Recruit</v>
      </c>
      <c r="C724">
        <f>_xlfn.XLOOKUP($B724,IMDB_Movies_2[movie_title],IMDB_Movies_2[gross])</f>
        <v>50549107</v>
      </c>
      <c r="D724">
        <f>_xlfn.XLOOKUP($B724,IMDB_Movies_2[movie_title],IMDB_Movies_2[budget])</f>
        <v>60000000</v>
      </c>
      <c r="E724" s="1">
        <f t="shared" si="11"/>
        <v>-9450893</v>
      </c>
    </row>
    <row r="725" spans="2:5" x14ac:dyDescent="0.3">
      <c r="B725" t="str">
        <v>Joy</v>
      </c>
      <c r="C725">
        <f>_xlfn.XLOOKUP($B725,IMDB_Movies_2[movie_title],IMDB_Movies_2[gross])</f>
        <v>56443482</v>
      </c>
      <c r="D725">
        <f>_xlfn.XLOOKUP($B725,IMDB_Movies_2[movie_title],IMDB_Movies_2[budget])</f>
        <v>60000000</v>
      </c>
      <c r="E725" s="1">
        <f t="shared" si="11"/>
        <v>-3556518</v>
      </c>
    </row>
    <row r="726" spans="2:5" x14ac:dyDescent="0.3">
      <c r="B726" t="str">
        <v>London Has Fallen</v>
      </c>
      <c r="C726">
        <f>_xlfn.XLOOKUP($B726,IMDB_Movies_2[movie_title],IMDB_Movies_2[gross])</f>
        <v>62401264</v>
      </c>
      <c r="D726">
        <f>_xlfn.XLOOKUP($B726,IMDB_Movies_2[movie_title],IMDB_Movies_2[budget])</f>
        <v>60000000</v>
      </c>
      <c r="E726" s="1">
        <f t="shared" si="11"/>
        <v>2401264</v>
      </c>
    </row>
    <row r="727" spans="2:5" x14ac:dyDescent="0.3">
      <c r="B727" t="str">
        <v>Alien: Resurrection</v>
      </c>
      <c r="C727">
        <f>_xlfn.XLOOKUP($B727,IMDB_Movies_2[movie_title],IMDB_Movies_2[gross])</f>
        <v>47748610</v>
      </c>
      <c r="D727">
        <f>_xlfn.XLOOKUP($B727,IMDB_Movies_2[movie_title],IMDB_Movies_2[budget])</f>
        <v>75000000</v>
      </c>
      <c r="E727" s="1">
        <f t="shared" si="11"/>
        <v>-27251390</v>
      </c>
    </row>
    <row r="728" spans="2:5" x14ac:dyDescent="0.3">
      <c r="B728" t="str">
        <v>Shooter</v>
      </c>
      <c r="C728">
        <f>_xlfn.XLOOKUP($B728,IMDB_Movies_2[movie_title],IMDB_Movies_2[gross])</f>
        <v>46975183</v>
      </c>
      <c r="D728">
        <f>_xlfn.XLOOKUP($B728,IMDB_Movies_2[movie_title],IMDB_Movies_2[budget])</f>
        <v>61000000</v>
      </c>
      <c r="E728" s="1">
        <f t="shared" si="11"/>
        <v>-14024817</v>
      </c>
    </row>
    <row r="729" spans="2:5" x14ac:dyDescent="0.3">
      <c r="B729" t="str">
        <v>The Boxtrolls</v>
      </c>
      <c r="C729">
        <f>_xlfn.XLOOKUP($B729,IMDB_Movies_2[movie_title],IMDB_Movies_2[gross])</f>
        <v>50807639</v>
      </c>
      <c r="D729">
        <f>_xlfn.XLOOKUP($B729,IMDB_Movies_2[movie_title],IMDB_Movies_2[budget])</f>
        <v>60000000</v>
      </c>
      <c r="E729" s="1">
        <f t="shared" si="11"/>
        <v>-9192361</v>
      </c>
    </row>
    <row r="730" spans="2:5" x14ac:dyDescent="0.3">
      <c r="B730" t="str">
        <v>Practical Magic</v>
      </c>
      <c r="C730">
        <f>_xlfn.XLOOKUP($B730,IMDB_Movies_2[movie_title],IMDB_Movies_2[gross])</f>
        <v>46611204</v>
      </c>
      <c r="D730">
        <f>_xlfn.XLOOKUP($B730,IMDB_Movies_2[movie_title],IMDB_Movies_2[budget])</f>
        <v>48000000</v>
      </c>
      <c r="E730" s="1">
        <f t="shared" si="11"/>
        <v>-1388796</v>
      </c>
    </row>
    <row r="731" spans="2:5" x14ac:dyDescent="0.3">
      <c r="B731" t="str">
        <v>The Lego Movie</v>
      </c>
      <c r="C731">
        <f>_xlfn.XLOOKUP($B731,IMDB_Movies_2[movie_title],IMDB_Movies_2[gross])</f>
        <v>257756197</v>
      </c>
      <c r="D731">
        <f>_xlfn.XLOOKUP($B731,IMDB_Movies_2[movie_title],IMDB_Movies_2[budget])</f>
        <v>60000000</v>
      </c>
      <c r="E731" s="1">
        <f t="shared" si="11"/>
        <v>197756197</v>
      </c>
    </row>
    <row r="732" spans="2:5" x14ac:dyDescent="0.3">
      <c r="B732" t="str">
        <v>Miss Congeniality 2: Armed and Fabulous</v>
      </c>
      <c r="C732">
        <f>_xlfn.XLOOKUP($B732,IMDB_Movies_2[movie_title],IMDB_Movies_2[gross])</f>
        <v>48472213</v>
      </c>
      <c r="D732">
        <f>_xlfn.XLOOKUP($B732,IMDB_Movies_2[movie_title],IMDB_Movies_2[budget])</f>
        <v>45000000</v>
      </c>
      <c r="E732" s="1">
        <f t="shared" si="11"/>
        <v>3472213</v>
      </c>
    </row>
    <row r="733" spans="2:5" x14ac:dyDescent="0.3">
      <c r="B733" t="str">
        <v>Reign of Fire</v>
      </c>
      <c r="C733">
        <f>_xlfn.XLOOKUP($B733,IMDB_Movies_2[movie_title],IMDB_Movies_2[gross])</f>
        <v>43060566</v>
      </c>
      <c r="D733">
        <f>_xlfn.XLOOKUP($B733,IMDB_Movies_2[movie_title],IMDB_Movies_2[budget])</f>
        <v>60000000</v>
      </c>
      <c r="E733" s="1">
        <f t="shared" si="11"/>
        <v>-16939434</v>
      </c>
    </row>
    <row r="734" spans="2:5" x14ac:dyDescent="0.3">
      <c r="B734" t="str">
        <v>Gangster Squad</v>
      </c>
      <c r="C734">
        <f>_xlfn.XLOOKUP($B734,IMDB_Movies_2[movie_title],IMDB_Movies_2[gross])</f>
        <v>45996718</v>
      </c>
      <c r="D734">
        <f>_xlfn.XLOOKUP($B734,IMDB_Movies_2[movie_title],IMDB_Movies_2[budget])</f>
        <v>60000000</v>
      </c>
      <c r="E734" s="1">
        <f t="shared" si="11"/>
        <v>-14003282</v>
      </c>
    </row>
    <row r="735" spans="2:5" x14ac:dyDescent="0.3">
      <c r="B735" t="str">
        <v>Year One</v>
      </c>
      <c r="C735">
        <f>_xlfn.XLOOKUP($B735,IMDB_Movies_2[movie_title],IMDB_Movies_2[gross])</f>
        <v>43337279</v>
      </c>
      <c r="D735">
        <f>_xlfn.XLOOKUP($B735,IMDB_Movies_2[movie_title],IMDB_Movies_2[budget])</f>
        <v>60000000</v>
      </c>
      <c r="E735" s="1">
        <f t="shared" si="11"/>
        <v>-16662721</v>
      </c>
    </row>
    <row r="736" spans="2:5" x14ac:dyDescent="0.3">
      <c r="B736" t="str">
        <v>Invictus</v>
      </c>
      <c r="C736">
        <f>_xlfn.XLOOKUP($B736,IMDB_Movies_2[movie_title],IMDB_Movies_2[gross])</f>
        <v>37479778</v>
      </c>
      <c r="D736">
        <f>_xlfn.XLOOKUP($B736,IMDB_Movies_2[movie_title],IMDB_Movies_2[budget])</f>
        <v>60000000</v>
      </c>
      <c r="E736" s="1">
        <f t="shared" si="11"/>
        <v>-22520222</v>
      </c>
    </row>
    <row r="737" spans="2:5" x14ac:dyDescent="0.3">
      <c r="B737" t="str">
        <v>Duplicity</v>
      </c>
      <c r="C737">
        <f>_xlfn.XLOOKUP($B737,IMDB_Movies_2[movie_title],IMDB_Movies_2[gross])</f>
        <v>40559930</v>
      </c>
      <c r="D737">
        <f>_xlfn.XLOOKUP($B737,IMDB_Movies_2[movie_title],IMDB_Movies_2[budget])</f>
        <v>60000000</v>
      </c>
      <c r="E737" s="1">
        <f t="shared" si="11"/>
        <v>-19440070</v>
      </c>
    </row>
    <row r="738" spans="2:5" x14ac:dyDescent="0.3">
      <c r="B738" t="str">
        <v>My Favorite Martian</v>
      </c>
      <c r="C738">
        <f>_xlfn.XLOOKUP($B738,IMDB_Movies_2[movie_title],IMDB_Movies_2[gross])</f>
        <v>36830057</v>
      </c>
      <c r="D738">
        <f>_xlfn.XLOOKUP($B738,IMDB_Movies_2[movie_title],IMDB_Movies_2[budget])</f>
        <v>65000000</v>
      </c>
      <c r="E738" s="1">
        <f t="shared" si="11"/>
        <v>-28169943</v>
      </c>
    </row>
    <row r="739" spans="2:5" x14ac:dyDescent="0.3">
      <c r="B739" t="str">
        <v>The Sentinel</v>
      </c>
      <c r="C739">
        <f>_xlfn.XLOOKUP($B739,IMDB_Movies_2[movie_title],IMDB_Movies_2[gross])</f>
        <v>36279230</v>
      </c>
      <c r="D739">
        <f>_xlfn.XLOOKUP($B739,IMDB_Movies_2[movie_title],IMDB_Movies_2[budget])</f>
        <v>60000000</v>
      </c>
      <c r="E739" s="1">
        <f t="shared" si="11"/>
        <v>-23720770</v>
      </c>
    </row>
    <row r="740" spans="2:5" x14ac:dyDescent="0.3">
      <c r="B740" t="str">
        <v>Planet 51</v>
      </c>
      <c r="C740">
        <f>_xlfn.XLOOKUP($B740,IMDB_Movies_2[movie_title],IMDB_Movies_2[gross])</f>
        <v>42194060</v>
      </c>
      <c r="D740">
        <f>_xlfn.XLOOKUP($B740,IMDB_Movies_2[movie_title],IMDB_Movies_2[budget])</f>
        <v>70000000</v>
      </c>
      <c r="E740" s="1">
        <f t="shared" si="11"/>
        <v>-27805940</v>
      </c>
    </row>
    <row r="741" spans="2:5" x14ac:dyDescent="0.3">
      <c r="B741" t="str">
        <v>Star Trek: Nemesis</v>
      </c>
      <c r="C741">
        <f>_xlfn.XLOOKUP($B741,IMDB_Movies_2[movie_title],IMDB_Movies_2[gross])</f>
        <v>43119879</v>
      </c>
      <c r="D741">
        <f>_xlfn.XLOOKUP($B741,IMDB_Movies_2[movie_title],IMDB_Movies_2[budget])</f>
        <v>60000000</v>
      </c>
      <c r="E741" s="1">
        <f t="shared" si="11"/>
        <v>-16880121</v>
      </c>
    </row>
    <row r="742" spans="2:5" x14ac:dyDescent="0.3">
      <c r="B742" t="str">
        <v>Intolerable Cruelty</v>
      </c>
      <c r="C742">
        <f>_xlfn.XLOOKUP($B742,IMDB_Movies_2[movie_title],IMDB_Movies_2[gross])</f>
        <v>35096190</v>
      </c>
      <c r="D742">
        <f>_xlfn.XLOOKUP($B742,IMDB_Movies_2[movie_title],IMDB_Movies_2[budget])</f>
        <v>60000000</v>
      </c>
      <c r="E742" s="1">
        <f t="shared" si="11"/>
        <v>-24903810</v>
      </c>
    </row>
    <row r="743" spans="2:5" x14ac:dyDescent="0.3">
      <c r="B743" t="str">
        <v>Edge of Darkness</v>
      </c>
      <c r="C743">
        <f>_xlfn.XLOOKUP($B743,IMDB_Movies_2[movie_title],IMDB_Movies_2[gross])</f>
        <v>43290977</v>
      </c>
      <c r="D743">
        <f>_xlfn.XLOOKUP($B743,IMDB_Movies_2[movie_title],IMDB_Movies_2[budget])</f>
        <v>80000000</v>
      </c>
      <c r="E743" s="1">
        <f t="shared" si="11"/>
        <v>-36709023</v>
      </c>
    </row>
    <row r="744" spans="2:5" x14ac:dyDescent="0.3">
      <c r="B744" t="str">
        <v>The Relic</v>
      </c>
      <c r="C744">
        <f>_xlfn.XLOOKUP($B744,IMDB_Movies_2[movie_title],IMDB_Movies_2[gross])</f>
        <v>33927476</v>
      </c>
      <c r="D744">
        <f>_xlfn.XLOOKUP($B744,IMDB_Movies_2[movie_title],IMDB_Movies_2[budget])</f>
        <v>40000000</v>
      </c>
      <c r="E744" s="1">
        <f t="shared" si="11"/>
        <v>-6072524</v>
      </c>
    </row>
    <row r="745" spans="2:5" x14ac:dyDescent="0.3">
      <c r="B745" t="str">
        <v>Analyze That</v>
      </c>
      <c r="C745">
        <f>_xlfn.XLOOKUP($B745,IMDB_Movies_2[movie_title],IMDB_Movies_2[gross])</f>
        <v>32122249</v>
      </c>
      <c r="D745">
        <f>_xlfn.XLOOKUP($B745,IMDB_Movies_2[movie_title],IMDB_Movies_2[budget])</f>
        <v>60000000</v>
      </c>
      <c r="E745" s="1">
        <f t="shared" si="11"/>
        <v>-27877751</v>
      </c>
    </row>
    <row r="746" spans="2:5" x14ac:dyDescent="0.3">
      <c r="B746" t="str">
        <v>Righteous Kill</v>
      </c>
      <c r="C746">
        <f>_xlfn.XLOOKUP($B746,IMDB_Movies_2[movie_title],IMDB_Movies_2[gross])</f>
        <v>40076438</v>
      </c>
      <c r="D746">
        <f>_xlfn.XLOOKUP($B746,IMDB_Movies_2[movie_title],IMDB_Movies_2[budget])</f>
        <v>60000000</v>
      </c>
      <c r="E746" s="1">
        <f t="shared" si="11"/>
        <v>-19923562</v>
      </c>
    </row>
    <row r="747" spans="2:5" x14ac:dyDescent="0.3">
      <c r="B747" t="str">
        <v>Mercury Rising</v>
      </c>
      <c r="C747">
        <f>_xlfn.XLOOKUP($B747,IMDB_Movies_2[movie_title],IMDB_Movies_2[gross])</f>
        <v>32940507</v>
      </c>
      <c r="D747">
        <f>_xlfn.XLOOKUP($B747,IMDB_Movies_2[movie_title],IMDB_Movies_2[budget])</f>
        <v>60000000</v>
      </c>
      <c r="E747" s="1">
        <f t="shared" si="11"/>
        <v>-27059493</v>
      </c>
    </row>
    <row r="748" spans="2:5" x14ac:dyDescent="0.3">
      <c r="B748" t="str">
        <v>The Soloist</v>
      </c>
      <c r="C748">
        <f>_xlfn.XLOOKUP($B748,IMDB_Movies_2[movie_title],IMDB_Movies_2[gross])</f>
        <v>31670931</v>
      </c>
      <c r="D748">
        <f>_xlfn.XLOOKUP($B748,IMDB_Movies_2[movie_title],IMDB_Movies_2[budget])</f>
        <v>60000000</v>
      </c>
      <c r="E748" s="1">
        <f t="shared" si="11"/>
        <v>-28329069</v>
      </c>
    </row>
    <row r="749" spans="2:5" x14ac:dyDescent="0.3">
      <c r="B749" t="str">
        <v>The Legend of Bagger Vance</v>
      </c>
      <c r="C749">
        <f>_xlfn.XLOOKUP($B749,IMDB_Movies_2[movie_title],IMDB_Movies_2[gross])</f>
        <v>30695227</v>
      </c>
      <c r="D749">
        <f>_xlfn.XLOOKUP($B749,IMDB_Movies_2[movie_title],IMDB_Movies_2[budget])</f>
        <v>60000000</v>
      </c>
      <c r="E749" s="1">
        <f t="shared" si="11"/>
        <v>-29304773</v>
      </c>
    </row>
    <row r="750" spans="2:5" x14ac:dyDescent="0.3">
      <c r="B750" t="str">
        <v>Almost Famous</v>
      </c>
      <c r="C750">
        <f>_xlfn.XLOOKUP($B750,IMDB_Movies_2[movie_title],IMDB_Movies_2[gross])</f>
        <v>32522352</v>
      </c>
      <c r="D750">
        <f>_xlfn.XLOOKUP($B750,IMDB_Movies_2[movie_title],IMDB_Movies_2[budget])</f>
        <v>60000000</v>
      </c>
      <c r="E750" s="1">
        <f t="shared" si="11"/>
        <v>-27477648</v>
      </c>
    </row>
    <row r="751" spans="2:5" x14ac:dyDescent="0.3">
      <c r="B751" t="str">
        <v>xXx: State of the Union</v>
      </c>
      <c r="C751">
        <f>_xlfn.XLOOKUP($B751,IMDB_Movies_2[movie_title],IMDB_Movies_2[gross])</f>
        <v>26082914</v>
      </c>
      <c r="D751">
        <f>_xlfn.XLOOKUP($B751,IMDB_Movies_2[movie_title],IMDB_Movies_2[budget])</f>
        <v>87000000</v>
      </c>
      <c r="E751" s="1">
        <f t="shared" si="11"/>
        <v>-60917086</v>
      </c>
    </row>
    <row r="752" spans="2:5" x14ac:dyDescent="0.3">
      <c r="B752" t="str">
        <v>Priest</v>
      </c>
      <c r="C752">
        <f>_xlfn.XLOOKUP($B752,IMDB_Movies_2[movie_title],IMDB_Movies_2[gross])</f>
        <v>29136626</v>
      </c>
      <c r="D752">
        <f>_xlfn.XLOOKUP($B752,IMDB_Movies_2[movie_title],IMDB_Movies_2[budget])</f>
        <v>60000000</v>
      </c>
      <c r="E752" s="1">
        <f t="shared" si="11"/>
        <v>-30863374</v>
      </c>
    </row>
    <row r="753" spans="2:5" x14ac:dyDescent="0.3">
      <c r="B753" t="str">
        <v>Sinbad: Legend of the Seven Seas</v>
      </c>
      <c r="C753">
        <f>_xlfn.XLOOKUP($B753,IMDB_Movies_2[movie_title],IMDB_Movies_2[gross])</f>
        <v>26288320</v>
      </c>
      <c r="D753">
        <f>_xlfn.XLOOKUP($B753,IMDB_Movies_2[movie_title],IMDB_Movies_2[budget])</f>
        <v>60000000</v>
      </c>
      <c r="E753" s="1">
        <f t="shared" si="11"/>
        <v>-33711680</v>
      </c>
    </row>
    <row r="754" spans="2:5" x14ac:dyDescent="0.3">
      <c r="B754" t="str">
        <v>Event Horizon</v>
      </c>
      <c r="C754">
        <f>_xlfn.XLOOKUP($B754,IMDB_Movies_2[movie_title],IMDB_Movies_2[gross])</f>
        <v>26616590</v>
      </c>
      <c r="D754">
        <f>_xlfn.XLOOKUP($B754,IMDB_Movies_2[movie_title],IMDB_Movies_2[budget])</f>
        <v>60000000</v>
      </c>
      <c r="E754" s="1">
        <f t="shared" si="11"/>
        <v>-33383410</v>
      </c>
    </row>
    <row r="755" spans="2:5" x14ac:dyDescent="0.3">
      <c r="B755" t="str">
        <v>Dragonfly</v>
      </c>
      <c r="C755">
        <f>_xlfn.XLOOKUP($B755,IMDB_Movies_2[movie_title],IMDB_Movies_2[gross])</f>
        <v>30063805</v>
      </c>
      <c r="D755">
        <f>_xlfn.XLOOKUP($B755,IMDB_Movies_2[movie_title],IMDB_Movies_2[budget])</f>
        <v>60000000</v>
      </c>
      <c r="E755" s="1">
        <f t="shared" si="11"/>
        <v>-29936195</v>
      </c>
    </row>
    <row r="756" spans="2:5" x14ac:dyDescent="0.3">
      <c r="B756" t="str">
        <v>The Black Dahlia</v>
      </c>
      <c r="C756">
        <f>_xlfn.XLOOKUP($B756,IMDB_Movies_2[movie_title],IMDB_Movies_2[gross])</f>
        <v>22518325</v>
      </c>
      <c r="D756">
        <f>_xlfn.XLOOKUP($B756,IMDB_Movies_2[movie_title],IMDB_Movies_2[budget])</f>
        <v>50000000</v>
      </c>
      <c r="E756" s="1">
        <f t="shared" si="11"/>
        <v>-27481675</v>
      </c>
    </row>
    <row r="757" spans="2:5" x14ac:dyDescent="0.3">
      <c r="B757" t="str">
        <v>Flyboys</v>
      </c>
      <c r="C757">
        <f>_xlfn.XLOOKUP($B757,IMDB_Movies_2[movie_title],IMDB_Movies_2[gross])</f>
        <v>13082288</v>
      </c>
      <c r="D757">
        <f>_xlfn.XLOOKUP($B757,IMDB_Movies_2[movie_title],IMDB_Movies_2[budget])</f>
        <v>60000000</v>
      </c>
      <c r="E757" s="1">
        <f t="shared" si="11"/>
        <v>-46917712</v>
      </c>
    </row>
    <row r="758" spans="2:5" x14ac:dyDescent="0.3">
      <c r="B758" t="str">
        <v>The Last Castle</v>
      </c>
      <c r="C758">
        <f>_xlfn.XLOOKUP($B758,IMDB_Movies_2[movie_title],IMDB_Movies_2[gross])</f>
        <v>18208078</v>
      </c>
      <c r="D758">
        <f>_xlfn.XLOOKUP($B758,IMDB_Movies_2[movie_title],IMDB_Movies_2[budget])</f>
        <v>60000000</v>
      </c>
      <c r="E758" s="1">
        <f t="shared" si="11"/>
        <v>-41791922</v>
      </c>
    </row>
    <row r="759" spans="2:5" x14ac:dyDescent="0.3">
      <c r="B759" t="str">
        <v>Supernova</v>
      </c>
      <c r="C759">
        <f>_xlfn.XLOOKUP($B759,IMDB_Movies_2[movie_title],IMDB_Movies_2[gross])</f>
        <v>14218868</v>
      </c>
      <c r="D759">
        <f>_xlfn.XLOOKUP($B759,IMDB_Movies_2[movie_title],IMDB_Movies_2[budget])</f>
        <v>65000000</v>
      </c>
      <c r="E759" s="1">
        <f t="shared" si="11"/>
        <v>-50781132</v>
      </c>
    </row>
    <row r="760" spans="2:5" x14ac:dyDescent="0.3">
      <c r="B760" t="str">
        <v>Winter's Tale</v>
      </c>
      <c r="C760">
        <f>_xlfn.XLOOKUP($B760,IMDB_Movies_2[movie_title],IMDB_Movies_2[gross])</f>
        <v>22451</v>
      </c>
      <c r="D760">
        <f>_xlfn.XLOOKUP($B760,IMDB_Movies_2[movie_title],IMDB_Movies_2[budget])</f>
        <v>60000000</v>
      </c>
      <c r="E760" s="1">
        <f t="shared" si="11"/>
        <v>-59977549</v>
      </c>
    </row>
    <row r="761" spans="2:5" x14ac:dyDescent="0.3">
      <c r="B761" t="str">
        <v>The Mortal Instruments: City of Bones</v>
      </c>
      <c r="C761">
        <f>_xlfn.XLOOKUP($B761,IMDB_Movies_2[movie_title],IMDB_Movies_2[gross])</f>
        <v>31165421</v>
      </c>
      <c r="D761">
        <f>_xlfn.XLOOKUP($B761,IMDB_Movies_2[movie_title],IMDB_Movies_2[budget])</f>
        <v>60000000</v>
      </c>
      <c r="E761" s="1">
        <f t="shared" si="11"/>
        <v>-28834579</v>
      </c>
    </row>
    <row r="762" spans="2:5" x14ac:dyDescent="0.3">
      <c r="B762" t="str">
        <v>Meet Dave</v>
      </c>
      <c r="C762">
        <f>_xlfn.XLOOKUP($B762,IMDB_Movies_2[movie_title],IMDB_Movies_2[gross])</f>
        <v>11802056</v>
      </c>
      <c r="D762">
        <f>_xlfn.XLOOKUP($B762,IMDB_Movies_2[movie_title],IMDB_Movies_2[budget])</f>
        <v>60000000</v>
      </c>
      <c r="E762" s="1">
        <f t="shared" si="11"/>
        <v>-48197944</v>
      </c>
    </row>
    <row r="763" spans="2:5" x14ac:dyDescent="0.3">
      <c r="B763" t="str">
        <v>Dark Water</v>
      </c>
      <c r="C763">
        <f>_xlfn.XLOOKUP($B763,IMDB_Movies_2[movie_title],IMDB_Movies_2[gross])</f>
        <v>25472967</v>
      </c>
      <c r="D763">
        <f>_xlfn.XLOOKUP($B763,IMDB_Movies_2[movie_title],IMDB_Movies_2[budget])</f>
        <v>30000000</v>
      </c>
      <c r="E763" s="1">
        <f t="shared" si="11"/>
        <v>-4527033</v>
      </c>
    </row>
    <row r="764" spans="2:5" x14ac:dyDescent="0.3">
      <c r="B764" t="str">
        <v>Edtv</v>
      </c>
      <c r="C764">
        <f>_xlfn.XLOOKUP($B764,IMDB_Movies_2[movie_title],IMDB_Movies_2[gross])</f>
        <v>22362500</v>
      </c>
      <c r="D764">
        <f>_xlfn.XLOOKUP($B764,IMDB_Movies_2[movie_title],IMDB_Movies_2[budget])</f>
        <v>55000000</v>
      </c>
      <c r="E764" s="1">
        <f t="shared" si="11"/>
        <v>-32637500</v>
      </c>
    </row>
    <row r="765" spans="2:5" x14ac:dyDescent="0.3">
      <c r="B765" t="str">
        <v>Inkheart</v>
      </c>
      <c r="C765">
        <f>_xlfn.XLOOKUP($B765,IMDB_Movies_2[movie_title],IMDB_Movies_2[gross])</f>
        <v>17281832</v>
      </c>
      <c r="D765">
        <f>_xlfn.XLOOKUP($B765,IMDB_Movies_2[movie_title],IMDB_Movies_2[budget])</f>
        <v>60000000</v>
      </c>
      <c r="E765" s="1">
        <f t="shared" si="11"/>
        <v>-42718168</v>
      </c>
    </row>
    <row r="766" spans="2:5" x14ac:dyDescent="0.3">
      <c r="B766" t="str">
        <v>The Spirit</v>
      </c>
      <c r="C766">
        <f>_xlfn.XLOOKUP($B766,IMDB_Movies_2[movie_title],IMDB_Movies_2[gross])</f>
        <v>19781879</v>
      </c>
      <c r="D766">
        <f>_xlfn.XLOOKUP($B766,IMDB_Movies_2[movie_title],IMDB_Movies_2[budget])</f>
        <v>60000000</v>
      </c>
      <c r="E766" s="1">
        <f t="shared" si="11"/>
        <v>-40218121</v>
      </c>
    </row>
    <row r="767" spans="2:5" x14ac:dyDescent="0.3">
      <c r="B767" t="str">
        <v>Mortdecai</v>
      </c>
      <c r="C767">
        <f>_xlfn.XLOOKUP($B767,IMDB_Movies_2[movie_title],IMDB_Movies_2[gross])</f>
        <v>7605668</v>
      </c>
      <c r="D767">
        <f>_xlfn.XLOOKUP($B767,IMDB_Movies_2[movie_title],IMDB_Movies_2[budget])</f>
        <v>60000000</v>
      </c>
      <c r="E767" s="1">
        <f t="shared" si="11"/>
        <v>-52394332</v>
      </c>
    </row>
    <row r="768" spans="2:5" x14ac:dyDescent="0.3">
      <c r="B768" t="str">
        <v>In the Name of the King: A Dungeon Siege Tale</v>
      </c>
      <c r="C768">
        <f>_xlfn.XLOOKUP($B768,IMDB_Movies_2[movie_title],IMDB_Movies_2[gross])</f>
        <v>4535117</v>
      </c>
      <c r="D768">
        <f>_xlfn.XLOOKUP($B768,IMDB_Movies_2[movie_title],IMDB_Movies_2[budget])</f>
        <v>60000000</v>
      </c>
      <c r="E768" s="1">
        <f t="shared" si="11"/>
        <v>-55464883</v>
      </c>
    </row>
    <row r="769" spans="2:5" x14ac:dyDescent="0.3">
      <c r="B769" t="str">
        <v>Beyond Borders</v>
      </c>
      <c r="C769">
        <f>_xlfn.XLOOKUP($B769,IMDB_Movies_2[movie_title],IMDB_Movies_2[gross])</f>
        <v>4426297</v>
      </c>
      <c r="D769">
        <f>_xlfn.XLOOKUP($B769,IMDB_Movies_2[movie_title],IMDB_Movies_2[budget])</f>
        <v>35000000</v>
      </c>
      <c r="E769" s="1">
        <f t="shared" si="11"/>
        <v>-30573703</v>
      </c>
    </row>
    <row r="770" spans="2:5" x14ac:dyDescent="0.3">
      <c r="B770" t="str">
        <v>The Great Raid</v>
      </c>
      <c r="C770">
        <f>_xlfn.XLOOKUP($B770,IMDB_Movies_2[movie_title],IMDB_Movies_2[gross])</f>
        <v>10166502</v>
      </c>
      <c r="D770">
        <f>_xlfn.XLOOKUP($B770,IMDB_Movies_2[movie_title],IMDB_Movies_2[budget])</f>
        <v>80000000</v>
      </c>
      <c r="E770" s="1">
        <f t="shared" si="11"/>
        <v>-69833498</v>
      </c>
    </row>
    <row r="771" spans="2:5" x14ac:dyDescent="0.3">
      <c r="B771" t="str">
        <v>Deadpool</v>
      </c>
      <c r="C771">
        <f>_xlfn.XLOOKUP($B771,IMDB_Movies_2[movie_title],IMDB_Movies_2[gross])</f>
        <v>363024263</v>
      </c>
      <c r="D771">
        <f>_xlfn.XLOOKUP($B771,IMDB_Movies_2[movie_title],IMDB_Movies_2[budget])</f>
        <v>58000000</v>
      </c>
      <c r="E771" s="1">
        <f t="shared" si="11"/>
        <v>305024263</v>
      </c>
    </row>
    <row r="772" spans="2:5" x14ac:dyDescent="0.3">
      <c r="B772" t="str">
        <v>Holy Man</v>
      </c>
      <c r="C772">
        <f>_xlfn.XLOOKUP($B772,IMDB_Movies_2[movie_title],IMDB_Movies_2[gross])</f>
        <v>12065985</v>
      </c>
      <c r="D772">
        <f>_xlfn.XLOOKUP($B772,IMDB_Movies_2[movie_title],IMDB_Movies_2[budget])</f>
        <v>60000000</v>
      </c>
      <c r="E772" s="1">
        <f t="shared" si="11"/>
        <v>-47934015</v>
      </c>
    </row>
    <row r="773" spans="2:5" x14ac:dyDescent="0.3">
      <c r="B773" t="str">
        <v>American Sniper</v>
      </c>
      <c r="C773">
        <f>_xlfn.XLOOKUP($B773,IMDB_Movies_2[movie_title],IMDB_Movies_2[gross])</f>
        <v>350123553</v>
      </c>
      <c r="D773">
        <f>_xlfn.XLOOKUP($B773,IMDB_Movies_2[movie_title],IMDB_Movies_2[budget])</f>
        <v>58800000</v>
      </c>
      <c r="E773" s="1">
        <f t="shared" ref="E773:E836" si="12">C773-D773</f>
        <v>291323553</v>
      </c>
    </row>
    <row r="774" spans="2:5" x14ac:dyDescent="0.3">
      <c r="B774" t="str">
        <v>Goosebumps</v>
      </c>
      <c r="C774">
        <f>_xlfn.XLOOKUP($B774,IMDB_Movies_2[movie_title],IMDB_Movies_2[gross])</f>
        <v>80021740</v>
      </c>
      <c r="D774">
        <f>_xlfn.XLOOKUP($B774,IMDB_Movies_2[movie_title],IMDB_Movies_2[budget])</f>
        <v>58000000</v>
      </c>
      <c r="E774" s="1">
        <f t="shared" si="12"/>
        <v>22021740</v>
      </c>
    </row>
    <row r="775" spans="2:5" x14ac:dyDescent="0.3">
      <c r="B775" t="str">
        <v>Just Like Heaven</v>
      </c>
      <c r="C775">
        <f>_xlfn.XLOOKUP($B775,IMDB_Movies_2[movie_title],IMDB_Movies_2[gross])</f>
        <v>48291624</v>
      </c>
      <c r="D775">
        <f>_xlfn.XLOOKUP($B775,IMDB_Movies_2[movie_title],IMDB_Movies_2[budget])</f>
        <v>58000000</v>
      </c>
      <c r="E775" s="1">
        <f t="shared" si="12"/>
        <v>-9708376</v>
      </c>
    </row>
    <row r="776" spans="2:5" x14ac:dyDescent="0.3">
      <c r="B776" t="str">
        <v>The Flintstones in Viva Rock Vegas</v>
      </c>
      <c r="C776">
        <f>_xlfn.XLOOKUP($B776,IMDB_Movies_2[movie_title],IMDB_Movies_2[gross])</f>
        <v>35231365</v>
      </c>
      <c r="D776">
        <f>_xlfn.XLOOKUP($B776,IMDB_Movies_2[movie_title],IMDB_Movies_2[budget])</f>
        <v>60000000</v>
      </c>
      <c r="E776" s="1">
        <f t="shared" si="12"/>
        <v>-24768635</v>
      </c>
    </row>
    <row r="777" spans="2:5" x14ac:dyDescent="0.3">
      <c r="B777" t="str">
        <v>Rambo III</v>
      </c>
      <c r="C777">
        <f>_xlfn.XLOOKUP($B777,IMDB_Movies_2[movie_title],IMDB_Movies_2[gross])</f>
        <v>53715611</v>
      </c>
      <c r="D777">
        <f>_xlfn.XLOOKUP($B777,IMDB_Movies_2[movie_title],IMDB_Movies_2[budget])</f>
        <v>63000000</v>
      </c>
      <c r="E777" s="1">
        <f t="shared" si="12"/>
        <v>-9284389</v>
      </c>
    </row>
    <row r="778" spans="2:5" x14ac:dyDescent="0.3">
      <c r="B778" t="str">
        <v>Leatherheads</v>
      </c>
      <c r="C778">
        <f>_xlfn.XLOOKUP($B778,IMDB_Movies_2[movie_title],IMDB_Movies_2[gross])</f>
        <v>31199215</v>
      </c>
      <c r="D778">
        <f>_xlfn.XLOOKUP($B778,IMDB_Movies_2[movie_title],IMDB_Movies_2[budget])</f>
        <v>58000000</v>
      </c>
      <c r="E778" s="1">
        <f t="shared" si="12"/>
        <v>-26800785</v>
      </c>
    </row>
    <row r="779" spans="2:5" x14ac:dyDescent="0.3">
      <c r="B779" t="str">
        <v>Did You Hear About the Morgans?</v>
      </c>
      <c r="C779">
        <f>_xlfn.XLOOKUP($B779,IMDB_Movies_2[movie_title],IMDB_Movies_2[gross])</f>
        <v>29580087</v>
      </c>
      <c r="D779">
        <f>_xlfn.XLOOKUP($B779,IMDB_Movies_2[movie_title],IMDB_Movies_2[budget])</f>
        <v>58000000</v>
      </c>
      <c r="E779" s="1">
        <f t="shared" si="12"/>
        <v>-28419913</v>
      </c>
    </row>
    <row r="780" spans="2:5" x14ac:dyDescent="0.3">
      <c r="B780" t="str">
        <v>The Internship</v>
      </c>
      <c r="C780">
        <f>_xlfn.XLOOKUP($B780,IMDB_Movies_2[movie_title],IMDB_Movies_2[gross])</f>
        <v>44665963</v>
      </c>
      <c r="D780">
        <f>_xlfn.XLOOKUP($B780,IMDB_Movies_2[movie_title],IMDB_Movies_2[budget])</f>
        <v>58000000</v>
      </c>
      <c r="E780" s="1">
        <f t="shared" si="12"/>
        <v>-13334037</v>
      </c>
    </row>
    <row r="781" spans="2:5" x14ac:dyDescent="0.3">
      <c r="B781" t="str">
        <v>Resident Evil: Afterlife</v>
      </c>
      <c r="C781">
        <f>_xlfn.XLOOKUP($B781,IMDB_Movies_2[movie_title],IMDB_Movies_2[gross])</f>
        <v>60128566</v>
      </c>
      <c r="D781">
        <f>_xlfn.XLOOKUP($B781,IMDB_Movies_2[movie_title],IMDB_Movies_2[budget])</f>
        <v>60000000</v>
      </c>
      <c r="E781" s="1">
        <f t="shared" si="12"/>
        <v>128566</v>
      </c>
    </row>
    <row r="782" spans="2:5" x14ac:dyDescent="0.3">
      <c r="B782" t="str">
        <v>Red Tails</v>
      </c>
      <c r="C782">
        <f>_xlfn.XLOOKUP($B782,IMDB_Movies_2[movie_title],IMDB_Movies_2[gross])</f>
        <v>49875589</v>
      </c>
      <c r="D782">
        <f>_xlfn.XLOOKUP($B782,IMDB_Movies_2[movie_title],IMDB_Movies_2[budget])</f>
        <v>58000000</v>
      </c>
      <c r="E782" s="1">
        <f t="shared" si="12"/>
        <v>-8124411</v>
      </c>
    </row>
    <row r="783" spans="2:5" x14ac:dyDescent="0.3">
      <c r="B783" t="str">
        <v>The Devil's Advocate</v>
      </c>
      <c r="C783">
        <f>_xlfn.XLOOKUP($B783,IMDB_Movies_2[movie_title],IMDB_Movies_2[gross])</f>
        <v>60984028</v>
      </c>
      <c r="D783">
        <f>_xlfn.XLOOKUP($B783,IMDB_Movies_2[movie_title],IMDB_Movies_2[budget])</f>
        <v>57000000</v>
      </c>
      <c r="E783" s="1">
        <f t="shared" si="12"/>
        <v>3984028</v>
      </c>
    </row>
    <row r="784" spans="2:5" x14ac:dyDescent="0.3">
      <c r="B784" t="str">
        <v>That's My Boy</v>
      </c>
      <c r="C784">
        <f>_xlfn.XLOOKUP($B784,IMDB_Movies_2[movie_title],IMDB_Movies_2[gross])</f>
        <v>36931089</v>
      </c>
      <c r="D784">
        <f>_xlfn.XLOOKUP($B784,IMDB_Movies_2[movie_title],IMDB_Movies_2[budget])</f>
        <v>70000000</v>
      </c>
      <c r="E784" s="1">
        <f t="shared" si="12"/>
        <v>-33068911</v>
      </c>
    </row>
    <row r="785" spans="2:5" x14ac:dyDescent="0.3">
      <c r="B785" t="str">
        <v>DragonHeart</v>
      </c>
      <c r="C785">
        <f>_xlfn.XLOOKUP($B785,IMDB_Movies_2[movie_title],IMDB_Movies_2[gross])</f>
        <v>51317350</v>
      </c>
      <c r="D785">
        <f>_xlfn.XLOOKUP($B785,IMDB_Movies_2[movie_title],IMDB_Movies_2[budget])</f>
        <v>57000000</v>
      </c>
      <c r="E785" s="1">
        <f t="shared" si="12"/>
        <v>-5682650</v>
      </c>
    </row>
    <row r="786" spans="2:5" x14ac:dyDescent="0.3">
      <c r="B786" t="str">
        <v>After the Sunset</v>
      </c>
      <c r="C786">
        <f>_xlfn.XLOOKUP($B786,IMDB_Movies_2[movie_title],IMDB_Movies_2[gross])</f>
        <v>28328132</v>
      </c>
      <c r="D786">
        <f>_xlfn.XLOOKUP($B786,IMDB_Movies_2[movie_title],IMDB_Movies_2[budget])</f>
        <v>58000000</v>
      </c>
      <c r="E786" s="1">
        <f t="shared" si="12"/>
        <v>-29671868</v>
      </c>
    </row>
    <row r="787" spans="2:5" x14ac:dyDescent="0.3">
      <c r="B787" t="str">
        <v>Ghost Rider: Spirit of Vengeance</v>
      </c>
      <c r="C787">
        <f>_xlfn.XLOOKUP($B787,IMDB_Movies_2[movie_title],IMDB_Movies_2[gross])</f>
        <v>51774002</v>
      </c>
      <c r="D787">
        <f>_xlfn.XLOOKUP($B787,IMDB_Movies_2[movie_title],IMDB_Movies_2[budget])</f>
        <v>57000000</v>
      </c>
      <c r="E787" s="1">
        <f t="shared" si="12"/>
        <v>-5225998</v>
      </c>
    </row>
    <row r="788" spans="2:5" x14ac:dyDescent="0.3">
      <c r="B788" t="str">
        <v>Captain Corelli's Mandolin</v>
      </c>
      <c r="C788">
        <f>_xlfn.XLOOKUP($B788,IMDB_Movies_2[movie_title],IMDB_Movies_2[gross])</f>
        <v>25528495</v>
      </c>
      <c r="D788">
        <f>_xlfn.XLOOKUP($B788,IMDB_Movies_2[movie_title],IMDB_Movies_2[budget])</f>
        <v>57000000</v>
      </c>
      <c r="E788" s="1">
        <f t="shared" si="12"/>
        <v>-31471505</v>
      </c>
    </row>
    <row r="789" spans="2:5" x14ac:dyDescent="0.3">
      <c r="B789" t="str">
        <v>The Pacifier</v>
      </c>
      <c r="C789">
        <f>_xlfn.XLOOKUP($B789,IMDB_Movies_2[movie_title],IMDB_Movies_2[gross])</f>
        <v>113006880</v>
      </c>
      <c r="D789">
        <f>_xlfn.XLOOKUP($B789,IMDB_Movies_2[movie_title],IMDB_Movies_2[budget])</f>
        <v>56000000</v>
      </c>
      <c r="E789" s="1">
        <f t="shared" si="12"/>
        <v>57006880</v>
      </c>
    </row>
    <row r="790" spans="2:5" x14ac:dyDescent="0.3">
      <c r="B790" t="str">
        <v>Walking Tall</v>
      </c>
      <c r="C790">
        <f>_xlfn.XLOOKUP($B790,IMDB_Movies_2[movie_title],IMDB_Movies_2[gross])</f>
        <v>45860039</v>
      </c>
      <c r="D790">
        <f>_xlfn.XLOOKUP($B790,IMDB_Movies_2[movie_title],IMDB_Movies_2[budget])</f>
        <v>56000000</v>
      </c>
      <c r="E790" s="1">
        <f t="shared" si="12"/>
        <v>-10139961</v>
      </c>
    </row>
    <row r="791" spans="2:5" x14ac:dyDescent="0.3">
      <c r="B791" t="str">
        <v>Forrest Gump</v>
      </c>
      <c r="C791">
        <f>_xlfn.XLOOKUP($B791,IMDB_Movies_2[movie_title],IMDB_Movies_2[gross])</f>
        <v>329691196</v>
      </c>
      <c r="D791">
        <f>_xlfn.XLOOKUP($B791,IMDB_Movies_2[movie_title],IMDB_Movies_2[budget])</f>
        <v>55000000</v>
      </c>
      <c r="E791" s="1">
        <f t="shared" si="12"/>
        <v>274691196</v>
      </c>
    </row>
    <row r="792" spans="2:5" x14ac:dyDescent="0.3">
      <c r="B792" t="str">
        <v>Alvin and the Chipmunks</v>
      </c>
      <c r="C792">
        <f>_xlfn.XLOOKUP($B792,IMDB_Movies_2[movie_title],IMDB_Movies_2[gross])</f>
        <v>217326336</v>
      </c>
      <c r="D792">
        <f>_xlfn.XLOOKUP($B792,IMDB_Movies_2[movie_title],IMDB_Movies_2[budget])</f>
        <v>60000000</v>
      </c>
      <c r="E792" s="1">
        <f t="shared" si="12"/>
        <v>157326336</v>
      </c>
    </row>
    <row r="793" spans="2:5" x14ac:dyDescent="0.3">
      <c r="B793" t="str">
        <v>Meet the Parents</v>
      </c>
      <c r="C793">
        <f>_xlfn.XLOOKUP($B793,IMDB_Movies_2[movie_title],IMDB_Movies_2[gross])</f>
        <v>166225040</v>
      </c>
      <c r="D793">
        <f>_xlfn.XLOOKUP($B793,IMDB_Movies_2[movie_title],IMDB_Movies_2[budget])</f>
        <v>55000000</v>
      </c>
      <c r="E793" s="1">
        <f t="shared" si="12"/>
        <v>111225040</v>
      </c>
    </row>
    <row r="794" spans="2:5" x14ac:dyDescent="0.3">
      <c r="B794" t="str">
        <v>Pocahontas</v>
      </c>
      <c r="C794">
        <f>_xlfn.XLOOKUP($B794,IMDB_Movies_2[movie_title],IMDB_Movies_2[gross])</f>
        <v>141600000</v>
      </c>
      <c r="D794">
        <f>_xlfn.XLOOKUP($B794,IMDB_Movies_2[movie_title],IMDB_Movies_2[budget])</f>
        <v>55000000</v>
      </c>
      <c r="E794" s="1">
        <f t="shared" si="12"/>
        <v>86600000</v>
      </c>
    </row>
    <row r="795" spans="2:5" x14ac:dyDescent="0.3">
      <c r="B795" t="str">
        <v>Superman</v>
      </c>
      <c r="C795">
        <f>_xlfn.XLOOKUP($B795,IMDB_Movies_2[movie_title],IMDB_Movies_2[gross])</f>
        <v>134218018</v>
      </c>
      <c r="D795">
        <f>_xlfn.XLOOKUP($B795,IMDB_Movies_2[movie_title],IMDB_Movies_2[budget])</f>
        <v>55000000</v>
      </c>
      <c r="E795" s="1">
        <f t="shared" si="12"/>
        <v>79218018</v>
      </c>
    </row>
    <row r="796" spans="2:5" x14ac:dyDescent="0.3">
      <c r="B796" t="str">
        <v>The Nutty Professor</v>
      </c>
      <c r="C796">
        <f>_xlfn.XLOOKUP($B796,IMDB_Movies_2[movie_title],IMDB_Movies_2[gross])</f>
        <v>128769345</v>
      </c>
      <c r="D796">
        <f>_xlfn.XLOOKUP($B796,IMDB_Movies_2[movie_title],IMDB_Movies_2[budget])</f>
        <v>54000000</v>
      </c>
      <c r="E796" s="1">
        <f t="shared" si="12"/>
        <v>74769345</v>
      </c>
    </row>
    <row r="797" spans="2:5" x14ac:dyDescent="0.3">
      <c r="B797" t="str">
        <v>Hitch</v>
      </c>
      <c r="C797">
        <f>_xlfn.XLOOKUP($B797,IMDB_Movies_2[movie_title],IMDB_Movies_2[gross])</f>
        <v>177575142</v>
      </c>
      <c r="D797">
        <f>_xlfn.XLOOKUP($B797,IMDB_Movies_2[movie_title],IMDB_Movies_2[budget])</f>
        <v>70000000</v>
      </c>
      <c r="E797" s="1">
        <f t="shared" si="12"/>
        <v>107575142</v>
      </c>
    </row>
    <row r="798" spans="2:5" x14ac:dyDescent="0.3">
      <c r="B798" t="str">
        <v>George of the Jungle</v>
      </c>
      <c r="C798">
        <f>_xlfn.XLOOKUP($B798,IMDB_Movies_2[movie_title],IMDB_Movies_2[gross])</f>
        <v>105263257</v>
      </c>
      <c r="D798">
        <f>_xlfn.XLOOKUP($B798,IMDB_Movies_2[movie_title],IMDB_Movies_2[budget])</f>
        <v>55000000</v>
      </c>
      <c r="E798" s="1">
        <f t="shared" si="12"/>
        <v>50263257</v>
      </c>
    </row>
    <row r="799" spans="2:5" x14ac:dyDescent="0.3">
      <c r="B799" t="str">
        <v>American Wedding</v>
      </c>
      <c r="C799">
        <f>_xlfn.XLOOKUP($B799,IMDB_Movies_2[movie_title],IMDB_Movies_2[gross])</f>
        <v>104354205</v>
      </c>
      <c r="D799">
        <f>_xlfn.XLOOKUP($B799,IMDB_Movies_2[movie_title],IMDB_Movies_2[budget])</f>
        <v>55000000</v>
      </c>
      <c r="E799" s="1">
        <f t="shared" si="12"/>
        <v>49354205</v>
      </c>
    </row>
    <row r="800" spans="2:5" x14ac:dyDescent="0.3">
      <c r="B800" t="str">
        <v>Captain Phillips</v>
      </c>
      <c r="C800">
        <f>_xlfn.XLOOKUP($B800,IMDB_Movies_2[movie_title],IMDB_Movies_2[gross])</f>
        <v>107100855</v>
      </c>
      <c r="D800">
        <f>_xlfn.XLOOKUP($B800,IMDB_Movies_2[movie_title],IMDB_Movies_2[budget])</f>
        <v>55000000</v>
      </c>
      <c r="E800" s="1">
        <f t="shared" si="12"/>
        <v>52100855</v>
      </c>
    </row>
    <row r="801" spans="2:5" x14ac:dyDescent="0.3">
      <c r="B801" t="str">
        <v>Date Night</v>
      </c>
      <c r="C801">
        <f>_xlfn.XLOOKUP($B801,IMDB_Movies_2[movie_title],IMDB_Movies_2[gross])</f>
        <v>98711404</v>
      </c>
      <c r="D801">
        <f>_xlfn.XLOOKUP($B801,IMDB_Movies_2[movie_title],IMDB_Movies_2[budget])</f>
        <v>55000000</v>
      </c>
      <c r="E801" s="1">
        <f t="shared" si="12"/>
        <v>43711404</v>
      </c>
    </row>
    <row r="802" spans="2:5" x14ac:dyDescent="0.3">
      <c r="B802" t="str">
        <v>Casper</v>
      </c>
      <c r="C802">
        <f>_xlfn.XLOOKUP($B802,IMDB_Movies_2[movie_title],IMDB_Movies_2[gross])</f>
        <v>100328194</v>
      </c>
      <c r="D802">
        <f>_xlfn.XLOOKUP($B802,IMDB_Movies_2[movie_title],IMDB_Movies_2[budget])</f>
        <v>50000000</v>
      </c>
      <c r="E802" s="1">
        <f t="shared" si="12"/>
        <v>50328194</v>
      </c>
    </row>
    <row r="803" spans="2:5" x14ac:dyDescent="0.3">
      <c r="B803" t="str">
        <v>The Equalizer</v>
      </c>
      <c r="C803">
        <f>_xlfn.XLOOKUP($B803,IMDB_Movies_2[movie_title],IMDB_Movies_2[gross])</f>
        <v>101530738</v>
      </c>
      <c r="D803">
        <f>_xlfn.XLOOKUP($B803,IMDB_Movies_2[movie_title],IMDB_Movies_2[budget])</f>
        <v>55000000</v>
      </c>
      <c r="E803" s="1">
        <f t="shared" si="12"/>
        <v>46530738</v>
      </c>
    </row>
    <row r="804" spans="2:5" x14ac:dyDescent="0.3">
      <c r="B804" t="str">
        <v>Maid in Manhattan</v>
      </c>
      <c r="C804">
        <f>_xlfn.XLOOKUP($B804,IMDB_Movies_2[movie_title],IMDB_Movies_2[gross])</f>
        <v>93815117</v>
      </c>
      <c r="D804">
        <f>_xlfn.XLOOKUP($B804,IMDB_Movies_2[movie_title],IMDB_Movies_2[budget])</f>
        <v>55000000</v>
      </c>
      <c r="E804" s="1">
        <f t="shared" si="12"/>
        <v>38815117</v>
      </c>
    </row>
    <row r="805" spans="2:5" x14ac:dyDescent="0.3">
      <c r="B805" t="str">
        <v>Crimson Tide</v>
      </c>
      <c r="C805">
        <f>_xlfn.XLOOKUP($B805,IMDB_Movies_2[movie_title],IMDB_Movies_2[gross])</f>
        <v>91400000</v>
      </c>
      <c r="D805">
        <f>_xlfn.XLOOKUP($B805,IMDB_Movies_2[movie_title],IMDB_Movies_2[budget])</f>
        <v>53000000</v>
      </c>
      <c r="E805" s="1">
        <f t="shared" si="12"/>
        <v>38400000</v>
      </c>
    </row>
    <row r="806" spans="2:5" x14ac:dyDescent="0.3">
      <c r="B806" t="str">
        <v>The Pursuit of Happyness</v>
      </c>
      <c r="C806">
        <f>_xlfn.XLOOKUP($B806,IMDB_Movies_2[movie_title],IMDB_Movies_2[gross])</f>
        <v>162586036</v>
      </c>
      <c r="D806">
        <f>_xlfn.XLOOKUP($B806,IMDB_Movies_2[movie_title],IMDB_Movies_2[budget])</f>
        <v>55000000</v>
      </c>
      <c r="E806" s="1">
        <f t="shared" si="12"/>
        <v>107586036</v>
      </c>
    </row>
    <row r="807" spans="2:5" x14ac:dyDescent="0.3">
      <c r="B807" t="str">
        <v>Flightplan</v>
      </c>
      <c r="C807">
        <f>_xlfn.XLOOKUP($B807,IMDB_Movies_2[movie_title],IMDB_Movies_2[gross])</f>
        <v>89706988</v>
      </c>
      <c r="D807">
        <f>_xlfn.XLOOKUP($B807,IMDB_Movies_2[movie_title],IMDB_Movies_2[budget])</f>
        <v>55000000</v>
      </c>
      <c r="E807" s="1">
        <f t="shared" si="12"/>
        <v>34706988</v>
      </c>
    </row>
    <row r="808" spans="2:5" x14ac:dyDescent="0.3">
      <c r="B808" t="str">
        <v>Disclosure</v>
      </c>
      <c r="C808">
        <f>_xlfn.XLOOKUP($B808,IMDB_Movies_2[movie_title],IMDB_Movies_2[gross])</f>
        <v>83000000</v>
      </c>
      <c r="D808">
        <f>_xlfn.XLOOKUP($B808,IMDB_Movies_2[movie_title],IMDB_Movies_2[budget])</f>
        <v>55000000</v>
      </c>
      <c r="E808" s="1">
        <f t="shared" si="12"/>
        <v>28000000</v>
      </c>
    </row>
    <row r="809" spans="2:5" x14ac:dyDescent="0.3">
      <c r="B809" t="str">
        <v>City of Angels</v>
      </c>
      <c r="C809">
        <f>_xlfn.XLOOKUP($B809,IMDB_Movies_2[movie_title],IMDB_Movies_2[gross])</f>
        <v>78745923</v>
      </c>
      <c r="D809">
        <f>_xlfn.XLOOKUP($B809,IMDB_Movies_2[movie_title],IMDB_Movies_2[budget])</f>
        <v>55000000</v>
      </c>
      <c r="E809" s="1">
        <f t="shared" si="12"/>
        <v>23745923</v>
      </c>
    </row>
    <row r="810" spans="2:5" x14ac:dyDescent="0.3">
      <c r="B810" t="str">
        <v>Kill Bill: Vol. 1</v>
      </c>
      <c r="C810">
        <f>_xlfn.XLOOKUP($B810,IMDB_Movies_2[movie_title],IMDB_Movies_2[gross])</f>
        <v>70098138</v>
      </c>
      <c r="D810">
        <f>_xlfn.XLOOKUP($B810,IMDB_Movies_2[movie_title],IMDB_Movies_2[budget])</f>
        <v>30000000</v>
      </c>
      <c r="E810" s="1">
        <f t="shared" si="12"/>
        <v>40098138</v>
      </c>
    </row>
    <row r="811" spans="2:5" x14ac:dyDescent="0.3">
      <c r="B811" t="str">
        <v>Bowfinger</v>
      </c>
      <c r="C811">
        <f>_xlfn.XLOOKUP($B811,IMDB_Movies_2[movie_title],IMDB_Movies_2[gross])</f>
        <v>66365290</v>
      </c>
      <c r="D811">
        <f>_xlfn.XLOOKUP($B811,IMDB_Movies_2[movie_title],IMDB_Movies_2[budget])</f>
        <v>55000000</v>
      </c>
      <c r="E811" s="1">
        <f t="shared" si="12"/>
        <v>11365290</v>
      </c>
    </row>
    <row r="812" spans="2:5" x14ac:dyDescent="0.3">
      <c r="B812" t="str">
        <v>Kill Bill: Vol. 2</v>
      </c>
      <c r="C812">
        <f>_xlfn.XLOOKUP($B812,IMDB_Movies_2[movie_title],IMDB_Movies_2[gross])</f>
        <v>66207920</v>
      </c>
      <c r="D812">
        <f>_xlfn.XLOOKUP($B812,IMDB_Movies_2[movie_title],IMDB_Movies_2[budget])</f>
        <v>30000000</v>
      </c>
      <c r="E812" s="1">
        <f t="shared" si="12"/>
        <v>36207920</v>
      </c>
    </row>
    <row r="813" spans="2:5" x14ac:dyDescent="0.3">
      <c r="B813" t="str">
        <v>Tango &amp; Cash</v>
      </c>
      <c r="C813">
        <f>_xlfn.XLOOKUP($B813,IMDB_Movies_2[movie_title],IMDB_Movies_2[gross])</f>
        <v>63408614</v>
      </c>
      <c r="D813">
        <f>_xlfn.XLOOKUP($B813,IMDB_Movies_2[movie_title],IMDB_Movies_2[budget])</f>
        <v>55000000</v>
      </c>
      <c r="E813" s="1">
        <f t="shared" si="12"/>
        <v>8408614</v>
      </c>
    </row>
    <row r="814" spans="2:5" x14ac:dyDescent="0.3">
      <c r="B814" t="str">
        <v>Death Becomes Her</v>
      </c>
      <c r="C814">
        <f>_xlfn.XLOOKUP($B814,IMDB_Movies_2[movie_title],IMDB_Movies_2[gross])</f>
        <v>58422650</v>
      </c>
      <c r="D814">
        <f>_xlfn.XLOOKUP($B814,IMDB_Movies_2[movie_title],IMDB_Movies_2[budget])</f>
        <v>55000000</v>
      </c>
      <c r="E814" s="1">
        <f t="shared" si="12"/>
        <v>3422650</v>
      </c>
    </row>
    <row r="815" spans="2:5" x14ac:dyDescent="0.3">
      <c r="B815" t="str">
        <v>Shanghai Noon</v>
      </c>
      <c r="C815">
        <f>_xlfn.XLOOKUP($B815,IMDB_Movies_2[movie_title],IMDB_Movies_2[gross])</f>
        <v>56932305</v>
      </c>
      <c r="D815">
        <f>_xlfn.XLOOKUP($B815,IMDB_Movies_2[movie_title],IMDB_Movies_2[budget])</f>
        <v>55000000</v>
      </c>
      <c r="E815" s="1">
        <f t="shared" si="12"/>
        <v>1932305</v>
      </c>
    </row>
    <row r="816" spans="2:5" x14ac:dyDescent="0.3">
      <c r="B816" t="str">
        <v>Executive Decision</v>
      </c>
      <c r="C816">
        <f>_xlfn.XLOOKUP($B816,IMDB_Movies_2[movie_title],IMDB_Movies_2[gross])</f>
        <v>68750000</v>
      </c>
      <c r="D816">
        <f>_xlfn.XLOOKUP($B816,IMDB_Movies_2[movie_title],IMDB_Movies_2[budget])</f>
        <v>55000000</v>
      </c>
      <c r="E816" s="1">
        <f t="shared" si="12"/>
        <v>13750000</v>
      </c>
    </row>
    <row r="817" spans="2:5" x14ac:dyDescent="0.3">
      <c r="B817" t="str">
        <v>Mr. Popper's Penguins</v>
      </c>
      <c r="C817">
        <f>_xlfn.XLOOKUP($B817,IMDB_Movies_2[movie_title],IMDB_Movies_2[gross])</f>
        <v>68218041</v>
      </c>
      <c r="D817">
        <f>_xlfn.XLOOKUP($B817,IMDB_Movies_2[movie_title],IMDB_Movies_2[budget])</f>
        <v>55000000</v>
      </c>
      <c r="E817" s="1">
        <f t="shared" si="12"/>
        <v>13218041</v>
      </c>
    </row>
    <row r="818" spans="2:5" x14ac:dyDescent="0.3">
      <c r="B818" t="str">
        <v>The Forbidden Kingdom</v>
      </c>
      <c r="C818">
        <f>_xlfn.XLOOKUP($B818,IMDB_Movies_2[movie_title],IMDB_Movies_2[gross])</f>
        <v>25040293</v>
      </c>
      <c r="D818">
        <f>_xlfn.XLOOKUP($B818,IMDB_Movies_2[movie_title],IMDB_Movies_2[budget])</f>
        <v>55000000</v>
      </c>
      <c r="E818" s="1">
        <f t="shared" si="12"/>
        <v>-29959707</v>
      </c>
    </row>
    <row r="819" spans="2:5" x14ac:dyDescent="0.3">
      <c r="B819" t="str">
        <v>Free Birds</v>
      </c>
      <c r="C819">
        <f>_xlfn.XLOOKUP($B819,IMDB_Movies_2[movie_title],IMDB_Movies_2[gross])</f>
        <v>55747724</v>
      </c>
      <c r="D819">
        <f>_xlfn.XLOOKUP($B819,IMDB_Movies_2[movie_title],IMDB_Movies_2[budget])</f>
        <v>55000000</v>
      </c>
      <c r="E819" s="1">
        <f t="shared" si="12"/>
        <v>747724</v>
      </c>
    </row>
    <row r="820" spans="2:5" x14ac:dyDescent="0.3">
      <c r="B820" t="str">
        <v>Alien 3</v>
      </c>
      <c r="C820">
        <f>_xlfn.XLOOKUP($B820,IMDB_Movies_2[movie_title],IMDB_Movies_2[gross])</f>
        <v>55473600</v>
      </c>
      <c r="D820">
        <f>_xlfn.XLOOKUP($B820,IMDB_Movies_2[movie_title],IMDB_Movies_2[budget])</f>
        <v>50000000</v>
      </c>
      <c r="E820" s="1">
        <f t="shared" si="12"/>
        <v>5473600</v>
      </c>
    </row>
    <row r="821" spans="2:5" x14ac:dyDescent="0.3">
      <c r="B821" t="str">
        <v>Evita</v>
      </c>
      <c r="C821">
        <f>_xlfn.XLOOKUP($B821,IMDB_Movies_2[movie_title],IMDB_Movies_2[gross])</f>
        <v>49994804</v>
      </c>
      <c r="D821">
        <f>_xlfn.XLOOKUP($B821,IMDB_Movies_2[movie_title],IMDB_Movies_2[budget])</f>
        <v>55000000</v>
      </c>
      <c r="E821" s="1">
        <f t="shared" si="12"/>
        <v>-5005196</v>
      </c>
    </row>
    <row r="822" spans="2:5" x14ac:dyDescent="0.3">
      <c r="B822" t="str">
        <v>Ronin</v>
      </c>
      <c r="C822">
        <f>_xlfn.XLOOKUP($B822,IMDB_Movies_2[movie_title],IMDB_Movies_2[gross])</f>
        <v>41609593</v>
      </c>
      <c r="D822">
        <f>_xlfn.XLOOKUP($B822,IMDB_Movies_2[movie_title],IMDB_Movies_2[budget])</f>
        <v>55000000</v>
      </c>
      <c r="E822" s="1">
        <f t="shared" si="12"/>
        <v>-13390407</v>
      </c>
    </row>
    <row r="823" spans="2:5" x14ac:dyDescent="0.3">
      <c r="B823" t="str">
        <v>The Ghost and the Darkness</v>
      </c>
      <c r="C823">
        <f>_xlfn.XLOOKUP($B823,IMDB_Movies_2[movie_title],IMDB_Movies_2[gross])</f>
        <v>38553833</v>
      </c>
      <c r="D823">
        <f>_xlfn.XLOOKUP($B823,IMDB_Movies_2[movie_title],IMDB_Movies_2[budget])</f>
        <v>55000000</v>
      </c>
      <c r="E823" s="1">
        <f t="shared" si="12"/>
        <v>-16446167</v>
      </c>
    </row>
    <row r="824" spans="2:5" x14ac:dyDescent="0.3">
      <c r="B824" t="str">
        <v>Paddington</v>
      </c>
      <c r="C824">
        <f>_xlfn.XLOOKUP($B824,IMDB_Movies_2[movie_title],IMDB_Movies_2[gross])</f>
        <v>76137505</v>
      </c>
      <c r="D824">
        <f>_xlfn.XLOOKUP($B824,IMDB_Movies_2[movie_title],IMDB_Movies_2[budget])</f>
        <v>55000000</v>
      </c>
      <c r="E824" s="1">
        <f t="shared" si="12"/>
        <v>21137505</v>
      </c>
    </row>
    <row r="825" spans="2:5" x14ac:dyDescent="0.3">
      <c r="B825" t="str">
        <v>The Watch</v>
      </c>
      <c r="C825">
        <f>_xlfn.XLOOKUP($B825,IMDB_Movies_2[movie_title],IMDB_Movies_2[gross])</f>
        <v>34350553</v>
      </c>
      <c r="D825">
        <f>_xlfn.XLOOKUP($B825,IMDB_Movies_2[movie_title],IMDB_Movies_2[budget])</f>
        <v>68000000</v>
      </c>
      <c r="E825" s="1">
        <f t="shared" si="12"/>
        <v>-33649447</v>
      </c>
    </row>
    <row r="826" spans="2:5" x14ac:dyDescent="0.3">
      <c r="B826" t="str">
        <v>The Hunted</v>
      </c>
      <c r="C826">
        <f>_xlfn.XLOOKUP($B826,IMDB_Movies_2[movie_title],IMDB_Movies_2[gross])</f>
        <v>34238611</v>
      </c>
      <c r="D826">
        <f>_xlfn.XLOOKUP($B826,IMDB_Movies_2[movie_title],IMDB_Movies_2[budget])</f>
        <v>55000000</v>
      </c>
      <c r="E826" s="1">
        <f t="shared" si="12"/>
        <v>-20761389</v>
      </c>
    </row>
    <row r="827" spans="2:5" x14ac:dyDescent="0.3">
      <c r="B827" t="str">
        <v>Instinct</v>
      </c>
      <c r="C827">
        <f>_xlfn.XLOOKUP($B827,IMDB_Movies_2[movie_title],IMDB_Movies_2[gross])</f>
        <v>34098563</v>
      </c>
      <c r="D827">
        <f>_xlfn.XLOOKUP($B827,IMDB_Movies_2[movie_title],IMDB_Movies_2[budget])</f>
        <v>55000000</v>
      </c>
      <c r="E827" s="1">
        <f t="shared" si="12"/>
        <v>-20901437</v>
      </c>
    </row>
    <row r="828" spans="2:5" x14ac:dyDescent="0.3">
      <c r="B828" t="str">
        <v>Stuck on You</v>
      </c>
      <c r="C828">
        <f>_xlfn.XLOOKUP($B828,IMDB_Movies_2[movie_title],IMDB_Movies_2[gross])</f>
        <v>33828318</v>
      </c>
      <c r="D828">
        <f>_xlfn.XLOOKUP($B828,IMDB_Movies_2[movie_title],IMDB_Movies_2[budget])</f>
        <v>55000000</v>
      </c>
      <c r="E828" s="1">
        <f t="shared" si="12"/>
        <v>-21171682</v>
      </c>
    </row>
    <row r="829" spans="2:5" x14ac:dyDescent="0.3">
      <c r="B829" t="str">
        <v>Semi-Pro</v>
      </c>
      <c r="C829">
        <f>_xlfn.XLOOKUP($B829,IMDB_Movies_2[movie_title],IMDB_Movies_2[gross])</f>
        <v>33472850</v>
      </c>
      <c r="D829">
        <f>_xlfn.XLOOKUP($B829,IMDB_Movies_2[movie_title],IMDB_Movies_2[budget])</f>
        <v>55000000</v>
      </c>
      <c r="E829" s="1">
        <f t="shared" si="12"/>
        <v>-21527150</v>
      </c>
    </row>
    <row r="830" spans="2:5" x14ac:dyDescent="0.3">
      <c r="B830" t="str">
        <v>The Pirates! Band of Misfits</v>
      </c>
      <c r="C830">
        <f>_xlfn.XLOOKUP($B830,IMDB_Movies_2[movie_title],IMDB_Movies_2[gross])</f>
        <v>31051126</v>
      </c>
      <c r="D830">
        <f>_xlfn.XLOOKUP($B830,IMDB_Movies_2[movie_title],IMDB_Movies_2[budget])</f>
        <v>55000000</v>
      </c>
      <c r="E830" s="1">
        <f t="shared" si="12"/>
        <v>-23948874</v>
      </c>
    </row>
    <row r="831" spans="2:5" x14ac:dyDescent="0.3">
      <c r="B831" t="str">
        <v>Changeling</v>
      </c>
      <c r="C831">
        <f>_xlfn.XLOOKUP($B831,IMDB_Movies_2[movie_title],IMDB_Movies_2[gross])</f>
        <v>35707327</v>
      </c>
      <c r="D831">
        <f>_xlfn.XLOOKUP($B831,IMDB_Movies_2[movie_title],IMDB_Movies_2[budget])</f>
        <v>55000000</v>
      </c>
      <c r="E831" s="1">
        <f t="shared" si="12"/>
        <v>-19292673</v>
      </c>
    </row>
    <row r="832" spans="2:5" x14ac:dyDescent="0.3">
      <c r="B832" t="str">
        <v>Chain Reaction</v>
      </c>
      <c r="C832">
        <f>_xlfn.XLOOKUP($B832,IMDB_Movies_2[movie_title],IMDB_Movies_2[gross])</f>
        <v>20550712</v>
      </c>
      <c r="D832">
        <f>_xlfn.XLOOKUP($B832,IMDB_Movies_2[movie_title],IMDB_Movies_2[budget])</f>
        <v>50000000</v>
      </c>
      <c r="E832" s="1">
        <f t="shared" si="12"/>
        <v>-29449288</v>
      </c>
    </row>
    <row r="833" spans="2:5" x14ac:dyDescent="0.3">
      <c r="B833" t="str">
        <v>The Fan</v>
      </c>
      <c r="C833">
        <f>_xlfn.XLOOKUP($B833,IMDB_Movies_2[movie_title],IMDB_Movies_2[gross])</f>
        <v>18573791</v>
      </c>
      <c r="D833">
        <f>_xlfn.XLOOKUP($B833,IMDB_Movies_2[movie_title],IMDB_Movies_2[budget])</f>
        <v>55000000</v>
      </c>
      <c r="E833" s="1">
        <f t="shared" si="12"/>
        <v>-36426209</v>
      </c>
    </row>
    <row r="834" spans="2:5" x14ac:dyDescent="0.3">
      <c r="B834" t="str">
        <v>The Phantom of the Opera</v>
      </c>
      <c r="C834">
        <f>_xlfn.XLOOKUP($B834,IMDB_Movies_2[movie_title],IMDB_Movies_2[gross])</f>
        <v>51225796</v>
      </c>
      <c r="D834">
        <f>_xlfn.XLOOKUP($B834,IMDB_Movies_2[movie_title],IMDB_Movies_2[budget])</f>
        <v>70000000</v>
      </c>
      <c r="E834" s="1">
        <f t="shared" si="12"/>
        <v>-18774204</v>
      </c>
    </row>
    <row r="835" spans="2:5" x14ac:dyDescent="0.3">
      <c r="B835" t="str">
        <v>Elizabeth: The Golden Age</v>
      </c>
      <c r="C835">
        <f>_xlfn.XLOOKUP($B835,IMDB_Movies_2[movie_title],IMDB_Movies_2[gross])</f>
        <v>16264475</v>
      </c>
      <c r="D835">
        <f>_xlfn.XLOOKUP($B835,IMDB_Movies_2[movie_title],IMDB_Movies_2[budget])</f>
        <v>55000000</v>
      </c>
      <c r="E835" s="1">
        <f t="shared" si="12"/>
        <v>-38735525</v>
      </c>
    </row>
    <row r="836" spans="2:5" x14ac:dyDescent="0.3">
      <c r="B836" t="str">
        <v>Ã†on Flux</v>
      </c>
      <c r="C836">
        <f>_xlfn.XLOOKUP($B836,IMDB_Movies_2[movie_title],IMDB_Movies_2[gross])</f>
        <v>25857987</v>
      </c>
      <c r="D836">
        <f>_xlfn.XLOOKUP($B836,IMDB_Movies_2[movie_title],IMDB_Movies_2[budget])</f>
        <v>62000000</v>
      </c>
      <c r="E836" s="1">
        <f t="shared" si="12"/>
        <v>-36142013</v>
      </c>
    </row>
    <row r="837" spans="2:5" x14ac:dyDescent="0.3">
      <c r="B837" t="str">
        <v>Gods and Generals</v>
      </c>
      <c r="C837">
        <f>_xlfn.XLOOKUP($B837,IMDB_Movies_2[movie_title],IMDB_Movies_2[gross])</f>
        <v>12870569</v>
      </c>
      <c r="D837">
        <f>_xlfn.XLOOKUP($B837,IMDB_Movies_2[movie_title],IMDB_Movies_2[budget])</f>
        <v>56000000</v>
      </c>
      <c r="E837" s="1">
        <f t="shared" ref="E837:E900" si="13">C837-D837</f>
        <v>-43129431</v>
      </c>
    </row>
    <row r="838" spans="2:5" x14ac:dyDescent="0.3">
      <c r="B838" t="str">
        <v>Turbulence</v>
      </c>
      <c r="C838">
        <f>_xlfn.XLOOKUP($B838,IMDB_Movies_2[movie_title],IMDB_Movies_2[gross])</f>
        <v>11466088</v>
      </c>
      <c r="D838">
        <f>_xlfn.XLOOKUP($B838,IMDB_Movies_2[movie_title],IMDB_Movies_2[budget])</f>
        <v>71000000</v>
      </c>
      <c r="E838" s="1">
        <f t="shared" si="13"/>
        <v>-59533912</v>
      </c>
    </row>
    <row r="839" spans="2:5" x14ac:dyDescent="0.3">
      <c r="B839" t="str">
        <v>Imagine That</v>
      </c>
      <c r="C839">
        <f>_xlfn.XLOOKUP($B839,IMDB_Movies_2[movie_title],IMDB_Movies_2[gross])</f>
        <v>16088610</v>
      </c>
      <c r="D839">
        <f>_xlfn.XLOOKUP($B839,IMDB_Movies_2[movie_title],IMDB_Movies_2[budget])</f>
        <v>55000000</v>
      </c>
      <c r="E839" s="1">
        <f t="shared" si="13"/>
        <v>-38911390</v>
      </c>
    </row>
    <row r="840" spans="2:5" x14ac:dyDescent="0.3">
      <c r="B840" t="str">
        <v>Muppets Most Wanted</v>
      </c>
      <c r="C840">
        <f>_xlfn.XLOOKUP($B840,IMDB_Movies_2[movie_title],IMDB_Movies_2[gross])</f>
        <v>51178893</v>
      </c>
      <c r="D840">
        <f>_xlfn.XLOOKUP($B840,IMDB_Movies_2[movie_title],IMDB_Movies_2[budget])</f>
        <v>50000000</v>
      </c>
      <c r="E840" s="1">
        <f t="shared" si="13"/>
        <v>1178893</v>
      </c>
    </row>
    <row r="841" spans="2:5" x14ac:dyDescent="0.3">
      <c r="B841" t="str">
        <v>Thunderbirds</v>
      </c>
      <c r="C841">
        <f>_xlfn.XLOOKUP($B841,IMDB_Movies_2[movie_title],IMDB_Movies_2[gross])</f>
        <v>6768055</v>
      </c>
      <c r="D841">
        <f>_xlfn.XLOOKUP($B841,IMDB_Movies_2[movie_title],IMDB_Movies_2[budget])</f>
        <v>57000000</v>
      </c>
      <c r="E841" s="1">
        <f t="shared" si="13"/>
        <v>-50231945</v>
      </c>
    </row>
    <row r="842" spans="2:5" x14ac:dyDescent="0.3">
      <c r="B842" t="str">
        <v>Burlesque</v>
      </c>
      <c r="C842">
        <f>_xlfn.XLOOKUP($B842,IMDB_Movies_2[movie_title],IMDB_Movies_2[gross])</f>
        <v>39440655</v>
      </c>
      <c r="D842">
        <f>_xlfn.XLOOKUP($B842,IMDB_Movies_2[movie_title],IMDB_Movies_2[budget])</f>
        <v>55000000</v>
      </c>
      <c r="E842" s="1">
        <f t="shared" si="13"/>
        <v>-15559345</v>
      </c>
    </row>
    <row r="843" spans="2:5" x14ac:dyDescent="0.3">
      <c r="B843" t="str">
        <v>A Very Long Engagement</v>
      </c>
      <c r="C843">
        <f>_xlfn.XLOOKUP($B843,IMDB_Movies_2[movie_title],IMDB_Movies_2[gross])</f>
        <v>6167817</v>
      </c>
      <c r="D843">
        <f>_xlfn.XLOOKUP($B843,IMDB_Movies_2[movie_title],IMDB_Movies_2[budget])</f>
        <v>47000000</v>
      </c>
      <c r="E843" s="1">
        <f t="shared" si="13"/>
        <v>-40832183</v>
      </c>
    </row>
    <row r="844" spans="2:5" x14ac:dyDescent="0.3">
      <c r="B844" t="str">
        <v>Blade II</v>
      </c>
      <c r="C844">
        <f>_xlfn.XLOOKUP($B844,IMDB_Movies_2[movie_title],IMDB_Movies_2[gross])</f>
        <v>81645152</v>
      </c>
      <c r="D844">
        <f>_xlfn.XLOOKUP($B844,IMDB_Movies_2[movie_title],IMDB_Movies_2[budget])</f>
        <v>54000000</v>
      </c>
      <c r="E844" s="1">
        <f t="shared" si="13"/>
        <v>27645152</v>
      </c>
    </row>
    <row r="845" spans="2:5" x14ac:dyDescent="0.3">
      <c r="B845" t="str">
        <v>Seven Pounds</v>
      </c>
      <c r="C845">
        <f>_xlfn.XLOOKUP($B845,IMDB_Movies_2[movie_title],IMDB_Movies_2[gross])</f>
        <v>69951824</v>
      </c>
      <c r="D845">
        <f>_xlfn.XLOOKUP($B845,IMDB_Movies_2[movie_title],IMDB_Movies_2[budget])</f>
        <v>55000000</v>
      </c>
      <c r="E845" s="1">
        <f t="shared" si="13"/>
        <v>14951824</v>
      </c>
    </row>
    <row r="846" spans="2:5" x14ac:dyDescent="0.3">
      <c r="B846" t="str">
        <v>Bullet to the Head</v>
      </c>
      <c r="C846">
        <f>_xlfn.XLOOKUP($B846,IMDB_Movies_2[movie_title],IMDB_Movies_2[gross])</f>
        <v>9483821</v>
      </c>
      <c r="D846">
        <f>_xlfn.XLOOKUP($B846,IMDB_Movies_2[movie_title],IMDB_Movies_2[budget])</f>
        <v>55000000</v>
      </c>
      <c r="E846" s="1">
        <f t="shared" si="13"/>
        <v>-45516179</v>
      </c>
    </row>
    <row r="847" spans="2:5" x14ac:dyDescent="0.3">
      <c r="B847" t="str">
        <v>The Godfather: Part III</v>
      </c>
      <c r="C847">
        <f>_xlfn.XLOOKUP($B847,IMDB_Movies_2[movie_title],IMDB_Movies_2[gross])</f>
        <v>66676062</v>
      </c>
      <c r="D847">
        <f>_xlfn.XLOOKUP($B847,IMDB_Movies_2[movie_title],IMDB_Movies_2[budget])</f>
        <v>54000000</v>
      </c>
      <c r="E847" s="1">
        <f t="shared" si="13"/>
        <v>12676062</v>
      </c>
    </row>
    <row r="848" spans="2:5" x14ac:dyDescent="0.3">
      <c r="B848" t="str">
        <v>Elizabethtown</v>
      </c>
      <c r="C848">
        <f>_xlfn.XLOOKUP($B848,IMDB_Movies_2[movie_title],IMDB_Movies_2[gross])</f>
        <v>26838389</v>
      </c>
      <c r="D848">
        <f>_xlfn.XLOOKUP($B848,IMDB_Movies_2[movie_title],IMDB_Movies_2[budget])</f>
        <v>57000000</v>
      </c>
      <c r="E848" s="1">
        <f t="shared" si="13"/>
        <v>-30161611</v>
      </c>
    </row>
    <row r="849" spans="2:5" x14ac:dyDescent="0.3">
      <c r="B849" t="str">
        <v>You, Me and Dupree</v>
      </c>
      <c r="C849">
        <f>_xlfn.XLOOKUP($B849,IMDB_Movies_2[movie_title],IMDB_Movies_2[gross])</f>
        <v>75604320</v>
      </c>
      <c r="D849">
        <f>_xlfn.XLOOKUP($B849,IMDB_Movies_2[movie_title],IMDB_Movies_2[budget])</f>
        <v>54000000</v>
      </c>
      <c r="E849" s="1">
        <f t="shared" si="13"/>
        <v>21604320</v>
      </c>
    </row>
    <row r="850" spans="2:5" x14ac:dyDescent="0.3">
      <c r="B850" t="str">
        <v>Superman II</v>
      </c>
      <c r="C850">
        <f>_xlfn.XLOOKUP($B850,IMDB_Movies_2[movie_title],IMDB_Movies_2[gross])</f>
        <v>108200000</v>
      </c>
      <c r="D850">
        <f>_xlfn.XLOOKUP($B850,IMDB_Movies_2[movie_title],IMDB_Movies_2[budget])</f>
        <v>54000000</v>
      </c>
      <c r="E850" s="1">
        <f t="shared" si="13"/>
        <v>54200000</v>
      </c>
    </row>
    <row r="851" spans="2:5" x14ac:dyDescent="0.3">
      <c r="B851" t="str">
        <v>Gigli</v>
      </c>
      <c r="C851">
        <f>_xlfn.XLOOKUP($B851,IMDB_Movies_2[movie_title],IMDB_Movies_2[gross])</f>
        <v>5660084</v>
      </c>
      <c r="D851">
        <f>_xlfn.XLOOKUP($B851,IMDB_Movies_2[movie_title],IMDB_Movies_2[budget])</f>
        <v>54000000</v>
      </c>
      <c r="E851" s="1">
        <f t="shared" si="13"/>
        <v>-48339916</v>
      </c>
    </row>
    <row r="852" spans="2:5" x14ac:dyDescent="0.3">
      <c r="B852" t="str">
        <v>All the King's Men</v>
      </c>
      <c r="C852">
        <f>_xlfn.XLOOKUP($B852,IMDB_Movies_2[movie_title],IMDB_Movies_2[gross])</f>
        <v>7221458</v>
      </c>
      <c r="D852">
        <f>_xlfn.XLOOKUP($B852,IMDB_Movies_2[movie_title],IMDB_Movies_2[budget])</f>
        <v>55000000</v>
      </c>
      <c r="E852" s="1">
        <f t="shared" si="13"/>
        <v>-47778542</v>
      </c>
    </row>
    <row r="853" spans="2:5" x14ac:dyDescent="0.3">
      <c r="B853" t="str">
        <v>Shaft</v>
      </c>
      <c r="C853">
        <f>_xlfn.XLOOKUP($B853,IMDB_Movies_2[movie_title],IMDB_Movies_2[gross])</f>
        <v>70327868</v>
      </c>
      <c r="D853">
        <f>_xlfn.XLOOKUP($B853,IMDB_Movies_2[movie_title],IMDB_Movies_2[budget])</f>
        <v>46000000</v>
      </c>
      <c r="E853" s="1">
        <f t="shared" si="13"/>
        <v>24327868</v>
      </c>
    </row>
    <row r="854" spans="2:5" x14ac:dyDescent="0.3">
      <c r="B854" t="str">
        <v>Anastasia</v>
      </c>
      <c r="C854">
        <f>_xlfn.XLOOKUP($B854,IMDB_Movies_2[movie_title],IMDB_Movies_2[gross])</f>
        <v>58297830</v>
      </c>
      <c r="D854">
        <f>_xlfn.XLOOKUP($B854,IMDB_Movies_2[movie_title],IMDB_Movies_2[budget])</f>
        <v>50000000</v>
      </c>
      <c r="E854" s="1">
        <f t="shared" si="13"/>
        <v>8297830</v>
      </c>
    </row>
    <row r="855" spans="2:5" x14ac:dyDescent="0.3">
      <c r="B855" t="str">
        <v>Moulin Rouge!</v>
      </c>
      <c r="C855">
        <f>_xlfn.XLOOKUP($B855,IMDB_Movies_2[movie_title],IMDB_Movies_2[gross])</f>
        <v>57386369</v>
      </c>
      <c r="D855">
        <f>_xlfn.XLOOKUP($B855,IMDB_Movies_2[movie_title],IMDB_Movies_2[budget])</f>
        <v>52500000</v>
      </c>
      <c r="E855" s="1">
        <f t="shared" si="13"/>
        <v>4886369</v>
      </c>
    </row>
    <row r="856" spans="2:5" x14ac:dyDescent="0.3">
      <c r="B856" t="str">
        <v>Domestic Disturbance</v>
      </c>
      <c r="C856">
        <f>_xlfn.XLOOKUP($B856,IMDB_Movies_2[movie_title],IMDB_Movies_2[gross])</f>
        <v>45207112</v>
      </c>
      <c r="D856">
        <f>_xlfn.XLOOKUP($B856,IMDB_Movies_2[movie_title],IMDB_Movies_2[budget])</f>
        <v>53000000</v>
      </c>
      <c r="E856" s="1">
        <f t="shared" si="13"/>
        <v>-7792888</v>
      </c>
    </row>
    <row r="857" spans="2:5" x14ac:dyDescent="0.3">
      <c r="B857" t="str">
        <v>Black Mass</v>
      </c>
      <c r="C857">
        <f>_xlfn.XLOOKUP($B857,IMDB_Movies_2[movie_title],IMDB_Movies_2[gross])</f>
        <v>62563543</v>
      </c>
      <c r="D857">
        <f>_xlfn.XLOOKUP($B857,IMDB_Movies_2[movie_title],IMDB_Movies_2[budget])</f>
        <v>53000000</v>
      </c>
      <c r="E857" s="1">
        <f t="shared" si="13"/>
        <v>9563543</v>
      </c>
    </row>
    <row r="858" spans="2:5" x14ac:dyDescent="0.3">
      <c r="B858" t="str">
        <v>Flags of Our Fathers</v>
      </c>
      <c r="C858">
        <f>_xlfn.XLOOKUP($B858,IMDB_Movies_2[movie_title],IMDB_Movies_2[gross])</f>
        <v>33574332</v>
      </c>
      <c r="D858">
        <f>_xlfn.XLOOKUP($B858,IMDB_Movies_2[movie_title],IMDB_Movies_2[budget])</f>
        <v>90000000</v>
      </c>
      <c r="E858" s="1">
        <f t="shared" si="13"/>
        <v>-56425668</v>
      </c>
    </row>
    <row r="859" spans="2:5" x14ac:dyDescent="0.3">
      <c r="B859" t="str">
        <v>Law Abiding Citizen</v>
      </c>
      <c r="C859">
        <f>_xlfn.XLOOKUP($B859,IMDB_Movies_2[movie_title],IMDB_Movies_2[gross])</f>
        <v>73343413</v>
      </c>
      <c r="D859">
        <f>_xlfn.XLOOKUP($B859,IMDB_Movies_2[movie_title],IMDB_Movies_2[budget])</f>
        <v>50000000</v>
      </c>
      <c r="E859" s="1">
        <f t="shared" si="13"/>
        <v>23343413</v>
      </c>
    </row>
    <row r="860" spans="2:5" x14ac:dyDescent="0.3">
      <c r="B860" t="str">
        <v>Grindhouse</v>
      </c>
      <c r="C860">
        <f>_xlfn.XLOOKUP($B860,IMDB_Movies_2[movie_title],IMDB_Movies_2[gross])</f>
        <v>25031037</v>
      </c>
      <c r="D860">
        <f>_xlfn.XLOOKUP($B860,IMDB_Movies_2[movie_title],IMDB_Movies_2[budget])</f>
        <v>53000000</v>
      </c>
      <c r="E860" s="1">
        <f t="shared" si="13"/>
        <v>-27968963</v>
      </c>
    </row>
    <row r="861" spans="2:5" x14ac:dyDescent="0.3">
      <c r="B861" t="str">
        <v>Beloved</v>
      </c>
      <c r="C861">
        <f>_xlfn.XLOOKUP($B861,IMDB_Movies_2[movie_title],IMDB_Movies_2[gross])</f>
        <v>22843047</v>
      </c>
      <c r="D861">
        <f>_xlfn.XLOOKUP($B861,IMDB_Movies_2[movie_title],IMDB_Movies_2[budget])</f>
        <v>55000000</v>
      </c>
      <c r="E861" s="1">
        <f t="shared" si="13"/>
        <v>-32156953</v>
      </c>
    </row>
    <row r="862" spans="2:5" x14ac:dyDescent="0.3">
      <c r="B862" t="str">
        <v>Lucky You</v>
      </c>
      <c r="C862">
        <f>_xlfn.XLOOKUP($B862,IMDB_Movies_2[movie_title],IMDB_Movies_2[gross])</f>
        <v>5755286</v>
      </c>
      <c r="D862">
        <f>_xlfn.XLOOKUP($B862,IMDB_Movies_2[movie_title],IMDB_Movies_2[budget])</f>
        <v>55000000</v>
      </c>
      <c r="E862" s="1">
        <f t="shared" si="13"/>
        <v>-49244714</v>
      </c>
    </row>
    <row r="863" spans="2:5" x14ac:dyDescent="0.3">
      <c r="B863" t="str">
        <v>Catch Me If You Can</v>
      </c>
      <c r="C863">
        <f>_xlfn.XLOOKUP($B863,IMDB_Movies_2[movie_title],IMDB_Movies_2[gross])</f>
        <v>164435221</v>
      </c>
      <c r="D863">
        <f>_xlfn.XLOOKUP($B863,IMDB_Movies_2[movie_title],IMDB_Movies_2[budget])</f>
        <v>52000000</v>
      </c>
      <c r="E863" s="1">
        <f t="shared" si="13"/>
        <v>112435221</v>
      </c>
    </row>
    <row r="864" spans="2:5" x14ac:dyDescent="0.3">
      <c r="B864" t="str">
        <v>Zero Dark Thirty</v>
      </c>
      <c r="C864">
        <f>_xlfn.XLOOKUP($B864,IMDB_Movies_2[movie_title],IMDB_Movies_2[gross])</f>
        <v>95720716</v>
      </c>
      <c r="D864">
        <f>_xlfn.XLOOKUP($B864,IMDB_Movies_2[movie_title],IMDB_Movies_2[budget])</f>
        <v>40000000</v>
      </c>
      <c r="E864" s="1">
        <f t="shared" si="13"/>
        <v>55720716</v>
      </c>
    </row>
    <row r="865" spans="2:5" x14ac:dyDescent="0.3">
      <c r="B865" t="str">
        <v>The Break-Up</v>
      </c>
      <c r="C865">
        <f>_xlfn.XLOOKUP($B865,IMDB_Movies_2[movie_title],IMDB_Movies_2[gross])</f>
        <v>118683135</v>
      </c>
      <c r="D865">
        <f>_xlfn.XLOOKUP($B865,IMDB_Movies_2[movie_title],IMDB_Movies_2[budget])</f>
        <v>52000000</v>
      </c>
      <c r="E865" s="1">
        <f t="shared" si="13"/>
        <v>66683135</v>
      </c>
    </row>
    <row r="866" spans="2:5" x14ac:dyDescent="0.3">
      <c r="B866" t="str">
        <v>Mamma Mia!</v>
      </c>
      <c r="C866">
        <f>_xlfn.XLOOKUP($B866,IMDB_Movies_2[movie_title],IMDB_Movies_2[gross])</f>
        <v>143704210</v>
      </c>
      <c r="D866">
        <f>_xlfn.XLOOKUP($B866,IMDB_Movies_2[movie_title],IMDB_Movies_2[budget])</f>
        <v>52000000</v>
      </c>
      <c r="E866" s="1">
        <f t="shared" si="13"/>
        <v>91704210</v>
      </c>
    </row>
    <row r="867" spans="2:5" x14ac:dyDescent="0.3">
      <c r="B867" t="str">
        <v>Valentine's Day</v>
      </c>
      <c r="C867">
        <f>_xlfn.XLOOKUP($B867,IMDB_Movies_2[movie_title],IMDB_Movies_2[gross])</f>
        <v>110476776</v>
      </c>
      <c r="D867">
        <f>_xlfn.XLOOKUP($B867,IMDB_Movies_2[movie_title],IMDB_Movies_2[budget])</f>
        <v>52000000</v>
      </c>
      <c r="E867" s="1">
        <f t="shared" si="13"/>
        <v>58476776</v>
      </c>
    </row>
    <row r="868" spans="2:5" x14ac:dyDescent="0.3">
      <c r="B868" t="str">
        <v>The Dukes of Hazzard</v>
      </c>
      <c r="C868">
        <f>_xlfn.XLOOKUP($B868,IMDB_Movies_2[movie_title],IMDB_Movies_2[gross])</f>
        <v>80270227</v>
      </c>
      <c r="D868">
        <f>_xlfn.XLOOKUP($B868,IMDB_Movies_2[movie_title],IMDB_Movies_2[budget])</f>
        <v>50000000</v>
      </c>
      <c r="E868" s="1">
        <f t="shared" si="13"/>
        <v>30270227</v>
      </c>
    </row>
    <row r="869" spans="2:5" x14ac:dyDescent="0.3">
      <c r="B869" t="str">
        <v>The Thin Red Line</v>
      </c>
      <c r="C869">
        <f>_xlfn.XLOOKUP($B869,IMDB_Movies_2[movie_title],IMDB_Movies_2[gross])</f>
        <v>36385763</v>
      </c>
      <c r="D869">
        <f>_xlfn.XLOOKUP($B869,IMDB_Movies_2[movie_title],IMDB_Movies_2[budget])</f>
        <v>52000000</v>
      </c>
      <c r="E869" s="1">
        <f t="shared" si="13"/>
        <v>-15614237</v>
      </c>
    </row>
    <row r="870" spans="2:5" x14ac:dyDescent="0.3">
      <c r="B870" t="str">
        <v>The Change-Up</v>
      </c>
      <c r="C870">
        <f>_xlfn.XLOOKUP($B870,IMDB_Movies_2[movie_title],IMDB_Movies_2[gross])</f>
        <v>37035845</v>
      </c>
      <c r="D870">
        <f>_xlfn.XLOOKUP($B870,IMDB_Movies_2[movie_title],IMDB_Movies_2[budget])</f>
        <v>52000000</v>
      </c>
      <c r="E870" s="1">
        <f t="shared" si="13"/>
        <v>-14964155</v>
      </c>
    </row>
    <row r="871" spans="2:5" x14ac:dyDescent="0.3">
      <c r="B871" t="str">
        <v>Man on the Moon</v>
      </c>
      <c r="C871">
        <f>_xlfn.XLOOKUP($B871,IMDB_Movies_2[movie_title],IMDB_Movies_2[gross])</f>
        <v>34580635</v>
      </c>
      <c r="D871">
        <f>_xlfn.XLOOKUP($B871,IMDB_Movies_2[movie_title],IMDB_Movies_2[budget])</f>
        <v>52000000</v>
      </c>
      <c r="E871" s="1">
        <f t="shared" si="13"/>
        <v>-17419365</v>
      </c>
    </row>
    <row r="872" spans="2:5" x14ac:dyDescent="0.3">
      <c r="B872" t="str">
        <v>Casino</v>
      </c>
      <c r="C872">
        <f>_xlfn.XLOOKUP($B872,IMDB_Movies_2[movie_title],IMDB_Movies_2[gross])</f>
        <v>42438300</v>
      </c>
      <c r="D872">
        <f>_xlfn.XLOOKUP($B872,IMDB_Movies_2[movie_title],IMDB_Movies_2[budget])</f>
        <v>52000000</v>
      </c>
      <c r="E872" s="1">
        <f t="shared" si="13"/>
        <v>-9561700</v>
      </c>
    </row>
    <row r="873" spans="2:5" x14ac:dyDescent="0.3">
      <c r="B873" t="str">
        <v>From Paris with Love</v>
      </c>
      <c r="C873">
        <f>_xlfn.XLOOKUP($B873,IMDB_Movies_2[movie_title],IMDB_Movies_2[gross])</f>
        <v>23324666</v>
      </c>
      <c r="D873">
        <f>_xlfn.XLOOKUP($B873,IMDB_Movies_2[movie_title],IMDB_Movies_2[budget])</f>
        <v>52000000</v>
      </c>
      <c r="E873" s="1">
        <f t="shared" si="13"/>
        <v>-28675334</v>
      </c>
    </row>
    <row r="874" spans="2:5" x14ac:dyDescent="0.3">
      <c r="B874" t="str">
        <v>Bulletproof Monk</v>
      </c>
      <c r="C874">
        <f>_xlfn.XLOOKUP($B874,IMDB_Movies_2[movie_title],IMDB_Movies_2[gross])</f>
        <v>23020488</v>
      </c>
      <c r="D874">
        <f>_xlfn.XLOOKUP($B874,IMDB_Movies_2[movie_title],IMDB_Movies_2[budget])</f>
        <v>52000000</v>
      </c>
      <c r="E874" s="1">
        <f t="shared" si="13"/>
        <v>-28979512</v>
      </c>
    </row>
    <row r="875" spans="2:5" x14ac:dyDescent="0.3">
      <c r="B875" t="str">
        <v>Me, Myself &amp; Irene</v>
      </c>
      <c r="C875">
        <f>_xlfn.XLOOKUP($B875,IMDB_Movies_2[movie_title],IMDB_Movies_2[gross])</f>
        <v>90567722</v>
      </c>
      <c r="D875">
        <f>_xlfn.XLOOKUP($B875,IMDB_Movies_2[movie_title],IMDB_Movies_2[budget])</f>
        <v>51000000</v>
      </c>
      <c r="E875" s="1">
        <f t="shared" si="13"/>
        <v>39567722</v>
      </c>
    </row>
    <row r="876" spans="2:5" x14ac:dyDescent="0.3">
      <c r="B876" t="str">
        <v>Barnyard</v>
      </c>
      <c r="C876">
        <f>_xlfn.XLOOKUP($B876,IMDB_Movies_2[movie_title],IMDB_Movies_2[gross])</f>
        <v>72601713</v>
      </c>
      <c r="D876">
        <f>_xlfn.XLOOKUP($B876,IMDB_Movies_2[movie_title],IMDB_Movies_2[budget])</f>
        <v>51000000</v>
      </c>
      <c r="E876" s="1">
        <f t="shared" si="13"/>
        <v>21601713</v>
      </c>
    </row>
    <row r="877" spans="2:5" x14ac:dyDescent="0.3">
      <c r="B877" t="str">
        <v>The Twilight Saga: New Moon</v>
      </c>
      <c r="C877">
        <f>_xlfn.XLOOKUP($B877,IMDB_Movies_2[movie_title],IMDB_Movies_2[gross])</f>
        <v>296623634</v>
      </c>
      <c r="D877">
        <f>_xlfn.XLOOKUP($B877,IMDB_Movies_2[movie_title],IMDB_Movies_2[budget])</f>
        <v>50000000</v>
      </c>
      <c r="E877" s="1">
        <f t="shared" si="13"/>
        <v>246623634</v>
      </c>
    </row>
    <row r="878" spans="2:5" x14ac:dyDescent="0.3">
      <c r="B878" t="str">
        <v>Shrek</v>
      </c>
      <c r="C878">
        <f>_xlfn.XLOOKUP($B878,IMDB_Movies_2[movie_title],IMDB_Movies_2[gross])</f>
        <v>267652016</v>
      </c>
      <c r="D878">
        <f>_xlfn.XLOOKUP($B878,IMDB_Movies_2[movie_title],IMDB_Movies_2[budget])</f>
        <v>60000000</v>
      </c>
      <c r="E878" s="1">
        <f t="shared" si="13"/>
        <v>207652016</v>
      </c>
    </row>
    <row r="879" spans="2:5" x14ac:dyDescent="0.3">
      <c r="B879" t="str">
        <v>The Adjustment Bureau</v>
      </c>
      <c r="C879">
        <f>_xlfn.XLOOKUP($B879,IMDB_Movies_2[movie_title],IMDB_Movies_2[gross])</f>
        <v>62453315</v>
      </c>
      <c r="D879">
        <f>_xlfn.XLOOKUP($B879,IMDB_Movies_2[movie_title],IMDB_Movies_2[budget])</f>
        <v>50200000</v>
      </c>
      <c r="E879" s="1">
        <f t="shared" si="13"/>
        <v>12253315</v>
      </c>
    </row>
    <row r="880" spans="2:5" x14ac:dyDescent="0.3">
      <c r="B880" t="str">
        <v>Robin Hood: Prince of Thieves</v>
      </c>
      <c r="C880">
        <f>_xlfn.XLOOKUP($B880,IMDB_Movies_2[movie_title],IMDB_Movies_2[gross])</f>
        <v>165500000</v>
      </c>
      <c r="D880">
        <f>_xlfn.XLOOKUP($B880,IMDB_Movies_2[movie_title],IMDB_Movies_2[budget])</f>
        <v>48000000</v>
      </c>
      <c r="E880" s="1">
        <f t="shared" si="13"/>
        <v>117500000</v>
      </c>
    </row>
    <row r="881" spans="2:5" x14ac:dyDescent="0.3">
      <c r="B881" t="str">
        <v>Jerry Maguire</v>
      </c>
      <c r="C881">
        <f>_xlfn.XLOOKUP($B881,IMDB_Movies_2[movie_title],IMDB_Movies_2[gross])</f>
        <v>153620822</v>
      </c>
      <c r="D881">
        <f>_xlfn.XLOOKUP($B881,IMDB_Movies_2[movie_title],IMDB_Movies_2[budget])</f>
        <v>50000000</v>
      </c>
      <c r="E881" s="1">
        <f t="shared" si="13"/>
        <v>103620822</v>
      </c>
    </row>
    <row r="882" spans="2:5" x14ac:dyDescent="0.3">
      <c r="B882" t="str">
        <v>Ted</v>
      </c>
      <c r="C882">
        <f>_xlfn.XLOOKUP($B882,IMDB_Movies_2[movie_title],IMDB_Movies_2[gross])</f>
        <v>218628680</v>
      </c>
      <c r="D882">
        <f>_xlfn.XLOOKUP($B882,IMDB_Movies_2[movie_title],IMDB_Movies_2[budget])</f>
        <v>50000000</v>
      </c>
      <c r="E882" s="1">
        <f t="shared" si="13"/>
        <v>168628680</v>
      </c>
    </row>
    <row r="883" spans="2:5" x14ac:dyDescent="0.3">
      <c r="B883" t="str">
        <v>As Good as It Gets</v>
      </c>
      <c r="C883">
        <f>_xlfn.XLOOKUP($B883,IMDB_Movies_2[movie_title],IMDB_Movies_2[gross])</f>
        <v>147637474</v>
      </c>
      <c r="D883">
        <f>_xlfn.XLOOKUP($B883,IMDB_Movies_2[movie_title],IMDB_Movies_2[budget])</f>
        <v>50000000</v>
      </c>
      <c r="E883" s="1">
        <f t="shared" si="13"/>
        <v>97637474</v>
      </c>
    </row>
    <row r="884" spans="2:5" x14ac:dyDescent="0.3">
      <c r="B884" t="str">
        <v>Patch Adams</v>
      </c>
      <c r="C884">
        <f>_xlfn.XLOOKUP($B884,IMDB_Movies_2[movie_title],IMDB_Movies_2[gross])</f>
        <v>135014968</v>
      </c>
      <c r="D884">
        <f>_xlfn.XLOOKUP($B884,IMDB_Movies_2[movie_title],IMDB_Movies_2[budget])</f>
        <v>50000000</v>
      </c>
      <c r="E884" s="1">
        <f t="shared" si="13"/>
        <v>85014968</v>
      </c>
    </row>
    <row r="885" spans="2:5" x14ac:dyDescent="0.3">
      <c r="B885" t="str">
        <v>Anchorman 2: The Legend Continues</v>
      </c>
      <c r="C885">
        <f>_xlfn.XLOOKUP($B885,IMDB_Movies_2[movie_title],IMDB_Movies_2[gross])</f>
        <v>2175312</v>
      </c>
      <c r="D885">
        <f>_xlfn.XLOOKUP($B885,IMDB_Movies_2[movie_title],IMDB_Movies_2[budget])</f>
        <v>50000000</v>
      </c>
      <c r="E885" s="1">
        <f t="shared" si="13"/>
        <v>-47824688</v>
      </c>
    </row>
    <row r="886" spans="2:5" x14ac:dyDescent="0.3">
      <c r="B886" t="str">
        <v>Mr. Deeds</v>
      </c>
      <c r="C886">
        <f>_xlfn.XLOOKUP($B886,IMDB_Movies_2[movie_title],IMDB_Movies_2[gross])</f>
        <v>126203320</v>
      </c>
      <c r="D886">
        <f>_xlfn.XLOOKUP($B886,IMDB_Movies_2[movie_title],IMDB_Movies_2[budget])</f>
        <v>50000000</v>
      </c>
      <c r="E886" s="1">
        <f t="shared" si="13"/>
        <v>76203320</v>
      </c>
    </row>
    <row r="887" spans="2:5" x14ac:dyDescent="0.3">
      <c r="B887" t="str">
        <v>Super 8</v>
      </c>
      <c r="C887">
        <f>_xlfn.XLOOKUP($B887,IMDB_Movies_2[movie_title],IMDB_Movies_2[gross])</f>
        <v>126975169</v>
      </c>
      <c r="D887">
        <f>_xlfn.XLOOKUP($B887,IMDB_Movies_2[movie_title],IMDB_Movies_2[budget])</f>
        <v>50000000</v>
      </c>
      <c r="E887" s="1">
        <f t="shared" si="13"/>
        <v>76975169</v>
      </c>
    </row>
    <row r="888" spans="2:5" x14ac:dyDescent="0.3">
      <c r="B888" t="str">
        <v>Erin Brockovich</v>
      </c>
      <c r="C888">
        <f>_xlfn.XLOOKUP($B888,IMDB_Movies_2[movie_title],IMDB_Movies_2[gross])</f>
        <v>125548685</v>
      </c>
      <c r="D888">
        <f>_xlfn.XLOOKUP($B888,IMDB_Movies_2[movie_title],IMDB_Movies_2[budget])</f>
        <v>52000000</v>
      </c>
      <c r="E888" s="1">
        <f t="shared" si="13"/>
        <v>73548685</v>
      </c>
    </row>
    <row r="889" spans="2:5" x14ac:dyDescent="0.3">
      <c r="B889" t="str">
        <v>How to Lose a Guy in 10 Days</v>
      </c>
      <c r="C889">
        <f>_xlfn.XLOOKUP($B889,IMDB_Movies_2[movie_title],IMDB_Movies_2[gross])</f>
        <v>105807520</v>
      </c>
      <c r="D889">
        <f>_xlfn.XLOOKUP($B889,IMDB_Movies_2[movie_title],IMDB_Movies_2[budget])</f>
        <v>50000000</v>
      </c>
      <c r="E889" s="1">
        <f t="shared" si="13"/>
        <v>55807520</v>
      </c>
    </row>
    <row r="890" spans="2:5" x14ac:dyDescent="0.3">
      <c r="B890" t="str">
        <v>22 Jump Street</v>
      </c>
      <c r="C890">
        <f>_xlfn.XLOOKUP($B890,IMDB_Movies_2[movie_title],IMDB_Movies_2[gross])</f>
        <v>191616238</v>
      </c>
      <c r="D890">
        <f>_xlfn.XLOOKUP($B890,IMDB_Movies_2[movie_title],IMDB_Movies_2[budget])</f>
        <v>50000000</v>
      </c>
      <c r="E890" s="1">
        <f t="shared" si="13"/>
        <v>141616238</v>
      </c>
    </row>
    <row r="891" spans="2:5" x14ac:dyDescent="0.3">
      <c r="B891" t="str">
        <v>Interview with the Vampire: The Vampire Chronicles</v>
      </c>
      <c r="C891">
        <f>_xlfn.XLOOKUP($B891,IMDB_Movies_2[movie_title],IMDB_Movies_2[gross])</f>
        <v>105264608</v>
      </c>
      <c r="D891">
        <f>_xlfn.XLOOKUP($B891,IMDB_Movies_2[movie_title],IMDB_Movies_2[budget])</f>
        <v>60000000</v>
      </c>
      <c r="E891" s="1">
        <f t="shared" si="13"/>
        <v>45264608</v>
      </c>
    </row>
    <row r="892" spans="2:5" x14ac:dyDescent="0.3">
      <c r="B892" t="str">
        <v>Yes Man</v>
      </c>
      <c r="C892">
        <f>_xlfn.XLOOKUP($B892,IMDB_Movies_2[movie_title],IMDB_Movies_2[gross])</f>
        <v>97680195</v>
      </c>
      <c r="D892">
        <f>_xlfn.XLOOKUP($B892,IMDB_Movies_2[movie_title],IMDB_Movies_2[budget])</f>
        <v>70000000</v>
      </c>
      <c r="E892" s="1">
        <f t="shared" si="13"/>
        <v>27680195</v>
      </c>
    </row>
    <row r="893" spans="2:5" x14ac:dyDescent="0.3">
      <c r="B893" t="str">
        <v>Central Intelligence</v>
      </c>
      <c r="C893">
        <f>_xlfn.XLOOKUP($B893,IMDB_Movies_2[movie_title],IMDB_Movies_2[gross])</f>
        <v>126088877</v>
      </c>
      <c r="D893">
        <f>_xlfn.XLOOKUP($B893,IMDB_Movies_2[movie_title],IMDB_Movies_2[budget])</f>
        <v>50000000</v>
      </c>
      <c r="E893" s="1">
        <f t="shared" si="13"/>
        <v>76088877</v>
      </c>
    </row>
    <row r="894" spans="2:5" x14ac:dyDescent="0.3">
      <c r="B894" t="str">
        <v>Stepmom</v>
      </c>
      <c r="C894">
        <f>_xlfn.XLOOKUP($B894,IMDB_Movies_2[movie_title],IMDB_Movies_2[gross])</f>
        <v>91030827</v>
      </c>
      <c r="D894">
        <f>_xlfn.XLOOKUP($B894,IMDB_Movies_2[movie_title],IMDB_Movies_2[budget])</f>
        <v>50000000</v>
      </c>
      <c r="E894" s="1">
        <f t="shared" si="13"/>
        <v>41030827</v>
      </c>
    </row>
    <row r="895" spans="2:5" x14ac:dyDescent="0.3">
      <c r="B895" t="str">
        <v>Daddy's Home</v>
      </c>
      <c r="C895">
        <f>_xlfn.XLOOKUP($B895,IMDB_Movies_2[movie_title],IMDB_Movies_2[gross])</f>
        <v>150315155</v>
      </c>
      <c r="D895">
        <f>_xlfn.XLOOKUP($B895,IMDB_Movies_2[movie_title],IMDB_Movies_2[budget])</f>
        <v>50000000</v>
      </c>
      <c r="E895" s="1">
        <f t="shared" si="13"/>
        <v>100315155</v>
      </c>
    </row>
    <row r="896" spans="2:5" x14ac:dyDescent="0.3">
      <c r="B896" t="str">
        <v>Into the Woods</v>
      </c>
      <c r="C896">
        <f>_xlfn.XLOOKUP($B896,IMDB_Movies_2[movie_title],IMDB_Movies_2[gross])</f>
        <v>127997349</v>
      </c>
      <c r="D896">
        <f>_xlfn.XLOOKUP($B896,IMDB_Movies_2[movie_title],IMDB_Movies_2[budget])</f>
        <v>50000000</v>
      </c>
      <c r="E896" s="1">
        <f t="shared" si="13"/>
        <v>77997349</v>
      </c>
    </row>
    <row r="897" spans="2:5" x14ac:dyDescent="0.3">
      <c r="B897" t="str">
        <v>Inside Man</v>
      </c>
      <c r="C897">
        <f>_xlfn.XLOOKUP($B897,IMDB_Movies_2[movie_title],IMDB_Movies_2[gross])</f>
        <v>88504640</v>
      </c>
      <c r="D897">
        <f>_xlfn.XLOOKUP($B897,IMDB_Movies_2[movie_title],IMDB_Movies_2[budget])</f>
        <v>45000000</v>
      </c>
      <c r="E897" s="1">
        <f t="shared" si="13"/>
        <v>43504640</v>
      </c>
    </row>
    <row r="898" spans="2:5" x14ac:dyDescent="0.3">
      <c r="B898" t="str">
        <v>Payback</v>
      </c>
      <c r="C898">
        <f>_xlfn.XLOOKUP($B898,IMDB_Movies_2[movie_title],IMDB_Movies_2[gross])</f>
        <v>81517441</v>
      </c>
      <c r="D898">
        <f>_xlfn.XLOOKUP($B898,IMDB_Movies_2[movie_title],IMDB_Movies_2[budget])</f>
        <v>50000000</v>
      </c>
      <c r="E898" s="1">
        <f t="shared" si="13"/>
        <v>31517441</v>
      </c>
    </row>
    <row r="899" spans="2:5" x14ac:dyDescent="0.3">
      <c r="B899" t="str">
        <v>Congo</v>
      </c>
      <c r="C899">
        <f>_xlfn.XLOOKUP($B899,IMDB_Movies_2[movie_title],IMDB_Movies_2[gross])</f>
        <v>81022333</v>
      </c>
      <c r="D899">
        <f>_xlfn.XLOOKUP($B899,IMDB_Movies_2[movie_title],IMDB_Movies_2[budget])</f>
        <v>50000000</v>
      </c>
      <c r="E899" s="1">
        <f t="shared" si="13"/>
        <v>31022333</v>
      </c>
    </row>
    <row r="900" spans="2:5" x14ac:dyDescent="0.3">
      <c r="B900" t="str">
        <v>Knowing</v>
      </c>
      <c r="C900">
        <f>_xlfn.XLOOKUP($B900,IMDB_Movies_2[movie_title],IMDB_Movies_2[gross])</f>
        <v>79948113</v>
      </c>
      <c r="D900">
        <f>_xlfn.XLOOKUP($B900,IMDB_Movies_2[movie_title],IMDB_Movies_2[budget])</f>
        <v>50000000</v>
      </c>
      <c r="E900" s="1">
        <f t="shared" si="13"/>
        <v>29948113</v>
      </c>
    </row>
    <row r="901" spans="2:5" x14ac:dyDescent="0.3">
      <c r="B901" t="str">
        <v>Failure to Launch</v>
      </c>
      <c r="C901">
        <f>_xlfn.XLOOKUP($B901,IMDB_Movies_2[movie_title],IMDB_Movies_2[gross])</f>
        <v>88658172</v>
      </c>
      <c r="D901">
        <f>_xlfn.XLOOKUP($B901,IMDB_Movies_2[movie_title],IMDB_Movies_2[budget])</f>
        <v>50000000</v>
      </c>
      <c r="E901" s="1">
        <f t="shared" ref="E901:E964" si="14">C901-D901</f>
        <v>38658172</v>
      </c>
    </row>
    <row r="902" spans="2:5" x14ac:dyDescent="0.3">
      <c r="B902" t="str">
        <v>Crazy, Stupid, Love.</v>
      </c>
      <c r="C902">
        <f>_xlfn.XLOOKUP($B902,IMDB_Movies_2[movie_title],IMDB_Movies_2[gross])</f>
        <v>84244877</v>
      </c>
      <c r="D902">
        <f>_xlfn.XLOOKUP($B902,IMDB_Movies_2[movie_title],IMDB_Movies_2[budget])</f>
        <v>50000000</v>
      </c>
      <c r="E902" s="1">
        <f t="shared" si="14"/>
        <v>34244877</v>
      </c>
    </row>
    <row r="903" spans="2:5" x14ac:dyDescent="0.3">
      <c r="B903" t="str">
        <v>Garfield</v>
      </c>
      <c r="C903">
        <f>_xlfn.XLOOKUP($B903,IMDB_Movies_2[movie_title],IMDB_Movies_2[gross])</f>
        <v>75367693</v>
      </c>
      <c r="D903">
        <f>_xlfn.XLOOKUP($B903,IMDB_Movies_2[movie_title],IMDB_Movies_2[budget])</f>
        <v>35000000</v>
      </c>
      <c r="E903" s="1">
        <f t="shared" si="14"/>
        <v>40367693</v>
      </c>
    </row>
    <row r="904" spans="2:5" x14ac:dyDescent="0.3">
      <c r="B904" t="str">
        <v>Christmas with the Kranks</v>
      </c>
      <c r="C904">
        <f>_xlfn.XLOOKUP($B904,IMDB_Movies_2[movie_title],IMDB_Movies_2[gross])</f>
        <v>73701902</v>
      </c>
      <c r="D904">
        <f>_xlfn.XLOOKUP($B904,IMDB_Movies_2[movie_title],IMDB_Movies_2[budget])</f>
        <v>60000000</v>
      </c>
      <c r="E904" s="1">
        <f t="shared" si="14"/>
        <v>13701902</v>
      </c>
    </row>
    <row r="905" spans="2:5" x14ac:dyDescent="0.3">
      <c r="B905" t="str">
        <v>Moneyball</v>
      </c>
      <c r="C905">
        <f>_xlfn.XLOOKUP($B905,IMDB_Movies_2[movie_title],IMDB_Movies_2[gross])</f>
        <v>75605492</v>
      </c>
      <c r="D905">
        <f>_xlfn.XLOOKUP($B905,IMDB_Movies_2[movie_title],IMDB_Movies_2[budget])</f>
        <v>50000000</v>
      </c>
      <c r="E905" s="1">
        <f t="shared" si="14"/>
        <v>25605492</v>
      </c>
    </row>
    <row r="906" spans="2:5" x14ac:dyDescent="0.3">
      <c r="B906" t="str">
        <v>Outbreak</v>
      </c>
      <c r="C906">
        <f>_xlfn.XLOOKUP($B906,IMDB_Movies_2[movie_title],IMDB_Movies_2[gross])</f>
        <v>67823573</v>
      </c>
      <c r="D906">
        <f>_xlfn.XLOOKUP($B906,IMDB_Movies_2[movie_title],IMDB_Movies_2[budget])</f>
        <v>50000000</v>
      </c>
      <c r="E906" s="1">
        <f t="shared" si="14"/>
        <v>17823573</v>
      </c>
    </row>
    <row r="907" spans="2:5" x14ac:dyDescent="0.3">
      <c r="B907" t="str">
        <v>Non-Stop</v>
      </c>
      <c r="C907">
        <f>_xlfn.XLOOKUP($B907,IMDB_Movies_2[movie_title],IMDB_Movies_2[gross])</f>
        <v>91439400</v>
      </c>
      <c r="D907">
        <f>_xlfn.XLOOKUP($B907,IMDB_Movies_2[movie_title],IMDB_Movies_2[budget])</f>
        <v>50000000</v>
      </c>
      <c r="E907" s="1">
        <f t="shared" si="14"/>
        <v>41439400</v>
      </c>
    </row>
    <row r="908" spans="2:5" x14ac:dyDescent="0.3">
      <c r="B908" t="str">
        <v>Race to Witch Mountain</v>
      </c>
      <c r="C908">
        <f>_xlfn.XLOOKUP($B908,IMDB_Movies_2[movie_title],IMDB_Movies_2[gross])</f>
        <v>67128202</v>
      </c>
      <c r="D908">
        <f>_xlfn.XLOOKUP($B908,IMDB_Movies_2[movie_title],IMDB_Movies_2[budget])</f>
        <v>65000000</v>
      </c>
      <c r="E908" s="1">
        <f t="shared" si="14"/>
        <v>2128202</v>
      </c>
    </row>
    <row r="909" spans="2:5" x14ac:dyDescent="0.3">
      <c r="B909" t="str">
        <v>V for Vendetta</v>
      </c>
      <c r="C909">
        <f>_xlfn.XLOOKUP($B909,IMDB_Movies_2[movie_title],IMDB_Movies_2[gross])</f>
        <v>70496802</v>
      </c>
      <c r="D909">
        <f>_xlfn.XLOOKUP($B909,IMDB_Movies_2[movie_title],IMDB_Movies_2[budget])</f>
        <v>54000000</v>
      </c>
      <c r="E909" s="1">
        <f t="shared" si="14"/>
        <v>16496802</v>
      </c>
    </row>
    <row r="910" spans="2:5" x14ac:dyDescent="0.3">
      <c r="B910" t="str">
        <v>Shanghai Knights</v>
      </c>
      <c r="C910">
        <f>_xlfn.XLOOKUP($B910,IMDB_Movies_2[movie_title],IMDB_Movies_2[gross])</f>
        <v>60470220</v>
      </c>
      <c r="D910">
        <f>_xlfn.XLOOKUP($B910,IMDB_Movies_2[movie_title],IMDB_Movies_2[budget])</f>
        <v>50000000</v>
      </c>
      <c r="E910" s="1">
        <f t="shared" si="14"/>
        <v>10470220</v>
      </c>
    </row>
    <row r="911" spans="2:5" x14ac:dyDescent="0.3">
      <c r="B911" t="str">
        <v>Curious George</v>
      </c>
      <c r="C911">
        <f>_xlfn.XLOOKUP($B911,IMDB_Movies_2[movie_title],IMDB_Movies_2[gross])</f>
        <v>58336565</v>
      </c>
      <c r="D911">
        <f>_xlfn.XLOOKUP($B911,IMDB_Movies_2[movie_title],IMDB_Movies_2[budget])</f>
        <v>50000000</v>
      </c>
      <c r="E911" s="1">
        <f t="shared" si="14"/>
        <v>8336565</v>
      </c>
    </row>
    <row r="912" spans="2:5" x14ac:dyDescent="0.3">
      <c r="B912" t="str">
        <v>Herbie Fully Loaded</v>
      </c>
      <c r="C912">
        <f>_xlfn.XLOOKUP($B912,IMDB_Movies_2[movie_title],IMDB_Movies_2[gross])</f>
        <v>66002004</v>
      </c>
      <c r="D912">
        <f>_xlfn.XLOOKUP($B912,IMDB_Movies_2[movie_title],IMDB_Movies_2[budget])</f>
        <v>50000000</v>
      </c>
      <c r="E912" s="1">
        <f t="shared" si="14"/>
        <v>16002004</v>
      </c>
    </row>
    <row r="913" spans="2:5" x14ac:dyDescent="0.3">
      <c r="B913" t="str">
        <v>Don't Say a Word</v>
      </c>
      <c r="C913">
        <f>_xlfn.XLOOKUP($B913,IMDB_Movies_2[movie_title],IMDB_Movies_2[gross])</f>
        <v>54997476</v>
      </c>
      <c r="D913">
        <f>_xlfn.XLOOKUP($B913,IMDB_Movies_2[movie_title],IMDB_Movies_2[budget])</f>
        <v>50000000</v>
      </c>
      <c r="E913" s="1">
        <f t="shared" si="14"/>
        <v>4997476</v>
      </c>
    </row>
    <row r="914" spans="2:5" x14ac:dyDescent="0.3">
      <c r="B914" t="str">
        <v>Hansel &amp; Gretel: Witch Hunters</v>
      </c>
      <c r="C914">
        <f>_xlfn.XLOOKUP($B914,IMDB_Movies_2[movie_title],IMDB_Movies_2[gross])</f>
        <v>55682070</v>
      </c>
      <c r="D914">
        <f>_xlfn.XLOOKUP($B914,IMDB_Movies_2[movie_title],IMDB_Movies_2[budget])</f>
        <v>50000000</v>
      </c>
      <c r="E914" s="1">
        <f t="shared" si="14"/>
        <v>5682070</v>
      </c>
    </row>
    <row r="915" spans="2:5" x14ac:dyDescent="0.3">
      <c r="B915" t="str">
        <v>Unfaithful</v>
      </c>
      <c r="C915">
        <f>_xlfn.XLOOKUP($B915,IMDB_Movies_2[movie_title],IMDB_Movies_2[gross])</f>
        <v>52752475</v>
      </c>
      <c r="D915">
        <f>_xlfn.XLOOKUP($B915,IMDB_Movies_2[movie_title],IMDB_Movies_2[budget])</f>
        <v>50000000</v>
      </c>
      <c r="E915" s="1">
        <f t="shared" si="14"/>
        <v>2752475</v>
      </c>
    </row>
    <row r="916" spans="2:5" x14ac:dyDescent="0.3">
      <c r="B916" t="str">
        <v>I Am Number Four</v>
      </c>
      <c r="C916">
        <f>_xlfn.XLOOKUP($B916,IMDB_Movies_2[movie_title],IMDB_Movies_2[gross])</f>
        <v>55092830</v>
      </c>
      <c r="D916">
        <f>_xlfn.XLOOKUP($B916,IMDB_Movies_2[movie_title],IMDB_Movies_2[budget])</f>
        <v>60000000</v>
      </c>
      <c r="E916" s="1">
        <f t="shared" si="14"/>
        <v>-4907170</v>
      </c>
    </row>
    <row r="917" spans="2:5" x14ac:dyDescent="0.3">
      <c r="B917" t="str">
        <v>Syriana</v>
      </c>
      <c r="C917">
        <f>_xlfn.XLOOKUP($B917,IMDB_Movies_2[movie_title],IMDB_Movies_2[gross])</f>
        <v>50815288</v>
      </c>
      <c r="D917">
        <f>_xlfn.XLOOKUP($B917,IMDB_Movies_2[movie_title],IMDB_Movies_2[budget])</f>
        <v>50000000</v>
      </c>
      <c r="E917" s="1">
        <f t="shared" si="14"/>
        <v>815288</v>
      </c>
    </row>
    <row r="918" spans="2:5" x14ac:dyDescent="0.3">
      <c r="B918" t="str">
        <v>13 Hours</v>
      </c>
      <c r="C918">
        <f>_xlfn.XLOOKUP($B918,IMDB_Movies_2[movie_title],IMDB_Movies_2[gross])</f>
        <v>52822418</v>
      </c>
      <c r="D918">
        <f>_xlfn.XLOOKUP($B918,IMDB_Movies_2[movie_title],IMDB_Movies_2[budget])</f>
        <v>50000000</v>
      </c>
      <c r="E918" s="1">
        <f t="shared" si="14"/>
        <v>2822418</v>
      </c>
    </row>
    <row r="919" spans="2:5" x14ac:dyDescent="0.3">
      <c r="B919" t="str">
        <v>The Book of Life</v>
      </c>
      <c r="C919">
        <f>_xlfn.XLOOKUP($B919,IMDB_Movies_2[movie_title],IMDB_Movies_2[gross])</f>
        <v>50150619</v>
      </c>
      <c r="D919">
        <f>_xlfn.XLOOKUP($B919,IMDB_Movies_2[movie_title],IMDB_Movies_2[budget])</f>
        <v>50000000</v>
      </c>
      <c r="E919" s="1">
        <f t="shared" si="14"/>
        <v>150619</v>
      </c>
    </row>
    <row r="920" spans="2:5" x14ac:dyDescent="0.3">
      <c r="B920" t="str">
        <v>Firewall</v>
      </c>
      <c r="C920">
        <f>_xlfn.XLOOKUP($B920,IMDB_Movies_2[movie_title],IMDB_Movies_2[gross])</f>
        <v>48745150</v>
      </c>
      <c r="D920">
        <f>_xlfn.XLOOKUP($B920,IMDB_Movies_2[movie_title],IMDB_Movies_2[budget])</f>
        <v>50000000</v>
      </c>
      <c r="E920" s="1">
        <f t="shared" si="14"/>
        <v>-1254850</v>
      </c>
    </row>
    <row r="921" spans="2:5" x14ac:dyDescent="0.3">
      <c r="B921" t="str">
        <v>Absolute Power</v>
      </c>
      <c r="C921">
        <f>_xlfn.XLOOKUP($B921,IMDB_Movies_2[movie_title],IMDB_Movies_2[gross])</f>
        <v>50007168</v>
      </c>
      <c r="D921">
        <f>_xlfn.XLOOKUP($B921,IMDB_Movies_2[movie_title],IMDB_Movies_2[budget])</f>
        <v>50000000</v>
      </c>
      <c r="E921" s="1">
        <f t="shared" si="14"/>
        <v>7168</v>
      </c>
    </row>
    <row r="922" spans="2:5" x14ac:dyDescent="0.3">
      <c r="B922" t="str">
        <v>G.I. Jane</v>
      </c>
      <c r="C922">
        <f>_xlfn.XLOOKUP($B922,IMDB_Movies_2[movie_title],IMDB_Movies_2[gross])</f>
        <v>48154732</v>
      </c>
      <c r="D922">
        <f>_xlfn.XLOOKUP($B922,IMDB_Movies_2[movie_title],IMDB_Movies_2[budget])</f>
        <v>50000000</v>
      </c>
      <c r="E922" s="1">
        <f t="shared" si="14"/>
        <v>-1845268</v>
      </c>
    </row>
    <row r="923" spans="2:5" x14ac:dyDescent="0.3">
      <c r="B923" t="str">
        <v>The Game</v>
      </c>
      <c r="C923">
        <f>_xlfn.XLOOKUP($B923,IMDB_Movies_2[movie_title],IMDB_Movies_2[gross])</f>
        <v>48265581</v>
      </c>
      <c r="D923">
        <f>_xlfn.XLOOKUP($B923,IMDB_Movies_2[movie_title],IMDB_Movies_2[budget])</f>
        <v>50000000</v>
      </c>
      <c r="E923" s="1">
        <f t="shared" si="14"/>
        <v>-1734419</v>
      </c>
    </row>
    <row r="924" spans="2:5" x14ac:dyDescent="0.3">
      <c r="B924" t="str">
        <v>Silent Hill</v>
      </c>
      <c r="C924">
        <f>_xlfn.XLOOKUP($B924,IMDB_Movies_2[movie_title],IMDB_Movies_2[gross])</f>
        <v>46982632</v>
      </c>
      <c r="D924">
        <f>_xlfn.XLOOKUP($B924,IMDB_Movies_2[movie_title],IMDB_Movies_2[budget])</f>
        <v>50000000</v>
      </c>
      <c r="E924" s="1">
        <f t="shared" si="14"/>
        <v>-3017368</v>
      </c>
    </row>
    <row r="925" spans="2:5" x14ac:dyDescent="0.3">
      <c r="B925" t="str">
        <v>The Replacements</v>
      </c>
      <c r="C925">
        <f>_xlfn.XLOOKUP($B925,IMDB_Movies_2[movie_title],IMDB_Movies_2[gross])</f>
        <v>44737059</v>
      </c>
      <c r="D925">
        <f>_xlfn.XLOOKUP($B925,IMDB_Movies_2[movie_title],IMDB_Movies_2[budget])</f>
        <v>50000000</v>
      </c>
      <c r="E925" s="1">
        <f t="shared" si="14"/>
        <v>-5262941</v>
      </c>
    </row>
    <row r="926" spans="2:5" x14ac:dyDescent="0.3">
      <c r="B926" t="str">
        <v>American Reunion</v>
      </c>
      <c r="C926">
        <f>_xlfn.XLOOKUP($B926,IMDB_Movies_2[movie_title],IMDB_Movies_2[gross])</f>
        <v>56724080</v>
      </c>
      <c r="D926">
        <f>_xlfn.XLOOKUP($B926,IMDB_Movies_2[movie_title],IMDB_Movies_2[budget])</f>
        <v>50000000</v>
      </c>
      <c r="E926" s="1">
        <f t="shared" si="14"/>
        <v>6724080</v>
      </c>
    </row>
    <row r="927" spans="2:5" x14ac:dyDescent="0.3">
      <c r="B927" t="str">
        <v>The Negotiator</v>
      </c>
      <c r="C927">
        <f>_xlfn.XLOOKUP($B927,IMDB_Movies_2[movie_title],IMDB_Movies_2[gross])</f>
        <v>44484065</v>
      </c>
      <c r="D927">
        <f>_xlfn.XLOOKUP($B927,IMDB_Movies_2[movie_title],IMDB_Movies_2[budget])</f>
        <v>50000000</v>
      </c>
      <c r="E927" s="1">
        <f t="shared" si="14"/>
        <v>-5515935</v>
      </c>
    </row>
    <row r="928" spans="2:5" x14ac:dyDescent="0.3">
      <c r="B928" t="str">
        <v>Into the Storm</v>
      </c>
      <c r="C928">
        <f>_xlfn.XLOOKUP($B928,IMDB_Movies_2[movie_title],IMDB_Movies_2[gross])</f>
        <v>47553512</v>
      </c>
      <c r="D928">
        <f>_xlfn.XLOOKUP($B928,IMDB_Movies_2[movie_title],IMDB_Movies_2[budget])</f>
        <v>50000000</v>
      </c>
      <c r="E928" s="1">
        <f t="shared" si="14"/>
        <v>-2446488</v>
      </c>
    </row>
    <row r="929" spans="2:5" x14ac:dyDescent="0.3">
      <c r="B929" t="str">
        <v>Beverly Hills Cop III</v>
      </c>
      <c r="C929">
        <f>_xlfn.XLOOKUP($B929,IMDB_Movies_2[movie_title],IMDB_Movies_2[gross])</f>
        <v>42610000</v>
      </c>
      <c r="D929">
        <f>_xlfn.XLOOKUP($B929,IMDB_Movies_2[movie_title],IMDB_Movies_2[budget])</f>
        <v>55000000</v>
      </c>
      <c r="E929" s="1">
        <f t="shared" si="14"/>
        <v>-12390000</v>
      </c>
    </row>
    <row r="930" spans="2:5" x14ac:dyDescent="0.3">
      <c r="B930" t="str">
        <v>Gremlins 2: The New Batch</v>
      </c>
      <c r="C930">
        <f>_xlfn.XLOOKUP($B930,IMDB_Movies_2[movie_title],IMDB_Movies_2[gross])</f>
        <v>41482207</v>
      </c>
      <c r="D930">
        <f>_xlfn.XLOOKUP($B930,IMDB_Movies_2[movie_title],IMDB_Movies_2[budget])</f>
        <v>50000000</v>
      </c>
      <c r="E930" s="1">
        <f t="shared" si="14"/>
        <v>-8517793</v>
      </c>
    </row>
    <row r="931" spans="2:5" x14ac:dyDescent="0.3">
      <c r="B931" t="str">
        <v>The Judge</v>
      </c>
      <c r="C931">
        <f>_xlfn.XLOOKUP($B931,IMDB_Movies_2[movie_title],IMDB_Movies_2[gross])</f>
        <v>47105085</v>
      </c>
      <c r="D931">
        <f>_xlfn.XLOOKUP($B931,IMDB_Movies_2[movie_title],IMDB_Movies_2[budget])</f>
        <v>50000000</v>
      </c>
      <c r="E931" s="1">
        <f t="shared" si="14"/>
        <v>-2894915</v>
      </c>
    </row>
    <row r="932" spans="2:5" x14ac:dyDescent="0.3">
      <c r="B932" t="str">
        <v>The Peacemaker</v>
      </c>
      <c r="C932">
        <f>_xlfn.XLOOKUP($B932,IMDB_Movies_2[movie_title],IMDB_Movies_2[gross])</f>
        <v>41256277</v>
      </c>
      <c r="D932">
        <f>_xlfn.XLOOKUP($B932,IMDB_Movies_2[movie_title],IMDB_Movies_2[budget])</f>
        <v>50000000</v>
      </c>
      <c r="E932" s="1">
        <f t="shared" si="14"/>
        <v>-8743723</v>
      </c>
    </row>
    <row r="933" spans="2:5" x14ac:dyDescent="0.3">
      <c r="B933" t="str">
        <v>Resident Evil: Apocalypse</v>
      </c>
      <c r="C933">
        <f>_xlfn.XLOOKUP($B933,IMDB_Movies_2[movie_title],IMDB_Movies_2[gross])</f>
        <v>50740078</v>
      </c>
      <c r="D933">
        <f>_xlfn.XLOOKUP($B933,IMDB_Movies_2[movie_title],IMDB_Movies_2[budget])</f>
        <v>45000000</v>
      </c>
      <c r="E933" s="1">
        <f t="shared" si="14"/>
        <v>5740078</v>
      </c>
    </row>
    <row r="934" spans="2:5" x14ac:dyDescent="0.3">
      <c r="B934" t="str">
        <v>Bridget Jones: The Edge of Reason</v>
      </c>
      <c r="C934">
        <f>_xlfn.XLOOKUP($B934,IMDB_Movies_2[movie_title],IMDB_Movies_2[gross])</f>
        <v>40203020</v>
      </c>
      <c r="D934">
        <f>_xlfn.XLOOKUP($B934,IMDB_Movies_2[movie_title],IMDB_Movies_2[budget])</f>
        <v>40000000</v>
      </c>
      <c r="E934" s="1">
        <f t="shared" si="14"/>
        <v>203020</v>
      </c>
    </row>
    <row r="935" spans="2:5" x14ac:dyDescent="0.3">
      <c r="B935" t="str">
        <v>Out of Time</v>
      </c>
      <c r="C935">
        <f>_xlfn.XLOOKUP($B935,IMDB_Movies_2[movie_title],IMDB_Movies_2[gross])</f>
        <v>40905277</v>
      </c>
      <c r="D935">
        <f>_xlfn.XLOOKUP($B935,IMDB_Movies_2[movie_title],IMDB_Movies_2[budget])</f>
        <v>50000000</v>
      </c>
      <c r="E935" s="1">
        <f t="shared" si="14"/>
        <v>-9094723</v>
      </c>
    </row>
    <row r="936" spans="2:5" x14ac:dyDescent="0.3">
      <c r="B936" t="str">
        <v>On Deadly Ground</v>
      </c>
      <c r="C936">
        <f>_xlfn.XLOOKUP($B936,IMDB_Movies_2[movie_title],IMDB_Movies_2[gross])</f>
        <v>38590500</v>
      </c>
      <c r="D936">
        <f>_xlfn.XLOOKUP($B936,IMDB_Movies_2[movie_title],IMDB_Movies_2[budget])</f>
        <v>50000000</v>
      </c>
      <c r="E936" s="1">
        <f t="shared" si="14"/>
        <v>-11409500</v>
      </c>
    </row>
    <row r="937" spans="2:5" x14ac:dyDescent="0.3">
      <c r="B937" t="str">
        <v>The Adventures of Sharkboy and Lavagirl 3-D</v>
      </c>
      <c r="C937">
        <f>_xlfn.XLOOKUP($B937,IMDB_Movies_2[movie_title],IMDB_Movies_2[gross])</f>
        <v>39177541</v>
      </c>
      <c r="D937">
        <f>_xlfn.XLOOKUP($B937,IMDB_Movies_2[movie_title],IMDB_Movies_2[budget])</f>
        <v>50000000</v>
      </c>
      <c r="E937" s="1">
        <f t="shared" si="14"/>
        <v>-10822459</v>
      </c>
    </row>
    <row r="938" spans="2:5" x14ac:dyDescent="0.3">
      <c r="B938" t="str">
        <v>The Beach</v>
      </c>
      <c r="C938">
        <f>_xlfn.XLOOKUP($B938,IMDB_Movies_2[movie_title],IMDB_Movies_2[gross])</f>
        <v>39778599</v>
      </c>
      <c r="D938">
        <f>_xlfn.XLOOKUP($B938,IMDB_Movies_2[movie_title],IMDB_Movies_2[budget])</f>
        <v>50000000</v>
      </c>
      <c r="E938" s="1">
        <f t="shared" si="14"/>
        <v>-10221401</v>
      </c>
    </row>
    <row r="939" spans="2:5" x14ac:dyDescent="0.3">
      <c r="B939" t="str">
        <v>Raising Helen</v>
      </c>
      <c r="C939">
        <f>_xlfn.XLOOKUP($B939,IMDB_Movies_2[movie_title],IMDB_Movies_2[gross])</f>
        <v>37486138</v>
      </c>
      <c r="D939">
        <f>_xlfn.XLOOKUP($B939,IMDB_Movies_2[movie_title],IMDB_Movies_2[budget])</f>
        <v>50000000</v>
      </c>
      <c r="E939" s="1">
        <f t="shared" si="14"/>
        <v>-12513862</v>
      </c>
    </row>
    <row r="940" spans="2:5" x14ac:dyDescent="0.3">
      <c r="B940" t="str">
        <v>Ninja Assassin</v>
      </c>
      <c r="C940">
        <f>_xlfn.XLOOKUP($B940,IMDB_Movies_2[movie_title],IMDB_Movies_2[gross])</f>
        <v>38105077</v>
      </c>
      <c r="D940">
        <f>_xlfn.XLOOKUP($B940,IMDB_Movies_2[movie_title],IMDB_Movies_2[budget])</f>
        <v>40000000</v>
      </c>
      <c r="E940" s="1">
        <f t="shared" si="14"/>
        <v>-1894923</v>
      </c>
    </row>
    <row r="941" spans="2:5" x14ac:dyDescent="0.3">
      <c r="B941" t="str">
        <v>For Love of the Game</v>
      </c>
      <c r="C941">
        <f>_xlfn.XLOOKUP($B941,IMDB_Movies_2[movie_title],IMDB_Movies_2[gross])</f>
        <v>35168395</v>
      </c>
      <c r="D941">
        <f>_xlfn.XLOOKUP($B941,IMDB_Movies_2[movie_title],IMDB_Movies_2[budget])</f>
        <v>50000000</v>
      </c>
      <c r="E941" s="1">
        <f t="shared" si="14"/>
        <v>-14831605</v>
      </c>
    </row>
    <row r="942" spans="2:5" x14ac:dyDescent="0.3">
      <c r="B942" t="str">
        <v>Striptease</v>
      </c>
      <c r="C942">
        <f>_xlfn.XLOOKUP($B942,IMDB_Movies_2[movie_title],IMDB_Movies_2[gross])</f>
        <v>32800000</v>
      </c>
      <c r="D942">
        <f>_xlfn.XLOOKUP($B942,IMDB_Movies_2[movie_title],IMDB_Movies_2[budget])</f>
        <v>40000000</v>
      </c>
      <c r="E942" s="1">
        <f t="shared" si="14"/>
        <v>-7200000</v>
      </c>
    </row>
    <row r="943" spans="2:5" x14ac:dyDescent="0.3">
      <c r="B943" t="str">
        <v>Marmaduke</v>
      </c>
      <c r="C943">
        <f>_xlfn.XLOOKUP($B943,IMDB_Movies_2[movie_title],IMDB_Movies_2[gross])</f>
        <v>33643461</v>
      </c>
      <c r="D943">
        <f>_xlfn.XLOOKUP($B943,IMDB_Movies_2[movie_title],IMDB_Movies_2[budget])</f>
        <v>50000000</v>
      </c>
      <c r="E943" s="1">
        <f t="shared" si="14"/>
        <v>-16356539</v>
      </c>
    </row>
    <row r="944" spans="2:5" x14ac:dyDescent="0.3">
      <c r="B944" t="str">
        <v>Hereafter</v>
      </c>
      <c r="C944">
        <f>_xlfn.XLOOKUP($B944,IMDB_Movies_2[movie_title],IMDB_Movies_2[gross])</f>
        <v>32741596</v>
      </c>
      <c r="D944">
        <f>_xlfn.XLOOKUP($B944,IMDB_Movies_2[movie_title],IMDB_Movies_2[budget])</f>
        <v>50000000</v>
      </c>
      <c r="E944" s="1">
        <f t="shared" si="14"/>
        <v>-17258404</v>
      </c>
    </row>
    <row r="945" spans="2:5" x14ac:dyDescent="0.3">
      <c r="B945" t="str">
        <v>Murder by Numbers</v>
      </c>
      <c r="C945">
        <f>_xlfn.XLOOKUP($B945,IMDB_Movies_2[movie_title],IMDB_Movies_2[gross])</f>
        <v>31874869</v>
      </c>
      <c r="D945">
        <f>_xlfn.XLOOKUP($B945,IMDB_Movies_2[movie_title],IMDB_Movies_2[budget])</f>
        <v>50000000</v>
      </c>
      <c r="E945" s="1">
        <f t="shared" si="14"/>
        <v>-18125131</v>
      </c>
    </row>
    <row r="946" spans="2:5" x14ac:dyDescent="0.3">
      <c r="B946" t="str">
        <v>Assassins</v>
      </c>
      <c r="C946">
        <f>_xlfn.XLOOKUP($B946,IMDB_Movies_2[movie_title],IMDB_Movies_2[gross])</f>
        <v>30306268</v>
      </c>
      <c r="D946">
        <f>_xlfn.XLOOKUP($B946,IMDB_Movies_2[movie_title],IMDB_Movies_2[budget])</f>
        <v>50000000</v>
      </c>
      <c r="E946" s="1">
        <f t="shared" si="14"/>
        <v>-19693732</v>
      </c>
    </row>
    <row r="947" spans="2:5" x14ac:dyDescent="0.3">
      <c r="B947" t="str">
        <v>Hannibal Rising</v>
      </c>
      <c r="C947">
        <f>_xlfn.XLOOKUP($B947,IMDB_Movies_2[movie_title],IMDB_Movies_2[gross])</f>
        <v>27667947</v>
      </c>
      <c r="D947">
        <f>_xlfn.XLOOKUP($B947,IMDB_Movies_2[movie_title],IMDB_Movies_2[budget])</f>
        <v>50000000</v>
      </c>
      <c r="E947" s="1">
        <f t="shared" si="14"/>
        <v>-22332053</v>
      </c>
    </row>
    <row r="948" spans="2:5" x14ac:dyDescent="0.3">
      <c r="B948" t="str">
        <v>The Story of Us</v>
      </c>
      <c r="C948">
        <f>_xlfn.XLOOKUP($B948,IMDB_Movies_2[movie_title],IMDB_Movies_2[gross])</f>
        <v>27067160</v>
      </c>
      <c r="D948">
        <f>_xlfn.XLOOKUP($B948,IMDB_Movies_2[movie_title],IMDB_Movies_2[budget])</f>
        <v>50000000</v>
      </c>
      <c r="E948" s="1">
        <f t="shared" si="14"/>
        <v>-22932840</v>
      </c>
    </row>
    <row r="949" spans="2:5" x14ac:dyDescent="0.3">
      <c r="B949" t="str">
        <v>The Host</v>
      </c>
      <c r="C949">
        <f>_xlfn.XLOOKUP($B949,IMDB_Movies_2[movie_title],IMDB_Movies_2[gross])</f>
        <v>26616999</v>
      </c>
      <c r="D949">
        <f>_xlfn.XLOOKUP($B949,IMDB_Movies_2[movie_title],IMDB_Movies_2[budget])</f>
        <v>40000000</v>
      </c>
      <c r="E949" s="1">
        <f t="shared" si="14"/>
        <v>-13383001</v>
      </c>
    </row>
    <row r="950" spans="2:5" x14ac:dyDescent="0.3">
      <c r="B950" t="str">
        <v>Basic</v>
      </c>
      <c r="C950">
        <f>_xlfn.XLOOKUP($B950,IMDB_Movies_2[movie_title],IMDB_Movies_2[gross])</f>
        <v>26536120</v>
      </c>
      <c r="D950">
        <f>_xlfn.XLOOKUP($B950,IMDB_Movies_2[movie_title],IMDB_Movies_2[budget])</f>
        <v>50000000</v>
      </c>
      <c r="E950" s="1">
        <f t="shared" si="14"/>
        <v>-23463880</v>
      </c>
    </row>
    <row r="951" spans="2:5" x14ac:dyDescent="0.3">
      <c r="B951" t="str">
        <v>Blood Work</v>
      </c>
      <c r="C951">
        <f>_xlfn.XLOOKUP($B951,IMDB_Movies_2[movie_title],IMDB_Movies_2[gross])</f>
        <v>26199517</v>
      </c>
      <c r="D951">
        <f>_xlfn.XLOOKUP($B951,IMDB_Movies_2[movie_title],IMDB_Movies_2[budget])</f>
        <v>50000000</v>
      </c>
      <c r="E951" s="1">
        <f t="shared" si="14"/>
        <v>-23800483</v>
      </c>
    </row>
    <row r="952" spans="2:5" x14ac:dyDescent="0.3">
      <c r="B952" t="str">
        <v>The International</v>
      </c>
      <c r="C952">
        <f>_xlfn.XLOOKUP($B952,IMDB_Movies_2[movie_title],IMDB_Movies_2[gross])</f>
        <v>25450527</v>
      </c>
      <c r="D952">
        <f>_xlfn.XLOOKUP($B952,IMDB_Movies_2[movie_title],IMDB_Movies_2[budget])</f>
        <v>50000000</v>
      </c>
      <c r="E952" s="1">
        <f t="shared" si="14"/>
        <v>-24549473</v>
      </c>
    </row>
    <row r="953" spans="2:5" x14ac:dyDescent="0.3">
      <c r="B953" t="str">
        <v>Escape from L.A.</v>
      </c>
      <c r="C953">
        <f>_xlfn.XLOOKUP($B953,IMDB_Movies_2[movie_title],IMDB_Movies_2[gross])</f>
        <v>25407250</v>
      </c>
      <c r="D953">
        <f>_xlfn.XLOOKUP($B953,IMDB_Movies_2[movie_title],IMDB_Movies_2[budget])</f>
        <v>50000000</v>
      </c>
      <c r="E953" s="1">
        <f t="shared" si="14"/>
        <v>-24592750</v>
      </c>
    </row>
    <row r="954" spans="2:5" x14ac:dyDescent="0.3">
      <c r="B954" t="str">
        <v>The Iron Giant</v>
      </c>
      <c r="C954">
        <f>_xlfn.XLOOKUP($B954,IMDB_Movies_2[movie_title],IMDB_Movies_2[gross])</f>
        <v>23159305</v>
      </c>
      <c r="D954">
        <f>_xlfn.XLOOKUP($B954,IMDB_Movies_2[movie_title],IMDB_Movies_2[budget])</f>
        <v>70000000</v>
      </c>
      <c r="E954" s="1">
        <f t="shared" si="14"/>
        <v>-46840695</v>
      </c>
    </row>
    <row r="955" spans="2:5" x14ac:dyDescent="0.3">
      <c r="B955" t="str">
        <v>The Life Aquatic with Steve Zissou</v>
      </c>
      <c r="C955">
        <f>_xlfn.XLOOKUP($B955,IMDB_Movies_2[movie_title],IMDB_Movies_2[gross])</f>
        <v>24006726</v>
      </c>
      <c r="D955">
        <f>_xlfn.XLOOKUP($B955,IMDB_Movies_2[movie_title],IMDB_Movies_2[budget])</f>
        <v>50000000</v>
      </c>
      <c r="E955" s="1">
        <f t="shared" si="14"/>
        <v>-25993274</v>
      </c>
    </row>
    <row r="956" spans="2:5" x14ac:dyDescent="0.3">
      <c r="B956" t="str">
        <v>Free State of Jones</v>
      </c>
      <c r="C956">
        <f>_xlfn.XLOOKUP($B956,IMDB_Movies_2[movie_title],IMDB_Movies_2[gross])</f>
        <v>20389967</v>
      </c>
      <c r="D956">
        <f>_xlfn.XLOOKUP($B956,IMDB_Movies_2[movie_title],IMDB_Movies_2[budget])</f>
        <v>50000000</v>
      </c>
      <c r="E956" s="1">
        <f t="shared" si="14"/>
        <v>-29610033</v>
      </c>
    </row>
    <row r="957" spans="2:5" x14ac:dyDescent="0.3">
      <c r="B957" t="str">
        <v>The Life of David Gale</v>
      </c>
      <c r="C957">
        <f>_xlfn.XLOOKUP($B957,IMDB_Movies_2[movie_title],IMDB_Movies_2[gross])</f>
        <v>19593740</v>
      </c>
      <c r="D957">
        <f>_xlfn.XLOOKUP($B957,IMDB_Movies_2[movie_title],IMDB_Movies_2[budget])</f>
        <v>50000000</v>
      </c>
      <c r="E957" s="1">
        <f t="shared" si="14"/>
        <v>-30406260</v>
      </c>
    </row>
    <row r="958" spans="2:5" x14ac:dyDescent="0.3">
      <c r="B958" t="str">
        <v>Man of the House</v>
      </c>
      <c r="C958">
        <f>_xlfn.XLOOKUP($B958,IMDB_Movies_2[movie_title],IMDB_Movies_2[gross])</f>
        <v>19118247</v>
      </c>
      <c r="D958">
        <f>_xlfn.XLOOKUP($B958,IMDB_Movies_2[movie_title],IMDB_Movies_2[budget])</f>
        <v>40000000</v>
      </c>
      <c r="E958" s="1">
        <f t="shared" si="14"/>
        <v>-20881753</v>
      </c>
    </row>
    <row r="959" spans="2:5" x14ac:dyDescent="0.3">
      <c r="B959" t="str">
        <v>Run All Night</v>
      </c>
      <c r="C959">
        <f>_xlfn.XLOOKUP($B959,IMDB_Movies_2[movie_title],IMDB_Movies_2[gross])</f>
        <v>26442251</v>
      </c>
      <c r="D959">
        <f>_xlfn.XLOOKUP($B959,IMDB_Movies_2[movie_title],IMDB_Movies_2[budget])</f>
        <v>50000000</v>
      </c>
      <c r="E959" s="1">
        <f t="shared" si="14"/>
        <v>-23557749</v>
      </c>
    </row>
    <row r="960" spans="2:5" x14ac:dyDescent="0.3">
      <c r="B960" t="str">
        <v>Eastern Promises</v>
      </c>
      <c r="C960">
        <f>_xlfn.XLOOKUP($B960,IMDB_Movies_2[movie_title],IMDB_Movies_2[gross])</f>
        <v>17114882</v>
      </c>
      <c r="D960">
        <f>_xlfn.XLOOKUP($B960,IMDB_Movies_2[movie_title],IMDB_Movies_2[budget])</f>
        <v>25000000</v>
      </c>
      <c r="E960" s="1">
        <f t="shared" si="14"/>
        <v>-7885118</v>
      </c>
    </row>
    <row r="961" spans="2:5" x14ac:dyDescent="0.3">
      <c r="B961" t="str">
        <v>Into the Blue</v>
      </c>
      <c r="C961">
        <f>_xlfn.XLOOKUP($B961,IMDB_Movies_2[movie_title],IMDB_Movies_2[gross])</f>
        <v>18472363</v>
      </c>
      <c r="D961">
        <f>_xlfn.XLOOKUP($B961,IMDB_Movies_2[movie_title],IMDB_Movies_2[budget])</f>
        <v>50000000</v>
      </c>
      <c r="E961" s="1">
        <f t="shared" si="14"/>
        <v>-31527637</v>
      </c>
    </row>
    <row r="962" spans="2:5" x14ac:dyDescent="0.3">
      <c r="B962" t="str">
        <v>The Messenger: The Story of Joan of Arc</v>
      </c>
      <c r="C962">
        <f>_xlfn.XLOOKUP($B962,IMDB_Movies_2[movie_title],IMDB_Movies_2[gross])</f>
        <v>14131298</v>
      </c>
      <c r="D962">
        <f>_xlfn.XLOOKUP($B962,IMDB_Movies_2[movie_title],IMDB_Movies_2[budget])</f>
        <v>390000000</v>
      </c>
      <c r="E962" s="1">
        <f t="shared" si="14"/>
        <v>-375868702</v>
      </c>
    </row>
    <row r="963" spans="2:5" x14ac:dyDescent="0.3">
      <c r="B963" t="str">
        <v>Your Highness</v>
      </c>
      <c r="C963">
        <f>_xlfn.XLOOKUP($B963,IMDB_Movies_2[movie_title],IMDB_Movies_2[gross])</f>
        <v>21557240</v>
      </c>
      <c r="D963">
        <f>_xlfn.XLOOKUP($B963,IMDB_Movies_2[movie_title],IMDB_Movies_2[budget])</f>
        <v>49900000</v>
      </c>
      <c r="E963" s="1">
        <f t="shared" si="14"/>
        <v>-28342760</v>
      </c>
    </row>
    <row r="964" spans="2:5" x14ac:dyDescent="0.3">
      <c r="B964" t="str">
        <v>Dream House</v>
      </c>
      <c r="C964">
        <f>_xlfn.XLOOKUP($B964,IMDB_Movies_2[movie_title],IMDB_Movies_2[gross])</f>
        <v>21283440</v>
      </c>
      <c r="D964">
        <f>_xlfn.XLOOKUP($B964,IMDB_Movies_2[movie_title],IMDB_Movies_2[budget])</f>
        <v>55000000</v>
      </c>
      <c r="E964" s="1">
        <f t="shared" si="14"/>
        <v>-33716560</v>
      </c>
    </row>
    <row r="965" spans="2:5" x14ac:dyDescent="0.3">
      <c r="B965" t="str">
        <v>Mad City</v>
      </c>
      <c r="C965">
        <f>_xlfn.XLOOKUP($B965,IMDB_Movies_2[movie_title],IMDB_Movies_2[gross])</f>
        <v>10556196</v>
      </c>
      <c r="D965">
        <f>_xlfn.XLOOKUP($B965,IMDB_Movies_2[movie_title],IMDB_Movies_2[budget])</f>
        <v>50000000</v>
      </c>
      <c r="E965" s="1">
        <f t="shared" ref="E965:E1028" si="15">C965-D965</f>
        <v>-39443804</v>
      </c>
    </row>
    <row r="966" spans="2:5" x14ac:dyDescent="0.3">
      <c r="B966" t="str">
        <v>Baby's Day Out</v>
      </c>
      <c r="C966">
        <f>_xlfn.XLOOKUP($B966,IMDB_Movies_2[movie_title],IMDB_Movies_2[gross])</f>
        <v>16671505</v>
      </c>
      <c r="D966">
        <f>_xlfn.XLOOKUP($B966,IMDB_Movies_2[movie_title],IMDB_Movies_2[budget])</f>
        <v>50000000</v>
      </c>
      <c r="E966" s="1">
        <f t="shared" si="15"/>
        <v>-33328495</v>
      </c>
    </row>
    <row r="967" spans="2:5" x14ac:dyDescent="0.3">
      <c r="B967" t="str">
        <v>The Scarlet Letter</v>
      </c>
      <c r="C967">
        <f>_xlfn.XLOOKUP($B967,IMDB_Movies_2[movie_title],IMDB_Movies_2[gross])</f>
        <v>10400000</v>
      </c>
      <c r="D967">
        <f>_xlfn.XLOOKUP($B967,IMDB_Movies_2[movie_title],IMDB_Movies_2[budget])</f>
        <v>50000000</v>
      </c>
      <c r="E967" s="1">
        <f t="shared" si="15"/>
        <v>-39600000</v>
      </c>
    </row>
    <row r="968" spans="2:5" x14ac:dyDescent="0.3">
      <c r="B968" t="str">
        <v>Fair Game</v>
      </c>
      <c r="C968">
        <f>_xlfn.XLOOKUP($B968,IMDB_Movies_2[movie_title],IMDB_Movies_2[gross])</f>
        <v>9528092</v>
      </c>
      <c r="D968">
        <f>_xlfn.XLOOKUP($B968,IMDB_Movies_2[movie_title],IMDB_Movies_2[budget])</f>
        <v>22000000</v>
      </c>
      <c r="E968" s="1">
        <f t="shared" si="15"/>
        <v>-12471908</v>
      </c>
    </row>
    <row r="969" spans="2:5" x14ac:dyDescent="0.3">
      <c r="B969" t="str">
        <v>Domino</v>
      </c>
      <c r="C969">
        <f>_xlfn.XLOOKUP($B969,IMDB_Movies_2[movie_title],IMDB_Movies_2[gross])</f>
        <v>10137232</v>
      </c>
      <c r="D969">
        <f>_xlfn.XLOOKUP($B969,IMDB_Movies_2[movie_title],IMDB_Movies_2[budget])</f>
        <v>50000000</v>
      </c>
      <c r="E969" s="1">
        <f t="shared" si="15"/>
        <v>-39862768</v>
      </c>
    </row>
    <row r="970" spans="2:5" x14ac:dyDescent="0.3">
      <c r="B970" t="str">
        <v>Jade</v>
      </c>
      <c r="C970">
        <f>_xlfn.XLOOKUP($B970,IMDB_Movies_2[movie_title],IMDB_Movies_2[gross])</f>
        <v>9795017</v>
      </c>
      <c r="D970">
        <f>_xlfn.XLOOKUP($B970,IMDB_Movies_2[movie_title],IMDB_Movies_2[budget])</f>
        <v>50000000</v>
      </c>
      <c r="E970" s="1">
        <f t="shared" si="15"/>
        <v>-40204983</v>
      </c>
    </row>
    <row r="971" spans="2:5" x14ac:dyDescent="0.3">
      <c r="B971" t="str">
        <v>Gamer</v>
      </c>
      <c r="C971">
        <f>_xlfn.XLOOKUP($B971,IMDB_Movies_2[movie_title],IMDB_Movies_2[gross])</f>
        <v>20488579</v>
      </c>
      <c r="D971">
        <f>_xlfn.XLOOKUP($B971,IMDB_Movies_2[movie_title],IMDB_Movies_2[budget])</f>
        <v>50000000</v>
      </c>
      <c r="E971" s="1">
        <f t="shared" si="15"/>
        <v>-29511421</v>
      </c>
    </row>
    <row r="972" spans="2:5" x14ac:dyDescent="0.3">
      <c r="B972" t="str">
        <v>Beautiful Creatures</v>
      </c>
      <c r="C972">
        <f>_xlfn.XLOOKUP($B972,IMDB_Movies_2[movie_title],IMDB_Movies_2[gross])</f>
        <v>19445217</v>
      </c>
      <c r="D972">
        <f>_xlfn.XLOOKUP($B972,IMDB_Movies_2[movie_title],IMDB_Movies_2[budget])</f>
        <v>60000000</v>
      </c>
      <c r="E972" s="1">
        <f t="shared" si="15"/>
        <v>-40554783</v>
      </c>
    </row>
    <row r="973" spans="2:5" x14ac:dyDescent="0.3">
      <c r="B973" t="str">
        <v>Death to Smoochy</v>
      </c>
      <c r="C973">
        <f>_xlfn.XLOOKUP($B973,IMDB_Movies_2[movie_title],IMDB_Movies_2[gross])</f>
        <v>8355815</v>
      </c>
      <c r="D973">
        <f>_xlfn.XLOOKUP($B973,IMDB_Movies_2[movie_title],IMDB_Movies_2[budget])</f>
        <v>55000000</v>
      </c>
      <c r="E973" s="1">
        <f t="shared" si="15"/>
        <v>-46644185</v>
      </c>
    </row>
    <row r="974" spans="2:5" x14ac:dyDescent="0.3">
      <c r="B974" t="str">
        <v>Zoolander 2</v>
      </c>
      <c r="C974">
        <f>_xlfn.XLOOKUP($B974,IMDB_Movies_2[movie_title],IMDB_Movies_2[gross])</f>
        <v>28837115</v>
      </c>
      <c r="D974">
        <f>_xlfn.XLOOKUP($B974,IMDB_Movies_2[movie_title],IMDB_Movies_2[budget])</f>
        <v>50000000</v>
      </c>
      <c r="E974" s="1">
        <f t="shared" si="15"/>
        <v>-21162885</v>
      </c>
    </row>
    <row r="975" spans="2:5" x14ac:dyDescent="0.3">
      <c r="B975" t="str">
        <v>The Big Bounce</v>
      </c>
      <c r="C975">
        <f>_xlfn.XLOOKUP($B975,IMDB_Movies_2[movie_title],IMDB_Movies_2[gross])</f>
        <v>6471394</v>
      </c>
      <c r="D975">
        <f>_xlfn.XLOOKUP($B975,IMDB_Movies_2[movie_title],IMDB_Movies_2[budget])</f>
        <v>50000000</v>
      </c>
      <c r="E975" s="1">
        <f t="shared" si="15"/>
        <v>-43528606</v>
      </c>
    </row>
    <row r="976" spans="2:5" x14ac:dyDescent="0.3">
      <c r="B976" t="str">
        <v>What Planet Are You From?</v>
      </c>
      <c r="C976">
        <f>_xlfn.XLOOKUP($B976,IMDB_Movies_2[movie_title],IMDB_Movies_2[gross])</f>
        <v>6291602</v>
      </c>
      <c r="D976">
        <f>_xlfn.XLOOKUP($B976,IMDB_Movies_2[movie_title],IMDB_Movies_2[budget])</f>
        <v>50000000</v>
      </c>
      <c r="E976" s="1">
        <f t="shared" si="15"/>
        <v>-43708398</v>
      </c>
    </row>
    <row r="977" spans="2:5" x14ac:dyDescent="0.3">
      <c r="B977" t="str">
        <v>Drive Angry</v>
      </c>
      <c r="C977">
        <f>_xlfn.XLOOKUP($B977,IMDB_Movies_2[movie_title],IMDB_Movies_2[gross])</f>
        <v>10706786</v>
      </c>
      <c r="D977">
        <f>_xlfn.XLOOKUP($B977,IMDB_Movies_2[movie_title],IMDB_Movies_2[budget])</f>
        <v>50000000</v>
      </c>
      <c r="E977" s="1">
        <f t="shared" si="15"/>
        <v>-39293214</v>
      </c>
    </row>
    <row r="978" spans="2:5" x14ac:dyDescent="0.3">
      <c r="B978" t="str">
        <v>Street Fighter: The Legend of Chun-Li</v>
      </c>
      <c r="C978">
        <f>_xlfn.XLOOKUP($B978,IMDB_Movies_2[movie_title],IMDB_Movies_2[gross])</f>
        <v>8742261</v>
      </c>
      <c r="D978">
        <f>_xlfn.XLOOKUP($B978,IMDB_Movies_2[movie_title],IMDB_Movies_2[budget])</f>
        <v>18000000</v>
      </c>
      <c r="E978" s="1">
        <f t="shared" si="15"/>
        <v>-9257739</v>
      </c>
    </row>
    <row r="979" spans="2:5" x14ac:dyDescent="0.3">
      <c r="B979" t="str">
        <v>The One</v>
      </c>
      <c r="C979">
        <f>_xlfn.XLOOKUP($B979,IMDB_Movies_2[movie_title],IMDB_Movies_2[gross])</f>
        <v>43905746</v>
      </c>
      <c r="D979">
        <f>_xlfn.XLOOKUP($B979,IMDB_Movies_2[movie_title],IMDB_Movies_2[budget])</f>
        <v>49000000</v>
      </c>
      <c r="E979" s="1">
        <f t="shared" si="15"/>
        <v>-5094254</v>
      </c>
    </row>
    <row r="980" spans="2:5" x14ac:dyDescent="0.3">
      <c r="B980" t="str">
        <v>The Adventures of Ford Fairlane</v>
      </c>
      <c r="C980">
        <f>_xlfn.XLOOKUP($B980,IMDB_Movies_2[movie_title],IMDB_Movies_2[gross])</f>
        <v>21413502</v>
      </c>
      <c r="D980">
        <f>_xlfn.XLOOKUP($B980,IMDB_Movies_2[movie_title],IMDB_Movies_2[budget])</f>
        <v>40000000</v>
      </c>
      <c r="E980" s="1">
        <f t="shared" si="15"/>
        <v>-18586498</v>
      </c>
    </row>
    <row r="981" spans="2:5" x14ac:dyDescent="0.3">
      <c r="B981" t="str">
        <v>Traffic</v>
      </c>
      <c r="C981">
        <f>_xlfn.XLOOKUP($B981,IMDB_Movies_2[movie_title],IMDB_Movies_2[gross])</f>
        <v>124107476</v>
      </c>
      <c r="D981">
        <f>_xlfn.XLOOKUP($B981,IMDB_Movies_2[movie_title],IMDB_Movies_2[budget])</f>
        <v>48000000</v>
      </c>
      <c r="E981" s="1">
        <f t="shared" si="15"/>
        <v>76107476</v>
      </c>
    </row>
    <row r="982" spans="2:5" x14ac:dyDescent="0.3">
      <c r="B982" t="str">
        <v>Indiana Jones and the Last Crusade</v>
      </c>
      <c r="C982">
        <f>_xlfn.XLOOKUP($B982,IMDB_Movies_2[movie_title],IMDB_Movies_2[gross])</f>
        <v>197171806</v>
      </c>
      <c r="D982">
        <f>_xlfn.XLOOKUP($B982,IMDB_Movies_2[movie_title],IMDB_Movies_2[budget])</f>
        <v>48000000</v>
      </c>
      <c r="E982" s="1">
        <f t="shared" si="15"/>
        <v>149171806</v>
      </c>
    </row>
    <row r="983" spans="2:5" x14ac:dyDescent="0.3">
      <c r="B983" t="str">
        <v>Chappie</v>
      </c>
      <c r="C983">
        <f>_xlfn.XLOOKUP($B983,IMDB_Movies_2[movie_title],IMDB_Movies_2[gross])</f>
        <v>31569268</v>
      </c>
      <c r="D983">
        <f>_xlfn.XLOOKUP($B983,IMDB_Movies_2[movie_title],IMDB_Movies_2[budget])</f>
        <v>49000000</v>
      </c>
      <c r="E983" s="1">
        <f t="shared" si="15"/>
        <v>-17430732</v>
      </c>
    </row>
    <row r="984" spans="2:5" x14ac:dyDescent="0.3">
      <c r="B984" t="str">
        <v>The Bone Collector</v>
      </c>
      <c r="C984">
        <f>_xlfn.XLOOKUP($B984,IMDB_Movies_2[movie_title],IMDB_Movies_2[gross])</f>
        <v>66488090</v>
      </c>
      <c r="D984">
        <f>_xlfn.XLOOKUP($B984,IMDB_Movies_2[movie_title],IMDB_Movies_2[budget])</f>
        <v>48000000</v>
      </c>
      <c r="E984" s="1">
        <f t="shared" si="15"/>
        <v>18488090</v>
      </c>
    </row>
    <row r="985" spans="2:5" x14ac:dyDescent="0.3">
      <c r="B985" t="str">
        <v>Panic Room</v>
      </c>
      <c r="C985">
        <f>_xlfn.XLOOKUP($B985,IMDB_Movies_2[movie_title],IMDB_Movies_2[gross])</f>
        <v>95308367</v>
      </c>
      <c r="D985">
        <f>_xlfn.XLOOKUP($B985,IMDB_Movies_2[movie_title],IMDB_Movies_2[budget])</f>
        <v>48000000</v>
      </c>
      <c r="E985" s="1">
        <f t="shared" si="15"/>
        <v>47308367</v>
      </c>
    </row>
    <row r="986" spans="2:5" x14ac:dyDescent="0.3">
      <c r="B986" t="str">
        <v>Three Kings</v>
      </c>
      <c r="C986">
        <f>_xlfn.XLOOKUP($B986,IMDB_Movies_2[movie_title],IMDB_Movies_2[gross])</f>
        <v>60652036</v>
      </c>
      <c r="D986">
        <f>_xlfn.XLOOKUP($B986,IMDB_Movies_2[movie_title],IMDB_Movies_2[budget])</f>
        <v>48000000</v>
      </c>
      <c r="E986" s="1">
        <f t="shared" si="15"/>
        <v>12652036</v>
      </c>
    </row>
    <row r="987" spans="2:5" x14ac:dyDescent="0.3">
      <c r="B987" t="str">
        <v>Child 44</v>
      </c>
      <c r="C987">
        <f>_xlfn.XLOOKUP($B987,IMDB_Movies_2[movie_title],IMDB_Movies_2[gross])</f>
        <v>1206135</v>
      </c>
      <c r="D987">
        <f>_xlfn.XLOOKUP($B987,IMDB_Movies_2[movie_title],IMDB_Movies_2[budget])</f>
        <v>50000000</v>
      </c>
      <c r="E987" s="1">
        <f t="shared" si="15"/>
        <v>-48793865</v>
      </c>
    </row>
    <row r="988" spans="2:5" x14ac:dyDescent="0.3">
      <c r="B988" t="str">
        <v>Rat Race</v>
      </c>
      <c r="C988">
        <f>_xlfn.XLOOKUP($B988,IMDB_Movies_2[movie_title],IMDB_Movies_2[gross])</f>
        <v>56607223</v>
      </c>
      <c r="D988">
        <f>_xlfn.XLOOKUP($B988,IMDB_Movies_2[movie_title],IMDB_Movies_2[budget])</f>
        <v>48000000</v>
      </c>
      <c r="E988" s="1">
        <f t="shared" si="15"/>
        <v>8607223</v>
      </c>
    </row>
    <row r="989" spans="2:5" x14ac:dyDescent="0.3">
      <c r="B989" t="str">
        <v>K-PAX</v>
      </c>
      <c r="C989">
        <f>_xlfn.XLOOKUP($B989,IMDB_Movies_2[movie_title],IMDB_Movies_2[gross])</f>
        <v>50173190</v>
      </c>
      <c r="D989">
        <f>_xlfn.XLOOKUP($B989,IMDB_Movies_2[movie_title],IMDB_Movies_2[budget])</f>
        <v>48000000</v>
      </c>
      <c r="E989" s="1">
        <f t="shared" si="15"/>
        <v>2173190</v>
      </c>
    </row>
    <row r="990" spans="2:5" x14ac:dyDescent="0.3">
      <c r="B990" t="str">
        <v>Kate &amp; Leopold</v>
      </c>
      <c r="C990">
        <f>_xlfn.XLOOKUP($B990,IMDB_Movies_2[movie_title],IMDB_Movies_2[gross])</f>
        <v>47095453</v>
      </c>
      <c r="D990">
        <f>_xlfn.XLOOKUP($B990,IMDB_Movies_2[movie_title],IMDB_Movies_2[budget])</f>
        <v>48000000</v>
      </c>
      <c r="E990" s="1">
        <f t="shared" si="15"/>
        <v>-904547</v>
      </c>
    </row>
    <row r="991" spans="2:5" x14ac:dyDescent="0.3">
      <c r="B991" t="str">
        <v>Bedazzled</v>
      </c>
      <c r="C991">
        <f>_xlfn.XLOOKUP($B991,IMDB_Movies_2[movie_title],IMDB_Movies_2[gross])</f>
        <v>37879996</v>
      </c>
      <c r="D991">
        <f>_xlfn.XLOOKUP($B991,IMDB_Movies_2[movie_title],IMDB_Movies_2[budget])</f>
        <v>48000000</v>
      </c>
      <c r="E991" s="1">
        <f t="shared" si="15"/>
        <v>-10120004</v>
      </c>
    </row>
    <row r="992" spans="2:5" x14ac:dyDescent="0.3">
      <c r="B992" t="str">
        <v>The Cotton Club</v>
      </c>
      <c r="C992">
        <f>_xlfn.XLOOKUP($B992,IMDB_Movies_2[movie_title],IMDB_Movies_2[gross])</f>
        <v>25900000</v>
      </c>
      <c r="D992">
        <f>_xlfn.XLOOKUP($B992,IMDB_Movies_2[movie_title],IMDB_Movies_2[budget])</f>
        <v>58000000</v>
      </c>
      <c r="E992" s="1">
        <f t="shared" si="15"/>
        <v>-32100000</v>
      </c>
    </row>
    <row r="993" spans="2:5" x14ac:dyDescent="0.3">
      <c r="B993" t="str">
        <v>3:10 to Yuma</v>
      </c>
      <c r="C993">
        <f>_xlfn.XLOOKUP($B993,IMDB_Movies_2[movie_title],IMDB_Movies_2[gross])</f>
        <v>53574088</v>
      </c>
      <c r="D993">
        <f>_xlfn.XLOOKUP($B993,IMDB_Movies_2[movie_title],IMDB_Movies_2[budget])</f>
        <v>55000000</v>
      </c>
      <c r="E993" s="1">
        <f t="shared" si="15"/>
        <v>-1425912</v>
      </c>
    </row>
    <row r="994" spans="2:5" x14ac:dyDescent="0.3">
      <c r="B994" t="str">
        <v>Taken 3</v>
      </c>
      <c r="C994">
        <f>_xlfn.XLOOKUP($B994,IMDB_Movies_2[movie_title],IMDB_Movies_2[gross])</f>
        <v>89253340</v>
      </c>
      <c r="D994">
        <f>_xlfn.XLOOKUP($B994,IMDB_Movies_2[movie_title],IMDB_Movies_2[budget])</f>
        <v>48000000</v>
      </c>
      <c r="E994" s="1">
        <f t="shared" si="15"/>
        <v>41253340</v>
      </c>
    </row>
    <row r="995" spans="2:5" x14ac:dyDescent="0.3">
      <c r="B995" t="str">
        <v>Out of Sight</v>
      </c>
      <c r="C995">
        <f>_xlfn.XLOOKUP($B995,IMDB_Movies_2[movie_title],IMDB_Movies_2[gross])</f>
        <v>37339525</v>
      </c>
      <c r="D995">
        <f>_xlfn.XLOOKUP($B995,IMDB_Movies_2[movie_title],IMDB_Movies_2[budget])</f>
        <v>48000000</v>
      </c>
      <c r="E995" s="1">
        <f t="shared" si="15"/>
        <v>-10660475</v>
      </c>
    </row>
    <row r="996" spans="2:5" x14ac:dyDescent="0.3">
      <c r="B996" t="str">
        <v>The Cable Guy</v>
      </c>
      <c r="C996">
        <f>_xlfn.XLOOKUP($B996,IMDB_Movies_2[movie_title],IMDB_Movies_2[gross])</f>
        <v>60154431</v>
      </c>
      <c r="D996">
        <f>_xlfn.XLOOKUP($B996,IMDB_Movies_2[movie_title],IMDB_Movies_2[budget])</f>
        <v>47000000</v>
      </c>
      <c r="E996" s="1">
        <f t="shared" si="15"/>
        <v>13154431</v>
      </c>
    </row>
    <row r="997" spans="2:5" x14ac:dyDescent="0.3">
      <c r="B997" t="str">
        <v>Dick Tracy</v>
      </c>
      <c r="C997">
        <f>_xlfn.XLOOKUP($B997,IMDB_Movies_2[movie_title],IMDB_Movies_2[gross])</f>
        <v>103738726</v>
      </c>
      <c r="D997">
        <f>_xlfn.XLOOKUP($B997,IMDB_Movies_2[movie_title],IMDB_Movies_2[budget])</f>
        <v>100000000</v>
      </c>
      <c r="E997" s="1">
        <f t="shared" si="15"/>
        <v>3738726</v>
      </c>
    </row>
    <row r="998" spans="2:5" x14ac:dyDescent="0.3">
      <c r="B998" t="str">
        <v>The Thomas Crown Affair</v>
      </c>
      <c r="C998">
        <f>_xlfn.XLOOKUP($B998,IMDB_Movies_2[movie_title],IMDB_Movies_2[gross])</f>
        <v>69304264</v>
      </c>
      <c r="D998">
        <f>_xlfn.XLOOKUP($B998,IMDB_Movies_2[movie_title],IMDB_Movies_2[budget])</f>
        <v>48000000</v>
      </c>
      <c r="E998" s="1">
        <f t="shared" si="15"/>
        <v>21304264</v>
      </c>
    </row>
    <row r="999" spans="2:5" x14ac:dyDescent="0.3">
      <c r="B999" t="str">
        <v>Riding in Cars with Boys</v>
      </c>
      <c r="C999">
        <f>_xlfn.XLOOKUP($B999,IMDB_Movies_2[movie_title],IMDB_Movies_2[gross])</f>
        <v>29781453</v>
      </c>
      <c r="D999">
        <f>_xlfn.XLOOKUP($B999,IMDB_Movies_2[movie_title],IMDB_Movies_2[budget])</f>
        <v>48000000</v>
      </c>
      <c r="E999" s="1">
        <f t="shared" si="15"/>
        <v>-18218547</v>
      </c>
    </row>
    <row r="1000" spans="2:5" x14ac:dyDescent="0.3">
      <c r="B1000" t="str">
        <v>Happily N'Ever After</v>
      </c>
      <c r="C1000">
        <f>_xlfn.XLOOKUP($B1000,IMDB_Movies_2[movie_title],IMDB_Movies_2[gross])</f>
        <v>15519841</v>
      </c>
      <c r="D1000">
        <f>_xlfn.XLOOKUP($B1000,IMDB_Movies_2[movie_title],IMDB_Movies_2[budget])</f>
        <v>47000000</v>
      </c>
      <c r="E1000" s="1">
        <f t="shared" si="15"/>
        <v>-31480159</v>
      </c>
    </row>
    <row r="1001" spans="2:5" x14ac:dyDescent="0.3">
      <c r="B1001" t="str">
        <v>Mary Reilly</v>
      </c>
      <c r="C1001">
        <f>_xlfn.XLOOKUP($B1001,IMDB_Movies_2[movie_title],IMDB_Movies_2[gross])</f>
        <v>5600000</v>
      </c>
      <c r="D1001">
        <f>_xlfn.XLOOKUP($B1001,IMDB_Movies_2[movie_title],IMDB_Movies_2[budget])</f>
        <v>47000000</v>
      </c>
      <c r="E1001" s="1">
        <f t="shared" si="15"/>
        <v>-41400000</v>
      </c>
    </row>
    <row r="1002" spans="2:5" x14ac:dyDescent="0.3">
      <c r="B1002" t="str">
        <v>My Best Friend's Wedding</v>
      </c>
      <c r="C1002">
        <f>_xlfn.XLOOKUP($B1002,IMDB_Movies_2[movie_title],IMDB_Movies_2[gross])</f>
        <v>126805112</v>
      </c>
      <c r="D1002">
        <f>_xlfn.XLOOKUP($B1002,IMDB_Movies_2[movie_title],IMDB_Movies_2[budget])</f>
        <v>46000000</v>
      </c>
      <c r="E1002" s="1">
        <f t="shared" si="15"/>
        <v>80805112</v>
      </c>
    </row>
    <row r="1003" spans="2:5" x14ac:dyDescent="0.3">
      <c r="B1003" t="str">
        <v>America's Sweethearts</v>
      </c>
      <c r="C1003">
        <f>_xlfn.XLOOKUP($B1003,IMDB_Movies_2[movie_title],IMDB_Movies_2[gross])</f>
        <v>93607673</v>
      </c>
      <c r="D1003">
        <f>_xlfn.XLOOKUP($B1003,IMDB_Movies_2[movie_title],IMDB_Movies_2[budget])</f>
        <v>48000000</v>
      </c>
      <c r="E1003" s="1">
        <f t="shared" si="15"/>
        <v>45607673</v>
      </c>
    </row>
    <row r="1004" spans="2:5" x14ac:dyDescent="0.3">
      <c r="B1004" t="str">
        <v>Insomnia</v>
      </c>
      <c r="C1004">
        <f>_xlfn.XLOOKUP($B1004,IMDB_Movies_2[movie_title],IMDB_Movies_2[gross])</f>
        <v>67263182</v>
      </c>
      <c r="D1004">
        <f>_xlfn.XLOOKUP($B1004,IMDB_Movies_2[movie_title],IMDB_Movies_2[budget])</f>
        <v>46000000</v>
      </c>
      <c r="E1004" s="1">
        <f t="shared" si="15"/>
        <v>21263182</v>
      </c>
    </row>
    <row r="1005" spans="2:5" x14ac:dyDescent="0.3">
      <c r="B1005" t="str">
        <v>Star Trek: First Contact</v>
      </c>
      <c r="C1005">
        <f>_xlfn.XLOOKUP($B1005,IMDB_Movies_2[movie_title],IMDB_Movies_2[gross])</f>
        <v>92001027</v>
      </c>
      <c r="D1005">
        <f>_xlfn.XLOOKUP($B1005,IMDB_Movies_2[movie_title],IMDB_Movies_2[budget])</f>
        <v>45000000</v>
      </c>
      <c r="E1005" s="1">
        <f t="shared" si="15"/>
        <v>47001027</v>
      </c>
    </row>
    <row r="1006" spans="2:5" x14ac:dyDescent="0.3">
      <c r="B1006" t="str">
        <v>Jonah Hex</v>
      </c>
      <c r="C1006">
        <f>_xlfn.XLOOKUP($B1006,IMDB_Movies_2[movie_title],IMDB_Movies_2[gross])</f>
        <v>10539414</v>
      </c>
      <c r="D1006">
        <f>_xlfn.XLOOKUP($B1006,IMDB_Movies_2[movie_title],IMDB_Movies_2[budget])</f>
        <v>47000000</v>
      </c>
      <c r="E1006" s="1">
        <f t="shared" si="15"/>
        <v>-36460586</v>
      </c>
    </row>
    <row r="1007" spans="2:5" x14ac:dyDescent="0.3">
      <c r="B1007" t="str">
        <v>Courage Under Fire</v>
      </c>
      <c r="C1007">
        <f>_xlfn.XLOOKUP($B1007,IMDB_Movies_2[movie_title],IMDB_Movies_2[gross])</f>
        <v>58918501</v>
      </c>
      <c r="D1007">
        <f>_xlfn.XLOOKUP($B1007,IMDB_Movies_2[movie_title],IMDB_Movies_2[budget])</f>
        <v>46000000</v>
      </c>
      <c r="E1007" s="1">
        <f t="shared" si="15"/>
        <v>12918501</v>
      </c>
    </row>
    <row r="1008" spans="2:5" x14ac:dyDescent="0.3">
      <c r="B1008" t="str">
        <v>Liar Liar</v>
      </c>
      <c r="C1008">
        <f>_xlfn.XLOOKUP($B1008,IMDB_Movies_2[movie_title],IMDB_Movies_2[gross])</f>
        <v>181395380</v>
      </c>
      <c r="D1008">
        <f>_xlfn.XLOOKUP($B1008,IMDB_Movies_2[movie_title],IMDB_Movies_2[budget])</f>
        <v>45000000</v>
      </c>
      <c r="E1008" s="1">
        <f t="shared" si="15"/>
        <v>136395380</v>
      </c>
    </row>
    <row r="1009" spans="2:5" x14ac:dyDescent="0.3">
      <c r="B1009" t="str">
        <v>The Infiltrator</v>
      </c>
      <c r="C1009">
        <f>_xlfn.XLOOKUP($B1009,IMDB_Movies_2[movie_title],IMDB_Movies_2[gross])</f>
        <v>14946229</v>
      </c>
      <c r="D1009">
        <f>_xlfn.XLOOKUP($B1009,IMDB_Movies_2[movie_title],IMDB_Movies_2[budget])</f>
        <v>25000000</v>
      </c>
      <c r="E1009" s="1">
        <f t="shared" si="15"/>
        <v>-10053771</v>
      </c>
    </row>
    <row r="1010" spans="2:5" x14ac:dyDescent="0.3">
      <c r="B1010" t="str">
        <v>The Flintstones</v>
      </c>
      <c r="C1010">
        <f>_xlfn.XLOOKUP($B1010,IMDB_Movies_2[movie_title],IMDB_Movies_2[gross])</f>
        <v>130512915</v>
      </c>
      <c r="D1010">
        <f>_xlfn.XLOOKUP($B1010,IMDB_Movies_2[movie_title],IMDB_Movies_2[budget])</f>
        <v>45000000</v>
      </c>
      <c r="E1010" s="1">
        <f t="shared" si="15"/>
        <v>85512915</v>
      </c>
    </row>
    <row r="1011" spans="2:5" x14ac:dyDescent="0.3">
      <c r="B1011" t="str">
        <v>Taken 2</v>
      </c>
      <c r="C1011">
        <f>_xlfn.XLOOKUP($B1011,IMDB_Movies_2[movie_title],IMDB_Movies_2[gross])</f>
        <v>139852971</v>
      </c>
      <c r="D1011">
        <f>_xlfn.XLOOKUP($B1011,IMDB_Movies_2[movie_title],IMDB_Movies_2[budget])</f>
        <v>45000000</v>
      </c>
      <c r="E1011" s="1">
        <f t="shared" si="15"/>
        <v>94852971</v>
      </c>
    </row>
    <row r="1012" spans="2:5" x14ac:dyDescent="0.3">
      <c r="B1012" t="str">
        <v>Scary Movie 3</v>
      </c>
      <c r="C1012">
        <f>_xlfn.XLOOKUP($B1012,IMDB_Movies_2[movie_title],IMDB_Movies_2[gross])</f>
        <v>110000082</v>
      </c>
      <c r="D1012">
        <f>_xlfn.XLOOKUP($B1012,IMDB_Movies_2[movie_title],IMDB_Movies_2[budget])</f>
        <v>48000000</v>
      </c>
      <c r="E1012" s="1">
        <f t="shared" si="15"/>
        <v>62000082</v>
      </c>
    </row>
    <row r="1013" spans="2:5" x14ac:dyDescent="0.3">
      <c r="B1013" t="str">
        <v>Miss Congeniality</v>
      </c>
      <c r="C1013">
        <f>_xlfn.XLOOKUP($B1013,IMDB_Movies_2[movie_title],IMDB_Movies_2[gross])</f>
        <v>106807667</v>
      </c>
      <c r="D1013">
        <f>_xlfn.XLOOKUP($B1013,IMDB_Movies_2[movie_title],IMDB_Movies_2[budget])</f>
        <v>45000000</v>
      </c>
      <c r="E1013" s="1">
        <f t="shared" si="15"/>
        <v>61807667</v>
      </c>
    </row>
    <row r="1014" spans="2:5" x14ac:dyDescent="0.3">
      <c r="B1014" t="str">
        <v>Journey to the Center of the Earth</v>
      </c>
      <c r="C1014">
        <f>_xlfn.XLOOKUP($B1014,IMDB_Movies_2[movie_title],IMDB_Movies_2[gross])</f>
        <v>101702060</v>
      </c>
      <c r="D1014">
        <f>_xlfn.XLOOKUP($B1014,IMDB_Movies_2[movie_title],IMDB_Movies_2[budget])</f>
        <v>45000000</v>
      </c>
      <c r="E1014" s="1">
        <f t="shared" si="15"/>
        <v>56702060</v>
      </c>
    </row>
    <row r="1015" spans="2:5" x14ac:dyDescent="0.3">
      <c r="B1015" t="str">
        <v>The Princess Diaries 2: Royal Engagement</v>
      </c>
      <c r="C1015">
        <f>_xlfn.XLOOKUP($B1015,IMDB_Movies_2[movie_title],IMDB_Movies_2[gross])</f>
        <v>95149435</v>
      </c>
      <c r="D1015">
        <f>_xlfn.XLOOKUP($B1015,IMDB_Movies_2[movie_title],IMDB_Movies_2[budget])</f>
        <v>40000000</v>
      </c>
      <c r="E1015" s="1">
        <f t="shared" si="15"/>
        <v>55149435</v>
      </c>
    </row>
    <row r="1016" spans="2:5" x14ac:dyDescent="0.3">
      <c r="B1016" t="str">
        <v>The Pelican Brief</v>
      </c>
      <c r="C1016">
        <f>_xlfn.XLOOKUP($B1016,IMDB_Movies_2[movie_title],IMDB_Movies_2[gross])</f>
        <v>100768056</v>
      </c>
      <c r="D1016">
        <f>_xlfn.XLOOKUP($B1016,IMDB_Movies_2[movie_title],IMDB_Movies_2[budget])</f>
        <v>45000000</v>
      </c>
      <c r="E1016" s="1">
        <f t="shared" si="15"/>
        <v>55768056</v>
      </c>
    </row>
    <row r="1017" spans="2:5" x14ac:dyDescent="0.3">
      <c r="B1017" t="str">
        <v>The Client</v>
      </c>
      <c r="C1017">
        <f>_xlfn.XLOOKUP($B1017,IMDB_Movies_2[movie_title],IMDB_Movies_2[gross])</f>
        <v>92115211</v>
      </c>
      <c r="D1017">
        <f>_xlfn.XLOOKUP($B1017,IMDB_Movies_2[movie_title],IMDB_Movies_2[budget])</f>
        <v>45000000</v>
      </c>
      <c r="E1017" s="1">
        <f t="shared" si="15"/>
        <v>47115211</v>
      </c>
    </row>
    <row r="1018" spans="2:5" x14ac:dyDescent="0.3">
      <c r="B1018" t="str">
        <v>The Bucket List</v>
      </c>
      <c r="C1018">
        <f>_xlfn.XLOOKUP($B1018,IMDB_Movies_2[movie_title],IMDB_Movies_2[gross])</f>
        <v>93452056</v>
      </c>
      <c r="D1018">
        <f>_xlfn.XLOOKUP($B1018,IMDB_Movies_2[movie_title],IMDB_Movies_2[budget])</f>
        <v>45000000</v>
      </c>
      <c r="E1018" s="1">
        <f t="shared" si="15"/>
        <v>48452056</v>
      </c>
    </row>
    <row r="1019" spans="2:5" x14ac:dyDescent="0.3">
      <c r="B1019" t="str">
        <v>Patriot Games</v>
      </c>
      <c r="C1019">
        <f>_xlfn.XLOOKUP($B1019,IMDB_Movies_2[movie_title],IMDB_Movies_2[gross])</f>
        <v>83287363</v>
      </c>
      <c r="D1019">
        <f>_xlfn.XLOOKUP($B1019,IMDB_Movies_2[movie_title],IMDB_Movies_2[budget])</f>
        <v>45000000</v>
      </c>
      <c r="E1019" s="1">
        <f t="shared" si="15"/>
        <v>38287363</v>
      </c>
    </row>
    <row r="1020" spans="2:5" x14ac:dyDescent="0.3">
      <c r="B1020" t="str">
        <v>Monster-in-Law</v>
      </c>
      <c r="C1020">
        <f>_xlfn.XLOOKUP($B1020,IMDB_Movies_2[movie_title],IMDB_Movies_2[gross])</f>
        <v>82931301</v>
      </c>
      <c r="D1020">
        <f>_xlfn.XLOOKUP($B1020,IMDB_Movies_2[movie_title],IMDB_Movies_2[budget])</f>
        <v>60000000</v>
      </c>
      <c r="E1020" s="1">
        <f t="shared" si="15"/>
        <v>22931301</v>
      </c>
    </row>
    <row r="1021" spans="2:5" x14ac:dyDescent="0.3">
      <c r="B1021" t="str">
        <v>Prisoners</v>
      </c>
      <c r="C1021">
        <f>_xlfn.XLOOKUP($B1021,IMDB_Movies_2[movie_title],IMDB_Movies_2[gross])</f>
        <v>60962878</v>
      </c>
      <c r="D1021">
        <f>_xlfn.XLOOKUP($B1021,IMDB_Movies_2[movie_title],IMDB_Movies_2[budget])</f>
        <v>46000000</v>
      </c>
      <c r="E1021" s="1">
        <f t="shared" si="15"/>
        <v>14962878</v>
      </c>
    </row>
    <row r="1022" spans="2:5" x14ac:dyDescent="0.3">
      <c r="B1022" t="str">
        <v>Training Day</v>
      </c>
      <c r="C1022">
        <f>_xlfn.XLOOKUP($B1022,IMDB_Movies_2[movie_title],IMDB_Movies_2[gross])</f>
        <v>76261036</v>
      </c>
      <c r="D1022">
        <f>_xlfn.XLOOKUP($B1022,IMDB_Movies_2[movie_title],IMDB_Movies_2[budget])</f>
        <v>45000000</v>
      </c>
      <c r="E1022" s="1">
        <f t="shared" si="15"/>
        <v>31261036</v>
      </c>
    </row>
    <row r="1023" spans="2:5" x14ac:dyDescent="0.3">
      <c r="B1023" t="str">
        <v>Galaxy Quest</v>
      </c>
      <c r="C1023">
        <f>_xlfn.XLOOKUP($B1023,IMDB_Movies_2[movie_title],IMDB_Movies_2[gross])</f>
        <v>71423726</v>
      </c>
      <c r="D1023">
        <f>_xlfn.XLOOKUP($B1023,IMDB_Movies_2[movie_title],IMDB_Movies_2[budget])</f>
        <v>45000000</v>
      </c>
      <c r="E1023" s="1">
        <f t="shared" si="15"/>
        <v>26423726</v>
      </c>
    </row>
    <row r="1024" spans="2:5" x14ac:dyDescent="0.3">
      <c r="B1024" t="str">
        <v>Scary Movie 2</v>
      </c>
      <c r="C1024">
        <f>_xlfn.XLOOKUP($B1024,IMDB_Movies_2[movie_title],IMDB_Movies_2[gross])</f>
        <v>71277420</v>
      </c>
      <c r="D1024">
        <f>_xlfn.XLOOKUP($B1024,IMDB_Movies_2[movie_title],IMDB_Movies_2[budget])</f>
        <v>45000000</v>
      </c>
      <c r="E1024" s="1">
        <f t="shared" si="15"/>
        <v>26277420</v>
      </c>
    </row>
    <row r="1025" spans="2:5" x14ac:dyDescent="0.3">
      <c r="B1025" t="str">
        <v>The Muppets</v>
      </c>
      <c r="C1025">
        <f>_xlfn.XLOOKUP($B1025,IMDB_Movies_2[movie_title],IMDB_Movies_2[gross])</f>
        <v>88625922</v>
      </c>
      <c r="D1025">
        <f>_xlfn.XLOOKUP($B1025,IMDB_Movies_2[movie_title],IMDB_Movies_2[budget])</f>
        <v>45000000</v>
      </c>
      <c r="E1025" s="1">
        <f t="shared" si="15"/>
        <v>43625922</v>
      </c>
    </row>
    <row r="1026" spans="2:5" x14ac:dyDescent="0.3">
      <c r="B1026" t="str">
        <v>Blade</v>
      </c>
      <c r="C1026">
        <f>_xlfn.XLOOKUP($B1026,IMDB_Movies_2[movie_title],IMDB_Movies_2[gross])</f>
        <v>70001065</v>
      </c>
      <c r="D1026">
        <f>_xlfn.XLOOKUP($B1026,IMDB_Movies_2[movie_title],IMDB_Movies_2[budget])</f>
        <v>45000000</v>
      </c>
      <c r="E1026" s="1">
        <f t="shared" si="15"/>
        <v>25001065</v>
      </c>
    </row>
    <row r="1027" spans="2:5" x14ac:dyDescent="0.3">
      <c r="B1027" t="str">
        <v>Coach Carter</v>
      </c>
      <c r="C1027">
        <f>_xlfn.XLOOKUP($B1027,IMDB_Movies_2[movie_title],IMDB_Movies_2[gross])</f>
        <v>67253092</v>
      </c>
      <c r="D1027">
        <f>_xlfn.XLOOKUP($B1027,IMDB_Movies_2[movie_title],IMDB_Movies_2[budget])</f>
        <v>30000000</v>
      </c>
      <c r="E1027" s="1">
        <f t="shared" si="15"/>
        <v>37253092</v>
      </c>
    </row>
    <row r="1028" spans="2:5" x14ac:dyDescent="0.3">
      <c r="B1028" t="str">
        <v>Changing Lanes</v>
      </c>
      <c r="C1028">
        <f>_xlfn.XLOOKUP($B1028,IMDB_Movies_2[movie_title],IMDB_Movies_2[gross])</f>
        <v>66790248</v>
      </c>
      <c r="D1028">
        <f>_xlfn.XLOOKUP($B1028,IMDB_Movies_2[movie_title],IMDB_Movies_2[budget])</f>
        <v>45000000</v>
      </c>
      <c r="E1028" s="1">
        <f t="shared" si="15"/>
        <v>21790248</v>
      </c>
    </row>
    <row r="1029" spans="2:5" x14ac:dyDescent="0.3">
      <c r="B1029" t="str">
        <v>Anaconda</v>
      </c>
      <c r="C1029">
        <f>_xlfn.XLOOKUP($B1029,IMDB_Movies_2[movie_title],IMDB_Movies_2[gross])</f>
        <v>65557989</v>
      </c>
      <c r="D1029">
        <f>_xlfn.XLOOKUP($B1029,IMDB_Movies_2[movie_title],IMDB_Movies_2[budget])</f>
        <v>45000000</v>
      </c>
      <c r="E1029" s="1">
        <f t="shared" ref="E1029:E1092" si="16">C1029-D1029</f>
        <v>20557989</v>
      </c>
    </row>
    <row r="1030" spans="2:5" x14ac:dyDescent="0.3">
      <c r="B1030" t="str">
        <v>Coyote Ugly</v>
      </c>
      <c r="C1030">
        <f>_xlfn.XLOOKUP($B1030,IMDB_Movies_2[movie_title],IMDB_Movies_2[gross])</f>
        <v>60786269</v>
      </c>
      <c r="D1030">
        <f>_xlfn.XLOOKUP($B1030,IMDB_Movies_2[movie_title],IMDB_Movies_2[budget])</f>
        <v>45000000</v>
      </c>
      <c r="E1030" s="1">
        <f t="shared" si="16"/>
        <v>15786269</v>
      </c>
    </row>
    <row r="1031" spans="2:5" x14ac:dyDescent="0.3">
      <c r="B1031" t="str">
        <v>Love Actually</v>
      </c>
      <c r="C1031">
        <f>_xlfn.XLOOKUP($B1031,IMDB_Movies_2[movie_title],IMDB_Movies_2[gross])</f>
        <v>59365105</v>
      </c>
      <c r="D1031">
        <f>_xlfn.XLOOKUP($B1031,IMDB_Movies_2[movie_title],IMDB_Movies_2[budget])</f>
        <v>45000000</v>
      </c>
      <c r="E1031" s="1">
        <f t="shared" si="16"/>
        <v>14365105</v>
      </c>
    </row>
    <row r="1032" spans="2:5" x14ac:dyDescent="0.3">
      <c r="B1032" t="str">
        <v>A Bug's Life</v>
      </c>
      <c r="C1032">
        <f>_xlfn.XLOOKUP($B1032,IMDB_Movies_2[movie_title],IMDB_Movies_2[gross])</f>
        <v>162792677</v>
      </c>
      <c r="D1032">
        <f>_xlfn.XLOOKUP($B1032,IMDB_Movies_2[movie_title],IMDB_Movies_2[budget])</f>
        <v>120000000</v>
      </c>
      <c r="E1032" s="1">
        <f t="shared" si="16"/>
        <v>42792677</v>
      </c>
    </row>
    <row r="1033" spans="2:5" x14ac:dyDescent="0.3">
      <c r="B1033" t="str">
        <v>From Hell</v>
      </c>
      <c r="C1033">
        <f>_xlfn.XLOOKUP($B1033,IMDB_Movies_2[movie_title],IMDB_Movies_2[gross])</f>
        <v>31598308</v>
      </c>
      <c r="D1033">
        <f>_xlfn.XLOOKUP($B1033,IMDB_Movies_2[movie_title],IMDB_Movies_2[budget])</f>
        <v>35000000</v>
      </c>
      <c r="E1033" s="1">
        <f t="shared" si="16"/>
        <v>-3401692</v>
      </c>
    </row>
    <row r="1034" spans="2:5" x14ac:dyDescent="0.3">
      <c r="B1034" t="str">
        <v>The Specialist</v>
      </c>
      <c r="C1034">
        <f>_xlfn.XLOOKUP($B1034,IMDB_Movies_2[movie_title],IMDB_Movies_2[gross])</f>
        <v>57362581</v>
      </c>
      <c r="D1034">
        <f>_xlfn.XLOOKUP($B1034,IMDB_Movies_2[movie_title],IMDB_Movies_2[budget])</f>
        <v>45000000</v>
      </c>
      <c r="E1034" s="1">
        <f t="shared" si="16"/>
        <v>12362581</v>
      </c>
    </row>
    <row r="1035" spans="2:5" x14ac:dyDescent="0.3">
      <c r="B1035" t="str">
        <v>Tin Cup</v>
      </c>
      <c r="C1035">
        <f>_xlfn.XLOOKUP($B1035,IMDB_Movies_2[movie_title],IMDB_Movies_2[gross])</f>
        <v>53854588</v>
      </c>
      <c r="D1035">
        <f>_xlfn.XLOOKUP($B1035,IMDB_Movies_2[movie_title],IMDB_Movies_2[budget])</f>
        <v>45000000</v>
      </c>
      <c r="E1035" s="1">
        <f t="shared" si="16"/>
        <v>8854588</v>
      </c>
    </row>
    <row r="1036" spans="2:5" x14ac:dyDescent="0.3">
      <c r="B1036" t="str">
        <v>Kicking &amp; Screaming</v>
      </c>
      <c r="C1036">
        <f>_xlfn.XLOOKUP($B1036,IMDB_Movies_2[movie_title],IMDB_Movies_2[gross])</f>
        <v>52580895</v>
      </c>
      <c r="D1036">
        <f>_xlfn.XLOOKUP($B1036,IMDB_Movies_2[movie_title],IMDB_Movies_2[budget])</f>
        <v>45000000</v>
      </c>
      <c r="E1036" s="1">
        <f t="shared" si="16"/>
        <v>7580895</v>
      </c>
    </row>
    <row r="1037" spans="2:5" x14ac:dyDescent="0.3">
      <c r="B1037" t="str">
        <v>The Hitchhiker's Guide to the Galaxy</v>
      </c>
      <c r="C1037">
        <f>_xlfn.XLOOKUP($B1037,IMDB_Movies_2[movie_title],IMDB_Movies_2[gross])</f>
        <v>51019112</v>
      </c>
      <c r="D1037">
        <f>_xlfn.XLOOKUP($B1037,IMDB_Movies_2[movie_title],IMDB_Movies_2[budget])</f>
        <v>50000000</v>
      </c>
      <c r="E1037" s="1">
        <f t="shared" si="16"/>
        <v>1019112</v>
      </c>
    </row>
    <row r="1038" spans="2:5" x14ac:dyDescent="0.3">
      <c r="B1038" t="str">
        <v>Fat Albert</v>
      </c>
      <c r="C1038">
        <f>_xlfn.XLOOKUP($B1038,IMDB_Movies_2[movie_title],IMDB_Movies_2[gross])</f>
        <v>48114556</v>
      </c>
      <c r="D1038">
        <f>_xlfn.XLOOKUP($B1038,IMDB_Movies_2[movie_title],IMDB_Movies_2[budget])</f>
        <v>26000000</v>
      </c>
      <c r="E1038" s="1">
        <f t="shared" si="16"/>
        <v>22114556</v>
      </c>
    </row>
    <row r="1039" spans="2:5" x14ac:dyDescent="0.3">
      <c r="B1039" t="str">
        <v>Resident Evil: Extinction</v>
      </c>
      <c r="C1039">
        <f>_xlfn.XLOOKUP($B1039,IMDB_Movies_2[movie_title],IMDB_Movies_2[gross])</f>
        <v>50648679</v>
      </c>
      <c r="D1039">
        <f>_xlfn.XLOOKUP($B1039,IMDB_Movies_2[movie_title],IMDB_Movies_2[budget])</f>
        <v>45000000</v>
      </c>
      <c r="E1039" s="1">
        <f t="shared" si="16"/>
        <v>5648679</v>
      </c>
    </row>
    <row r="1040" spans="2:5" x14ac:dyDescent="0.3">
      <c r="B1040" t="str">
        <v>Blended</v>
      </c>
      <c r="C1040">
        <f>_xlfn.XLOOKUP($B1040,IMDB_Movies_2[movie_title],IMDB_Movies_2[gross])</f>
        <v>46280507</v>
      </c>
      <c r="D1040">
        <f>_xlfn.XLOOKUP($B1040,IMDB_Movies_2[movie_title],IMDB_Movies_2[budget])</f>
        <v>40000000</v>
      </c>
      <c r="E1040" s="1">
        <f t="shared" si="16"/>
        <v>6280507</v>
      </c>
    </row>
    <row r="1041" spans="2:5" x14ac:dyDescent="0.3">
      <c r="B1041" t="str">
        <v>Last Holiday</v>
      </c>
      <c r="C1041">
        <f>_xlfn.XLOOKUP($B1041,IMDB_Movies_2[movie_title],IMDB_Movies_2[gross])</f>
        <v>38360195</v>
      </c>
      <c r="D1041">
        <f>_xlfn.XLOOKUP($B1041,IMDB_Movies_2[movie_title],IMDB_Movies_2[budget])</f>
        <v>45000000</v>
      </c>
      <c r="E1041" s="1">
        <f t="shared" si="16"/>
        <v>-6639805</v>
      </c>
    </row>
    <row r="1042" spans="2:5" x14ac:dyDescent="0.3">
      <c r="B1042" t="str">
        <v>The River Wild</v>
      </c>
      <c r="C1042">
        <f>_xlfn.XLOOKUP($B1042,IMDB_Movies_2[movie_title],IMDB_Movies_2[gross])</f>
        <v>46815748</v>
      </c>
      <c r="D1042">
        <f>_xlfn.XLOOKUP($B1042,IMDB_Movies_2[movie_title],IMDB_Movies_2[budget])</f>
        <v>45000000</v>
      </c>
      <c r="E1042" s="1">
        <f t="shared" si="16"/>
        <v>1815748</v>
      </c>
    </row>
    <row r="1043" spans="2:5" x14ac:dyDescent="0.3">
      <c r="B1043" t="str">
        <v>The Indian in the Cupboard</v>
      </c>
      <c r="C1043">
        <f>_xlfn.XLOOKUP($B1043,IMDB_Movies_2[movie_title],IMDB_Movies_2[gross])</f>
        <v>35617599</v>
      </c>
      <c r="D1043">
        <f>_xlfn.XLOOKUP($B1043,IMDB_Movies_2[movie_title],IMDB_Movies_2[budget])</f>
        <v>45000000</v>
      </c>
      <c r="E1043" s="1">
        <f t="shared" si="16"/>
        <v>-9382401</v>
      </c>
    </row>
    <row r="1044" spans="2:5" x14ac:dyDescent="0.3">
      <c r="B1044" t="str">
        <v>Savages</v>
      </c>
      <c r="C1044">
        <f>_xlfn.XLOOKUP($B1044,IMDB_Movies_2[movie_title],IMDB_Movies_2[gross])</f>
        <v>47307550</v>
      </c>
      <c r="D1044">
        <f>_xlfn.XLOOKUP($B1044,IMDB_Movies_2[movie_title],IMDB_Movies_2[budget])</f>
        <v>45000000</v>
      </c>
      <c r="E1044" s="1">
        <f t="shared" si="16"/>
        <v>2307550</v>
      </c>
    </row>
    <row r="1045" spans="2:5" x14ac:dyDescent="0.3">
      <c r="B1045" t="str">
        <v>Cellular</v>
      </c>
      <c r="C1045">
        <f>_xlfn.XLOOKUP($B1045,IMDB_Movies_2[movie_title],IMDB_Movies_2[gross])</f>
        <v>32003620</v>
      </c>
      <c r="D1045">
        <f>_xlfn.XLOOKUP($B1045,IMDB_Movies_2[movie_title],IMDB_Movies_2[budget])</f>
        <v>25000000</v>
      </c>
      <c r="E1045" s="1">
        <f t="shared" si="16"/>
        <v>7003620</v>
      </c>
    </row>
    <row r="1046" spans="2:5" x14ac:dyDescent="0.3">
      <c r="B1046" t="str">
        <v>Johnny English</v>
      </c>
      <c r="C1046">
        <f>_xlfn.XLOOKUP($B1046,IMDB_Movies_2[movie_title],IMDB_Movies_2[gross])</f>
        <v>27972410</v>
      </c>
      <c r="D1046">
        <f>_xlfn.XLOOKUP($B1046,IMDB_Movies_2[movie_title],IMDB_Movies_2[budget])</f>
        <v>35000000</v>
      </c>
      <c r="E1046" s="1">
        <f t="shared" si="16"/>
        <v>-7027590</v>
      </c>
    </row>
    <row r="1047" spans="2:5" x14ac:dyDescent="0.3">
      <c r="B1047" t="str">
        <v>The Ant Bully</v>
      </c>
      <c r="C1047">
        <f>_xlfn.XLOOKUP($B1047,IMDB_Movies_2[movie_title],IMDB_Movies_2[gross])</f>
        <v>28133159</v>
      </c>
      <c r="D1047">
        <f>_xlfn.XLOOKUP($B1047,IMDB_Movies_2[movie_title],IMDB_Movies_2[budget])</f>
        <v>50000000</v>
      </c>
      <c r="E1047" s="1">
        <f t="shared" si="16"/>
        <v>-21866841</v>
      </c>
    </row>
    <row r="1048" spans="2:5" x14ac:dyDescent="0.3">
      <c r="B1048" t="str">
        <v>Dune</v>
      </c>
      <c r="C1048">
        <f>_xlfn.XLOOKUP($B1048,IMDB_Movies_2[movie_title],IMDB_Movies_2[gross])</f>
        <v>27400000</v>
      </c>
      <c r="D1048">
        <f>_xlfn.XLOOKUP($B1048,IMDB_Movies_2[movie_title],IMDB_Movies_2[budget])</f>
        <v>40000000</v>
      </c>
      <c r="E1048" s="1">
        <f t="shared" si="16"/>
        <v>-12600000</v>
      </c>
    </row>
    <row r="1049" spans="2:5" x14ac:dyDescent="0.3">
      <c r="B1049" t="str">
        <v>Across the Universe</v>
      </c>
      <c r="C1049">
        <f>_xlfn.XLOOKUP($B1049,IMDB_Movies_2[movie_title],IMDB_Movies_2[gross])</f>
        <v>24343673</v>
      </c>
      <c r="D1049">
        <f>_xlfn.XLOOKUP($B1049,IMDB_Movies_2[movie_title],IMDB_Movies_2[budget])</f>
        <v>45000000</v>
      </c>
      <c r="E1049" s="1">
        <f t="shared" si="16"/>
        <v>-20656327</v>
      </c>
    </row>
    <row r="1050" spans="2:5" x14ac:dyDescent="0.3">
      <c r="B1050" t="str">
        <v>Revolutionary Road</v>
      </c>
      <c r="C1050">
        <f>_xlfn.XLOOKUP($B1050,IMDB_Movies_2[movie_title],IMDB_Movies_2[gross])</f>
        <v>22877808</v>
      </c>
      <c r="D1050">
        <f>_xlfn.XLOOKUP($B1050,IMDB_Movies_2[movie_title],IMDB_Movies_2[budget])</f>
        <v>35000000</v>
      </c>
      <c r="E1050" s="1">
        <f t="shared" si="16"/>
        <v>-12122192</v>
      </c>
    </row>
    <row r="1051" spans="2:5" x14ac:dyDescent="0.3">
      <c r="B1051" t="str">
        <v>16 Blocks</v>
      </c>
      <c r="C1051">
        <f>_xlfn.XLOOKUP($B1051,IMDB_Movies_2[movie_title],IMDB_Movies_2[gross])</f>
        <v>36883539</v>
      </c>
      <c r="D1051">
        <f>_xlfn.XLOOKUP($B1051,IMDB_Movies_2[movie_title],IMDB_Movies_2[budget])</f>
        <v>52000000</v>
      </c>
      <c r="E1051" s="1">
        <f t="shared" si="16"/>
        <v>-15116461</v>
      </c>
    </row>
    <row r="1052" spans="2:5" x14ac:dyDescent="0.3">
      <c r="B1052" t="str">
        <v>Babylon A.D.</v>
      </c>
      <c r="C1052">
        <f>_xlfn.XLOOKUP($B1052,IMDB_Movies_2[movie_title],IMDB_Movies_2[gross])</f>
        <v>22531698</v>
      </c>
      <c r="D1052">
        <f>_xlfn.XLOOKUP($B1052,IMDB_Movies_2[movie_title],IMDB_Movies_2[budget])</f>
        <v>70000000</v>
      </c>
      <c r="E1052" s="1">
        <f t="shared" si="16"/>
        <v>-47468302</v>
      </c>
    </row>
    <row r="1053" spans="2:5" x14ac:dyDescent="0.3">
      <c r="B1053" t="str">
        <v>The Glimmer Man</v>
      </c>
      <c r="C1053">
        <f>_xlfn.XLOOKUP($B1053,IMDB_Movies_2[movie_title],IMDB_Movies_2[gross])</f>
        <v>20400913</v>
      </c>
      <c r="D1053">
        <f>_xlfn.XLOOKUP($B1053,IMDB_Movies_2[movie_title],IMDB_Movies_2[budget])</f>
        <v>45000000</v>
      </c>
      <c r="E1053" s="1">
        <f t="shared" si="16"/>
        <v>-24599087</v>
      </c>
    </row>
    <row r="1054" spans="2:5" x14ac:dyDescent="0.3">
      <c r="B1054" t="str">
        <v>Multiplicity</v>
      </c>
      <c r="C1054">
        <f>_xlfn.XLOOKUP($B1054,IMDB_Movies_2[movie_title],IMDB_Movies_2[gross])</f>
        <v>20101861</v>
      </c>
      <c r="D1054">
        <f>_xlfn.XLOOKUP($B1054,IMDB_Movies_2[movie_title],IMDB_Movies_2[budget])</f>
        <v>45000000</v>
      </c>
      <c r="E1054" s="1">
        <f t="shared" si="16"/>
        <v>-24898139</v>
      </c>
    </row>
    <row r="1055" spans="2:5" x14ac:dyDescent="0.3">
      <c r="B1055" t="str">
        <v>Aliens in the Attic</v>
      </c>
      <c r="C1055">
        <f>_xlfn.XLOOKUP($B1055,IMDB_Movies_2[movie_title],IMDB_Movies_2[gross])</f>
        <v>25200412</v>
      </c>
      <c r="D1055">
        <f>_xlfn.XLOOKUP($B1055,IMDB_Movies_2[movie_title],IMDB_Movies_2[budget])</f>
        <v>45000000</v>
      </c>
      <c r="E1055" s="1">
        <f t="shared" si="16"/>
        <v>-19799588</v>
      </c>
    </row>
    <row r="1056" spans="2:5" x14ac:dyDescent="0.3">
      <c r="B1056" t="str">
        <v>The Pledge</v>
      </c>
      <c r="C1056">
        <f>_xlfn.XLOOKUP($B1056,IMDB_Movies_2[movie_title],IMDB_Movies_2[gross])</f>
        <v>19719930</v>
      </c>
      <c r="D1056">
        <f>_xlfn.XLOOKUP($B1056,IMDB_Movies_2[movie_title],IMDB_Movies_2[budget])</f>
        <v>45000000</v>
      </c>
      <c r="E1056" s="1">
        <f t="shared" si="16"/>
        <v>-25280070</v>
      </c>
    </row>
    <row r="1057" spans="2:5" x14ac:dyDescent="0.3">
      <c r="B1057" t="str">
        <v>The Producers</v>
      </c>
      <c r="C1057">
        <f>_xlfn.XLOOKUP($B1057,IMDB_Movies_2[movie_title],IMDB_Movies_2[gross])</f>
        <v>19377727</v>
      </c>
      <c r="D1057">
        <f>_xlfn.XLOOKUP($B1057,IMDB_Movies_2[movie_title],IMDB_Movies_2[budget])</f>
        <v>45000000</v>
      </c>
      <c r="E1057" s="1">
        <f t="shared" si="16"/>
        <v>-25622273</v>
      </c>
    </row>
    <row r="1058" spans="2:5" x14ac:dyDescent="0.3">
      <c r="B1058" t="str">
        <v>The Phantom</v>
      </c>
      <c r="C1058">
        <f>_xlfn.XLOOKUP($B1058,IMDB_Movies_2[movie_title],IMDB_Movies_2[gross])</f>
        <v>17300889</v>
      </c>
      <c r="D1058">
        <f>_xlfn.XLOOKUP($B1058,IMDB_Movies_2[movie_title],IMDB_Movies_2[budget])</f>
        <v>45000000</v>
      </c>
      <c r="E1058" s="1">
        <f t="shared" si="16"/>
        <v>-27699111</v>
      </c>
    </row>
    <row r="1059" spans="2:5" x14ac:dyDescent="0.3">
      <c r="B1059" t="str">
        <v>All the Pretty Horses</v>
      </c>
      <c r="C1059">
        <f>_xlfn.XLOOKUP($B1059,IMDB_Movies_2[movie_title],IMDB_Movies_2[gross])</f>
        <v>15527125</v>
      </c>
      <c r="D1059">
        <f>_xlfn.XLOOKUP($B1059,IMDB_Movies_2[movie_title],IMDB_Movies_2[budget])</f>
        <v>57000000</v>
      </c>
      <c r="E1059" s="1">
        <f t="shared" si="16"/>
        <v>-41472875</v>
      </c>
    </row>
    <row r="1060" spans="2:5" x14ac:dyDescent="0.3">
      <c r="B1060" t="str">
        <v>Nixon</v>
      </c>
      <c r="C1060">
        <f>_xlfn.XLOOKUP($B1060,IMDB_Movies_2[movie_title],IMDB_Movies_2[gross])</f>
        <v>13560960</v>
      </c>
      <c r="D1060">
        <f>_xlfn.XLOOKUP($B1060,IMDB_Movies_2[movie_title],IMDB_Movies_2[budget])</f>
        <v>50000000</v>
      </c>
      <c r="E1060" s="1">
        <f t="shared" si="16"/>
        <v>-36439040</v>
      </c>
    </row>
    <row r="1061" spans="2:5" x14ac:dyDescent="0.3">
      <c r="B1061" t="str">
        <v>The Ghost Writer</v>
      </c>
      <c r="C1061">
        <f>_xlfn.XLOOKUP($B1061,IMDB_Movies_2[movie_title],IMDB_Movies_2[gross])</f>
        <v>15523168</v>
      </c>
      <c r="D1061">
        <f>_xlfn.XLOOKUP($B1061,IMDB_Movies_2[movie_title],IMDB_Movies_2[budget])</f>
        <v>45000000</v>
      </c>
      <c r="E1061" s="1">
        <f t="shared" si="16"/>
        <v>-29476832</v>
      </c>
    </row>
    <row r="1062" spans="2:5" x14ac:dyDescent="0.3">
      <c r="B1062" t="str">
        <v>Deep Rising</v>
      </c>
      <c r="C1062">
        <f>_xlfn.XLOOKUP($B1062,IMDB_Movies_2[movie_title],IMDB_Movies_2[gross])</f>
        <v>11146409</v>
      </c>
      <c r="D1062">
        <f>_xlfn.XLOOKUP($B1062,IMDB_Movies_2[movie_title],IMDB_Movies_2[budget])</f>
        <v>45000000</v>
      </c>
      <c r="E1062" s="1">
        <f t="shared" si="16"/>
        <v>-33853591</v>
      </c>
    </row>
    <row r="1063" spans="2:5" x14ac:dyDescent="0.3">
      <c r="B1063" t="str">
        <v>Miracle at St. Anna</v>
      </c>
      <c r="C1063">
        <f>_xlfn.XLOOKUP($B1063,IMDB_Movies_2[movie_title],IMDB_Movies_2[gross])</f>
        <v>7916887</v>
      </c>
      <c r="D1063">
        <f>_xlfn.XLOOKUP($B1063,IMDB_Movies_2[movie_title],IMDB_Movies_2[budget])</f>
        <v>45000000</v>
      </c>
      <c r="E1063" s="1">
        <f t="shared" si="16"/>
        <v>-37083113</v>
      </c>
    </row>
    <row r="1064" spans="2:5" x14ac:dyDescent="0.3">
      <c r="B1064" t="str">
        <v>Curse of the Golden Flower</v>
      </c>
      <c r="C1064">
        <f>_xlfn.XLOOKUP($B1064,IMDB_Movies_2[movie_title],IMDB_Movies_2[gross])</f>
        <v>6565495</v>
      </c>
      <c r="D1064">
        <f>_xlfn.XLOOKUP($B1064,IMDB_Movies_2[movie_title],IMDB_Movies_2[budget])</f>
        <v>45000000</v>
      </c>
      <c r="E1064" s="1">
        <f t="shared" si="16"/>
        <v>-38434505</v>
      </c>
    </row>
    <row r="1065" spans="2:5" x14ac:dyDescent="0.3">
      <c r="B1065" t="str">
        <v>Bangkok Dangerous</v>
      </c>
      <c r="C1065">
        <f>_xlfn.XLOOKUP($B1065,IMDB_Movies_2[movie_title],IMDB_Movies_2[gross])</f>
        <v>15279680</v>
      </c>
      <c r="D1065">
        <f>_xlfn.XLOOKUP($B1065,IMDB_Movies_2[movie_title],IMDB_Movies_2[budget])</f>
        <v>40000000</v>
      </c>
      <c r="E1065" s="1">
        <f t="shared" si="16"/>
        <v>-24720320</v>
      </c>
    </row>
    <row r="1066" spans="2:5" x14ac:dyDescent="0.3">
      <c r="B1066" t="str">
        <v>Big Trouble</v>
      </c>
      <c r="C1066">
        <f>_xlfn.XLOOKUP($B1066,IMDB_Movies_2[movie_title],IMDB_Movies_2[gross])</f>
        <v>7262288</v>
      </c>
      <c r="D1066">
        <f>_xlfn.XLOOKUP($B1066,IMDB_Movies_2[movie_title],IMDB_Movies_2[budget])</f>
        <v>40000000</v>
      </c>
      <c r="E1066" s="1">
        <f t="shared" si="16"/>
        <v>-32737712</v>
      </c>
    </row>
    <row r="1067" spans="2:5" x14ac:dyDescent="0.3">
      <c r="B1067" t="str">
        <v>Love in the Time of Cholera</v>
      </c>
      <c r="C1067">
        <f>_xlfn.XLOOKUP($B1067,IMDB_Movies_2[movie_title],IMDB_Movies_2[gross])</f>
        <v>4584886</v>
      </c>
      <c r="D1067">
        <f>_xlfn.XLOOKUP($B1067,IMDB_Movies_2[movie_title],IMDB_Movies_2[budget])</f>
        <v>45000000</v>
      </c>
      <c r="E1067" s="1">
        <f t="shared" si="16"/>
        <v>-40415114</v>
      </c>
    </row>
    <row r="1068" spans="2:5" x14ac:dyDescent="0.3">
      <c r="B1068" t="str">
        <v>Shadow Conspiracy</v>
      </c>
      <c r="C1068">
        <f>_xlfn.XLOOKUP($B1068,IMDB_Movies_2[movie_title],IMDB_Movies_2[gross])</f>
        <v>2154540</v>
      </c>
      <c r="D1068">
        <f>_xlfn.XLOOKUP($B1068,IMDB_Movies_2[movie_title],IMDB_Movies_2[budget])</f>
        <v>45000000</v>
      </c>
      <c r="E1068" s="1">
        <f t="shared" si="16"/>
        <v>-42845460</v>
      </c>
    </row>
    <row r="1069" spans="2:5" x14ac:dyDescent="0.3">
      <c r="B1069" t="str">
        <v>Johnny English Reborn</v>
      </c>
      <c r="C1069">
        <f>_xlfn.XLOOKUP($B1069,IMDB_Movies_2[movie_title],IMDB_Movies_2[gross])</f>
        <v>8129455</v>
      </c>
      <c r="D1069">
        <f>_xlfn.XLOOKUP($B1069,IMDB_Movies_2[movie_title],IMDB_Movies_2[budget])</f>
        <v>45000000</v>
      </c>
      <c r="E1069" s="1">
        <f t="shared" si="16"/>
        <v>-36870545</v>
      </c>
    </row>
    <row r="1070" spans="2:5" x14ac:dyDescent="0.3">
      <c r="B1070" t="str">
        <v>Argo</v>
      </c>
      <c r="C1070">
        <f>_xlfn.XLOOKUP($B1070,IMDB_Movies_2[movie_title],IMDB_Movies_2[gross])</f>
        <v>136019448</v>
      </c>
      <c r="D1070">
        <f>_xlfn.XLOOKUP($B1070,IMDB_Movies_2[movie_title],IMDB_Movies_2[budget])</f>
        <v>44500000</v>
      </c>
      <c r="E1070" s="1">
        <f t="shared" si="16"/>
        <v>91519448</v>
      </c>
    </row>
    <row r="1071" spans="2:5" x14ac:dyDescent="0.3">
      <c r="B1071" t="str">
        <v>The Fugitive</v>
      </c>
      <c r="C1071">
        <f>_xlfn.XLOOKUP($B1071,IMDB_Movies_2[movie_title],IMDB_Movies_2[gross])</f>
        <v>183875760</v>
      </c>
      <c r="D1071">
        <f>_xlfn.XLOOKUP($B1071,IMDB_Movies_2[movie_title],IMDB_Movies_2[budget])</f>
        <v>44000000</v>
      </c>
      <c r="E1071" s="1">
        <f t="shared" si="16"/>
        <v>139875760</v>
      </c>
    </row>
    <row r="1072" spans="2:5" x14ac:dyDescent="0.3">
      <c r="B1072" t="str">
        <v>The Bounty Hunter</v>
      </c>
      <c r="C1072">
        <f>_xlfn.XLOOKUP($B1072,IMDB_Movies_2[movie_title],IMDB_Movies_2[gross])</f>
        <v>67061228</v>
      </c>
      <c r="D1072">
        <f>_xlfn.XLOOKUP($B1072,IMDB_Movies_2[movie_title],IMDB_Movies_2[budget])</f>
        <v>40000000</v>
      </c>
      <c r="E1072" s="1">
        <f t="shared" si="16"/>
        <v>27061228</v>
      </c>
    </row>
    <row r="1073" spans="2:5" x14ac:dyDescent="0.3">
      <c r="B1073" t="str">
        <v>Sleepers</v>
      </c>
      <c r="C1073">
        <f>_xlfn.XLOOKUP($B1073,IMDB_Movies_2[movie_title],IMDB_Movies_2[gross])</f>
        <v>53300852</v>
      </c>
      <c r="D1073">
        <f>_xlfn.XLOOKUP($B1073,IMDB_Movies_2[movie_title],IMDB_Movies_2[budget])</f>
        <v>44000000</v>
      </c>
      <c r="E1073" s="1">
        <f t="shared" si="16"/>
        <v>9300852</v>
      </c>
    </row>
    <row r="1074" spans="2:5" x14ac:dyDescent="0.3">
      <c r="B1074" t="str">
        <v>Rambo: First Blood Part II</v>
      </c>
      <c r="C1074">
        <f>_xlfn.XLOOKUP($B1074,IMDB_Movies_2[movie_title],IMDB_Movies_2[gross])</f>
        <v>150415432</v>
      </c>
      <c r="D1074">
        <f>_xlfn.XLOOKUP($B1074,IMDB_Movies_2[movie_title],IMDB_Movies_2[budget])</f>
        <v>44000000</v>
      </c>
      <c r="E1074" s="1">
        <f t="shared" si="16"/>
        <v>106415432</v>
      </c>
    </row>
    <row r="1075" spans="2:5" x14ac:dyDescent="0.3">
      <c r="B1075" t="str">
        <v>The Juror</v>
      </c>
      <c r="C1075">
        <f>_xlfn.XLOOKUP($B1075,IMDB_Movies_2[movie_title],IMDB_Movies_2[gross])</f>
        <v>44834712</v>
      </c>
      <c r="D1075">
        <f>_xlfn.XLOOKUP($B1075,IMDB_Movies_2[movie_title],IMDB_Movies_2[budget])</f>
        <v>44000000</v>
      </c>
      <c r="E1075" s="1">
        <f t="shared" si="16"/>
        <v>834712</v>
      </c>
    </row>
    <row r="1076" spans="2:5" x14ac:dyDescent="0.3">
      <c r="B1076" t="str">
        <v>Pinocchio</v>
      </c>
      <c r="C1076">
        <f>_xlfn.XLOOKUP($B1076,IMDB_Movies_2[movie_title],IMDB_Movies_2[gross])</f>
        <v>84300000</v>
      </c>
      <c r="D1076">
        <f>_xlfn.XLOOKUP($B1076,IMDB_Movies_2[movie_title],IMDB_Movies_2[budget])</f>
        <v>2600000</v>
      </c>
      <c r="E1076" s="1">
        <f t="shared" si="16"/>
        <v>81700000</v>
      </c>
    </row>
    <row r="1077" spans="2:5" x14ac:dyDescent="0.3">
      <c r="B1077" t="str">
        <v>Heaven's Gate</v>
      </c>
      <c r="C1077">
        <f>_xlfn.XLOOKUP($B1077,IMDB_Movies_2[movie_title],IMDB_Movies_2[gross])</f>
        <v>1500000</v>
      </c>
      <c r="D1077">
        <f>_xlfn.XLOOKUP($B1077,IMDB_Movies_2[movie_title],IMDB_Movies_2[budget])</f>
        <v>44000000</v>
      </c>
      <c r="E1077" s="1">
        <f t="shared" si="16"/>
        <v>-42500000</v>
      </c>
    </row>
    <row r="1078" spans="2:5" x14ac:dyDescent="0.3">
      <c r="B1078" t="str">
        <v>Underworld: Evolution</v>
      </c>
      <c r="C1078">
        <f>_xlfn.XLOOKUP($B1078,IMDB_Movies_2[movie_title],IMDB_Movies_2[gross])</f>
        <v>62318875</v>
      </c>
      <c r="D1078">
        <f>_xlfn.XLOOKUP($B1078,IMDB_Movies_2[movie_title],IMDB_Movies_2[budget])</f>
        <v>50000000</v>
      </c>
      <c r="E1078" s="1">
        <f t="shared" si="16"/>
        <v>12318875</v>
      </c>
    </row>
    <row r="1079" spans="2:5" x14ac:dyDescent="0.3">
      <c r="B1079" t="str">
        <v>Victor Frankenstein</v>
      </c>
      <c r="C1079">
        <f>_xlfn.XLOOKUP($B1079,IMDB_Movies_2[movie_title],IMDB_Movies_2[gross])</f>
        <v>5773519</v>
      </c>
      <c r="D1079">
        <f>_xlfn.XLOOKUP($B1079,IMDB_Movies_2[movie_title],IMDB_Movies_2[budget])</f>
        <v>40000000</v>
      </c>
      <c r="E1079" s="1">
        <f t="shared" si="16"/>
        <v>-34226481</v>
      </c>
    </row>
    <row r="1080" spans="2:5" x14ac:dyDescent="0.3">
      <c r="B1080" t="str">
        <v>Finding Forrester</v>
      </c>
      <c r="C1080">
        <f>_xlfn.XLOOKUP($B1080,IMDB_Movies_2[movie_title],IMDB_Movies_2[gross])</f>
        <v>51768623</v>
      </c>
      <c r="D1080">
        <f>_xlfn.XLOOKUP($B1080,IMDB_Movies_2[movie_title],IMDB_Movies_2[budget])</f>
        <v>43000000</v>
      </c>
      <c r="E1080" s="1">
        <f t="shared" si="16"/>
        <v>8768623</v>
      </c>
    </row>
    <row r="1081" spans="2:5" x14ac:dyDescent="0.3">
      <c r="B1081" t="str">
        <v>28 Days</v>
      </c>
      <c r="C1081">
        <f>_xlfn.XLOOKUP($B1081,IMDB_Movies_2[movie_title],IMDB_Movies_2[gross])</f>
        <v>37035515</v>
      </c>
      <c r="D1081">
        <f>_xlfn.XLOOKUP($B1081,IMDB_Movies_2[movie_title],IMDB_Movies_2[budget])</f>
        <v>43000000</v>
      </c>
      <c r="E1081" s="1">
        <f t="shared" si="16"/>
        <v>-5964485</v>
      </c>
    </row>
    <row r="1082" spans="2:5" x14ac:dyDescent="0.3">
      <c r="B1082" t="str">
        <v>Unleashed</v>
      </c>
      <c r="C1082">
        <f>_xlfn.XLOOKUP($B1082,IMDB_Movies_2[movie_title],IMDB_Movies_2[gross])</f>
        <v>24520892</v>
      </c>
      <c r="D1082">
        <f>_xlfn.XLOOKUP($B1082,IMDB_Movies_2[movie_title],IMDB_Movies_2[budget])</f>
        <v>45000000</v>
      </c>
      <c r="E1082" s="1">
        <f t="shared" si="16"/>
        <v>-20479108</v>
      </c>
    </row>
    <row r="1083" spans="2:5" x14ac:dyDescent="0.3">
      <c r="B1083" t="str">
        <v>The Sweetest Thing</v>
      </c>
      <c r="C1083">
        <f>_xlfn.XLOOKUP($B1083,IMDB_Movies_2[movie_title],IMDB_Movies_2[gross])</f>
        <v>24430272</v>
      </c>
      <c r="D1083">
        <f>_xlfn.XLOOKUP($B1083,IMDB_Movies_2[movie_title],IMDB_Movies_2[budget])</f>
        <v>43000000</v>
      </c>
      <c r="E1083" s="1">
        <f t="shared" si="16"/>
        <v>-18569728</v>
      </c>
    </row>
    <row r="1084" spans="2:5" x14ac:dyDescent="0.3">
      <c r="B1084" t="str">
        <v>The Firm</v>
      </c>
      <c r="C1084">
        <f>_xlfn.XLOOKUP($B1084,IMDB_Movies_2[movie_title],IMDB_Movies_2[gross])</f>
        <v>158348400</v>
      </c>
      <c r="D1084">
        <f>_xlfn.XLOOKUP($B1084,IMDB_Movies_2[movie_title],IMDB_Movies_2[budget])</f>
        <v>42000000</v>
      </c>
      <c r="E1084" s="1">
        <f t="shared" si="16"/>
        <v>116348400</v>
      </c>
    </row>
    <row r="1085" spans="2:5" x14ac:dyDescent="0.3">
      <c r="B1085" t="str">
        <v>Charlie St. Cloud</v>
      </c>
      <c r="C1085">
        <f>_xlfn.XLOOKUP($B1085,IMDB_Movies_2[movie_title],IMDB_Movies_2[gross])</f>
        <v>31136950</v>
      </c>
      <c r="D1085">
        <f>_xlfn.XLOOKUP($B1085,IMDB_Movies_2[movie_title],IMDB_Movies_2[budget])</f>
        <v>44000000</v>
      </c>
      <c r="E1085" s="1">
        <f t="shared" si="16"/>
        <v>-12863050</v>
      </c>
    </row>
    <row r="1086" spans="2:5" x14ac:dyDescent="0.3">
      <c r="B1086" t="str">
        <v>The Mechanic</v>
      </c>
      <c r="C1086">
        <f>_xlfn.XLOOKUP($B1086,IMDB_Movies_2[movie_title],IMDB_Movies_2[gross])</f>
        <v>29113588</v>
      </c>
      <c r="D1086">
        <f>_xlfn.XLOOKUP($B1086,IMDB_Movies_2[movie_title],IMDB_Movies_2[budget])</f>
        <v>40000000</v>
      </c>
      <c r="E1086" s="1">
        <f t="shared" si="16"/>
        <v>-10886412</v>
      </c>
    </row>
    <row r="1087" spans="2:5" x14ac:dyDescent="0.3">
      <c r="B1087" t="str">
        <v>21 Jump Street</v>
      </c>
      <c r="C1087">
        <f>_xlfn.XLOOKUP($B1087,IMDB_Movies_2[movie_title],IMDB_Movies_2[gross])</f>
        <v>138447667</v>
      </c>
      <c r="D1087">
        <f>_xlfn.XLOOKUP($B1087,IMDB_Movies_2[movie_title],IMDB_Movies_2[budget])</f>
        <v>42000000</v>
      </c>
      <c r="E1087" s="1">
        <f t="shared" si="16"/>
        <v>96447667</v>
      </c>
    </row>
    <row r="1088" spans="2:5" x14ac:dyDescent="0.3">
      <c r="B1088" t="str">
        <v>Notting Hill</v>
      </c>
      <c r="C1088">
        <f>_xlfn.XLOOKUP($B1088,IMDB_Movies_2[movie_title],IMDB_Movies_2[gross])</f>
        <v>116006080</v>
      </c>
      <c r="D1088">
        <f>_xlfn.XLOOKUP($B1088,IMDB_Movies_2[movie_title],IMDB_Movies_2[budget])</f>
        <v>42000000</v>
      </c>
      <c r="E1088" s="1">
        <f t="shared" si="16"/>
        <v>74006080</v>
      </c>
    </row>
    <row r="1089" spans="2:5" x14ac:dyDescent="0.3">
      <c r="B1089" t="str">
        <v>Chicken Run</v>
      </c>
      <c r="C1089">
        <f>_xlfn.XLOOKUP($B1089,IMDB_Movies_2[movie_title],IMDB_Movies_2[gross])</f>
        <v>106793915</v>
      </c>
      <c r="D1089">
        <f>_xlfn.XLOOKUP($B1089,IMDB_Movies_2[movie_title],IMDB_Movies_2[budget])</f>
        <v>45000000</v>
      </c>
      <c r="E1089" s="1">
        <f t="shared" si="16"/>
        <v>61793915</v>
      </c>
    </row>
    <row r="1090" spans="2:5" x14ac:dyDescent="0.3">
      <c r="B1090" t="str">
        <v>Along Came Polly</v>
      </c>
      <c r="C1090">
        <f>_xlfn.XLOOKUP($B1090,IMDB_Movies_2[movie_title],IMDB_Movies_2[gross])</f>
        <v>87856565</v>
      </c>
      <c r="D1090">
        <f>_xlfn.XLOOKUP($B1090,IMDB_Movies_2[movie_title],IMDB_Movies_2[budget])</f>
        <v>42000000</v>
      </c>
      <c r="E1090" s="1">
        <f t="shared" si="16"/>
        <v>45856565</v>
      </c>
    </row>
    <row r="1091" spans="2:5" x14ac:dyDescent="0.3">
      <c r="B1091" t="str">
        <v>Boomerang</v>
      </c>
      <c r="C1091">
        <f>_xlfn.XLOOKUP($B1091,IMDB_Movies_2[movie_title],IMDB_Movies_2[gross])</f>
        <v>70100000</v>
      </c>
      <c r="D1091">
        <f>_xlfn.XLOOKUP($B1091,IMDB_Movies_2[movie_title],IMDB_Movies_2[budget])</f>
        <v>40000000</v>
      </c>
      <c r="E1091" s="1">
        <f t="shared" si="16"/>
        <v>30100000</v>
      </c>
    </row>
    <row r="1092" spans="2:5" x14ac:dyDescent="0.3">
      <c r="B1092" t="str">
        <v>The Heat</v>
      </c>
      <c r="C1092">
        <f>_xlfn.XLOOKUP($B1092,IMDB_Movies_2[movie_title],IMDB_Movies_2[gross])</f>
        <v>159578352</v>
      </c>
      <c r="D1092">
        <f>_xlfn.XLOOKUP($B1092,IMDB_Movies_2[movie_title],IMDB_Movies_2[budget])</f>
        <v>43000000</v>
      </c>
      <c r="E1092" s="1">
        <f t="shared" si="16"/>
        <v>116578352</v>
      </c>
    </row>
    <row r="1093" spans="2:5" x14ac:dyDescent="0.3">
      <c r="B1093" t="str">
        <v>Cleopatra</v>
      </c>
      <c r="C1093">
        <f>_xlfn.XLOOKUP($B1093,IMDB_Movies_2[movie_title],IMDB_Movies_2[gross])</f>
        <v>57750000</v>
      </c>
      <c r="D1093">
        <f>_xlfn.XLOOKUP($B1093,IMDB_Movies_2[movie_title],IMDB_Movies_2[budget])</f>
        <v>31115000</v>
      </c>
      <c r="E1093" s="1">
        <f t="shared" ref="E1093:E1156" si="17">C1093-D1093</f>
        <v>26635000</v>
      </c>
    </row>
    <row r="1094" spans="2:5" x14ac:dyDescent="0.3">
      <c r="B1094" t="str">
        <v>Here Comes the Boom</v>
      </c>
      <c r="C1094">
        <f>_xlfn.XLOOKUP($B1094,IMDB_Movies_2[movie_title],IMDB_Movies_2[gross])</f>
        <v>45290318</v>
      </c>
      <c r="D1094">
        <f>_xlfn.XLOOKUP($B1094,IMDB_Movies_2[movie_title],IMDB_Movies_2[budget])</f>
        <v>42000000</v>
      </c>
      <c r="E1094" s="1">
        <f t="shared" si="17"/>
        <v>3290318</v>
      </c>
    </row>
    <row r="1095" spans="2:5" x14ac:dyDescent="0.3">
      <c r="B1095" t="str">
        <v>High Crimes</v>
      </c>
      <c r="C1095">
        <f>_xlfn.XLOOKUP($B1095,IMDB_Movies_2[movie_title],IMDB_Movies_2[gross])</f>
        <v>41543207</v>
      </c>
      <c r="D1095">
        <f>_xlfn.XLOOKUP($B1095,IMDB_Movies_2[movie_title],IMDB_Movies_2[budget])</f>
        <v>42000000</v>
      </c>
      <c r="E1095" s="1">
        <f t="shared" si="17"/>
        <v>-456793</v>
      </c>
    </row>
    <row r="1096" spans="2:5" x14ac:dyDescent="0.3">
      <c r="B1096" t="str">
        <v>The Mirror Has Two Faces</v>
      </c>
      <c r="C1096">
        <f>_xlfn.XLOOKUP($B1096,IMDB_Movies_2[movie_title],IMDB_Movies_2[gross])</f>
        <v>41252428</v>
      </c>
      <c r="D1096">
        <f>_xlfn.XLOOKUP($B1096,IMDB_Movies_2[movie_title],IMDB_Movies_2[budget])</f>
        <v>42000000</v>
      </c>
      <c r="E1096" s="1">
        <f t="shared" si="17"/>
        <v>-747572</v>
      </c>
    </row>
    <row r="1097" spans="2:5" x14ac:dyDescent="0.3">
      <c r="B1097" t="str">
        <v>The Mothman Prophecies</v>
      </c>
      <c r="C1097">
        <f>_xlfn.XLOOKUP($B1097,IMDB_Movies_2[movie_title],IMDB_Movies_2[gross])</f>
        <v>35228696</v>
      </c>
      <c r="D1097">
        <f>_xlfn.XLOOKUP($B1097,IMDB_Movies_2[movie_title],IMDB_Movies_2[budget])</f>
        <v>32000000</v>
      </c>
      <c r="E1097" s="1">
        <f t="shared" si="17"/>
        <v>3228696</v>
      </c>
    </row>
    <row r="1098" spans="2:5" x14ac:dyDescent="0.3">
      <c r="B1098" t="str">
        <v>BrÃ¼no</v>
      </c>
      <c r="C1098">
        <f>_xlfn.XLOOKUP($B1098,IMDB_Movies_2[movie_title],IMDB_Movies_2[gross])</f>
        <v>59992760</v>
      </c>
      <c r="D1098">
        <f>_xlfn.XLOOKUP($B1098,IMDB_Movies_2[movie_title],IMDB_Movies_2[budget])</f>
        <v>42000000</v>
      </c>
      <c r="E1098" s="1">
        <f t="shared" si="17"/>
        <v>17992760</v>
      </c>
    </row>
    <row r="1099" spans="2:5" x14ac:dyDescent="0.3">
      <c r="B1099" t="str">
        <v>Licence to Kill</v>
      </c>
      <c r="C1099">
        <f>_xlfn.XLOOKUP($B1099,IMDB_Movies_2[movie_title],IMDB_Movies_2[gross])</f>
        <v>34667015</v>
      </c>
      <c r="D1099">
        <f>_xlfn.XLOOKUP($B1099,IMDB_Movies_2[movie_title],IMDB_Movies_2[budget])</f>
        <v>32000000</v>
      </c>
      <c r="E1099" s="1">
        <f t="shared" si="17"/>
        <v>2667015</v>
      </c>
    </row>
    <row r="1100" spans="2:5" x14ac:dyDescent="0.3">
      <c r="B1100" t="str">
        <v>Red Riding Hood</v>
      </c>
      <c r="C1100">
        <f>_xlfn.XLOOKUP($B1100,IMDB_Movies_2[movie_title],IMDB_Movies_2[gross])</f>
        <v>37652565</v>
      </c>
      <c r="D1100">
        <f>_xlfn.XLOOKUP($B1100,IMDB_Movies_2[movie_title],IMDB_Movies_2[budget])</f>
        <v>42000000</v>
      </c>
      <c r="E1100" s="1">
        <f t="shared" si="17"/>
        <v>-4347435</v>
      </c>
    </row>
    <row r="1101" spans="2:5" x14ac:dyDescent="0.3">
      <c r="B1101" t="str">
        <v>15 Minutes</v>
      </c>
      <c r="C1101">
        <f>_xlfn.XLOOKUP($B1101,IMDB_Movies_2[movie_title],IMDB_Movies_2[gross])</f>
        <v>24375436</v>
      </c>
      <c r="D1101">
        <f>_xlfn.XLOOKUP($B1101,IMDB_Movies_2[movie_title],IMDB_Movies_2[budget])</f>
        <v>42000000</v>
      </c>
      <c r="E1101" s="1">
        <f t="shared" si="17"/>
        <v>-17624564</v>
      </c>
    </row>
    <row r="1102" spans="2:5" x14ac:dyDescent="0.3">
      <c r="B1102" t="str">
        <v>Super Mario Bros.</v>
      </c>
      <c r="C1102">
        <f>_xlfn.XLOOKUP($B1102,IMDB_Movies_2[movie_title],IMDB_Movies_2[gross])</f>
        <v>20915465</v>
      </c>
      <c r="D1102">
        <f>_xlfn.XLOOKUP($B1102,IMDB_Movies_2[movie_title],IMDB_Movies_2[budget])</f>
        <v>42000000</v>
      </c>
      <c r="E1102" s="1">
        <f t="shared" si="17"/>
        <v>-21084535</v>
      </c>
    </row>
    <row r="1103" spans="2:5" x14ac:dyDescent="0.3">
      <c r="B1103" t="str">
        <v>Lord of War</v>
      </c>
      <c r="C1103">
        <f>_xlfn.XLOOKUP($B1103,IMDB_Movies_2[movie_title],IMDB_Movies_2[gross])</f>
        <v>24127895</v>
      </c>
      <c r="D1103">
        <f>_xlfn.XLOOKUP($B1103,IMDB_Movies_2[movie_title],IMDB_Movies_2[budget])</f>
        <v>50000000</v>
      </c>
      <c r="E1103" s="1">
        <f t="shared" si="17"/>
        <v>-25872105</v>
      </c>
    </row>
    <row r="1104" spans="2:5" x14ac:dyDescent="0.3">
      <c r="B1104" t="str">
        <v>Hero</v>
      </c>
      <c r="C1104">
        <f>_xlfn.XLOOKUP($B1104,IMDB_Movies_2[movie_title],IMDB_Movies_2[gross])</f>
        <v>84961</v>
      </c>
      <c r="D1104">
        <f>_xlfn.XLOOKUP($B1104,IMDB_Movies_2[movie_title],IMDB_Movies_2[budget])</f>
        <v>31000000</v>
      </c>
      <c r="E1104" s="1">
        <f t="shared" si="17"/>
        <v>-30915039</v>
      </c>
    </row>
    <row r="1105" spans="2:5" x14ac:dyDescent="0.3">
      <c r="B1105" t="str">
        <v>One for the Money</v>
      </c>
      <c r="C1105">
        <f>_xlfn.XLOOKUP($B1105,IMDB_Movies_2[movie_title],IMDB_Movies_2[gross])</f>
        <v>26404753</v>
      </c>
      <c r="D1105">
        <f>_xlfn.XLOOKUP($B1105,IMDB_Movies_2[movie_title],IMDB_Movies_2[budget])</f>
        <v>40000000</v>
      </c>
      <c r="E1105" s="1">
        <f t="shared" si="17"/>
        <v>-13595247</v>
      </c>
    </row>
    <row r="1106" spans="2:5" x14ac:dyDescent="0.3">
      <c r="B1106" t="str">
        <v>The Interview</v>
      </c>
      <c r="C1106">
        <f>_xlfn.XLOOKUP($B1106,IMDB_Movies_2[movie_title],IMDB_Movies_2[gross])</f>
        <v>6105175</v>
      </c>
      <c r="D1106">
        <f>_xlfn.XLOOKUP($B1106,IMDB_Movies_2[movie_title],IMDB_Movies_2[budget])</f>
        <v>44000000</v>
      </c>
      <c r="E1106" s="1">
        <f t="shared" si="17"/>
        <v>-37894825</v>
      </c>
    </row>
    <row r="1107" spans="2:5" x14ac:dyDescent="0.3">
      <c r="B1107" t="str">
        <v>The Warrior's Way</v>
      </c>
      <c r="C1107">
        <f>_xlfn.XLOOKUP($B1107,IMDB_Movies_2[movie_title],IMDB_Movies_2[gross])</f>
        <v>5664251</v>
      </c>
      <c r="D1107">
        <f>_xlfn.XLOOKUP($B1107,IMDB_Movies_2[movie_title],IMDB_Movies_2[budget])</f>
        <v>45000000</v>
      </c>
      <c r="E1107" s="1">
        <f t="shared" si="17"/>
        <v>-39335749</v>
      </c>
    </row>
    <row r="1108" spans="2:5" x14ac:dyDescent="0.3">
      <c r="B1108" t="str">
        <v>Micmacs</v>
      </c>
      <c r="C1108">
        <f>_xlfn.XLOOKUP($B1108,IMDB_Movies_2[movie_title],IMDB_Movies_2[gross])</f>
        <v>1260917</v>
      </c>
      <c r="D1108">
        <f>_xlfn.XLOOKUP($B1108,IMDB_Movies_2[movie_title],IMDB_Movies_2[budget])</f>
        <v>27000000</v>
      </c>
      <c r="E1108" s="1">
        <f t="shared" si="17"/>
        <v>-25739083</v>
      </c>
    </row>
    <row r="1109" spans="2:5" x14ac:dyDescent="0.3">
      <c r="B1109" t="str">
        <v>8 Mile</v>
      </c>
      <c r="C1109">
        <f>_xlfn.XLOOKUP($B1109,IMDB_Movies_2[movie_title],IMDB_Movies_2[gross])</f>
        <v>116724075</v>
      </c>
      <c r="D1109">
        <f>_xlfn.XLOOKUP($B1109,IMDB_Movies_2[movie_title],IMDB_Movies_2[budget])</f>
        <v>41000000</v>
      </c>
      <c r="E1109" s="1">
        <f t="shared" si="17"/>
        <v>75724075</v>
      </c>
    </row>
    <row r="1110" spans="2:5" x14ac:dyDescent="0.3">
      <c r="B1110" t="str">
        <v>A Knight's Tale</v>
      </c>
      <c r="C1110">
        <f>_xlfn.XLOOKUP($B1110,IMDB_Movies_2[movie_title],IMDB_Movies_2[gross])</f>
        <v>56083966</v>
      </c>
      <c r="D1110">
        <f>_xlfn.XLOOKUP($B1110,IMDB_Movies_2[movie_title],IMDB_Movies_2[budget])</f>
        <v>65000000</v>
      </c>
      <c r="E1110" s="1">
        <f t="shared" si="17"/>
        <v>-8916034</v>
      </c>
    </row>
    <row r="1111" spans="2:5" x14ac:dyDescent="0.3">
      <c r="B1111" t="str">
        <v>The Medallion</v>
      </c>
      <c r="C1111">
        <f>_xlfn.XLOOKUP($B1111,IMDB_Movies_2[movie_title],IMDB_Movies_2[gross])</f>
        <v>22108977</v>
      </c>
      <c r="D1111">
        <f>_xlfn.XLOOKUP($B1111,IMDB_Movies_2[movie_title],IMDB_Movies_2[budget])</f>
        <v>41000000</v>
      </c>
      <c r="E1111" s="1">
        <f t="shared" si="17"/>
        <v>-18891023</v>
      </c>
    </row>
    <row r="1112" spans="2:5" x14ac:dyDescent="0.3">
      <c r="B1112" t="str">
        <v>The Sixth Sense</v>
      </c>
      <c r="C1112">
        <f>_xlfn.XLOOKUP($B1112,IMDB_Movies_2[movie_title],IMDB_Movies_2[gross])</f>
        <v>293501675</v>
      </c>
      <c r="D1112">
        <f>_xlfn.XLOOKUP($B1112,IMDB_Movies_2[movie_title],IMDB_Movies_2[budget])</f>
        <v>40000000</v>
      </c>
      <c r="E1112" s="1">
        <f t="shared" si="17"/>
        <v>253501675</v>
      </c>
    </row>
    <row r="1113" spans="2:5" x14ac:dyDescent="0.3">
      <c r="B1113" t="str">
        <v>Man on a Ledge</v>
      </c>
      <c r="C1113">
        <f>_xlfn.XLOOKUP($B1113,IMDB_Movies_2[movie_title],IMDB_Movies_2[gross])</f>
        <v>18600911</v>
      </c>
      <c r="D1113">
        <f>_xlfn.XLOOKUP($B1113,IMDB_Movies_2[movie_title],IMDB_Movies_2[budget])</f>
        <v>42000000</v>
      </c>
      <c r="E1113" s="1">
        <f t="shared" si="17"/>
        <v>-23399089</v>
      </c>
    </row>
    <row r="1114" spans="2:5" x14ac:dyDescent="0.3">
      <c r="B1114" t="str">
        <v>The Big Year</v>
      </c>
      <c r="C1114">
        <f>_xlfn.XLOOKUP($B1114,IMDB_Movies_2[movie_title],IMDB_Movies_2[gross])</f>
        <v>7204138</v>
      </c>
      <c r="D1114">
        <f>_xlfn.XLOOKUP($B1114,IMDB_Movies_2[movie_title],IMDB_Movies_2[budget])</f>
        <v>41000000</v>
      </c>
      <c r="E1114" s="1">
        <f t="shared" si="17"/>
        <v>-33795862</v>
      </c>
    </row>
    <row r="1115" spans="2:5" x14ac:dyDescent="0.3">
      <c r="B1115" t="str">
        <v>The Karate Kid</v>
      </c>
      <c r="C1115">
        <f>_xlfn.XLOOKUP($B1115,IMDB_Movies_2[movie_title],IMDB_Movies_2[gross])</f>
        <v>90800000</v>
      </c>
      <c r="D1115">
        <f>_xlfn.XLOOKUP($B1115,IMDB_Movies_2[movie_title],IMDB_Movies_2[budget])</f>
        <v>8000000</v>
      </c>
      <c r="E1115" s="1">
        <f t="shared" si="17"/>
        <v>82800000</v>
      </c>
    </row>
    <row r="1116" spans="2:5" x14ac:dyDescent="0.3">
      <c r="B1116" t="str">
        <v>American Hustle</v>
      </c>
      <c r="C1116">
        <f>_xlfn.XLOOKUP($B1116,IMDB_Movies_2[movie_title],IMDB_Movies_2[gross])</f>
        <v>150117807</v>
      </c>
      <c r="D1116">
        <f>_xlfn.XLOOKUP($B1116,IMDB_Movies_2[movie_title],IMDB_Movies_2[budget])</f>
        <v>40000000</v>
      </c>
      <c r="E1116" s="1">
        <f t="shared" si="17"/>
        <v>110117807</v>
      </c>
    </row>
    <row r="1117" spans="2:5" x14ac:dyDescent="0.3">
      <c r="B1117" t="str">
        <v>The Proposal</v>
      </c>
      <c r="C1117">
        <f>_xlfn.XLOOKUP($B1117,IMDB_Movies_2[movie_title],IMDB_Movies_2[gross])</f>
        <v>163947053</v>
      </c>
      <c r="D1117">
        <f>_xlfn.XLOOKUP($B1117,IMDB_Movies_2[movie_title],IMDB_Movies_2[budget])</f>
        <v>40000000</v>
      </c>
      <c r="E1117" s="1">
        <f t="shared" si="17"/>
        <v>123947053</v>
      </c>
    </row>
    <row r="1118" spans="2:5" x14ac:dyDescent="0.3">
      <c r="B1118" t="str">
        <v>Double Jeopardy</v>
      </c>
      <c r="C1118">
        <f>_xlfn.XLOOKUP($B1118,IMDB_Movies_2[movie_title],IMDB_Movies_2[gross])</f>
        <v>116735231</v>
      </c>
      <c r="D1118">
        <f>_xlfn.XLOOKUP($B1118,IMDB_Movies_2[movie_title],IMDB_Movies_2[budget])</f>
        <v>70000000</v>
      </c>
      <c r="E1118" s="1">
        <f t="shared" si="17"/>
        <v>46735231</v>
      </c>
    </row>
    <row r="1119" spans="2:5" x14ac:dyDescent="0.3">
      <c r="B1119" t="str">
        <v>Back to the Future Part II</v>
      </c>
      <c r="C1119">
        <f>_xlfn.XLOOKUP($B1119,IMDB_Movies_2[movie_title],IMDB_Movies_2[gross])</f>
        <v>118500000</v>
      </c>
      <c r="D1119">
        <f>_xlfn.XLOOKUP($B1119,IMDB_Movies_2[movie_title],IMDB_Movies_2[budget])</f>
        <v>40000000</v>
      </c>
      <c r="E1119" s="1">
        <f t="shared" si="17"/>
        <v>78500000</v>
      </c>
    </row>
    <row r="1120" spans="2:5" x14ac:dyDescent="0.3">
      <c r="B1120" t="str">
        <v>Lucy</v>
      </c>
      <c r="C1120">
        <f>_xlfn.XLOOKUP($B1120,IMDB_Movies_2[movie_title],IMDB_Movies_2[gross])</f>
        <v>126546825</v>
      </c>
      <c r="D1120">
        <f>_xlfn.XLOOKUP($B1120,IMDB_Movies_2[movie_title],IMDB_Movies_2[budget])</f>
        <v>40000000</v>
      </c>
      <c r="E1120" s="1">
        <f t="shared" si="17"/>
        <v>86546825</v>
      </c>
    </row>
    <row r="1121" spans="2:5" x14ac:dyDescent="0.3">
      <c r="B1121" t="str">
        <v>Fifty Shades of Grey</v>
      </c>
      <c r="C1121">
        <f>_xlfn.XLOOKUP($B1121,IMDB_Movies_2[movie_title],IMDB_Movies_2[gross])</f>
        <v>166147885</v>
      </c>
      <c r="D1121">
        <f>_xlfn.XLOOKUP($B1121,IMDB_Movies_2[movie_title],IMDB_Movies_2[budget])</f>
        <v>40000000</v>
      </c>
      <c r="E1121" s="1">
        <f t="shared" si="17"/>
        <v>126147885</v>
      </c>
    </row>
    <row r="1122" spans="2:5" x14ac:dyDescent="0.3">
      <c r="B1122" t="str">
        <v>Spy Kids 3-D: Game Over</v>
      </c>
      <c r="C1122">
        <f>_xlfn.XLOOKUP($B1122,IMDB_Movies_2[movie_title],IMDB_Movies_2[gross])</f>
        <v>111760631</v>
      </c>
      <c r="D1122">
        <f>_xlfn.XLOOKUP($B1122,IMDB_Movies_2[movie_title],IMDB_Movies_2[budget])</f>
        <v>38000000</v>
      </c>
      <c r="E1122" s="1">
        <f t="shared" si="17"/>
        <v>73760631</v>
      </c>
    </row>
    <row r="1123" spans="2:5" x14ac:dyDescent="0.3">
      <c r="B1123" t="str">
        <v>A Time to Kill</v>
      </c>
      <c r="C1123">
        <f>_xlfn.XLOOKUP($B1123,IMDB_Movies_2[movie_title],IMDB_Movies_2[gross])</f>
        <v>108706165</v>
      </c>
      <c r="D1123">
        <f>_xlfn.XLOOKUP($B1123,IMDB_Movies_2[movie_title],IMDB_Movies_2[budget])</f>
        <v>40000000</v>
      </c>
      <c r="E1123" s="1">
        <f t="shared" si="17"/>
        <v>68706165</v>
      </c>
    </row>
    <row r="1124" spans="2:5" x14ac:dyDescent="0.3">
      <c r="B1124" t="str">
        <v>Cheaper by the Dozen</v>
      </c>
      <c r="C1124">
        <f>_xlfn.XLOOKUP($B1124,IMDB_Movies_2[movie_title],IMDB_Movies_2[gross])</f>
        <v>138614544</v>
      </c>
      <c r="D1124">
        <f>_xlfn.XLOOKUP($B1124,IMDB_Movies_2[movie_title],IMDB_Movies_2[budget])</f>
        <v>40000000</v>
      </c>
      <c r="E1124" s="1">
        <f t="shared" si="17"/>
        <v>98614544</v>
      </c>
    </row>
    <row r="1125" spans="2:5" x14ac:dyDescent="0.3">
      <c r="B1125" t="str">
        <v>Lone Survivor</v>
      </c>
      <c r="C1125">
        <f>_xlfn.XLOOKUP($B1125,IMDB_Movies_2[movie_title],IMDB_Movies_2[gross])</f>
        <v>125069696</v>
      </c>
      <c r="D1125">
        <f>_xlfn.XLOOKUP($B1125,IMDB_Movies_2[movie_title],IMDB_Movies_2[budget])</f>
        <v>40000000</v>
      </c>
      <c r="E1125" s="1">
        <f t="shared" si="17"/>
        <v>85069696</v>
      </c>
    </row>
    <row r="1126" spans="2:5" x14ac:dyDescent="0.3">
      <c r="B1126" t="str">
        <v>A League of Their Own</v>
      </c>
      <c r="C1126">
        <f>_xlfn.XLOOKUP($B1126,IMDB_Movies_2[movie_title],IMDB_Movies_2[gross])</f>
        <v>107458785</v>
      </c>
      <c r="D1126">
        <f>_xlfn.XLOOKUP($B1126,IMDB_Movies_2[movie_title],IMDB_Movies_2[budget])</f>
        <v>40000000</v>
      </c>
      <c r="E1126" s="1">
        <f t="shared" si="17"/>
        <v>67458785</v>
      </c>
    </row>
    <row r="1127" spans="2:5" x14ac:dyDescent="0.3">
      <c r="B1127" t="str">
        <v>The Conjuring 2</v>
      </c>
      <c r="C1127">
        <f>_xlfn.XLOOKUP($B1127,IMDB_Movies_2[movie_title],IMDB_Movies_2[gross])</f>
        <v>102310175</v>
      </c>
      <c r="D1127">
        <f>_xlfn.XLOOKUP($B1127,IMDB_Movies_2[movie_title],IMDB_Movies_2[budget])</f>
        <v>40000000</v>
      </c>
      <c r="E1127" s="1">
        <f t="shared" si="17"/>
        <v>62310175</v>
      </c>
    </row>
    <row r="1128" spans="2:5" x14ac:dyDescent="0.3">
      <c r="B1128" t="str">
        <v>The Social Network</v>
      </c>
      <c r="C1128">
        <f>_xlfn.XLOOKUP($B1128,IMDB_Movies_2[movie_title],IMDB_Movies_2[gross])</f>
        <v>96917897</v>
      </c>
      <c r="D1128">
        <f>_xlfn.XLOOKUP($B1128,IMDB_Movies_2[movie_title],IMDB_Movies_2[budget])</f>
        <v>40000000</v>
      </c>
      <c r="E1128" s="1">
        <f t="shared" si="17"/>
        <v>56917897</v>
      </c>
    </row>
    <row r="1129" spans="2:5" x14ac:dyDescent="0.3">
      <c r="B1129" t="str">
        <v>He's Just Not That Into You</v>
      </c>
      <c r="C1129">
        <f>_xlfn.XLOOKUP($B1129,IMDB_Movies_2[movie_title],IMDB_Movies_2[gross])</f>
        <v>93952276</v>
      </c>
      <c r="D1129">
        <f>_xlfn.XLOOKUP($B1129,IMDB_Movies_2[movie_title],IMDB_Movies_2[budget])</f>
        <v>40000000</v>
      </c>
      <c r="E1129" s="1">
        <f t="shared" si="17"/>
        <v>53952276</v>
      </c>
    </row>
    <row r="1130" spans="2:5" x14ac:dyDescent="0.3">
      <c r="B1130" t="str">
        <v>Scary Movie 4</v>
      </c>
      <c r="C1130">
        <f>_xlfn.XLOOKUP($B1130,IMDB_Movies_2[movie_title],IMDB_Movies_2[gross])</f>
        <v>90703745</v>
      </c>
      <c r="D1130">
        <f>_xlfn.XLOOKUP($B1130,IMDB_Movies_2[movie_title],IMDB_Movies_2[budget])</f>
        <v>45000000</v>
      </c>
      <c r="E1130" s="1">
        <f t="shared" si="17"/>
        <v>45703745</v>
      </c>
    </row>
    <row r="1131" spans="2:5" x14ac:dyDescent="0.3">
      <c r="B1131" t="str">
        <v>Scream 3</v>
      </c>
      <c r="C1131">
        <f>_xlfn.XLOOKUP($B1131,IMDB_Movies_2[movie_title],IMDB_Movies_2[gross])</f>
        <v>89138076</v>
      </c>
      <c r="D1131">
        <f>_xlfn.XLOOKUP($B1131,IMDB_Movies_2[movie_title],IMDB_Movies_2[budget])</f>
        <v>40000000</v>
      </c>
      <c r="E1131" s="1">
        <f t="shared" si="17"/>
        <v>49138076</v>
      </c>
    </row>
    <row r="1132" spans="2:5" x14ac:dyDescent="0.3">
      <c r="B1132" t="str">
        <v>Back to the Future Part III</v>
      </c>
      <c r="C1132">
        <f>_xlfn.XLOOKUP($B1132,IMDB_Movies_2[movie_title],IMDB_Movies_2[gross])</f>
        <v>87666629</v>
      </c>
      <c r="D1132">
        <f>_xlfn.XLOOKUP($B1132,IMDB_Movies_2[movie_title],IMDB_Movies_2[budget])</f>
        <v>40000000</v>
      </c>
      <c r="E1132" s="1">
        <f t="shared" si="17"/>
        <v>47666629</v>
      </c>
    </row>
    <row r="1133" spans="2:5" x14ac:dyDescent="0.3">
      <c r="B1133" t="str">
        <v>Get Hard</v>
      </c>
      <c r="C1133">
        <f>_xlfn.XLOOKUP($B1133,IMDB_Movies_2[movie_title],IMDB_Movies_2[gross])</f>
        <v>90353764</v>
      </c>
      <c r="D1133">
        <f>_xlfn.XLOOKUP($B1133,IMDB_Movies_2[movie_title],IMDB_Movies_2[budget])</f>
        <v>40000000</v>
      </c>
      <c r="E1133" s="1">
        <f t="shared" si="17"/>
        <v>50353764</v>
      </c>
    </row>
    <row r="1134" spans="2:5" x14ac:dyDescent="0.3">
      <c r="B1134" t="str">
        <v>Bram Stoker's Dracula</v>
      </c>
      <c r="C1134">
        <f>_xlfn.XLOOKUP($B1134,IMDB_Movies_2[movie_title],IMDB_Movies_2[gross])</f>
        <v>82522790</v>
      </c>
      <c r="D1134">
        <f>_xlfn.XLOOKUP($B1134,IMDB_Movies_2[movie_title],IMDB_Movies_2[budget])</f>
        <v>40000000</v>
      </c>
      <c r="E1134" s="1">
        <f t="shared" si="17"/>
        <v>42522790</v>
      </c>
    </row>
    <row r="1135" spans="2:5" x14ac:dyDescent="0.3">
      <c r="B1135" t="str">
        <v>Julie &amp; Julia</v>
      </c>
      <c r="C1135">
        <f>_xlfn.XLOOKUP($B1135,IMDB_Movies_2[movie_title],IMDB_Movies_2[gross])</f>
        <v>94125426</v>
      </c>
      <c r="D1135">
        <f>_xlfn.XLOOKUP($B1135,IMDB_Movies_2[movie_title],IMDB_Movies_2[budget])</f>
        <v>40000000</v>
      </c>
      <c r="E1135" s="1">
        <f t="shared" si="17"/>
        <v>54125426</v>
      </c>
    </row>
    <row r="1136" spans="2:5" x14ac:dyDescent="0.3">
      <c r="B1136">
        <v>42</v>
      </c>
      <c r="C1136">
        <f>_xlfn.XLOOKUP($B1136,IMDB_Movies_2[movie_title],IMDB_Movies_2[gross])</f>
        <v>95001343</v>
      </c>
      <c r="D1136">
        <f>_xlfn.XLOOKUP($B1136,IMDB_Movies_2[movie_title],IMDB_Movies_2[budget])</f>
        <v>40000000</v>
      </c>
      <c r="E1136" s="1">
        <f t="shared" si="17"/>
        <v>55001343</v>
      </c>
    </row>
    <row r="1137" spans="2:5" x14ac:dyDescent="0.3">
      <c r="B1137" t="str">
        <v>The Talented Mr. Ripley</v>
      </c>
      <c r="C1137">
        <f>_xlfn.XLOOKUP($B1137,IMDB_Movies_2[movie_title],IMDB_Movies_2[gross])</f>
        <v>81292135</v>
      </c>
      <c r="D1137">
        <f>_xlfn.XLOOKUP($B1137,IMDB_Movies_2[movie_title],IMDB_Movies_2[budget])</f>
        <v>40000000</v>
      </c>
      <c r="E1137" s="1">
        <f t="shared" si="17"/>
        <v>41292135</v>
      </c>
    </row>
    <row r="1138" spans="2:5" x14ac:dyDescent="0.3">
      <c r="B1138" t="str">
        <v>Dumb and Dumber To</v>
      </c>
      <c r="C1138">
        <f>_xlfn.XLOOKUP($B1138,IMDB_Movies_2[movie_title],IMDB_Movies_2[gross])</f>
        <v>86208010</v>
      </c>
      <c r="D1138">
        <f>_xlfn.XLOOKUP($B1138,IMDB_Movies_2[movie_title],IMDB_Movies_2[budget])</f>
        <v>35000000</v>
      </c>
      <c r="E1138" s="1">
        <f t="shared" si="17"/>
        <v>51208010</v>
      </c>
    </row>
    <row r="1139" spans="2:5" x14ac:dyDescent="0.3">
      <c r="B1139" t="str">
        <v>Eight Below</v>
      </c>
      <c r="C1139">
        <f>_xlfn.XLOOKUP($B1139,IMDB_Movies_2[movie_title],IMDB_Movies_2[gross])</f>
        <v>81593527</v>
      </c>
      <c r="D1139">
        <f>_xlfn.XLOOKUP($B1139,IMDB_Movies_2[movie_title],IMDB_Movies_2[budget])</f>
        <v>40000000</v>
      </c>
      <c r="E1139" s="1">
        <f t="shared" si="17"/>
        <v>41593527</v>
      </c>
    </row>
    <row r="1140" spans="2:5" x14ac:dyDescent="0.3">
      <c r="B1140" t="str">
        <v>The Intern</v>
      </c>
      <c r="C1140">
        <f>_xlfn.XLOOKUP($B1140,IMDB_Movies_2[movie_title],IMDB_Movies_2[gross])</f>
        <v>75274748</v>
      </c>
      <c r="D1140">
        <f>_xlfn.XLOOKUP($B1140,IMDB_Movies_2[movie_title],IMDB_Movies_2[budget])</f>
        <v>35000000</v>
      </c>
      <c r="E1140" s="1">
        <f t="shared" si="17"/>
        <v>40274748</v>
      </c>
    </row>
    <row r="1141" spans="2:5" x14ac:dyDescent="0.3">
      <c r="B1141" t="str">
        <v>Ride Along 2</v>
      </c>
      <c r="C1141">
        <f>_xlfn.XLOOKUP($B1141,IMDB_Movies_2[movie_title],IMDB_Movies_2[gross])</f>
        <v>90835030</v>
      </c>
      <c r="D1141">
        <f>_xlfn.XLOOKUP($B1141,IMDB_Movies_2[movie_title],IMDB_Movies_2[budget])</f>
        <v>40000000</v>
      </c>
      <c r="E1141" s="1">
        <f t="shared" si="17"/>
        <v>50835030</v>
      </c>
    </row>
    <row r="1142" spans="2:5" x14ac:dyDescent="0.3">
      <c r="B1142" t="str">
        <v>The Last of the Mohicans</v>
      </c>
      <c r="C1142">
        <f>_xlfn.XLOOKUP($B1142,IMDB_Movies_2[movie_title],IMDB_Movies_2[gross])</f>
        <v>72455275</v>
      </c>
      <c r="D1142">
        <f>_xlfn.XLOOKUP($B1142,IMDB_Movies_2[movie_title],IMDB_Movies_2[budget])</f>
        <v>40000000</v>
      </c>
      <c r="E1142" s="1">
        <f t="shared" si="17"/>
        <v>32455275</v>
      </c>
    </row>
    <row r="1143" spans="2:5" x14ac:dyDescent="0.3">
      <c r="B1143" t="str">
        <v>Ray</v>
      </c>
      <c r="C1143">
        <f>_xlfn.XLOOKUP($B1143,IMDB_Movies_2[movie_title],IMDB_Movies_2[gross])</f>
        <v>75305995</v>
      </c>
      <c r="D1143">
        <f>_xlfn.XLOOKUP($B1143,IMDB_Movies_2[movie_title],IMDB_Movies_2[budget])</f>
        <v>40000000</v>
      </c>
      <c r="E1143" s="1">
        <f t="shared" si="17"/>
        <v>35305995</v>
      </c>
    </row>
    <row r="1144" spans="2:5" x14ac:dyDescent="0.3">
      <c r="B1144" t="str">
        <v>Sin City</v>
      </c>
      <c r="C1144">
        <f>_xlfn.XLOOKUP($B1144,IMDB_Movies_2[movie_title],IMDB_Movies_2[gross])</f>
        <v>74098862</v>
      </c>
      <c r="D1144">
        <f>_xlfn.XLOOKUP($B1144,IMDB_Movies_2[movie_title],IMDB_Movies_2[budget])</f>
        <v>40000000</v>
      </c>
      <c r="E1144" s="1">
        <f t="shared" si="17"/>
        <v>34098862</v>
      </c>
    </row>
    <row r="1145" spans="2:5" x14ac:dyDescent="0.3">
      <c r="B1145" t="str">
        <v>Vantage Point</v>
      </c>
      <c r="C1145">
        <f>_xlfn.XLOOKUP($B1145,IMDB_Movies_2[movie_title],IMDB_Movies_2[gross])</f>
        <v>72266306</v>
      </c>
      <c r="D1145">
        <f>_xlfn.XLOOKUP($B1145,IMDB_Movies_2[movie_title],IMDB_Movies_2[budget])</f>
        <v>40000000</v>
      </c>
      <c r="E1145" s="1">
        <f t="shared" si="17"/>
        <v>32266306</v>
      </c>
    </row>
    <row r="1146" spans="2:5" x14ac:dyDescent="0.3">
      <c r="B1146" t="str">
        <v>I Love You, Man</v>
      </c>
      <c r="C1146">
        <f>_xlfn.XLOOKUP($B1146,IMDB_Movies_2[movie_title],IMDB_Movies_2[gross])</f>
        <v>71347010</v>
      </c>
      <c r="D1146">
        <f>_xlfn.XLOOKUP($B1146,IMDB_Movies_2[movie_title],IMDB_Movies_2[budget])</f>
        <v>40000000</v>
      </c>
      <c r="E1146" s="1">
        <f t="shared" si="17"/>
        <v>31347010</v>
      </c>
    </row>
    <row r="1147" spans="2:5" x14ac:dyDescent="0.3">
      <c r="B1147" t="str">
        <v>Shallow Hal</v>
      </c>
      <c r="C1147">
        <f>_xlfn.XLOOKUP($B1147,IMDB_Movies_2[movie_title],IMDB_Movies_2[gross])</f>
        <v>70836296</v>
      </c>
      <c r="D1147">
        <f>_xlfn.XLOOKUP($B1147,IMDB_Movies_2[movie_title],IMDB_Movies_2[budget])</f>
        <v>40000000</v>
      </c>
      <c r="E1147" s="1">
        <f t="shared" si="17"/>
        <v>30836296</v>
      </c>
    </row>
    <row r="1148" spans="2:5" x14ac:dyDescent="0.3">
      <c r="B1148" t="str">
        <v>JFK</v>
      </c>
      <c r="C1148">
        <f>_xlfn.XLOOKUP($B1148,IMDB_Movies_2[movie_title],IMDB_Movies_2[gross])</f>
        <v>70405498</v>
      </c>
      <c r="D1148">
        <f>_xlfn.XLOOKUP($B1148,IMDB_Movies_2[movie_title],IMDB_Movies_2[budget])</f>
        <v>40000000</v>
      </c>
      <c r="E1148" s="1">
        <f t="shared" si="17"/>
        <v>30405498</v>
      </c>
    </row>
    <row r="1149" spans="2:5" x14ac:dyDescent="0.3">
      <c r="B1149" t="str">
        <v>Big Momma's House 2</v>
      </c>
      <c r="C1149">
        <f>_xlfn.XLOOKUP($B1149,IMDB_Movies_2[movie_title],IMDB_Movies_2[gross])</f>
        <v>70163652</v>
      </c>
      <c r="D1149">
        <f>_xlfn.XLOOKUP($B1149,IMDB_Movies_2[movie_title],IMDB_Movies_2[budget])</f>
        <v>40000000</v>
      </c>
      <c r="E1149" s="1">
        <f t="shared" si="17"/>
        <v>30163652</v>
      </c>
    </row>
    <row r="1150" spans="2:5" x14ac:dyDescent="0.3">
      <c r="B1150" t="str">
        <v>The Mexican</v>
      </c>
      <c r="C1150">
        <f>_xlfn.XLOOKUP($B1150,IMDB_Movies_2[movie_title],IMDB_Movies_2[gross])</f>
        <v>66808615</v>
      </c>
      <c r="D1150">
        <f>_xlfn.XLOOKUP($B1150,IMDB_Movies_2[movie_title],IMDB_Movies_2[budget])</f>
        <v>34000000</v>
      </c>
      <c r="E1150" s="1">
        <f t="shared" si="17"/>
        <v>32808615</v>
      </c>
    </row>
    <row r="1151" spans="2:5" x14ac:dyDescent="0.3">
      <c r="B1151" t="str">
        <v>17 Again</v>
      </c>
      <c r="C1151">
        <f>_xlfn.XLOOKUP($B1151,IMDB_Movies_2[movie_title],IMDB_Movies_2[gross])</f>
        <v>64149837</v>
      </c>
      <c r="D1151">
        <f>_xlfn.XLOOKUP($B1151,IMDB_Movies_2[movie_title],IMDB_Movies_2[budget])</f>
        <v>20000000</v>
      </c>
      <c r="E1151" s="1">
        <f t="shared" si="17"/>
        <v>44149837</v>
      </c>
    </row>
    <row r="1152" spans="2:5" x14ac:dyDescent="0.3">
      <c r="B1152" t="str">
        <v>The Other Woman</v>
      </c>
      <c r="C1152">
        <f>_xlfn.XLOOKUP($B1152,IMDB_Movies_2[movie_title],IMDB_Movies_2[gross])</f>
        <v>83906114</v>
      </c>
      <c r="D1152">
        <f>_xlfn.XLOOKUP($B1152,IMDB_Movies_2[movie_title],IMDB_Movies_2[budget])</f>
        <v>40000000</v>
      </c>
      <c r="E1152" s="1">
        <f t="shared" si="17"/>
        <v>43906114</v>
      </c>
    </row>
    <row r="1153" spans="2:5" x14ac:dyDescent="0.3">
      <c r="B1153" t="str">
        <v>The Final Destination</v>
      </c>
      <c r="C1153">
        <f>_xlfn.XLOOKUP($B1153,IMDB_Movies_2[movie_title],IMDB_Movies_2[gross])</f>
        <v>66466372</v>
      </c>
      <c r="D1153">
        <f>_xlfn.XLOOKUP($B1153,IMDB_Movies_2[movie_title],IMDB_Movies_2[budget])</f>
        <v>40000000</v>
      </c>
      <c r="E1153" s="1">
        <f t="shared" si="17"/>
        <v>26466372</v>
      </c>
    </row>
    <row r="1154" spans="2:5" x14ac:dyDescent="0.3">
      <c r="B1154" t="str">
        <v>Bridge of Spies</v>
      </c>
      <c r="C1154">
        <f>_xlfn.XLOOKUP($B1154,IMDB_Movies_2[movie_title],IMDB_Movies_2[gross])</f>
        <v>72306065</v>
      </c>
      <c r="D1154">
        <f>_xlfn.XLOOKUP($B1154,IMDB_Movies_2[movie_title],IMDB_Movies_2[budget])</f>
        <v>40000000</v>
      </c>
      <c r="E1154" s="1">
        <f t="shared" si="17"/>
        <v>32306065</v>
      </c>
    </row>
    <row r="1155" spans="2:5" x14ac:dyDescent="0.3">
      <c r="B1155" t="str">
        <v>Behind Enemy Lines</v>
      </c>
      <c r="C1155">
        <f>_xlfn.XLOOKUP($B1155,IMDB_Movies_2[movie_title],IMDB_Movies_2[gross])</f>
        <v>59068786</v>
      </c>
      <c r="D1155">
        <f>_xlfn.XLOOKUP($B1155,IMDB_Movies_2[movie_title],IMDB_Movies_2[budget])</f>
        <v>40000000</v>
      </c>
      <c r="E1155" s="1">
        <f t="shared" si="17"/>
        <v>19068786</v>
      </c>
    </row>
    <row r="1156" spans="2:5" x14ac:dyDescent="0.3">
      <c r="B1156" t="str">
        <v>Shall We Dance</v>
      </c>
      <c r="C1156">
        <f>_xlfn.XLOOKUP($B1156,IMDB_Movies_2[movie_title],IMDB_Movies_2[gross])</f>
        <v>57887882</v>
      </c>
      <c r="D1156">
        <f>_xlfn.XLOOKUP($B1156,IMDB_Movies_2[movie_title],IMDB_Movies_2[budget])</f>
        <v>50000000</v>
      </c>
      <c r="E1156" s="1">
        <f t="shared" si="17"/>
        <v>7887882</v>
      </c>
    </row>
    <row r="1157" spans="2:5" x14ac:dyDescent="0.3">
      <c r="B1157" t="str">
        <v>Small Soldiers</v>
      </c>
      <c r="C1157">
        <f>_xlfn.XLOOKUP($B1157,IMDB_Movies_2[movie_title],IMDB_Movies_2[gross])</f>
        <v>53955614</v>
      </c>
      <c r="D1157">
        <f>_xlfn.XLOOKUP($B1157,IMDB_Movies_2[movie_title],IMDB_Movies_2[budget])</f>
        <v>40000000</v>
      </c>
      <c r="E1157" s="1">
        <f t="shared" ref="E1157:E1220" si="18">C1157-D1157</f>
        <v>13955614</v>
      </c>
    </row>
    <row r="1158" spans="2:5" x14ac:dyDescent="0.3">
      <c r="B1158" t="str">
        <v>Spawn</v>
      </c>
      <c r="C1158">
        <f>_xlfn.XLOOKUP($B1158,IMDB_Movies_2[movie_title],IMDB_Movies_2[gross])</f>
        <v>54967359</v>
      </c>
      <c r="D1158">
        <f>_xlfn.XLOOKUP($B1158,IMDB_Movies_2[movie_title],IMDB_Movies_2[budget])</f>
        <v>40000000</v>
      </c>
      <c r="E1158" s="1">
        <f t="shared" si="18"/>
        <v>14967359</v>
      </c>
    </row>
    <row r="1159" spans="2:5" x14ac:dyDescent="0.3">
      <c r="B1159" t="str">
        <v>The Count of Monte Cristo</v>
      </c>
      <c r="C1159">
        <f>_xlfn.XLOOKUP($B1159,IMDB_Movies_2[movie_title],IMDB_Movies_2[gross])</f>
        <v>54228104</v>
      </c>
      <c r="D1159">
        <f>_xlfn.XLOOKUP($B1159,IMDB_Movies_2[movie_title],IMDB_Movies_2[budget])</f>
        <v>35000000</v>
      </c>
      <c r="E1159" s="1">
        <f t="shared" si="18"/>
        <v>19228104</v>
      </c>
    </row>
    <row r="1160" spans="2:5" x14ac:dyDescent="0.3">
      <c r="B1160" t="str">
        <v>The Lincoln Lawyer</v>
      </c>
      <c r="C1160">
        <f>_xlfn.XLOOKUP($B1160,IMDB_Movies_2[movie_title],IMDB_Movies_2[gross])</f>
        <v>57981889</v>
      </c>
      <c r="D1160">
        <f>_xlfn.XLOOKUP($B1160,IMDB_Movies_2[movie_title],IMDB_Movies_2[budget])</f>
        <v>40000000</v>
      </c>
      <c r="E1160" s="1">
        <f t="shared" si="18"/>
        <v>17981889</v>
      </c>
    </row>
    <row r="1161" spans="2:5" x14ac:dyDescent="0.3">
      <c r="B1161" t="str">
        <v>Unknown</v>
      </c>
      <c r="C1161">
        <f>_xlfn.XLOOKUP($B1161,IMDB_Movies_2[movie_title],IMDB_Movies_2[gross])</f>
        <v>61094903</v>
      </c>
      <c r="D1161">
        <f>_xlfn.XLOOKUP($B1161,IMDB_Movies_2[movie_title],IMDB_Movies_2[budget])</f>
        <v>30000000</v>
      </c>
      <c r="E1161" s="1">
        <f t="shared" si="18"/>
        <v>31094903</v>
      </c>
    </row>
    <row r="1162" spans="2:5" x14ac:dyDescent="0.3">
      <c r="B1162" t="str">
        <v>The Prestige</v>
      </c>
      <c r="C1162">
        <f>_xlfn.XLOOKUP($B1162,IMDB_Movies_2[movie_title],IMDB_Movies_2[gross])</f>
        <v>53082743</v>
      </c>
      <c r="D1162">
        <f>_xlfn.XLOOKUP($B1162,IMDB_Movies_2[movie_title],IMDB_Movies_2[budget])</f>
        <v>40000000</v>
      </c>
      <c r="E1162" s="1">
        <f t="shared" si="18"/>
        <v>13082743</v>
      </c>
    </row>
    <row r="1163" spans="2:5" x14ac:dyDescent="0.3">
      <c r="B1163" t="str">
        <v>Horrible Bosses 2</v>
      </c>
      <c r="C1163">
        <f>_xlfn.XLOOKUP($B1163,IMDB_Movies_2[movie_title],IMDB_Movies_2[gross])</f>
        <v>54414716</v>
      </c>
      <c r="D1163">
        <f>_xlfn.XLOOKUP($B1163,IMDB_Movies_2[movie_title],IMDB_Movies_2[budget])</f>
        <v>42000000</v>
      </c>
      <c r="E1163" s="1">
        <f t="shared" si="18"/>
        <v>12414716</v>
      </c>
    </row>
    <row r="1164" spans="2:5" x14ac:dyDescent="0.3">
      <c r="B1164" t="str">
        <v>Escape from Planet Earth</v>
      </c>
      <c r="C1164">
        <f>_xlfn.XLOOKUP($B1164,IMDB_Movies_2[movie_title],IMDB_Movies_2[gross])</f>
        <v>57011847</v>
      </c>
      <c r="D1164">
        <f>_xlfn.XLOOKUP($B1164,IMDB_Movies_2[movie_title],IMDB_Movies_2[budget])</f>
        <v>40000000</v>
      </c>
      <c r="E1164" s="1">
        <f t="shared" si="18"/>
        <v>17011847</v>
      </c>
    </row>
    <row r="1165" spans="2:5" x14ac:dyDescent="0.3">
      <c r="B1165" t="str">
        <v>Apocalypto</v>
      </c>
      <c r="C1165">
        <f>_xlfn.XLOOKUP($B1165,IMDB_Movies_2[movie_title],IMDB_Movies_2[gross])</f>
        <v>50859889</v>
      </c>
      <c r="D1165">
        <f>_xlfn.XLOOKUP($B1165,IMDB_Movies_2[movie_title],IMDB_Movies_2[budget])</f>
        <v>40000000</v>
      </c>
      <c r="E1165" s="1">
        <f t="shared" si="18"/>
        <v>10859889</v>
      </c>
    </row>
    <row r="1166" spans="2:5" x14ac:dyDescent="0.3">
      <c r="B1166" t="str">
        <v>The Living Daylights</v>
      </c>
      <c r="C1166">
        <f>_xlfn.XLOOKUP($B1166,IMDB_Movies_2[movie_title],IMDB_Movies_2[gross])</f>
        <v>51185897</v>
      </c>
      <c r="D1166">
        <f>_xlfn.XLOOKUP($B1166,IMDB_Movies_2[movie_title],IMDB_Movies_2[budget])</f>
        <v>30000000</v>
      </c>
      <c r="E1166" s="1">
        <f t="shared" si="18"/>
        <v>21185897</v>
      </c>
    </row>
    <row r="1167" spans="2:5" x14ac:dyDescent="0.3">
      <c r="B1167" t="str">
        <v>Predators</v>
      </c>
      <c r="C1167">
        <f>_xlfn.XLOOKUP($B1167,IMDB_Movies_2[movie_title],IMDB_Movies_2[gross])</f>
        <v>52000688</v>
      </c>
      <c r="D1167">
        <f>_xlfn.XLOOKUP($B1167,IMDB_Movies_2[movie_title],IMDB_Movies_2[budget])</f>
        <v>40000000</v>
      </c>
      <c r="E1167" s="1">
        <f t="shared" si="18"/>
        <v>12000688</v>
      </c>
    </row>
    <row r="1168" spans="2:5" x14ac:dyDescent="0.3">
      <c r="B1168" t="str">
        <v>Legal Eagles</v>
      </c>
      <c r="C1168">
        <f>_xlfn.XLOOKUP($B1168,IMDB_Movies_2[movie_title],IMDB_Movies_2[gross])</f>
        <v>49851591</v>
      </c>
      <c r="D1168">
        <f>_xlfn.XLOOKUP($B1168,IMDB_Movies_2[movie_title],IMDB_Movies_2[budget])</f>
        <v>40000000</v>
      </c>
      <c r="E1168" s="1">
        <f t="shared" si="18"/>
        <v>9851591</v>
      </c>
    </row>
    <row r="1169" spans="2:5" x14ac:dyDescent="0.3">
      <c r="B1169" t="str">
        <v>Secret Window</v>
      </c>
      <c r="C1169">
        <f>_xlfn.XLOOKUP($B1169,IMDB_Movies_2[movie_title],IMDB_Movies_2[gross])</f>
        <v>47781388</v>
      </c>
      <c r="D1169">
        <f>_xlfn.XLOOKUP($B1169,IMDB_Movies_2[movie_title],IMDB_Movies_2[budget])</f>
        <v>40000000</v>
      </c>
      <c r="E1169" s="1">
        <f t="shared" si="18"/>
        <v>7781388</v>
      </c>
    </row>
    <row r="1170" spans="2:5" x14ac:dyDescent="0.3">
      <c r="B1170" t="str">
        <v>The Lake House</v>
      </c>
      <c r="C1170">
        <f>_xlfn.XLOOKUP($B1170,IMDB_Movies_2[movie_title],IMDB_Movies_2[gross])</f>
        <v>52320979</v>
      </c>
      <c r="D1170">
        <f>_xlfn.XLOOKUP($B1170,IMDB_Movies_2[movie_title],IMDB_Movies_2[budget])</f>
        <v>40000000</v>
      </c>
      <c r="E1170" s="1">
        <f t="shared" si="18"/>
        <v>12320979</v>
      </c>
    </row>
    <row r="1171" spans="2:5" x14ac:dyDescent="0.3">
      <c r="B1171" t="str">
        <v>The Skeleton Key</v>
      </c>
      <c r="C1171">
        <f>_xlfn.XLOOKUP($B1171,IMDB_Movies_2[movie_title],IMDB_Movies_2[gross])</f>
        <v>47806295</v>
      </c>
      <c r="D1171">
        <f>_xlfn.XLOOKUP($B1171,IMDB_Movies_2[movie_title],IMDB_Movies_2[budget])</f>
        <v>43000000</v>
      </c>
      <c r="E1171" s="1">
        <f t="shared" si="18"/>
        <v>4806295</v>
      </c>
    </row>
    <row r="1172" spans="2:5" x14ac:dyDescent="0.3">
      <c r="B1172" t="str">
        <v>The Odd Life of Timothy Green</v>
      </c>
      <c r="C1172">
        <f>_xlfn.XLOOKUP($B1172,IMDB_Movies_2[movie_title],IMDB_Movies_2[gross])</f>
        <v>51853450</v>
      </c>
      <c r="D1172">
        <f>_xlfn.XLOOKUP($B1172,IMDB_Movies_2[movie_title],IMDB_Movies_2[budget])</f>
        <v>25000000</v>
      </c>
      <c r="E1172" s="1">
        <f t="shared" si="18"/>
        <v>26853450</v>
      </c>
    </row>
    <row r="1173" spans="2:5" x14ac:dyDescent="0.3">
      <c r="B1173" t="str">
        <v>Made of Honor</v>
      </c>
      <c r="C1173">
        <f>_xlfn.XLOOKUP($B1173,IMDB_Movies_2[movie_title],IMDB_Movies_2[gross])</f>
        <v>46012734</v>
      </c>
      <c r="D1173">
        <f>_xlfn.XLOOKUP($B1173,IMDB_Movies_2[movie_title],IMDB_Movies_2[budget])</f>
        <v>40000000</v>
      </c>
      <c r="E1173" s="1">
        <f t="shared" si="18"/>
        <v>6012734</v>
      </c>
    </row>
    <row r="1174" spans="2:5" x14ac:dyDescent="0.3">
      <c r="B1174" t="str">
        <v>Jersey Boys</v>
      </c>
      <c r="C1174">
        <f>_xlfn.XLOOKUP($B1174,IMDB_Movies_2[movie_title],IMDB_Movies_2[gross])</f>
        <v>47034272</v>
      </c>
      <c r="D1174">
        <f>_xlfn.XLOOKUP($B1174,IMDB_Movies_2[movie_title],IMDB_Movies_2[budget])</f>
        <v>40000000</v>
      </c>
      <c r="E1174" s="1">
        <f t="shared" si="18"/>
        <v>7034272</v>
      </c>
    </row>
    <row r="1175" spans="2:5" x14ac:dyDescent="0.3">
      <c r="B1175" t="str">
        <v>The Rainmaker</v>
      </c>
      <c r="C1175">
        <f>_xlfn.XLOOKUP($B1175,IMDB_Movies_2[movie_title],IMDB_Movies_2[gross])</f>
        <v>45856732</v>
      </c>
      <c r="D1175">
        <f>_xlfn.XLOOKUP($B1175,IMDB_Movies_2[movie_title],IMDB_Movies_2[budget])</f>
        <v>40000000</v>
      </c>
      <c r="E1175" s="1">
        <f t="shared" si="18"/>
        <v>5856732</v>
      </c>
    </row>
    <row r="1176" spans="2:5" x14ac:dyDescent="0.3">
      <c r="B1176" t="str">
        <v>Gothika</v>
      </c>
      <c r="C1176">
        <f>_xlfn.XLOOKUP($B1176,IMDB_Movies_2[movie_title],IMDB_Movies_2[gross])</f>
        <v>59588068</v>
      </c>
      <c r="D1176">
        <f>_xlfn.XLOOKUP($B1176,IMDB_Movies_2[movie_title],IMDB_Movies_2[budget])</f>
        <v>40000000</v>
      </c>
      <c r="E1176" s="1">
        <f t="shared" si="18"/>
        <v>19588068</v>
      </c>
    </row>
    <row r="1177" spans="2:5" x14ac:dyDescent="0.3">
      <c r="B1177" t="str">
        <v>Amistad</v>
      </c>
      <c r="C1177">
        <f>_xlfn.XLOOKUP($B1177,IMDB_Movies_2[movie_title],IMDB_Movies_2[gross])</f>
        <v>44175394</v>
      </c>
      <c r="D1177">
        <f>_xlfn.XLOOKUP($B1177,IMDB_Movies_2[movie_title],IMDB_Movies_2[budget])</f>
        <v>36000000</v>
      </c>
      <c r="E1177" s="1">
        <f t="shared" si="18"/>
        <v>8175394</v>
      </c>
    </row>
    <row r="1178" spans="2:5" x14ac:dyDescent="0.3">
      <c r="B1178" t="str">
        <v>Medicine Man</v>
      </c>
      <c r="C1178">
        <f>_xlfn.XLOOKUP($B1178,IMDB_Movies_2[movie_title],IMDB_Movies_2[gross])</f>
        <v>45500797</v>
      </c>
      <c r="D1178">
        <f>_xlfn.XLOOKUP($B1178,IMDB_Movies_2[movie_title],IMDB_Movies_2[budget])</f>
        <v>40000000</v>
      </c>
      <c r="E1178" s="1">
        <f t="shared" si="18"/>
        <v>5500797</v>
      </c>
    </row>
    <row r="1179" spans="2:5" x14ac:dyDescent="0.3">
      <c r="B1179" t="str">
        <v>Aliens vs. Predator: Requiem</v>
      </c>
      <c r="C1179">
        <f>_xlfn.XLOOKUP($B1179,IMDB_Movies_2[movie_title],IMDB_Movies_2[gross])</f>
        <v>41797066</v>
      </c>
      <c r="D1179">
        <f>_xlfn.XLOOKUP($B1179,IMDB_Movies_2[movie_title],IMDB_Movies_2[budget])</f>
        <v>40000000</v>
      </c>
      <c r="E1179" s="1">
        <f t="shared" si="18"/>
        <v>1797066</v>
      </c>
    </row>
    <row r="1180" spans="2:5" x14ac:dyDescent="0.3">
      <c r="B1180" t="str">
        <v>RiÂ¢hie RiÂ¢h</v>
      </c>
      <c r="C1180">
        <f>_xlfn.XLOOKUP($B1180,IMDB_Movies_2[movie_title],IMDB_Movies_2[gross])</f>
        <v>38087756</v>
      </c>
      <c r="D1180">
        <f>_xlfn.XLOOKUP($B1180,IMDB_Movies_2[movie_title],IMDB_Movies_2[budget])</f>
        <v>40000000</v>
      </c>
      <c r="E1180" s="1">
        <f t="shared" si="18"/>
        <v>-1912244</v>
      </c>
    </row>
    <row r="1181" spans="2:5" x14ac:dyDescent="0.3">
      <c r="B1181" t="str">
        <v>Autumn in New York</v>
      </c>
      <c r="C1181">
        <f>_xlfn.XLOOKUP($B1181,IMDB_Movies_2[movie_title],IMDB_Movies_2[gross])</f>
        <v>37752931</v>
      </c>
      <c r="D1181">
        <f>_xlfn.XLOOKUP($B1181,IMDB_Movies_2[movie_title],IMDB_Movies_2[budget])</f>
        <v>40000000</v>
      </c>
      <c r="E1181" s="1">
        <f t="shared" si="18"/>
        <v>-2247069</v>
      </c>
    </row>
    <row r="1182" spans="2:5" x14ac:dyDescent="0.3">
      <c r="B1182" t="str">
        <v>Paul</v>
      </c>
      <c r="C1182">
        <f>_xlfn.XLOOKUP($B1182,IMDB_Movies_2[movie_title],IMDB_Movies_2[gross])</f>
        <v>37371385</v>
      </c>
      <c r="D1182">
        <f>_xlfn.XLOOKUP($B1182,IMDB_Movies_2[movie_title],IMDB_Movies_2[budget])</f>
        <v>40000000</v>
      </c>
      <c r="E1182" s="1">
        <f t="shared" si="18"/>
        <v>-2628615</v>
      </c>
    </row>
    <row r="1183" spans="2:5" x14ac:dyDescent="0.3">
      <c r="B1183" t="str">
        <v>The Guilt Trip</v>
      </c>
      <c r="C1183">
        <f>_xlfn.XLOOKUP($B1183,IMDB_Movies_2[movie_title],IMDB_Movies_2[gross])</f>
        <v>37101011</v>
      </c>
      <c r="D1183">
        <f>_xlfn.XLOOKUP($B1183,IMDB_Movies_2[movie_title],IMDB_Movies_2[budget])</f>
        <v>40000000</v>
      </c>
      <c r="E1183" s="1">
        <f t="shared" si="18"/>
        <v>-2898989</v>
      </c>
    </row>
    <row r="1184" spans="2:5" x14ac:dyDescent="0.3">
      <c r="B1184" t="str">
        <v>Scream 4</v>
      </c>
      <c r="C1184">
        <f>_xlfn.XLOOKUP($B1184,IMDB_Movies_2[movie_title],IMDB_Movies_2[gross])</f>
        <v>38176892</v>
      </c>
      <c r="D1184">
        <f>_xlfn.XLOOKUP($B1184,IMDB_Movies_2[movie_title],IMDB_Movies_2[budget])</f>
        <v>40000000</v>
      </c>
      <c r="E1184" s="1">
        <f t="shared" si="18"/>
        <v>-1823108</v>
      </c>
    </row>
    <row r="1185" spans="2:5" x14ac:dyDescent="0.3">
      <c r="B1185" t="str">
        <v>8MM</v>
      </c>
      <c r="C1185">
        <f>_xlfn.XLOOKUP($B1185,IMDB_Movies_2[movie_title],IMDB_Movies_2[gross])</f>
        <v>36283504</v>
      </c>
      <c r="D1185">
        <f>_xlfn.XLOOKUP($B1185,IMDB_Movies_2[movie_title],IMDB_Movies_2[budget])</f>
        <v>40000000</v>
      </c>
      <c r="E1185" s="1">
        <f t="shared" si="18"/>
        <v>-3716496</v>
      </c>
    </row>
    <row r="1186" spans="2:5" x14ac:dyDescent="0.3">
      <c r="B1186" t="str">
        <v>The Doors</v>
      </c>
      <c r="C1186">
        <f>_xlfn.XLOOKUP($B1186,IMDB_Movies_2[movie_title],IMDB_Movies_2[gross])</f>
        <v>35183792</v>
      </c>
      <c r="D1186">
        <f>_xlfn.XLOOKUP($B1186,IMDB_Movies_2[movie_title],IMDB_Movies_2[budget])</f>
        <v>38000000</v>
      </c>
      <c r="E1186" s="1">
        <f t="shared" si="18"/>
        <v>-2816208</v>
      </c>
    </row>
    <row r="1187" spans="2:5" x14ac:dyDescent="0.3">
      <c r="B1187" t="str">
        <v>Sex Tape</v>
      </c>
      <c r="C1187">
        <f>_xlfn.XLOOKUP($B1187,IMDB_Movies_2[movie_title],IMDB_Movies_2[gross])</f>
        <v>38543473</v>
      </c>
      <c r="D1187">
        <f>_xlfn.XLOOKUP($B1187,IMDB_Movies_2[movie_title],IMDB_Movies_2[budget])</f>
        <v>40000000</v>
      </c>
      <c r="E1187" s="1">
        <f t="shared" si="18"/>
        <v>-1456527</v>
      </c>
    </row>
    <row r="1188" spans="2:5" x14ac:dyDescent="0.3">
      <c r="B1188" t="str">
        <v>Hanging Up</v>
      </c>
      <c r="C1188">
        <f>_xlfn.XLOOKUP($B1188,IMDB_Movies_2[movie_title],IMDB_Movies_2[gross])</f>
        <v>36037909</v>
      </c>
      <c r="D1188">
        <f>_xlfn.XLOOKUP($B1188,IMDB_Movies_2[movie_title],IMDB_Movies_2[budget])</f>
        <v>60000000</v>
      </c>
      <c r="E1188" s="1">
        <f t="shared" si="18"/>
        <v>-23962091</v>
      </c>
    </row>
    <row r="1189" spans="2:5" x14ac:dyDescent="0.3">
      <c r="B1189" t="str">
        <v>Final Destination 5</v>
      </c>
      <c r="C1189">
        <f>_xlfn.XLOOKUP($B1189,IMDB_Movies_2[movie_title],IMDB_Movies_2[gross])</f>
        <v>42575718</v>
      </c>
      <c r="D1189">
        <f>_xlfn.XLOOKUP($B1189,IMDB_Movies_2[movie_title],IMDB_Movies_2[budget])</f>
        <v>40000000</v>
      </c>
      <c r="E1189" s="1">
        <f t="shared" si="18"/>
        <v>2575718</v>
      </c>
    </row>
    <row r="1190" spans="2:5" x14ac:dyDescent="0.3">
      <c r="B1190" t="str">
        <v>Mickey Blue Eyes</v>
      </c>
      <c r="C1190">
        <f>_xlfn.XLOOKUP($B1190,IMDB_Movies_2[movie_title],IMDB_Movies_2[gross])</f>
        <v>33864342</v>
      </c>
      <c r="D1190">
        <f>_xlfn.XLOOKUP($B1190,IMDB_Movies_2[movie_title],IMDB_Movies_2[budget])</f>
        <v>40000000</v>
      </c>
      <c r="E1190" s="1">
        <f t="shared" si="18"/>
        <v>-6135658</v>
      </c>
    </row>
    <row r="1191" spans="2:5" x14ac:dyDescent="0.3">
      <c r="B1191" t="str">
        <v>Pay It Forward</v>
      </c>
      <c r="C1191">
        <f>_xlfn.XLOOKUP($B1191,IMDB_Movies_2[movie_title],IMDB_Movies_2[gross])</f>
        <v>33508922</v>
      </c>
      <c r="D1191">
        <f>_xlfn.XLOOKUP($B1191,IMDB_Movies_2[movie_title],IMDB_Movies_2[budget])</f>
        <v>40000000</v>
      </c>
      <c r="E1191" s="1">
        <f t="shared" si="18"/>
        <v>-6491078</v>
      </c>
    </row>
    <row r="1192" spans="2:5" x14ac:dyDescent="0.3">
      <c r="B1192" t="str">
        <v>Fever Pitch</v>
      </c>
      <c r="C1192">
        <f>_xlfn.XLOOKUP($B1192,IMDB_Movies_2[movie_title],IMDB_Movies_2[gross])</f>
        <v>42071069</v>
      </c>
      <c r="D1192">
        <f>_xlfn.XLOOKUP($B1192,IMDB_Movies_2[movie_title],IMDB_Movies_2[budget])</f>
        <v>30000000</v>
      </c>
      <c r="E1192" s="1">
        <f t="shared" si="18"/>
        <v>12071069</v>
      </c>
    </row>
    <row r="1193" spans="2:5" x14ac:dyDescent="0.3">
      <c r="B1193" t="str">
        <v>Drillbit Taylor</v>
      </c>
      <c r="C1193">
        <f>_xlfn.XLOOKUP($B1193,IMDB_Movies_2[movie_title],IMDB_Movies_2[gross])</f>
        <v>32853640</v>
      </c>
      <c r="D1193">
        <f>_xlfn.XLOOKUP($B1193,IMDB_Movies_2[movie_title],IMDB_Movies_2[budget])</f>
        <v>40000000</v>
      </c>
      <c r="E1193" s="1">
        <f t="shared" si="18"/>
        <v>-7146360</v>
      </c>
    </row>
    <row r="1194" spans="2:5" x14ac:dyDescent="0.3">
      <c r="B1194" t="str">
        <v>A Million Ways to Die in the West</v>
      </c>
      <c r="C1194">
        <f>_xlfn.XLOOKUP($B1194,IMDB_Movies_2[movie_title],IMDB_Movies_2[gross])</f>
        <v>42615685</v>
      </c>
      <c r="D1194">
        <f>_xlfn.XLOOKUP($B1194,IMDB_Movies_2[movie_title],IMDB_Movies_2[budget])</f>
        <v>40000000</v>
      </c>
      <c r="E1194" s="1">
        <f t="shared" si="18"/>
        <v>2615685</v>
      </c>
    </row>
    <row r="1195" spans="2:5" x14ac:dyDescent="0.3">
      <c r="B1195" t="str">
        <v>The Shadow</v>
      </c>
      <c r="C1195">
        <f>_xlfn.XLOOKUP($B1195,IMDB_Movies_2[movie_title],IMDB_Movies_2[gross])</f>
        <v>32055248</v>
      </c>
      <c r="D1195">
        <f>_xlfn.XLOOKUP($B1195,IMDB_Movies_2[movie_title],IMDB_Movies_2[budget])</f>
        <v>25000000</v>
      </c>
      <c r="E1195" s="1">
        <f t="shared" si="18"/>
        <v>7055248</v>
      </c>
    </row>
    <row r="1196" spans="2:5" x14ac:dyDescent="0.3">
      <c r="B1196" t="str">
        <v>Extremely Loud &amp; Incredibly Close</v>
      </c>
      <c r="C1196">
        <f>_xlfn.XLOOKUP($B1196,IMDB_Movies_2[movie_title],IMDB_Movies_2[gross])</f>
        <v>31836745</v>
      </c>
      <c r="D1196">
        <f>_xlfn.XLOOKUP($B1196,IMDB_Movies_2[movie_title],IMDB_Movies_2[budget])</f>
        <v>40000000</v>
      </c>
      <c r="E1196" s="1">
        <f t="shared" si="18"/>
        <v>-8163255</v>
      </c>
    </row>
    <row r="1197" spans="2:5" x14ac:dyDescent="0.3">
      <c r="B1197" t="str">
        <v>Morning Glory</v>
      </c>
      <c r="C1197">
        <f>_xlfn.XLOOKUP($B1197,IMDB_Movies_2[movie_title],IMDB_Movies_2[gross])</f>
        <v>30993544</v>
      </c>
      <c r="D1197">
        <f>_xlfn.XLOOKUP($B1197,IMDB_Movies_2[movie_title],IMDB_Movies_2[budget])</f>
        <v>40000000</v>
      </c>
      <c r="E1197" s="1">
        <f t="shared" si="18"/>
        <v>-9006456</v>
      </c>
    </row>
    <row r="1198" spans="2:5" x14ac:dyDescent="0.3">
      <c r="B1198" t="str">
        <v>Get Rich or Die Tryin'</v>
      </c>
      <c r="C1198">
        <f>_xlfn.XLOOKUP($B1198,IMDB_Movies_2[movie_title],IMDB_Movies_2[gross])</f>
        <v>30981850</v>
      </c>
      <c r="D1198">
        <f>_xlfn.XLOOKUP($B1198,IMDB_Movies_2[movie_title],IMDB_Movies_2[budget])</f>
        <v>40000000</v>
      </c>
      <c r="E1198" s="1">
        <f t="shared" si="18"/>
        <v>-9018150</v>
      </c>
    </row>
    <row r="1199" spans="2:5" x14ac:dyDescent="0.3">
      <c r="B1199" t="str">
        <v>The Art of War</v>
      </c>
      <c r="C1199">
        <f>_xlfn.XLOOKUP($B1199,IMDB_Movies_2[movie_title],IMDB_Movies_2[gross])</f>
        <v>30199105</v>
      </c>
      <c r="D1199">
        <f>_xlfn.XLOOKUP($B1199,IMDB_Movies_2[movie_title],IMDB_Movies_2[budget])</f>
        <v>40000000</v>
      </c>
      <c r="E1199" s="1">
        <f t="shared" si="18"/>
        <v>-9800895</v>
      </c>
    </row>
    <row r="1200" spans="2:5" x14ac:dyDescent="0.3">
      <c r="B1200" t="str">
        <v>Rent</v>
      </c>
      <c r="C1200">
        <f>_xlfn.XLOOKUP($B1200,IMDB_Movies_2[movie_title],IMDB_Movies_2[gross])</f>
        <v>29077547</v>
      </c>
      <c r="D1200">
        <f>_xlfn.XLOOKUP($B1200,IMDB_Movies_2[movie_title],IMDB_Movies_2[budget])</f>
        <v>40000000</v>
      </c>
      <c r="E1200" s="1">
        <f t="shared" si="18"/>
        <v>-10922453</v>
      </c>
    </row>
    <row r="1201" spans="2:5" x14ac:dyDescent="0.3">
      <c r="B1201" t="str">
        <v>Bless the Child</v>
      </c>
      <c r="C1201">
        <f>_xlfn.XLOOKUP($B1201,IMDB_Movies_2[movie_title],IMDB_Movies_2[gross])</f>
        <v>29374178</v>
      </c>
      <c r="D1201">
        <f>_xlfn.XLOOKUP($B1201,IMDB_Movies_2[movie_title],IMDB_Movies_2[budget])</f>
        <v>40000000</v>
      </c>
      <c r="E1201" s="1">
        <f t="shared" si="18"/>
        <v>-10625822</v>
      </c>
    </row>
    <row r="1202" spans="2:5" x14ac:dyDescent="0.3">
      <c r="B1202" t="str">
        <v>The Out-of-Towners</v>
      </c>
      <c r="C1202">
        <f>_xlfn.XLOOKUP($B1202,IMDB_Movies_2[movie_title],IMDB_Movies_2[gross])</f>
        <v>28535768</v>
      </c>
      <c r="D1202">
        <f>_xlfn.XLOOKUP($B1202,IMDB_Movies_2[movie_title],IMDB_Movies_2[budget])</f>
        <v>40000000</v>
      </c>
      <c r="E1202" s="1">
        <f t="shared" si="18"/>
        <v>-11464232</v>
      </c>
    </row>
    <row r="1203" spans="2:5" x14ac:dyDescent="0.3">
      <c r="B1203" t="str">
        <v>The Island of Dr. Moreau</v>
      </c>
      <c r="C1203">
        <f>_xlfn.XLOOKUP($B1203,IMDB_Movies_2[movie_title],IMDB_Movies_2[gross])</f>
        <v>27663982</v>
      </c>
      <c r="D1203">
        <f>_xlfn.XLOOKUP($B1203,IMDB_Movies_2[movie_title],IMDB_Movies_2[budget])</f>
        <v>40000000</v>
      </c>
      <c r="E1203" s="1">
        <f t="shared" si="18"/>
        <v>-12336018</v>
      </c>
    </row>
    <row r="1204" spans="2:5" x14ac:dyDescent="0.3">
      <c r="B1204" t="str">
        <v>The Musketeer</v>
      </c>
      <c r="C1204">
        <f>_xlfn.XLOOKUP($B1204,IMDB_Movies_2[movie_title],IMDB_Movies_2[gross])</f>
        <v>27053815</v>
      </c>
      <c r="D1204">
        <f>_xlfn.XLOOKUP($B1204,IMDB_Movies_2[movie_title],IMDB_Movies_2[budget])</f>
        <v>40000000</v>
      </c>
      <c r="E1204" s="1">
        <f t="shared" si="18"/>
        <v>-12946185</v>
      </c>
    </row>
    <row r="1205" spans="2:5" x14ac:dyDescent="0.3">
      <c r="B1205" t="str">
        <v>The Other Boleyn Girl</v>
      </c>
      <c r="C1205">
        <f>_xlfn.XLOOKUP($B1205,IMDB_Movies_2[movie_title],IMDB_Movies_2[gross])</f>
        <v>26814957</v>
      </c>
      <c r="D1205">
        <f>_xlfn.XLOOKUP($B1205,IMDB_Movies_2[movie_title],IMDB_Movies_2[budget])</f>
        <v>35000000</v>
      </c>
      <c r="E1205" s="1">
        <f t="shared" si="18"/>
        <v>-8185043</v>
      </c>
    </row>
    <row r="1206" spans="2:5" x14ac:dyDescent="0.3">
      <c r="B1206" t="str">
        <v>Sweet November</v>
      </c>
      <c r="C1206">
        <f>_xlfn.XLOOKUP($B1206,IMDB_Movies_2[movie_title],IMDB_Movies_2[gross])</f>
        <v>25178165</v>
      </c>
      <c r="D1206">
        <f>_xlfn.XLOOKUP($B1206,IMDB_Movies_2[movie_title],IMDB_Movies_2[budget])</f>
        <v>40000000</v>
      </c>
      <c r="E1206" s="1">
        <f t="shared" si="18"/>
        <v>-14821835</v>
      </c>
    </row>
    <row r="1207" spans="2:5" x14ac:dyDescent="0.3">
      <c r="B1207" t="str">
        <v>The Reaping</v>
      </c>
      <c r="C1207">
        <f>_xlfn.XLOOKUP($B1207,IMDB_Movies_2[movie_title],IMDB_Movies_2[gross])</f>
        <v>25117498</v>
      </c>
      <c r="D1207">
        <f>_xlfn.XLOOKUP($B1207,IMDB_Movies_2[movie_title],IMDB_Movies_2[budget])</f>
        <v>40000000</v>
      </c>
      <c r="E1207" s="1">
        <f t="shared" si="18"/>
        <v>-14882502</v>
      </c>
    </row>
    <row r="1208" spans="2:5" x14ac:dyDescent="0.3">
      <c r="B1208" t="str">
        <v>Mean Streets</v>
      </c>
      <c r="C1208">
        <f>_xlfn.XLOOKUP($B1208,IMDB_Movies_2[movie_title],IMDB_Movies_2[gross])</f>
        <v>32645</v>
      </c>
      <c r="D1208">
        <f>_xlfn.XLOOKUP($B1208,IMDB_Movies_2[movie_title],IMDB_Movies_2[budget])</f>
        <v>500000</v>
      </c>
      <c r="E1208" s="1">
        <f t="shared" si="18"/>
        <v>-467355</v>
      </c>
    </row>
    <row r="1209" spans="2:5" x14ac:dyDescent="0.3">
      <c r="B1209" t="str">
        <v>Renaissance Man</v>
      </c>
      <c r="C1209">
        <f>_xlfn.XLOOKUP($B1209,IMDB_Movies_2[movie_title],IMDB_Movies_2[gross])</f>
        <v>24332324</v>
      </c>
      <c r="D1209">
        <f>_xlfn.XLOOKUP($B1209,IMDB_Movies_2[movie_title],IMDB_Movies_2[budget])</f>
        <v>40000000</v>
      </c>
      <c r="E1209" s="1">
        <f t="shared" si="18"/>
        <v>-15667676</v>
      </c>
    </row>
    <row r="1210" spans="2:5" x14ac:dyDescent="0.3">
      <c r="B1210" t="str">
        <v>Colombiana</v>
      </c>
      <c r="C1210">
        <f>_xlfn.XLOOKUP($B1210,IMDB_Movies_2[movie_title],IMDB_Movies_2[gross])</f>
        <v>36665854</v>
      </c>
      <c r="D1210">
        <f>_xlfn.XLOOKUP($B1210,IMDB_Movies_2[movie_title],IMDB_Movies_2[budget])</f>
        <v>40000000</v>
      </c>
      <c r="E1210" s="1">
        <f t="shared" si="18"/>
        <v>-3334146</v>
      </c>
    </row>
    <row r="1211" spans="2:5" x14ac:dyDescent="0.3">
      <c r="B1211" t="str">
        <v>The Magic Sword: Quest for Camelot</v>
      </c>
      <c r="C1211">
        <f>_xlfn.XLOOKUP($B1211,IMDB_Movies_2[movie_title],IMDB_Movies_2[gross])</f>
        <v>22717758</v>
      </c>
      <c r="D1211">
        <f>_xlfn.XLOOKUP($B1211,IMDB_Movies_2[movie_title],IMDB_Movies_2[budget])</f>
        <v>40000000</v>
      </c>
      <c r="E1211" s="1">
        <f t="shared" si="18"/>
        <v>-17282242</v>
      </c>
    </row>
    <row r="1212" spans="2:5" x14ac:dyDescent="0.3">
      <c r="B1212" t="str">
        <v>City by the Sea</v>
      </c>
      <c r="C1212">
        <f>_xlfn.XLOOKUP($B1212,IMDB_Movies_2[movie_title],IMDB_Movies_2[gross])</f>
        <v>22433915</v>
      </c>
      <c r="D1212">
        <f>_xlfn.XLOOKUP($B1212,IMDB_Movies_2[movie_title],IMDB_Movies_2[budget])</f>
        <v>60000000</v>
      </c>
      <c r="E1212" s="1">
        <f t="shared" si="18"/>
        <v>-37566085</v>
      </c>
    </row>
    <row r="1213" spans="2:5" x14ac:dyDescent="0.3">
      <c r="B1213" t="str">
        <v>At First Sight</v>
      </c>
      <c r="C1213">
        <f>_xlfn.XLOOKUP($B1213,IMDB_Movies_2[movie_title],IMDB_Movies_2[gross])</f>
        <v>22326247</v>
      </c>
      <c r="D1213">
        <f>_xlfn.XLOOKUP($B1213,IMDB_Movies_2[movie_title],IMDB_Movies_2[budget])</f>
        <v>60000000</v>
      </c>
      <c r="E1213" s="1">
        <f t="shared" si="18"/>
        <v>-37673753</v>
      </c>
    </row>
    <row r="1214" spans="2:5" x14ac:dyDescent="0.3">
      <c r="B1214" t="str">
        <v>Torque</v>
      </c>
      <c r="C1214">
        <f>_xlfn.XLOOKUP($B1214,IMDB_Movies_2[movie_title],IMDB_Movies_2[gross])</f>
        <v>21176322</v>
      </c>
      <c r="D1214">
        <f>_xlfn.XLOOKUP($B1214,IMDB_Movies_2[movie_title],IMDB_Movies_2[budget])</f>
        <v>40000000</v>
      </c>
      <c r="E1214" s="1">
        <f t="shared" si="18"/>
        <v>-18823678</v>
      </c>
    </row>
    <row r="1215" spans="2:5" x14ac:dyDescent="0.3">
      <c r="B1215" t="str">
        <v>City Hall</v>
      </c>
      <c r="C1215">
        <f>_xlfn.XLOOKUP($B1215,IMDB_Movies_2[movie_title],IMDB_Movies_2[gross])</f>
        <v>20300000</v>
      </c>
      <c r="D1215">
        <f>_xlfn.XLOOKUP($B1215,IMDB_Movies_2[movie_title],IMDB_Movies_2[budget])</f>
        <v>40000000</v>
      </c>
      <c r="E1215" s="1">
        <f t="shared" si="18"/>
        <v>-19700000</v>
      </c>
    </row>
    <row r="1216" spans="2:5" x14ac:dyDescent="0.3">
      <c r="B1216" t="str">
        <v>Showgirls</v>
      </c>
      <c r="C1216">
        <f>_xlfn.XLOOKUP($B1216,IMDB_Movies_2[movie_title],IMDB_Movies_2[gross])</f>
        <v>20302961</v>
      </c>
      <c r="D1216">
        <f>_xlfn.XLOOKUP($B1216,IMDB_Movies_2[movie_title],IMDB_Movies_2[budget])</f>
        <v>45000000</v>
      </c>
      <c r="E1216" s="1">
        <f t="shared" si="18"/>
        <v>-24697039</v>
      </c>
    </row>
    <row r="1217" spans="2:5" x14ac:dyDescent="0.3">
      <c r="B1217" t="str">
        <v>Marie Antoinette</v>
      </c>
      <c r="C1217">
        <f>_xlfn.XLOOKUP($B1217,IMDB_Movies_2[movie_title],IMDB_Movies_2[gross])</f>
        <v>15962471</v>
      </c>
      <c r="D1217">
        <f>_xlfn.XLOOKUP($B1217,IMDB_Movies_2[movie_title],IMDB_Movies_2[budget])</f>
        <v>40000000</v>
      </c>
      <c r="E1217" s="1">
        <f t="shared" si="18"/>
        <v>-24037529</v>
      </c>
    </row>
    <row r="1218" spans="2:5" x14ac:dyDescent="0.3">
      <c r="B1218" t="str">
        <v>Kiss of Death</v>
      </c>
      <c r="C1218">
        <f>_xlfn.XLOOKUP($B1218,IMDB_Movies_2[movie_title],IMDB_Movies_2[gross])</f>
        <v>14942422</v>
      </c>
      <c r="D1218">
        <f>_xlfn.XLOOKUP($B1218,IMDB_Movies_2[movie_title],IMDB_Movies_2[budget])</f>
        <v>40000000</v>
      </c>
      <c r="E1218" s="1">
        <f t="shared" si="18"/>
        <v>-25057578</v>
      </c>
    </row>
    <row r="1219" spans="2:5" x14ac:dyDescent="0.3">
      <c r="B1219" t="str">
        <v>Get Carter</v>
      </c>
      <c r="C1219">
        <f>_xlfn.XLOOKUP($B1219,IMDB_Movies_2[movie_title],IMDB_Movies_2[gross])</f>
        <v>14967182</v>
      </c>
      <c r="D1219">
        <f>_xlfn.XLOOKUP($B1219,IMDB_Movies_2[movie_title],IMDB_Movies_2[budget])</f>
        <v>40000000</v>
      </c>
      <c r="E1219" s="1">
        <f t="shared" si="18"/>
        <v>-25032818</v>
      </c>
    </row>
    <row r="1220" spans="2:5" x14ac:dyDescent="0.3">
      <c r="B1220" t="str">
        <v>The Impossible</v>
      </c>
      <c r="C1220">
        <f>_xlfn.XLOOKUP($B1220,IMDB_Movies_2[movie_title],IMDB_Movies_2[gross])</f>
        <v>18996755</v>
      </c>
      <c r="D1220">
        <f>_xlfn.XLOOKUP($B1220,IMDB_Movies_2[movie_title],IMDB_Movies_2[budget])</f>
        <v>45000000</v>
      </c>
      <c r="E1220" s="1">
        <f t="shared" si="18"/>
        <v>-26003245</v>
      </c>
    </row>
    <row r="1221" spans="2:5" x14ac:dyDescent="0.3">
      <c r="B1221" t="str">
        <v>Ishtar</v>
      </c>
      <c r="C1221">
        <f>_xlfn.XLOOKUP($B1221,IMDB_Movies_2[movie_title],IMDB_Movies_2[gross])</f>
        <v>14375181</v>
      </c>
      <c r="D1221">
        <f>_xlfn.XLOOKUP($B1221,IMDB_Movies_2[movie_title],IMDB_Movies_2[budget])</f>
        <v>51000000</v>
      </c>
      <c r="E1221" s="1">
        <f t="shared" ref="E1221:E1284" si="19">C1221-D1221</f>
        <v>-36624819</v>
      </c>
    </row>
    <row r="1222" spans="2:5" x14ac:dyDescent="0.3">
      <c r="B1222" t="str">
        <v>Fantastic Mr. Fox</v>
      </c>
      <c r="C1222">
        <f>_xlfn.XLOOKUP($B1222,IMDB_Movies_2[movie_title],IMDB_Movies_2[gross])</f>
        <v>20999103</v>
      </c>
      <c r="D1222">
        <f>_xlfn.XLOOKUP($B1222,IMDB_Movies_2[movie_title],IMDB_Movies_2[budget])</f>
        <v>40000000</v>
      </c>
      <c r="E1222" s="1">
        <f t="shared" si="19"/>
        <v>-19000897</v>
      </c>
    </row>
    <row r="1223" spans="2:5" x14ac:dyDescent="0.3">
      <c r="B1223" t="str">
        <v>Life or Something Like It</v>
      </c>
      <c r="C1223">
        <f>_xlfn.XLOOKUP($B1223,IMDB_Movies_2[movie_title],IMDB_Movies_2[gross])</f>
        <v>14448589</v>
      </c>
      <c r="D1223">
        <f>_xlfn.XLOOKUP($B1223,IMDB_Movies_2[movie_title],IMDB_Movies_2[budget])</f>
        <v>40000000</v>
      </c>
      <c r="E1223" s="1">
        <f t="shared" si="19"/>
        <v>-25551411</v>
      </c>
    </row>
    <row r="1224" spans="2:5" x14ac:dyDescent="0.3">
      <c r="B1224" t="str">
        <v>Memoirs of an Invisible Man</v>
      </c>
      <c r="C1224">
        <f>_xlfn.XLOOKUP($B1224,IMDB_Movies_2[movie_title],IMDB_Movies_2[gross])</f>
        <v>14358033</v>
      </c>
      <c r="D1224">
        <f>_xlfn.XLOOKUP($B1224,IMDB_Movies_2[movie_title],IMDB_Movies_2[budget])</f>
        <v>40000000</v>
      </c>
      <c r="E1224" s="1">
        <f t="shared" si="19"/>
        <v>-25641967</v>
      </c>
    </row>
    <row r="1225" spans="2:5" x14ac:dyDescent="0.3">
      <c r="B1225" t="str">
        <v>AmÃ©lie</v>
      </c>
      <c r="C1225">
        <f>_xlfn.XLOOKUP($B1225,IMDB_Movies_2[movie_title],IMDB_Movies_2[gross])</f>
        <v>33201661</v>
      </c>
      <c r="D1225">
        <f>_xlfn.XLOOKUP($B1225,IMDB_Movies_2[movie_title],IMDB_Movies_2[budget])</f>
        <v>77000000</v>
      </c>
      <c r="E1225" s="1">
        <f t="shared" si="19"/>
        <v>-43798339</v>
      </c>
    </row>
    <row r="1226" spans="2:5" x14ac:dyDescent="0.3">
      <c r="B1226" t="str">
        <v>New York Minute</v>
      </c>
      <c r="C1226">
        <f>_xlfn.XLOOKUP($B1226,IMDB_Movies_2[movie_title],IMDB_Movies_2[gross])</f>
        <v>14018364</v>
      </c>
      <c r="D1226">
        <f>_xlfn.XLOOKUP($B1226,IMDB_Movies_2[movie_title],IMDB_Movies_2[budget])</f>
        <v>30000000</v>
      </c>
      <c r="E1226" s="1">
        <f t="shared" si="19"/>
        <v>-15981636</v>
      </c>
    </row>
    <row r="1227" spans="2:5" x14ac:dyDescent="0.3">
      <c r="B1227" t="str">
        <v>Alfie</v>
      </c>
      <c r="C1227">
        <f>_xlfn.XLOOKUP($B1227,IMDB_Movies_2[movie_title],IMDB_Movies_2[gross])</f>
        <v>13395939</v>
      </c>
      <c r="D1227">
        <f>_xlfn.XLOOKUP($B1227,IMDB_Movies_2[movie_title],IMDB_Movies_2[budget])</f>
        <v>60000000</v>
      </c>
      <c r="E1227" s="1">
        <f t="shared" si="19"/>
        <v>-46604061</v>
      </c>
    </row>
    <row r="1228" spans="2:5" x14ac:dyDescent="0.3">
      <c r="B1228" t="str">
        <v>Big Miracle</v>
      </c>
      <c r="C1228">
        <f>_xlfn.XLOOKUP($B1228,IMDB_Movies_2[movie_title],IMDB_Movies_2[gross])</f>
        <v>20113965</v>
      </c>
      <c r="D1228">
        <f>_xlfn.XLOOKUP($B1228,IMDB_Movies_2[movie_title],IMDB_Movies_2[budget])</f>
        <v>40000000</v>
      </c>
      <c r="E1228" s="1">
        <f t="shared" si="19"/>
        <v>-19886035</v>
      </c>
    </row>
    <row r="1229" spans="2:5" x14ac:dyDescent="0.3">
      <c r="B1229" t="str">
        <v>The Deep End of the Ocean</v>
      </c>
      <c r="C1229">
        <f>_xlfn.XLOOKUP($B1229,IMDB_Movies_2[movie_title],IMDB_Movies_2[gross])</f>
        <v>13376506</v>
      </c>
      <c r="D1229">
        <f>_xlfn.XLOOKUP($B1229,IMDB_Movies_2[movie_title],IMDB_Movies_2[budget])</f>
        <v>40000000</v>
      </c>
      <c r="E1229" s="1">
        <f t="shared" si="19"/>
        <v>-26623494</v>
      </c>
    </row>
    <row r="1230" spans="2:5" x14ac:dyDescent="0.3">
      <c r="B1230" t="str">
        <v>Feardotcom</v>
      </c>
      <c r="C1230">
        <f>_xlfn.XLOOKUP($B1230,IMDB_Movies_2[movie_title],IMDB_Movies_2[gross])</f>
        <v>13208023</v>
      </c>
      <c r="D1230">
        <f>_xlfn.XLOOKUP($B1230,IMDB_Movies_2[movie_title],IMDB_Movies_2[budget])</f>
        <v>42000000</v>
      </c>
      <c r="E1230" s="1">
        <f t="shared" si="19"/>
        <v>-28791977</v>
      </c>
    </row>
    <row r="1231" spans="2:5" x14ac:dyDescent="0.3">
      <c r="B1231" t="str">
        <v>Cirque du Freak: The Vampire's Assistant</v>
      </c>
      <c r="C1231">
        <f>_xlfn.XLOOKUP($B1231,IMDB_Movies_2[movie_title],IMDB_Movies_2[gross])</f>
        <v>13838130</v>
      </c>
      <c r="D1231">
        <f>_xlfn.XLOOKUP($B1231,IMDB_Movies_2[movie_title],IMDB_Movies_2[budget])</f>
        <v>40000000</v>
      </c>
      <c r="E1231" s="1">
        <f t="shared" si="19"/>
        <v>-26161870</v>
      </c>
    </row>
    <row r="1232" spans="2:5" x14ac:dyDescent="0.3">
      <c r="B1232" t="str">
        <v>Duplex</v>
      </c>
      <c r="C1232">
        <f>_xlfn.XLOOKUP($B1232,IMDB_Movies_2[movie_title],IMDB_Movies_2[gross])</f>
        <v>9652000</v>
      </c>
      <c r="D1232">
        <f>_xlfn.XLOOKUP($B1232,IMDB_Movies_2[movie_title],IMDB_Movies_2[budget])</f>
        <v>40000000</v>
      </c>
      <c r="E1232" s="1">
        <f t="shared" si="19"/>
        <v>-30348000</v>
      </c>
    </row>
    <row r="1233" spans="2:5" x14ac:dyDescent="0.3">
      <c r="B1233" t="str">
        <v>Raise the Titanic</v>
      </c>
      <c r="C1233">
        <f>_xlfn.XLOOKUP($B1233,IMDB_Movies_2[movie_title],IMDB_Movies_2[gross])</f>
        <v>7000000</v>
      </c>
      <c r="D1233">
        <f>_xlfn.XLOOKUP($B1233,IMDB_Movies_2[movie_title],IMDB_Movies_2[budget])</f>
        <v>36000000</v>
      </c>
      <c r="E1233" s="1">
        <f t="shared" si="19"/>
        <v>-29000000</v>
      </c>
    </row>
    <row r="1234" spans="2:5" x14ac:dyDescent="0.3">
      <c r="B1234" t="str">
        <v>Universal Soldier: The Return</v>
      </c>
      <c r="C1234">
        <f>_xlfn.XLOOKUP($B1234,IMDB_Movies_2[movie_title],IMDB_Movies_2[gross])</f>
        <v>10431220</v>
      </c>
      <c r="D1234">
        <f>_xlfn.XLOOKUP($B1234,IMDB_Movies_2[movie_title],IMDB_Movies_2[budget])</f>
        <v>24000000</v>
      </c>
      <c r="E1234" s="1">
        <f t="shared" si="19"/>
        <v>-13568780</v>
      </c>
    </row>
    <row r="1235" spans="2:5" x14ac:dyDescent="0.3">
      <c r="B1235" t="str">
        <v>Pandorum</v>
      </c>
      <c r="C1235">
        <f>_xlfn.XLOOKUP($B1235,IMDB_Movies_2[movie_title],IMDB_Movies_2[gross])</f>
        <v>10326062</v>
      </c>
      <c r="D1235">
        <f>_xlfn.XLOOKUP($B1235,IMDB_Movies_2[movie_title],IMDB_Movies_2[budget])</f>
        <v>33000000</v>
      </c>
      <c r="E1235" s="1">
        <f t="shared" si="19"/>
        <v>-22673938</v>
      </c>
    </row>
    <row r="1236" spans="2:5" x14ac:dyDescent="0.3">
      <c r="B1236" t="str">
        <v>Impostor</v>
      </c>
      <c r="C1236">
        <f>_xlfn.XLOOKUP($B1236,IMDB_Movies_2[movie_title],IMDB_Movies_2[gross])</f>
        <v>6114237</v>
      </c>
      <c r="D1236">
        <f>_xlfn.XLOOKUP($B1236,IMDB_Movies_2[movie_title],IMDB_Movies_2[budget])</f>
        <v>40000000</v>
      </c>
      <c r="E1236" s="1">
        <f t="shared" si="19"/>
        <v>-33885763</v>
      </c>
    </row>
    <row r="1237" spans="2:5" x14ac:dyDescent="0.3">
      <c r="B1237" t="str">
        <v>Extreme Ops</v>
      </c>
      <c r="C1237">
        <f>_xlfn.XLOOKUP($B1237,IMDB_Movies_2[movie_title],IMDB_Movies_2[gross])</f>
        <v>4835968</v>
      </c>
      <c r="D1237">
        <f>_xlfn.XLOOKUP($B1237,IMDB_Movies_2[movie_title],IMDB_Movies_2[budget])</f>
        <v>40000000</v>
      </c>
      <c r="E1237" s="1">
        <f t="shared" si="19"/>
        <v>-35164032</v>
      </c>
    </row>
    <row r="1238" spans="2:5" x14ac:dyDescent="0.3">
      <c r="B1238" t="str">
        <v>Just Visiting</v>
      </c>
      <c r="C1238">
        <f>_xlfn.XLOOKUP($B1238,IMDB_Movies_2[movie_title],IMDB_Movies_2[gross])</f>
        <v>4777007</v>
      </c>
      <c r="D1238">
        <f>_xlfn.XLOOKUP($B1238,IMDB_Movies_2[movie_title],IMDB_Movies_2[budget])</f>
        <v>40000000</v>
      </c>
      <c r="E1238" s="1">
        <f t="shared" si="19"/>
        <v>-35222993</v>
      </c>
    </row>
    <row r="1239" spans="2:5" x14ac:dyDescent="0.3">
      <c r="B1239" t="str">
        <v>Sunshine</v>
      </c>
      <c r="C1239">
        <f>_xlfn.XLOOKUP($B1239,IMDB_Movies_2[movie_title],IMDB_Movies_2[gross])</f>
        <v>3675072</v>
      </c>
      <c r="D1239">
        <f>_xlfn.XLOOKUP($B1239,IMDB_Movies_2[movie_title],IMDB_Movies_2[budget])</f>
        <v>26000000</v>
      </c>
      <c r="E1239" s="1">
        <f t="shared" si="19"/>
        <v>-22324928</v>
      </c>
    </row>
    <row r="1240" spans="2:5" x14ac:dyDescent="0.3">
      <c r="B1240" t="str">
        <v>A Thousand Words</v>
      </c>
      <c r="C1240">
        <f>_xlfn.XLOOKUP($B1240,IMDB_Movies_2[movie_title],IMDB_Movies_2[gross])</f>
        <v>18438149</v>
      </c>
      <c r="D1240">
        <f>_xlfn.XLOOKUP($B1240,IMDB_Movies_2[movie_title],IMDB_Movies_2[budget])</f>
        <v>40000000</v>
      </c>
      <c r="E1240" s="1">
        <f t="shared" si="19"/>
        <v>-21561851</v>
      </c>
    </row>
    <row r="1241" spans="2:5" x14ac:dyDescent="0.3">
      <c r="B1241" t="str">
        <v>Delgo</v>
      </c>
      <c r="C1241">
        <f>_xlfn.XLOOKUP($B1241,IMDB_Movies_2[movie_title],IMDB_Movies_2[gross])</f>
        <v>511920</v>
      </c>
      <c r="D1241">
        <f>_xlfn.XLOOKUP($B1241,IMDB_Movies_2[movie_title],IMDB_Movies_2[budget])</f>
        <v>40000000</v>
      </c>
      <c r="E1241" s="1">
        <f t="shared" si="19"/>
        <v>-39488080</v>
      </c>
    </row>
    <row r="1242" spans="2:5" x14ac:dyDescent="0.3">
      <c r="B1242" t="str">
        <v>The Gunman</v>
      </c>
      <c r="C1242">
        <f>_xlfn.XLOOKUP($B1242,IMDB_Movies_2[movie_title],IMDB_Movies_2[gross])</f>
        <v>10640645</v>
      </c>
      <c r="D1242">
        <f>_xlfn.XLOOKUP($B1242,IMDB_Movies_2[movie_title],IMDB_Movies_2[budget])</f>
        <v>40000000</v>
      </c>
      <c r="E1242" s="1">
        <f t="shared" si="19"/>
        <v>-29359355</v>
      </c>
    </row>
    <row r="1243" spans="2:5" x14ac:dyDescent="0.3">
      <c r="B1243" t="str">
        <v>Alex Rider: Operation Stormbreaker</v>
      </c>
      <c r="C1243">
        <f>_xlfn.XLOOKUP($B1243,IMDB_Movies_2[movie_title],IMDB_Movies_2[gross])</f>
        <v>652526</v>
      </c>
      <c r="D1243">
        <f>_xlfn.XLOOKUP($B1243,IMDB_Movies_2[movie_title],IMDB_Movies_2[budget])</f>
        <v>40000000</v>
      </c>
      <c r="E1243" s="1">
        <f t="shared" si="19"/>
        <v>-39347474</v>
      </c>
    </row>
    <row r="1244" spans="2:5" x14ac:dyDescent="0.3">
      <c r="B1244" t="str">
        <v>Disturbia</v>
      </c>
      <c r="C1244">
        <f>_xlfn.XLOOKUP($B1244,IMDB_Movies_2[movie_title],IMDB_Movies_2[gross])</f>
        <v>80050171</v>
      </c>
      <c r="D1244">
        <f>_xlfn.XLOOKUP($B1244,IMDB_Movies_2[movie_title],IMDB_Movies_2[budget])</f>
        <v>20000000</v>
      </c>
      <c r="E1244" s="1">
        <f t="shared" si="19"/>
        <v>60050171</v>
      </c>
    </row>
    <row r="1245" spans="2:5" x14ac:dyDescent="0.3">
      <c r="B1245" t="str">
        <v>Hackers</v>
      </c>
      <c r="C1245">
        <f>_xlfn.XLOOKUP($B1245,IMDB_Movies_2[movie_title],IMDB_Movies_2[gross])</f>
        <v>7564000</v>
      </c>
      <c r="D1245">
        <f>_xlfn.XLOOKUP($B1245,IMDB_Movies_2[movie_title],IMDB_Movies_2[budget])</f>
        <v>20000000</v>
      </c>
      <c r="E1245" s="1">
        <f t="shared" si="19"/>
        <v>-12436000</v>
      </c>
    </row>
    <row r="1246" spans="2:5" x14ac:dyDescent="0.3">
      <c r="B1246" t="str">
        <v>The Hunting Party</v>
      </c>
      <c r="C1246">
        <f>_xlfn.XLOOKUP($B1246,IMDB_Movies_2[movie_title],IMDB_Movies_2[gross])</f>
        <v>876671</v>
      </c>
      <c r="D1246">
        <f>_xlfn.XLOOKUP($B1246,IMDB_Movies_2[movie_title],IMDB_Movies_2[budget])</f>
        <v>25000000</v>
      </c>
      <c r="E1246" s="1">
        <f t="shared" si="19"/>
        <v>-24123329</v>
      </c>
    </row>
    <row r="1247" spans="2:5" x14ac:dyDescent="0.3">
      <c r="B1247" t="str">
        <v>The Hudsucker Proxy</v>
      </c>
      <c r="C1247">
        <f>_xlfn.XLOOKUP($B1247,IMDB_Movies_2[movie_title],IMDB_Movies_2[gross])</f>
        <v>2869369</v>
      </c>
      <c r="D1247">
        <f>_xlfn.XLOOKUP($B1247,IMDB_Movies_2[movie_title],IMDB_Movies_2[budget])</f>
        <v>30000000</v>
      </c>
      <c r="E1247" s="1">
        <f t="shared" si="19"/>
        <v>-27130631</v>
      </c>
    </row>
    <row r="1248" spans="2:5" x14ac:dyDescent="0.3">
      <c r="B1248" t="str">
        <v>The Warlords</v>
      </c>
      <c r="C1248">
        <f>_xlfn.XLOOKUP($B1248,IMDB_Movies_2[movie_title],IMDB_Movies_2[gross])</f>
        <v>128978</v>
      </c>
      <c r="D1248">
        <f>_xlfn.XLOOKUP($B1248,IMDB_Movies_2[movie_title],IMDB_Movies_2[budget])</f>
        <v>40000000</v>
      </c>
      <c r="E1248" s="1">
        <f t="shared" si="19"/>
        <v>-39871022</v>
      </c>
    </row>
    <row r="1249" spans="2:5" x14ac:dyDescent="0.3">
      <c r="B1249" t="str">
        <v>Nomad: The Warrior</v>
      </c>
      <c r="C1249">
        <f>_xlfn.XLOOKUP($B1249,IMDB_Movies_2[movie_title],IMDB_Movies_2[gross])</f>
        <v>77231</v>
      </c>
      <c r="D1249">
        <f>_xlfn.XLOOKUP($B1249,IMDB_Movies_2[movie_title],IMDB_Movies_2[budget])</f>
        <v>25000000</v>
      </c>
      <c r="E1249" s="1">
        <f t="shared" si="19"/>
        <v>-24922769</v>
      </c>
    </row>
    <row r="1250" spans="2:5" x14ac:dyDescent="0.3">
      <c r="B1250" t="str">
        <v>Snowpiercer</v>
      </c>
      <c r="C1250">
        <f>_xlfn.XLOOKUP($B1250,IMDB_Movies_2[movie_title],IMDB_Movies_2[gross])</f>
        <v>4563029</v>
      </c>
      <c r="D1250">
        <f>_xlfn.XLOOKUP($B1250,IMDB_Movies_2[movie_title],IMDB_Movies_2[budget])</f>
        <v>39200000</v>
      </c>
      <c r="E1250" s="1">
        <f t="shared" si="19"/>
        <v>-34636971</v>
      </c>
    </row>
    <row r="1251" spans="2:5" x14ac:dyDescent="0.3">
      <c r="B1251" t="str">
        <v>The Crow</v>
      </c>
      <c r="C1251">
        <f>_xlfn.XLOOKUP($B1251,IMDB_Movies_2[movie_title],IMDB_Movies_2[gross])</f>
        <v>50693162</v>
      </c>
      <c r="D1251">
        <f>_xlfn.XLOOKUP($B1251,IMDB_Movies_2[movie_title],IMDB_Movies_2[budget])</f>
        <v>23000000</v>
      </c>
      <c r="E1251" s="1">
        <f t="shared" si="19"/>
        <v>27693162</v>
      </c>
    </row>
    <row r="1252" spans="2:5" x14ac:dyDescent="0.3">
      <c r="B1252" t="str">
        <v>Baahubali: The Beginning</v>
      </c>
      <c r="C1252">
        <f>_xlfn.XLOOKUP($B1252,IMDB_Movies_2[movie_title],IMDB_Movies_2[gross])</f>
        <v>6498000</v>
      </c>
      <c r="D1252">
        <f>_xlfn.XLOOKUP($B1252,IMDB_Movies_2[movie_title],IMDB_Movies_2[budget])</f>
        <v>18026148</v>
      </c>
      <c r="E1252" s="1">
        <f t="shared" si="19"/>
        <v>-11528148</v>
      </c>
    </row>
    <row r="1253" spans="2:5" x14ac:dyDescent="0.3">
      <c r="B1253" t="str">
        <v>The Time Traveler's Wife</v>
      </c>
      <c r="C1253">
        <f>_xlfn.XLOOKUP($B1253,IMDB_Movies_2[movie_title],IMDB_Movies_2[gross])</f>
        <v>63411478</v>
      </c>
      <c r="D1253">
        <f>_xlfn.XLOOKUP($B1253,IMDB_Movies_2[movie_title],IMDB_Movies_2[budget])</f>
        <v>39000000</v>
      </c>
      <c r="E1253" s="1">
        <f t="shared" si="19"/>
        <v>24411478</v>
      </c>
    </row>
    <row r="1254" spans="2:5" x14ac:dyDescent="0.3">
      <c r="B1254" t="str">
        <v>Frankenweenie</v>
      </c>
      <c r="C1254">
        <f>_xlfn.XLOOKUP($B1254,IMDB_Movies_2[movie_title],IMDB_Movies_2[gross])</f>
        <v>35287788</v>
      </c>
      <c r="D1254">
        <f>_xlfn.XLOOKUP($B1254,IMDB_Movies_2[movie_title],IMDB_Movies_2[budget])</f>
        <v>39000000</v>
      </c>
      <c r="E1254" s="1">
        <f t="shared" si="19"/>
        <v>-3712212</v>
      </c>
    </row>
    <row r="1255" spans="2:5" x14ac:dyDescent="0.3">
      <c r="B1255" t="str">
        <v>Serenity</v>
      </c>
      <c r="C1255">
        <f>_xlfn.XLOOKUP($B1255,IMDB_Movies_2[movie_title],IMDB_Movies_2[gross])</f>
        <v>25335935</v>
      </c>
      <c r="D1255">
        <f>_xlfn.XLOOKUP($B1255,IMDB_Movies_2[movie_title],IMDB_Movies_2[budget])</f>
        <v>40000000</v>
      </c>
      <c r="E1255" s="1">
        <f t="shared" si="19"/>
        <v>-14664065</v>
      </c>
    </row>
    <row r="1256" spans="2:5" x14ac:dyDescent="0.3">
      <c r="B1256" t="str">
        <v>Against the Ropes</v>
      </c>
      <c r="C1256">
        <f>_xlfn.XLOOKUP($B1256,IMDB_Movies_2[movie_title],IMDB_Movies_2[gross])</f>
        <v>5881504</v>
      </c>
      <c r="D1256">
        <f>_xlfn.XLOOKUP($B1256,IMDB_Movies_2[movie_title],IMDB_Movies_2[budget])</f>
        <v>39000000</v>
      </c>
      <c r="E1256" s="1">
        <f t="shared" si="19"/>
        <v>-33118496</v>
      </c>
    </row>
    <row r="1257" spans="2:5" x14ac:dyDescent="0.3">
      <c r="B1257" t="str">
        <v>Superman III</v>
      </c>
      <c r="C1257">
        <f>_xlfn.XLOOKUP($B1257,IMDB_Movies_2[movie_title],IMDB_Movies_2[gross])</f>
        <v>60000000</v>
      </c>
      <c r="D1257">
        <f>_xlfn.XLOOKUP($B1257,IMDB_Movies_2[movie_title],IMDB_Movies_2[budget])</f>
        <v>39000000</v>
      </c>
      <c r="E1257" s="1">
        <f t="shared" si="19"/>
        <v>21000000</v>
      </c>
    </row>
    <row r="1258" spans="2:5" x14ac:dyDescent="0.3">
      <c r="B1258" t="str">
        <v>Grudge Match</v>
      </c>
      <c r="C1258">
        <f>_xlfn.XLOOKUP($B1258,IMDB_Movies_2[movie_title],IMDB_Movies_2[gross])</f>
        <v>29802761</v>
      </c>
      <c r="D1258">
        <f>_xlfn.XLOOKUP($B1258,IMDB_Movies_2[movie_title],IMDB_Movies_2[budget])</f>
        <v>40000000</v>
      </c>
      <c r="E1258" s="1">
        <f t="shared" si="19"/>
        <v>-10197239</v>
      </c>
    </row>
    <row r="1259" spans="2:5" x14ac:dyDescent="0.3">
      <c r="B1259" t="str">
        <v>Red Cliff</v>
      </c>
      <c r="C1259">
        <f>_xlfn.XLOOKUP($B1259,IMDB_Movies_2[movie_title],IMDB_Movies_2[gross])</f>
        <v>626809</v>
      </c>
      <c r="D1259">
        <f>_xlfn.XLOOKUP($B1259,IMDB_Movies_2[movie_title],IMDB_Movies_2[budget])</f>
        <v>553632000</v>
      </c>
      <c r="E1259" s="1">
        <f t="shared" si="19"/>
        <v>-553005191</v>
      </c>
    </row>
    <row r="1260" spans="2:5" x14ac:dyDescent="0.3">
      <c r="B1260" t="str">
        <v>Sweet Home Alabama</v>
      </c>
      <c r="C1260">
        <f>_xlfn.XLOOKUP($B1260,IMDB_Movies_2[movie_title],IMDB_Movies_2[gross])</f>
        <v>127214072</v>
      </c>
      <c r="D1260">
        <f>_xlfn.XLOOKUP($B1260,IMDB_Movies_2[movie_title],IMDB_Movies_2[budget])</f>
        <v>38000000</v>
      </c>
      <c r="E1260" s="1">
        <f t="shared" si="19"/>
        <v>89214072</v>
      </c>
    </row>
    <row r="1261" spans="2:5" x14ac:dyDescent="0.3">
      <c r="B1261" t="str">
        <v>The Ugly Truth</v>
      </c>
      <c r="C1261">
        <f>_xlfn.XLOOKUP($B1261,IMDB_Movies_2[movie_title],IMDB_Movies_2[gross])</f>
        <v>88915214</v>
      </c>
      <c r="D1261">
        <f>_xlfn.XLOOKUP($B1261,IMDB_Movies_2[movie_title],IMDB_Movies_2[budget])</f>
        <v>38000000</v>
      </c>
      <c r="E1261" s="1">
        <f t="shared" si="19"/>
        <v>50915214</v>
      </c>
    </row>
    <row r="1262" spans="2:5" x14ac:dyDescent="0.3">
      <c r="B1262" t="str">
        <v>Sgt. Bilko</v>
      </c>
      <c r="C1262">
        <f>_xlfn.XLOOKUP($B1262,IMDB_Movies_2[movie_title],IMDB_Movies_2[gross])</f>
        <v>30400000</v>
      </c>
      <c r="D1262">
        <f>_xlfn.XLOOKUP($B1262,IMDB_Movies_2[movie_title],IMDB_Movies_2[budget])</f>
        <v>39000000</v>
      </c>
      <c r="E1262" s="1">
        <f t="shared" si="19"/>
        <v>-8600000</v>
      </c>
    </row>
    <row r="1263" spans="2:5" x14ac:dyDescent="0.3">
      <c r="B1263" t="str">
        <v>Spy Kids 2: Island of Lost Dreams</v>
      </c>
      <c r="C1263">
        <f>_xlfn.XLOOKUP($B1263,IMDB_Movies_2[movie_title],IMDB_Movies_2[gross])</f>
        <v>85570368</v>
      </c>
      <c r="D1263">
        <f>_xlfn.XLOOKUP($B1263,IMDB_Movies_2[movie_title],IMDB_Movies_2[budget])</f>
        <v>38000000</v>
      </c>
      <c r="E1263" s="1">
        <f t="shared" si="19"/>
        <v>47570368</v>
      </c>
    </row>
    <row r="1264" spans="2:5" x14ac:dyDescent="0.3">
      <c r="B1264" t="str">
        <v>Star Trek: Generations</v>
      </c>
      <c r="C1264">
        <f>_xlfn.XLOOKUP($B1264,IMDB_Movies_2[movie_title],IMDB_Movies_2[gross])</f>
        <v>75668868</v>
      </c>
      <c r="D1264">
        <f>_xlfn.XLOOKUP($B1264,IMDB_Movies_2[movie_title],IMDB_Movies_2[budget])</f>
        <v>35000000</v>
      </c>
      <c r="E1264" s="1">
        <f t="shared" si="19"/>
        <v>40668868</v>
      </c>
    </row>
    <row r="1265" spans="2:5" x14ac:dyDescent="0.3">
      <c r="B1265" t="str">
        <v>The Grandmaster</v>
      </c>
      <c r="C1265">
        <f>_xlfn.XLOOKUP($B1265,IMDB_Movies_2[movie_title],IMDB_Movies_2[gross])</f>
        <v>6594136</v>
      </c>
      <c r="D1265">
        <f>_xlfn.XLOOKUP($B1265,IMDB_Movies_2[movie_title],IMDB_Movies_2[budget])</f>
        <v>38600000</v>
      </c>
      <c r="E1265" s="1">
        <f t="shared" si="19"/>
        <v>-32005864</v>
      </c>
    </row>
    <row r="1266" spans="2:5" x14ac:dyDescent="0.3">
      <c r="B1266" t="str">
        <v>Water for Elephants</v>
      </c>
      <c r="C1266">
        <f>_xlfn.XLOOKUP($B1266,IMDB_Movies_2[movie_title],IMDB_Movies_2[gross])</f>
        <v>58700247</v>
      </c>
      <c r="D1266">
        <f>_xlfn.XLOOKUP($B1266,IMDB_Movies_2[movie_title],IMDB_Movies_2[budget])</f>
        <v>38000000</v>
      </c>
      <c r="E1266" s="1">
        <f t="shared" si="19"/>
        <v>20700247</v>
      </c>
    </row>
    <row r="1267" spans="2:5" x14ac:dyDescent="0.3">
      <c r="B1267" t="str">
        <v>The Hurricane</v>
      </c>
      <c r="C1267">
        <f>_xlfn.XLOOKUP($B1267,IMDB_Movies_2[movie_title],IMDB_Movies_2[gross])</f>
        <v>50668906</v>
      </c>
      <c r="D1267">
        <f>_xlfn.XLOOKUP($B1267,IMDB_Movies_2[movie_title],IMDB_Movies_2[budget])</f>
        <v>38000000</v>
      </c>
      <c r="E1267" s="1">
        <f t="shared" si="19"/>
        <v>12668906</v>
      </c>
    </row>
    <row r="1268" spans="2:5" x14ac:dyDescent="0.3">
      <c r="B1268" t="str">
        <v>Enough</v>
      </c>
      <c r="C1268">
        <f>_xlfn.XLOOKUP($B1268,IMDB_Movies_2[movie_title],IMDB_Movies_2[gross])</f>
        <v>39177215</v>
      </c>
      <c r="D1268">
        <f>_xlfn.XLOOKUP($B1268,IMDB_Movies_2[movie_title],IMDB_Movies_2[budget])</f>
        <v>38000000</v>
      </c>
      <c r="E1268" s="1">
        <f t="shared" si="19"/>
        <v>1177215</v>
      </c>
    </row>
    <row r="1269" spans="2:5" x14ac:dyDescent="0.3">
      <c r="B1269" t="str">
        <v>Heartbreakers</v>
      </c>
      <c r="C1269">
        <f>_xlfn.XLOOKUP($B1269,IMDB_Movies_2[movie_title],IMDB_Movies_2[gross])</f>
        <v>40334024</v>
      </c>
      <c r="D1269">
        <f>_xlfn.XLOOKUP($B1269,IMDB_Movies_2[movie_title],IMDB_Movies_2[budget])</f>
        <v>35000000</v>
      </c>
      <c r="E1269" s="1">
        <f t="shared" si="19"/>
        <v>5334024</v>
      </c>
    </row>
    <row r="1270" spans="2:5" x14ac:dyDescent="0.3">
      <c r="B1270" t="str">
        <v>Paul Blart: Mall Cop 2</v>
      </c>
      <c r="C1270">
        <f>_xlfn.XLOOKUP($B1270,IMDB_Movies_2[movie_title],IMDB_Movies_2[gross])</f>
        <v>71038190</v>
      </c>
      <c r="D1270">
        <f>_xlfn.XLOOKUP($B1270,IMDB_Movies_2[movie_title],IMDB_Movies_2[budget])</f>
        <v>30000000</v>
      </c>
      <c r="E1270" s="1">
        <f t="shared" si="19"/>
        <v>41038190</v>
      </c>
    </row>
    <row r="1271" spans="2:5" x14ac:dyDescent="0.3">
      <c r="B1271" t="str">
        <v>Angel Eyes</v>
      </c>
      <c r="C1271">
        <f>_xlfn.XLOOKUP($B1271,IMDB_Movies_2[movie_title],IMDB_Movies_2[gross])</f>
        <v>24044532</v>
      </c>
      <c r="D1271">
        <f>_xlfn.XLOOKUP($B1271,IMDB_Movies_2[movie_title],IMDB_Movies_2[budget])</f>
        <v>38000000</v>
      </c>
      <c r="E1271" s="1">
        <f t="shared" si="19"/>
        <v>-13955468</v>
      </c>
    </row>
    <row r="1272" spans="2:5" x14ac:dyDescent="0.3">
      <c r="B1272" t="str">
        <v>Joe Somebody</v>
      </c>
      <c r="C1272">
        <f>_xlfn.XLOOKUP($B1272,IMDB_Movies_2[movie_title],IMDB_Movies_2[gross])</f>
        <v>22770864</v>
      </c>
      <c r="D1272">
        <f>_xlfn.XLOOKUP($B1272,IMDB_Movies_2[movie_title],IMDB_Movies_2[budget])</f>
        <v>38000000</v>
      </c>
      <c r="E1272" s="1">
        <f t="shared" si="19"/>
        <v>-15229136</v>
      </c>
    </row>
    <row r="1273" spans="2:5" x14ac:dyDescent="0.3">
      <c r="B1273" t="str">
        <v>The Ninth Gate</v>
      </c>
      <c r="C1273">
        <f>_xlfn.XLOOKUP($B1273,IMDB_Movies_2[movie_title],IMDB_Movies_2[gross])</f>
        <v>18653746</v>
      </c>
      <c r="D1273">
        <f>_xlfn.XLOOKUP($B1273,IMDB_Movies_2[movie_title],IMDB_Movies_2[budget])</f>
        <v>38000000</v>
      </c>
      <c r="E1273" s="1">
        <f t="shared" si="19"/>
        <v>-19346254</v>
      </c>
    </row>
    <row r="1274" spans="2:5" x14ac:dyDescent="0.3">
      <c r="B1274" t="str">
        <v>Extreme Measures</v>
      </c>
      <c r="C1274">
        <f>_xlfn.XLOOKUP($B1274,IMDB_Movies_2[movie_title],IMDB_Movies_2[gross])</f>
        <v>17305211</v>
      </c>
      <c r="D1274">
        <f>_xlfn.XLOOKUP($B1274,IMDB_Movies_2[movie_title],IMDB_Movies_2[budget])</f>
        <v>38000000</v>
      </c>
      <c r="E1274" s="1">
        <f t="shared" si="19"/>
        <v>-20694789</v>
      </c>
    </row>
    <row r="1275" spans="2:5" x14ac:dyDescent="0.3">
      <c r="B1275" t="str">
        <v>Rock Star</v>
      </c>
      <c r="C1275">
        <f>_xlfn.XLOOKUP($B1275,IMDB_Movies_2[movie_title],IMDB_Movies_2[gross])</f>
        <v>16991902</v>
      </c>
      <c r="D1275">
        <f>_xlfn.XLOOKUP($B1275,IMDB_Movies_2[movie_title],IMDB_Movies_2[budget])</f>
        <v>57000000</v>
      </c>
      <c r="E1275" s="1">
        <f t="shared" si="19"/>
        <v>-40008098</v>
      </c>
    </row>
    <row r="1276" spans="2:5" x14ac:dyDescent="0.3">
      <c r="B1276" t="str">
        <v>Precious</v>
      </c>
      <c r="C1276">
        <f>_xlfn.XLOOKUP($B1276,IMDB_Movies_2[movie_title],IMDB_Movies_2[gross])</f>
        <v>47536959</v>
      </c>
      <c r="D1276">
        <f>_xlfn.XLOOKUP($B1276,IMDB_Movies_2[movie_title],IMDB_Movies_2[budget])</f>
        <v>10000000</v>
      </c>
      <c r="E1276" s="1">
        <f t="shared" si="19"/>
        <v>37536959</v>
      </c>
    </row>
    <row r="1277" spans="2:5" x14ac:dyDescent="0.3">
      <c r="B1277" t="str">
        <v>White Squall</v>
      </c>
      <c r="C1277">
        <f>_xlfn.XLOOKUP($B1277,IMDB_Movies_2[movie_title],IMDB_Movies_2[gross])</f>
        <v>10300000</v>
      </c>
      <c r="D1277">
        <f>_xlfn.XLOOKUP($B1277,IMDB_Movies_2[movie_title],IMDB_Movies_2[budget])</f>
        <v>38000000</v>
      </c>
      <c r="E1277" s="1">
        <f t="shared" si="19"/>
        <v>-27700000</v>
      </c>
    </row>
    <row r="1278" spans="2:5" x14ac:dyDescent="0.3">
      <c r="B1278" t="str">
        <v>The Thing</v>
      </c>
      <c r="C1278">
        <f>_xlfn.XLOOKUP($B1278,IMDB_Movies_2[movie_title],IMDB_Movies_2[gross])</f>
        <v>13782838</v>
      </c>
      <c r="D1278">
        <f>_xlfn.XLOOKUP($B1278,IMDB_Movies_2[movie_title],IMDB_Movies_2[budget])</f>
        <v>15000000</v>
      </c>
      <c r="E1278" s="1">
        <f t="shared" si="19"/>
        <v>-1217162</v>
      </c>
    </row>
    <row r="1279" spans="2:5" x14ac:dyDescent="0.3">
      <c r="B1279" t="str">
        <v>Riddick</v>
      </c>
      <c r="C1279">
        <f>_xlfn.XLOOKUP($B1279,IMDB_Movies_2[movie_title],IMDB_Movies_2[gross])</f>
        <v>41997790</v>
      </c>
      <c r="D1279">
        <f>_xlfn.XLOOKUP($B1279,IMDB_Movies_2[movie_title],IMDB_Movies_2[budget])</f>
        <v>38000000</v>
      </c>
      <c r="E1279" s="1">
        <f t="shared" si="19"/>
        <v>3997790</v>
      </c>
    </row>
    <row r="1280" spans="2:5" x14ac:dyDescent="0.3">
      <c r="B1280" t="str">
        <v>Switchback</v>
      </c>
      <c r="C1280">
        <f>_xlfn.XLOOKUP($B1280,IMDB_Movies_2[movie_title],IMDB_Movies_2[gross])</f>
        <v>6482195</v>
      </c>
      <c r="D1280">
        <f>_xlfn.XLOOKUP($B1280,IMDB_Movies_2[movie_title],IMDB_Movies_2[budget])</f>
        <v>37000000</v>
      </c>
      <c r="E1280" s="1">
        <f t="shared" si="19"/>
        <v>-30517805</v>
      </c>
    </row>
    <row r="1281" spans="2:5" x14ac:dyDescent="0.3">
      <c r="B1281" t="str">
        <v>Texas Rangers</v>
      </c>
      <c r="C1281">
        <f>_xlfn.XLOOKUP($B1281,IMDB_Movies_2[movie_title],IMDB_Movies_2[gross])</f>
        <v>623374</v>
      </c>
      <c r="D1281">
        <f>_xlfn.XLOOKUP($B1281,IMDB_Movies_2[movie_title],IMDB_Movies_2[budget])</f>
        <v>38000000</v>
      </c>
      <c r="E1281" s="1">
        <f t="shared" si="19"/>
        <v>-37376626</v>
      </c>
    </row>
    <row r="1282" spans="2:5" x14ac:dyDescent="0.3">
      <c r="B1282" t="str">
        <v>City of Ember</v>
      </c>
      <c r="C1282">
        <f>_xlfn.XLOOKUP($B1282,IMDB_Movies_2[movie_title],IMDB_Movies_2[gross])</f>
        <v>7871693</v>
      </c>
      <c r="D1282">
        <f>_xlfn.XLOOKUP($B1282,IMDB_Movies_2[movie_title],IMDB_Movies_2[budget])</f>
        <v>55000000</v>
      </c>
      <c r="E1282" s="1">
        <f t="shared" si="19"/>
        <v>-47128307</v>
      </c>
    </row>
    <row r="1283" spans="2:5" x14ac:dyDescent="0.3">
      <c r="B1283" t="str">
        <v>The Master</v>
      </c>
      <c r="C1283">
        <f>_xlfn.XLOOKUP($B1283,IMDB_Movies_2[movie_title],IMDB_Movies_2[gross])</f>
        <v>16377274</v>
      </c>
      <c r="D1283">
        <f>_xlfn.XLOOKUP($B1283,IMDB_Movies_2[movie_title],IMDB_Movies_2[budget])</f>
        <v>32000000</v>
      </c>
      <c r="E1283" s="1">
        <f t="shared" si="19"/>
        <v>-15622726</v>
      </c>
    </row>
    <row r="1284" spans="2:5" x14ac:dyDescent="0.3">
      <c r="B1284" t="str">
        <v>The Express</v>
      </c>
      <c r="C1284">
        <f>_xlfn.XLOOKUP($B1284,IMDB_Movies_2[movie_title],IMDB_Movies_2[gross])</f>
        <v>9589875</v>
      </c>
      <c r="D1284">
        <f>_xlfn.XLOOKUP($B1284,IMDB_Movies_2[movie_title],IMDB_Movies_2[budget])</f>
        <v>40000000</v>
      </c>
      <c r="E1284" s="1">
        <f t="shared" si="19"/>
        <v>-30410125</v>
      </c>
    </row>
    <row r="1285" spans="2:5" x14ac:dyDescent="0.3">
      <c r="B1285" t="str">
        <v>The 5th Wave</v>
      </c>
      <c r="C1285">
        <f>_xlfn.XLOOKUP($B1285,IMDB_Movies_2[movie_title],IMDB_Movies_2[gross])</f>
        <v>34912982</v>
      </c>
      <c r="D1285">
        <f>_xlfn.XLOOKUP($B1285,IMDB_Movies_2[movie_title],IMDB_Movies_2[budget])</f>
        <v>38000000</v>
      </c>
      <c r="E1285" s="1">
        <f t="shared" ref="E1285:E1348" si="20">C1285-D1285</f>
        <v>-3087018</v>
      </c>
    </row>
    <row r="1286" spans="2:5" x14ac:dyDescent="0.3">
      <c r="B1286" t="str">
        <v>Creed</v>
      </c>
      <c r="C1286">
        <f>_xlfn.XLOOKUP($B1286,IMDB_Movies_2[movie_title],IMDB_Movies_2[gross])</f>
        <v>109712885</v>
      </c>
      <c r="D1286">
        <f>_xlfn.XLOOKUP($B1286,IMDB_Movies_2[movie_title],IMDB_Movies_2[budget])</f>
        <v>35000000</v>
      </c>
      <c r="E1286" s="1">
        <f t="shared" si="20"/>
        <v>74712885</v>
      </c>
    </row>
    <row r="1287" spans="2:5" x14ac:dyDescent="0.3">
      <c r="B1287" t="str">
        <v>The Town</v>
      </c>
      <c r="C1287">
        <f>_xlfn.XLOOKUP($B1287,IMDB_Movies_2[movie_title],IMDB_Movies_2[gross])</f>
        <v>92173235</v>
      </c>
      <c r="D1287">
        <f>_xlfn.XLOOKUP($B1287,IMDB_Movies_2[movie_title],IMDB_Movies_2[budget])</f>
        <v>37000000</v>
      </c>
      <c r="E1287" s="1">
        <f t="shared" si="20"/>
        <v>55173235</v>
      </c>
    </row>
    <row r="1288" spans="2:5" x14ac:dyDescent="0.3">
      <c r="B1288" t="str">
        <v>What to Expect When You're Expecting</v>
      </c>
      <c r="C1288">
        <f>_xlfn.XLOOKUP($B1288,IMDB_Movies_2[movie_title],IMDB_Movies_2[gross])</f>
        <v>41102171</v>
      </c>
      <c r="D1288">
        <f>_xlfn.XLOOKUP($B1288,IMDB_Movies_2[movie_title],IMDB_Movies_2[budget])</f>
        <v>40000000</v>
      </c>
      <c r="E1288" s="1">
        <f t="shared" si="20"/>
        <v>1102171</v>
      </c>
    </row>
    <row r="1289" spans="2:5" x14ac:dyDescent="0.3">
      <c r="B1289" t="str">
        <v>Burn After Reading</v>
      </c>
      <c r="C1289">
        <f>_xlfn.XLOOKUP($B1289,IMDB_Movies_2[movie_title],IMDB_Movies_2[gross])</f>
        <v>60338891</v>
      </c>
      <c r="D1289">
        <f>_xlfn.XLOOKUP($B1289,IMDB_Movies_2[movie_title],IMDB_Movies_2[budget])</f>
        <v>37000000</v>
      </c>
      <c r="E1289" s="1">
        <f t="shared" si="20"/>
        <v>23338891</v>
      </c>
    </row>
    <row r="1290" spans="2:5" x14ac:dyDescent="0.3">
      <c r="B1290" t="str">
        <v>Nim's Island</v>
      </c>
      <c r="C1290">
        <f>_xlfn.XLOOKUP($B1290,IMDB_Movies_2[movie_title],IMDB_Movies_2[gross])</f>
        <v>48006503</v>
      </c>
      <c r="D1290">
        <f>_xlfn.XLOOKUP($B1290,IMDB_Movies_2[movie_title],IMDB_Movies_2[budget])</f>
        <v>37000000</v>
      </c>
      <c r="E1290" s="1">
        <f t="shared" si="20"/>
        <v>11006503</v>
      </c>
    </row>
    <row r="1291" spans="2:5" x14ac:dyDescent="0.3">
      <c r="B1291" t="str">
        <v>Rush</v>
      </c>
      <c r="C1291">
        <f>_xlfn.XLOOKUP($B1291,IMDB_Movies_2[movie_title],IMDB_Movies_2[gross])</f>
        <v>26903709</v>
      </c>
      <c r="D1291">
        <f>_xlfn.XLOOKUP($B1291,IMDB_Movies_2[movie_title],IMDB_Movies_2[budget])</f>
        <v>38000000</v>
      </c>
      <c r="E1291" s="1">
        <f t="shared" si="20"/>
        <v>-11096291</v>
      </c>
    </row>
    <row r="1292" spans="2:5" x14ac:dyDescent="0.3">
      <c r="B1292" t="str">
        <v>Magnolia</v>
      </c>
      <c r="C1292">
        <f>_xlfn.XLOOKUP($B1292,IMDB_Movies_2[movie_title],IMDB_Movies_2[gross])</f>
        <v>22450975</v>
      </c>
      <c r="D1292">
        <f>_xlfn.XLOOKUP($B1292,IMDB_Movies_2[movie_title],IMDB_Movies_2[budget])</f>
        <v>37000000</v>
      </c>
      <c r="E1292" s="1">
        <f t="shared" si="20"/>
        <v>-14549025</v>
      </c>
    </row>
    <row r="1293" spans="2:5" x14ac:dyDescent="0.3">
      <c r="B1293" t="str">
        <v>Cop Out</v>
      </c>
      <c r="C1293">
        <f>_xlfn.XLOOKUP($B1293,IMDB_Movies_2[movie_title],IMDB_Movies_2[gross])</f>
        <v>44867349</v>
      </c>
      <c r="D1293">
        <f>_xlfn.XLOOKUP($B1293,IMDB_Movies_2[movie_title],IMDB_Movies_2[budget])</f>
        <v>37000000</v>
      </c>
      <c r="E1293" s="1">
        <f t="shared" si="20"/>
        <v>7867349</v>
      </c>
    </row>
    <row r="1294" spans="2:5" x14ac:dyDescent="0.3">
      <c r="B1294" t="str">
        <v>How to Be Single</v>
      </c>
      <c r="C1294">
        <f>_xlfn.XLOOKUP($B1294,IMDB_Movies_2[movie_title],IMDB_Movies_2[gross])</f>
        <v>46813366</v>
      </c>
      <c r="D1294">
        <f>_xlfn.XLOOKUP($B1294,IMDB_Movies_2[movie_title],IMDB_Movies_2[budget])</f>
        <v>38000000</v>
      </c>
      <c r="E1294" s="1">
        <f t="shared" si="20"/>
        <v>8813366</v>
      </c>
    </row>
    <row r="1295" spans="2:5" x14ac:dyDescent="0.3">
      <c r="B1295" t="str">
        <v>Dolphin Tale</v>
      </c>
      <c r="C1295">
        <f>_xlfn.XLOOKUP($B1295,IMDB_Movies_2[movie_title],IMDB_Movies_2[gross])</f>
        <v>72279690</v>
      </c>
      <c r="D1295">
        <f>_xlfn.XLOOKUP($B1295,IMDB_Movies_2[movie_title],IMDB_Movies_2[budget])</f>
        <v>37000000</v>
      </c>
      <c r="E1295" s="1">
        <f t="shared" si="20"/>
        <v>35279690</v>
      </c>
    </row>
    <row r="1296" spans="2:5" x14ac:dyDescent="0.3">
      <c r="B1296" t="str">
        <v>Twilight</v>
      </c>
      <c r="C1296">
        <f>_xlfn.XLOOKUP($B1296,IMDB_Movies_2[movie_title],IMDB_Movies_2[gross])</f>
        <v>191449475</v>
      </c>
      <c r="D1296">
        <f>_xlfn.XLOOKUP($B1296,IMDB_Movies_2[movie_title],IMDB_Movies_2[budget])</f>
        <v>37000000</v>
      </c>
      <c r="E1296" s="1">
        <f t="shared" si="20"/>
        <v>154449475</v>
      </c>
    </row>
    <row r="1297" spans="2:5" x14ac:dyDescent="0.3">
      <c r="B1297" t="str">
        <v>John Q</v>
      </c>
      <c r="C1297">
        <f>_xlfn.XLOOKUP($B1297,IMDB_Movies_2[movie_title],IMDB_Movies_2[gross])</f>
        <v>71026631</v>
      </c>
      <c r="D1297">
        <f>_xlfn.XLOOKUP($B1297,IMDB_Movies_2[movie_title],IMDB_Movies_2[budget])</f>
        <v>36000000</v>
      </c>
      <c r="E1297" s="1">
        <f t="shared" si="20"/>
        <v>35026631</v>
      </c>
    </row>
    <row r="1298" spans="2:5" x14ac:dyDescent="0.3">
      <c r="B1298" t="str">
        <v>Blue Streak</v>
      </c>
      <c r="C1298">
        <f>_xlfn.XLOOKUP($B1298,IMDB_Movies_2[movie_title],IMDB_Movies_2[gross])</f>
        <v>68208190</v>
      </c>
      <c r="D1298">
        <f>_xlfn.XLOOKUP($B1298,IMDB_Movies_2[movie_title],IMDB_Movies_2[budget])</f>
        <v>65000000</v>
      </c>
      <c r="E1298" s="1">
        <f t="shared" si="20"/>
        <v>3208190</v>
      </c>
    </row>
    <row r="1299" spans="2:5" x14ac:dyDescent="0.3">
      <c r="B1299" t="str">
        <v>We're the Millers</v>
      </c>
      <c r="C1299">
        <f>_xlfn.XLOOKUP($B1299,IMDB_Movies_2[movie_title],IMDB_Movies_2[gross])</f>
        <v>150368971</v>
      </c>
      <c r="D1299">
        <f>_xlfn.XLOOKUP($B1299,IMDB_Movies_2[movie_title],IMDB_Movies_2[budget])</f>
        <v>37000000</v>
      </c>
      <c r="E1299" s="1">
        <f t="shared" si="20"/>
        <v>113368971</v>
      </c>
    </row>
    <row r="1300" spans="2:5" x14ac:dyDescent="0.3">
      <c r="B1300" t="str">
        <v>Breakdown</v>
      </c>
      <c r="C1300">
        <f>_xlfn.XLOOKUP($B1300,IMDB_Movies_2[movie_title],IMDB_Movies_2[gross])</f>
        <v>50129186</v>
      </c>
      <c r="D1300">
        <f>_xlfn.XLOOKUP($B1300,IMDB_Movies_2[movie_title],IMDB_Movies_2[budget])</f>
        <v>36000000</v>
      </c>
      <c r="E1300" s="1">
        <f t="shared" si="20"/>
        <v>14129186</v>
      </c>
    </row>
    <row r="1301" spans="2:5" x14ac:dyDescent="0.3">
      <c r="B1301" t="str">
        <v>Never Say Never Again</v>
      </c>
      <c r="C1301">
        <f>_xlfn.XLOOKUP($B1301,IMDB_Movies_2[movie_title],IMDB_Movies_2[gross])</f>
        <v>55500000</v>
      </c>
      <c r="D1301">
        <f>_xlfn.XLOOKUP($B1301,IMDB_Movies_2[movie_title],IMDB_Movies_2[budget])</f>
        <v>36000000</v>
      </c>
      <c r="E1301" s="1">
        <f t="shared" si="20"/>
        <v>19500000</v>
      </c>
    </row>
    <row r="1302" spans="2:5" x14ac:dyDescent="0.3">
      <c r="B1302" t="str">
        <v>Hot Tub Time Machine</v>
      </c>
      <c r="C1302">
        <f>_xlfn.XLOOKUP($B1302,IMDB_Movies_2[movie_title],IMDB_Movies_2[gross])</f>
        <v>50213619</v>
      </c>
      <c r="D1302">
        <f>_xlfn.XLOOKUP($B1302,IMDB_Movies_2[movie_title],IMDB_Movies_2[budget])</f>
        <v>36000000</v>
      </c>
      <c r="E1302" s="1">
        <f t="shared" si="20"/>
        <v>14213619</v>
      </c>
    </row>
    <row r="1303" spans="2:5" x14ac:dyDescent="0.3">
      <c r="B1303" t="str">
        <v>Dolphin Tale 2</v>
      </c>
      <c r="C1303">
        <f>_xlfn.XLOOKUP($B1303,IMDB_Movies_2[movie_title],IMDB_Movies_2[gross])</f>
        <v>42019483</v>
      </c>
      <c r="D1303">
        <f>_xlfn.XLOOKUP($B1303,IMDB_Movies_2[movie_title],IMDB_Movies_2[budget])</f>
        <v>36000000</v>
      </c>
      <c r="E1303" s="1">
        <f t="shared" si="20"/>
        <v>6019483</v>
      </c>
    </row>
    <row r="1304" spans="2:5" x14ac:dyDescent="0.3">
      <c r="B1304" t="str">
        <v>Reindeer Games</v>
      </c>
      <c r="C1304">
        <f>_xlfn.XLOOKUP($B1304,IMDB_Movies_2[movie_title],IMDB_Movies_2[gross])</f>
        <v>23360779</v>
      </c>
      <c r="D1304">
        <f>_xlfn.XLOOKUP($B1304,IMDB_Movies_2[movie_title],IMDB_Movies_2[budget])</f>
        <v>34000000</v>
      </c>
      <c r="E1304" s="1">
        <f t="shared" si="20"/>
        <v>-10639221</v>
      </c>
    </row>
    <row r="1305" spans="2:5" x14ac:dyDescent="0.3">
      <c r="B1305" t="str">
        <v>A Man Apart</v>
      </c>
      <c r="C1305">
        <f>_xlfn.XLOOKUP($B1305,IMDB_Movies_2[movie_title],IMDB_Movies_2[gross])</f>
        <v>26183197</v>
      </c>
      <c r="D1305">
        <f>_xlfn.XLOOKUP($B1305,IMDB_Movies_2[movie_title],IMDB_Movies_2[budget])</f>
        <v>36000000</v>
      </c>
      <c r="E1305" s="1">
        <f t="shared" si="20"/>
        <v>-9816803</v>
      </c>
    </row>
    <row r="1306" spans="2:5" x14ac:dyDescent="0.3">
      <c r="B1306" t="str">
        <v>Aloha</v>
      </c>
      <c r="C1306">
        <f>_xlfn.XLOOKUP($B1306,IMDB_Movies_2[movie_title],IMDB_Movies_2[gross])</f>
        <v>20991497</v>
      </c>
      <c r="D1306">
        <f>_xlfn.XLOOKUP($B1306,IMDB_Movies_2[movie_title],IMDB_Movies_2[budget])</f>
        <v>37000000</v>
      </c>
      <c r="E1306" s="1">
        <f t="shared" si="20"/>
        <v>-16008503</v>
      </c>
    </row>
    <row r="1307" spans="2:5" x14ac:dyDescent="0.3">
      <c r="B1307" t="str">
        <v>Ghosts of Mississippi</v>
      </c>
      <c r="C1307">
        <f>_xlfn.XLOOKUP($B1307,IMDB_Movies_2[movie_title],IMDB_Movies_2[gross])</f>
        <v>13052741</v>
      </c>
      <c r="D1307">
        <f>_xlfn.XLOOKUP($B1307,IMDB_Movies_2[movie_title],IMDB_Movies_2[budget])</f>
        <v>36000000</v>
      </c>
      <c r="E1307" s="1">
        <f t="shared" si="20"/>
        <v>-22947259</v>
      </c>
    </row>
    <row r="1308" spans="2:5" x14ac:dyDescent="0.3">
      <c r="B1308" t="str">
        <v>Snow Falling on Cedars</v>
      </c>
      <c r="C1308">
        <f>_xlfn.XLOOKUP($B1308,IMDB_Movies_2[movie_title],IMDB_Movies_2[gross])</f>
        <v>14378353</v>
      </c>
      <c r="D1308">
        <f>_xlfn.XLOOKUP($B1308,IMDB_Movies_2[movie_title],IMDB_Movies_2[budget])</f>
        <v>36000000</v>
      </c>
      <c r="E1308" s="1">
        <f t="shared" si="20"/>
        <v>-21621647</v>
      </c>
    </row>
    <row r="1309" spans="2:5" x14ac:dyDescent="0.3">
      <c r="B1309" t="str">
        <v>The Rite</v>
      </c>
      <c r="C1309">
        <f>_xlfn.XLOOKUP($B1309,IMDB_Movies_2[movie_title],IMDB_Movies_2[gross])</f>
        <v>33037754</v>
      </c>
      <c r="D1309">
        <f>_xlfn.XLOOKUP($B1309,IMDB_Movies_2[movie_title],IMDB_Movies_2[budget])</f>
        <v>37000000</v>
      </c>
      <c r="E1309" s="1">
        <f t="shared" si="20"/>
        <v>-3962246</v>
      </c>
    </row>
    <row r="1310" spans="2:5" x14ac:dyDescent="0.3">
      <c r="B1310" t="str">
        <v>Gattaca</v>
      </c>
      <c r="C1310">
        <f>_xlfn.XLOOKUP($B1310,IMDB_Movies_2[movie_title],IMDB_Movies_2[gross])</f>
        <v>12339633</v>
      </c>
      <c r="D1310">
        <f>_xlfn.XLOOKUP($B1310,IMDB_Movies_2[movie_title],IMDB_Movies_2[budget])</f>
        <v>36000000</v>
      </c>
      <c r="E1310" s="1">
        <f t="shared" si="20"/>
        <v>-23660367</v>
      </c>
    </row>
    <row r="1311" spans="2:5" x14ac:dyDescent="0.3">
      <c r="B1311" t="str">
        <v>Isn't She Great</v>
      </c>
      <c r="C1311">
        <f>_xlfn.XLOOKUP($B1311,IMDB_Movies_2[movie_title],IMDB_Movies_2[gross])</f>
        <v>2954405</v>
      </c>
      <c r="D1311">
        <f>_xlfn.XLOOKUP($B1311,IMDB_Movies_2[movie_title],IMDB_Movies_2[budget])</f>
        <v>36000000</v>
      </c>
      <c r="E1311" s="1">
        <f t="shared" si="20"/>
        <v>-33045595</v>
      </c>
    </row>
    <row r="1312" spans="2:5" x14ac:dyDescent="0.3">
      <c r="B1312" t="str">
        <v>Space Chimps</v>
      </c>
      <c r="C1312">
        <f>_xlfn.XLOOKUP($B1312,IMDB_Movies_2[movie_title],IMDB_Movies_2[gross])</f>
        <v>30105968</v>
      </c>
      <c r="D1312">
        <f>_xlfn.XLOOKUP($B1312,IMDB_Movies_2[movie_title],IMDB_Movies_2[budget])</f>
        <v>37000000</v>
      </c>
      <c r="E1312" s="1">
        <f t="shared" si="20"/>
        <v>-6894032</v>
      </c>
    </row>
    <row r="1313" spans="2:5" x14ac:dyDescent="0.3">
      <c r="B1313" t="str">
        <v>Head of State</v>
      </c>
      <c r="C1313">
        <f>_xlfn.XLOOKUP($B1313,IMDB_Movies_2[movie_title],IMDB_Movies_2[gross])</f>
        <v>37788228</v>
      </c>
      <c r="D1313">
        <f>_xlfn.XLOOKUP($B1313,IMDB_Movies_2[movie_title],IMDB_Movies_2[budget])</f>
        <v>35200000</v>
      </c>
      <c r="E1313" s="1">
        <f t="shared" si="20"/>
        <v>2588228</v>
      </c>
    </row>
    <row r="1314" spans="2:5" x14ac:dyDescent="0.3">
      <c r="B1314" t="str">
        <v>The Hangover</v>
      </c>
      <c r="C1314">
        <f>_xlfn.XLOOKUP($B1314,IMDB_Movies_2[movie_title],IMDB_Movies_2[gross])</f>
        <v>277313371</v>
      </c>
      <c r="D1314">
        <f>_xlfn.XLOOKUP($B1314,IMDB_Movies_2[movie_title],IMDB_Movies_2[budget])</f>
        <v>35000000</v>
      </c>
      <c r="E1314" s="1">
        <f t="shared" si="20"/>
        <v>242313371</v>
      </c>
    </row>
    <row r="1315" spans="2:5" x14ac:dyDescent="0.3">
      <c r="B1315" t="str">
        <v>Ip Man 3</v>
      </c>
      <c r="C1315">
        <f>_xlfn.XLOOKUP($B1315,IMDB_Movies_2[movie_title],IMDB_Movies_2[gross])</f>
        <v>2126511</v>
      </c>
      <c r="D1315">
        <f>_xlfn.XLOOKUP($B1315,IMDB_Movies_2[movie_title],IMDB_Movies_2[budget])</f>
        <v>36000000</v>
      </c>
      <c r="E1315" s="1">
        <f t="shared" si="20"/>
        <v>-33873489</v>
      </c>
    </row>
    <row r="1316" spans="2:5" x14ac:dyDescent="0.3">
      <c r="B1316" t="str">
        <v>Austin Powers: The Spy Who Shagged Me</v>
      </c>
      <c r="C1316">
        <f>_xlfn.XLOOKUP($B1316,IMDB_Movies_2[movie_title],IMDB_Movies_2[gross])</f>
        <v>205399422</v>
      </c>
      <c r="D1316">
        <f>_xlfn.XLOOKUP($B1316,IMDB_Movies_2[movie_title],IMDB_Movies_2[budget])</f>
        <v>33000000</v>
      </c>
      <c r="E1316" s="1">
        <f t="shared" si="20"/>
        <v>172399422</v>
      </c>
    </row>
    <row r="1317" spans="2:5" x14ac:dyDescent="0.3">
      <c r="B1317" t="str">
        <v>Batman</v>
      </c>
      <c r="C1317">
        <f>_xlfn.XLOOKUP($B1317,IMDB_Movies_2[movie_title],IMDB_Movies_2[gross])</f>
        <v>251188924</v>
      </c>
      <c r="D1317">
        <f>_xlfn.XLOOKUP($B1317,IMDB_Movies_2[movie_title],IMDB_Movies_2[budget])</f>
        <v>35000000</v>
      </c>
      <c r="E1317" s="1">
        <f t="shared" si="20"/>
        <v>216188924</v>
      </c>
    </row>
    <row r="1318" spans="2:5" x14ac:dyDescent="0.3">
      <c r="B1318" t="str">
        <v>There Be Dragons</v>
      </c>
      <c r="C1318">
        <f>_xlfn.XLOOKUP($B1318,IMDB_Movies_2[movie_title],IMDB_Movies_2[gross])</f>
        <v>1068392</v>
      </c>
      <c r="D1318">
        <f>_xlfn.XLOOKUP($B1318,IMDB_Movies_2[movie_title],IMDB_Movies_2[budget])</f>
        <v>36000000</v>
      </c>
      <c r="E1318" s="1">
        <f t="shared" si="20"/>
        <v>-34931608</v>
      </c>
    </row>
    <row r="1319" spans="2:5" x14ac:dyDescent="0.3">
      <c r="B1319" t="str">
        <v>Lethal Weapon 3</v>
      </c>
      <c r="C1319">
        <f>_xlfn.XLOOKUP($B1319,IMDB_Movies_2[movie_title],IMDB_Movies_2[gross])</f>
        <v>144731527</v>
      </c>
      <c r="D1319">
        <f>_xlfn.XLOOKUP($B1319,IMDB_Movies_2[movie_title],IMDB_Movies_2[budget])</f>
        <v>35000000</v>
      </c>
      <c r="E1319" s="1">
        <f t="shared" si="20"/>
        <v>109731527</v>
      </c>
    </row>
    <row r="1320" spans="2:5" x14ac:dyDescent="0.3">
      <c r="B1320" t="str">
        <v>The Blind Side</v>
      </c>
      <c r="C1320">
        <f>_xlfn.XLOOKUP($B1320,IMDB_Movies_2[movie_title],IMDB_Movies_2[gross])</f>
        <v>255950375</v>
      </c>
      <c r="D1320">
        <f>_xlfn.XLOOKUP($B1320,IMDB_Movies_2[movie_title],IMDB_Movies_2[budget])</f>
        <v>29000000</v>
      </c>
      <c r="E1320" s="1">
        <f t="shared" si="20"/>
        <v>226950375</v>
      </c>
    </row>
    <row r="1321" spans="2:5" x14ac:dyDescent="0.3">
      <c r="B1321" t="str">
        <v>Spy Kids</v>
      </c>
      <c r="C1321">
        <f>_xlfn.XLOOKUP($B1321,IMDB_Movies_2[movie_title],IMDB_Movies_2[gross])</f>
        <v>112692062</v>
      </c>
      <c r="D1321">
        <f>_xlfn.XLOOKUP($B1321,IMDB_Movies_2[movie_title],IMDB_Movies_2[budget])</f>
        <v>35000000</v>
      </c>
      <c r="E1321" s="1">
        <f t="shared" si="20"/>
        <v>77692062</v>
      </c>
    </row>
    <row r="1322" spans="2:5" x14ac:dyDescent="0.3">
      <c r="B1322" t="str">
        <v>Horrible Bosses</v>
      </c>
      <c r="C1322">
        <f>_xlfn.XLOOKUP($B1322,IMDB_Movies_2[movie_title],IMDB_Movies_2[gross])</f>
        <v>117528646</v>
      </c>
      <c r="D1322">
        <f>_xlfn.XLOOKUP($B1322,IMDB_Movies_2[movie_title],IMDB_Movies_2[budget])</f>
        <v>35000000</v>
      </c>
      <c r="E1322" s="1">
        <f t="shared" si="20"/>
        <v>82528646</v>
      </c>
    </row>
    <row r="1323" spans="2:5" x14ac:dyDescent="0.3">
      <c r="B1323" t="str">
        <v>True Grit</v>
      </c>
      <c r="C1323">
        <f>_xlfn.XLOOKUP($B1323,IMDB_Movies_2[movie_title],IMDB_Movies_2[gross])</f>
        <v>171031347</v>
      </c>
      <c r="D1323">
        <f>_xlfn.XLOOKUP($B1323,IMDB_Movies_2[movie_title],IMDB_Movies_2[budget])</f>
        <v>38000000</v>
      </c>
      <c r="E1323" s="1">
        <f t="shared" si="20"/>
        <v>133031347</v>
      </c>
    </row>
    <row r="1324" spans="2:5" x14ac:dyDescent="0.3">
      <c r="B1324" t="str">
        <v>The Devil Wears Prada</v>
      </c>
      <c r="C1324">
        <f>_xlfn.XLOOKUP($B1324,IMDB_Movies_2[movie_title],IMDB_Movies_2[gross])</f>
        <v>124732962</v>
      </c>
      <c r="D1324">
        <f>_xlfn.XLOOKUP($B1324,IMDB_Movies_2[movie_title],IMDB_Movies_2[budget])</f>
        <v>35000000</v>
      </c>
      <c r="E1324" s="1">
        <f t="shared" si="20"/>
        <v>89732962</v>
      </c>
    </row>
    <row r="1325" spans="2:5" x14ac:dyDescent="0.3">
      <c r="B1325" t="str">
        <v>Star Trek: The Motion Picture</v>
      </c>
      <c r="C1325">
        <f>_xlfn.XLOOKUP($B1325,IMDB_Movies_2[movie_title],IMDB_Movies_2[gross])</f>
        <v>82300000</v>
      </c>
      <c r="D1325">
        <f>_xlfn.XLOOKUP($B1325,IMDB_Movies_2[movie_title],IMDB_Movies_2[budget])</f>
        <v>35000000</v>
      </c>
      <c r="E1325" s="1">
        <f t="shared" si="20"/>
        <v>47300000</v>
      </c>
    </row>
    <row r="1326" spans="2:5" x14ac:dyDescent="0.3">
      <c r="B1326" t="str">
        <v>Identity Thief</v>
      </c>
      <c r="C1326">
        <f>_xlfn.XLOOKUP($B1326,IMDB_Movies_2[movie_title],IMDB_Movies_2[gross])</f>
        <v>134455175</v>
      </c>
      <c r="D1326">
        <f>_xlfn.XLOOKUP($B1326,IMDB_Movies_2[movie_title],IMDB_Movies_2[budget])</f>
        <v>35000000</v>
      </c>
      <c r="E1326" s="1">
        <f t="shared" si="20"/>
        <v>99455175</v>
      </c>
    </row>
    <row r="1327" spans="2:5" x14ac:dyDescent="0.3">
      <c r="B1327" t="str">
        <v>Cape Fear</v>
      </c>
      <c r="C1327">
        <f>_xlfn.XLOOKUP($B1327,IMDB_Movies_2[movie_title],IMDB_Movies_2[gross])</f>
        <v>79100000</v>
      </c>
      <c r="D1327">
        <f>_xlfn.XLOOKUP($B1327,IMDB_Movies_2[movie_title],IMDB_Movies_2[budget])</f>
        <v>35000000</v>
      </c>
      <c r="E1327" s="1">
        <f t="shared" si="20"/>
        <v>44100000</v>
      </c>
    </row>
    <row r="1328" spans="2:5" x14ac:dyDescent="0.3">
      <c r="B1328">
        <v>21</v>
      </c>
      <c r="C1328">
        <f>_xlfn.XLOOKUP($B1328,IMDB_Movies_2[movie_title],IMDB_Movies_2[gross])</f>
        <v>81159365</v>
      </c>
      <c r="D1328">
        <f>_xlfn.XLOOKUP($B1328,IMDB_Movies_2[movie_title],IMDB_Movies_2[budget])</f>
        <v>35000000</v>
      </c>
      <c r="E1328" s="1">
        <f t="shared" si="20"/>
        <v>46159365</v>
      </c>
    </row>
    <row r="1329" spans="2:5" x14ac:dyDescent="0.3">
      <c r="B1329" t="str">
        <v>Trainwreck</v>
      </c>
      <c r="C1329">
        <f>_xlfn.XLOOKUP($B1329,IMDB_Movies_2[movie_title],IMDB_Movies_2[gross])</f>
        <v>110008260</v>
      </c>
      <c r="D1329">
        <f>_xlfn.XLOOKUP($B1329,IMDB_Movies_2[movie_title],IMDB_Movies_2[budget])</f>
        <v>35000000</v>
      </c>
      <c r="E1329" s="1">
        <f t="shared" si="20"/>
        <v>75008260</v>
      </c>
    </row>
    <row r="1330" spans="2:5" x14ac:dyDescent="0.3">
      <c r="B1330" t="str">
        <v>Guess Who</v>
      </c>
      <c r="C1330">
        <f>_xlfn.XLOOKUP($B1330,IMDB_Movies_2[movie_title],IMDB_Movies_2[gross])</f>
        <v>67962333</v>
      </c>
      <c r="D1330">
        <f>_xlfn.XLOOKUP($B1330,IMDB_Movies_2[movie_title],IMDB_Movies_2[budget])</f>
        <v>35000000</v>
      </c>
      <c r="E1330" s="1">
        <f t="shared" si="20"/>
        <v>32962333</v>
      </c>
    </row>
    <row r="1331" spans="2:5" x14ac:dyDescent="0.3">
      <c r="B1331" t="str">
        <v>The English Patient</v>
      </c>
      <c r="C1331">
        <f>_xlfn.XLOOKUP($B1331,IMDB_Movies_2[movie_title],IMDB_Movies_2[gross])</f>
        <v>78651430</v>
      </c>
      <c r="D1331">
        <f>_xlfn.XLOOKUP($B1331,IMDB_Movies_2[movie_title],IMDB_Movies_2[budget])</f>
        <v>27000000</v>
      </c>
      <c r="E1331" s="1">
        <f t="shared" si="20"/>
        <v>51651430</v>
      </c>
    </row>
    <row r="1332" spans="2:5" x14ac:dyDescent="0.3">
      <c r="B1332" t="str">
        <v>L.A. Confidential</v>
      </c>
      <c r="C1332">
        <f>_xlfn.XLOOKUP($B1332,IMDB_Movies_2[movie_title],IMDB_Movies_2[gross])</f>
        <v>64604977</v>
      </c>
      <c r="D1332">
        <f>_xlfn.XLOOKUP($B1332,IMDB_Movies_2[movie_title],IMDB_Movies_2[budget])</f>
        <v>35000000</v>
      </c>
      <c r="E1332" s="1">
        <f t="shared" si="20"/>
        <v>29604977</v>
      </c>
    </row>
    <row r="1333" spans="2:5" x14ac:dyDescent="0.3">
      <c r="B1333" t="str">
        <v>Sky High</v>
      </c>
      <c r="C1333">
        <f>_xlfn.XLOOKUP($B1333,IMDB_Movies_2[movie_title],IMDB_Movies_2[gross])</f>
        <v>63939454</v>
      </c>
      <c r="D1333">
        <f>_xlfn.XLOOKUP($B1333,IMDB_Movies_2[movie_title],IMDB_Movies_2[budget])</f>
        <v>35000000</v>
      </c>
      <c r="E1333" s="1">
        <f t="shared" si="20"/>
        <v>28939454</v>
      </c>
    </row>
    <row r="1334" spans="2:5" x14ac:dyDescent="0.3">
      <c r="B1334" t="str">
        <v>In &amp; Out</v>
      </c>
      <c r="C1334">
        <f>_xlfn.XLOOKUP($B1334,IMDB_Movies_2[movie_title],IMDB_Movies_2[gross])</f>
        <v>63826569</v>
      </c>
      <c r="D1334">
        <f>_xlfn.XLOOKUP($B1334,IMDB_Movies_2[movie_title],IMDB_Movies_2[budget])</f>
        <v>35000000</v>
      </c>
      <c r="E1334" s="1">
        <f t="shared" si="20"/>
        <v>28826569</v>
      </c>
    </row>
    <row r="1335" spans="2:5" x14ac:dyDescent="0.3">
      <c r="B1335" t="str">
        <v>Species</v>
      </c>
      <c r="C1335">
        <f>_xlfn.XLOOKUP($B1335,IMDB_Movies_2[movie_title],IMDB_Movies_2[gross])</f>
        <v>60054449</v>
      </c>
      <c r="D1335">
        <f>_xlfn.XLOOKUP($B1335,IMDB_Movies_2[movie_title],IMDB_Movies_2[budget])</f>
        <v>35000000</v>
      </c>
      <c r="E1335" s="1">
        <f t="shared" si="20"/>
        <v>25054449</v>
      </c>
    </row>
    <row r="1336" spans="2:5" x14ac:dyDescent="0.3">
      <c r="B1336" t="str">
        <v>A Nightmare on Elm Street</v>
      </c>
      <c r="C1336">
        <f>_xlfn.XLOOKUP($B1336,IMDB_Movies_2[movie_title],IMDB_Movies_2[gross])</f>
        <v>26505000</v>
      </c>
      <c r="D1336">
        <f>_xlfn.XLOOKUP($B1336,IMDB_Movies_2[movie_title],IMDB_Movies_2[budget])</f>
        <v>1800000</v>
      </c>
      <c r="E1336" s="1">
        <f t="shared" si="20"/>
        <v>24705000</v>
      </c>
    </row>
    <row r="1337" spans="2:5" x14ac:dyDescent="0.3">
      <c r="B1337" t="str">
        <v>The Cell</v>
      </c>
      <c r="C1337">
        <f>_xlfn.XLOOKUP($B1337,IMDB_Movies_2[movie_title],IMDB_Movies_2[gross])</f>
        <v>61280963</v>
      </c>
      <c r="D1337">
        <f>_xlfn.XLOOKUP($B1337,IMDB_Movies_2[movie_title],IMDB_Movies_2[budget])</f>
        <v>33000000</v>
      </c>
      <c r="E1337" s="1">
        <f t="shared" si="20"/>
        <v>28280963</v>
      </c>
    </row>
    <row r="1338" spans="2:5" x14ac:dyDescent="0.3">
      <c r="B1338" t="str">
        <v>The Man in the Iron Mask</v>
      </c>
      <c r="C1338">
        <f>_xlfn.XLOOKUP($B1338,IMDB_Movies_2[movie_title],IMDB_Movies_2[gross])</f>
        <v>56876365</v>
      </c>
      <c r="D1338">
        <f>_xlfn.XLOOKUP($B1338,IMDB_Movies_2[movie_title],IMDB_Movies_2[budget])</f>
        <v>35000000</v>
      </c>
      <c r="E1338" s="1">
        <f t="shared" si="20"/>
        <v>21876365</v>
      </c>
    </row>
    <row r="1339" spans="2:5" x14ac:dyDescent="0.3">
      <c r="B1339" t="str">
        <v>Secretariat</v>
      </c>
      <c r="C1339">
        <f>_xlfn.XLOOKUP($B1339,IMDB_Movies_2[movie_title],IMDB_Movies_2[gross])</f>
        <v>59699513</v>
      </c>
      <c r="D1339">
        <f>_xlfn.XLOOKUP($B1339,IMDB_Movies_2[movie_title],IMDB_Movies_2[budget])</f>
        <v>35000000</v>
      </c>
      <c r="E1339" s="1">
        <f t="shared" si="20"/>
        <v>24699513</v>
      </c>
    </row>
    <row r="1340" spans="2:5" x14ac:dyDescent="0.3">
      <c r="B1340" t="str">
        <v>TMNT</v>
      </c>
      <c r="C1340">
        <f>_xlfn.XLOOKUP($B1340,IMDB_Movies_2[movie_title],IMDB_Movies_2[gross])</f>
        <v>54132596</v>
      </c>
      <c r="D1340">
        <f>_xlfn.XLOOKUP($B1340,IMDB_Movies_2[movie_title],IMDB_Movies_2[budget])</f>
        <v>34000000</v>
      </c>
      <c r="E1340" s="1">
        <f t="shared" si="20"/>
        <v>20132596</v>
      </c>
    </row>
    <row r="1341" spans="2:5" x14ac:dyDescent="0.3">
      <c r="B1341" t="str">
        <v>Radio</v>
      </c>
      <c r="C1341">
        <f>_xlfn.XLOOKUP($B1341,IMDB_Movies_2[movie_title],IMDB_Movies_2[gross])</f>
        <v>52277485</v>
      </c>
      <c r="D1341">
        <f>_xlfn.XLOOKUP($B1341,IMDB_Movies_2[movie_title],IMDB_Movies_2[budget])</f>
        <v>35000000</v>
      </c>
      <c r="E1341" s="1">
        <f t="shared" si="20"/>
        <v>17277485</v>
      </c>
    </row>
    <row r="1342" spans="2:5" x14ac:dyDescent="0.3">
      <c r="B1342" t="str">
        <v>Friends with Benefits</v>
      </c>
      <c r="C1342">
        <f>_xlfn.XLOOKUP($B1342,IMDB_Movies_2[movie_title],IMDB_Movies_2[gross])</f>
        <v>55802754</v>
      </c>
      <c r="D1342">
        <f>_xlfn.XLOOKUP($B1342,IMDB_Movies_2[movie_title],IMDB_Movies_2[budget])</f>
        <v>35000000</v>
      </c>
      <c r="E1342" s="1">
        <f t="shared" si="20"/>
        <v>20802754</v>
      </c>
    </row>
    <row r="1343" spans="2:5" x14ac:dyDescent="0.3">
      <c r="B1343" t="str">
        <v>Neighbors 2: Sorority Rising</v>
      </c>
      <c r="C1343">
        <f>_xlfn.XLOOKUP($B1343,IMDB_Movies_2[movie_title],IMDB_Movies_2[gross])</f>
        <v>55291815</v>
      </c>
      <c r="D1343">
        <f>_xlfn.XLOOKUP($B1343,IMDB_Movies_2[movie_title],IMDB_Movies_2[budget])</f>
        <v>35000000</v>
      </c>
      <c r="E1343" s="1">
        <f t="shared" si="20"/>
        <v>20291815</v>
      </c>
    </row>
    <row r="1344" spans="2:5" x14ac:dyDescent="0.3">
      <c r="B1344" t="str">
        <v>Saving Mr. Banks</v>
      </c>
      <c r="C1344">
        <f>_xlfn.XLOOKUP($B1344,IMDB_Movies_2[movie_title],IMDB_Movies_2[gross])</f>
        <v>83299761</v>
      </c>
      <c r="D1344">
        <f>_xlfn.XLOOKUP($B1344,IMDB_Movies_2[movie_title],IMDB_Movies_2[budget])</f>
        <v>35000000</v>
      </c>
      <c r="E1344" s="1">
        <f t="shared" si="20"/>
        <v>48299761</v>
      </c>
    </row>
    <row r="1345" spans="2:5" x14ac:dyDescent="0.3">
      <c r="B1345" t="str">
        <v>Malcolm X</v>
      </c>
      <c r="C1345">
        <f>_xlfn.XLOOKUP($B1345,IMDB_Movies_2[movie_title],IMDB_Movies_2[gross])</f>
        <v>48169908</v>
      </c>
      <c r="D1345">
        <f>_xlfn.XLOOKUP($B1345,IMDB_Movies_2[movie_title],IMDB_Movies_2[budget])</f>
        <v>33000000</v>
      </c>
      <c r="E1345" s="1">
        <f t="shared" si="20"/>
        <v>15169908</v>
      </c>
    </row>
    <row r="1346" spans="2:5" x14ac:dyDescent="0.3">
      <c r="B1346" t="str">
        <v>This Is 40</v>
      </c>
      <c r="C1346">
        <f>_xlfn.XLOOKUP($B1346,IMDB_Movies_2[movie_title],IMDB_Movies_2[gross])</f>
        <v>67523385</v>
      </c>
      <c r="D1346">
        <f>_xlfn.XLOOKUP($B1346,IMDB_Movies_2[movie_title],IMDB_Movies_2[budget])</f>
        <v>35000000</v>
      </c>
      <c r="E1346" s="1">
        <f t="shared" si="20"/>
        <v>32523385</v>
      </c>
    </row>
    <row r="1347" spans="2:5" x14ac:dyDescent="0.3">
      <c r="B1347" t="str">
        <v>Old Dogs</v>
      </c>
      <c r="C1347">
        <f>_xlfn.XLOOKUP($B1347,IMDB_Movies_2[movie_title],IMDB_Movies_2[gross])</f>
        <v>49474048</v>
      </c>
      <c r="D1347">
        <f>_xlfn.XLOOKUP($B1347,IMDB_Movies_2[movie_title],IMDB_Movies_2[budget])</f>
        <v>35000000</v>
      </c>
      <c r="E1347" s="1">
        <f t="shared" si="20"/>
        <v>14474048</v>
      </c>
    </row>
    <row r="1348" spans="2:5" x14ac:dyDescent="0.3">
      <c r="B1348" t="str">
        <v>Underworld: Rise of the Lycans</v>
      </c>
      <c r="C1348">
        <f>_xlfn.XLOOKUP($B1348,IMDB_Movies_2[movie_title],IMDB_Movies_2[gross])</f>
        <v>45802315</v>
      </c>
      <c r="D1348">
        <f>_xlfn.XLOOKUP($B1348,IMDB_Movies_2[movie_title],IMDB_Movies_2[budget])</f>
        <v>35000000</v>
      </c>
      <c r="E1348" s="1">
        <f t="shared" si="20"/>
        <v>10802315</v>
      </c>
    </row>
    <row r="1349" spans="2:5" x14ac:dyDescent="0.3">
      <c r="B1349" t="str">
        <v>License to Wed</v>
      </c>
      <c r="C1349">
        <f>_xlfn.XLOOKUP($B1349,IMDB_Movies_2[movie_title],IMDB_Movies_2[gross])</f>
        <v>43792641</v>
      </c>
      <c r="D1349">
        <f>_xlfn.XLOOKUP($B1349,IMDB_Movies_2[movie_title],IMDB_Movies_2[budget])</f>
        <v>35000000</v>
      </c>
      <c r="E1349" s="1">
        <f t="shared" ref="E1349:E1412" si="21">C1349-D1349</f>
        <v>8792641</v>
      </c>
    </row>
    <row r="1350" spans="2:5" x14ac:dyDescent="0.3">
      <c r="B1350" t="str">
        <v>The Benchwarmers</v>
      </c>
      <c r="C1350">
        <f>_xlfn.XLOOKUP($B1350,IMDB_Movies_2[movie_title],IMDB_Movies_2[gross])</f>
        <v>57651794</v>
      </c>
      <c r="D1350">
        <f>_xlfn.XLOOKUP($B1350,IMDB_Movies_2[movie_title],IMDB_Movies_2[budget])</f>
        <v>33000000</v>
      </c>
      <c r="E1350" s="1">
        <f t="shared" si="21"/>
        <v>24651794</v>
      </c>
    </row>
    <row r="1351" spans="2:5" x14ac:dyDescent="0.3">
      <c r="B1351" t="str">
        <v>Must Love Dogs</v>
      </c>
      <c r="C1351">
        <f>_xlfn.XLOOKUP($B1351,IMDB_Movies_2[movie_title],IMDB_Movies_2[gross])</f>
        <v>43894863</v>
      </c>
      <c r="D1351">
        <f>_xlfn.XLOOKUP($B1351,IMDB_Movies_2[movie_title],IMDB_Movies_2[budget])</f>
        <v>30000000</v>
      </c>
      <c r="E1351" s="1">
        <f t="shared" si="21"/>
        <v>13894863</v>
      </c>
    </row>
    <row r="1352" spans="2:5" x14ac:dyDescent="0.3">
      <c r="B1352" t="str">
        <v>Donnie Brasco</v>
      </c>
      <c r="C1352">
        <f>_xlfn.XLOOKUP($B1352,IMDB_Movies_2[movie_title],IMDB_Movies_2[gross])</f>
        <v>41954997</v>
      </c>
      <c r="D1352">
        <f>_xlfn.XLOOKUP($B1352,IMDB_Movies_2[movie_title],IMDB_Movies_2[budget])</f>
        <v>35000000</v>
      </c>
      <c r="E1352" s="1">
        <f t="shared" si="21"/>
        <v>6954997</v>
      </c>
    </row>
    <row r="1353" spans="2:5" x14ac:dyDescent="0.3">
      <c r="B1353" t="str">
        <v>Resident Evil</v>
      </c>
      <c r="C1353">
        <f>_xlfn.XLOOKUP($B1353,IMDB_Movies_2[movie_title],IMDB_Movies_2[gross])</f>
        <v>39532308</v>
      </c>
      <c r="D1353">
        <f>_xlfn.XLOOKUP($B1353,IMDB_Movies_2[movie_title],IMDB_Movies_2[budget])</f>
        <v>33000000</v>
      </c>
      <c r="E1353" s="1">
        <f t="shared" si="21"/>
        <v>6532308</v>
      </c>
    </row>
    <row r="1354" spans="2:5" x14ac:dyDescent="0.3">
      <c r="B1354" t="str">
        <v>Poltergeist</v>
      </c>
      <c r="C1354">
        <f>_xlfn.XLOOKUP($B1354,IMDB_Movies_2[movie_title],IMDB_Movies_2[gross])</f>
        <v>76600000</v>
      </c>
      <c r="D1354">
        <f>_xlfn.XLOOKUP($B1354,IMDB_Movies_2[movie_title],IMDB_Movies_2[budget])</f>
        <v>10700000</v>
      </c>
      <c r="E1354" s="1">
        <f t="shared" si="21"/>
        <v>65900000</v>
      </c>
    </row>
    <row r="1355" spans="2:5" x14ac:dyDescent="0.3">
      <c r="B1355" t="str">
        <v>The Ladykillers</v>
      </c>
      <c r="C1355">
        <f>_xlfn.XLOOKUP($B1355,IMDB_Movies_2[movie_title],IMDB_Movies_2[gross])</f>
        <v>39692139</v>
      </c>
      <c r="D1355">
        <f>_xlfn.XLOOKUP($B1355,IMDB_Movies_2[movie_title],IMDB_Movies_2[budget])</f>
        <v>35000000</v>
      </c>
      <c r="E1355" s="1">
        <f t="shared" si="21"/>
        <v>4692139</v>
      </c>
    </row>
    <row r="1356" spans="2:5" x14ac:dyDescent="0.3">
      <c r="B1356" t="str">
        <v>Max Payne</v>
      </c>
      <c r="C1356">
        <f>_xlfn.XLOOKUP($B1356,IMDB_Movies_2[movie_title],IMDB_Movies_2[gross])</f>
        <v>40687294</v>
      </c>
      <c r="D1356">
        <f>_xlfn.XLOOKUP($B1356,IMDB_Movies_2[movie_title],IMDB_Movies_2[budget])</f>
        <v>35000000</v>
      </c>
      <c r="E1356" s="1">
        <f t="shared" si="21"/>
        <v>5687294</v>
      </c>
    </row>
    <row r="1357" spans="2:5" x14ac:dyDescent="0.3">
      <c r="B1357" t="str">
        <v>In Time</v>
      </c>
      <c r="C1357">
        <f>_xlfn.XLOOKUP($B1357,IMDB_Movies_2[movie_title],IMDB_Movies_2[gross])</f>
        <v>37553932</v>
      </c>
      <c r="D1357">
        <f>_xlfn.XLOOKUP($B1357,IMDB_Movies_2[movie_title],IMDB_Movies_2[budget])</f>
        <v>40000000</v>
      </c>
      <c r="E1357" s="1">
        <f t="shared" si="21"/>
        <v>-2446068</v>
      </c>
    </row>
    <row r="1358" spans="2:5" x14ac:dyDescent="0.3">
      <c r="B1358" t="str">
        <v>The Back-up Plan</v>
      </c>
      <c r="C1358">
        <f>_xlfn.XLOOKUP($B1358,IMDB_Movies_2[movie_title],IMDB_Movies_2[gross])</f>
        <v>37481242</v>
      </c>
      <c r="D1358">
        <f>_xlfn.XLOOKUP($B1358,IMDB_Movies_2[movie_title],IMDB_Movies_2[budget])</f>
        <v>35000000</v>
      </c>
      <c r="E1358" s="1">
        <f t="shared" si="21"/>
        <v>2481242</v>
      </c>
    </row>
    <row r="1359" spans="2:5" x14ac:dyDescent="0.3">
      <c r="B1359" t="str">
        <v>Something Borrowed</v>
      </c>
      <c r="C1359">
        <f>_xlfn.XLOOKUP($B1359,IMDB_Movies_2[movie_title],IMDB_Movies_2[gross])</f>
        <v>39026186</v>
      </c>
      <c r="D1359">
        <f>_xlfn.XLOOKUP($B1359,IMDB_Movies_2[movie_title],IMDB_Movies_2[budget])</f>
        <v>35000000</v>
      </c>
      <c r="E1359" s="1">
        <f t="shared" si="21"/>
        <v>4026186</v>
      </c>
    </row>
    <row r="1360" spans="2:5" x14ac:dyDescent="0.3">
      <c r="B1360" t="str">
        <v>Black Knight</v>
      </c>
      <c r="C1360">
        <f>_xlfn.XLOOKUP($B1360,IMDB_Movies_2[movie_title],IMDB_Movies_2[gross])</f>
        <v>33422806</v>
      </c>
      <c r="D1360">
        <f>_xlfn.XLOOKUP($B1360,IMDB_Movies_2[movie_title],IMDB_Movies_2[budget])</f>
        <v>50000000</v>
      </c>
      <c r="E1360" s="1">
        <f t="shared" si="21"/>
        <v>-16577194</v>
      </c>
    </row>
    <row r="1361" spans="2:5" x14ac:dyDescent="0.3">
      <c r="B1361" t="str">
        <v>Street Fighter</v>
      </c>
      <c r="C1361">
        <f>_xlfn.XLOOKUP($B1361,IMDB_Movies_2[movie_title],IMDB_Movies_2[gross])</f>
        <v>33423521</v>
      </c>
      <c r="D1361">
        <f>_xlfn.XLOOKUP($B1361,IMDB_Movies_2[movie_title],IMDB_Movies_2[budget])</f>
        <v>35000000</v>
      </c>
      <c r="E1361" s="1">
        <f t="shared" si="21"/>
        <v>-1576479</v>
      </c>
    </row>
    <row r="1362" spans="2:5" x14ac:dyDescent="0.3">
      <c r="B1362" t="str">
        <v>The Pianist</v>
      </c>
      <c r="C1362">
        <f>_xlfn.XLOOKUP($B1362,IMDB_Movies_2[movie_title],IMDB_Movies_2[gross])</f>
        <v>32519322</v>
      </c>
      <c r="D1362">
        <f>_xlfn.XLOOKUP($B1362,IMDB_Movies_2[movie_title],IMDB_Movies_2[budget])</f>
        <v>35000000</v>
      </c>
      <c r="E1362" s="1">
        <f t="shared" si="21"/>
        <v>-2480678</v>
      </c>
    </row>
    <row r="1363" spans="2:5" x14ac:dyDescent="0.3">
      <c r="B1363" t="str">
        <v>The Nativity Story</v>
      </c>
      <c r="C1363">
        <f>_xlfn.XLOOKUP($B1363,IMDB_Movies_2[movie_title],IMDB_Movies_2[gross])</f>
        <v>37617947</v>
      </c>
      <c r="D1363">
        <f>_xlfn.XLOOKUP($B1363,IMDB_Movies_2[movie_title],IMDB_Movies_2[budget])</f>
        <v>30000000</v>
      </c>
      <c r="E1363" s="1">
        <f t="shared" si="21"/>
        <v>7617947</v>
      </c>
    </row>
    <row r="1364" spans="2:5" x14ac:dyDescent="0.3">
      <c r="B1364" t="str">
        <v>House of Wax</v>
      </c>
      <c r="C1364">
        <f>_xlfn.XLOOKUP($B1364,IMDB_Movies_2[movie_title],IMDB_Movies_2[gross])</f>
        <v>32048809</v>
      </c>
      <c r="D1364">
        <f>_xlfn.XLOOKUP($B1364,IMDB_Movies_2[movie_title],IMDB_Movies_2[budget])</f>
        <v>30000000</v>
      </c>
      <c r="E1364" s="1">
        <f t="shared" si="21"/>
        <v>2048809</v>
      </c>
    </row>
    <row r="1365" spans="2:5" x14ac:dyDescent="0.3">
      <c r="B1365" t="str">
        <v>Closer</v>
      </c>
      <c r="C1365">
        <f>_xlfn.XLOOKUP($B1365,IMDB_Movies_2[movie_title],IMDB_Movies_2[gross])</f>
        <v>33987757</v>
      </c>
      <c r="D1365">
        <f>_xlfn.XLOOKUP($B1365,IMDB_Movies_2[movie_title],IMDB_Movies_2[budget])</f>
        <v>27000000</v>
      </c>
      <c r="E1365" s="1">
        <f t="shared" si="21"/>
        <v>6987757</v>
      </c>
    </row>
    <row r="1366" spans="2:5" x14ac:dyDescent="0.3">
      <c r="B1366" t="str">
        <v>J. Edgar</v>
      </c>
      <c r="C1366">
        <f>_xlfn.XLOOKUP($B1366,IMDB_Movies_2[movie_title],IMDB_Movies_2[gross])</f>
        <v>37304950</v>
      </c>
      <c r="D1366">
        <f>_xlfn.XLOOKUP($B1366,IMDB_Movies_2[movie_title],IMDB_Movies_2[budget])</f>
        <v>35000000</v>
      </c>
      <c r="E1366" s="1">
        <f t="shared" si="21"/>
        <v>2304950</v>
      </c>
    </row>
    <row r="1367" spans="2:5" x14ac:dyDescent="0.3">
      <c r="B1367" t="str">
        <v>Mirrors</v>
      </c>
      <c r="C1367">
        <f>_xlfn.XLOOKUP($B1367,IMDB_Movies_2[movie_title],IMDB_Movies_2[gross])</f>
        <v>30691439</v>
      </c>
      <c r="D1367">
        <f>_xlfn.XLOOKUP($B1367,IMDB_Movies_2[movie_title],IMDB_Movies_2[budget])</f>
        <v>35000000</v>
      </c>
      <c r="E1367" s="1">
        <f t="shared" si="21"/>
        <v>-4308561</v>
      </c>
    </row>
    <row r="1368" spans="2:5" x14ac:dyDescent="0.3">
      <c r="B1368" t="str">
        <v>Queen of the Damned</v>
      </c>
      <c r="C1368">
        <f>_xlfn.XLOOKUP($B1368,IMDB_Movies_2[movie_title],IMDB_Movies_2[gross])</f>
        <v>30307804</v>
      </c>
      <c r="D1368">
        <f>_xlfn.XLOOKUP($B1368,IMDB_Movies_2[movie_title],IMDB_Movies_2[budget])</f>
        <v>35000000</v>
      </c>
      <c r="E1368" s="1">
        <f t="shared" si="21"/>
        <v>-4692196</v>
      </c>
    </row>
    <row r="1369" spans="2:5" x14ac:dyDescent="0.3">
      <c r="B1369" t="str">
        <v>Predator 2</v>
      </c>
      <c r="C1369">
        <f>_xlfn.XLOOKUP($B1369,IMDB_Movies_2[movie_title],IMDB_Movies_2[gross])</f>
        <v>30669413</v>
      </c>
      <c r="D1369">
        <f>_xlfn.XLOOKUP($B1369,IMDB_Movies_2[movie_title],IMDB_Movies_2[budget])</f>
        <v>35000000</v>
      </c>
      <c r="E1369" s="1">
        <f t="shared" si="21"/>
        <v>-4330587</v>
      </c>
    </row>
    <row r="1370" spans="2:5" x14ac:dyDescent="0.3">
      <c r="B1370" t="str">
        <v>Untraceable</v>
      </c>
      <c r="C1370">
        <f>_xlfn.XLOOKUP($B1370,IMDB_Movies_2[movie_title],IMDB_Movies_2[gross])</f>
        <v>28687835</v>
      </c>
      <c r="D1370">
        <f>_xlfn.XLOOKUP($B1370,IMDB_Movies_2[movie_title],IMDB_Movies_2[budget])</f>
        <v>35000000</v>
      </c>
      <c r="E1370" s="1">
        <f t="shared" si="21"/>
        <v>-6312165</v>
      </c>
    </row>
    <row r="1371" spans="2:5" x14ac:dyDescent="0.3">
      <c r="B1371" t="str">
        <v>Blast from the Past</v>
      </c>
      <c r="C1371">
        <f>_xlfn.XLOOKUP($B1371,IMDB_Movies_2[movie_title],IMDB_Movies_2[gross])</f>
        <v>26494611</v>
      </c>
      <c r="D1371">
        <f>_xlfn.XLOOKUP($B1371,IMDB_Movies_2[movie_title],IMDB_Movies_2[budget])</f>
        <v>35000000</v>
      </c>
      <c r="E1371" s="1">
        <f t="shared" si="21"/>
        <v>-8505389</v>
      </c>
    </row>
    <row r="1372" spans="2:5" x14ac:dyDescent="0.3">
      <c r="B1372" t="str">
        <v>Jersey Girl</v>
      </c>
      <c r="C1372">
        <f>_xlfn.XLOOKUP($B1372,IMDB_Movies_2[movie_title],IMDB_Movies_2[gross])</f>
        <v>25266129</v>
      </c>
      <c r="D1372">
        <f>_xlfn.XLOOKUP($B1372,IMDB_Movies_2[movie_title],IMDB_Movies_2[budget])</f>
        <v>35000000</v>
      </c>
      <c r="E1372" s="1">
        <f t="shared" si="21"/>
        <v>-9733871</v>
      </c>
    </row>
    <row r="1373" spans="2:5" x14ac:dyDescent="0.3">
      <c r="B1373" t="str">
        <v>Alex Cross</v>
      </c>
      <c r="C1373">
        <f>_xlfn.XLOOKUP($B1373,IMDB_Movies_2[movie_title],IMDB_Movies_2[gross])</f>
        <v>25863915</v>
      </c>
      <c r="D1373">
        <f>_xlfn.XLOOKUP($B1373,IMDB_Movies_2[movie_title],IMDB_Movies_2[budget])</f>
        <v>35000000</v>
      </c>
      <c r="E1373" s="1">
        <f t="shared" si="21"/>
        <v>-9136085</v>
      </c>
    </row>
    <row r="1374" spans="2:5" x14ac:dyDescent="0.3">
      <c r="B1374" t="str">
        <v>Midnight in the Garden of Good and Evil</v>
      </c>
      <c r="C1374">
        <f>_xlfn.XLOOKUP($B1374,IMDB_Movies_2[movie_title],IMDB_Movies_2[gross])</f>
        <v>25078937</v>
      </c>
      <c r="D1374">
        <f>_xlfn.XLOOKUP($B1374,IMDB_Movies_2[movie_title],IMDB_Movies_2[budget])</f>
        <v>30000000</v>
      </c>
      <c r="E1374" s="1">
        <f t="shared" si="21"/>
        <v>-4921063</v>
      </c>
    </row>
    <row r="1375" spans="2:5" x14ac:dyDescent="0.3">
      <c r="B1375" t="str">
        <v>Nanny McPhee Returns</v>
      </c>
      <c r="C1375">
        <f>_xlfn.XLOOKUP($B1375,IMDB_Movies_2[movie_title],IMDB_Movies_2[gross])</f>
        <v>28995450</v>
      </c>
      <c r="D1375">
        <f>_xlfn.XLOOKUP($B1375,IMDB_Movies_2[movie_title],IMDB_Movies_2[budget])</f>
        <v>35000000</v>
      </c>
      <c r="E1375" s="1">
        <f t="shared" si="21"/>
        <v>-6004550</v>
      </c>
    </row>
    <row r="1376" spans="2:5" x14ac:dyDescent="0.3">
      <c r="B1376" t="str">
        <v>Hoffa</v>
      </c>
      <c r="C1376">
        <f>_xlfn.XLOOKUP($B1376,IMDB_Movies_2[movie_title],IMDB_Movies_2[gross])</f>
        <v>24276500</v>
      </c>
      <c r="D1376">
        <f>_xlfn.XLOOKUP($B1376,IMDB_Movies_2[movie_title],IMDB_Movies_2[budget])</f>
        <v>35000000</v>
      </c>
      <c r="E1376" s="1">
        <f t="shared" si="21"/>
        <v>-10723500</v>
      </c>
    </row>
    <row r="1377" spans="2:5" x14ac:dyDescent="0.3">
      <c r="B1377" t="str">
        <v>The X Files: I Want to Believe</v>
      </c>
      <c r="C1377">
        <f>_xlfn.XLOOKUP($B1377,IMDB_Movies_2[movie_title],IMDB_Movies_2[gross])</f>
        <v>20981633</v>
      </c>
      <c r="D1377">
        <f>_xlfn.XLOOKUP($B1377,IMDB_Movies_2[movie_title],IMDB_Movies_2[budget])</f>
        <v>30000000</v>
      </c>
      <c r="E1377" s="1">
        <f t="shared" si="21"/>
        <v>-9018367</v>
      </c>
    </row>
    <row r="1378" spans="2:5" x14ac:dyDescent="0.3">
      <c r="B1378" t="str">
        <v>Ella Enchanted</v>
      </c>
      <c r="C1378">
        <f>_xlfn.XLOOKUP($B1378,IMDB_Movies_2[movie_title],IMDB_Movies_2[gross])</f>
        <v>22913677</v>
      </c>
      <c r="D1378">
        <f>_xlfn.XLOOKUP($B1378,IMDB_Movies_2[movie_title],IMDB_Movies_2[budget])</f>
        <v>35000000</v>
      </c>
      <c r="E1378" s="1">
        <f t="shared" si="21"/>
        <v>-12086323</v>
      </c>
    </row>
    <row r="1379" spans="2:5" x14ac:dyDescent="0.3">
      <c r="B1379" t="str">
        <v>Concussion</v>
      </c>
      <c r="C1379">
        <f>_xlfn.XLOOKUP($B1379,IMDB_Movies_2[movie_title],IMDB_Movies_2[gross])</f>
        <v>34531832</v>
      </c>
      <c r="D1379">
        <f>_xlfn.XLOOKUP($B1379,IMDB_Movies_2[movie_title],IMDB_Movies_2[budget])</f>
        <v>35000000</v>
      </c>
      <c r="E1379" s="1">
        <f t="shared" si="21"/>
        <v>-468168</v>
      </c>
    </row>
    <row r="1380" spans="2:5" x14ac:dyDescent="0.3">
      <c r="B1380" t="str">
        <v>Abduction</v>
      </c>
      <c r="C1380">
        <f>_xlfn.XLOOKUP($B1380,IMDB_Movies_2[movie_title],IMDB_Movies_2[gross])</f>
        <v>28064226</v>
      </c>
      <c r="D1380">
        <f>_xlfn.XLOOKUP($B1380,IMDB_Movies_2[movie_title],IMDB_Movies_2[budget])</f>
        <v>35000000</v>
      </c>
      <c r="E1380" s="1">
        <f t="shared" si="21"/>
        <v>-6935774</v>
      </c>
    </row>
    <row r="1381" spans="2:5" x14ac:dyDescent="0.3">
      <c r="B1381" t="str">
        <v>Valiant</v>
      </c>
      <c r="C1381">
        <f>_xlfn.XLOOKUP($B1381,IMDB_Movies_2[movie_title],IMDB_Movies_2[gross])</f>
        <v>19447478</v>
      </c>
      <c r="D1381">
        <f>_xlfn.XLOOKUP($B1381,IMDB_Movies_2[movie_title],IMDB_Movies_2[budget])</f>
        <v>35000000</v>
      </c>
      <c r="E1381" s="1">
        <f t="shared" si="21"/>
        <v>-15552522</v>
      </c>
    </row>
    <row r="1382" spans="2:5" x14ac:dyDescent="0.3">
      <c r="B1382" t="str">
        <v>Wonder Boys</v>
      </c>
      <c r="C1382">
        <f>_xlfn.XLOOKUP($B1382,IMDB_Movies_2[movie_title],IMDB_Movies_2[gross])</f>
        <v>19389454</v>
      </c>
      <c r="D1382">
        <f>_xlfn.XLOOKUP($B1382,IMDB_Movies_2[movie_title],IMDB_Movies_2[budget])</f>
        <v>55000000</v>
      </c>
      <c r="E1382" s="1">
        <f t="shared" si="21"/>
        <v>-35610546</v>
      </c>
    </row>
    <row r="1383" spans="2:5" x14ac:dyDescent="0.3">
      <c r="B1383" t="str">
        <v>Superhero Movie</v>
      </c>
      <c r="C1383">
        <f>_xlfn.XLOOKUP($B1383,IMDB_Movies_2[movie_title],IMDB_Movies_2[gross])</f>
        <v>25871834</v>
      </c>
      <c r="D1383">
        <f>_xlfn.XLOOKUP($B1383,IMDB_Movies_2[movie_title],IMDB_Movies_2[budget])</f>
        <v>35000000</v>
      </c>
      <c r="E1383" s="1">
        <f t="shared" si="21"/>
        <v>-9128166</v>
      </c>
    </row>
    <row r="1384" spans="2:5" x14ac:dyDescent="0.3">
      <c r="B1384" t="str">
        <v>Broken City</v>
      </c>
      <c r="C1384">
        <f>_xlfn.XLOOKUP($B1384,IMDB_Movies_2[movie_title],IMDB_Movies_2[gross])</f>
        <v>19692608</v>
      </c>
      <c r="D1384">
        <f>_xlfn.XLOOKUP($B1384,IMDB_Movies_2[movie_title],IMDB_Movies_2[budget])</f>
        <v>35000000</v>
      </c>
      <c r="E1384" s="1">
        <f t="shared" si="21"/>
        <v>-15307392</v>
      </c>
    </row>
    <row r="1385" spans="2:5" x14ac:dyDescent="0.3">
      <c r="B1385" t="str">
        <v>Cursed</v>
      </c>
      <c r="C1385">
        <f>_xlfn.XLOOKUP($B1385,IMDB_Movies_2[movie_title],IMDB_Movies_2[gross])</f>
        <v>19294901</v>
      </c>
      <c r="D1385">
        <f>_xlfn.XLOOKUP($B1385,IMDB_Movies_2[movie_title],IMDB_Movies_2[budget])</f>
        <v>35000000</v>
      </c>
      <c r="E1385" s="1">
        <f t="shared" si="21"/>
        <v>-15705099</v>
      </c>
    </row>
    <row r="1386" spans="2:5" x14ac:dyDescent="0.3">
      <c r="B1386" t="str">
        <v>Premium Rush</v>
      </c>
      <c r="C1386">
        <f>_xlfn.XLOOKUP($B1386,IMDB_Movies_2[movie_title],IMDB_Movies_2[gross])</f>
        <v>20275446</v>
      </c>
      <c r="D1386">
        <f>_xlfn.XLOOKUP($B1386,IMDB_Movies_2[movie_title],IMDB_Movies_2[budget])</f>
        <v>35000000</v>
      </c>
      <c r="E1386" s="1">
        <f t="shared" si="21"/>
        <v>-14724554</v>
      </c>
    </row>
    <row r="1387" spans="2:5" x14ac:dyDescent="0.3">
      <c r="B1387" t="str">
        <v>Hot Pursuit</v>
      </c>
      <c r="C1387">
        <f>_xlfn.XLOOKUP($B1387,IMDB_Movies_2[movie_title],IMDB_Movies_2[gross])</f>
        <v>34507079</v>
      </c>
      <c r="D1387">
        <f>_xlfn.XLOOKUP($B1387,IMDB_Movies_2[movie_title],IMDB_Movies_2[budget])</f>
        <v>35000000</v>
      </c>
      <c r="E1387" s="1">
        <f t="shared" si="21"/>
        <v>-492921</v>
      </c>
    </row>
    <row r="1388" spans="2:5" x14ac:dyDescent="0.3">
      <c r="B1388" t="str">
        <v>The Four Feathers</v>
      </c>
      <c r="C1388">
        <f>_xlfn.XLOOKUP($B1388,IMDB_Movies_2[movie_title],IMDB_Movies_2[gross])</f>
        <v>18306166</v>
      </c>
      <c r="D1388">
        <f>_xlfn.XLOOKUP($B1388,IMDB_Movies_2[movie_title],IMDB_Movies_2[budget])</f>
        <v>35000000</v>
      </c>
      <c r="E1388" s="1">
        <f t="shared" si="21"/>
        <v>-16693834</v>
      </c>
    </row>
    <row r="1389" spans="2:5" x14ac:dyDescent="0.3">
      <c r="B1389" t="str">
        <v>Parker</v>
      </c>
      <c r="C1389">
        <f>_xlfn.XLOOKUP($B1389,IMDB_Movies_2[movie_title],IMDB_Movies_2[gross])</f>
        <v>17609982</v>
      </c>
      <c r="D1389">
        <f>_xlfn.XLOOKUP($B1389,IMDB_Movies_2[movie_title],IMDB_Movies_2[budget])</f>
        <v>35000000</v>
      </c>
      <c r="E1389" s="1">
        <f t="shared" si="21"/>
        <v>-17390018</v>
      </c>
    </row>
    <row r="1390" spans="2:5" x14ac:dyDescent="0.3">
      <c r="B1390" t="str">
        <v>Wimbledon</v>
      </c>
      <c r="C1390">
        <f>_xlfn.XLOOKUP($B1390,IMDB_Movies_2[movie_title],IMDB_Movies_2[gross])</f>
        <v>16831505</v>
      </c>
      <c r="D1390">
        <f>_xlfn.XLOOKUP($B1390,IMDB_Movies_2[movie_title],IMDB_Movies_2[budget])</f>
        <v>31000000</v>
      </c>
      <c r="E1390" s="1">
        <f t="shared" si="21"/>
        <v>-14168495</v>
      </c>
    </row>
    <row r="1391" spans="2:5" x14ac:dyDescent="0.3">
      <c r="B1391" t="str">
        <v>Furry Vengeance</v>
      </c>
      <c r="C1391">
        <f>_xlfn.XLOOKUP($B1391,IMDB_Movies_2[movie_title],IMDB_Movies_2[gross])</f>
        <v>17596256</v>
      </c>
      <c r="D1391">
        <f>_xlfn.XLOOKUP($B1391,IMDB_Movies_2[movie_title],IMDB_Movies_2[budget])</f>
        <v>35000000</v>
      </c>
      <c r="E1391" s="1">
        <f t="shared" si="21"/>
        <v>-17403744</v>
      </c>
    </row>
    <row r="1392" spans="2:5" x14ac:dyDescent="0.3">
      <c r="B1392" t="str">
        <v>Lions for Lambs</v>
      </c>
      <c r="C1392">
        <f>_xlfn.XLOOKUP($B1392,IMDB_Movies_2[movie_title],IMDB_Movies_2[gross])</f>
        <v>14998070</v>
      </c>
      <c r="D1392">
        <f>_xlfn.XLOOKUP($B1392,IMDB_Movies_2[movie_title],IMDB_Movies_2[budget])</f>
        <v>35000000</v>
      </c>
      <c r="E1392" s="1">
        <f t="shared" si="21"/>
        <v>-20001930</v>
      </c>
    </row>
    <row r="1393" spans="2:5" x14ac:dyDescent="0.3">
      <c r="B1393" t="str">
        <v>Flight of the Intruder</v>
      </c>
      <c r="C1393">
        <f>_xlfn.XLOOKUP($B1393,IMDB_Movies_2[movie_title],IMDB_Movies_2[gross])</f>
        <v>14587732</v>
      </c>
      <c r="D1393">
        <f>_xlfn.XLOOKUP($B1393,IMDB_Movies_2[movie_title],IMDB_Movies_2[budget])</f>
        <v>35000000</v>
      </c>
      <c r="E1393" s="1">
        <f t="shared" si="21"/>
        <v>-20412268</v>
      </c>
    </row>
    <row r="1394" spans="2:5" x14ac:dyDescent="0.3">
      <c r="B1394" t="str">
        <v>Walk Hard: The Dewey Cox Story</v>
      </c>
      <c r="C1394">
        <f>_xlfn.XLOOKUP($B1394,IMDB_Movies_2[movie_title],IMDB_Movies_2[gross])</f>
        <v>18317151</v>
      </c>
      <c r="D1394">
        <f>_xlfn.XLOOKUP($B1394,IMDB_Movies_2[movie_title],IMDB_Movies_2[budget])</f>
        <v>35000000</v>
      </c>
      <c r="E1394" s="1">
        <f t="shared" si="21"/>
        <v>-16682849</v>
      </c>
    </row>
    <row r="1395" spans="2:5" x14ac:dyDescent="0.3">
      <c r="B1395" t="str">
        <v>The Shipping News</v>
      </c>
      <c r="C1395">
        <f>_xlfn.XLOOKUP($B1395,IMDB_Movies_2[movie_title],IMDB_Movies_2[gross])</f>
        <v>11405825</v>
      </c>
      <c r="D1395">
        <f>_xlfn.XLOOKUP($B1395,IMDB_Movies_2[movie_title],IMDB_Movies_2[budget])</f>
        <v>35000000</v>
      </c>
      <c r="E1395" s="1">
        <f t="shared" si="21"/>
        <v>-23594175</v>
      </c>
    </row>
    <row r="1396" spans="2:5" x14ac:dyDescent="0.3">
      <c r="B1396" t="str">
        <v>American Outlaws</v>
      </c>
      <c r="C1396">
        <f>_xlfn.XLOOKUP($B1396,IMDB_Movies_2[movie_title],IMDB_Movies_2[gross])</f>
        <v>13264986</v>
      </c>
      <c r="D1396">
        <f>_xlfn.XLOOKUP($B1396,IMDB_Movies_2[movie_title],IMDB_Movies_2[budget])</f>
        <v>35000000</v>
      </c>
      <c r="E1396" s="1">
        <f t="shared" si="21"/>
        <v>-21735014</v>
      </c>
    </row>
    <row r="1397" spans="2:5" x14ac:dyDescent="0.3">
      <c r="B1397" t="str">
        <v>The Young Victoria</v>
      </c>
      <c r="C1397">
        <f>_xlfn.XLOOKUP($B1397,IMDB_Movies_2[movie_title],IMDB_Movies_2[gross])</f>
        <v>10991381</v>
      </c>
      <c r="D1397">
        <f>_xlfn.XLOOKUP($B1397,IMDB_Movies_2[movie_title],IMDB_Movies_2[budget])</f>
        <v>35000000</v>
      </c>
      <c r="E1397" s="1">
        <f t="shared" si="21"/>
        <v>-24008619</v>
      </c>
    </row>
    <row r="1398" spans="2:5" x14ac:dyDescent="0.3">
      <c r="B1398" t="str">
        <v>Whiteout</v>
      </c>
      <c r="C1398">
        <f>_xlfn.XLOOKUP($B1398,IMDB_Movies_2[movie_title],IMDB_Movies_2[gross])</f>
        <v>10268846</v>
      </c>
      <c r="D1398">
        <f>_xlfn.XLOOKUP($B1398,IMDB_Movies_2[movie_title],IMDB_Movies_2[budget])</f>
        <v>35000000</v>
      </c>
      <c r="E1398" s="1">
        <f t="shared" si="21"/>
        <v>-24731154</v>
      </c>
    </row>
    <row r="1399" spans="2:5" x14ac:dyDescent="0.3">
      <c r="B1399" t="str">
        <v>The Tree of Life</v>
      </c>
      <c r="C1399">
        <f>_xlfn.XLOOKUP($B1399,IMDB_Movies_2[movie_title],IMDB_Movies_2[gross])</f>
        <v>13303319</v>
      </c>
      <c r="D1399">
        <f>_xlfn.XLOOKUP($B1399,IMDB_Movies_2[movie_title],IMDB_Movies_2[budget])</f>
        <v>32000000</v>
      </c>
      <c r="E1399" s="1">
        <f t="shared" si="21"/>
        <v>-18696681</v>
      </c>
    </row>
    <row r="1400" spans="2:5" x14ac:dyDescent="0.3">
      <c r="B1400" t="str">
        <v>Knock Off</v>
      </c>
      <c r="C1400">
        <f>_xlfn.XLOOKUP($B1400,IMDB_Movies_2[movie_title],IMDB_Movies_2[gross])</f>
        <v>10076136</v>
      </c>
      <c r="D1400">
        <f>_xlfn.XLOOKUP($B1400,IMDB_Movies_2[movie_title],IMDB_Movies_2[budget])</f>
        <v>35000000</v>
      </c>
      <c r="E1400" s="1">
        <f t="shared" si="21"/>
        <v>-24923864</v>
      </c>
    </row>
    <row r="1401" spans="2:5" x14ac:dyDescent="0.3">
      <c r="B1401" t="str">
        <v>Sabotage</v>
      </c>
      <c r="C1401">
        <f>_xlfn.XLOOKUP($B1401,IMDB_Movies_2[movie_title],IMDB_Movies_2[gross])</f>
        <v>10499968</v>
      </c>
      <c r="D1401">
        <f>_xlfn.XLOOKUP($B1401,IMDB_Movies_2[movie_title],IMDB_Movies_2[budget])</f>
        <v>35000000</v>
      </c>
      <c r="E1401" s="1">
        <f t="shared" si="21"/>
        <v>-24500032</v>
      </c>
    </row>
    <row r="1402" spans="2:5" x14ac:dyDescent="0.3">
      <c r="B1402" t="str">
        <v>The Order</v>
      </c>
      <c r="C1402">
        <f>_xlfn.XLOOKUP($B1402,IMDB_Movies_2[movie_title],IMDB_Movies_2[gross])</f>
        <v>7659747</v>
      </c>
      <c r="D1402">
        <f>_xlfn.XLOOKUP($B1402,IMDB_Movies_2[movie_title],IMDB_Movies_2[budget])</f>
        <v>38000000</v>
      </c>
      <c r="E1402" s="1">
        <f t="shared" si="21"/>
        <v>-30340253</v>
      </c>
    </row>
    <row r="1403" spans="2:5" x14ac:dyDescent="0.3">
      <c r="B1403" t="str">
        <v>Punisher: War Zone</v>
      </c>
      <c r="C1403">
        <f>_xlfn.XLOOKUP($B1403,IMDB_Movies_2[movie_title],IMDB_Movies_2[gross])</f>
        <v>7948159</v>
      </c>
      <c r="D1403">
        <f>_xlfn.XLOOKUP($B1403,IMDB_Movies_2[movie_title],IMDB_Movies_2[budget])</f>
        <v>35000000</v>
      </c>
      <c r="E1403" s="1">
        <f t="shared" si="21"/>
        <v>-27051841</v>
      </c>
    </row>
    <row r="1404" spans="2:5" x14ac:dyDescent="0.3">
      <c r="B1404" t="str">
        <v>Zoom</v>
      </c>
      <c r="C1404">
        <f>_xlfn.XLOOKUP($B1404,IMDB_Movies_2[movie_title],IMDB_Movies_2[gross])</f>
        <v>11631245</v>
      </c>
      <c r="D1404">
        <f>_xlfn.XLOOKUP($B1404,IMDB_Movies_2[movie_title],IMDB_Movies_2[budget])</f>
        <v>35000000</v>
      </c>
      <c r="E1404" s="1">
        <f t="shared" si="21"/>
        <v>-23368755</v>
      </c>
    </row>
    <row r="1405" spans="2:5" x14ac:dyDescent="0.3">
      <c r="B1405" t="str">
        <v>The Walk</v>
      </c>
      <c r="C1405">
        <f>_xlfn.XLOOKUP($B1405,IMDB_Movies_2[movie_title],IMDB_Movies_2[gross])</f>
        <v>10137502</v>
      </c>
      <c r="D1405">
        <f>_xlfn.XLOOKUP($B1405,IMDB_Movies_2[movie_title],IMDB_Movies_2[budget])</f>
        <v>35000000</v>
      </c>
      <c r="E1405" s="1">
        <f t="shared" si="21"/>
        <v>-24862498</v>
      </c>
    </row>
    <row r="1406" spans="2:5" x14ac:dyDescent="0.3">
      <c r="B1406" t="str">
        <v>Warriors of Virtue</v>
      </c>
      <c r="C1406">
        <f>_xlfn.XLOOKUP($B1406,IMDB_Movies_2[movie_title],IMDB_Movies_2[gross])</f>
        <v>6448817</v>
      </c>
      <c r="D1406">
        <f>_xlfn.XLOOKUP($B1406,IMDB_Movies_2[movie_title],IMDB_Movies_2[budget])</f>
        <v>35000000</v>
      </c>
      <c r="E1406" s="1">
        <f t="shared" si="21"/>
        <v>-28551183</v>
      </c>
    </row>
    <row r="1407" spans="2:5" x14ac:dyDescent="0.3">
      <c r="B1407" t="str">
        <v>A Good Year</v>
      </c>
      <c r="C1407">
        <f>_xlfn.XLOOKUP($B1407,IMDB_Movies_2[movie_title],IMDB_Movies_2[gross])</f>
        <v>7458269</v>
      </c>
      <c r="D1407">
        <f>_xlfn.XLOOKUP($B1407,IMDB_Movies_2[movie_title],IMDB_Movies_2[budget])</f>
        <v>35000000</v>
      </c>
      <c r="E1407" s="1">
        <f t="shared" si="21"/>
        <v>-27541731</v>
      </c>
    </row>
    <row r="1408" spans="2:5" x14ac:dyDescent="0.3">
      <c r="B1408" t="str">
        <v>Radio Flyer</v>
      </c>
      <c r="C1408">
        <f>_xlfn.XLOOKUP($B1408,IMDB_Movies_2[movie_title],IMDB_Movies_2[gross])</f>
        <v>4651977</v>
      </c>
      <c r="D1408">
        <f>_xlfn.XLOOKUP($B1408,IMDB_Movies_2[movie_title],IMDB_Movies_2[budget])</f>
        <v>35000000</v>
      </c>
      <c r="E1408" s="1">
        <f t="shared" si="21"/>
        <v>-30348023</v>
      </c>
    </row>
    <row r="1409" spans="2:5" x14ac:dyDescent="0.3">
      <c r="B1409" t="str">
        <v>Blood In, Blood Out</v>
      </c>
      <c r="C1409">
        <f>_xlfn.XLOOKUP($B1409,IMDB_Movies_2[movie_title],IMDB_Movies_2[gross])</f>
        <v>4496583</v>
      </c>
      <c r="D1409">
        <f>_xlfn.XLOOKUP($B1409,IMDB_Movies_2[movie_title],IMDB_Movies_2[budget])</f>
        <v>35000000</v>
      </c>
      <c r="E1409" s="1">
        <f t="shared" si="21"/>
        <v>-30503417</v>
      </c>
    </row>
    <row r="1410" spans="2:5" x14ac:dyDescent="0.3">
      <c r="B1410" t="str">
        <v>Smilla's Sense of Snow</v>
      </c>
      <c r="C1410">
        <f>_xlfn.XLOOKUP($B1410,IMDB_Movies_2[movie_title],IMDB_Movies_2[gross])</f>
        <v>2221994</v>
      </c>
      <c r="D1410">
        <f>_xlfn.XLOOKUP($B1410,IMDB_Movies_2[movie_title],IMDB_Movies_2[budget])</f>
        <v>35000000</v>
      </c>
      <c r="E1410" s="1">
        <f t="shared" si="21"/>
        <v>-32778006</v>
      </c>
    </row>
    <row r="1411" spans="2:5" x14ac:dyDescent="0.3">
      <c r="B1411" t="str">
        <v>Femme Fatale</v>
      </c>
      <c r="C1411">
        <f>_xlfn.XLOOKUP($B1411,IMDB_Movies_2[movie_title],IMDB_Movies_2[gross])</f>
        <v>6592103</v>
      </c>
      <c r="D1411">
        <f>_xlfn.XLOOKUP($B1411,IMDB_Movies_2[movie_title],IMDB_Movies_2[budget])</f>
        <v>35000000</v>
      </c>
      <c r="E1411" s="1">
        <f t="shared" si="21"/>
        <v>-28407897</v>
      </c>
    </row>
    <row r="1412" spans="2:5" x14ac:dyDescent="0.3">
      <c r="B1412" t="str">
        <v>Ride with the Devil</v>
      </c>
      <c r="C1412">
        <f>_xlfn.XLOOKUP($B1412,IMDB_Movies_2[movie_title],IMDB_Movies_2[gross])</f>
        <v>630779</v>
      </c>
      <c r="D1412">
        <f>_xlfn.XLOOKUP($B1412,IMDB_Movies_2[movie_title],IMDB_Movies_2[budget])</f>
        <v>35000000</v>
      </c>
      <c r="E1412" s="1">
        <f t="shared" si="21"/>
        <v>-34369221</v>
      </c>
    </row>
    <row r="1413" spans="2:5" x14ac:dyDescent="0.3">
      <c r="B1413" t="str">
        <v>The Maze Runner</v>
      </c>
      <c r="C1413">
        <f>_xlfn.XLOOKUP($B1413,IMDB_Movies_2[movie_title],IMDB_Movies_2[gross])</f>
        <v>102413606</v>
      </c>
      <c r="D1413">
        <f>_xlfn.XLOOKUP($B1413,IMDB_Movies_2[movie_title],IMDB_Movies_2[budget])</f>
        <v>34000000</v>
      </c>
      <c r="E1413" s="1">
        <f t="shared" ref="E1413:E1476" si="22">C1413-D1413</f>
        <v>68413606</v>
      </c>
    </row>
    <row r="1414" spans="2:5" x14ac:dyDescent="0.3">
      <c r="B1414" t="str">
        <v>Unfinished Business</v>
      </c>
      <c r="C1414">
        <f>_xlfn.XLOOKUP($B1414,IMDB_Movies_2[movie_title],IMDB_Movies_2[gross])</f>
        <v>10214013</v>
      </c>
      <c r="D1414">
        <f>_xlfn.XLOOKUP($B1414,IMDB_Movies_2[movie_title],IMDB_Movies_2[budget])</f>
        <v>35000000</v>
      </c>
      <c r="E1414" s="1">
        <f t="shared" si="22"/>
        <v>-24785987</v>
      </c>
    </row>
    <row r="1415" spans="2:5" x14ac:dyDescent="0.3">
      <c r="B1415" t="str">
        <v>The Age of Innocence</v>
      </c>
      <c r="C1415">
        <f>_xlfn.XLOOKUP($B1415,IMDB_Movies_2[movie_title],IMDB_Movies_2[gross])</f>
        <v>32000000</v>
      </c>
      <c r="D1415">
        <f>_xlfn.XLOOKUP($B1415,IMDB_Movies_2[movie_title],IMDB_Movies_2[budget])</f>
        <v>30000000</v>
      </c>
      <c r="E1415" s="1">
        <f t="shared" si="22"/>
        <v>2000000</v>
      </c>
    </row>
    <row r="1416" spans="2:5" x14ac:dyDescent="0.3">
      <c r="B1416" t="str">
        <v>The Fountain</v>
      </c>
      <c r="C1416">
        <f>_xlfn.XLOOKUP($B1416,IMDB_Movies_2[movie_title],IMDB_Movies_2[gross])</f>
        <v>10139254</v>
      </c>
      <c r="D1416">
        <f>_xlfn.XLOOKUP($B1416,IMDB_Movies_2[movie_title],IMDB_Movies_2[budget])</f>
        <v>35000000</v>
      </c>
      <c r="E1416" s="1">
        <f t="shared" si="22"/>
        <v>-24860746</v>
      </c>
    </row>
    <row r="1417" spans="2:5" x14ac:dyDescent="0.3">
      <c r="B1417" t="str">
        <v>Chill Factor</v>
      </c>
      <c r="C1417">
        <f>_xlfn.XLOOKUP($B1417,IMDB_Movies_2[movie_title],IMDB_Movies_2[gross])</f>
        <v>11227940</v>
      </c>
      <c r="D1417">
        <f>_xlfn.XLOOKUP($B1417,IMDB_Movies_2[movie_title],IMDB_Movies_2[budget])</f>
        <v>34000000</v>
      </c>
      <c r="E1417" s="1">
        <f t="shared" si="22"/>
        <v>-22772060</v>
      </c>
    </row>
    <row r="1418" spans="2:5" x14ac:dyDescent="0.3">
      <c r="B1418" t="str">
        <v>Stolen</v>
      </c>
      <c r="C1418">
        <f>_xlfn.XLOOKUP($B1418,IMDB_Movies_2[movie_title],IMDB_Movies_2[gross])</f>
        <v>183125</v>
      </c>
      <c r="D1418">
        <f>_xlfn.XLOOKUP($B1418,IMDB_Movies_2[movie_title],IMDB_Movies_2[budget])</f>
        <v>35000000</v>
      </c>
      <c r="E1418" s="1">
        <f t="shared" si="22"/>
        <v>-34816875</v>
      </c>
    </row>
    <row r="1419" spans="2:5" x14ac:dyDescent="0.3">
      <c r="B1419" t="str">
        <v>Ponyo</v>
      </c>
      <c r="C1419">
        <f>_xlfn.XLOOKUP($B1419,IMDB_Movies_2[movie_title],IMDB_Movies_2[gross])</f>
        <v>15081783</v>
      </c>
      <c r="D1419">
        <f>_xlfn.XLOOKUP($B1419,IMDB_Movies_2[movie_title],IMDB_Movies_2[budget])</f>
        <v>34000000</v>
      </c>
      <c r="E1419" s="1">
        <f t="shared" si="22"/>
        <v>-18918217</v>
      </c>
    </row>
    <row r="1420" spans="2:5" x14ac:dyDescent="0.3">
      <c r="B1420" t="str">
        <v>The Longest Ride</v>
      </c>
      <c r="C1420">
        <f>_xlfn.XLOOKUP($B1420,IMDB_Movies_2[movie_title],IMDB_Movies_2[gross])</f>
        <v>37432299</v>
      </c>
      <c r="D1420">
        <f>_xlfn.XLOOKUP($B1420,IMDB_Movies_2[movie_title],IMDB_Movies_2[budget])</f>
        <v>34000000</v>
      </c>
      <c r="E1420" s="1">
        <f t="shared" si="22"/>
        <v>3432299</v>
      </c>
    </row>
    <row r="1421" spans="2:5" x14ac:dyDescent="0.3">
      <c r="B1421" t="str">
        <v>The Astronaut's Wife</v>
      </c>
      <c r="C1421">
        <f>_xlfn.XLOOKUP($B1421,IMDB_Movies_2[movie_title],IMDB_Movies_2[gross])</f>
        <v>10654581</v>
      </c>
      <c r="D1421">
        <f>_xlfn.XLOOKUP($B1421,IMDB_Movies_2[movie_title],IMDB_Movies_2[budget])</f>
        <v>34000000</v>
      </c>
      <c r="E1421" s="1">
        <f t="shared" si="22"/>
        <v>-23345419</v>
      </c>
    </row>
    <row r="1422" spans="2:5" x14ac:dyDescent="0.3">
      <c r="B1422" t="str">
        <v>I Dreamed of Africa</v>
      </c>
      <c r="C1422">
        <f>_xlfn.XLOOKUP($B1422,IMDB_Movies_2[movie_title],IMDB_Movies_2[gross])</f>
        <v>6543194</v>
      </c>
      <c r="D1422">
        <f>_xlfn.XLOOKUP($B1422,IMDB_Movies_2[movie_title],IMDB_Movies_2[budget])</f>
        <v>34000000</v>
      </c>
      <c r="E1422" s="1">
        <f t="shared" si="22"/>
        <v>-27456806</v>
      </c>
    </row>
    <row r="1423" spans="2:5" x14ac:dyDescent="0.3">
      <c r="B1423" t="str">
        <v>Playing for Keeps</v>
      </c>
      <c r="C1423">
        <f>_xlfn.XLOOKUP($B1423,IMDB_Movies_2[movie_title],IMDB_Movies_2[gross])</f>
        <v>13101142</v>
      </c>
      <c r="D1423">
        <f>_xlfn.XLOOKUP($B1423,IMDB_Movies_2[movie_title],IMDB_Movies_2[budget])</f>
        <v>35000000</v>
      </c>
      <c r="E1423" s="1">
        <f t="shared" si="22"/>
        <v>-21898858</v>
      </c>
    </row>
    <row r="1424" spans="2:5" x14ac:dyDescent="0.3">
      <c r="B1424" t="str">
        <v>Mandela: Long Walk to Freedom</v>
      </c>
      <c r="C1424">
        <f>_xlfn.XLOOKUP($B1424,IMDB_Movies_2[movie_title],IMDB_Movies_2[gross])</f>
        <v>8324748</v>
      </c>
      <c r="D1424">
        <f>_xlfn.XLOOKUP($B1424,IMDB_Movies_2[movie_title],IMDB_Movies_2[budget])</f>
        <v>35000000</v>
      </c>
      <c r="E1424" s="1">
        <f t="shared" si="22"/>
        <v>-26675252</v>
      </c>
    </row>
    <row r="1425" spans="2:5" x14ac:dyDescent="0.3">
      <c r="B1425" t="str">
        <v>A Few Good Men</v>
      </c>
      <c r="C1425">
        <f>_xlfn.XLOOKUP($B1425,IMDB_Movies_2[movie_title],IMDB_Movies_2[gross])</f>
        <v>141340178</v>
      </c>
      <c r="D1425">
        <f>_xlfn.XLOOKUP($B1425,IMDB_Movies_2[movie_title],IMDB_Movies_2[budget])</f>
        <v>40000000</v>
      </c>
      <c r="E1425" s="1">
        <f t="shared" si="22"/>
        <v>101340178</v>
      </c>
    </row>
    <row r="1426" spans="2:5" x14ac:dyDescent="0.3">
      <c r="B1426" t="str">
        <v>Exit Wounds</v>
      </c>
      <c r="C1426">
        <f>_xlfn.XLOOKUP($B1426,IMDB_Movies_2[movie_title],IMDB_Movies_2[gross])</f>
        <v>51758599</v>
      </c>
      <c r="D1426">
        <f>_xlfn.XLOOKUP($B1426,IMDB_Movies_2[movie_title],IMDB_Movies_2[budget])</f>
        <v>33000000</v>
      </c>
      <c r="E1426" s="1">
        <f t="shared" si="22"/>
        <v>18758599</v>
      </c>
    </row>
    <row r="1427" spans="2:5" x14ac:dyDescent="0.3">
      <c r="B1427" t="str">
        <v>Big Momma's House</v>
      </c>
      <c r="C1427">
        <f>_xlfn.XLOOKUP($B1427,IMDB_Movies_2[movie_title],IMDB_Movies_2[gross])</f>
        <v>117559438</v>
      </c>
      <c r="D1427">
        <f>_xlfn.XLOOKUP($B1427,IMDB_Movies_2[movie_title],IMDB_Movies_2[budget])</f>
        <v>30000000</v>
      </c>
      <c r="E1427" s="1">
        <f t="shared" si="22"/>
        <v>87559438</v>
      </c>
    </row>
    <row r="1428" spans="2:5" x14ac:dyDescent="0.3">
      <c r="B1428" t="str">
        <v>Thunder and the House of Magic</v>
      </c>
      <c r="C1428">
        <f>_xlfn.XLOOKUP($B1428,IMDB_Movies_2[movie_title],IMDB_Movies_2[gross])</f>
        <v>4091</v>
      </c>
      <c r="D1428">
        <f>_xlfn.XLOOKUP($B1428,IMDB_Movies_2[movie_title],IMDB_Movies_2[budget])</f>
        <v>34000000</v>
      </c>
      <c r="E1428" s="1">
        <f t="shared" si="22"/>
        <v>-33995909</v>
      </c>
    </row>
    <row r="1429" spans="2:5" x14ac:dyDescent="0.3">
      <c r="B1429" t="str">
        <v>The Darkest Hour</v>
      </c>
      <c r="C1429">
        <f>_xlfn.XLOOKUP($B1429,IMDB_Movies_2[movie_title],IMDB_Movies_2[gross])</f>
        <v>21426805</v>
      </c>
      <c r="D1429">
        <f>_xlfn.XLOOKUP($B1429,IMDB_Movies_2[movie_title],IMDB_Movies_2[budget])</f>
        <v>30000000</v>
      </c>
      <c r="E1429" s="1">
        <f t="shared" si="22"/>
        <v>-8573195</v>
      </c>
    </row>
    <row r="1430" spans="2:5" x14ac:dyDescent="0.3">
      <c r="B1430" t="str">
        <v>Step Up Revolution</v>
      </c>
      <c r="C1430">
        <f>_xlfn.XLOOKUP($B1430,IMDB_Movies_2[movie_title],IMDB_Movies_2[gross])</f>
        <v>35057332</v>
      </c>
      <c r="D1430">
        <f>_xlfn.XLOOKUP($B1430,IMDB_Movies_2[movie_title],IMDB_Movies_2[budget])</f>
        <v>33000000</v>
      </c>
      <c r="E1430" s="1">
        <f t="shared" si="22"/>
        <v>2057332</v>
      </c>
    </row>
    <row r="1431" spans="2:5" x14ac:dyDescent="0.3">
      <c r="B1431" t="str">
        <v>Snakes on a Plane</v>
      </c>
      <c r="C1431">
        <f>_xlfn.XLOOKUP($B1431,IMDB_Movies_2[movie_title],IMDB_Movies_2[gross])</f>
        <v>34014398</v>
      </c>
      <c r="D1431">
        <f>_xlfn.XLOOKUP($B1431,IMDB_Movies_2[movie_title],IMDB_Movies_2[budget])</f>
        <v>33000000</v>
      </c>
      <c r="E1431" s="1">
        <f t="shared" si="22"/>
        <v>1014398</v>
      </c>
    </row>
    <row r="1432" spans="2:5" x14ac:dyDescent="0.3">
      <c r="B1432" t="str">
        <v>The Watcher</v>
      </c>
      <c r="C1432">
        <f>_xlfn.XLOOKUP($B1432,IMDB_Movies_2[movie_title],IMDB_Movies_2[gross])</f>
        <v>28927720</v>
      </c>
      <c r="D1432">
        <f>_xlfn.XLOOKUP($B1432,IMDB_Movies_2[movie_title],IMDB_Movies_2[budget])</f>
        <v>33000000</v>
      </c>
      <c r="E1432" s="1">
        <f t="shared" si="22"/>
        <v>-4072280</v>
      </c>
    </row>
    <row r="1433" spans="2:5" x14ac:dyDescent="0.3">
      <c r="B1433" t="str">
        <v>The Punisher</v>
      </c>
      <c r="C1433">
        <f>_xlfn.XLOOKUP($B1433,IMDB_Movies_2[movie_title],IMDB_Movies_2[gross])</f>
        <v>33682273</v>
      </c>
      <c r="D1433">
        <f>_xlfn.XLOOKUP($B1433,IMDB_Movies_2[movie_title],IMDB_Movies_2[budget])</f>
        <v>33000000</v>
      </c>
      <c r="E1433" s="1">
        <f t="shared" si="22"/>
        <v>682273</v>
      </c>
    </row>
    <row r="1434" spans="2:5" x14ac:dyDescent="0.3">
      <c r="B1434" t="str">
        <v>Goal! The Dream Begins</v>
      </c>
      <c r="C1434">
        <f>_xlfn.XLOOKUP($B1434,IMDB_Movies_2[movie_title],IMDB_Movies_2[gross])</f>
        <v>4280577</v>
      </c>
      <c r="D1434">
        <f>_xlfn.XLOOKUP($B1434,IMDB_Movies_2[movie_title],IMDB_Movies_2[budget])</f>
        <v>10000000</v>
      </c>
      <c r="E1434" s="1">
        <f t="shared" si="22"/>
        <v>-5719423</v>
      </c>
    </row>
    <row r="1435" spans="2:5" x14ac:dyDescent="0.3">
      <c r="B1435" t="str">
        <v>Safe</v>
      </c>
      <c r="C1435">
        <f>_xlfn.XLOOKUP($B1435,IMDB_Movies_2[movie_title],IMDB_Movies_2[gross])</f>
        <v>17120019</v>
      </c>
      <c r="D1435">
        <f>_xlfn.XLOOKUP($B1435,IMDB_Movies_2[movie_title],IMDB_Movies_2[budget])</f>
        <v>30000000</v>
      </c>
      <c r="E1435" s="1">
        <f t="shared" si="22"/>
        <v>-12879981</v>
      </c>
    </row>
    <row r="1436" spans="2:5" x14ac:dyDescent="0.3">
      <c r="B1436" t="str">
        <v>Pushing Tin</v>
      </c>
      <c r="C1436">
        <f>_xlfn.XLOOKUP($B1436,IMDB_Movies_2[movie_title],IMDB_Movies_2[gross])</f>
        <v>8406264</v>
      </c>
      <c r="D1436">
        <f>_xlfn.XLOOKUP($B1436,IMDB_Movies_2[movie_title],IMDB_Movies_2[budget])</f>
        <v>38000000</v>
      </c>
      <c r="E1436" s="1">
        <f t="shared" si="22"/>
        <v>-29593736</v>
      </c>
    </row>
    <row r="1437" spans="2:5" x14ac:dyDescent="0.3">
      <c r="B1437" t="str">
        <v>Star Wars: Episode VI - Return of the Jedi</v>
      </c>
      <c r="C1437">
        <f>_xlfn.XLOOKUP($B1437,IMDB_Movies_2[movie_title],IMDB_Movies_2[gross])</f>
        <v>309125409</v>
      </c>
      <c r="D1437">
        <f>_xlfn.XLOOKUP($B1437,IMDB_Movies_2[movie_title],IMDB_Movies_2[budget])</f>
        <v>32500000</v>
      </c>
      <c r="E1437" s="1">
        <f t="shared" si="22"/>
        <v>276625409</v>
      </c>
    </row>
    <row r="1438" spans="2:5" x14ac:dyDescent="0.3">
      <c r="B1438" t="str">
        <v>Doomsday</v>
      </c>
      <c r="C1438">
        <f>_xlfn.XLOOKUP($B1438,IMDB_Movies_2[movie_title],IMDB_Movies_2[gross])</f>
        <v>10955425</v>
      </c>
      <c r="D1438">
        <f>_xlfn.XLOOKUP($B1438,IMDB_Movies_2[movie_title],IMDB_Movies_2[budget])</f>
        <v>30000000</v>
      </c>
      <c r="E1438" s="1">
        <f t="shared" si="22"/>
        <v>-19044575</v>
      </c>
    </row>
    <row r="1439" spans="2:5" x14ac:dyDescent="0.3">
      <c r="B1439" t="str">
        <v>The Reader</v>
      </c>
      <c r="C1439">
        <f>_xlfn.XLOOKUP($B1439,IMDB_Movies_2[movie_title],IMDB_Movies_2[gross])</f>
        <v>34180954</v>
      </c>
      <c r="D1439">
        <f>_xlfn.XLOOKUP($B1439,IMDB_Movies_2[movie_title],IMDB_Movies_2[budget])</f>
        <v>32000000</v>
      </c>
      <c r="E1439" s="1">
        <f t="shared" si="22"/>
        <v>2180954</v>
      </c>
    </row>
    <row r="1440" spans="2:5" x14ac:dyDescent="0.3">
      <c r="B1440" t="str">
        <v>Elf</v>
      </c>
      <c r="C1440">
        <f>_xlfn.XLOOKUP($B1440,IMDB_Movies_2[movie_title],IMDB_Movies_2[gross])</f>
        <v>173381405</v>
      </c>
      <c r="D1440">
        <f>_xlfn.XLOOKUP($B1440,IMDB_Movies_2[movie_title],IMDB_Movies_2[budget])</f>
        <v>33000000</v>
      </c>
      <c r="E1440" s="1">
        <f t="shared" si="22"/>
        <v>140381405</v>
      </c>
    </row>
    <row r="1441" spans="2:5" x14ac:dyDescent="0.3">
      <c r="B1441" t="str">
        <v>Phenomenon</v>
      </c>
      <c r="C1441">
        <f>_xlfn.XLOOKUP($B1441,IMDB_Movies_2[movie_title],IMDB_Movies_2[gross])</f>
        <v>104632573</v>
      </c>
      <c r="D1441">
        <f>_xlfn.XLOOKUP($B1441,IMDB_Movies_2[movie_title],IMDB_Movies_2[budget])</f>
        <v>32000000</v>
      </c>
      <c r="E1441" s="1">
        <f t="shared" si="22"/>
        <v>72632573</v>
      </c>
    </row>
    <row r="1442" spans="2:5" x14ac:dyDescent="0.3">
      <c r="B1442" t="str">
        <v>Snow Dogs</v>
      </c>
      <c r="C1442">
        <f>_xlfn.XLOOKUP($B1442,IMDB_Movies_2[movie_title],IMDB_Movies_2[gross])</f>
        <v>81150692</v>
      </c>
      <c r="D1442">
        <f>_xlfn.XLOOKUP($B1442,IMDB_Movies_2[movie_title],IMDB_Movies_2[budget])</f>
        <v>35000000</v>
      </c>
      <c r="E1442" s="1">
        <f t="shared" si="22"/>
        <v>46150692</v>
      </c>
    </row>
    <row r="1443" spans="2:5" x14ac:dyDescent="0.3">
      <c r="B1443" t="str">
        <v>Scrooged</v>
      </c>
      <c r="C1443">
        <f>_xlfn.XLOOKUP($B1443,IMDB_Movies_2[movie_title],IMDB_Movies_2[gross])</f>
        <v>60328558</v>
      </c>
      <c r="D1443">
        <f>_xlfn.XLOOKUP($B1443,IMDB_Movies_2[movie_title],IMDB_Movies_2[budget])</f>
        <v>32000000</v>
      </c>
      <c r="E1443" s="1">
        <f t="shared" si="22"/>
        <v>28328558</v>
      </c>
    </row>
    <row r="1444" spans="2:5" x14ac:dyDescent="0.3">
      <c r="B1444" t="str">
        <v>Nacho Libre</v>
      </c>
      <c r="C1444">
        <f>_xlfn.XLOOKUP($B1444,IMDB_Movies_2[movie_title],IMDB_Movies_2[gross])</f>
        <v>80197993</v>
      </c>
      <c r="D1444">
        <f>_xlfn.XLOOKUP($B1444,IMDB_Movies_2[movie_title],IMDB_Movies_2[budget])</f>
        <v>32000000</v>
      </c>
      <c r="E1444" s="1">
        <f t="shared" si="22"/>
        <v>48197993</v>
      </c>
    </row>
    <row r="1445" spans="2:5" x14ac:dyDescent="0.3">
      <c r="B1445" t="str">
        <v>Bridesmaids</v>
      </c>
      <c r="C1445">
        <f>_xlfn.XLOOKUP($B1445,IMDB_Movies_2[movie_title],IMDB_Movies_2[gross])</f>
        <v>169076745</v>
      </c>
      <c r="D1445">
        <f>_xlfn.XLOOKUP($B1445,IMDB_Movies_2[movie_title],IMDB_Movies_2[budget])</f>
        <v>32500000</v>
      </c>
      <c r="E1445" s="1">
        <f t="shared" si="22"/>
        <v>136576745</v>
      </c>
    </row>
    <row r="1446" spans="2:5" x14ac:dyDescent="0.3">
      <c r="B1446" t="str">
        <v>This Is the End</v>
      </c>
      <c r="C1446">
        <f>_xlfn.XLOOKUP($B1446,IMDB_Movies_2[movie_title],IMDB_Movies_2[gross])</f>
        <v>101470202</v>
      </c>
      <c r="D1446">
        <f>_xlfn.XLOOKUP($B1446,IMDB_Movies_2[movie_title],IMDB_Movies_2[budget])</f>
        <v>32000000</v>
      </c>
      <c r="E1446" s="1">
        <f t="shared" si="22"/>
        <v>69470202</v>
      </c>
    </row>
    <row r="1447" spans="2:5" x14ac:dyDescent="0.3">
      <c r="B1447" t="str">
        <v>Stigmata</v>
      </c>
      <c r="C1447">
        <f>_xlfn.XLOOKUP($B1447,IMDB_Movies_2[movie_title],IMDB_Movies_2[gross])</f>
        <v>50041732</v>
      </c>
      <c r="D1447">
        <f>_xlfn.XLOOKUP($B1447,IMDB_Movies_2[movie_title],IMDB_Movies_2[budget])</f>
        <v>29000000</v>
      </c>
      <c r="E1447" s="1">
        <f t="shared" si="22"/>
        <v>21041732</v>
      </c>
    </row>
    <row r="1448" spans="2:5" x14ac:dyDescent="0.3">
      <c r="B1448" t="str">
        <v>Men of Honor</v>
      </c>
      <c r="C1448">
        <f>_xlfn.XLOOKUP($B1448,IMDB_Movies_2[movie_title],IMDB_Movies_2[gross])</f>
        <v>48814909</v>
      </c>
      <c r="D1448">
        <f>_xlfn.XLOOKUP($B1448,IMDB_Movies_2[movie_title],IMDB_Movies_2[budget])</f>
        <v>32000000</v>
      </c>
      <c r="E1448" s="1">
        <f t="shared" si="22"/>
        <v>16814909</v>
      </c>
    </row>
    <row r="1449" spans="2:5" x14ac:dyDescent="0.3">
      <c r="B1449" t="str">
        <v>Takers</v>
      </c>
      <c r="C1449">
        <f>_xlfn.XLOOKUP($B1449,IMDB_Movies_2[movie_title],IMDB_Movies_2[gross])</f>
        <v>57744720</v>
      </c>
      <c r="D1449">
        <f>_xlfn.XLOOKUP($B1449,IMDB_Movies_2[movie_title],IMDB_Movies_2[budget])</f>
        <v>20000000</v>
      </c>
      <c r="E1449" s="1">
        <f t="shared" si="22"/>
        <v>37744720</v>
      </c>
    </row>
    <row r="1450" spans="2:5" x14ac:dyDescent="0.3">
      <c r="B1450" t="str">
        <v>The Big Wedding</v>
      </c>
      <c r="C1450">
        <f>_xlfn.XLOOKUP($B1450,IMDB_Movies_2[movie_title],IMDB_Movies_2[gross])</f>
        <v>21784432</v>
      </c>
      <c r="D1450">
        <f>_xlfn.XLOOKUP($B1450,IMDB_Movies_2[movie_title],IMDB_Movies_2[budget])</f>
        <v>35000000</v>
      </c>
      <c r="E1450" s="1">
        <f t="shared" si="22"/>
        <v>-13215568</v>
      </c>
    </row>
    <row r="1451" spans="2:5" x14ac:dyDescent="0.3">
      <c r="B1451" t="str">
        <v>Big Mommas: Like Father, Like Son</v>
      </c>
      <c r="C1451">
        <f>_xlfn.XLOOKUP($B1451,IMDB_Movies_2[movie_title],IMDB_Movies_2[gross])</f>
        <v>37911876</v>
      </c>
      <c r="D1451">
        <f>_xlfn.XLOOKUP($B1451,IMDB_Movies_2[movie_title],IMDB_Movies_2[budget])</f>
        <v>32000000</v>
      </c>
      <c r="E1451" s="1">
        <f t="shared" si="22"/>
        <v>5911876</v>
      </c>
    </row>
    <row r="1452" spans="2:5" x14ac:dyDescent="0.3">
      <c r="B1452" t="str">
        <v>Source Code</v>
      </c>
      <c r="C1452">
        <f>_xlfn.XLOOKUP($B1452,IMDB_Movies_2[movie_title],IMDB_Movies_2[gross])</f>
        <v>54696902</v>
      </c>
      <c r="D1452">
        <f>_xlfn.XLOOKUP($B1452,IMDB_Movies_2[movie_title],IMDB_Movies_2[budget])</f>
        <v>32000000</v>
      </c>
      <c r="E1452" s="1">
        <f t="shared" si="22"/>
        <v>22696902</v>
      </c>
    </row>
    <row r="1453" spans="2:5" x14ac:dyDescent="0.3">
      <c r="B1453" t="str">
        <v>Alive</v>
      </c>
      <c r="C1453">
        <f>_xlfn.XLOOKUP($B1453,IMDB_Movies_2[movie_title],IMDB_Movies_2[gross])</f>
        <v>36733909</v>
      </c>
      <c r="D1453">
        <f>_xlfn.XLOOKUP($B1453,IMDB_Movies_2[movie_title],IMDB_Movies_2[budget])</f>
        <v>32000000</v>
      </c>
      <c r="E1453" s="1">
        <f t="shared" si="22"/>
        <v>4733909</v>
      </c>
    </row>
    <row r="1454" spans="2:5" x14ac:dyDescent="0.3">
      <c r="B1454" t="str">
        <v>The Number 23</v>
      </c>
      <c r="C1454">
        <f>_xlfn.XLOOKUP($B1454,IMDB_Movies_2[movie_title],IMDB_Movies_2[gross])</f>
        <v>35063732</v>
      </c>
      <c r="D1454">
        <f>_xlfn.XLOOKUP($B1454,IMDB_Movies_2[movie_title],IMDB_Movies_2[budget])</f>
        <v>32000000</v>
      </c>
      <c r="E1454" s="1">
        <f t="shared" si="22"/>
        <v>3063732</v>
      </c>
    </row>
    <row r="1455" spans="2:5" x14ac:dyDescent="0.3">
      <c r="B1455" t="str">
        <v>The Young and Prodigious T.S. Spivet</v>
      </c>
      <c r="C1455">
        <f>_xlfn.XLOOKUP($B1455,IMDB_Movies_2[movie_title],IMDB_Movies_2[gross])</f>
        <v>99462</v>
      </c>
      <c r="D1455">
        <f>_xlfn.XLOOKUP($B1455,IMDB_Movies_2[movie_title],IMDB_Movies_2[budget])</f>
        <v>33000000</v>
      </c>
      <c r="E1455" s="1">
        <f t="shared" si="22"/>
        <v>-32900538</v>
      </c>
    </row>
    <row r="1456" spans="2:5" x14ac:dyDescent="0.3">
      <c r="B1456" t="str">
        <v>Dreamer: Inspired by a True Story</v>
      </c>
      <c r="C1456">
        <f>_xlfn.XLOOKUP($B1456,IMDB_Movies_2[movie_title],IMDB_Movies_2[gross])</f>
        <v>32701088</v>
      </c>
      <c r="D1456">
        <f>_xlfn.XLOOKUP($B1456,IMDB_Movies_2[movie_title],IMDB_Movies_2[budget])</f>
        <v>32000000</v>
      </c>
      <c r="E1456" s="1">
        <f t="shared" si="22"/>
        <v>701088</v>
      </c>
    </row>
    <row r="1457" spans="2:5" x14ac:dyDescent="0.3">
      <c r="B1457" t="str">
        <v>A History of Violence</v>
      </c>
      <c r="C1457">
        <f>_xlfn.XLOOKUP($B1457,IMDB_Movies_2[movie_title],IMDB_Movies_2[gross])</f>
        <v>31493782</v>
      </c>
      <c r="D1457">
        <f>_xlfn.XLOOKUP($B1457,IMDB_Movies_2[movie_title],IMDB_Movies_2[budget])</f>
        <v>32000000</v>
      </c>
      <c r="E1457" s="1">
        <f t="shared" si="22"/>
        <v>-506218</v>
      </c>
    </row>
    <row r="1458" spans="2:5" x14ac:dyDescent="0.3">
      <c r="B1458" t="str">
        <v>Transporter 2</v>
      </c>
      <c r="C1458">
        <f>_xlfn.XLOOKUP($B1458,IMDB_Movies_2[movie_title],IMDB_Movies_2[gross])</f>
        <v>43095600</v>
      </c>
      <c r="D1458">
        <f>_xlfn.XLOOKUP($B1458,IMDB_Movies_2[movie_title],IMDB_Movies_2[budget])</f>
        <v>32000000</v>
      </c>
      <c r="E1458" s="1">
        <f t="shared" si="22"/>
        <v>11095600</v>
      </c>
    </row>
    <row r="1459" spans="2:5" x14ac:dyDescent="0.3">
      <c r="B1459" t="str">
        <v>The Quick and the Dead</v>
      </c>
      <c r="C1459">
        <f>_xlfn.XLOOKUP($B1459,IMDB_Movies_2[movie_title],IMDB_Movies_2[gross])</f>
        <v>18636537</v>
      </c>
      <c r="D1459">
        <f>_xlfn.XLOOKUP($B1459,IMDB_Movies_2[movie_title],IMDB_Movies_2[budget])</f>
        <v>32000000</v>
      </c>
      <c r="E1459" s="1">
        <f t="shared" si="22"/>
        <v>-13363463</v>
      </c>
    </row>
    <row r="1460" spans="2:5" x14ac:dyDescent="0.3">
      <c r="B1460" t="str">
        <v>Laws of Attraction</v>
      </c>
      <c r="C1460">
        <f>_xlfn.XLOOKUP($B1460,IMDB_Movies_2[movie_title],IMDB_Movies_2[gross])</f>
        <v>17848322</v>
      </c>
      <c r="D1460">
        <f>_xlfn.XLOOKUP($B1460,IMDB_Movies_2[movie_title],IMDB_Movies_2[budget])</f>
        <v>28000000</v>
      </c>
      <c r="E1460" s="1">
        <f t="shared" si="22"/>
        <v>-10151678</v>
      </c>
    </row>
    <row r="1461" spans="2:5" x14ac:dyDescent="0.3">
      <c r="B1461" t="str">
        <v>Bringing Out the Dead</v>
      </c>
      <c r="C1461">
        <f>_xlfn.XLOOKUP($B1461,IMDB_Movies_2[movie_title],IMDB_Movies_2[gross])</f>
        <v>16640210</v>
      </c>
      <c r="D1461">
        <f>_xlfn.XLOOKUP($B1461,IMDB_Movies_2[movie_title],IMDB_Movies_2[budget])</f>
        <v>55000000</v>
      </c>
      <c r="E1461" s="1">
        <f t="shared" si="22"/>
        <v>-38359790</v>
      </c>
    </row>
    <row r="1462" spans="2:5" x14ac:dyDescent="0.3">
      <c r="B1462" t="str">
        <v>Repo Men</v>
      </c>
      <c r="C1462">
        <f>_xlfn.XLOOKUP($B1462,IMDB_Movies_2[movie_title],IMDB_Movies_2[gross])</f>
        <v>13763130</v>
      </c>
      <c r="D1462">
        <f>_xlfn.XLOOKUP($B1462,IMDB_Movies_2[movie_title],IMDB_Movies_2[budget])</f>
        <v>32000000</v>
      </c>
      <c r="E1462" s="1">
        <f t="shared" si="22"/>
        <v>-18236870</v>
      </c>
    </row>
    <row r="1463" spans="2:5" x14ac:dyDescent="0.3">
      <c r="B1463" t="str">
        <v>Dragon Wars: D-War</v>
      </c>
      <c r="C1463">
        <f>_xlfn.XLOOKUP($B1463,IMDB_Movies_2[movie_title],IMDB_Movies_2[gross])</f>
        <v>10956379</v>
      </c>
      <c r="D1463">
        <f>_xlfn.XLOOKUP($B1463,IMDB_Movies_2[movie_title],IMDB_Movies_2[budget])</f>
        <v>35000000</v>
      </c>
      <c r="E1463" s="1">
        <f t="shared" si="22"/>
        <v>-24043621</v>
      </c>
    </row>
    <row r="1464" spans="2:5" x14ac:dyDescent="0.3">
      <c r="B1464" t="str">
        <v>Bogus</v>
      </c>
      <c r="C1464">
        <f>_xlfn.XLOOKUP($B1464,IMDB_Movies_2[movie_title],IMDB_Movies_2[gross])</f>
        <v>4357000</v>
      </c>
      <c r="D1464">
        <f>_xlfn.XLOOKUP($B1464,IMDB_Movies_2[movie_title],IMDB_Movies_2[budget])</f>
        <v>30000000</v>
      </c>
      <c r="E1464" s="1">
        <f t="shared" si="22"/>
        <v>-25643000</v>
      </c>
    </row>
    <row r="1465" spans="2:5" x14ac:dyDescent="0.3">
      <c r="B1465" t="str">
        <v>The Incredible Burt Wonderstone</v>
      </c>
      <c r="C1465">
        <f>_xlfn.XLOOKUP($B1465,IMDB_Movies_2[movie_title],IMDB_Movies_2[gross])</f>
        <v>22525921</v>
      </c>
      <c r="D1465">
        <f>_xlfn.XLOOKUP($B1465,IMDB_Movies_2[movie_title],IMDB_Movies_2[budget])</f>
        <v>30000000</v>
      </c>
      <c r="E1465" s="1">
        <f t="shared" si="22"/>
        <v>-7474079</v>
      </c>
    </row>
    <row r="1466" spans="2:5" x14ac:dyDescent="0.3">
      <c r="B1466" t="str">
        <v>Cats Don't Dance</v>
      </c>
      <c r="C1466">
        <f>_xlfn.XLOOKUP($B1466,IMDB_Movies_2[movie_title],IMDB_Movies_2[gross])</f>
        <v>3562749</v>
      </c>
      <c r="D1466">
        <f>_xlfn.XLOOKUP($B1466,IMDB_Movies_2[movie_title],IMDB_Movies_2[budget])</f>
        <v>32000000</v>
      </c>
      <c r="E1466" s="1">
        <f t="shared" si="22"/>
        <v>-28437251</v>
      </c>
    </row>
    <row r="1467" spans="2:5" x14ac:dyDescent="0.3">
      <c r="B1467" t="str">
        <v>Cradle Will Rock</v>
      </c>
      <c r="C1467">
        <f>_xlfn.XLOOKUP($B1467,IMDB_Movies_2[movie_title],IMDB_Movies_2[gross])</f>
        <v>2899970</v>
      </c>
      <c r="D1467">
        <f>_xlfn.XLOOKUP($B1467,IMDB_Movies_2[movie_title],IMDB_Movies_2[budget])</f>
        <v>32000000</v>
      </c>
      <c r="E1467" s="1">
        <f t="shared" si="22"/>
        <v>-29100030</v>
      </c>
    </row>
    <row r="1468" spans="2:5" x14ac:dyDescent="0.3">
      <c r="B1468" t="str">
        <v>The Good German</v>
      </c>
      <c r="C1468">
        <f>_xlfn.XLOOKUP($B1468,IMDB_Movies_2[movie_title],IMDB_Movies_2[gross])</f>
        <v>1304837</v>
      </c>
      <c r="D1468">
        <f>_xlfn.XLOOKUP($B1468,IMDB_Movies_2[movie_title],IMDB_Movies_2[budget])</f>
        <v>32000000</v>
      </c>
      <c r="E1468" s="1">
        <f t="shared" si="22"/>
        <v>-30695163</v>
      </c>
    </row>
    <row r="1469" spans="2:5" x14ac:dyDescent="0.3">
      <c r="B1469" t="str">
        <v>Apocalypse Now</v>
      </c>
      <c r="C1469">
        <f>_xlfn.XLOOKUP($B1469,IMDB_Movies_2[movie_title],IMDB_Movies_2[gross])</f>
        <v>78800000</v>
      </c>
      <c r="D1469">
        <f>_xlfn.XLOOKUP($B1469,IMDB_Movies_2[movie_title],IMDB_Movies_2[budget])</f>
        <v>31500000</v>
      </c>
      <c r="E1469" s="1">
        <f t="shared" si="22"/>
        <v>47300000</v>
      </c>
    </row>
    <row r="1470" spans="2:5" x14ac:dyDescent="0.3">
      <c r="B1470" t="str">
        <v>Going the Distance</v>
      </c>
      <c r="C1470">
        <f>_xlfn.XLOOKUP($B1470,IMDB_Movies_2[movie_title],IMDB_Movies_2[gross])</f>
        <v>17797316</v>
      </c>
      <c r="D1470">
        <f>_xlfn.XLOOKUP($B1470,IMDB_Movies_2[movie_title],IMDB_Movies_2[budget])</f>
        <v>32000000</v>
      </c>
      <c r="E1470" s="1">
        <f t="shared" si="22"/>
        <v>-14202684</v>
      </c>
    </row>
    <row r="1471" spans="2:5" x14ac:dyDescent="0.3">
      <c r="B1471" t="str">
        <v>Mr. Holland's Opus</v>
      </c>
      <c r="C1471">
        <f>_xlfn.XLOOKUP($B1471,IMDB_Movies_2[movie_title],IMDB_Movies_2[gross])</f>
        <v>82528097</v>
      </c>
      <c r="D1471">
        <f>_xlfn.XLOOKUP($B1471,IMDB_Movies_2[movie_title],IMDB_Movies_2[budget])</f>
        <v>6500000</v>
      </c>
      <c r="E1471" s="1">
        <f t="shared" si="22"/>
        <v>76028097</v>
      </c>
    </row>
    <row r="1472" spans="2:5" x14ac:dyDescent="0.3">
      <c r="B1472" t="str">
        <v>Criminal</v>
      </c>
      <c r="C1472">
        <f>_xlfn.XLOOKUP($B1472,IMDB_Movies_2[movie_title],IMDB_Movies_2[gross])</f>
        <v>14268533</v>
      </c>
      <c r="D1472">
        <f>_xlfn.XLOOKUP($B1472,IMDB_Movies_2[movie_title],IMDB_Movies_2[budget])</f>
        <v>31500000</v>
      </c>
      <c r="E1472" s="1">
        <f t="shared" si="22"/>
        <v>-17231467</v>
      </c>
    </row>
    <row r="1473" spans="2:5" x14ac:dyDescent="0.3">
      <c r="B1473" t="str">
        <v>Out of Africa</v>
      </c>
      <c r="C1473">
        <f>_xlfn.XLOOKUP($B1473,IMDB_Movies_2[movie_title],IMDB_Movies_2[gross])</f>
        <v>87100000</v>
      </c>
      <c r="D1473">
        <f>_xlfn.XLOOKUP($B1473,IMDB_Movies_2[movie_title],IMDB_Movies_2[budget])</f>
        <v>31000000</v>
      </c>
      <c r="E1473" s="1">
        <f t="shared" si="22"/>
        <v>56100000</v>
      </c>
    </row>
    <row r="1474" spans="2:5" x14ac:dyDescent="0.3">
      <c r="B1474" t="str">
        <v>Flight</v>
      </c>
      <c r="C1474">
        <f>_xlfn.XLOOKUP($B1474,IMDB_Movies_2[movie_title],IMDB_Movies_2[gross])</f>
        <v>93749203</v>
      </c>
      <c r="D1474">
        <f>_xlfn.XLOOKUP($B1474,IMDB_Movies_2[movie_title],IMDB_Movies_2[budget])</f>
        <v>31000000</v>
      </c>
      <c r="E1474" s="1">
        <f t="shared" si="22"/>
        <v>62749203</v>
      </c>
    </row>
    <row r="1475" spans="2:5" x14ac:dyDescent="0.3">
      <c r="B1475" t="str">
        <v>Moonraker</v>
      </c>
      <c r="C1475">
        <f>_xlfn.XLOOKUP($B1475,IMDB_Movies_2[movie_title],IMDB_Movies_2[gross])</f>
        <v>62700000</v>
      </c>
      <c r="D1475">
        <f>_xlfn.XLOOKUP($B1475,IMDB_Movies_2[movie_title],IMDB_Movies_2[budget])</f>
        <v>34000000</v>
      </c>
      <c r="E1475" s="1">
        <f t="shared" si="22"/>
        <v>28700000</v>
      </c>
    </row>
    <row r="1476" spans="2:5" x14ac:dyDescent="0.3">
      <c r="B1476" t="str">
        <v>The Grand Budapest Hotel</v>
      </c>
      <c r="C1476">
        <f>_xlfn.XLOOKUP($B1476,IMDB_Movies_2[movie_title],IMDB_Movies_2[gross])</f>
        <v>59073773</v>
      </c>
      <c r="D1476">
        <f>_xlfn.XLOOKUP($B1476,IMDB_Movies_2[movie_title],IMDB_Movies_2[budget])</f>
        <v>25000000</v>
      </c>
      <c r="E1476" s="1">
        <f t="shared" si="22"/>
        <v>34073773</v>
      </c>
    </row>
    <row r="1477" spans="2:5" x14ac:dyDescent="0.3">
      <c r="B1477" t="str">
        <v>Hearts in Atlantis</v>
      </c>
      <c r="C1477">
        <f>_xlfn.XLOOKUP($B1477,IMDB_Movies_2[movie_title],IMDB_Movies_2[gross])</f>
        <v>24185781</v>
      </c>
      <c r="D1477">
        <f>_xlfn.XLOOKUP($B1477,IMDB_Movies_2[movie_title],IMDB_Movies_2[budget])</f>
        <v>31000000</v>
      </c>
      <c r="E1477" s="1">
        <f t="shared" ref="E1477:E1540" si="23">C1477-D1477</f>
        <v>-6814219</v>
      </c>
    </row>
    <row r="1478" spans="2:5" x14ac:dyDescent="0.3">
      <c r="B1478" t="str">
        <v>Arachnophobia</v>
      </c>
      <c r="C1478">
        <f>_xlfn.XLOOKUP($B1478,IMDB_Movies_2[movie_title],IMDB_Movies_2[gross])</f>
        <v>53133888</v>
      </c>
      <c r="D1478">
        <f>_xlfn.XLOOKUP($B1478,IMDB_Movies_2[movie_title],IMDB_Movies_2[budget])</f>
        <v>31000000</v>
      </c>
      <c r="E1478" s="1">
        <f t="shared" si="23"/>
        <v>22133888</v>
      </c>
    </row>
    <row r="1479" spans="2:5" x14ac:dyDescent="0.3">
      <c r="B1479" t="str">
        <v>Frequency</v>
      </c>
      <c r="C1479">
        <f>_xlfn.XLOOKUP($B1479,IMDB_Movies_2[movie_title],IMDB_Movies_2[gross])</f>
        <v>44983704</v>
      </c>
      <c r="D1479">
        <f>_xlfn.XLOOKUP($B1479,IMDB_Movies_2[movie_title],IMDB_Movies_2[budget])</f>
        <v>31000000</v>
      </c>
      <c r="E1479" s="1">
        <f t="shared" si="23"/>
        <v>13983704</v>
      </c>
    </row>
    <row r="1480" spans="2:5" x14ac:dyDescent="0.3">
      <c r="B1480" t="str">
        <v>Vacation</v>
      </c>
      <c r="C1480">
        <f>_xlfn.XLOOKUP($B1480,IMDB_Movies_2[movie_title],IMDB_Movies_2[gross])</f>
        <v>58879132</v>
      </c>
      <c r="D1480">
        <f>_xlfn.XLOOKUP($B1480,IMDB_Movies_2[movie_title],IMDB_Movies_2[budget])</f>
        <v>31000000</v>
      </c>
      <c r="E1480" s="1">
        <f t="shared" si="23"/>
        <v>27879132</v>
      </c>
    </row>
    <row r="1481" spans="2:5" x14ac:dyDescent="0.3">
      <c r="B1481" t="str">
        <v>Get Shorty</v>
      </c>
      <c r="C1481">
        <f>_xlfn.XLOOKUP($B1481,IMDB_Movies_2[movie_title],IMDB_Movies_2[gross])</f>
        <v>72077000</v>
      </c>
      <c r="D1481">
        <f>_xlfn.XLOOKUP($B1481,IMDB_Movies_2[movie_title],IMDB_Movies_2[budget])</f>
        <v>30250000</v>
      </c>
      <c r="E1481" s="1">
        <f t="shared" si="23"/>
        <v>41827000</v>
      </c>
    </row>
    <row r="1482" spans="2:5" x14ac:dyDescent="0.3">
      <c r="B1482" t="str">
        <v>Chicago</v>
      </c>
      <c r="C1482">
        <f>_xlfn.XLOOKUP($B1482,IMDB_Movies_2[movie_title],IMDB_Movies_2[gross])</f>
        <v>170684505</v>
      </c>
      <c r="D1482">
        <f>_xlfn.XLOOKUP($B1482,IMDB_Movies_2[movie_title],IMDB_Movies_2[budget])</f>
        <v>45000000</v>
      </c>
      <c r="E1482" s="1">
        <f t="shared" si="23"/>
        <v>125684505</v>
      </c>
    </row>
    <row r="1483" spans="2:5" x14ac:dyDescent="0.3">
      <c r="B1483" t="str">
        <v>Big Daddy</v>
      </c>
      <c r="C1483">
        <f>_xlfn.XLOOKUP($B1483,IMDB_Movies_2[movie_title],IMDB_Movies_2[gross])</f>
        <v>163479795</v>
      </c>
      <c r="D1483">
        <f>_xlfn.XLOOKUP($B1483,IMDB_Movies_2[movie_title],IMDB_Movies_2[budget])</f>
        <v>34200000</v>
      </c>
      <c r="E1483" s="1">
        <f t="shared" si="23"/>
        <v>129279795</v>
      </c>
    </row>
    <row r="1484" spans="2:5" x14ac:dyDescent="0.3">
      <c r="B1484" t="str">
        <v>American Pie 2</v>
      </c>
      <c r="C1484">
        <f>_xlfn.XLOOKUP($B1484,IMDB_Movies_2[movie_title],IMDB_Movies_2[gross])</f>
        <v>145096820</v>
      </c>
      <c r="D1484">
        <f>_xlfn.XLOOKUP($B1484,IMDB_Movies_2[movie_title],IMDB_Movies_2[budget])</f>
        <v>30000000</v>
      </c>
      <c r="E1484" s="1">
        <f t="shared" si="23"/>
        <v>115096820</v>
      </c>
    </row>
    <row r="1485" spans="2:5" x14ac:dyDescent="0.3">
      <c r="B1485" t="str">
        <v>Toy Story</v>
      </c>
      <c r="C1485">
        <f>_xlfn.XLOOKUP($B1485,IMDB_Movies_2[movie_title],IMDB_Movies_2[gross])</f>
        <v>191796233</v>
      </c>
      <c r="D1485">
        <f>_xlfn.XLOOKUP($B1485,IMDB_Movies_2[movie_title],IMDB_Movies_2[budget])</f>
        <v>30000000</v>
      </c>
      <c r="E1485" s="1">
        <f t="shared" si="23"/>
        <v>161796233</v>
      </c>
    </row>
    <row r="1486" spans="2:5" x14ac:dyDescent="0.3">
      <c r="B1486" t="str">
        <v>Speed</v>
      </c>
      <c r="C1486">
        <f>_xlfn.XLOOKUP($B1486,IMDB_Movies_2[movie_title],IMDB_Movies_2[gross])</f>
        <v>121248145</v>
      </c>
      <c r="D1486">
        <f>_xlfn.XLOOKUP($B1486,IMDB_Movies_2[movie_title],IMDB_Movies_2[budget])</f>
        <v>25000000</v>
      </c>
      <c r="E1486" s="1">
        <f t="shared" si="23"/>
        <v>96248145</v>
      </c>
    </row>
    <row r="1487" spans="2:5" x14ac:dyDescent="0.3">
      <c r="B1487" t="str">
        <v>The Vow</v>
      </c>
      <c r="C1487">
        <f>_xlfn.XLOOKUP($B1487,IMDB_Movies_2[movie_title],IMDB_Movies_2[gross])</f>
        <v>125014030</v>
      </c>
      <c r="D1487">
        <f>_xlfn.XLOOKUP($B1487,IMDB_Movies_2[movie_title],IMDB_Movies_2[budget])</f>
        <v>30000000</v>
      </c>
      <c r="E1487" s="1">
        <f t="shared" si="23"/>
        <v>95014030</v>
      </c>
    </row>
    <row r="1488" spans="2:5" x14ac:dyDescent="0.3">
      <c r="B1488" t="str">
        <v>Extraordinary Measures</v>
      </c>
      <c r="C1488">
        <f>_xlfn.XLOOKUP($B1488,IMDB_Movies_2[movie_title],IMDB_Movies_2[gross])</f>
        <v>11854694</v>
      </c>
      <c r="D1488">
        <f>_xlfn.XLOOKUP($B1488,IMDB_Movies_2[movie_title],IMDB_Movies_2[budget])</f>
        <v>31000000</v>
      </c>
      <c r="E1488" s="1">
        <f t="shared" si="23"/>
        <v>-19145306</v>
      </c>
    </row>
    <row r="1489" spans="2:5" x14ac:dyDescent="0.3">
      <c r="B1489" t="str">
        <v>Remember the Titans</v>
      </c>
      <c r="C1489">
        <f>_xlfn.XLOOKUP($B1489,IMDB_Movies_2[movie_title],IMDB_Movies_2[gross])</f>
        <v>115648585</v>
      </c>
      <c r="D1489">
        <f>_xlfn.XLOOKUP($B1489,IMDB_Movies_2[movie_title],IMDB_Movies_2[budget])</f>
        <v>30000000</v>
      </c>
      <c r="E1489" s="1">
        <f t="shared" si="23"/>
        <v>85648585</v>
      </c>
    </row>
    <row r="1490" spans="2:5" x14ac:dyDescent="0.3">
      <c r="B1490" t="str">
        <v>The Hunt for Red October</v>
      </c>
      <c r="C1490">
        <f>_xlfn.XLOOKUP($B1490,IMDB_Movies_2[movie_title],IMDB_Movies_2[gross])</f>
        <v>122012643</v>
      </c>
      <c r="D1490">
        <f>_xlfn.XLOOKUP($B1490,IMDB_Movies_2[movie_title],IMDB_Movies_2[budget])</f>
        <v>30000000</v>
      </c>
      <c r="E1490" s="1">
        <f t="shared" si="23"/>
        <v>92012643</v>
      </c>
    </row>
    <row r="1491" spans="2:5" x14ac:dyDescent="0.3">
      <c r="B1491" t="str">
        <v>Lee Daniels' The Butler</v>
      </c>
      <c r="C1491">
        <f>_xlfn.XLOOKUP($B1491,IMDB_Movies_2[movie_title],IMDB_Movies_2[gross])</f>
        <v>116631310</v>
      </c>
      <c r="D1491">
        <f>_xlfn.XLOOKUP($B1491,IMDB_Movies_2[movie_title],IMDB_Movies_2[budget])</f>
        <v>30000000</v>
      </c>
      <c r="E1491" s="1">
        <f t="shared" si="23"/>
        <v>86631310</v>
      </c>
    </row>
    <row r="1492" spans="2:5" x14ac:dyDescent="0.3">
      <c r="B1492" t="str">
        <v>Dodgeball: A True Underdog Story</v>
      </c>
      <c r="C1492">
        <f>_xlfn.XLOOKUP($B1492,IMDB_Movies_2[movie_title],IMDB_Movies_2[gross])</f>
        <v>114324072</v>
      </c>
      <c r="D1492">
        <f>_xlfn.XLOOKUP($B1492,IMDB_Movies_2[movie_title],IMDB_Movies_2[budget])</f>
        <v>20000000</v>
      </c>
      <c r="E1492" s="1">
        <f t="shared" si="23"/>
        <v>94324072</v>
      </c>
    </row>
    <row r="1493" spans="2:5" x14ac:dyDescent="0.3">
      <c r="B1493" t="str">
        <v>The Addams Family</v>
      </c>
      <c r="C1493">
        <f>_xlfn.XLOOKUP($B1493,IMDB_Movies_2[movie_title],IMDB_Movies_2[gross])</f>
        <v>113502246</v>
      </c>
      <c r="D1493">
        <f>_xlfn.XLOOKUP($B1493,IMDB_Movies_2[movie_title],IMDB_Movies_2[budget])</f>
        <v>38000000</v>
      </c>
      <c r="E1493" s="1">
        <f t="shared" si="23"/>
        <v>75502246</v>
      </c>
    </row>
    <row r="1494" spans="2:5" x14ac:dyDescent="0.3">
      <c r="B1494" t="str">
        <v>Ace Ventura: When Nature Calls</v>
      </c>
      <c r="C1494">
        <f>_xlfn.XLOOKUP($B1494,IMDB_Movies_2[movie_title],IMDB_Movies_2[gross])</f>
        <v>108360000</v>
      </c>
      <c r="D1494">
        <f>_xlfn.XLOOKUP($B1494,IMDB_Movies_2[movie_title],IMDB_Movies_2[budget])</f>
        <v>30000000</v>
      </c>
      <c r="E1494" s="1">
        <f t="shared" si="23"/>
        <v>78360000</v>
      </c>
    </row>
    <row r="1495" spans="2:5" x14ac:dyDescent="0.3">
      <c r="B1495" t="str">
        <v>The Princess Diaries</v>
      </c>
      <c r="C1495">
        <f>_xlfn.XLOOKUP($B1495,IMDB_Movies_2[movie_title],IMDB_Movies_2[gross])</f>
        <v>108244774</v>
      </c>
      <c r="D1495">
        <f>_xlfn.XLOOKUP($B1495,IMDB_Movies_2[movie_title],IMDB_Movies_2[budget])</f>
        <v>37000000</v>
      </c>
      <c r="E1495" s="1">
        <f t="shared" si="23"/>
        <v>71244774</v>
      </c>
    </row>
    <row r="1496" spans="2:5" x14ac:dyDescent="0.3">
      <c r="B1496" t="str">
        <v>The First Wives Club</v>
      </c>
      <c r="C1496">
        <f>_xlfn.XLOOKUP($B1496,IMDB_Movies_2[movie_title],IMDB_Movies_2[gross])</f>
        <v>105444419</v>
      </c>
      <c r="D1496">
        <f>_xlfn.XLOOKUP($B1496,IMDB_Movies_2[movie_title],IMDB_Movies_2[budget])</f>
        <v>26000000</v>
      </c>
      <c r="E1496" s="1">
        <f t="shared" si="23"/>
        <v>79444419</v>
      </c>
    </row>
    <row r="1497" spans="2:5" x14ac:dyDescent="0.3">
      <c r="B1497" t="str">
        <v>Se7en</v>
      </c>
      <c r="C1497">
        <f>_xlfn.XLOOKUP($B1497,IMDB_Movies_2[movie_title],IMDB_Movies_2[gross])</f>
        <v>100125340</v>
      </c>
      <c r="D1497">
        <f>_xlfn.XLOOKUP($B1497,IMDB_Movies_2[movie_title],IMDB_Movies_2[budget])</f>
        <v>33000000</v>
      </c>
      <c r="E1497" s="1">
        <f t="shared" si="23"/>
        <v>67125340</v>
      </c>
    </row>
    <row r="1498" spans="2:5" x14ac:dyDescent="0.3">
      <c r="B1498" t="str">
        <v>District 9</v>
      </c>
      <c r="C1498">
        <f>_xlfn.XLOOKUP($B1498,IMDB_Movies_2[movie_title],IMDB_Movies_2[gross])</f>
        <v>115646235</v>
      </c>
      <c r="D1498">
        <f>_xlfn.XLOOKUP($B1498,IMDB_Movies_2[movie_title],IMDB_Movies_2[budget])</f>
        <v>30000000</v>
      </c>
      <c r="E1498" s="1">
        <f t="shared" si="23"/>
        <v>85646235</v>
      </c>
    </row>
    <row r="1499" spans="2:5" x14ac:dyDescent="0.3">
      <c r="B1499" t="str">
        <v>The SpongeBob SquarePants Movie</v>
      </c>
      <c r="C1499">
        <f>_xlfn.XLOOKUP($B1499,IMDB_Movies_2[movie_title],IMDB_Movies_2[gross])</f>
        <v>85416609</v>
      </c>
      <c r="D1499">
        <f>_xlfn.XLOOKUP($B1499,IMDB_Movies_2[movie_title],IMDB_Movies_2[budget])</f>
        <v>30000000</v>
      </c>
      <c r="E1499" s="1">
        <f t="shared" si="23"/>
        <v>55416609</v>
      </c>
    </row>
    <row r="1500" spans="2:5" x14ac:dyDescent="0.3">
      <c r="B1500" t="str">
        <v>Mystic River</v>
      </c>
      <c r="C1500">
        <f>_xlfn.XLOOKUP($B1500,IMDB_Movies_2[movie_title],IMDB_Movies_2[gross])</f>
        <v>90135191</v>
      </c>
      <c r="D1500">
        <f>_xlfn.XLOOKUP($B1500,IMDB_Movies_2[movie_title],IMDB_Movies_2[budget])</f>
        <v>25000000</v>
      </c>
      <c r="E1500" s="1">
        <f t="shared" si="23"/>
        <v>65135191</v>
      </c>
    </row>
    <row r="1501" spans="2:5" x14ac:dyDescent="0.3">
      <c r="B1501" t="str">
        <v>Million Dollar Baby</v>
      </c>
      <c r="C1501">
        <f>_xlfn.XLOOKUP($B1501,IMDB_Movies_2[movie_title],IMDB_Movies_2[gross])</f>
        <v>100422786</v>
      </c>
      <c r="D1501">
        <f>_xlfn.XLOOKUP($B1501,IMDB_Movies_2[movie_title],IMDB_Movies_2[budget])</f>
        <v>30000000</v>
      </c>
      <c r="E1501" s="1">
        <f t="shared" si="23"/>
        <v>70422786</v>
      </c>
    </row>
    <row r="1502" spans="2:5" x14ac:dyDescent="0.3">
      <c r="B1502" t="str">
        <v>Analyze This</v>
      </c>
      <c r="C1502">
        <f>_xlfn.XLOOKUP($B1502,IMDB_Movies_2[movie_title],IMDB_Movies_2[gross])</f>
        <v>106694016</v>
      </c>
      <c r="D1502">
        <f>_xlfn.XLOOKUP($B1502,IMDB_Movies_2[movie_title],IMDB_Movies_2[budget])</f>
        <v>30000000</v>
      </c>
      <c r="E1502" s="1">
        <f t="shared" si="23"/>
        <v>76694016</v>
      </c>
    </row>
    <row r="1503" spans="2:5" x14ac:dyDescent="0.3">
      <c r="B1503" t="str">
        <v>The Notebook</v>
      </c>
      <c r="C1503">
        <f>_xlfn.XLOOKUP($B1503,IMDB_Movies_2[movie_title],IMDB_Movies_2[gross])</f>
        <v>64286</v>
      </c>
      <c r="D1503">
        <f>_xlfn.XLOOKUP($B1503,IMDB_Movies_2[movie_title],IMDB_Movies_2[budget])</f>
        <v>29000000</v>
      </c>
      <c r="E1503" s="1">
        <f t="shared" si="23"/>
        <v>-28935714</v>
      </c>
    </row>
    <row r="1504" spans="2:5" x14ac:dyDescent="0.3">
      <c r="B1504" t="str">
        <v>27 Dresses</v>
      </c>
      <c r="C1504">
        <f>_xlfn.XLOOKUP($B1504,IMDB_Movies_2[movie_title],IMDB_Movies_2[gross])</f>
        <v>76806312</v>
      </c>
      <c r="D1504">
        <f>_xlfn.XLOOKUP($B1504,IMDB_Movies_2[movie_title],IMDB_Movies_2[budget])</f>
        <v>30000000</v>
      </c>
      <c r="E1504" s="1">
        <f t="shared" si="23"/>
        <v>46806312</v>
      </c>
    </row>
    <row r="1505" spans="2:5" x14ac:dyDescent="0.3">
      <c r="B1505" t="str">
        <v>Hannah Montana: The Movie</v>
      </c>
      <c r="C1505">
        <f>_xlfn.XLOOKUP($B1505,IMDB_Movies_2[movie_title],IMDB_Movies_2[gross])</f>
        <v>79566871</v>
      </c>
      <c r="D1505">
        <f>_xlfn.XLOOKUP($B1505,IMDB_Movies_2[movie_title],IMDB_Movies_2[budget])</f>
        <v>30000000</v>
      </c>
      <c r="E1505" s="1">
        <f t="shared" si="23"/>
        <v>49566871</v>
      </c>
    </row>
    <row r="1506" spans="2:5" x14ac:dyDescent="0.3">
      <c r="B1506" t="str">
        <v>Rugrats in Paris: The Movie</v>
      </c>
      <c r="C1506">
        <f>_xlfn.XLOOKUP($B1506,IMDB_Movies_2[movie_title],IMDB_Movies_2[gross])</f>
        <v>76501438</v>
      </c>
      <c r="D1506">
        <f>_xlfn.XLOOKUP($B1506,IMDB_Movies_2[movie_title],IMDB_Movies_2[budget])</f>
        <v>30000000</v>
      </c>
      <c r="E1506" s="1">
        <f t="shared" si="23"/>
        <v>46501438</v>
      </c>
    </row>
    <row r="1507" spans="2:5" x14ac:dyDescent="0.3">
      <c r="B1507" t="str">
        <v>The Prince of Tides</v>
      </c>
      <c r="C1507">
        <f>_xlfn.XLOOKUP($B1507,IMDB_Movies_2[movie_title],IMDB_Movies_2[gross])</f>
        <v>74787599</v>
      </c>
      <c r="D1507">
        <f>_xlfn.XLOOKUP($B1507,IMDB_Movies_2[movie_title],IMDB_Movies_2[budget])</f>
        <v>30000000</v>
      </c>
      <c r="E1507" s="1">
        <f t="shared" si="23"/>
        <v>44787599</v>
      </c>
    </row>
    <row r="1508" spans="2:5" x14ac:dyDescent="0.3">
      <c r="B1508" t="str">
        <v>Legends of the Fall</v>
      </c>
      <c r="C1508">
        <f>_xlfn.XLOOKUP($B1508,IMDB_Movies_2[movie_title],IMDB_Movies_2[gross])</f>
        <v>66528842</v>
      </c>
      <c r="D1508">
        <f>_xlfn.XLOOKUP($B1508,IMDB_Movies_2[movie_title],IMDB_Movies_2[budget])</f>
        <v>30000000</v>
      </c>
      <c r="E1508" s="1">
        <f t="shared" si="23"/>
        <v>36528842</v>
      </c>
    </row>
    <row r="1509" spans="2:5" x14ac:dyDescent="0.3">
      <c r="B1509" t="str">
        <v>Up in the Air</v>
      </c>
      <c r="C1509">
        <f>_xlfn.XLOOKUP($B1509,IMDB_Movies_2[movie_title],IMDB_Movies_2[gross])</f>
        <v>83813460</v>
      </c>
      <c r="D1509">
        <f>_xlfn.XLOOKUP($B1509,IMDB_Movies_2[movie_title],IMDB_Movies_2[budget])</f>
        <v>25000000</v>
      </c>
      <c r="E1509" s="1">
        <f t="shared" si="23"/>
        <v>58813460</v>
      </c>
    </row>
    <row r="1510" spans="2:5" x14ac:dyDescent="0.3">
      <c r="B1510" t="str">
        <v>About Schmidt</v>
      </c>
      <c r="C1510">
        <f>_xlfn.XLOOKUP($B1510,IMDB_Movies_2[movie_title],IMDB_Movies_2[gross])</f>
        <v>65010106</v>
      </c>
      <c r="D1510">
        <f>_xlfn.XLOOKUP($B1510,IMDB_Movies_2[movie_title],IMDB_Movies_2[budget])</f>
        <v>30000000</v>
      </c>
      <c r="E1510" s="1">
        <f t="shared" si="23"/>
        <v>35010106</v>
      </c>
    </row>
    <row r="1511" spans="2:5" x14ac:dyDescent="0.3">
      <c r="B1511" t="str">
        <v>Warm Bodies</v>
      </c>
      <c r="C1511">
        <f>_xlfn.XLOOKUP($B1511,IMDB_Movies_2[movie_title],IMDB_Movies_2[gross])</f>
        <v>66359959</v>
      </c>
      <c r="D1511">
        <f>_xlfn.XLOOKUP($B1511,IMDB_Movies_2[movie_title],IMDB_Movies_2[budget])</f>
        <v>35000000</v>
      </c>
      <c r="E1511" s="1">
        <f t="shared" si="23"/>
        <v>31359959</v>
      </c>
    </row>
    <row r="1512" spans="2:5" x14ac:dyDescent="0.3">
      <c r="B1512" t="str">
        <v>Looper</v>
      </c>
      <c r="C1512">
        <f>_xlfn.XLOOKUP($B1512,IMDB_Movies_2[movie_title],IMDB_Movies_2[gross])</f>
        <v>66468315</v>
      </c>
      <c r="D1512">
        <f>_xlfn.XLOOKUP($B1512,IMDB_Movies_2[movie_title],IMDB_Movies_2[budget])</f>
        <v>30000000</v>
      </c>
      <c r="E1512" s="1">
        <f t="shared" si="23"/>
        <v>36468315</v>
      </c>
    </row>
    <row r="1513" spans="2:5" x14ac:dyDescent="0.3">
      <c r="B1513" t="str">
        <v>Down to Earth</v>
      </c>
      <c r="C1513">
        <f>_xlfn.XLOOKUP($B1513,IMDB_Movies_2[movie_title],IMDB_Movies_2[gross])</f>
        <v>64172251</v>
      </c>
      <c r="D1513">
        <f>_xlfn.XLOOKUP($B1513,IMDB_Movies_2[movie_title],IMDB_Movies_2[budget])</f>
        <v>30000000</v>
      </c>
      <c r="E1513" s="1">
        <f t="shared" si="23"/>
        <v>34172251</v>
      </c>
    </row>
    <row r="1514" spans="2:5" x14ac:dyDescent="0.3">
      <c r="B1514" t="str">
        <v>Babe</v>
      </c>
      <c r="C1514">
        <f>_xlfn.XLOOKUP($B1514,IMDB_Movies_2[movie_title],IMDB_Movies_2[gross])</f>
        <v>66600000</v>
      </c>
      <c r="D1514">
        <f>_xlfn.XLOOKUP($B1514,IMDB_Movies_2[movie_title],IMDB_Movies_2[budget])</f>
        <v>30000000</v>
      </c>
      <c r="E1514" s="1">
        <f t="shared" si="23"/>
        <v>36600000</v>
      </c>
    </row>
    <row r="1515" spans="2:5" x14ac:dyDescent="0.3">
      <c r="B1515" t="str">
        <v>Hope Springs</v>
      </c>
      <c r="C1515">
        <f>_xlfn.XLOOKUP($B1515,IMDB_Movies_2[movie_title],IMDB_Movies_2[gross])</f>
        <v>63536011</v>
      </c>
      <c r="D1515">
        <f>_xlfn.XLOOKUP($B1515,IMDB_Movies_2[movie_title],IMDB_Movies_2[budget])</f>
        <v>30000000</v>
      </c>
      <c r="E1515" s="1">
        <f t="shared" si="23"/>
        <v>33536011</v>
      </c>
    </row>
    <row r="1516" spans="2:5" x14ac:dyDescent="0.3">
      <c r="B1516" t="str">
        <v>Forgetting Sarah Marshall</v>
      </c>
      <c r="C1516">
        <f>_xlfn.XLOOKUP($B1516,IMDB_Movies_2[movie_title],IMDB_Movies_2[gross])</f>
        <v>62877175</v>
      </c>
      <c r="D1516">
        <f>_xlfn.XLOOKUP($B1516,IMDB_Movies_2[movie_title],IMDB_Movies_2[budget])</f>
        <v>30000000</v>
      </c>
      <c r="E1516" s="1">
        <f t="shared" si="23"/>
        <v>32877175</v>
      </c>
    </row>
    <row r="1517" spans="2:5" x14ac:dyDescent="0.3">
      <c r="B1517" t="str">
        <v>Four Brothers</v>
      </c>
      <c r="C1517">
        <f>_xlfn.XLOOKUP($B1517,IMDB_Movies_2[movie_title],IMDB_Movies_2[gross])</f>
        <v>74484168</v>
      </c>
      <c r="D1517">
        <f>_xlfn.XLOOKUP($B1517,IMDB_Movies_2[movie_title],IMDB_Movies_2[budget])</f>
        <v>45000000</v>
      </c>
      <c r="E1517" s="1">
        <f t="shared" si="23"/>
        <v>29484168</v>
      </c>
    </row>
    <row r="1518" spans="2:5" x14ac:dyDescent="0.3">
      <c r="B1518" t="str">
        <v>Baby Mama</v>
      </c>
      <c r="C1518">
        <f>_xlfn.XLOOKUP($B1518,IMDB_Movies_2[movie_title],IMDB_Movies_2[gross])</f>
        <v>60269340</v>
      </c>
      <c r="D1518">
        <f>_xlfn.XLOOKUP($B1518,IMDB_Movies_2[movie_title],IMDB_Movies_2[budget])</f>
        <v>30000000</v>
      </c>
      <c r="E1518" s="1">
        <f t="shared" si="23"/>
        <v>30269340</v>
      </c>
    </row>
    <row r="1519" spans="2:5" x14ac:dyDescent="0.3">
      <c r="B1519" t="str">
        <v>Hope Floats</v>
      </c>
      <c r="C1519">
        <f>_xlfn.XLOOKUP($B1519,IMDB_Movies_2[movie_title],IMDB_Movies_2[gross])</f>
        <v>60033780</v>
      </c>
      <c r="D1519">
        <f>_xlfn.XLOOKUP($B1519,IMDB_Movies_2[movie_title],IMDB_Movies_2[budget])</f>
        <v>30000000</v>
      </c>
      <c r="E1519" s="1">
        <f t="shared" si="23"/>
        <v>30033780</v>
      </c>
    </row>
    <row r="1520" spans="2:5" x14ac:dyDescent="0.3">
      <c r="B1520" t="str">
        <v>Bride Wars</v>
      </c>
      <c r="C1520">
        <f>_xlfn.XLOOKUP($B1520,IMDB_Movies_2[movie_title],IMDB_Movies_2[gross])</f>
        <v>58715510</v>
      </c>
      <c r="D1520">
        <f>_xlfn.XLOOKUP($B1520,IMDB_Movies_2[movie_title],IMDB_Movies_2[budget])</f>
        <v>30000000</v>
      </c>
      <c r="E1520" s="1">
        <f t="shared" si="23"/>
        <v>28715510</v>
      </c>
    </row>
    <row r="1521" spans="2:5" x14ac:dyDescent="0.3">
      <c r="B1521" t="str">
        <v>Without a Paddle</v>
      </c>
      <c r="C1521">
        <f>_xlfn.XLOOKUP($B1521,IMDB_Movies_2[movie_title],IMDB_Movies_2[gross])</f>
        <v>58156435</v>
      </c>
      <c r="D1521">
        <f>_xlfn.XLOOKUP($B1521,IMDB_Movies_2[movie_title],IMDB_Movies_2[budget])</f>
        <v>19000000</v>
      </c>
      <c r="E1521" s="1">
        <f t="shared" si="23"/>
        <v>39156435</v>
      </c>
    </row>
    <row r="1522" spans="2:5" x14ac:dyDescent="0.3">
      <c r="B1522" t="str">
        <v>13 Going on 30</v>
      </c>
      <c r="C1522">
        <f>_xlfn.XLOOKUP($B1522,IMDB_Movies_2[movie_title],IMDB_Movies_2[gross])</f>
        <v>56044241</v>
      </c>
      <c r="D1522">
        <f>_xlfn.XLOOKUP($B1522,IMDB_Movies_2[movie_title],IMDB_Movies_2[budget])</f>
        <v>37000000</v>
      </c>
      <c r="E1522" s="1">
        <f t="shared" si="23"/>
        <v>19044241</v>
      </c>
    </row>
    <row r="1523" spans="2:5" x14ac:dyDescent="0.3">
      <c r="B1523" t="str">
        <v>Midnight in Paris</v>
      </c>
      <c r="C1523">
        <f>_xlfn.XLOOKUP($B1523,IMDB_Movies_2[movie_title],IMDB_Movies_2[gross])</f>
        <v>56816662</v>
      </c>
      <c r="D1523">
        <f>_xlfn.XLOOKUP($B1523,IMDB_Movies_2[movie_title],IMDB_Movies_2[budget])</f>
        <v>17000000</v>
      </c>
      <c r="E1523" s="1">
        <f t="shared" si="23"/>
        <v>39816662</v>
      </c>
    </row>
    <row r="1524" spans="2:5" x14ac:dyDescent="0.3">
      <c r="B1524" t="str">
        <v>The Nut Job</v>
      </c>
      <c r="C1524">
        <f>_xlfn.XLOOKUP($B1524,IMDB_Movies_2[movie_title],IMDB_Movies_2[gross])</f>
        <v>64238770</v>
      </c>
      <c r="D1524">
        <f>_xlfn.XLOOKUP($B1524,IMDB_Movies_2[movie_title],IMDB_Movies_2[budget])</f>
        <v>42000000</v>
      </c>
      <c r="E1524" s="1">
        <f t="shared" si="23"/>
        <v>22238770</v>
      </c>
    </row>
    <row r="1525" spans="2:5" x14ac:dyDescent="0.3">
      <c r="B1525" t="str">
        <v>Blow</v>
      </c>
      <c r="C1525">
        <f>_xlfn.XLOOKUP($B1525,IMDB_Movies_2[movie_title],IMDB_Movies_2[gross])</f>
        <v>52937130</v>
      </c>
      <c r="D1525">
        <f>_xlfn.XLOOKUP($B1525,IMDB_Movies_2[movie_title],IMDB_Movies_2[budget])</f>
        <v>30000000</v>
      </c>
      <c r="E1525" s="1">
        <f t="shared" si="23"/>
        <v>22937130</v>
      </c>
    </row>
    <row r="1526" spans="2:5" x14ac:dyDescent="0.3">
      <c r="B1526" t="str">
        <v>Message in a Bottle</v>
      </c>
      <c r="C1526">
        <f>_xlfn.XLOOKUP($B1526,IMDB_Movies_2[movie_title],IMDB_Movies_2[gross])</f>
        <v>52799004</v>
      </c>
      <c r="D1526">
        <f>_xlfn.XLOOKUP($B1526,IMDB_Movies_2[movie_title],IMDB_Movies_2[budget])</f>
        <v>55000000</v>
      </c>
      <c r="E1526" s="1">
        <f t="shared" si="23"/>
        <v>-2200996</v>
      </c>
    </row>
    <row r="1527" spans="2:5" x14ac:dyDescent="0.3">
      <c r="B1527" t="str">
        <v>Star Trek V: The Final Frontier</v>
      </c>
      <c r="C1527">
        <f>_xlfn.XLOOKUP($B1527,IMDB_Movies_2[movie_title],IMDB_Movies_2[gross])</f>
        <v>55210049</v>
      </c>
      <c r="D1527">
        <f>_xlfn.XLOOKUP($B1527,IMDB_Movies_2[movie_title],IMDB_Movies_2[budget])</f>
        <v>27800000</v>
      </c>
      <c r="E1527" s="1">
        <f t="shared" si="23"/>
        <v>27410049</v>
      </c>
    </row>
    <row r="1528" spans="2:5" x14ac:dyDescent="0.3">
      <c r="B1528" t="str">
        <v>Like Mike</v>
      </c>
      <c r="C1528">
        <f>_xlfn.XLOOKUP($B1528,IMDB_Movies_2[movie_title],IMDB_Movies_2[gross])</f>
        <v>51432423</v>
      </c>
      <c r="D1528">
        <f>_xlfn.XLOOKUP($B1528,IMDB_Movies_2[movie_title],IMDB_Movies_2[budget])</f>
        <v>30000000</v>
      </c>
      <c r="E1528" s="1">
        <f t="shared" si="23"/>
        <v>21432423</v>
      </c>
    </row>
    <row r="1529" spans="2:5" x14ac:dyDescent="0.3">
      <c r="B1529" t="str">
        <v>Naked Gun 33 1/3: The Final Insult</v>
      </c>
      <c r="C1529">
        <f>_xlfn.XLOOKUP($B1529,IMDB_Movies_2[movie_title],IMDB_Movies_2[gross])</f>
        <v>51109400</v>
      </c>
      <c r="D1529">
        <f>_xlfn.XLOOKUP($B1529,IMDB_Movies_2[movie_title],IMDB_Movies_2[budget])</f>
        <v>30000000</v>
      </c>
      <c r="E1529" s="1">
        <f t="shared" si="23"/>
        <v>21109400</v>
      </c>
    </row>
    <row r="1530" spans="2:5" x14ac:dyDescent="0.3">
      <c r="B1530" t="str">
        <v>A View to a Kill</v>
      </c>
      <c r="C1530">
        <f>_xlfn.XLOOKUP($B1530,IMDB_Movies_2[movie_title],IMDB_Movies_2[gross])</f>
        <v>50300000</v>
      </c>
      <c r="D1530">
        <f>_xlfn.XLOOKUP($B1530,IMDB_Movies_2[movie_title],IMDB_Movies_2[budget])</f>
        <v>30000000</v>
      </c>
      <c r="E1530" s="1">
        <f t="shared" si="23"/>
        <v>20300000</v>
      </c>
    </row>
    <row r="1531" spans="2:5" x14ac:dyDescent="0.3">
      <c r="B1531" t="str">
        <v>The Curse of the Were-Rabbit</v>
      </c>
      <c r="C1531">
        <f>_xlfn.XLOOKUP($B1531,IMDB_Movies_2[movie_title],IMDB_Movies_2[gross])</f>
        <v>56068547</v>
      </c>
      <c r="D1531">
        <f>_xlfn.XLOOKUP($B1531,IMDB_Movies_2[movie_title],IMDB_Movies_2[budget])</f>
        <v>30000000</v>
      </c>
      <c r="E1531" s="1">
        <f t="shared" si="23"/>
        <v>26068547</v>
      </c>
    </row>
    <row r="1532" spans="2:5" x14ac:dyDescent="0.3">
      <c r="B1532" t="str">
        <v>P.S. I Love You</v>
      </c>
      <c r="C1532">
        <f>_xlfn.XLOOKUP($B1532,IMDB_Movies_2[movie_title],IMDB_Movies_2[gross])</f>
        <v>53680848</v>
      </c>
      <c r="D1532">
        <f>_xlfn.XLOOKUP($B1532,IMDB_Movies_2[movie_title],IMDB_Movies_2[budget])</f>
        <v>30000000</v>
      </c>
      <c r="E1532" s="1">
        <f t="shared" si="23"/>
        <v>23680848</v>
      </c>
    </row>
    <row r="1533" spans="2:5" x14ac:dyDescent="0.3">
      <c r="B1533" t="str">
        <v>Atonement</v>
      </c>
      <c r="C1533">
        <f>_xlfn.XLOOKUP($B1533,IMDB_Movies_2[movie_title],IMDB_Movies_2[gross])</f>
        <v>50921738</v>
      </c>
      <c r="D1533">
        <f>_xlfn.XLOOKUP($B1533,IMDB_Movies_2[movie_title],IMDB_Movies_2[budget])</f>
        <v>30000000</v>
      </c>
      <c r="E1533" s="1">
        <f t="shared" si="23"/>
        <v>20921738</v>
      </c>
    </row>
    <row r="1534" spans="2:5" x14ac:dyDescent="0.3">
      <c r="B1534" t="str">
        <v>Letters to Juliet</v>
      </c>
      <c r="C1534">
        <f>_xlfn.XLOOKUP($B1534,IMDB_Movies_2[movie_title],IMDB_Movies_2[gross])</f>
        <v>53021560</v>
      </c>
      <c r="D1534">
        <f>_xlfn.XLOOKUP($B1534,IMDB_Movies_2[movie_title],IMDB_Movies_2[budget])</f>
        <v>30000000</v>
      </c>
      <c r="E1534" s="1">
        <f t="shared" si="23"/>
        <v>23021560</v>
      </c>
    </row>
    <row r="1535" spans="2:5" x14ac:dyDescent="0.3">
      <c r="B1535" t="str">
        <v>Black Rain</v>
      </c>
      <c r="C1535">
        <f>_xlfn.XLOOKUP($B1535,IMDB_Movies_2[movie_title],IMDB_Movies_2[gross])</f>
        <v>45645204</v>
      </c>
      <c r="D1535">
        <f>_xlfn.XLOOKUP($B1535,IMDB_Movies_2[movie_title],IMDB_Movies_2[budget])</f>
        <v>30000000</v>
      </c>
      <c r="E1535" s="1">
        <f t="shared" si="23"/>
        <v>15645204</v>
      </c>
    </row>
    <row r="1536" spans="2:5" x14ac:dyDescent="0.3">
      <c r="B1536" t="str">
        <v>Corpse Bride</v>
      </c>
      <c r="C1536">
        <f>_xlfn.XLOOKUP($B1536,IMDB_Movies_2[movie_title],IMDB_Movies_2[gross])</f>
        <v>53337608</v>
      </c>
      <c r="D1536">
        <f>_xlfn.XLOOKUP($B1536,IMDB_Movies_2[movie_title],IMDB_Movies_2[budget])</f>
        <v>40000000</v>
      </c>
      <c r="E1536" s="1">
        <f t="shared" si="23"/>
        <v>13337608</v>
      </c>
    </row>
    <row r="1537" spans="2:5" x14ac:dyDescent="0.3">
      <c r="B1537" t="str">
        <v>Sicario</v>
      </c>
      <c r="C1537">
        <f>_xlfn.XLOOKUP($B1537,IMDB_Movies_2[movie_title],IMDB_Movies_2[gross])</f>
        <v>46875468</v>
      </c>
      <c r="D1537">
        <f>_xlfn.XLOOKUP($B1537,IMDB_Movies_2[movie_title],IMDB_Movies_2[budget])</f>
        <v>30000000</v>
      </c>
      <c r="E1537" s="1">
        <f t="shared" si="23"/>
        <v>16875468</v>
      </c>
    </row>
    <row r="1538" spans="2:5" x14ac:dyDescent="0.3">
      <c r="B1538" t="str">
        <v>Southpaw</v>
      </c>
      <c r="C1538">
        <f>_xlfn.XLOOKUP($B1538,IMDB_Movies_2[movie_title],IMDB_Movies_2[gross])</f>
        <v>52418902</v>
      </c>
      <c r="D1538">
        <f>_xlfn.XLOOKUP($B1538,IMDB_Movies_2[movie_title],IMDB_Movies_2[budget])</f>
        <v>30000000</v>
      </c>
      <c r="E1538" s="1">
        <f t="shared" si="23"/>
        <v>22418902</v>
      </c>
    </row>
    <row r="1539" spans="2:5" x14ac:dyDescent="0.3">
      <c r="B1539" t="str">
        <v>Drag Me to Hell</v>
      </c>
      <c r="C1539">
        <f>_xlfn.XLOOKUP($B1539,IMDB_Movies_2[movie_title],IMDB_Movies_2[gross])</f>
        <v>42057340</v>
      </c>
      <c r="D1539">
        <f>_xlfn.XLOOKUP($B1539,IMDB_Movies_2[movie_title],IMDB_Movies_2[budget])</f>
        <v>30000000</v>
      </c>
      <c r="E1539" s="1">
        <f t="shared" si="23"/>
        <v>12057340</v>
      </c>
    </row>
    <row r="1540" spans="2:5" x14ac:dyDescent="0.3">
      <c r="B1540" t="str">
        <v>The Age of Adaline</v>
      </c>
      <c r="C1540">
        <f>_xlfn.XLOOKUP($B1540,IMDB_Movies_2[movie_title],IMDB_Movies_2[gross])</f>
        <v>42478175</v>
      </c>
      <c r="D1540">
        <f>_xlfn.XLOOKUP($B1540,IMDB_Movies_2[movie_title],IMDB_Movies_2[budget])</f>
        <v>25000000</v>
      </c>
      <c r="E1540" s="1">
        <f t="shared" si="23"/>
        <v>17478175</v>
      </c>
    </row>
    <row r="1541" spans="2:5" x14ac:dyDescent="0.3">
      <c r="B1541" t="str">
        <v>Secondhand Lions</v>
      </c>
      <c r="C1541">
        <f>_xlfn.XLOOKUP($B1541,IMDB_Movies_2[movie_title],IMDB_Movies_2[gross])</f>
        <v>41407470</v>
      </c>
      <c r="D1541">
        <f>_xlfn.XLOOKUP($B1541,IMDB_Movies_2[movie_title],IMDB_Movies_2[budget])</f>
        <v>30000000</v>
      </c>
      <c r="E1541" s="1">
        <f t="shared" ref="E1541:E1604" si="24">C1541-D1541</f>
        <v>11407470</v>
      </c>
    </row>
    <row r="1542" spans="2:5" x14ac:dyDescent="0.3">
      <c r="B1542" t="str">
        <v>Step Up 3D</v>
      </c>
      <c r="C1542">
        <f>_xlfn.XLOOKUP($B1542,IMDB_Movies_2[movie_title],IMDB_Movies_2[gross])</f>
        <v>42385520</v>
      </c>
      <c r="D1542">
        <f>_xlfn.XLOOKUP($B1542,IMDB_Movies_2[movie_title],IMDB_Movies_2[budget])</f>
        <v>30000000</v>
      </c>
      <c r="E1542" s="1">
        <f t="shared" si="24"/>
        <v>12385520</v>
      </c>
    </row>
    <row r="1543" spans="2:5" x14ac:dyDescent="0.3">
      <c r="B1543" t="str">
        <v>Blue Crush</v>
      </c>
      <c r="C1543">
        <f>_xlfn.XLOOKUP($B1543,IMDB_Movies_2[movie_title],IMDB_Movies_2[gross])</f>
        <v>40118420</v>
      </c>
      <c r="D1543">
        <f>_xlfn.XLOOKUP($B1543,IMDB_Movies_2[movie_title],IMDB_Movies_2[budget])</f>
        <v>30000000</v>
      </c>
      <c r="E1543" s="1">
        <f t="shared" si="24"/>
        <v>10118420</v>
      </c>
    </row>
    <row r="1544" spans="2:5" x14ac:dyDescent="0.3">
      <c r="B1544" t="str">
        <v>Stranger Than Fiction</v>
      </c>
      <c r="C1544">
        <f>_xlfn.XLOOKUP($B1544,IMDB_Movies_2[movie_title],IMDB_Movies_2[gross])</f>
        <v>40137776</v>
      </c>
      <c r="D1544">
        <f>_xlfn.XLOOKUP($B1544,IMDB_Movies_2[movie_title],IMDB_Movies_2[budget])</f>
        <v>38000000</v>
      </c>
      <c r="E1544" s="1">
        <f t="shared" si="24"/>
        <v>2137776</v>
      </c>
    </row>
    <row r="1545" spans="2:5" x14ac:dyDescent="0.3">
      <c r="B1545" t="str">
        <v>30 Days of Night</v>
      </c>
      <c r="C1545">
        <f>_xlfn.XLOOKUP($B1545,IMDB_Movies_2[movie_title],IMDB_Movies_2[gross])</f>
        <v>39568996</v>
      </c>
      <c r="D1545">
        <f>_xlfn.XLOOKUP($B1545,IMDB_Movies_2[movie_title],IMDB_Movies_2[budget])</f>
        <v>32000000</v>
      </c>
      <c r="E1545" s="1">
        <f t="shared" si="24"/>
        <v>7568996</v>
      </c>
    </row>
    <row r="1546" spans="2:5" x14ac:dyDescent="0.3">
      <c r="B1546" t="str">
        <v>The Cabin in the Woods</v>
      </c>
      <c r="C1546">
        <f>_xlfn.XLOOKUP($B1546,IMDB_Movies_2[movie_title],IMDB_Movies_2[gross])</f>
        <v>42043633</v>
      </c>
      <c r="D1546">
        <f>_xlfn.XLOOKUP($B1546,IMDB_Movies_2[movie_title],IMDB_Movies_2[budget])</f>
        <v>30000000</v>
      </c>
      <c r="E1546" s="1">
        <f t="shared" si="24"/>
        <v>12043633</v>
      </c>
    </row>
    <row r="1547" spans="2:5" x14ac:dyDescent="0.3">
      <c r="B1547" t="str">
        <v>Meet the Spartans</v>
      </c>
      <c r="C1547">
        <f>_xlfn.XLOOKUP($B1547,IMDB_Movies_2[movie_title],IMDB_Movies_2[gross])</f>
        <v>38232624</v>
      </c>
      <c r="D1547">
        <f>_xlfn.XLOOKUP($B1547,IMDB_Movies_2[movie_title],IMDB_Movies_2[budget])</f>
        <v>30000000</v>
      </c>
      <c r="E1547" s="1">
        <f t="shared" si="24"/>
        <v>8232624</v>
      </c>
    </row>
    <row r="1548" spans="2:5" x14ac:dyDescent="0.3">
      <c r="B1548" t="str">
        <v>Midnight Run</v>
      </c>
      <c r="C1548">
        <f>_xlfn.XLOOKUP($B1548,IMDB_Movies_2[movie_title],IMDB_Movies_2[gross])</f>
        <v>38413606</v>
      </c>
      <c r="D1548">
        <f>_xlfn.XLOOKUP($B1548,IMDB_Movies_2[movie_title],IMDB_Movies_2[budget])</f>
        <v>30000000</v>
      </c>
      <c r="E1548" s="1">
        <f t="shared" si="24"/>
        <v>8413606</v>
      </c>
    </row>
    <row r="1549" spans="2:5" x14ac:dyDescent="0.3">
      <c r="B1549" t="str">
        <v>The Running Man</v>
      </c>
      <c r="C1549">
        <f>_xlfn.XLOOKUP($B1549,IMDB_Movies_2[movie_title],IMDB_Movies_2[gross])</f>
        <v>38122105</v>
      </c>
      <c r="D1549">
        <f>_xlfn.XLOOKUP($B1549,IMDB_Movies_2[movie_title],IMDB_Movies_2[budget])</f>
        <v>27000000</v>
      </c>
      <c r="E1549" s="1">
        <f t="shared" si="24"/>
        <v>11122105</v>
      </c>
    </row>
    <row r="1550" spans="2:5" x14ac:dyDescent="0.3">
      <c r="B1550" t="str">
        <v>Little Shop of Horrors</v>
      </c>
      <c r="C1550">
        <f>_xlfn.XLOOKUP($B1550,IMDB_Movies_2[movie_title],IMDB_Movies_2[gross])</f>
        <v>38747385</v>
      </c>
      <c r="D1550">
        <f>_xlfn.XLOOKUP($B1550,IMDB_Movies_2[movie_title],IMDB_Movies_2[budget])</f>
        <v>25000000</v>
      </c>
      <c r="E1550" s="1">
        <f t="shared" si="24"/>
        <v>13747385</v>
      </c>
    </row>
    <row r="1551" spans="2:5" x14ac:dyDescent="0.3">
      <c r="B1551" t="str">
        <v>Hanna</v>
      </c>
      <c r="C1551">
        <f>_xlfn.XLOOKUP($B1551,IMDB_Movies_2[movie_title],IMDB_Movies_2[gross])</f>
        <v>40247512</v>
      </c>
      <c r="D1551">
        <f>_xlfn.XLOOKUP($B1551,IMDB_Movies_2[movie_title],IMDB_Movies_2[budget])</f>
        <v>30000000</v>
      </c>
      <c r="E1551" s="1">
        <f t="shared" si="24"/>
        <v>10247512</v>
      </c>
    </row>
    <row r="1552" spans="2:5" x14ac:dyDescent="0.3">
      <c r="B1552" t="str">
        <v>Mortal Kombat: Annihilation</v>
      </c>
      <c r="C1552">
        <f>_xlfn.XLOOKUP($B1552,IMDB_Movies_2[movie_title],IMDB_Movies_2[gross])</f>
        <v>35927406</v>
      </c>
      <c r="D1552">
        <f>_xlfn.XLOOKUP($B1552,IMDB_Movies_2[movie_title],IMDB_Movies_2[budget])</f>
        <v>30000000</v>
      </c>
      <c r="E1552" s="1">
        <f t="shared" si="24"/>
        <v>5927406</v>
      </c>
    </row>
    <row r="1553" spans="2:5" x14ac:dyDescent="0.3">
      <c r="B1553" t="str">
        <v>Larry Crowne</v>
      </c>
      <c r="C1553">
        <f>_xlfn.XLOOKUP($B1553,IMDB_Movies_2[movie_title],IMDB_Movies_2[gross])</f>
        <v>35565975</v>
      </c>
      <c r="D1553">
        <f>_xlfn.XLOOKUP($B1553,IMDB_Movies_2[movie_title],IMDB_Movies_2[budget])</f>
        <v>30000000</v>
      </c>
      <c r="E1553" s="1">
        <f t="shared" si="24"/>
        <v>5565975</v>
      </c>
    </row>
    <row r="1554" spans="2:5" x14ac:dyDescent="0.3">
      <c r="B1554" t="str">
        <v>Carrie</v>
      </c>
      <c r="C1554">
        <f>_xlfn.XLOOKUP($B1554,IMDB_Movies_2[movie_title],IMDB_Movies_2[gross])</f>
        <v>35266619</v>
      </c>
      <c r="D1554">
        <f>_xlfn.XLOOKUP($B1554,IMDB_Movies_2[movie_title],IMDB_Movies_2[budget])</f>
        <v>30000000</v>
      </c>
      <c r="E1554" s="1">
        <f t="shared" si="24"/>
        <v>5266619</v>
      </c>
    </row>
    <row r="1555" spans="2:5" x14ac:dyDescent="0.3">
      <c r="B1555" t="str">
        <v>Take the Lead</v>
      </c>
      <c r="C1555">
        <f>_xlfn.XLOOKUP($B1555,IMDB_Movies_2[movie_title],IMDB_Movies_2[gross])</f>
        <v>34703228</v>
      </c>
      <c r="D1555">
        <f>_xlfn.XLOOKUP($B1555,IMDB_Movies_2[movie_title],IMDB_Movies_2[budget])</f>
        <v>30000000</v>
      </c>
      <c r="E1555" s="1">
        <f t="shared" si="24"/>
        <v>4703228</v>
      </c>
    </row>
    <row r="1556" spans="2:5" x14ac:dyDescent="0.3">
      <c r="B1556" t="str">
        <v>Gridiron Gang</v>
      </c>
      <c r="C1556">
        <f>_xlfn.XLOOKUP($B1556,IMDB_Movies_2[movie_title],IMDB_Movies_2[gross])</f>
        <v>38432823</v>
      </c>
      <c r="D1556">
        <f>_xlfn.XLOOKUP($B1556,IMDB_Movies_2[movie_title],IMDB_Movies_2[budget])</f>
        <v>30000000</v>
      </c>
      <c r="E1556" s="1">
        <f t="shared" si="24"/>
        <v>8432823</v>
      </c>
    </row>
    <row r="1557" spans="2:5" x14ac:dyDescent="0.3">
      <c r="B1557" t="str">
        <v>What's the Worst That Could Happen?</v>
      </c>
      <c r="C1557">
        <f>_xlfn.XLOOKUP($B1557,IMDB_Movies_2[movie_title],IMDB_Movies_2[gross])</f>
        <v>32095318</v>
      </c>
      <c r="D1557">
        <f>_xlfn.XLOOKUP($B1557,IMDB_Movies_2[movie_title],IMDB_Movies_2[budget])</f>
        <v>45000000</v>
      </c>
      <c r="E1557" s="1">
        <f t="shared" si="24"/>
        <v>-12904682</v>
      </c>
    </row>
    <row r="1558" spans="2:5" x14ac:dyDescent="0.3">
      <c r="B1558">
        <v>9</v>
      </c>
      <c r="C1558">
        <f>_xlfn.XLOOKUP($B1558,IMDB_Movies_2[movie_title],IMDB_Movies_2[gross])</f>
        <v>31743332</v>
      </c>
      <c r="D1558">
        <f>_xlfn.XLOOKUP($B1558,IMDB_Movies_2[movie_title],IMDB_Movies_2[budget])</f>
        <v>30000000</v>
      </c>
      <c r="E1558" s="1">
        <f t="shared" si="24"/>
        <v>1743332</v>
      </c>
    </row>
    <row r="1559" spans="2:5" x14ac:dyDescent="0.3">
      <c r="B1559" t="str">
        <v>Side Effects</v>
      </c>
      <c r="C1559">
        <f>_xlfn.XLOOKUP($B1559,IMDB_Movies_2[movie_title],IMDB_Movies_2[gross])</f>
        <v>32154410</v>
      </c>
      <c r="D1559">
        <f>_xlfn.XLOOKUP($B1559,IMDB_Movies_2[movie_title],IMDB_Movies_2[budget])</f>
        <v>30000000</v>
      </c>
      <c r="E1559" s="1">
        <f t="shared" si="24"/>
        <v>2154410</v>
      </c>
    </row>
    <row r="1560" spans="2:5" x14ac:dyDescent="0.3">
      <c r="B1560" t="str">
        <v>Winnie the Pooh</v>
      </c>
      <c r="C1560">
        <f>_xlfn.XLOOKUP($B1560,IMDB_Movies_2[movie_title],IMDB_Movies_2[gross])</f>
        <v>26687172</v>
      </c>
      <c r="D1560">
        <f>_xlfn.XLOOKUP($B1560,IMDB_Movies_2[movie_title],IMDB_Movies_2[budget])</f>
        <v>30000000</v>
      </c>
      <c r="E1560" s="1">
        <f t="shared" si="24"/>
        <v>-3312828</v>
      </c>
    </row>
    <row r="1561" spans="2:5" x14ac:dyDescent="0.3">
      <c r="B1561" t="str">
        <v>Dumb and Dumberer: When Harry Met Lloyd</v>
      </c>
      <c r="C1561">
        <f>_xlfn.XLOOKUP($B1561,IMDB_Movies_2[movie_title],IMDB_Movies_2[gross])</f>
        <v>26096584</v>
      </c>
      <c r="D1561">
        <f>_xlfn.XLOOKUP($B1561,IMDB_Movies_2[movie_title],IMDB_Movies_2[budget])</f>
        <v>19000000</v>
      </c>
      <c r="E1561" s="1">
        <f t="shared" si="24"/>
        <v>7096584</v>
      </c>
    </row>
    <row r="1562" spans="2:5" x14ac:dyDescent="0.3">
      <c r="B1562" t="str">
        <v>Bulworth</v>
      </c>
      <c r="C1562">
        <f>_xlfn.XLOOKUP($B1562,IMDB_Movies_2[movie_title],IMDB_Movies_2[gross])</f>
        <v>26525834</v>
      </c>
      <c r="D1562">
        <f>_xlfn.XLOOKUP($B1562,IMDB_Movies_2[movie_title],IMDB_Movies_2[budget])</f>
        <v>30000000</v>
      </c>
      <c r="E1562" s="1">
        <f t="shared" si="24"/>
        <v>-3474166</v>
      </c>
    </row>
    <row r="1563" spans="2:5" x14ac:dyDescent="0.3">
      <c r="B1563" t="str">
        <v>Get on Up</v>
      </c>
      <c r="C1563">
        <f>_xlfn.XLOOKUP($B1563,IMDB_Movies_2[movie_title],IMDB_Movies_2[gross])</f>
        <v>30513940</v>
      </c>
      <c r="D1563">
        <f>_xlfn.XLOOKUP($B1563,IMDB_Movies_2[movie_title],IMDB_Movies_2[budget])</f>
        <v>30000000</v>
      </c>
      <c r="E1563" s="1">
        <f t="shared" si="24"/>
        <v>513940</v>
      </c>
    </row>
    <row r="1564" spans="2:5" x14ac:dyDescent="0.3">
      <c r="B1564" t="str">
        <v>One True Thing</v>
      </c>
      <c r="C1564">
        <f>_xlfn.XLOOKUP($B1564,IMDB_Movies_2[movie_title],IMDB_Movies_2[gross])</f>
        <v>23209440</v>
      </c>
      <c r="D1564">
        <f>_xlfn.XLOOKUP($B1564,IMDB_Movies_2[movie_title],IMDB_Movies_2[budget])</f>
        <v>30000000</v>
      </c>
      <c r="E1564" s="1">
        <f t="shared" si="24"/>
        <v>-6790560</v>
      </c>
    </row>
    <row r="1565" spans="2:5" x14ac:dyDescent="0.3">
      <c r="B1565" t="str">
        <v>Virtuosity</v>
      </c>
      <c r="C1565">
        <f>_xlfn.XLOOKUP($B1565,IMDB_Movies_2[movie_title],IMDB_Movies_2[gross])</f>
        <v>24048000</v>
      </c>
      <c r="D1565">
        <f>_xlfn.XLOOKUP($B1565,IMDB_Movies_2[movie_title],IMDB_Movies_2[budget])</f>
        <v>30000000</v>
      </c>
      <c r="E1565" s="1">
        <f t="shared" si="24"/>
        <v>-5952000</v>
      </c>
    </row>
    <row r="1566" spans="2:5" x14ac:dyDescent="0.3">
      <c r="B1566" t="str">
        <v>My Super Ex-Girlfriend</v>
      </c>
      <c r="C1566">
        <f>_xlfn.XLOOKUP($B1566,IMDB_Movies_2[movie_title],IMDB_Movies_2[gross])</f>
        <v>22526144</v>
      </c>
      <c r="D1566">
        <f>_xlfn.XLOOKUP($B1566,IMDB_Movies_2[movie_title],IMDB_Movies_2[budget])</f>
        <v>30000000</v>
      </c>
      <c r="E1566" s="1">
        <f t="shared" si="24"/>
        <v>-7473856</v>
      </c>
    </row>
    <row r="1567" spans="2:5" x14ac:dyDescent="0.3">
      <c r="B1567" t="str">
        <v>Deliver Us from Evil</v>
      </c>
      <c r="C1567">
        <f>_xlfn.XLOOKUP($B1567,IMDB_Movies_2[movie_title],IMDB_Movies_2[gross])</f>
        <v>30523568</v>
      </c>
      <c r="D1567">
        <f>_xlfn.XLOOKUP($B1567,IMDB_Movies_2[movie_title],IMDB_Movies_2[budget])</f>
        <v>30000000</v>
      </c>
      <c r="E1567" s="1">
        <f t="shared" si="24"/>
        <v>523568</v>
      </c>
    </row>
    <row r="1568" spans="2:5" x14ac:dyDescent="0.3">
      <c r="B1568" t="str">
        <v>Sanctum</v>
      </c>
      <c r="C1568">
        <f>_xlfn.XLOOKUP($B1568,IMDB_Movies_2[movie_title],IMDB_Movies_2[gross])</f>
        <v>23070045</v>
      </c>
      <c r="D1568">
        <f>_xlfn.XLOOKUP($B1568,IMDB_Movies_2[movie_title],IMDB_Movies_2[budget])</f>
        <v>30000000</v>
      </c>
      <c r="E1568" s="1">
        <f t="shared" si="24"/>
        <v>-6929955</v>
      </c>
    </row>
    <row r="1569" spans="2:5" x14ac:dyDescent="0.3">
      <c r="B1569" t="str">
        <v>Little Black Book</v>
      </c>
      <c r="C1569">
        <f>_xlfn.XLOOKUP($B1569,IMDB_Movies_2[movie_title],IMDB_Movies_2[gross])</f>
        <v>20422207</v>
      </c>
      <c r="D1569">
        <f>_xlfn.XLOOKUP($B1569,IMDB_Movies_2[movie_title],IMDB_Movies_2[budget])</f>
        <v>35000000</v>
      </c>
      <c r="E1569" s="1">
        <f t="shared" si="24"/>
        <v>-14577793</v>
      </c>
    </row>
    <row r="1570" spans="2:5" x14ac:dyDescent="0.3">
      <c r="B1570" t="str">
        <v>The Five-Year Engagement</v>
      </c>
      <c r="C1570">
        <f>_xlfn.XLOOKUP($B1570,IMDB_Movies_2[movie_title],IMDB_Movies_2[gross])</f>
        <v>28644770</v>
      </c>
      <c r="D1570">
        <f>_xlfn.XLOOKUP($B1570,IMDB_Movies_2[movie_title],IMDB_Movies_2[budget])</f>
        <v>30000000</v>
      </c>
      <c r="E1570" s="1">
        <f t="shared" si="24"/>
        <v>-1355230</v>
      </c>
    </row>
    <row r="1571" spans="2:5" x14ac:dyDescent="0.3">
      <c r="B1571" t="str">
        <v>Mr 3000</v>
      </c>
      <c r="C1571">
        <f>_xlfn.XLOOKUP($B1571,IMDB_Movies_2[movie_title],IMDB_Movies_2[gross])</f>
        <v>21800302</v>
      </c>
      <c r="D1571">
        <f>_xlfn.XLOOKUP($B1571,IMDB_Movies_2[movie_title],IMDB_Movies_2[budget])</f>
        <v>30000000</v>
      </c>
      <c r="E1571" s="1">
        <f t="shared" si="24"/>
        <v>-8199698</v>
      </c>
    </row>
    <row r="1572" spans="2:5" x14ac:dyDescent="0.3">
      <c r="B1572" t="str">
        <v>The Next Three Days</v>
      </c>
      <c r="C1572">
        <f>_xlfn.XLOOKUP($B1572,IMDB_Movies_2[movie_title],IMDB_Movies_2[gross])</f>
        <v>21129348</v>
      </c>
      <c r="D1572">
        <f>_xlfn.XLOOKUP($B1572,IMDB_Movies_2[movie_title],IMDB_Movies_2[budget])</f>
        <v>35000000</v>
      </c>
      <c r="E1572" s="1">
        <f t="shared" si="24"/>
        <v>-13870652</v>
      </c>
    </row>
    <row r="1573" spans="2:5" x14ac:dyDescent="0.3">
      <c r="B1573" t="str">
        <v>Ultraviolet</v>
      </c>
      <c r="C1573">
        <f>_xlfn.XLOOKUP($B1573,IMDB_Movies_2[movie_title],IMDB_Movies_2[gross])</f>
        <v>18500966</v>
      </c>
      <c r="D1573">
        <f>_xlfn.XLOOKUP($B1573,IMDB_Movies_2[movie_title],IMDB_Movies_2[budget])</f>
        <v>30000000</v>
      </c>
      <c r="E1573" s="1">
        <f t="shared" si="24"/>
        <v>-11499034</v>
      </c>
    </row>
    <row r="1574" spans="2:5" x14ac:dyDescent="0.3">
      <c r="B1574" t="str">
        <v>Assault on Precinct 13</v>
      </c>
      <c r="C1574">
        <f>_xlfn.XLOOKUP($B1574,IMDB_Movies_2[movie_title],IMDB_Movies_2[gross])</f>
        <v>19976073</v>
      </c>
      <c r="D1574">
        <f>_xlfn.XLOOKUP($B1574,IMDB_Movies_2[movie_title],IMDB_Movies_2[budget])</f>
        <v>20000000</v>
      </c>
      <c r="E1574" s="1">
        <f t="shared" si="24"/>
        <v>-23927</v>
      </c>
    </row>
    <row r="1575" spans="2:5" x14ac:dyDescent="0.3">
      <c r="B1575" t="str">
        <v>The Replacement Killers</v>
      </c>
      <c r="C1575">
        <f>_xlfn.XLOOKUP($B1575,IMDB_Movies_2[movie_title],IMDB_Movies_2[gross])</f>
        <v>18967571</v>
      </c>
      <c r="D1575">
        <f>_xlfn.XLOOKUP($B1575,IMDB_Movies_2[movie_title],IMDB_Movies_2[budget])</f>
        <v>30000000</v>
      </c>
      <c r="E1575" s="1">
        <f t="shared" si="24"/>
        <v>-11032429</v>
      </c>
    </row>
    <row r="1576" spans="2:5" x14ac:dyDescent="0.3">
      <c r="B1576" t="str">
        <v>Fled</v>
      </c>
      <c r="C1576">
        <f>_xlfn.XLOOKUP($B1576,IMDB_Movies_2[movie_title],IMDB_Movies_2[gross])</f>
        <v>17100000</v>
      </c>
      <c r="D1576">
        <f>_xlfn.XLOOKUP($B1576,IMDB_Movies_2[movie_title],IMDB_Movies_2[budget])</f>
        <v>25000000</v>
      </c>
      <c r="E1576" s="1">
        <f t="shared" si="24"/>
        <v>-7900000</v>
      </c>
    </row>
    <row r="1577" spans="2:5" x14ac:dyDescent="0.3">
      <c r="B1577" t="str">
        <v>Eight Legged Freaks</v>
      </c>
      <c r="C1577">
        <f>_xlfn.XLOOKUP($B1577,IMDB_Movies_2[movie_title],IMDB_Movies_2[gross])</f>
        <v>17266505</v>
      </c>
      <c r="D1577">
        <f>_xlfn.XLOOKUP($B1577,IMDB_Movies_2[movie_title],IMDB_Movies_2[budget])</f>
        <v>30000000</v>
      </c>
      <c r="E1577" s="1">
        <f t="shared" si="24"/>
        <v>-12733495</v>
      </c>
    </row>
    <row r="1578" spans="2:5" x14ac:dyDescent="0.3">
      <c r="B1578" t="str">
        <v>Love &amp; Other Drugs</v>
      </c>
      <c r="C1578">
        <f>_xlfn.XLOOKUP($B1578,IMDB_Movies_2[movie_title],IMDB_Movies_2[gross])</f>
        <v>32357532</v>
      </c>
      <c r="D1578">
        <f>_xlfn.XLOOKUP($B1578,IMDB_Movies_2[movie_title],IMDB_Movies_2[budget])</f>
        <v>30000000</v>
      </c>
      <c r="E1578" s="1">
        <f t="shared" si="24"/>
        <v>2357532</v>
      </c>
    </row>
    <row r="1579" spans="2:5" x14ac:dyDescent="0.3">
      <c r="B1579" t="str">
        <v>88 Minutes</v>
      </c>
      <c r="C1579">
        <f>_xlfn.XLOOKUP($B1579,IMDB_Movies_2[movie_title],IMDB_Movies_2[gross])</f>
        <v>16930884</v>
      </c>
      <c r="D1579">
        <f>_xlfn.XLOOKUP($B1579,IMDB_Movies_2[movie_title],IMDB_Movies_2[budget])</f>
        <v>30000000</v>
      </c>
      <c r="E1579" s="1">
        <f t="shared" si="24"/>
        <v>-13069116</v>
      </c>
    </row>
    <row r="1580" spans="2:5" x14ac:dyDescent="0.3">
      <c r="B1580" t="str">
        <v>North Country</v>
      </c>
      <c r="C1580">
        <f>_xlfn.XLOOKUP($B1580,IMDB_Movies_2[movie_title],IMDB_Movies_2[gross])</f>
        <v>18324242</v>
      </c>
      <c r="D1580">
        <f>_xlfn.XLOOKUP($B1580,IMDB_Movies_2[movie_title],IMDB_Movies_2[budget])</f>
        <v>35000000</v>
      </c>
      <c r="E1580" s="1">
        <f t="shared" si="24"/>
        <v>-16675758</v>
      </c>
    </row>
    <row r="1581" spans="2:5" x14ac:dyDescent="0.3">
      <c r="B1581" t="str">
        <v>The Whole Ten Yards</v>
      </c>
      <c r="C1581">
        <f>_xlfn.XLOOKUP($B1581,IMDB_Movies_2[movie_title],IMDB_Movies_2[gross])</f>
        <v>16323969</v>
      </c>
      <c r="D1581">
        <f>_xlfn.XLOOKUP($B1581,IMDB_Movies_2[movie_title],IMDB_Movies_2[budget])</f>
        <v>40000000</v>
      </c>
      <c r="E1581" s="1">
        <f t="shared" si="24"/>
        <v>-23676031</v>
      </c>
    </row>
    <row r="1582" spans="2:5" x14ac:dyDescent="0.3">
      <c r="B1582" t="str">
        <v>Splice</v>
      </c>
      <c r="C1582">
        <f>_xlfn.XLOOKUP($B1582,IMDB_Movies_2[movie_title],IMDB_Movies_2[gross])</f>
        <v>16999046</v>
      </c>
      <c r="D1582">
        <f>_xlfn.XLOOKUP($B1582,IMDB_Movies_2[movie_title],IMDB_Movies_2[budget])</f>
        <v>26000000</v>
      </c>
      <c r="E1582" s="1">
        <f t="shared" si="24"/>
        <v>-9000954</v>
      </c>
    </row>
    <row r="1583" spans="2:5" x14ac:dyDescent="0.3">
      <c r="B1583" t="str">
        <v>Howard the Duck</v>
      </c>
      <c r="C1583">
        <f>_xlfn.XLOOKUP($B1583,IMDB_Movies_2[movie_title],IMDB_Movies_2[gross])</f>
        <v>16295774</v>
      </c>
      <c r="D1583">
        <f>_xlfn.XLOOKUP($B1583,IMDB_Movies_2[movie_title],IMDB_Movies_2[budget])</f>
        <v>35000000</v>
      </c>
      <c r="E1583" s="1">
        <f t="shared" si="24"/>
        <v>-18704226</v>
      </c>
    </row>
    <row r="1584" spans="2:5" x14ac:dyDescent="0.3">
      <c r="B1584" t="str">
        <v>Pride and Glory</v>
      </c>
      <c r="C1584">
        <f>_xlfn.XLOOKUP($B1584,IMDB_Movies_2[movie_title],IMDB_Movies_2[gross])</f>
        <v>15709385</v>
      </c>
      <c r="D1584">
        <f>_xlfn.XLOOKUP($B1584,IMDB_Movies_2[movie_title],IMDB_Movies_2[budget])</f>
        <v>30000000</v>
      </c>
      <c r="E1584" s="1">
        <f t="shared" si="24"/>
        <v>-14290615</v>
      </c>
    </row>
    <row r="1585" spans="2:5" x14ac:dyDescent="0.3">
      <c r="B1585" t="str">
        <v>The Cave</v>
      </c>
      <c r="C1585">
        <f>_xlfn.XLOOKUP($B1585,IMDB_Movies_2[movie_title],IMDB_Movies_2[gross])</f>
        <v>14888028</v>
      </c>
      <c r="D1585">
        <f>_xlfn.XLOOKUP($B1585,IMDB_Movies_2[movie_title],IMDB_Movies_2[budget])</f>
        <v>30000000</v>
      </c>
      <c r="E1585" s="1">
        <f t="shared" si="24"/>
        <v>-15111972</v>
      </c>
    </row>
    <row r="1586" spans="2:5" x14ac:dyDescent="0.3">
      <c r="B1586" t="str">
        <v>Alex &amp; Emma</v>
      </c>
      <c r="C1586">
        <f>_xlfn.XLOOKUP($B1586,IMDB_Movies_2[movie_title],IMDB_Movies_2[gross])</f>
        <v>14208384</v>
      </c>
      <c r="D1586">
        <f>_xlfn.XLOOKUP($B1586,IMDB_Movies_2[movie_title],IMDB_Movies_2[budget])</f>
        <v>30000000</v>
      </c>
      <c r="E1586" s="1">
        <f t="shared" si="24"/>
        <v>-15791616</v>
      </c>
    </row>
    <row r="1587" spans="2:5" x14ac:dyDescent="0.3">
      <c r="B1587" t="str">
        <v>Wicker Park</v>
      </c>
      <c r="C1587">
        <f>_xlfn.XLOOKUP($B1587,IMDB_Movies_2[movie_title],IMDB_Movies_2[gross])</f>
        <v>12831121</v>
      </c>
      <c r="D1587">
        <f>_xlfn.XLOOKUP($B1587,IMDB_Movies_2[movie_title],IMDB_Movies_2[budget])</f>
        <v>30000000</v>
      </c>
      <c r="E1587" s="1">
        <f t="shared" si="24"/>
        <v>-17168879</v>
      </c>
    </row>
    <row r="1588" spans="2:5" x14ac:dyDescent="0.3">
      <c r="B1588" t="str">
        <v>Fright Night</v>
      </c>
      <c r="C1588">
        <f>_xlfn.XLOOKUP($B1588,IMDB_Movies_2[movie_title],IMDB_Movies_2[gross])</f>
        <v>18298649</v>
      </c>
      <c r="D1588">
        <f>_xlfn.XLOOKUP($B1588,IMDB_Movies_2[movie_title],IMDB_Movies_2[budget])</f>
        <v>30000000</v>
      </c>
      <c r="E1588" s="1">
        <f t="shared" si="24"/>
        <v>-11701351</v>
      </c>
    </row>
    <row r="1589" spans="2:5" x14ac:dyDescent="0.3">
      <c r="B1589" t="str">
        <v>The New World</v>
      </c>
      <c r="C1589">
        <f>_xlfn.XLOOKUP($B1589,IMDB_Movies_2[movie_title],IMDB_Movies_2[gross])</f>
        <v>12712093</v>
      </c>
      <c r="D1589">
        <f>_xlfn.XLOOKUP($B1589,IMDB_Movies_2[movie_title],IMDB_Movies_2[budget])</f>
        <v>30000000</v>
      </c>
      <c r="E1589" s="1">
        <f t="shared" si="24"/>
        <v>-17287907</v>
      </c>
    </row>
    <row r="1590" spans="2:5" x14ac:dyDescent="0.3">
      <c r="B1590" t="str">
        <v>Wing Commander</v>
      </c>
      <c r="C1590">
        <f>_xlfn.XLOOKUP($B1590,IMDB_Movies_2[movie_title],IMDB_Movies_2[gross])</f>
        <v>11576087</v>
      </c>
      <c r="D1590">
        <f>_xlfn.XLOOKUP($B1590,IMDB_Movies_2[movie_title],IMDB_Movies_2[budget])</f>
        <v>30000000</v>
      </c>
      <c r="E1590" s="1">
        <f t="shared" si="24"/>
        <v>-18423913</v>
      </c>
    </row>
    <row r="1591" spans="2:5" x14ac:dyDescent="0.3">
      <c r="B1591" t="str">
        <v>In Dreams</v>
      </c>
      <c r="C1591">
        <f>_xlfn.XLOOKUP($B1591,IMDB_Movies_2[movie_title],IMDB_Movies_2[gross])</f>
        <v>11900000</v>
      </c>
      <c r="D1591">
        <f>_xlfn.XLOOKUP($B1591,IMDB_Movies_2[movie_title],IMDB_Movies_2[budget])</f>
        <v>30000000</v>
      </c>
      <c r="E1591" s="1">
        <f t="shared" si="24"/>
        <v>-18100000</v>
      </c>
    </row>
    <row r="1592" spans="2:5" x14ac:dyDescent="0.3">
      <c r="B1592" t="str">
        <v>Dragonball: Evolution</v>
      </c>
      <c r="C1592">
        <f>_xlfn.XLOOKUP($B1592,IMDB_Movies_2[movie_title],IMDB_Movies_2[gross])</f>
        <v>9353573</v>
      </c>
      <c r="D1592">
        <f>_xlfn.XLOOKUP($B1592,IMDB_Movies_2[movie_title],IMDB_Movies_2[budget])</f>
        <v>45000000</v>
      </c>
      <c r="E1592" s="1">
        <f t="shared" si="24"/>
        <v>-35646427</v>
      </c>
    </row>
    <row r="1593" spans="2:5" x14ac:dyDescent="0.3">
      <c r="B1593" t="str">
        <v>The Last Stand</v>
      </c>
      <c r="C1593">
        <f>_xlfn.XLOOKUP($B1593,IMDB_Movies_2[movie_title],IMDB_Movies_2[gross])</f>
        <v>12026670</v>
      </c>
      <c r="D1593">
        <f>_xlfn.XLOOKUP($B1593,IMDB_Movies_2[movie_title],IMDB_Movies_2[budget])</f>
        <v>45000000</v>
      </c>
      <c r="E1593" s="1">
        <f t="shared" si="24"/>
        <v>-32973330</v>
      </c>
    </row>
    <row r="1594" spans="2:5" x14ac:dyDescent="0.3">
      <c r="B1594" t="str">
        <v>Godsend</v>
      </c>
      <c r="C1594">
        <f>_xlfn.XLOOKUP($B1594,IMDB_Movies_2[movie_title],IMDB_Movies_2[gross])</f>
        <v>14334645</v>
      </c>
      <c r="D1594">
        <f>_xlfn.XLOOKUP($B1594,IMDB_Movies_2[movie_title],IMDB_Movies_2[budget])</f>
        <v>25000000</v>
      </c>
      <c r="E1594" s="1">
        <f t="shared" si="24"/>
        <v>-10665355</v>
      </c>
    </row>
    <row r="1595" spans="2:5" x14ac:dyDescent="0.3">
      <c r="B1595" t="str">
        <v>Chasing Liberty</v>
      </c>
      <c r="C1595">
        <f>_xlfn.XLOOKUP($B1595,IMDB_Movies_2[movie_title],IMDB_Movies_2[gross])</f>
        <v>12189514</v>
      </c>
      <c r="D1595">
        <f>_xlfn.XLOOKUP($B1595,IMDB_Movies_2[movie_title],IMDB_Movies_2[budget])</f>
        <v>23000000</v>
      </c>
      <c r="E1595" s="1">
        <f t="shared" si="24"/>
        <v>-10810486</v>
      </c>
    </row>
    <row r="1596" spans="2:5" x14ac:dyDescent="0.3">
      <c r="B1596" t="str">
        <v>Hoodwinked Too! Hood vs. Evil</v>
      </c>
      <c r="C1596">
        <f>_xlfn.XLOOKUP($B1596,IMDB_Movies_2[movie_title],IMDB_Movies_2[gross])</f>
        <v>10134754</v>
      </c>
      <c r="D1596">
        <f>_xlfn.XLOOKUP($B1596,IMDB_Movies_2[movie_title],IMDB_Movies_2[budget])</f>
        <v>30000000</v>
      </c>
      <c r="E1596" s="1">
        <f t="shared" si="24"/>
        <v>-19865246</v>
      </c>
    </row>
    <row r="1597" spans="2:5" x14ac:dyDescent="0.3">
      <c r="B1597" t="str">
        <v>An Unfinished Life</v>
      </c>
      <c r="C1597">
        <f>_xlfn.XLOOKUP($B1597,IMDB_Movies_2[movie_title],IMDB_Movies_2[gross])</f>
        <v>8535575</v>
      </c>
      <c r="D1597">
        <f>_xlfn.XLOOKUP($B1597,IMDB_Movies_2[movie_title],IMDB_Movies_2[budget])</f>
        <v>30000000</v>
      </c>
      <c r="E1597" s="1">
        <f t="shared" si="24"/>
        <v>-21464425</v>
      </c>
    </row>
    <row r="1598" spans="2:5" x14ac:dyDescent="0.3">
      <c r="B1598" t="str">
        <v>The Imaginarium of Doctor Parnassus</v>
      </c>
      <c r="C1598">
        <f>_xlfn.XLOOKUP($B1598,IMDB_Movies_2[movie_title],IMDB_Movies_2[gross])</f>
        <v>7689458</v>
      </c>
      <c r="D1598">
        <f>_xlfn.XLOOKUP($B1598,IMDB_Movies_2[movie_title],IMDB_Movies_2[budget])</f>
        <v>40000000</v>
      </c>
      <c r="E1598" s="1">
        <f t="shared" si="24"/>
        <v>-32310542</v>
      </c>
    </row>
    <row r="1599" spans="2:5" x14ac:dyDescent="0.3">
      <c r="B1599" t="str">
        <v>Runner Runner</v>
      </c>
      <c r="C1599">
        <f>_xlfn.XLOOKUP($B1599,IMDB_Movies_2[movie_title],IMDB_Movies_2[gross])</f>
        <v>19316646</v>
      </c>
      <c r="D1599">
        <f>_xlfn.XLOOKUP($B1599,IMDB_Movies_2[movie_title],IMDB_Movies_2[budget])</f>
        <v>30000000</v>
      </c>
      <c r="E1599" s="1">
        <f t="shared" si="24"/>
        <v>-10683354</v>
      </c>
    </row>
    <row r="1600" spans="2:5" x14ac:dyDescent="0.3">
      <c r="B1600" t="str">
        <v>Antitrust</v>
      </c>
      <c r="C1600">
        <f>_xlfn.XLOOKUP($B1600,IMDB_Movies_2[movie_title],IMDB_Movies_2[gross])</f>
        <v>10965209</v>
      </c>
      <c r="D1600">
        <f>_xlfn.XLOOKUP($B1600,IMDB_Movies_2[movie_title],IMDB_Movies_2[budget])</f>
        <v>30000000</v>
      </c>
      <c r="E1600" s="1">
        <f t="shared" si="24"/>
        <v>-19034791</v>
      </c>
    </row>
    <row r="1601" spans="2:5" x14ac:dyDescent="0.3">
      <c r="B1601" t="str">
        <v>Glory</v>
      </c>
      <c r="C1601">
        <f>_xlfn.XLOOKUP($B1601,IMDB_Movies_2[movie_title],IMDB_Movies_2[gross])</f>
        <v>26830000</v>
      </c>
      <c r="D1601">
        <f>_xlfn.XLOOKUP($B1601,IMDB_Movies_2[movie_title],IMDB_Movies_2[budget])</f>
        <v>18000000</v>
      </c>
      <c r="E1601" s="1">
        <f t="shared" si="24"/>
        <v>8830000</v>
      </c>
    </row>
    <row r="1602" spans="2:5" x14ac:dyDescent="0.3">
      <c r="B1602" t="str">
        <v>Once Upon a Time in America</v>
      </c>
      <c r="C1602">
        <f>_xlfn.XLOOKUP($B1602,IMDB_Movies_2[movie_title],IMDB_Movies_2[gross])</f>
        <v>5300000</v>
      </c>
      <c r="D1602">
        <f>_xlfn.XLOOKUP($B1602,IMDB_Movies_2[movie_title],IMDB_Movies_2[budget])</f>
        <v>30000000</v>
      </c>
      <c r="E1602" s="1">
        <f t="shared" si="24"/>
        <v>-24700000</v>
      </c>
    </row>
    <row r="1603" spans="2:5" x14ac:dyDescent="0.3">
      <c r="B1603" t="str">
        <v>Dead Man Down</v>
      </c>
      <c r="C1603">
        <f>_xlfn.XLOOKUP($B1603,IMDB_Movies_2[movie_title],IMDB_Movies_2[gross])</f>
        <v>10880926</v>
      </c>
      <c r="D1603">
        <f>_xlfn.XLOOKUP($B1603,IMDB_Movies_2[movie_title],IMDB_Movies_2[budget])</f>
        <v>30000000</v>
      </c>
      <c r="E1603" s="1">
        <f t="shared" si="24"/>
        <v>-19119074</v>
      </c>
    </row>
    <row r="1604" spans="2:5" x14ac:dyDescent="0.3">
      <c r="B1604" t="str">
        <v>The Merchant of Venice</v>
      </c>
      <c r="C1604">
        <f>_xlfn.XLOOKUP($B1604,IMDB_Movies_2[movie_title],IMDB_Movies_2[gross])</f>
        <v>3752725</v>
      </c>
      <c r="D1604">
        <f>_xlfn.XLOOKUP($B1604,IMDB_Movies_2[movie_title],IMDB_Movies_2[budget])</f>
        <v>18000000</v>
      </c>
      <c r="E1604" s="1">
        <f t="shared" si="24"/>
        <v>-14247275</v>
      </c>
    </row>
    <row r="1605" spans="2:5" x14ac:dyDescent="0.3">
      <c r="B1605" t="str">
        <v>The Good Thief</v>
      </c>
      <c r="C1605">
        <f>_xlfn.XLOOKUP($B1605,IMDB_Movies_2[movie_title],IMDB_Movies_2[gross])</f>
        <v>3517797</v>
      </c>
      <c r="D1605">
        <f>_xlfn.XLOOKUP($B1605,IMDB_Movies_2[movie_title],IMDB_Movies_2[budget])</f>
        <v>25000000</v>
      </c>
      <c r="E1605" s="1">
        <f t="shared" ref="E1605:E1668" si="25">C1605-D1605</f>
        <v>-21482203</v>
      </c>
    </row>
    <row r="1606" spans="2:5" x14ac:dyDescent="0.3">
      <c r="B1606" t="str">
        <v>Miss Potter</v>
      </c>
      <c r="C1606">
        <f>_xlfn.XLOOKUP($B1606,IMDB_Movies_2[movie_title],IMDB_Movies_2[gross])</f>
        <v>2975649</v>
      </c>
      <c r="D1606">
        <f>_xlfn.XLOOKUP($B1606,IMDB_Movies_2[movie_title],IMDB_Movies_2[budget])</f>
        <v>30000000</v>
      </c>
      <c r="E1606" s="1">
        <f t="shared" si="25"/>
        <v>-27024351</v>
      </c>
    </row>
    <row r="1607" spans="2:5" x14ac:dyDescent="0.3">
      <c r="B1607" t="str">
        <v>The Promise</v>
      </c>
      <c r="C1607">
        <f>_xlfn.XLOOKUP($B1607,IMDB_Movies_2[movie_title],IMDB_Movies_2[gross])</f>
        <v>668171</v>
      </c>
      <c r="D1607">
        <f>_xlfn.XLOOKUP($B1607,IMDB_Movies_2[movie_title],IMDB_Movies_2[budget])</f>
        <v>60000000</v>
      </c>
      <c r="E1607" s="1">
        <f t="shared" si="25"/>
        <v>-59331829</v>
      </c>
    </row>
    <row r="1608" spans="2:5" x14ac:dyDescent="0.3">
      <c r="B1608" t="str">
        <v>DOA: Dead or Alive</v>
      </c>
      <c r="C1608">
        <f>_xlfn.XLOOKUP($B1608,IMDB_Movies_2[movie_title],IMDB_Movies_2[gross])</f>
        <v>480314</v>
      </c>
      <c r="D1608">
        <f>_xlfn.XLOOKUP($B1608,IMDB_Movies_2[movie_title],IMDB_Movies_2[budget])</f>
        <v>21000000</v>
      </c>
      <c r="E1608" s="1">
        <f t="shared" si="25"/>
        <v>-20519686</v>
      </c>
    </row>
    <row r="1609" spans="2:5" x14ac:dyDescent="0.3">
      <c r="B1609" t="str">
        <v>The Assassination of Jesse James by the Coward Robert Ford</v>
      </c>
      <c r="C1609">
        <f>_xlfn.XLOOKUP($B1609,IMDB_Movies_2[movie_title],IMDB_Movies_2[gross])</f>
        <v>3904982</v>
      </c>
      <c r="D1609">
        <f>_xlfn.XLOOKUP($B1609,IMDB_Movies_2[movie_title],IMDB_Movies_2[budget])</f>
        <v>30000000</v>
      </c>
      <c r="E1609" s="1">
        <f t="shared" si="25"/>
        <v>-26095018</v>
      </c>
    </row>
    <row r="1610" spans="2:5" x14ac:dyDescent="0.3">
      <c r="B1610">
        <v>1911</v>
      </c>
      <c r="C1610">
        <f>_xlfn.XLOOKUP($B1610,IMDB_Movies_2[movie_title],IMDB_Movies_2[gross])</f>
        <v>127437</v>
      </c>
      <c r="D1610">
        <f>_xlfn.XLOOKUP($B1610,IMDB_Movies_2[movie_title],IMDB_Movies_2[budget])</f>
        <v>18000000</v>
      </c>
      <c r="E1610" s="1">
        <f t="shared" si="25"/>
        <v>-17872563</v>
      </c>
    </row>
    <row r="1611" spans="2:5" x14ac:dyDescent="0.3">
      <c r="B1611" t="str">
        <v>Machine Gun Preacher</v>
      </c>
      <c r="C1611">
        <f>_xlfn.XLOOKUP($B1611,IMDB_Movies_2[movie_title],IMDB_Movies_2[gross])</f>
        <v>537580</v>
      </c>
      <c r="D1611">
        <f>_xlfn.XLOOKUP($B1611,IMDB_Movies_2[movie_title],IMDB_Movies_2[budget])</f>
        <v>30000000</v>
      </c>
      <c r="E1611" s="1">
        <f t="shared" si="25"/>
        <v>-29462420</v>
      </c>
    </row>
    <row r="1612" spans="2:5" x14ac:dyDescent="0.3">
      <c r="B1612" t="str">
        <v>Pitch Perfect 2</v>
      </c>
      <c r="C1612">
        <f>_xlfn.XLOOKUP($B1612,IMDB_Movies_2[movie_title],IMDB_Movies_2[gross])</f>
        <v>183436380</v>
      </c>
      <c r="D1612">
        <f>_xlfn.XLOOKUP($B1612,IMDB_Movies_2[movie_title],IMDB_Movies_2[budget])</f>
        <v>29000000</v>
      </c>
      <c r="E1612" s="1">
        <f t="shared" si="25"/>
        <v>154436380</v>
      </c>
    </row>
    <row r="1613" spans="2:5" x14ac:dyDescent="0.3">
      <c r="B1613" t="str">
        <v>Walk the Line</v>
      </c>
      <c r="C1613">
        <f>_xlfn.XLOOKUP($B1613,IMDB_Movies_2[movie_title],IMDB_Movies_2[gross])</f>
        <v>119518352</v>
      </c>
      <c r="D1613">
        <f>_xlfn.XLOOKUP($B1613,IMDB_Movies_2[movie_title],IMDB_Movies_2[budget])</f>
        <v>28000000</v>
      </c>
      <c r="E1613" s="1">
        <f t="shared" si="25"/>
        <v>91518352</v>
      </c>
    </row>
    <row r="1614" spans="2:5" x14ac:dyDescent="0.3">
      <c r="B1614" t="str">
        <v>Keeping the Faith</v>
      </c>
      <c r="C1614">
        <f>_xlfn.XLOOKUP($B1614,IMDB_Movies_2[movie_title],IMDB_Movies_2[gross])</f>
        <v>37036404</v>
      </c>
      <c r="D1614">
        <f>_xlfn.XLOOKUP($B1614,IMDB_Movies_2[movie_title],IMDB_Movies_2[budget])</f>
        <v>30000000</v>
      </c>
      <c r="E1614" s="1">
        <f t="shared" si="25"/>
        <v>7036404</v>
      </c>
    </row>
    <row r="1615" spans="2:5" x14ac:dyDescent="0.3">
      <c r="B1615" t="str">
        <v>The Borrowers</v>
      </c>
      <c r="C1615">
        <f>_xlfn.XLOOKUP($B1615,IMDB_Movies_2[movie_title],IMDB_Movies_2[gross])</f>
        <v>22359293</v>
      </c>
      <c r="D1615">
        <f>_xlfn.XLOOKUP($B1615,IMDB_Movies_2[movie_title],IMDB_Movies_2[budget])</f>
        <v>29000000</v>
      </c>
      <c r="E1615" s="1">
        <f t="shared" si="25"/>
        <v>-6640707</v>
      </c>
    </row>
    <row r="1616" spans="2:5" x14ac:dyDescent="0.3">
      <c r="B1616" t="str">
        <v>Frost/Nixon</v>
      </c>
      <c r="C1616">
        <f>_xlfn.XLOOKUP($B1616,IMDB_Movies_2[movie_title],IMDB_Movies_2[gross])</f>
        <v>18593156</v>
      </c>
      <c r="D1616">
        <f>_xlfn.XLOOKUP($B1616,IMDB_Movies_2[movie_title],IMDB_Movies_2[budget])</f>
        <v>35000000</v>
      </c>
      <c r="E1616" s="1">
        <f t="shared" si="25"/>
        <v>-16406844</v>
      </c>
    </row>
    <row r="1617" spans="2:5" x14ac:dyDescent="0.3">
      <c r="B1617" t="str">
        <v>Serving Sara</v>
      </c>
      <c r="C1617">
        <f>_xlfn.XLOOKUP($B1617,IMDB_Movies_2[movie_title],IMDB_Movies_2[gross])</f>
        <v>16930185</v>
      </c>
      <c r="D1617">
        <f>_xlfn.XLOOKUP($B1617,IMDB_Movies_2[movie_title],IMDB_Movies_2[budget])</f>
        <v>29000000</v>
      </c>
      <c r="E1617" s="1">
        <f t="shared" si="25"/>
        <v>-12069815</v>
      </c>
    </row>
    <row r="1618" spans="2:5" x14ac:dyDescent="0.3">
      <c r="B1618" t="str">
        <v>The Boss</v>
      </c>
      <c r="C1618">
        <f>_xlfn.XLOOKUP($B1618,IMDB_Movies_2[movie_title],IMDB_Movies_2[gross])</f>
        <v>63034755</v>
      </c>
      <c r="D1618">
        <f>_xlfn.XLOOKUP($B1618,IMDB_Movies_2[movie_title],IMDB_Movies_2[budget])</f>
        <v>29000000</v>
      </c>
      <c r="E1618" s="1">
        <f t="shared" si="25"/>
        <v>34034755</v>
      </c>
    </row>
    <row r="1619" spans="2:5" x14ac:dyDescent="0.3">
      <c r="B1619" t="str">
        <v>Cry Freedom</v>
      </c>
      <c r="C1619">
        <f>_xlfn.XLOOKUP($B1619,IMDB_Movies_2[movie_title],IMDB_Movies_2[gross])</f>
        <v>5899797</v>
      </c>
      <c r="D1619">
        <f>_xlfn.XLOOKUP($B1619,IMDB_Movies_2[movie_title],IMDB_Movies_2[budget])</f>
        <v>29000000</v>
      </c>
      <c r="E1619" s="1">
        <f t="shared" si="25"/>
        <v>-23100203</v>
      </c>
    </row>
    <row r="1620" spans="2:5" x14ac:dyDescent="0.3">
      <c r="B1620" t="str">
        <v>Mumford</v>
      </c>
      <c r="C1620">
        <f>_xlfn.XLOOKUP($B1620,IMDB_Movies_2[movie_title],IMDB_Movies_2[gross])</f>
        <v>4554569</v>
      </c>
      <c r="D1620">
        <f>_xlfn.XLOOKUP($B1620,IMDB_Movies_2[movie_title],IMDB_Movies_2[budget])</f>
        <v>28000000</v>
      </c>
      <c r="E1620" s="1">
        <f t="shared" si="25"/>
        <v>-23445431</v>
      </c>
    </row>
    <row r="1621" spans="2:5" x14ac:dyDescent="0.3">
      <c r="B1621" t="str">
        <v>Seed of Chucky</v>
      </c>
      <c r="C1621">
        <f>_xlfn.XLOOKUP($B1621,IMDB_Movies_2[movie_title],IMDB_Movies_2[gross])</f>
        <v>17016190</v>
      </c>
      <c r="D1621">
        <f>_xlfn.XLOOKUP($B1621,IMDB_Movies_2[movie_title],IMDB_Movies_2[budget])</f>
        <v>12000000</v>
      </c>
      <c r="E1621" s="1">
        <f t="shared" si="25"/>
        <v>5016190</v>
      </c>
    </row>
    <row r="1622" spans="2:5" x14ac:dyDescent="0.3">
      <c r="B1622" t="str">
        <v>The Jacket</v>
      </c>
      <c r="C1622">
        <f>_xlfn.XLOOKUP($B1622,IMDB_Movies_2[movie_title],IMDB_Movies_2[gross])</f>
        <v>6301131</v>
      </c>
      <c r="D1622">
        <f>_xlfn.XLOOKUP($B1622,IMDB_Movies_2[movie_title],IMDB_Movies_2[budget])</f>
        <v>29000000</v>
      </c>
      <c r="E1622" s="1">
        <f t="shared" si="25"/>
        <v>-22698869</v>
      </c>
    </row>
    <row r="1623" spans="2:5" x14ac:dyDescent="0.3">
      <c r="B1623" t="str">
        <v>Aladdin</v>
      </c>
      <c r="C1623">
        <f>_xlfn.XLOOKUP($B1623,IMDB_Movies_2[movie_title],IMDB_Movies_2[gross])</f>
        <v>217350219</v>
      </c>
      <c r="D1623">
        <f>_xlfn.XLOOKUP($B1623,IMDB_Movies_2[movie_title],IMDB_Movies_2[budget])</f>
        <v>28000000</v>
      </c>
      <c r="E1623" s="1">
        <f t="shared" si="25"/>
        <v>189350219</v>
      </c>
    </row>
    <row r="1624" spans="2:5" x14ac:dyDescent="0.3">
      <c r="B1624" t="str">
        <v>Straight Outta Compton</v>
      </c>
      <c r="C1624">
        <f>_xlfn.XLOOKUP($B1624,IMDB_Movies_2[movie_title],IMDB_Movies_2[gross])</f>
        <v>161029270</v>
      </c>
      <c r="D1624">
        <f>_xlfn.XLOOKUP($B1624,IMDB_Movies_2[movie_title],IMDB_Movies_2[budget])</f>
        <v>28000000</v>
      </c>
      <c r="E1624" s="1">
        <f t="shared" si="25"/>
        <v>133029270</v>
      </c>
    </row>
    <row r="1625" spans="2:5" x14ac:dyDescent="0.3">
      <c r="B1625" t="str">
        <v>Indiana Jones and the Temple of Doom</v>
      </c>
      <c r="C1625">
        <f>_xlfn.XLOOKUP($B1625,IMDB_Movies_2[movie_title],IMDB_Movies_2[gross])</f>
        <v>179870271</v>
      </c>
      <c r="D1625">
        <f>_xlfn.XLOOKUP($B1625,IMDB_Movies_2[movie_title],IMDB_Movies_2[budget])</f>
        <v>28000000</v>
      </c>
      <c r="E1625" s="1">
        <f t="shared" si="25"/>
        <v>151870271</v>
      </c>
    </row>
    <row r="1626" spans="2:5" x14ac:dyDescent="0.3">
      <c r="B1626" t="str">
        <v>The Rugrats Movie</v>
      </c>
      <c r="C1626">
        <f>_xlfn.XLOOKUP($B1626,IMDB_Movies_2[movie_title],IMDB_Movies_2[gross])</f>
        <v>100491683</v>
      </c>
      <c r="D1626">
        <f>_xlfn.XLOOKUP($B1626,IMDB_Movies_2[movie_title],IMDB_Movies_2[budget])</f>
        <v>24000000</v>
      </c>
      <c r="E1626" s="1">
        <f t="shared" si="25"/>
        <v>76491683</v>
      </c>
    </row>
    <row r="1627" spans="2:5" x14ac:dyDescent="0.3">
      <c r="B1627" t="str">
        <v>Along Came a Spider</v>
      </c>
      <c r="C1627">
        <f>_xlfn.XLOOKUP($B1627,IMDB_Movies_2[movie_title],IMDB_Movies_2[gross])</f>
        <v>74058698</v>
      </c>
      <c r="D1627">
        <f>_xlfn.XLOOKUP($B1627,IMDB_Movies_2[movie_title],IMDB_Movies_2[budget])</f>
        <v>60000000</v>
      </c>
      <c r="E1627" s="1">
        <f t="shared" si="25"/>
        <v>14058698</v>
      </c>
    </row>
    <row r="1628" spans="2:5" x14ac:dyDescent="0.3">
      <c r="B1628" t="str">
        <v>Once Upon a Time in Mexico</v>
      </c>
      <c r="C1628">
        <f>_xlfn.XLOOKUP($B1628,IMDB_Movies_2[movie_title],IMDB_Movies_2[gross])</f>
        <v>55845943</v>
      </c>
      <c r="D1628">
        <f>_xlfn.XLOOKUP($B1628,IMDB_Movies_2[movie_title],IMDB_Movies_2[budget])</f>
        <v>29000000</v>
      </c>
      <c r="E1628" s="1">
        <f t="shared" si="25"/>
        <v>26845943</v>
      </c>
    </row>
    <row r="1629" spans="2:5" x14ac:dyDescent="0.3">
      <c r="B1629" t="str">
        <v>Die Hard</v>
      </c>
      <c r="C1629">
        <f>_xlfn.XLOOKUP($B1629,IMDB_Movies_2[movie_title],IMDB_Movies_2[gross])</f>
        <v>81350242</v>
      </c>
      <c r="D1629">
        <f>_xlfn.XLOOKUP($B1629,IMDB_Movies_2[movie_title],IMDB_Movies_2[budget])</f>
        <v>28000000</v>
      </c>
      <c r="E1629" s="1">
        <f t="shared" si="25"/>
        <v>53350242</v>
      </c>
    </row>
    <row r="1630" spans="2:5" x14ac:dyDescent="0.3">
      <c r="B1630" t="str">
        <v>Role Models</v>
      </c>
      <c r="C1630">
        <f>_xlfn.XLOOKUP($B1630,IMDB_Movies_2[movie_title],IMDB_Movies_2[gross])</f>
        <v>67266300</v>
      </c>
      <c r="D1630">
        <f>_xlfn.XLOOKUP($B1630,IMDB_Movies_2[movie_title],IMDB_Movies_2[budget])</f>
        <v>28000000</v>
      </c>
      <c r="E1630" s="1">
        <f t="shared" si="25"/>
        <v>39266300</v>
      </c>
    </row>
    <row r="1631" spans="2:5" x14ac:dyDescent="0.3">
      <c r="B1631" t="str">
        <v>The Big Short</v>
      </c>
      <c r="C1631">
        <f>_xlfn.XLOOKUP($B1631,IMDB_Movies_2[movie_title],IMDB_Movies_2[gross])</f>
        <v>70235322</v>
      </c>
      <c r="D1631">
        <f>_xlfn.XLOOKUP($B1631,IMDB_Movies_2[movie_title],IMDB_Movies_2[budget])</f>
        <v>28000000</v>
      </c>
      <c r="E1631" s="1">
        <f t="shared" si="25"/>
        <v>42235322</v>
      </c>
    </row>
    <row r="1632" spans="2:5" x14ac:dyDescent="0.3">
      <c r="B1632" t="str">
        <v>Taking Woodstock</v>
      </c>
      <c r="C1632">
        <f>_xlfn.XLOOKUP($B1632,IMDB_Movies_2[movie_title],IMDB_Movies_2[gross])</f>
        <v>7443007</v>
      </c>
      <c r="D1632">
        <f>_xlfn.XLOOKUP($B1632,IMDB_Movies_2[movie_title],IMDB_Movies_2[budget])</f>
        <v>30000000</v>
      </c>
      <c r="E1632" s="1">
        <f t="shared" si="25"/>
        <v>-22556993</v>
      </c>
    </row>
    <row r="1633" spans="2:5" x14ac:dyDescent="0.3">
      <c r="B1633" t="str">
        <v>Miracle</v>
      </c>
      <c r="C1633">
        <f>_xlfn.XLOOKUP($B1633,IMDB_Movies_2[movie_title],IMDB_Movies_2[gross])</f>
        <v>64371181</v>
      </c>
      <c r="D1633">
        <f>_xlfn.XLOOKUP($B1633,IMDB_Movies_2[movie_title],IMDB_Movies_2[budget])</f>
        <v>28000000</v>
      </c>
      <c r="E1633" s="1">
        <f t="shared" si="25"/>
        <v>36371181</v>
      </c>
    </row>
    <row r="1634" spans="2:5" x14ac:dyDescent="0.3">
      <c r="B1634" t="str">
        <v>Dawn of the Dead</v>
      </c>
      <c r="C1634">
        <f>_xlfn.XLOOKUP($B1634,IMDB_Movies_2[movie_title],IMDB_Movies_2[gross])</f>
        <v>58885635</v>
      </c>
      <c r="D1634">
        <f>_xlfn.XLOOKUP($B1634,IMDB_Movies_2[movie_title],IMDB_Movies_2[budget])</f>
        <v>26000000</v>
      </c>
      <c r="E1634" s="1">
        <f t="shared" si="25"/>
        <v>32885635</v>
      </c>
    </row>
    <row r="1635" spans="2:5" x14ac:dyDescent="0.3">
      <c r="B1635" t="str">
        <v>The Wedding Planner</v>
      </c>
      <c r="C1635">
        <f>_xlfn.XLOOKUP($B1635,IMDB_Movies_2[movie_title],IMDB_Movies_2[gross])</f>
        <v>60400856</v>
      </c>
      <c r="D1635">
        <f>_xlfn.XLOOKUP($B1635,IMDB_Movies_2[movie_title],IMDB_Movies_2[budget])</f>
        <v>35000000</v>
      </c>
      <c r="E1635" s="1">
        <f t="shared" si="25"/>
        <v>25400856</v>
      </c>
    </row>
    <row r="1636" spans="2:5" x14ac:dyDescent="0.3">
      <c r="B1636" t="str">
        <v>The Royal Tenenbaums</v>
      </c>
      <c r="C1636">
        <f>_xlfn.XLOOKUP($B1636,IMDB_Movies_2[movie_title],IMDB_Movies_2[gross])</f>
        <v>52353636</v>
      </c>
      <c r="D1636">
        <f>_xlfn.XLOOKUP($B1636,IMDB_Movies_2[movie_title],IMDB_Movies_2[budget])</f>
        <v>21000000</v>
      </c>
      <c r="E1636" s="1">
        <f t="shared" si="25"/>
        <v>31353636</v>
      </c>
    </row>
    <row r="1637" spans="2:5" x14ac:dyDescent="0.3">
      <c r="B1637" t="str">
        <v>Identity</v>
      </c>
      <c r="C1637">
        <f>_xlfn.XLOOKUP($B1637,IMDB_Movies_2[movie_title],IMDB_Movies_2[gross])</f>
        <v>51475962</v>
      </c>
      <c r="D1637">
        <f>_xlfn.XLOOKUP($B1637,IMDB_Movies_2[movie_title],IMDB_Movies_2[budget])</f>
        <v>30000000</v>
      </c>
      <c r="E1637" s="1">
        <f t="shared" si="25"/>
        <v>21475962</v>
      </c>
    </row>
    <row r="1638" spans="2:5" x14ac:dyDescent="0.3">
      <c r="B1638" t="str">
        <v>Last Vegas</v>
      </c>
      <c r="C1638">
        <f>_xlfn.XLOOKUP($B1638,IMDB_Movies_2[movie_title],IMDB_Movies_2[gross])</f>
        <v>63910583</v>
      </c>
      <c r="D1638">
        <f>_xlfn.XLOOKUP($B1638,IMDB_Movies_2[movie_title],IMDB_Movies_2[budget])</f>
        <v>28000000</v>
      </c>
      <c r="E1638" s="1">
        <f t="shared" si="25"/>
        <v>35910583</v>
      </c>
    </row>
    <row r="1639" spans="2:5" x14ac:dyDescent="0.3">
      <c r="B1639" t="str">
        <v>For Your Eyes Only</v>
      </c>
      <c r="C1639">
        <f>_xlfn.XLOOKUP($B1639,IMDB_Movies_2[movie_title],IMDB_Movies_2[gross])</f>
        <v>62300000</v>
      </c>
      <c r="D1639">
        <f>_xlfn.XLOOKUP($B1639,IMDB_Movies_2[movie_title],IMDB_Movies_2[budget])</f>
        <v>28000000</v>
      </c>
      <c r="E1639" s="1">
        <f t="shared" si="25"/>
        <v>34300000</v>
      </c>
    </row>
    <row r="1640" spans="2:5" x14ac:dyDescent="0.3">
      <c r="B1640" t="str">
        <v>Serendipity</v>
      </c>
      <c r="C1640">
        <f>_xlfn.XLOOKUP($B1640,IMDB_Movies_2[movie_title],IMDB_Movies_2[gross])</f>
        <v>49968653</v>
      </c>
      <c r="D1640">
        <f>_xlfn.XLOOKUP($B1640,IMDB_Movies_2[movie_title],IMDB_Movies_2[budget])</f>
        <v>28000000</v>
      </c>
      <c r="E1640" s="1">
        <f t="shared" si="25"/>
        <v>21968653</v>
      </c>
    </row>
    <row r="1641" spans="2:5" x14ac:dyDescent="0.3">
      <c r="B1641" t="str">
        <v>Timecop</v>
      </c>
      <c r="C1641">
        <f>_xlfn.XLOOKUP($B1641,IMDB_Movies_2[movie_title],IMDB_Movies_2[gross])</f>
        <v>44450000</v>
      </c>
      <c r="D1641">
        <f>_xlfn.XLOOKUP($B1641,IMDB_Movies_2[movie_title],IMDB_Movies_2[budget])</f>
        <v>27000000</v>
      </c>
      <c r="E1641" s="1">
        <f t="shared" si="25"/>
        <v>17450000</v>
      </c>
    </row>
    <row r="1642" spans="2:5" x14ac:dyDescent="0.3">
      <c r="B1642" t="str">
        <v>Zoolander</v>
      </c>
      <c r="C1642">
        <f>_xlfn.XLOOKUP($B1642,IMDB_Movies_2[movie_title],IMDB_Movies_2[gross])</f>
        <v>45162741</v>
      </c>
      <c r="D1642">
        <f>_xlfn.XLOOKUP($B1642,IMDB_Movies_2[movie_title],IMDB_Movies_2[budget])</f>
        <v>28000000</v>
      </c>
      <c r="E1642" s="1">
        <f t="shared" si="25"/>
        <v>17162741</v>
      </c>
    </row>
    <row r="1643" spans="2:5" x14ac:dyDescent="0.3">
      <c r="B1643" t="str">
        <v>Safe Haven</v>
      </c>
      <c r="C1643">
        <f>_xlfn.XLOOKUP($B1643,IMDB_Movies_2[movie_title],IMDB_Movies_2[gross])</f>
        <v>71346930</v>
      </c>
      <c r="D1643">
        <f>_xlfn.XLOOKUP($B1643,IMDB_Movies_2[movie_title],IMDB_Movies_2[budget])</f>
        <v>28000000</v>
      </c>
      <c r="E1643" s="1">
        <f t="shared" si="25"/>
        <v>43346930</v>
      </c>
    </row>
    <row r="1644" spans="2:5" x14ac:dyDescent="0.3">
      <c r="B1644" t="str">
        <v>Hocus Pocus</v>
      </c>
      <c r="C1644">
        <f>_xlfn.XLOOKUP($B1644,IMDB_Movies_2[movie_title],IMDB_Movies_2[gross])</f>
        <v>39514713</v>
      </c>
      <c r="D1644">
        <f>_xlfn.XLOOKUP($B1644,IMDB_Movies_2[movie_title],IMDB_Movies_2[budget])</f>
        <v>28000000</v>
      </c>
      <c r="E1644" s="1">
        <f t="shared" si="25"/>
        <v>11514713</v>
      </c>
    </row>
    <row r="1645" spans="2:5" x14ac:dyDescent="0.3">
      <c r="B1645" t="str">
        <v>No Reservations</v>
      </c>
      <c r="C1645">
        <f>_xlfn.XLOOKUP($B1645,IMDB_Movies_2[movie_title],IMDB_Movies_2[gross])</f>
        <v>43097652</v>
      </c>
      <c r="D1645">
        <f>_xlfn.XLOOKUP($B1645,IMDB_Movies_2[movie_title],IMDB_Movies_2[budget])</f>
        <v>28000000</v>
      </c>
      <c r="E1645" s="1">
        <f t="shared" si="25"/>
        <v>15097652</v>
      </c>
    </row>
    <row r="1646" spans="2:5" x14ac:dyDescent="0.3">
      <c r="B1646" t="str">
        <v>Kick-Ass</v>
      </c>
      <c r="C1646">
        <f>_xlfn.XLOOKUP($B1646,IMDB_Movies_2[movie_title],IMDB_Movies_2[gross])</f>
        <v>48043505</v>
      </c>
      <c r="D1646">
        <f>_xlfn.XLOOKUP($B1646,IMDB_Movies_2[movie_title],IMDB_Movies_2[budget])</f>
        <v>30000000</v>
      </c>
      <c r="E1646" s="1">
        <f t="shared" si="25"/>
        <v>18043505</v>
      </c>
    </row>
    <row r="1647" spans="2:5" x14ac:dyDescent="0.3">
      <c r="B1647" t="str">
        <v>30 Minutes or Less</v>
      </c>
      <c r="C1647">
        <f>_xlfn.XLOOKUP($B1647,IMDB_Movies_2[movie_title],IMDB_Movies_2[gross])</f>
        <v>37053924</v>
      </c>
      <c r="D1647">
        <f>_xlfn.XLOOKUP($B1647,IMDB_Movies_2[movie_title],IMDB_Movies_2[budget])</f>
        <v>28000000</v>
      </c>
      <c r="E1647" s="1">
        <f t="shared" si="25"/>
        <v>9053924</v>
      </c>
    </row>
    <row r="1648" spans="2:5" x14ac:dyDescent="0.3">
      <c r="B1648" t="str">
        <v>Dracula 2000</v>
      </c>
      <c r="C1648">
        <f>_xlfn.XLOOKUP($B1648,IMDB_Movies_2[movie_title],IMDB_Movies_2[gross])</f>
        <v>33000377</v>
      </c>
      <c r="D1648">
        <f>_xlfn.XLOOKUP($B1648,IMDB_Movies_2[movie_title],IMDB_Movies_2[budget])</f>
        <v>28000000</v>
      </c>
      <c r="E1648" s="1">
        <f t="shared" si="25"/>
        <v>5000377</v>
      </c>
    </row>
    <row r="1649" spans="2:5" x14ac:dyDescent="0.3">
      <c r="B1649" t="str">
        <v>Alexander and the Terrible, Horrible, No Good, Very Bad Day</v>
      </c>
      <c r="C1649">
        <f>_xlfn.XLOOKUP($B1649,IMDB_Movies_2[movie_title],IMDB_Movies_2[gross])</f>
        <v>66950483</v>
      </c>
      <c r="D1649">
        <f>_xlfn.XLOOKUP($B1649,IMDB_Movies_2[movie_title],IMDB_Movies_2[budget])</f>
        <v>28000000</v>
      </c>
      <c r="E1649" s="1">
        <f t="shared" si="25"/>
        <v>38950483</v>
      </c>
    </row>
    <row r="1650" spans="2:5" x14ac:dyDescent="0.3">
      <c r="B1650" t="str">
        <v>Pride &amp; Prejudice</v>
      </c>
      <c r="C1650">
        <f>_xlfn.XLOOKUP($B1650,IMDB_Movies_2[movie_title],IMDB_Movies_2[gross])</f>
        <v>38372662</v>
      </c>
      <c r="D1650">
        <f>_xlfn.XLOOKUP($B1650,IMDB_Movies_2[movie_title],IMDB_Movies_2[budget])</f>
        <v>28000000</v>
      </c>
      <c r="E1650" s="1">
        <f t="shared" si="25"/>
        <v>10372662</v>
      </c>
    </row>
    <row r="1651" spans="2:5" x14ac:dyDescent="0.3">
      <c r="B1651" t="str">
        <v>Blade Runner</v>
      </c>
      <c r="C1651">
        <f>_xlfn.XLOOKUP($B1651,IMDB_Movies_2[movie_title],IMDB_Movies_2[gross])</f>
        <v>27000000</v>
      </c>
      <c r="D1651">
        <f>_xlfn.XLOOKUP($B1651,IMDB_Movies_2[movie_title],IMDB_Movies_2[budget])</f>
        <v>28000000</v>
      </c>
      <c r="E1651" s="1">
        <f t="shared" si="25"/>
        <v>-1000000</v>
      </c>
    </row>
    <row r="1652" spans="2:5" x14ac:dyDescent="0.3">
      <c r="B1652" t="str">
        <v>Rob Roy</v>
      </c>
      <c r="C1652">
        <f>_xlfn.XLOOKUP($B1652,IMDB_Movies_2[movie_title],IMDB_Movies_2[gross])</f>
        <v>31600000</v>
      </c>
      <c r="D1652">
        <f>_xlfn.XLOOKUP($B1652,IMDB_Movies_2[movie_title],IMDB_Movies_2[budget])</f>
        <v>28000000</v>
      </c>
      <c r="E1652" s="1">
        <f t="shared" si="25"/>
        <v>3600000</v>
      </c>
    </row>
    <row r="1653" spans="2:5" x14ac:dyDescent="0.3">
      <c r="B1653" t="str">
        <v>3 Days to Kill</v>
      </c>
      <c r="C1653">
        <f>_xlfn.XLOOKUP($B1653,IMDB_Movies_2[movie_title],IMDB_Movies_2[gross])</f>
        <v>30688364</v>
      </c>
      <c r="D1653">
        <f>_xlfn.XLOOKUP($B1653,IMDB_Movies_2[movie_title],IMDB_Movies_2[budget])</f>
        <v>28000000</v>
      </c>
      <c r="E1653" s="1">
        <f t="shared" si="25"/>
        <v>2688364</v>
      </c>
    </row>
    <row r="1654" spans="2:5" x14ac:dyDescent="0.3">
      <c r="B1654" t="str">
        <v>We Own the Night</v>
      </c>
      <c r="C1654">
        <f>_xlfn.XLOOKUP($B1654,IMDB_Movies_2[movie_title],IMDB_Movies_2[gross])</f>
        <v>28563179</v>
      </c>
      <c r="D1654">
        <f>_xlfn.XLOOKUP($B1654,IMDB_Movies_2[movie_title],IMDB_Movies_2[budget])</f>
        <v>21000000</v>
      </c>
      <c r="E1654" s="1">
        <f t="shared" si="25"/>
        <v>7563179</v>
      </c>
    </row>
    <row r="1655" spans="2:5" x14ac:dyDescent="0.3">
      <c r="B1655" t="str">
        <v>Lost Souls</v>
      </c>
      <c r="C1655">
        <f>_xlfn.XLOOKUP($B1655,IMDB_Movies_2[movie_title],IMDB_Movies_2[gross])</f>
        <v>16779636</v>
      </c>
      <c r="D1655">
        <f>_xlfn.XLOOKUP($B1655,IMDB_Movies_2[movie_title],IMDB_Movies_2[budget])</f>
        <v>28000000</v>
      </c>
      <c r="E1655" s="1">
        <f t="shared" si="25"/>
        <v>-11220364</v>
      </c>
    </row>
    <row r="1656" spans="2:5" x14ac:dyDescent="0.3">
      <c r="B1656" t="str">
        <v>Winged Migration</v>
      </c>
      <c r="C1656">
        <f>_xlfn.XLOOKUP($B1656,IMDB_Movies_2[movie_title],IMDB_Movies_2[gross])</f>
        <v>10762178</v>
      </c>
      <c r="D1656">
        <f>_xlfn.XLOOKUP($B1656,IMDB_Movies_2[movie_title],IMDB_Movies_2[budget])</f>
        <v>160000000</v>
      </c>
      <c r="E1656" s="1">
        <f t="shared" si="25"/>
        <v>-149237822</v>
      </c>
    </row>
    <row r="1657" spans="2:5" x14ac:dyDescent="0.3">
      <c r="B1657" t="str">
        <v>Just My Luck</v>
      </c>
      <c r="C1657">
        <f>_xlfn.XLOOKUP($B1657,IMDB_Movies_2[movie_title],IMDB_Movies_2[gross])</f>
        <v>17324744</v>
      </c>
      <c r="D1657">
        <f>_xlfn.XLOOKUP($B1657,IMDB_Movies_2[movie_title],IMDB_Movies_2[budget])</f>
        <v>28000000</v>
      </c>
      <c r="E1657" s="1">
        <f t="shared" si="25"/>
        <v>-10675256</v>
      </c>
    </row>
    <row r="1658" spans="2:5" x14ac:dyDescent="0.3">
      <c r="B1658" t="str">
        <v>Mystery, Alaska</v>
      </c>
      <c r="C1658">
        <f>_xlfn.XLOOKUP($B1658,IMDB_Movies_2[movie_title],IMDB_Movies_2[gross])</f>
        <v>8888143</v>
      </c>
      <c r="D1658">
        <f>_xlfn.XLOOKUP($B1658,IMDB_Movies_2[movie_title],IMDB_Movies_2[budget])</f>
        <v>28000000</v>
      </c>
      <c r="E1658" s="1">
        <f t="shared" si="25"/>
        <v>-19111857</v>
      </c>
    </row>
    <row r="1659" spans="2:5" x14ac:dyDescent="0.3">
      <c r="B1659" t="str">
        <v>The Spy Next Door</v>
      </c>
      <c r="C1659">
        <f>_xlfn.XLOOKUP($B1659,IMDB_Movies_2[movie_title],IMDB_Movies_2[gross])</f>
        <v>24268828</v>
      </c>
      <c r="D1659">
        <f>_xlfn.XLOOKUP($B1659,IMDB_Movies_2[movie_title],IMDB_Movies_2[budget])</f>
        <v>28000000</v>
      </c>
      <c r="E1659" s="1">
        <f t="shared" si="25"/>
        <v>-3731172</v>
      </c>
    </row>
    <row r="1660" spans="2:5" x14ac:dyDescent="0.3">
      <c r="B1660" t="str">
        <v>A Simple Wish</v>
      </c>
      <c r="C1660">
        <f>_xlfn.XLOOKUP($B1660,IMDB_Movies_2[movie_title],IMDB_Movies_2[gross])</f>
        <v>8119205</v>
      </c>
      <c r="D1660">
        <f>_xlfn.XLOOKUP($B1660,IMDB_Movies_2[movie_title],IMDB_Movies_2[budget])</f>
        <v>28000000</v>
      </c>
      <c r="E1660" s="1">
        <f t="shared" si="25"/>
        <v>-19880795</v>
      </c>
    </row>
    <row r="1661" spans="2:5" x14ac:dyDescent="0.3">
      <c r="B1661" t="str">
        <v>Ghosts of Mars</v>
      </c>
      <c r="C1661">
        <f>_xlfn.XLOOKUP($B1661,IMDB_Movies_2[movie_title],IMDB_Movies_2[gross])</f>
        <v>8434601</v>
      </c>
      <c r="D1661">
        <f>_xlfn.XLOOKUP($B1661,IMDB_Movies_2[movie_title],IMDB_Movies_2[budget])</f>
        <v>28000000</v>
      </c>
      <c r="E1661" s="1">
        <f t="shared" si="25"/>
        <v>-19565399</v>
      </c>
    </row>
    <row r="1662" spans="2:5" x14ac:dyDescent="0.3">
      <c r="B1662" t="str">
        <v>Our Brand Is Crisis</v>
      </c>
      <c r="C1662">
        <f>_xlfn.XLOOKUP($B1662,IMDB_Movies_2[movie_title],IMDB_Movies_2[gross])</f>
        <v>6998324</v>
      </c>
      <c r="D1662">
        <f>_xlfn.XLOOKUP($B1662,IMDB_Movies_2[movie_title],IMDB_Movies_2[budget])</f>
        <v>28000000</v>
      </c>
      <c r="E1662" s="1">
        <f t="shared" si="25"/>
        <v>-21001676</v>
      </c>
    </row>
    <row r="1663" spans="2:5" x14ac:dyDescent="0.3">
      <c r="B1663" t="str">
        <v>Pride and Prejudice and Zombies</v>
      </c>
      <c r="C1663">
        <f>_xlfn.XLOOKUP($B1663,IMDB_Movies_2[movie_title],IMDB_Movies_2[gross])</f>
        <v>10907291</v>
      </c>
      <c r="D1663">
        <f>_xlfn.XLOOKUP($B1663,IMDB_Movies_2[movie_title],IMDB_Movies_2[budget])</f>
        <v>28000000</v>
      </c>
      <c r="E1663" s="1">
        <f t="shared" si="25"/>
        <v>-17092709</v>
      </c>
    </row>
    <row r="1664" spans="2:5" x14ac:dyDescent="0.3">
      <c r="B1664" t="str">
        <v>Kundun</v>
      </c>
      <c r="C1664">
        <f>_xlfn.XLOOKUP($B1664,IMDB_Movies_2[movie_title],IMDB_Movies_2[gross])</f>
        <v>5532301</v>
      </c>
      <c r="D1664">
        <f>_xlfn.XLOOKUP($B1664,IMDB_Movies_2[movie_title],IMDB_Movies_2[budget])</f>
        <v>28000000</v>
      </c>
      <c r="E1664" s="1">
        <f t="shared" si="25"/>
        <v>-22467699</v>
      </c>
    </row>
    <row r="1665" spans="2:5" x14ac:dyDescent="0.3">
      <c r="B1665" t="str">
        <v>How to Lose Friends &amp; Alienate People</v>
      </c>
      <c r="C1665">
        <f>_xlfn.XLOOKUP($B1665,IMDB_Movies_2[movie_title],IMDB_Movies_2[gross])</f>
        <v>2775593</v>
      </c>
      <c r="D1665">
        <f>_xlfn.XLOOKUP($B1665,IMDB_Movies_2[movie_title],IMDB_Movies_2[budget])</f>
        <v>27000000</v>
      </c>
      <c r="E1665" s="1">
        <f t="shared" si="25"/>
        <v>-24224407</v>
      </c>
    </row>
    <row r="1666" spans="2:5" x14ac:dyDescent="0.3">
      <c r="B1666" t="str">
        <v>Kick-Ass 2</v>
      </c>
      <c r="C1666">
        <f>_xlfn.XLOOKUP($B1666,IMDB_Movies_2[movie_title],IMDB_Movies_2[gross])</f>
        <v>28751715</v>
      </c>
      <c r="D1666">
        <f>_xlfn.XLOOKUP($B1666,IMDB_Movies_2[movie_title],IMDB_Movies_2[budget])</f>
        <v>28000000</v>
      </c>
      <c r="E1666" s="1">
        <f t="shared" si="25"/>
        <v>751715</v>
      </c>
    </row>
    <row r="1667" spans="2:5" x14ac:dyDescent="0.3">
      <c r="B1667" t="str">
        <v>Brick Mansions</v>
      </c>
      <c r="C1667">
        <f>_xlfn.XLOOKUP($B1667,IMDB_Movies_2[movie_title],IMDB_Movies_2[gross])</f>
        <v>20285518</v>
      </c>
      <c r="D1667">
        <f>_xlfn.XLOOKUP($B1667,IMDB_Movies_2[movie_title],IMDB_Movies_2[budget])</f>
        <v>28000000</v>
      </c>
      <c r="E1667" s="1">
        <f t="shared" si="25"/>
        <v>-7714482</v>
      </c>
    </row>
    <row r="1668" spans="2:5" x14ac:dyDescent="0.3">
      <c r="B1668" t="str">
        <v>Octopussy</v>
      </c>
      <c r="C1668">
        <f>_xlfn.XLOOKUP($B1668,IMDB_Movies_2[movie_title],IMDB_Movies_2[gross])</f>
        <v>67900000</v>
      </c>
      <c r="D1668">
        <f>_xlfn.XLOOKUP($B1668,IMDB_Movies_2[movie_title],IMDB_Movies_2[budget])</f>
        <v>27500000</v>
      </c>
      <c r="E1668" s="1">
        <f t="shared" si="25"/>
        <v>40400000</v>
      </c>
    </row>
    <row r="1669" spans="2:5" x14ac:dyDescent="0.3">
      <c r="B1669" t="str">
        <v>Knocked Up</v>
      </c>
      <c r="C1669">
        <f>_xlfn.XLOOKUP($B1669,IMDB_Movies_2[movie_title],IMDB_Movies_2[gross])</f>
        <v>148734225</v>
      </c>
      <c r="D1669">
        <f>_xlfn.XLOOKUP($B1669,IMDB_Movies_2[movie_title],IMDB_Movies_2[budget])</f>
        <v>30000000</v>
      </c>
      <c r="E1669" s="1">
        <f t="shared" ref="E1669:E1732" si="26">C1669-D1669</f>
        <v>118734225</v>
      </c>
    </row>
    <row r="1670" spans="2:5" x14ac:dyDescent="0.3">
      <c r="B1670" t="str">
        <v>My Sister's Keeper</v>
      </c>
      <c r="C1670">
        <f>_xlfn.XLOOKUP($B1670,IMDB_Movies_2[movie_title],IMDB_Movies_2[gross])</f>
        <v>49185998</v>
      </c>
      <c r="D1670">
        <f>_xlfn.XLOOKUP($B1670,IMDB_Movies_2[movie_title],IMDB_Movies_2[budget])</f>
        <v>30000000</v>
      </c>
      <c r="E1670" s="1">
        <f t="shared" si="26"/>
        <v>19185998</v>
      </c>
    </row>
    <row r="1671" spans="2:5" x14ac:dyDescent="0.3">
      <c r="B1671" t="str">
        <v>Welcome Home, Roscoe Jenkins</v>
      </c>
      <c r="C1671">
        <f>_xlfn.XLOOKUP($B1671,IMDB_Movies_2[movie_title],IMDB_Movies_2[gross])</f>
        <v>42168445</v>
      </c>
      <c r="D1671">
        <f>_xlfn.XLOOKUP($B1671,IMDB_Movies_2[movie_title],IMDB_Movies_2[budget])</f>
        <v>35000000</v>
      </c>
      <c r="E1671" s="1">
        <f t="shared" si="26"/>
        <v>7168445</v>
      </c>
    </row>
    <row r="1672" spans="2:5" x14ac:dyDescent="0.3">
      <c r="B1672" t="str">
        <v>A Passage to India</v>
      </c>
      <c r="C1672">
        <f>_xlfn.XLOOKUP($B1672,IMDB_Movies_2[movie_title],IMDB_Movies_2[gross])</f>
        <v>26400000</v>
      </c>
      <c r="D1672">
        <f>_xlfn.XLOOKUP($B1672,IMDB_Movies_2[movie_title],IMDB_Movies_2[budget])</f>
        <v>16000000</v>
      </c>
      <c r="E1672" s="1">
        <f t="shared" si="26"/>
        <v>10400000</v>
      </c>
    </row>
    <row r="1673" spans="2:5" x14ac:dyDescent="0.3">
      <c r="B1673" t="str">
        <v>Notes on a Scandal</v>
      </c>
      <c r="C1673">
        <f>_xlfn.XLOOKUP($B1673,IMDB_Movies_2[movie_title],IMDB_Movies_2[gross])</f>
        <v>17508670</v>
      </c>
      <c r="D1673">
        <f>_xlfn.XLOOKUP($B1673,IMDB_Movies_2[movie_title],IMDB_Movies_2[budget])</f>
        <v>15000000</v>
      </c>
      <c r="E1673" s="1">
        <f t="shared" si="26"/>
        <v>2508670</v>
      </c>
    </row>
    <row r="1674" spans="2:5" x14ac:dyDescent="0.3">
      <c r="B1674" t="str">
        <v>Rendition</v>
      </c>
      <c r="C1674">
        <f>_xlfn.XLOOKUP($B1674,IMDB_Movies_2[movie_title],IMDB_Movies_2[gross])</f>
        <v>9664316</v>
      </c>
      <c r="D1674">
        <f>_xlfn.XLOOKUP($B1674,IMDB_Movies_2[movie_title],IMDB_Movies_2[budget])</f>
        <v>27500000</v>
      </c>
      <c r="E1674" s="1">
        <f t="shared" si="26"/>
        <v>-17835684</v>
      </c>
    </row>
    <row r="1675" spans="2:5" x14ac:dyDescent="0.3">
      <c r="B1675" t="str">
        <v>Star Trek VI: The Undiscovered Country</v>
      </c>
      <c r="C1675">
        <f>_xlfn.XLOOKUP($B1675,IMDB_Movies_2[movie_title],IMDB_Movies_2[gross])</f>
        <v>74888996</v>
      </c>
      <c r="D1675">
        <f>_xlfn.XLOOKUP($B1675,IMDB_Movies_2[movie_title],IMDB_Movies_2[budget])</f>
        <v>30000000</v>
      </c>
      <c r="E1675" s="1">
        <f t="shared" si="26"/>
        <v>44888996</v>
      </c>
    </row>
    <row r="1676" spans="2:5" x14ac:dyDescent="0.3">
      <c r="B1676" t="str">
        <v>Divine Secrets of the Ya-Ya Sisterhood</v>
      </c>
      <c r="C1676">
        <f>_xlfn.XLOOKUP($B1676,IMDB_Movies_2[movie_title],IMDB_Movies_2[gross])</f>
        <v>69586544</v>
      </c>
      <c r="D1676">
        <f>_xlfn.XLOOKUP($B1676,IMDB_Movies_2[movie_title],IMDB_Movies_2[budget])</f>
        <v>27000000</v>
      </c>
      <c r="E1676" s="1">
        <f t="shared" si="26"/>
        <v>42586544</v>
      </c>
    </row>
    <row r="1677" spans="2:5" x14ac:dyDescent="0.3">
      <c r="B1677" t="str">
        <v>Kiss the Girls</v>
      </c>
      <c r="C1677">
        <f>_xlfn.XLOOKUP($B1677,IMDB_Movies_2[movie_title],IMDB_Movies_2[gross])</f>
        <v>60491560</v>
      </c>
      <c r="D1677">
        <f>_xlfn.XLOOKUP($B1677,IMDB_Movies_2[movie_title],IMDB_Movies_2[budget])</f>
        <v>27000000</v>
      </c>
      <c r="E1677" s="1">
        <f t="shared" si="26"/>
        <v>33491560</v>
      </c>
    </row>
    <row r="1678" spans="2:5" x14ac:dyDescent="0.3">
      <c r="B1678" t="str">
        <v>The Blues Brothers</v>
      </c>
      <c r="C1678">
        <f>_xlfn.XLOOKUP($B1678,IMDB_Movies_2[movie_title],IMDB_Movies_2[gross])</f>
        <v>54200000</v>
      </c>
      <c r="D1678">
        <f>_xlfn.XLOOKUP($B1678,IMDB_Movies_2[movie_title],IMDB_Movies_2[budget])</f>
        <v>27000000</v>
      </c>
      <c r="E1678" s="1">
        <f t="shared" si="26"/>
        <v>27200000</v>
      </c>
    </row>
    <row r="1679" spans="2:5" x14ac:dyDescent="0.3">
      <c r="B1679" t="str">
        <v>Joyful Noise</v>
      </c>
      <c r="C1679">
        <f>_xlfn.XLOOKUP($B1679,IMDB_Movies_2[movie_title],IMDB_Movies_2[gross])</f>
        <v>30920167</v>
      </c>
      <c r="D1679">
        <f>_xlfn.XLOOKUP($B1679,IMDB_Movies_2[movie_title],IMDB_Movies_2[budget])</f>
        <v>25000000</v>
      </c>
      <c r="E1679" s="1">
        <f t="shared" si="26"/>
        <v>5920167</v>
      </c>
    </row>
    <row r="1680" spans="2:5" x14ac:dyDescent="0.3">
      <c r="B1680" t="str">
        <v>About a Boy</v>
      </c>
      <c r="C1680">
        <f>_xlfn.XLOOKUP($B1680,IMDB_Movies_2[movie_title],IMDB_Movies_2[gross])</f>
        <v>40566655</v>
      </c>
      <c r="D1680">
        <f>_xlfn.XLOOKUP($B1680,IMDB_Movies_2[movie_title],IMDB_Movies_2[budget])</f>
        <v>30000000</v>
      </c>
      <c r="E1680" s="1">
        <f t="shared" si="26"/>
        <v>10566655</v>
      </c>
    </row>
    <row r="1681" spans="2:5" x14ac:dyDescent="0.3">
      <c r="B1681" t="str">
        <v>Lake Placid</v>
      </c>
      <c r="C1681">
        <f>_xlfn.XLOOKUP($B1681,IMDB_Movies_2[movie_title],IMDB_Movies_2[gross])</f>
        <v>31768374</v>
      </c>
      <c r="D1681">
        <f>_xlfn.XLOOKUP($B1681,IMDB_Movies_2[movie_title],IMDB_Movies_2[budget])</f>
        <v>27000000</v>
      </c>
      <c r="E1681" s="1">
        <f t="shared" si="26"/>
        <v>4768374</v>
      </c>
    </row>
    <row r="1682" spans="2:5" x14ac:dyDescent="0.3">
      <c r="B1682" t="str">
        <v>Lucky Number Slevin</v>
      </c>
      <c r="C1682">
        <f>_xlfn.XLOOKUP($B1682,IMDB_Movies_2[movie_title],IMDB_Movies_2[gross])</f>
        <v>22494487</v>
      </c>
      <c r="D1682">
        <f>_xlfn.XLOOKUP($B1682,IMDB_Movies_2[movie_title],IMDB_Movies_2[budget])</f>
        <v>27000000</v>
      </c>
      <c r="E1682" s="1">
        <f t="shared" si="26"/>
        <v>-4505513</v>
      </c>
    </row>
    <row r="1683" spans="2:5" x14ac:dyDescent="0.3">
      <c r="B1683" t="str">
        <v>The Right Stuff</v>
      </c>
      <c r="C1683">
        <f>_xlfn.XLOOKUP($B1683,IMDB_Movies_2[movie_title],IMDB_Movies_2[gross])</f>
        <v>21500000</v>
      </c>
      <c r="D1683">
        <f>_xlfn.XLOOKUP($B1683,IMDB_Movies_2[movie_title],IMDB_Movies_2[budget])</f>
        <v>27000000</v>
      </c>
      <c r="E1683" s="1">
        <f t="shared" si="26"/>
        <v>-5500000</v>
      </c>
    </row>
    <row r="1684" spans="2:5" x14ac:dyDescent="0.3">
      <c r="B1684" t="str">
        <v>Anonymous</v>
      </c>
      <c r="C1684">
        <f>_xlfn.XLOOKUP($B1684,IMDB_Movies_2[movie_title],IMDB_Movies_2[gross])</f>
        <v>4463292</v>
      </c>
      <c r="D1684">
        <f>_xlfn.XLOOKUP($B1684,IMDB_Movies_2[movie_title],IMDB_Movies_2[budget])</f>
        <v>30000000</v>
      </c>
      <c r="E1684" s="1">
        <f t="shared" si="26"/>
        <v>-25536708</v>
      </c>
    </row>
    <row r="1685" spans="2:5" x14ac:dyDescent="0.3">
      <c r="B1685" t="str">
        <v>Dark City</v>
      </c>
      <c r="C1685">
        <f>_xlfn.XLOOKUP($B1685,IMDB_Movies_2[movie_title],IMDB_Movies_2[gross])</f>
        <v>14337579</v>
      </c>
      <c r="D1685">
        <f>_xlfn.XLOOKUP($B1685,IMDB_Movies_2[movie_title],IMDB_Movies_2[budget])</f>
        <v>27000000</v>
      </c>
      <c r="E1685" s="1">
        <f t="shared" si="26"/>
        <v>-12662421</v>
      </c>
    </row>
    <row r="1686" spans="2:5" x14ac:dyDescent="0.3">
      <c r="B1686" t="str">
        <v>The Duchess</v>
      </c>
      <c r="C1686">
        <f>_xlfn.XLOOKUP($B1686,IMDB_Movies_2[movie_title],IMDB_Movies_2[gross])</f>
        <v>13823741</v>
      </c>
      <c r="D1686">
        <f>_xlfn.XLOOKUP($B1686,IMDB_Movies_2[movie_title],IMDB_Movies_2[budget])</f>
        <v>13500000</v>
      </c>
      <c r="E1686" s="1">
        <f t="shared" si="26"/>
        <v>323741</v>
      </c>
    </row>
    <row r="1687" spans="2:5" x14ac:dyDescent="0.3">
      <c r="B1687" t="str">
        <v>The Newton Boys</v>
      </c>
      <c r="C1687">
        <f>_xlfn.XLOOKUP($B1687,IMDB_Movies_2[movie_title],IMDB_Movies_2[gross])</f>
        <v>10297897</v>
      </c>
      <c r="D1687">
        <f>_xlfn.XLOOKUP($B1687,IMDB_Movies_2[movie_title],IMDB_Movies_2[budget])</f>
        <v>27000000</v>
      </c>
      <c r="E1687" s="1">
        <f t="shared" si="26"/>
        <v>-16702103</v>
      </c>
    </row>
    <row r="1688" spans="2:5" x14ac:dyDescent="0.3">
      <c r="B1688" t="str">
        <v>Case 39</v>
      </c>
      <c r="C1688">
        <f>_xlfn.XLOOKUP($B1688,IMDB_Movies_2[movie_title],IMDB_Movies_2[gross])</f>
        <v>13248477</v>
      </c>
      <c r="D1688">
        <f>_xlfn.XLOOKUP($B1688,IMDB_Movies_2[movie_title],IMDB_Movies_2[budget])</f>
        <v>27000000</v>
      </c>
      <c r="E1688" s="1">
        <f t="shared" si="26"/>
        <v>-13751523</v>
      </c>
    </row>
    <row r="1689" spans="2:5" x14ac:dyDescent="0.3">
      <c r="B1689" t="str">
        <v>Suspect Zero</v>
      </c>
      <c r="C1689">
        <f>_xlfn.XLOOKUP($B1689,IMDB_Movies_2[movie_title],IMDB_Movies_2[gross])</f>
        <v>8712564</v>
      </c>
      <c r="D1689">
        <f>_xlfn.XLOOKUP($B1689,IMDB_Movies_2[movie_title],IMDB_Movies_2[budget])</f>
        <v>27000000</v>
      </c>
      <c r="E1689" s="1">
        <f t="shared" si="26"/>
        <v>-18287436</v>
      </c>
    </row>
    <row r="1690" spans="2:5" x14ac:dyDescent="0.3">
      <c r="B1690" t="str">
        <v>Martian Child</v>
      </c>
      <c r="C1690">
        <f>_xlfn.XLOOKUP($B1690,IMDB_Movies_2[movie_title],IMDB_Movies_2[gross])</f>
        <v>7486906</v>
      </c>
      <c r="D1690">
        <f>_xlfn.XLOOKUP($B1690,IMDB_Movies_2[movie_title],IMDB_Movies_2[budget])</f>
        <v>27000000</v>
      </c>
      <c r="E1690" s="1">
        <f t="shared" si="26"/>
        <v>-19513094</v>
      </c>
    </row>
    <row r="1691" spans="2:5" x14ac:dyDescent="0.3">
      <c r="B1691" t="str">
        <v>Spy Kids: All the Time in the World in 4D</v>
      </c>
      <c r="C1691">
        <f>_xlfn.XLOOKUP($B1691,IMDB_Movies_2[movie_title],IMDB_Movies_2[gross])</f>
        <v>38536376</v>
      </c>
      <c r="D1691">
        <f>_xlfn.XLOOKUP($B1691,IMDB_Movies_2[movie_title],IMDB_Movies_2[budget])</f>
        <v>27000000</v>
      </c>
      <c r="E1691" s="1">
        <f t="shared" si="26"/>
        <v>11536376</v>
      </c>
    </row>
    <row r="1692" spans="2:5" x14ac:dyDescent="0.3">
      <c r="B1692" t="str">
        <v>Money Monster</v>
      </c>
      <c r="C1692">
        <f>_xlfn.XLOOKUP($B1692,IMDB_Movies_2[movie_title],IMDB_Movies_2[gross])</f>
        <v>41008532</v>
      </c>
      <c r="D1692">
        <f>_xlfn.XLOOKUP($B1692,IMDB_Movies_2[movie_title],IMDB_Movies_2[budget])</f>
        <v>27000000</v>
      </c>
      <c r="E1692" s="1">
        <f t="shared" si="26"/>
        <v>14008532</v>
      </c>
    </row>
    <row r="1693" spans="2:5" x14ac:dyDescent="0.3">
      <c r="B1693" t="str">
        <v>Formula 51</v>
      </c>
      <c r="C1693">
        <f>_xlfn.XLOOKUP($B1693,IMDB_Movies_2[movie_title],IMDB_Movies_2[gross])</f>
        <v>5204007</v>
      </c>
      <c r="D1693">
        <f>_xlfn.XLOOKUP($B1693,IMDB_Movies_2[movie_title],IMDB_Movies_2[budget])</f>
        <v>28000000</v>
      </c>
      <c r="E1693" s="1">
        <f t="shared" si="26"/>
        <v>-22795993</v>
      </c>
    </row>
    <row r="1694" spans="2:5" x14ac:dyDescent="0.3">
      <c r="B1694" t="str">
        <v>Flawless</v>
      </c>
      <c r="C1694">
        <f>_xlfn.XLOOKUP($B1694,IMDB_Movies_2[movie_title],IMDB_Movies_2[gross])</f>
        <v>4485485</v>
      </c>
      <c r="D1694">
        <f>_xlfn.XLOOKUP($B1694,IMDB_Movies_2[movie_title],IMDB_Movies_2[budget])</f>
        <v>15000000</v>
      </c>
      <c r="E1694" s="1">
        <f t="shared" si="26"/>
        <v>-10514515</v>
      </c>
    </row>
    <row r="1695" spans="2:5" x14ac:dyDescent="0.3">
      <c r="B1695" t="str">
        <v>Mindhunters</v>
      </c>
      <c r="C1695">
        <f>_xlfn.XLOOKUP($B1695,IMDB_Movies_2[movie_title],IMDB_Movies_2[gross])</f>
        <v>4476235</v>
      </c>
      <c r="D1695">
        <f>_xlfn.XLOOKUP($B1695,IMDB_Movies_2[movie_title],IMDB_Movies_2[budget])</f>
        <v>27000000</v>
      </c>
      <c r="E1695" s="1">
        <f t="shared" si="26"/>
        <v>-22523765</v>
      </c>
    </row>
    <row r="1696" spans="2:5" x14ac:dyDescent="0.3">
      <c r="B1696" t="str">
        <v>What Just Happened</v>
      </c>
      <c r="C1696">
        <f>_xlfn.XLOOKUP($B1696,IMDB_Movies_2[movie_title],IMDB_Movies_2[gross])</f>
        <v>1089365</v>
      </c>
      <c r="D1696">
        <f>_xlfn.XLOOKUP($B1696,IMDB_Movies_2[movie_title],IMDB_Movies_2[budget])</f>
        <v>25000000</v>
      </c>
      <c r="E1696" s="1">
        <f t="shared" si="26"/>
        <v>-23910635</v>
      </c>
    </row>
    <row r="1697" spans="2:5" x14ac:dyDescent="0.3">
      <c r="B1697" t="str">
        <v>The Statement</v>
      </c>
      <c r="C1697">
        <f>_xlfn.XLOOKUP($B1697,IMDB_Movies_2[movie_title],IMDB_Movies_2[gross])</f>
        <v>763044</v>
      </c>
      <c r="D1697">
        <f>_xlfn.XLOOKUP($B1697,IMDB_Movies_2[movie_title],IMDB_Movies_2[budget])</f>
        <v>23000000</v>
      </c>
      <c r="E1697" s="1">
        <f t="shared" si="26"/>
        <v>-22236956</v>
      </c>
    </row>
    <row r="1698" spans="2:5" x14ac:dyDescent="0.3">
      <c r="B1698" t="str">
        <v>Paul Blart: Mall Cop</v>
      </c>
      <c r="C1698">
        <f>_xlfn.XLOOKUP($B1698,IMDB_Movies_2[movie_title],IMDB_Movies_2[gross])</f>
        <v>20819129</v>
      </c>
      <c r="D1698">
        <f>_xlfn.XLOOKUP($B1698,IMDB_Movies_2[movie_title],IMDB_Movies_2[budget])</f>
        <v>26000000</v>
      </c>
      <c r="E1698" s="1">
        <f t="shared" si="26"/>
        <v>-5180871</v>
      </c>
    </row>
    <row r="1699" spans="2:5" x14ac:dyDescent="0.3">
      <c r="B1699" t="str">
        <v>Freaky Friday</v>
      </c>
      <c r="C1699">
        <f>_xlfn.XLOOKUP($B1699,IMDB_Movies_2[movie_title],IMDB_Movies_2[gross])</f>
        <v>110222438</v>
      </c>
      <c r="D1699">
        <f>_xlfn.XLOOKUP($B1699,IMDB_Movies_2[movie_title],IMDB_Movies_2[budget])</f>
        <v>26000000</v>
      </c>
      <c r="E1699" s="1">
        <f t="shared" si="26"/>
        <v>84222438</v>
      </c>
    </row>
    <row r="1700" spans="2:5" x14ac:dyDescent="0.3">
      <c r="B1700" t="str">
        <v>The 40-Year-Old Virgin</v>
      </c>
      <c r="C1700">
        <f>_xlfn.XLOOKUP($B1700,IMDB_Movies_2[movie_title],IMDB_Movies_2[gross])</f>
        <v>109243478</v>
      </c>
      <c r="D1700">
        <f>_xlfn.XLOOKUP($B1700,IMDB_Movies_2[movie_title],IMDB_Movies_2[budget])</f>
        <v>26000000</v>
      </c>
      <c r="E1700" s="1">
        <f t="shared" si="26"/>
        <v>83243478</v>
      </c>
    </row>
    <row r="1701" spans="2:5" x14ac:dyDescent="0.3">
      <c r="B1701" t="str">
        <v>Shakespeare in Love</v>
      </c>
      <c r="C1701">
        <f>_xlfn.XLOOKUP($B1701,IMDB_Movies_2[movie_title],IMDB_Movies_2[gross])</f>
        <v>100241322</v>
      </c>
      <c r="D1701">
        <f>_xlfn.XLOOKUP($B1701,IMDB_Movies_2[movie_title],IMDB_Movies_2[budget])</f>
        <v>25000000</v>
      </c>
      <c r="E1701" s="1">
        <f t="shared" si="26"/>
        <v>75241322</v>
      </c>
    </row>
    <row r="1702" spans="2:5" x14ac:dyDescent="0.3">
      <c r="B1702" t="str">
        <v>A Walk Among the Tombstones</v>
      </c>
      <c r="C1702">
        <f>_xlfn.XLOOKUP($B1702,IMDB_Movies_2[movie_title],IMDB_Movies_2[gross])</f>
        <v>25977365</v>
      </c>
      <c r="D1702">
        <f>_xlfn.XLOOKUP($B1702,IMDB_Movies_2[movie_title],IMDB_Movies_2[budget])</f>
        <v>28000000</v>
      </c>
      <c r="E1702" s="1">
        <f t="shared" si="26"/>
        <v>-2022635</v>
      </c>
    </row>
    <row r="1703" spans="2:5" x14ac:dyDescent="0.3">
      <c r="B1703" t="str">
        <v>Kindergarten Cop</v>
      </c>
      <c r="C1703">
        <f>_xlfn.XLOOKUP($B1703,IMDB_Movies_2[movie_title],IMDB_Movies_2[gross])</f>
        <v>91457688</v>
      </c>
      <c r="D1703">
        <f>_xlfn.XLOOKUP($B1703,IMDB_Movies_2[movie_title],IMDB_Movies_2[budget])</f>
        <v>26000000</v>
      </c>
      <c r="E1703" s="1">
        <f t="shared" si="26"/>
        <v>65457688</v>
      </c>
    </row>
    <row r="1704" spans="2:5" x14ac:dyDescent="0.3">
      <c r="B1704" t="str">
        <v>Pineapple Express</v>
      </c>
      <c r="C1704">
        <f>_xlfn.XLOOKUP($B1704,IMDB_Movies_2[movie_title],IMDB_Movies_2[gross])</f>
        <v>87341380</v>
      </c>
      <c r="D1704">
        <f>_xlfn.XLOOKUP($B1704,IMDB_Movies_2[movie_title],IMDB_Movies_2[budget])</f>
        <v>27000000</v>
      </c>
      <c r="E1704" s="1">
        <f t="shared" si="26"/>
        <v>60341380</v>
      </c>
    </row>
    <row r="1705" spans="2:5" x14ac:dyDescent="0.3">
      <c r="B1705" t="str">
        <v>Ever After: A Cinderella Story</v>
      </c>
      <c r="C1705">
        <f>_xlfn.XLOOKUP($B1705,IMDB_Movies_2[movie_title],IMDB_Movies_2[gross])</f>
        <v>65703412</v>
      </c>
      <c r="D1705">
        <f>_xlfn.XLOOKUP($B1705,IMDB_Movies_2[movie_title],IMDB_Movies_2[budget])</f>
        <v>26000000</v>
      </c>
      <c r="E1705" s="1">
        <f t="shared" si="26"/>
        <v>39703412</v>
      </c>
    </row>
    <row r="1706" spans="2:5" x14ac:dyDescent="0.3">
      <c r="B1706" t="str">
        <v>Open Range</v>
      </c>
      <c r="C1706">
        <f>_xlfn.XLOOKUP($B1706,IMDB_Movies_2[movie_title],IMDB_Movies_2[gross])</f>
        <v>58328680</v>
      </c>
      <c r="D1706">
        <f>_xlfn.XLOOKUP($B1706,IMDB_Movies_2[movie_title],IMDB_Movies_2[budget])</f>
        <v>22000000</v>
      </c>
      <c r="E1706" s="1">
        <f t="shared" si="26"/>
        <v>36328680</v>
      </c>
    </row>
    <row r="1707" spans="2:5" x14ac:dyDescent="0.3">
      <c r="B1707" t="str">
        <v>Flatliners</v>
      </c>
      <c r="C1707">
        <f>_xlfn.XLOOKUP($B1707,IMDB_Movies_2[movie_title],IMDB_Movies_2[gross])</f>
        <v>61490000</v>
      </c>
      <c r="D1707">
        <f>_xlfn.XLOOKUP($B1707,IMDB_Movies_2[movie_title],IMDB_Movies_2[budget])</f>
        <v>26000000</v>
      </c>
      <c r="E1707" s="1">
        <f t="shared" si="26"/>
        <v>35490000</v>
      </c>
    </row>
    <row r="1708" spans="2:5" x14ac:dyDescent="0.3">
      <c r="B1708" t="str">
        <v>A Bridge Too Far</v>
      </c>
      <c r="C1708">
        <f>_xlfn.XLOOKUP($B1708,IMDB_Movies_2[movie_title],IMDB_Movies_2[gross])</f>
        <v>50800000</v>
      </c>
      <c r="D1708">
        <f>_xlfn.XLOOKUP($B1708,IMDB_Movies_2[movie_title],IMDB_Movies_2[budget])</f>
        <v>26000000</v>
      </c>
      <c r="E1708" s="1">
        <f t="shared" si="26"/>
        <v>24800000</v>
      </c>
    </row>
    <row r="1709" spans="2:5" x14ac:dyDescent="0.3">
      <c r="B1709" t="str">
        <v>Red Eye</v>
      </c>
      <c r="C1709">
        <f>_xlfn.XLOOKUP($B1709,IMDB_Movies_2[movie_title],IMDB_Movies_2[gross])</f>
        <v>57859105</v>
      </c>
      <c r="D1709">
        <f>_xlfn.XLOOKUP($B1709,IMDB_Movies_2[movie_title],IMDB_Movies_2[budget])</f>
        <v>26000000</v>
      </c>
      <c r="E1709" s="1">
        <f t="shared" si="26"/>
        <v>31859105</v>
      </c>
    </row>
    <row r="1710" spans="2:5" x14ac:dyDescent="0.3">
      <c r="B1710" t="str">
        <v>Final Destination 2</v>
      </c>
      <c r="C1710">
        <f>_xlfn.XLOOKUP($B1710,IMDB_Movies_2[movie_title],IMDB_Movies_2[gross])</f>
        <v>46455802</v>
      </c>
      <c r="D1710">
        <f>_xlfn.XLOOKUP($B1710,IMDB_Movies_2[movie_title],IMDB_Movies_2[budget])</f>
        <v>26000000</v>
      </c>
      <c r="E1710" s="1">
        <f t="shared" si="26"/>
        <v>20455802</v>
      </c>
    </row>
    <row r="1711" spans="2:5" x14ac:dyDescent="0.3">
      <c r="B1711" t="str">
        <v>O Brother, Where Art Thou?</v>
      </c>
      <c r="C1711">
        <f>_xlfn.XLOOKUP($B1711,IMDB_Movies_2[movie_title],IMDB_Movies_2[gross])</f>
        <v>45506619</v>
      </c>
      <c r="D1711">
        <f>_xlfn.XLOOKUP($B1711,IMDB_Movies_2[movie_title],IMDB_Movies_2[budget])</f>
        <v>26000000</v>
      </c>
      <c r="E1711" s="1">
        <f t="shared" si="26"/>
        <v>19506619</v>
      </c>
    </row>
    <row r="1712" spans="2:5" x14ac:dyDescent="0.3">
      <c r="B1712" t="str">
        <v>Legion</v>
      </c>
      <c r="C1712">
        <f>_xlfn.XLOOKUP($B1712,IMDB_Movies_2[movie_title],IMDB_Movies_2[gross])</f>
        <v>40168080</v>
      </c>
      <c r="D1712">
        <f>_xlfn.XLOOKUP($B1712,IMDB_Movies_2[movie_title],IMDB_Movies_2[budget])</f>
        <v>26000000</v>
      </c>
      <c r="E1712" s="1">
        <f t="shared" si="26"/>
        <v>14168080</v>
      </c>
    </row>
    <row r="1713" spans="2:5" x14ac:dyDescent="0.3">
      <c r="B1713" t="str">
        <v>Pain &amp; Gain</v>
      </c>
      <c r="C1713">
        <f>_xlfn.XLOOKUP($B1713,IMDB_Movies_2[movie_title],IMDB_Movies_2[gross])</f>
        <v>49874933</v>
      </c>
      <c r="D1713">
        <f>_xlfn.XLOOKUP($B1713,IMDB_Movies_2[movie_title],IMDB_Movies_2[budget])</f>
        <v>26000000</v>
      </c>
      <c r="E1713" s="1">
        <f t="shared" si="26"/>
        <v>23874933</v>
      </c>
    </row>
    <row r="1714" spans="2:5" x14ac:dyDescent="0.3">
      <c r="B1714" t="str">
        <v>In Good Company</v>
      </c>
      <c r="C1714">
        <f>_xlfn.XLOOKUP($B1714,IMDB_Movies_2[movie_title],IMDB_Movies_2[gross])</f>
        <v>45489752</v>
      </c>
      <c r="D1714">
        <f>_xlfn.XLOOKUP($B1714,IMDB_Movies_2[movie_title],IMDB_Movies_2[budget])</f>
        <v>26000000</v>
      </c>
      <c r="E1714" s="1">
        <f t="shared" si="26"/>
        <v>19489752</v>
      </c>
    </row>
    <row r="1715" spans="2:5" x14ac:dyDescent="0.3">
      <c r="B1715" t="str">
        <v>Clockstoppers</v>
      </c>
      <c r="C1715">
        <f>_xlfn.XLOOKUP($B1715,IMDB_Movies_2[movie_title],IMDB_Movies_2[gross])</f>
        <v>36985501</v>
      </c>
      <c r="D1715">
        <f>_xlfn.XLOOKUP($B1715,IMDB_Movies_2[movie_title],IMDB_Movies_2[budget])</f>
        <v>26000000</v>
      </c>
      <c r="E1715" s="1">
        <f t="shared" si="26"/>
        <v>10985501</v>
      </c>
    </row>
    <row r="1716" spans="2:5" x14ac:dyDescent="0.3">
      <c r="B1716" t="str">
        <v>Silverado</v>
      </c>
      <c r="C1716">
        <f>_xlfn.XLOOKUP($B1716,IMDB_Movies_2[movie_title],IMDB_Movies_2[gross])</f>
        <v>33200000</v>
      </c>
      <c r="D1716">
        <f>_xlfn.XLOOKUP($B1716,IMDB_Movies_2[movie_title],IMDB_Movies_2[budget])</f>
        <v>26000000</v>
      </c>
      <c r="E1716" s="1">
        <f t="shared" si="26"/>
        <v>7200000</v>
      </c>
    </row>
    <row r="1717" spans="2:5" x14ac:dyDescent="0.3">
      <c r="B1717" t="str">
        <v>Brothers</v>
      </c>
      <c r="C1717">
        <f>_xlfn.XLOOKUP($B1717,IMDB_Movies_2[movie_title],IMDB_Movies_2[gross])</f>
        <v>28501651</v>
      </c>
      <c r="D1717">
        <f>_xlfn.XLOOKUP($B1717,IMDB_Movies_2[movie_title],IMDB_Movies_2[budget])</f>
        <v>26000000</v>
      </c>
      <c r="E1717" s="1">
        <f t="shared" si="26"/>
        <v>2501651</v>
      </c>
    </row>
    <row r="1718" spans="2:5" x14ac:dyDescent="0.3">
      <c r="B1718" t="str">
        <v>Agent Cody Banks 2: Destination London</v>
      </c>
      <c r="C1718">
        <f>_xlfn.XLOOKUP($B1718,IMDB_Movies_2[movie_title],IMDB_Movies_2[gross])</f>
        <v>23222861</v>
      </c>
      <c r="D1718">
        <f>_xlfn.XLOOKUP($B1718,IMDB_Movies_2[movie_title],IMDB_Movies_2[budget])</f>
        <v>26000000</v>
      </c>
      <c r="E1718" s="1">
        <f t="shared" si="26"/>
        <v>-2777139</v>
      </c>
    </row>
    <row r="1719" spans="2:5" x14ac:dyDescent="0.3">
      <c r="B1719" t="str">
        <v>New Year's Eve</v>
      </c>
      <c r="C1719">
        <f>_xlfn.XLOOKUP($B1719,IMDB_Movies_2[movie_title],IMDB_Movies_2[gross])</f>
        <v>54540525</v>
      </c>
      <c r="D1719">
        <f>_xlfn.XLOOKUP($B1719,IMDB_Movies_2[movie_title],IMDB_Movies_2[budget])</f>
        <v>56000000</v>
      </c>
      <c r="E1719" s="1">
        <f t="shared" si="26"/>
        <v>-1459475</v>
      </c>
    </row>
    <row r="1720" spans="2:5" x14ac:dyDescent="0.3">
      <c r="B1720" t="str">
        <v>Original Sin</v>
      </c>
      <c r="C1720">
        <f>_xlfn.XLOOKUP($B1720,IMDB_Movies_2[movie_title],IMDB_Movies_2[gross])</f>
        <v>16252765</v>
      </c>
      <c r="D1720">
        <f>_xlfn.XLOOKUP($B1720,IMDB_Movies_2[movie_title],IMDB_Movies_2[budget])</f>
        <v>42000000</v>
      </c>
      <c r="E1720" s="1">
        <f t="shared" si="26"/>
        <v>-25747235</v>
      </c>
    </row>
    <row r="1721" spans="2:5" x14ac:dyDescent="0.3">
      <c r="B1721" t="str">
        <v>The Raven</v>
      </c>
      <c r="C1721">
        <f>_xlfn.XLOOKUP($B1721,IMDB_Movies_2[movie_title],IMDB_Movies_2[gross])</f>
        <v>16005978</v>
      </c>
      <c r="D1721">
        <f>_xlfn.XLOOKUP($B1721,IMDB_Movies_2[movie_title],IMDB_Movies_2[budget])</f>
        <v>26000000</v>
      </c>
      <c r="E1721" s="1">
        <f t="shared" si="26"/>
        <v>-9994022</v>
      </c>
    </row>
    <row r="1722" spans="2:5" x14ac:dyDescent="0.3">
      <c r="B1722" t="str">
        <v>Welcome to Mooseport</v>
      </c>
      <c r="C1722">
        <f>_xlfn.XLOOKUP($B1722,IMDB_Movies_2[movie_title],IMDB_Movies_2[gross])</f>
        <v>14469428</v>
      </c>
      <c r="D1722">
        <f>_xlfn.XLOOKUP($B1722,IMDB_Movies_2[movie_title],IMDB_Movies_2[budget])</f>
        <v>26000000</v>
      </c>
      <c r="E1722" s="1">
        <f t="shared" si="26"/>
        <v>-11530572</v>
      </c>
    </row>
    <row r="1723" spans="2:5" x14ac:dyDescent="0.3">
      <c r="B1723" t="str">
        <v>Highlander: The Final Dimension</v>
      </c>
      <c r="C1723">
        <f>_xlfn.XLOOKUP($B1723,IMDB_Movies_2[movie_title],IMDB_Movies_2[gross])</f>
        <v>13829734</v>
      </c>
      <c r="D1723">
        <f>_xlfn.XLOOKUP($B1723,IMDB_Movies_2[movie_title],IMDB_Movies_2[budget])</f>
        <v>26000000</v>
      </c>
      <c r="E1723" s="1">
        <f t="shared" si="26"/>
        <v>-12170266</v>
      </c>
    </row>
    <row r="1724" spans="2:5" x14ac:dyDescent="0.3">
      <c r="B1724" t="str">
        <v>Blood and Wine</v>
      </c>
      <c r="C1724">
        <f>_xlfn.XLOOKUP($B1724,IMDB_Movies_2[movie_title],IMDB_Movies_2[gross])</f>
        <v>1075288</v>
      </c>
      <c r="D1724">
        <f>_xlfn.XLOOKUP($B1724,IMDB_Movies_2[movie_title],IMDB_Movies_2[budget])</f>
        <v>22000000</v>
      </c>
      <c r="E1724" s="1">
        <f t="shared" si="26"/>
        <v>-20924712</v>
      </c>
    </row>
    <row r="1725" spans="2:5" x14ac:dyDescent="0.3">
      <c r="B1725" t="str">
        <v>The Curse of the Jade Scorpion</v>
      </c>
      <c r="C1725">
        <f>_xlfn.XLOOKUP($B1725,IMDB_Movies_2[movie_title],IMDB_Movies_2[gross])</f>
        <v>7496522</v>
      </c>
      <c r="D1725">
        <f>_xlfn.XLOOKUP($B1725,IMDB_Movies_2[movie_title],IMDB_Movies_2[budget])</f>
        <v>26000000</v>
      </c>
      <c r="E1725" s="1">
        <f t="shared" si="26"/>
        <v>-18503478</v>
      </c>
    </row>
    <row r="1726" spans="2:5" x14ac:dyDescent="0.3">
      <c r="B1726" t="str">
        <v>Flipper</v>
      </c>
      <c r="C1726">
        <f>_xlfn.XLOOKUP($B1726,IMDB_Movies_2[movie_title],IMDB_Movies_2[gross])</f>
        <v>20047715</v>
      </c>
      <c r="D1726">
        <f>_xlfn.XLOOKUP($B1726,IMDB_Movies_2[movie_title],IMDB_Movies_2[budget])</f>
        <v>25530000</v>
      </c>
      <c r="E1726" s="1">
        <f t="shared" si="26"/>
        <v>-5482285</v>
      </c>
    </row>
    <row r="1727" spans="2:5" x14ac:dyDescent="0.3">
      <c r="B1727" t="str">
        <v>Self/less</v>
      </c>
      <c r="C1727">
        <f>_xlfn.XLOOKUP($B1727,IMDB_Movies_2[movie_title],IMDB_Movies_2[gross])</f>
        <v>12276810</v>
      </c>
      <c r="D1727">
        <f>_xlfn.XLOOKUP($B1727,IMDB_Movies_2[movie_title],IMDB_Movies_2[budget])</f>
        <v>26000000</v>
      </c>
      <c r="E1727" s="1">
        <f t="shared" si="26"/>
        <v>-13723190</v>
      </c>
    </row>
    <row r="1728" spans="2:5" x14ac:dyDescent="0.3">
      <c r="B1728" t="str">
        <v>The Constant Gardener</v>
      </c>
      <c r="C1728">
        <f>_xlfn.XLOOKUP($B1728,IMDB_Movies_2[movie_title],IMDB_Movies_2[gross])</f>
        <v>33565375</v>
      </c>
      <c r="D1728">
        <f>_xlfn.XLOOKUP($B1728,IMDB_Movies_2[movie_title],IMDB_Movies_2[budget])</f>
        <v>15000000</v>
      </c>
      <c r="E1728" s="1">
        <f t="shared" si="26"/>
        <v>18565375</v>
      </c>
    </row>
    <row r="1729" spans="2:5" x14ac:dyDescent="0.3">
      <c r="B1729" t="str">
        <v>The Passion of the Christ</v>
      </c>
      <c r="C1729">
        <f>_xlfn.XLOOKUP($B1729,IMDB_Movies_2[movie_title],IMDB_Movies_2[gross])</f>
        <v>499263</v>
      </c>
      <c r="D1729">
        <f>_xlfn.XLOOKUP($B1729,IMDB_Movies_2[movie_title],IMDB_Movies_2[budget])</f>
        <v>30000000</v>
      </c>
      <c r="E1729" s="1">
        <f t="shared" si="26"/>
        <v>-29500737</v>
      </c>
    </row>
    <row r="1730" spans="2:5" x14ac:dyDescent="0.3">
      <c r="B1730" t="str">
        <v>Mrs. Doubtfire</v>
      </c>
      <c r="C1730">
        <f>_xlfn.XLOOKUP($B1730,IMDB_Movies_2[movie_title],IMDB_Movies_2[gross])</f>
        <v>219200000</v>
      </c>
      <c r="D1730">
        <f>_xlfn.XLOOKUP($B1730,IMDB_Movies_2[movie_title],IMDB_Movies_2[budget])</f>
        <v>25000000</v>
      </c>
      <c r="E1730" s="1">
        <f t="shared" si="26"/>
        <v>194200000</v>
      </c>
    </row>
    <row r="1731" spans="2:5" x14ac:dyDescent="0.3">
      <c r="B1731" t="str">
        <v>Rain Man</v>
      </c>
      <c r="C1731">
        <f>_xlfn.XLOOKUP($B1731,IMDB_Movies_2[movie_title],IMDB_Movies_2[gross])</f>
        <v>172825435</v>
      </c>
      <c r="D1731">
        <f>_xlfn.XLOOKUP($B1731,IMDB_Movies_2[movie_title],IMDB_Movies_2[budget])</f>
        <v>25000000</v>
      </c>
      <c r="E1731" s="1">
        <f t="shared" si="26"/>
        <v>147825435</v>
      </c>
    </row>
    <row r="1732" spans="2:5" x14ac:dyDescent="0.3">
      <c r="B1732" t="str">
        <v>Gran Torino</v>
      </c>
      <c r="C1732">
        <f>_xlfn.XLOOKUP($B1732,IMDB_Movies_2[movie_title],IMDB_Movies_2[gross])</f>
        <v>148085755</v>
      </c>
      <c r="D1732">
        <f>_xlfn.XLOOKUP($B1732,IMDB_Movies_2[movie_title],IMDB_Movies_2[budget])</f>
        <v>33000000</v>
      </c>
      <c r="E1732" s="1">
        <f t="shared" si="26"/>
        <v>115085755</v>
      </c>
    </row>
    <row r="1733" spans="2:5" x14ac:dyDescent="0.3">
      <c r="B1733" t="str">
        <v>W.</v>
      </c>
      <c r="C1733">
        <f>_xlfn.XLOOKUP($B1733,IMDB_Movies_2[movie_title],IMDB_Movies_2[gross])</f>
        <v>25517500</v>
      </c>
      <c r="D1733">
        <f>_xlfn.XLOOKUP($B1733,IMDB_Movies_2[movie_title],IMDB_Movies_2[budget])</f>
        <v>25100000</v>
      </c>
      <c r="E1733" s="1">
        <f t="shared" ref="E1733:E1796" si="27">C1733-D1733</f>
        <v>417500</v>
      </c>
    </row>
    <row r="1734" spans="2:5" x14ac:dyDescent="0.3">
      <c r="B1734" t="str">
        <v>Taken</v>
      </c>
      <c r="C1734">
        <f>_xlfn.XLOOKUP($B1734,IMDB_Movies_2[movie_title],IMDB_Movies_2[gross])</f>
        <v>145000989</v>
      </c>
      <c r="D1734">
        <f>_xlfn.XLOOKUP($B1734,IMDB_Movies_2[movie_title],IMDB_Movies_2[budget])</f>
        <v>25000000</v>
      </c>
      <c r="E1734" s="1">
        <f t="shared" si="27"/>
        <v>120000989</v>
      </c>
    </row>
    <row r="1735" spans="2:5" x14ac:dyDescent="0.3">
      <c r="B1735" t="str">
        <v>The Best of Me</v>
      </c>
      <c r="C1735">
        <f>_xlfn.XLOOKUP($B1735,IMDB_Movies_2[movie_title],IMDB_Movies_2[gross])</f>
        <v>26761283</v>
      </c>
      <c r="D1735">
        <f>_xlfn.XLOOKUP($B1735,IMDB_Movies_2[movie_title],IMDB_Movies_2[budget])</f>
        <v>26000000</v>
      </c>
      <c r="E1735" s="1">
        <f t="shared" si="27"/>
        <v>761283</v>
      </c>
    </row>
    <row r="1736" spans="2:5" x14ac:dyDescent="0.3">
      <c r="B1736" t="str">
        <v>The Bodyguard</v>
      </c>
      <c r="C1736">
        <f>_xlfn.XLOOKUP($B1736,IMDB_Movies_2[movie_title],IMDB_Movies_2[gross])</f>
        <v>121945720</v>
      </c>
      <c r="D1736">
        <f>_xlfn.XLOOKUP($B1736,IMDB_Movies_2[movie_title],IMDB_Movies_2[budget])</f>
        <v>25000000</v>
      </c>
      <c r="E1736" s="1">
        <f t="shared" si="27"/>
        <v>96945720</v>
      </c>
    </row>
    <row r="1737" spans="2:5" x14ac:dyDescent="0.3">
      <c r="B1737" t="str">
        <v>Schindler's List</v>
      </c>
      <c r="C1737">
        <f>_xlfn.XLOOKUP($B1737,IMDB_Movies_2[movie_title],IMDB_Movies_2[gross])</f>
        <v>96067179</v>
      </c>
      <c r="D1737">
        <f>_xlfn.XLOOKUP($B1737,IMDB_Movies_2[movie_title],IMDB_Movies_2[budget])</f>
        <v>22000000</v>
      </c>
      <c r="E1737" s="1">
        <f t="shared" si="27"/>
        <v>74067179</v>
      </c>
    </row>
    <row r="1738" spans="2:5" x14ac:dyDescent="0.3">
      <c r="B1738" t="str">
        <v>The Help</v>
      </c>
      <c r="C1738">
        <f>_xlfn.XLOOKUP($B1738,IMDB_Movies_2[movie_title],IMDB_Movies_2[gross])</f>
        <v>169705587</v>
      </c>
      <c r="D1738">
        <f>_xlfn.XLOOKUP($B1738,IMDB_Movies_2[movie_title],IMDB_Movies_2[budget])</f>
        <v>25000000</v>
      </c>
      <c r="E1738" s="1">
        <f t="shared" si="27"/>
        <v>144705587</v>
      </c>
    </row>
    <row r="1739" spans="2:5" x14ac:dyDescent="0.3">
      <c r="B1739" t="str">
        <v>The Fifth Estate</v>
      </c>
      <c r="C1739">
        <f>_xlfn.XLOOKUP($B1739,IMDB_Movies_2[movie_title],IMDB_Movies_2[gross])</f>
        <v>3254172</v>
      </c>
      <c r="D1739">
        <f>_xlfn.XLOOKUP($B1739,IMDB_Movies_2[movie_title],IMDB_Movies_2[budget])</f>
        <v>28000000</v>
      </c>
      <c r="E1739" s="1">
        <f t="shared" si="27"/>
        <v>-24745828</v>
      </c>
    </row>
    <row r="1740" spans="2:5" x14ac:dyDescent="0.3">
      <c r="B1740" t="str">
        <v>Scooby-Doo 2: Monsters Unleashed</v>
      </c>
      <c r="C1740">
        <f>_xlfn.XLOOKUP($B1740,IMDB_Movies_2[movie_title],IMDB_Movies_2[gross])</f>
        <v>84185387</v>
      </c>
      <c r="D1740">
        <f>_xlfn.XLOOKUP($B1740,IMDB_Movies_2[movie_title],IMDB_Movies_2[budget])</f>
        <v>80000000</v>
      </c>
      <c r="E1740" s="1">
        <f t="shared" si="27"/>
        <v>4185387</v>
      </c>
    </row>
    <row r="1741" spans="2:5" x14ac:dyDescent="0.3">
      <c r="B1741" t="str">
        <v>Freddy vs. Jason</v>
      </c>
      <c r="C1741">
        <f>_xlfn.XLOOKUP($B1741,IMDB_Movies_2[movie_title],IMDB_Movies_2[gross])</f>
        <v>82163317</v>
      </c>
      <c r="D1741">
        <f>_xlfn.XLOOKUP($B1741,IMDB_Movies_2[movie_title],IMDB_Movies_2[budget])</f>
        <v>30000000</v>
      </c>
      <c r="E1741" s="1">
        <f t="shared" si="27"/>
        <v>52163317</v>
      </c>
    </row>
    <row r="1742" spans="2:5" x14ac:dyDescent="0.3">
      <c r="B1742" t="str">
        <v>Jimmy Neutron: Boy Genius</v>
      </c>
      <c r="C1742">
        <f>_xlfn.XLOOKUP($B1742,IMDB_Movies_2[movie_title],IMDB_Movies_2[gross])</f>
        <v>80920948</v>
      </c>
      <c r="D1742">
        <f>_xlfn.XLOOKUP($B1742,IMDB_Movies_2[movie_title],IMDB_Movies_2[budget])</f>
        <v>30000000</v>
      </c>
      <c r="E1742" s="1">
        <f t="shared" si="27"/>
        <v>50920948</v>
      </c>
    </row>
    <row r="1743" spans="2:5" x14ac:dyDescent="0.3">
      <c r="B1743" t="str">
        <v>Cloverfield</v>
      </c>
      <c r="C1743">
        <f>_xlfn.XLOOKUP($B1743,IMDB_Movies_2[movie_title],IMDB_Movies_2[gross])</f>
        <v>80034302</v>
      </c>
      <c r="D1743">
        <f>_xlfn.XLOOKUP($B1743,IMDB_Movies_2[movie_title],IMDB_Movies_2[budget])</f>
        <v>25000000</v>
      </c>
      <c r="E1743" s="1">
        <f t="shared" si="27"/>
        <v>55034302</v>
      </c>
    </row>
    <row r="1744" spans="2:5" x14ac:dyDescent="0.3">
      <c r="B1744" t="str">
        <v>Teenage Mutant Ninja Turtles II: The Secret of the Ooze</v>
      </c>
      <c r="C1744">
        <f>_xlfn.XLOOKUP($B1744,IMDB_Movies_2[movie_title],IMDB_Movies_2[gross])</f>
        <v>78656813</v>
      </c>
      <c r="D1744">
        <f>_xlfn.XLOOKUP($B1744,IMDB_Movies_2[movie_title],IMDB_Movies_2[budget])</f>
        <v>25000000</v>
      </c>
      <c r="E1744" s="1">
        <f t="shared" si="27"/>
        <v>53656813</v>
      </c>
    </row>
    <row r="1745" spans="2:5" x14ac:dyDescent="0.3">
      <c r="B1745" t="str">
        <v>The Untouchables</v>
      </c>
      <c r="C1745">
        <f>_xlfn.XLOOKUP($B1745,IMDB_Movies_2[movie_title],IMDB_Movies_2[gross])</f>
        <v>76270454</v>
      </c>
      <c r="D1745">
        <f>_xlfn.XLOOKUP($B1745,IMDB_Movies_2[movie_title],IMDB_Movies_2[budget])</f>
        <v>25000000</v>
      </c>
      <c r="E1745" s="1">
        <f t="shared" si="27"/>
        <v>51270454</v>
      </c>
    </row>
    <row r="1746" spans="2:5" x14ac:dyDescent="0.3">
      <c r="B1746" t="str">
        <v>No Country for Old Men</v>
      </c>
      <c r="C1746">
        <f>_xlfn.XLOOKUP($B1746,IMDB_Movies_2[movie_title],IMDB_Movies_2[gross])</f>
        <v>74273505</v>
      </c>
      <c r="D1746">
        <f>_xlfn.XLOOKUP($B1746,IMDB_Movies_2[movie_title],IMDB_Movies_2[budget])</f>
        <v>25000000</v>
      </c>
      <c r="E1746" s="1">
        <f t="shared" si="27"/>
        <v>49273505</v>
      </c>
    </row>
    <row r="1747" spans="2:5" x14ac:dyDescent="0.3">
      <c r="B1747" t="str">
        <v>Ride Along</v>
      </c>
      <c r="C1747">
        <f>_xlfn.XLOOKUP($B1747,IMDB_Movies_2[movie_title],IMDB_Movies_2[gross])</f>
        <v>134141530</v>
      </c>
      <c r="D1747">
        <f>_xlfn.XLOOKUP($B1747,IMDB_Movies_2[movie_title],IMDB_Movies_2[budget])</f>
        <v>25000000</v>
      </c>
      <c r="E1747" s="1">
        <f t="shared" si="27"/>
        <v>109141530</v>
      </c>
    </row>
    <row r="1748" spans="2:5" x14ac:dyDescent="0.3">
      <c r="B1748" t="str">
        <v>Bridget Jones's Diary</v>
      </c>
      <c r="C1748">
        <f>_xlfn.XLOOKUP($B1748,IMDB_Movies_2[movie_title],IMDB_Movies_2[gross])</f>
        <v>71500556</v>
      </c>
      <c r="D1748">
        <f>_xlfn.XLOOKUP($B1748,IMDB_Movies_2[movie_title],IMDB_Movies_2[budget])</f>
        <v>26000000</v>
      </c>
      <c r="E1748" s="1">
        <f t="shared" si="27"/>
        <v>45500556</v>
      </c>
    </row>
    <row r="1749" spans="2:5" x14ac:dyDescent="0.3">
      <c r="B1749" t="str">
        <v>Chocolat</v>
      </c>
      <c r="C1749">
        <f>_xlfn.XLOOKUP($B1749,IMDB_Movies_2[movie_title],IMDB_Movies_2[gross])</f>
        <v>71309760</v>
      </c>
      <c r="D1749">
        <f>_xlfn.XLOOKUP($B1749,IMDB_Movies_2[movie_title],IMDB_Movies_2[budget])</f>
        <v>25000000</v>
      </c>
      <c r="E1749" s="1">
        <f t="shared" si="27"/>
        <v>46309760</v>
      </c>
    </row>
    <row r="1750" spans="2:5" x14ac:dyDescent="0.3">
      <c r="B1750" t="str">
        <v>Legally Blonde 2: Red, White &amp; Blonde</v>
      </c>
      <c r="C1750">
        <f>_xlfn.XLOOKUP($B1750,IMDB_Movies_2[movie_title],IMDB_Movies_2[gross])</f>
        <v>89808372</v>
      </c>
      <c r="D1750">
        <f>_xlfn.XLOOKUP($B1750,IMDB_Movies_2[movie_title],IMDB_Movies_2[budget])</f>
        <v>45000000</v>
      </c>
      <c r="E1750" s="1">
        <f t="shared" si="27"/>
        <v>44808372</v>
      </c>
    </row>
    <row r="1751" spans="2:5" x14ac:dyDescent="0.3">
      <c r="B1751" t="str">
        <v>Parental Guidance</v>
      </c>
      <c r="C1751">
        <f>_xlfn.XLOOKUP($B1751,IMDB_Movies_2[movie_title],IMDB_Movies_2[gross])</f>
        <v>77264926</v>
      </c>
      <c r="D1751">
        <f>_xlfn.XLOOKUP($B1751,IMDB_Movies_2[movie_title],IMDB_Movies_2[budget])</f>
        <v>25000000</v>
      </c>
      <c r="E1751" s="1">
        <f t="shared" si="27"/>
        <v>52264926</v>
      </c>
    </row>
    <row r="1752" spans="2:5" x14ac:dyDescent="0.3">
      <c r="B1752" t="str">
        <v>No Strings Attached</v>
      </c>
      <c r="C1752">
        <f>_xlfn.XLOOKUP($B1752,IMDB_Movies_2[movie_title],IMDB_Movies_2[gross])</f>
        <v>70625986</v>
      </c>
      <c r="D1752">
        <f>_xlfn.XLOOKUP($B1752,IMDB_Movies_2[movie_title],IMDB_Movies_2[budget])</f>
        <v>25000000</v>
      </c>
      <c r="E1752" s="1">
        <f t="shared" si="27"/>
        <v>45625986</v>
      </c>
    </row>
    <row r="1753" spans="2:5" x14ac:dyDescent="0.3">
      <c r="B1753" t="str">
        <v>Tombstone</v>
      </c>
      <c r="C1753">
        <f>_xlfn.XLOOKUP($B1753,IMDB_Movies_2[movie_title],IMDB_Movies_2[gross])</f>
        <v>56505065</v>
      </c>
      <c r="D1753">
        <f>_xlfn.XLOOKUP($B1753,IMDB_Movies_2[movie_title],IMDB_Movies_2[budget])</f>
        <v>25000000</v>
      </c>
      <c r="E1753" s="1">
        <f t="shared" si="27"/>
        <v>31505065</v>
      </c>
    </row>
    <row r="1754" spans="2:5" x14ac:dyDescent="0.3">
      <c r="B1754" t="str">
        <v>Romeo Must Die</v>
      </c>
      <c r="C1754">
        <f>_xlfn.XLOOKUP($B1754,IMDB_Movies_2[movie_title],IMDB_Movies_2[gross])</f>
        <v>55973336</v>
      </c>
      <c r="D1754">
        <f>_xlfn.XLOOKUP($B1754,IMDB_Movies_2[movie_title],IMDB_Movies_2[budget])</f>
        <v>25000000</v>
      </c>
      <c r="E1754" s="1">
        <f t="shared" si="27"/>
        <v>30973336</v>
      </c>
    </row>
    <row r="1755" spans="2:5" x14ac:dyDescent="0.3">
      <c r="B1755" t="str">
        <v>Final Destination 3</v>
      </c>
      <c r="C1755">
        <f>_xlfn.XLOOKUP($B1755,IMDB_Movies_2[movie_title],IMDB_Movies_2[gross])</f>
        <v>54098051</v>
      </c>
      <c r="D1755">
        <f>_xlfn.XLOOKUP($B1755,IMDB_Movies_2[movie_title],IMDB_Movies_2[budget])</f>
        <v>25000000</v>
      </c>
      <c r="E1755" s="1">
        <f t="shared" si="27"/>
        <v>29098051</v>
      </c>
    </row>
    <row r="1756" spans="2:5" x14ac:dyDescent="0.3">
      <c r="B1756" t="str">
        <v>The Lucky One</v>
      </c>
      <c r="C1756">
        <f>_xlfn.XLOOKUP($B1756,IMDB_Movies_2[movie_title],IMDB_Movies_2[gross])</f>
        <v>60443237</v>
      </c>
      <c r="D1756">
        <f>_xlfn.XLOOKUP($B1756,IMDB_Movies_2[movie_title],IMDB_Movies_2[budget])</f>
        <v>25000000</v>
      </c>
      <c r="E1756" s="1">
        <f t="shared" si="27"/>
        <v>35443237</v>
      </c>
    </row>
    <row r="1757" spans="2:5" x14ac:dyDescent="0.3">
      <c r="B1757" t="str">
        <v>Bridge to Terabithia</v>
      </c>
      <c r="C1757">
        <f>_xlfn.XLOOKUP($B1757,IMDB_Movies_2[movie_title],IMDB_Movies_2[gross])</f>
        <v>82234139</v>
      </c>
      <c r="D1757">
        <f>_xlfn.XLOOKUP($B1757,IMDB_Movies_2[movie_title],IMDB_Movies_2[budget])</f>
        <v>17000000</v>
      </c>
      <c r="E1757" s="1">
        <f t="shared" si="27"/>
        <v>65234139</v>
      </c>
    </row>
    <row r="1758" spans="2:5" x14ac:dyDescent="0.3">
      <c r="B1758" t="str">
        <v>Finding Neverland</v>
      </c>
      <c r="C1758">
        <f>_xlfn.XLOOKUP($B1758,IMDB_Movies_2[movie_title],IMDB_Movies_2[gross])</f>
        <v>51676606</v>
      </c>
      <c r="D1758">
        <f>_xlfn.XLOOKUP($B1758,IMDB_Movies_2[movie_title],IMDB_Movies_2[budget])</f>
        <v>25000000</v>
      </c>
      <c r="E1758" s="1">
        <f t="shared" si="27"/>
        <v>26676606</v>
      </c>
    </row>
    <row r="1759" spans="2:5" x14ac:dyDescent="0.3">
      <c r="B1759" t="str">
        <v>A Madea Christmas</v>
      </c>
      <c r="C1759">
        <f>_xlfn.XLOOKUP($B1759,IMDB_Movies_2[movie_title],IMDB_Movies_2[gross])</f>
        <v>52528330</v>
      </c>
      <c r="D1759">
        <f>_xlfn.XLOOKUP($B1759,IMDB_Movies_2[movie_title],IMDB_Movies_2[budget])</f>
        <v>25000000</v>
      </c>
      <c r="E1759" s="1">
        <f t="shared" si="27"/>
        <v>27528330</v>
      </c>
    </row>
    <row r="1760" spans="2:5" x14ac:dyDescent="0.3">
      <c r="B1760" t="str">
        <v>The Grey</v>
      </c>
      <c r="C1760">
        <f>_xlfn.XLOOKUP($B1760,IMDB_Movies_2[movie_title],IMDB_Movies_2[gross])</f>
        <v>51533608</v>
      </c>
      <c r="D1760">
        <f>_xlfn.XLOOKUP($B1760,IMDB_Movies_2[movie_title],IMDB_Movies_2[budget])</f>
        <v>25000000</v>
      </c>
      <c r="E1760" s="1">
        <f t="shared" si="27"/>
        <v>26533608</v>
      </c>
    </row>
    <row r="1761" spans="2:5" x14ac:dyDescent="0.3">
      <c r="B1761" t="str">
        <v>Hide and Seek</v>
      </c>
      <c r="C1761">
        <f>_xlfn.XLOOKUP($B1761,IMDB_Movies_2[movie_title],IMDB_Movies_2[gross])</f>
        <v>51097664</v>
      </c>
      <c r="D1761">
        <f>_xlfn.XLOOKUP($B1761,IMDB_Movies_2[movie_title],IMDB_Movies_2[budget])</f>
        <v>30000000</v>
      </c>
      <c r="E1761" s="1">
        <f t="shared" si="27"/>
        <v>21097664</v>
      </c>
    </row>
    <row r="1762" spans="2:5" x14ac:dyDescent="0.3">
      <c r="B1762" t="str">
        <v>Anchorman: The Legend of Ron Burgundy</v>
      </c>
      <c r="C1762">
        <f>_xlfn.XLOOKUP($B1762,IMDB_Movies_2[movie_title],IMDB_Movies_2[gross])</f>
        <v>84136909</v>
      </c>
      <c r="D1762">
        <f>_xlfn.XLOOKUP($B1762,IMDB_Movies_2[movie_title],IMDB_Movies_2[budget])</f>
        <v>26000000</v>
      </c>
      <c r="E1762" s="1">
        <f t="shared" si="27"/>
        <v>58136909</v>
      </c>
    </row>
    <row r="1763" spans="2:5" x14ac:dyDescent="0.3">
      <c r="B1763" t="str">
        <v>Goodfellas</v>
      </c>
      <c r="C1763">
        <f>_xlfn.XLOOKUP($B1763,IMDB_Movies_2[movie_title],IMDB_Movies_2[gross])</f>
        <v>46836394</v>
      </c>
      <c r="D1763">
        <f>_xlfn.XLOOKUP($B1763,IMDB_Movies_2[movie_title],IMDB_Movies_2[budget])</f>
        <v>25000000</v>
      </c>
      <c r="E1763" s="1">
        <f t="shared" si="27"/>
        <v>21836394</v>
      </c>
    </row>
    <row r="1764" spans="2:5" x14ac:dyDescent="0.3">
      <c r="B1764" t="str">
        <v>Agent Cody Banks</v>
      </c>
      <c r="C1764">
        <f>_xlfn.XLOOKUP($B1764,IMDB_Movies_2[movie_title],IMDB_Movies_2[gross])</f>
        <v>47285499</v>
      </c>
      <c r="D1764">
        <f>_xlfn.XLOOKUP($B1764,IMDB_Movies_2[movie_title],IMDB_Movies_2[budget])</f>
        <v>26000000</v>
      </c>
      <c r="E1764" s="1">
        <f t="shared" si="27"/>
        <v>21285499</v>
      </c>
    </row>
    <row r="1765" spans="2:5" x14ac:dyDescent="0.3">
      <c r="B1765" t="str">
        <v>Nanny McPhee</v>
      </c>
      <c r="C1765">
        <f>_xlfn.XLOOKUP($B1765,IMDB_Movies_2[movie_title],IMDB_Movies_2[gross])</f>
        <v>47124400</v>
      </c>
      <c r="D1765">
        <f>_xlfn.XLOOKUP($B1765,IMDB_Movies_2[movie_title],IMDB_Movies_2[budget])</f>
        <v>25000000</v>
      </c>
      <c r="E1765" s="1">
        <f t="shared" si="27"/>
        <v>22124400</v>
      </c>
    </row>
    <row r="1766" spans="2:5" x14ac:dyDescent="0.3">
      <c r="B1766" t="str">
        <v>Scarface</v>
      </c>
      <c r="C1766">
        <f>_xlfn.XLOOKUP($B1766,IMDB_Movies_2[movie_title],IMDB_Movies_2[gross])</f>
        <v>44700000</v>
      </c>
      <c r="D1766">
        <f>_xlfn.XLOOKUP($B1766,IMDB_Movies_2[movie_title],IMDB_Movies_2[budget])</f>
        <v>25000000</v>
      </c>
      <c r="E1766" s="1">
        <f t="shared" si="27"/>
        <v>19700000</v>
      </c>
    </row>
    <row r="1767" spans="2:5" x14ac:dyDescent="0.3">
      <c r="B1767" t="str">
        <v>Nothing to Lose</v>
      </c>
      <c r="C1767">
        <f>_xlfn.XLOOKUP($B1767,IMDB_Movies_2[movie_title],IMDB_Movies_2[gross])</f>
        <v>44455658</v>
      </c>
      <c r="D1767">
        <f>_xlfn.XLOOKUP($B1767,IMDB_Movies_2[movie_title],IMDB_Movies_2[budget])</f>
        <v>25000000</v>
      </c>
      <c r="E1767" s="1">
        <f t="shared" si="27"/>
        <v>19455658</v>
      </c>
    </row>
    <row r="1768" spans="2:5" x14ac:dyDescent="0.3">
      <c r="B1768" t="str">
        <v>The Last Emperor</v>
      </c>
      <c r="C1768">
        <f>_xlfn.XLOOKUP($B1768,IMDB_Movies_2[movie_title],IMDB_Movies_2[gross])</f>
        <v>43984230</v>
      </c>
      <c r="D1768">
        <f>_xlfn.XLOOKUP($B1768,IMDB_Movies_2[movie_title],IMDB_Movies_2[budget])</f>
        <v>23000000</v>
      </c>
      <c r="E1768" s="1">
        <f t="shared" si="27"/>
        <v>20984230</v>
      </c>
    </row>
    <row r="1769" spans="2:5" x14ac:dyDescent="0.3">
      <c r="B1769" t="str">
        <v>Contraband</v>
      </c>
      <c r="C1769">
        <f>_xlfn.XLOOKUP($B1769,IMDB_Movies_2[movie_title],IMDB_Movies_2[gross])</f>
        <v>66489425</v>
      </c>
      <c r="D1769">
        <f>_xlfn.XLOOKUP($B1769,IMDB_Movies_2[movie_title],IMDB_Movies_2[budget])</f>
        <v>25000000</v>
      </c>
      <c r="E1769" s="1">
        <f t="shared" si="27"/>
        <v>41489425</v>
      </c>
    </row>
    <row r="1770" spans="2:5" x14ac:dyDescent="0.3">
      <c r="B1770" t="str">
        <v>Money Talks</v>
      </c>
      <c r="C1770">
        <f>_xlfn.XLOOKUP($B1770,IMDB_Movies_2[movie_title],IMDB_Movies_2[gross])</f>
        <v>41067398</v>
      </c>
      <c r="D1770">
        <f>_xlfn.XLOOKUP($B1770,IMDB_Movies_2[movie_title],IMDB_Movies_2[budget])</f>
        <v>25000000</v>
      </c>
      <c r="E1770" s="1">
        <f t="shared" si="27"/>
        <v>16067398</v>
      </c>
    </row>
    <row r="1771" spans="2:5" x14ac:dyDescent="0.3">
      <c r="B1771" t="str">
        <v>There Will Be Blood</v>
      </c>
      <c r="C1771">
        <f>_xlfn.XLOOKUP($B1771,IMDB_Movies_2[movie_title],IMDB_Movies_2[gross])</f>
        <v>40218903</v>
      </c>
      <c r="D1771">
        <f>_xlfn.XLOOKUP($B1771,IMDB_Movies_2[movie_title],IMDB_Movies_2[budget])</f>
        <v>25000000</v>
      </c>
      <c r="E1771" s="1">
        <f t="shared" si="27"/>
        <v>15218903</v>
      </c>
    </row>
    <row r="1772" spans="2:5" x14ac:dyDescent="0.3">
      <c r="B1772" t="str">
        <v>The Wild Thornberrys Movie</v>
      </c>
      <c r="C1772">
        <f>_xlfn.XLOOKUP($B1772,IMDB_Movies_2[movie_title],IMDB_Movies_2[gross])</f>
        <v>39880476</v>
      </c>
      <c r="D1772">
        <f>_xlfn.XLOOKUP($B1772,IMDB_Movies_2[movie_title],IMDB_Movies_2[budget])</f>
        <v>25000000</v>
      </c>
      <c r="E1772" s="1">
        <f t="shared" si="27"/>
        <v>14880476</v>
      </c>
    </row>
    <row r="1773" spans="2:5" x14ac:dyDescent="0.3">
      <c r="B1773" t="str">
        <v>Rugrats Go Wild</v>
      </c>
      <c r="C1773">
        <f>_xlfn.XLOOKUP($B1773,IMDB_Movies_2[movie_title],IMDB_Movies_2[gross])</f>
        <v>39399750</v>
      </c>
      <c r="D1773">
        <f>_xlfn.XLOOKUP($B1773,IMDB_Movies_2[movie_title],IMDB_Movies_2[budget])</f>
        <v>25000000</v>
      </c>
      <c r="E1773" s="1">
        <f t="shared" si="27"/>
        <v>14399750</v>
      </c>
    </row>
    <row r="1774" spans="2:5" x14ac:dyDescent="0.3">
      <c r="B1774" t="str">
        <v>Undercover Brother</v>
      </c>
      <c r="C1774">
        <f>_xlfn.XLOOKUP($B1774,IMDB_Movies_2[movie_title],IMDB_Movies_2[gross])</f>
        <v>38230435</v>
      </c>
      <c r="D1774">
        <f>_xlfn.XLOOKUP($B1774,IMDB_Movies_2[movie_title],IMDB_Movies_2[budget])</f>
        <v>25000000</v>
      </c>
      <c r="E1774" s="1">
        <f t="shared" si="27"/>
        <v>13230435</v>
      </c>
    </row>
    <row r="1775" spans="2:5" x14ac:dyDescent="0.3">
      <c r="B1775" t="str">
        <v>The Sisterhood of the Traveling Pants</v>
      </c>
      <c r="C1775">
        <f>_xlfn.XLOOKUP($B1775,IMDB_Movies_2[movie_title],IMDB_Movies_2[gross])</f>
        <v>39008741</v>
      </c>
      <c r="D1775">
        <f>_xlfn.XLOOKUP($B1775,IMDB_Movies_2[movie_title],IMDB_Movies_2[budget])</f>
        <v>25000000</v>
      </c>
      <c r="E1775" s="1">
        <f t="shared" si="27"/>
        <v>14008741</v>
      </c>
    </row>
    <row r="1776" spans="2:5" x14ac:dyDescent="0.3">
      <c r="B1776" t="str">
        <v>Kiss of the Dragon</v>
      </c>
      <c r="C1776">
        <f>_xlfn.XLOOKUP($B1776,IMDB_Movies_2[movie_title],IMDB_Movies_2[gross])</f>
        <v>36833473</v>
      </c>
      <c r="D1776">
        <f>_xlfn.XLOOKUP($B1776,IMDB_Movies_2[movie_title],IMDB_Movies_2[budget])</f>
        <v>25000000</v>
      </c>
      <c r="E1776" s="1">
        <f t="shared" si="27"/>
        <v>11833473</v>
      </c>
    </row>
    <row r="1777" spans="2:5" x14ac:dyDescent="0.3">
      <c r="B1777" t="str">
        <v>The House Bunny</v>
      </c>
      <c r="C1777">
        <f>_xlfn.XLOOKUP($B1777,IMDB_Movies_2[movie_title],IMDB_Movies_2[gross])</f>
        <v>48237389</v>
      </c>
      <c r="D1777">
        <f>_xlfn.XLOOKUP($B1777,IMDB_Movies_2[movie_title],IMDB_Movies_2[budget])</f>
        <v>25000000</v>
      </c>
      <c r="E1777" s="1">
        <f t="shared" si="27"/>
        <v>23237389</v>
      </c>
    </row>
    <row r="1778" spans="2:5" x14ac:dyDescent="0.3">
      <c r="B1778" t="str">
        <v>Million Dollar Arm</v>
      </c>
      <c r="C1778">
        <f>_xlfn.XLOOKUP($B1778,IMDB_Movies_2[movie_title],IMDB_Movies_2[gross])</f>
        <v>36447959</v>
      </c>
      <c r="D1778">
        <f>_xlfn.XLOOKUP($B1778,IMDB_Movies_2[movie_title],IMDB_Movies_2[budget])</f>
        <v>25000000</v>
      </c>
      <c r="E1778" s="1">
        <f t="shared" si="27"/>
        <v>11447959</v>
      </c>
    </row>
    <row r="1779" spans="2:5" x14ac:dyDescent="0.3">
      <c r="B1779" t="str">
        <v>The Giver</v>
      </c>
      <c r="C1779">
        <f>_xlfn.XLOOKUP($B1779,IMDB_Movies_2[movie_title],IMDB_Movies_2[gross])</f>
        <v>45089048</v>
      </c>
      <c r="D1779">
        <f>_xlfn.XLOOKUP($B1779,IMDB_Movies_2[movie_title],IMDB_Movies_2[budget])</f>
        <v>25000000</v>
      </c>
      <c r="E1779" s="1">
        <f t="shared" si="27"/>
        <v>20089048</v>
      </c>
    </row>
    <row r="1780" spans="2:5" x14ac:dyDescent="0.3">
      <c r="B1780" t="str">
        <v>What a Girl Wants</v>
      </c>
      <c r="C1780">
        <f>_xlfn.XLOOKUP($B1780,IMDB_Movies_2[movie_title],IMDB_Movies_2[gross])</f>
        <v>35990505</v>
      </c>
      <c r="D1780">
        <f>_xlfn.XLOOKUP($B1780,IMDB_Movies_2[movie_title],IMDB_Movies_2[budget])</f>
        <v>20000000</v>
      </c>
      <c r="E1780" s="1">
        <f t="shared" si="27"/>
        <v>15990505</v>
      </c>
    </row>
    <row r="1781" spans="2:5" x14ac:dyDescent="0.3">
      <c r="B1781" t="str">
        <v>Jeepers Creepers II</v>
      </c>
      <c r="C1781">
        <f>_xlfn.XLOOKUP($B1781,IMDB_Movies_2[movie_title],IMDB_Movies_2[gross])</f>
        <v>35143332</v>
      </c>
      <c r="D1781">
        <f>_xlfn.XLOOKUP($B1781,IMDB_Movies_2[movie_title],IMDB_Movies_2[budget])</f>
        <v>17000000</v>
      </c>
      <c r="E1781" s="1">
        <f t="shared" si="27"/>
        <v>18143332</v>
      </c>
    </row>
    <row r="1782" spans="2:5" x14ac:dyDescent="0.3">
      <c r="B1782" t="str">
        <v>Good Luck Chuck</v>
      </c>
      <c r="C1782">
        <f>_xlfn.XLOOKUP($B1782,IMDB_Movies_2[movie_title],IMDB_Movies_2[gross])</f>
        <v>35000629</v>
      </c>
      <c r="D1782">
        <f>_xlfn.XLOOKUP($B1782,IMDB_Movies_2[movie_title],IMDB_Movies_2[budget])</f>
        <v>25000000</v>
      </c>
      <c r="E1782" s="1">
        <f t="shared" si="27"/>
        <v>10000629</v>
      </c>
    </row>
    <row r="1783" spans="2:5" x14ac:dyDescent="0.3">
      <c r="B1783" t="str">
        <v>Cradle 2 the Grave</v>
      </c>
      <c r="C1783">
        <f>_xlfn.XLOOKUP($B1783,IMDB_Movies_2[movie_title],IMDB_Movies_2[gross])</f>
        <v>34604054</v>
      </c>
      <c r="D1783">
        <f>_xlfn.XLOOKUP($B1783,IMDB_Movies_2[movie_title],IMDB_Movies_2[budget])</f>
        <v>30000000</v>
      </c>
      <c r="E1783" s="1">
        <f t="shared" si="27"/>
        <v>4604054</v>
      </c>
    </row>
    <row r="1784" spans="2:5" x14ac:dyDescent="0.3">
      <c r="B1784" t="str">
        <v>The Hours</v>
      </c>
      <c r="C1784">
        <f>_xlfn.XLOOKUP($B1784,IMDB_Movies_2[movie_title],IMDB_Movies_2[gross])</f>
        <v>41597830</v>
      </c>
      <c r="D1784">
        <f>_xlfn.XLOOKUP($B1784,IMDB_Movies_2[movie_title],IMDB_Movies_2[budget])</f>
        <v>25000000</v>
      </c>
      <c r="E1784" s="1">
        <f t="shared" si="27"/>
        <v>16597830</v>
      </c>
    </row>
    <row r="1785" spans="2:5" x14ac:dyDescent="0.3">
      <c r="B1785" t="str">
        <v>She's the Man</v>
      </c>
      <c r="C1785">
        <f>_xlfn.XLOOKUP($B1785,IMDB_Movies_2[movie_title],IMDB_Movies_2[gross])</f>
        <v>33687630</v>
      </c>
      <c r="D1785">
        <f>_xlfn.XLOOKUP($B1785,IMDB_Movies_2[movie_title],IMDB_Movies_2[budget])</f>
        <v>20000000</v>
      </c>
      <c r="E1785" s="1">
        <f t="shared" si="27"/>
        <v>13687630</v>
      </c>
    </row>
    <row r="1786" spans="2:5" x14ac:dyDescent="0.3">
      <c r="B1786" t="str">
        <v>Mr. Bean's Holiday</v>
      </c>
      <c r="C1786">
        <f>_xlfn.XLOOKUP($B1786,IMDB_Movies_2[movie_title],IMDB_Movies_2[gross])</f>
        <v>32553210</v>
      </c>
      <c r="D1786">
        <f>_xlfn.XLOOKUP($B1786,IMDB_Movies_2[movie_title],IMDB_Movies_2[budget])</f>
        <v>25000000</v>
      </c>
      <c r="E1786" s="1">
        <f t="shared" si="27"/>
        <v>7553210</v>
      </c>
    </row>
    <row r="1787" spans="2:5" x14ac:dyDescent="0.3">
      <c r="B1787" t="str">
        <v>Anacondas: The Hunt for the Blood Orchid</v>
      </c>
      <c r="C1787">
        <f>_xlfn.XLOOKUP($B1787,IMDB_Movies_2[movie_title],IMDB_Movies_2[gross])</f>
        <v>31526393</v>
      </c>
      <c r="D1787">
        <f>_xlfn.XLOOKUP($B1787,IMDB_Movies_2[movie_title],IMDB_Movies_2[budget])</f>
        <v>25000000</v>
      </c>
      <c r="E1787" s="1">
        <f t="shared" si="27"/>
        <v>6526393</v>
      </c>
    </row>
    <row r="1788" spans="2:5" x14ac:dyDescent="0.3">
      <c r="B1788" t="str">
        <v>Blood Ties</v>
      </c>
      <c r="C1788">
        <f>_xlfn.XLOOKUP($B1788,IMDB_Movies_2[movie_title],IMDB_Movies_2[gross])</f>
        <v>41229</v>
      </c>
      <c r="D1788">
        <f>_xlfn.XLOOKUP($B1788,IMDB_Movies_2[movie_title],IMDB_Movies_2[budget])</f>
        <v>25500000</v>
      </c>
      <c r="E1788" s="1">
        <f t="shared" si="27"/>
        <v>-25458771</v>
      </c>
    </row>
    <row r="1789" spans="2:5" x14ac:dyDescent="0.3">
      <c r="B1789" t="str">
        <v>August Rush</v>
      </c>
      <c r="C1789">
        <f>_xlfn.XLOOKUP($B1789,IMDB_Movies_2[movie_title],IMDB_Movies_2[gross])</f>
        <v>31655091</v>
      </c>
      <c r="D1789">
        <f>_xlfn.XLOOKUP($B1789,IMDB_Movies_2[movie_title],IMDB_Movies_2[budget])</f>
        <v>30000000</v>
      </c>
      <c r="E1789" s="1">
        <f t="shared" si="27"/>
        <v>1655091</v>
      </c>
    </row>
    <row r="1790" spans="2:5" x14ac:dyDescent="0.3">
      <c r="B1790" t="str">
        <v>Elizabeth</v>
      </c>
      <c r="C1790">
        <f>_xlfn.XLOOKUP($B1790,IMDB_Movies_2[movie_title],IMDB_Movies_2[gross])</f>
        <v>30012990</v>
      </c>
      <c r="D1790">
        <f>_xlfn.XLOOKUP($B1790,IMDB_Movies_2[movie_title],IMDB_Movies_2[budget])</f>
        <v>25000000</v>
      </c>
      <c r="E1790" s="1">
        <f t="shared" si="27"/>
        <v>5012990</v>
      </c>
    </row>
    <row r="1791" spans="2:5" x14ac:dyDescent="0.3">
      <c r="B1791" t="str">
        <v>Bride of Chucky</v>
      </c>
      <c r="C1791">
        <f>_xlfn.XLOOKUP($B1791,IMDB_Movies_2[movie_title],IMDB_Movies_2[gross])</f>
        <v>32368960</v>
      </c>
      <c r="D1791">
        <f>_xlfn.XLOOKUP($B1791,IMDB_Movies_2[movie_title],IMDB_Movies_2[budget])</f>
        <v>25000000</v>
      </c>
      <c r="E1791" s="1">
        <f t="shared" si="27"/>
        <v>7368960</v>
      </c>
    </row>
    <row r="1792" spans="2:5" x14ac:dyDescent="0.3">
      <c r="B1792" t="str">
        <v>Tora! Tora! Tora!</v>
      </c>
      <c r="C1792">
        <f>_xlfn.XLOOKUP($B1792,IMDB_Movies_2[movie_title],IMDB_Movies_2[gross])</f>
        <v>14500000</v>
      </c>
      <c r="D1792">
        <f>_xlfn.XLOOKUP($B1792,IMDB_Movies_2[movie_title],IMDB_Movies_2[budget])</f>
        <v>25000000</v>
      </c>
      <c r="E1792" s="1">
        <f t="shared" si="27"/>
        <v>-10500000</v>
      </c>
    </row>
    <row r="1793" spans="2:5" x14ac:dyDescent="0.3">
      <c r="B1793" t="str">
        <v>Spice World</v>
      </c>
      <c r="C1793">
        <f>_xlfn.XLOOKUP($B1793,IMDB_Movies_2[movie_title],IMDB_Movies_2[gross])</f>
        <v>29247405</v>
      </c>
      <c r="D1793">
        <f>_xlfn.XLOOKUP($B1793,IMDB_Movies_2[movie_title],IMDB_Movies_2[budget])</f>
        <v>25000000</v>
      </c>
      <c r="E1793" s="1">
        <f t="shared" si="27"/>
        <v>4247405</v>
      </c>
    </row>
    <row r="1794" spans="2:5" x14ac:dyDescent="0.3">
      <c r="B1794" t="str">
        <v>Dance Flick</v>
      </c>
      <c r="C1794">
        <f>_xlfn.XLOOKUP($B1794,IMDB_Movies_2[movie_title],IMDB_Movies_2[gross])</f>
        <v>25615792</v>
      </c>
      <c r="D1794">
        <f>_xlfn.XLOOKUP($B1794,IMDB_Movies_2[movie_title],IMDB_Movies_2[budget])</f>
        <v>25000000</v>
      </c>
      <c r="E1794" s="1">
        <f t="shared" si="27"/>
        <v>615792</v>
      </c>
    </row>
    <row r="1795" spans="2:5" x14ac:dyDescent="0.3">
      <c r="B1795" t="str">
        <v>The Shawshank Redemption</v>
      </c>
      <c r="C1795">
        <f>_xlfn.XLOOKUP($B1795,IMDB_Movies_2[movie_title],IMDB_Movies_2[gross])</f>
        <v>28341469</v>
      </c>
      <c r="D1795">
        <f>_xlfn.XLOOKUP($B1795,IMDB_Movies_2[movie_title],IMDB_Movies_2[budget])</f>
        <v>25000000</v>
      </c>
      <c r="E1795" s="1">
        <f t="shared" si="27"/>
        <v>3341469</v>
      </c>
    </row>
    <row r="1796" spans="2:5" x14ac:dyDescent="0.3">
      <c r="B1796" t="str">
        <v>Crocodile Dundee in Los Angeles</v>
      </c>
      <c r="C1796">
        <f>_xlfn.XLOOKUP($B1796,IMDB_Movies_2[movie_title],IMDB_Movies_2[gross])</f>
        <v>25590119</v>
      </c>
      <c r="D1796">
        <f>_xlfn.XLOOKUP($B1796,IMDB_Movies_2[movie_title],IMDB_Movies_2[budget])</f>
        <v>21150000</v>
      </c>
      <c r="E1796" s="1">
        <f t="shared" si="27"/>
        <v>4440119</v>
      </c>
    </row>
    <row r="1797" spans="2:5" x14ac:dyDescent="0.3">
      <c r="B1797" t="str">
        <v>Kingpin</v>
      </c>
      <c r="C1797">
        <f>_xlfn.XLOOKUP($B1797,IMDB_Movies_2[movie_title],IMDB_Movies_2[gross])</f>
        <v>24944213</v>
      </c>
      <c r="D1797">
        <f>_xlfn.XLOOKUP($B1797,IMDB_Movies_2[movie_title],IMDB_Movies_2[budget])</f>
        <v>27000000</v>
      </c>
      <c r="E1797" s="1">
        <f t="shared" ref="E1797:E1860" si="28">C1797-D1797</f>
        <v>-2055787</v>
      </c>
    </row>
    <row r="1798" spans="2:5" x14ac:dyDescent="0.3">
      <c r="B1798" t="str">
        <v>The Gambler</v>
      </c>
      <c r="C1798">
        <f>_xlfn.XLOOKUP($B1798,IMDB_Movies_2[movie_title],IMDB_Movies_2[gross])</f>
        <v>33631221</v>
      </c>
      <c r="D1798">
        <f>_xlfn.XLOOKUP($B1798,IMDB_Movies_2[movie_title],IMDB_Movies_2[budget])</f>
        <v>25000000</v>
      </c>
      <c r="E1798" s="1">
        <f t="shared" si="28"/>
        <v>8631221</v>
      </c>
    </row>
    <row r="1799" spans="2:5" x14ac:dyDescent="0.3">
      <c r="B1799" t="str">
        <v>August: Osage County</v>
      </c>
      <c r="C1799">
        <f>_xlfn.XLOOKUP($B1799,IMDB_Movies_2[movie_title],IMDB_Movies_2[gross])</f>
        <v>37738400</v>
      </c>
      <c r="D1799">
        <f>_xlfn.XLOOKUP($B1799,IMDB_Movies_2[movie_title],IMDB_Movies_2[budget])</f>
        <v>25000000</v>
      </c>
      <c r="E1799" s="1">
        <f t="shared" si="28"/>
        <v>12738400</v>
      </c>
    </row>
    <row r="1800" spans="2:5" x14ac:dyDescent="0.3">
      <c r="B1800" t="str">
        <v>A Lot Like Love</v>
      </c>
      <c r="C1800">
        <f>_xlfn.XLOOKUP($B1800,IMDB_Movies_2[movie_title],IMDB_Movies_2[gross])</f>
        <v>21835784</v>
      </c>
      <c r="D1800">
        <f>_xlfn.XLOOKUP($B1800,IMDB_Movies_2[movie_title],IMDB_Movies_2[budget])</f>
        <v>30000000</v>
      </c>
      <c r="E1800" s="1">
        <f t="shared" si="28"/>
        <v>-8164216</v>
      </c>
    </row>
    <row r="1801" spans="2:5" x14ac:dyDescent="0.3">
      <c r="B1801" t="str">
        <v>Eddie the Eagle</v>
      </c>
      <c r="C1801">
        <f>_xlfn.XLOOKUP($B1801,IMDB_Movies_2[movie_title],IMDB_Movies_2[gross])</f>
        <v>15785632</v>
      </c>
      <c r="D1801">
        <f>_xlfn.XLOOKUP($B1801,IMDB_Movies_2[movie_title],IMDB_Movies_2[budget])</f>
        <v>23000000</v>
      </c>
      <c r="E1801" s="1">
        <f t="shared" si="28"/>
        <v>-7214368</v>
      </c>
    </row>
    <row r="1802" spans="2:5" x14ac:dyDescent="0.3">
      <c r="B1802" t="str">
        <v>He Got Game</v>
      </c>
      <c r="C1802">
        <f>_xlfn.XLOOKUP($B1802,IMDB_Movies_2[movie_title],IMDB_Movies_2[gross])</f>
        <v>21554585</v>
      </c>
      <c r="D1802">
        <f>_xlfn.XLOOKUP($B1802,IMDB_Movies_2[movie_title],IMDB_Movies_2[budget])</f>
        <v>25000000</v>
      </c>
      <c r="E1802" s="1">
        <f t="shared" si="28"/>
        <v>-3445415</v>
      </c>
    </row>
    <row r="1803" spans="2:5" x14ac:dyDescent="0.3">
      <c r="B1803" t="str">
        <v>Don Juan DeMarco</v>
      </c>
      <c r="C1803">
        <f>_xlfn.XLOOKUP($B1803,IMDB_Movies_2[movie_title],IMDB_Movies_2[gross])</f>
        <v>22200000</v>
      </c>
      <c r="D1803">
        <f>_xlfn.XLOOKUP($B1803,IMDB_Movies_2[movie_title],IMDB_Movies_2[budget])</f>
        <v>25000000</v>
      </c>
      <c r="E1803" s="1">
        <f t="shared" si="28"/>
        <v>-2800000</v>
      </c>
    </row>
    <row r="1804" spans="2:5" x14ac:dyDescent="0.3">
      <c r="B1804" t="str">
        <v>Dear John</v>
      </c>
      <c r="C1804">
        <f>_xlfn.XLOOKUP($B1804,IMDB_Movies_2[movie_title],IMDB_Movies_2[gross])</f>
        <v>80014842</v>
      </c>
      <c r="D1804">
        <f>_xlfn.XLOOKUP($B1804,IMDB_Movies_2[movie_title],IMDB_Movies_2[budget])</f>
        <v>25000000</v>
      </c>
      <c r="E1804" s="1">
        <f t="shared" si="28"/>
        <v>55014842</v>
      </c>
    </row>
    <row r="1805" spans="2:5" x14ac:dyDescent="0.3">
      <c r="B1805" t="str">
        <v>The Losers</v>
      </c>
      <c r="C1805">
        <f>_xlfn.XLOOKUP($B1805,IMDB_Movies_2[movie_title],IMDB_Movies_2[gross])</f>
        <v>23527955</v>
      </c>
      <c r="D1805">
        <f>_xlfn.XLOOKUP($B1805,IMDB_Movies_2[movie_title],IMDB_Movies_2[budget])</f>
        <v>25000000</v>
      </c>
      <c r="E1805" s="1">
        <f t="shared" si="28"/>
        <v>-1472045</v>
      </c>
    </row>
    <row r="1806" spans="2:5" x14ac:dyDescent="0.3">
      <c r="B1806" t="str">
        <v>Don't Be Afraid of the Dark</v>
      </c>
      <c r="C1806">
        <f>_xlfn.XLOOKUP($B1806,IMDB_Movies_2[movie_title],IMDB_Movies_2[gross])</f>
        <v>24042490</v>
      </c>
      <c r="D1806">
        <f>_xlfn.XLOOKUP($B1806,IMDB_Movies_2[movie_title],IMDB_Movies_2[budget])</f>
        <v>25000000</v>
      </c>
      <c r="E1806" s="1">
        <f t="shared" si="28"/>
        <v>-957510</v>
      </c>
    </row>
    <row r="1807" spans="2:5" x14ac:dyDescent="0.3">
      <c r="B1807" t="str">
        <v>War</v>
      </c>
      <c r="C1807">
        <f>_xlfn.XLOOKUP($B1807,IMDB_Movies_2[movie_title],IMDB_Movies_2[gross])</f>
        <v>22466994</v>
      </c>
      <c r="D1807">
        <f>_xlfn.XLOOKUP($B1807,IMDB_Movies_2[movie_title],IMDB_Movies_2[budget])</f>
        <v>25000000</v>
      </c>
      <c r="E1807" s="1">
        <f t="shared" si="28"/>
        <v>-2533006</v>
      </c>
    </row>
    <row r="1808" spans="2:5" x14ac:dyDescent="0.3">
      <c r="B1808" t="str">
        <v>Punch-Drunk Love</v>
      </c>
      <c r="C1808">
        <f>_xlfn.XLOOKUP($B1808,IMDB_Movies_2[movie_title],IMDB_Movies_2[gross])</f>
        <v>17791031</v>
      </c>
      <c r="D1808">
        <f>_xlfn.XLOOKUP($B1808,IMDB_Movies_2[movie_title],IMDB_Movies_2[budget])</f>
        <v>25000000</v>
      </c>
      <c r="E1808" s="1">
        <f t="shared" si="28"/>
        <v>-7208969</v>
      </c>
    </row>
    <row r="1809" spans="2:5" x14ac:dyDescent="0.3">
      <c r="B1809" t="str">
        <v>EuroTrip</v>
      </c>
      <c r="C1809">
        <f>_xlfn.XLOOKUP($B1809,IMDB_Movies_2[movie_title],IMDB_Movies_2[gross])</f>
        <v>17718223</v>
      </c>
      <c r="D1809">
        <f>_xlfn.XLOOKUP($B1809,IMDB_Movies_2[movie_title],IMDB_Movies_2[budget])</f>
        <v>25000000</v>
      </c>
      <c r="E1809" s="1">
        <f t="shared" si="28"/>
        <v>-7281777</v>
      </c>
    </row>
    <row r="1810" spans="2:5" x14ac:dyDescent="0.3">
      <c r="B1810" t="str">
        <v>Half Past Dead</v>
      </c>
      <c r="C1810">
        <f>_xlfn.XLOOKUP($B1810,IMDB_Movies_2[movie_title],IMDB_Movies_2[gross])</f>
        <v>15361537</v>
      </c>
      <c r="D1810">
        <f>_xlfn.XLOOKUP($B1810,IMDB_Movies_2[movie_title],IMDB_Movies_2[budget])</f>
        <v>13000000</v>
      </c>
      <c r="E1810" s="1">
        <f t="shared" si="28"/>
        <v>2361537</v>
      </c>
    </row>
    <row r="1811" spans="2:5" x14ac:dyDescent="0.3">
      <c r="B1811" t="str">
        <v>Unaccompanied Minors</v>
      </c>
      <c r="C1811">
        <f>_xlfn.XLOOKUP($B1811,IMDB_Movies_2[movie_title],IMDB_Movies_2[gross])</f>
        <v>16647384</v>
      </c>
      <c r="D1811">
        <f>_xlfn.XLOOKUP($B1811,IMDB_Movies_2[movie_title],IMDB_Movies_2[budget])</f>
        <v>26000000</v>
      </c>
      <c r="E1811" s="1">
        <f t="shared" si="28"/>
        <v>-9352616</v>
      </c>
    </row>
    <row r="1812" spans="2:5" x14ac:dyDescent="0.3">
      <c r="B1812" t="str">
        <v>Bright Lights, Big City</v>
      </c>
      <c r="C1812">
        <f>_xlfn.XLOOKUP($B1812,IMDB_Movies_2[movie_title],IMDB_Movies_2[gross])</f>
        <v>16118077</v>
      </c>
      <c r="D1812">
        <f>_xlfn.XLOOKUP($B1812,IMDB_Movies_2[movie_title],IMDB_Movies_2[budget])</f>
        <v>25000000</v>
      </c>
      <c r="E1812" s="1">
        <f t="shared" si="28"/>
        <v>-8881923</v>
      </c>
    </row>
    <row r="1813" spans="2:5" x14ac:dyDescent="0.3">
      <c r="B1813" t="str">
        <v>The Adventures of Pinocchio</v>
      </c>
      <c r="C1813">
        <f>_xlfn.XLOOKUP($B1813,IMDB_Movies_2[movie_title],IMDB_Movies_2[gross])</f>
        <v>15091542</v>
      </c>
      <c r="D1813">
        <f>_xlfn.XLOOKUP($B1813,IMDB_Movies_2[movie_title],IMDB_Movies_2[budget])</f>
        <v>25000000</v>
      </c>
      <c r="E1813" s="1">
        <f t="shared" si="28"/>
        <v>-9908458</v>
      </c>
    </row>
    <row r="1814" spans="2:5" x14ac:dyDescent="0.3">
      <c r="B1814" t="str">
        <v>The Box</v>
      </c>
      <c r="C1814">
        <f>_xlfn.XLOOKUP($B1814,IMDB_Movies_2[movie_title],IMDB_Movies_2[gross])</f>
        <v>15045676</v>
      </c>
      <c r="D1814">
        <f>_xlfn.XLOOKUP($B1814,IMDB_Movies_2[movie_title],IMDB_Movies_2[budget])</f>
        <v>16000000</v>
      </c>
      <c r="E1814" s="1">
        <f t="shared" si="28"/>
        <v>-954324</v>
      </c>
    </row>
    <row r="1815" spans="2:5" x14ac:dyDescent="0.3">
      <c r="B1815" t="str">
        <v>The Ruins</v>
      </c>
      <c r="C1815">
        <f>_xlfn.XLOOKUP($B1815,IMDB_Movies_2[movie_title],IMDB_Movies_2[gross])</f>
        <v>17427926</v>
      </c>
      <c r="D1815">
        <f>_xlfn.XLOOKUP($B1815,IMDB_Movies_2[movie_title],IMDB_Movies_2[budget])</f>
        <v>8000000</v>
      </c>
      <c r="E1815" s="1">
        <f t="shared" si="28"/>
        <v>9427926</v>
      </c>
    </row>
    <row r="1816" spans="2:5" x14ac:dyDescent="0.3">
      <c r="B1816" t="str">
        <v>The Next Best Thing</v>
      </c>
      <c r="C1816">
        <f>_xlfn.XLOOKUP($B1816,IMDB_Movies_2[movie_title],IMDB_Movies_2[gross])</f>
        <v>14983572</v>
      </c>
      <c r="D1816">
        <f>_xlfn.XLOOKUP($B1816,IMDB_Movies_2[movie_title],IMDB_Movies_2[budget])</f>
        <v>25000000</v>
      </c>
      <c r="E1816" s="1">
        <f t="shared" si="28"/>
        <v>-10016428</v>
      </c>
    </row>
    <row r="1817" spans="2:5" x14ac:dyDescent="0.3">
      <c r="B1817" t="str">
        <v>My Soul to Take</v>
      </c>
      <c r="C1817">
        <f>_xlfn.XLOOKUP($B1817,IMDB_Movies_2[movie_title],IMDB_Movies_2[gross])</f>
        <v>14637490</v>
      </c>
      <c r="D1817">
        <f>_xlfn.XLOOKUP($B1817,IMDB_Movies_2[movie_title],IMDB_Movies_2[budget])</f>
        <v>25000000</v>
      </c>
      <c r="E1817" s="1">
        <f t="shared" si="28"/>
        <v>-10362510</v>
      </c>
    </row>
    <row r="1818" spans="2:5" x14ac:dyDescent="0.3">
      <c r="B1818" t="str">
        <v>The Girl Next Door</v>
      </c>
      <c r="C1818">
        <f>_xlfn.XLOOKUP($B1818,IMDB_Movies_2[movie_title],IMDB_Movies_2[gross])</f>
        <v>14589444</v>
      </c>
      <c r="D1818">
        <f>_xlfn.XLOOKUP($B1818,IMDB_Movies_2[movie_title],IMDB_Movies_2[budget])</f>
        <v>25000000</v>
      </c>
      <c r="E1818" s="1">
        <f t="shared" si="28"/>
        <v>-10410556</v>
      </c>
    </row>
    <row r="1819" spans="2:5" x14ac:dyDescent="0.3">
      <c r="B1819" t="str">
        <v>Maximum Risk</v>
      </c>
      <c r="C1819">
        <f>_xlfn.XLOOKUP($B1819,IMDB_Movies_2[movie_title],IMDB_Movies_2[gross])</f>
        <v>14095303</v>
      </c>
      <c r="D1819">
        <f>_xlfn.XLOOKUP($B1819,IMDB_Movies_2[movie_title],IMDB_Movies_2[budget])</f>
        <v>25000000</v>
      </c>
      <c r="E1819" s="1">
        <f t="shared" si="28"/>
        <v>-10904697</v>
      </c>
    </row>
    <row r="1820" spans="2:5" x14ac:dyDescent="0.3">
      <c r="B1820" t="str">
        <v>Stealing Harvard</v>
      </c>
      <c r="C1820">
        <f>_xlfn.XLOOKUP($B1820,IMDB_Movies_2[movie_title],IMDB_Movies_2[gross])</f>
        <v>13973532</v>
      </c>
      <c r="D1820">
        <f>_xlfn.XLOOKUP($B1820,IMDB_Movies_2[movie_title],IMDB_Movies_2[budget])</f>
        <v>25000000</v>
      </c>
      <c r="E1820" s="1">
        <f t="shared" si="28"/>
        <v>-11026468</v>
      </c>
    </row>
    <row r="1821" spans="2:5" x14ac:dyDescent="0.3">
      <c r="B1821" t="str">
        <v>Legend</v>
      </c>
      <c r="C1821">
        <f>_xlfn.XLOOKUP($B1821,IMDB_Movies_2[movie_title],IMDB_Movies_2[gross])</f>
        <v>1865774</v>
      </c>
      <c r="D1821">
        <f>_xlfn.XLOOKUP($B1821,IMDB_Movies_2[movie_title],IMDB_Movies_2[budget])</f>
        <v>30000000</v>
      </c>
      <c r="E1821" s="1">
        <f t="shared" si="28"/>
        <v>-28134226</v>
      </c>
    </row>
    <row r="1822" spans="2:5" x14ac:dyDescent="0.3">
      <c r="B1822" t="str">
        <v>Shark Night 3D</v>
      </c>
      <c r="C1822">
        <f>_xlfn.XLOOKUP($B1822,IMDB_Movies_2[movie_title],IMDB_Movies_2[gross])</f>
        <v>18860403</v>
      </c>
      <c r="D1822">
        <f>_xlfn.XLOOKUP($B1822,IMDB_Movies_2[movie_title],IMDB_Movies_2[budget])</f>
        <v>25000000</v>
      </c>
      <c r="E1822" s="1">
        <f t="shared" si="28"/>
        <v>-6139597</v>
      </c>
    </row>
    <row r="1823" spans="2:5" x14ac:dyDescent="0.3">
      <c r="B1823" t="str">
        <v>Angela's Ashes</v>
      </c>
      <c r="C1823">
        <f>_xlfn.XLOOKUP($B1823,IMDB_Movies_2[movie_title],IMDB_Movies_2[gross])</f>
        <v>13038660</v>
      </c>
      <c r="D1823">
        <f>_xlfn.XLOOKUP($B1823,IMDB_Movies_2[movie_title],IMDB_Movies_2[budget])</f>
        <v>25000000</v>
      </c>
      <c r="E1823" s="1">
        <f t="shared" si="28"/>
        <v>-11961340</v>
      </c>
    </row>
    <row r="1824" spans="2:5" x14ac:dyDescent="0.3">
      <c r="B1824" t="str">
        <v>Draft Day</v>
      </c>
      <c r="C1824">
        <f>_xlfn.XLOOKUP($B1824,IMDB_Movies_2[movie_title],IMDB_Movies_2[gross])</f>
        <v>28831145</v>
      </c>
      <c r="D1824">
        <f>_xlfn.XLOOKUP($B1824,IMDB_Movies_2[movie_title],IMDB_Movies_2[budget])</f>
        <v>25000000</v>
      </c>
      <c r="E1824" s="1">
        <f t="shared" si="28"/>
        <v>3831145</v>
      </c>
    </row>
    <row r="1825" spans="2:5" x14ac:dyDescent="0.3">
      <c r="B1825" t="str">
        <v>The Conspirator</v>
      </c>
      <c r="C1825">
        <f>_xlfn.XLOOKUP($B1825,IMDB_Movies_2[movie_title],IMDB_Movies_2[gross])</f>
        <v>11538204</v>
      </c>
      <c r="D1825">
        <f>_xlfn.XLOOKUP($B1825,IMDB_Movies_2[movie_title],IMDB_Movies_2[budget])</f>
        <v>25000000</v>
      </c>
      <c r="E1825" s="1">
        <f t="shared" si="28"/>
        <v>-13461796</v>
      </c>
    </row>
    <row r="1826" spans="2:5" x14ac:dyDescent="0.3">
      <c r="B1826" t="str">
        <v>Lords of Dogtown</v>
      </c>
      <c r="C1826">
        <f>_xlfn.XLOOKUP($B1826,IMDB_Movies_2[movie_title],IMDB_Movies_2[gross])</f>
        <v>11008432</v>
      </c>
      <c r="D1826">
        <f>_xlfn.XLOOKUP($B1826,IMDB_Movies_2[movie_title],IMDB_Movies_2[budget])</f>
        <v>25000000</v>
      </c>
      <c r="E1826" s="1">
        <f t="shared" si="28"/>
        <v>-13991568</v>
      </c>
    </row>
    <row r="1827" spans="2:5" x14ac:dyDescent="0.3">
      <c r="B1827" t="str">
        <v>The 33</v>
      </c>
      <c r="C1827">
        <f>_xlfn.XLOOKUP($B1827,IMDB_Movies_2[movie_title],IMDB_Movies_2[gross])</f>
        <v>12188642</v>
      </c>
      <c r="D1827">
        <f>_xlfn.XLOOKUP($B1827,IMDB_Movies_2[movie_title],IMDB_Movies_2[budget])</f>
        <v>26000000</v>
      </c>
      <c r="E1827" s="1">
        <f t="shared" si="28"/>
        <v>-13811358</v>
      </c>
    </row>
    <row r="1828" spans="2:5" x14ac:dyDescent="0.3">
      <c r="B1828" t="str">
        <v>Big Trouble in Little China</v>
      </c>
      <c r="C1828">
        <f>_xlfn.XLOOKUP($B1828,IMDB_Movies_2[movie_title],IMDB_Movies_2[gross])</f>
        <v>11100000</v>
      </c>
      <c r="D1828">
        <f>_xlfn.XLOOKUP($B1828,IMDB_Movies_2[movie_title],IMDB_Movies_2[budget])</f>
        <v>25000000</v>
      </c>
      <c r="E1828" s="1">
        <f t="shared" si="28"/>
        <v>-13900000</v>
      </c>
    </row>
    <row r="1829" spans="2:5" x14ac:dyDescent="0.3">
      <c r="B1829" t="str">
        <v>Warrior</v>
      </c>
      <c r="C1829">
        <f>_xlfn.XLOOKUP($B1829,IMDB_Movies_2[movie_title],IMDB_Movies_2[gross])</f>
        <v>13651662</v>
      </c>
      <c r="D1829">
        <f>_xlfn.XLOOKUP($B1829,IMDB_Movies_2[movie_title],IMDB_Movies_2[budget])</f>
        <v>25000000</v>
      </c>
      <c r="E1829" s="1">
        <f t="shared" si="28"/>
        <v>-11348338</v>
      </c>
    </row>
    <row r="1830" spans="2:5" x14ac:dyDescent="0.3">
      <c r="B1830" t="str">
        <v>Michael Collins</v>
      </c>
      <c r="C1830">
        <f>_xlfn.XLOOKUP($B1830,IMDB_Movies_2[movie_title],IMDB_Movies_2[gross])</f>
        <v>11030963</v>
      </c>
      <c r="D1830">
        <f>_xlfn.XLOOKUP($B1830,IMDB_Movies_2[movie_title],IMDB_Movies_2[budget])</f>
        <v>28000000</v>
      </c>
      <c r="E1830" s="1">
        <f t="shared" si="28"/>
        <v>-16969037</v>
      </c>
    </row>
    <row r="1831" spans="2:5" x14ac:dyDescent="0.3">
      <c r="B1831" t="str">
        <v>Gettysburg</v>
      </c>
      <c r="C1831">
        <f>_xlfn.XLOOKUP($B1831,IMDB_Movies_2[movie_title],IMDB_Movies_2[gross])</f>
        <v>10769960</v>
      </c>
      <c r="D1831">
        <f>_xlfn.XLOOKUP($B1831,IMDB_Movies_2[movie_title],IMDB_Movies_2[budget])</f>
        <v>25000000</v>
      </c>
      <c r="E1831" s="1">
        <f t="shared" si="28"/>
        <v>-14230040</v>
      </c>
    </row>
    <row r="1832" spans="2:5" x14ac:dyDescent="0.3">
      <c r="B1832" t="str">
        <v>Stop-Loss</v>
      </c>
      <c r="C1832">
        <f>_xlfn.XLOOKUP($B1832,IMDB_Movies_2[movie_title],IMDB_Movies_2[gross])</f>
        <v>10911750</v>
      </c>
      <c r="D1832">
        <f>_xlfn.XLOOKUP($B1832,IMDB_Movies_2[movie_title],IMDB_Movies_2[budget])</f>
        <v>25000000</v>
      </c>
      <c r="E1832" s="1">
        <f t="shared" si="28"/>
        <v>-14088250</v>
      </c>
    </row>
    <row r="1833" spans="2:5" x14ac:dyDescent="0.3">
      <c r="B1833" t="str">
        <v>Abandon</v>
      </c>
      <c r="C1833">
        <f>_xlfn.XLOOKUP($B1833,IMDB_Movies_2[movie_title],IMDB_Movies_2[gross])</f>
        <v>10719367</v>
      </c>
      <c r="D1833">
        <f>_xlfn.XLOOKUP($B1833,IMDB_Movies_2[movie_title],IMDB_Movies_2[budget])</f>
        <v>25000000</v>
      </c>
      <c r="E1833" s="1">
        <f t="shared" si="28"/>
        <v>-14280633</v>
      </c>
    </row>
    <row r="1834" spans="2:5" x14ac:dyDescent="0.3">
      <c r="B1834" t="str">
        <v>Brokedown Palace</v>
      </c>
      <c r="C1834">
        <f>_xlfn.XLOOKUP($B1834,IMDB_Movies_2[movie_title],IMDB_Movies_2[gross])</f>
        <v>10114315</v>
      </c>
      <c r="D1834">
        <f>_xlfn.XLOOKUP($B1834,IMDB_Movies_2[movie_title],IMDB_Movies_2[budget])</f>
        <v>25000000</v>
      </c>
      <c r="E1834" s="1">
        <f t="shared" si="28"/>
        <v>-14885685</v>
      </c>
    </row>
    <row r="1835" spans="2:5" x14ac:dyDescent="0.3">
      <c r="B1835" t="str">
        <v>The Possession</v>
      </c>
      <c r="C1835">
        <f>_xlfn.XLOOKUP($B1835,IMDB_Movies_2[movie_title],IMDB_Movies_2[gross])</f>
        <v>49122319</v>
      </c>
      <c r="D1835">
        <f>_xlfn.XLOOKUP($B1835,IMDB_Movies_2[movie_title],IMDB_Movies_2[budget])</f>
        <v>14000000</v>
      </c>
      <c r="E1835" s="1">
        <f t="shared" si="28"/>
        <v>35122319</v>
      </c>
    </row>
    <row r="1836" spans="2:5" x14ac:dyDescent="0.3">
      <c r="B1836" t="str">
        <v>Mrs. Winterbourne</v>
      </c>
      <c r="C1836">
        <f>_xlfn.XLOOKUP($B1836,IMDB_Movies_2[movie_title],IMDB_Movies_2[gross])</f>
        <v>10070000</v>
      </c>
      <c r="D1836">
        <f>_xlfn.XLOOKUP($B1836,IMDB_Movies_2[movie_title],IMDB_Movies_2[budget])</f>
        <v>25000000</v>
      </c>
      <c r="E1836" s="1">
        <f t="shared" si="28"/>
        <v>-14930000</v>
      </c>
    </row>
    <row r="1837" spans="2:5" x14ac:dyDescent="0.3">
      <c r="B1837" t="str">
        <v>Straw Dogs</v>
      </c>
      <c r="C1837">
        <f>_xlfn.XLOOKUP($B1837,IMDB_Movies_2[movie_title],IMDB_Movies_2[gross])</f>
        <v>10324441</v>
      </c>
      <c r="D1837">
        <f>_xlfn.XLOOKUP($B1837,IMDB_Movies_2[movie_title],IMDB_Movies_2[budget])</f>
        <v>25000000</v>
      </c>
      <c r="E1837" s="1">
        <f t="shared" si="28"/>
        <v>-14675559</v>
      </c>
    </row>
    <row r="1838" spans="2:5" x14ac:dyDescent="0.3">
      <c r="B1838" t="str">
        <v>The Hoax</v>
      </c>
      <c r="C1838">
        <f>_xlfn.XLOOKUP($B1838,IMDB_Movies_2[movie_title],IMDB_Movies_2[gross])</f>
        <v>7156933</v>
      </c>
      <c r="D1838">
        <f>_xlfn.XLOOKUP($B1838,IMDB_Movies_2[movie_title],IMDB_Movies_2[budget])</f>
        <v>25000000</v>
      </c>
      <c r="E1838" s="1">
        <f t="shared" si="28"/>
        <v>-17843067</v>
      </c>
    </row>
    <row r="1839" spans="2:5" x14ac:dyDescent="0.3">
      <c r="B1839" t="str">
        <v>Stone Cold</v>
      </c>
      <c r="C1839">
        <f>_xlfn.XLOOKUP($B1839,IMDB_Movies_2[movie_title],IMDB_Movies_2[gross])</f>
        <v>9286314</v>
      </c>
      <c r="D1839">
        <f>_xlfn.XLOOKUP($B1839,IMDB_Movies_2[movie_title],IMDB_Movies_2[budget])</f>
        <v>17000000</v>
      </c>
      <c r="E1839" s="1">
        <f t="shared" si="28"/>
        <v>-7713686</v>
      </c>
    </row>
    <row r="1840" spans="2:5" x14ac:dyDescent="0.3">
      <c r="B1840" t="str">
        <v>The Road</v>
      </c>
      <c r="C1840">
        <f>_xlfn.XLOOKUP($B1840,IMDB_Movies_2[movie_title],IMDB_Movies_2[gross])</f>
        <v>56692</v>
      </c>
      <c r="D1840">
        <f>_xlfn.XLOOKUP($B1840,IMDB_Movies_2[movie_title],IMDB_Movies_2[budget])</f>
        <v>25000000</v>
      </c>
      <c r="E1840" s="1">
        <f t="shared" si="28"/>
        <v>-24943308</v>
      </c>
    </row>
    <row r="1841" spans="2:5" x14ac:dyDescent="0.3">
      <c r="B1841" t="str">
        <v>Underclassman</v>
      </c>
      <c r="C1841">
        <f>_xlfn.XLOOKUP($B1841,IMDB_Movies_2[movie_title],IMDB_Movies_2[gross])</f>
        <v>5654777</v>
      </c>
      <c r="D1841">
        <f>_xlfn.XLOOKUP($B1841,IMDB_Movies_2[movie_title],IMDB_Movies_2[budget])</f>
        <v>25000000</v>
      </c>
      <c r="E1841" s="1">
        <f t="shared" si="28"/>
        <v>-19345223</v>
      </c>
    </row>
    <row r="1842" spans="2:5" x14ac:dyDescent="0.3">
      <c r="B1842" t="str">
        <v>Say It Isn't So</v>
      </c>
      <c r="C1842">
        <f>_xlfn.XLOOKUP($B1842,IMDB_Movies_2[movie_title],IMDB_Movies_2[gross])</f>
        <v>5516708</v>
      </c>
      <c r="D1842">
        <f>_xlfn.XLOOKUP($B1842,IMDB_Movies_2[movie_title],IMDB_Movies_2[budget])</f>
        <v>25000000</v>
      </c>
      <c r="E1842" s="1">
        <f t="shared" si="28"/>
        <v>-19483292</v>
      </c>
    </row>
    <row r="1843" spans="2:5" x14ac:dyDescent="0.3">
      <c r="B1843" t="str">
        <v>The World's Fastest Indian</v>
      </c>
      <c r="C1843">
        <f>_xlfn.XLOOKUP($B1843,IMDB_Movies_2[movie_title],IMDB_Movies_2[gross])</f>
        <v>5128124</v>
      </c>
      <c r="D1843">
        <f>_xlfn.XLOOKUP($B1843,IMDB_Movies_2[movie_title],IMDB_Movies_2[budget])</f>
        <v>25000000</v>
      </c>
      <c r="E1843" s="1">
        <f t="shared" si="28"/>
        <v>-19871876</v>
      </c>
    </row>
    <row r="1844" spans="2:5" x14ac:dyDescent="0.3">
      <c r="B1844" t="str">
        <v>Tank Girl</v>
      </c>
      <c r="C1844">
        <f>_xlfn.XLOOKUP($B1844,IMDB_Movies_2[movie_title],IMDB_Movies_2[gross])</f>
        <v>4064333</v>
      </c>
      <c r="D1844">
        <f>_xlfn.XLOOKUP($B1844,IMDB_Movies_2[movie_title],IMDB_Movies_2[budget])</f>
        <v>25000000</v>
      </c>
      <c r="E1844" s="1">
        <f t="shared" si="28"/>
        <v>-20935667</v>
      </c>
    </row>
    <row r="1845" spans="2:5" x14ac:dyDescent="0.3">
      <c r="B1845" t="str">
        <v>King's Ransom</v>
      </c>
      <c r="C1845">
        <f>_xlfn.XLOOKUP($B1845,IMDB_Movies_2[movie_title],IMDB_Movies_2[gross])</f>
        <v>4006906</v>
      </c>
      <c r="D1845">
        <f>_xlfn.XLOOKUP($B1845,IMDB_Movies_2[movie_title],IMDB_Movies_2[budget])</f>
        <v>15000000</v>
      </c>
      <c r="E1845" s="1">
        <f t="shared" si="28"/>
        <v>-10993094</v>
      </c>
    </row>
    <row r="1846" spans="2:5" x14ac:dyDescent="0.3">
      <c r="B1846" t="str">
        <v>Blindness</v>
      </c>
      <c r="C1846">
        <f>_xlfn.XLOOKUP($B1846,IMDB_Movies_2[movie_title],IMDB_Movies_2[gross])</f>
        <v>3073392</v>
      </c>
      <c r="D1846">
        <f>_xlfn.XLOOKUP($B1846,IMDB_Movies_2[movie_title],IMDB_Movies_2[budget])</f>
        <v>25000000</v>
      </c>
      <c r="E1846" s="1">
        <f t="shared" si="28"/>
        <v>-21926608</v>
      </c>
    </row>
    <row r="1847" spans="2:5" x14ac:dyDescent="0.3">
      <c r="B1847" t="str">
        <v>BloodRayne</v>
      </c>
      <c r="C1847">
        <f>_xlfn.XLOOKUP($B1847,IMDB_Movies_2[movie_title],IMDB_Movies_2[gross])</f>
        <v>1550000</v>
      </c>
      <c r="D1847">
        <f>_xlfn.XLOOKUP($B1847,IMDB_Movies_2[movie_title],IMDB_Movies_2[budget])</f>
        <v>25000000</v>
      </c>
      <c r="E1847" s="1">
        <f t="shared" si="28"/>
        <v>-23450000</v>
      </c>
    </row>
    <row r="1848" spans="2:5" x14ac:dyDescent="0.3">
      <c r="B1848" t="str">
        <v>Where the Truth Lies</v>
      </c>
      <c r="C1848">
        <f>_xlfn.XLOOKUP($B1848,IMDB_Movies_2[movie_title],IMDB_Movies_2[gross])</f>
        <v>871527</v>
      </c>
      <c r="D1848">
        <f>_xlfn.XLOOKUP($B1848,IMDB_Movies_2[movie_title],IMDB_Movies_2[budget])</f>
        <v>25000000</v>
      </c>
      <c r="E1848" s="1">
        <f t="shared" si="28"/>
        <v>-24128473</v>
      </c>
    </row>
    <row r="1849" spans="2:5" x14ac:dyDescent="0.3">
      <c r="B1849" t="str">
        <v>Without Limits</v>
      </c>
      <c r="C1849">
        <f>_xlfn.XLOOKUP($B1849,IMDB_Movies_2[movie_title],IMDB_Movies_2[gross])</f>
        <v>777423</v>
      </c>
      <c r="D1849">
        <f>_xlfn.XLOOKUP($B1849,IMDB_Movies_2[movie_title],IMDB_Movies_2[budget])</f>
        <v>25000000</v>
      </c>
      <c r="E1849" s="1">
        <f t="shared" si="28"/>
        <v>-24222577</v>
      </c>
    </row>
    <row r="1850" spans="2:5" x14ac:dyDescent="0.3">
      <c r="B1850" t="str">
        <v>Me and Orson Welles</v>
      </c>
      <c r="C1850">
        <f>_xlfn.XLOOKUP($B1850,IMDB_Movies_2[movie_title],IMDB_Movies_2[gross])</f>
        <v>1186957</v>
      </c>
      <c r="D1850">
        <f>_xlfn.XLOOKUP($B1850,IMDB_Movies_2[movie_title],IMDB_Movies_2[budget])</f>
        <v>25000000</v>
      </c>
      <c r="E1850" s="1">
        <f t="shared" si="28"/>
        <v>-23813043</v>
      </c>
    </row>
    <row r="1851" spans="2:5" x14ac:dyDescent="0.3">
      <c r="B1851" t="str">
        <v>The Best Offer</v>
      </c>
      <c r="C1851">
        <f>_xlfn.XLOOKUP($B1851,IMDB_Movies_2[movie_title],IMDB_Movies_2[gross])</f>
        <v>85433</v>
      </c>
      <c r="D1851">
        <f>_xlfn.XLOOKUP($B1851,IMDB_Movies_2[movie_title],IMDB_Movies_2[budget])</f>
        <v>13500000</v>
      </c>
      <c r="E1851" s="1">
        <f t="shared" si="28"/>
        <v>-13414567</v>
      </c>
    </row>
    <row r="1852" spans="2:5" x14ac:dyDescent="0.3">
      <c r="B1852" t="str">
        <v>Bad Lieutenant: Port of Call New Orleans</v>
      </c>
      <c r="C1852">
        <f>_xlfn.XLOOKUP($B1852,IMDB_Movies_2[movie_title],IMDB_Movies_2[gross])</f>
        <v>1697956</v>
      </c>
      <c r="D1852">
        <f>_xlfn.XLOOKUP($B1852,IMDB_Movies_2[movie_title],IMDB_Movies_2[budget])</f>
        <v>20000000</v>
      </c>
      <c r="E1852" s="1">
        <f t="shared" si="28"/>
        <v>-18302044</v>
      </c>
    </row>
    <row r="1853" spans="2:5" x14ac:dyDescent="0.3">
      <c r="B1853" t="str">
        <v>Little White Lies</v>
      </c>
      <c r="C1853">
        <f>_xlfn.XLOOKUP($B1853,IMDB_Movies_2[movie_title],IMDB_Movies_2[gross])</f>
        <v>183662</v>
      </c>
      <c r="D1853">
        <f>_xlfn.XLOOKUP($B1853,IMDB_Movies_2[movie_title],IMDB_Movies_2[budget])</f>
        <v>25000000</v>
      </c>
      <c r="E1853" s="1">
        <f t="shared" si="28"/>
        <v>-24816338</v>
      </c>
    </row>
    <row r="1854" spans="2:5" x14ac:dyDescent="0.3">
      <c r="B1854" t="str">
        <v>Love Ranch</v>
      </c>
      <c r="C1854">
        <f>_xlfn.XLOOKUP($B1854,IMDB_Movies_2[movie_title],IMDB_Movies_2[gross])</f>
        <v>134904</v>
      </c>
      <c r="D1854">
        <f>_xlfn.XLOOKUP($B1854,IMDB_Movies_2[movie_title],IMDB_Movies_2[budget])</f>
        <v>25000000</v>
      </c>
      <c r="E1854" s="1">
        <f t="shared" si="28"/>
        <v>-24865096</v>
      </c>
    </row>
    <row r="1855" spans="2:5" x14ac:dyDescent="0.3">
      <c r="B1855" t="str">
        <v>The Counselor</v>
      </c>
      <c r="C1855">
        <f>_xlfn.XLOOKUP($B1855,IMDB_Movies_2[movie_title],IMDB_Movies_2[gross])</f>
        <v>16969390</v>
      </c>
      <c r="D1855">
        <f>_xlfn.XLOOKUP($B1855,IMDB_Movies_2[movie_title],IMDB_Movies_2[budget])</f>
        <v>25000000</v>
      </c>
      <c r="E1855" s="1">
        <f t="shared" si="28"/>
        <v>-8030610</v>
      </c>
    </row>
    <row r="1856" spans="2:5" x14ac:dyDescent="0.3">
      <c r="B1856" t="str">
        <v>Kung Fu Killer</v>
      </c>
      <c r="C1856">
        <f>_xlfn.XLOOKUP($B1856,IMDB_Movies_2[movie_title],IMDB_Movies_2[gross])</f>
        <v>129115</v>
      </c>
      <c r="D1856">
        <f>_xlfn.XLOOKUP($B1856,IMDB_Movies_2[movie_title],IMDB_Movies_2[budget])</f>
        <v>25000000</v>
      </c>
      <c r="E1856" s="1">
        <f t="shared" si="28"/>
        <v>-24870885</v>
      </c>
    </row>
    <row r="1857" spans="2:5" x14ac:dyDescent="0.3">
      <c r="B1857" t="str">
        <v>Dangerous Liaisons</v>
      </c>
      <c r="C1857">
        <f>_xlfn.XLOOKUP($B1857,IMDB_Movies_2[movie_title],IMDB_Movies_2[gross])</f>
        <v>34700000</v>
      </c>
      <c r="D1857">
        <f>_xlfn.XLOOKUP($B1857,IMDB_Movies_2[movie_title],IMDB_Movies_2[budget])</f>
        <v>14000000</v>
      </c>
      <c r="E1857" s="1">
        <f t="shared" si="28"/>
        <v>20700000</v>
      </c>
    </row>
    <row r="1858" spans="2:5" x14ac:dyDescent="0.3">
      <c r="B1858" t="str">
        <v>On the Road</v>
      </c>
      <c r="C1858">
        <f>_xlfn.XLOOKUP($B1858,IMDB_Movies_2[movie_title],IMDB_Movies_2[gross])</f>
        <v>717753</v>
      </c>
      <c r="D1858">
        <f>_xlfn.XLOOKUP($B1858,IMDB_Movies_2[movie_title],IMDB_Movies_2[budget])</f>
        <v>25000000</v>
      </c>
      <c r="E1858" s="1">
        <f t="shared" si="28"/>
        <v>-24282247</v>
      </c>
    </row>
    <row r="1859" spans="2:5" x14ac:dyDescent="0.3">
      <c r="B1859" t="str">
        <v>Star Trek IV: The Voyage Home</v>
      </c>
      <c r="C1859">
        <f>_xlfn.XLOOKUP($B1859,IMDB_Movies_2[movie_title],IMDB_Movies_2[gross])</f>
        <v>109713132</v>
      </c>
      <c r="D1859">
        <f>_xlfn.XLOOKUP($B1859,IMDB_Movies_2[movie_title],IMDB_Movies_2[budget])</f>
        <v>25000000</v>
      </c>
      <c r="E1859" s="1">
        <f t="shared" si="28"/>
        <v>84713132</v>
      </c>
    </row>
    <row r="1860" spans="2:5" x14ac:dyDescent="0.3">
      <c r="B1860" t="str">
        <v>Rocky Balboa</v>
      </c>
      <c r="C1860">
        <f>_xlfn.XLOOKUP($B1860,IMDB_Movies_2[movie_title],IMDB_Movies_2[gross])</f>
        <v>70269171</v>
      </c>
      <c r="D1860">
        <f>_xlfn.XLOOKUP($B1860,IMDB_Movies_2[movie_title],IMDB_Movies_2[budget])</f>
        <v>24000000</v>
      </c>
      <c r="E1860" s="1">
        <f t="shared" si="28"/>
        <v>46269171</v>
      </c>
    </row>
    <row r="1861" spans="2:5" x14ac:dyDescent="0.3">
      <c r="B1861" t="str">
        <v>Scream 2</v>
      </c>
      <c r="C1861">
        <f>_xlfn.XLOOKUP($B1861,IMDB_Movies_2[movie_title],IMDB_Movies_2[gross])</f>
        <v>101334374</v>
      </c>
      <c r="D1861">
        <f>_xlfn.XLOOKUP($B1861,IMDB_Movies_2[movie_title],IMDB_Movies_2[budget])</f>
        <v>24000000</v>
      </c>
      <c r="E1861" s="1">
        <f t="shared" ref="E1861:E1924" si="29">C1861-D1861</f>
        <v>77334374</v>
      </c>
    </row>
    <row r="1862" spans="2:5" x14ac:dyDescent="0.3">
      <c r="B1862" t="str">
        <v>Jane Got a Gun</v>
      </c>
      <c r="C1862">
        <f>_xlfn.XLOOKUP($B1862,IMDB_Movies_2[movie_title],IMDB_Movies_2[gross])</f>
        <v>1512815</v>
      </c>
      <c r="D1862">
        <f>_xlfn.XLOOKUP($B1862,IMDB_Movies_2[movie_title],IMDB_Movies_2[budget])</f>
        <v>25000000</v>
      </c>
      <c r="E1862" s="1">
        <f t="shared" si="29"/>
        <v>-23487185</v>
      </c>
    </row>
    <row r="1863" spans="2:5" x14ac:dyDescent="0.3">
      <c r="B1863" t="str">
        <v>Think Like a Man Too</v>
      </c>
      <c r="C1863">
        <f>_xlfn.XLOOKUP($B1863,IMDB_Movies_2[movie_title],IMDB_Movies_2[gross])</f>
        <v>65182182</v>
      </c>
      <c r="D1863">
        <f>_xlfn.XLOOKUP($B1863,IMDB_Movies_2[movie_title],IMDB_Movies_2[budget])</f>
        <v>24000000</v>
      </c>
      <c r="E1863" s="1">
        <f t="shared" si="29"/>
        <v>41182182</v>
      </c>
    </row>
    <row r="1864" spans="2:5" x14ac:dyDescent="0.3">
      <c r="B1864" t="str">
        <v>The Whole Nine Yards</v>
      </c>
      <c r="C1864">
        <f>_xlfn.XLOOKUP($B1864,IMDB_Movies_2[movie_title],IMDB_Movies_2[gross])</f>
        <v>57262492</v>
      </c>
      <c r="D1864">
        <f>_xlfn.XLOOKUP($B1864,IMDB_Movies_2[movie_title],IMDB_Movies_2[budget])</f>
        <v>24000000</v>
      </c>
      <c r="E1864" s="1">
        <f t="shared" si="29"/>
        <v>33262492</v>
      </c>
    </row>
    <row r="1865" spans="2:5" x14ac:dyDescent="0.3">
      <c r="B1865" t="str">
        <v>Footloose</v>
      </c>
      <c r="C1865">
        <f>_xlfn.XLOOKUP($B1865,IMDB_Movies_2[movie_title],IMDB_Movies_2[gross])</f>
        <v>80000000</v>
      </c>
      <c r="D1865">
        <f>_xlfn.XLOOKUP($B1865,IMDB_Movies_2[movie_title],IMDB_Movies_2[budget])</f>
        <v>8200000</v>
      </c>
      <c r="E1865" s="1">
        <f t="shared" si="29"/>
        <v>71800000</v>
      </c>
    </row>
    <row r="1866" spans="2:5" x14ac:dyDescent="0.3">
      <c r="B1866" t="str">
        <v>Old School</v>
      </c>
      <c r="C1866">
        <f>_xlfn.XLOOKUP($B1866,IMDB_Movies_2[movie_title],IMDB_Movies_2[gross])</f>
        <v>74608545</v>
      </c>
      <c r="D1866">
        <f>_xlfn.XLOOKUP($B1866,IMDB_Movies_2[movie_title],IMDB_Movies_2[budget])</f>
        <v>24000000</v>
      </c>
      <c r="E1866" s="1">
        <f t="shared" si="29"/>
        <v>50608545</v>
      </c>
    </row>
    <row r="1867" spans="2:5" x14ac:dyDescent="0.3">
      <c r="B1867" t="str">
        <v>The Fisher King</v>
      </c>
      <c r="C1867">
        <f>_xlfn.XLOOKUP($B1867,IMDB_Movies_2[movie_title],IMDB_Movies_2[gross])</f>
        <v>41895491</v>
      </c>
      <c r="D1867">
        <f>_xlfn.XLOOKUP($B1867,IMDB_Movies_2[movie_title],IMDB_Movies_2[budget])</f>
        <v>24000000</v>
      </c>
      <c r="E1867" s="1">
        <f t="shared" si="29"/>
        <v>17895491</v>
      </c>
    </row>
    <row r="1868" spans="2:5" x14ac:dyDescent="0.3">
      <c r="B1868" t="str">
        <v>I Still Know What You Did Last Summer</v>
      </c>
      <c r="C1868">
        <f>_xlfn.XLOOKUP($B1868,IMDB_Movies_2[movie_title],IMDB_Movies_2[gross])</f>
        <v>39989008</v>
      </c>
      <c r="D1868">
        <f>_xlfn.XLOOKUP($B1868,IMDB_Movies_2[movie_title],IMDB_Movies_2[budget])</f>
        <v>24000000</v>
      </c>
      <c r="E1868" s="1">
        <f t="shared" si="29"/>
        <v>15989008</v>
      </c>
    </row>
    <row r="1869" spans="2:5" x14ac:dyDescent="0.3">
      <c r="B1869" t="str">
        <v>Return to Me</v>
      </c>
      <c r="C1869">
        <f>_xlfn.XLOOKUP($B1869,IMDB_Movies_2[movie_title],IMDB_Movies_2[gross])</f>
        <v>32662299</v>
      </c>
      <c r="D1869">
        <f>_xlfn.XLOOKUP($B1869,IMDB_Movies_2[movie_title],IMDB_Movies_2[budget])</f>
        <v>24000000</v>
      </c>
      <c r="E1869" s="1">
        <f t="shared" si="29"/>
        <v>8662299</v>
      </c>
    </row>
    <row r="1870" spans="2:5" x14ac:dyDescent="0.3">
      <c r="B1870" t="str">
        <v>Zack and Miri Make a Porno</v>
      </c>
      <c r="C1870">
        <f>_xlfn.XLOOKUP($B1870,IMDB_Movies_2[movie_title],IMDB_Movies_2[gross])</f>
        <v>31452765</v>
      </c>
      <c r="D1870">
        <f>_xlfn.XLOOKUP($B1870,IMDB_Movies_2[movie_title],IMDB_Movies_2[budget])</f>
        <v>24000000</v>
      </c>
      <c r="E1870" s="1">
        <f t="shared" si="29"/>
        <v>7452765</v>
      </c>
    </row>
    <row r="1871" spans="2:5" x14ac:dyDescent="0.3">
      <c r="B1871" t="str">
        <v>Nurse Betty</v>
      </c>
      <c r="C1871">
        <f>_xlfn.XLOOKUP($B1871,IMDB_Movies_2[movie_title],IMDB_Movies_2[gross])</f>
        <v>25167270</v>
      </c>
      <c r="D1871">
        <f>_xlfn.XLOOKUP($B1871,IMDB_Movies_2[movie_title],IMDB_Movies_2[budget])</f>
        <v>24000000</v>
      </c>
      <c r="E1871" s="1">
        <f t="shared" si="29"/>
        <v>1167270</v>
      </c>
    </row>
    <row r="1872" spans="2:5" x14ac:dyDescent="0.3">
      <c r="B1872" t="str">
        <v>The Men Who Stare at Goats</v>
      </c>
      <c r="C1872">
        <f>_xlfn.XLOOKUP($B1872,IMDB_Movies_2[movie_title],IMDB_Movies_2[gross])</f>
        <v>32416109</v>
      </c>
      <c r="D1872">
        <f>_xlfn.XLOOKUP($B1872,IMDB_Movies_2[movie_title],IMDB_Movies_2[budget])</f>
        <v>25000000</v>
      </c>
      <c r="E1872" s="1">
        <f t="shared" si="29"/>
        <v>7416109</v>
      </c>
    </row>
    <row r="1873" spans="2:5" x14ac:dyDescent="0.3">
      <c r="B1873" t="str">
        <v>Double Take</v>
      </c>
      <c r="C1873">
        <f>_xlfn.XLOOKUP($B1873,IMDB_Movies_2[movie_title],IMDB_Movies_2[gross])</f>
        <v>20218</v>
      </c>
      <c r="D1873">
        <f>_xlfn.XLOOKUP($B1873,IMDB_Movies_2[movie_title],IMDB_Movies_2[budget])</f>
        <v>24000000</v>
      </c>
      <c r="E1873" s="1">
        <f t="shared" si="29"/>
        <v>-23979782</v>
      </c>
    </row>
    <row r="1874" spans="2:5" x14ac:dyDescent="0.3">
      <c r="B1874" t="str">
        <v>Girl, Interrupted</v>
      </c>
      <c r="C1874">
        <f>_xlfn.XLOOKUP($B1874,IMDB_Movies_2[movie_title],IMDB_Movies_2[gross])</f>
        <v>28871190</v>
      </c>
      <c r="D1874">
        <f>_xlfn.XLOOKUP($B1874,IMDB_Movies_2[movie_title],IMDB_Movies_2[budget])</f>
        <v>24000000</v>
      </c>
      <c r="E1874" s="1">
        <f t="shared" si="29"/>
        <v>4871190</v>
      </c>
    </row>
    <row r="1875" spans="2:5" x14ac:dyDescent="0.3">
      <c r="B1875" t="str">
        <v>Win a Date with Tad Hamilton!</v>
      </c>
      <c r="C1875">
        <f>_xlfn.XLOOKUP($B1875,IMDB_Movies_2[movie_title],IMDB_Movies_2[gross])</f>
        <v>16964743</v>
      </c>
      <c r="D1875">
        <f>_xlfn.XLOOKUP($B1875,IMDB_Movies_2[movie_title],IMDB_Movies_2[budget])</f>
        <v>24000000</v>
      </c>
      <c r="E1875" s="1">
        <f t="shared" si="29"/>
        <v>-7035257</v>
      </c>
    </row>
    <row r="1876" spans="2:5" x14ac:dyDescent="0.3">
      <c r="B1876" t="str">
        <v>Muppets from Space</v>
      </c>
      <c r="C1876">
        <f>_xlfn.XLOOKUP($B1876,IMDB_Movies_2[movie_title],IMDB_Movies_2[gross])</f>
        <v>16290976</v>
      </c>
      <c r="D1876">
        <f>_xlfn.XLOOKUP($B1876,IMDB_Movies_2[movie_title],IMDB_Movies_2[budget])</f>
        <v>24000000</v>
      </c>
      <c r="E1876" s="1">
        <f t="shared" si="29"/>
        <v>-7709024</v>
      </c>
    </row>
    <row r="1877" spans="2:5" x14ac:dyDescent="0.3">
      <c r="B1877" t="str">
        <v>The Wiz</v>
      </c>
      <c r="C1877">
        <f>_xlfn.XLOOKUP($B1877,IMDB_Movies_2[movie_title],IMDB_Movies_2[gross])</f>
        <v>13000000</v>
      </c>
      <c r="D1877">
        <f>_xlfn.XLOOKUP($B1877,IMDB_Movies_2[movie_title],IMDB_Movies_2[budget])</f>
        <v>24000000</v>
      </c>
      <c r="E1877" s="1">
        <f t="shared" si="29"/>
        <v>-11000000</v>
      </c>
    </row>
    <row r="1878" spans="2:5" x14ac:dyDescent="0.3">
      <c r="B1878" t="str">
        <v>Ready to Rumble</v>
      </c>
      <c r="C1878">
        <f>_xlfn.XLOOKUP($B1878,IMDB_Movies_2[movie_title],IMDB_Movies_2[gross])</f>
        <v>12372410</v>
      </c>
      <c r="D1878">
        <f>_xlfn.XLOOKUP($B1878,IMDB_Movies_2[movie_title],IMDB_Movies_2[budget])</f>
        <v>24000000</v>
      </c>
      <c r="E1878" s="1">
        <f t="shared" si="29"/>
        <v>-11627590</v>
      </c>
    </row>
    <row r="1879" spans="2:5" x14ac:dyDescent="0.3">
      <c r="B1879" t="str">
        <v>Play It to the Bone</v>
      </c>
      <c r="C1879">
        <f>_xlfn.XLOOKUP($B1879,IMDB_Movies_2[movie_title],IMDB_Movies_2[gross])</f>
        <v>8427204</v>
      </c>
      <c r="D1879">
        <f>_xlfn.XLOOKUP($B1879,IMDB_Movies_2[movie_title],IMDB_Movies_2[budget])</f>
        <v>24000000</v>
      </c>
      <c r="E1879" s="1">
        <f t="shared" si="29"/>
        <v>-15572796</v>
      </c>
    </row>
    <row r="1880" spans="2:5" x14ac:dyDescent="0.3">
      <c r="B1880" t="str">
        <v>I Don't Know How She Does It</v>
      </c>
      <c r="C1880">
        <f>_xlfn.XLOOKUP($B1880,IMDB_Movies_2[movie_title],IMDB_Movies_2[gross])</f>
        <v>9639242</v>
      </c>
      <c r="D1880">
        <f>_xlfn.XLOOKUP($B1880,IMDB_Movies_2[movie_title],IMDB_Movies_2[budget])</f>
        <v>24000000</v>
      </c>
      <c r="E1880" s="1">
        <f t="shared" si="29"/>
        <v>-14360758</v>
      </c>
    </row>
    <row r="1881" spans="2:5" x14ac:dyDescent="0.3">
      <c r="B1881" t="str">
        <v>Piranha 3D</v>
      </c>
      <c r="C1881">
        <f>_xlfn.XLOOKUP($B1881,IMDB_Movies_2[movie_title],IMDB_Movies_2[gross])</f>
        <v>25003072</v>
      </c>
      <c r="D1881">
        <f>_xlfn.XLOOKUP($B1881,IMDB_Movies_2[movie_title],IMDB_Movies_2[budget])</f>
        <v>24000000</v>
      </c>
      <c r="E1881" s="1">
        <f t="shared" si="29"/>
        <v>1003072</v>
      </c>
    </row>
    <row r="1882" spans="2:5" x14ac:dyDescent="0.3">
      <c r="B1882" t="str">
        <v>Beyond the Sea</v>
      </c>
      <c r="C1882">
        <f>_xlfn.XLOOKUP($B1882,IMDB_Movies_2[movie_title],IMDB_Movies_2[gross])</f>
        <v>6144806</v>
      </c>
      <c r="D1882">
        <f>_xlfn.XLOOKUP($B1882,IMDB_Movies_2[movie_title],IMDB_Movies_2[budget])</f>
        <v>23000000</v>
      </c>
      <c r="E1882" s="1">
        <f t="shared" si="29"/>
        <v>-16855194</v>
      </c>
    </row>
    <row r="1883" spans="2:5" x14ac:dyDescent="0.3">
      <c r="B1883" t="str">
        <v>Meet the Deedles</v>
      </c>
      <c r="C1883">
        <f>_xlfn.XLOOKUP($B1883,IMDB_Movies_2[movie_title],IMDB_Movies_2[gross])</f>
        <v>4308981</v>
      </c>
      <c r="D1883">
        <f>_xlfn.XLOOKUP($B1883,IMDB_Movies_2[movie_title],IMDB_Movies_2[budget])</f>
        <v>24000000</v>
      </c>
      <c r="E1883" s="1">
        <f t="shared" si="29"/>
        <v>-19691019</v>
      </c>
    </row>
    <row r="1884" spans="2:5" x14ac:dyDescent="0.3">
      <c r="B1884" t="str">
        <v>The Princess and the Cobbler</v>
      </c>
      <c r="C1884">
        <f>_xlfn.XLOOKUP($B1884,IMDB_Movies_2[movie_title],IMDB_Movies_2[gross])</f>
        <v>669276</v>
      </c>
      <c r="D1884">
        <f>_xlfn.XLOOKUP($B1884,IMDB_Movies_2[movie_title],IMDB_Movies_2[budget])</f>
        <v>28000000</v>
      </c>
      <c r="E1884" s="1">
        <f t="shared" si="29"/>
        <v>-27330724</v>
      </c>
    </row>
    <row r="1885" spans="2:5" x14ac:dyDescent="0.3">
      <c r="B1885" t="str">
        <v>The Bridge of San Luis Rey</v>
      </c>
      <c r="C1885">
        <f>_xlfn.XLOOKUP($B1885,IMDB_Movies_2[movie_title],IMDB_Movies_2[gross])</f>
        <v>42880</v>
      </c>
      <c r="D1885">
        <f>_xlfn.XLOOKUP($B1885,IMDB_Movies_2[movie_title],IMDB_Movies_2[budget])</f>
        <v>24000000</v>
      </c>
      <c r="E1885" s="1">
        <f t="shared" si="29"/>
        <v>-23957120</v>
      </c>
    </row>
    <row r="1886" spans="2:5" x14ac:dyDescent="0.3">
      <c r="B1886" t="str">
        <v>Faster</v>
      </c>
      <c r="C1886">
        <f>_xlfn.XLOOKUP($B1886,IMDB_Movies_2[movie_title],IMDB_Movies_2[gross])</f>
        <v>23225911</v>
      </c>
      <c r="D1886">
        <f>_xlfn.XLOOKUP($B1886,IMDB_Movies_2[movie_title],IMDB_Movies_2[budget])</f>
        <v>24000000</v>
      </c>
      <c r="E1886" s="1">
        <f t="shared" si="29"/>
        <v>-774089</v>
      </c>
    </row>
    <row r="1887" spans="2:5" x14ac:dyDescent="0.3">
      <c r="B1887" t="str">
        <v>Howl's Moving Castle</v>
      </c>
      <c r="C1887">
        <f>_xlfn.XLOOKUP($B1887,IMDB_Movies_2[movie_title],IMDB_Movies_2[gross])</f>
        <v>4710455</v>
      </c>
      <c r="D1887">
        <f>_xlfn.XLOOKUP($B1887,IMDB_Movies_2[movie_title],IMDB_Movies_2[budget])</f>
        <v>24000000</v>
      </c>
      <c r="E1887" s="1">
        <f t="shared" si="29"/>
        <v>-19289545</v>
      </c>
    </row>
    <row r="1888" spans="2:5" x14ac:dyDescent="0.3">
      <c r="B1888" t="str">
        <v>Zombieland</v>
      </c>
      <c r="C1888">
        <f>_xlfn.XLOOKUP($B1888,IMDB_Movies_2[movie_title],IMDB_Movies_2[gross])</f>
        <v>75590286</v>
      </c>
      <c r="D1888">
        <f>_xlfn.XLOOKUP($B1888,IMDB_Movies_2[movie_title],IMDB_Movies_2[budget])</f>
        <v>23600000</v>
      </c>
      <c r="E1888" s="1">
        <f t="shared" si="29"/>
        <v>51990286</v>
      </c>
    </row>
    <row r="1889" spans="2:5" x14ac:dyDescent="0.3">
      <c r="B1889" t="str">
        <v>The Waterboy</v>
      </c>
      <c r="C1889">
        <f>_xlfn.XLOOKUP($B1889,IMDB_Movies_2[movie_title],IMDB_Movies_2[gross])</f>
        <v>161487252</v>
      </c>
      <c r="D1889">
        <f>_xlfn.XLOOKUP($B1889,IMDB_Movies_2[movie_title],IMDB_Movies_2[budget])</f>
        <v>20000000</v>
      </c>
      <c r="E1889" s="1">
        <f t="shared" si="29"/>
        <v>141487252</v>
      </c>
    </row>
    <row r="1890" spans="2:5" x14ac:dyDescent="0.3">
      <c r="B1890" t="str">
        <v>Star Wars: Episode V - The Empire Strikes Back</v>
      </c>
      <c r="C1890">
        <f>_xlfn.XLOOKUP($B1890,IMDB_Movies_2[movie_title],IMDB_Movies_2[gross])</f>
        <v>290158751</v>
      </c>
      <c r="D1890">
        <f>_xlfn.XLOOKUP($B1890,IMDB_Movies_2[movie_title],IMDB_Movies_2[budget])</f>
        <v>18000000</v>
      </c>
      <c r="E1890" s="1">
        <f t="shared" si="29"/>
        <v>272158751</v>
      </c>
    </row>
    <row r="1891" spans="2:5" x14ac:dyDescent="0.3">
      <c r="B1891" t="str">
        <v>Bad Boys</v>
      </c>
      <c r="C1891">
        <f>_xlfn.XLOOKUP($B1891,IMDB_Movies_2[movie_title],IMDB_Movies_2[gross])</f>
        <v>65807024</v>
      </c>
      <c r="D1891">
        <f>_xlfn.XLOOKUP($B1891,IMDB_Movies_2[movie_title],IMDB_Movies_2[budget])</f>
        <v>19000000</v>
      </c>
      <c r="E1891" s="1">
        <f t="shared" si="29"/>
        <v>46807024</v>
      </c>
    </row>
    <row r="1892" spans="2:5" x14ac:dyDescent="0.3">
      <c r="B1892" t="str">
        <v>The Naked Gun 2Â½: The Smell of Fear</v>
      </c>
      <c r="C1892">
        <f>_xlfn.XLOOKUP($B1892,IMDB_Movies_2[movie_title],IMDB_Movies_2[gross])</f>
        <v>86930411</v>
      </c>
      <c r="D1892">
        <f>_xlfn.XLOOKUP($B1892,IMDB_Movies_2[movie_title],IMDB_Movies_2[budget])</f>
        <v>23000000</v>
      </c>
      <c r="E1892" s="1">
        <f t="shared" si="29"/>
        <v>63930411</v>
      </c>
    </row>
    <row r="1893" spans="2:5" x14ac:dyDescent="0.3">
      <c r="B1893" t="str">
        <v>Final Destination</v>
      </c>
      <c r="C1893">
        <f>_xlfn.XLOOKUP($B1893,IMDB_Movies_2[movie_title],IMDB_Movies_2[gross])</f>
        <v>53302314</v>
      </c>
      <c r="D1893">
        <f>_xlfn.XLOOKUP($B1893,IMDB_Movies_2[movie_title],IMDB_Movies_2[budget])</f>
        <v>23000000</v>
      </c>
      <c r="E1893" s="1">
        <f t="shared" si="29"/>
        <v>30302314</v>
      </c>
    </row>
    <row r="1894" spans="2:5" x14ac:dyDescent="0.3">
      <c r="B1894" t="str">
        <v>The Ides of March</v>
      </c>
      <c r="C1894">
        <f>_xlfn.XLOOKUP($B1894,IMDB_Movies_2[movie_title],IMDB_Movies_2[gross])</f>
        <v>40962534</v>
      </c>
      <c r="D1894">
        <f>_xlfn.XLOOKUP($B1894,IMDB_Movies_2[movie_title],IMDB_Movies_2[budget])</f>
        <v>12500000</v>
      </c>
      <c r="E1894" s="1">
        <f t="shared" si="29"/>
        <v>28462534</v>
      </c>
    </row>
    <row r="1895" spans="2:5" x14ac:dyDescent="0.3">
      <c r="B1895" t="str">
        <v>Pitch Black</v>
      </c>
      <c r="C1895">
        <f>_xlfn.XLOOKUP($B1895,IMDB_Movies_2[movie_title],IMDB_Movies_2[gross])</f>
        <v>39235088</v>
      </c>
      <c r="D1895">
        <f>_xlfn.XLOOKUP($B1895,IMDB_Movies_2[movie_title],IMDB_Movies_2[budget])</f>
        <v>23000000</v>
      </c>
      <c r="E1895" s="1">
        <f t="shared" si="29"/>
        <v>16235088</v>
      </c>
    </row>
    <row r="1896" spans="2:5" x14ac:dyDescent="0.3">
      <c r="B1896" t="str">
        <v>Someone Like You...</v>
      </c>
      <c r="C1896">
        <f>_xlfn.XLOOKUP($B1896,IMDB_Movies_2[movie_title],IMDB_Movies_2[gross])</f>
        <v>27338033</v>
      </c>
      <c r="D1896">
        <f>_xlfn.XLOOKUP($B1896,IMDB_Movies_2[movie_title],IMDB_Movies_2[budget])</f>
        <v>23000000</v>
      </c>
      <c r="E1896" s="1">
        <f t="shared" si="29"/>
        <v>4338033</v>
      </c>
    </row>
    <row r="1897" spans="2:5" x14ac:dyDescent="0.3">
      <c r="B1897" t="str">
        <v>Her</v>
      </c>
      <c r="C1897">
        <f>_xlfn.XLOOKUP($B1897,IMDB_Movies_2[movie_title],IMDB_Movies_2[gross])</f>
        <v>25556065</v>
      </c>
      <c r="D1897">
        <f>_xlfn.XLOOKUP($B1897,IMDB_Movies_2[movie_title],IMDB_Movies_2[budget])</f>
        <v>23000000</v>
      </c>
      <c r="E1897" s="1">
        <f t="shared" si="29"/>
        <v>2556065</v>
      </c>
    </row>
    <row r="1898" spans="2:5" x14ac:dyDescent="0.3">
      <c r="B1898" t="str">
        <v>Joy Ride</v>
      </c>
      <c r="C1898">
        <f>_xlfn.XLOOKUP($B1898,IMDB_Movies_2[movie_title],IMDB_Movies_2[gross])</f>
        <v>21973182</v>
      </c>
      <c r="D1898">
        <f>_xlfn.XLOOKUP($B1898,IMDB_Movies_2[movie_title],IMDB_Movies_2[budget])</f>
        <v>23000000</v>
      </c>
      <c r="E1898" s="1">
        <f t="shared" si="29"/>
        <v>-1026818</v>
      </c>
    </row>
    <row r="1899" spans="2:5" x14ac:dyDescent="0.3">
      <c r="B1899" t="str">
        <v>The Adventurer: The Curse of the Midas Box</v>
      </c>
      <c r="C1899">
        <f>_xlfn.XLOOKUP($B1899,IMDB_Movies_2[movie_title],IMDB_Movies_2[gross])</f>
        <v>4756</v>
      </c>
      <c r="D1899">
        <f>_xlfn.XLOOKUP($B1899,IMDB_Movies_2[movie_title],IMDB_Movies_2[budget])</f>
        <v>25000000</v>
      </c>
      <c r="E1899" s="1">
        <f t="shared" si="29"/>
        <v>-24995244</v>
      </c>
    </row>
    <row r="1900" spans="2:5" x14ac:dyDescent="0.3">
      <c r="B1900" t="str">
        <v>Anywhere But Here</v>
      </c>
      <c r="C1900">
        <f>_xlfn.XLOOKUP($B1900,IMDB_Movies_2[movie_title],IMDB_Movies_2[gross])</f>
        <v>18653615</v>
      </c>
      <c r="D1900">
        <f>_xlfn.XLOOKUP($B1900,IMDB_Movies_2[movie_title],IMDB_Movies_2[budget])</f>
        <v>23000000</v>
      </c>
      <c r="E1900" s="1">
        <f t="shared" si="29"/>
        <v>-4346385</v>
      </c>
    </row>
    <row r="1901" spans="2:5" x14ac:dyDescent="0.3">
      <c r="B1901" t="str">
        <v>The Crew</v>
      </c>
      <c r="C1901">
        <f>_xlfn.XLOOKUP($B1901,IMDB_Movies_2[movie_title],IMDB_Movies_2[gross])</f>
        <v>13019253</v>
      </c>
      <c r="D1901">
        <f>_xlfn.XLOOKUP($B1901,IMDB_Movies_2[movie_title],IMDB_Movies_2[budget])</f>
        <v>23000000</v>
      </c>
      <c r="E1901" s="1">
        <f t="shared" si="29"/>
        <v>-9980747</v>
      </c>
    </row>
    <row r="1902" spans="2:5" x14ac:dyDescent="0.3">
      <c r="B1902" t="str">
        <v>Haywire</v>
      </c>
      <c r="C1902">
        <f>_xlfn.XLOOKUP($B1902,IMDB_Movies_2[movie_title],IMDB_Movies_2[gross])</f>
        <v>18934858</v>
      </c>
      <c r="D1902">
        <f>_xlfn.XLOOKUP($B1902,IMDB_Movies_2[movie_title],IMDB_Movies_2[budget])</f>
        <v>23000000</v>
      </c>
      <c r="E1902" s="1">
        <f t="shared" si="29"/>
        <v>-4065142</v>
      </c>
    </row>
    <row r="1903" spans="2:5" x14ac:dyDescent="0.3">
      <c r="B1903" t="str">
        <v>Jaws: The Revenge</v>
      </c>
      <c r="C1903">
        <f>_xlfn.XLOOKUP($B1903,IMDB_Movies_2[movie_title],IMDB_Movies_2[gross])</f>
        <v>20763013</v>
      </c>
      <c r="D1903">
        <f>_xlfn.XLOOKUP($B1903,IMDB_Movies_2[movie_title],IMDB_Movies_2[budget])</f>
        <v>23000000</v>
      </c>
      <c r="E1903" s="1">
        <f t="shared" si="29"/>
        <v>-2236987</v>
      </c>
    </row>
    <row r="1904" spans="2:5" x14ac:dyDescent="0.3">
      <c r="B1904" t="str">
        <v>Marvin's Room</v>
      </c>
      <c r="C1904">
        <f>_xlfn.XLOOKUP($B1904,IMDB_Movies_2[movie_title],IMDB_Movies_2[gross])</f>
        <v>12782508</v>
      </c>
      <c r="D1904">
        <f>_xlfn.XLOOKUP($B1904,IMDB_Movies_2[movie_title],IMDB_Movies_2[budget])</f>
        <v>23000000</v>
      </c>
      <c r="E1904" s="1">
        <f t="shared" si="29"/>
        <v>-10217492</v>
      </c>
    </row>
    <row r="1905" spans="2:5" x14ac:dyDescent="0.3">
      <c r="B1905" t="str">
        <v>The Longshots</v>
      </c>
      <c r="C1905">
        <f>_xlfn.XLOOKUP($B1905,IMDB_Movies_2[movie_title],IMDB_Movies_2[gross])</f>
        <v>11508423</v>
      </c>
      <c r="D1905">
        <f>_xlfn.XLOOKUP($B1905,IMDB_Movies_2[movie_title],IMDB_Movies_2[budget])</f>
        <v>23000000</v>
      </c>
      <c r="E1905" s="1">
        <f t="shared" si="29"/>
        <v>-11491577</v>
      </c>
    </row>
    <row r="1906" spans="2:5" x14ac:dyDescent="0.3">
      <c r="B1906" t="str">
        <v>The End of the Affair</v>
      </c>
      <c r="C1906">
        <f>_xlfn.XLOOKUP($B1906,IMDB_Movies_2[movie_title],IMDB_Movies_2[gross])</f>
        <v>10660147</v>
      </c>
      <c r="D1906">
        <f>_xlfn.XLOOKUP($B1906,IMDB_Movies_2[movie_title],IMDB_Movies_2[budget])</f>
        <v>23000000</v>
      </c>
      <c r="E1906" s="1">
        <f t="shared" si="29"/>
        <v>-12339853</v>
      </c>
    </row>
    <row r="1907" spans="2:5" x14ac:dyDescent="0.3">
      <c r="B1907" t="str">
        <v>Harley Davidson and the Marlboro Man</v>
      </c>
      <c r="C1907">
        <f>_xlfn.XLOOKUP($B1907,IMDB_Movies_2[movie_title],IMDB_Movies_2[gross])</f>
        <v>7434726</v>
      </c>
      <c r="D1907">
        <f>_xlfn.XLOOKUP($B1907,IMDB_Movies_2[movie_title],IMDB_Movies_2[budget])</f>
        <v>23000000</v>
      </c>
      <c r="E1907" s="1">
        <f t="shared" si="29"/>
        <v>-15565274</v>
      </c>
    </row>
    <row r="1908" spans="2:5" x14ac:dyDescent="0.3">
      <c r="B1908" t="str">
        <v>Coco Before Chanel</v>
      </c>
      <c r="C1908">
        <f>_xlfn.XLOOKUP($B1908,IMDB_Movies_2[movie_title],IMDB_Movies_2[gross])</f>
        <v>6109075</v>
      </c>
      <c r="D1908">
        <f>_xlfn.XLOOKUP($B1908,IMDB_Movies_2[movie_title],IMDB_Movies_2[budget])</f>
        <v>19430000</v>
      </c>
      <c r="E1908" s="1">
        <f t="shared" si="29"/>
        <v>-13320925</v>
      </c>
    </row>
    <row r="1909" spans="2:5" x14ac:dyDescent="0.3">
      <c r="B1909" t="str">
        <v>ChÃ©ri</v>
      </c>
      <c r="C1909">
        <f>_xlfn.XLOOKUP($B1909,IMDB_Movies_2[movie_title],IMDB_Movies_2[gross])</f>
        <v>2708188</v>
      </c>
      <c r="D1909">
        <f>_xlfn.XLOOKUP($B1909,IMDB_Movies_2[movie_title],IMDB_Movies_2[budget])</f>
        <v>23000000</v>
      </c>
      <c r="E1909" s="1">
        <f t="shared" si="29"/>
        <v>-20291812</v>
      </c>
    </row>
    <row r="1910" spans="2:5" x14ac:dyDescent="0.3">
      <c r="B1910" t="str">
        <v>Vanity Fair</v>
      </c>
      <c r="C1910">
        <f>_xlfn.XLOOKUP($B1910,IMDB_Movies_2[movie_title],IMDB_Movies_2[gross])</f>
        <v>16123851</v>
      </c>
      <c r="D1910">
        <f>_xlfn.XLOOKUP($B1910,IMDB_Movies_2[movie_title],IMDB_Movies_2[budget])</f>
        <v>23000000</v>
      </c>
      <c r="E1910" s="1">
        <f t="shared" si="29"/>
        <v>-6876149</v>
      </c>
    </row>
    <row r="1911" spans="2:5" x14ac:dyDescent="0.3">
      <c r="B1911">
        <v>1408</v>
      </c>
      <c r="C1911">
        <f>_xlfn.XLOOKUP($B1911,IMDB_Movies_2[movie_title],IMDB_Movies_2[gross])</f>
        <v>71975611</v>
      </c>
      <c r="D1911">
        <f>_xlfn.XLOOKUP($B1911,IMDB_Movies_2[movie_title],IMDB_Movies_2[budget])</f>
        <v>25000000</v>
      </c>
      <c r="E1911" s="1">
        <f t="shared" si="29"/>
        <v>46975611</v>
      </c>
    </row>
    <row r="1912" spans="2:5" x14ac:dyDescent="0.3">
      <c r="B1912" t="str">
        <v>Spaceballs</v>
      </c>
      <c r="C1912">
        <f>_xlfn.XLOOKUP($B1912,IMDB_Movies_2[movie_title],IMDB_Movies_2[gross])</f>
        <v>38119483</v>
      </c>
      <c r="D1912">
        <f>_xlfn.XLOOKUP($B1912,IMDB_Movies_2[movie_title],IMDB_Movies_2[budget])</f>
        <v>22700000</v>
      </c>
      <c r="E1912" s="1">
        <f t="shared" si="29"/>
        <v>15419483</v>
      </c>
    </row>
    <row r="1913" spans="2:5" x14ac:dyDescent="0.3">
      <c r="B1913" t="str">
        <v>The Water Diviner</v>
      </c>
      <c r="C1913">
        <f>_xlfn.XLOOKUP($B1913,IMDB_Movies_2[movie_title],IMDB_Movies_2[gross])</f>
        <v>4190530</v>
      </c>
      <c r="D1913">
        <f>_xlfn.XLOOKUP($B1913,IMDB_Movies_2[movie_title],IMDB_Movies_2[budget])</f>
        <v>22500000</v>
      </c>
      <c r="E1913" s="1">
        <f t="shared" si="29"/>
        <v>-18309470</v>
      </c>
    </row>
    <row r="1914" spans="2:5" x14ac:dyDescent="0.3">
      <c r="B1914" t="str">
        <v>Ghost</v>
      </c>
      <c r="C1914">
        <f>_xlfn.XLOOKUP($B1914,IMDB_Movies_2[movie_title],IMDB_Movies_2[gross])</f>
        <v>217631306</v>
      </c>
      <c r="D1914">
        <f>_xlfn.XLOOKUP($B1914,IMDB_Movies_2[movie_title],IMDB_Movies_2[budget])</f>
        <v>22000000</v>
      </c>
      <c r="E1914" s="1">
        <f t="shared" si="29"/>
        <v>195631306</v>
      </c>
    </row>
    <row r="1915" spans="2:5" x14ac:dyDescent="0.3">
      <c r="B1915" t="str">
        <v>There's Something About Mary</v>
      </c>
      <c r="C1915">
        <f>_xlfn.XLOOKUP($B1915,IMDB_Movies_2[movie_title],IMDB_Movies_2[gross])</f>
        <v>176483808</v>
      </c>
      <c r="D1915">
        <f>_xlfn.XLOOKUP($B1915,IMDB_Movies_2[movie_title],IMDB_Movies_2[budget])</f>
        <v>23000000</v>
      </c>
      <c r="E1915" s="1">
        <f t="shared" si="29"/>
        <v>153483808</v>
      </c>
    </row>
    <row r="1916" spans="2:5" x14ac:dyDescent="0.3">
      <c r="B1916" t="str">
        <v>The Santa Clause</v>
      </c>
      <c r="C1916">
        <f>_xlfn.XLOOKUP($B1916,IMDB_Movies_2[movie_title],IMDB_Movies_2[gross])</f>
        <v>144833357</v>
      </c>
      <c r="D1916">
        <f>_xlfn.XLOOKUP($B1916,IMDB_Movies_2[movie_title],IMDB_Movies_2[budget])</f>
        <v>22000000</v>
      </c>
      <c r="E1916" s="1">
        <f t="shared" si="29"/>
        <v>122833357</v>
      </c>
    </row>
    <row r="1917" spans="2:5" x14ac:dyDescent="0.3">
      <c r="B1917" t="str">
        <v>The Rookie</v>
      </c>
      <c r="C1917">
        <f>_xlfn.XLOOKUP($B1917,IMDB_Movies_2[movie_title],IMDB_Movies_2[gross])</f>
        <v>75597042</v>
      </c>
      <c r="D1917">
        <f>_xlfn.XLOOKUP($B1917,IMDB_Movies_2[movie_title],IMDB_Movies_2[budget])</f>
        <v>20000000</v>
      </c>
      <c r="E1917" s="1">
        <f t="shared" si="29"/>
        <v>55597042</v>
      </c>
    </row>
    <row r="1918" spans="2:5" x14ac:dyDescent="0.3">
      <c r="B1918" t="str">
        <v>The Game Plan</v>
      </c>
      <c r="C1918">
        <f>_xlfn.XLOOKUP($B1918,IMDB_Movies_2[movie_title],IMDB_Movies_2[gross])</f>
        <v>90636983</v>
      </c>
      <c r="D1918">
        <f>_xlfn.XLOOKUP($B1918,IMDB_Movies_2[movie_title],IMDB_Movies_2[budget])</f>
        <v>22000000</v>
      </c>
      <c r="E1918" s="1">
        <f t="shared" si="29"/>
        <v>68636983</v>
      </c>
    </row>
    <row r="1919" spans="2:5" x14ac:dyDescent="0.3">
      <c r="B1919" t="str">
        <v>The Bridges of Madison County</v>
      </c>
      <c r="C1919">
        <f>_xlfn.XLOOKUP($B1919,IMDB_Movies_2[movie_title],IMDB_Movies_2[gross])</f>
        <v>70960517</v>
      </c>
      <c r="D1919">
        <f>_xlfn.XLOOKUP($B1919,IMDB_Movies_2[movie_title],IMDB_Movies_2[budget])</f>
        <v>35000000</v>
      </c>
      <c r="E1919" s="1">
        <f t="shared" si="29"/>
        <v>35960517</v>
      </c>
    </row>
    <row r="1920" spans="2:5" x14ac:dyDescent="0.3">
      <c r="B1920" t="str">
        <v>The Animal</v>
      </c>
      <c r="C1920">
        <f>_xlfn.XLOOKUP($B1920,IMDB_Movies_2[movie_title],IMDB_Movies_2[gross])</f>
        <v>55762229</v>
      </c>
      <c r="D1920">
        <f>_xlfn.XLOOKUP($B1920,IMDB_Movies_2[movie_title],IMDB_Movies_2[budget])</f>
        <v>22000000</v>
      </c>
      <c r="E1920" s="1">
        <f t="shared" si="29"/>
        <v>33762229</v>
      </c>
    </row>
    <row r="1921" spans="2:5" x14ac:dyDescent="0.3">
      <c r="B1921" t="str">
        <v>The Hundred-Foot Journey</v>
      </c>
      <c r="C1921">
        <f>_xlfn.XLOOKUP($B1921,IMDB_Movies_2[movie_title],IMDB_Movies_2[gross])</f>
        <v>54235441</v>
      </c>
      <c r="D1921">
        <f>_xlfn.XLOOKUP($B1921,IMDB_Movies_2[movie_title],IMDB_Movies_2[budget])</f>
        <v>22000000</v>
      </c>
      <c r="E1921" s="1">
        <f t="shared" si="29"/>
        <v>32235441</v>
      </c>
    </row>
    <row r="1922" spans="2:5" x14ac:dyDescent="0.3">
      <c r="B1922" t="str">
        <v>The Net</v>
      </c>
      <c r="C1922">
        <f>_xlfn.XLOOKUP($B1922,IMDB_Movies_2[movie_title],IMDB_Movies_2[gross])</f>
        <v>50728000</v>
      </c>
      <c r="D1922">
        <f>_xlfn.XLOOKUP($B1922,IMDB_Movies_2[movie_title],IMDB_Movies_2[budget])</f>
        <v>22000000</v>
      </c>
      <c r="E1922" s="1">
        <f t="shared" si="29"/>
        <v>28728000</v>
      </c>
    </row>
    <row r="1923" spans="2:5" x14ac:dyDescent="0.3">
      <c r="B1923" t="str">
        <v>I Am Sam</v>
      </c>
      <c r="C1923">
        <f>_xlfn.XLOOKUP($B1923,IMDB_Movies_2[movie_title],IMDB_Movies_2[gross])</f>
        <v>40270895</v>
      </c>
      <c r="D1923">
        <f>_xlfn.XLOOKUP($B1923,IMDB_Movies_2[movie_title],IMDB_Movies_2[budget])</f>
        <v>22000000</v>
      </c>
      <c r="E1923" s="1">
        <f t="shared" si="29"/>
        <v>18270895</v>
      </c>
    </row>
    <row r="1924" spans="2:5" x14ac:dyDescent="0.3">
      <c r="B1924" t="str">
        <v>Son of God</v>
      </c>
      <c r="C1924">
        <f>_xlfn.XLOOKUP($B1924,IMDB_Movies_2[movie_title],IMDB_Movies_2[gross])</f>
        <v>59696176</v>
      </c>
      <c r="D1924">
        <f>_xlfn.XLOOKUP($B1924,IMDB_Movies_2[movie_title],IMDB_Movies_2[budget])</f>
        <v>22000000</v>
      </c>
      <c r="E1924" s="1">
        <f t="shared" si="29"/>
        <v>37696176</v>
      </c>
    </row>
    <row r="1925" spans="2:5" x14ac:dyDescent="0.3">
      <c r="B1925" t="str">
        <v>Underworld</v>
      </c>
      <c r="C1925">
        <f>_xlfn.XLOOKUP($B1925,IMDB_Movies_2[movie_title],IMDB_Movies_2[gross])</f>
        <v>51483949</v>
      </c>
      <c r="D1925">
        <f>_xlfn.XLOOKUP($B1925,IMDB_Movies_2[movie_title],IMDB_Movies_2[budget])</f>
        <v>22000000</v>
      </c>
      <c r="E1925" s="1">
        <f t="shared" ref="E1925:E1988" si="30">C1925-D1925</f>
        <v>29483949</v>
      </c>
    </row>
    <row r="1926" spans="2:5" x14ac:dyDescent="0.3">
      <c r="B1926" t="str">
        <v>Derailed</v>
      </c>
      <c r="C1926">
        <f>_xlfn.XLOOKUP($B1926,IMDB_Movies_2[movie_title],IMDB_Movies_2[gross])</f>
        <v>36020063</v>
      </c>
      <c r="D1926">
        <f>_xlfn.XLOOKUP($B1926,IMDB_Movies_2[movie_title],IMDB_Movies_2[budget])</f>
        <v>22000000</v>
      </c>
      <c r="E1926" s="1">
        <f t="shared" si="30"/>
        <v>14020063</v>
      </c>
    </row>
    <row r="1927" spans="2:5" x14ac:dyDescent="0.3">
      <c r="B1927" t="str">
        <v>The Informant!</v>
      </c>
      <c r="C1927">
        <f>_xlfn.XLOOKUP($B1927,IMDB_Movies_2[movie_title],IMDB_Movies_2[gross])</f>
        <v>33313582</v>
      </c>
      <c r="D1927">
        <f>_xlfn.XLOOKUP($B1927,IMDB_Movies_2[movie_title],IMDB_Movies_2[budget])</f>
        <v>21000000</v>
      </c>
      <c r="E1927" s="1">
        <f t="shared" si="30"/>
        <v>12313582</v>
      </c>
    </row>
    <row r="1928" spans="2:5" x14ac:dyDescent="0.3">
      <c r="B1928" t="str">
        <v>Shadowlands</v>
      </c>
      <c r="C1928">
        <f>_xlfn.XLOOKUP($B1928,IMDB_Movies_2[movie_title],IMDB_Movies_2[gross])</f>
        <v>25842000</v>
      </c>
      <c r="D1928">
        <f>_xlfn.XLOOKUP($B1928,IMDB_Movies_2[movie_title],IMDB_Movies_2[budget])</f>
        <v>22000000</v>
      </c>
      <c r="E1928" s="1">
        <f t="shared" si="30"/>
        <v>3842000</v>
      </c>
    </row>
    <row r="1929" spans="2:5" x14ac:dyDescent="0.3">
      <c r="B1929" t="str">
        <v>Deuce Bigalow: European Gigolo</v>
      </c>
      <c r="C1929">
        <f>_xlfn.XLOOKUP($B1929,IMDB_Movies_2[movie_title],IMDB_Movies_2[gross])</f>
        <v>22264487</v>
      </c>
      <c r="D1929">
        <f>_xlfn.XLOOKUP($B1929,IMDB_Movies_2[movie_title],IMDB_Movies_2[budget])</f>
        <v>22000000</v>
      </c>
      <c r="E1929" s="1">
        <f t="shared" si="30"/>
        <v>264487</v>
      </c>
    </row>
    <row r="1930" spans="2:5" x14ac:dyDescent="0.3">
      <c r="B1930" t="str">
        <v>Delivery Man</v>
      </c>
      <c r="C1930">
        <f>_xlfn.XLOOKUP($B1930,IMDB_Movies_2[movie_title],IMDB_Movies_2[gross])</f>
        <v>30659817</v>
      </c>
      <c r="D1930">
        <f>_xlfn.XLOOKUP($B1930,IMDB_Movies_2[movie_title],IMDB_Movies_2[budget])</f>
        <v>26000000</v>
      </c>
      <c r="E1930" s="1">
        <f t="shared" si="30"/>
        <v>4659817</v>
      </c>
    </row>
    <row r="1931" spans="2:5" x14ac:dyDescent="0.3">
      <c r="B1931" t="str">
        <v>Saving Silverman</v>
      </c>
      <c r="C1931">
        <f>_xlfn.XLOOKUP($B1931,IMDB_Movies_2[movie_title],IMDB_Movies_2[gross])</f>
        <v>19351569</v>
      </c>
      <c r="D1931">
        <f>_xlfn.XLOOKUP($B1931,IMDB_Movies_2[movie_title],IMDB_Movies_2[budget])</f>
        <v>22000000</v>
      </c>
      <c r="E1931" s="1">
        <f t="shared" si="30"/>
        <v>-2648431</v>
      </c>
    </row>
    <row r="1932" spans="2:5" x14ac:dyDescent="0.3">
      <c r="B1932" t="str">
        <v>Diary of a Wimpy Kid: Dog Days</v>
      </c>
      <c r="C1932">
        <f>_xlfn.XLOOKUP($B1932,IMDB_Movies_2[movie_title],IMDB_Movies_2[gross])</f>
        <v>49002815</v>
      </c>
      <c r="D1932">
        <f>_xlfn.XLOOKUP($B1932,IMDB_Movies_2[movie_title],IMDB_Movies_2[budget])</f>
        <v>22000000</v>
      </c>
      <c r="E1932" s="1">
        <f t="shared" si="30"/>
        <v>27002815</v>
      </c>
    </row>
    <row r="1933" spans="2:5" x14ac:dyDescent="0.3">
      <c r="B1933" t="str">
        <v>Summer of Sam</v>
      </c>
      <c r="C1933">
        <f>_xlfn.XLOOKUP($B1933,IMDB_Movies_2[movie_title],IMDB_Movies_2[gross])</f>
        <v>19283782</v>
      </c>
      <c r="D1933">
        <f>_xlfn.XLOOKUP($B1933,IMDB_Movies_2[movie_title],IMDB_Movies_2[budget])</f>
        <v>22000000</v>
      </c>
      <c r="E1933" s="1">
        <f t="shared" si="30"/>
        <v>-2716218</v>
      </c>
    </row>
    <row r="1934" spans="2:5" x14ac:dyDescent="0.3">
      <c r="B1934" t="str">
        <v>Jay and Silent Bob Strike Back</v>
      </c>
      <c r="C1934">
        <f>_xlfn.XLOOKUP($B1934,IMDB_Movies_2[movie_title],IMDB_Movies_2[gross])</f>
        <v>30059386</v>
      </c>
      <c r="D1934">
        <f>_xlfn.XLOOKUP($B1934,IMDB_Movies_2[movie_title],IMDB_Movies_2[budget])</f>
        <v>22000000</v>
      </c>
      <c r="E1934" s="1">
        <f t="shared" si="30"/>
        <v>8059386</v>
      </c>
    </row>
    <row r="1935" spans="2:5" x14ac:dyDescent="0.3">
      <c r="B1935" t="str">
        <v>The Glass House</v>
      </c>
      <c r="C1935">
        <f>_xlfn.XLOOKUP($B1935,IMDB_Movies_2[movie_title],IMDB_Movies_2[gross])</f>
        <v>17951431</v>
      </c>
      <c r="D1935">
        <f>_xlfn.XLOOKUP($B1935,IMDB_Movies_2[movie_title],IMDB_Movies_2[budget])</f>
        <v>30000000</v>
      </c>
      <c r="E1935" s="1">
        <f t="shared" si="30"/>
        <v>-12048569</v>
      </c>
    </row>
    <row r="1936" spans="2:5" x14ac:dyDescent="0.3">
      <c r="B1936" t="str">
        <v>Hail, Caesar!</v>
      </c>
      <c r="C1936">
        <f>_xlfn.XLOOKUP($B1936,IMDB_Movies_2[movie_title],IMDB_Movies_2[gross])</f>
        <v>29997095</v>
      </c>
      <c r="D1936">
        <f>_xlfn.XLOOKUP($B1936,IMDB_Movies_2[movie_title],IMDB_Movies_2[budget])</f>
        <v>22000000</v>
      </c>
      <c r="E1936" s="1">
        <f t="shared" si="30"/>
        <v>7997095</v>
      </c>
    </row>
    <row r="1937" spans="2:5" x14ac:dyDescent="0.3">
      <c r="B1937" t="str">
        <v>Josie and the Pussycats</v>
      </c>
      <c r="C1937">
        <f>_xlfn.XLOOKUP($B1937,IMDB_Movies_2[movie_title],IMDB_Movies_2[gross])</f>
        <v>14252830</v>
      </c>
      <c r="D1937">
        <f>_xlfn.XLOOKUP($B1937,IMDB_Movies_2[movie_title],IMDB_Movies_2[budget])</f>
        <v>22000000</v>
      </c>
      <c r="E1937" s="1">
        <f t="shared" si="30"/>
        <v>-7747170</v>
      </c>
    </row>
    <row r="1938" spans="2:5" x14ac:dyDescent="0.3">
      <c r="B1938" t="str">
        <v>Homefront</v>
      </c>
      <c r="C1938">
        <f>_xlfn.XLOOKUP($B1938,IMDB_Movies_2[movie_title],IMDB_Movies_2[gross])</f>
        <v>19783777</v>
      </c>
      <c r="D1938">
        <f>_xlfn.XLOOKUP($B1938,IMDB_Movies_2[movie_title],IMDB_Movies_2[budget])</f>
        <v>22000000</v>
      </c>
      <c r="E1938" s="1">
        <f t="shared" si="30"/>
        <v>-2216223</v>
      </c>
    </row>
    <row r="1939" spans="2:5" x14ac:dyDescent="0.3">
      <c r="B1939" t="str">
        <v>The Little Vampire</v>
      </c>
      <c r="C1939">
        <f>_xlfn.XLOOKUP($B1939,IMDB_Movies_2[movie_title],IMDB_Movies_2[gross])</f>
        <v>13555988</v>
      </c>
      <c r="D1939">
        <f>_xlfn.XLOOKUP($B1939,IMDB_Movies_2[movie_title],IMDB_Movies_2[budget])</f>
        <v>22000000</v>
      </c>
      <c r="E1939" s="1">
        <f t="shared" si="30"/>
        <v>-8444012</v>
      </c>
    </row>
    <row r="1940" spans="2:5" x14ac:dyDescent="0.3">
      <c r="B1940" t="str">
        <v>I Heart Huckabees</v>
      </c>
      <c r="C1940">
        <f>_xlfn.XLOOKUP($B1940,IMDB_Movies_2[movie_title],IMDB_Movies_2[gross])</f>
        <v>12784713</v>
      </c>
      <c r="D1940">
        <f>_xlfn.XLOOKUP($B1940,IMDB_Movies_2[movie_title],IMDB_Movies_2[budget])</f>
        <v>22000000</v>
      </c>
      <c r="E1940" s="1">
        <f t="shared" si="30"/>
        <v>-9215287</v>
      </c>
    </row>
    <row r="1941" spans="2:5" x14ac:dyDescent="0.3">
      <c r="B1941" t="str">
        <v>RoboCop 3</v>
      </c>
      <c r="C1941">
        <f>_xlfn.XLOOKUP($B1941,IMDB_Movies_2[movie_title],IMDB_Movies_2[gross])</f>
        <v>10696210</v>
      </c>
      <c r="D1941">
        <f>_xlfn.XLOOKUP($B1941,IMDB_Movies_2[movie_title],IMDB_Movies_2[budget])</f>
        <v>23500000</v>
      </c>
      <c r="E1941" s="1">
        <f t="shared" si="30"/>
        <v>-12803790</v>
      </c>
    </row>
    <row r="1942" spans="2:5" x14ac:dyDescent="0.3">
      <c r="B1942" t="str">
        <v>Megiddo: The Omega Code 2</v>
      </c>
      <c r="C1942">
        <f>_xlfn.XLOOKUP($B1942,IMDB_Movies_2[movie_title],IMDB_Movies_2[gross])</f>
        <v>5974653</v>
      </c>
      <c r="D1942">
        <f>_xlfn.XLOOKUP($B1942,IMDB_Movies_2[movie_title],IMDB_Movies_2[budget])</f>
        <v>22000000</v>
      </c>
      <c r="E1942" s="1">
        <f t="shared" si="30"/>
        <v>-16025347</v>
      </c>
    </row>
    <row r="1943" spans="2:5" x14ac:dyDescent="0.3">
      <c r="B1943" t="str">
        <v>Darling Lili</v>
      </c>
      <c r="C1943">
        <f>_xlfn.XLOOKUP($B1943,IMDB_Movies_2[movie_title],IMDB_Movies_2[gross])</f>
        <v>5000000</v>
      </c>
      <c r="D1943">
        <f>_xlfn.XLOOKUP($B1943,IMDB_Movies_2[movie_title],IMDB_Movies_2[budget])</f>
        <v>25000000</v>
      </c>
      <c r="E1943" s="1">
        <f t="shared" si="30"/>
        <v>-20000000</v>
      </c>
    </row>
    <row r="1944" spans="2:5" x14ac:dyDescent="0.3">
      <c r="B1944" t="str">
        <v>Dudley Do-Right</v>
      </c>
      <c r="C1944">
        <f>_xlfn.XLOOKUP($B1944,IMDB_Movies_2[movie_title],IMDB_Movies_2[gross])</f>
        <v>9694105</v>
      </c>
      <c r="D1944">
        <f>_xlfn.XLOOKUP($B1944,IMDB_Movies_2[movie_title],IMDB_Movies_2[budget])</f>
        <v>22000000</v>
      </c>
      <c r="E1944" s="1">
        <f t="shared" si="30"/>
        <v>-12305895</v>
      </c>
    </row>
    <row r="1945" spans="2:5" x14ac:dyDescent="0.3">
      <c r="B1945" t="str">
        <v>The Transporter Refueled</v>
      </c>
      <c r="C1945">
        <f>_xlfn.XLOOKUP($B1945,IMDB_Movies_2[movie_title],IMDB_Movies_2[gross])</f>
        <v>16027866</v>
      </c>
      <c r="D1945">
        <f>_xlfn.XLOOKUP($B1945,IMDB_Movies_2[movie_title],IMDB_Movies_2[budget])</f>
        <v>25000000</v>
      </c>
      <c r="E1945" s="1">
        <f t="shared" si="30"/>
        <v>-8972134</v>
      </c>
    </row>
    <row r="1946" spans="2:5" x14ac:dyDescent="0.3">
      <c r="B1946" t="str">
        <v>Black Book</v>
      </c>
      <c r="C1946">
        <f>_xlfn.XLOOKUP($B1946,IMDB_Movies_2[movie_title],IMDB_Movies_2[gross])</f>
        <v>4398392</v>
      </c>
      <c r="D1946">
        <f>_xlfn.XLOOKUP($B1946,IMDB_Movies_2[movie_title],IMDB_Movies_2[budget])</f>
        <v>21000000</v>
      </c>
      <c r="E1946" s="1">
        <f t="shared" si="30"/>
        <v>-16601608</v>
      </c>
    </row>
    <row r="1947" spans="2:5" x14ac:dyDescent="0.3">
      <c r="B1947" t="str">
        <v>Joyeux Noel</v>
      </c>
      <c r="C1947">
        <f>_xlfn.XLOOKUP($B1947,IMDB_Movies_2[movie_title],IMDB_Movies_2[gross])</f>
        <v>1050445</v>
      </c>
      <c r="D1947">
        <f>_xlfn.XLOOKUP($B1947,IMDB_Movies_2[movie_title],IMDB_Movies_2[budget])</f>
        <v>22000000</v>
      </c>
      <c r="E1947" s="1">
        <f t="shared" si="30"/>
        <v>-20949555</v>
      </c>
    </row>
    <row r="1948" spans="2:5" x14ac:dyDescent="0.3">
      <c r="B1948" t="str">
        <v>Hit and Run</v>
      </c>
      <c r="C1948">
        <f>_xlfn.XLOOKUP($B1948,IMDB_Movies_2[movie_title],IMDB_Movies_2[gross])</f>
        <v>13746550</v>
      </c>
      <c r="D1948">
        <f>_xlfn.XLOOKUP($B1948,IMDB_Movies_2[movie_title],IMDB_Movies_2[budget])</f>
        <v>2000000</v>
      </c>
      <c r="E1948" s="1">
        <f t="shared" si="30"/>
        <v>11746550</v>
      </c>
    </row>
    <row r="1949" spans="2:5" x14ac:dyDescent="0.3">
      <c r="B1949" t="str">
        <v>Mad Money</v>
      </c>
      <c r="C1949">
        <f>_xlfn.XLOOKUP($B1949,IMDB_Movies_2[movie_title],IMDB_Movies_2[gross])</f>
        <v>20668843</v>
      </c>
      <c r="D1949">
        <f>_xlfn.XLOOKUP($B1949,IMDB_Movies_2[movie_title],IMDB_Movies_2[budget])</f>
        <v>22000000</v>
      </c>
      <c r="E1949" s="1">
        <f t="shared" si="30"/>
        <v>-1331157</v>
      </c>
    </row>
    <row r="1950" spans="2:5" x14ac:dyDescent="0.3">
      <c r="B1950" t="str">
        <v>Before I Go to Sleep</v>
      </c>
      <c r="C1950">
        <f>_xlfn.XLOOKUP($B1950,IMDB_Movies_2[movie_title],IMDB_Movies_2[gross])</f>
        <v>2963012</v>
      </c>
      <c r="D1950">
        <f>_xlfn.XLOOKUP($B1950,IMDB_Movies_2[movie_title],IMDB_Movies_2[budget])</f>
        <v>22000000</v>
      </c>
      <c r="E1950" s="1">
        <f t="shared" si="30"/>
        <v>-19036988</v>
      </c>
    </row>
    <row r="1951" spans="2:5" x14ac:dyDescent="0.3">
      <c r="B1951" t="str">
        <v>Stone</v>
      </c>
      <c r="C1951">
        <f>_xlfn.XLOOKUP($B1951,IMDB_Movies_2[movie_title],IMDB_Movies_2[gross])</f>
        <v>1796024</v>
      </c>
      <c r="D1951">
        <f>_xlfn.XLOOKUP($B1951,IMDB_Movies_2[movie_title],IMDB_Movies_2[budget])</f>
        <v>22000000</v>
      </c>
      <c r="E1951" s="1">
        <f t="shared" si="30"/>
        <v>-20203976</v>
      </c>
    </row>
    <row r="1952" spans="2:5" x14ac:dyDescent="0.3">
      <c r="B1952" t="str">
        <v>MoliÃ¨re</v>
      </c>
      <c r="C1952">
        <f>_xlfn.XLOOKUP($B1952,IMDB_Movies_2[movie_title],IMDB_Movies_2[gross])</f>
        <v>634277</v>
      </c>
      <c r="D1952">
        <f>_xlfn.XLOOKUP($B1952,IMDB_Movies_2[movie_title],IMDB_Movies_2[budget])</f>
        <v>16000000</v>
      </c>
      <c r="E1952" s="1">
        <f t="shared" si="30"/>
        <v>-15365723</v>
      </c>
    </row>
    <row r="1953" spans="2:5" x14ac:dyDescent="0.3">
      <c r="B1953" t="str">
        <v>Out of the Furnace</v>
      </c>
      <c r="C1953">
        <f>_xlfn.XLOOKUP($B1953,IMDB_Movies_2[movie_title],IMDB_Movies_2[gross])</f>
        <v>11326836</v>
      </c>
      <c r="D1953">
        <f>_xlfn.XLOOKUP($B1953,IMDB_Movies_2[movie_title],IMDB_Movies_2[budget])</f>
        <v>22000000</v>
      </c>
      <c r="E1953" s="1">
        <f t="shared" si="30"/>
        <v>-10673164</v>
      </c>
    </row>
    <row r="1954" spans="2:5" x14ac:dyDescent="0.3">
      <c r="B1954" t="str">
        <v>Michael Clayton</v>
      </c>
      <c r="C1954">
        <f>_xlfn.XLOOKUP($B1954,IMDB_Movies_2[movie_title],IMDB_Movies_2[gross])</f>
        <v>49024969</v>
      </c>
      <c r="D1954">
        <f>_xlfn.XLOOKUP($B1954,IMDB_Movies_2[movie_title],IMDB_Movies_2[budget])</f>
        <v>25000000</v>
      </c>
      <c r="E1954" s="1">
        <f t="shared" si="30"/>
        <v>24024969</v>
      </c>
    </row>
    <row r="1955" spans="2:5" x14ac:dyDescent="0.3">
      <c r="B1955" t="str">
        <v>My Fellow Americans</v>
      </c>
      <c r="C1955">
        <f>_xlfn.XLOOKUP($B1955,IMDB_Movies_2[movie_title],IMDB_Movies_2[gross])</f>
        <v>22294341</v>
      </c>
      <c r="D1955">
        <f>_xlfn.XLOOKUP($B1955,IMDB_Movies_2[movie_title],IMDB_Movies_2[budget])</f>
        <v>21500000</v>
      </c>
      <c r="E1955" s="1">
        <f t="shared" si="30"/>
        <v>794341</v>
      </c>
    </row>
    <row r="1956" spans="2:5" x14ac:dyDescent="0.3">
      <c r="B1956" t="str">
        <v>Arlington Road</v>
      </c>
      <c r="C1956">
        <f>_xlfn.XLOOKUP($B1956,IMDB_Movies_2[movie_title],IMDB_Movies_2[gross])</f>
        <v>24362501</v>
      </c>
      <c r="D1956">
        <f>_xlfn.XLOOKUP($B1956,IMDB_Movies_2[movie_title],IMDB_Movies_2[budget])</f>
        <v>21500000</v>
      </c>
      <c r="E1956" s="1">
        <f t="shared" si="30"/>
        <v>2862501</v>
      </c>
    </row>
    <row r="1957" spans="2:5" x14ac:dyDescent="0.3">
      <c r="B1957" t="str">
        <v>To Rome with Love</v>
      </c>
      <c r="C1957">
        <f>_xlfn.XLOOKUP($B1957,IMDB_Movies_2[movie_title],IMDB_Movies_2[gross])</f>
        <v>16684352</v>
      </c>
      <c r="D1957">
        <f>_xlfn.XLOOKUP($B1957,IMDB_Movies_2[movie_title],IMDB_Movies_2[budget])</f>
        <v>17000000</v>
      </c>
      <c r="E1957" s="1">
        <f t="shared" si="30"/>
        <v>-315648</v>
      </c>
    </row>
    <row r="1958" spans="2:5" x14ac:dyDescent="0.3">
      <c r="B1958" t="str">
        <v>Firefox</v>
      </c>
      <c r="C1958">
        <f>_xlfn.XLOOKUP($B1958,IMDB_Movies_2[movie_title],IMDB_Movies_2[gross])</f>
        <v>46700000</v>
      </c>
      <c r="D1958">
        <f>_xlfn.XLOOKUP($B1958,IMDB_Movies_2[movie_title],IMDB_Movies_2[budget])</f>
        <v>21000000</v>
      </c>
      <c r="E1958" s="1">
        <f t="shared" si="30"/>
        <v>25700000</v>
      </c>
    </row>
    <row r="1959" spans="2:5" x14ac:dyDescent="0.3">
      <c r="B1959" t="str">
        <v>South Park: Bigger Longer &amp; Uncut</v>
      </c>
      <c r="C1959">
        <f>_xlfn.XLOOKUP($B1959,IMDB_Movies_2[movie_title],IMDB_Movies_2[gross])</f>
        <v>52008288</v>
      </c>
      <c r="D1959">
        <f>_xlfn.XLOOKUP($B1959,IMDB_Movies_2[movie_title],IMDB_Movies_2[budget])</f>
        <v>21000000</v>
      </c>
      <c r="E1959" s="1">
        <f t="shared" si="30"/>
        <v>31008288</v>
      </c>
    </row>
    <row r="1960" spans="2:5" x14ac:dyDescent="0.3">
      <c r="B1960" t="str">
        <v>Death at a Funeral</v>
      </c>
      <c r="C1960">
        <f>_xlfn.XLOOKUP($B1960,IMDB_Movies_2[movie_title],IMDB_Movies_2[gross])</f>
        <v>8579684</v>
      </c>
      <c r="D1960">
        <f>_xlfn.XLOOKUP($B1960,IMDB_Movies_2[movie_title],IMDB_Movies_2[budget])</f>
        <v>9000000</v>
      </c>
      <c r="E1960" s="1">
        <f t="shared" si="30"/>
        <v>-420316</v>
      </c>
    </row>
    <row r="1961" spans="2:5" x14ac:dyDescent="0.3">
      <c r="B1961" t="str">
        <v>Teenage Mutant Ninja Turtles III</v>
      </c>
      <c r="C1961">
        <f>_xlfn.XLOOKUP($B1961,IMDB_Movies_2[movie_title],IMDB_Movies_2[gross])</f>
        <v>42660000</v>
      </c>
      <c r="D1961">
        <f>_xlfn.XLOOKUP($B1961,IMDB_Movies_2[movie_title],IMDB_Movies_2[budget])</f>
        <v>17000000</v>
      </c>
      <c r="E1961" s="1">
        <f t="shared" si="30"/>
        <v>25660000</v>
      </c>
    </row>
    <row r="1962" spans="2:5" x14ac:dyDescent="0.3">
      <c r="B1962" t="str">
        <v>Hardball</v>
      </c>
      <c r="C1962">
        <f>_xlfn.XLOOKUP($B1962,IMDB_Movies_2[movie_title],IMDB_Movies_2[gross])</f>
        <v>40219708</v>
      </c>
      <c r="D1962">
        <f>_xlfn.XLOOKUP($B1962,IMDB_Movies_2[movie_title],IMDB_Movies_2[budget])</f>
        <v>21000000</v>
      </c>
      <c r="E1962" s="1">
        <f t="shared" si="30"/>
        <v>19219708</v>
      </c>
    </row>
    <row r="1963" spans="2:5" x14ac:dyDescent="0.3">
      <c r="B1963" t="str">
        <v>Silver Linings Playbook</v>
      </c>
      <c r="C1963">
        <f>_xlfn.XLOOKUP($B1963,IMDB_Movies_2[movie_title],IMDB_Movies_2[gross])</f>
        <v>132088910</v>
      </c>
      <c r="D1963">
        <f>_xlfn.XLOOKUP($B1963,IMDB_Movies_2[movie_title],IMDB_Movies_2[budget])</f>
        <v>21000000</v>
      </c>
      <c r="E1963" s="1">
        <f t="shared" si="30"/>
        <v>111088910</v>
      </c>
    </row>
    <row r="1964" spans="2:5" x14ac:dyDescent="0.3">
      <c r="B1964" t="str">
        <v>Freedom Writers</v>
      </c>
      <c r="C1964">
        <f>_xlfn.XLOOKUP($B1964,IMDB_Movies_2[movie_title],IMDB_Movies_2[gross])</f>
        <v>36581633</v>
      </c>
      <c r="D1964">
        <f>_xlfn.XLOOKUP($B1964,IMDB_Movies_2[movie_title],IMDB_Movies_2[budget])</f>
        <v>21000000</v>
      </c>
      <c r="E1964" s="1">
        <f t="shared" si="30"/>
        <v>15581633</v>
      </c>
    </row>
    <row r="1965" spans="2:5" x14ac:dyDescent="0.3">
      <c r="B1965" t="str">
        <v>The Transporter</v>
      </c>
      <c r="C1965">
        <f>_xlfn.XLOOKUP($B1965,IMDB_Movies_2[movie_title],IMDB_Movies_2[gross])</f>
        <v>25296447</v>
      </c>
      <c r="D1965">
        <f>_xlfn.XLOOKUP($B1965,IMDB_Movies_2[movie_title],IMDB_Movies_2[budget])</f>
        <v>21000000</v>
      </c>
      <c r="E1965" s="1">
        <f t="shared" si="30"/>
        <v>4296447</v>
      </c>
    </row>
    <row r="1966" spans="2:5" x14ac:dyDescent="0.3">
      <c r="B1966" t="str">
        <v>Never Back Down</v>
      </c>
      <c r="C1966">
        <f>_xlfn.XLOOKUP($B1966,IMDB_Movies_2[movie_title],IMDB_Movies_2[gross])</f>
        <v>24848292</v>
      </c>
      <c r="D1966">
        <f>_xlfn.XLOOKUP($B1966,IMDB_Movies_2[movie_title],IMDB_Movies_2[budget])</f>
        <v>20000000</v>
      </c>
      <c r="E1966" s="1">
        <f t="shared" si="30"/>
        <v>4848292</v>
      </c>
    </row>
    <row r="1967" spans="2:5" x14ac:dyDescent="0.3">
      <c r="B1967" t="str">
        <v>The Rage: Carrie 2</v>
      </c>
      <c r="C1967">
        <f>_xlfn.XLOOKUP($B1967,IMDB_Movies_2[movie_title],IMDB_Movies_2[gross])</f>
        <v>17757087</v>
      </c>
      <c r="D1967">
        <f>_xlfn.XLOOKUP($B1967,IMDB_Movies_2[movie_title],IMDB_Movies_2[budget])</f>
        <v>21000000</v>
      </c>
      <c r="E1967" s="1">
        <f t="shared" si="30"/>
        <v>-3242913</v>
      </c>
    </row>
    <row r="1968" spans="2:5" x14ac:dyDescent="0.3">
      <c r="B1968" t="str">
        <v>Away We Go</v>
      </c>
      <c r="C1968">
        <f>_xlfn.XLOOKUP($B1968,IMDB_Movies_2[movie_title],IMDB_Movies_2[gross])</f>
        <v>9430988</v>
      </c>
      <c r="D1968">
        <f>_xlfn.XLOOKUP($B1968,IMDB_Movies_2[movie_title],IMDB_Movies_2[budget])</f>
        <v>17000000</v>
      </c>
      <c r="E1968" s="1">
        <f t="shared" si="30"/>
        <v>-7569012</v>
      </c>
    </row>
    <row r="1969" spans="2:5" x14ac:dyDescent="0.3">
      <c r="B1969" t="str">
        <v>Swing Vote</v>
      </c>
      <c r="C1969">
        <f>_xlfn.XLOOKUP($B1969,IMDB_Movies_2[movie_title],IMDB_Movies_2[gross])</f>
        <v>16284360</v>
      </c>
      <c r="D1969">
        <f>_xlfn.XLOOKUP($B1969,IMDB_Movies_2[movie_title],IMDB_Movies_2[budget])</f>
        <v>21000000</v>
      </c>
      <c r="E1969" s="1">
        <f t="shared" si="30"/>
        <v>-4715640</v>
      </c>
    </row>
    <row r="1970" spans="2:5" x14ac:dyDescent="0.3">
      <c r="B1970" t="str">
        <v>Moonlight Mile</v>
      </c>
      <c r="C1970">
        <f>_xlfn.XLOOKUP($B1970,IMDB_Movies_2[movie_title],IMDB_Movies_2[gross])</f>
        <v>6830957</v>
      </c>
      <c r="D1970">
        <f>_xlfn.XLOOKUP($B1970,IMDB_Movies_2[movie_title],IMDB_Movies_2[budget])</f>
        <v>21000000</v>
      </c>
      <c r="E1970" s="1">
        <f t="shared" si="30"/>
        <v>-14169043</v>
      </c>
    </row>
    <row r="1971" spans="2:5" x14ac:dyDescent="0.3">
      <c r="B1971" t="str">
        <v>Tinker Tailor Soldier Spy</v>
      </c>
      <c r="C1971">
        <f>_xlfn.XLOOKUP($B1971,IMDB_Movies_2[movie_title],IMDB_Movies_2[gross])</f>
        <v>24104113</v>
      </c>
      <c r="D1971">
        <f>_xlfn.XLOOKUP($B1971,IMDB_Movies_2[movie_title],IMDB_Movies_2[budget])</f>
        <v>20000000</v>
      </c>
      <c r="E1971" s="1">
        <f t="shared" si="30"/>
        <v>4104113</v>
      </c>
    </row>
    <row r="1972" spans="2:5" x14ac:dyDescent="0.3">
      <c r="B1972" t="str">
        <v>Molly</v>
      </c>
      <c r="C1972">
        <f>_xlfn.XLOOKUP($B1972,IMDB_Movies_2[movie_title],IMDB_Movies_2[gross])</f>
        <v>15593</v>
      </c>
      <c r="D1972">
        <f>_xlfn.XLOOKUP($B1972,IMDB_Movies_2[movie_title],IMDB_Movies_2[budget])</f>
        <v>21000000</v>
      </c>
      <c r="E1972" s="1">
        <f t="shared" si="30"/>
        <v>-20984407</v>
      </c>
    </row>
    <row r="1973" spans="2:5" x14ac:dyDescent="0.3">
      <c r="B1973" t="str">
        <v>The Beaver</v>
      </c>
      <c r="C1973">
        <f>_xlfn.XLOOKUP($B1973,IMDB_Movies_2[movie_title],IMDB_Movies_2[gross])</f>
        <v>958319</v>
      </c>
      <c r="D1973">
        <f>_xlfn.XLOOKUP($B1973,IMDB_Movies_2[movie_title],IMDB_Movies_2[budget])</f>
        <v>21000000</v>
      </c>
      <c r="E1973" s="1">
        <f t="shared" si="30"/>
        <v>-20041681</v>
      </c>
    </row>
    <row r="1974" spans="2:5" x14ac:dyDescent="0.3">
      <c r="B1974" t="str">
        <v>The Best Little Whorehouse in Texas</v>
      </c>
      <c r="C1974">
        <f>_xlfn.XLOOKUP($B1974,IMDB_Movies_2[movie_title],IMDB_Movies_2[gross])</f>
        <v>69700000</v>
      </c>
      <c r="D1974">
        <f>_xlfn.XLOOKUP($B1974,IMDB_Movies_2[movie_title],IMDB_Movies_2[budget])</f>
        <v>35000000</v>
      </c>
      <c r="E1974" s="1">
        <f t="shared" si="30"/>
        <v>34700000</v>
      </c>
    </row>
    <row r="1975" spans="2:5" x14ac:dyDescent="0.3">
      <c r="B1975" t="str">
        <v>eXistenZ</v>
      </c>
      <c r="C1975">
        <f>_xlfn.XLOOKUP($B1975,IMDB_Movies_2[movie_title],IMDB_Movies_2[gross])</f>
        <v>2840417</v>
      </c>
      <c r="D1975">
        <f>_xlfn.XLOOKUP($B1975,IMDB_Movies_2[movie_title],IMDB_Movies_2[budget])</f>
        <v>31000000</v>
      </c>
      <c r="E1975" s="1">
        <f t="shared" si="30"/>
        <v>-28159583</v>
      </c>
    </row>
    <row r="1976" spans="2:5" x14ac:dyDescent="0.3">
      <c r="B1976" t="str">
        <v>Raiders of the Lost Ark</v>
      </c>
      <c r="C1976">
        <f>_xlfn.XLOOKUP($B1976,IMDB_Movies_2[movie_title],IMDB_Movies_2[gross])</f>
        <v>242374454</v>
      </c>
      <c r="D1976">
        <f>_xlfn.XLOOKUP($B1976,IMDB_Movies_2[movie_title],IMDB_Movies_2[budget])</f>
        <v>18000000</v>
      </c>
      <c r="E1976" s="1">
        <f t="shared" si="30"/>
        <v>224374454</v>
      </c>
    </row>
    <row r="1977" spans="2:5" x14ac:dyDescent="0.3">
      <c r="B1977" t="str">
        <v>Home Alone 2: Lost in New York</v>
      </c>
      <c r="C1977">
        <f>_xlfn.XLOOKUP($B1977,IMDB_Movies_2[movie_title],IMDB_Movies_2[gross])</f>
        <v>173585516</v>
      </c>
      <c r="D1977">
        <f>_xlfn.XLOOKUP($B1977,IMDB_Movies_2[movie_title],IMDB_Movies_2[budget])</f>
        <v>18000000</v>
      </c>
      <c r="E1977" s="1">
        <f t="shared" si="30"/>
        <v>155585516</v>
      </c>
    </row>
    <row r="1978" spans="2:5" x14ac:dyDescent="0.3">
      <c r="B1978" t="str">
        <v>Close Encounters of the Third Kind</v>
      </c>
      <c r="C1978">
        <f>_xlfn.XLOOKUP($B1978,IMDB_Movies_2[movie_title],IMDB_Movies_2[gross])</f>
        <v>128300000</v>
      </c>
      <c r="D1978">
        <f>_xlfn.XLOOKUP($B1978,IMDB_Movies_2[movie_title],IMDB_Movies_2[budget])</f>
        <v>19400870</v>
      </c>
      <c r="E1978" s="1">
        <f t="shared" si="30"/>
        <v>108899130</v>
      </c>
    </row>
    <row r="1979" spans="2:5" x14ac:dyDescent="0.3">
      <c r="B1979" t="str">
        <v>Pulse</v>
      </c>
      <c r="C1979">
        <f>_xlfn.XLOOKUP($B1979,IMDB_Movies_2[movie_title],IMDB_Movies_2[gross])</f>
        <v>20259297</v>
      </c>
      <c r="D1979">
        <f>_xlfn.XLOOKUP($B1979,IMDB_Movies_2[movie_title],IMDB_Movies_2[budget])</f>
        <v>20000000</v>
      </c>
      <c r="E1979" s="1">
        <f t="shared" si="30"/>
        <v>259297</v>
      </c>
    </row>
    <row r="1980" spans="2:5" x14ac:dyDescent="0.3">
      <c r="B1980" t="str">
        <v>Beverly Hills Cop II</v>
      </c>
      <c r="C1980">
        <f>_xlfn.XLOOKUP($B1980,IMDB_Movies_2[movie_title],IMDB_Movies_2[gross])</f>
        <v>153665036</v>
      </c>
      <c r="D1980">
        <f>_xlfn.XLOOKUP($B1980,IMDB_Movies_2[movie_title],IMDB_Movies_2[budget])</f>
        <v>28000000</v>
      </c>
      <c r="E1980" s="1">
        <f t="shared" si="30"/>
        <v>125665036</v>
      </c>
    </row>
    <row r="1981" spans="2:5" x14ac:dyDescent="0.3">
      <c r="B1981" t="str">
        <v>Bringing Down the House</v>
      </c>
      <c r="C1981">
        <f>_xlfn.XLOOKUP($B1981,IMDB_Movies_2[movie_title],IMDB_Movies_2[gross])</f>
        <v>132541238</v>
      </c>
      <c r="D1981">
        <f>_xlfn.XLOOKUP($B1981,IMDB_Movies_2[movie_title],IMDB_Movies_2[budget])</f>
        <v>33000000</v>
      </c>
      <c r="E1981" s="1">
        <f t="shared" si="30"/>
        <v>99541238</v>
      </c>
    </row>
    <row r="1982" spans="2:5" x14ac:dyDescent="0.3">
      <c r="B1982" t="str">
        <v>The Silence of the Lambs</v>
      </c>
      <c r="C1982">
        <f>_xlfn.XLOOKUP($B1982,IMDB_Movies_2[movie_title],IMDB_Movies_2[gross])</f>
        <v>130727000</v>
      </c>
      <c r="D1982">
        <f>_xlfn.XLOOKUP($B1982,IMDB_Movies_2[movie_title],IMDB_Movies_2[budget])</f>
        <v>19000000</v>
      </c>
      <c r="E1982" s="1">
        <f t="shared" si="30"/>
        <v>111727000</v>
      </c>
    </row>
    <row r="1983" spans="2:5" x14ac:dyDescent="0.3">
      <c r="B1983" t="str">
        <v>Wayne's World</v>
      </c>
      <c r="C1983">
        <f>_xlfn.XLOOKUP($B1983,IMDB_Movies_2[movie_title],IMDB_Movies_2[gross])</f>
        <v>121697350</v>
      </c>
      <c r="D1983">
        <f>_xlfn.XLOOKUP($B1983,IMDB_Movies_2[movie_title],IMDB_Movies_2[budget])</f>
        <v>20000000</v>
      </c>
      <c r="E1983" s="1">
        <f t="shared" si="30"/>
        <v>101697350</v>
      </c>
    </row>
    <row r="1984" spans="2:5" x14ac:dyDescent="0.3">
      <c r="B1984" t="str">
        <v>Jackass 3D</v>
      </c>
      <c r="C1984">
        <f>_xlfn.XLOOKUP($B1984,IMDB_Movies_2[movie_title],IMDB_Movies_2[gross])</f>
        <v>117224271</v>
      </c>
      <c r="D1984">
        <f>_xlfn.XLOOKUP($B1984,IMDB_Movies_2[movie_title],IMDB_Movies_2[budget])</f>
        <v>20000000</v>
      </c>
      <c r="E1984" s="1">
        <f t="shared" si="30"/>
        <v>97224271</v>
      </c>
    </row>
    <row r="1985" spans="2:5" x14ac:dyDescent="0.3">
      <c r="B1985" t="str">
        <v>Jaws 2</v>
      </c>
      <c r="C1985">
        <f>_xlfn.XLOOKUP($B1985,IMDB_Movies_2[movie_title],IMDB_Movies_2[gross])</f>
        <v>102922376</v>
      </c>
      <c r="D1985">
        <f>_xlfn.XLOOKUP($B1985,IMDB_Movies_2[movie_title],IMDB_Movies_2[budget])</f>
        <v>20000000</v>
      </c>
      <c r="E1985" s="1">
        <f t="shared" si="30"/>
        <v>82922376</v>
      </c>
    </row>
    <row r="1986" spans="2:5" x14ac:dyDescent="0.3">
      <c r="B1986" t="str">
        <v>Beverly Hills Chihuahua</v>
      </c>
      <c r="C1986">
        <f>_xlfn.XLOOKUP($B1986,IMDB_Movies_2[movie_title],IMDB_Movies_2[gross])</f>
        <v>94497271</v>
      </c>
      <c r="D1986">
        <f>_xlfn.XLOOKUP($B1986,IMDB_Movies_2[movie_title],IMDB_Movies_2[budget])</f>
        <v>20000000</v>
      </c>
      <c r="E1986" s="1">
        <f t="shared" si="30"/>
        <v>74497271</v>
      </c>
    </row>
    <row r="1987" spans="2:5" x14ac:dyDescent="0.3">
      <c r="B1987" t="str">
        <v>The Conjuring</v>
      </c>
      <c r="C1987">
        <f>_xlfn.XLOOKUP($B1987,IMDB_Movies_2[movie_title],IMDB_Movies_2[gross])</f>
        <v>137387272</v>
      </c>
      <c r="D1987">
        <f>_xlfn.XLOOKUP($B1987,IMDB_Movies_2[movie_title],IMDB_Movies_2[budget])</f>
        <v>20000000</v>
      </c>
      <c r="E1987" s="1">
        <f t="shared" si="30"/>
        <v>117387272</v>
      </c>
    </row>
    <row r="1988" spans="2:5" x14ac:dyDescent="0.3">
      <c r="B1988" t="str">
        <v>Are We There Yet?</v>
      </c>
      <c r="C1988">
        <f>_xlfn.XLOOKUP($B1988,IMDB_Movies_2[movie_title],IMDB_Movies_2[gross])</f>
        <v>82301521</v>
      </c>
      <c r="D1988">
        <f>_xlfn.XLOOKUP($B1988,IMDB_Movies_2[movie_title],IMDB_Movies_2[budget])</f>
        <v>32000000</v>
      </c>
      <c r="E1988" s="1">
        <f t="shared" si="30"/>
        <v>50301521</v>
      </c>
    </row>
    <row r="1989" spans="2:5" x14ac:dyDescent="0.3">
      <c r="B1989" t="str">
        <v>Tammy</v>
      </c>
      <c r="C1989">
        <f>_xlfn.XLOOKUP($B1989,IMDB_Movies_2[movie_title],IMDB_Movies_2[gross])</f>
        <v>84518155</v>
      </c>
      <c r="D1989">
        <f>_xlfn.XLOOKUP($B1989,IMDB_Movies_2[movie_title],IMDB_Movies_2[budget])</f>
        <v>20000000</v>
      </c>
      <c r="E1989" s="1">
        <f t="shared" ref="E1989:E2052" si="31">C1989-D1989</f>
        <v>64518155</v>
      </c>
    </row>
    <row r="1990" spans="2:5" x14ac:dyDescent="0.3">
      <c r="B1990" t="str">
        <v>School of Rock</v>
      </c>
      <c r="C1990">
        <f>_xlfn.XLOOKUP($B1990,IMDB_Movies_2[movie_title],IMDB_Movies_2[gross])</f>
        <v>81257845</v>
      </c>
      <c r="D1990">
        <f>_xlfn.XLOOKUP($B1990,IMDB_Movies_2[movie_title],IMDB_Movies_2[budget])</f>
        <v>35000000</v>
      </c>
      <c r="E1990" s="1">
        <f t="shared" si="31"/>
        <v>46257845</v>
      </c>
    </row>
    <row r="1991" spans="2:5" x14ac:dyDescent="0.3">
      <c r="B1991" t="str">
        <v>Mortal Kombat</v>
      </c>
      <c r="C1991">
        <f>_xlfn.XLOOKUP($B1991,IMDB_Movies_2[movie_title],IMDB_Movies_2[gross])</f>
        <v>70360285</v>
      </c>
      <c r="D1991">
        <f>_xlfn.XLOOKUP($B1991,IMDB_Movies_2[movie_title],IMDB_Movies_2[budget])</f>
        <v>18000000</v>
      </c>
      <c r="E1991" s="1">
        <f t="shared" si="31"/>
        <v>52360285</v>
      </c>
    </row>
    <row r="1992" spans="2:5" x14ac:dyDescent="0.3">
      <c r="B1992" t="str">
        <v>White Chicks</v>
      </c>
      <c r="C1992">
        <f>_xlfn.XLOOKUP($B1992,IMDB_Movies_2[movie_title],IMDB_Movies_2[gross])</f>
        <v>69148997</v>
      </c>
      <c r="D1992">
        <f>_xlfn.XLOOKUP($B1992,IMDB_Movies_2[movie_title],IMDB_Movies_2[budget])</f>
        <v>37000000</v>
      </c>
      <c r="E1992" s="1">
        <f t="shared" si="31"/>
        <v>32148997</v>
      </c>
    </row>
    <row r="1993" spans="2:5" x14ac:dyDescent="0.3">
      <c r="B1993" t="str">
        <v>The Descendants</v>
      </c>
      <c r="C1993">
        <f>_xlfn.XLOOKUP($B1993,IMDB_Movies_2[movie_title],IMDB_Movies_2[gross])</f>
        <v>82624961</v>
      </c>
      <c r="D1993">
        <f>_xlfn.XLOOKUP($B1993,IMDB_Movies_2[movie_title],IMDB_Movies_2[budget])</f>
        <v>20000000</v>
      </c>
      <c r="E1993" s="1">
        <f t="shared" si="31"/>
        <v>62624961</v>
      </c>
    </row>
    <row r="1994" spans="2:5" x14ac:dyDescent="0.3">
      <c r="B1994" t="str">
        <v>Holes</v>
      </c>
      <c r="C1994">
        <f>_xlfn.XLOOKUP($B1994,IMDB_Movies_2[movie_title],IMDB_Movies_2[gross])</f>
        <v>67325559</v>
      </c>
      <c r="D1994">
        <f>_xlfn.XLOOKUP($B1994,IMDB_Movies_2[movie_title],IMDB_Movies_2[budget])</f>
        <v>20000000</v>
      </c>
      <c r="E1994" s="1">
        <f t="shared" si="31"/>
        <v>47325559</v>
      </c>
    </row>
    <row r="1995" spans="2:5" x14ac:dyDescent="0.3">
      <c r="B1995" t="str">
        <v>The Last Song</v>
      </c>
      <c r="C1995">
        <f>_xlfn.XLOOKUP($B1995,IMDB_Movies_2[movie_title],IMDB_Movies_2[gross])</f>
        <v>62933793</v>
      </c>
      <c r="D1995">
        <f>_xlfn.XLOOKUP($B1995,IMDB_Movies_2[movie_title],IMDB_Movies_2[budget])</f>
        <v>20000000</v>
      </c>
      <c r="E1995" s="1">
        <f t="shared" si="31"/>
        <v>42933793</v>
      </c>
    </row>
    <row r="1996" spans="2:5" x14ac:dyDescent="0.3">
      <c r="B1996" t="str">
        <v>12 Years a Slave</v>
      </c>
      <c r="C1996">
        <f>_xlfn.XLOOKUP($B1996,IMDB_Movies_2[movie_title],IMDB_Movies_2[gross])</f>
        <v>56667870</v>
      </c>
      <c r="D1996">
        <f>_xlfn.XLOOKUP($B1996,IMDB_Movies_2[movie_title],IMDB_Movies_2[budget])</f>
        <v>20000000</v>
      </c>
      <c r="E1996" s="1">
        <f t="shared" si="31"/>
        <v>36667870</v>
      </c>
    </row>
    <row r="1997" spans="2:5" x14ac:dyDescent="0.3">
      <c r="B1997" t="str">
        <v>Drumline</v>
      </c>
      <c r="C1997">
        <f>_xlfn.XLOOKUP($B1997,IMDB_Movies_2[movie_title],IMDB_Movies_2[gross])</f>
        <v>56398162</v>
      </c>
      <c r="D1997">
        <f>_xlfn.XLOOKUP($B1997,IMDB_Movies_2[movie_title],IMDB_Movies_2[budget])</f>
        <v>20000000</v>
      </c>
      <c r="E1997" s="1">
        <f t="shared" si="31"/>
        <v>36398162</v>
      </c>
    </row>
    <row r="1998" spans="2:5" x14ac:dyDescent="0.3">
      <c r="B1998" t="str">
        <v>Why Did I Get Married Too?</v>
      </c>
      <c r="C1998">
        <f>_xlfn.XLOOKUP($B1998,IMDB_Movies_2[movie_title],IMDB_Movies_2[gross])</f>
        <v>60072596</v>
      </c>
      <c r="D1998">
        <f>_xlfn.XLOOKUP($B1998,IMDB_Movies_2[movie_title],IMDB_Movies_2[budget])</f>
        <v>20000000</v>
      </c>
      <c r="E1998" s="1">
        <f t="shared" si="31"/>
        <v>40072596</v>
      </c>
    </row>
    <row r="1999" spans="2:5" x14ac:dyDescent="0.3">
      <c r="B1999" t="str">
        <v>Edward Scissorhands</v>
      </c>
      <c r="C1999">
        <f>_xlfn.XLOOKUP($B1999,IMDB_Movies_2[movie_title],IMDB_Movies_2[gross])</f>
        <v>56362352</v>
      </c>
      <c r="D1999">
        <f>_xlfn.XLOOKUP($B1999,IMDB_Movies_2[movie_title],IMDB_Movies_2[budget])</f>
        <v>20000000</v>
      </c>
      <c r="E1999" s="1">
        <f t="shared" si="31"/>
        <v>36362352</v>
      </c>
    </row>
    <row r="2000" spans="2:5" x14ac:dyDescent="0.3">
      <c r="B2000" t="str">
        <v>Me Before You</v>
      </c>
      <c r="C2000">
        <f>_xlfn.XLOOKUP($B2000,IMDB_Movies_2[movie_title],IMDB_Movies_2[gross])</f>
        <v>56154094</v>
      </c>
      <c r="D2000">
        <f>_xlfn.XLOOKUP($B2000,IMDB_Movies_2[movie_title],IMDB_Movies_2[budget])</f>
        <v>20000000</v>
      </c>
      <c r="E2000" s="1">
        <f t="shared" si="31"/>
        <v>36154094</v>
      </c>
    </row>
    <row r="2001" spans="2:5" x14ac:dyDescent="0.3">
      <c r="B2001" t="str">
        <v>Madea's Witness Protection</v>
      </c>
      <c r="C2001">
        <f>_xlfn.XLOOKUP($B2001,IMDB_Movies_2[movie_title],IMDB_Movies_2[gross])</f>
        <v>65623128</v>
      </c>
      <c r="D2001">
        <f>_xlfn.XLOOKUP($B2001,IMDB_Movies_2[movie_title],IMDB_Movies_2[budget])</f>
        <v>20000000</v>
      </c>
      <c r="E2001" s="1">
        <f t="shared" si="31"/>
        <v>45623128</v>
      </c>
    </row>
    <row r="2002" spans="2:5" x14ac:dyDescent="0.3">
      <c r="B2002" t="str">
        <v>Bad Moms</v>
      </c>
      <c r="C2002">
        <f>_xlfn.XLOOKUP($B2002,IMDB_Movies_2[movie_title],IMDB_Movies_2[gross])</f>
        <v>55461307</v>
      </c>
      <c r="D2002">
        <f>_xlfn.XLOOKUP($B2002,IMDB_Movies_2[movie_title],IMDB_Movies_2[budget])</f>
        <v>20000000</v>
      </c>
      <c r="E2002" s="1">
        <f t="shared" si="31"/>
        <v>35461307</v>
      </c>
    </row>
    <row r="2003" spans="2:5" x14ac:dyDescent="0.3">
      <c r="B2003" t="str">
        <v>Date Movie</v>
      </c>
      <c r="C2003">
        <f>_xlfn.XLOOKUP($B2003,IMDB_Movies_2[movie_title],IMDB_Movies_2[gross])</f>
        <v>48546578</v>
      </c>
      <c r="D2003">
        <f>_xlfn.XLOOKUP($B2003,IMDB_Movies_2[movie_title],IMDB_Movies_2[budget])</f>
        <v>20000000</v>
      </c>
      <c r="E2003" s="1">
        <f t="shared" si="31"/>
        <v>28546578</v>
      </c>
    </row>
    <row r="2004" spans="2:5" x14ac:dyDescent="0.3">
      <c r="B2004" t="str">
        <v>Return to Never Land</v>
      </c>
      <c r="C2004">
        <f>_xlfn.XLOOKUP($B2004,IMDB_Movies_2[movie_title],IMDB_Movies_2[gross])</f>
        <v>48423368</v>
      </c>
      <c r="D2004">
        <f>_xlfn.XLOOKUP($B2004,IMDB_Movies_2[movie_title],IMDB_Movies_2[budget])</f>
        <v>20000000</v>
      </c>
      <c r="E2004" s="1">
        <f t="shared" si="31"/>
        <v>28423368</v>
      </c>
    </row>
    <row r="2005" spans="2:5" x14ac:dyDescent="0.3">
      <c r="B2005" t="str">
        <v>Selma</v>
      </c>
      <c r="C2005">
        <f>_xlfn.XLOOKUP($B2005,IMDB_Movies_2[movie_title],IMDB_Movies_2[gross])</f>
        <v>52066000</v>
      </c>
      <c r="D2005">
        <f>_xlfn.XLOOKUP($B2005,IMDB_Movies_2[movie_title],IMDB_Movies_2[budget])</f>
        <v>20000000</v>
      </c>
      <c r="E2005" s="1">
        <f t="shared" si="31"/>
        <v>32066000</v>
      </c>
    </row>
    <row r="2006" spans="2:5" x14ac:dyDescent="0.3">
      <c r="B2006" t="str">
        <v>The Jungle Book 2</v>
      </c>
      <c r="C2006">
        <f>_xlfn.XLOOKUP($B2006,IMDB_Movies_2[movie_title],IMDB_Movies_2[gross])</f>
        <v>47887943</v>
      </c>
      <c r="D2006">
        <f>_xlfn.XLOOKUP($B2006,IMDB_Movies_2[movie_title],IMDB_Movies_2[budget])</f>
        <v>20000000</v>
      </c>
      <c r="E2006" s="1">
        <f t="shared" si="31"/>
        <v>27887943</v>
      </c>
    </row>
    <row r="2007" spans="2:5" x14ac:dyDescent="0.3">
      <c r="B2007" t="str">
        <v>Boogeyman</v>
      </c>
      <c r="C2007">
        <f>_xlfn.XLOOKUP($B2007,IMDB_Movies_2[movie_title],IMDB_Movies_2[gross])</f>
        <v>46363118</v>
      </c>
      <c r="D2007">
        <f>_xlfn.XLOOKUP($B2007,IMDB_Movies_2[movie_title],IMDB_Movies_2[budget])</f>
        <v>20000000</v>
      </c>
      <c r="E2007" s="1">
        <f t="shared" si="31"/>
        <v>26363118</v>
      </c>
    </row>
    <row r="2008" spans="2:5" x14ac:dyDescent="0.3">
      <c r="B2008" t="str">
        <v>Premonition</v>
      </c>
      <c r="C2008">
        <f>_xlfn.XLOOKUP($B2008,IMDB_Movies_2[movie_title],IMDB_Movies_2[gross])</f>
        <v>47852604</v>
      </c>
      <c r="D2008">
        <f>_xlfn.XLOOKUP($B2008,IMDB_Movies_2[movie_title],IMDB_Movies_2[budget])</f>
        <v>20000000</v>
      </c>
      <c r="E2008" s="1">
        <f t="shared" si="31"/>
        <v>27852604</v>
      </c>
    </row>
    <row r="2009" spans="2:5" x14ac:dyDescent="0.3">
      <c r="B2009" t="str">
        <v>The Tigger Movie</v>
      </c>
      <c r="C2009">
        <f>_xlfn.XLOOKUP($B2009,IMDB_Movies_2[movie_title],IMDB_Movies_2[gross])</f>
        <v>45542421</v>
      </c>
      <c r="D2009">
        <f>_xlfn.XLOOKUP($B2009,IMDB_Movies_2[movie_title],IMDB_Movies_2[budget])</f>
        <v>30000000</v>
      </c>
      <c r="E2009" s="1">
        <f t="shared" si="31"/>
        <v>15542421</v>
      </c>
    </row>
    <row r="2010" spans="2:5" x14ac:dyDescent="0.3">
      <c r="B2010" t="str">
        <v>Max</v>
      </c>
      <c r="C2010">
        <f>_xlfn.XLOOKUP($B2010,IMDB_Movies_2[movie_title],IMDB_Movies_2[gross])</f>
        <v>42652003</v>
      </c>
      <c r="D2010">
        <f>_xlfn.XLOOKUP($B2010,IMDB_Movies_2[movie_title],IMDB_Movies_2[budget])</f>
        <v>20000000</v>
      </c>
      <c r="E2010" s="1">
        <f t="shared" si="31"/>
        <v>22652003</v>
      </c>
    </row>
    <row r="2011" spans="2:5" x14ac:dyDescent="0.3">
      <c r="B2011" t="str">
        <v>Epic Movie</v>
      </c>
      <c r="C2011">
        <f>_xlfn.XLOOKUP($B2011,IMDB_Movies_2[movie_title],IMDB_Movies_2[gross])</f>
        <v>39737645</v>
      </c>
      <c r="D2011">
        <f>_xlfn.XLOOKUP($B2011,IMDB_Movies_2[movie_title],IMDB_Movies_2[budget])</f>
        <v>20000000</v>
      </c>
      <c r="E2011" s="1">
        <f t="shared" si="31"/>
        <v>19737645</v>
      </c>
    </row>
    <row r="2012" spans="2:5" x14ac:dyDescent="0.3">
      <c r="B2012" t="str">
        <v>Spotlight</v>
      </c>
      <c r="C2012">
        <f>_xlfn.XLOOKUP($B2012,IMDB_Movies_2[movie_title],IMDB_Movies_2[gross])</f>
        <v>44988180</v>
      </c>
      <c r="D2012">
        <f>_xlfn.XLOOKUP($B2012,IMDB_Movies_2[movie_title],IMDB_Movies_2[budget])</f>
        <v>20000000</v>
      </c>
      <c r="E2012" s="1">
        <f t="shared" si="31"/>
        <v>24988180</v>
      </c>
    </row>
    <row r="2013" spans="2:5" x14ac:dyDescent="0.3">
      <c r="B2013" t="str">
        <v>Lakeview Terrace</v>
      </c>
      <c r="C2013">
        <f>_xlfn.XLOOKUP($B2013,IMDB_Movies_2[movie_title],IMDB_Movies_2[gross])</f>
        <v>39263506</v>
      </c>
      <c r="D2013">
        <f>_xlfn.XLOOKUP($B2013,IMDB_Movies_2[movie_title],IMDB_Movies_2[budget])</f>
        <v>22000000</v>
      </c>
      <c r="E2013" s="1">
        <f t="shared" si="31"/>
        <v>17263506</v>
      </c>
    </row>
    <row r="2014" spans="2:5" x14ac:dyDescent="0.3">
      <c r="B2014" t="str">
        <v>The Grudge 2</v>
      </c>
      <c r="C2014">
        <f>_xlfn.XLOOKUP($B2014,IMDB_Movies_2[movie_title],IMDB_Movies_2[gross])</f>
        <v>39143839</v>
      </c>
      <c r="D2014">
        <f>_xlfn.XLOOKUP($B2014,IMDB_Movies_2[movie_title],IMDB_Movies_2[budget])</f>
        <v>20000000</v>
      </c>
      <c r="E2014" s="1">
        <f t="shared" si="31"/>
        <v>19143839</v>
      </c>
    </row>
    <row r="2015" spans="2:5" x14ac:dyDescent="0.3">
      <c r="B2015" t="str">
        <v>How Stella Got Her Groove Back</v>
      </c>
      <c r="C2015">
        <f>_xlfn.XLOOKUP($B2015,IMDB_Movies_2[movie_title],IMDB_Movies_2[gross])</f>
        <v>37672350</v>
      </c>
      <c r="D2015">
        <f>_xlfn.XLOOKUP($B2015,IMDB_Movies_2[movie_title],IMDB_Movies_2[budget])</f>
        <v>20000000</v>
      </c>
      <c r="E2015" s="1">
        <f t="shared" si="31"/>
        <v>17672350</v>
      </c>
    </row>
    <row r="2016" spans="2:5" x14ac:dyDescent="0.3">
      <c r="B2016" t="str">
        <v>Bill &amp; Ted's Bogus Journey</v>
      </c>
      <c r="C2016">
        <f>_xlfn.XLOOKUP($B2016,IMDB_Movies_2[movie_title],IMDB_Movies_2[gross])</f>
        <v>38037513</v>
      </c>
      <c r="D2016">
        <f>_xlfn.XLOOKUP($B2016,IMDB_Movies_2[movie_title],IMDB_Movies_2[budget])</f>
        <v>20000000</v>
      </c>
      <c r="E2016" s="1">
        <f t="shared" si="31"/>
        <v>18037513</v>
      </c>
    </row>
    <row r="2017" spans="2:5" x14ac:dyDescent="0.3">
      <c r="B2017" t="str">
        <v>Man of the Year</v>
      </c>
      <c r="C2017">
        <f>_xlfn.XLOOKUP($B2017,IMDB_Movies_2[movie_title],IMDB_Movies_2[gross])</f>
        <v>37442180</v>
      </c>
      <c r="D2017">
        <f>_xlfn.XLOOKUP($B2017,IMDB_Movies_2[movie_title],IMDB_Movies_2[budget])</f>
        <v>20000000</v>
      </c>
      <c r="E2017" s="1">
        <f t="shared" si="31"/>
        <v>17442180</v>
      </c>
    </row>
    <row r="2018" spans="2:5" x14ac:dyDescent="0.3">
      <c r="B2018" t="str">
        <v>The American</v>
      </c>
      <c r="C2018">
        <f>_xlfn.XLOOKUP($B2018,IMDB_Movies_2[movie_title],IMDB_Movies_2[gross])</f>
        <v>35596227</v>
      </c>
      <c r="D2018">
        <f>_xlfn.XLOOKUP($B2018,IMDB_Movies_2[movie_title],IMDB_Movies_2[budget])</f>
        <v>20000000</v>
      </c>
      <c r="E2018" s="1">
        <f t="shared" si="31"/>
        <v>15596227</v>
      </c>
    </row>
    <row r="2019" spans="2:5" x14ac:dyDescent="0.3">
      <c r="B2019" t="str">
        <v>Selena</v>
      </c>
      <c r="C2019">
        <f>_xlfn.XLOOKUP($B2019,IMDB_Movies_2[movie_title],IMDB_Movies_2[gross])</f>
        <v>35422828</v>
      </c>
      <c r="D2019">
        <f>_xlfn.XLOOKUP($B2019,IMDB_Movies_2[movie_title],IMDB_Movies_2[budget])</f>
        <v>20000000</v>
      </c>
      <c r="E2019" s="1">
        <f t="shared" si="31"/>
        <v>15422828</v>
      </c>
    </row>
    <row r="2020" spans="2:5" x14ac:dyDescent="0.3">
      <c r="B2020" t="str">
        <v>Vampires Suck</v>
      </c>
      <c r="C2020">
        <f>_xlfn.XLOOKUP($B2020,IMDB_Movies_2[movie_title],IMDB_Movies_2[gross])</f>
        <v>36658108</v>
      </c>
      <c r="D2020">
        <f>_xlfn.XLOOKUP($B2020,IMDB_Movies_2[movie_title],IMDB_Movies_2[budget])</f>
        <v>20000000</v>
      </c>
      <c r="E2020" s="1">
        <f t="shared" si="31"/>
        <v>16658108</v>
      </c>
    </row>
    <row r="2021" spans="2:5" x14ac:dyDescent="0.3">
      <c r="B2021" t="str">
        <v>Babel</v>
      </c>
      <c r="C2021">
        <f>_xlfn.XLOOKUP($B2021,IMDB_Movies_2[movie_title],IMDB_Movies_2[gross])</f>
        <v>34300771</v>
      </c>
      <c r="D2021">
        <f>_xlfn.XLOOKUP($B2021,IMDB_Movies_2[movie_title],IMDB_Movies_2[budget])</f>
        <v>25000000</v>
      </c>
      <c r="E2021" s="1">
        <f t="shared" si="31"/>
        <v>9300771</v>
      </c>
    </row>
    <row r="2022" spans="2:5" x14ac:dyDescent="0.3">
      <c r="B2022" t="str">
        <v>This Is Where I Leave You</v>
      </c>
      <c r="C2022">
        <f>_xlfn.XLOOKUP($B2022,IMDB_Movies_2[movie_title],IMDB_Movies_2[gross])</f>
        <v>34290142</v>
      </c>
      <c r="D2022">
        <f>_xlfn.XLOOKUP($B2022,IMDB_Movies_2[movie_title],IMDB_Movies_2[budget])</f>
        <v>19800000</v>
      </c>
      <c r="E2022" s="1">
        <f t="shared" si="31"/>
        <v>14490142</v>
      </c>
    </row>
    <row r="2023" spans="2:5" x14ac:dyDescent="0.3">
      <c r="B2023" t="str">
        <v>Doubt</v>
      </c>
      <c r="C2023">
        <f>_xlfn.XLOOKUP($B2023,IMDB_Movies_2[movie_title],IMDB_Movies_2[gross])</f>
        <v>33422556</v>
      </c>
      <c r="D2023">
        <f>_xlfn.XLOOKUP($B2023,IMDB_Movies_2[movie_title],IMDB_Movies_2[budget])</f>
        <v>20000000</v>
      </c>
      <c r="E2023" s="1">
        <f t="shared" si="31"/>
        <v>13422556</v>
      </c>
    </row>
    <row r="2024" spans="2:5" x14ac:dyDescent="0.3">
      <c r="B2024" t="str">
        <v>Team America: World Police</v>
      </c>
      <c r="C2024">
        <f>_xlfn.XLOOKUP($B2024,IMDB_Movies_2[movie_title],IMDB_Movies_2[gross])</f>
        <v>32774834</v>
      </c>
      <c r="D2024">
        <f>_xlfn.XLOOKUP($B2024,IMDB_Movies_2[movie_title],IMDB_Movies_2[budget])</f>
        <v>30000000</v>
      </c>
      <c r="E2024" s="1">
        <f t="shared" si="31"/>
        <v>2774834</v>
      </c>
    </row>
    <row r="2025" spans="2:5" x14ac:dyDescent="0.3">
      <c r="B2025" t="str">
        <v>Texas Chainsaw 3D</v>
      </c>
      <c r="C2025">
        <f>_xlfn.XLOOKUP($B2025,IMDB_Movies_2[movie_title],IMDB_Movies_2[gross])</f>
        <v>34334256</v>
      </c>
      <c r="D2025">
        <f>_xlfn.XLOOKUP($B2025,IMDB_Movies_2[movie_title],IMDB_Movies_2[budget])</f>
        <v>11000000</v>
      </c>
      <c r="E2025" s="1">
        <f t="shared" si="31"/>
        <v>23334256</v>
      </c>
    </row>
    <row r="2026" spans="2:5" x14ac:dyDescent="0.3">
      <c r="B2026" t="str">
        <v>Copycat</v>
      </c>
      <c r="C2026">
        <f>_xlfn.XLOOKUP($B2026,IMDB_Movies_2[movie_title],IMDB_Movies_2[gross])</f>
        <v>32051917</v>
      </c>
      <c r="D2026">
        <f>_xlfn.XLOOKUP($B2026,IMDB_Movies_2[movie_title],IMDB_Movies_2[budget])</f>
        <v>20000000</v>
      </c>
      <c r="E2026" s="1">
        <f t="shared" si="31"/>
        <v>12051917</v>
      </c>
    </row>
    <row r="2027" spans="2:5" x14ac:dyDescent="0.3">
      <c r="B2027" t="str">
        <v>Scary Movie 5</v>
      </c>
      <c r="C2027">
        <f>_xlfn.XLOOKUP($B2027,IMDB_Movies_2[movie_title],IMDB_Movies_2[gross])</f>
        <v>32014289</v>
      </c>
      <c r="D2027">
        <f>_xlfn.XLOOKUP($B2027,IMDB_Movies_2[movie_title],IMDB_Movies_2[budget])</f>
        <v>20000000</v>
      </c>
      <c r="E2027" s="1">
        <f t="shared" si="31"/>
        <v>12014289</v>
      </c>
    </row>
    <row r="2028" spans="2:5" x14ac:dyDescent="0.3">
      <c r="B2028" t="str">
        <v>Milk</v>
      </c>
      <c r="C2028">
        <f>_xlfn.XLOOKUP($B2028,IMDB_Movies_2[movie_title],IMDB_Movies_2[gross])</f>
        <v>31838002</v>
      </c>
      <c r="D2028">
        <f>_xlfn.XLOOKUP($B2028,IMDB_Movies_2[movie_title],IMDB_Movies_2[budget])</f>
        <v>20000000</v>
      </c>
      <c r="E2028" s="1">
        <f t="shared" si="31"/>
        <v>11838002</v>
      </c>
    </row>
    <row r="2029" spans="2:5" x14ac:dyDescent="0.3">
      <c r="B2029" t="str">
        <v>Risen</v>
      </c>
      <c r="C2029">
        <f>_xlfn.XLOOKUP($B2029,IMDB_Movies_2[movie_title],IMDB_Movies_2[gross])</f>
        <v>36874745</v>
      </c>
      <c r="D2029">
        <f>_xlfn.XLOOKUP($B2029,IMDB_Movies_2[movie_title],IMDB_Movies_2[budget])</f>
        <v>20000000</v>
      </c>
      <c r="E2029" s="1">
        <f t="shared" si="31"/>
        <v>16874745</v>
      </c>
    </row>
    <row r="2030" spans="2:5" x14ac:dyDescent="0.3">
      <c r="B2030" t="str">
        <v>Ghost Ship</v>
      </c>
      <c r="C2030">
        <f>_xlfn.XLOOKUP($B2030,IMDB_Movies_2[movie_title],IMDB_Movies_2[gross])</f>
        <v>30079316</v>
      </c>
      <c r="D2030">
        <f>_xlfn.XLOOKUP($B2030,IMDB_Movies_2[movie_title],IMDB_Movies_2[budget])</f>
        <v>35000000</v>
      </c>
      <c r="E2030" s="1">
        <f t="shared" si="31"/>
        <v>-4920684</v>
      </c>
    </row>
    <row r="2031" spans="2:5" x14ac:dyDescent="0.3">
      <c r="B2031" t="str">
        <v>A Very Harold &amp; Kumar 3D Christmas</v>
      </c>
      <c r="C2031">
        <f>_xlfn.XLOOKUP($B2031,IMDB_Movies_2[movie_title],IMDB_Movies_2[gross])</f>
        <v>35033759</v>
      </c>
      <c r="D2031">
        <f>_xlfn.XLOOKUP($B2031,IMDB_Movies_2[movie_title],IMDB_Movies_2[budget])</f>
        <v>19000000</v>
      </c>
      <c r="E2031" s="1">
        <f t="shared" si="31"/>
        <v>16033759</v>
      </c>
    </row>
    <row r="2032" spans="2:5" x14ac:dyDescent="0.3">
      <c r="B2032" t="str">
        <v>Wild Things</v>
      </c>
      <c r="C2032">
        <f>_xlfn.XLOOKUP($B2032,IMDB_Movies_2[movie_title],IMDB_Movies_2[gross])</f>
        <v>29753944</v>
      </c>
      <c r="D2032">
        <f>_xlfn.XLOOKUP($B2032,IMDB_Movies_2[movie_title],IMDB_Movies_2[budget])</f>
        <v>20000000</v>
      </c>
      <c r="E2032" s="1">
        <f t="shared" si="31"/>
        <v>9753944</v>
      </c>
    </row>
    <row r="2033" spans="2:5" x14ac:dyDescent="0.3">
      <c r="B2033" t="str">
        <v>The Debt</v>
      </c>
      <c r="C2033">
        <f>_xlfn.XLOOKUP($B2033,IMDB_Movies_2[movie_title],IMDB_Movies_2[gross])</f>
        <v>31146570</v>
      </c>
      <c r="D2033">
        <f>_xlfn.XLOOKUP($B2033,IMDB_Movies_2[movie_title],IMDB_Movies_2[budget])</f>
        <v>20000000</v>
      </c>
      <c r="E2033" s="1">
        <f t="shared" si="31"/>
        <v>11146570</v>
      </c>
    </row>
    <row r="2034" spans="2:5" x14ac:dyDescent="0.3">
      <c r="B2034" t="str">
        <v>High Fidelity</v>
      </c>
      <c r="C2034">
        <f>_xlfn.XLOOKUP($B2034,IMDB_Movies_2[movie_title],IMDB_Movies_2[gross])</f>
        <v>27277055</v>
      </c>
      <c r="D2034">
        <f>_xlfn.XLOOKUP($B2034,IMDB_Movies_2[movie_title],IMDB_Movies_2[budget])</f>
        <v>20000000</v>
      </c>
      <c r="E2034" s="1">
        <f t="shared" si="31"/>
        <v>7277055</v>
      </c>
    </row>
    <row r="2035" spans="2:5" x14ac:dyDescent="0.3">
      <c r="B2035" t="str">
        <v>One Missed Call</v>
      </c>
      <c r="C2035">
        <f>_xlfn.XLOOKUP($B2035,IMDB_Movies_2[movie_title],IMDB_Movies_2[gross])</f>
        <v>26876529</v>
      </c>
      <c r="D2035">
        <f>_xlfn.XLOOKUP($B2035,IMDB_Movies_2[movie_title],IMDB_Movies_2[budget])</f>
        <v>27000000</v>
      </c>
      <c r="E2035" s="1">
        <f t="shared" si="31"/>
        <v>-123471</v>
      </c>
    </row>
    <row r="2036" spans="2:5" x14ac:dyDescent="0.3">
      <c r="B2036" t="str">
        <v>Eye for an Eye</v>
      </c>
      <c r="C2036">
        <f>_xlfn.XLOOKUP($B2036,IMDB_Movies_2[movie_title],IMDB_Movies_2[gross])</f>
        <v>53146000</v>
      </c>
      <c r="D2036">
        <f>_xlfn.XLOOKUP($B2036,IMDB_Movies_2[movie_title],IMDB_Movies_2[budget])</f>
        <v>20000000</v>
      </c>
      <c r="E2036" s="1">
        <f t="shared" si="31"/>
        <v>33146000</v>
      </c>
    </row>
    <row r="2037" spans="2:5" x14ac:dyDescent="0.3">
      <c r="B2037" t="str">
        <v>The Bank Job</v>
      </c>
      <c r="C2037">
        <f>_xlfn.XLOOKUP($B2037,IMDB_Movies_2[movie_title],IMDB_Movies_2[gross])</f>
        <v>30028592</v>
      </c>
      <c r="D2037">
        <f>_xlfn.XLOOKUP($B2037,IMDB_Movies_2[movie_title],IMDB_Movies_2[budget])</f>
        <v>20000000</v>
      </c>
      <c r="E2037" s="1">
        <f t="shared" si="31"/>
        <v>10028592</v>
      </c>
    </row>
    <row r="2038" spans="2:5" x14ac:dyDescent="0.3">
      <c r="B2038" t="str">
        <v>Eternal Sunshine of the Spotless Mind</v>
      </c>
      <c r="C2038">
        <f>_xlfn.XLOOKUP($B2038,IMDB_Movies_2[movie_title],IMDB_Movies_2[gross])</f>
        <v>34126138</v>
      </c>
      <c r="D2038">
        <f>_xlfn.XLOOKUP($B2038,IMDB_Movies_2[movie_title],IMDB_Movies_2[budget])</f>
        <v>20000000</v>
      </c>
      <c r="E2038" s="1">
        <f t="shared" si="31"/>
        <v>14126138</v>
      </c>
    </row>
    <row r="2039" spans="2:5" x14ac:dyDescent="0.3">
      <c r="B2039" t="str">
        <v>You Again</v>
      </c>
      <c r="C2039">
        <f>_xlfn.XLOOKUP($B2039,IMDB_Movies_2[movie_title],IMDB_Movies_2[gross])</f>
        <v>25677801</v>
      </c>
      <c r="D2039">
        <f>_xlfn.XLOOKUP($B2039,IMDB_Movies_2[movie_title],IMDB_Movies_2[budget])</f>
        <v>20000000</v>
      </c>
      <c r="E2039" s="1">
        <f t="shared" si="31"/>
        <v>5677801</v>
      </c>
    </row>
    <row r="2040" spans="2:5" x14ac:dyDescent="0.3">
      <c r="B2040" t="str">
        <v>Street Kings</v>
      </c>
      <c r="C2040">
        <f>_xlfn.XLOOKUP($B2040,IMDB_Movies_2[movie_title],IMDB_Movies_2[gross])</f>
        <v>26415649</v>
      </c>
      <c r="D2040">
        <f>_xlfn.XLOOKUP($B2040,IMDB_Movies_2[movie_title],IMDB_Movies_2[budget])</f>
        <v>20000000</v>
      </c>
      <c r="E2040" s="1">
        <f t="shared" si="31"/>
        <v>6415649</v>
      </c>
    </row>
    <row r="2041" spans="2:5" x14ac:dyDescent="0.3">
      <c r="B2041" t="str">
        <v>The World's End</v>
      </c>
      <c r="C2041">
        <f>_xlfn.XLOOKUP($B2041,IMDB_Movies_2[movie_title],IMDB_Movies_2[gross])</f>
        <v>26003149</v>
      </c>
      <c r="D2041">
        <f>_xlfn.XLOOKUP($B2041,IMDB_Movies_2[movie_title],IMDB_Movies_2[budget])</f>
        <v>20000000</v>
      </c>
      <c r="E2041" s="1">
        <f t="shared" si="31"/>
        <v>6003149</v>
      </c>
    </row>
    <row r="2042" spans="2:5" x14ac:dyDescent="0.3">
      <c r="B2042" t="str">
        <v>Nancy Drew</v>
      </c>
      <c r="C2042">
        <f>_xlfn.XLOOKUP($B2042,IMDB_Movies_2[movie_title],IMDB_Movies_2[gross])</f>
        <v>25584685</v>
      </c>
      <c r="D2042">
        <f>_xlfn.XLOOKUP($B2042,IMDB_Movies_2[movie_title],IMDB_Movies_2[budget])</f>
        <v>20000000</v>
      </c>
      <c r="E2042" s="1">
        <f t="shared" si="31"/>
        <v>5584685</v>
      </c>
    </row>
    <row r="2043" spans="2:5" x14ac:dyDescent="0.3">
      <c r="B2043" t="str">
        <v>Daybreakers</v>
      </c>
      <c r="C2043">
        <f>_xlfn.XLOOKUP($B2043,IMDB_Movies_2[movie_title],IMDB_Movies_2[gross])</f>
        <v>29975979</v>
      </c>
      <c r="D2043">
        <f>_xlfn.XLOOKUP($B2043,IMDB_Movies_2[movie_title],IMDB_Movies_2[budget])</f>
        <v>20000000</v>
      </c>
      <c r="E2043" s="1">
        <f t="shared" si="31"/>
        <v>9975979</v>
      </c>
    </row>
    <row r="2044" spans="2:5" x14ac:dyDescent="0.3">
      <c r="B2044" t="str">
        <v>She's Out of My League</v>
      </c>
      <c r="C2044">
        <f>_xlfn.XLOOKUP($B2044,IMDB_Movies_2[movie_title],IMDB_Movies_2[gross])</f>
        <v>31584722</v>
      </c>
      <c r="D2044">
        <f>_xlfn.XLOOKUP($B2044,IMDB_Movies_2[movie_title],IMDB_Movies_2[budget])</f>
        <v>20000000</v>
      </c>
      <c r="E2044" s="1">
        <f t="shared" si="31"/>
        <v>11584722</v>
      </c>
    </row>
    <row r="2045" spans="2:5" x14ac:dyDescent="0.3">
      <c r="B2045" t="str">
        <v>Monte Carlo</v>
      </c>
      <c r="C2045">
        <f>_xlfn.XLOOKUP($B2045,IMDB_Movies_2[movie_title],IMDB_Movies_2[gross])</f>
        <v>23179303</v>
      </c>
      <c r="D2045">
        <f>_xlfn.XLOOKUP($B2045,IMDB_Movies_2[movie_title],IMDB_Movies_2[budget])</f>
        <v>20000000</v>
      </c>
      <c r="E2045" s="1">
        <f t="shared" si="31"/>
        <v>3179303</v>
      </c>
    </row>
    <row r="2046" spans="2:5" x14ac:dyDescent="0.3">
      <c r="B2046" t="str">
        <v>Stay Alive</v>
      </c>
      <c r="C2046">
        <f>_xlfn.XLOOKUP($B2046,IMDB_Movies_2[movie_title],IMDB_Movies_2[gross])</f>
        <v>23078294</v>
      </c>
      <c r="D2046">
        <f>_xlfn.XLOOKUP($B2046,IMDB_Movies_2[movie_title],IMDB_Movies_2[budget])</f>
        <v>9000000</v>
      </c>
      <c r="E2046" s="1">
        <f t="shared" si="31"/>
        <v>14078294</v>
      </c>
    </row>
    <row r="2047" spans="2:5" x14ac:dyDescent="0.3">
      <c r="B2047" t="str">
        <v>Quigley Down Under</v>
      </c>
      <c r="C2047">
        <f>_xlfn.XLOOKUP($B2047,IMDB_Movies_2[movie_title],IMDB_Movies_2[gross])</f>
        <v>21413105</v>
      </c>
      <c r="D2047">
        <f>_xlfn.XLOOKUP($B2047,IMDB_Movies_2[movie_title],IMDB_Movies_2[budget])</f>
        <v>20000000</v>
      </c>
      <c r="E2047" s="1">
        <f t="shared" si="31"/>
        <v>1413105</v>
      </c>
    </row>
    <row r="2048" spans="2:5" x14ac:dyDescent="0.3">
      <c r="B2048" t="str">
        <v>Alpha and Omega</v>
      </c>
      <c r="C2048">
        <f>_xlfn.XLOOKUP($B2048,IMDB_Movies_2[movie_title],IMDB_Movies_2[gross])</f>
        <v>25077977</v>
      </c>
      <c r="D2048">
        <f>_xlfn.XLOOKUP($B2048,IMDB_Movies_2[movie_title],IMDB_Movies_2[budget])</f>
        <v>20000000</v>
      </c>
      <c r="E2048" s="1">
        <f t="shared" si="31"/>
        <v>5077977</v>
      </c>
    </row>
    <row r="2049" spans="2:5" x14ac:dyDescent="0.3">
      <c r="B2049" t="str">
        <v>The Covenant</v>
      </c>
      <c r="C2049">
        <f>_xlfn.XLOOKUP($B2049,IMDB_Movies_2[movie_title],IMDB_Movies_2[gross])</f>
        <v>23292105</v>
      </c>
      <c r="D2049">
        <f>_xlfn.XLOOKUP($B2049,IMDB_Movies_2[movie_title],IMDB_Movies_2[budget])</f>
        <v>20000000</v>
      </c>
      <c r="E2049" s="1">
        <f t="shared" si="31"/>
        <v>3292105</v>
      </c>
    </row>
    <row r="2050" spans="2:5" x14ac:dyDescent="0.3">
      <c r="B2050" t="str">
        <v>Shorts</v>
      </c>
      <c r="C2050">
        <f>_xlfn.XLOOKUP($B2050,IMDB_Movies_2[movie_title],IMDB_Movies_2[gross])</f>
        <v>20916309</v>
      </c>
      <c r="D2050">
        <f>_xlfn.XLOOKUP($B2050,IMDB_Movies_2[movie_title],IMDB_Movies_2[budget])</f>
        <v>40000000</v>
      </c>
      <c r="E2050" s="1">
        <f t="shared" si="31"/>
        <v>-19083691</v>
      </c>
    </row>
    <row r="2051" spans="2:5" x14ac:dyDescent="0.3">
      <c r="B2051" t="str">
        <v>To Die For</v>
      </c>
      <c r="C2051">
        <f>_xlfn.XLOOKUP($B2051,IMDB_Movies_2[movie_title],IMDB_Movies_2[gross])</f>
        <v>21200000</v>
      </c>
      <c r="D2051">
        <f>_xlfn.XLOOKUP($B2051,IMDB_Movies_2[movie_title],IMDB_Movies_2[budget])</f>
        <v>20000000</v>
      </c>
      <c r="E2051" s="1">
        <f t="shared" si="31"/>
        <v>1200000</v>
      </c>
    </row>
    <row r="2052" spans="2:5" x14ac:dyDescent="0.3">
      <c r="B2052" t="str">
        <v>Nerve</v>
      </c>
      <c r="C2052">
        <f>_xlfn.XLOOKUP($B2052,IMDB_Movies_2[movie_title],IMDB_Movies_2[gross])</f>
        <v>28876924</v>
      </c>
      <c r="D2052">
        <f>_xlfn.XLOOKUP($B2052,IMDB_Movies_2[movie_title],IMDB_Movies_2[budget])</f>
        <v>20000000</v>
      </c>
      <c r="E2052" s="1">
        <f t="shared" si="31"/>
        <v>8876924</v>
      </c>
    </row>
    <row r="2053" spans="2:5" x14ac:dyDescent="0.3">
      <c r="B2053" t="str">
        <v>Vampires</v>
      </c>
      <c r="C2053">
        <f>_xlfn.XLOOKUP($B2053,IMDB_Movies_2[movie_title],IMDB_Movies_2[gross])</f>
        <v>20241395</v>
      </c>
      <c r="D2053">
        <f>_xlfn.XLOOKUP($B2053,IMDB_Movies_2[movie_title],IMDB_Movies_2[budget])</f>
        <v>20000000</v>
      </c>
      <c r="E2053" s="1">
        <f t="shared" ref="E2053:E2116" si="32">C2053-D2053</f>
        <v>241395</v>
      </c>
    </row>
    <row r="2054" spans="2:5" x14ac:dyDescent="0.3">
      <c r="B2054" t="str">
        <v>Psycho</v>
      </c>
      <c r="C2054">
        <f>_xlfn.XLOOKUP($B2054,IMDB_Movies_2[movie_title],IMDB_Movies_2[gross])</f>
        <v>32000000</v>
      </c>
      <c r="D2054">
        <f>_xlfn.XLOOKUP($B2054,IMDB_Movies_2[movie_title],IMDB_Movies_2[budget])</f>
        <v>806947</v>
      </c>
      <c r="E2054" s="1">
        <f t="shared" si="32"/>
        <v>31193053</v>
      </c>
    </row>
    <row r="2055" spans="2:5" x14ac:dyDescent="0.3">
      <c r="B2055" t="str">
        <v>My Best Friend's Girl</v>
      </c>
      <c r="C2055">
        <f>_xlfn.XLOOKUP($B2055,IMDB_Movies_2[movie_title],IMDB_Movies_2[gross])</f>
        <v>19151864</v>
      </c>
      <c r="D2055">
        <f>_xlfn.XLOOKUP($B2055,IMDB_Movies_2[movie_title],IMDB_Movies_2[budget])</f>
        <v>40000000</v>
      </c>
      <c r="E2055" s="1">
        <f t="shared" si="32"/>
        <v>-20848136</v>
      </c>
    </row>
    <row r="2056" spans="2:5" x14ac:dyDescent="0.3">
      <c r="B2056" t="str">
        <v>Endless Love</v>
      </c>
      <c r="C2056">
        <f>_xlfn.XLOOKUP($B2056,IMDB_Movies_2[movie_title],IMDB_Movies_2[gross])</f>
        <v>23393765</v>
      </c>
      <c r="D2056">
        <f>_xlfn.XLOOKUP($B2056,IMDB_Movies_2[movie_title],IMDB_Movies_2[budget])</f>
        <v>20000000</v>
      </c>
      <c r="E2056" s="1">
        <f t="shared" si="32"/>
        <v>3393765</v>
      </c>
    </row>
    <row r="2057" spans="2:5" x14ac:dyDescent="0.3">
      <c r="B2057" t="str">
        <v>Georgia Rule</v>
      </c>
      <c r="C2057">
        <f>_xlfn.XLOOKUP($B2057,IMDB_Movies_2[movie_title],IMDB_Movies_2[gross])</f>
        <v>18882880</v>
      </c>
      <c r="D2057">
        <f>_xlfn.XLOOKUP($B2057,IMDB_Movies_2[movie_title],IMDB_Movies_2[budget])</f>
        <v>20000000</v>
      </c>
      <c r="E2057" s="1">
        <f t="shared" si="32"/>
        <v>-1117120</v>
      </c>
    </row>
    <row r="2058" spans="2:5" x14ac:dyDescent="0.3">
      <c r="B2058" t="str">
        <v>Under the Rainbow</v>
      </c>
      <c r="C2058">
        <f>_xlfn.XLOOKUP($B2058,IMDB_Movies_2[movie_title],IMDB_Movies_2[gross])</f>
        <v>8500000</v>
      </c>
      <c r="D2058">
        <f>_xlfn.XLOOKUP($B2058,IMDB_Movies_2[movie_title],IMDB_Movies_2[budget])</f>
        <v>20000000</v>
      </c>
      <c r="E2058" s="1">
        <f t="shared" si="32"/>
        <v>-11500000</v>
      </c>
    </row>
    <row r="2059" spans="2:5" x14ac:dyDescent="0.3">
      <c r="B2059" t="str">
        <v>Simon Birch</v>
      </c>
      <c r="C2059">
        <f>_xlfn.XLOOKUP($B2059,IMDB_Movies_2[movie_title],IMDB_Movies_2[gross])</f>
        <v>18252684</v>
      </c>
      <c r="D2059">
        <f>_xlfn.XLOOKUP($B2059,IMDB_Movies_2[movie_title],IMDB_Movies_2[budget])</f>
        <v>30000000</v>
      </c>
      <c r="E2059" s="1">
        <f t="shared" si="32"/>
        <v>-11747316</v>
      </c>
    </row>
    <row r="2060" spans="2:5" x14ac:dyDescent="0.3">
      <c r="B2060" t="str">
        <v>Reign Over Me</v>
      </c>
      <c r="C2060">
        <f>_xlfn.XLOOKUP($B2060,IMDB_Movies_2[movie_title],IMDB_Movies_2[gross])</f>
        <v>19661987</v>
      </c>
      <c r="D2060">
        <f>_xlfn.XLOOKUP($B2060,IMDB_Movies_2[movie_title],IMDB_Movies_2[budget])</f>
        <v>20000000</v>
      </c>
      <c r="E2060" s="1">
        <f t="shared" si="32"/>
        <v>-338013</v>
      </c>
    </row>
    <row r="2061" spans="2:5" x14ac:dyDescent="0.3">
      <c r="B2061" t="str">
        <v>Into the Wild</v>
      </c>
      <c r="C2061">
        <f>_xlfn.XLOOKUP($B2061,IMDB_Movies_2[movie_title],IMDB_Movies_2[gross])</f>
        <v>18352454</v>
      </c>
      <c r="D2061">
        <f>_xlfn.XLOOKUP($B2061,IMDB_Movies_2[movie_title],IMDB_Movies_2[budget])</f>
        <v>15000000</v>
      </c>
      <c r="E2061" s="1">
        <f t="shared" si="32"/>
        <v>3352454</v>
      </c>
    </row>
    <row r="2062" spans="2:5" x14ac:dyDescent="0.3">
      <c r="B2062" t="str">
        <v>School for Scoundrels</v>
      </c>
      <c r="C2062">
        <f>_xlfn.XLOOKUP($B2062,IMDB_Movies_2[movie_title],IMDB_Movies_2[gross])</f>
        <v>17803796</v>
      </c>
      <c r="D2062">
        <f>_xlfn.XLOOKUP($B2062,IMDB_Movies_2[movie_title],IMDB_Movies_2[budget])</f>
        <v>20000000</v>
      </c>
      <c r="E2062" s="1">
        <f t="shared" si="32"/>
        <v>-2196204</v>
      </c>
    </row>
    <row r="2063" spans="2:5" x14ac:dyDescent="0.3">
      <c r="B2063" t="str">
        <v>Silent Hill: Revelation 3D</v>
      </c>
      <c r="C2063">
        <f>_xlfn.XLOOKUP($B2063,IMDB_Movies_2[movie_title],IMDB_Movies_2[gross])</f>
        <v>17529157</v>
      </c>
      <c r="D2063">
        <f>_xlfn.XLOOKUP($B2063,IMDB_Movies_2[movie_title],IMDB_Movies_2[budget])</f>
        <v>20000000</v>
      </c>
      <c r="E2063" s="1">
        <f t="shared" si="32"/>
        <v>-2470843</v>
      </c>
    </row>
    <row r="2064" spans="2:5" x14ac:dyDescent="0.3">
      <c r="B2064" t="str">
        <v>From Dusk Till Dawn</v>
      </c>
      <c r="C2064">
        <f>_xlfn.XLOOKUP($B2064,IMDB_Movies_2[movie_title],IMDB_Movies_2[gross])</f>
        <v>25753840</v>
      </c>
      <c r="D2064">
        <f>_xlfn.XLOOKUP($B2064,IMDB_Movies_2[movie_title],IMDB_Movies_2[budget])</f>
        <v>19000000</v>
      </c>
      <c r="E2064" s="1">
        <f t="shared" si="32"/>
        <v>6753840</v>
      </c>
    </row>
    <row r="2065" spans="2:5" x14ac:dyDescent="0.3">
      <c r="B2065" t="str">
        <v>Pooh's Heffalump Movie</v>
      </c>
      <c r="C2065">
        <f>_xlfn.XLOOKUP($B2065,IMDB_Movies_2[movie_title],IMDB_Movies_2[gross])</f>
        <v>18081626</v>
      </c>
      <c r="D2065">
        <f>_xlfn.XLOOKUP($B2065,IMDB_Movies_2[movie_title],IMDB_Movies_2[budget])</f>
        <v>20000000</v>
      </c>
      <c r="E2065" s="1">
        <f t="shared" si="32"/>
        <v>-1918374</v>
      </c>
    </row>
    <row r="2066" spans="2:5" x14ac:dyDescent="0.3">
      <c r="B2066" t="str">
        <v>Home for the Holidays</v>
      </c>
      <c r="C2066">
        <f>_xlfn.XLOOKUP($B2066,IMDB_Movies_2[movie_title],IMDB_Movies_2[gross])</f>
        <v>17518220</v>
      </c>
      <c r="D2066">
        <f>_xlfn.XLOOKUP($B2066,IMDB_Movies_2[movie_title],IMDB_Movies_2[budget])</f>
        <v>20000000</v>
      </c>
      <c r="E2066" s="1">
        <f t="shared" si="32"/>
        <v>-2481780</v>
      </c>
    </row>
    <row r="2067" spans="2:5" x14ac:dyDescent="0.3">
      <c r="B2067" t="str">
        <v>Kung Fu Hustle</v>
      </c>
      <c r="C2067">
        <f>_xlfn.XLOOKUP($B2067,IMDB_Movies_2[movie_title],IMDB_Movies_2[gross])</f>
        <v>17104669</v>
      </c>
      <c r="D2067">
        <f>_xlfn.XLOOKUP($B2067,IMDB_Movies_2[movie_title],IMDB_Movies_2[budget])</f>
        <v>20000000</v>
      </c>
      <c r="E2067" s="1">
        <f t="shared" si="32"/>
        <v>-2895331</v>
      </c>
    </row>
    <row r="2068" spans="2:5" x14ac:dyDescent="0.3">
      <c r="B2068" t="str">
        <v>The Country Bears</v>
      </c>
      <c r="C2068">
        <f>_xlfn.XLOOKUP($B2068,IMDB_Movies_2[movie_title],IMDB_Movies_2[gross])</f>
        <v>16988996</v>
      </c>
      <c r="D2068">
        <f>_xlfn.XLOOKUP($B2068,IMDB_Movies_2[movie_title],IMDB_Movies_2[budget])</f>
        <v>35000000</v>
      </c>
      <c r="E2068" s="1">
        <f t="shared" si="32"/>
        <v>-18011004</v>
      </c>
    </row>
    <row r="2069" spans="2:5" x14ac:dyDescent="0.3">
      <c r="B2069" t="str">
        <v>The Kite Runner</v>
      </c>
      <c r="C2069">
        <f>_xlfn.XLOOKUP($B2069,IMDB_Movies_2[movie_title],IMDB_Movies_2[gross])</f>
        <v>15797907</v>
      </c>
      <c r="D2069">
        <f>_xlfn.XLOOKUP($B2069,IMDB_Movies_2[movie_title],IMDB_Movies_2[budget])</f>
        <v>20000000</v>
      </c>
      <c r="E2069" s="1">
        <f t="shared" si="32"/>
        <v>-4202093</v>
      </c>
    </row>
    <row r="2070" spans="2:5" x14ac:dyDescent="0.3">
      <c r="B2070" t="str">
        <v>21 Grams</v>
      </c>
      <c r="C2070">
        <f>_xlfn.XLOOKUP($B2070,IMDB_Movies_2[movie_title],IMDB_Movies_2[gross])</f>
        <v>16248701</v>
      </c>
      <c r="D2070">
        <f>_xlfn.XLOOKUP($B2070,IMDB_Movies_2[movie_title],IMDB_Movies_2[budget])</f>
        <v>20000000</v>
      </c>
      <c r="E2070" s="1">
        <f t="shared" si="32"/>
        <v>-3751299</v>
      </c>
    </row>
    <row r="2071" spans="2:5" x14ac:dyDescent="0.3">
      <c r="B2071" t="str">
        <v>Paparazzi</v>
      </c>
      <c r="C2071">
        <f>_xlfn.XLOOKUP($B2071,IMDB_Movies_2[movie_title],IMDB_Movies_2[gross])</f>
        <v>15712072</v>
      </c>
      <c r="D2071">
        <f>_xlfn.XLOOKUP($B2071,IMDB_Movies_2[movie_title],IMDB_Movies_2[budget])</f>
        <v>20000000</v>
      </c>
      <c r="E2071" s="1">
        <f t="shared" si="32"/>
        <v>-4287928</v>
      </c>
    </row>
    <row r="2072" spans="2:5" x14ac:dyDescent="0.3">
      <c r="B2072" t="str">
        <v>A Guy Thing</v>
      </c>
      <c r="C2072">
        <f>_xlfn.XLOOKUP($B2072,IMDB_Movies_2[movie_title],IMDB_Movies_2[gross])</f>
        <v>15408822</v>
      </c>
      <c r="D2072">
        <f>_xlfn.XLOOKUP($B2072,IMDB_Movies_2[movie_title],IMDB_Movies_2[budget])</f>
        <v>20000000</v>
      </c>
      <c r="E2072" s="1">
        <f t="shared" si="32"/>
        <v>-4591178</v>
      </c>
    </row>
    <row r="2073" spans="2:5" x14ac:dyDescent="0.3">
      <c r="B2073" t="str">
        <v>Loser</v>
      </c>
      <c r="C2073">
        <f>_xlfn.XLOOKUP($B2073,IMDB_Movies_2[movie_title],IMDB_Movies_2[gross])</f>
        <v>15464026</v>
      </c>
      <c r="D2073">
        <f>_xlfn.XLOOKUP($B2073,IMDB_Movies_2[movie_title],IMDB_Movies_2[budget])</f>
        <v>20000000</v>
      </c>
      <c r="E2073" s="1">
        <f t="shared" si="32"/>
        <v>-4535974</v>
      </c>
    </row>
    <row r="2074" spans="2:5" x14ac:dyDescent="0.3">
      <c r="B2074" t="str">
        <v>The Greatest Story Ever Told</v>
      </c>
      <c r="C2074">
        <f>_xlfn.XLOOKUP($B2074,IMDB_Movies_2[movie_title],IMDB_Movies_2[gross])</f>
        <v>8000000</v>
      </c>
      <c r="D2074">
        <f>_xlfn.XLOOKUP($B2074,IMDB_Movies_2[movie_title],IMDB_Movies_2[budget])</f>
        <v>20000000</v>
      </c>
      <c r="E2074" s="1">
        <f t="shared" si="32"/>
        <v>-12000000</v>
      </c>
    </row>
    <row r="2075" spans="2:5" x14ac:dyDescent="0.3">
      <c r="B2075" t="str">
        <v>Disaster Movie</v>
      </c>
      <c r="C2075">
        <f>_xlfn.XLOOKUP($B2075,IMDB_Movies_2[movie_title],IMDB_Movies_2[gross])</f>
        <v>14174654</v>
      </c>
      <c r="D2075">
        <f>_xlfn.XLOOKUP($B2075,IMDB_Movies_2[movie_title],IMDB_Movies_2[budget])</f>
        <v>25000000</v>
      </c>
      <c r="E2075" s="1">
        <f t="shared" si="32"/>
        <v>-10825346</v>
      </c>
    </row>
    <row r="2076" spans="2:5" x14ac:dyDescent="0.3">
      <c r="B2076" t="str">
        <v>Armored</v>
      </c>
      <c r="C2076">
        <f>_xlfn.XLOOKUP($B2076,IMDB_Movies_2[movie_title],IMDB_Movies_2[gross])</f>
        <v>15988876</v>
      </c>
      <c r="D2076">
        <f>_xlfn.XLOOKUP($B2076,IMDB_Movies_2[movie_title],IMDB_Movies_2[budget])</f>
        <v>27000000</v>
      </c>
      <c r="E2076" s="1">
        <f t="shared" si="32"/>
        <v>-11011124</v>
      </c>
    </row>
    <row r="2077" spans="2:5" x14ac:dyDescent="0.3">
      <c r="B2077" t="str">
        <v>The Man Who Knew Too Little</v>
      </c>
      <c r="C2077">
        <f>_xlfn.XLOOKUP($B2077,IMDB_Movies_2[movie_title],IMDB_Movies_2[gross])</f>
        <v>13801755</v>
      </c>
      <c r="D2077">
        <f>_xlfn.XLOOKUP($B2077,IMDB_Movies_2[movie_title],IMDB_Movies_2[budget])</f>
        <v>20000000</v>
      </c>
      <c r="E2077" s="1">
        <f t="shared" si="32"/>
        <v>-6198245</v>
      </c>
    </row>
    <row r="2078" spans="2:5" x14ac:dyDescent="0.3">
      <c r="B2078" t="str">
        <v>What's Your Number?</v>
      </c>
      <c r="C2078">
        <f>_xlfn.XLOOKUP($B2078,IMDB_Movies_2[movie_title],IMDB_Movies_2[gross])</f>
        <v>13987482</v>
      </c>
      <c r="D2078">
        <f>_xlfn.XLOOKUP($B2078,IMDB_Movies_2[movie_title],IMDB_Movies_2[budget])</f>
        <v>20000000</v>
      </c>
      <c r="E2078" s="1">
        <f t="shared" si="32"/>
        <v>-6012518</v>
      </c>
    </row>
    <row r="2079" spans="2:5" x14ac:dyDescent="0.3">
      <c r="B2079" t="str">
        <v>Lockout</v>
      </c>
      <c r="C2079">
        <f>_xlfn.XLOOKUP($B2079,IMDB_Movies_2[movie_title],IMDB_Movies_2[gross])</f>
        <v>14291570</v>
      </c>
      <c r="D2079">
        <f>_xlfn.XLOOKUP($B2079,IMDB_Movies_2[movie_title],IMDB_Movies_2[budget])</f>
        <v>20000000</v>
      </c>
      <c r="E2079" s="1">
        <f t="shared" si="32"/>
        <v>-5708430</v>
      </c>
    </row>
    <row r="2080" spans="2:5" x14ac:dyDescent="0.3">
      <c r="B2080" t="str">
        <v>Envy</v>
      </c>
      <c r="C2080">
        <f>_xlfn.XLOOKUP($B2080,IMDB_Movies_2[movie_title],IMDB_Movies_2[gross])</f>
        <v>12181484</v>
      </c>
      <c r="D2080">
        <f>_xlfn.XLOOKUP($B2080,IMDB_Movies_2[movie_title],IMDB_Movies_2[budget])</f>
        <v>40000000</v>
      </c>
      <c r="E2080" s="1">
        <f t="shared" si="32"/>
        <v>-27818516</v>
      </c>
    </row>
    <row r="2081" spans="2:5" x14ac:dyDescent="0.3">
      <c r="B2081" t="str">
        <v>Crank: High Voltage</v>
      </c>
      <c r="C2081">
        <f>_xlfn.XLOOKUP($B2081,IMDB_Movies_2[movie_title],IMDB_Movies_2[gross])</f>
        <v>13630226</v>
      </c>
      <c r="D2081">
        <f>_xlfn.XLOOKUP($B2081,IMDB_Movies_2[movie_title],IMDB_Movies_2[budget])</f>
        <v>20000000</v>
      </c>
      <c r="E2081" s="1">
        <f t="shared" si="32"/>
        <v>-6369774</v>
      </c>
    </row>
    <row r="2082" spans="2:5" x14ac:dyDescent="0.3">
      <c r="B2082" t="str">
        <v>Bullets Over Broadway</v>
      </c>
      <c r="C2082">
        <f>_xlfn.XLOOKUP($B2082,IMDB_Movies_2[movie_title],IMDB_Movies_2[gross])</f>
        <v>13383737</v>
      </c>
      <c r="D2082">
        <f>_xlfn.XLOOKUP($B2082,IMDB_Movies_2[movie_title],IMDB_Movies_2[budget])</f>
        <v>20000000</v>
      </c>
      <c r="E2082" s="1">
        <f t="shared" si="32"/>
        <v>-6616263</v>
      </c>
    </row>
    <row r="2083" spans="2:5" x14ac:dyDescent="0.3">
      <c r="B2083" t="str">
        <v>One Night with the King</v>
      </c>
      <c r="C2083">
        <f>_xlfn.XLOOKUP($B2083,IMDB_Movies_2[movie_title],IMDB_Movies_2[gross])</f>
        <v>13391174</v>
      </c>
      <c r="D2083">
        <f>_xlfn.XLOOKUP($B2083,IMDB_Movies_2[movie_title],IMDB_Movies_2[budget])</f>
        <v>20000000</v>
      </c>
      <c r="E2083" s="1">
        <f t="shared" si="32"/>
        <v>-6608826</v>
      </c>
    </row>
    <row r="2084" spans="2:5" x14ac:dyDescent="0.3">
      <c r="B2084" t="str">
        <v>The Quiet American</v>
      </c>
      <c r="C2084">
        <f>_xlfn.XLOOKUP($B2084,IMDB_Movies_2[movie_title],IMDB_Movies_2[gross])</f>
        <v>12987647</v>
      </c>
      <c r="D2084">
        <f>_xlfn.XLOOKUP($B2084,IMDB_Movies_2[movie_title],IMDB_Movies_2[budget])</f>
        <v>30000000</v>
      </c>
      <c r="E2084" s="1">
        <f t="shared" si="32"/>
        <v>-17012353</v>
      </c>
    </row>
    <row r="2085" spans="2:5" x14ac:dyDescent="0.3">
      <c r="B2085" t="str">
        <v>The Weather Man</v>
      </c>
      <c r="C2085">
        <f>_xlfn.XLOOKUP($B2085,IMDB_Movies_2[movie_title],IMDB_Movies_2[gross])</f>
        <v>12469811</v>
      </c>
      <c r="D2085">
        <f>_xlfn.XLOOKUP($B2085,IMDB_Movies_2[movie_title],IMDB_Movies_2[budget])</f>
        <v>22000000</v>
      </c>
      <c r="E2085" s="1">
        <f t="shared" si="32"/>
        <v>-9530189</v>
      </c>
    </row>
    <row r="2086" spans="2:5" x14ac:dyDescent="0.3">
      <c r="B2086" t="str">
        <v>Undisputed</v>
      </c>
      <c r="C2086">
        <f>_xlfn.XLOOKUP($B2086,IMDB_Movies_2[movie_title],IMDB_Movies_2[gross])</f>
        <v>12398628</v>
      </c>
      <c r="D2086">
        <f>_xlfn.XLOOKUP($B2086,IMDB_Movies_2[movie_title],IMDB_Movies_2[budget])</f>
        <v>20000000</v>
      </c>
      <c r="E2086" s="1">
        <f t="shared" si="32"/>
        <v>-7601372</v>
      </c>
    </row>
    <row r="2087" spans="2:5" x14ac:dyDescent="0.3">
      <c r="B2087" t="str">
        <v>Ghost Town</v>
      </c>
      <c r="C2087">
        <f>_xlfn.XLOOKUP($B2087,IMDB_Movies_2[movie_title],IMDB_Movies_2[gross])</f>
        <v>13214030</v>
      </c>
      <c r="D2087">
        <f>_xlfn.XLOOKUP($B2087,IMDB_Movies_2[movie_title],IMDB_Movies_2[budget])</f>
        <v>20000000</v>
      </c>
      <c r="E2087" s="1">
        <f t="shared" si="32"/>
        <v>-6785970</v>
      </c>
    </row>
    <row r="2088" spans="2:5" x14ac:dyDescent="0.3">
      <c r="B2088" t="str">
        <v>12 Rounds</v>
      </c>
      <c r="C2088">
        <f>_xlfn.XLOOKUP($B2088,IMDB_Movies_2[movie_title],IMDB_Movies_2[gross])</f>
        <v>12232937</v>
      </c>
      <c r="D2088">
        <f>_xlfn.XLOOKUP($B2088,IMDB_Movies_2[movie_title],IMDB_Movies_2[budget])</f>
        <v>22000000</v>
      </c>
      <c r="E2088" s="1">
        <f t="shared" si="32"/>
        <v>-9767063</v>
      </c>
    </row>
    <row r="2089" spans="2:5" x14ac:dyDescent="0.3">
      <c r="B2089" t="str">
        <v>Let Me In</v>
      </c>
      <c r="C2089">
        <f>_xlfn.XLOOKUP($B2089,IMDB_Movies_2[movie_title],IMDB_Movies_2[gross])</f>
        <v>12134420</v>
      </c>
      <c r="D2089">
        <f>_xlfn.XLOOKUP($B2089,IMDB_Movies_2[movie_title],IMDB_Movies_2[budget])</f>
        <v>20000000</v>
      </c>
      <c r="E2089" s="1">
        <f t="shared" si="32"/>
        <v>-7865580</v>
      </c>
    </row>
    <row r="2090" spans="2:5" x14ac:dyDescent="0.3">
      <c r="B2090" t="str">
        <v>3 Ninjas Kick Back</v>
      </c>
      <c r="C2090">
        <f>_xlfn.XLOOKUP($B2090,IMDB_Movies_2[movie_title],IMDB_Movies_2[gross])</f>
        <v>11784000</v>
      </c>
      <c r="D2090">
        <f>_xlfn.XLOOKUP($B2090,IMDB_Movies_2[movie_title],IMDB_Movies_2[budget])</f>
        <v>20000000</v>
      </c>
      <c r="E2090" s="1">
        <f t="shared" si="32"/>
        <v>-8216000</v>
      </c>
    </row>
    <row r="2091" spans="2:5" x14ac:dyDescent="0.3">
      <c r="B2091" t="str">
        <v>Be Kind Rewind</v>
      </c>
      <c r="C2091">
        <f>_xlfn.XLOOKUP($B2091,IMDB_Movies_2[movie_title],IMDB_Movies_2[gross])</f>
        <v>11169531</v>
      </c>
      <c r="D2091">
        <f>_xlfn.XLOOKUP($B2091,IMDB_Movies_2[movie_title],IMDB_Movies_2[budget])</f>
        <v>20000000</v>
      </c>
      <c r="E2091" s="1">
        <f t="shared" si="32"/>
        <v>-8830469</v>
      </c>
    </row>
    <row r="2092" spans="2:5" x14ac:dyDescent="0.3">
      <c r="B2092" t="str">
        <v>Mrs Henderson Presents</v>
      </c>
      <c r="C2092">
        <f>_xlfn.XLOOKUP($B2092,IMDB_Movies_2[movie_title],IMDB_Movies_2[gross])</f>
        <v>11034436</v>
      </c>
      <c r="D2092">
        <f>_xlfn.XLOOKUP($B2092,IMDB_Movies_2[movie_title],IMDB_Movies_2[budget])</f>
        <v>20000000</v>
      </c>
      <c r="E2092" s="1">
        <f t="shared" si="32"/>
        <v>-8965564</v>
      </c>
    </row>
    <row r="2093" spans="2:5" x14ac:dyDescent="0.3">
      <c r="B2093" t="str">
        <v>Triple 9</v>
      </c>
      <c r="C2093">
        <f>_xlfn.XLOOKUP($B2093,IMDB_Movies_2[movie_title],IMDB_Movies_2[gross])</f>
        <v>12626905</v>
      </c>
      <c r="D2093">
        <f>_xlfn.XLOOKUP($B2093,IMDB_Movies_2[movie_title],IMDB_Movies_2[budget])</f>
        <v>20000000</v>
      </c>
      <c r="E2093" s="1">
        <f t="shared" si="32"/>
        <v>-7373095</v>
      </c>
    </row>
    <row r="2094" spans="2:5" x14ac:dyDescent="0.3">
      <c r="B2094" t="str">
        <v>Deconstructing Harry</v>
      </c>
      <c r="C2094">
        <f>_xlfn.XLOOKUP($B2094,IMDB_Movies_2[movie_title],IMDB_Movies_2[gross])</f>
        <v>10569071</v>
      </c>
      <c r="D2094">
        <f>_xlfn.XLOOKUP($B2094,IMDB_Movies_2[movie_title],IMDB_Movies_2[budget])</f>
        <v>20000000</v>
      </c>
      <c r="E2094" s="1">
        <f t="shared" si="32"/>
        <v>-9430929</v>
      </c>
    </row>
    <row r="2095" spans="2:5" x14ac:dyDescent="0.3">
      <c r="B2095" t="str">
        <v>Three to Tango</v>
      </c>
      <c r="C2095">
        <f>_xlfn.XLOOKUP($B2095,IMDB_Movies_2[movie_title],IMDB_Movies_2[gross])</f>
        <v>10544143</v>
      </c>
      <c r="D2095">
        <f>_xlfn.XLOOKUP($B2095,IMDB_Movies_2[movie_title],IMDB_Movies_2[budget])</f>
        <v>20000000</v>
      </c>
      <c r="E2095" s="1">
        <f t="shared" si="32"/>
        <v>-9455857</v>
      </c>
    </row>
    <row r="2096" spans="2:5" x14ac:dyDescent="0.3">
      <c r="B2096" t="str">
        <v>Burnt</v>
      </c>
      <c r="C2096">
        <f>_xlfn.XLOOKUP($B2096,IMDB_Movies_2[movie_title],IMDB_Movies_2[gross])</f>
        <v>13650738</v>
      </c>
      <c r="D2096">
        <f>_xlfn.XLOOKUP($B2096,IMDB_Movies_2[movie_title],IMDB_Movies_2[budget])</f>
        <v>20000000</v>
      </c>
      <c r="E2096" s="1">
        <f t="shared" si="32"/>
        <v>-6349262</v>
      </c>
    </row>
    <row r="2097" spans="2:5" x14ac:dyDescent="0.3">
      <c r="B2097" t="str">
        <v>We're No Angels</v>
      </c>
      <c r="C2097">
        <f>_xlfn.XLOOKUP($B2097,IMDB_Movies_2[movie_title],IMDB_Movies_2[gross])</f>
        <v>10555348</v>
      </c>
      <c r="D2097">
        <f>_xlfn.XLOOKUP($B2097,IMDB_Movies_2[movie_title],IMDB_Movies_2[budget])</f>
        <v>20000000</v>
      </c>
      <c r="E2097" s="1">
        <f t="shared" si="32"/>
        <v>-9444652</v>
      </c>
    </row>
    <row r="2098" spans="2:5" x14ac:dyDescent="0.3">
      <c r="B2098" t="str">
        <v>Everyone Says I Love You</v>
      </c>
      <c r="C2098">
        <f>_xlfn.XLOOKUP($B2098,IMDB_Movies_2[movie_title],IMDB_Movies_2[gross])</f>
        <v>9714482</v>
      </c>
      <c r="D2098">
        <f>_xlfn.XLOOKUP($B2098,IMDB_Movies_2[movie_title],IMDB_Movies_2[budget])</f>
        <v>20000000</v>
      </c>
      <c r="E2098" s="1">
        <f t="shared" si="32"/>
        <v>-10285518</v>
      </c>
    </row>
    <row r="2099" spans="2:5" x14ac:dyDescent="0.3">
      <c r="B2099" t="str">
        <v>Death Sentence</v>
      </c>
      <c r="C2099">
        <f>_xlfn.XLOOKUP($B2099,IMDB_Movies_2[movie_title],IMDB_Movies_2[gross])</f>
        <v>9525276</v>
      </c>
      <c r="D2099">
        <f>_xlfn.XLOOKUP($B2099,IMDB_Movies_2[movie_title],IMDB_Movies_2[budget])</f>
        <v>20000000</v>
      </c>
      <c r="E2099" s="1">
        <f t="shared" si="32"/>
        <v>-10474724</v>
      </c>
    </row>
    <row r="2100" spans="2:5" x14ac:dyDescent="0.3">
      <c r="B2100" t="str">
        <v>Everybody's Fine</v>
      </c>
      <c r="C2100">
        <f>_xlfn.XLOOKUP($B2100,IMDB_Movies_2[movie_title],IMDB_Movies_2[gross])</f>
        <v>8855646</v>
      </c>
      <c r="D2100">
        <f>_xlfn.XLOOKUP($B2100,IMDB_Movies_2[movie_title],IMDB_Movies_2[budget])</f>
        <v>21000000</v>
      </c>
      <c r="E2100" s="1">
        <f t="shared" si="32"/>
        <v>-12144354</v>
      </c>
    </row>
    <row r="2101" spans="2:5" x14ac:dyDescent="0.3">
      <c r="B2101" t="str">
        <v>Superbabies: Baby Geniuses 2</v>
      </c>
      <c r="C2101">
        <f>_xlfn.XLOOKUP($B2101,IMDB_Movies_2[movie_title],IMDB_Movies_2[gross])</f>
        <v>9109322</v>
      </c>
      <c r="D2101">
        <f>_xlfn.XLOOKUP($B2101,IMDB_Movies_2[movie_title],IMDB_Movies_2[budget])</f>
        <v>20000000</v>
      </c>
      <c r="E2101" s="1">
        <f t="shared" si="32"/>
        <v>-10890678</v>
      </c>
    </row>
    <row r="2102" spans="2:5" x14ac:dyDescent="0.3">
      <c r="B2102" t="str">
        <v>The Man</v>
      </c>
      <c r="C2102">
        <f>_xlfn.XLOOKUP($B2102,IMDB_Movies_2[movie_title],IMDB_Movies_2[gross])</f>
        <v>8326035</v>
      </c>
      <c r="D2102">
        <f>_xlfn.XLOOKUP($B2102,IMDB_Movies_2[movie_title],IMDB_Movies_2[budget])</f>
        <v>33000000</v>
      </c>
      <c r="E2102" s="1">
        <f t="shared" si="32"/>
        <v>-24673965</v>
      </c>
    </row>
    <row r="2103" spans="2:5" x14ac:dyDescent="0.3">
      <c r="B2103" t="str">
        <v>Code Name: The Cleaner</v>
      </c>
      <c r="C2103">
        <f>_xlfn.XLOOKUP($B2103,IMDB_Movies_2[movie_title],IMDB_Movies_2[gross])</f>
        <v>8104069</v>
      </c>
      <c r="D2103">
        <f>_xlfn.XLOOKUP($B2103,IMDB_Movies_2[movie_title],IMDB_Movies_2[budget])</f>
        <v>20000000</v>
      </c>
      <c r="E2103" s="1">
        <f t="shared" si="32"/>
        <v>-11895931</v>
      </c>
    </row>
    <row r="2104" spans="2:5" x14ac:dyDescent="0.3">
      <c r="B2104" t="str">
        <v>Connie and Carla</v>
      </c>
      <c r="C2104">
        <f>_xlfn.XLOOKUP($B2104,IMDB_Movies_2[movie_title],IMDB_Movies_2[gross])</f>
        <v>8054280</v>
      </c>
      <c r="D2104">
        <f>_xlfn.XLOOKUP($B2104,IMDB_Movies_2[movie_title],IMDB_Movies_2[budget])</f>
        <v>20000000</v>
      </c>
      <c r="E2104" s="1">
        <f t="shared" si="32"/>
        <v>-11945720</v>
      </c>
    </row>
    <row r="2105" spans="2:5" x14ac:dyDescent="0.3">
      <c r="B2105" t="str">
        <v>Inherent Vice</v>
      </c>
      <c r="C2105">
        <f>_xlfn.XLOOKUP($B2105,IMDB_Movies_2[movie_title],IMDB_Movies_2[gross])</f>
        <v>8093318</v>
      </c>
      <c r="D2105">
        <f>_xlfn.XLOOKUP($B2105,IMDB_Movies_2[movie_title],IMDB_Movies_2[budget])</f>
        <v>20000000</v>
      </c>
      <c r="E2105" s="1">
        <f t="shared" si="32"/>
        <v>-11906682</v>
      </c>
    </row>
    <row r="2106" spans="2:5" x14ac:dyDescent="0.3">
      <c r="B2106" t="str">
        <v>Doogal</v>
      </c>
      <c r="C2106">
        <f>_xlfn.XLOOKUP($B2106,IMDB_Movies_2[movie_title],IMDB_Movies_2[gross])</f>
        <v>7382993</v>
      </c>
      <c r="D2106">
        <f>_xlfn.XLOOKUP($B2106,IMDB_Movies_2[movie_title],IMDB_Movies_2[budget])</f>
        <v>20000000</v>
      </c>
      <c r="E2106" s="1">
        <f t="shared" si="32"/>
        <v>-12617007</v>
      </c>
    </row>
    <row r="2107" spans="2:5" x14ac:dyDescent="0.3">
      <c r="B2107" t="str">
        <v>Battle of the Year</v>
      </c>
      <c r="C2107">
        <f>_xlfn.XLOOKUP($B2107,IMDB_Movies_2[movie_title],IMDB_Movies_2[gross])</f>
        <v>8888355</v>
      </c>
      <c r="D2107">
        <f>_xlfn.XLOOKUP($B2107,IMDB_Movies_2[movie_title],IMDB_Movies_2[budget])</f>
        <v>20000000</v>
      </c>
      <c r="E2107" s="1">
        <f t="shared" si="32"/>
        <v>-11111645</v>
      </c>
    </row>
    <row r="2108" spans="2:5" x14ac:dyDescent="0.3">
      <c r="B2108" t="str">
        <v>An American Carol</v>
      </c>
      <c r="C2108">
        <f>_xlfn.XLOOKUP($B2108,IMDB_Movies_2[movie_title],IMDB_Movies_2[gross])</f>
        <v>7001720</v>
      </c>
      <c r="D2108">
        <f>_xlfn.XLOOKUP($B2108,IMDB_Movies_2[movie_title],IMDB_Movies_2[budget])</f>
        <v>12000000</v>
      </c>
      <c r="E2108" s="1">
        <f t="shared" si="32"/>
        <v>-4998280</v>
      </c>
    </row>
    <row r="2109" spans="2:5" x14ac:dyDescent="0.3">
      <c r="B2109" t="str">
        <v>Machete Kills</v>
      </c>
      <c r="C2109">
        <f>_xlfn.XLOOKUP($B2109,IMDB_Movies_2[movie_title],IMDB_Movies_2[gross])</f>
        <v>7268659</v>
      </c>
      <c r="D2109">
        <f>_xlfn.XLOOKUP($B2109,IMDB_Movies_2[movie_title],IMDB_Movies_2[budget])</f>
        <v>20000000</v>
      </c>
      <c r="E2109" s="1">
        <f t="shared" si="32"/>
        <v>-12731341</v>
      </c>
    </row>
    <row r="2110" spans="2:5" x14ac:dyDescent="0.3">
      <c r="B2110" t="str">
        <v>Willard</v>
      </c>
      <c r="C2110">
        <f>_xlfn.XLOOKUP($B2110,IMDB_Movies_2[movie_title],IMDB_Movies_2[gross])</f>
        <v>6852144</v>
      </c>
      <c r="D2110">
        <f>_xlfn.XLOOKUP($B2110,IMDB_Movies_2[movie_title],IMDB_Movies_2[budget])</f>
        <v>22000000</v>
      </c>
      <c r="E2110" s="1">
        <f t="shared" si="32"/>
        <v>-15147856</v>
      </c>
    </row>
    <row r="2111" spans="2:5" x14ac:dyDescent="0.3">
      <c r="B2111" t="str">
        <v>Strange Wilderness</v>
      </c>
      <c r="C2111">
        <f>_xlfn.XLOOKUP($B2111,IMDB_Movies_2[movie_title],IMDB_Movies_2[gross])</f>
        <v>6563357</v>
      </c>
      <c r="D2111">
        <f>_xlfn.XLOOKUP($B2111,IMDB_Movies_2[movie_title],IMDB_Movies_2[budget])</f>
        <v>20000000</v>
      </c>
      <c r="E2111" s="1">
        <f t="shared" si="32"/>
        <v>-13436643</v>
      </c>
    </row>
    <row r="2112" spans="2:5" x14ac:dyDescent="0.3">
      <c r="B2112" t="str">
        <v>Topsy-Turvy</v>
      </c>
      <c r="C2112">
        <f>_xlfn.XLOOKUP($B2112,IMDB_Movies_2[movie_title],IMDB_Movies_2[gross])</f>
        <v>6201757</v>
      </c>
      <c r="D2112">
        <f>_xlfn.XLOOKUP($B2112,IMDB_Movies_2[movie_title],IMDB_Movies_2[budget])</f>
        <v>10000000</v>
      </c>
      <c r="E2112" s="1">
        <f t="shared" si="32"/>
        <v>-3798243</v>
      </c>
    </row>
    <row r="2113" spans="2:5" x14ac:dyDescent="0.3">
      <c r="B2113" t="str">
        <v>Little Boy</v>
      </c>
      <c r="C2113">
        <f>_xlfn.XLOOKUP($B2113,IMDB_Movies_2[movie_title],IMDB_Movies_2[gross])</f>
        <v>6420319</v>
      </c>
      <c r="D2113">
        <f>_xlfn.XLOOKUP($B2113,IMDB_Movies_2[movie_title],IMDB_Movies_2[budget])</f>
        <v>20000000</v>
      </c>
      <c r="E2113" s="1">
        <f t="shared" si="32"/>
        <v>-13579681</v>
      </c>
    </row>
    <row r="2114" spans="2:5" x14ac:dyDescent="0.3">
      <c r="B2114" t="str">
        <v>A Dangerous Method</v>
      </c>
      <c r="C2114">
        <f>_xlfn.XLOOKUP($B2114,IMDB_Movies_2[movie_title],IMDB_Movies_2[gross])</f>
        <v>5702083</v>
      </c>
      <c r="D2114">
        <f>_xlfn.XLOOKUP($B2114,IMDB_Movies_2[movie_title],IMDB_Movies_2[budget])</f>
        <v>15000000</v>
      </c>
      <c r="E2114" s="1">
        <f t="shared" si="32"/>
        <v>-9297917</v>
      </c>
    </row>
    <row r="2115" spans="2:5" x14ac:dyDescent="0.3">
      <c r="B2115" t="str">
        <v>A Scanner Darkly</v>
      </c>
      <c r="C2115">
        <f>_xlfn.XLOOKUP($B2115,IMDB_Movies_2[movie_title],IMDB_Movies_2[gross])</f>
        <v>5480996</v>
      </c>
      <c r="D2115">
        <f>_xlfn.XLOOKUP($B2115,IMDB_Movies_2[movie_title],IMDB_Movies_2[budget])</f>
        <v>8700000</v>
      </c>
      <c r="E2115" s="1">
        <f t="shared" si="32"/>
        <v>-3219004</v>
      </c>
    </row>
    <row r="2116" spans="2:5" x14ac:dyDescent="0.3">
      <c r="B2116" t="str">
        <v>Chasing Mavericks</v>
      </c>
      <c r="C2116">
        <f>_xlfn.XLOOKUP($B2116,IMDB_Movies_2[movie_title],IMDB_Movies_2[gross])</f>
        <v>6002756</v>
      </c>
      <c r="D2116">
        <f>_xlfn.XLOOKUP($B2116,IMDB_Movies_2[movie_title],IMDB_Movies_2[budget])</f>
        <v>20000000</v>
      </c>
      <c r="E2116" s="1">
        <f t="shared" si="32"/>
        <v>-13997244</v>
      </c>
    </row>
    <row r="2117" spans="2:5" x14ac:dyDescent="0.3">
      <c r="B2117" t="str">
        <v>Alone in the Dark</v>
      </c>
      <c r="C2117">
        <f>_xlfn.XLOOKUP($B2117,IMDB_Movies_2[movie_title],IMDB_Movies_2[gross])</f>
        <v>5132655</v>
      </c>
      <c r="D2117">
        <f>_xlfn.XLOOKUP($B2117,IMDB_Movies_2[movie_title],IMDB_Movies_2[budget])</f>
        <v>20000000</v>
      </c>
      <c r="E2117" s="1">
        <f t="shared" ref="E2117:E2180" si="33">C2117-D2117</f>
        <v>-14867345</v>
      </c>
    </row>
    <row r="2118" spans="2:5" x14ac:dyDescent="0.3">
      <c r="B2118" t="str">
        <v>Bandslam</v>
      </c>
      <c r="C2118">
        <f>_xlfn.XLOOKUP($B2118,IMDB_Movies_2[movie_title],IMDB_Movies_2[gross])</f>
        <v>5205343</v>
      </c>
      <c r="D2118">
        <f>_xlfn.XLOOKUP($B2118,IMDB_Movies_2[movie_title],IMDB_Movies_2[budget])</f>
        <v>20000000</v>
      </c>
      <c r="E2118" s="1">
        <f t="shared" si="33"/>
        <v>-14794657</v>
      </c>
    </row>
    <row r="2119" spans="2:5" x14ac:dyDescent="0.3">
      <c r="B2119" t="str">
        <v>Birth</v>
      </c>
      <c r="C2119">
        <f>_xlfn.XLOOKUP($B2119,IMDB_Movies_2[movie_title],IMDB_Movies_2[gross])</f>
        <v>5005883</v>
      </c>
      <c r="D2119">
        <f>_xlfn.XLOOKUP($B2119,IMDB_Movies_2[movie_title],IMDB_Movies_2[budget])</f>
        <v>20000000</v>
      </c>
      <c r="E2119" s="1">
        <f t="shared" si="33"/>
        <v>-14994117</v>
      </c>
    </row>
    <row r="2120" spans="2:5" x14ac:dyDescent="0.3">
      <c r="B2120" t="str">
        <v>A Most Violent Year</v>
      </c>
      <c r="C2120">
        <f>_xlfn.XLOOKUP($B2120,IMDB_Movies_2[movie_title],IMDB_Movies_2[gross])</f>
        <v>5749134</v>
      </c>
      <c r="D2120">
        <f>_xlfn.XLOOKUP($B2120,IMDB_Movies_2[movie_title],IMDB_Movies_2[budget])</f>
        <v>20000000</v>
      </c>
      <c r="E2120" s="1">
        <f t="shared" si="33"/>
        <v>-14250866</v>
      </c>
    </row>
    <row r="2121" spans="2:5" x14ac:dyDescent="0.3">
      <c r="B2121" t="str">
        <v>Flash of Genius</v>
      </c>
      <c r="C2121">
        <f>_xlfn.XLOOKUP($B2121,IMDB_Movies_2[movie_title],IMDB_Movies_2[gross])</f>
        <v>4234040</v>
      </c>
      <c r="D2121">
        <f>_xlfn.XLOOKUP($B2121,IMDB_Movies_2[movie_title],IMDB_Movies_2[budget])</f>
        <v>20000000</v>
      </c>
      <c r="E2121" s="1">
        <f t="shared" si="33"/>
        <v>-15765960</v>
      </c>
    </row>
    <row r="2122" spans="2:5" x14ac:dyDescent="0.3">
      <c r="B2122" t="str">
        <v>I'm Not There.</v>
      </c>
      <c r="C2122">
        <f>_xlfn.XLOOKUP($B2122,IMDB_Movies_2[movie_title],IMDB_Movies_2[gross])</f>
        <v>4001121</v>
      </c>
      <c r="D2122">
        <f>_xlfn.XLOOKUP($B2122,IMDB_Movies_2[movie_title],IMDB_Movies_2[budget])</f>
        <v>20000000</v>
      </c>
      <c r="E2122" s="1">
        <f t="shared" si="33"/>
        <v>-15998879</v>
      </c>
    </row>
    <row r="2123" spans="2:5" x14ac:dyDescent="0.3">
      <c r="B2123" t="str">
        <v>The Cold Light of Day</v>
      </c>
      <c r="C2123">
        <f>_xlfn.XLOOKUP($B2123,IMDB_Movies_2[movie_title],IMDB_Movies_2[gross])</f>
        <v>3749061</v>
      </c>
      <c r="D2123">
        <f>_xlfn.XLOOKUP($B2123,IMDB_Movies_2[movie_title],IMDB_Movies_2[budget])</f>
        <v>20000000</v>
      </c>
      <c r="E2123" s="1">
        <f t="shared" si="33"/>
        <v>-16250939</v>
      </c>
    </row>
    <row r="2124" spans="2:5" x14ac:dyDescent="0.3">
      <c r="B2124" t="str">
        <v>The Brothers Bloom</v>
      </c>
      <c r="C2124">
        <f>_xlfn.XLOOKUP($B2124,IMDB_Movies_2[movie_title],IMDB_Movies_2[gross])</f>
        <v>3519627</v>
      </c>
      <c r="D2124">
        <f>_xlfn.XLOOKUP($B2124,IMDB_Movies_2[movie_title],IMDB_Movies_2[budget])</f>
        <v>20000000</v>
      </c>
      <c r="E2124" s="1">
        <f t="shared" si="33"/>
        <v>-16480373</v>
      </c>
    </row>
    <row r="2125" spans="2:5" x14ac:dyDescent="0.3">
      <c r="B2125" t="str">
        <v>Synecdoche, New York</v>
      </c>
      <c r="C2125">
        <f>_xlfn.XLOOKUP($B2125,IMDB_Movies_2[movie_title],IMDB_Movies_2[gross])</f>
        <v>3081925</v>
      </c>
      <c r="D2125">
        <f>_xlfn.XLOOKUP($B2125,IMDB_Movies_2[movie_title],IMDB_Movies_2[budget])</f>
        <v>21000000</v>
      </c>
      <c r="E2125" s="1">
        <f t="shared" si="33"/>
        <v>-17918075</v>
      </c>
    </row>
    <row r="2126" spans="2:5" x14ac:dyDescent="0.3">
      <c r="B2126" t="str">
        <v>Princess Mononoke</v>
      </c>
      <c r="C2126">
        <f>_xlfn.XLOOKUP($B2126,IMDB_Movies_2[movie_title],IMDB_Movies_2[gross])</f>
        <v>2298191</v>
      </c>
      <c r="D2126">
        <f>_xlfn.XLOOKUP($B2126,IMDB_Movies_2[movie_title],IMDB_Movies_2[budget])</f>
        <v>2400000000</v>
      </c>
      <c r="E2126" s="1">
        <f t="shared" si="33"/>
        <v>-2397701809</v>
      </c>
    </row>
    <row r="2127" spans="2:5" x14ac:dyDescent="0.3">
      <c r="B2127" t="str">
        <v>Bon voyage</v>
      </c>
      <c r="C2127">
        <f>_xlfn.XLOOKUP($B2127,IMDB_Movies_2[movie_title],IMDB_Movies_2[gross])</f>
        <v>2353728</v>
      </c>
      <c r="D2127">
        <f>_xlfn.XLOOKUP($B2127,IMDB_Movies_2[movie_title],IMDB_Movies_2[budget])</f>
        <v>20000000</v>
      </c>
      <c r="E2127" s="1">
        <f t="shared" si="33"/>
        <v>-17646272</v>
      </c>
    </row>
    <row r="2128" spans="2:5" x14ac:dyDescent="0.3">
      <c r="B2128" t="str">
        <v>Can't Stop the Music</v>
      </c>
      <c r="C2128">
        <f>_xlfn.XLOOKUP($B2128,IMDB_Movies_2[movie_title],IMDB_Movies_2[gross])</f>
        <v>2000000</v>
      </c>
      <c r="D2128">
        <f>_xlfn.XLOOKUP($B2128,IMDB_Movies_2[movie_title],IMDB_Movies_2[budget])</f>
        <v>20000000</v>
      </c>
      <c r="E2128" s="1">
        <f t="shared" si="33"/>
        <v>-18000000</v>
      </c>
    </row>
    <row r="2129" spans="2:5" x14ac:dyDescent="0.3">
      <c r="B2129" t="str">
        <v>The Proposition</v>
      </c>
      <c r="C2129">
        <f>_xlfn.XLOOKUP($B2129,IMDB_Movies_2[movie_title],IMDB_Movies_2[gross])</f>
        <v>1900725</v>
      </c>
      <c r="D2129">
        <f>_xlfn.XLOOKUP($B2129,IMDB_Movies_2[movie_title],IMDB_Movies_2[budget])</f>
        <v>2000000</v>
      </c>
      <c r="E2129" s="1">
        <f t="shared" si="33"/>
        <v>-99275</v>
      </c>
    </row>
    <row r="2130" spans="2:5" x14ac:dyDescent="0.3">
      <c r="B2130" t="str">
        <v>Courage</v>
      </c>
      <c r="C2130">
        <f>_xlfn.XLOOKUP($B2130,IMDB_Movies_2[movie_title],IMDB_Movies_2[gross])</f>
        <v>2246000</v>
      </c>
      <c r="D2130">
        <f>_xlfn.XLOOKUP($B2130,IMDB_Movies_2[movie_title],IMDB_Movies_2[budget])</f>
        <v>20000000</v>
      </c>
      <c r="E2130" s="1">
        <f t="shared" si="33"/>
        <v>-17754000</v>
      </c>
    </row>
    <row r="2131" spans="2:5" x14ac:dyDescent="0.3">
      <c r="B2131" t="str">
        <v>Marci X</v>
      </c>
      <c r="C2131">
        <f>_xlfn.XLOOKUP($B2131,IMDB_Movies_2[movie_title],IMDB_Movies_2[gross])</f>
        <v>1646664</v>
      </c>
      <c r="D2131">
        <f>_xlfn.XLOOKUP($B2131,IMDB_Movies_2[movie_title],IMDB_Movies_2[budget])</f>
        <v>20000000</v>
      </c>
      <c r="E2131" s="1">
        <f t="shared" si="33"/>
        <v>-18353336</v>
      </c>
    </row>
    <row r="2132" spans="2:5" x14ac:dyDescent="0.3">
      <c r="B2132" t="str">
        <v>Equilibrium</v>
      </c>
      <c r="C2132">
        <f>_xlfn.XLOOKUP($B2132,IMDB_Movies_2[movie_title],IMDB_Movies_2[gross])</f>
        <v>1190018</v>
      </c>
      <c r="D2132">
        <f>_xlfn.XLOOKUP($B2132,IMDB_Movies_2[movie_title],IMDB_Movies_2[budget])</f>
        <v>20000000</v>
      </c>
      <c r="E2132" s="1">
        <f t="shared" si="33"/>
        <v>-18809982</v>
      </c>
    </row>
    <row r="2133" spans="2:5" x14ac:dyDescent="0.3">
      <c r="B2133" t="str">
        <v>The Children of Huang Shi</v>
      </c>
      <c r="C2133">
        <f>_xlfn.XLOOKUP($B2133,IMDB_Movies_2[movie_title],IMDB_Movies_2[gross])</f>
        <v>1027749</v>
      </c>
      <c r="D2133">
        <f>_xlfn.XLOOKUP($B2133,IMDB_Movies_2[movie_title],IMDB_Movies_2[budget])</f>
        <v>40000000</v>
      </c>
      <c r="E2133" s="1">
        <f t="shared" si="33"/>
        <v>-38972251</v>
      </c>
    </row>
    <row r="2134" spans="2:5" x14ac:dyDescent="0.3">
      <c r="B2134" t="str">
        <v>The Yards</v>
      </c>
      <c r="C2134">
        <f>_xlfn.XLOOKUP($B2134,IMDB_Movies_2[movie_title],IMDB_Movies_2[gross])</f>
        <v>882710</v>
      </c>
      <c r="D2134">
        <f>_xlfn.XLOOKUP($B2134,IMDB_Movies_2[movie_title],IMDB_Movies_2[budget])</f>
        <v>24000000</v>
      </c>
      <c r="E2134" s="1">
        <f t="shared" si="33"/>
        <v>-23117290</v>
      </c>
    </row>
    <row r="2135" spans="2:5" x14ac:dyDescent="0.3">
      <c r="B2135" t="str">
        <v>The Oogieloves in the Big Balloon Adventure</v>
      </c>
      <c r="C2135">
        <f>_xlfn.XLOOKUP($B2135,IMDB_Movies_2[movie_title],IMDB_Movies_2[gross])</f>
        <v>1064277</v>
      </c>
      <c r="D2135">
        <f>_xlfn.XLOOKUP($B2135,IMDB_Movies_2[movie_title],IMDB_Movies_2[budget])</f>
        <v>20000000</v>
      </c>
      <c r="E2135" s="1">
        <f t="shared" si="33"/>
        <v>-18935723</v>
      </c>
    </row>
    <row r="2136" spans="2:5" x14ac:dyDescent="0.3">
      <c r="B2136" t="str">
        <v>By the Sea</v>
      </c>
      <c r="C2136">
        <f>_xlfn.XLOOKUP($B2136,IMDB_Movies_2[movie_title],IMDB_Movies_2[gross])</f>
        <v>531009</v>
      </c>
      <c r="D2136">
        <f>_xlfn.XLOOKUP($B2136,IMDB_Movies_2[movie_title],IMDB_Movies_2[budget])</f>
        <v>10000000</v>
      </c>
      <c r="E2136" s="1">
        <f t="shared" si="33"/>
        <v>-9468991</v>
      </c>
    </row>
    <row r="2137" spans="2:5" x14ac:dyDescent="0.3">
      <c r="B2137" t="str">
        <v>Steamboy</v>
      </c>
      <c r="C2137">
        <f>_xlfn.XLOOKUP($B2137,IMDB_Movies_2[movie_title],IMDB_Movies_2[gross])</f>
        <v>410388</v>
      </c>
      <c r="D2137">
        <f>_xlfn.XLOOKUP($B2137,IMDB_Movies_2[movie_title],IMDB_Movies_2[budget])</f>
        <v>2127519898</v>
      </c>
      <c r="E2137" s="1">
        <f t="shared" si="33"/>
        <v>-2127109510</v>
      </c>
    </row>
    <row r="2138" spans="2:5" x14ac:dyDescent="0.3">
      <c r="B2138" t="str">
        <v>The Game of Their Lives</v>
      </c>
      <c r="C2138">
        <f>_xlfn.XLOOKUP($B2138,IMDB_Movies_2[movie_title],IMDB_Movies_2[gross])</f>
        <v>375474</v>
      </c>
      <c r="D2138">
        <f>_xlfn.XLOOKUP($B2138,IMDB_Movies_2[movie_title],IMDB_Movies_2[budget])</f>
        <v>20000000</v>
      </c>
      <c r="E2138" s="1">
        <f t="shared" si="33"/>
        <v>-19624526</v>
      </c>
    </row>
    <row r="2139" spans="2:5" x14ac:dyDescent="0.3">
      <c r="B2139" t="str">
        <v>Rapa Nui</v>
      </c>
      <c r="C2139">
        <f>_xlfn.XLOOKUP($B2139,IMDB_Movies_2[movie_title],IMDB_Movies_2[gross])</f>
        <v>305070</v>
      </c>
      <c r="D2139">
        <f>_xlfn.XLOOKUP($B2139,IMDB_Movies_2[movie_title],IMDB_Movies_2[budget])</f>
        <v>20000000</v>
      </c>
      <c r="E2139" s="1">
        <f t="shared" si="33"/>
        <v>-19694930</v>
      </c>
    </row>
    <row r="2140" spans="2:5" x14ac:dyDescent="0.3">
      <c r="B2140" t="str">
        <v>Les couloirs du temps: Les visiteurs II</v>
      </c>
      <c r="C2140">
        <f>_xlfn.XLOOKUP($B2140,IMDB_Movies_2[movie_title],IMDB_Movies_2[gross])</f>
        <v>146072</v>
      </c>
      <c r="D2140">
        <f>_xlfn.XLOOKUP($B2140,IMDB_Movies_2[movie_title],IMDB_Movies_2[budget])</f>
        <v>140000000</v>
      </c>
      <c r="E2140" s="1">
        <f t="shared" si="33"/>
        <v>-139853928</v>
      </c>
    </row>
    <row r="2141" spans="2:5" x14ac:dyDescent="0.3">
      <c r="B2141" t="str">
        <v>Dylan Dog: Dead of Night</v>
      </c>
      <c r="C2141">
        <f>_xlfn.XLOOKUP($B2141,IMDB_Movies_2[movie_title],IMDB_Movies_2[gross])</f>
        <v>1183354</v>
      </c>
      <c r="D2141">
        <f>_xlfn.XLOOKUP($B2141,IMDB_Movies_2[movie_title],IMDB_Movies_2[budget])</f>
        <v>20000000</v>
      </c>
      <c r="E2141" s="1">
        <f t="shared" si="33"/>
        <v>-18816646</v>
      </c>
    </row>
    <row r="2142" spans="2:5" x14ac:dyDescent="0.3">
      <c r="B2142" t="str">
        <v>People I Know</v>
      </c>
      <c r="C2142">
        <f>_xlfn.XLOOKUP($B2142,IMDB_Movies_2[movie_title],IMDB_Movies_2[gross])</f>
        <v>121972</v>
      </c>
      <c r="D2142">
        <f>_xlfn.XLOOKUP($B2142,IMDB_Movies_2[movie_title],IMDB_Movies_2[budget])</f>
        <v>22000000</v>
      </c>
      <c r="E2142" s="1">
        <f t="shared" si="33"/>
        <v>-21878028</v>
      </c>
    </row>
    <row r="2143" spans="2:5" x14ac:dyDescent="0.3">
      <c r="B2143" t="str">
        <v>The Tempest</v>
      </c>
      <c r="C2143">
        <f>_xlfn.XLOOKUP($B2143,IMDB_Movies_2[movie_title],IMDB_Movies_2[gross])</f>
        <v>263365</v>
      </c>
      <c r="D2143">
        <f>_xlfn.XLOOKUP($B2143,IMDB_Movies_2[movie_title],IMDB_Movies_2[budget])</f>
        <v>20000000</v>
      </c>
      <c r="E2143" s="1">
        <f t="shared" si="33"/>
        <v>-19736635</v>
      </c>
    </row>
    <row r="2144" spans="2:5" x14ac:dyDescent="0.3">
      <c r="B2144" t="str">
        <v>The Painted Veil</v>
      </c>
      <c r="C2144">
        <f>_xlfn.XLOOKUP($B2144,IMDB_Movies_2[movie_title],IMDB_Movies_2[gross])</f>
        <v>8047690</v>
      </c>
      <c r="D2144">
        <f>_xlfn.XLOOKUP($B2144,IMDB_Movies_2[movie_title],IMDB_Movies_2[budget])</f>
        <v>19400000</v>
      </c>
      <c r="E2144" s="1">
        <f t="shared" si="33"/>
        <v>-11352310</v>
      </c>
    </row>
    <row r="2145" spans="2:5" x14ac:dyDescent="0.3">
      <c r="B2145" t="str">
        <v>The Baader Meinhof Complex</v>
      </c>
      <c r="C2145">
        <f>_xlfn.XLOOKUP($B2145,IMDB_Movies_2[movie_title],IMDB_Movies_2[gross])</f>
        <v>476270</v>
      </c>
      <c r="D2145">
        <f>_xlfn.XLOOKUP($B2145,IMDB_Movies_2[movie_title],IMDB_Movies_2[budget])</f>
        <v>20000000</v>
      </c>
      <c r="E2145" s="1">
        <f t="shared" si="33"/>
        <v>-19523730</v>
      </c>
    </row>
    <row r="2146" spans="2:5" x14ac:dyDescent="0.3">
      <c r="B2146" t="str">
        <v>Dances with Wolves</v>
      </c>
      <c r="C2146">
        <f>_xlfn.XLOOKUP($B2146,IMDB_Movies_2[movie_title],IMDB_Movies_2[gross])</f>
        <v>184208848</v>
      </c>
      <c r="D2146">
        <f>_xlfn.XLOOKUP($B2146,IMDB_Movies_2[movie_title],IMDB_Movies_2[budget])</f>
        <v>22000000</v>
      </c>
      <c r="E2146" s="1">
        <f t="shared" si="33"/>
        <v>162208848</v>
      </c>
    </row>
    <row r="2147" spans="2:5" x14ac:dyDescent="0.3">
      <c r="B2147" t="str">
        <v>Bad Teacher</v>
      </c>
      <c r="C2147">
        <f>_xlfn.XLOOKUP($B2147,IMDB_Movies_2[movie_title],IMDB_Movies_2[gross])</f>
        <v>100292856</v>
      </c>
      <c r="D2147">
        <f>_xlfn.XLOOKUP($B2147,IMDB_Movies_2[movie_title],IMDB_Movies_2[budget])</f>
        <v>20000000</v>
      </c>
      <c r="E2147" s="1">
        <f t="shared" si="33"/>
        <v>80292856</v>
      </c>
    </row>
    <row r="2148" spans="2:5" x14ac:dyDescent="0.3">
      <c r="B2148" t="str">
        <v>Sea of Love</v>
      </c>
      <c r="C2148">
        <f>_xlfn.XLOOKUP($B2148,IMDB_Movies_2[movie_title],IMDB_Movies_2[gross])</f>
        <v>58571513</v>
      </c>
      <c r="D2148">
        <f>_xlfn.XLOOKUP($B2148,IMDB_Movies_2[movie_title],IMDB_Movies_2[budget])</f>
        <v>19000000</v>
      </c>
      <c r="E2148" s="1">
        <f t="shared" si="33"/>
        <v>39571513</v>
      </c>
    </row>
    <row r="2149" spans="2:5" x14ac:dyDescent="0.3">
      <c r="B2149" t="str">
        <v>A Cinderella Story</v>
      </c>
      <c r="C2149">
        <f>_xlfn.XLOOKUP($B2149,IMDB_Movies_2[movie_title],IMDB_Movies_2[gross])</f>
        <v>51431160</v>
      </c>
      <c r="D2149">
        <f>_xlfn.XLOOKUP($B2149,IMDB_Movies_2[movie_title],IMDB_Movies_2[budget])</f>
        <v>20000000</v>
      </c>
      <c r="E2149" s="1">
        <f t="shared" si="33"/>
        <v>31431160</v>
      </c>
    </row>
    <row r="2150" spans="2:5" x14ac:dyDescent="0.3">
      <c r="B2150" t="str">
        <v>Scream</v>
      </c>
      <c r="C2150">
        <f>_xlfn.XLOOKUP($B2150,IMDB_Movies_2[movie_title],IMDB_Movies_2[gross])</f>
        <v>103001286</v>
      </c>
      <c r="D2150">
        <f>_xlfn.XLOOKUP($B2150,IMDB_Movies_2[movie_title],IMDB_Movies_2[budget])</f>
        <v>15000000</v>
      </c>
      <c r="E2150" s="1">
        <f t="shared" si="33"/>
        <v>88001286</v>
      </c>
    </row>
    <row r="2151" spans="2:5" x14ac:dyDescent="0.3">
      <c r="B2151" t="str">
        <v>Thir13en Ghosts</v>
      </c>
      <c r="C2151">
        <f>_xlfn.XLOOKUP($B2151,IMDB_Movies_2[movie_title],IMDB_Movies_2[gross])</f>
        <v>41867960</v>
      </c>
      <c r="D2151">
        <f>_xlfn.XLOOKUP($B2151,IMDB_Movies_2[movie_title],IMDB_Movies_2[budget])</f>
        <v>20000000</v>
      </c>
      <c r="E2151" s="1">
        <f t="shared" si="33"/>
        <v>21867960</v>
      </c>
    </row>
    <row r="2152" spans="2:5" x14ac:dyDescent="0.3">
      <c r="B2152" t="str">
        <v>Back to the Future</v>
      </c>
      <c r="C2152">
        <f>_xlfn.XLOOKUP($B2152,IMDB_Movies_2[movie_title],IMDB_Movies_2[gross])</f>
        <v>210609762</v>
      </c>
      <c r="D2152">
        <f>_xlfn.XLOOKUP($B2152,IMDB_Movies_2[movie_title],IMDB_Movies_2[budget])</f>
        <v>19000000</v>
      </c>
      <c r="E2152" s="1">
        <f t="shared" si="33"/>
        <v>191609762</v>
      </c>
    </row>
    <row r="2153" spans="2:5" x14ac:dyDescent="0.3">
      <c r="B2153" t="str">
        <v>House on Haunted Hill</v>
      </c>
      <c r="C2153">
        <f>_xlfn.XLOOKUP($B2153,IMDB_Movies_2[movie_title],IMDB_Movies_2[gross])</f>
        <v>40846082</v>
      </c>
      <c r="D2153">
        <f>_xlfn.XLOOKUP($B2153,IMDB_Movies_2[movie_title],IMDB_Movies_2[budget])</f>
        <v>19000000</v>
      </c>
      <c r="E2153" s="1">
        <f t="shared" si="33"/>
        <v>21846082</v>
      </c>
    </row>
    <row r="2154" spans="2:5" x14ac:dyDescent="0.3">
      <c r="B2154" t="str">
        <v>I Can Do Bad All by Myself</v>
      </c>
      <c r="C2154">
        <f>_xlfn.XLOOKUP($B2154,IMDB_Movies_2[movie_title],IMDB_Movies_2[gross])</f>
        <v>51697449</v>
      </c>
      <c r="D2154">
        <f>_xlfn.XLOOKUP($B2154,IMDB_Movies_2[movie_title],IMDB_Movies_2[budget])</f>
        <v>13000000</v>
      </c>
      <c r="E2154" s="1">
        <f t="shared" si="33"/>
        <v>38697449</v>
      </c>
    </row>
    <row r="2155" spans="2:5" x14ac:dyDescent="0.3">
      <c r="B2155" t="str">
        <v>The Switch</v>
      </c>
      <c r="C2155">
        <f>_xlfn.XLOOKUP($B2155,IMDB_Movies_2[movie_title],IMDB_Movies_2[gross])</f>
        <v>27758465</v>
      </c>
      <c r="D2155">
        <f>_xlfn.XLOOKUP($B2155,IMDB_Movies_2[movie_title],IMDB_Movies_2[budget])</f>
        <v>19000000</v>
      </c>
      <c r="E2155" s="1">
        <f t="shared" si="33"/>
        <v>8758465</v>
      </c>
    </row>
    <row r="2156" spans="2:5" x14ac:dyDescent="0.3">
      <c r="B2156" t="str">
        <v>Just Married</v>
      </c>
      <c r="C2156">
        <f>_xlfn.XLOOKUP($B2156,IMDB_Movies_2[movie_title],IMDB_Movies_2[gross])</f>
        <v>56127162</v>
      </c>
      <c r="D2156">
        <f>_xlfn.XLOOKUP($B2156,IMDB_Movies_2[movie_title],IMDB_Movies_2[budget])</f>
        <v>18000000</v>
      </c>
      <c r="E2156" s="1">
        <f t="shared" si="33"/>
        <v>38127162</v>
      </c>
    </row>
    <row r="2157" spans="2:5" x14ac:dyDescent="0.3">
      <c r="B2157" t="str">
        <v>The Devil's Double</v>
      </c>
      <c r="C2157">
        <f>_xlfn.XLOOKUP($B2157,IMDB_Movies_2[movie_title],IMDB_Movies_2[gross])</f>
        <v>1357042</v>
      </c>
      <c r="D2157">
        <f>_xlfn.XLOOKUP($B2157,IMDB_Movies_2[movie_title],IMDB_Movies_2[budget])</f>
        <v>15000000</v>
      </c>
      <c r="E2157" s="1">
        <f t="shared" si="33"/>
        <v>-13642958</v>
      </c>
    </row>
    <row r="2158" spans="2:5" x14ac:dyDescent="0.3">
      <c r="B2158" t="str">
        <v>Thomas and the Magic Railroad</v>
      </c>
      <c r="C2158">
        <f>_xlfn.XLOOKUP($B2158,IMDB_Movies_2[movie_title],IMDB_Movies_2[gross])</f>
        <v>15911333</v>
      </c>
      <c r="D2158">
        <f>_xlfn.XLOOKUP($B2158,IMDB_Movies_2[movie_title],IMDB_Movies_2[budget])</f>
        <v>19000000</v>
      </c>
      <c r="E2158" s="1">
        <f t="shared" si="33"/>
        <v>-3088667</v>
      </c>
    </row>
    <row r="2159" spans="2:5" x14ac:dyDescent="0.3">
      <c r="B2159" t="str">
        <v>The Crazies</v>
      </c>
      <c r="C2159">
        <f>_xlfn.XLOOKUP($B2159,IMDB_Movies_2[movie_title],IMDB_Movies_2[gross])</f>
        <v>39103378</v>
      </c>
      <c r="D2159">
        <f>_xlfn.XLOOKUP($B2159,IMDB_Movies_2[movie_title],IMDB_Movies_2[budget])</f>
        <v>20000000</v>
      </c>
      <c r="E2159" s="1">
        <f t="shared" si="33"/>
        <v>19103378</v>
      </c>
    </row>
    <row r="2160" spans="2:5" x14ac:dyDescent="0.3">
      <c r="B2160" t="str">
        <v>Spirited Away</v>
      </c>
      <c r="C2160">
        <f>_xlfn.XLOOKUP($B2160,IMDB_Movies_2[movie_title],IMDB_Movies_2[gross])</f>
        <v>10049886</v>
      </c>
      <c r="D2160">
        <f>_xlfn.XLOOKUP($B2160,IMDB_Movies_2[movie_title],IMDB_Movies_2[budget])</f>
        <v>19000000</v>
      </c>
      <c r="E2160" s="1">
        <f t="shared" si="33"/>
        <v>-8950114</v>
      </c>
    </row>
    <row r="2161" spans="2:5" x14ac:dyDescent="0.3">
      <c r="B2161" t="str">
        <v>The Bounty</v>
      </c>
      <c r="C2161">
        <f>_xlfn.XLOOKUP($B2161,IMDB_Movies_2[movie_title],IMDB_Movies_2[gross])</f>
        <v>8600000</v>
      </c>
      <c r="D2161">
        <f>_xlfn.XLOOKUP($B2161,IMDB_Movies_2[movie_title],IMDB_Movies_2[budget])</f>
        <v>25000000</v>
      </c>
      <c r="E2161" s="1">
        <f t="shared" si="33"/>
        <v>-16400000</v>
      </c>
    </row>
    <row r="2162" spans="2:5" x14ac:dyDescent="0.3">
      <c r="B2162" t="str">
        <v>The Book Thief</v>
      </c>
      <c r="C2162">
        <f>_xlfn.XLOOKUP($B2162,IMDB_Movies_2[movie_title],IMDB_Movies_2[gross])</f>
        <v>21483154</v>
      </c>
      <c r="D2162">
        <f>_xlfn.XLOOKUP($B2162,IMDB_Movies_2[movie_title],IMDB_Movies_2[budget])</f>
        <v>19000000</v>
      </c>
      <c r="E2162" s="1">
        <f t="shared" si="33"/>
        <v>2483154</v>
      </c>
    </row>
    <row r="2163" spans="2:5" x14ac:dyDescent="0.3">
      <c r="B2163" t="str">
        <v>Sex Drive</v>
      </c>
      <c r="C2163">
        <f>_xlfn.XLOOKUP($B2163,IMDB_Movies_2[movie_title],IMDB_Movies_2[gross])</f>
        <v>8396942</v>
      </c>
      <c r="D2163">
        <f>_xlfn.XLOOKUP($B2163,IMDB_Movies_2[movie_title],IMDB_Movies_2[budget])</f>
        <v>19000000</v>
      </c>
      <c r="E2163" s="1">
        <f t="shared" si="33"/>
        <v>-10603058</v>
      </c>
    </row>
    <row r="2164" spans="2:5" x14ac:dyDescent="0.3">
      <c r="B2164" t="str">
        <v>Leap Year</v>
      </c>
      <c r="C2164">
        <f>_xlfn.XLOOKUP($B2164,IMDB_Movies_2[movie_title],IMDB_Movies_2[gross])</f>
        <v>12561</v>
      </c>
      <c r="D2164">
        <f>_xlfn.XLOOKUP($B2164,IMDB_Movies_2[movie_title],IMDB_Movies_2[budget])</f>
        <v>19000000</v>
      </c>
      <c r="E2164" s="1">
        <f t="shared" si="33"/>
        <v>-18987439</v>
      </c>
    </row>
    <row r="2165" spans="2:5" x14ac:dyDescent="0.3">
      <c r="B2165" t="str">
        <v>Take Me Home Tonight</v>
      </c>
      <c r="C2165">
        <f>_xlfn.XLOOKUP($B2165,IMDB_Movies_2[movie_title],IMDB_Movies_2[gross])</f>
        <v>6923891</v>
      </c>
      <c r="D2165">
        <f>_xlfn.XLOOKUP($B2165,IMDB_Movies_2[movie_title],IMDB_Movies_2[budget])</f>
        <v>23000000</v>
      </c>
      <c r="E2165" s="1">
        <f t="shared" si="33"/>
        <v>-16076109</v>
      </c>
    </row>
    <row r="2166" spans="2:5" x14ac:dyDescent="0.3">
      <c r="B2166" t="str">
        <v>The Nutcracker</v>
      </c>
      <c r="C2166">
        <f>_xlfn.XLOOKUP($B2166,IMDB_Movies_2[movie_title],IMDB_Movies_2[gross])</f>
        <v>2119994</v>
      </c>
      <c r="D2166">
        <f>_xlfn.XLOOKUP($B2166,IMDB_Movies_2[movie_title],IMDB_Movies_2[budget])</f>
        <v>19000000</v>
      </c>
      <c r="E2166" s="1">
        <f t="shared" si="33"/>
        <v>-16880006</v>
      </c>
    </row>
    <row r="2167" spans="2:5" x14ac:dyDescent="0.3">
      <c r="B2167" t="str">
        <v>Kansas City</v>
      </c>
      <c r="C2167">
        <f>_xlfn.XLOOKUP($B2167,IMDB_Movies_2[movie_title],IMDB_Movies_2[gross])</f>
        <v>1292527</v>
      </c>
      <c r="D2167">
        <f>_xlfn.XLOOKUP($B2167,IMDB_Movies_2[movie_title],IMDB_Movies_2[budget])</f>
        <v>19000000</v>
      </c>
      <c r="E2167" s="1">
        <f t="shared" si="33"/>
        <v>-17707473</v>
      </c>
    </row>
    <row r="2168" spans="2:5" x14ac:dyDescent="0.3">
      <c r="B2168" t="str">
        <v>The Amityville Horror</v>
      </c>
      <c r="C2168">
        <f>_xlfn.XLOOKUP($B2168,IMDB_Movies_2[movie_title],IMDB_Movies_2[gross])</f>
        <v>64255243</v>
      </c>
      <c r="D2168">
        <f>_xlfn.XLOOKUP($B2168,IMDB_Movies_2[movie_title],IMDB_Movies_2[budget])</f>
        <v>19000000</v>
      </c>
      <c r="E2168" s="1">
        <f t="shared" si="33"/>
        <v>45255243</v>
      </c>
    </row>
    <row r="2169" spans="2:5" x14ac:dyDescent="0.3">
      <c r="B2169" t="str">
        <v>Adaptation.</v>
      </c>
      <c r="C2169">
        <f>_xlfn.XLOOKUP($B2169,IMDB_Movies_2[movie_title],IMDB_Movies_2[gross])</f>
        <v>22245861</v>
      </c>
      <c r="D2169">
        <f>_xlfn.XLOOKUP($B2169,IMDB_Movies_2[movie_title],IMDB_Movies_2[budget])</f>
        <v>19000000</v>
      </c>
      <c r="E2169" s="1">
        <f t="shared" si="33"/>
        <v>3245861</v>
      </c>
    </row>
    <row r="2170" spans="2:5" x14ac:dyDescent="0.3">
      <c r="B2170" t="str">
        <v>Land of the Dead</v>
      </c>
      <c r="C2170">
        <f>_xlfn.XLOOKUP($B2170,IMDB_Movies_2[movie_title],IMDB_Movies_2[gross])</f>
        <v>20433940</v>
      </c>
      <c r="D2170">
        <f>_xlfn.XLOOKUP($B2170,IMDB_Movies_2[movie_title],IMDB_Movies_2[budget])</f>
        <v>15000000</v>
      </c>
      <c r="E2170" s="1">
        <f t="shared" si="33"/>
        <v>5433940</v>
      </c>
    </row>
    <row r="2171" spans="2:5" x14ac:dyDescent="0.3">
      <c r="B2171" t="str">
        <v>Fear and Loathing in Las Vegas</v>
      </c>
      <c r="C2171">
        <f>_xlfn.XLOOKUP($B2171,IMDB_Movies_2[movie_title],IMDB_Movies_2[gross])</f>
        <v>10562387</v>
      </c>
      <c r="D2171">
        <f>_xlfn.XLOOKUP($B2171,IMDB_Movies_2[movie_title],IMDB_Movies_2[budget])</f>
        <v>18500000</v>
      </c>
      <c r="E2171" s="1">
        <f t="shared" si="33"/>
        <v>-7937613</v>
      </c>
    </row>
    <row r="2172" spans="2:5" x14ac:dyDescent="0.3">
      <c r="B2172" t="str">
        <v>The Invention of Lying</v>
      </c>
      <c r="C2172">
        <f>_xlfn.XLOOKUP($B2172,IMDB_Movies_2[movie_title],IMDB_Movies_2[gross])</f>
        <v>18439082</v>
      </c>
      <c r="D2172">
        <f>_xlfn.XLOOKUP($B2172,IMDB_Movies_2[movie_title],IMDB_Movies_2[budget])</f>
        <v>18500000</v>
      </c>
      <c r="E2172" s="1">
        <f t="shared" si="33"/>
        <v>-60918</v>
      </c>
    </row>
    <row r="2173" spans="2:5" x14ac:dyDescent="0.3">
      <c r="B2173" t="str">
        <v>Neighbors</v>
      </c>
      <c r="C2173">
        <f>_xlfn.XLOOKUP($B2173,IMDB_Movies_2[movie_title],IMDB_Movies_2[gross])</f>
        <v>150056505</v>
      </c>
      <c r="D2173">
        <f>_xlfn.XLOOKUP($B2173,IMDB_Movies_2[movie_title],IMDB_Movies_2[budget])</f>
        <v>18000000</v>
      </c>
      <c r="E2173" s="1">
        <f t="shared" si="33"/>
        <v>132056505</v>
      </c>
    </row>
    <row r="2174" spans="2:5" x14ac:dyDescent="0.3">
      <c r="B2174" t="str">
        <v>The Mask</v>
      </c>
      <c r="C2174">
        <f>_xlfn.XLOOKUP($B2174,IMDB_Movies_2[movie_title],IMDB_Movies_2[gross])</f>
        <v>119938730</v>
      </c>
      <c r="D2174">
        <f>_xlfn.XLOOKUP($B2174,IMDB_Movies_2[movie_title],IMDB_Movies_2[budget])</f>
        <v>18000000</v>
      </c>
      <c r="E2174" s="1">
        <f t="shared" si="33"/>
        <v>101938730</v>
      </c>
    </row>
    <row r="2175" spans="2:5" x14ac:dyDescent="0.3">
      <c r="B2175" t="str">
        <v>Big</v>
      </c>
      <c r="C2175">
        <f>_xlfn.XLOOKUP($B2175,IMDB_Movies_2[movie_title],IMDB_Movies_2[gross])</f>
        <v>114968774</v>
      </c>
      <c r="D2175">
        <f>_xlfn.XLOOKUP($B2175,IMDB_Movies_2[movie_title],IMDB_Movies_2[budget])</f>
        <v>18000000</v>
      </c>
      <c r="E2175" s="1">
        <f t="shared" si="33"/>
        <v>96968774</v>
      </c>
    </row>
    <row r="2176" spans="2:5" x14ac:dyDescent="0.3">
      <c r="B2176" t="str">
        <v>Borat: Cultural Learnings of America for Make Benefit Glorious Nation of Kazakhstan</v>
      </c>
      <c r="C2176">
        <f>_xlfn.XLOOKUP($B2176,IMDB_Movies_2[movie_title],IMDB_Movies_2[gross])</f>
        <v>128505958</v>
      </c>
      <c r="D2176">
        <f>_xlfn.XLOOKUP($B2176,IMDB_Movies_2[movie_title],IMDB_Movies_2[budget])</f>
        <v>18000000</v>
      </c>
      <c r="E2176" s="1">
        <f t="shared" si="33"/>
        <v>110505958</v>
      </c>
    </row>
    <row r="2177" spans="2:5" x14ac:dyDescent="0.3">
      <c r="B2177" t="str">
        <v>Legally Blonde</v>
      </c>
      <c r="C2177">
        <f>_xlfn.XLOOKUP($B2177,IMDB_Movies_2[movie_title],IMDB_Movies_2[gross])</f>
        <v>95001351</v>
      </c>
      <c r="D2177">
        <f>_xlfn.XLOOKUP($B2177,IMDB_Movies_2[movie_title],IMDB_Movies_2[budget])</f>
        <v>18000000</v>
      </c>
      <c r="E2177" s="1">
        <f t="shared" si="33"/>
        <v>77001351</v>
      </c>
    </row>
    <row r="2178" spans="2:5" x14ac:dyDescent="0.3">
      <c r="B2178" t="str">
        <v>Star Trek III: The Search for Spock</v>
      </c>
      <c r="C2178">
        <f>_xlfn.XLOOKUP($B2178,IMDB_Movies_2[movie_title],IMDB_Movies_2[gross])</f>
        <v>76400000</v>
      </c>
      <c r="D2178">
        <f>_xlfn.XLOOKUP($B2178,IMDB_Movies_2[movie_title],IMDB_Movies_2[budget])</f>
        <v>17000000</v>
      </c>
      <c r="E2178" s="1">
        <f t="shared" si="33"/>
        <v>59400000</v>
      </c>
    </row>
    <row r="2179" spans="2:5" x14ac:dyDescent="0.3">
      <c r="B2179" t="str">
        <v>The Exorcism of Emily Rose</v>
      </c>
      <c r="C2179">
        <f>_xlfn.XLOOKUP($B2179,IMDB_Movies_2[movie_title],IMDB_Movies_2[gross])</f>
        <v>75072454</v>
      </c>
      <c r="D2179">
        <f>_xlfn.XLOOKUP($B2179,IMDB_Movies_2[movie_title],IMDB_Movies_2[budget])</f>
        <v>20000000</v>
      </c>
      <c r="E2179" s="1">
        <f t="shared" si="33"/>
        <v>55072454</v>
      </c>
    </row>
    <row r="2180" spans="2:5" x14ac:dyDescent="0.3">
      <c r="B2180" t="str">
        <v>Deuce Bigalow: Male Gigolo</v>
      </c>
      <c r="C2180">
        <f>_xlfn.XLOOKUP($B2180,IMDB_Movies_2[movie_title],IMDB_Movies_2[gross])</f>
        <v>65535067</v>
      </c>
      <c r="D2180">
        <f>_xlfn.XLOOKUP($B2180,IMDB_Movies_2[movie_title],IMDB_Movies_2[budget])</f>
        <v>17000000</v>
      </c>
      <c r="E2180" s="1">
        <f t="shared" si="33"/>
        <v>48535067</v>
      </c>
    </row>
    <row r="2181" spans="2:5" x14ac:dyDescent="0.3">
      <c r="B2181" t="str">
        <v>Left Behind</v>
      </c>
      <c r="C2181">
        <f>_xlfn.XLOOKUP($B2181,IMDB_Movies_2[movie_title],IMDB_Movies_2[gross])</f>
        <v>13998282</v>
      </c>
      <c r="D2181">
        <f>_xlfn.XLOOKUP($B2181,IMDB_Movies_2[movie_title],IMDB_Movies_2[budget])</f>
        <v>16000000</v>
      </c>
      <c r="E2181" s="1">
        <f t="shared" ref="E2181:E2244" si="34">C2181-D2181</f>
        <v>-2001718</v>
      </c>
    </row>
    <row r="2182" spans="2:5" x14ac:dyDescent="0.3">
      <c r="B2182" t="str">
        <v>The Family Stone</v>
      </c>
      <c r="C2182">
        <f>_xlfn.XLOOKUP($B2182,IMDB_Movies_2[movie_title],IMDB_Movies_2[gross])</f>
        <v>6061759</v>
      </c>
      <c r="D2182">
        <f>_xlfn.XLOOKUP($B2182,IMDB_Movies_2[movie_title],IMDB_Movies_2[budget])</f>
        <v>17000000</v>
      </c>
      <c r="E2182" s="1">
        <f t="shared" si="34"/>
        <v>-10938241</v>
      </c>
    </row>
    <row r="2183" spans="2:5" x14ac:dyDescent="0.3">
      <c r="B2183" t="str">
        <v>Barbershop 2: Back in Business</v>
      </c>
      <c r="C2183">
        <f>_xlfn.XLOOKUP($B2183,IMDB_Movies_2[movie_title],IMDB_Movies_2[gross])</f>
        <v>64955956</v>
      </c>
      <c r="D2183">
        <f>_xlfn.XLOOKUP($B2183,IMDB_Movies_2[movie_title],IMDB_Movies_2[budget])</f>
        <v>18000000</v>
      </c>
      <c r="E2183" s="1">
        <f t="shared" si="34"/>
        <v>46955956</v>
      </c>
    </row>
    <row r="2184" spans="2:5" x14ac:dyDescent="0.3">
      <c r="B2184" t="str">
        <v>Bad Santa</v>
      </c>
      <c r="C2184">
        <f>_xlfn.XLOOKUP($B2184,IMDB_Movies_2[movie_title],IMDB_Movies_2[gross])</f>
        <v>60057639</v>
      </c>
      <c r="D2184">
        <f>_xlfn.XLOOKUP($B2184,IMDB_Movies_2[movie_title],IMDB_Movies_2[budget])</f>
        <v>18000000</v>
      </c>
      <c r="E2184" s="1">
        <f t="shared" si="34"/>
        <v>42057639</v>
      </c>
    </row>
    <row r="2185" spans="2:5" x14ac:dyDescent="0.3">
      <c r="B2185" t="str">
        <v>Austin Powers: International Man of Mystery</v>
      </c>
      <c r="C2185">
        <f>_xlfn.XLOOKUP($B2185,IMDB_Movies_2[movie_title],IMDB_Movies_2[gross])</f>
        <v>53868030</v>
      </c>
      <c r="D2185">
        <f>_xlfn.XLOOKUP($B2185,IMDB_Movies_2[movie_title],IMDB_Movies_2[budget])</f>
        <v>17000000</v>
      </c>
      <c r="E2185" s="1">
        <f t="shared" si="34"/>
        <v>36868030</v>
      </c>
    </row>
    <row r="2186" spans="2:5" x14ac:dyDescent="0.3">
      <c r="B2186" t="str">
        <v>My Big Fat Greek Wedding 2</v>
      </c>
      <c r="C2186">
        <f>_xlfn.XLOOKUP($B2186,IMDB_Movies_2[movie_title],IMDB_Movies_2[gross])</f>
        <v>59573085</v>
      </c>
      <c r="D2186">
        <f>_xlfn.XLOOKUP($B2186,IMDB_Movies_2[movie_title],IMDB_Movies_2[budget])</f>
        <v>18000000</v>
      </c>
      <c r="E2186" s="1">
        <f t="shared" si="34"/>
        <v>41573085</v>
      </c>
    </row>
    <row r="2187" spans="2:5" x14ac:dyDescent="0.3">
      <c r="B2187" t="str">
        <v>Diary of a Wimpy Kid: Rodrick Rules</v>
      </c>
      <c r="C2187">
        <f>_xlfn.XLOOKUP($B2187,IMDB_Movies_2[movie_title],IMDB_Movies_2[gross])</f>
        <v>52691009</v>
      </c>
      <c r="D2187">
        <f>_xlfn.XLOOKUP($B2187,IMDB_Movies_2[movie_title],IMDB_Movies_2[budget])</f>
        <v>21000000</v>
      </c>
      <c r="E2187" s="1">
        <f t="shared" si="34"/>
        <v>31691009</v>
      </c>
    </row>
    <row r="2188" spans="2:5" x14ac:dyDescent="0.3">
      <c r="B2188" t="str">
        <v>Predator</v>
      </c>
      <c r="C2188">
        <f>_xlfn.XLOOKUP($B2188,IMDB_Movies_2[movie_title],IMDB_Movies_2[gross])</f>
        <v>59735548</v>
      </c>
      <c r="D2188">
        <f>_xlfn.XLOOKUP($B2188,IMDB_Movies_2[movie_title],IMDB_Movies_2[budget])</f>
        <v>15000000</v>
      </c>
      <c r="E2188" s="1">
        <f t="shared" si="34"/>
        <v>44735548</v>
      </c>
    </row>
    <row r="2189" spans="2:5" x14ac:dyDescent="0.3">
      <c r="B2189" t="str">
        <v>Amadeus</v>
      </c>
      <c r="C2189">
        <f>_xlfn.XLOOKUP($B2189,IMDB_Movies_2[movie_title],IMDB_Movies_2[gross])</f>
        <v>51600000</v>
      </c>
      <c r="D2189">
        <f>_xlfn.XLOOKUP($B2189,IMDB_Movies_2[movie_title],IMDB_Movies_2[budget])</f>
        <v>18000000</v>
      </c>
      <c r="E2189" s="1">
        <f t="shared" si="34"/>
        <v>33600000</v>
      </c>
    </row>
    <row r="2190" spans="2:5" x14ac:dyDescent="0.3">
      <c r="B2190" t="str">
        <v>Prom Night</v>
      </c>
      <c r="C2190">
        <f>_xlfn.XLOOKUP($B2190,IMDB_Movies_2[movie_title],IMDB_Movies_2[gross])</f>
        <v>43818159</v>
      </c>
      <c r="D2190">
        <f>_xlfn.XLOOKUP($B2190,IMDB_Movies_2[movie_title],IMDB_Movies_2[budget])</f>
        <v>20000000</v>
      </c>
      <c r="E2190" s="1">
        <f t="shared" si="34"/>
        <v>23818159</v>
      </c>
    </row>
    <row r="2191" spans="2:5" x14ac:dyDescent="0.3">
      <c r="B2191" t="str">
        <v>Mean Girls</v>
      </c>
      <c r="C2191">
        <f>_xlfn.XLOOKUP($B2191,IMDB_Movies_2[movie_title],IMDB_Movies_2[gross])</f>
        <v>86049418</v>
      </c>
      <c r="D2191">
        <f>_xlfn.XLOOKUP($B2191,IMDB_Movies_2[movie_title],IMDB_Movies_2[budget])</f>
        <v>17000000</v>
      </c>
      <c r="E2191" s="1">
        <f t="shared" si="34"/>
        <v>69049418</v>
      </c>
    </row>
    <row r="2192" spans="2:5" x14ac:dyDescent="0.3">
      <c r="B2192" t="str">
        <v>Under the Tuscan Sun</v>
      </c>
      <c r="C2192">
        <f>_xlfn.XLOOKUP($B2192,IMDB_Movies_2[movie_title],IMDB_Movies_2[gross])</f>
        <v>43601508</v>
      </c>
      <c r="D2192">
        <f>_xlfn.XLOOKUP($B2192,IMDB_Movies_2[movie_title],IMDB_Movies_2[budget])</f>
        <v>18000000</v>
      </c>
      <c r="E2192" s="1">
        <f t="shared" si="34"/>
        <v>25601508</v>
      </c>
    </row>
    <row r="2193" spans="2:5" x14ac:dyDescent="0.3">
      <c r="B2193" t="str">
        <v>Gosford Park</v>
      </c>
      <c r="C2193">
        <f>_xlfn.XLOOKUP($B2193,IMDB_Movies_2[movie_title],IMDB_Movies_2[gross])</f>
        <v>41300105</v>
      </c>
      <c r="D2193">
        <f>_xlfn.XLOOKUP($B2193,IMDB_Movies_2[movie_title],IMDB_Movies_2[budget])</f>
        <v>19800000</v>
      </c>
      <c r="E2193" s="1">
        <f t="shared" si="34"/>
        <v>21500105</v>
      </c>
    </row>
    <row r="2194" spans="2:5" x14ac:dyDescent="0.3">
      <c r="B2194" t="str">
        <v>Peggy Sue Got Married</v>
      </c>
      <c r="C2194">
        <f>_xlfn.XLOOKUP($B2194,IMDB_Movies_2[movie_title],IMDB_Movies_2[gross])</f>
        <v>41382841</v>
      </c>
      <c r="D2194">
        <f>_xlfn.XLOOKUP($B2194,IMDB_Movies_2[movie_title],IMDB_Movies_2[budget])</f>
        <v>18000000</v>
      </c>
      <c r="E2194" s="1">
        <f t="shared" si="34"/>
        <v>23382841</v>
      </c>
    </row>
    <row r="2195" spans="2:5" x14ac:dyDescent="0.3">
      <c r="B2195" t="str">
        <v>Birdman or (The Unexpected Virtue of Ignorance)</v>
      </c>
      <c r="C2195">
        <f>_xlfn.XLOOKUP($B2195,IMDB_Movies_2[movie_title],IMDB_Movies_2[gross])</f>
        <v>42335698</v>
      </c>
      <c r="D2195">
        <f>_xlfn.XLOOKUP($B2195,IMDB_Movies_2[movie_title],IMDB_Movies_2[budget])</f>
        <v>18000000</v>
      </c>
      <c r="E2195" s="1">
        <f t="shared" si="34"/>
        <v>24335698</v>
      </c>
    </row>
    <row r="2196" spans="2:5" x14ac:dyDescent="0.3">
      <c r="B2196" t="str">
        <v>Blue Jasmine</v>
      </c>
      <c r="C2196">
        <f>_xlfn.XLOOKUP($B2196,IMDB_Movies_2[movie_title],IMDB_Movies_2[gross])</f>
        <v>33404871</v>
      </c>
      <c r="D2196">
        <f>_xlfn.XLOOKUP($B2196,IMDB_Movies_2[movie_title],IMDB_Movies_2[budget])</f>
        <v>18000000</v>
      </c>
      <c r="E2196" s="1">
        <f t="shared" si="34"/>
        <v>15404871</v>
      </c>
    </row>
    <row r="2197" spans="2:5" x14ac:dyDescent="0.3">
      <c r="B2197" t="str">
        <v>United 93</v>
      </c>
      <c r="C2197">
        <f>_xlfn.XLOOKUP($B2197,IMDB_Movies_2[movie_title],IMDB_Movies_2[gross])</f>
        <v>31471430</v>
      </c>
      <c r="D2197">
        <f>_xlfn.XLOOKUP($B2197,IMDB_Movies_2[movie_title],IMDB_Movies_2[budget])</f>
        <v>15000000</v>
      </c>
      <c r="E2197" s="1">
        <f t="shared" si="34"/>
        <v>16471430</v>
      </c>
    </row>
    <row r="2198" spans="2:5" x14ac:dyDescent="0.3">
      <c r="B2198" t="str">
        <v>Honey</v>
      </c>
      <c r="C2198">
        <f>_xlfn.XLOOKUP($B2198,IMDB_Movies_2[movie_title],IMDB_Movies_2[gross])</f>
        <v>30222640</v>
      </c>
      <c r="D2198">
        <f>_xlfn.XLOOKUP($B2198,IMDB_Movies_2[movie_title],IMDB_Movies_2[budget])</f>
        <v>25000000</v>
      </c>
      <c r="E2198" s="1">
        <f t="shared" si="34"/>
        <v>5222640</v>
      </c>
    </row>
    <row r="2199" spans="2:5" x14ac:dyDescent="0.3">
      <c r="B2199" t="str">
        <v>Spy Hard</v>
      </c>
      <c r="C2199">
        <f>_xlfn.XLOOKUP($B2199,IMDB_Movies_2[movie_title],IMDB_Movies_2[gross])</f>
        <v>26906039</v>
      </c>
      <c r="D2199">
        <f>_xlfn.XLOOKUP($B2199,IMDB_Movies_2[movie_title],IMDB_Movies_2[budget])</f>
        <v>18000000</v>
      </c>
      <c r="E2199" s="1">
        <f t="shared" si="34"/>
        <v>8906039</v>
      </c>
    </row>
    <row r="2200" spans="2:5" x14ac:dyDescent="0.3">
      <c r="B2200" t="str">
        <v>The Fog</v>
      </c>
      <c r="C2200">
        <f>_xlfn.XLOOKUP($B2200,IMDB_Movies_2[movie_title],IMDB_Movies_2[gross])</f>
        <v>21378000</v>
      </c>
      <c r="D2200">
        <f>_xlfn.XLOOKUP($B2200,IMDB_Movies_2[movie_title],IMDB_Movies_2[budget])</f>
        <v>1000000</v>
      </c>
      <c r="E2200" s="1">
        <f t="shared" si="34"/>
        <v>20378000</v>
      </c>
    </row>
    <row r="2201" spans="2:5" x14ac:dyDescent="0.3">
      <c r="B2201" t="str">
        <v>Soul Surfer</v>
      </c>
      <c r="C2201">
        <f>_xlfn.XLOOKUP($B2201,IMDB_Movies_2[movie_title],IMDB_Movies_2[gross])</f>
        <v>43853424</v>
      </c>
      <c r="D2201">
        <f>_xlfn.XLOOKUP($B2201,IMDB_Movies_2[movie_title],IMDB_Movies_2[budget])</f>
        <v>18000000</v>
      </c>
      <c r="E2201" s="1">
        <f t="shared" si="34"/>
        <v>25853424</v>
      </c>
    </row>
    <row r="2202" spans="2:5" x14ac:dyDescent="0.3">
      <c r="B2202" t="str">
        <v>Observe and Report</v>
      </c>
      <c r="C2202">
        <f>_xlfn.XLOOKUP($B2202,IMDB_Movies_2[movie_title],IMDB_Movies_2[gross])</f>
        <v>23993605</v>
      </c>
      <c r="D2202">
        <f>_xlfn.XLOOKUP($B2202,IMDB_Movies_2[movie_title],IMDB_Movies_2[budget])</f>
        <v>18000000</v>
      </c>
      <c r="E2202" s="1">
        <f t="shared" si="34"/>
        <v>5993605</v>
      </c>
    </row>
    <row r="2203" spans="2:5" x14ac:dyDescent="0.3">
      <c r="B2203" t="str">
        <v>Conan the Destroyer</v>
      </c>
      <c r="C2203">
        <f>_xlfn.XLOOKUP($B2203,IMDB_Movies_2[movie_title],IMDB_Movies_2[gross])</f>
        <v>26400000</v>
      </c>
      <c r="D2203">
        <f>_xlfn.XLOOKUP($B2203,IMDB_Movies_2[movie_title],IMDB_Movies_2[budget])</f>
        <v>18000000</v>
      </c>
      <c r="E2203" s="1">
        <f t="shared" si="34"/>
        <v>8400000</v>
      </c>
    </row>
    <row r="2204" spans="2:5" x14ac:dyDescent="0.3">
      <c r="B2204" t="str">
        <v>Raging Bull</v>
      </c>
      <c r="C2204">
        <f>_xlfn.XLOOKUP($B2204,IMDB_Movies_2[movie_title],IMDB_Movies_2[gross])</f>
        <v>45250</v>
      </c>
      <c r="D2204">
        <f>_xlfn.XLOOKUP($B2204,IMDB_Movies_2[movie_title],IMDB_Movies_2[budget])</f>
        <v>18000000</v>
      </c>
      <c r="E2204" s="1">
        <f t="shared" si="34"/>
        <v>-17954750</v>
      </c>
    </row>
    <row r="2205" spans="2:5" x14ac:dyDescent="0.3">
      <c r="B2205" t="str">
        <v>Love Happens</v>
      </c>
      <c r="C2205">
        <f>_xlfn.XLOOKUP($B2205,IMDB_Movies_2[movie_title],IMDB_Movies_2[gross])</f>
        <v>22927390</v>
      </c>
      <c r="D2205">
        <f>_xlfn.XLOOKUP($B2205,IMDB_Movies_2[movie_title],IMDB_Movies_2[budget])</f>
        <v>18000000</v>
      </c>
      <c r="E2205" s="1">
        <f t="shared" si="34"/>
        <v>4927390</v>
      </c>
    </row>
    <row r="2206" spans="2:5" x14ac:dyDescent="0.3">
      <c r="B2206" t="str">
        <v>Young Sherlock Holmes</v>
      </c>
      <c r="C2206">
        <f>_xlfn.XLOOKUP($B2206,IMDB_Movies_2[movie_title],IMDB_Movies_2[gross])</f>
        <v>4250320</v>
      </c>
      <c r="D2206">
        <f>_xlfn.XLOOKUP($B2206,IMDB_Movies_2[movie_title],IMDB_Movies_2[budget])</f>
        <v>18000000</v>
      </c>
      <c r="E2206" s="1">
        <f t="shared" si="34"/>
        <v>-13749680</v>
      </c>
    </row>
    <row r="2207" spans="2:5" x14ac:dyDescent="0.3">
      <c r="B2207" t="str">
        <v>Fame</v>
      </c>
      <c r="C2207">
        <f>_xlfn.XLOOKUP($B2207,IMDB_Movies_2[movie_title],IMDB_Movies_2[gross])</f>
        <v>22452209</v>
      </c>
      <c r="D2207">
        <f>_xlfn.XLOOKUP($B2207,IMDB_Movies_2[movie_title],IMDB_Movies_2[budget])</f>
        <v>18000000</v>
      </c>
      <c r="E2207" s="1">
        <f t="shared" si="34"/>
        <v>4452209</v>
      </c>
    </row>
    <row r="2208" spans="2:5" x14ac:dyDescent="0.3">
      <c r="B2208" t="str">
        <v>127 Hours</v>
      </c>
      <c r="C2208">
        <f>_xlfn.XLOOKUP($B2208,IMDB_Movies_2[movie_title],IMDB_Movies_2[gross])</f>
        <v>18329466</v>
      </c>
      <c r="D2208">
        <f>_xlfn.XLOOKUP($B2208,IMDB_Movies_2[movie_title],IMDB_Movies_2[budget])</f>
        <v>18000000</v>
      </c>
      <c r="E2208" s="1">
        <f t="shared" si="34"/>
        <v>329466</v>
      </c>
    </row>
    <row r="2209" spans="2:5" x14ac:dyDescent="0.3">
      <c r="B2209" t="str">
        <v>Small Time Crooks</v>
      </c>
      <c r="C2209">
        <f>_xlfn.XLOOKUP($B2209,IMDB_Movies_2[movie_title],IMDB_Movies_2[gross])</f>
        <v>17071230</v>
      </c>
      <c r="D2209">
        <f>_xlfn.XLOOKUP($B2209,IMDB_Movies_2[movie_title],IMDB_Movies_2[budget])</f>
        <v>18000000</v>
      </c>
      <c r="E2209" s="1">
        <f t="shared" si="34"/>
        <v>-928770</v>
      </c>
    </row>
    <row r="2210" spans="2:5" x14ac:dyDescent="0.3">
      <c r="B2210" t="str">
        <v>Center Stage</v>
      </c>
      <c r="C2210">
        <f>_xlfn.XLOOKUP($B2210,IMDB_Movies_2[movie_title],IMDB_Movies_2[gross])</f>
        <v>17174870</v>
      </c>
      <c r="D2210">
        <f>_xlfn.XLOOKUP($B2210,IMDB_Movies_2[movie_title],IMDB_Movies_2[budget])</f>
        <v>18000000</v>
      </c>
      <c r="E2210" s="1">
        <f t="shared" si="34"/>
        <v>-825130</v>
      </c>
    </row>
    <row r="2211" spans="2:5" x14ac:dyDescent="0.3">
      <c r="B2211" t="str">
        <v>Love the Coopers</v>
      </c>
      <c r="C2211">
        <f>_xlfn.XLOOKUP($B2211,IMDB_Movies_2[movie_title],IMDB_Movies_2[gross])</f>
        <v>26284475</v>
      </c>
      <c r="D2211">
        <f>_xlfn.XLOOKUP($B2211,IMDB_Movies_2[movie_title],IMDB_Movies_2[budget])</f>
        <v>17000000</v>
      </c>
      <c r="E2211" s="1">
        <f t="shared" si="34"/>
        <v>9284475</v>
      </c>
    </row>
    <row r="2212" spans="2:5" x14ac:dyDescent="0.3">
      <c r="B2212" t="str">
        <v>Catch That Kid</v>
      </c>
      <c r="C2212">
        <f>_xlfn.XLOOKUP($B2212,IMDB_Movies_2[movie_title],IMDB_Movies_2[gross])</f>
        <v>16702864</v>
      </c>
      <c r="D2212">
        <f>_xlfn.XLOOKUP($B2212,IMDB_Movies_2[movie_title],IMDB_Movies_2[budget])</f>
        <v>18000000</v>
      </c>
      <c r="E2212" s="1">
        <f t="shared" si="34"/>
        <v>-1297136</v>
      </c>
    </row>
    <row r="2213" spans="2:5" x14ac:dyDescent="0.3">
      <c r="B2213" t="str">
        <v>Life as a House</v>
      </c>
      <c r="C2213">
        <f>_xlfn.XLOOKUP($B2213,IMDB_Movies_2[movie_title],IMDB_Movies_2[gross])</f>
        <v>15561627</v>
      </c>
      <c r="D2213">
        <f>_xlfn.XLOOKUP($B2213,IMDB_Movies_2[movie_title],IMDB_Movies_2[budget])</f>
        <v>18000000</v>
      </c>
      <c r="E2213" s="1">
        <f t="shared" si="34"/>
        <v>-2438373</v>
      </c>
    </row>
    <row r="2214" spans="2:5" x14ac:dyDescent="0.3">
      <c r="B2214" t="str">
        <v>Steve Jobs</v>
      </c>
      <c r="C2214">
        <f>_xlfn.XLOOKUP($B2214,IMDB_Movies_2[movie_title],IMDB_Movies_2[gross])</f>
        <v>17750583</v>
      </c>
      <c r="D2214">
        <f>_xlfn.XLOOKUP($B2214,IMDB_Movies_2[movie_title],IMDB_Movies_2[budget])</f>
        <v>30000000</v>
      </c>
      <c r="E2214" s="1">
        <f t="shared" si="34"/>
        <v>-12249417</v>
      </c>
    </row>
    <row r="2215" spans="2:5" x14ac:dyDescent="0.3">
      <c r="B2215" t="str">
        <v>I Love You, Beth Cooper</v>
      </c>
      <c r="C2215">
        <f>_xlfn.XLOOKUP($B2215,IMDB_Movies_2[movie_title],IMDB_Movies_2[gross])</f>
        <v>14793904</v>
      </c>
      <c r="D2215">
        <f>_xlfn.XLOOKUP($B2215,IMDB_Movies_2[movie_title],IMDB_Movies_2[budget])</f>
        <v>18000000</v>
      </c>
      <c r="E2215" s="1">
        <f t="shared" si="34"/>
        <v>-3206096</v>
      </c>
    </row>
    <row r="2216" spans="2:5" x14ac:dyDescent="0.3">
      <c r="B2216" t="str">
        <v>Youth in Revolt</v>
      </c>
      <c r="C2216">
        <f>_xlfn.XLOOKUP($B2216,IMDB_Movies_2[movie_title],IMDB_Movies_2[gross])</f>
        <v>15281286</v>
      </c>
      <c r="D2216">
        <f>_xlfn.XLOOKUP($B2216,IMDB_Movies_2[movie_title],IMDB_Movies_2[budget])</f>
        <v>18000000</v>
      </c>
      <c r="E2216" s="1">
        <f t="shared" si="34"/>
        <v>-2718714</v>
      </c>
    </row>
    <row r="2217" spans="2:5" x14ac:dyDescent="0.3">
      <c r="B2217" t="str">
        <v>The Legend of the Lone Ranger</v>
      </c>
      <c r="C2217">
        <f>_xlfn.XLOOKUP($B2217,IMDB_Movies_2[movie_title],IMDB_Movies_2[gross])</f>
        <v>8000000</v>
      </c>
      <c r="D2217">
        <f>_xlfn.XLOOKUP($B2217,IMDB_Movies_2[movie_title],IMDB_Movies_2[budget])</f>
        <v>18000000</v>
      </c>
      <c r="E2217" s="1">
        <f t="shared" si="34"/>
        <v>-10000000</v>
      </c>
    </row>
    <row r="2218" spans="2:5" x14ac:dyDescent="0.3">
      <c r="B2218" t="str">
        <v>The Tailor of Panama</v>
      </c>
      <c r="C2218">
        <f>_xlfn.XLOOKUP($B2218,IMDB_Movies_2[movie_title],IMDB_Movies_2[gross])</f>
        <v>13491653</v>
      </c>
      <c r="D2218">
        <f>_xlfn.XLOOKUP($B2218,IMDB_Movies_2[movie_title],IMDB_Movies_2[budget])</f>
        <v>18000000</v>
      </c>
      <c r="E2218" s="1">
        <f t="shared" si="34"/>
        <v>-4508347</v>
      </c>
    </row>
    <row r="2219" spans="2:5" x14ac:dyDescent="0.3">
      <c r="B2219" t="str">
        <v>Getaway</v>
      </c>
      <c r="C2219">
        <f>_xlfn.XLOOKUP($B2219,IMDB_Movies_2[movie_title],IMDB_Movies_2[gross])</f>
        <v>10494494</v>
      </c>
      <c r="D2219">
        <f>_xlfn.XLOOKUP($B2219,IMDB_Movies_2[movie_title],IMDB_Movies_2[budget])</f>
        <v>18000000</v>
      </c>
      <c r="E2219" s="1">
        <f t="shared" si="34"/>
        <v>-7505506</v>
      </c>
    </row>
    <row r="2220" spans="2:5" x14ac:dyDescent="0.3">
      <c r="B2220" t="str">
        <v>The Ice Storm</v>
      </c>
      <c r="C2220">
        <f>_xlfn.XLOOKUP($B2220,IMDB_Movies_2[movie_title],IMDB_Movies_2[gross])</f>
        <v>7837632</v>
      </c>
      <c r="D2220">
        <f>_xlfn.XLOOKUP($B2220,IMDB_Movies_2[movie_title],IMDB_Movies_2[budget])</f>
        <v>18000000</v>
      </c>
      <c r="E2220" s="1">
        <f t="shared" si="34"/>
        <v>-10162368</v>
      </c>
    </row>
    <row r="2221" spans="2:5" x14ac:dyDescent="0.3">
      <c r="B2221" t="str">
        <v>And So It Goes</v>
      </c>
      <c r="C2221">
        <f>_xlfn.XLOOKUP($B2221,IMDB_Movies_2[movie_title],IMDB_Movies_2[gross])</f>
        <v>15155772</v>
      </c>
      <c r="D2221">
        <f>_xlfn.XLOOKUP($B2221,IMDB_Movies_2[movie_title],IMDB_Movies_2[budget])</f>
        <v>18000000</v>
      </c>
      <c r="E2221" s="1">
        <f t="shared" si="34"/>
        <v>-2844228</v>
      </c>
    </row>
    <row r="2222" spans="2:5" x14ac:dyDescent="0.3">
      <c r="B2222" t="str">
        <v>Troop Beverly Hills</v>
      </c>
      <c r="C2222">
        <f>_xlfn.XLOOKUP($B2222,IMDB_Movies_2[movie_title],IMDB_Movies_2[gross])</f>
        <v>8508843</v>
      </c>
      <c r="D2222">
        <f>_xlfn.XLOOKUP($B2222,IMDB_Movies_2[movie_title],IMDB_Movies_2[budget])</f>
        <v>18000000</v>
      </c>
      <c r="E2222" s="1">
        <f t="shared" si="34"/>
        <v>-9491157</v>
      </c>
    </row>
    <row r="2223" spans="2:5" x14ac:dyDescent="0.3">
      <c r="B2223" t="str">
        <v>Being Julia</v>
      </c>
      <c r="C2223">
        <f>_xlfn.XLOOKUP($B2223,IMDB_Movies_2[movie_title],IMDB_Movies_2[gross])</f>
        <v>7739049</v>
      </c>
      <c r="D2223">
        <f>_xlfn.XLOOKUP($B2223,IMDB_Movies_2[movie_title],IMDB_Movies_2[budget])</f>
        <v>18000000</v>
      </c>
      <c r="E2223" s="1">
        <f t="shared" si="34"/>
        <v>-10260951</v>
      </c>
    </row>
    <row r="2224" spans="2:5" x14ac:dyDescent="0.3">
      <c r="B2224" t="str">
        <v>9Â½ Weeks</v>
      </c>
      <c r="C2224">
        <f>_xlfn.XLOOKUP($B2224,IMDB_Movies_2[movie_title],IMDB_Movies_2[gross])</f>
        <v>6734844</v>
      </c>
      <c r="D2224">
        <f>_xlfn.XLOOKUP($B2224,IMDB_Movies_2[movie_title],IMDB_Movies_2[budget])</f>
        <v>17000000</v>
      </c>
      <c r="E2224" s="1">
        <f t="shared" si="34"/>
        <v>-10265156</v>
      </c>
    </row>
    <row r="2225" spans="2:5" x14ac:dyDescent="0.3">
      <c r="B2225" t="str">
        <v>Dragonslayer</v>
      </c>
      <c r="C2225">
        <f>_xlfn.XLOOKUP($B2225,IMDB_Movies_2[movie_title],IMDB_Movies_2[gross])</f>
        <v>6000000</v>
      </c>
      <c r="D2225">
        <f>_xlfn.XLOOKUP($B2225,IMDB_Movies_2[movie_title],IMDB_Movies_2[budget])</f>
        <v>18000000</v>
      </c>
      <c r="E2225" s="1">
        <f t="shared" si="34"/>
        <v>-12000000</v>
      </c>
    </row>
    <row r="2226" spans="2:5" x14ac:dyDescent="0.3">
      <c r="B2226" t="str">
        <v>The Last Station</v>
      </c>
      <c r="C2226">
        <f>_xlfn.XLOOKUP($B2226,IMDB_Movies_2[movie_title],IMDB_Movies_2[gross])</f>
        <v>6615578</v>
      </c>
      <c r="D2226">
        <f>_xlfn.XLOOKUP($B2226,IMDB_Movies_2[movie_title],IMDB_Movies_2[budget])</f>
        <v>13000000</v>
      </c>
      <c r="E2226" s="1">
        <f t="shared" si="34"/>
        <v>-6384422</v>
      </c>
    </row>
    <row r="2227" spans="2:5" x14ac:dyDescent="0.3">
      <c r="B2227" t="str">
        <v>Ed Wood</v>
      </c>
      <c r="C2227">
        <f>_xlfn.XLOOKUP($B2227,IMDB_Movies_2[movie_title],IMDB_Movies_2[gross])</f>
        <v>5887457</v>
      </c>
      <c r="D2227">
        <f>_xlfn.XLOOKUP($B2227,IMDB_Movies_2[movie_title],IMDB_Movies_2[budget])</f>
        <v>18000000</v>
      </c>
      <c r="E2227" s="1">
        <f t="shared" si="34"/>
        <v>-12112543</v>
      </c>
    </row>
    <row r="2228" spans="2:5" x14ac:dyDescent="0.3">
      <c r="B2228" t="str">
        <v>Labor Day</v>
      </c>
      <c r="C2228">
        <f>_xlfn.XLOOKUP($B2228,IMDB_Movies_2[movie_title],IMDB_Movies_2[gross])</f>
        <v>13362308</v>
      </c>
      <c r="D2228">
        <f>_xlfn.XLOOKUP($B2228,IMDB_Movies_2[movie_title],IMDB_Movies_2[budget])</f>
        <v>18000000</v>
      </c>
      <c r="E2228" s="1">
        <f t="shared" si="34"/>
        <v>-4637692</v>
      </c>
    </row>
    <row r="2229" spans="2:5" x14ac:dyDescent="0.3">
      <c r="B2229" t="str">
        <v>Mongol: The Rise of Genghis Khan</v>
      </c>
      <c r="C2229">
        <f>_xlfn.XLOOKUP($B2229,IMDB_Movies_2[movie_title],IMDB_Movies_2[gross])</f>
        <v>5701643</v>
      </c>
      <c r="D2229">
        <f>_xlfn.XLOOKUP($B2229,IMDB_Movies_2[movie_title],IMDB_Movies_2[budget])</f>
        <v>20000000</v>
      </c>
      <c r="E2229" s="1">
        <f t="shared" si="34"/>
        <v>-14298357</v>
      </c>
    </row>
    <row r="2230" spans="2:5" x14ac:dyDescent="0.3">
      <c r="B2230" t="str">
        <v>RocknRolla</v>
      </c>
      <c r="C2230">
        <f>_xlfn.XLOOKUP($B2230,IMDB_Movies_2[movie_title],IMDB_Movies_2[gross])</f>
        <v>5694401</v>
      </c>
      <c r="D2230">
        <f>_xlfn.XLOOKUP($B2230,IMDB_Movies_2[movie_title],IMDB_Movies_2[budget])</f>
        <v>18000000</v>
      </c>
      <c r="E2230" s="1">
        <f t="shared" si="34"/>
        <v>-12305599</v>
      </c>
    </row>
    <row r="2231" spans="2:5" x14ac:dyDescent="0.3">
      <c r="B2231" t="str">
        <v>Megaforce</v>
      </c>
      <c r="C2231">
        <f>_xlfn.XLOOKUP($B2231,IMDB_Movies_2[movie_title],IMDB_Movies_2[gross])</f>
        <v>5333658</v>
      </c>
      <c r="D2231">
        <f>_xlfn.XLOOKUP($B2231,IMDB_Movies_2[movie_title],IMDB_Movies_2[budget])</f>
        <v>20000000</v>
      </c>
      <c r="E2231" s="1">
        <f t="shared" si="34"/>
        <v>-14666342</v>
      </c>
    </row>
    <row r="2232" spans="2:5" x14ac:dyDescent="0.3">
      <c r="B2232" t="str">
        <v>Hamlet</v>
      </c>
      <c r="C2232">
        <f>_xlfn.XLOOKUP($B2232,IMDB_Movies_2[movie_title],IMDB_Movies_2[gross])</f>
        <v>4414535</v>
      </c>
      <c r="D2232">
        <f>_xlfn.XLOOKUP($B2232,IMDB_Movies_2[movie_title],IMDB_Movies_2[budget])</f>
        <v>18000000</v>
      </c>
      <c r="E2232" s="1">
        <f t="shared" si="34"/>
        <v>-13585465</v>
      </c>
    </row>
    <row r="2233" spans="2:5" x14ac:dyDescent="0.3">
      <c r="B2233" t="str">
        <v>Midnight Special</v>
      </c>
      <c r="C2233">
        <f>_xlfn.XLOOKUP($B2233,IMDB_Movies_2[movie_title],IMDB_Movies_2[gross])</f>
        <v>3707794</v>
      </c>
      <c r="D2233">
        <f>_xlfn.XLOOKUP($B2233,IMDB_Movies_2[movie_title],IMDB_Movies_2[budget])</f>
        <v>18000000</v>
      </c>
      <c r="E2233" s="1">
        <f t="shared" si="34"/>
        <v>-14292206</v>
      </c>
    </row>
    <row r="2234" spans="2:5" x14ac:dyDescent="0.3">
      <c r="B2234" t="str">
        <v>Anything Else</v>
      </c>
      <c r="C2234">
        <f>_xlfn.XLOOKUP($B2234,IMDB_Movies_2[movie_title],IMDB_Movies_2[gross])</f>
        <v>3203044</v>
      </c>
      <c r="D2234">
        <f>_xlfn.XLOOKUP($B2234,IMDB_Movies_2[movie_title],IMDB_Movies_2[budget])</f>
        <v>18000000</v>
      </c>
      <c r="E2234" s="1">
        <f t="shared" si="34"/>
        <v>-14796956</v>
      </c>
    </row>
    <row r="2235" spans="2:5" x14ac:dyDescent="0.3">
      <c r="B2235" t="str">
        <v>The Railway Man</v>
      </c>
      <c r="C2235">
        <f>_xlfn.XLOOKUP($B2235,IMDB_Movies_2[movie_title],IMDB_Movies_2[gross])</f>
        <v>4435083</v>
      </c>
      <c r="D2235">
        <f>_xlfn.XLOOKUP($B2235,IMDB_Movies_2[movie_title],IMDB_Movies_2[budget])</f>
        <v>18000000</v>
      </c>
      <c r="E2235" s="1">
        <f t="shared" si="34"/>
        <v>-13564917</v>
      </c>
    </row>
    <row r="2236" spans="2:5" x14ac:dyDescent="0.3">
      <c r="B2236" t="str">
        <v>The White Ribbon</v>
      </c>
      <c r="C2236">
        <f>_xlfn.XLOOKUP($B2236,IMDB_Movies_2[movie_title],IMDB_Movies_2[gross])</f>
        <v>2222647</v>
      </c>
      <c r="D2236">
        <f>_xlfn.XLOOKUP($B2236,IMDB_Movies_2[movie_title],IMDB_Movies_2[budget])</f>
        <v>12000000</v>
      </c>
      <c r="E2236" s="1">
        <f t="shared" si="34"/>
        <v>-9777353</v>
      </c>
    </row>
    <row r="2237" spans="2:5" x14ac:dyDescent="0.3">
      <c r="B2237" t="str">
        <v>The Wraith</v>
      </c>
      <c r="C2237">
        <f>_xlfn.XLOOKUP($B2237,IMDB_Movies_2[movie_title],IMDB_Movies_2[gross])</f>
        <v>3500000</v>
      </c>
      <c r="D2237">
        <f>_xlfn.XLOOKUP($B2237,IMDB_Movies_2[movie_title],IMDB_Movies_2[budget])</f>
        <v>2700000</v>
      </c>
      <c r="E2237" s="1">
        <f t="shared" si="34"/>
        <v>800000</v>
      </c>
    </row>
    <row r="2238" spans="2:5" x14ac:dyDescent="0.3">
      <c r="B2238" t="str">
        <v>The Salton Sea</v>
      </c>
      <c r="C2238">
        <f>_xlfn.XLOOKUP($B2238,IMDB_Movies_2[movie_title],IMDB_Movies_2[gross])</f>
        <v>676698</v>
      </c>
      <c r="D2238">
        <f>_xlfn.XLOOKUP($B2238,IMDB_Movies_2[movie_title],IMDB_Movies_2[budget])</f>
        <v>18000000</v>
      </c>
      <c r="E2238" s="1">
        <f t="shared" si="34"/>
        <v>-17323302</v>
      </c>
    </row>
    <row r="2239" spans="2:5" x14ac:dyDescent="0.3">
      <c r="B2239" t="str">
        <v>One Man's Hero</v>
      </c>
      <c r="C2239">
        <f>_xlfn.XLOOKUP($B2239,IMDB_Movies_2[movie_title],IMDB_Movies_2[gross])</f>
        <v>229311</v>
      </c>
      <c r="D2239">
        <f>_xlfn.XLOOKUP($B2239,IMDB_Movies_2[movie_title],IMDB_Movies_2[budget])</f>
        <v>11350000</v>
      </c>
      <c r="E2239" s="1">
        <f t="shared" si="34"/>
        <v>-11120689</v>
      </c>
    </row>
    <row r="2240" spans="2:5" x14ac:dyDescent="0.3">
      <c r="B2240" t="str">
        <v>Renaissance</v>
      </c>
      <c r="C2240">
        <f>_xlfn.XLOOKUP($B2240,IMDB_Movies_2[movie_title],IMDB_Movies_2[gross])</f>
        <v>63260</v>
      </c>
      <c r="D2240">
        <f>_xlfn.XLOOKUP($B2240,IMDB_Movies_2[movie_title],IMDB_Movies_2[budget])</f>
        <v>14000000</v>
      </c>
      <c r="E2240" s="1">
        <f t="shared" si="34"/>
        <v>-13936740</v>
      </c>
    </row>
    <row r="2241" spans="2:5" x14ac:dyDescent="0.3">
      <c r="B2241" t="str">
        <v>Superbad</v>
      </c>
      <c r="C2241">
        <f>_xlfn.XLOOKUP($B2241,IMDB_Movies_2[movie_title],IMDB_Movies_2[gross])</f>
        <v>121463226</v>
      </c>
      <c r="D2241">
        <f>_xlfn.XLOOKUP($B2241,IMDB_Movies_2[movie_title],IMDB_Movies_2[budget])</f>
        <v>20000000</v>
      </c>
      <c r="E2241" s="1">
        <f t="shared" si="34"/>
        <v>101463226</v>
      </c>
    </row>
    <row r="2242" spans="2:5" x14ac:dyDescent="0.3">
      <c r="B2242" t="str">
        <v>Step Up 2: The Streets</v>
      </c>
      <c r="C2242">
        <f>_xlfn.XLOOKUP($B2242,IMDB_Movies_2[movie_title],IMDB_Movies_2[gross])</f>
        <v>58006147</v>
      </c>
      <c r="D2242">
        <f>_xlfn.XLOOKUP($B2242,IMDB_Movies_2[movie_title],IMDB_Movies_2[budget])</f>
        <v>23000000</v>
      </c>
      <c r="E2242" s="1">
        <f t="shared" si="34"/>
        <v>35006147</v>
      </c>
    </row>
    <row r="2243" spans="2:5" x14ac:dyDescent="0.3">
      <c r="B2243" t="str">
        <v>Hoodwinked!</v>
      </c>
      <c r="C2243">
        <f>_xlfn.XLOOKUP($B2243,IMDB_Movies_2[movie_title],IMDB_Movies_2[gross])</f>
        <v>51053787</v>
      </c>
      <c r="D2243">
        <f>_xlfn.XLOOKUP($B2243,IMDB_Movies_2[movie_title],IMDB_Movies_2[budget])</f>
        <v>17500000</v>
      </c>
      <c r="E2243" s="1">
        <f t="shared" si="34"/>
        <v>33553787</v>
      </c>
    </row>
    <row r="2244" spans="2:5" x14ac:dyDescent="0.3">
      <c r="B2244" t="str">
        <v>Hotel Rwanda</v>
      </c>
      <c r="C2244">
        <f>_xlfn.XLOOKUP($B2244,IMDB_Movies_2[movie_title],IMDB_Movies_2[gross])</f>
        <v>23472900</v>
      </c>
      <c r="D2244">
        <f>_xlfn.XLOOKUP($B2244,IMDB_Movies_2[movie_title],IMDB_Movies_2[budget])</f>
        <v>17500000</v>
      </c>
      <c r="E2244" s="1">
        <f t="shared" si="34"/>
        <v>5972900</v>
      </c>
    </row>
    <row r="2245" spans="2:5" x14ac:dyDescent="0.3">
      <c r="B2245" t="str">
        <v>Hitman</v>
      </c>
      <c r="C2245">
        <f>_xlfn.XLOOKUP($B2245,IMDB_Movies_2[movie_title],IMDB_Movies_2[gross])</f>
        <v>39687528</v>
      </c>
      <c r="D2245">
        <f>_xlfn.XLOOKUP($B2245,IMDB_Movies_2[movie_title],IMDB_Movies_2[budget])</f>
        <v>24000000</v>
      </c>
      <c r="E2245" s="1">
        <f t="shared" ref="E2245:E2308" si="35">C2245-D2245</f>
        <v>15687528</v>
      </c>
    </row>
    <row r="2246" spans="2:5" x14ac:dyDescent="0.3">
      <c r="B2246" t="str">
        <v>Black Nativity</v>
      </c>
      <c r="C2246">
        <f>_xlfn.XLOOKUP($B2246,IMDB_Movies_2[movie_title],IMDB_Movies_2[gross])</f>
        <v>7017178</v>
      </c>
      <c r="D2246">
        <f>_xlfn.XLOOKUP($B2246,IMDB_Movies_2[movie_title],IMDB_Movies_2[budget])</f>
        <v>17500000</v>
      </c>
      <c r="E2246" s="1">
        <f t="shared" si="35"/>
        <v>-10482822</v>
      </c>
    </row>
    <row r="2247" spans="2:5" x14ac:dyDescent="0.3">
      <c r="B2247" t="str">
        <v>City of Ghosts</v>
      </c>
      <c r="C2247">
        <f>_xlfn.XLOOKUP($B2247,IMDB_Movies_2[movie_title],IMDB_Movies_2[gross])</f>
        <v>325491</v>
      </c>
      <c r="D2247">
        <f>_xlfn.XLOOKUP($B2247,IMDB_Movies_2[movie_title],IMDB_Movies_2[budget])</f>
        <v>17500000</v>
      </c>
      <c r="E2247" s="1">
        <f t="shared" si="35"/>
        <v>-17174509</v>
      </c>
    </row>
    <row r="2248" spans="2:5" x14ac:dyDescent="0.3">
      <c r="B2248" t="str">
        <v>The Others</v>
      </c>
      <c r="C2248">
        <f>_xlfn.XLOOKUP($B2248,IMDB_Movies_2[movie_title],IMDB_Movies_2[gross])</f>
        <v>96471845</v>
      </c>
      <c r="D2248">
        <f>_xlfn.XLOOKUP($B2248,IMDB_Movies_2[movie_title],IMDB_Movies_2[budget])</f>
        <v>17000000</v>
      </c>
      <c r="E2248" s="1">
        <f t="shared" si="35"/>
        <v>79471845</v>
      </c>
    </row>
    <row r="2249" spans="2:5" x14ac:dyDescent="0.3">
      <c r="B2249" t="str">
        <v>Aliens</v>
      </c>
      <c r="C2249">
        <f>_xlfn.XLOOKUP($B2249,IMDB_Movies_2[movie_title],IMDB_Movies_2[gross])</f>
        <v>85200000</v>
      </c>
      <c r="D2249">
        <f>_xlfn.XLOOKUP($B2249,IMDB_Movies_2[movie_title],IMDB_Movies_2[budget])</f>
        <v>18500000</v>
      </c>
      <c r="E2249" s="1">
        <f t="shared" si="35"/>
        <v>66700000</v>
      </c>
    </row>
    <row r="2250" spans="2:5" x14ac:dyDescent="0.3">
      <c r="B2250" t="str">
        <v>My Fair Lady</v>
      </c>
      <c r="C2250">
        <f>_xlfn.XLOOKUP($B2250,IMDB_Movies_2[movie_title],IMDB_Movies_2[gross])</f>
        <v>72000000</v>
      </c>
      <c r="D2250">
        <f>_xlfn.XLOOKUP($B2250,IMDB_Movies_2[movie_title],IMDB_Movies_2[budget])</f>
        <v>17000000</v>
      </c>
      <c r="E2250" s="1">
        <f t="shared" si="35"/>
        <v>55000000</v>
      </c>
    </row>
    <row r="2251" spans="2:5" x14ac:dyDescent="0.3">
      <c r="B2251" t="str">
        <v>I Know What You Did Last Summer</v>
      </c>
      <c r="C2251">
        <f>_xlfn.XLOOKUP($B2251,IMDB_Movies_2[movie_title],IMDB_Movies_2[gross])</f>
        <v>72219395</v>
      </c>
      <c r="D2251">
        <f>_xlfn.XLOOKUP($B2251,IMDB_Movies_2[movie_title],IMDB_Movies_2[budget])</f>
        <v>17000000</v>
      </c>
      <c r="E2251" s="1">
        <f t="shared" si="35"/>
        <v>55219395</v>
      </c>
    </row>
    <row r="2252" spans="2:5" x14ac:dyDescent="0.3">
      <c r="B2252" t="str">
        <v>Let's Be Cops</v>
      </c>
      <c r="C2252">
        <f>_xlfn.XLOOKUP($B2252,IMDB_Movies_2[movie_title],IMDB_Movies_2[gross])</f>
        <v>82389560</v>
      </c>
      <c r="D2252">
        <f>_xlfn.XLOOKUP($B2252,IMDB_Movies_2[movie_title],IMDB_Movies_2[budget])</f>
        <v>17000000</v>
      </c>
      <c r="E2252" s="1">
        <f t="shared" si="35"/>
        <v>65389560</v>
      </c>
    </row>
    <row r="2253" spans="2:5" x14ac:dyDescent="0.3">
      <c r="B2253" t="str">
        <v>Sideways</v>
      </c>
      <c r="C2253">
        <f>_xlfn.XLOOKUP($B2253,IMDB_Movies_2[movie_title],IMDB_Movies_2[gross])</f>
        <v>71502303</v>
      </c>
      <c r="D2253">
        <f>_xlfn.XLOOKUP($B2253,IMDB_Movies_2[movie_title],IMDB_Movies_2[budget])</f>
        <v>12000000</v>
      </c>
      <c r="E2253" s="1">
        <f t="shared" si="35"/>
        <v>59502303</v>
      </c>
    </row>
    <row r="2254" spans="2:5" x14ac:dyDescent="0.3">
      <c r="B2254" t="str">
        <v>Beerfest</v>
      </c>
      <c r="C2254">
        <f>_xlfn.XLOOKUP($B2254,IMDB_Movies_2[movie_title],IMDB_Movies_2[gross])</f>
        <v>19179969</v>
      </c>
      <c r="D2254">
        <f>_xlfn.XLOOKUP($B2254,IMDB_Movies_2[movie_title],IMDB_Movies_2[budget])</f>
        <v>17500000</v>
      </c>
      <c r="E2254" s="1">
        <f t="shared" si="35"/>
        <v>1679969</v>
      </c>
    </row>
    <row r="2255" spans="2:5" x14ac:dyDescent="0.3">
      <c r="B2255" t="str">
        <v>Halloween</v>
      </c>
      <c r="C2255">
        <f>_xlfn.XLOOKUP($B2255,IMDB_Movies_2[movie_title],IMDB_Movies_2[gross])</f>
        <v>47000000</v>
      </c>
      <c r="D2255">
        <f>_xlfn.XLOOKUP($B2255,IMDB_Movies_2[movie_title],IMDB_Movies_2[budget])</f>
        <v>300000</v>
      </c>
      <c r="E2255" s="1">
        <f t="shared" si="35"/>
        <v>46700000</v>
      </c>
    </row>
    <row r="2256" spans="2:5" x14ac:dyDescent="0.3">
      <c r="B2256" t="str">
        <v>Good Boy!</v>
      </c>
      <c r="C2256">
        <f>_xlfn.XLOOKUP($B2256,IMDB_Movies_2[movie_title],IMDB_Movies_2[gross])</f>
        <v>37566230</v>
      </c>
      <c r="D2256">
        <f>_xlfn.XLOOKUP($B2256,IMDB_Movies_2[movie_title],IMDB_Movies_2[budget])</f>
        <v>17000000</v>
      </c>
      <c r="E2256" s="1">
        <f t="shared" si="35"/>
        <v>20566230</v>
      </c>
    </row>
    <row r="2257" spans="2:5" x14ac:dyDescent="0.3">
      <c r="B2257" t="str">
        <v>The Best Man Holiday</v>
      </c>
      <c r="C2257">
        <f>_xlfn.XLOOKUP($B2257,IMDB_Movies_2[movie_title],IMDB_Movies_2[gross])</f>
        <v>70492685</v>
      </c>
      <c r="D2257">
        <f>_xlfn.XLOOKUP($B2257,IMDB_Movies_2[movie_title],IMDB_Movies_2[budget])</f>
        <v>17000000</v>
      </c>
      <c r="E2257" s="1">
        <f t="shared" si="35"/>
        <v>53492685</v>
      </c>
    </row>
    <row r="2258" spans="2:5" x14ac:dyDescent="0.3">
      <c r="B2258" t="str">
        <v>Smokin' Aces</v>
      </c>
      <c r="C2258">
        <f>_xlfn.XLOOKUP($B2258,IMDB_Movies_2[movie_title],IMDB_Movies_2[gross])</f>
        <v>35635046</v>
      </c>
      <c r="D2258">
        <f>_xlfn.XLOOKUP($B2258,IMDB_Movies_2[movie_title],IMDB_Movies_2[budget])</f>
        <v>17000000</v>
      </c>
      <c r="E2258" s="1">
        <f t="shared" si="35"/>
        <v>18635046</v>
      </c>
    </row>
    <row r="2259" spans="2:5" x14ac:dyDescent="0.3">
      <c r="B2259" t="str">
        <v>Saw 3D: The Final Chapter</v>
      </c>
      <c r="C2259">
        <f>_xlfn.XLOOKUP($B2259,IMDB_Movies_2[movie_title],IMDB_Movies_2[gross])</f>
        <v>45670855</v>
      </c>
      <c r="D2259">
        <f>_xlfn.XLOOKUP($B2259,IMDB_Movies_2[movie_title],IMDB_Movies_2[budget])</f>
        <v>20000000</v>
      </c>
      <c r="E2259" s="1">
        <f t="shared" si="35"/>
        <v>25670855</v>
      </c>
    </row>
    <row r="2260" spans="2:5" x14ac:dyDescent="0.3">
      <c r="B2260" t="str">
        <v>40 Days and 40 Nights</v>
      </c>
      <c r="C2260">
        <f>_xlfn.XLOOKUP($B2260,IMDB_Movies_2[movie_title],IMDB_Movies_2[gross])</f>
        <v>37939782</v>
      </c>
      <c r="D2260">
        <f>_xlfn.XLOOKUP($B2260,IMDB_Movies_2[movie_title],IMDB_Movies_2[budget])</f>
        <v>17000000</v>
      </c>
      <c r="E2260" s="1">
        <f t="shared" si="35"/>
        <v>20939782</v>
      </c>
    </row>
    <row r="2261" spans="2:5" x14ac:dyDescent="0.3">
      <c r="B2261" t="str">
        <v>A Night at the Roxbury</v>
      </c>
      <c r="C2261">
        <f>_xlfn.XLOOKUP($B2261,IMDB_Movies_2[movie_title],IMDB_Movies_2[gross])</f>
        <v>30324946</v>
      </c>
      <c r="D2261">
        <f>_xlfn.XLOOKUP($B2261,IMDB_Movies_2[movie_title],IMDB_Movies_2[budget])</f>
        <v>17000000</v>
      </c>
      <c r="E2261" s="1">
        <f t="shared" si="35"/>
        <v>13324946</v>
      </c>
    </row>
    <row r="2262" spans="2:5" x14ac:dyDescent="0.3">
      <c r="B2262" t="str">
        <v>Beastly</v>
      </c>
      <c r="C2262">
        <f>_xlfn.XLOOKUP($B2262,IMDB_Movies_2[movie_title],IMDB_Movies_2[gross])</f>
        <v>27854896</v>
      </c>
      <c r="D2262">
        <f>_xlfn.XLOOKUP($B2262,IMDB_Movies_2[movie_title],IMDB_Movies_2[budget])</f>
        <v>17000000</v>
      </c>
      <c r="E2262" s="1">
        <f t="shared" si="35"/>
        <v>10854896</v>
      </c>
    </row>
    <row r="2263" spans="2:5" x14ac:dyDescent="0.3">
      <c r="B2263" t="str">
        <v>The Hills Have Eyes</v>
      </c>
      <c r="C2263">
        <f>_xlfn.XLOOKUP($B2263,IMDB_Movies_2[movie_title],IMDB_Movies_2[gross])</f>
        <v>41777564</v>
      </c>
      <c r="D2263">
        <f>_xlfn.XLOOKUP($B2263,IMDB_Movies_2[movie_title],IMDB_Movies_2[budget])</f>
        <v>15000000</v>
      </c>
      <c r="E2263" s="1">
        <f t="shared" si="35"/>
        <v>26777564</v>
      </c>
    </row>
    <row r="2264" spans="2:5" x14ac:dyDescent="0.3">
      <c r="B2264" t="str">
        <v>Dickie Roberts: Former Child Star</v>
      </c>
      <c r="C2264">
        <f>_xlfn.XLOOKUP($B2264,IMDB_Movies_2[movie_title],IMDB_Movies_2[gross])</f>
        <v>22734486</v>
      </c>
      <c r="D2264">
        <f>_xlfn.XLOOKUP($B2264,IMDB_Movies_2[movie_title],IMDB_Movies_2[budget])</f>
        <v>17000000</v>
      </c>
      <c r="E2264" s="1">
        <f t="shared" si="35"/>
        <v>5734486</v>
      </c>
    </row>
    <row r="2265" spans="2:5" x14ac:dyDescent="0.3">
      <c r="B2265" t="str">
        <v>McFarland, USA</v>
      </c>
      <c r="C2265">
        <f>_xlfn.XLOOKUP($B2265,IMDB_Movies_2[movie_title],IMDB_Movies_2[gross])</f>
        <v>44469602</v>
      </c>
      <c r="D2265">
        <f>_xlfn.XLOOKUP($B2265,IMDB_Movies_2[movie_title],IMDB_Movies_2[budget])</f>
        <v>17000000</v>
      </c>
      <c r="E2265" s="1">
        <f t="shared" si="35"/>
        <v>27469602</v>
      </c>
    </row>
    <row r="2266" spans="2:5" x14ac:dyDescent="0.3">
      <c r="B2266" t="str">
        <v>Pitch Perfect</v>
      </c>
      <c r="C2266">
        <f>_xlfn.XLOOKUP($B2266,IMDB_Movies_2[movie_title],IMDB_Movies_2[gross])</f>
        <v>64998368</v>
      </c>
      <c r="D2266">
        <f>_xlfn.XLOOKUP($B2266,IMDB_Movies_2[movie_title],IMDB_Movies_2[budget])</f>
        <v>17000000</v>
      </c>
      <c r="E2266" s="1">
        <f t="shared" si="35"/>
        <v>47998368</v>
      </c>
    </row>
    <row r="2267" spans="2:5" x14ac:dyDescent="0.3">
      <c r="B2267" t="str">
        <v>Summer Catch</v>
      </c>
      <c r="C2267">
        <f>_xlfn.XLOOKUP($B2267,IMDB_Movies_2[movie_title],IMDB_Movies_2[gross])</f>
        <v>19693891</v>
      </c>
      <c r="D2267">
        <f>_xlfn.XLOOKUP($B2267,IMDB_Movies_2[movie_title],IMDB_Movies_2[budget])</f>
        <v>34000000</v>
      </c>
      <c r="E2267" s="1">
        <f t="shared" si="35"/>
        <v>-14306109</v>
      </c>
    </row>
    <row r="2268" spans="2:5" x14ac:dyDescent="0.3">
      <c r="B2268" t="str">
        <v>A Simple Plan</v>
      </c>
      <c r="C2268">
        <f>_xlfn.XLOOKUP($B2268,IMDB_Movies_2[movie_title],IMDB_Movies_2[gross])</f>
        <v>16311763</v>
      </c>
      <c r="D2268">
        <f>_xlfn.XLOOKUP($B2268,IMDB_Movies_2[movie_title],IMDB_Movies_2[budget])</f>
        <v>17000000</v>
      </c>
      <c r="E2268" s="1">
        <f t="shared" si="35"/>
        <v>-688237</v>
      </c>
    </row>
    <row r="2269" spans="2:5" x14ac:dyDescent="0.3">
      <c r="B2269" t="str">
        <v>They</v>
      </c>
      <c r="C2269">
        <f>_xlfn.XLOOKUP($B2269,IMDB_Movies_2[movie_title],IMDB_Movies_2[gross])</f>
        <v>12693621</v>
      </c>
      <c r="D2269">
        <f>_xlfn.XLOOKUP($B2269,IMDB_Movies_2[movie_title],IMDB_Movies_2[budget])</f>
        <v>17000000</v>
      </c>
      <c r="E2269" s="1">
        <f t="shared" si="35"/>
        <v>-4306379</v>
      </c>
    </row>
    <row r="2270" spans="2:5" x14ac:dyDescent="0.3">
      <c r="B2270" t="str">
        <v>Larry the Cable Guy: Health Inspector</v>
      </c>
      <c r="C2270">
        <f>_xlfn.XLOOKUP($B2270,IMDB_Movies_2[movie_title],IMDB_Movies_2[gross])</f>
        <v>15655665</v>
      </c>
      <c r="D2270">
        <f>_xlfn.XLOOKUP($B2270,IMDB_Movies_2[movie_title],IMDB_Movies_2[budget])</f>
        <v>4000000</v>
      </c>
      <c r="E2270" s="1">
        <f t="shared" si="35"/>
        <v>11655665</v>
      </c>
    </row>
    <row r="2271" spans="2:5" x14ac:dyDescent="0.3">
      <c r="B2271" t="str">
        <v>The Adventures of Elmo in Grouchland</v>
      </c>
      <c r="C2271">
        <f>_xlfn.XLOOKUP($B2271,IMDB_Movies_2[movie_title],IMDB_Movies_2[gross])</f>
        <v>11634458</v>
      </c>
      <c r="D2271">
        <f>_xlfn.XLOOKUP($B2271,IMDB_Movies_2[movie_title],IMDB_Movies_2[budget])</f>
        <v>17000000</v>
      </c>
      <c r="E2271" s="1">
        <f t="shared" si="35"/>
        <v>-5365542</v>
      </c>
    </row>
    <row r="2272" spans="2:5" x14ac:dyDescent="0.3">
      <c r="B2272" t="str">
        <v>Brooklyn's Finest</v>
      </c>
      <c r="C2272">
        <f>_xlfn.XLOOKUP($B2272,IMDB_Movies_2[movie_title],IMDB_Movies_2[gross])</f>
        <v>27154426</v>
      </c>
      <c r="D2272">
        <f>_xlfn.XLOOKUP($B2272,IMDB_Movies_2[movie_title],IMDB_Movies_2[budget])</f>
        <v>17000000</v>
      </c>
      <c r="E2272" s="1">
        <f t="shared" si="35"/>
        <v>10154426</v>
      </c>
    </row>
    <row r="2273" spans="2:5" x14ac:dyDescent="0.3">
      <c r="B2273" t="str">
        <v>Evil Dead</v>
      </c>
      <c r="C2273">
        <f>_xlfn.XLOOKUP($B2273,IMDB_Movies_2[movie_title],IMDB_Movies_2[gross])</f>
        <v>54239856</v>
      </c>
      <c r="D2273">
        <f>_xlfn.XLOOKUP($B2273,IMDB_Movies_2[movie_title],IMDB_Movies_2[budget])</f>
        <v>17000000</v>
      </c>
      <c r="E2273" s="1">
        <f t="shared" si="35"/>
        <v>37239856</v>
      </c>
    </row>
    <row r="2274" spans="2:5" x14ac:dyDescent="0.3">
      <c r="B2274" t="str">
        <v>My Life in Ruins</v>
      </c>
      <c r="C2274">
        <f>_xlfn.XLOOKUP($B2274,IMDB_Movies_2[movie_title],IMDB_Movies_2[gross])</f>
        <v>8662318</v>
      </c>
      <c r="D2274">
        <f>_xlfn.XLOOKUP($B2274,IMDB_Movies_2[movie_title],IMDB_Movies_2[budget])</f>
        <v>17000000</v>
      </c>
      <c r="E2274" s="1">
        <f t="shared" si="35"/>
        <v>-8337682</v>
      </c>
    </row>
    <row r="2275" spans="2:5" x14ac:dyDescent="0.3">
      <c r="B2275" t="str">
        <v>American Dreamz</v>
      </c>
      <c r="C2275">
        <f>_xlfn.XLOOKUP($B2275,IMDB_Movies_2[movie_title],IMDB_Movies_2[gross])</f>
        <v>7156725</v>
      </c>
      <c r="D2275">
        <f>_xlfn.XLOOKUP($B2275,IMDB_Movies_2[movie_title],IMDB_Movies_2[budget])</f>
        <v>19000000</v>
      </c>
      <c r="E2275" s="1">
        <f t="shared" si="35"/>
        <v>-11843275</v>
      </c>
    </row>
    <row r="2276" spans="2:5" x14ac:dyDescent="0.3">
      <c r="B2276" t="str">
        <v>Superman IV: The Quest for Peace</v>
      </c>
      <c r="C2276">
        <f>_xlfn.XLOOKUP($B2276,IMDB_Movies_2[movie_title],IMDB_Movies_2[gross])</f>
        <v>15681020</v>
      </c>
      <c r="D2276">
        <f>_xlfn.XLOOKUP($B2276,IMDB_Movies_2[movie_title],IMDB_Movies_2[budget])</f>
        <v>17000000</v>
      </c>
      <c r="E2276" s="1">
        <f t="shared" si="35"/>
        <v>-1318980</v>
      </c>
    </row>
    <row r="2277" spans="2:5" x14ac:dyDescent="0.3">
      <c r="B2277" t="str">
        <v>Running Scared</v>
      </c>
      <c r="C2277">
        <f>_xlfn.XLOOKUP($B2277,IMDB_Movies_2[movie_title],IMDB_Movies_2[gross])</f>
        <v>6855137</v>
      </c>
      <c r="D2277">
        <f>_xlfn.XLOOKUP($B2277,IMDB_Movies_2[movie_title],IMDB_Movies_2[budget])</f>
        <v>17000000</v>
      </c>
      <c r="E2277" s="1">
        <f t="shared" si="35"/>
        <v>-10144863</v>
      </c>
    </row>
    <row r="2278" spans="2:5" x14ac:dyDescent="0.3">
      <c r="B2278" t="str">
        <v>Shanghai Surprise</v>
      </c>
      <c r="C2278">
        <f>_xlfn.XLOOKUP($B2278,IMDB_Movies_2[movie_title],IMDB_Movies_2[gross])</f>
        <v>2315683</v>
      </c>
      <c r="D2278">
        <f>_xlfn.XLOOKUP($B2278,IMDB_Movies_2[movie_title],IMDB_Movies_2[budget])</f>
        <v>17000000</v>
      </c>
      <c r="E2278" s="1">
        <f t="shared" si="35"/>
        <v>-14684317</v>
      </c>
    </row>
    <row r="2279" spans="2:5" x14ac:dyDescent="0.3">
      <c r="B2279" t="str">
        <v>The Illusionist</v>
      </c>
      <c r="C2279">
        <f>_xlfn.XLOOKUP($B2279,IMDB_Movies_2[movie_title],IMDB_Movies_2[gross])</f>
        <v>39825798</v>
      </c>
      <c r="D2279">
        <f>_xlfn.XLOOKUP($B2279,IMDB_Movies_2[movie_title],IMDB_Movies_2[budget])</f>
        <v>16000000</v>
      </c>
      <c r="E2279" s="1">
        <f t="shared" si="35"/>
        <v>23825798</v>
      </c>
    </row>
    <row r="2280" spans="2:5" x14ac:dyDescent="0.3">
      <c r="B2280" t="str">
        <v>Roar</v>
      </c>
      <c r="C2280">
        <f>_xlfn.XLOOKUP($B2280,IMDB_Movies_2[movie_title],IMDB_Movies_2[gross])</f>
        <v>2000000</v>
      </c>
      <c r="D2280">
        <f>_xlfn.XLOOKUP($B2280,IMDB_Movies_2[movie_title],IMDB_Movies_2[budget])</f>
        <v>17000000</v>
      </c>
      <c r="E2280" s="1">
        <f t="shared" si="35"/>
        <v>-15000000</v>
      </c>
    </row>
    <row r="2281" spans="2:5" x14ac:dyDescent="0.3">
      <c r="B2281" t="str">
        <v>Veronica Guerin</v>
      </c>
      <c r="C2281">
        <f>_xlfn.XLOOKUP($B2281,IMDB_Movies_2[movie_title],IMDB_Movies_2[gross])</f>
        <v>1569918</v>
      </c>
      <c r="D2281">
        <f>_xlfn.XLOOKUP($B2281,IMDB_Movies_2[movie_title],IMDB_Movies_2[budget])</f>
        <v>17000000</v>
      </c>
      <c r="E2281" s="1">
        <f t="shared" si="35"/>
        <v>-15430082</v>
      </c>
    </row>
    <row r="2282" spans="2:5" x14ac:dyDescent="0.3">
      <c r="B2282" t="str">
        <v>Escobar: Paradise Lost</v>
      </c>
      <c r="C2282">
        <f>_xlfn.XLOOKUP($B2282,IMDB_Movies_2[movie_title],IMDB_Movies_2[gross])</f>
        <v>106869</v>
      </c>
      <c r="D2282">
        <f>_xlfn.XLOOKUP($B2282,IMDB_Movies_2[movie_title],IMDB_Movies_2[budget])</f>
        <v>17000000</v>
      </c>
      <c r="E2282" s="1">
        <f t="shared" si="35"/>
        <v>-16893131</v>
      </c>
    </row>
    <row r="2283" spans="2:5" x14ac:dyDescent="0.3">
      <c r="B2283" t="str">
        <v>Southland Tales</v>
      </c>
      <c r="C2283">
        <f>_xlfn.XLOOKUP($B2283,IMDB_Movies_2[movie_title],IMDB_Movies_2[gross])</f>
        <v>273420</v>
      </c>
      <c r="D2283">
        <f>_xlfn.XLOOKUP($B2283,IMDB_Movies_2[movie_title],IMDB_Movies_2[budget])</f>
        <v>17000000</v>
      </c>
      <c r="E2283" s="1">
        <f t="shared" si="35"/>
        <v>-16726580</v>
      </c>
    </row>
    <row r="2284" spans="2:5" x14ac:dyDescent="0.3">
      <c r="B2284" t="str">
        <v>The Apparition</v>
      </c>
      <c r="C2284">
        <f>_xlfn.XLOOKUP($B2284,IMDB_Movies_2[movie_title],IMDB_Movies_2[gross])</f>
        <v>4930798</v>
      </c>
      <c r="D2284">
        <f>_xlfn.XLOOKUP($B2284,IMDB_Movies_2[movie_title],IMDB_Movies_2[budget])</f>
        <v>17000000</v>
      </c>
      <c r="E2284" s="1">
        <f t="shared" si="35"/>
        <v>-12069202</v>
      </c>
    </row>
    <row r="2285" spans="2:5" x14ac:dyDescent="0.3">
      <c r="B2285" t="str">
        <v>My Girl</v>
      </c>
      <c r="C2285">
        <f>_xlfn.XLOOKUP($B2285,IMDB_Movies_2[movie_title],IMDB_Movies_2[gross])</f>
        <v>59847242</v>
      </c>
      <c r="D2285">
        <f>_xlfn.XLOOKUP($B2285,IMDB_Movies_2[movie_title],IMDB_Movies_2[budget])</f>
        <v>16500000</v>
      </c>
      <c r="E2285" s="1">
        <f t="shared" si="35"/>
        <v>43347242</v>
      </c>
    </row>
    <row r="2286" spans="2:5" x14ac:dyDescent="0.3">
      <c r="B2286" t="str">
        <v>Fur: An Imaginary Portrait of Diane Arbus</v>
      </c>
      <c r="C2286">
        <f>_xlfn.XLOOKUP($B2286,IMDB_Movies_2[movie_title],IMDB_Movies_2[gross])</f>
        <v>220914</v>
      </c>
      <c r="D2286">
        <f>_xlfn.XLOOKUP($B2286,IMDB_Movies_2[movie_title],IMDB_Movies_2[budget])</f>
        <v>16800000</v>
      </c>
      <c r="E2286" s="1">
        <f t="shared" si="35"/>
        <v>-16579086</v>
      </c>
    </row>
    <row r="2287" spans="2:5" x14ac:dyDescent="0.3">
      <c r="B2287" t="str">
        <v>Wall Street</v>
      </c>
      <c r="C2287">
        <f>_xlfn.XLOOKUP($B2287,IMDB_Movies_2[movie_title],IMDB_Movies_2[gross])</f>
        <v>43848100</v>
      </c>
      <c r="D2287">
        <f>_xlfn.XLOOKUP($B2287,IMDB_Movies_2[movie_title],IMDB_Movies_2[budget])</f>
        <v>15000000</v>
      </c>
      <c r="E2287" s="1">
        <f t="shared" si="35"/>
        <v>28848100</v>
      </c>
    </row>
    <row r="2288" spans="2:5" x14ac:dyDescent="0.3">
      <c r="B2288" t="str">
        <v>Sense and Sensibility</v>
      </c>
      <c r="C2288">
        <f>_xlfn.XLOOKUP($B2288,IMDB_Movies_2[movie_title],IMDB_Movies_2[gross])</f>
        <v>42700000</v>
      </c>
      <c r="D2288">
        <f>_xlfn.XLOOKUP($B2288,IMDB_Movies_2[movie_title],IMDB_Movies_2[budget])</f>
        <v>16500000</v>
      </c>
      <c r="E2288" s="1">
        <f t="shared" si="35"/>
        <v>26200000</v>
      </c>
    </row>
    <row r="2289" spans="2:5" x14ac:dyDescent="0.3">
      <c r="B2289" t="str">
        <v>Becoming Jane</v>
      </c>
      <c r="C2289">
        <f>_xlfn.XLOOKUP($B2289,IMDB_Movies_2[movie_title],IMDB_Movies_2[gross])</f>
        <v>18663911</v>
      </c>
      <c r="D2289">
        <f>_xlfn.XLOOKUP($B2289,IMDB_Movies_2[movie_title],IMDB_Movies_2[budget])</f>
        <v>16500000</v>
      </c>
      <c r="E2289" s="1">
        <f t="shared" si="35"/>
        <v>2163911</v>
      </c>
    </row>
    <row r="2290" spans="2:5" x14ac:dyDescent="0.3">
      <c r="B2290" t="str">
        <v>Sydney White</v>
      </c>
      <c r="C2290">
        <f>_xlfn.XLOOKUP($B2290,IMDB_Movies_2[movie_title],IMDB_Movies_2[gross])</f>
        <v>11702090</v>
      </c>
      <c r="D2290">
        <f>_xlfn.XLOOKUP($B2290,IMDB_Movies_2[movie_title],IMDB_Movies_2[budget])</f>
        <v>16500000</v>
      </c>
      <c r="E2290" s="1">
        <f t="shared" si="35"/>
        <v>-4797910</v>
      </c>
    </row>
    <row r="2291" spans="2:5" x14ac:dyDescent="0.3">
      <c r="B2291" t="str">
        <v>House of Sand and Fog</v>
      </c>
      <c r="C2291">
        <f>_xlfn.XLOOKUP($B2291,IMDB_Movies_2[movie_title],IMDB_Movies_2[gross])</f>
        <v>13005485</v>
      </c>
      <c r="D2291">
        <f>_xlfn.XLOOKUP($B2291,IMDB_Movies_2[movie_title],IMDB_Movies_2[budget])</f>
        <v>15000000</v>
      </c>
      <c r="E2291" s="1">
        <f t="shared" si="35"/>
        <v>-1994515</v>
      </c>
    </row>
    <row r="2292" spans="2:5" x14ac:dyDescent="0.3">
      <c r="B2292" t="str">
        <v>Dead Poets Society</v>
      </c>
      <c r="C2292">
        <f>_xlfn.XLOOKUP($B2292,IMDB_Movies_2[movie_title],IMDB_Movies_2[gross])</f>
        <v>95860116</v>
      </c>
      <c r="D2292">
        <f>_xlfn.XLOOKUP($B2292,IMDB_Movies_2[movie_title],IMDB_Movies_2[budget])</f>
        <v>16400000</v>
      </c>
      <c r="E2292" s="1">
        <f t="shared" si="35"/>
        <v>79460116</v>
      </c>
    </row>
    <row r="2293" spans="2:5" x14ac:dyDescent="0.3">
      <c r="B2293" t="str">
        <v>Dumb &amp; Dumber</v>
      </c>
      <c r="C2293">
        <f>_xlfn.XLOOKUP($B2293,IMDB_Movies_2[movie_title],IMDB_Movies_2[gross])</f>
        <v>127175354</v>
      </c>
      <c r="D2293">
        <f>_xlfn.XLOOKUP($B2293,IMDB_Movies_2[movie_title],IMDB_Movies_2[budget])</f>
        <v>16000000</v>
      </c>
      <c r="E2293" s="1">
        <f t="shared" si="35"/>
        <v>111175354</v>
      </c>
    </row>
    <row r="2294" spans="2:5" x14ac:dyDescent="0.3">
      <c r="B2294" t="str">
        <v>When Harry Met Sally...</v>
      </c>
      <c r="C2294">
        <f>_xlfn.XLOOKUP($B2294,IMDB_Movies_2[movie_title],IMDB_Movies_2[gross])</f>
        <v>92823600</v>
      </c>
      <c r="D2294">
        <f>_xlfn.XLOOKUP($B2294,IMDB_Movies_2[movie_title],IMDB_Movies_2[budget])</f>
        <v>16000000</v>
      </c>
      <c r="E2294" s="1">
        <f t="shared" si="35"/>
        <v>76823600</v>
      </c>
    </row>
    <row r="2295" spans="2:5" x14ac:dyDescent="0.3">
      <c r="B2295" t="str">
        <v>The Verdict</v>
      </c>
      <c r="C2295">
        <f>_xlfn.XLOOKUP($B2295,IMDB_Movies_2[movie_title],IMDB_Movies_2[gross])</f>
        <v>54000000</v>
      </c>
      <c r="D2295">
        <f>_xlfn.XLOOKUP($B2295,IMDB_Movies_2[movie_title],IMDB_Movies_2[budget])</f>
        <v>16000000</v>
      </c>
      <c r="E2295" s="1">
        <f t="shared" si="35"/>
        <v>38000000</v>
      </c>
    </row>
    <row r="2296" spans="2:5" x14ac:dyDescent="0.3">
      <c r="B2296" t="str">
        <v>Road Trip</v>
      </c>
      <c r="C2296">
        <f>_xlfn.XLOOKUP($B2296,IMDB_Movies_2[movie_title],IMDB_Movies_2[gross])</f>
        <v>68525609</v>
      </c>
      <c r="D2296">
        <f>_xlfn.XLOOKUP($B2296,IMDB_Movies_2[movie_title],IMDB_Movies_2[budget])</f>
        <v>15600000</v>
      </c>
      <c r="E2296" s="1">
        <f t="shared" si="35"/>
        <v>52925609</v>
      </c>
    </row>
    <row r="2297" spans="2:5" x14ac:dyDescent="0.3">
      <c r="B2297" t="str">
        <v>Varsity Blues</v>
      </c>
      <c r="C2297">
        <f>_xlfn.XLOOKUP($B2297,IMDB_Movies_2[movie_title],IMDB_Movies_2[gross])</f>
        <v>52885587</v>
      </c>
      <c r="D2297">
        <f>_xlfn.XLOOKUP($B2297,IMDB_Movies_2[movie_title],IMDB_Movies_2[budget])</f>
        <v>16000000</v>
      </c>
      <c r="E2297" s="1">
        <f t="shared" si="35"/>
        <v>36885587</v>
      </c>
    </row>
    <row r="2298" spans="2:5" x14ac:dyDescent="0.3">
      <c r="B2298" t="str">
        <v>The Artist</v>
      </c>
      <c r="C2298">
        <f>_xlfn.XLOOKUP($B2298,IMDB_Movies_2[movie_title],IMDB_Movies_2[gross])</f>
        <v>44667095</v>
      </c>
      <c r="D2298">
        <f>_xlfn.XLOOKUP($B2298,IMDB_Movies_2[movie_title],IMDB_Movies_2[budget])</f>
        <v>15000000</v>
      </c>
      <c r="E2298" s="1">
        <f t="shared" si="35"/>
        <v>29667095</v>
      </c>
    </row>
    <row r="2299" spans="2:5" x14ac:dyDescent="0.3">
      <c r="B2299" t="str">
        <v>The Unborn</v>
      </c>
      <c r="C2299">
        <f>_xlfn.XLOOKUP($B2299,IMDB_Movies_2[movie_title],IMDB_Movies_2[gross])</f>
        <v>42638165</v>
      </c>
      <c r="D2299">
        <f>_xlfn.XLOOKUP($B2299,IMDB_Movies_2[movie_title],IMDB_Movies_2[budget])</f>
        <v>16000000</v>
      </c>
      <c r="E2299" s="1">
        <f t="shared" si="35"/>
        <v>26638165</v>
      </c>
    </row>
    <row r="2300" spans="2:5" x14ac:dyDescent="0.3">
      <c r="B2300" t="str">
        <v>Moonrise Kingdom</v>
      </c>
      <c r="C2300">
        <f>_xlfn.XLOOKUP($B2300,IMDB_Movies_2[movie_title],IMDB_Movies_2[gross])</f>
        <v>45507053</v>
      </c>
      <c r="D2300">
        <f>_xlfn.XLOOKUP($B2300,IMDB_Movies_2[movie_title],IMDB_Movies_2[budget])</f>
        <v>16000000</v>
      </c>
      <c r="E2300" s="1">
        <f t="shared" si="35"/>
        <v>29507053</v>
      </c>
    </row>
    <row r="2301" spans="2:5" x14ac:dyDescent="0.3">
      <c r="B2301" t="str">
        <v>The Texas Chainsaw Massacre: The Beginning</v>
      </c>
      <c r="C2301">
        <f>_xlfn.XLOOKUP($B2301,IMDB_Movies_2[movie_title],IMDB_Movies_2[gross])</f>
        <v>39511038</v>
      </c>
      <c r="D2301">
        <f>_xlfn.XLOOKUP($B2301,IMDB_Movies_2[movie_title],IMDB_Movies_2[budget])</f>
        <v>16000000</v>
      </c>
      <c r="E2301" s="1">
        <f t="shared" si="35"/>
        <v>23511038</v>
      </c>
    </row>
    <row r="2302" spans="2:5" x14ac:dyDescent="0.3">
      <c r="B2302" t="str">
        <v>The Young Messiah</v>
      </c>
      <c r="C2302">
        <f>_xlfn.XLOOKUP($B2302,IMDB_Movies_2[movie_title],IMDB_Movies_2[gross])</f>
        <v>6462576</v>
      </c>
      <c r="D2302">
        <f>_xlfn.XLOOKUP($B2302,IMDB_Movies_2[movie_title],IMDB_Movies_2[budget])</f>
        <v>18500000</v>
      </c>
      <c r="E2302" s="1">
        <f t="shared" si="35"/>
        <v>-12037424</v>
      </c>
    </row>
    <row r="2303" spans="2:5" x14ac:dyDescent="0.3">
      <c r="B2303" t="str">
        <v>The Master of Disguise</v>
      </c>
      <c r="C2303">
        <f>_xlfn.XLOOKUP($B2303,IMDB_Movies_2[movie_title],IMDB_Movies_2[gross])</f>
        <v>40363530</v>
      </c>
      <c r="D2303">
        <f>_xlfn.XLOOKUP($B2303,IMDB_Movies_2[movie_title],IMDB_Movies_2[budget])</f>
        <v>16000000</v>
      </c>
      <c r="E2303" s="1">
        <f t="shared" si="35"/>
        <v>24363530</v>
      </c>
    </row>
    <row r="2304" spans="2:5" x14ac:dyDescent="0.3">
      <c r="B2304" t="str">
        <v>Pan's Labyrinth</v>
      </c>
      <c r="C2304">
        <f>_xlfn.XLOOKUP($B2304,IMDB_Movies_2[movie_title],IMDB_Movies_2[gross])</f>
        <v>37623143</v>
      </c>
      <c r="D2304">
        <f>_xlfn.XLOOKUP($B2304,IMDB_Movies_2[movie_title],IMDB_Movies_2[budget])</f>
        <v>13500000</v>
      </c>
      <c r="E2304" s="1">
        <f t="shared" si="35"/>
        <v>24123143</v>
      </c>
    </row>
    <row r="2305" spans="2:5" x14ac:dyDescent="0.3">
      <c r="B2305" t="str">
        <v>See Spot Run</v>
      </c>
      <c r="C2305">
        <f>_xlfn.XLOOKUP($B2305,IMDB_Movies_2[movie_title],IMDB_Movies_2[gross])</f>
        <v>33357476</v>
      </c>
      <c r="D2305">
        <f>_xlfn.XLOOKUP($B2305,IMDB_Movies_2[movie_title],IMDB_Movies_2[budget])</f>
        <v>35000000</v>
      </c>
      <c r="E2305" s="1">
        <f t="shared" si="35"/>
        <v>-1642524</v>
      </c>
    </row>
    <row r="2306" spans="2:5" x14ac:dyDescent="0.3">
      <c r="B2306" t="str">
        <v>Baby Boy</v>
      </c>
      <c r="C2306">
        <f>_xlfn.XLOOKUP($B2306,IMDB_Movies_2[movie_title],IMDB_Movies_2[gross])</f>
        <v>28734552</v>
      </c>
      <c r="D2306">
        <f>_xlfn.XLOOKUP($B2306,IMDB_Movies_2[movie_title],IMDB_Movies_2[budget])</f>
        <v>16000000</v>
      </c>
      <c r="E2306" s="1">
        <f t="shared" si="35"/>
        <v>12734552</v>
      </c>
    </row>
    <row r="2307" spans="2:5" x14ac:dyDescent="0.3">
      <c r="B2307" t="str">
        <v>The Roommate</v>
      </c>
      <c r="C2307">
        <f>_xlfn.XLOOKUP($B2307,IMDB_Movies_2[movie_title],IMDB_Movies_2[gross])</f>
        <v>37300107</v>
      </c>
      <c r="D2307">
        <f>_xlfn.XLOOKUP($B2307,IMDB_Movies_2[movie_title],IMDB_Movies_2[budget])</f>
        <v>16000000</v>
      </c>
      <c r="E2307" s="1">
        <f t="shared" si="35"/>
        <v>21300107</v>
      </c>
    </row>
    <row r="2308" spans="2:5" x14ac:dyDescent="0.3">
      <c r="B2308" t="str">
        <v>Joe Dirt</v>
      </c>
      <c r="C2308">
        <f>_xlfn.XLOOKUP($B2308,IMDB_Movies_2[movie_title],IMDB_Movies_2[gross])</f>
        <v>27087695</v>
      </c>
      <c r="D2308">
        <f>_xlfn.XLOOKUP($B2308,IMDB_Movies_2[movie_title],IMDB_Movies_2[budget])</f>
        <v>17700000</v>
      </c>
      <c r="E2308" s="1">
        <f t="shared" si="35"/>
        <v>9387695</v>
      </c>
    </row>
    <row r="2309" spans="2:5" x14ac:dyDescent="0.3">
      <c r="B2309" t="str">
        <v>Double Impact</v>
      </c>
      <c r="C2309">
        <f>_xlfn.XLOOKUP($B2309,IMDB_Movies_2[movie_title],IMDB_Movies_2[gross])</f>
        <v>30102717</v>
      </c>
      <c r="D2309">
        <f>_xlfn.XLOOKUP($B2309,IMDB_Movies_2[movie_title],IMDB_Movies_2[budget])</f>
        <v>15000000</v>
      </c>
      <c r="E2309" s="1">
        <f t="shared" ref="E2309:E2372" si="36">C2309-D2309</f>
        <v>15102717</v>
      </c>
    </row>
    <row r="2310" spans="2:5" x14ac:dyDescent="0.3">
      <c r="B2310" t="str">
        <v>Hot Fuzz</v>
      </c>
      <c r="C2310">
        <f>_xlfn.XLOOKUP($B2310,IMDB_Movies_2[movie_title],IMDB_Movies_2[gross])</f>
        <v>23618786</v>
      </c>
      <c r="D2310">
        <f>_xlfn.XLOOKUP($B2310,IMDB_Movies_2[movie_title],IMDB_Movies_2[budget])</f>
        <v>8000000</v>
      </c>
      <c r="E2310" s="1">
        <f t="shared" si="36"/>
        <v>15618786</v>
      </c>
    </row>
    <row r="2311" spans="2:5" x14ac:dyDescent="0.3">
      <c r="B2311" t="str">
        <v>The Women</v>
      </c>
      <c r="C2311">
        <f>_xlfn.XLOOKUP($B2311,IMDB_Movies_2[movie_title],IMDB_Movies_2[gross])</f>
        <v>26896744</v>
      </c>
      <c r="D2311">
        <f>_xlfn.XLOOKUP($B2311,IMDB_Movies_2[movie_title],IMDB_Movies_2[budget])</f>
        <v>16500000</v>
      </c>
      <c r="E2311" s="1">
        <f t="shared" si="36"/>
        <v>10396744</v>
      </c>
    </row>
    <row r="2312" spans="2:5" x14ac:dyDescent="0.3">
      <c r="B2312" t="str">
        <v>Vicky Cristina Barcelona</v>
      </c>
      <c r="C2312">
        <f>_xlfn.XLOOKUP($B2312,IMDB_Movies_2[movie_title],IMDB_Movies_2[gross])</f>
        <v>23213577</v>
      </c>
      <c r="D2312">
        <f>_xlfn.XLOOKUP($B2312,IMDB_Movies_2[movie_title],IMDB_Movies_2[budget])</f>
        <v>15500000</v>
      </c>
      <c r="E2312" s="1">
        <f t="shared" si="36"/>
        <v>7713577</v>
      </c>
    </row>
    <row r="2313" spans="2:5" x14ac:dyDescent="0.3">
      <c r="B2313" t="str">
        <v>Boys and Girls</v>
      </c>
      <c r="C2313">
        <f>_xlfn.XLOOKUP($B2313,IMDB_Movies_2[movie_title],IMDB_Movies_2[gross])</f>
        <v>20627372</v>
      </c>
      <c r="D2313">
        <f>_xlfn.XLOOKUP($B2313,IMDB_Movies_2[movie_title],IMDB_Movies_2[budget])</f>
        <v>16000000</v>
      </c>
      <c r="E2313" s="1">
        <f t="shared" si="36"/>
        <v>4627372</v>
      </c>
    </row>
    <row r="2314" spans="2:5" x14ac:dyDescent="0.3">
      <c r="B2314" t="str">
        <v>White Oleander</v>
      </c>
      <c r="C2314">
        <f>_xlfn.XLOOKUP($B2314,IMDB_Movies_2[movie_title],IMDB_Movies_2[gross])</f>
        <v>16346122</v>
      </c>
      <c r="D2314">
        <f>_xlfn.XLOOKUP($B2314,IMDB_Movies_2[movie_title],IMDB_Movies_2[budget])</f>
        <v>16000000</v>
      </c>
      <c r="E2314" s="1">
        <f t="shared" si="36"/>
        <v>346122</v>
      </c>
    </row>
    <row r="2315" spans="2:5" x14ac:dyDescent="0.3">
      <c r="B2315" t="str">
        <v>Jennifer's Body</v>
      </c>
      <c r="C2315">
        <f>_xlfn.XLOOKUP($B2315,IMDB_Movies_2[movie_title],IMDB_Movies_2[gross])</f>
        <v>16204793</v>
      </c>
      <c r="D2315">
        <f>_xlfn.XLOOKUP($B2315,IMDB_Movies_2[movie_title],IMDB_Movies_2[budget])</f>
        <v>16000000</v>
      </c>
      <c r="E2315" s="1">
        <f t="shared" si="36"/>
        <v>204793</v>
      </c>
    </row>
    <row r="2316" spans="2:5" x14ac:dyDescent="0.3">
      <c r="B2316" t="str">
        <v>Drowning Mona</v>
      </c>
      <c r="C2316">
        <f>_xlfn.XLOOKUP($B2316,IMDB_Movies_2[movie_title],IMDB_Movies_2[gross])</f>
        <v>15427192</v>
      </c>
      <c r="D2316">
        <f>_xlfn.XLOOKUP($B2316,IMDB_Movies_2[movie_title],IMDB_Movies_2[budget])</f>
        <v>16000000</v>
      </c>
      <c r="E2316" s="1">
        <f t="shared" si="36"/>
        <v>-572808</v>
      </c>
    </row>
    <row r="2317" spans="2:5" x14ac:dyDescent="0.3">
      <c r="B2317" t="str">
        <v>Radio Days</v>
      </c>
      <c r="C2317">
        <f>_xlfn.XLOOKUP($B2317,IMDB_Movies_2[movie_title],IMDB_Movies_2[gross])</f>
        <v>14792779</v>
      </c>
      <c r="D2317">
        <f>_xlfn.XLOOKUP($B2317,IMDB_Movies_2[movie_title],IMDB_Movies_2[budget])</f>
        <v>16000000</v>
      </c>
      <c r="E2317" s="1">
        <f t="shared" si="36"/>
        <v>-1207221</v>
      </c>
    </row>
    <row r="2318" spans="2:5" x14ac:dyDescent="0.3">
      <c r="B2318" t="str">
        <v>Remember Me</v>
      </c>
      <c r="C2318">
        <f>_xlfn.XLOOKUP($B2318,IMDB_Movies_2[movie_title],IMDB_Movies_2[gross])</f>
        <v>19057024</v>
      </c>
      <c r="D2318">
        <f>_xlfn.XLOOKUP($B2318,IMDB_Movies_2[movie_title],IMDB_Movies_2[budget])</f>
        <v>16000000</v>
      </c>
      <c r="E2318" s="1">
        <f t="shared" si="36"/>
        <v>3057024</v>
      </c>
    </row>
    <row r="2319" spans="2:5" x14ac:dyDescent="0.3">
      <c r="B2319" t="str">
        <v>How to Deal</v>
      </c>
      <c r="C2319">
        <f>_xlfn.XLOOKUP($B2319,IMDB_Movies_2[movie_title],IMDB_Movies_2[gross])</f>
        <v>14108518</v>
      </c>
      <c r="D2319">
        <f>_xlfn.XLOOKUP($B2319,IMDB_Movies_2[movie_title],IMDB_Movies_2[budget])</f>
        <v>16000000</v>
      </c>
      <c r="E2319" s="1">
        <f t="shared" si="36"/>
        <v>-1891482</v>
      </c>
    </row>
    <row r="2320" spans="2:5" x14ac:dyDescent="0.3">
      <c r="B2320" t="str">
        <v>My Stepmother Is an Alien</v>
      </c>
      <c r="C2320">
        <f>_xlfn.XLOOKUP($B2320,IMDB_Movies_2[movie_title],IMDB_Movies_2[gross])</f>
        <v>13854000</v>
      </c>
      <c r="D2320">
        <f>_xlfn.XLOOKUP($B2320,IMDB_Movies_2[movie_title],IMDB_Movies_2[budget])</f>
        <v>20000000</v>
      </c>
      <c r="E2320" s="1">
        <f t="shared" si="36"/>
        <v>-6146000</v>
      </c>
    </row>
    <row r="2321" spans="2:5" x14ac:dyDescent="0.3">
      <c r="B2321" t="str">
        <v>Philadelphia</v>
      </c>
      <c r="C2321">
        <f>_xlfn.XLOOKUP($B2321,IMDB_Movies_2[movie_title],IMDB_Movies_2[gross])</f>
        <v>77324422</v>
      </c>
      <c r="D2321">
        <f>_xlfn.XLOOKUP($B2321,IMDB_Movies_2[movie_title],IMDB_Movies_2[budget])</f>
        <v>26000000</v>
      </c>
      <c r="E2321" s="1">
        <f t="shared" si="36"/>
        <v>51324422</v>
      </c>
    </row>
    <row r="2322" spans="2:5" x14ac:dyDescent="0.3">
      <c r="B2322" t="str">
        <v>The Thirteenth Floor</v>
      </c>
      <c r="C2322">
        <f>_xlfn.XLOOKUP($B2322,IMDB_Movies_2[movie_title],IMDB_Movies_2[gross])</f>
        <v>15500000</v>
      </c>
      <c r="D2322">
        <f>_xlfn.XLOOKUP($B2322,IMDB_Movies_2[movie_title],IMDB_Movies_2[budget])</f>
        <v>16000000</v>
      </c>
      <c r="E2322" s="1">
        <f t="shared" si="36"/>
        <v>-500000</v>
      </c>
    </row>
    <row r="2323" spans="2:5" x14ac:dyDescent="0.3">
      <c r="B2323" t="str">
        <v>Duets</v>
      </c>
      <c r="C2323">
        <f>_xlfn.XLOOKUP($B2323,IMDB_Movies_2[movie_title],IMDB_Movies_2[gross])</f>
        <v>4734235</v>
      </c>
      <c r="D2323">
        <f>_xlfn.XLOOKUP($B2323,IMDB_Movies_2[movie_title],IMDB_Movies_2[budget])</f>
        <v>15000000</v>
      </c>
      <c r="E2323" s="1">
        <f t="shared" si="36"/>
        <v>-10265765</v>
      </c>
    </row>
    <row r="2324" spans="2:5" x14ac:dyDescent="0.3">
      <c r="B2324" t="str">
        <v>Hollywood Ending</v>
      </c>
      <c r="C2324">
        <f>_xlfn.XLOOKUP($B2324,IMDB_Movies_2[movie_title],IMDB_Movies_2[gross])</f>
        <v>4839383</v>
      </c>
      <c r="D2324">
        <f>_xlfn.XLOOKUP($B2324,IMDB_Movies_2[movie_title],IMDB_Movies_2[budget])</f>
        <v>16000000</v>
      </c>
      <c r="E2324" s="1">
        <f t="shared" si="36"/>
        <v>-11160617</v>
      </c>
    </row>
    <row r="2325" spans="2:5" x14ac:dyDescent="0.3">
      <c r="B2325" t="str">
        <v>Detroit Rock City</v>
      </c>
      <c r="C2325">
        <f>_xlfn.XLOOKUP($B2325,IMDB_Movies_2[movie_title],IMDB_Movies_2[gross])</f>
        <v>4193025</v>
      </c>
      <c r="D2325">
        <f>_xlfn.XLOOKUP($B2325,IMDB_Movies_2[movie_title],IMDB_Movies_2[budget])</f>
        <v>15000000</v>
      </c>
      <c r="E2325" s="1">
        <f t="shared" si="36"/>
        <v>-10806975</v>
      </c>
    </row>
    <row r="2326" spans="2:5" x14ac:dyDescent="0.3">
      <c r="B2326" t="str">
        <v>Highlander</v>
      </c>
      <c r="C2326">
        <f>_xlfn.XLOOKUP($B2326,IMDB_Movies_2[movie_title],IMDB_Movies_2[gross])</f>
        <v>5900000</v>
      </c>
      <c r="D2326">
        <f>_xlfn.XLOOKUP($B2326,IMDB_Movies_2[movie_title],IMDB_Movies_2[budget])</f>
        <v>16000000</v>
      </c>
      <c r="E2326" s="1">
        <f t="shared" si="36"/>
        <v>-10100000</v>
      </c>
    </row>
    <row r="2327" spans="2:5" x14ac:dyDescent="0.3">
      <c r="B2327" t="str">
        <v>Things We Lost in the Fire</v>
      </c>
      <c r="C2327">
        <f>_xlfn.XLOOKUP($B2327,IMDB_Movies_2[movie_title],IMDB_Movies_2[gross])</f>
        <v>2849142</v>
      </c>
      <c r="D2327">
        <f>_xlfn.XLOOKUP($B2327,IMDB_Movies_2[movie_title],IMDB_Movies_2[budget])</f>
        <v>16000000</v>
      </c>
      <c r="E2327" s="1">
        <f t="shared" si="36"/>
        <v>-13150858</v>
      </c>
    </row>
    <row r="2328" spans="2:5" x14ac:dyDescent="0.3">
      <c r="B2328" t="str">
        <v>Steel</v>
      </c>
      <c r="C2328">
        <f>_xlfn.XLOOKUP($B2328,IMDB_Movies_2[movie_title],IMDB_Movies_2[gross])</f>
        <v>1686429</v>
      </c>
      <c r="D2328">
        <f>_xlfn.XLOOKUP($B2328,IMDB_Movies_2[movie_title],IMDB_Movies_2[budget])</f>
        <v>16000000</v>
      </c>
      <c r="E2328" s="1">
        <f t="shared" si="36"/>
        <v>-14313571</v>
      </c>
    </row>
    <row r="2329" spans="2:5" x14ac:dyDescent="0.3">
      <c r="B2329" t="str">
        <v>The Immigrant</v>
      </c>
      <c r="C2329">
        <f>_xlfn.XLOOKUP($B2329,IMDB_Movies_2[movie_title],IMDB_Movies_2[gross])</f>
        <v>1984743</v>
      </c>
      <c r="D2329">
        <f>_xlfn.XLOOKUP($B2329,IMDB_Movies_2[movie_title],IMDB_Movies_2[budget])</f>
        <v>16000000</v>
      </c>
      <c r="E2329" s="1">
        <f t="shared" si="36"/>
        <v>-14015257</v>
      </c>
    </row>
    <row r="2330" spans="2:5" x14ac:dyDescent="0.3">
      <c r="B2330" t="str">
        <v>The White Countess</v>
      </c>
      <c r="C2330">
        <f>_xlfn.XLOOKUP($B2330,IMDB_Movies_2[movie_title],IMDB_Movies_2[gross])</f>
        <v>1666262</v>
      </c>
      <c r="D2330">
        <f>_xlfn.XLOOKUP($B2330,IMDB_Movies_2[movie_title],IMDB_Movies_2[budget])</f>
        <v>16000000</v>
      </c>
      <c r="E2330" s="1">
        <f t="shared" si="36"/>
        <v>-14333738</v>
      </c>
    </row>
    <row r="2331" spans="2:5" x14ac:dyDescent="0.3">
      <c r="B2331" t="str">
        <v>Trance</v>
      </c>
      <c r="C2331">
        <f>_xlfn.XLOOKUP($B2331,IMDB_Movies_2[movie_title],IMDB_Movies_2[gross])</f>
        <v>2319187</v>
      </c>
      <c r="D2331">
        <f>_xlfn.XLOOKUP($B2331,IMDB_Movies_2[movie_title],IMDB_Movies_2[budget])</f>
        <v>20000000</v>
      </c>
      <c r="E2331" s="1">
        <f t="shared" si="36"/>
        <v>-17680813</v>
      </c>
    </row>
    <row r="2332" spans="2:5" x14ac:dyDescent="0.3">
      <c r="B2332" t="str">
        <v>Soul Plane</v>
      </c>
      <c r="C2332">
        <f>_xlfn.XLOOKUP($B2332,IMDB_Movies_2[movie_title],IMDB_Movies_2[gross])</f>
        <v>13922211</v>
      </c>
      <c r="D2332">
        <f>_xlfn.XLOOKUP($B2332,IMDB_Movies_2[movie_title],IMDB_Movies_2[budget])</f>
        <v>16000000</v>
      </c>
      <c r="E2332" s="1">
        <f t="shared" si="36"/>
        <v>-2077789</v>
      </c>
    </row>
    <row r="2333" spans="2:5" x14ac:dyDescent="0.3">
      <c r="B2333" t="str">
        <v>Good</v>
      </c>
      <c r="C2333">
        <f>_xlfn.XLOOKUP($B2333,IMDB_Movies_2[movie_title],IMDB_Movies_2[gross])</f>
        <v>23091</v>
      </c>
      <c r="D2333">
        <f>_xlfn.XLOOKUP($B2333,IMDB_Movies_2[movie_title],IMDB_Movies_2[budget])</f>
        <v>15000000</v>
      </c>
      <c r="E2333" s="1">
        <f t="shared" si="36"/>
        <v>-14976909</v>
      </c>
    </row>
    <row r="2334" spans="2:5" x14ac:dyDescent="0.3">
      <c r="B2334" t="str">
        <v>Enter the Void</v>
      </c>
      <c r="C2334">
        <f>_xlfn.XLOOKUP($B2334,IMDB_Movies_2[movie_title],IMDB_Movies_2[gross])</f>
        <v>336467</v>
      </c>
      <c r="D2334">
        <f>_xlfn.XLOOKUP($B2334,IMDB_Movies_2[movie_title],IMDB_Movies_2[budget])</f>
        <v>13000000</v>
      </c>
      <c r="E2334" s="1">
        <f t="shared" si="36"/>
        <v>-12663533</v>
      </c>
    </row>
    <row r="2335" spans="2:5" x14ac:dyDescent="0.3">
      <c r="B2335" t="str">
        <v>Vamps</v>
      </c>
      <c r="C2335">
        <f>_xlfn.XLOOKUP($B2335,IMDB_Movies_2[movie_title],IMDB_Movies_2[gross])</f>
        <v>2964</v>
      </c>
      <c r="D2335">
        <f>_xlfn.XLOOKUP($B2335,IMDB_Movies_2[movie_title],IMDB_Movies_2[budget])</f>
        <v>16000000</v>
      </c>
      <c r="E2335" s="1">
        <f t="shared" si="36"/>
        <v>-15997036</v>
      </c>
    </row>
    <row r="2336" spans="2:5" x14ac:dyDescent="0.3">
      <c r="B2336" t="str">
        <v>The Homesman</v>
      </c>
      <c r="C2336">
        <f>_xlfn.XLOOKUP($B2336,IMDB_Movies_2[movie_title],IMDB_Movies_2[gross])</f>
        <v>2428883</v>
      </c>
      <c r="D2336">
        <f>_xlfn.XLOOKUP($B2336,IMDB_Movies_2[movie_title],IMDB_Movies_2[budget])</f>
        <v>16000000</v>
      </c>
      <c r="E2336" s="1">
        <f t="shared" si="36"/>
        <v>-13571117</v>
      </c>
    </row>
    <row r="2337" spans="2:5" x14ac:dyDescent="0.3">
      <c r="B2337" t="str">
        <v>Juwanna Mann</v>
      </c>
      <c r="C2337">
        <f>_xlfn.XLOOKUP($B2337,IMDB_Movies_2[movie_title],IMDB_Movies_2[gross])</f>
        <v>13571817</v>
      </c>
      <c r="D2337">
        <f>_xlfn.XLOOKUP($B2337,IMDB_Movies_2[movie_title],IMDB_Movies_2[budget])</f>
        <v>15600000</v>
      </c>
      <c r="E2337" s="1">
        <f t="shared" si="36"/>
        <v>-2028183</v>
      </c>
    </row>
    <row r="2338" spans="2:5" x14ac:dyDescent="0.3">
      <c r="B2338" t="str">
        <v>Slow Burn</v>
      </c>
      <c r="C2338">
        <f>_xlfn.XLOOKUP($B2338,IMDB_Movies_2[movie_title],IMDB_Movies_2[gross])</f>
        <v>1181197</v>
      </c>
      <c r="D2338">
        <f>_xlfn.XLOOKUP($B2338,IMDB_Movies_2[movie_title],IMDB_Movies_2[budget])</f>
        <v>15500000</v>
      </c>
      <c r="E2338" s="1">
        <f t="shared" si="36"/>
        <v>-14318803</v>
      </c>
    </row>
    <row r="2339" spans="2:5" x14ac:dyDescent="0.3">
      <c r="B2339" t="str">
        <v>Wasabi</v>
      </c>
      <c r="C2339">
        <f>_xlfn.XLOOKUP($B2339,IMDB_Movies_2[movie_title],IMDB_Movies_2[gross])</f>
        <v>81525</v>
      </c>
      <c r="D2339">
        <f>_xlfn.XLOOKUP($B2339,IMDB_Movies_2[movie_title],IMDB_Movies_2[budget])</f>
        <v>15300000</v>
      </c>
      <c r="E2339" s="1">
        <f t="shared" si="36"/>
        <v>-15218475</v>
      </c>
    </row>
    <row r="2340" spans="2:5" x14ac:dyDescent="0.3">
      <c r="B2340" t="str">
        <v>Slither</v>
      </c>
      <c r="C2340">
        <f>_xlfn.XLOOKUP($B2340,IMDB_Movies_2[movie_title],IMDB_Movies_2[gross])</f>
        <v>7774730</v>
      </c>
      <c r="D2340">
        <f>_xlfn.XLOOKUP($B2340,IMDB_Movies_2[movie_title],IMDB_Movies_2[budget])</f>
        <v>15500000</v>
      </c>
      <c r="E2340" s="1">
        <f t="shared" si="36"/>
        <v>-7725270</v>
      </c>
    </row>
    <row r="2341" spans="2:5" x14ac:dyDescent="0.3">
      <c r="B2341" t="str">
        <v>Beverly Hills Cop</v>
      </c>
      <c r="C2341">
        <f>_xlfn.XLOOKUP($B2341,IMDB_Movies_2[movie_title],IMDB_Movies_2[gross])</f>
        <v>234760500</v>
      </c>
      <c r="D2341">
        <f>_xlfn.XLOOKUP($B2341,IMDB_Movies_2[movie_title],IMDB_Movies_2[budget])</f>
        <v>14000000</v>
      </c>
      <c r="E2341" s="1">
        <f t="shared" si="36"/>
        <v>220760500</v>
      </c>
    </row>
    <row r="2342" spans="2:5" x14ac:dyDescent="0.3">
      <c r="B2342" t="str">
        <v>Home Alone</v>
      </c>
      <c r="C2342">
        <f>_xlfn.XLOOKUP($B2342,IMDB_Movies_2[movie_title],IMDB_Movies_2[gross])</f>
        <v>285761243</v>
      </c>
      <c r="D2342">
        <f>_xlfn.XLOOKUP($B2342,IMDB_Movies_2[movie_title],IMDB_Movies_2[budget])</f>
        <v>18000000</v>
      </c>
      <c r="E2342" s="1">
        <f t="shared" si="36"/>
        <v>267761243</v>
      </c>
    </row>
    <row r="2343" spans="2:5" x14ac:dyDescent="0.3">
      <c r="B2343" t="str">
        <v>3 Men and a Baby</v>
      </c>
      <c r="C2343">
        <f>_xlfn.XLOOKUP($B2343,IMDB_Movies_2[movie_title],IMDB_Movies_2[gross])</f>
        <v>167780960</v>
      </c>
      <c r="D2343">
        <f>_xlfn.XLOOKUP($B2343,IMDB_Movies_2[movie_title],IMDB_Movies_2[budget])</f>
        <v>11000000</v>
      </c>
      <c r="E2343" s="1">
        <f t="shared" si="36"/>
        <v>156780960</v>
      </c>
    </row>
    <row r="2344" spans="2:5" x14ac:dyDescent="0.3">
      <c r="B2344" t="str">
        <v>Tootsie</v>
      </c>
      <c r="C2344">
        <f>_xlfn.XLOOKUP($B2344,IMDB_Movies_2[movie_title],IMDB_Movies_2[gross])</f>
        <v>177200000</v>
      </c>
      <c r="D2344">
        <f>_xlfn.XLOOKUP($B2344,IMDB_Movies_2[movie_title],IMDB_Movies_2[budget])</f>
        <v>22000000</v>
      </c>
      <c r="E2344" s="1">
        <f t="shared" si="36"/>
        <v>155200000</v>
      </c>
    </row>
    <row r="2345" spans="2:5" x14ac:dyDescent="0.3">
      <c r="B2345" t="str">
        <v>Top Gun</v>
      </c>
      <c r="C2345">
        <f>_xlfn.XLOOKUP($B2345,IMDB_Movies_2[movie_title],IMDB_Movies_2[gross])</f>
        <v>176781728</v>
      </c>
      <c r="D2345">
        <f>_xlfn.XLOOKUP($B2345,IMDB_Movies_2[movie_title],IMDB_Movies_2[budget])</f>
        <v>15000000</v>
      </c>
      <c r="E2345" s="1">
        <f t="shared" si="36"/>
        <v>161781728</v>
      </c>
    </row>
    <row r="2346" spans="2:5" x14ac:dyDescent="0.3">
      <c r="B2346" t="str">
        <v>Crouching Tiger, Hidden Dragon</v>
      </c>
      <c r="C2346">
        <f>_xlfn.XLOOKUP($B2346,IMDB_Movies_2[movie_title],IMDB_Movies_2[gross])</f>
        <v>128067808</v>
      </c>
      <c r="D2346">
        <f>_xlfn.XLOOKUP($B2346,IMDB_Movies_2[movie_title],IMDB_Movies_2[budget])</f>
        <v>15000000</v>
      </c>
      <c r="E2346" s="1">
        <f t="shared" si="36"/>
        <v>113067808</v>
      </c>
    </row>
    <row r="2347" spans="2:5" x14ac:dyDescent="0.3">
      <c r="B2347" t="str">
        <v>American Beauty</v>
      </c>
      <c r="C2347">
        <f>_xlfn.XLOOKUP($B2347,IMDB_Movies_2[movie_title],IMDB_Movies_2[gross])</f>
        <v>130058047</v>
      </c>
      <c r="D2347">
        <f>_xlfn.XLOOKUP($B2347,IMDB_Movies_2[movie_title],IMDB_Movies_2[budget])</f>
        <v>15000000</v>
      </c>
      <c r="E2347" s="1">
        <f t="shared" si="36"/>
        <v>115058047</v>
      </c>
    </row>
    <row r="2348" spans="2:5" x14ac:dyDescent="0.3">
      <c r="B2348" t="str">
        <v>The King's Speech</v>
      </c>
      <c r="C2348">
        <f>_xlfn.XLOOKUP($B2348,IMDB_Movies_2[movie_title],IMDB_Movies_2[gross])</f>
        <v>138795342</v>
      </c>
      <c r="D2348">
        <f>_xlfn.XLOOKUP($B2348,IMDB_Movies_2[movie_title],IMDB_Movies_2[budget])</f>
        <v>15000000</v>
      </c>
      <c r="E2348" s="1">
        <f t="shared" si="36"/>
        <v>123795342</v>
      </c>
    </row>
    <row r="2349" spans="2:5" x14ac:dyDescent="0.3">
      <c r="B2349" t="str">
        <v>Twins</v>
      </c>
      <c r="C2349">
        <f>_xlfn.XLOOKUP($B2349,IMDB_Movies_2[movie_title],IMDB_Movies_2[gross])</f>
        <v>111936400</v>
      </c>
      <c r="D2349">
        <f>_xlfn.XLOOKUP($B2349,IMDB_Movies_2[movie_title],IMDB_Movies_2[budget])</f>
        <v>15000000</v>
      </c>
      <c r="E2349" s="1">
        <f t="shared" si="36"/>
        <v>96936400</v>
      </c>
    </row>
    <row r="2350" spans="2:5" x14ac:dyDescent="0.3">
      <c r="B2350" t="str">
        <v>The Yellow Handkerchief</v>
      </c>
      <c r="C2350">
        <f>_xlfn.XLOOKUP($B2350,IMDB_Movies_2[movie_title],IMDB_Movies_2[gross])</f>
        <v>317040</v>
      </c>
      <c r="D2350">
        <f>_xlfn.XLOOKUP($B2350,IMDB_Movies_2[movie_title],IMDB_Movies_2[budget])</f>
        <v>15500000</v>
      </c>
      <c r="E2350" s="1">
        <f t="shared" si="36"/>
        <v>-15182960</v>
      </c>
    </row>
    <row r="2351" spans="2:5" x14ac:dyDescent="0.3">
      <c r="B2351" t="str">
        <v>The Color Purple</v>
      </c>
      <c r="C2351">
        <f>_xlfn.XLOOKUP($B2351,IMDB_Movies_2[movie_title],IMDB_Movies_2[gross])</f>
        <v>94175854</v>
      </c>
      <c r="D2351">
        <f>_xlfn.XLOOKUP($B2351,IMDB_Movies_2[movie_title],IMDB_Movies_2[budget])</f>
        <v>15000000</v>
      </c>
      <c r="E2351" s="1">
        <f t="shared" si="36"/>
        <v>79175854</v>
      </c>
    </row>
    <row r="2352" spans="2:5" x14ac:dyDescent="0.3">
      <c r="B2352" t="str">
        <v>The Imitation Game</v>
      </c>
      <c r="C2352">
        <f>_xlfn.XLOOKUP($B2352,IMDB_Movies_2[movie_title],IMDB_Movies_2[gross])</f>
        <v>91121452</v>
      </c>
      <c r="D2352">
        <f>_xlfn.XLOOKUP($B2352,IMDB_Movies_2[movie_title],IMDB_Movies_2[budget])</f>
        <v>14000000</v>
      </c>
      <c r="E2352" s="1">
        <f t="shared" si="36"/>
        <v>77121452</v>
      </c>
    </row>
    <row r="2353" spans="2:5" x14ac:dyDescent="0.3">
      <c r="B2353" t="str">
        <v>Private Benjamin</v>
      </c>
      <c r="C2353">
        <f>_xlfn.XLOOKUP($B2353,IMDB_Movies_2[movie_title],IMDB_Movies_2[gross])</f>
        <v>69800000</v>
      </c>
      <c r="D2353">
        <f>_xlfn.XLOOKUP($B2353,IMDB_Movies_2[movie_title],IMDB_Movies_2[budget])</f>
        <v>10000000</v>
      </c>
      <c r="E2353" s="1">
        <f t="shared" si="36"/>
        <v>59800000</v>
      </c>
    </row>
    <row r="2354" spans="2:5" x14ac:dyDescent="0.3">
      <c r="B2354" t="str">
        <v>Diary of a Wimpy Kid</v>
      </c>
      <c r="C2354">
        <f>_xlfn.XLOOKUP($B2354,IMDB_Movies_2[movie_title],IMDB_Movies_2[gross])</f>
        <v>64001297</v>
      </c>
      <c r="D2354">
        <f>_xlfn.XLOOKUP($B2354,IMDB_Movies_2[movie_title],IMDB_Movies_2[budget])</f>
        <v>15000000</v>
      </c>
      <c r="E2354" s="1">
        <f t="shared" si="36"/>
        <v>49001297</v>
      </c>
    </row>
    <row r="2355" spans="2:5" x14ac:dyDescent="0.3">
      <c r="B2355" t="str">
        <v>Mama</v>
      </c>
      <c r="C2355">
        <f>_xlfn.XLOOKUP($B2355,IMDB_Movies_2[movie_title],IMDB_Movies_2[gross])</f>
        <v>71588220</v>
      </c>
      <c r="D2355">
        <f>_xlfn.XLOOKUP($B2355,IMDB_Movies_2[movie_title],IMDB_Movies_2[budget])</f>
        <v>20000000</v>
      </c>
      <c r="E2355" s="1">
        <f t="shared" si="36"/>
        <v>51588220</v>
      </c>
    </row>
    <row r="2356" spans="2:5" x14ac:dyDescent="0.3">
      <c r="B2356" t="str">
        <v>National Lampoon's Vacation</v>
      </c>
      <c r="C2356">
        <f>_xlfn.XLOOKUP($B2356,IMDB_Movies_2[movie_title],IMDB_Movies_2[gross])</f>
        <v>61400000</v>
      </c>
      <c r="D2356">
        <f>_xlfn.XLOOKUP($B2356,IMDB_Movies_2[movie_title],IMDB_Movies_2[budget])</f>
        <v>15000000</v>
      </c>
      <c r="E2356" s="1">
        <f t="shared" si="36"/>
        <v>46400000</v>
      </c>
    </row>
    <row r="2357" spans="2:5" x14ac:dyDescent="0.3">
      <c r="B2357" t="str">
        <v>Bad Grandpa</v>
      </c>
      <c r="C2357">
        <f>_xlfn.XLOOKUP($B2357,IMDB_Movies_2[movie_title],IMDB_Movies_2[gross])</f>
        <v>101978840</v>
      </c>
      <c r="D2357">
        <f>_xlfn.XLOOKUP($B2357,IMDB_Movies_2[movie_title],IMDB_Movies_2[budget])</f>
        <v>15000000</v>
      </c>
      <c r="E2357" s="1">
        <f t="shared" si="36"/>
        <v>86978840</v>
      </c>
    </row>
    <row r="2358" spans="2:5" x14ac:dyDescent="0.3">
      <c r="B2358" t="str">
        <v>The Queen</v>
      </c>
      <c r="C2358">
        <f>_xlfn.XLOOKUP($B2358,IMDB_Movies_2[movie_title],IMDB_Movies_2[gross])</f>
        <v>56437947</v>
      </c>
      <c r="D2358">
        <f>_xlfn.XLOOKUP($B2358,IMDB_Movies_2[movie_title],IMDB_Movies_2[budget])</f>
        <v>9800000</v>
      </c>
      <c r="E2358" s="1">
        <f t="shared" si="36"/>
        <v>46637947</v>
      </c>
    </row>
    <row r="2359" spans="2:5" x14ac:dyDescent="0.3">
      <c r="B2359" t="str">
        <v>Beetlejuice</v>
      </c>
      <c r="C2359">
        <f>_xlfn.XLOOKUP($B2359,IMDB_Movies_2[movie_title],IMDB_Movies_2[gross])</f>
        <v>73326666</v>
      </c>
      <c r="D2359">
        <f>_xlfn.XLOOKUP($B2359,IMDB_Movies_2[movie_title],IMDB_Movies_2[budget])</f>
        <v>15000000</v>
      </c>
      <c r="E2359" s="1">
        <f t="shared" si="36"/>
        <v>58326666</v>
      </c>
    </row>
    <row r="2360" spans="2:5" x14ac:dyDescent="0.3">
      <c r="B2360" t="str">
        <v>Why Did I Get Married?</v>
      </c>
      <c r="C2360">
        <f>_xlfn.XLOOKUP($B2360,IMDB_Movies_2[movie_title],IMDB_Movies_2[gross])</f>
        <v>55184721</v>
      </c>
      <c r="D2360">
        <f>_xlfn.XLOOKUP($B2360,IMDB_Movies_2[movie_title],IMDB_Movies_2[budget])</f>
        <v>15000000</v>
      </c>
      <c r="E2360" s="1">
        <f t="shared" si="36"/>
        <v>40184721</v>
      </c>
    </row>
    <row r="2361" spans="2:5" x14ac:dyDescent="0.3">
      <c r="B2361" t="str">
        <v>Little Women</v>
      </c>
      <c r="C2361">
        <f>_xlfn.XLOOKUP($B2361,IMDB_Movies_2[movie_title],IMDB_Movies_2[gross])</f>
        <v>50003300</v>
      </c>
      <c r="D2361">
        <f>_xlfn.XLOOKUP($B2361,IMDB_Movies_2[movie_title],IMDB_Movies_2[budget])</f>
        <v>15000000</v>
      </c>
      <c r="E2361" s="1">
        <f t="shared" si="36"/>
        <v>35003300</v>
      </c>
    </row>
    <row r="2362" spans="2:5" x14ac:dyDescent="0.3">
      <c r="B2362" t="str">
        <v>The Woman in Black</v>
      </c>
      <c r="C2362">
        <f>_xlfn.XLOOKUP($B2362,IMDB_Movies_2[movie_title],IMDB_Movies_2[gross])</f>
        <v>54322273</v>
      </c>
      <c r="D2362">
        <f>_xlfn.XLOOKUP($B2362,IMDB_Movies_2[movie_title],IMDB_Movies_2[budget])</f>
        <v>17000000</v>
      </c>
      <c r="E2362" s="1">
        <f t="shared" si="36"/>
        <v>37322273</v>
      </c>
    </row>
    <row r="2363" spans="2:5" x14ac:dyDescent="0.3">
      <c r="B2363" t="str">
        <v>When a Stranger Calls</v>
      </c>
      <c r="C2363">
        <f>_xlfn.XLOOKUP($B2363,IMDB_Movies_2[movie_title],IMDB_Movies_2[gross])</f>
        <v>47860214</v>
      </c>
      <c r="D2363">
        <f>_xlfn.XLOOKUP($B2363,IMDB_Movies_2[movie_title],IMDB_Movies_2[budget])</f>
        <v>15000000</v>
      </c>
      <c r="E2363" s="1">
        <f t="shared" si="36"/>
        <v>32860214</v>
      </c>
    </row>
    <row r="2364" spans="2:5" x14ac:dyDescent="0.3">
      <c r="B2364" t="str">
        <v>Big Fat Liar</v>
      </c>
      <c r="C2364">
        <f>_xlfn.XLOOKUP($B2364,IMDB_Movies_2[movie_title],IMDB_Movies_2[gross])</f>
        <v>47811275</v>
      </c>
      <c r="D2364">
        <f>_xlfn.XLOOKUP($B2364,IMDB_Movies_2[movie_title],IMDB_Movies_2[budget])</f>
        <v>15000000</v>
      </c>
      <c r="E2364" s="1">
        <f t="shared" si="36"/>
        <v>32811275</v>
      </c>
    </row>
    <row r="2365" spans="2:5" x14ac:dyDescent="0.3">
      <c r="B2365" t="str">
        <v>Wag the Dog</v>
      </c>
      <c r="C2365">
        <f>_xlfn.XLOOKUP($B2365,IMDB_Movies_2[movie_title],IMDB_Movies_2[gross])</f>
        <v>43022524</v>
      </c>
      <c r="D2365">
        <f>_xlfn.XLOOKUP($B2365,IMDB_Movies_2[movie_title],IMDB_Movies_2[budget])</f>
        <v>15000000</v>
      </c>
      <c r="E2365" s="1">
        <f t="shared" si="36"/>
        <v>28022524</v>
      </c>
    </row>
    <row r="2366" spans="2:5" x14ac:dyDescent="0.3">
      <c r="B2366" t="str">
        <v>The Lizzie McGuire Movie</v>
      </c>
      <c r="C2366">
        <f>_xlfn.XLOOKUP($B2366,IMDB_Movies_2[movie_title],IMDB_Movies_2[gross])</f>
        <v>42672630</v>
      </c>
      <c r="D2366">
        <f>_xlfn.XLOOKUP($B2366,IMDB_Movies_2[movie_title],IMDB_Movies_2[budget])</f>
        <v>17000000</v>
      </c>
      <c r="E2366" s="1">
        <f t="shared" si="36"/>
        <v>25672630</v>
      </c>
    </row>
    <row r="2367" spans="2:5" x14ac:dyDescent="0.3">
      <c r="B2367" t="str">
        <v>Snitch</v>
      </c>
      <c r="C2367">
        <f>_xlfn.XLOOKUP($B2367,IMDB_Movies_2[movie_title],IMDB_Movies_2[gross])</f>
        <v>42919096</v>
      </c>
      <c r="D2367">
        <f>_xlfn.XLOOKUP($B2367,IMDB_Movies_2[movie_title],IMDB_Movies_2[budget])</f>
        <v>15000000</v>
      </c>
      <c r="E2367" s="1">
        <f t="shared" si="36"/>
        <v>27919096</v>
      </c>
    </row>
    <row r="2368" spans="2:5" x14ac:dyDescent="0.3">
      <c r="B2368" t="str">
        <v>Krampus</v>
      </c>
      <c r="C2368">
        <f>_xlfn.XLOOKUP($B2368,IMDB_Movies_2[movie_title],IMDB_Movies_2[gross])</f>
        <v>42592530</v>
      </c>
      <c r="D2368">
        <f>_xlfn.XLOOKUP($B2368,IMDB_Movies_2[movie_title],IMDB_Movies_2[budget])</f>
        <v>15000000</v>
      </c>
      <c r="E2368" s="1">
        <f t="shared" si="36"/>
        <v>27592530</v>
      </c>
    </row>
    <row r="2369" spans="2:5" x14ac:dyDescent="0.3">
      <c r="B2369" t="str">
        <v>The Faculty</v>
      </c>
      <c r="C2369">
        <f>_xlfn.XLOOKUP($B2369,IMDB_Movies_2[movie_title],IMDB_Movies_2[gross])</f>
        <v>40064955</v>
      </c>
      <c r="D2369">
        <f>_xlfn.XLOOKUP($B2369,IMDB_Movies_2[movie_title],IMDB_Movies_2[budget])</f>
        <v>15000000</v>
      </c>
      <c r="E2369" s="1">
        <f t="shared" si="36"/>
        <v>25064955</v>
      </c>
    </row>
    <row r="2370" spans="2:5" x14ac:dyDescent="0.3">
      <c r="B2370" t="str">
        <v>Cop Land</v>
      </c>
      <c r="C2370">
        <f>_xlfn.XLOOKUP($B2370,IMDB_Movies_2[movie_title],IMDB_Movies_2[gross])</f>
        <v>44886089</v>
      </c>
      <c r="D2370">
        <f>_xlfn.XLOOKUP($B2370,IMDB_Movies_2[movie_title],IMDB_Movies_2[budget])</f>
        <v>10000000</v>
      </c>
      <c r="E2370" s="1">
        <f t="shared" si="36"/>
        <v>34886089</v>
      </c>
    </row>
    <row r="2371" spans="2:5" x14ac:dyDescent="0.3">
      <c r="B2371" t="str">
        <v>Not Another Teen Movie</v>
      </c>
      <c r="C2371">
        <f>_xlfn.XLOOKUP($B2371,IMDB_Movies_2[movie_title],IMDB_Movies_2[gross])</f>
        <v>37882551</v>
      </c>
      <c r="D2371">
        <f>_xlfn.XLOOKUP($B2371,IMDB_Movies_2[movie_title],IMDB_Movies_2[budget])</f>
        <v>16000000</v>
      </c>
      <c r="E2371" s="1">
        <f t="shared" si="36"/>
        <v>21882551</v>
      </c>
    </row>
    <row r="2372" spans="2:5" x14ac:dyDescent="0.3">
      <c r="B2372" t="str">
        <v>End of Watch</v>
      </c>
      <c r="C2372">
        <f>_xlfn.XLOOKUP($B2372,IMDB_Movies_2[movie_title],IMDB_Movies_2[gross])</f>
        <v>40983001</v>
      </c>
      <c r="D2372">
        <f>_xlfn.XLOOKUP($B2372,IMDB_Movies_2[movie_title],IMDB_Movies_2[budget])</f>
        <v>7000000</v>
      </c>
      <c r="E2372" s="1">
        <f t="shared" si="36"/>
        <v>33983001</v>
      </c>
    </row>
    <row r="2373" spans="2:5" x14ac:dyDescent="0.3">
      <c r="B2373" t="str">
        <v>The Skulls</v>
      </c>
      <c r="C2373">
        <f>_xlfn.XLOOKUP($B2373,IMDB_Movies_2[movie_title],IMDB_Movies_2[gross])</f>
        <v>35007180</v>
      </c>
      <c r="D2373">
        <f>_xlfn.XLOOKUP($B2373,IMDB_Movies_2[movie_title],IMDB_Movies_2[budget])</f>
        <v>15000000</v>
      </c>
      <c r="E2373" s="1">
        <f t="shared" ref="E2373:E2436" si="37">C2373-D2373</f>
        <v>20007180</v>
      </c>
    </row>
    <row r="2374" spans="2:5" x14ac:dyDescent="0.3">
      <c r="B2374" t="str">
        <v>The Theory of Everything</v>
      </c>
      <c r="C2374">
        <f>_xlfn.XLOOKUP($B2374,IMDB_Movies_2[movie_title],IMDB_Movies_2[gross])</f>
        <v>35887263</v>
      </c>
      <c r="D2374">
        <f>_xlfn.XLOOKUP($B2374,IMDB_Movies_2[movie_title],IMDB_Movies_2[budget])</f>
        <v>15000000</v>
      </c>
      <c r="E2374" s="1">
        <f t="shared" si="37"/>
        <v>20887263</v>
      </c>
    </row>
    <row r="2375" spans="2:5" x14ac:dyDescent="0.3">
      <c r="B2375" t="str">
        <v>Malibu's Most Wanted</v>
      </c>
      <c r="C2375">
        <f>_xlfn.XLOOKUP($B2375,IMDB_Movies_2[movie_title],IMDB_Movies_2[gross])</f>
        <v>34308901</v>
      </c>
      <c r="D2375">
        <f>_xlfn.XLOOKUP($B2375,IMDB_Movies_2[movie_title],IMDB_Movies_2[budget])</f>
        <v>16000000</v>
      </c>
      <c r="E2375" s="1">
        <f t="shared" si="37"/>
        <v>18308901</v>
      </c>
    </row>
    <row r="2376" spans="2:5" x14ac:dyDescent="0.3">
      <c r="B2376" t="str">
        <v>Where the Heart Is</v>
      </c>
      <c r="C2376">
        <f>_xlfn.XLOOKUP($B2376,IMDB_Movies_2[movie_title],IMDB_Movies_2[gross])</f>
        <v>33771174</v>
      </c>
      <c r="D2376">
        <f>_xlfn.XLOOKUP($B2376,IMDB_Movies_2[movie_title],IMDB_Movies_2[budget])</f>
        <v>15000000</v>
      </c>
      <c r="E2376" s="1">
        <f t="shared" si="37"/>
        <v>18771174</v>
      </c>
    </row>
    <row r="2377" spans="2:5" x14ac:dyDescent="0.3">
      <c r="B2377" t="str">
        <v>Lawrence of Arabia</v>
      </c>
      <c r="C2377">
        <f>_xlfn.XLOOKUP($B2377,IMDB_Movies_2[movie_title],IMDB_Movies_2[gross])</f>
        <v>6000000</v>
      </c>
      <c r="D2377">
        <f>_xlfn.XLOOKUP($B2377,IMDB_Movies_2[movie_title],IMDB_Movies_2[budget])</f>
        <v>15000000</v>
      </c>
      <c r="E2377" s="1">
        <f t="shared" si="37"/>
        <v>-9000000</v>
      </c>
    </row>
    <row r="2378" spans="2:5" x14ac:dyDescent="0.3">
      <c r="B2378" t="str">
        <v>Halloween II</v>
      </c>
      <c r="C2378">
        <f>_xlfn.XLOOKUP($B2378,IMDB_Movies_2[movie_title],IMDB_Movies_2[gross])</f>
        <v>33386128</v>
      </c>
      <c r="D2378">
        <f>_xlfn.XLOOKUP($B2378,IMDB_Movies_2[movie_title],IMDB_Movies_2[budget])</f>
        <v>15000000</v>
      </c>
      <c r="E2378" s="1">
        <f t="shared" si="37"/>
        <v>18386128</v>
      </c>
    </row>
    <row r="2379" spans="2:5" x14ac:dyDescent="0.3">
      <c r="B2379" t="str">
        <v>Wild</v>
      </c>
      <c r="C2379">
        <f>_xlfn.XLOOKUP($B2379,IMDB_Movies_2[movie_title],IMDB_Movies_2[gross])</f>
        <v>37877959</v>
      </c>
      <c r="D2379">
        <f>_xlfn.XLOOKUP($B2379,IMDB_Movies_2[movie_title],IMDB_Movies_2[budget])</f>
        <v>15000000</v>
      </c>
      <c r="E2379" s="1">
        <f t="shared" si="37"/>
        <v>22877959</v>
      </c>
    </row>
    <row r="2380" spans="2:5" x14ac:dyDescent="0.3">
      <c r="B2380" t="str">
        <v>The Last House on the Left</v>
      </c>
      <c r="C2380">
        <f>_xlfn.XLOOKUP($B2380,IMDB_Movies_2[movie_title],IMDB_Movies_2[gross])</f>
        <v>32721635</v>
      </c>
      <c r="D2380">
        <f>_xlfn.XLOOKUP($B2380,IMDB_Movies_2[movie_title],IMDB_Movies_2[budget])</f>
        <v>15000000</v>
      </c>
      <c r="E2380" s="1">
        <f t="shared" si="37"/>
        <v>17721635</v>
      </c>
    </row>
    <row r="2381" spans="2:5" x14ac:dyDescent="0.3">
      <c r="B2381" t="str">
        <v>The Wedding Date</v>
      </c>
      <c r="C2381">
        <f>_xlfn.XLOOKUP($B2381,IMDB_Movies_2[movie_title],IMDB_Movies_2[gross])</f>
        <v>31585300</v>
      </c>
      <c r="D2381">
        <f>_xlfn.XLOOKUP($B2381,IMDB_Movies_2[movie_title],IMDB_Movies_2[budget])</f>
        <v>15000000</v>
      </c>
      <c r="E2381" s="1">
        <f t="shared" si="37"/>
        <v>16585300</v>
      </c>
    </row>
    <row r="2382" spans="2:5" x14ac:dyDescent="0.3">
      <c r="B2382" t="str">
        <v>Halloween: Resurrection</v>
      </c>
      <c r="C2382">
        <f>_xlfn.XLOOKUP($B2382,IMDB_Movies_2[movie_title],IMDB_Movies_2[gross])</f>
        <v>30259652</v>
      </c>
      <c r="D2382">
        <f>_xlfn.XLOOKUP($B2382,IMDB_Movies_2[movie_title],IMDB_Movies_2[budget])</f>
        <v>15000000</v>
      </c>
      <c r="E2382" s="1">
        <f t="shared" si="37"/>
        <v>15259652</v>
      </c>
    </row>
    <row r="2383" spans="2:5" x14ac:dyDescent="0.3">
      <c r="B2383" t="str">
        <v>The Princess Bride</v>
      </c>
      <c r="C2383">
        <f>_xlfn.XLOOKUP($B2383,IMDB_Movies_2[movie_title],IMDB_Movies_2[gross])</f>
        <v>30857814</v>
      </c>
      <c r="D2383">
        <f>_xlfn.XLOOKUP($B2383,IMDB_Movies_2[movie_title],IMDB_Movies_2[budget])</f>
        <v>16000000</v>
      </c>
      <c r="E2383" s="1">
        <f t="shared" si="37"/>
        <v>14857814</v>
      </c>
    </row>
    <row r="2384" spans="2:5" x14ac:dyDescent="0.3">
      <c r="B2384" t="str">
        <v>The Great Debaters</v>
      </c>
      <c r="C2384">
        <f>_xlfn.XLOOKUP($B2384,IMDB_Movies_2[movie_title],IMDB_Movies_2[gross])</f>
        <v>30226144</v>
      </c>
      <c r="D2384">
        <f>_xlfn.XLOOKUP($B2384,IMDB_Movies_2[movie_title],IMDB_Movies_2[budget])</f>
        <v>15000000</v>
      </c>
      <c r="E2384" s="1">
        <f t="shared" si="37"/>
        <v>15226144</v>
      </c>
    </row>
    <row r="2385" spans="2:5" x14ac:dyDescent="0.3">
      <c r="B2385" t="str">
        <v>Drive</v>
      </c>
      <c r="C2385">
        <f>_xlfn.XLOOKUP($B2385,IMDB_Movies_2[movie_title],IMDB_Movies_2[gross])</f>
        <v>35054909</v>
      </c>
      <c r="D2385">
        <f>_xlfn.XLOOKUP($B2385,IMDB_Movies_2[movie_title],IMDB_Movies_2[budget])</f>
        <v>15000000</v>
      </c>
      <c r="E2385" s="1">
        <f t="shared" si="37"/>
        <v>20054909</v>
      </c>
    </row>
    <row r="2386" spans="2:5" x14ac:dyDescent="0.3">
      <c r="B2386" t="str">
        <v>Confessions of a Teenage Drama Queen</v>
      </c>
      <c r="C2386">
        <f>_xlfn.XLOOKUP($B2386,IMDB_Movies_2[movie_title],IMDB_Movies_2[gross])</f>
        <v>29302097</v>
      </c>
      <c r="D2386">
        <f>_xlfn.XLOOKUP($B2386,IMDB_Movies_2[movie_title],IMDB_Movies_2[budget])</f>
        <v>15000000</v>
      </c>
      <c r="E2386" s="1">
        <f t="shared" si="37"/>
        <v>14302097</v>
      </c>
    </row>
    <row r="2387" spans="2:5" x14ac:dyDescent="0.3">
      <c r="B2387" t="str">
        <v>The Object of My Affection</v>
      </c>
      <c r="C2387">
        <f>_xlfn.XLOOKUP($B2387,IMDB_Movies_2[movie_title],IMDB_Movies_2[gross])</f>
        <v>29106737</v>
      </c>
      <c r="D2387">
        <f>_xlfn.XLOOKUP($B2387,IMDB_Movies_2[movie_title],IMDB_Movies_2[budget])</f>
        <v>15000000</v>
      </c>
      <c r="E2387" s="1">
        <f t="shared" si="37"/>
        <v>14106737</v>
      </c>
    </row>
    <row r="2388" spans="2:5" x14ac:dyDescent="0.3">
      <c r="B2388" t="str">
        <v>28 Weeks Later</v>
      </c>
      <c r="C2388">
        <f>_xlfn.XLOOKUP($B2388,IMDB_Movies_2[movie_title],IMDB_Movies_2[gross])</f>
        <v>28637507</v>
      </c>
      <c r="D2388">
        <f>_xlfn.XLOOKUP($B2388,IMDB_Movies_2[movie_title],IMDB_Movies_2[budget])</f>
        <v>15000000</v>
      </c>
      <c r="E2388" s="1">
        <f t="shared" si="37"/>
        <v>13637507</v>
      </c>
    </row>
    <row r="2389" spans="2:5" x14ac:dyDescent="0.3">
      <c r="B2389" t="str">
        <v>When the Game Stands Tall</v>
      </c>
      <c r="C2389">
        <f>_xlfn.XLOOKUP($B2389,IMDB_Movies_2[movie_title],IMDB_Movies_2[gross])</f>
        <v>30127963</v>
      </c>
      <c r="D2389">
        <f>_xlfn.XLOOKUP($B2389,IMDB_Movies_2[movie_title],IMDB_Movies_2[budget])</f>
        <v>15000000</v>
      </c>
      <c r="E2389" s="1">
        <f t="shared" si="37"/>
        <v>15127963</v>
      </c>
    </row>
    <row r="2390" spans="2:5" x14ac:dyDescent="0.3">
      <c r="B2390" t="str">
        <v>Because of Winn-Dixie</v>
      </c>
      <c r="C2390">
        <f>_xlfn.XLOOKUP($B2390,IMDB_Movies_2[movie_title],IMDB_Movies_2[gross])</f>
        <v>32645546</v>
      </c>
      <c r="D2390">
        <f>_xlfn.XLOOKUP($B2390,IMDB_Movies_2[movie_title],IMDB_Movies_2[budget])</f>
        <v>14000000</v>
      </c>
      <c r="E2390" s="1">
        <f t="shared" si="37"/>
        <v>18645546</v>
      </c>
    </row>
    <row r="2391" spans="2:5" x14ac:dyDescent="0.3">
      <c r="B2391" t="str">
        <v>Love &amp; Basketball</v>
      </c>
      <c r="C2391">
        <f>_xlfn.XLOOKUP($B2391,IMDB_Movies_2[movie_title],IMDB_Movies_2[gross])</f>
        <v>27441122</v>
      </c>
      <c r="D2391">
        <f>_xlfn.XLOOKUP($B2391,IMDB_Movies_2[movie_title],IMDB_Movies_2[budget])</f>
        <v>15000000</v>
      </c>
      <c r="E2391" s="1">
        <f t="shared" si="37"/>
        <v>12441122</v>
      </c>
    </row>
    <row r="2392" spans="2:5" x14ac:dyDescent="0.3">
      <c r="B2392" t="str">
        <v>Grosse Pointe Blank</v>
      </c>
      <c r="C2392">
        <f>_xlfn.XLOOKUP($B2392,IMDB_Movies_2[movie_title],IMDB_Movies_2[gross])</f>
        <v>28014536</v>
      </c>
      <c r="D2392">
        <f>_xlfn.XLOOKUP($B2392,IMDB_Movies_2[movie_title],IMDB_Movies_2[budget])</f>
        <v>15000000</v>
      </c>
      <c r="E2392" s="1">
        <f t="shared" si="37"/>
        <v>13014536</v>
      </c>
    </row>
    <row r="2393" spans="2:5" x14ac:dyDescent="0.3">
      <c r="B2393" t="str">
        <v>All About Steve</v>
      </c>
      <c r="C2393">
        <f>_xlfn.XLOOKUP($B2393,IMDB_Movies_2[movie_title],IMDB_Movies_2[gross])</f>
        <v>33860010</v>
      </c>
      <c r="D2393">
        <f>_xlfn.XLOOKUP($B2393,IMDB_Movies_2[movie_title],IMDB_Movies_2[budget])</f>
        <v>15000000</v>
      </c>
      <c r="E2393" s="1">
        <f t="shared" si="37"/>
        <v>18860010</v>
      </c>
    </row>
    <row r="2394" spans="2:5" x14ac:dyDescent="0.3">
      <c r="B2394" t="str">
        <v>Book of Shadows: Blair Witch 2</v>
      </c>
      <c r="C2394">
        <f>_xlfn.XLOOKUP($B2394,IMDB_Movies_2[movie_title],IMDB_Movies_2[gross])</f>
        <v>26421314</v>
      </c>
      <c r="D2394">
        <f>_xlfn.XLOOKUP($B2394,IMDB_Movies_2[movie_title],IMDB_Movies_2[budget])</f>
        <v>15000000</v>
      </c>
      <c r="E2394" s="1">
        <f t="shared" si="37"/>
        <v>11421314</v>
      </c>
    </row>
    <row r="2395" spans="2:5" x14ac:dyDescent="0.3">
      <c r="B2395" t="str">
        <v>The Craft</v>
      </c>
      <c r="C2395">
        <f>_xlfn.XLOOKUP($B2395,IMDB_Movies_2[movie_title],IMDB_Movies_2[gross])</f>
        <v>24881000</v>
      </c>
      <c r="D2395">
        <f>_xlfn.XLOOKUP($B2395,IMDB_Movies_2[movie_title],IMDB_Movies_2[budget])</f>
        <v>15000000</v>
      </c>
      <c r="E2395" s="1">
        <f t="shared" si="37"/>
        <v>9881000</v>
      </c>
    </row>
    <row r="2396" spans="2:5" x14ac:dyDescent="0.3">
      <c r="B2396" t="str">
        <v>Match Point</v>
      </c>
      <c r="C2396">
        <f>_xlfn.XLOOKUP($B2396,IMDB_Movies_2[movie_title],IMDB_Movies_2[gross])</f>
        <v>23089926</v>
      </c>
      <c r="D2396">
        <f>_xlfn.XLOOKUP($B2396,IMDB_Movies_2[movie_title],IMDB_Movies_2[budget])</f>
        <v>15000000</v>
      </c>
      <c r="E2396" s="1">
        <f t="shared" si="37"/>
        <v>8089926</v>
      </c>
    </row>
    <row r="2397" spans="2:5" x14ac:dyDescent="0.3">
      <c r="B2397" t="str">
        <v>Ramona and Beezus</v>
      </c>
      <c r="C2397">
        <f>_xlfn.XLOOKUP($B2397,IMDB_Movies_2[movie_title],IMDB_Movies_2[gross])</f>
        <v>26161406</v>
      </c>
      <c r="D2397">
        <f>_xlfn.XLOOKUP($B2397,IMDB_Movies_2[movie_title],IMDB_Movies_2[budget])</f>
        <v>15000000</v>
      </c>
      <c r="E2397" s="1">
        <f t="shared" si="37"/>
        <v>11161406</v>
      </c>
    </row>
    <row r="2398" spans="2:5" x14ac:dyDescent="0.3">
      <c r="B2398" t="str">
        <v>The Remains of the Day</v>
      </c>
      <c r="C2398">
        <f>_xlfn.XLOOKUP($B2398,IMDB_Movies_2[movie_title],IMDB_Movies_2[gross])</f>
        <v>22954968</v>
      </c>
      <c r="D2398">
        <f>_xlfn.XLOOKUP($B2398,IMDB_Movies_2[movie_title],IMDB_Movies_2[budget])</f>
        <v>11500000</v>
      </c>
      <c r="E2398" s="1">
        <f t="shared" si="37"/>
        <v>11454968</v>
      </c>
    </row>
    <row r="2399" spans="2:5" x14ac:dyDescent="0.3">
      <c r="B2399" t="str">
        <v>Boogie Nights</v>
      </c>
      <c r="C2399">
        <f>_xlfn.XLOOKUP($B2399,IMDB_Movies_2[movie_title],IMDB_Movies_2[gross])</f>
        <v>26384919</v>
      </c>
      <c r="D2399">
        <f>_xlfn.XLOOKUP($B2399,IMDB_Movies_2[movie_title],IMDB_Movies_2[budget])</f>
        <v>15000000</v>
      </c>
      <c r="E2399" s="1">
        <f t="shared" si="37"/>
        <v>11384919</v>
      </c>
    </row>
    <row r="2400" spans="2:5" x14ac:dyDescent="0.3">
      <c r="B2400" t="str">
        <v>Nowhere to Run</v>
      </c>
      <c r="C2400">
        <f>_xlfn.XLOOKUP($B2400,IMDB_Movies_2[movie_title],IMDB_Movies_2[gross])</f>
        <v>22189039</v>
      </c>
      <c r="D2400">
        <f>_xlfn.XLOOKUP($B2400,IMDB_Movies_2[movie_title],IMDB_Movies_2[budget])</f>
        <v>15000000</v>
      </c>
      <c r="E2400" s="1">
        <f t="shared" si="37"/>
        <v>7189039</v>
      </c>
    </row>
    <row r="2401" spans="2:5" x14ac:dyDescent="0.3">
      <c r="B2401" t="str">
        <v>Flicka</v>
      </c>
      <c r="C2401">
        <f>_xlfn.XLOOKUP($B2401,IMDB_Movies_2[movie_title],IMDB_Movies_2[gross])</f>
        <v>20998709</v>
      </c>
      <c r="D2401">
        <f>_xlfn.XLOOKUP($B2401,IMDB_Movies_2[movie_title],IMDB_Movies_2[budget])</f>
        <v>15000000</v>
      </c>
      <c r="E2401" s="1">
        <f t="shared" si="37"/>
        <v>5998709</v>
      </c>
    </row>
    <row r="2402" spans="2:5" x14ac:dyDescent="0.3">
      <c r="B2402" t="str">
        <v>The Hills Have Eyes II</v>
      </c>
      <c r="C2402">
        <f>_xlfn.XLOOKUP($B2402,IMDB_Movies_2[movie_title],IMDB_Movies_2[gross])</f>
        <v>20801344</v>
      </c>
      <c r="D2402">
        <f>_xlfn.XLOOKUP($B2402,IMDB_Movies_2[movie_title],IMDB_Movies_2[budget])</f>
        <v>15000000</v>
      </c>
      <c r="E2402" s="1">
        <f t="shared" si="37"/>
        <v>5801344</v>
      </c>
    </row>
    <row r="2403" spans="2:5" x14ac:dyDescent="0.3">
      <c r="B2403" t="str">
        <v>Urban Legends: Final Cut</v>
      </c>
      <c r="C2403">
        <f>_xlfn.XLOOKUP($B2403,IMDB_Movies_2[movie_title],IMDB_Movies_2[gross])</f>
        <v>21468807</v>
      </c>
      <c r="D2403">
        <f>_xlfn.XLOOKUP($B2403,IMDB_Movies_2[movie_title],IMDB_Movies_2[budget])</f>
        <v>14000000</v>
      </c>
      <c r="E2403" s="1">
        <f t="shared" si="37"/>
        <v>7468807</v>
      </c>
    </row>
    <row r="2404" spans="2:5" x14ac:dyDescent="0.3">
      <c r="B2404" t="str">
        <v>Tuck Everlasting</v>
      </c>
      <c r="C2404">
        <f>_xlfn.XLOOKUP($B2404,IMDB_Movies_2[movie_title],IMDB_Movies_2[gross])</f>
        <v>19158074</v>
      </c>
      <c r="D2404">
        <f>_xlfn.XLOOKUP($B2404,IMDB_Movies_2[movie_title],IMDB_Movies_2[budget])</f>
        <v>15000000</v>
      </c>
      <c r="E2404" s="1">
        <f t="shared" si="37"/>
        <v>4158074</v>
      </c>
    </row>
    <row r="2405" spans="2:5" x14ac:dyDescent="0.3">
      <c r="B2405" t="str">
        <v>The Marine</v>
      </c>
      <c r="C2405">
        <f>_xlfn.XLOOKUP($B2405,IMDB_Movies_2[movie_title],IMDB_Movies_2[gross])</f>
        <v>18843314</v>
      </c>
      <c r="D2405">
        <f>_xlfn.XLOOKUP($B2405,IMDB_Movies_2[movie_title],IMDB_Movies_2[budget])</f>
        <v>20000000</v>
      </c>
      <c r="E2405" s="1">
        <f t="shared" si="37"/>
        <v>-1156686</v>
      </c>
    </row>
    <row r="2406" spans="2:5" x14ac:dyDescent="0.3">
      <c r="B2406" t="str">
        <v>Keanu</v>
      </c>
      <c r="C2406">
        <f>_xlfn.XLOOKUP($B2406,IMDB_Movies_2[movie_title],IMDB_Movies_2[gross])</f>
        <v>20566327</v>
      </c>
      <c r="D2406">
        <f>_xlfn.XLOOKUP($B2406,IMDB_Movies_2[movie_title],IMDB_Movies_2[budget])</f>
        <v>15000000</v>
      </c>
      <c r="E2406" s="1">
        <f t="shared" si="37"/>
        <v>5566327</v>
      </c>
    </row>
    <row r="2407" spans="2:5" x14ac:dyDescent="0.3">
      <c r="B2407" t="str">
        <v>Country Strong</v>
      </c>
      <c r="C2407">
        <f>_xlfn.XLOOKUP($B2407,IMDB_Movies_2[movie_title],IMDB_Movies_2[gross])</f>
        <v>20218921</v>
      </c>
      <c r="D2407">
        <f>_xlfn.XLOOKUP($B2407,IMDB_Movies_2[movie_title],IMDB_Movies_2[budget])</f>
        <v>15000000</v>
      </c>
      <c r="E2407" s="1">
        <f t="shared" si="37"/>
        <v>5218921</v>
      </c>
    </row>
    <row r="2408" spans="2:5" x14ac:dyDescent="0.3">
      <c r="B2408" t="str">
        <v>Disturbing Behavior</v>
      </c>
      <c r="C2408">
        <f>_xlfn.XLOOKUP($B2408,IMDB_Movies_2[movie_title],IMDB_Movies_2[gross])</f>
        <v>17411331</v>
      </c>
      <c r="D2408">
        <f>_xlfn.XLOOKUP($B2408,IMDB_Movies_2[movie_title],IMDB_Movies_2[budget])</f>
        <v>15000000</v>
      </c>
      <c r="E2408" s="1">
        <f t="shared" si="37"/>
        <v>2411331</v>
      </c>
    </row>
    <row r="2409" spans="2:5" x14ac:dyDescent="0.3">
      <c r="B2409" t="str">
        <v>The Place Beyond the Pines</v>
      </c>
      <c r="C2409">
        <f>_xlfn.XLOOKUP($B2409,IMDB_Movies_2[movie_title],IMDB_Movies_2[gross])</f>
        <v>21383298</v>
      </c>
      <c r="D2409">
        <f>_xlfn.XLOOKUP($B2409,IMDB_Movies_2[movie_title],IMDB_Movies_2[budget])</f>
        <v>15000000</v>
      </c>
      <c r="E2409" s="1">
        <f t="shared" si="37"/>
        <v>6383298</v>
      </c>
    </row>
    <row r="2410" spans="2:5" x14ac:dyDescent="0.3">
      <c r="B2410" t="str">
        <v>The November Man</v>
      </c>
      <c r="C2410">
        <f>_xlfn.XLOOKUP($B2410,IMDB_Movies_2[movie_title],IMDB_Movies_2[gross])</f>
        <v>24984868</v>
      </c>
      <c r="D2410">
        <f>_xlfn.XLOOKUP($B2410,IMDB_Movies_2[movie_title],IMDB_Movies_2[budget])</f>
        <v>15000000</v>
      </c>
      <c r="E2410" s="1">
        <f t="shared" si="37"/>
        <v>9984868</v>
      </c>
    </row>
    <row r="2411" spans="2:5" x14ac:dyDescent="0.3">
      <c r="B2411" t="str">
        <v>Eye of the Beholder</v>
      </c>
      <c r="C2411">
        <f>_xlfn.XLOOKUP($B2411,IMDB_Movies_2[movie_title],IMDB_Movies_2[gross])</f>
        <v>16459004</v>
      </c>
      <c r="D2411">
        <f>_xlfn.XLOOKUP($B2411,IMDB_Movies_2[movie_title],IMDB_Movies_2[budget])</f>
        <v>15000000</v>
      </c>
      <c r="E2411" s="1">
        <f t="shared" si="37"/>
        <v>1459004</v>
      </c>
    </row>
    <row r="2412" spans="2:5" x14ac:dyDescent="0.3">
      <c r="B2412" t="str">
        <v>The Hurt Locker</v>
      </c>
      <c r="C2412">
        <f>_xlfn.XLOOKUP($B2412,IMDB_Movies_2[movie_title],IMDB_Movies_2[gross])</f>
        <v>15700000</v>
      </c>
      <c r="D2412">
        <f>_xlfn.XLOOKUP($B2412,IMDB_Movies_2[movie_title],IMDB_Movies_2[budget])</f>
        <v>15000000</v>
      </c>
      <c r="E2412" s="1">
        <f t="shared" si="37"/>
        <v>700000</v>
      </c>
    </row>
    <row r="2413" spans="2:5" x14ac:dyDescent="0.3">
      <c r="B2413" t="str">
        <v>Firestarter</v>
      </c>
      <c r="C2413">
        <f>_xlfn.XLOOKUP($B2413,IMDB_Movies_2[movie_title],IMDB_Movies_2[gross])</f>
        <v>15100000</v>
      </c>
      <c r="D2413">
        <f>_xlfn.XLOOKUP($B2413,IMDB_Movies_2[movie_title],IMDB_Movies_2[budget])</f>
        <v>15000000</v>
      </c>
      <c r="E2413" s="1">
        <f t="shared" si="37"/>
        <v>100000</v>
      </c>
    </row>
    <row r="2414" spans="2:5" x14ac:dyDescent="0.3">
      <c r="B2414" t="str">
        <v>Killing Them Softly</v>
      </c>
      <c r="C2414">
        <f>_xlfn.XLOOKUP($B2414,IMDB_Movies_2[movie_title],IMDB_Movies_2[gross])</f>
        <v>14938570</v>
      </c>
      <c r="D2414">
        <f>_xlfn.XLOOKUP($B2414,IMDB_Movies_2[movie_title],IMDB_Movies_2[budget])</f>
        <v>15000000</v>
      </c>
      <c r="E2414" s="1">
        <f t="shared" si="37"/>
        <v>-61430</v>
      </c>
    </row>
    <row r="2415" spans="2:5" x14ac:dyDescent="0.3">
      <c r="B2415" t="str">
        <v>A Most Wanted Man</v>
      </c>
      <c r="C2415">
        <f>_xlfn.XLOOKUP($B2415,IMDB_Movies_2[movie_title],IMDB_Movies_2[gross])</f>
        <v>17237244</v>
      </c>
      <c r="D2415">
        <f>_xlfn.XLOOKUP($B2415,IMDB_Movies_2[movie_title],IMDB_Movies_2[budget])</f>
        <v>15000000</v>
      </c>
      <c r="E2415" s="1">
        <f t="shared" si="37"/>
        <v>2237244</v>
      </c>
    </row>
    <row r="2416" spans="2:5" x14ac:dyDescent="0.3">
      <c r="B2416" t="str">
        <v>Freddy Got Fingered</v>
      </c>
      <c r="C2416">
        <f>_xlfn.XLOOKUP($B2416,IMDB_Movies_2[movie_title],IMDB_Movies_2[gross])</f>
        <v>14249005</v>
      </c>
      <c r="D2416">
        <f>_xlfn.XLOOKUP($B2416,IMDB_Movies_2[movie_title],IMDB_Movies_2[budget])</f>
        <v>15000000</v>
      </c>
      <c r="E2416" s="1">
        <f t="shared" si="37"/>
        <v>-750995</v>
      </c>
    </row>
    <row r="2417" spans="2:5" x14ac:dyDescent="0.3">
      <c r="B2417" t="str">
        <v>The Pirates Who Don't Do Anything: A VeggieTales Movie</v>
      </c>
      <c r="C2417">
        <f>_xlfn.XLOOKUP($B2417,IMDB_Movies_2[movie_title],IMDB_Movies_2[gross])</f>
        <v>12701880</v>
      </c>
      <c r="D2417">
        <f>_xlfn.XLOOKUP($B2417,IMDB_Movies_2[movie_title],IMDB_Movies_2[budget])</f>
        <v>15000000</v>
      </c>
      <c r="E2417" s="1">
        <f t="shared" si="37"/>
        <v>-2298120</v>
      </c>
    </row>
    <row r="2418" spans="2:5" x14ac:dyDescent="0.3">
      <c r="B2418" t="str">
        <v>Highlander: Endgame</v>
      </c>
      <c r="C2418">
        <f>_xlfn.XLOOKUP($B2418,IMDB_Movies_2[movie_title],IMDB_Movies_2[gross])</f>
        <v>12801190</v>
      </c>
      <c r="D2418">
        <f>_xlfn.XLOOKUP($B2418,IMDB_Movies_2[movie_title],IMDB_Movies_2[budget])</f>
        <v>15000000</v>
      </c>
      <c r="E2418" s="1">
        <f t="shared" si="37"/>
        <v>-2198810</v>
      </c>
    </row>
    <row r="2419" spans="2:5" x14ac:dyDescent="0.3">
      <c r="B2419" t="str">
        <v>Idlewild</v>
      </c>
      <c r="C2419">
        <f>_xlfn.XLOOKUP($B2419,IMDB_Movies_2[movie_title],IMDB_Movies_2[gross])</f>
        <v>12549485</v>
      </c>
      <c r="D2419">
        <f>_xlfn.XLOOKUP($B2419,IMDB_Movies_2[movie_title],IMDB_Movies_2[budget])</f>
        <v>15000000</v>
      </c>
      <c r="E2419" s="1">
        <f t="shared" si="37"/>
        <v>-2450515</v>
      </c>
    </row>
    <row r="2420" spans="2:5" x14ac:dyDescent="0.3">
      <c r="B2420" t="str">
        <v>One Day</v>
      </c>
      <c r="C2420">
        <f>_xlfn.XLOOKUP($B2420,IMDB_Movies_2[movie_title],IMDB_Movies_2[gross])</f>
        <v>13766014</v>
      </c>
      <c r="D2420">
        <f>_xlfn.XLOOKUP($B2420,IMDB_Movies_2[movie_title],IMDB_Movies_2[budget])</f>
        <v>15000000</v>
      </c>
      <c r="E2420" s="1">
        <f t="shared" si="37"/>
        <v>-1233986</v>
      </c>
    </row>
    <row r="2421" spans="2:5" x14ac:dyDescent="0.3">
      <c r="B2421" t="str">
        <v>Whip It</v>
      </c>
      <c r="C2421">
        <f>_xlfn.XLOOKUP($B2421,IMDB_Movies_2[movie_title],IMDB_Movies_2[gross])</f>
        <v>13034417</v>
      </c>
      <c r="D2421">
        <f>_xlfn.XLOOKUP($B2421,IMDB_Movies_2[movie_title],IMDB_Movies_2[budget])</f>
        <v>15000000</v>
      </c>
      <c r="E2421" s="1">
        <f t="shared" si="37"/>
        <v>-1965583</v>
      </c>
    </row>
    <row r="2422" spans="2:5" x14ac:dyDescent="0.3">
      <c r="B2422" t="str">
        <v>Confidence</v>
      </c>
      <c r="C2422">
        <f>_xlfn.XLOOKUP($B2422,IMDB_Movies_2[movie_title],IMDB_Movies_2[gross])</f>
        <v>12212417</v>
      </c>
      <c r="D2422">
        <f>_xlfn.XLOOKUP($B2422,IMDB_Movies_2[movie_title],IMDB_Movies_2[budget])</f>
        <v>15000000</v>
      </c>
      <c r="E2422" s="1">
        <f t="shared" si="37"/>
        <v>-2787583</v>
      </c>
    </row>
    <row r="2423" spans="2:5" x14ac:dyDescent="0.3">
      <c r="B2423" t="str">
        <v>The Muse</v>
      </c>
      <c r="C2423">
        <f>_xlfn.XLOOKUP($B2423,IMDB_Movies_2[movie_title],IMDB_Movies_2[gross])</f>
        <v>11614236</v>
      </c>
      <c r="D2423">
        <f>_xlfn.XLOOKUP($B2423,IMDB_Movies_2[movie_title],IMDB_Movies_2[budget])</f>
        <v>15000000</v>
      </c>
      <c r="E2423" s="1">
        <f t="shared" si="37"/>
        <v>-3385764</v>
      </c>
    </row>
    <row r="2424" spans="2:5" x14ac:dyDescent="0.3">
      <c r="B2424" t="str">
        <v>De-Lovely</v>
      </c>
      <c r="C2424">
        <f>_xlfn.XLOOKUP($B2424,IMDB_Movies_2[movie_title],IMDB_Movies_2[gross])</f>
        <v>13337299</v>
      </c>
      <c r="D2424">
        <f>_xlfn.XLOOKUP($B2424,IMDB_Movies_2[movie_title],IMDB_Movies_2[budget])</f>
        <v>20000000</v>
      </c>
      <c r="E2424" s="1">
        <f t="shared" si="37"/>
        <v>-6662701</v>
      </c>
    </row>
    <row r="2425" spans="2:5" x14ac:dyDescent="0.3">
      <c r="B2425" t="str">
        <v>New York Stories</v>
      </c>
      <c r="C2425">
        <f>_xlfn.XLOOKUP($B2425,IMDB_Movies_2[movie_title],IMDB_Movies_2[gross])</f>
        <v>10763469</v>
      </c>
      <c r="D2425">
        <f>_xlfn.XLOOKUP($B2425,IMDB_Movies_2[movie_title],IMDB_Movies_2[budget])</f>
        <v>15000000</v>
      </c>
      <c r="E2425" s="1">
        <f t="shared" si="37"/>
        <v>-4236531</v>
      </c>
    </row>
    <row r="2426" spans="2:5" x14ac:dyDescent="0.3">
      <c r="B2426" t="str">
        <v>Barney's Great Adventure</v>
      </c>
      <c r="C2426">
        <f>_xlfn.XLOOKUP($B2426,IMDB_Movies_2[movie_title],IMDB_Movies_2[gross])</f>
        <v>11144518</v>
      </c>
      <c r="D2426">
        <f>_xlfn.XLOOKUP($B2426,IMDB_Movies_2[movie_title],IMDB_Movies_2[budget])</f>
        <v>15000000</v>
      </c>
      <c r="E2426" s="1">
        <f t="shared" si="37"/>
        <v>-3855482</v>
      </c>
    </row>
    <row r="2427" spans="2:5" x14ac:dyDescent="0.3">
      <c r="B2427" t="str">
        <v>The Man with the Iron Fists</v>
      </c>
      <c r="C2427">
        <f>_xlfn.XLOOKUP($B2427,IMDB_Movies_2[movie_title],IMDB_Movies_2[gross])</f>
        <v>15608545</v>
      </c>
      <c r="D2427">
        <f>_xlfn.XLOOKUP($B2427,IMDB_Movies_2[movie_title],IMDB_Movies_2[budget])</f>
        <v>15000000</v>
      </c>
      <c r="E2427" s="1">
        <f t="shared" si="37"/>
        <v>608545</v>
      </c>
    </row>
    <row r="2428" spans="2:5" x14ac:dyDescent="0.3">
      <c r="B2428" t="str">
        <v>Home Fries</v>
      </c>
      <c r="C2428">
        <f>_xlfn.XLOOKUP($B2428,IMDB_Movies_2[movie_title],IMDB_Movies_2[gross])</f>
        <v>10443316</v>
      </c>
      <c r="D2428">
        <f>_xlfn.XLOOKUP($B2428,IMDB_Movies_2[movie_title],IMDB_Movies_2[budget])</f>
        <v>15000000</v>
      </c>
      <c r="E2428" s="1">
        <f t="shared" si="37"/>
        <v>-4556684</v>
      </c>
    </row>
    <row r="2429" spans="2:5" x14ac:dyDescent="0.3">
      <c r="B2429" t="str">
        <v>Here on Earth</v>
      </c>
      <c r="C2429">
        <f>_xlfn.XLOOKUP($B2429,IMDB_Movies_2[movie_title],IMDB_Movies_2[gross])</f>
        <v>10494147</v>
      </c>
      <c r="D2429">
        <f>_xlfn.XLOOKUP($B2429,IMDB_Movies_2[movie_title],IMDB_Movies_2[budget])</f>
        <v>15000000</v>
      </c>
      <c r="E2429" s="1">
        <f t="shared" si="37"/>
        <v>-4505853</v>
      </c>
    </row>
    <row r="2430" spans="2:5" x14ac:dyDescent="0.3">
      <c r="B2430" t="str">
        <v>Brazil</v>
      </c>
      <c r="C2430">
        <f>_xlfn.XLOOKUP($B2430,IMDB_Movies_2[movie_title],IMDB_Movies_2[gross])</f>
        <v>9929000</v>
      </c>
      <c r="D2430">
        <f>_xlfn.XLOOKUP($B2430,IMDB_Movies_2[movie_title],IMDB_Movies_2[budget])</f>
        <v>15000000</v>
      </c>
      <c r="E2430" s="1">
        <f t="shared" si="37"/>
        <v>-5071000</v>
      </c>
    </row>
    <row r="2431" spans="2:5" x14ac:dyDescent="0.3">
      <c r="B2431" t="str">
        <v>Raise Your Voice</v>
      </c>
      <c r="C2431">
        <f>_xlfn.XLOOKUP($B2431,IMDB_Movies_2[movie_title],IMDB_Movies_2[gross])</f>
        <v>10411980</v>
      </c>
      <c r="D2431">
        <f>_xlfn.XLOOKUP($B2431,IMDB_Movies_2[movie_title],IMDB_Movies_2[budget])</f>
        <v>15000000</v>
      </c>
      <c r="E2431" s="1">
        <f t="shared" si="37"/>
        <v>-4588020</v>
      </c>
    </row>
    <row r="2432" spans="2:5" x14ac:dyDescent="0.3">
      <c r="B2432" t="str">
        <v>The Big Lebowski</v>
      </c>
      <c r="C2432">
        <f>_xlfn.XLOOKUP($B2432,IMDB_Movies_2[movie_title],IMDB_Movies_2[gross])</f>
        <v>17439163</v>
      </c>
      <c r="D2432">
        <f>_xlfn.XLOOKUP($B2432,IMDB_Movies_2[movie_title],IMDB_Movies_2[budget])</f>
        <v>15000000</v>
      </c>
      <c r="E2432" s="1">
        <f t="shared" si="37"/>
        <v>2439163</v>
      </c>
    </row>
    <row r="2433" spans="2:5" x14ac:dyDescent="0.3">
      <c r="B2433" t="str">
        <v>Black Snake Moan</v>
      </c>
      <c r="C2433">
        <f>_xlfn.XLOOKUP($B2433,IMDB_Movies_2[movie_title],IMDB_Movies_2[gross])</f>
        <v>9396487</v>
      </c>
      <c r="D2433">
        <f>_xlfn.XLOOKUP($B2433,IMDB_Movies_2[movie_title],IMDB_Movies_2[budget])</f>
        <v>15000000</v>
      </c>
      <c r="E2433" s="1">
        <f t="shared" si="37"/>
        <v>-5603513</v>
      </c>
    </row>
    <row r="2434" spans="2:5" x14ac:dyDescent="0.3">
      <c r="B2434" t="str">
        <v>Dark Blue</v>
      </c>
      <c r="C2434">
        <f>_xlfn.XLOOKUP($B2434,IMDB_Movies_2[movie_title],IMDB_Movies_2[gross])</f>
        <v>9059588</v>
      </c>
      <c r="D2434">
        <f>_xlfn.XLOOKUP($B2434,IMDB_Movies_2[movie_title],IMDB_Movies_2[budget])</f>
        <v>15000000</v>
      </c>
      <c r="E2434" s="1">
        <f t="shared" si="37"/>
        <v>-5940412</v>
      </c>
    </row>
    <row r="2435" spans="2:5" x14ac:dyDescent="0.3">
      <c r="B2435" t="str">
        <v>A Mighty Heart</v>
      </c>
      <c r="C2435">
        <f>_xlfn.XLOOKUP($B2435,IMDB_Movies_2[movie_title],IMDB_Movies_2[gross])</f>
        <v>9172810</v>
      </c>
      <c r="D2435">
        <f>_xlfn.XLOOKUP($B2435,IMDB_Movies_2[movie_title],IMDB_Movies_2[budget])</f>
        <v>16000000</v>
      </c>
      <c r="E2435" s="1">
        <f t="shared" si="37"/>
        <v>-6827190</v>
      </c>
    </row>
    <row r="2436" spans="2:5" x14ac:dyDescent="0.3">
      <c r="B2436" t="str">
        <v>Whatever It Takes</v>
      </c>
      <c r="C2436">
        <f>_xlfn.XLOOKUP($B2436,IMDB_Movies_2[movie_title],IMDB_Movies_2[gross])</f>
        <v>8735529</v>
      </c>
      <c r="D2436">
        <f>_xlfn.XLOOKUP($B2436,IMDB_Movies_2[movie_title],IMDB_Movies_2[budget])</f>
        <v>15000000</v>
      </c>
      <c r="E2436" s="1">
        <f t="shared" si="37"/>
        <v>-6264471</v>
      </c>
    </row>
    <row r="2437" spans="2:5" x14ac:dyDescent="0.3">
      <c r="B2437" t="str">
        <v>Boat Trip</v>
      </c>
      <c r="C2437">
        <f>_xlfn.XLOOKUP($B2437,IMDB_Movies_2[movie_title],IMDB_Movies_2[gross])</f>
        <v>8586376</v>
      </c>
      <c r="D2437">
        <f>_xlfn.XLOOKUP($B2437,IMDB_Movies_2[movie_title],IMDB_Movies_2[budget])</f>
        <v>20000000</v>
      </c>
      <c r="E2437" s="1">
        <f t="shared" ref="E2437:E2500" si="38">C2437-D2437</f>
        <v>-11413624</v>
      </c>
    </row>
    <row r="2438" spans="2:5" x14ac:dyDescent="0.3">
      <c r="B2438" t="str">
        <v>The Importance of Being Earnest</v>
      </c>
      <c r="C2438">
        <f>_xlfn.XLOOKUP($B2438,IMDB_Movies_2[movie_title],IMDB_Movies_2[gross])</f>
        <v>8378141</v>
      </c>
      <c r="D2438">
        <f>_xlfn.XLOOKUP($B2438,IMDB_Movies_2[movie_title],IMDB_Movies_2[budget])</f>
        <v>15000000</v>
      </c>
      <c r="E2438" s="1">
        <f t="shared" si="38"/>
        <v>-6621859</v>
      </c>
    </row>
    <row r="2439" spans="2:5" x14ac:dyDescent="0.3">
      <c r="B2439" t="str">
        <v>Hoot</v>
      </c>
      <c r="C2439">
        <f>_xlfn.XLOOKUP($B2439,IMDB_Movies_2[movie_title],IMDB_Movies_2[gross])</f>
        <v>8080116</v>
      </c>
      <c r="D2439">
        <f>_xlfn.XLOOKUP($B2439,IMDB_Movies_2[movie_title],IMDB_Movies_2[budget])</f>
        <v>15000000</v>
      </c>
      <c r="E2439" s="1">
        <f t="shared" si="38"/>
        <v>-6919884</v>
      </c>
    </row>
    <row r="2440" spans="2:5" x14ac:dyDescent="0.3">
      <c r="B2440" t="str">
        <v>In Bruges</v>
      </c>
      <c r="C2440">
        <f>_xlfn.XLOOKUP($B2440,IMDB_Movies_2[movie_title],IMDB_Movies_2[gross])</f>
        <v>7757130</v>
      </c>
      <c r="D2440">
        <f>_xlfn.XLOOKUP($B2440,IMDB_Movies_2[movie_title],IMDB_Movies_2[budget])</f>
        <v>15000000</v>
      </c>
      <c r="E2440" s="1">
        <f t="shared" si="38"/>
        <v>-7242870</v>
      </c>
    </row>
    <row r="2441" spans="2:5" x14ac:dyDescent="0.3">
      <c r="B2441" t="str">
        <v>Peeples</v>
      </c>
      <c r="C2441">
        <f>_xlfn.XLOOKUP($B2441,IMDB_Movies_2[movie_title],IMDB_Movies_2[gross])</f>
        <v>9123834</v>
      </c>
      <c r="D2441">
        <f>_xlfn.XLOOKUP($B2441,IMDB_Movies_2[movie_title],IMDB_Movies_2[budget])</f>
        <v>15000000</v>
      </c>
      <c r="E2441" s="1">
        <f t="shared" si="38"/>
        <v>-5876166</v>
      </c>
    </row>
    <row r="2442" spans="2:5" x14ac:dyDescent="0.3">
      <c r="B2442" t="str">
        <v>The Rocker</v>
      </c>
      <c r="C2442">
        <f>_xlfn.XLOOKUP($B2442,IMDB_Movies_2[movie_title],IMDB_Movies_2[gross])</f>
        <v>6409206</v>
      </c>
      <c r="D2442">
        <f>_xlfn.XLOOKUP($B2442,IMDB_Movies_2[movie_title],IMDB_Movies_2[budget])</f>
        <v>15000000</v>
      </c>
      <c r="E2442" s="1">
        <f t="shared" si="38"/>
        <v>-8590794</v>
      </c>
    </row>
    <row r="2443" spans="2:5" x14ac:dyDescent="0.3">
      <c r="B2443" t="str">
        <v>Post Grad</v>
      </c>
      <c r="C2443">
        <f>_xlfn.XLOOKUP($B2443,IMDB_Movies_2[movie_title],IMDB_Movies_2[gross])</f>
        <v>6373693</v>
      </c>
      <c r="D2443">
        <f>_xlfn.XLOOKUP($B2443,IMDB_Movies_2[movie_title],IMDB_Movies_2[budget])</f>
        <v>15000000</v>
      </c>
      <c r="E2443" s="1">
        <f t="shared" si="38"/>
        <v>-8626307</v>
      </c>
    </row>
    <row r="2444" spans="2:5" x14ac:dyDescent="0.3">
      <c r="B2444" t="str">
        <v>Promised Land</v>
      </c>
      <c r="C2444">
        <f>_xlfn.XLOOKUP($B2444,IMDB_Movies_2[movie_title],IMDB_Movies_2[gross])</f>
        <v>7556708</v>
      </c>
      <c r="D2444">
        <f>_xlfn.XLOOKUP($B2444,IMDB_Movies_2[movie_title],IMDB_Movies_2[budget])</f>
        <v>15000000</v>
      </c>
      <c r="E2444" s="1">
        <f t="shared" si="38"/>
        <v>-7443292</v>
      </c>
    </row>
    <row r="2445" spans="2:5" x14ac:dyDescent="0.3">
      <c r="B2445" t="str">
        <v>Whatever Works</v>
      </c>
      <c r="C2445">
        <f>_xlfn.XLOOKUP($B2445,IMDB_Movies_2[movie_title],IMDB_Movies_2[gross])</f>
        <v>5306447</v>
      </c>
      <c r="D2445">
        <f>_xlfn.XLOOKUP($B2445,IMDB_Movies_2[movie_title],IMDB_Movies_2[budget])</f>
        <v>15000000</v>
      </c>
      <c r="E2445" s="1">
        <f t="shared" si="38"/>
        <v>-9693553</v>
      </c>
    </row>
    <row r="2446" spans="2:5" x14ac:dyDescent="0.3">
      <c r="B2446" t="str">
        <v>The In Crowd</v>
      </c>
      <c r="C2446">
        <f>_xlfn.XLOOKUP($B2446,IMDB_Movies_2[movie_title],IMDB_Movies_2[gross])</f>
        <v>5217498</v>
      </c>
      <c r="D2446">
        <f>_xlfn.XLOOKUP($B2446,IMDB_Movies_2[movie_title],IMDB_Movies_2[budget])</f>
        <v>15000000</v>
      </c>
      <c r="E2446" s="1">
        <f t="shared" si="38"/>
        <v>-9782502</v>
      </c>
    </row>
    <row r="2447" spans="2:5" x14ac:dyDescent="0.3">
      <c r="B2447" t="str">
        <v>Three Burials</v>
      </c>
      <c r="C2447">
        <f>_xlfn.XLOOKUP($B2447,IMDB_Movies_2[movie_title],IMDB_Movies_2[gross])</f>
        <v>5023275</v>
      </c>
      <c r="D2447">
        <f>_xlfn.XLOOKUP($B2447,IMDB_Movies_2[movie_title],IMDB_Movies_2[budget])</f>
        <v>15000000</v>
      </c>
      <c r="E2447" s="1">
        <f t="shared" si="38"/>
        <v>-9976725</v>
      </c>
    </row>
    <row r="2448" spans="2:5" x14ac:dyDescent="0.3">
      <c r="B2448" t="str">
        <v>Jakob the Liar</v>
      </c>
      <c r="C2448">
        <f>_xlfn.XLOOKUP($B2448,IMDB_Movies_2[movie_title],IMDB_Movies_2[gross])</f>
        <v>4956401</v>
      </c>
      <c r="D2448">
        <f>_xlfn.XLOOKUP($B2448,IMDB_Movies_2[movie_title],IMDB_Movies_2[budget])</f>
        <v>15000000</v>
      </c>
      <c r="E2448" s="1">
        <f t="shared" si="38"/>
        <v>-10043599</v>
      </c>
    </row>
    <row r="2449" spans="2:5" x14ac:dyDescent="0.3">
      <c r="B2449" t="str">
        <v>Kiss Kiss Bang Bang</v>
      </c>
      <c r="C2449">
        <f>_xlfn.XLOOKUP($B2449,IMDB_Movies_2[movie_title],IMDB_Movies_2[gross])</f>
        <v>4235837</v>
      </c>
      <c r="D2449">
        <f>_xlfn.XLOOKUP($B2449,IMDB_Movies_2[movie_title],IMDB_Movies_2[budget])</f>
        <v>15000000</v>
      </c>
      <c r="E2449" s="1">
        <f t="shared" si="38"/>
        <v>-10764163</v>
      </c>
    </row>
    <row r="2450" spans="2:5" x14ac:dyDescent="0.3">
      <c r="B2450" t="str">
        <v>Idle Hands</v>
      </c>
      <c r="C2450">
        <f>_xlfn.XLOOKUP($B2450,IMDB_Movies_2[movie_title],IMDB_Movies_2[gross])</f>
        <v>4002955</v>
      </c>
      <c r="D2450">
        <f>_xlfn.XLOOKUP($B2450,IMDB_Movies_2[movie_title],IMDB_Movies_2[budget])</f>
        <v>20000000</v>
      </c>
      <c r="E2450" s="1">
        <f t="shared" si="38"/>
        <v>-15997045</v>
      </c>
    </row>
    <row r="2451" spans="2:5" x14ac:dyDescent="0.3">
      <c r="B2451" t="str">
        <v>Mulholland Drive</v>
      </c>
      <c r="C2451">
        <f>_xlfn.XLOOKUP($B2451,IMDB_Movies_2[movie_title],IMDB_Movies_2[gross])</f>
        <v>7219578</v>
      </c>
      <c r="D2451">
        <f>_xlfn.XLOOKUP($B2451,IMDB_Movies_2[movie_title],IMDB_Movies_2[budget])</f>
        <v>15000000</v>
      </c>
      <c r="E2451" s="1">
        <f t="shared" si="38"/>
        <v>-7780422</v>
      </c>
    </row>
    <row r="2452" spans="2:5" x14ac:dyDescent="0.3">
      <c r="B2452" t="str">
        <v>You Will Meet a Tall Dark Stranger</v>
      </c>
      <c r="C2452">
        <f>_xlfn.XLOOKUP($B2452,IMDB_Movies_2[movie_title],IMDB_Movies_2[gross])</f>
        <v>3247816</v>
      </c>
      <c r="D2452">
        <f>_xlfn.XLOOKUP($B2452,IMDB_Movies_2[movie_title],IMDB_Movies_2[budget])</f>
        <v>22000000</v>
      </c>
      <c r="E2452" s="1">
        <f t="shared" si="38"/>
        <v>-18752184</v>
      </c>
    </row>
    <row r="2453" spans="2:5" x14ac:dyDescent="0.3">
      <c r="B2453" t="str">
        <v>Never Let Me Go</v>
      </c>
      <c r="C2453">
        <f>_xlfn.XLOOKUP($B2453,IMDB_Movies_2[movie_title],IMDB_Movies_2[gross])</f>
        <v>2412045</v>
      </c>
      <c r="D2453">
        <f>_xlfn.XLOOKUP($B2453,IMDB_Movies_2[movie_title],IMDB_Movies_2[budget])</f>
        <v>15000000</v>
      </c>
      <c r="E2453" s="1">
        <f t="shared" si="38"/>
        <v>-12587955</v>
      </c>
    </row>
    <row r="2454" spans="2:5" x14ac:dyDescent="0.3">
      <c r="B2454" t="str">
        <v>Transsiberian</v>
      </c>
      <c r="C2454">
        <f>_xlfn.XLOOKUP($B2454,IMDB_Movies_2[movie_title],IMDB_Movies_2[gross])</f>
        <v>2203641</v>
      </c>
      <c r="D2454">
        <f>_xlfn.XLOOKUP($B2454,IMDB_Movies_2[movie_title],IMDB_Movies_2[budget])</f>
        <v>15000000</v>
      </c>
      <c r="E2454" s="1">
        <f t="shared" si="38"/>
        <v>-12796359</v>
      </c>
    </row>
    <row r="2455" spans="2:5" x14ac:dyDescent="0.3">
      <c r="B2455" t="str">
        <v>The Clan of the Cave Bear</v>
      </c>
      <c r="C2455">
        <f>_xlfn.XLOOKUP($B2455,IMDB_Movies_2[movie_title],IMDB_Movies_2[gross])</f>
        <v>1953732</v>
      </c>
      <c r="D2455">
        <f>_xlfn.XLOOKUP($B2455,IMDB_Movies_2[movie_title],IMDB_Movies_2[budget])</f>
        <v>15000000</v>
      </c>
      <c r="E2455" s="1">
        <f t="shared" si="38"/>
        <v>-13046268</v>
      </c>
    </row>
    <row r="2456" spans="2:5" x14ac:dyDescent="0.3">
      <c r="B2456" t="str">
        <v>Crazy in Alabama</v>
      </c>
      <c r="C2456">
        <f>_xlfn.XLOOKUP($B2456,IMDB_Movies_2[movie_title],IMDB_Movies_2[gross])</f>
        <v>1954202</v>
      </c>
      <c r="D2456">
        <f>_xlfn.XLOOKUP($B2456,IMDB_Movies_2[movie_title],IMDB_Movies_2[budget])</f>
        <v>15000000</v>
      </c>
      <c r="E2456" s="1">
        <f t="shared" si="38"/>
        <v>-13045798</v>
      </c>
    </row>
    <row r="2457" spans="2:5" x14ac:dyDescent="0.3">
      <c r="B2457" t="str">
        <v>Funny Games</v>
      </c>
      <c r="C2457">
        <f>_xlfn.XLOOKUP($B2457,IMDB_Movies_2[movie_title],IMDB_Movies_2[gross])</f>
        <v>1294640</v>
      </c>
      <c r="D2457">
        <f>_xlfn.XLOOKUP($B2457,IMDB_Movies_2[movie_title],IMDB_Movies_2[budget])</f>
        <v>15000000</v>
      </c>
      <c r="E2457" s="1">
        <f t="shared" si="38"/>
        <v>-13705360</v>
      </c>
    </row>
    <row r="2458" spans="2:5" x14ac:dyDescent="0.3">
      <c r="B2458" t="str">
        <v>Metropolis</v>
      </c>
      <c r="C2458">
        <f>_xlfn.XLOOKUP($B2458,IMDB_Movies_2[movie_title],IMDB_Movies_2[gross])</f>
        <v>26435</v>
      </c>
      <c r="D2458">
        <f>_xlfn.XLOOKUP($B2458,IMDB_Movies_2[movie_title],IMDB_Movies_2[budget])</f>
        <v>6000000</v>
      </c>
      <c r="E2458" s="1">
        <f t="shared" si="38"/>
        <v>-5973565</v>
      </c>
    </row>
    <row r="2459" spans="2:5" x14ac:dyDescent="0.3">
      <c r="B2459" t="str">
        <v>District B13</v>
      </c>
      <c r="C2459">
        <f>_xlfn.XLOOKUP($B2459,IMDB_Movies_2[movie_title],IMDB_Movies_2[gross])</f>
        <v>1197786</v>
      </c>
      <c r="D2459">
        <f>_xlfn.XLOOKUP($B2459,IMDB_Movies_2[movie_title],IMDB_Movies_2[budget])</f>
        <v>12000000</v>
      </c>
      <c r="E2459" s="1">
        <f t="shared" si="38"/>
        <v>-10802214</v>
      </c>
    </row>
    <row r="2460" spans="2:5" x14ac:dyDescent="0.3">
      <c r="B2460" t="str">
        <v>Things to Do in Denver When You're Dead</v>
      </c>
      <c r="C2460">
        <f>_xlfn.XLOOKUP($B2460,IMDB_Movies_2[movie_title],IMDB_Movies_2[gross])</f>
        <v>529766</v>
      </c>
      <c r="D2460">
        <f>_xlfn.XLOOKUP($B2460,IMDB_Movies_2[movie_title],IMDB_Movies_2[budget])</f>
        <v>7000000</v>
      </c>
      <c r="E2460" s="1">
        <f t="shared" si="38"/>
        <v>-6470234</v>
      </c>
    </row>
    <row r="2461" spans="2:5" x14ac:dyDescent="0.3">
      <c r="B2461" t="str">
        <v>The Assassin</v>
      </c>
      <c r="C2461">
        <f>_xlfn.XLOOKUP($B2461,IMDB_Movies_2[movie_title],IMDB_Movies_2[gross])</f>
        <v>613556</v>
      </c>
      <c r="D2461">
        <f>_xlfn.XLOOKUP($B2461,IMDB_Movies_2[movie_title],IMDB_Movies_2[budget])</f>
        <v>15000000</v>
      </c>
      <c r="E2461" s="1">
        <f t="shared" si="38"/>
        <v>-14386444</v>
      </c>
    </row>
    <row r="2462" spans="2:5" x14ac:dyDescent="0.3">
      <c r="B2462" t="str">
        <v>Buffalo Soldiers</v>
      </c>
      <c r="C2462">
        <f>_xlfn.XLOOKUP($B2462,IMDB_Movies_2[movie_title],IMDB_Movies_2[gross])</f>
        <v>353743</v>
      </c>
      <c r="D2462">
        <f>_xlfn.XLOOKUP($B2462,IMDB_Movies_2[movie_title],IMDB_Movies_2[budget])</f>
        <v>15000000</v>
      </c>
      <c r="E2462" s="1">
        <f t="shared" si="38"/>
        <v>-14646257</v>
      </c>
    </row>
    <row r="2463" spans="2:5" x14ac:dyDescent="0.3">
      <c r="B2463" t="str">
        <v>Ong-bak 2</v>
      </c>
      <c r="C2463">
        <f>_xlfn.XLOOKUP($B2463,IMDB_Movies_2[movie_title],IMDB_Movies_2[gross])</f>
        <v>102055</v>
      </c>
      <c r="D2463">
        <f>_xlfn.XLOOKUP($B2463,IMDB_Movies_2[movie_title],IMDB_Movies_2[budget])</f>
        <v>300000000</v>
      </c>
      <c r="E2463" s="1">
        <f t="shared" si="38"/>
        <v>-299897945</v>
      </c>
    </row>
    <row r="2464" spans="2:5" x14ac:dyDescent="0.3">
      <c r="B2464" t="str">
        <v>The Midnight Meat Train</v>
      </c>
      <c r="C2464">
        <f>_xlfn.XLOOKUP($B2464,IMDB_Movies_2[movie_title],IMDB_Movies_2[gross])</f>
        <v>73548</v>
      </c>
      <c r="D2464">
        <f>_xlfn.XLOOKUP($B2464,IMDB_Movies_2[movie_title],IMDB_Movies_2[budget])</f>
        <v>15000000</v>
      </c>
      <c r="E2464" s="1">
        <f t="shared" si="38"/>
        <v>-14926452</v>
      </c>
    </row>
    <row r="2465" spans="2:5" x14ac:dyDescent="0.3">
      <c r="B2465" t="str">
        <v>The Son of No One</v>
      </c>
      <c r="C2465">
        <f>_xlfn.XLOOKUP($B2465,IMDB_Movies_2[movie_title],IMDB_Movies_2[gross])</f>
        <v>28870</v>
      </c>
      <c r="D2465">
        <f>_xlfn.XLOOKUP($B2465,IMDB_Movies_2[movie_title],IMDB_Movies_2[budget])</f>
        <v>15000000</v>
      </c>
      <c r="E2465" s="1">
        <f t="shared" si="38"/>
        <v>-14971130</v>
      </c>
    </row>
    <row r="2466" spans="2:5" x14ac:dyDescent="0.3">
      <c r="B2466" t="str">
        <v>All the Queen's Men</v>
      </c>
      <c r="C2466">
        <f>_xlfn.XLOOKUP($B2466,IMDB_Movies_2[movie_title],IMDB_Movies_2[gross])</f>
        <v>22723</v>
      </c>
      <c r="D2466">
        <f>_xlfn.XLOOKUP($B2466,IMDB_Movies_2[movie_title],IMDB_Movies_2[budget])</f>
        <v>25000000</v>
      </c>
      <c r="E2466" s="1">
        <f t="shared" si="38"/>
        <v>-24977277</v>
      </c>
    </row>
    <row r="2467" spans="2:5" x14ac:dyDescent="0.3">
      <c r="B2467" t="str">
        <v>The Good Night</v>
      </c>
      <c r="C2467">
        <f>_xlfn.XLOOKUP($B2467,IMDB_Movies_2[movie_title],IMDB_Movies_2[gross])</f>
        <v>20380</v>
      </c>
      <c r="D2467">
        <f>_xlfn.XLOOKUP($B2467,IMDB_Movies_2[movie_title],IMDB_Movies_2[budget])</f>
        <v>15000000</v>
      </c>
      <c r="E2467" s="1">
        <f t="shared" si="38"/>
        <v>-14979620</v>
      </c>
    </row>
    <row r="2468" spans="2:5" x14ac:dyDescent="0.3">
      <c r="B2468" t="str">
        <v>Groundhog Day</v>
      </c>
      <c r="C2468">
        <f>_xlfn.XLOOKUP($B2468,IMDB_Movies_2[movie_title],IMDB_Movies_2[gross])</f>
        <v>70906973</v>
      </c>
      <c r="D2468">
        <f>_xlfn.XLOOKUP($B2468,IMDB_Movies_2[movie_title],IMDB_Movies_2[budget])</f>
        <v>14600000</v>
      </c>
      <c r="E2468" s="1">
        <f t="shared" si="38"/>
        <v>56306973</v>
      </c>
    </row>
    <row r="2469" spans="2:5" x14ac:dyDescent="0.3">
      <c r="B2469" t="str">
        <v>Magic Mike XXL</v>
      </c>
      <c r="C2469">
        <f>_xlfn.XLOOKUP($B2469,IMDB_Movies_2[movie_title],IMDB_Movies_2[gross])</f>
        <v>66009973</v>
      </c>
      <c r="D2469">
        <f>_xlfn.XLOOKUP($B2469,IMDB_Movies_2[movie_title],IMDB_Movies_2[budget])</f>
        <v>14800000</v>
      </c>
      <c r="E2469" s="1">
        <f t="shared" si="38"/>
        <v>51209973</v>
      </c>
    </row>
    <row r="2470" spans="2:5" x14ac:dyDescent="0.3">
      <c r="B2470" t="str">
        <v>Romeo + Juliet</v>
      </c>
      <c r="C2470">
        <f>_xlfn.XLOOKUP($B2470,IMDB_Movies_2[movie_title],IMDB_Movies_2[gross])</f>
        <v>46338728</v>
      </c>
      <c r="D2470">
        <f>_xlfn.XLOOKUP($B2470,IMDB_Movies_2[movie_title],IMDB_Movies_2[budget])</f>
        <v>14500000</v>
      </c>
      <c r="E2470" s="1">
        <f t="shared" si="38"/>
        <v>31838728</v>
      </c>
    </row>
    <row r="2471" spans="2:5" x14ac:dyDescent="0.3">
      <c r="B2471" t="str">
        <v>Sarah's Key</v>
      </c>
      <c r="C2471">
        <f>_xlfn.XLOOKUP($B2471,IMDB_Movies_2[movie_title],IMDB_Movies_2[gross])</f>
        <v>7691700</v>
      </c>
      <c r="D2471">
        <f>_xlfn.XLOOKUP($B2471,IMDB_Movies_2[movie_title],IMDB_Movies_2[budget])</f>
        <v>10000000</v>
      </c>
      <c r="E2471" s="1">
        <f t="shared" si="38"/>
        <v>-2308300</v>
      </c>
    </row>
    <row r="2472" spans="2:5" x14ac:dyDescent="0.3">
      <c r="B2472" t="str">
        <v>Unforgiven</v>
      </c>
      <c r="C2472">
        <f>_xlfn.XLOOKUP($B2472,IMDB_Movies_2[movie_title],IMDB_Movies_2[gross])</f>
        <v>101157447</v>
      </c>
      <c r="D2472">
        <f>_xlfn.XLOOKUP($B2472,IMDB_Movies_2[movie_title],IMDB_Movies_2[budget])</f>
        <v>14400000</v>
      </c>
      <c r="E2472" s="1">
        <f t="shared" si="38"/>
        <v>86757447</v>
      </c>
    </row>
    <row r="2473" spans="2:5" x14ac:dyDescent="0.3">
      <c r="B2473" t="str">
        <v>Manderlay</v>
      </c>
      <c r="C2473">
        <f>_xlfn.XLOOKUP($B2473,IMDB_Movies_2[movie_title],IMDB_Movies_2[gross])</f>
        <v>74205</v>
      </c>
      <c r="D2473">
        <f>_xlfn.XLOOKUP($B2473,IMDB_Movies_2[movie_title],IMDB_Movies_2[budget])</f>
        <v>14200000</v>
      </c>
      <c r="E2473" s="1">
        <f t="shared" si="38"/>
        <v>-14125795</v>
      </c>
    </row>
    <row r="2474" spans="2:5" x14ac:dyDescent="0.3">
      <c r="B2474" t="str">
        <v>Slumdog Millionaire</v>
      </c>
      <c r="C2474">
        <f>_xlfn.XLOOKUP($B2474,IMDB_Movies_2[movie_title],IMDB_Movies_2[gross])</f>
        <v>141319195</v>
      </c>
      <c r="D2474">
        <f>_xlfn.XLOOKUP($B2474,IMDB_Movies_2[movie_title],IMDB_Movies_2[budget])</f>
        <v>15000000</v>
      </c>
      <c r="E2474" s="1">
        <f t="shared" si="38"/>
        <v>126319195</v>
      </c>
    </row>
    <row r="2475" spans="2:5" x14ac:dyDescent="0.3">
      <c r="B2475" t="str">
        <v>Fatal Attraction</v>
      </c>
      <c r="C2475">
        <f>_xlfn.XLOOKUP($B2475,IMDB_Movies_2[movie_title],IMDB_Movies_2[gross])</f>
        <v>156645693</v>
      </c>
      <c r="D2475">
        <f>_xlfn.XLOOKUP($B2475,IMDB_Movies_2[movie_title],IMDB_Movies_2[budget])</f>
        <v>14000000</v>
      </c>
      <c r="E2475" s="1">
        <f t="shared" si="38"/>
        <v>142645693</v>
      </c>
    </row>
    <row r="2476" spans="2:5" x14ac:dyDescent="0.3">
      <c r="B2476" t="str">
        <v>Pretty Woman</v>
      </c>
      <c r="C2476">
        <f>_xlfn.XLOOKUP($B2476,IMDB_Movies_2[movie_title],IMDB_Movies_2[gross])</f>
        <v>178406268</v>
      </c>
      <c r="D2476">
        <f>_xlfn.XLOOKUP($B2476,IMDB_Movies_2[movie_title],IMDB_Movies_2[budget])</f>
        <v>14000000</v>
      </c>
      <c r="E2476" s="1">
        <f t="shared" si="38"/>
        <v>164406268</v>
      </c>
    </row>
    <row r="2477" spans="2:5" x14ac:dyDescent="0.3">
      <c r="B2477" t="str">
        <v>Crocodile Dundee II</v>
      </c>
      <c r="C2477">
        <f>_xlfn.XLOOKUP($B2477,IMDB_Movies_2[movie_title],IMDB_Movies_2[gross])</f>
        <v>109306210</v>
      </c>
      <c r="D2477">
        <f>_xlfn.XLOOKUP($B2477,IMDB_Movies_2[movie_title],IMDB_Movies_2[budget])</f>
        <v>15800000</v>
      </c>
      <c r="E2477" s="1">
        <f t="shared" si="38"/>
        <v>93506210</v>
      </c>
    </row>
    <row r="2478" spans="2:5" x14ac:dyDescent="0.3">
      <c r="B2478" t="str">
        <v>Born on the Fourth of July</v>
      </c>
      <c r="C2478">
        <f>_xlfn.XLOOKUP($B2478,IMDB_Movies_2[movie_title],IMDB_Movies_2[gross])</f>
        <v>70001698</v>
      </c>
      <c r="D2478">
        <f>_xlfn.XLOOKUP($B2478,IMDB_Movies_2[movie_title],IMDB_Movies_2[budget])</f>
        <v>14000000</v>
      </c>
      <c r="E2478" s="1">
        <f t="shared" si="38"/>
        <v>56001698</v>
      </c>
    </row>
    <row r="2479" spans="2:5" x14ac:dyDescent="0.3">
      <c r="B2479" t="str">
        <v>Cool Runnings</v>
      </c>
      <c r="C2479">
        <f>_xlfn.XLOOKUP($B2479,IMDB_Movies_2[movie_title],IMDB_Movies_2[gross])</f>
        <v>68856263</v>
      </c>
      <c r="D2479">
        <f>_xlfn.XLOOKUP($B2479,IMDB_Movies_2[movie_title],IMDB_Movies_2[budget])</f>
        <v>15000000</v>
      </c>
      <c r="E2479" s="1">
        <f t="shared" si="38"/>
        <v>53856263</v>
      </c>
    </row>
    <row r="2480" spans="2:5" x14ac:dyDescent="0.3">
      <c r="B2480" t="str">
        <v>My Bloody Valentine</v>
      </c>
      <c r="C2480">
        <f>_xlfn.XLOOKUP($B2480,IMDB_Movies_2[movie_title],IMDB_Movies_2[gross])</f>
        <v>51527787</v>
      </c>
      <c r="D2480">
        <f>_xlfn.XLOOKUP($B2480,IMDB_Movies_2[movie_title],IMDB_Movies_2[budget])</f>
        <v>15000000</v>
      </c>
      <c r="E2480" s="1">
        <f t="shared" si="38"/>
        <v>36527787</v>
      </c>
    </row>
    <row r="2481" spans="2:5" x14ac:dyDescent="0.3">
      <c r="B2481" t="str">
        <v>Stomp the Yard</v>
      </c>
      <c r="C2481">
        <f>_xlfn.XLOOKUP($B2481,IMDB_Movies_2[movie_title],IMDB_Movies_2[gross])</f>
        <v>61356221</v>
      </c>
      <c r="D2481">
        <f>_xlfn.XLOOKUP($B2481,IMDB_Movies_2[movie_title],IMDB_Movies_2[budget])</f>
        <v>14000000</v>
      </c>
      <c r="E2481" s="1">
        <f t="shared" si="38"/>
        <v>47356221</v>
      </c>
    </row>
    <row r="2482" spans="2:5" x14ac:dyDescent="0.3">
      <c r="B2482" t="str">
        <v>The Spy Who Loved Me</v>
      </c>
      <c r="C2482">
        <f>_xlfn.XLOOKUP($B2482,IMDB_Movies_2[movie_title],IMDB_Movies_2[gross])</f>
        <v>46800000</v>
      </c>
      <c r="D2482">
        <f>_xlfn.XLOOKUP($B2482,IMDB_Movies_2[movie_title],IMDB_Movies_2[budget])</f>
        <v>14000000</v>
      </c>
      <c r="E2482" s="1">
        <f t="shared" si="38"/>
        <v>32800000</v>
      </c>
    </row>
    <row r="2483" spans="2:5" x14ac:dyDescent="0.3">
      <c r="B2483" t="str">
        <v>Urban Legend</v>
      </c>
      <c r="C2483">
        <f>_xlfn.XLOOKUP($B2483,IMDB_Movies_2[movie_title],IMDB_Movies_2[gross])</f>
        <v>38048637</v>
      </c>
      <c r="D2483">
        <f>_xlfn.XLOOKUP($B2483,IMDB_Movies_2[movie_title],IMDB_Movies_2[budget])</f>
        <v>14000000</v>
      </c>
      <c r="E2483" s="1">
        <f t="shared" si="38"/>
        <v>24048637</v>
      </c>
    </row>
    <row r="2484" spans="2:5" x14ac:dyDescent="0.3">
      <c r="B2484" t="str">
        <v>White Fang</v>
      </c>
      <c r="C2484">
        <f>_xlfn.XLOOKUP($B2484,IMDB_Movies_2[movie_title],IMDB_Movies_2[gross])</f>
        <v>34793160</v>
      </c>
      <c r="D2484">
        <f>_xlfn.XLOOKUP($B2484,IMDB_Movies_2[movie_title],IMDB_Movies_2[budget])</f>
        <v>14000000</v>
      </c>
      <c r="E2484" s="1">
        <f t="shared" si="38"/>
        <v>20793160</v>
      </c>
    </row>
    <row r="2485" spans="2:5" x14ac:dyDescent="0.3">
      <c r="B2485" t="str">
        <v>Superstar</v>
      </c>
      <c r="C2485">
        <f>_xlfn.XLOOKUP($B2485,IMDB_Movies_2[movie_title],IMDB_Movies_2[gross])</f>
        <v>30628981</v>
      </c>
      <c r="D2485">
        <f>_xlfn.XLOOKUP($B2485,IMDB_Movies_2[movie_title],IMDB_Movies_2[budget])</f>
        <v>14000000</v>
      </c>
      <c r="E2485" s="1">
        <f t="shared" si="38"/>
        <v>16628981</v>
      </c>
    </row>
    <row r="2486" spans="2:5" x14ac:dyDescent="0.3">
      <c r="B2486" t="str">
        <v>The Iron Lady</v>
      </c>
      <c r="C2486">
        <f>_xlfn.XLOOKUP($B2486,IMDB_Movies_2[movie_title],IMDB_Movies_2[gross])</f>
        <v>29959436</v>
      </c>
      <c r="D2486">
        <f>_xlfn.XLOOKUP($B2486,IMDB_Movies_2[movie_title],IMDB_Movies_2[budget])</f>
        <v>13000000</v>
      </c>
      <c r="E2486" s="1">
        <f t="shared" si="38"/>
        <v>16959436</v>
      </c>
    </row>
    <row r="2487" spans="2:5" x14ac:dyDescent="0.3">
      <c r="B2487" t="str">
        <v>Jonah: A VeggieTales Movie</v>
      </c>
      <c r="C2487">
        <f>_xlfn.XLOOKUP($B2487,IMDB_Movies_2[movie_title],IMDB_Movies_2[gross])</f>
        <v>25571351</v>
      </c>
      <c r="D2487">
        <f>_xlfn.XLOOKUP($B2487,IMDB_Movies_2[movie_title],IMDB_Movies_2[budget])</f>
        <v>14000000</v>
      </c>
      <c r="E2487" s="1">
        <f t="shared" si="38"/>
        <v>11571351</v>
      </c>
    </row>
    <row r="2488" spans="2:5" x14ac:dyDescent="0.3">
      <c r="B2488" t="str">
        <v>Poetic Justice</v>
      </c>
      <c r="C2488">
        <f>_xlfn.XLOOKUP($B2488,IMDB_Movies_2[movie_title],IMDB_Movies_2[gross])</f>
        <v>27515786</v>
      </c>
      <c r="D2488">
        <f>_xlfn.XLOOKUP($B2488,IMDB_Movies_2[movie_title],IMDB_Movies_2[budget])</f>
        <v>14000000</v>
      </c>
      <c r="E2488" s="1">
        <f t="shared" si="38"/>
        <v>13515786</v>
      </c>
    </row>
    <row r="2489" spans="2:5" x14ac:dyDescent="0.3">
      <c r="B2489" t="str">
        <v>All About the Benjamins</v>
      </c>
      <c r="C2489">
        <f>_xlfn.XLOOKUP($B2489,IMDB_Movies_2[movie_title],IMDB_Movies_2[gross])</f>
        <v>25482931</v>
      </c>
      <c r="D2489">
        <f>_xlfn.XLOOKUP($B2489,IMDB_Movies_2[movie_title],IMDB_Movies_2[budget])</f>
        <v>14000000</v>
      </c>
      <c r="E2489" s="1">
        <f t="shared" si="38"/>
        <v>11482931</v>
      </c>
    </row>
    <row r="2490" spans="2:5" x14ac:dyDescent="0.3">
      <c r="B2490" t="str">
        <v>Vampire in Brooklyn</v>
      </c>
      <c r="C2490">
        <f>_xlfn.XLOOKUP($B2490,IMDB_Movies_2[movie_title],IMDB_Movies_2[gross])</f>
        <v>19900000</v>
      </c>
      <c r="D2490">
        <f>_xlfn.XLOOKUP($B2490,IMDB_Movies_2[movie_title],IMDB_Movies_2[budget])</f>
        <v>20000000</v>
      </c>
      <c r="E2490" s="1">
        <f t="shared" si="38"/>
        <v>-100000</v>
      </c>
    </row>
    <row r="2491" spans="2:5" x14ac:dyDescent="0.3">
      <c r="B2491" t="str">
        <v>An American Haunting</v>
      </c>
      <c r="C2491">
        <f>_xlfn.XLOOKUP($B2491,IMDB_Movies_2[movie_title],IMDB_Movies_2[gross])</f>
        <v>16298046</v>
      </c>
      <c r="D2491">
        <f>_xlfn.XLOOKUP($B2491,IMDB_Movies_2[movie_title],IMDB_Movies_2[budget])</f>
        <v>14000000</v>
      </c>
      <c r="E2491" s="1">
        <f t="shared" si="38"/>
        <v>2298046</v>
      </c>
    </row>
    <row r="2492" spans="2:5" x14ac:dyDescent="0.3">
      <c r="B2492" t="str">
        <v>My Boss's Daughter</v>
      </c>
      <c r="C2492">
        <f>_xlfn.XLOOKUP($B2492,IMDB_Movies_2[movie_title],IMDB_Movies_2[gross])</f>
        <v>15549702</v>
      </c>
      <c r="D2492">
        <f>_xlfn.XLOOKUP($B2492,IMDB_Movies_2[movie_title],IMDB_Movies_2[budget])</f>
        <v>14000000</v>
      </c>
      <c r="E2492" s="1">
        <f t="shared" si="38"/>
        <v>1549702</v>
      </c>
    </row>
    <row r="2493" spans="2:5" x14ac:dyDescent="0.3">
      <c r="B2493" t="str">
        <v>A Perfect Getaway</v>
      </c>
      <c r="C2493">
        <f>_xlfn.XLOOKUP($B2493,IMDB_Movies_2[movie_title],IMDB_Movies_2[gross])</f>
        <v>15483540</v>
      </c>
      <c r="D2493">
        <f>_xlfn.XLOOKUP($B2493,IMDB_Movies_2[movie_title],IMDB_Movies_2[budget])</f>
        <v>14000000</v>
      </c>
      <c r="E2493" s="1">
        <f t="shared" si="38"/>
        <v>1483540</v>
      </c>
    </row>
    <row r="2494" spans="2:5" x14ac:dyDescent="0.3">
      <c r="B2494" t="str">
        <v>Our Family Wedding</v>
      </c>
      <c r="C2494">
        <f>_xlfn.XLOOKUP($B2494,IMDB_Movies_2[movie_title],IMDB_Movies_2[gross])</f>
        <v>20246959</v>
      </c>
      <c r="D2494">
        <f>_xlfn.XLOOKUP($B2494,IMDB_Movies_2[movie_title],IMDB_Movies_2[budget])</f>
        <v>14000000</v>
      </c>
      <c r="E2494" s="1">
        <f t="shared" si="38"/>
        <v>6246959</v>
      </c>
    </row>
    <row r="2495" spans="2:5" x14ac:dyDescent="0.3">
      <c r="B2495" t="str">
        <v>Dead Man on Campus</v>
      </c>
      <c r="C2495">
        <f>_xlfn.XLOOKUP($B2495,IMDB_Movies_2[movie_title],IMDB_Movies_2[gross])</f>
        <v>15062898</v>
      </c>
      <c r="D2495">
        <f>_xlfn.XLOOKUP($B2495,IMDB_Movies_2[movie_title],IMDB_Movies_2[budget])</f>
        <v>14000000</v>
      </c>
      <c r="E2495" s="1">
        <f t="shared" si="38"/>
        <v>1062898</v>
      </c>
    </row>
    <row r="2496" spans="2:5" x14ac:dyDescent="0.3">
      <c r="B2496" t="str">
        <v>Tea with Mussolini</v>
      </c>
      <c r="C2496">
        <f>_xlfn.XLOOKUP($B2496,IMDB_Movies_2[movie_title],IMDB_Movies_2[gross])</f>
        <v>14348123</v>
      </c>
      <c r="D2496">
        <f>_xlfn.XLOOKUP($B2496,IMDB_Movies_2[movie_title],IMDB_Movies_2[budget])</f>
        <v>12000000</v>
      </c>
      <c r="E2496" s="1">
        <f t="shared" si="38"/>
        <v>2348123</v>
      </c>
    </row>
    <row r="2497" spans="2:5" x14ac:dyDescent="0.3">
      <c r="B2497" t="str">
        <v>Thinner</v>
      </c>
      <c r="C2497">
        <f>_xlfn.XLOOKUP($B2497,IMDB_Movies_2[movie_title],IMDB_Movies_2[gross])</f>
        <v>15171475</v>
      </c>
      <c r="D2497">
        <f>_xlfn.XLOOKUP($B2497,IMDB_Movies_2[movie_title],IMDB_Movies_2[budget])</f>
        <v>8500000</v>
      </c>
      <c r="E2497" s="1">
        <f t="shared" si="38"/>
        <v>6671475</v>
      </c>
    </row>
    <row r="2498" spans="2:5" x14ac:dyDescent="0.3">
      <c r="B2498" t="str">
        <v>Crooklyn</v>
      </c>
      <c r="C2498">
        <f>_xlfn.XLOOKUP($B2498,IMDB_Movies_2[movie_title],IMDB_Movies_2[gross])</f>
        <v>13640000</v>
      </c>
      <c r="D2498">
        <f>_xlfn.XLOOKUP($B2498,IMDB_Movies_2[movie_title],IMDB_Movies_2[budget])</f>
        <v>14000000</v>
      </c>
      <c r="E2498" s="1">
        <f t="shared" si="38"/>
        <v>-360000</v>
      </c>
    </row>
    <row r="2499" spans="2:5" x14ac:dyDescent="0.3">
      <c r="B2499" t="str">
        <v>Jason X</v>
      </c>
      <c r="C2499">
        <f>_xlfn.XLOOKUP($B2499,IMDB_Movies_2[movie_title],IMDB_Movies_2[gross])</f>
        <v>12610731</v>
      </c>
      <c r="D2499">
        <f>_xlfn.XLOOKUP($B2499,IMDB_Movies_2[movie_title],IMDB_Movies_2[budget])</f>
        <v>11000000</v>
      </c>
      <c r="E2499" s="1">
        <f t="shared" si="38"/>
        <v>1610731</v>
      </c>
    </row>
    <row r="2500" spans="2:5" x14ac:dyDescent="0.3">
      <c r="B2500" t="str">
        <v>Bobby</v>
      </c>
      <c r="C2500">
        <f>_xlfn.XLOOKUP($B2500,IMDB_Movies_2[movie_title],IMDB_Movies_2[gross])</f>
        <v>11204499</v>
      </c>
      <c r="D2500">
        <f>_xlfn.XLOOKUP($B2500,IMDB_Movies_2[movie_title],IMDB_Movies_2[budget])</f>
        <v>14000000</v>
      </c>
      <c r="E2500" s="1">
        <f t="shared" si="38"/>
        <v>-2795501</v>
      </c>
    </row>
    <row r="2501" spans="2:5" x14ac:dyDescent="0.3">
      <c r="B2501" t="str">
        <v>Head Over Heels</v>
      </c>
      <c r="C2501">
        <f>_xlfn.XLOOKUP($B2501,IMDB_Movies_2[movie_title],IMDB_Movies_2[gross])</f>
        <v>10397365</v>
      </c>
      <c r="D2501">
        <f>_xlfn.XLOOKUP($B2501,IMDB_Movies_2[movie_title],IMDB_Movies_2[budget])</f>
        <v>14000000</v>
      </c>
      <c r="E2501" s="1">
        <f t="shared" ref="E2501:E2564" si="39">C2501-D2501</f>
        <v>-3602635</v>
      </c>
    </row>
    <row r="2502" spans="2:5" x14ac:dyDescent="0.3">
      <c r="B2502" t="str">
        <v>Fun Size</v>
      </c>
      <c r="C2502">
        <f>_xlfn.XLOOKUP($B2502,IMDB_Movies_2[movie_title],IMDB_Movies_2[gross])</f>
        <v>9402410</v>
      </c>
      <c r="D2502">
        <f>_xlfn.XLOOKUP($B2502,IMDB_Movies_2[movie_title],IMDB_Movies_2[budget])</f>
        <v>14000000</v>
      </c>
      <c r="E2502" s="1">
        <f t="shared" si="39"/>
        <v>-4597590</v>
      </c>
    </row>
    <row r="2503" spans="2:5" x14ac:dyDescent="0.3">
      <c r="B2503" t="str">
        <v>Little Children</v>
      </c>
      <c r="C2503">
        <f>_xlfn.XLOOKUP($B2503,IMDB_Movies_2[movie_title],IMDB_Movies_2[gross])</f>
        <v>5459824</v>
      </c>
      <c r="D2503">
        <f>_xlfn.XLOOKUP($B2503,IMDB_Movies_2[movie_title],IMDB_Movies_2[budget])</f>
        <v>26000000</v>
      </c>
      <c r="E2503" s="1">
        <f t="shared" si="39"/>
        <v>-20540176</v>
      </c>
    </row>
    <row r="2504" spans="2:5" x14ac:dyDescent="0.3">
      <c r="B2504" t="str">
        <v>Gossip</v>
      </c>
      <c r="C2504">
        <f>_xlfn.XLOOKUP($B2504,IMDB_Movies_2[movie_title],IMDB_Movies_2[gross])</f>
        <v>5108820</v>
      </c>
      <c r="D2504">
        <f>_xlfn.XLOOKUP($B2504,IMDB_Movies_2[movie_title],IMDB_Movies_2[budget])</f>
        <v>24000000</v>
      </c>
      <c r="E2504" s="1">
        <f t="shared" si="39"/>
        <v>-18891180</v>
      </c>
    </row>
    <row r="2505" spans="2:5" x14ac:dyDescent="0.3">
      <c r="B2505" t="str">
        <v>A Walk on the Moon</v>
      </c>
      <c r="C2505">
        <f>_xlfn.XLOOKUP($B2505,IMDB_Movies_2[movie_title],IMDB_Movies_2[gross])</f>
        <v>4741987</v>
      </c>
      <c r="D2505">
        <f>_xlfn.XLOOKUP($B2505,IMDB_Movies_2[movie_title],IMDB_Movies_2[budget])</f>
        <v>14000000</v>
      </c>
      <c r="E2505" s="1">
        <f t="shared" si="39"/>
        <v>-9258013</v>
      </c>
    </row>
    <row r="2506" spans="2:5" x14ac:dyDescent="0.3">
      <c r="B2506" t="str">
        <v>Catch a Fire</v>
      </c>
      <c r="C2506">
        <f>_xlfn.XLOOKUP($B2506,IMDB_Movies_2[movie_title],IMDB_Movies_2[gross])</f>
        <v>4291965</v>
      </c>
      <c r="D2506">
        <f>_xlfn.XLOOKUP($B2506,IMDB_Movies_2[movie_title],IMDB_Movies_2[budget])</f>
        <v>14000000</v>
      </c>
      <c r="E2506" s="1">
        <f t="shared" si="39"/>
        <v>-9708035</v>
      </c>
    </row>
    <row r="2507" spans="2:5" x14ac:dyDescent="0.3">
      <c r="B2507" t="str">
        <v>Soul Survivors</v>
      </c>
      <c r="C2507">
        <f>_xlfn.XLOOKUP($B2507,IMDB_Movies_2[movie_title],IMDB_Movies_2[gross])</f>
        <v>3100650</v>
      </c>
      <c r="D2507">
        <f>_xlfn.XLOOKUP($B2507,IMDB_Movies_2[movie_title],IMDB_Movies_2[budget])</f>
        <v>14000000</v>
      </c>
      <c r="E2507" s="1">
        <f t="shared" si="39"/>
        <v>-10899350</v>
      </c>
    </row>
    <row r="2508" spans="2:5" x14ac:dyDescent="0.3">
      <c r="B2508" t="str">
        <v>Jefferson in Paris</v>
      </c>
      <c r="C2508">
        <f>_xlfn.XLOOKUP($B2508,IMDB_Movies_2[movie_title],IMDB_Movies_2[gross])</f>
        <v>2474000</v>
      </c>
      <c r="D2508">
        <f>_xlfn.XLOOKUP($B2508,IMDB_Movies_2[movie_title],IMDB_Movies_2[budget])</f>
        <v>14000000</v>
      </c>
      <c r="E2508" s="1">
        <f t="shared" si="39"/>
        <v>-11526000</v>
      </c>
    </row>
    <row r="2509" spans="2:5" x14ac:dyDescent="0.3">
      <c r="B2509" t="str">
        <v>Caravans</v>
      </c>
      <c r="C2509">
        <f>_xlfn.XLOOKUP($B2509,IMDB_Movies_2[movie_title],IMDB_Movies_2[gross])</f>
        <v>1000000</v>
      </c>
      <c r="D2509">
        <f>_xlfn.XLOOKUP($B2509,IMDB_Movies_2[movie_title],IMDB_Movies_2[budget])</f>
        <v>14000000</v>
      </c>
      <c r="E2509" s="1">
        <f t="shared" si="39"/>
        <v>-13000000</v>
      </c>
    </row>
    <row r="2510" spans="2:5" x14ac:dyDescent="0.3">
      <c r="B2510" t="str">
        <v>Mr. Turner</v>
      </c>
      <c r="C2510">
        <f>_xlfn.XLOOKUP($B2510,IMDB_Movies_2[movie_title],IMDB_Movies_2[gross])</f>
        <v>3958500</v>
      </c>
      <c r="D2510">
        <f>_xlfn.XLOOKUP($B2510,IMDB_Movies_2[movie_title],IMDB_Movies_2[budget])</f>
        <v>8200000</v>
      </c>
      <c r="E2510" s="1">
        <f t="shared" si="39"/>
        <v>-4241500</v>
      </c>
    </row>
    <row r="2511" spans="2:5" x14ac:dyDescent="0.3">
      <c r="B2511" t="str">
        <v>Amen.</v>
      </c>
      <c r="C2511">
        <f>_xlfn.XLOOKUP($B2511,IMDB_Movies_2[movie_title],IMDB_Movies_2[gross])</f>
        <v>274299</v>
      </c>
      <c r="D2511">
        <f>_xlfn.XLOOKUP($B2511,IMDB_Movies_2[movie_title],IMDB_Movies_2[budget])</f>
        <v>103000000</v>
      </c>
      <c r="E2511" s="1">
        <f t="shared" si="39"/>
        <v>-102725701</v>
      </c>
    </row>
    <row r="2512" spans="2:5" x14ac:dyDescent="0.3">
      <c r="B2512" t="str">
        <v>The Lucky Ones</v>
      </c>
      <c r="C2512">
        <f>_xlfn.XLOOKUP($B2512,IMDB_Movies_2[movie_title],IMDB_Movies_2[gross])</f>
        <v>183088</v>
      </c>
      <c r="D2512">
        <f>_xlfn.XLOOKUP($B2512,IMDB_Movies_2[movie_title],IMDB_Movies_2[budget])</f>
        <v>15000000</v>
      </c>
      <c r="E2512" s="1">
        <f t="shared" si="39"/>
        <v>-14816912</v>
      </c>
    </row>
    <row r="2513" spans="2:5" x14ac:dyDescent="0.3">
      <c r="B2513" t="str">
        <v>Margaret</v>
      </c>
      <c r="C2513">
        <f>_xlfn.XLOOKUP($B2513,IMDB_Movies_2[movie_title],IMDB_Movies_2[gross])</f>
        <v>46495</v>
      </c>
      <c r="D2513">
        <f>_xlfn.XLOOKUP($B2513,IMDB_Movies_2[movie_title],IMDB_Movies_2[budget])</f>
        <v>14000000</v>
      </c>
      <c r="E2513" s="1">
        <f t="shared" si="39"/>
        <v>-13953505</v>
      </c>
    </row>
    <row r="2514" spans="2:5" x14ac:dyDescent="0.3">
      <c r="B2514" t="str">
        <v>Flipped</v>
      </c>
      <c r="C2514">
        <f>_xlfn.XLOOKUP($B2514,IMDB_Movies_2[movie_title],IMDB_Movies_2[gross])</f>
        <v>1752214</v>
      </c>
      <c r="D2514">
        <f>_xlfn.XLOOKUP($B2514,IMDB_Movies_2[movie_title],IMDB_Movies_2[budget])</f>
        <v>14000000</v>
      </c>
      <c r="E2514" s="1">
        <f t="shared" si="39"/>
        <v>-12247786</v>
      </c>
    </row>
    <row r="2515" spans="2:5" x14ac:dyDescent="0.3">
      <c r="B2515" t="str">
        <v>Brokeback Mountain</v>
      </c>
      <c r="C2515">
        <f>_xlfn.XLOOKUP($B2515,IMDB_Movies_2[movie_title],IMDB_Movies_2[gross])</f>
        <v>83025853</v>
      </c>
      <c r="D2515">
        <f>_xlfn.XLOOKUP($B2515,IMDB_Movies_2[movie_title],IMDB_Movies_2[budget])</f>
        <v>14000000</v>
      </c>
      <c r="E2515" s="1">
        <f t="shared" si="39"/>
        <v>69025853</v>
      </c>
    </row>
    <row r="2516" spans="2:5" x14ac:dyDescent="0.3">
      <c r="B2516" t="str">
        <v>Clueless</v>
      </c>
      <c r="C2516">
        <f>_xlfn.XLOOKUP($B2516,IMDB_Movies_2[movie_title],IMDB_Movies_2[gross])</f>
        <v>56631572</v>
      </c>
      <c r="D2516">
        <f>_xlfn.XLOOKUP($B2516,IMDB_Movies_2[movie_title],IMDB_Movies_2[budget])</f>
        <v>12000000</v>
      </c>
      <c r="E2516" s="1">
        <f t="shared" si="39"/>
        <v>44631572</v>
      </c>
    </row>
    <row r="2517" spans="2:5" x14ac:dyDescent="0.3">
      <c r="B2517" t="str">
        <v>Far from Heaven</v>
      </c>
      <c r="C2517">
        <f>_xlfn.XLOOKUP($B2517,IMDB_Movies_2[movie_title],IMDB_Movies_2[gross])</f>
        <v>15854988</v>
      </c>
      <c r="D2517">
        <f>_xlfn.XLOOKUP($B2517,IMDB_Movies_2[movie_title],IMDB_Movies_2[budget])</f>
        <v>13500000</v>
      </c>
      <c r="E2517" s="1">
        <f t="shared" si="39"/>
        <v>2354988</v>
      </c>
    </row>
    <row r="2518" spans="2:5" x14ac:dyDescent="0.3">
      <c r="B2518" t="str">
        <v>Hot Tub Time Machine 2</v>
      </c>
      <c r="C2518">
        <f>_xlfn.XLOOKUP($B2518,IMDB_Movies_2[movie_title],IMDB_Movies_2[gross])</f>
        <v>12282677</v>
      </c>
      <c r="D2518">
        <f>_xlfn.XLOOKUP($B2518,IMDB_Movies_2[movie_title],IMDB_Movies_2[budget])</f>
        <v>14000000</v>
      </c>
      <c r="E2518" s="1">
        <f t="shared" si="39"/>
        <v>-1717323</v>
      </c>
    </row>
    <row r="2519" spans="2:5" x14ac:dyDescent="0.3">
      <c r="B2519" t="str">
        <v>Quills</v>
      </c>
      <c r="C2519">
        <f>_xlfn.XLOOKUP($B2519,IMDB_Movies_2[movie_title],IMDB_Movies_2[gross])</f>
        <v>7060876</v>
      </c>
      <c r="D2519">
        <f>_xlfn.XLOOKUP($B2519,IMDB_Movies_2[movie_title],IMDB_Movies_2[budget])</f>
        <v>13500000</v>
      </c>
      <c r="E2519" s="1">
        <f t="shared" si="39"/>
        <v>-6439124</v>
      </c>
    </row>
    <row r="2520" spans="2:5" x14ac:dyDescent="0.3">
      <c r="B2520" t="str">
        <v>Seven Psychopaths</v>
      </c>
      <c r="C2520">
        <f>_xlfn.XLOOKUP($B2520,IMDB_Movies_2[movie_title],IMDB_Movies_2[gross])</f>
        <v>14989761</v>
      </c>
      <c r="D2520">
        <f>_xlfn.XLOOKUP($B2520,IMDB_Movies_2[movie_title],IMDB_Movies_2[budget])</f>
        <v>15000000</v>
      </c>
      <c r="E2520" s="1">
        <f t="shared" si="39"/>
        <v>-10239</v>
      </c>
    </row>
    <row r="2521" spans="2:5" x14ac:dyDescent="0.3">
      <c r="B2521" t="str">
        <v>Downfall</v>
      </c>
      <c r="C2521">
        <f>_xlfn.XLOOKUP($B2521,IMDB_Movies_2[movie_title],IMDB_Movies_2[gross])</f>
        <v>5501940</v>
      </c>
      <c r="D2521">
        <f>_xlfn.XLOOKUP($B2521,IMDB_Movies_2[movie_title],IMDB_Movies_2[budget])</f>
        <v>13500000</v>
      </c>
      <c r="E2521" s="1">
        <f t="shared" si="39"/>
        <v>-7998060</v>
      </c>
    </row>
    <row r="2522" spans="2:5" x14ac:dyDescent="0.3">
      <c r="B2522" t="str">
        <v>The Sea Inside</v>
      </c>
      <c r="C2522">
        <f>_xlfn.XLOOKUP($B2522,IMDB_Movies_2[movie_title],IMDB_Movies_2[gross])</f>
        <v>2086345</v>
      </c>
      <c r="D2522">
        <f>_xlfn.XLOOKUP($B2522,IMDB_Movies_2[movie_title],IMDB_Movies_2[budget])</f>
        <v>10000000</v>
      </c>
      <c r="E2522" s="1">
        <f t="shared" si="39"/>
        <v>-7913655</v>
      </c>
    </row>
    <row r="2523" spans="2:5" x14ac:dyDescent="0.3">
      <c r="B2523" t="str">
        <v>Good Morning, Vietnam</v>
      </c>
      <c r="C2523">
        <f>_xlfn.XLOOKUP($B2523,IMDB_Movies_2[movie_title],IMDB_Movies_2[gross])</f>
        <v>123922370</v>
      </c>
      <c r="D2523">
        <f>_xlfn.XLOOKUP($B2523,IMDB_Movies_2[movie_title],IMDB_Movies_2[budget])</f>
        <v>13000000</v>
      </c>
      <c r="E2523" s="1">
        <f t="shared" si="39"/>
        <v>110922370</v>
      </c>
    </row>
    <row r="2524" spans="2:5" x14ac:dyDescent="0.3">
      <c r="B2524" t="str">
        <v>The Last Godfather</v>
      </c>
      <c r="C2524">
        <f>_xlfn.XLOOKUP($B2524,IMDB_Movies_2[movie_title],IMDB_Movies_2[gross])</f>
        <v>163591</v>
      </c>
      <c r="D2524">
        <f>_xlfn.XLOOKUP($B2524,IMDB_Movies_2[movie_title],IMDB_Movies_2[budget])</f>
        <v>13400000</v>
      </c>
      <c r="E2524" s="1">
        <f t="shared" si="39"/>
        <v>-13236409</v>
      </c>
    </row>
    <row r="2525" spans="2:5" x14ac:dyDescent="0.3">
      <c r="B2525" t="str">
        <v>Justin Bieber: Never Say Never</v>
      </c>
      <c r="C2525">
        <f>_xlfn.XLOOKUP($B2525,IMDB_Movies_2[movie_title],IMDB_Movies_2[gross])</f>
        <v>73000942</v>
      </c>
      <c r="D2525">
        <f>_xlfn.XLOOKUP($B2525,IMDB_Movies_2[movie_title],IMDB_Movies_2[budget])</f>
        <v>13000000</v>
      </c>
      <c r="E2525" s="1">
        <f t="shared" si="39"/>
        <v>60000942</v>
      </c>
    </row>
    <row r="2526" spans="2:5" x14ac:dyDescent="0.3">
      <c r="B2526" t="str">
        <v>Black Swan</v>
      </c>
      <c r="C2526">
        <f>_xlfn.XLOOKUP($B2526,IMDB_Movies_2[movie_title],IMDB_Movies_2[gross])</f>
        <v>106952327</v>
      </c>
      <c r="D2526">
        <f>_xlfn.XLOOKUP($B2526,IMDB_Movies_2[movie_title],IMDB_Movies_2[budget])</f>
        <v>13000000</v>
      </c>
      <c r="E2526" s="1">
        <f t="shared" si="39"/>
        <v>93952327</v>
      </c>
    </row>
    <row r="2527" spans="2:5" x14ac:dyDescent="0.3">
      <c r="B2527" t="str">
        <v>The Godfather: Part II</v>
      </c>
      <c r="C2527">
        <f>_xlfn.XLOOKUP($B2527,IMDB_Movies_2[movie_title],IMDB_Movies_2[gross])</f>
        <v>57300000</v>
      </c>
      <c r="D2527">
        <f>_xlfn.XLOOKUP($B2527,IMDB_Movies_2[movie_title],IMDB_Movies_2[budget])</f>
        <v>13000000</v>
      </c>
      <c r="E2527" s="1">
        <f t="shared" si="39"/>
        <v>44300000</v>
      </c>
    </row>
    <row r="2528" spans="2:5" x14ac:dyDescent="0.3">
      <c r="B2528" t="str">
        <v>Save the Last Dance</v>
      </c>
      <c r="C2528">
        <f>_xlfn.XLOOKUP($B2528,IMDB_Movies_2[movie_title],IMDB_Movies_2[gross])</f>
        <v>91038276</v>
      </c>
      <c r="D2528">
        <f>_xlfn.XLOOKUP($B2528,IMDB_Movies_2[movie_title],IMDB_Movies_2[budget])</f>
        <v>13000000</v>
      </c>
      <c r="E2528" s="1">
        <f t="shared" si="39"/>
        <v>78038276</v>
      </c>
    </row>
    <row r="2529" spans="2:5" x14ac:dyDescent="0.3">
      <c r="B2529" t="str">
        <v>A Nightmare on Elm Street 4: The Dream Master</v>
      </c>
      <c r="C2529">
        <f>_xlfn.XLOOKUP($B2529,IMDB_Movies_2[movie_title],IMDB_Movies_2[gross])</f>
        <v>49369900</v>
      </c>
      <c r="D2529">
        <f>_xlfn.XLOOKUP($B2529,IMDB_Movies_2[movie_title],IMDB_Movies_2[budget])</f>
        <v>7000000</v>
      </c>
      <c r="E2529" s="1">
        <f t="shared" si="39"/>
        <v>42369900</v>
      </c>
    </row>
    <row r="2530" spans="2:5" x14ac:dyDescent="0.3">
      <c r="B2530" t="str">
        <v>Miracles from Heaven</v>
      </c>
      <c r="C2530">
        <f>_xlfn.XLOOKUP($B2530,IMDB_Movies_2[movie_title],IMDB_Movies_2[gross])</f>
        <v>61693523</v>
      </c>
      <c r="D2530">
        <f>_xlfn.XLOOKUP($B2530,IMDB_Movies_2[movie_title],IMDB_Movies_2[budget])</f>
        <v>13000000</v>
      </c>
      <c r="E2530" s="1">
        <f t="shared" si="39"/>
        <v>48693523</v>
      </c>
    </row>
    <row r="2531" spans="2:5" x14ac:dyDescent="0.3">
      <c r="B2531" t="str">
        <v>Dude, Where's My Car?</v>
      </c>
      <c r="C2531">
        <f>_xlfn.XLOOKUP($B2531,IMDB_Movies_2[movie_title],IMDB_Movies_2[gross])</f>
        <v>46729374</v>
      </c>
      <c r="D2531">
        <f>_xlfn.XLOOKUP($B2531,IMDB_Movies_2[movie_title],IMDB_Movies_2[budget])</f>
        <v>13000000</v>
      </c>
      <c r="E2531" s="1">
        <f t="shared" si="39"/>
        <v>33729374</v>
      </c>
    </row>
    <row r="2532" spans="2:5" x14ac:dyDescent="0.3">
      <c r="B2532" t="str">
        <v>Young Guns</v>
      </c>
      <c r="C2532">
        <f>_xlfn.XLOOKUP($B2532,IMDB_Movies_2[movie_title],IMDB_Movies_2[gross])</f>
        <v>44726644</v>
      </c>
      <c r="D2532">
        <f>_xlfn.XLOOKUP($B2532,IMDB_Movies_2[movie_title],IMDB_Movies_2[budget])</f>
        <v>13000000</v>
      </c>
      <c r="E2532" s="1">
        <f t="shared" si="39"/>
        <v>31726644</v>
      </c>
    </row>
    <row r="2533" spans="2:5" x14ac:dyDescent="0.3">
      <c r="B2533" t="str">
        <v>St. Vincent</v>
      </c>
      <c r="C2533">
        <f>_xlfn.XLOOKUP($B2533,IMDB_Movies_2[movie_title],IMDB_Movies_2[gross])</f>
        <v>44134898</v>
      </c>
      <c r="D2533">
        <f>_xlfn.XLOOKUP($B2533,IMDB_Movies_2[movie_title],IMDB_Movies_2[budget])</f>
        <v>13000000</v>
      </c>
      <c r="E2533" s="1">
        <f t="shared" si="39"/>
        <v>31134898</v>
      </c>
    </row>
    <row r="2534" spans="2:5" x14ac:dyDescent="0.3">
      <c r="B2534" t="str">
        <v>About Last Night</v>
      </c>
      <c r="C2534">
        <f>_xlfn.XLOOKUP($B2534,IMDB_Movies_2[movie_title],IMDB_Movies_2[gross])</f>
        <v>48637684</v>
      </c>
      <c r="D2534">
        <f>_xlfn.XLOOKUP($B2534,IMDB_Movies_2[movie_title],IMDB_Movies_2[budget])</f>
        <v>12500000</v>
      </c>
      <c r="E2534" s="1">
        <f t="shared" si="39"/>
        <v>36137684</v>
      </c>
    </row>
    <row r="2535" spans="2:5" x14ac:dyDescent="0.3">
      <c r="B2535" t="str">
        <v>10 Things I Hate About You</v>
      </c>
      <c r="C2535">
        <f>_xlfn.XLOOKUP($B2535,IMDB_Movies_2[movie_title],IMDB_Movies_2[gross])</f>
        <v>38176108</v>
      </c>
      <c r="D2535">
        <f>_xlfn.XLOOKUP($B2535,IMDB_Movies_2[movie_title],IMDB_Movies_2[budget])</f>
        <v>16000000</v>
      </c>
      <c r="E2535" s="1">
        <f t="shared" si="39"/>
        <v>22176108</v>
      </c>
    </row>
    <row r="2536" spans="2:5" x14ac:dyDescent="0.3">
      <c r="B2536" t="str">
        <v>The New Guy</v>
      </c>
      <c r="C2536">
        <f>_xlfn.XLOOKUP($B2536,IMDB_Movies_2[movie_title],IMDB_Movies_2[gross])</f>
        <v>28972187</v>
      </c>
      <c r="D2536">
        <f>_xlfn.XLOOKUP($B2536,IMDB_Movies_2[movie_title],IMDB_Movies_2[budget])</f>
        <v>13000000</v>
      </c>
      <c r="E2536" s="1">
        <f t="shared" si="39"/>
        <v>15972187</v>
      </c>
    </row>
    <row r="2537" spans="2:5" x14ac:dyDescent="0.3">
      <c r="B2537" t="str">
        <v>Loaded Weapon 1</v>
      </c>
      <c r="C2537">
        <f>_xlfn.XLOOKUP($B2537,IMDB_Movies_2[movie_title],IMDB_Movies_2[gross])</f>
        <v>27979400</v>
      </c>
      <c r="D2537">
        <f>_xlfn.XLOOKUP($B2537,IMDB_Movies_2[movie_title],IMDB_Movies_2[budget])</f>
        <v>8200000</v>
      </c>
      <c r="E2537" s="1">
        <f t="shared" si="39"/>
        <v>19779400</v>
      </c>
    </row>
    <row r="2538" spans="2:5" x14ac:dyDescent="0.3">
      <c r="B2538" t="str">
        <v>The Shallows</v>
      </c>
      <c r="C2538">
        <f>_xlfn.XLOOKUP($B2538,IMDB_Movies_2[movie_title],IMDB_Movies_2[gross])</f>
        <v>54257433</v>
      </c>
      <c r="D2538">
        <f>_xlfn.XLOOKUP($B2538,IMDB_Movies_2[movie_title],IMDB_Movies_2[budget])</f>
        <v>17000000</v>
      </c>
      <c r="E2538" s="1">
        <f t="shared" si="39"/>
        <v>37257433</v>
      </c>
    </row>
    <row r="2539" spans="2:5" x14ac:dyDescent="0.3">
      <c r="B2539" t="str">
        <v>The Butterfly Effect</v>
      </c>
      <c r="C2539">
        <f>_xlfn.XLOOKUP($B2539,IMDB_Movies_2[movie_title],IMDB_Movies_2[gross])</f>
        <v>23947</v>
      </c>
      <c r="D2539">
        <f>_xlfn.XLOOKUP($B2539,IMDB_Movies_2[movie_title],IMDB_Movies_2[budget])</f>
        <v>13000000</v>
      </c>
      <c r="E2539" s="1">
        <f t="shared" si="39"/>
        <v>-12976053</v>
      </c>
    </row>
    <row r="2540" spans="2:5" x14ac:dyDescent="0.3">
      <c r="B2540" t="str">
        <v>Snow Day</v>
      </c>
      <c r="C2540">
        <f>_xlfn.XLOOKUP($B2540,IMDB_Movies_2[movie_title],IMDB_Movies_2[gross])</f>
        <v>60008303</v>
      </c>
      <c r="D2540">
        <f>_xlfn.XLOOKUP($B2540,IMDB_Movies_2[movie_title],IMDB_Movies_2[budget])</f>
        <v>13000000</v>
      </c>
      <c r="E2540" s="1">
        <f t="shared" si="39"/>
        <v>47008303</v>
      </c>
    </row>
    <row r="2541" spans="2:5" x14ac:dyDescent="0.3">
      <c r="B2541" t="str">
        <v>This Christmas</v>
      </c>
      <c r="C2541">
        <f>_xlfn.XLOOKUP($B2541,IMDB_Movies_2[movie_title],IMDB_Movies_2[gross])</f>
        <v>49121934</v>
      </c>
      <c r="D2541">
        <f>_xlfn.XLOOKUP($B2541,IMDB_Movies_2[movie_title],IMDB_Movies_2[budget])</f>
        <v>13000000</v>
      </c>
      <c r="E2541" s="1">
        <f t="shared" si="39"/>
        <v>36121934</v>
      </c>
    </row>
    <row r="2542" spans="2:5" x14ac:dyDescent="0.3">
      <c r="B2542" t="str">
        <v>Baby Geniuses</v>
      </c>
      <c r="C2542">
        <f>_xlfn.XLOOKUP($B2542,IMDB_Movies_2[movie_title],IMDB_Movies_2[gross])</f>
        <v>27141959</v>
      </c>
      <c r="D2542">
        <f>_xlfn.XLOOKUP($B2542,IMDB_Movies_2[movie_title],IMDB_Movies_2[budget])</f>
        <v>18000000</v>
      </c>
      <c r="E2542" s="1">
        <f t="shared" si="39"/>
        <v>9141959</v>
      </c>
    </row>
    <row r="2543" spans="2:5" x14ac:dyDescent="0.3">
      <c r="B2543" t="str">
        <v>The Big Hit</v>
      </c>
      <c r="C2543">
        <f>_xlfn.XLOOKUP($B2543,IMDB_Movies_2[movie_title],IMDB_Movies_2[gross])</f>
        <v>27052167</v>
      </c>
      <c r="D2543">
        <f>_xlfn.XLOOKUP($B2543,IMDB_Movies_2[movie_title],IMDB_Movies_2[budget])</f>
        <v>13000000</v>
      </c>
      <c r="E2543" s="1">
        <f t="shared" si="39"/>
        <v>14052167</v>
      </c>
    </row>
    <row r="2544" spans="2:5" x14ac:dyDescent="0.3">
      <c r="B2544" t="str">
        <v>Harriet the Spy</v>
      </c>
      <c r="C2544">
        <f>_xlfn.XLOOKUP($B2544,IMDB_Movies_2[movie_title],IMDB_Movies_2[gross])</f>
        <v>26539321</v>
      </c>
      <c r="D2544">
        <f>_xlfn.XLOOKUP($B2544,IMDB_Movies_2[movie_title],IMDB_Movies_2[budget])</f>
        <v>13000000</v>
      </c>
      <c r="E2544" s="1">
        <f t="shared" si="39"/>
        <v>13539321</v>
      </c>
    </row>
    <row r="2545" spans="2:5" x14ac:dyDescent="0.3">
      <c r="B2545" t="str">
        <v>Child's Play 2</v>
      </c>
      <c r="C2545">
        <f>_xlfn.XLOOKUP($B2545,IMDB_Movies_2[movie_title],IMDB_Movies_2[gross])</f>
        <v>28501605</v>
      </c>
      <c r="D2545">
        <f>_xlfn.XLOOKUP($B2545,IMDB_Movies_2[movie_title],IMDB_Movies_2[budget])</f>
        <v>13000000</v>
      </c>
      <c r="E2545" s="1">
        <f t="shared" si="39"/>
        <v>15501605</v>
      </c>
    </row>
    <row r="2546" spans="2:5" x14ac:dyDescent="0.3">
      <c r="B2546" t="str">
        <v>No Good Deed</v>
      </c>
      <c r="C2546">
        <f>_xlfn.XLOOKUP($B2546,IMDB_Movies_2[movie_title],IMDB_Movies_2[gross])</f>
        <v>52543632</v>
      </c>
      <c r="D2546">
        <f>_xlfn.XLOOKUP($B2546,IMDB_Movies_2[movie_title],IMDB_Movies_2[budget])</f>
        <v>13200000</v>
      </c>
      <c r="E2546" s="1">
        <f t="shared" si="39"/>
        <v>39343632</v>
      </c>
    </row>
    <row r="2547" spans="2:5" x14ac:dyDescent="0.3">
      <c r="B2547" t="str">
        <v>The Mist</v>
      </c>
      <c r="C2547">
        <f>_xlfn.XLOOKUP($B2547,IMDB_Movies_2[movie_title],IMDB_Movies_2[gross])</f>
        <v>25592632</v>
      </c>
      <c r="D2547">
        <f>_xlfn.XLOOKUP($B2547,IMDB_Movies_2[movie_title],IMDB_Movies_2[budget])</f>
        <v>18000000</v>
      </c>
      <c r="E2547" s="1">
        <f t="shared" si="39"/>
        <v>7592632</v>
      </c>
    </row>
    <row r="2548" spans="2:5" x14ac:dyDescent="0.3">
      <c r="B2548" t="str">
        <v>Ex Machina</v>
      </c>
      <c r="C2548">
        <f>_xlfn.XLOOKUP($B2548,IMDB_Movies_2[movie_title],IMDB_Movies_2[gross])</f>
        <v>25440971</v>
      </c>
      <c r="D2548">
        <f>_xlfn.XLOOKUP($B2548,IMDB_Movies_2[movie_title],IMDB_Movies_2[budget])</f>
        <v>15000000</v>
      </c>
      <c r="E2548" s="1">
        <f t="shared" si="39"/>
        <v>10440971</v>
      </c>
    </row>
    <row r="2549" spans="2:5" x14ac:dyDescent="0.3">
      <c r="B2549" t="str">
        <v>Being John Malkovich</v>
      </c>
      <c r="C2549">
        <f>_xlfn.XLOOKUP($B2549,IMDB_Movies_2[movie_title],IMDB_Movies_2[gross])</f>
        <v>22858926</v>
      </c>
      <c r="D2549">
        <f>_xlfn.XLOOKUP($B2549,IMDB_Movies_2[movie_title],IMDB_Movies_2[budget])</f>
        <v>13000000</v>
      </c>
      <c r="E2549" s="1">
        <f t="shared" si="39"/>
        <v>9858926</v>
      </c>
    </row>
    <row r="2550" spans="2:5" x14ac:dyDescent="0.3">
      <c r="B2550" t="str">
        <v>Two Can Play That Game</v>
      </c>
      <c r="C2550">
        <f>_xlfn.XLOOKUP($B2550,IMDB_Movies_2[movie_title],IMDB_Movies_2[gross])</f>
        <v>22235901</v>
      </c>
      <c r="D2550">
        <f>_xlfn.XLOOKUP($B2550,IMDB_Movies_2[movie_title],IMDB_Movies_2[budget])</f>
        <v>6000000</v>
      </c>
      <c r="E2550" s="1">
        <f t="shared" si="39"/>
        <v>16235901</v>
      </c>
    </row>
    <row r="2551" spans="2:5" x14ac:dyDescent="0.3">
      <c r="B2551" t="str">
        <v>Earth to Echo</v>
      </c>
      <c r="C2551">
        <f>_xlfn.XLOOKUP($B2551,IMDB_Movies_2[movie_title],IMDB_Movies_2[gross])</f>
        <v>38916903</v>
      </c>
      <c r="D2551">
        <f>_xlfn.XLOOKUP($B2551,IMDB_Movies_2[movie_title],IMDB_Movies_2[budget])</f>
        <v>13000000</v>
      </c>
      <c r="E2551" s="1">
        <f t="shared" si="39"/>
        <v>25916903</v>
      </c>
    </row>
    <row r="2552" spans="2:5" x14ac:dyDescent="0.3">
      <c r="B2552" t="str">
        <v>Crazy/Beautiful</v>
      </c>
      <c r="C2552">
        <f>_xlfn.XLOOKUP($B2552,IMDB_Movies_2[movie_title],IMDB_Movies_2[gross])</f>
        <v>16929123</v>
      </c>
      <c r="D2552">
        <f>_xlfn.XLOOKUP($B2552,IMDB_Movies_2[movie_title],IMDB_Movies_2[budget])</f>
        <v>14000000</v>
      </c>
      <c r="E2552" s="1">
        <f t="shared" si="39"/>
        <v>2929123</v>
      </c>
    </row>
    <row r="2553" spans="2:5" x14ac:dyDescent="0.3">
      <c r="B2553" t="str">
        <v>Letters from Iwo Jima</v>
      </c>
      <c r="C2553">
        <f>_xlfn.XLOOKUP($B2553,IMDB_Movies_2[movie_title],IMDB_Movies_2[gross])</f>
        <v>13753931</v>
      </c>
      <c r="D2553">
        <f>_xlfn.XLOOKUP($B2553,IMDB_Movies_2[movie_title],IMDB_Movies_2[budget])</f>
        <v>19000000</v>
      </c>
      <c r="E2553" s="1">
        <f t="shared" si="39"/>
        <v>-5246069</v>
      </c>
    </row>
    <row r="2554" spans="2:5" x14ac:dyDescent="0.3">
      <c r="B2554" t="str">
        <v>The Astronaut Farmer</v>
      </c>
      <c r="C2554">
        <f>_xlfn.XLOOKUP($B2554,IMDB_Movies_2[movie_title],IMDB_Movies_2[gross])</f>
        <v>10996440</v>
      </c>
      <c r="D2554">
        <f>_xlfn.XLOOKUP($B2554,IMDB_Movies_2[movie_title],IMDB_Movies_2[budget])</f>
        <v>13000000</v>
      </c>
      <c r="E2554" s="1">
        <f t="shared" si="39"/>
        <v>-2003560</v>
      </c>
    </row>
    <row r="2555" spans="2:5" x14ac:dyDescent="0.3">
      <c r="B2555" t="str">
        <v>Woo</v>
      </c>
      <c r="C2555">
        <f>_xlfn.XLOOKUP($B2555,IMDB_Movies_2[movie_title],IMDB_Movies_2[gross])</f>
        <v>8026971</v>
      </c>
      <c r="D2555">
        <f>_xlfn.XLOOKUP($B2555,IMDB_Movies_2[movie_title],IMDB_Movies_2[budget])</f>
        <v>13000000</v>
      </c>
      <c r="E2555" s="1">
        <f t="shared" si="39"/>
        <v>-4973029</v>
      </c>
    </row>
    <row r="2556" spans="2:5" x14ac:dyDescent="0.3">
      <c r="B2556" t="str">
        <v>Room</v>
      </c>
      <c r="C2556">
        <f>_xlfn.XLOOKUP($B2556,IMDB_Movies_2[movie_title],IMDB_Movies_2[gross])</f>
        <v>14677654</v>
      </c>
      <c r="D2556">
        <f>_xlfn.XLOOKUP($B2556,IMDB_Movies_2[movie_title],IMDB_Movies_2[budget])</f>
        <v>13000000</v>
      </c>
      <c r="E2556" s="1">
        <f t="shared" si="39"/>
        <v>1677654</v>
      </c>
    </row>
    <row r="2557" spans="2:5" x14ac:dyDescent="0.3">
      <c r="B2557" t="str">
        <v>Dirty Work</v>
      </c>
      <c r="C2557">
        <f>_xlfn.XLOOKUP($B2557,IMDB_Movies_2[movie_title],IMDB_Movies_2[gross])</f>
        <v>9975684</v>
      </c>
      <c r="D2557">
        <f>_xlfn.XLOOKUP($B2557,IMDB_Movies_2[movie_title],IMDB_Movies_2[budget])</f>
        <v>13000000</v>
      </c>
      <c r="E2557" s="1">
        <f t="shared" si="39"/>
        <v>-3024316</v>
      </c>
    </row>
    <row r="2558" spans="2:5" x14ac:dyDescent="0.3">
      <c r="B2558" t="str">
        <v>Serial Mom</v>
      </c>
      <c r="C2558">
        <f>_xlfn.XLOOKUP($B2558,IMDB_Movies_2[movie_title],IMDB_Movies_2[gross])</f>
        <v>7881335</v>
      </c>
      <c r="D2558">
        <f>_xlfn.XLOOKUP($B2558,IMDB_Movies_2[movie_title],IMDB_Movies_2[budget])</f>
        <v>13000000</v>
      </c>
      <c r="E2558" s="1">
        <f t="shared" si="39"/>
        <v>-5118665</v>
      </c>
    </row>
    <row r="2559" spans="2:5" x14ac:dyDescent="0.3">
      <c r="B2559" t="str">
        <v>Dick</v>
      </c>
      <c r="C2559">
        <f>_xlfn.XLOOKUP($B2559,IMDB_Movies_2[movie_title],IMDB_Movies_2[gross])</f>
        <v>6241697</v>
      </c>
      <c r="D2559">
        <f>_xlfn.XLOOKUP($B2559,IMDB_Movies_2[movie_title],IMDB_Movies_2[budget])</f>
        <v>13000000</v>
      </c>
      <c r="E2559" s="1">
        <f t="shared" si="39"/>
        <v>-6758303</v>
      </c>
    </row>
    <row r="2560" spans="2:5" x14ac:dyDescent="0.3">
      <c r="B2560" t="str">
        <v>Light It Up</v>
      </c>
      <c r="C2560">
        <f>_xlfn.XLOOKUP($B2560,IMDB_Movies_2[movie_title],IMDB_Movies_2[gross])</f>
        <v>5871603</v>
      </c>
      <c r="D2560">
        <f>_xlfn.XLOOKUP($B2560,IMDB_Movies_2[movie_title],IMDB_Movies_2[budget])</f>
        <v>13000000</v>
      </c>
      <c r="E2560" s="1">
        <f t="shared" si="39"/>
        <v>-7128397</v>
      </c>
    </row>
    <row r="2561" spans="2:5" x14ac:dyDescent="0.3">
      <c r="B2561">
        <v>54</v>
      </c>
      <c r="C2561">
        <f>_xlfn.XLOOKUP($B2561,IMDB_Movies_2[movie_title],IMDB_Movies_2[gross])</f>
        <v>16574731</v>
      </c>
      <c r="D2561">
        <f>_xlfn.XLOOKUP($B2561,IMDB_Movies_2[movie_title],IMDB_Movies_2[budget])</f>
        <v>13000000</v>
      </c>
      <c r="E2561" s="1">
        <f t="shared" si="39"/>
        <v>3574731</v>
      </c>
    </row>
    <row r="2562" spans="2:5" x14ac:dyDescent="0.3">
      <c r="B2562" t="str">
        <v>Bubble Boy</v>
      </c>
      <c r="C2562">
        <f>_xlfn.XLOOKUP($B2562,IMDB_Movies_2[movie_title],IMDB_Movies_2[gross])</f>
        <v>5002310</v>
      </c>
      <c r="D2562">
        <f>_xlfn.XLOOKUP($B2562,IMDB_Movies_2[movie_title],IMDB_Movies_2[budget])</f>
        <v>13000000</v>
      </c>
      <c r="E2562" s="1">
        <f t="shared" si="39"/>
        <v>-7997690</v>
      </c>
    </row>
    <row r="2563" spans="2:5" x14ac:dyDescent="0.3">
      <c r="B2563" t="str">
        <v>Birthday Girl</v>
      </c>
      <c r="C2563">
        <f>_xlfn.XLOOKUP($B2563,IMDB_Movies_2[movie_title],IMDB_Movies_2[gross])</f>
        <v>4919896</v>
      </c>
      <c r="D2563">
        <f>_xlfn.XLOOKUP($B2563,IMDB_Movies_2[movie_title],IMDB_Movies_2[budget])</f>
        <v>13000000</v>
      </c>
      <c r="E2563" s="1">
        <f t="shared" si="39"/>
        <v>-8080104</v>
      </c>
    </row>
    <row r="2564" spans="2:5" x14ac:dyDescent="0.3">
      <c r="B2564" t="str">
        <v>21 &amp; Over</v>
      </c>
      <c r="C2564">
        <f>_xlfn.XLOOKUP($B2564,IMDB_Movies_2[movie_title],IMDB_Movies_2[gross])</f>
        <v>25675765</v>
      </c>
      <c r="D2564">
        <f>_xlfn.XLOOKUP($B2564,IMDB_Movies_2[movie_title],IMDB_Movies_2[budget])</f>
        <v>13000000</v>
      </c>
      <c r="E2564" s="1">
        <f t="shared" si="39"/>
        <v>12675765</v>
      </c>
    </row>
    <row r="2565" spans="2:5" x14ac:dyDescent="0.3">
      <c r="B2565" t="str">
        <v>Paris, je t'aime</v>
      </c>
      <c r="C2565">
        <f>_xlfn.XLOOKUP($B2565,IMDB_Movies_2[movie_title],IMDB_Movies_2[gross])</f>
        <v>4857376</v>
      </c>
      <c r="D2565">
        <f>_xlfn.XLOOKUP($B2565,IMDB_Movies_2[movie_title],IMDB_Movies_2[budget])</f>
        <v>13000000</v>
      </c>
      <c r="E2565" s="1">
        <f t="shared" ref="E2565:E2628" si="40">C2565-D2565</f>
        <v>-8142624</v>
      </c>
    </row>
    <row r="2566" spans="2:5" x14ac:dyDescent="0.3">
      <c r="B2566" t="str">
        <v>Resurrecting the Champ</v>
      </c>
      <c r="C2566">
        <f>_xlfn.XLOOKUP($B2566,IMDB_Movies_2[movie_title],IMDB_Movies_2[gross])</f>
        <v>3169424</v>
      </c>
      <c r="D2566">
        <f>_xlfn.XLOOKUP($B2566,IMDB_Movies_2[movie_title],IMDB_Movies_2[budget])</f>
        <v>13000000</v>
      </c>
      <c r="E2566" s="1">
        <f t="shared" si="40"/>
        <v>-9830576</v>
      </c>
    </row>
    <row r="2567" spans="2:5" x14ac:dyDescent="0.3">
      <c r="B2567" t="str">
        <v>Admission</v>
      </c>
      <c r="C2567">
        <f>_xlfn.XLOOKUP($B2567,IMDB_Movies_2[movie_title],IMDB_Movies_2[gross])</f>
        <v>18004225</v>
      </c>
      <c r="D2567">
        <f>_xlfn.XLOOKUP($B2567,IMDB_Movies_2[movie_title],IMDB_Movies_2[budget])</f>
        <v>13000000</v>
      </c>
      <c r="E2567" s="1">
        <f t="shared" si="40"/>
        <v>5004225</v>
      </c>
    </row>
    <row r="2568" spans="2:5" x14ac:dyDescent="0.3">
      <c r="B2568" t="str">
        <v>The Widow of Saint-Pierre</v>
      </c>
      <c r="C2568">
        <f>_xlfn.XLOOKUP($B2568,IMDB_Movies_2[movie_title],IMDB_Movies_2[gross])</f>
        <v>3058380</v>
      </c>
      <c r="D2568">
        <f>_xlfn.XLOOKUP($B2568,IMDB_Movies_2[movie_title],IMDB_Movies_2[budget])</f>
        <v>100000000</v>
      </c>
      <c r="E2568" s="1">
        <f t="shared" si="40"/>
        <v>-96941620</v>
      </c>
    </row>
    <row r="2569" spans="2:5" x14ac:dyDescent="0.3">
      <c r="B2569" t="str">
        <v>Chloe</v>
      </c>
      <c r="C2569">
        <f>_xlfn.XLOOKUP($B2569,IMDB_Movies_2[movie_title],IMDB_Movies_2[gross])</f>
        <v>3074838</v>
      </c>
      <c r="D2569">
        <f>_xlfn.XLOOKUP($B2569,IMDB_Movies_2[movie_title],IMDB_Movies_2[budget])</f>
        <v>11000000</v>
      </c>
      <c r="E2569" s="1">
        <f t="shared" si="40"/>
        <v>-7925162</v>
      </c>
    </row>
    <row r="2570" spans="2:5" x14ac:dyDescent="0.3">
      <c r="B2570" t="str">
        <v>Faithful</v>
      </c>
      <c r="C2570">
        <f>_xlfn.XLOOKUP($B2570,IMDB_Movies_2[movie_title],IMDB_Movies_2[gross])</f>
        <v>2104000</v>
      </c>
      <c r="D2570">
        <f>_xlfn.XLOOKUP($B2570,IMDB_Movies_2[movie_title],IMDB_Movies_2[budget])</f>
        <v>13000000</v>
      </c>
      <c r="E2570" s="1">
        <f t="shared" si="40"/>
        <v>-10896000</v>
      </c>
    </row>
    <row r="2571" spans="2:5" x14ac:dyDescent="0.3">
      <c r="B2571" t="str">
        <v>Find Me Guilty</v>
      </c>
      <c r="C2571">
        <f>_xlfn.XLOOKUP($B2571,IMDB_Movies_2[movie_title],IMDB_Movies_2[gross])</f>
        <v>1172769</v>
      </c>
      <c r="D2571">
        <f>_xlfn.XLOOKUP($B2571,IMDB_Movies_2[movie_title],IMDB_Movies_2[budget])</f>
        <v>13000000</v>
      </c>
      <c r="E2571" s="1">
        <f t="shared" si="40"/>
        <v>-11827231</v>
      </c>
    </row>
    <row r="2572" spans="2:5" x14ac:dyDescent="0.3">
      <c r="B2572" t="str">
        <v>The Perks of Being a Wallflower</v>
      </c>
      <c r="C2572">
        <f>_xlfn.XLOOKUP($B2572,IMDB_Movies_2[movie_title],IMDB_Movies_2[gross])</f>
        <v>17738570</v>
      </c>
      <c r="D2572">
        <f>_xlfn.XLOOKUP($B2572,IMDB_Movies_2[movie_title],IMDB_Movies_2[budget])</f>
        <v>13000000</v>
      </c>
      <c r="E2572" s="1">
        <f t="shared" si="40"/>
        <v>4738570</v>
      </c>
    </row>
    <row r="2573" spans="2:5" x14ac:dyDescent="0.3">
      <c r="B2573" t="str">
        <v>Excessive Force</v>
      </c>
      <c r="C2573">
        <f>_xlfn.XLOOKUP($B2573,IMDB_Movies_2[movie_title],IMDB_Movies_2[gross])</f>
        <v>1200000</v>
      </c>
      <c r="D2573">
        <f>_xlfn.XLOOKUP($B2573,IMDB_Movies_2[movie_title],IMDB_Movies_2[budget])</f>
        <v>3000000</v>
      </c>
      <c r="E2573" s="1">
        <f t="shared" si="40"/>
        <v>-1800000</v>
      </c>
    </row>
    <row r="2574" spans="2:5" x14ac:dyDescent="0.3">
      <c r="B2574" t="str">
        <v>Infamous</v>
      </c>
      <c r="C2574">
        <f>_xlfn.XLOOKUP($B2574,IMDB_Movies_2[movie_title],IMDB_Movies_2[gross])</f>
        <v>1150403</v>
      </c>
      <c r="D2574">
        <f>_xlfn.XLOOKUP($B2574,IMDB_Movies_2[movie_title],IMDB_Movies_2[budget])</f>
        <v>13000000</v>
      </c>
      <c r="E2574" s="1">
        <f t="shared" si="40"/>
        <v>-11849597</v>
      </c>
    </row>
    <row r="2575" spans="2:5" x14ac:dyDescent="0.3">
      <c r="B2575" t="str">
        <v>The Claim</v>
      </c>
      <c r="C2575">
        <f>_xlfn.XLOOKUP($B2575,IMDB_Movies_2[movie_title],IMDB_Movies_2[gross])</f>
        <v>403932</v>
      </c>
      <c r="D2575">
        <f>_xlfn.XLOOKUP($B2575,IMDB_Movies_2[movie_title],IMDB_Movies_2[budget])</f>
        <v>20000000</v>
      </c>
      <c r="E2575" s="1">
        <f t="shared" si="40"/>
        <v>-19596068</v>
      </c>
    </row>
    <row r="2576" spans="2:5" x14ac:dyDescent="0.3">
      <c r="B2576" t="str">
        <v>The Vatican Tapes</v>
      </c>
      <c r="C2576">
        <f>_xlfn.XLOOKUP($B2576,IMDB_Movies_2[movie_title],IMDB_Movies_2[gross])</f>
        <v>1712111</v>
      </c>
      <c r="D2576">
        <f>_xlfn.XLOOKUP($B2576,IMDB_Movies_2[movie_title],IMDB_Movies_2[budget])</f>
        <v>8495000</v>
      </c>
      <c r="E2576" s="1">
        <f t="shared" si="40"/>
        <v>-6782889</v>
      </c>
    </row>
    <row r="2577" spans="2:5" x14ac:dyDescent="0.3">
      <c r="B2577" t="str">
        <v>Attack the Block</v>
      </c>
      <c r="C2577">
        <f>_xlfn.XLOOKUP($B2577,IMDB_Movies_2[movie_title],IMDB_Movies_2[gross])</f>
        <v>1024175</v>
      </c>
      <c r="D2577">
        <f>_xlfn.XLOOKUP($B2577,IMDB_Movies_2[movie_title],IMDB_Movies_2[budget])</f>
        <v>13000000</v>
      </c>
      <c r="E2577" s="1">
        <f t="shared" si="40"/>
        <v>-11975825</v>
      </c>
    </row>
    <row r="2578" spans="2:5" x14ac:dyDescent="0.3">
      <c r="B2578" t="str">
        <v>In the Land of Blood and Honey</v>
      </c>
      <c r="C2578">
        <f>_xlfn.XLOOKUP($B2578,IMDB_Movies_2[movie_title],IMDB_Movies_2[gross])</f>
        <v>301305</v>
      </c>
      <c r="D2578">
        <f>_xlfn.XLOOKUP($B2578,IMDB_Movies_2[movie_title],IMDB_Movies_2[budget])</f>
        <v>13000000</v>
      </c>
      <c r="E2578" s="1">
        <f t="shared" si="40"/>
        <v>-12698695</v>
      </c>
    </row>
    <row r="2579" spans="2:5" x14ac:dyDescent="0.3">
      <c r="B2579" t="str">
        <v>The Call</v>
      </c>
      <c r="C2579">
        <f>_xlfn.XLOOKUP($B2579,IMDB_Movies_2[movie_title],IMDB_Movies_2[gross])</f>
        <v>51872378</v>
      </c>
      <c r="D2579">
        <f>_xlfn.XLOOKUP($B2579,IMDB_Movies_2[movie_title],IMDB_Movies_2[budget])</f>
        <v>13000000</v>
      </c>
      <c r="E2579" s="1">
        <f t="shared" si="40"/>
        <v>38872378</v>
      </c>
    </row>
    <row r="2580" spans="2:5" x14ac:dyDescent="0.3">
      <c r="B2580" t="str">
        <v>Operation Chromite</v>
      </c>
      <c r="C2580">
        <f>_xlfn.XLOOKUP($B2580,IMDB_Movies_2[movie_title],IMDB_Movies_2[gross])</f>
        <v>31662</v>
      </c>
      <c r="D2580">
        <f>_xlfn.XLOOKUP($B2580,IMDB_Movies_2[movie_title],IMDB_Movies_2[budget])</f>
        <v>12620000</v>
      </c>
      <c r="E2580" s="1">
        <f t="shared" si="40"/>
        <v>-12588338</v>
      </c>
    </row>
    <row r="2581" spans="2:5" x14ac:dyDescent="0.3">
      <c r="B2581" t="str">
        <v>The Crocodile Hunter: Collision Course</v>
      </c>
      <c r="C2581">
        <f>_xlfn.XLOOKUP($B2581,IMDB_Movies_2[movie_title],IMDB_Movies_2[gross])</f>
        <v>28399192</v>
      </c>
      <c r="D2581">
        <f>_xlfn.XLOOKUP($B2581,IMDB_Movies_2[movie_title],IMDB_Movies_2[budget])</f>
        <v>13000000</v>
      </c>
      <c r="E2581" s="1">
        <f t="shared" si="40"/>
        <v>15399192</v>
      </c>
    </row>
    <row r="2582" spans="2:5" x14ac:dyDescent="0.3">
      <c r="B2582" t="str">
        <v>I Love You Phillip Morris</v>
      </c>
      <c r="C2582">
        <f>_xlfn.XLOOKUP($B2582,IMDB_Movies_2[movie_title],IMDB_Movies_2[gross])</f>
        <v>2035566</v>
      </c>
      <c r="D2582">
        <f>_xlfn.XLOOKUP($B2582,IMDB_Movies_2[movie_title],IMDB_Movies_2[budget])</f>
        <v>13000000</v>
      </c>
      <c r="E2582" s="1">
        <f t="shared" si="40"/>
        <v>-10964434</v>
      </c>
    </row>
    <row r="2583" spans="2:5" x14ac:dyDescent="0.3">
      <c r="B2583" t="str">
        <v>Antwone Fisher</v>
      </c>
      <c r="C2583">
        <f>_xlfn.XLOOKUP($B2583,IMDB_Movies_2[movie_title],IMDB_Movies_2[gross])</f>
        <v>21078145</v>
      </c>
      <c r="D2583">
        <f>_xlfn.XLOOKUP($B2583,IMDB_Movies_2[movie_title],IMDB_Movies_2[budget])</f>
        <v>12500000</v>
      </c>
      <c r="E2583" s="1">
        <f t="shared" si="40"/>
        <v>8578145</v>
      </c>
    </row>
    <row r="2584" spans="2:5" x14ac:dyDescent="0.3">
      <c r="B2584" t="str">
        <v>The Emperor's Club</v>
      </c>
      <c r="C2584">
        <f>_xlfn.XLOOKUP($B2584,IMDB_Movies_2[movie_title],IMDB_Movies_2[gross])</f>
        <v>14060950</v>
      </c>
      <c r="D2584">
        <f>_xlfn.XLOOKUP($B2584,IMDB_Movies_2[movie_title],IMDB_Movies_2[budget])</f>
        <v>12500000</v>
      </c>
      <c r="E2584" s="1">
        <f t="shared" si="40"/>
        <v>1560950</v>
      </c>
    </row>
    <row r="2585" spans="2:5" x14ac:dyDescent="0.3">
      <c r="B2585" t="str">
        <v>True Romance</v>
      </c>
      <c r="C2585">
        <f>_xlfn.XLOOKUP($B2585,IMDB_Movies_2[movie_title],IMDB_Movies_2[gross])</f>
        <v>12281500</v>
      </c>
      <c r="D2585">
        <f>_xlfn.XLOOKUP($B2585,IMDB_Movies_2[movie_title],IMDB_Movies_2[budget])</f>
        <v>13000000</v>
      </c>
      <c r="E2585" s="1">
        <f t="shared" si="40"/>
        <v>-718500</v>
      </c>
    </row>
    <row r="2586" spans="2:5" x14ac:dyDescent="0.3">
      <c r="B2586" t="str">
        <v>Glengarry Glen Ross</v>
      </c>
      <c r="C2586">
        <f>_xlfn.XLOOKUP($B2586,IMDB_Movies_2[movie_title],IMDB_Movies_2[gross])</f>
        <v>10725228</v>
      </c>
      <c r="D2586">
        <f>_xlfn.XLOOKUP($B2586,IMDB_Movies_2[movie_title],IMDB_Movies_2[budget])</f>
        <v>12500000</v>
      </c>
      <c r="E2586" s="1">
        <f t="shared" si="40"/>
        <v>-1774772</v>
      </c>
    </row>
    <row r="2587" spans="2:5" x14ac:dyDescent="0.3">
      <c r="B2587" t="str">
        <v>The Killer Inside Me</v>
      </c>
      <c r="C2587">
        <f>_xlfn.XLOOKUP($B2587,IMDB_Movies_2[movie_title],IMDB_Movies_2[gross])</f>
        <v>214966</v>
      </c>
      <c r="D2587">
        <f>_xlfn.XLOOKUP($B2587,IMDB_Movies_2[movie_title],IMDB_Movies_2[budget])</f>
        <v>13000000</v>
      </c>
      <c r="E2587" s="1">
        <f t="shared" si="40"/>
        <v>-12785034</v>
      </c>
    </row>
    <row r="2588" spans="2:5" x14ac:dyDescent="0.3">
      <c r="B2588" t="str">
        <v>Sorority Row</v>
      </c>
      <c r="C2588">
        <f>_xlfn.XLOOKUP($B2588,IMDB_Movies_2[movie_title],IMDB_Movies_2[gross])</f>
        <v>11956207</v>
      </c>
      <c r="D2588">
        <f>_xlfn.XLOOKUP($B2588,IMDB_Movies_2[movie_title],IMDB_Movies_2[budget])</f>
        <v>16000000</v>
      </c>
      <c r="E2588" s="1">
        <f t="shared" si="40"/>
        <v>-4043793</v>
      </c>
    </row>
    <row r="2589" spans="2:5" x14ac:dyDescent="0.3">
      <c r="B2589" t="str">
        <v>Lars and the Real Girl</v>
      </c>
      <c r="C2589">
        <f>_xlfn.XLOOKUP($B2589,IMDB_Movies_2[movie_title],IMDB_Movies_2[gross])</f>
        <v>5949693</v>
      </c>
      <c r="D2589">
        <f>_xlfn.XLOOKUP($B2589,IMDB_Movies_2[movie_title],IMDB_Movies_2[budget])</f>
        <v>12000000</v>
      </c>
      <c r="E2589" s="1">
        <f t="shared" si="40"/>
        <v>-6050307</v>
      </c>
    </row>
    <row r="2590" spans="2:5" x14ac:dyDescent="0.3">
      <c r="B2590" t="str">
        <v>The Boy in the Striped Pajamas</v>
      </c>
      <c r="C2590">
        <f>_xlfn.XLOOKUP($B2590,IMDB_Movies_2[movie_title],IMDB_Movies_2[gross])</f>
        <v>9030581</v>
      </c>
      <c r="D2590">
        <f>_xlfn.XLOOKUP($B2590,IMDB_Movies_2[movie_title],IMDB_Movies_2[budget])</f>
        <v>12500000</v>
      </c>
      <c r="E2590" s="1">
        <f t="shared" si="40"/>
        <v>-3469419</v>
      </c>
    </row>
    <row r="2591" spans="2:5" x14ac:dyDescent="0.3">
      <c r="B2591" t="str">
        <v>Dancer in the Dark</v>
      </c>
      <c r="C2591">
        <f>_xlfn.XLOOKUP($B2591,IMDB_Movies_2[movie_title],IMDB_Movies_2[gross])</f>
        <v>4157491</v>
      </c>
      <c r="D2591">
        <f>_xlfn.XLOOKUP($B2591,IMDB_Movies_2[movie_title],IMDB_Movies_2[budget])</f>
        <v>12800000</v>
      </c>
      <c r="E2591" s="1">
        <f t="shared" si="40"/>
        <v>-8642509</v>
      </c>
    </row>
    <row r="2592" spans="2:5" x14ac:dyDescent="0.3">
      <c r="B2592" t="str">
        <v>Oscar and Lucinda</v>
      </c>
      <c r="C2592">
        <f>_xlfn.XLOOKUP($B2592,IMDB_Movies_2[movie_title],IMDB_Movies_2[gross])</f>
        <v>1508689</v>
      </c>
      <c r="D2592">
        <f>_xlfn.XLOOKUP($B2592,IMDB_Movies_2[movie_title],IMDB_Movies_2[budget])</f>
        <v>16000000</v>
      </c>
      <c r="E2592" s="1">
        <f t="shared" si="40"/>
        <v>-14491311</v>
      </c>
    </row>
    <row r="2593" spans="2:5" x14ac:dyDescent="0.3">
      <c r="B2593" t="str">
        <v>The Funeral</v>
      </c>
      <c r="C2593">
        <f>_xlfn.XLOOKUP($B2593,IMDB_Movies_2[movie_title],IMDB_Movies_2[gross])</f>
        <v>1227324</v>
      </c>
      <c r="D2593">
        <f>_xlfn.XLOOKUP($B2593,IMDB_Movies_2[movie_title],IMDB_Movies_2[budget])</f>
        <v>12500000</v>
      </c>
      <c r="E2593" s="1">
        <f t="shared" si="40"/>
        <v>-11272676</v>
      </c>
    </row>
    <row r="2594" spans="2:5" x14ac:dyDescent="0.3">
      <c r="B2594" t="str">
        <v>Solitary Man</v>
      </c>
      <c r="C2594">
        <f>_xlfn.XLOOKUP($B2594,IMDB_Movies_2[movie_title],IMDB_Movies_2[gross])</f>
        <v>4360548</v>
      </c>
      <c r="D2594">
        <f>_xlfn.XLOOKUP($B2594,IMDB_Movies_2[movie_title],IMDB_Movies_2[budget])</f>
        <v>15000000</v>
      </c>
      <c r="E2594" s="1">
        <f t="shared" si="40"/>
        <v>-10639452</v>
      </c>
    </row>
    <row r="2595" spans="2:5" x14ac:dyDescent="0.3">
      <c r="B2595" t="str">
        <v>Machete</v>
      </c>
      <c r="C2595">
        <f>_xlfn.XLOOKUP($B2595,IMDB_Movies_2[movie_title],IMDB_Movies_2[gross])</f>
        <v>26589953</v>
      </c>
      <c r="D2595">
        <f>_xlfn.XLOOKUP($B2595,IMDB_Movies_2[movie_title],IMDB_Movies_2[budget])</f>
        <v>10500000</v>
      </c>
      <c r="E2595" s="1">
        <f t="shared" si="40"/>
        <v>16089953</v>
      </c>
    </row>
    <row r="2596" spans="2:5" x14ac:dyDescent="0.3">
      <c r="B2596" t="str">
        <v>Casino Jack</v>
      </c>
      <c r="C2596">
        <f>_xlfn.XLOOKUP($B2596,IMDB_Movies_2[movie_title],IMDB_Movies_2[gross])</f>
        <v>1039869</v>
      </c>
      <c r="D2596">
        <f>_xlfn.XLOOKUP($B2596,IMDB_Movies_2[movie_title],IMDB_Movies_2[budget])</f>
        <v>15000000</v>
      </c>
      <c r="E2596" s="1">
        <f t="shared" si="40"/>
        <v>-13960131</v>
      </c>
    </row>
    <row r="2597" spans="2:5" x14ac:dyDescent="0.3">
      <c r="B2597" t="str">
        <v>The Land Before Time</v>
      </c>
      <c r="C2597">
        <f>_xlfn.XLOOKUP($B2597,IMDB_Movies_2[movie_title],IMDB_Movies_2[gross])</f>
        <v>48092846</v>
      </c>
      <c r="D2597">
        <f>_xlfn.XLOOKUP($B2597,IMDB_Movies_2[movie_title],IMDB_Movies_2[budget])</f>
        <v>12500000</v>
      </c>
      <c r="E2597" s="1">
        <f t="shared" si="40"/>
        <v>35592846</v>
      </c>
    </row>
    <row r="2598" spans="2:5" x14ac:dyDescent="0.3">
      <c r="B2598" t="str">
        <v>Tae Guk Gi: The Brotherhood of War</v>
      </c>
      <c r="C2598">
        <f>_xlfn.XLOOKUP($B2598,IMDB_Movies_2[movie_title],IMDB_Movies_2[gross])</f>
        <v>1110186</v>
      </c>
      <c r="D2598">
        <f>_xlfn.XLOOKUP($B2598,IMDB_Movies_2[movie_title],IMDB_Movies_2[budget])</f>
        <v>12800000</v>
      </c>
      <c r="E2598" s="1">
        <f t="shared" si="40"/>
        <v>-11689814</v>
      </c>
    </row>
    <row r="2599" spans="2:5" x14ac:dyDescent="0.3">
      <c r="B2599" t="str">
        <v>The Perfect Game</v>
      </c>
      <c r="C2599">
        <f>_xlfn.XLOOKUP($B2599,IMDB_Movies_2[movie_title],IMDB_Movies_2[gross])</f>
        <v>1089445</v>
      </c>
      <c r="D2599">
        <f>_xlfn.XLOOKUP($B2599,IMDB_Movies_2[movie_title],IMDB_Movies_2[budget])</f>
        <v>12500000</v>
      </c>
      <c r="E2599" s="1">
        <f t="shared" si="40"/>
        <v>-11410555</v>
      </c>
    </row>
    <row r="2600" spans="2:5" x14ac:dyDescent="0.3">
      <c r="B2600" t="str">
        <v>The Exorcist</v>
      </c>
      <c r="C2600">
        <f>_xlfn.XLOOKUP($B2600,IMDB_Movies_2[movie_title],IMDB_Movies_2[gross])</f>
        <v>204565000</v>
      </c>
      <c r="D2600">
        <f>_xlfn.XLOOKUP($B2600,IMDB_Movies_2[movie_title],IMDB_Movies_2[budget])</f>
        <v>8000000</v>
      </c>
      <c r="E2600" s="1">
        <f t="shared" si="40"/>
        <v>196565000</v>
      </c>
    </row>
    <row r="2601" spans="2:5" x14ac:dyDescent="0.3">
      <c r="B2601" t="str">
        <v>Jaws</v>
      </c>
      <c r="C2601">
        <f>_xlfn.XLOOKUP($B2601,IMDB_Movies_2[movie_title],IMDB_Movies_2[gross])</f>
        <v>260000000</v>
      </c>
      <c r="D2601">
        <f>_xlfn.XLOOKUP($B2601,IMDB_Movies_2[movie_title],IMDB_Movies_2[budget])</f>
        <v>8000000</v>
      </c>
      <c r="E2601" s="1">
        <f t="shared" si="40"/>
        <v>252000000</v>
      </c>
    </row>
    <row r="2602" spans="2:5" x14ac:dyDescent="0.3">
      <c r="B2602" t="str">
        <v>American Pie</v>
      </c>
      <c r="C2602">
        <f>_xlfn.XLOOKUP($B2602,IMDB_Movies_2[movie_title],IMDB_Movies_2[gross])</f>
        <v>101736215</v>
      </c>
      <c r="D2602">
        <f>_xlfn.XLOOKUP($B2602,IMDB_Movies_2[movie_title],IMDB_Movies_2[budget])</f>
        <v>11000000</v>
      </c>
      <c r="E2602" s="1">
        <f t="shared" si="40"/>
        <v>90736215</v>
      </c>
    </row>
    <row r="2603" spans="2:5" x14ac:dyDescent="0.3">
      <c r="B2603" t="str">
        <v>Ernest &amp; Celestine</v>
      </c>
      <c r="C2603">
        <f>_xlfn.XLOOKUP($B2603,IMDB_Movies_2[movie_title],IMDB_Movies_2[gross])</f>
        <v>71442</v>
      </c>
      <c r="D2603">
        <f>_xlfn.XLOOKUP($B2603,IMDB_Movies_2[movie_title],IMDB_Movies_2[budget])</f>
        <v>9600000</v>
      </c>
      <c r="E2603" s="1">
        <f t="shared" si="40"/>
        <v>-9528558</v>
      </c>
    </row>
    <row r="2604" spans="2:5" x14ac:dyDescent="0.3">
      <c r="B2604" t="str">
        <v>The Golden Child</v>
      </c>
      <c r="C2604">
        <f>_xlfn.XLOOKUP($B2604,IMDB_Movies_2[movie_title],IMDB_Movies_2[gross])</f>
        <v>79817937</v>
      </c>
      <c r="D2604">
        <f>_xlfn.XLOOKUP($B2604,IMDB_Movies_2[movie_title],IMDB_Movies_2[budget])</f>
        <v>25000000</v>
      </c>
      <c r="E2604" s="1">
        <f t="shared" si="40"/>
        <v>54817937</v>
      </c>
    </row>
    <row r="2605" spans="2:5" x14ac:dyDescent="0.3">
      <c r="B2605" t="str">
        <v>Think Like a Man</v>
      </c>
      <c r="C2605">
        <f>_xlfn.XLOOKUP($B2605,IMDB_Movies_2[movie_title],IMDB_Movies_2[gross])</f>
        <v>91547205</v>
      </c>
      <c r="D2605">
        <f>_xlfn.XLOOKUP($B2605,IMDB_Movies_2[movie_title],IMDB_Movies_2[budget])</f>
        <v>12000000</v>
      </c>
      <c r="E2605" s="1">
        <f t="shared" si="40"/>
        <v>79547205</v>
      </c>
    </row>
    <row r="2606" spans="2:5" x14ac:dyDescent="0.3">
      <c r="B2606" t="str">
        <v>Barbershop</v>
      </c>
      <c r="C2606">
        <f>_xlfn.XLOOKUP($B2606,IMDB_Movies_2[movie_title],IMDB_Movies_2[gross])</f>
        <v>75074950</v>
      </c>
      <c r="D2606">
        <f>_xlfn.XLOOKUP($B2606,IMDB_Movies_2[movie_title],IMDB_Movies_2[budget])</f>
        <v>12000000</v>
      </c>
      <c r="E2606" s="1">
        <f t="shared" si="40"/>
        <v>63074950</v>
      </c>
    </row>
    <row r="2607" spans="2:5" x14ac:dyDescent="0.3">
      <c r="B2607" t="str">
        <v>Star Trek II: The Wrath of Khan</v>
      </c>
      <c r="C2607">
        <f>_xlfn.XLOOKUP($B2607,IMDB_Movies_2[movie_title],IMDB_Movies_2[gross])</f>
        <v>78900000</v>
      </c>
      <c r="D2607">
        <f>_xlfn.XLOOKUP($B2607,IMDB_Movies_2[movie_title],IMDB_Movies_2[budget])</f>
        <v>11000000</v>
      </c>
      <c r="E2607" s="1">
        <f t="shared" si="40"/>
        <v>67900000</v>
      </c>
    </row>
    <row r="2608" spans="2:5" x14ac:dyDescent="0.3">
      <c r="B2608" t="str">
        <v>Ace Ventura: Pet Detective</v>
      </c>
      <c r="C2608">
        <f>_xlfn.XLOOKUP($B2608,IMDB_Movies_2[movie_title],IMDB_Movies_2[gross])</f>
        <v>72217000</v>
      </c>
      <c r="D2608">
        <f>_xlfn.XLOOKUP($B2608,IMDB_Movies_2[movie_title],IMDB_Movies_2[budget])</f>
        <v>12000000</v>
      </c>
      <c r="E2608" s="1">
        <f t="shared" si="40"/>
        <v>60217000</v>
      </c>
    </row>
    <row r="2609" spans="2:5" x14ac:dyDescent="0.3">
      <c r="B2609" t="str">
        <v>WarGames</v>
      </c>
      <c r="C2609">
        <f>_xlfn.XLOOKUP($B2609,IMDB_Movies_2[movie_title],IMDB_Movies_2[gross])</f>
        <v>79568000</v>
      </c>
      <c r="D2609">
        <f>_xlfn.XLOOKUP($B2609,IMDB_Movies_2[movie_title],IMDB_Movies_2[budget])</f>
        <v>12000000</v>
      </c>
      <c r="E2609" s="1">
        <f t="shared" si="40"/>
        <v>67568000</v>
      </c>
    </row>
    <row r="2610" spans="2:5" x14ac:dyDescent="0.3">
      <c r="B2610" t="str">
        <v>Witness</v>
      </c>
      <c r="C2610">
        <f>_xlfn.XLOOKUP($B2610,IMDB_Movies_2[movie_title],IMDB_Movies_2[gross])</f>
        <v>65500000</v>
      </c>
      <c r="D2610">
        <f>_xlfn.XLOOKUP($B2610,IMDB_Movies_2[movie_title],IMDB_Movies_2[budget])</f>
        <v>12000000</v>
      </c>
      <c r="E2610" s="1">
        <f t="shared" si="40"/>
        <v>53500000</v>
      </c>
    </row>
    <row r="2611" spans="2:5" x14ac:dyDescent="0.3">
      <c r="B2611" t="str">
        <v>Act of Valor</v>
      </c>
      <c r="C2611">
        <f>_xlfn.XLOOKUP($B2611,IMDB_Movies_2[movie_title],IMDB_Movies_2[gross])</f>
        <v>70011073</v>
      </c>
      <c r="D2611">
        <f>_xlfn.XLOOKUP($B2611,IMDB_Movies_2[movie_title],IMDB_Movies_2[budget])</f>
        <v>12000000</v>
      </c>
      <c r="E2611" s="1">
        <f t="shared" si="40"/>
        <v>58011073</v>
      </c>
    </row>
    <row r="2612" spans="2:5" x14ac:dyDescent="0.3">
      <c r="B2612" t="str">
        <v>Step Up</v>
      </c>
      <c r="C2612">
        <f>_xlfn.XLOOKUP($B2612,IMDB_Movies_2[movie_title],IMDB_Movies_2[gross])</f>
        <v>65269010</v>
      </c>
      <c r="D2612">
        <f>_xlfn.XLOOKUP($B2612,IMDB_Movies_2[movie_title],IMDB_Movies_2[budget])</f>
        <v>12000000</v>
      </c>
      <c r="E2612" s="1">
        <f t="shared" si="40"/>
        <v>53269010</v>
      </c>
    </row>
    <row r="2613" spans="2:5" x14ac:dyDescent="0.3">
      <c r="B2613" t="str">
        <v>Beavis and Butt-Head Do America</v>
      </c>
      <c r="C2613">
        <f>_xlfn.XLOOKUP($B2613,IMDB_Movies_2[movie_title],IMDB_Movies_2[gross])</f>
        <v>63071133</v>
      </c>
      <c r="D2613">
        <f>_xlfn.XLOOKUP($B2613,IMDB_Movies_2[movie_title],IMDB_Movies_2[budget])</f>
        <v>12000000</v>
      </c>
      <c r="E2613" s="1">
        <f t="shared" si="40"/>
        <v>51071133</v>
      </c>
    </row>
    <row r="2614" spans="2:5" x14ac:dyDescent="0.3">
      <c r="B2614" t="str">
        <v>Jackie Brown</v>
      </c>
      <c r="C2614">
        <f>_xlfn.XLOOKUP($B2614,IMDB_Movies_2[movie_title],IMDB_Movies_2[gross])</f>
        <v>39647595</v>
      </c>
      <c r="D2614">
        <f>_xlfn.XLOOKUP($B2614,IMDB_Movies_2[movie_title],IMDB_Movies_2[budget])</f>
        <v>12000000</v>
      </c>
      <c r="E2614" s="1">
        <f t="shared" si="40"/>
        <v>27647595</v>
      </c>
    </row>
    <row r="2615" spans="2:5" x14ac:dyDescent="0.3">
      <c r="B2615" t="str">
        <v>Harold &amp; Kumar Escape from Guantanamo Bay</v>
      </c>
      <c r="C2615">
        <f>_xlfn.XLOOKUP($B2615,IMDB_Movies_2[movie_title],IMDB_Movies_2[gross])</f>
        <v>38087366</v>
      </c>
      <c r="D2615">
        <f>_xlfn.XLOOKUP($B2615,IMDB_Movies_2[movie_title],IMDB_Movies_2[budget])</f>
        <v>12000000</v>
      </c>
      <c r="E2615" s="1">
        <f t="shared" si="40"/>
        <v>26087366</v>
      </c>
    </row>
    <row r="2616" spans="2:5" x14ac:dyDescent="0.3">
      <c r="B2616" t="str">
        <v>Chronicle</v>
      </c>
      <c r="C2616">
        <f>_xlfn.XLOOKUP($B2616,IMDB_Movies_2[movie_title],IMDB_Movies_2[gross])</f>
        <v>64572496</v>
      </c>
      <c r="D2616">
        <f>_xlfn.XLOOKUP($B2616,IMDB_Movies_2[movie_title],IMDB_Movies_2[budget])</f>
        <v>12000000</v>
      </c>
      <c r="E2616" s="1">
        <f t="shared" si="40"/>
        <v>52572496</v>
      </c>
    </row>
    <row r="2617" spans="2:5" x14ac:dyDescent="0.3">
      <c r="B2617" t="str">
        <v>Yentl</v>
      </c>
      <c r="C2617">
        <f>_xlfn.XLOOKUP($B2617,IMDB_Movies_2[movie_title],IMDB_Movies_2[gross])</f>
        <v>30400000</v>
      </c>
      <c r="D2617">
        <f>_xlfn.XLOOKUP($B2617,IMDB_Movies_2[movie_title],IMDB_Movies_2[budget])</f>
        <v>12000000</v>
      </c>
      <c r="E2617" s="1">
        <f t="shared" si="40"/>
        <v>18400000</v>
      </c>
    </row>
    <row r="2618" spans="2:5" x14ac:dyDescent="0.3">
      <c r="B2618" t="str">
        <v>Time Bandits</v>
      </c>
      <c r="C2618">
        <f>_xlfn.XLOOKUP($B2618,IMDB_Movies_2[movie_title],IMDB_Movies_2[gross])</f>
        <v>42365600</v>
      </c>
      <c r="D2618">
        <f>_xlfn.XLOOKUP($B2618,IMDB_Movies_2[movie_title],IMDB_Movies_2[budget])</f>
        <v>5000000</v>
      </c>
      <c r="E2618" s="1">
        <f t="shared" si="40"/>
        <v>37365600</v>
      </c>
    </row>
    <row r="2619" spans="2:5" x14ac:dyDescent="0.3">
      <c r="B2619" t="str">
        <v>Crossroads</v>
      </c>
      <c r="C2619">
        <f>_xlfn.XLOOKUP($B2619,IMDB_Movies_2[movie_title],IMDB_Movies_2[gross])</f>
        <v>37188667</v>
      </c>
      <c r="D2619">
        <f>_xlfn.XLOOKUP($B2619,IMDB_Movies_2[movie_title],IMDB_Movies_2[budget])</f>
        <v>12000000</v>
      </c>
      <c r="E2619" s="1">
        <f t="shared" si="40"/>
        <v>25188667</v>
      </c>
    </row>
    <row r="2620" spans="2:5" x14ac:dyDescent="0.3">
      <c r="B2620" t="str">
        <v>Project X</v>
      </c>
      <c r="C2620">
        <f>_xlfn.XLOOKUP($B2620,IMDB_Movies_2[movie_title],IMDB_Movies_2[gross])</f>
        <v>54724272</v>
      </c>
      <c r="D2620">
        <f>_xlfn.XLOOKUP($B2620,IMDB_Movies_2[movie_title],IMDB_Movies_2[budget])</f>
        <v>12000000</v>
      </c>
      <c r="E2620" s="1">
        <f t="shared" si="40"/>
        <v>42724272</v>
      </c>
    </row>
    <row r="2621" spans="2:5" x14ac:dyDescent="0.3">
      <c r="B2621" t="str">
        <v>One Hour Photo</v>
      </c>
      <c r="C2621">
        <f>_xlfn.XLOOKUP($B2621,IMDB_Movies_2[movie_title],IMDB_Movies_2[gross])</f>
        <v>31597131</v>
      </c>
      <c r="D2621">
        <f>_xlfn.XLOOKUP($B2621,IMDB_Movies_2[movie_title],IMDB_Movies_2[budget])</f>
        <v>12000000</v>
      </c>
      <c r="E2621" s="1">
        <f t="shared" si="40"/>
        <v>19597131</v>
      </c>
    </row>
    <row r="2622" spans="2:5" x14ac:dyDescent="0.3">
      <c r="B2622" t="str">
        <v>Quarantine</v>
      </c>
      <c r="C2622">
        <f>_xlfn.XLOOKUP($B2622,IMDB_Movies_2[movie_title],IMDB_Movies_2[gross])</f>
        <v>31691811</v>
      </c>
      <c r="D2622">
        <f>_xlfn.XLOOKUP($B2622,IMDB_Movies_2[movie_title],IMDB_Movies_2[budget])</f>
        <v>12000000</v>
      </c>
      <c r="E2622" s="1">
        <f t="shared" si="40"/>
        <v>19691811</v>
      </c>
    </row>
    <row r="2623" spans="2:5" x14ac:dyDescent="0.3">
      <c r="B2623" t="str">
        <v>The Eye</v>
      </c>
      <c r="C2623">
        <f>_xlfn.XLOOKUP($B2623,IMDB_Movies_2[movie_title],IMDB_Movies_2[gross])</f>
        <v>31397498</v>
      </c>
      <c r="D2623">
        <f>_xlfn.XLOOKUP($B2623,IMDB_Movies_2[movie_title],IMDB_Movies_2[budget])</f>
        <v>12000000</v>
      </c>
      <c r="E2623" s="1">
        <f t="shared" si="40"/>
        <v>19397498</v>
      </c>
    </row>
    <row r="2624" spans="2:5" x14ac:dyDescent="0.3">
      <c r="B2624" t="str">
        <v>Johnson Family Vacation</v>
      </c>
      <c r="C2624">
        <f>_xlfn.XLOOKUP($B2624,IMDB_Movies_2[movie_title],IMDB_Movies_2[gross])</f>
        <v>31179516</v>
      </c>
      <c r="D2624">
        <f>_xlfn.XLOOKUP($B2624,IMDB_Movies_2[movie_title],IMDB_Movies_2[budget])</f>
        <v>12000000</v>
      </c>
      <c r="E2624" s="1">
        <f t="shared" si="40"/>
        <v>19179516</v>
      </c>
    </row>
    <row r="2625" spans="2:5" x14ac:dyDescent="0.3">
      <c r="B2625" t="str">
        <v>How High</v>
      </c>
      <c r="C2625">
        <f>_xlfn.XLOOKUP($B2625,IMDB_Movies_2[movie_title],IMDB_Movies_2[gross])</f>
        <v>31155435</v>
      </c>
      <c r="D2625">
        <f>_xlfn.XLOOKUP($B2625,IMDB_Movies_2[movie_title],IMDB_Movies_2[budget])</f>
        <v>12000000</v>
      </c>
      <c r="E2625" s="1">
        <f t="shared" si="40"/>
        <v>19155435</v>
      </c>
    </row>
    <row r="2626" spans="2:5" x14ac:dyDescent="0.3">
      <c r="B2626" t="str">
        <v>The Muppet Christmas Carol</v>
      </c>
      <c r="C2626">
        <f>_xlfn.XLOOKUP($B2626,IMDB_Movies_2[movie_title],IMDB_Movies_2[gross])</f>
        <v>27281507</v>
      </c>
      <c r="D2626">
        <f>_xlfn.XLOOKUP($B2626,IMDB_Movies_2[movie_title],IMDB_Movies_2[budget])</f>
        <v>12000000</v>
      </c>
      <c r="E2626" s="1">
        <f t="shared" si="40"/>
        <v>15281507</v>
      </c>
    </row>
    <row r="2627" spans="2:5" x14ac:dyDescent="0.3">
      <c r="B2627" t="str">
        <v>Frida</v>
      </c>
      <c r="C2627">
        <f>_xlfn.XLOOKUP($B2627,IMDB_Movies_2[movie_title],IMDB_Movies_2[gross])</f>
        <v>25776062</v>
      </c>
      <c r="D2627">
        <f>_xlfn.XLOOKUP($B2627,IMDB_Movies_2[movie_title],IMDB_Movies_2[budget])</f>
        <v>12000000</v>
      </c>
      <c r="E2627" s="1">
        <f t="shared" si="40"/>
        <v>13776062</v>
      </c>
    </row>
    <row r="2628" spans="2:5" x14ac:dyDescent="0.3">
      <c r="B2628" t="str">
        <v>Katy Perry: Part of Me</v>
      </c>
      <c r="C2628">
        <f>_xlfn.XLOOKUP($B2628,IMDB_Movies_2[movie_title],IMDB_Movies_2[gross])</f>
        <v>25240988</v>
      </c>
      <c r="D2628">
        <f>_xlfn.XLOOKUP($B2628,IMDB_Movies_2[movie_title],IMDB_Movies_2[budget])</f>
        <v>12000000</v>
      </c>
      <c r="E2628" s="1">
        <f t="shared" si="40"/>
        <v>13240988</v>
      </c>
    </row>
    <row r="2629" spans="2:5" x14ac:dyDescent="0.3">
      <c r="B2629" t="str">
        <v>The Fault in Our Stars</v>
      </c>
      <c r="C2629">
        <f>_xlfn.XLOOKUP($B2629,IMDB_Movies_2[movie_title],IMDB_Movies_2[gross])</f>
        <v>124868837</v>
      </c>
      <c r="D2629">
        <f>_xlfn.XLOOKUP($B2629,IMDB_Movies_2[movie_title],IMDB_Movies_2[budget])</f>
        <v>12000000</v>
      </c>
      <c r="E2629" s="1">
        <f t="shared" ref="E2629:E2692" si="41">C2629-D2629</f>
        <v>112868837</v>
      </c>
    </row>
    <row r="2630" spans="2:5" x14ac:dyDescent="0.3">
      <c r="B2630" t="str">
        <v>Rounders</v>
      </c>
      <c r="C2630">
        <f>_xlfn.XLOOKUP($B2630,IMDB_Movies_2[movie_title],IMDB_Movies_2[gross])</f>
        <v>22905674</v>
      </c>
      <c r="D2630">
        <f>_xlfn.XLOOKUP($B2630,IMDB_Movies_2[movie_title],IMDB_Movies_2[budget])</f>
        <v>12000000</v>
      </c>
      <c r="E2630" s="1">
        <f t="shared" si="41"/>
        <v>10905674</v>
      </c>
    </row>
    <row r="2631" spans="2:5" x14ac:dyDescent="0.3">
      <c r="B2631" t="str">
        <v>Top Five</v>
      </c>
      <c r="C2631">
        <f>_xlfn.XLOOKUP($B2631,IMDB_Movies_2[movie_title],IMDB_Movies_2[gross])</f>
        <v>25277561</v>
      </c>
      <c r="D2631">
        <f>_xlfn.XLOOKUP($B2631,IMDB_Movies_2[movie_title],IMDB_Movies_2[budget])</f>
        <v>12000000</v>
      </c>
      <c r="E2631" s="1">
        <f t="shared" si="41"/>
        <v>13277561</v>
      </c>
    </row>
    <row r="2632" spans="2:5" x14ac:dyDescent="0.3">
      <c r="B2632" t="str">
        <v>Stir of Echoes</v>
      </c>
      <c r="C2632">
        <f>_xlfn.XLOOKUP($B2632,IMDB_Movies_2[movie_title],IMDB_Movies_2[gross])</f>
        <v>21133087</v>
      </c>
      <c r="D2632">
        <f>_xlfn.XLOOKUP($B2632,IMDB_Movies_2[movie_title],IMDB_Movies_2[budget])</f>
        <v>12000000</v>
      </c>
      <c r="E2632" s="1">
        <f t="shared" si="41"/>
        <v>9133087</v>
      </c>
    </row>
    <row r="2633" spans="2:5" x14ac:dyDescent="0.3">
      <c r="B2633" t="str">
        <v>Philomena</v>
      </c>
      <c r="C2633">
        <f>_xlfn.XLOOKUP($B2633,IMDB_Movies_2[movie_title],IMDB_Movies_2[gross])</f>
        <v>37707719</v>
      </c>
      <c r="D2633">
        <f>_xlfn.XLOOKUP($B2633,IMDB_Movies_2[movie_title],IMDB_Movies_2[budget])</f>
        <v>12000000</v>
      </c>
      <c r="E2633" s="1">
        <f t="shared" si="41"/>
        <v>25707719</v>
      </c>
    </row>
    <row r="2634" spans="2:5" x14ac:dyDescent="0.3">
      <c r="B2634" t="str">
        <v>The Upside of Anger</v>
      </c>
      <c r="C2634">
        <f>_xlfn.XLOOKUP($B2634,IMDB_Movies_2[movie_title],IMDB_Movies_2[gross])</f>
        <v>18761993</v>
      </c>
      <c r="D2634">
        <f>_xlfn.XLOOKUP($B2634,IMDB_Movies_2[movie_title],IMDB_Movies_2[budget])</f>
        <v>9000000</v>
      </c>
      <c r="E2634" s="1">
        <f t="shared" si="41"/>
        <v>9761993</v>
      </c>
    </row>
    <row r="2635" spans="2:5" x14ac:dyDescent="0.3">
      <c r="B2635" t="str">
        <v>Aquamarine</v>
      </c>
      <c r="C2635">
        <f>_xlfn.XLOOKUP($B2635,IMDB_Movies_2[movie_title],IMDB_Movies_2[gross])</f>
        <v>18595716</v>
      </c>
      <c r="D2635">
        <f>_xlfn.XLOOKUP($B2635,IMDB_Movies_2[movie_title],IMDB_Movies_2[budget])</f>
        <v>12000000</v>
      </c>
      <c r="E2635" s="1">
        <f t="shared" si="41"/>
        <v>6595716</v>
      </c>
    </row>
    <row r="2636" spans="2:5" x14ac:dyDescent="0.3">
      <c r="B2636" t="str">
        <v>Paper Towns</v>
      </c>
      <c r="C2636">
        <f>_xlfn.XLOOKUP($B2636,IMDB_Movies_2[movie_title],IMDB_Movies_2[gross])</f>
        <v>31990064</v>
      </c>
      <c r="D2636">
        <f>_xlfn.XLOOKUP($B2636,IMDB_Movies_2[movie_title],IMDB_Movies_2[budget])</f>
        <v>12000000</v>
      </c>
      <c r="E2636" s="1">
        <f t="shared" si="41"/>
        <v>19990064</v>
      </c>
    </row>
    <row r="2637" spans="2:5" x14ac:dyDescent="0.3">
      <c r="B2637" t="str">
        <v>Nebraska</v>
      </c>
      <c r="C2637">
        <f>_xlfn.XLOOKUP($B2637,IMDB_Movies_2[movie_title],IMDB_Movies_2[gross])</f>
        <v>17613460</v>
      </c>
      <c r="D2637">
        <f>_xlfn.XLOOKUP($B2637,IMDB_Movies_2[movie_title],IMDB_Movies_2[budget])</f>
        <v>12000000</v>
      </c>
      <c r="E2637" s="1">
        <f t="shared" si="41"/>
        <v>5613460</v>
      </c>
    </row>
    <row r="2638" spans="2:5" x14ac:dyDescent="0.3">
      <c r="B2638" t="str">
        <v>Tales from the Crypt: Demon Knight</v>
      </c>
      <c r="C2638">
        <f>_xlfn.XLOOKUP($B2638,IMDB_Movies_2[movie_title],IMDB_Movies_2[gross])</f>
        <v>21088568</v>
      </c>
      <c r="D2638">
        <f>_xlfn.XLOOKUP($B2638,IMDB_Movies_2[movie_title],IMDB_Movies_2[budget])</f>
        <v>13000000</v>
      </c>
      <c r="E2638" s="1">
        <f t="shared" si="41"/>
        <v>8088568</v>
      </c>
    </row>
    <row r="2639" spans="2:5" x14ac:dyDescent="0.3">
      <c r="B2639" t="str">
        <v>Max Keeble's Big Move</v>
      </c>
      <c r="C2639">
        <f>_xlfn.XLOOKUP($B2639,IMDB_Movies_2[movie_title],IMDB_Movies_2[gross])</f>
        <v>17292381</v>
      </c>
      <c r="D2639">
        <f>_xlfn.XLOOKUP($B2639,IMDB_Movies_2[movie_title],IMDB_Movies_2[budget])</f>
        <v>12000000</v>
      </c>
      <c r="E2639" s="1">
        <f t="shared" si="41"/>
        <v>5292381</v>
      </c>
    </row>
    <row r="2640" spans="2:5" x14ac:dyDescent="0.3">
      <c r="B2640" t="str">
        <v>Young Adult</v>
      </c>
      <c r="C2640">
        <f>_xlfn.XLOOKUP($B2640,IMDB_Movies_2[movie_title],IMDB_Movies_2[gross])</f>
        <v>16300302</v>
      </c>
      <c r="D2640">
        <f>_xlfn.XLOOKUP($B2640,IMDB_Movies_2[movie_title],IMDB_Movies_2[budget])</f>
        <v>12000000</v>
      </c>
      <c r="E2640" s="1">
        <f t="shared" si="41"/>
        <v>4300302</v>
      </c>
    </row>
    <row r="2641" spans="2:5" x14ac:dyDescent="0.3">
      <c r="B2641" t="str">
        <v>Crank</v>
      </c>
      <c r="C2641">
        <f>_xlfn.XLOOKUP($B2641,IMDB_Movies_2[movie_title],IMDB_Movies_2[gross])</f>
        <v>27829874</v>
      </c>
      <c r="D2641">
        <f>_xlfn.XLOOKUP($B2641,IMDB_Movies_2[movie_title],IMDB_Movies_2[budget])</f>
        <v>12000000</v>
      </c>
      <c r="E2641" s="1">
        <f t="shared" si="41"/>
        <v>15829874</v>
      </c>
    </row>
    <row r="2642" spans="2:5" x14ac:dyDescent="0.3">
      <c r="B2642" t="str">
        <v>Living Out Loud</v>
      </c>
      <c r="C2642">
        <f>_xlfn.XLOOKUP($B2642,IMDB_Movies_2[movie_title],IMDB_Movies_2[gross])</f>
        <v>12902790</v>
      </c>
      <c r="D2642">
        <f>_xlfn.XLOOKUP($B2642,IMDB_Movies_2[movie_title],IMDB_Movies_2[budget])</f>
        <v>12000000</v>
      </c>
      <c r="E2642" s="1">
        <f t="shared" si="41"/>
        <v>902790</v>
      </c>
    </row>
    <row r="2643" spans="2:5" x14ac:dyDescent="0.3">
      <c r="B2643" t="str">
        <v>Das Boot</v>
      </c>
      <c r="C2643">
        <f>_xlfn.XLOOKUP($B2643,IMDB_Movies_2[movie_title],IMDB_Movies_2[gross])</f>
        <v>11433134</v>
      </c>
      <c r="D2643">
        <f>_xlfn.XLOOKUP($B2643,IMDB_Movies_2[movie_title],IMDB_Movies_2[budget])</f>
        <v>14000000</v>
      </c>
      <c r="E2643" s="1">
        <f t="shared" si="41"/>
        <v>-2566866</v>
      </c>
    </row>
    <row r="2644" spans="2:5" x14ac:dyDescent="0.3">
      <c r="B2644" t="str">
        <v>Sorority Boys</v>
      </c>
      <c r="C2644">
        <f>_xlfn.XLOOKUP($B2644,IMDB_Movies_2[movie_title],IMDB_Movies_2[gross])</f>
        <v>10198766</v>
      </c>
      <c r="D2644">
        <f>_xlfn.XLOOKUP($B2644,IMDB_Movies_2[movie_title],IMDB_Movies_2[budget])</f>
        <v>12000000</v>
      </c>
      <c r="E2644" s="1">
        <f t="shared" si="41"/>
        <v>-1801234</v>
      </c>
    </row>
    <row r="2645" spans="2:5" x14ac:dyDescent="0.3">
      <c r="B2645" t="str">
        <v>About Time</v>
      </c>
      <c r="C2645">
        <f>_xlfn.XLOOKUP($B2645,IMDB_Movies_2[movie_title],IMDB_Movies_2[gross])</f>
        <v>15294553</v>
      </c>
      <c r="D2645">
        <f>_xlfn.XLOOKUP($B2645,IMDB_Movies_2[movie_title],IMDB_Movies_2[budget])</f>
        <v>12000000</v>
      </c>
      <c r="E2645" s="1">
        <f t="shared" si="41"/>
        <v>3294553</v>
      </c>
    </row>
    <row r="2646" spans="2:5" x14ac:dyDescent="0.3">
      <c r="B2646" t="str">
        <v>House of Flying Daggers</v>
      </c>
      <c r="C2646">
        <f>_xlfn.XLOOKUP($B2646,IMDB_Movies_2[movie_title],IMDB_Movies_2[gross])</f>
        <v>11041228</v>
      </c>
      <c r="D2646">
        <f>_xlfn.XLOOKUP($B2646,IMDB_Movies_2[movie_title],IMDB_Movies_2[budget])</f>
        <v>100000000</v>
      </c>
      <c r="E2646" s="1">
        <f t="shared" si="41"/>
        <v>-88958772</v>
      </c>
    </row>
    <row r="2647" spans="2:5" x14ac:dyDescent="0.3">
      <c r="B2647" t="str">
        <v>Arbitrage</v>
      </c>
      <c r="C2647">
        <f>_xlfn.XLOOKUP($B2647,IMDB_Movies_2[movie_title],IMDB_Movies_2[gross])</f>
        <v>7918283</v>
      </c>
      <c r="D2647">
        <f>_xlfn.XLOOKUP($B2647,IMDB_Movies_2[movie_title],IMDB_Movies_2[budget])</f>
        <v>12000000</v>
      </c>
      <c r="E2647" s="1">
        <f t="shared" si="41"/>
        <v>-4081717</v>
      </c>
    </row>
    <row r="2648" spans="2:5" x14ac:dyDescent="0.3">
      <c r="B2648" t="str">
        <v>Project Almanac</v>
      </c>
      <c r="C2648">
        <f>_xlfn.XLOOKUP($B2648,IMDB_Movies_2[movie_title],IMDB_Movies_2[gross])</f>
        <v>22331028</v>
      </c>
      <c r="D2648">
        <f>_xlfn.XLOOKUP($B2648,IMDB_Movies_2[movie_title],IMDB_Movies_2[budget])</f>
        <v>12000000</v>
      </c>
      <c r="E2648" s="1">
        <f t="shared" si="41"/>
        <v>10331028</v>
      </c>
    </row>
    <row r="2649" spans="2:5" x14ac:dyDescent="0.3">
      <c r="B2649" t="str">
        <v>Cadillac Records</v>
      </c>
      <c r="C2649">
        <f>_xlfn.XLOOKUP($B2649,IMDB_Movies_2[movie_title],IMDB_Movies_2[gross])</f>
        <v>8134217</v>
      </c>
      <c r="D2649">
        <f>_xlfn.XLOOKUP($B2649,IMDB_Movies_2[movie_title],IMDB_Movies_2[budget])</f>
        <v>12000000</v>
      </c>
      <c r="E2649" s="1">
        <f t="shared" si="41"/>
        <v>-3865783</v>
      </c>
    </row>
    <row r="2650" spans="2:5" x14ac:dyDescent="0.3">
      <c r="B2650" t="str">
        <v>Screwed</v>
      </c>
      <c r="C2650">
        <f>_xlfn.XLOOKUP($B2650,IMDB_Movies_2[movie_title],IMDB_Movies_2[gross])</f>
        <v>6982680</v>
      </c>
      <c r="D2650">
        <f>_xlfn.XLOOKUP($B2650,IMDB_Movies_2[movie_title],IMDB_Movies_2[budget])</f>
        <v>10000000</v>
      </c>
      <c r="E2650" s="1">
        <f t="shared" si="41"/>
        <v>-3017320</v>
      </c>
    </row>
    <row r="2651" spans="2:5" x14ac:dyDescent="0.3">
      <c r="B2651" t="str">
        <v>Fortress</v>
      </c>
      <c r="C2651">
        <f>_xlfn.XLOOKUP($B2651,IMDB_Movies_2[movie_title],IMDB_Movies_2[gross])</f>
        <v>6739141</v>
      </c>
      <c r="D2651">
        <f>_xlfn.XLOOKUP($B2651,IMDB_Movies_2[movie_title],IMDB_Movies_2[budget])</f>
        <v>8000000</v>
      </c>
      <c r="E2651" s="1">
        <f t="shared" si="41"/>
        <v>-1260859</v>
      </c>
    </row>
    <row r="2652" spans="2:5" x14ac:dyDescent="0.3">
      <c r="B2652" t="str">
        <v>For Your Consideration</v>
      </c>
      <c r="C2652">
        <f>_xlfn.XLOOKUP($B2652,IMDB_Movies_2[movie_title],IMDB_Movies_2[gross])</f>
        <v>5542025</v>
      </c>
      <c r="D2652">
        <f>_xlfn.XLOOKUP($B2652,IMDB_Movies_2[movie_title],IMDB_Movies_2[budget])</f>
        <v>12000000</v>
      </c>
      <c r="E2652" s="1">
        <f t="shared" si="41"/>
        <v>-6457975</v>
      </c>
    </row>
    <row r="2653" spans="2:5" x14ac:dyDescent="0.3">
      <c r="B2653" t="str">
        <v>Celebrity</v>
      </c>
      <c r="C2653">
        <f>_xlfn.XLOOKUP($B2653,IMDB_Movies_2[movie_title],IMDB_Movies_2[gross])</f>
        <v>5032496</v>
      </c>
      <c r="D2653">
        <f>_xlfn.XLOOKUP($B2653,IMDB_Movies_2[movie_title],IMDB_Movies_2[budget])</f>
        <v>12000000</v>
      </c>
      <c r="E2653" s="1">
        <f t="shared" si="41"/>
        <v>-6967504</v>
      </c>
    </row>
    <row r="2654" spans="2:5" x14ac:dyDescent="0.3">
      <c r="B2654" t="str">
        <v>Running with Scissors</v>
      </c>
      <c r="C2654">
        <f>_xlfn.XLOOKUP($B2654,IMDB_Movies_2[movie_title],IMDB_Movies_2[gross])</f>
        <v>6754898</v>
      </c>
      <c r="D2654">
        <f>_xlfn.XLOOKUP($B2654,IMDB_Movies_2[movie_title],IMDB_Movies_2[budget])</f>
        <v>12000000</v>
      </c>
      <c r="E2654" s="1">
        <f t="shared" si="41"/>
        <v>-5245102</v>
      </c>
    </row>
    <row r="2655" spans="2:5" x14ac:dyDescent="0.3">
      <c r="B2655" t="str">
        <v>From Justin to Kelly</v>
      </c>
      <c r="C2655">
        <f>_xlfn.XLOOKUP($B2655,IMDB_Movies_2[movie_title],IMDB_Movies_2[gross])</f>
        <v>4922166</v>
      </c>
      <c r="D2655">
        <f>_xlfn.XLOOKUP($B2655,IMDB_Movies_2[movie_title],IMDB_Movies_2[budget])</f>
        <v>12000000</v>
      </c>
      <c r="E2655" s="1">
        <f t="shared" si="41"/>
        <v>-7077834</v>
      </c>
    </row>
    <row r="2656" spans="2:5" x14ac:dyDescent="0.3">
      <c r="B2656" t="str">
        <v>Girl 6</v>
      </c>
      <c r="C2656">
        <f>_xlfn.XLOOKUP($B2656,IMDB_Movies_2[movie_title],IMDB_Movies_2[gross])</f>
        <v>4903000</v>
      </c>
      <c r="D2656">
        <f>_xlfn.XLOOKUP($B2656,IMDB_Movies_2[movie_title],IMDB_Movies_2[budget])</f>
        <v>12000000</v>
      </c>
      <c r="E2656" s="1">
        <f t="shared" si="41"/>
        <v>-7097000</v>
      </c>
    </row>
    <row r="2657" spans="2:5" x14ac:dyDescent="0.3">
      <c r="B2657" t="str">
        <v>In the Cut</v>
      </c>
      <c r="C2657">
        <f>_xlfn.XLOOKUP($B2657,IMDB_Movies_2[movie_title],IMDB_Movies_2[gross])</f>
        <v>4717455</v>
      </c>
      <c r="D2657">
        <f>_xlfn.XLOOKUP($B2657,IMDB_Movies_2[movie_title],IMDB_Movies_2[budget])</f>
        <v>12000000</v>
      </c>
      <c r="E2657" s="1">
        <f t="shared" si="41"/>
        <v>-7282545</v>
      </c>
    </row>
    <row r="2658" spans="2:5" x14ac:dyDescent="0.3">
      <c r="B2658" t="str">
        <v>Two Lovers</v>
      </c>
      <c r="C2658">
        <f>_xlfn.XLOOKUP($B2658,IMDB_Movies_2[movie_title],IMDB_Movies_2[gross])</f>
        <v>3148482</v>
      </c>
      <c r="D2658">
        <f>_xlfn.XLOOKUP($B2658,IMDB_Movies_2[movie_title],IMDB_Movies_2[budget])</f>
        <v>12000000</v>
      </c>
      <c r="E2658" s="1">
        <f t="shared" si="41"/>
        <v>-8851518</v>
      </c>
    </row>
    <row r="2659" spans="2:5" x14ac:dyDescent="0.3">
      <c r="B2659" t="str">
        <v>Last Orders</v>
      </c>
      <c r="C2659">
        <f>_xlfn.XLOOKUP($B2659,IMDB_Movies_2[movie_title],IMDB_Movies_2[gross])</f>
        <v>2326407</v>
      </c>
      <c r="D2659">
        <f>_xlfn.XLOOKUP($B2659,IMDB_Movies_2[movie_title],IMDB_Movies_2[budget])</f>
        <v>12000000</v>
      </c>
      <c r="E2659" s="1">
        <f t="shared" si="41"/>
        <v>-9673593</v>
      </c>
    </row>
    <row r="2660" spans="2:5" x14ac:dyDescent="0.3">
      <c r="B2660" t="str">
        <v>Ravenous</v>
      </c>
      <c r="C2660">
        <f>_xlfn.XLOOKUP($B2660,IMDB_Movies_2[movie_title],IMDB_Movies_2[gross])</f>
        <v>2060953</v>
      </c>
      <c r="D2660">
        <f>_xlfn.XLOOKUP($B2660,IMDB_Movies_2[movie_title],IMDB_Movies_2[budget])</f>
        <v>12000000</v>
      </c>
      <c r="E2660" s="1">
        <f t="shared" si="41"/>
        <v>-9939047</v>
      </c>
    </row>
    <row r="2661" spans="2:5" x14ac:dyDescent="0.3">
      <c r="B2661" t="str">
        <v>Charlie Bartlett</v>
      </c>
      <c r="C2661">
        <f>_xlfn.XLOOKUP($B2661,IMDB_Movies_2[movie_title],IMDB_Movies_2[gross])</f>
        <v>3950294</v>
      </c>
      <c r="D2661">
        <f>_xlfn.XLOOKUP($B2661,IMDB_Movies_2[movie_title],IMDB_Movies_2[budget])</f>
        <v>12000000</v>
      </c>
      <c r="E2661" s="1">
        <f t="shared" si="41"/>
        <v>-8049706</v>
      </c>
    </row>
    <row r="2662" spans="2:5" x14ac:dyDescent="0.3">
      <c r="B2662" t="str">
        <v>The Great Beauty</v>
      </c>
      <c r="C2662">
        <f>_xlfn.XLOOKUP($B2662,IMDB_Movies_2[movie_title],IMDB_Movies_2[gross])</f>
        <v>2835886</v>
      </c>
      <c r="D2662">
        <f>_xlfn.XLOOKUP($B2662,IMDB_Movies_2[movie_title],IMDB_Movies_2[budget])</f>
        <v>9200000</v>
      </c>
      <c r="E2662" s="1">
        <f t="shared" si="41"/>
        <v>-6364114</v>
      </c>
    </row>
    <row r="2663" spans="2:5" x14ac:dyDescent="0.3">
      <c r="B2663" t="str">
        <v>The Dangerous Lives of Altar Boys</v>
      </c>
      <c r="C2663">
        <f>_xlfn.XLOOKUP($B2663,IMDB_Movies_2[movie_title],IMDB_Movies_2[gross])</f>
        <v>1779284</v>
      </c>
      <c r="D2663">
        <f>_xlfn.XLOOKUP($B2663,IMDB_Movies_2[movie_title],IMDB_Movies_2[budget])</f>
        <v>12000000</v>
      </c>
      <c r="E2663" s="1">
        <f t="shared" si="41"/>
        <v>-10220716</v>
      </c>
    </row>
    <row r="2664" spans="2:5" x14ac:dyDescent="0.3">
      <c r="B2664" t="str">
        <v>Stoker</v>
      </c>
      <c r="C2664">
        <f>_xlfn.XLOOKUP($B2664,IMDB_Movies_2[movie_title],IMDB_Movies_2[gross])</f>
        <v>1702277</v>
      </c>
      <c r="D2664">
        <f>_xlfn.XLOOKUP($B2664,IMDB_Movies_2[movie_title],IMDB_Movies_2[budget])</f>
        <v>12000000</v>
      </c>
      <c r="E2664" s="1">
        <f t="shared" si="41"/>
        <v>-10297723</v>
      </c>
    </row>
    <row r="2665" spans="2:5" x14ac:dyDescent="0.3">
      <c r="B2665">
        <v>2046</v>
      </c>
      <c r="C2665">
        <f>_xlfn.XLOOKUP($B2665,IMDB_Movies_2[movie_title],IMDB_Movies_2[gross])</f>
        <v>261481</v>
      </c>
      <c r="D2665">
        <f>_xlfn.XLOOKUP($B2665,IMDB_Movies_2[movie_title],IMDB_Movies_2[budget])</f>
        <v>12000000</v>
      </c>
      <c r="E2665" s="1">
        <f t="shared" si="41"/>
        <v>-11738519</v>
      </c>
    </row>
    <row r="2666" spans="2:5" x14ac:dyDescent="0.3">
      <c r="B2666" t="str">
        <v>Married Life</v>
      </c>
      <c r="C2666">
        <f>_xlfn.XLOOKUP($B2666,IMDB_Movies_2[movie_title],IMDB_Movies_2[gross])</f>
        <v>1506998</v>
      </c>
      <c r="D2666">
        <f>_xlfn.XLOOKUP($B2666,IMDB_Movies_2[movie_title],IMDB_Movies_2[budget])</f>
        <v>12000000</v>
      </c>
      <c r="E2666" s="1">
        <f t="shared" si="41"/>
        <v>-10493002</v>
      </c>
    </row>
    <row r="2667" spans="2:5" x14ac:dyDescent="0.3">
      <c r="B2667" t="str">
        <v>Duma</v>
      </c>
      <c r="C2667">
        <f>_xlfn.XLOOKUP($B2667,IMDB_Movies_2[movie_title],IMDB_Movies_2[gross])</f>
        <v>860002</v>
      </c>
      <c r="D2667">
        <f>_xlfn.XLOOKUP($B2667,IMDB_Movies_2[movie_title],IMDB_Movies_2[budget])</f>
        <v>12000000</v>
      </c>
      <c r="E2667" s="1">
        <f t="shared" si="41"/>
        <v>-11139998</v>
      </c>
    </row>
    <row r="2668" spans="2:5" x14ac:dyDescent="0.3">
      <c r="B2668" t="str">
        <v>Ondine</v>
      </c>
      <c r="C2668">
        <f>_xlfn.XLOOKUP($B2668,IMDB_Movies_2[movie_title],IMDB_Movies_2[gross])</f>
        <v>548934</v>
      </c>
      <c r="D2668">
        <f>_xlfn.XLOOKUP($B2668,IMDB_Movies_2[movie_title],IMDB_Movies_2[budget])</f>
        <v>12000000</v>
      </c>
      <c r="E2668" s="1">
        <f t="shared" si="41"/>
        <v>-11451066</v>
      </c>
    </row>
    <row r="2669" spans="2:5" x14ac:dyDescent="0.3">
      <c r="B2669" t="str">
        <v>Brother</v>
      </c>
      <c r="C2669">
        <f>_xlfn.XLOOKUP($B2669,IMDB_Movies_2[movie_title],IMDB_Movies_2[gross])</f>
        <v>447750</v>
      </c>
      <c r="D2669">
        <f>_xlfn.XLOOKUP($B2669,IMDB_Movies_2[movie_title],IMDB_Movies_2[budget])</f>
        <v>10000000</v>
      </c>
      <c r="E2669" s="1">
        <f t="shared" si="41"/>
        <v>-9552250</v>
      </c>
    </row>
    <row r="2670" spans="2:5" x14ac:dyDescent="0.3">
      <c r="B2670" t="str">
        <v>Welcome to Collinwood</v>
      </c>
      <c r="C2670">
        <f>_xlfn.XLOOKUP($B2670,IMDB_Movies_2[movie_title],IMDB_Movies_2[gross])</f>
        <v>333976</v>
      </c>
      <c r="D2670">
        <f>_xlfn.XLOOKUP($B2670,IMDB_Movies_2[movie_title],IMDB_Movies_2[budget])</f>
        <v>12000000</v>
      </c>
      <c r="E2670" s="1">
        <f t="shared" si="41"/>
        <v>-11666024</v>
      </c>
    </row>
    <row r="2671" spans="2:5" x14ac:dyDescent="0.3">
      <c r="B2671" t="str">
        <v>Critical Care</v>
      </c>
      <c r="C2671">
        <f>_xlfn.XLOOKUP($B2671,IMDB_Movies_2[movie_title],IMDB_Movies_2[gross])</f>
        <v>141853</v>
      </c>
      <c r="D2671">
        <f>_xlfn.XLOOKUP($B2671,IMDB_Movies_2[movie_title],IMDB_Movies_2[budget])</f>
        <v>12000000</v>
      </c>
      <c r="E2671" s="1">
        <f t="shared" si="41"/>
        <v>-11858147</v>
      </c>
    </row>
    <row r="2672" spans="2:5" x14ac:dyDescent="0.3">
      <c r="B2672" t="str">
        <v>The Life Before Her Eyes</v>
      </c>
      <c r="C2672">
        <f>_xlfn.XLOOKUP($B2672,IMDB_Movies_2[movie_title],IMDB_Movies_2[gross])</f>
        <v>303439</v>
      </c>
      <c r="D2672">
        <f>_xlfn.XLOOKUP($B2672,IMDB_Movies_2[movie_title],IMDB_Movies_2[budget])</f>
        <v>8000000</v>
      </c>
      <c r="E2672" s="1">
        <f t="shared" si="41"/>
        <v>-7696561</v>
      </c>
    </row>
    <row r="2673" spans="2:5" x14ac:dyDescent="0.3">
      <c r="B2673" t="str">
        <v>Trade</v>
      </c>
      <c r="C2673">
        <f>_xlfn.XLOOKUP($B2673,IMDB_Movies_2[movie_title],IMDB_Movies_2[gross])</f>
        <v>214202</v>
      </c>
      <c r="D2673">
        <f>_xlfn.XLOOKUP($B2673,IMDB_Movies_2[movie_title],IMDB_Movies_2[budget])</f>
        <v>12000000</v>
      </c>
      <c r="E2673" s="1">
        <f t="shared" si="41"/>
        <v>-11785798</v>
      </c>
    </row>
    <row r="2674" spans="2:5" x14ac:dyDescent="0.3">
      <c r="B2674" t="str">
        <v>Fateless</v>
      </c>
      <c r="C2674">
        <f>_xlfn.XLOOKUP($B2674,IMDB_Movies_2[movie_title],IMDB_Movies_2[gross])</f>
        <v>195888</v>
      </c>
      <c r="D2674">
        <f>_xlfn.XLOOKUP($B2674,IMDB_Movies_2[movie_title],IMDB_Movies_2[budget])</f>
        <v>2500000000</v>
      </c>
      <c r="E2674" s="1">
        <f t="shared" si="41"/>
        <v>-2499804112</v>
      </c>
    </row>
    <row r="2675" spans="2:5" x14ac:dyDescent="0.3">
      <c r="B2675" t="str">
        <v>Breakfast of Champions</v>
      </c>
      <c r="C2675">
        <f>_xlfn.XLOOKUP($B2675,IMDB_Movies_2[movie_title],IMDB_Movies_2[gross])</f>
        <v>175370</v>
      </c>
      <c r="D2675">
        <f>_xlfn.XLOOKUP($B2675,IMDB_Movies_2[movie_title],IMDB_Movies_2[budget])</f>
        <v>12000000</v>
      </c>
      <c r="E2675" s="1">
        <f t="shared" si="41"/>
        <v>-11824630</v>
      </c>
    </row>
    <row r="2676" spans="2:5" x14ac:dyDescent="0.3">
      <c r="B2676" t="str">
        <v>City of Life and Death</v>
      </c>
      <c r="C2676">
        <f>_xlfn.XLOOKUP($B2676,IMDB_Movies_2[movie_title],IMDB_Movies_2[gross])</f>
        <v>119922</v>
      </c>
      <c r="D2676">
        <f>_xlfn.XLOOKUP($B2676,IMDB_Movies_2[movie_title],IMDB_Movies_2[budget])</f>
        <v>12000000</v>
      </c>
      <c r="E2676" s="1">
        <f t="shared" si="41"/>
        <v>-11880078</v>
      </c>
    </row>
    <row r="2677" spans="2:5" x14ac:dyDescent="0.3">
      <c r="B2677" t="str">
        <v>5 Days of War</v>
      </c>
      <c r="C2677">
        <f>_xlfn.XLOOKUP($B2677,IMDB_Movies_2[movie_title],IMDB_Movies_2[gross])</f>
        <v>17149</v>
      </c>
      <c r="D2677">
        <f>_xlfn.XLOOKUP($B2677,IMDB_Movies_2[movie_title],IMDB_Movies_2[budget])</f>
        <v>20000000</v>
      </c>
      <c r="E2677" s="1">
        <f t="shared" si="41"/>
        <v>-19982851</v>
      </c>
    </row>
    <row r="2678" spans="2:5" x14ac:dyDescent="0.3">
      <c r="B2678" t="str">
        <v>10 Days in a Madhouse</v>
      </c>
      <c r="C2678">
        <f>_xlfn.XLOOKUP($B2678,IMDB_Movies_2[movie_title],IMDB_Movies_2[gross])</f>
        <v>14616</v>
      </c>
      <c r="D2678">
        <f>_xlfn.XLOOKUP($B2678,IMDB_Movies_2[movie_title],IMDB_Movies_2[budget])</f>
        <v>12000000</v>
      </c>
      <c r="E2678" s="1">
        <f t="shared" si="41"/>
        <v>-11985384</v>
      </c>
    </row>
    <row r="2679" spans="2:5" x14ac:dyDescent="0.3">
      <c r="B2679" t="str">
        <v>Heaven Is for Real</v>
      </c>
      <c r="C2679">
        <f>_xlfn.XLOOKUP($B2679,IMDB_Movies_2[movie_title],IMDB_Movies_2[gross])</f>
        <v>91443253</v>
      </c>
      <c r="D2679">
        <f>_xlfn.XLOOKUP($B2679,IMDB_Movies_2[movie_title],IMDB_Movies_2[budget])</f>
        <v>12000000</v>
      </c>
      <c r="E2679" s="1">
        <f t="shared" si="41"/>
        <v>79443253</v>
      </c>
    </row>
    <row r="2680" spans="2:5" x14ac:dyDescent="0.3">
      <c r="B2680" t="str">
        <v>Snatch</v>
      </c>
      <c r="C2680">
        <f>_xlfn.XLOOKUP($B2680,IMDB_Movies_2[movie_title],IMDB_Movies_2[gross])</f>
        <v>30093107</v>
      </c>
      <c r="D2680">
        <f>_xlfn.XLOOKUP($B2680,IMDB_Movies_2[movie_title],IMDB_Movies_2[budget])</f>
        <v>6000000</v>
      </c>
      <c r="E2680" s="1">
        <f t="shared" si="41"/>
        <v>24093107</v>
      </c>
    </row>
    <row r="2681" spans="2:5" x14ac:dyDescent="0.3">
      <c r="B2681" t="str">
        <v>Pet Sematary</v>
      </c>
      <c r="C2681">
        <f>_xlfn.XLOOKUP($B2681,IMDB_Movies_2[movie_title],IMDB_Movies_2[gross])</f>
        <v>57469179</v>
      </c>
      <c r="D2681">
        <f>_xlfn.XLOOKUP($B2681,IMDB_Movies_2[movie_title],IMDB_Movies_2[budget])</f>
        <v>11500000</v>
      </c>
      <c r="E2681" s="1">
        <f t="shared" si="41"/>
        <v>45969179</v>
      </c>
    </row>
    <row r="2682" spans="2:5" x14ac:dyDescent="0.3">
      <c r="B2682" t="str">
        <v>Madadayo</v>
      </c>
      <c r="C2682">
        <f>_xlfn.XLOOKUP($B2682,IMDB_Movies_2[movie_title],IMDB_Movies_2[gross])</f>
        <v>48856</v>
      </c>
      <c r="D2682">
        <f>_xlfn.XLOOKUP($B2682,IMDB_Movies_2[movie_title],IMDB_Movies_2[budget])</f>
        <v>11900000</v>
      </c>
      <c r="E2682" s="1">
        <f t="shared" si="41"/>
        <v>-11851144</v>
      </c>
    </row>
    <row r="2683" spans="2:5" x14ac:dyDescent="0.3">
      <c r="B2683" t="str">
        <v>Gremlins</v>
      </c>
      <c r="C2683">
        <f>_xlfn.XLOOKUP($B2683,IMDB_Movies_2[movie_title],IMDB_Movies_2[gross])</f>
        <v>148170000</v>
      </c>
      <c r="D2683">
        <f>_xlfn.XLOOKUP($B2683,IMDB_Movies_2[movie_title],IMDB_Movies_2[budget])</f>
        <v>11000000</v>
      </c>
      <c r="E2683" s="1">
        <f t="shared" si="41"/>
        <v>137170000</v>
      </c>
    </row>
    <row r="2684" spans="2:5" x14ac:dyDescent="0.3">
      <c r="B2684" t="str">
        <v>Star Wars: Episode IV - A New Hope</v>
      </c>
      <c r="C2684">
        <f>_xlfn.XLOOKUP($B2684,IMDB_Movies_2[movie_title],IMDB_Movies_2[gross])</f>
        <v>460935665</v>
      </c>
      <c r="D2684">
        <f>_xlfn.XLOOKUP($B2684,IMDB_Movies_2[movie_title],IMDB_Movies_2[budget])</f>
        <v>11000000</v>
      </c>
      <c r="E2684" s="1">
        <f t="shared" si="41"/>
        <v>449935665</v>
      </c>
    </row>
    <row r="2685" spans="2:5" x14ac:dyDescent="0.3">
      <c r="B2685" t="str">
        <v>Dirty Grandpa</v>
      </c>
      <c r="C2685">
        <f>_xlfn.XLOOKUP($B2685,IMDB_Movies_2[movie_title],IMDB_Movies_2[gross])</f>
        <v>35537564</v>
      </c>
      <c r="D2685">
        <f>_xlfn.XLOOKUP($B2685,IMDB_Movies_2[movie_title],IMDB_Movies_2[budget])</f>
        <v>11500000</v>
      </c>
      <c r="E2685" s="1">
        <f t="shared" si="41"/>
        <v>24037564</v>
      </c>
    </row>
    <row r="2686" spans="2:5" x14ac:dyDescent="0.3">
      <c r="B2686" t="str">
        <v>Doctor Zhivago</v>
      </c>
      <c r="C2686">
        <f>_xlfn.XLOOKUP($B2686,IMDB_Movies_2[movie_title],IMDB_Movies_2[gross])</f>
        <v>111722000</v>
      </c>
      <c r="D2686">
        <f>_xlfn.XLOOKUP($B2686,IMDB_Movies_2[movie_title],IMDB_Movies_2[budget])</f>
        <v>11000000</v>
      </c>
      <c r="E2686" s="1">
        <f t="shared" si="41"/>
        <v>100722000</v>
      </c>
    </row>
    <row r="2687" spans="2:5" x14ac:dyDescent="0.3">
      <c r="B2687" t="str">
        <v>High School Musical 3: Senior Year</v>
      </c>
      <c r="C2687">
        <f>_xlfn.XLOOKUP($B2687,IMDB_Movies_2[movie_title],IMDB_Movies_2[gross])</f>
        <v>90556401</v>
      </c>
      <c r="D2687">
        <f>_xlfn.XLOOKUP($B2687,IMDB_Movies_2[movie_title],IMDB_Movies_2[budget])</f>
        <v>11000000</v>
      </c>
      <c r="E2687" s="1">
        <f t="shared" si="41"/>
        <v>79556401</v>
      </c>
    </row>
    <row r="2688" spans="2:5" x14ac:dyDescent="0.3">
      <c r="B2688" t="str">
        <v>The Fighter</v>
      </c>
      <c r="C2688">
        <f>_xlfn.XLOOKUP($B2688,IMDB_Movies_2[movie_title],IMDB_Movies_2[gross])</f>
        <v>93571803</v>
      </c>
      <c r="D2688">
        <f>_xlfn.XLOOKUP($B2688,IMDB_Movies_2[movie_title],IMDB_Movies_2[budget])</f>
        <v>25000000</v>
      </c>
      <c r="E2688" s="1">
        <f t="shared" si="41"/>
        <v>68571803</v>
      </c>
    </row>
    <row r="2689" spans="2:5" x14ac:dyDescent="0.3">
      <c r="B2689" t="str">
        <v>My Cousin Vinny</v>
      </c>
      <c r="C2689">
        <f>_xlfn.XLOOKUP($B2689,IMDB_Movies_2[movie_title],IMDB_Movies_2[gross])</f>
        <v>52929168</v>
      </c>
      <c r="D2689">
        <f>_xlfn.XLOOKUP($B2689,IMDB_Movies_2[movie_title],IMDB_Movies_2[budget])</f>
        <v>11000000</v>
      </c>
      <c r="E2689" s="1">
        <f t="shared" si="41"/>
        <v>41929168</v>
      </c>
    </row>
    <row r="2690" spans="2:5" x14ac:dyDescent="0.3">
      <c r="B2690" t="str">
        <v>If I Stay</v>
      </c>
      <c r="C2690">
        <f>_xlfn.XLOOKUP($B2690,IMDB_Movies_2[movie_title],IMDB_Movies_2[gross])</f>
        <v>50461335</v>
      </c>
      <c r="D2690">
        <f>_xlfn.XLOOKUP($B2690,IMDB_Movies_2[movie_title],IMDB_Movies_2[budget])</f>
        <v>11000000</v>
      </c>
      <c r="E2690" s="1">
        <f t="shared" si="41"/>
        <v>39461335</v>
      </c>
    </row>
    <row r="2691" spans="2:5" x14ac:dyDescent="0.3">
      <c r="B2691" t="str">
        <v>Major League</v>
      </c>
      <c r="C2691">
        <f>_xlfn.XLOOKUP($B2691,IMDB_Movies_2[movie_title],IMDB_Movies_2[gross])</f>
        <v>49797148</v>
      </c>
      <c r="D2691">
        <f>_xlfn.XLOOKUP($B2691,IMDB_Movies_2[movie_title],IMDB_Movies_2[budget])</f>
        <v>11000000</v>
      </c>
      <c r="E2691" s="1">
        <f t="shared" si="41"/>
        <v>38797148</v>
      </c>
    </row>
    <row r="2692" spans="2:5" x14ac:dyDescent="0.3">
      <c r="B2692" t="str">
        <v>Phone Booth</v>
      </c>
      <c r="C2692">
        <f>_xlfn.XLOOKUP($B2692,IMDB_Movies_2[movie_title],IMDB_Movies_2[gross])</f>
        <v>46563158</v>
      </c>
      <c r="D2692">
        <f>_xlfn.XLOOKUP($B2692,IMDB_Movies_2[movie_title],IMDB_Movies_2[budget])</f>
        <v>13000000</v>
      </c>
      <c r="E2692" s="1">
        <f t="shared" si="41"/>
        <v>33563158</v>
      </c>
    </row>
    <row r="2693" spans="2:5" x14ac:dyDescent="0.3">
      <c r="B2693" t="str">
        <v>A Walk to Remember</v>
      </c>
      <c r="C2693">
        <f>_xlfn.XLOOKUP($B2693,IMDB_Movies_2[movie_title],IMDB_Movies_2[gross])</f>
        <v>41227069</v>
      </c>
      <c r="D2693">
        <f>_xlfn.XLOOKUP($B2693,IMDB_Movies_2[movie_title],IMDB_Movies_2[budget])</f>
        <v>11000000</v>
      </c>
      <c r="E2693" s="1">
        <f t="shared" ref="E2693:E2756" si="42">C2693-D2693</f>
        <v>30227069</v>
      </c>
    </row>
    <row r="2694" spans="2:5" x14ac:dyDescent="0.3">
      <c r="B2694" t="str">
        <v>Dead Man Walking</v>
      </c>
      <c r="C2694">
        <f>_xlfn.XLOOKUP($B2694,IMDB_Movies_2[movie_title],IMDB_Movies_2[gross])</f>
        <v>39025000</v>
      </c>
      <c r="D2694">
        <f>_xlfn.XLOOKUP($B2694,IMDB_Movies_2[movie_title],IMDB_Movies_2[budget])</f>
        <v>11000000</v>
      </c>
      <c r="E2694" s="1">
        <f t="shared" si="42"/>
        <v>28025000</v>
      </c>
    </row>
    <row r="2695" spans="2:5" x14ac:dyDescent="0.3">
      <c r="B2695" t="str">
        <v>Cruel Intentions</v>
      </c>
      <c r="C2695">
        <f>_xlfn.XLOOKUP($B2695,IMDB_Movies_2[movie_title],IMDB_Movies_2[gross])</f>
        <v>38201895</v>
      </c>
      <c r="D2695">
        <f>_xlfn.XLOOKUP($B2695,IMDB_Movies_2[movie_title],IMDB_Movies_2[budget])</f>
        <v>10500000</v>
      </c>
      <c r="E2695" s="1">
        <f t="shared" si="42"/>
        <v>27701895</v>
      </c>
    </row>
    <row r="2696" spans="2:5" x14ac:dyDescent="0.3">
      <c r="B2696" t="str">
        <v>Saw VI</v>
      </c>
      <c r="C2696">
        <f>_xlfn.XLOOKUP($B2696,IMDB_Movies_2[movie_title],IMDB_Movies_2[gross])</f>
        <v>27669413</v>
      </c>
      <c r="D2696">
        <f>_xlfn.XLOOKUP($B2696,IMDB_Movies_2[movie_title],IMDB_Movies_2[budget])</f>
        <v>11000000</v>
      </c>
      <c r="E2696" s="1">
        <f t="shared" si="42"/>
        <v>16669413</v>
      </c>
    </row>
    <row r="2697" spans="2:5" x14ac:dyDescent="0.3">
      <c r="B2697" t="str">
        <v>The Secret Life of Bees</v>
      </c>
      <c r="C2697">
        <f>_xlfn.XLOOKUP($B2697,IMDB_Movies_2[movie_title],IMDB_Movies_2[gross])</f>
        <v>37766350</v>
      </c>
      <c r="D2697">
        <f>_xlfn.XLOOKUP($B2697,IMDB_Movies_2[movie_title],IMDB_Movies_2[budget])</f>
        <v>11000000</v>
      </c>
      <c r="E2697" s="1">
        <f t="shared" si="42"/>
        <v>26766350</v>
      </c>
    </row>
    <row r="2698" spans="2:5" x14ac:dyDescent="0.3">
      <c r="B2698" t="str">
        <v>Corky Romano</v>
      </c>
      <c r="C2698">
        <f>_xlfn.XLOOKUP($B2698,IMDB_Movies_2[movie_title],IMDB_Movies_2[gross])</f>
        <v>23978402</v>
      </c>
      <c r="D2698">
        <f>_xlfn.XLOOKUP($B2698,IMDB_Movies_2[movie_title],IMDB_Movies_2[budget])</f>
        <v>11000000</v>
      </c>
      <c r="E2698" s="1">
        <f t="shared" si="42"/>
        <v>12978402</v>
      </c>
    </row>
    <row r="2699" spans="2:5" x14ac:dyDescent="0.3">
      <c r="B2699" t="str">
        <v>Raising Cain</v>
      </c>
      <c r="C2699">
        <f>_xlfn.XLOOKUP($B2699,IMDB_Movies_2[movie_title],IMDB_Movies_2[gross])</f>
        <v>21370057</v>
      </c>
      <c r="D2699">
        <f>_xlfn.XLOOKUP($B2699,IMDB_Movies_2[movie_title],IMDB_Movies_2[budget])</f>
        <v>12000000</v>
      </c>
      <c r="E2699" s="1">
        <f t="shared" si="42"/>
        <v>9370057</v>
      </c>
    </row>
    <row r="2700" spans="2:5" x14ac:dyDescent="0.3">
      <c r="B2700" t="str">
        <v>Invaders from Mars</v>
      </c>
      <c r="C2700">
        <f>_xlfn.XLOOKUP($B2700,IMDB_Movies_2[movie_title],IMDB_Movies_2[gross])</f>
        <v>4884663</v>
      </c>
      <c r="D2700">
        <f>_xlfn.XLOOKUP($B2700,IMDB_Movies_2[movie_title],IMDB_Movies_2[budget])</f>
        <v>12000000</v>
      </c>
      <c r="E2700" s="1">
        <f t="shared" si="42"/>
        <v>-7115337</v>
      </c>
    </row>
    <row r="2701" spans="2:5" x14ac:dyDescent="0.3">
      <c r="B2701" t="str">
        <v>Brooklyn</v>
      </c>
      <c r="C2701">
        <f>_xlfn.XLOOKUP($B2701,IMDB_Movies_2[movie_title],IMDB_Movies_2[gross])</f>
        <v>38317535</v>
      </c>
      <c r="D2701">
        <f>_xlfn.XLOOKUP($B2701,IMDB_Movies_2[movie_title],IMDB_Movies_2[budget])</f>
        <v>11000000</v>
      </c>
      <c r="E2701" s="1">
        <f t="shared" si="42"/>
        <v>27317535</v>
      </c>
    </row>
    <row r="2702" spans="2:5" x14ac:dyDescent="0.3">
      <c r="B2702" t="str">
        <v>Out Cold</v>
      </c>
      <c r="C2702">
        <f>_xlfn.XLOOKUP($B2702,IMDB_Movies_2[movie_title],IMDB_Movies_2[gross])</f>
        <v>13903262</v>
      </c>
      <c r="D2702">
        <f>_xlfn.XLOOKUP($B2702,IMDB_Movies_2[movie_title],IMDB_Movies_2[budget])</f>
        <v>11000000</v>
      </c>
      <c r="E2702" s="1">
        <f t="shared" si="42"/>
        <v>2903262</v>
      </c>
    </row>
    <row r="2703" spans="2:5" x14ac:dyDescent="0.3">
      <c r="B2703" t="str">
        <v>The Ladies Man</v>
      </c>
      <c r="C2703">
        <f>_xlfn.XLOOKUP($B2703,IMDB_Movies_2[movie_title],IMDB_Movies_2[gross])</f>
        <v>13592872</v>
      </c>
      <c r="D2703">
        <f>_xlfn.XLOOKUP($B2703,IMDB_Movies_2[movie_title],IMDB_Movies_2[budget])</f>
        <v>11000000</v>
      </c>
      <c r="E2703" s="1">
        <f t="shared" si="42"/>
        <v>2592872</v>
      </c>
    </row>
    <row r="2704" spans="2:5" x14ac:dyDescent="0.3">
      <c r="B2704" t="str">
        <v>Quartet</v>
      </c>
      <c r="C2704">
        <f>_xlfn.XLOOKUP($B2704,IMDB_Movies_2[movie_title],IMDB_Movies_2[gross])</f>
        <v>18381787</v>
      </c>
      <c r="D2704">
        <f>_xlfn.XLOOKUP($B2704,IMDB_Movies_2[movie_title],IMDB_Movies_2[budget])</f>
        <v>11000000</v>
      </c>
      <c r="E2704" s="1">
        <f t="shared" si="42"/>
        <v>7381787</v>
      </c>
    </row>
    <row r="2705" spans="2:5" x14ac:dyDescent="0.3">
      <c r="B2705" t="str">
        <v>Tomcats</v>
      </c>
      <c r="C2705">
        <f>_xlfn.XLOOKUP($B2705,IMDB_Movies_2[movie_title],IMDB_Movies_2[gross])</f>
        <v>13558739</v>
      </c>
      <c r="D2705">
        <f>_xlfn.XLOOKUP($B2705,IMDB_Movies_2[movie_title],IMDB_Movies_2[budget])</f>
        <v>11000000</v>
      </c>
      <c r="E2705" s="1">
        <f t="shared" si="42"/>
        <v>2558739</v>
      </c>
    </row>
    <row r="2706" spans="2:5" x14ac:dyDescent="0.3">
      <c r="B2706" t="str">
        <v>Frailty</v>
      </c>
      <c r="C2706">
        <f>_xlfn.XLOOKUP($B2706,IMDB_Movies_2[movie_title],IMDB_Movies_2[gross])</f>
        <v>13103828</v>
      </c>
      <c r="D2706">
        <f>_xlfn.XLOOKUP($B2706,IMDB_Movies_2[movie_title],IMDB_Movies_2[budget])</f>
        <v>11000000</v>
      </c>
      <c r="E2706" s="1">
        <f t="shared" si="42"/>
        <v>2103828</v>
      </c>
    </row>
    <row r="2707" spans="2:5" x14ac:dyDescent="0.3">
      <c r="B2707" t="str">
        <v>Woman in Gold</v>
      </c>
      <c r="C2707">
        <f>_xlfn.XLOOKUP($B2707,IMDB_Movies_2[movie_title],IMDB_Movies_2[gross])</f>
        <v>33305037</v>
      </c>
      <c r="D2707">
        <f>_xlfn.XLOOKUP($B2707,IMDB_Movies_2[movie_title],IMDB_Movies_2[budget])</f>
        <v>11000000</v>
      </c>
      <c r="E2707" s="1">
        <f t="shared" si="42"/>
        <v>22305037</v>
      </c>
    </row>
    <row r="2708" spans="2:5" x14ac:dyDescent="0.3">
      <c r="B2708" t="str">
        <v>Kinsey</v>
      </c>
      <c r="C2708">
        <f>_xlfn.XLOOKUP($B2708,IMDB_Movies_2[movie_title],IMDB_Movies_2[gross])</f>
        <v>10214647</v>
      </c>
      <c r="D2708">
        <f>_xlfn.XLOOKUP($B2708,IMDB_Movies_2[movie_title],IMDB_Movies_2[budget])</f>
        <v>11000000</v>
      </c>
      <c r="E2708" s="1">
        <f t="shared" si="42"/>
        <v>-785353</v>
      </c>
    </row>
    <row r="2709" spans="2:5" x14ac:dyDescent="0.3">
      <c r="B2709" t="str">
        <v>Army of Darkness</v>
      </c>
      <c r="C2709">
        <f>_xlfn.XLOOKUP($B2709,IMDB_Movies_2[movie_title],IMDB_Movies_2[gross])</f>
        <v>11501093</v>
      </c>
      <c r="D2709">
        <f>_xlfn.XLOOKUP($B2709,IMDB_Movies_2[movie_title],IMDB_Movies_2[budget])</f>
        <v>13000000</v>
      </c>
      <c r="E2709" s="1">
        <f t="shared" si="42"/>
        <v>-1498907</v>
      </c>
    </row>
    <row r="2710" spans="2:5" x14ac:dyDescent="0.3">
      <c r="B2710" t="str">
        <v>Slackers</v>
      </c>
      <c r="C2710">
        <f>_xlfn.XLOOKUP($B2710,IMDB_Movies_2[movie_title],IMDB_Movies_2[gross])</f>
        <v>4814244</v>
      </c>
      <c r="D2710">
        <f>_xlfn.XLOOKUP($B2710,IMDB_Movies_2[movie_title],IMDB_Movies_2[budget])</f>
        <v>11000000</v>
      </c>
      <c r="E2710" s="1">
        <f t="shared" si="42"/>
        <v>-6185756</v>
      </c>
    </row>
    <row r="2711" spans="2:5" x14ac:dyDescent="0.3">
      <c r="B2711" t="str">
        <v>What's Eating Gilbert Grape</v>
      </c>
      <c r="C2711">
        <f>_xlfn.XLOOKUP($B2711,IMDB_Movies_2[movie_title],IMDB_Movies_2[gross])</f>
        <v>9170214</v>
      </c>
      <c r="D2711">
        <f>_xlfn.XLOOKUP($B2711,IMDB_Movies_2[movie_title],IMDB_Movies_2[budget])</f>
        <v>11000000</v>
      </c>
      <c r="E2711" s="1">
        <f t="shared" si="42"/>
        <v>-1829786</v>
      </c>
    </row>
    <row r="2712" spans="2:5" x14ac:dyDescent="0.3">
      <c r="B2712" t="str">
        <v>The Visual Bible: The Gospel of John</v>
      </c>
      <c r="C2712">
        <f>_xlfn.XLOOKUP($B2712,IMDB_Movies_2[movie_title],IMDB_Movies_2[gross])</f>
        <v>4068087</v>
      </c>
      <c r="D2712">
        <f>_xlfn.XLOOKUP($B2712,IMDB_Movies_2[movie_title],IMDB_Movies_2[budget])</f>
        <v>17000000</v>
      </c>
      <c r="E2712" s="1">
        <f t="shared" si="42"/>
        <v>-12931913</v>
      </c>
    </row>
    <row r="2713" spans="2:5" x14ac:dyDescent="0.3">
      <c r="B2713" t="str">
        <v>Vera Drake</v>
      </c>
      <c r="C2713">
        <f>_xlfn.XLOOKUP($B2713,IMDB_Movies_2[movie_title],IMDB_Movies_2[gross])</f>
        <v>3753806</v>
      </c>
      <c r="D2713">
        <f>_xlfn.XLOOKUP($B2713,IMDB_Movies_2[movie_title],IMDB_Movies_2[budget])</f>
        <v>11000000</v>
      </c>
      <c r="E2713" s="1">
        <f t="shared" si="42"/>
        <v>-7246194</v>
      </c>
    </row>
    <row r="2714" spans="2:5" x14ac:dyDescent="0.3">
      <c r="B2714" t="str">
        <v>The Guru</v>
      </c>
      <c r="C2714">
        <f>_xlfn.XLOOKUP($B2714,IMDB_Movies_2[movie_title],IMDB_Movies_2[gross])</f>
        <v>3034181</v>
      </c>
      <c r="D2714">
        <f>_xlfn.XLOOKUP($B2714,IMDB_Movies_2[movie_title],IMDB_Movies_2[budget])</f>
        <v>11000000</v>
      </c>
      <c r="E2714" s="1">
        <f t="shared" si="42"/>
        <v>-7965819</v>
      </c>
    </row>
    <row r="2715" spans="2:5" x14ac:dyDescent="0.3">
      <c r="B2715" t="str">
        <v>The Perez Family</v>
      </c>
      <c r="C2715">
        <f>_xlfn.XLOOKUP($B2715,IMDB_Movies_2[movie_title],IMDB_Movies_2[gross])</f>
        <v>2832826</v>
      </c>
      <c r="D2715">
        <f>_xlfn.XLOOKUP($B2715,IMDB_Movies_2[movie_title],IMDB_Movies_2[budget])</f>
        <v>11000000</v>
      </c>
      <c r="E2715" s="1">
        <f t="shared" si="42"/>
        <v>-8167174</v>
      </c>
    </row>
    <row r="2716" spans="2:5" x14ac:dyDescent="0.3">
      <c r="B2716" t="str">
        <v>Inside Llewyn Davis</v>
      </c>
      <c r="C2716">
        <f>_xlfn.XLOOKUP($B2716,IMDB_Movies_2[movie_title],IMDB_Movies_2[gross])</f>
        <v>13214255</v>
      </c>
      <c r="D2716">
        <f>_xlfn.XLOOKUP($B2716,IMDB_Movies_2[movie_title],IMDB_Movies_2[budget])</f>
        <v>11000000</v>
      </c>
      <c r="E2716" s="1">
        <f t="shared" si="42"/>
        <v>2214255</v>
      </c>
    </row>
    <row r="2717" spans="2:5" x14ac:dyDescent="0.3">
      <c r="B2717" t="str">
        <v>O</v>
      </c>
      <c r="C2717">
        <f>_xlfn.XLOOKUP($B2717,IMDB_Movies_2[movie_title],IMDB_Movies_2[gross])</f>
        <v>16017403</v>
      </c>
      <c r="D2717">
        <f>_xlfn.XLOOKUP($B2717,IMDB_Movies_2[movie_title],IMDB_Movies_2[budget])</f>
        <v>5000000</v>
      </c>
      <c r="E2717" s="1">
        <f t="shared" si="42"/>
        <v>11017403</v>
      </c>
    </row>
    <row r="2718" spans="2:5" x14ac:dyDescent="0.3">
      <c r="B2718" t="str">
        <v>Return to the Blue Lagoon</v>
      </c>
      <c r="C2718">
        <f>_xlfn.XLOOKUP($B2718,IMDB_Movies_2[movie_title],IMDB_Movies_2[gross])</f>
        <v>2807854</v>
      </c>
      <c r="D2718">
        <f>_xlfn.XLOOKUP($B2718,IMDB_Movies_2[movie_title],IMDB_Movies_2[budget])</f>
        <v>11000000</v>
      </c>
      <c r="E2718" s="1">
        <f t="shared" si="42"/>
        <v>-8192146</v>
      </c>
    </row>
    <row r="2719" spans="2:5" x14ac:dyDescent="0.3">
      <c r="B2719" t="str">
        <v>Copying Beethoven</v>
      </c>
      <c r="C2719">
        <f>_xlfn.XLOOKUP($B2719,IMDB_Movies_2[movie_title],IMDB_Movies_2[gross])</f>
        <v>352786</v>
      </c>
      <c r="D2719">
        <f>_xlfn.XLOOKUP($B2719,IMDB_Movies_2[movie_title],IMDB_Movies_2[budget])</f>
        <v>11000000</v>
      </c>
      <c r="E2719" s="1">
        <f t="shared" si="42"/>
        <v>-10647214</v>
      </c>
    </row>
    <row r="2720" spans="2:5" x14ac:dyDescent="0.3">
      <c r="B2720" t="str">
        <v>Saw V</v>
      </c>
      <c r="C2720">
        <f>_xlfn.XLOOKUP($B2720,IMDB_Movies_2[movie_title],IMDB_Movies_2[gross])</f>
        <v>56729973</v>
      </c>
      <c r="D2720">
        <f>_xlfn.XLOOKUP($B2720,IMDB_Movies_2[movie_title],IMDB_Movies_2[budget])</f>
        <v>10800000</v>
      </c>
      <c r="E2720" s="1">
        <f t="shared" si="42"/>
        <v>45929973</v>
      </c>
    </row>
    <row r="2721" spans="2:5" x14ac:dyDescent="0.3">
      <c r="B2721" t="str">
        <v>Jindabyne</v>
      </c>
      <c r="C2721">
        <f>_xlfn.XLOOKUP($B2721,IMDB_Movies_2[movie_title],IMDB_Movies_2[gross])</f>
        <v>399879</v>
      </c>
      <c r="D2721">
        <f>_xlfn.XLOOKUP($B2721,IMDB_Movies_2[movie_title],IMDB_Movies_2[budget])</f>
        <v>15000000</v>
      </c>
      <c r="E2721" s="1">
        <f t="shared" si="42"/>
        <v>-14600121</v>
      </c>
    </row>
    <row r="2722" spans="2:5" x14ac:dyDescent="0.3">
      <c r="B2722" t="str">
        <v>Kabhi Alvida Naa Kehna</v>
      </c>
      <c r="C2722">
        <f>_xlfn.XLOOKUP($B2722,IMDB_Movies_2[movie_title],IMDB_Movies_2[gross])</f>
        <v>3275443</v>
      </c>
      <c r="D2722">
        <f>_xlfn.XLOOKUP($B2722,IMDB_Movies_2[movie_title],IMDB_Movies_2[budget])</f>
        <v>700000000</v>
      </c>
      <c r="E2722" s="1">
        <f t="shared" si="42"/>
        <v>-696724557</v>
      </c>
    </row>
    <row r="2723" spans="2:5" x14ac:dyDescent="0.3">
      <c r="B2723" t="str">
        <v>An Ideal Husband</v>
      </c>
      <c r="C2723">
        <f>_xlfn.XLOOKUP($B2723,IMDB_Movies_2[movie_title],IMDB_Movies_2[gross])</f>
        <v>18535191</v>
      </c>
      <c r="D2723">
        <f>_xlfn.XLOOKUP($B2723,IMDB_Movies_2[movie_title],IMDB_Movies_2[budget])</f>
        <v>14000000</v>
      </c>
      <c r="E2723" s="1">
        <f t="shared" si="42"/>
        <v>4535191</v>
      </c>
    </row>
    <row r="2724" spans="2:5" x14ac:dyDescent="0.3">
      <c r="B2724" t="str">
        <v>The Last Days on Mars</v>
      </c>
      <c r="C2724">
        <f>_xlfn.XLOOKUP($B2724,IMDB_Movies_2[movie_title],IMDB_Movies_2[gross])</f>
        <v>23838</v>
      </c>
      <c r="D2724">
        <f>_xlfn.XLOOKUP($B2724,IMDB_Movies_2[movie_title],IMDB_Movies_2[budget])</f>
        <v>7000000</v>
      </c>
      <c r="E2724" s="1">
        <f t="shared" si="42"/>
        <v>-6976162</v>
      </c>
    </row>
    <row r="2725" spans="2:5" x14ac:dyDescent="0.3">
      <c r="B2725" t="str">
        <v>Darkness</v>
      </c>
      <c r="C2725">
        <f>_xlfn.XLOOKUP($B2725,IMDB_Movies_2[movie_title],IMDB_Movies_2[gross])</f>
        <v>22160085</v>
      </c>
      <c r="D2725">
        <f>_xlfn.XLOOKUP($B2725,IMDB_Movies_2[movie_title],IMDB_Movies_2[budget])</f>
        <v>10600000</v>
      </c>
      <c r="E2725" s="1">
        <f t="shared" si="42"/>
        <v>11560085</v>
      </c>
    </row>
    <row r="2726" spans="2:5" x14ac:dyDescent="0.3">
      <c r="B2726" t="str">
        <v>2001: A Space Odyssey</v>
      </c>
      <c r="C2726">
        <f>_xlfn.XLOOKUP($B2726,IMDB_Movies_2[movie_title],IMDB_Movies_2[gross])</f>
        <v>56715371</v>
      </c>
      <c r="D2726">
        <f>_xlfn.XLOOKUP($B2726,IMDB_Movies_2[movie_title],IMDB_Movies_2[budget])</f>
        <v>12000000</v>
      </c>
      <c r="E2726" s="1">
        <f t="shared" si="42"/>
        <v>44715371</v>
      </c>
    </row>
    <row r="2727" spans="2:5" x14ac:dyDescent="0.3">
      <c r="B2727" t="str">
        <v>E.T. the Extra-Terrestrial</v>
      </c>
      <c r="C2727">
        <f>_xlfn.XLOOKUP($B2727,IMDB_Movies_2[movie_title],IMDB_Movies_2[gross])</f>
        <v>434949459</v>
      </c>
      <c r="D2727">
        <f>_xlfn.XLOOKUP($B2727,IMDB_Movies_2[movie_title],IMDB_Movies_2[budget])</f>
        <v>10500000</v>
      </c>
      <c r="E2727" s="1">
        <f t="shared" si="42"/>
        <v>424449459</v>
      </c>
    </row>
    <row r="2728" spans="2:5" x14ac:dyDescent="0.3">
      <c r="B2728" t="str">
        <v>In the Land of Women</v>
      </c>
      <c r="C2728">
        <f>_xlfn.XLOOKUP($B2728,IMDB_Movies_2[movie_title],IMDB_Movies_2[gross])</f>
        <v>11043445</v>
      </c>
      <c r="D2728">
        <f>_xlfn.XLOOKUP($B2728,IMDB_Movies_2[movie_title],IMDB_Movies_2[budget])</f>
        <v>10000000</v>
      </c>
      <c r="E2728" s="1">
        <f t="shared" si="42"/>
        <v>1043445</v>
      </c>
    </row>
    <row r="2729" spans="2:5" x14ac:dyDescent="0.3">
      <c r="B2729" t="str">
        <v>There Goes My Baby</v>
      </c>
      <c r="C2729">
        <f>_xlfn.XLOOKUP($B2729,IMDB_Movies_2[movie_title],IMDB_Movies_2[gross])</f>
        <v>125169</v>
      </c>
      <c r="D2729">
        <f>_xlfn.XLOOKUP($B2729,IMDB_Movies_2[movie_title],IMDB_Movies_2[budget])</f>
        <v>10500000</v>
      </c>
      <c r="E2729" s="1">
        <f t="shared" si="42"/>
        <v>-10374831</v>
      </c>
    </row>
    <row r="2730" spans="2:5" x14ac:dyDescent="0.3">
      <c r="B2730" t="str">
        <v>September Dawn</v>
      </c>
      <c r="C2730">
        <f>_xlfn.XLOOKUP($B2730,IMDB_Movies_2[movie_title],IMDB_Movies_2[gross])</f>
        <v>1066555</v>
      </c>
      <c r="D2730">
        <f>_xlfn.XLOOKUP($B2730,IMDB_Movies_2[movie_title],IMDB_Movies_2[budget])</f>
        <v>11000000</v>
      </c>
      <c r="E2730" s="1">
        <f t="shared" si="42"/>
        <v>-9933445</v>
      </c>
    </row>
    <row r="2731" spans="2:5" x14ac:dyDescent="0.3">
      <c r="B2731" t="str">
        <v>For Greater Glory: The True Story of Cristiada</v>
      </c>
      <c r="C2731">
        <f>_xlfn.XLOOKUP($B2731,IMDB_Movies_2[movie_title],IMDB_Movies_2[gross])</f>
        <v>5669081</v>
      </c>
      <c r="D2731">
        <f>_xlfn.XLOOKUP($B2731,IMDB_Movies_2[movie_title],IMDB_Movies_2[budget])</f>
        <v>10818775</v>
      </c>
      <c r="E2731" s="1">
        <f t="shared" si="42"/>
        <v>-5149694</v>
      </c>
    </row>
    <row r="2732" spans="2:5" x14ac:dyDescent="0.3">
      <c r="B2732" t="str">
        <v>Good Will Hunting</v>
      </c>
      <c r="C2732">
        <f>_xlfn.XLOOKUP($B2732,IMDB_Movies_2[movie_title],IMDB_Movies_2[gross])</f>
        <v>138339411</v>
      </c>
      <c r="D2732">
        <f>_xlfn.XLOOKUP($B2732,IMDB_Movies_2[movie_title],IMDB_Movies_2[budget])</f>
        <v>10000000</v>
      </c>
      <c r="E2732" s="1">
        <f t="shared" si="42"/>
        <v>128339411</v>
      </c>
    </row>
    <row r="2733" spans="2:5" x14ac:dyDescent="0.3">
      <c r="B2733" t="str">
        <v>Saw III</v>
      </c>
      <c r="C2733">
        <f>_xlfn.XLOOKUP($B2733,IMDB_Movies_2[movie_title],IMDB_Movies_2[gross])</f>
        <v>80150343</v>
      </c>
      <c r="D2733">
        <f>_xlfn.XLOOKUP($B2733,IMDB_Movies_2[movie_title],IMDB_Movies_2[budget])</f>
        <v>10000000</v>
      </c>
      <c r="E2733" s="1">
        <f t="shared" si="42"/>
        <v>70150343</v>
      </c>
    </row>
    <row r="2734" spans="2:5" x14ac:dyDescent="0.3">
      <c r="B2734" t="str">
        <v>Stripes</v>
      </c>
      <c r="C2734">
        <f>_xlfn.XLOOKUP($B2734,IMDB_Movies_2[movie_title],IMDB_Movies_2[gross])</f>
        <v>85300000</v>
      </c>
      <c r="D2734">
        <f>_xlfn.XLOOKUP($B2734,IMDB_Movies_2[movie_title],IMDB_Movies_2[budget])</f>
        <v>10000000</v>
      </c>
      <c r="E2734" s="1">
        <f t="shared" si="42"/>
        <v>75300000</v>
      </c>
    </row>
    <row r="2735" spans="2:5" x14ac:dyDescent="0.3">
      <c r="B2735" t="str">
        <v>Bring It On</v>
      </c>
      <c r="C2735">
        <f>_xlfn.XLOOKUP($B2735,IMDB_Movies_2[movie_title],IMDB_Movies_2[gross])</f>
        <v>68353550</v>
      </c>
      <c r="D2735">
        <f>_xlfn.XLOOKUP($B2735,IMDB_Movies_2[movie_title],IMDB_Movies_2[budget])</f>
        <v>10000000</v>
      </c>
      <c r="E2735" s="1">
        <f t="shared" si="42"/>
        <v>58353550</v>
      </c>
    </row>
    <row r="2736" spans="2:5" x14ac:dyDescent="0.3">
      <c r="B2736" t="str">
        <v>The Purge: Election Year</v>
      </c>
      <c r="C2736">
        <f>_xlfn.XLOOKUP($B2736,IMDB_Movies_2[movie_title],IMDB_Movies_2[gross])</f>
        <v>78845130</v>
      </c>
      <c r="D2736">
        <f>_xlfn.XLOOKUP($B2736,IMDB_Movies_2[movie_title],IMDB_Movies_2[budget])</f>
        <v>10000000</v>
      </c>
      <c r="E2736" s="1">
        <f t="shared" si="42"/>
        <v>68845130</v>
      </c>
    </row>
    <row r="2737" spans="2:5" x14ac:dyDescent="0.3">
      <c r="B2737" t="str">
        <v>She's All That</v>
      </c>
      <c r="C2737">
        <f>_xlfn.XLOOKUP($B2737,IMDB_Movies_2[movie_title],IMDB_Movies_2[gross])</f>
        <v>63319509</v>
      </c>
      <c r="D2737">
        <f>_xlfn.XLOOKUP($B2737,IMDB_Movies_2[movie_title],IMDB_Movies_2[budget])</f>
        <v>10000000</v>
      </c>
      <c r="E2737" s="1">
        <f t="shared" si="42"/>
        <v>53319509</v>
      </c>
    </row>
    <row r="2738" spans="2:5" x14ac:dyDescent="0.3">
      <c r="B2738" t="str">
        <v>Saw IV</v>
      </c>
      <c r="C2738">
        <f>_xlfn.XLOOKUP($B2738,IMDB_Movies_2[movie_title],IMDB_Movies_2[gross])</f>
        <v>63270259</v>
      </c>
      <c r="D2738">
        <f>_xlfn.XLOOKUP($B2738,IMDB_Movies_2[movie_title],IMDB_Movies_2[budget])</f>
        <v>10000000</v>
      </c>
      <c r="E2738" s="1">
        <f t="shared" si="42"/>
        <v>53270259</v>
      </c>
    </row>
    <row r="2739" spans="2:5" x14ac:dyDescent="0.3">
      <c r="B2739" t="str">
        <v>White Noise</v>
      </c>
      <c r="C2739">
        <f>_xlfn.XLOOKUP($B2739,IMDB_Movies_2[movie_title],IMDB_Movies_2[gross])</f>
        <v>55865715</v>
      </c>
      <c r="D2739">
        <f>_xlfn.XLOOKUP($B2739,IMDB_Movies_2[movie_title],IMDB_Movies_2[budget])</f>
        <v>10000000</v>
      </c>
      <c r="E2739" s="1">
        <f t="shared" si="42"/>
        <v>45865715</v>
      </c>
    </row>
    <row r="2740" spans="2:5" x14ac:dyDescent="0.3">
      <c r="B2740" t="str">
        <v>Madea's Family Reunion</v>
      </c>
      <c r="C2740">
        <f>_xlfn.XLOOKUP($B2740,IMDB_Movies_2[movie_title],IMDB_Movies_2[gross])</f>
        <v>63231524</v>
      </c>
      <c r="D2740">
        <f>_xlfn.XLOOKUP($B2740,IMDB_Movies_2[movie_title],IMDB_Movies_2[budget])</f>
        <v>6000000</v>
      </c>
      <c r="E2740" s="1">
        <f t="shared" si="42"/>
        <v>57231524</v>
      </c>
    </row>
    <row r="2741" spans="2:5" x14ac:dyDescent="0.3">
      <c r="B2741" t="str">
        <v>The Color of Money</v>
      </c>
      <c r="C2741">
        <f>_xlfn.XLOOKUP($B2741,IMDB_Movies_2[movie_title],IMDB_Movies_2[gross])</f>
        <v>52293982</v>
      </c>
      <c r="D2741">
        <f>_xlfn.XLOOKUP($B2741,IMDB_Movies_2[movie_title],IMDB_Movies_2[budget])</f>
        <v>13800000</v>
      </c>
      <c r="E2741" s="1">
        <f t="shared" si="42"/>
        <v>38493982</v>
      </c>
    </row>
    <row r="2742" spans="2:5" x14ac:dyDescent="0.3">
      <c r="B2742" t="str">
        <v>The Mighty Ducks</v>
      </c>
      <c r="C2742">
        <f>_xlfn.XLOOKUP($B2742,IMDB_Movies_2[movie_title],IMDB_Movies_2[gross])</f>
        <v>50752337</v>
      </c>
      <c r="D2742">
        <f>_xlfn.XLOOKUP($B2742,IMDB_Movies_2[movie_title],IMDB_Movies_2[budget])</f>
        <v>10000000</v>
      </c>
      <c r="E2742" s="1">
        <f t="shared" si="42"/>
        <v>40752337</v>
      </c>
    </row>
    <row r="2743" spans="2:5" x14ac:dyDescent="0.3">
      <c r="B2743" t="str">
        <v>The Grudge</v>
      </c>
      <c r="C2743">
        <f>_xlfn.XLOOKUP($B2743,IMDB_Movies_2[movie_title],IMDB_Movies_2[gross])</f>
        <v>110175871</v>
      </c>
      <c r="D2743">
        <f>_xlfn.XLOOKUP($B2743,IMDB_Movies_2[movie_title],IMDB_Movies_2[budget])</f>
        <v>10000000</v>
      </c>
      <c r="E2743" s="1">
        <f t="shared" si="42"/>
        <v>100175871</v>
      </c>
    </row>
    <row r="2744" spans="2:5" x14ac:dyDescent="0.3">
      <c r="B2744" t="str">
        <v>Happy Gilmore</v>
      </c>
      <c r="C2744">
        <f>_xlfn.XLOOKUP($B2744,IMDB_Movies_2[movie_title],IMDB_Movies_2[gross])</f>
        <v>38624000</v>
      </c>
      <c r="D2744">
        <f>_xlfn.XLOOKUP($B2744,IMDB_Movies_2[movie_title],IMDB_Movies_2[budget])</f>
        <v>12000000</v>
      </c>
      <c r="E2744" s="1">
        <f t="shared" si="42"/>
        <v>26624000</v>
      </c>
    </row>
    <row r="2745" spans="2:5" x14ac:dyDescent="0.3">
      <c r="B2745" t="str">
        <v>Jeepers Creepers</v>
      </c>
      <c r="C2745">
        <f>_xlfn.XLOOKUP($B2745,IMDB_Movies_2[movie_title],IMDB_Movies_2[gross])</f>
        <v>37470017</v>
      </c>
      <c r="D2745">
        <f>_xlfn.XLOOKUP($B2745,IMDB_Movies_2[movie_title],IMDB_Movies_2[budget])</f>
        <v>10000000</v>
      </c>
      <c r="E2745" s="1">
        <f t="shared" si="42"/>
        <v>27470017</v>
      </c>
    </row>
    <row r="2746" spans="2:5" x14ac:dyDescent="0.3">
      <c r="B2746" t="str">
        <v>Bill &amp; Ted's Excellent Adventure</v>
      </c>
      <c r="C2746">
        <f>_xlfn.XLOOKUP($B2746,IMDB_Movies_2[movie_title],IMDB_Movies_2[gross])</f>
        <v>40485039</v>
      </c>
      <c r="D2746">
        <f>_xlfn.XLOOKUP($B2746,IMDB_Movies_2[movie_title],IMDB_Movies_2[budget])</f>
        <v>10000000</v>
      </c>
      <c r="E2746" s="1">
        <f t="shared" si="42"/>
        <v>30485039</v>
      </c>
    </row>
    <row r="2747" spans="2:5" x14ac:dyDescent="0.3">
      <c r="B2747" t="str">
        <v>Oliver!</v>
      </c>
      <c r="C2747">
        <f>_xlfn.XLOOKUP($B2747,IMDB_Movies_2[movie_title],IMDB_Movies_2[gross])</f>
        <v>16800000</v>
      </c>
      <c r="D2747">
        <f>_xlfn.XLOOKUP($B2747,IMDB_Movies_2[movie_title],IMDB_Movies_2[budget])</f>
        <v>10000000</v>
      </c>
      <c r="E2747" s="1">
        <f t="shared" si="42"/>
        <v>6800000</v>
      </c>
    </row>
    <row r="2748" spans="2:5" x14ac:dyDescent="0.3">
      <c r="B2748" t="str">
        <v>The Best Exotic Marigold Hotel</v>
      </c>
      <c r="C2748">
        <f>_xlfn.XLOOKUP($B2748,IMDB_Movies_2[movie_title],IMDB_Movies_2[gross])</f>
        <v>46377022</v>
      </c>
      <c r="D2748">
        <f>_xlfn.XLOOKUP($B2748,IMDB_Movies_2[movie_title],IMDB_Movies_2[budget])</f>
        <v>10000000</v>
      </c>
      <c r="E2748" s="1">
        <f t="shared" si="42"/>
        <v>36377022</v>
      </c>
    </row>
    <row r="2749" spans="2:5" x14ac:dyDescent="0.3">
      <c r="B2749" t="str">
        <v>Recess: School's Out</v>
      </c>
      <c r="C2749">
        <f>_xlfn.XLOOKUP($B2749,IMDB_Movies_2[movie_title],IMDB_Movies_2[gross])</f>
        <v>36696761</v>
      </c>
      <c r="D2749">
        <f>_xlfn.XLOOKUP($B2749,IMDB_Movies_2[movie_title],IMDB_Movies_2[budget])</f>
        <v>23000000</v>
      </c>
      <c r="E2749" s="1">
        <f t="shared" si="42"/>
        <v>13696761</v>
      </c>
    </row>
    <row r="2750" spans="2:5" x14ac:dyDescent="0.3">
      <c r="B2750" t="str">
        <v>Mad Max Beyond Thunderdome</v>
      </c>
      <c r="C2750">
        <f>_xlfn.XLOOKUP($B2750,IMDB_Movies_2[movie_title],IMDB_Movies_2[gross])</f>
        <v>36200000</v>
      </c>
      <c r="D2750">
        <f>_xlfn.XLOOKUP($B2750,IMDB_Movies_2[movie_title],IMDB_Movies_2[budget])</f>
        <v>12305523</v>
      </c>
      <c r="E2750" s="1">
        <f t="shared" si="42"/>
        <v>23894477</v>
      </c>
    </row>
    <row r="2751" spans="2:5" x14ac:dyDescent="0.3">
      <c r="B2751" t="str">
        <v>The Boy</v>
      </c>
      <c r="C2751">
        <f>_xlfn.XLOOKUP($B2751,IMDB_Movies_2[movie_title],IMDB_Movies_2[gross])</f>
        <v>35794166</v>
      </c>
      <c r="D2751">
        <f>_xlfn.XLOOKUP($B2751,IMDB_Movies_2[movie_title],IMDB_Movies_2[budget])</f>
        <v>10000000</v>
      </c>
      <c r="E2751" s="1">
        <f t="shared" si="42"/>
        <v>25794166</v>
      </c>
    </row>
    <row r="2752" spans="2:5" x14ac:dyDescent="0.3">
      <c r="B2752" t="str">
        <v>Devil</v>
      </c>
      <c r="C2752">
        <f>_xlfn.XLOOKUP($B2752,IMDB_Movies_2[movie_title],IMDB_Movies_2[gross])</f>
        <v>33583175</v>
      </c>
      <c r="D2752">
        <f>_xlfn.XLOOKUP($B2752,IMDB_Movies_2[movie_title],IMDB_Movies_2[budget])</f>
        <v>10000000</v>
      </c>
      <c r="E2752" s="1">
        <f t="shared" si="42"/>
        <v>23583175</v>
      </c>
    </row>
    <row r="2753" spans="2:5" x14ac:dyDescent="0.3">
      <c r="B2753" t="str">
        <v>Friday After Next</v>
      </c>
      <c r="C2753">
        <f>_xlfn.XLOOKUP($B2753,IMDB_Movies_2[movie_title],IMDB_Movies_2[gross])</f>
        <v>32983713</v>
      </c>
      <c r="D2753">
        <f>_xlfn.XLOOKUP($B2753,IMDB_Movies_2[movie_title],IMDB_Movies_2[budget])</f>
        <v>20000000</v>
      </c>
      <c r="E2753" s="1">
        <f t="shared" si="42"/>
        <v>12983713</v>
      </c>
    </row>
    <row r="2754" spans="2:5" x14ac:dyDescent="0.3">
      <c r="B2754" t="str">
        <v>Insidious: Chapter 3</v>
      </c>
      <c r="C2754">
        <f>_xlfn.XLOOKUP($B2754,IMDB_Movies_2[movie_title],IMDB_Movies_2[gross])</f>
        <v>52200504</v>
      </c>
      <c r="D2754">
        <f>_xlfn.XLOOKUP($B2754,IMDB_Movies_2[movie_title],IMDB_Movies_2[budget])</f>
        <v>10000000</v>
      </c>
      <c r="E2754" s="1">
        <f t="shared" si="42"/>
        <v>42200504</v>
      </c>
    </row>
    <row r="2755" spans="2:5" x14ac:dyDescent="0.3">
      <c r="B2755" t="str">
        <v>The Last Dragon</v>
      </c>
      <c r="C2755">
        <f>_xlfn.XLOOKUP($B2755,IMDB_Movies_2[movie_title],IMDB_Movies_2[gross])</f>
        <v>33000000</v>
      </c>
      <c r="D2755">
        <f>_xlfn.XLOOKUP($B2755,IMDB_Movies_2[movie_title],IMDB_Movies_2[budget])</f>
        <v>10000000</v>
      </c>
      <c r="E2755" s="1">
        <f t="shared" si="42"/>
        <v>23000000</v>
      </c>
    </row>
    <row r="2756" spans="2:5" x14ac:dyDescent="0.3">
      <c r="B2756" t="str">
        <v>The Lawnmower Man</v>
      </c>
      <c r="C2756">
        <f>_xlfn.XLOOKUP($B2756,IMDB_Movies_2[movie_title],IMDB_Movies_2[gross])</f>
        <v>32101000</v>
      </c>
      <c r="D2756">
        <f>_xlfn.XLOOKUP($B2756,IMDB_Movies_2[movie_title],IMDB_Movies_2[budget])</f>
        <v>10000000</v>
      </c>
      <c r="E2756" s="1">
        <f t="shared" si="42"/>
        <v>22101000</v>
      </c>
    </row>
    <row r="2757" spans="2:5" x14ac:dyDescent="0.3">
      <c r="B2757" t="str">
        <v>Nick and Norah's Infinite Playlist</v>
      </c>
      <c r="C2757">
        <f>_xlfn.XLOOKUP($B2757,IMDB_Movies_2[movie_title],IMDB_Movies_2[gross])</f>
        <v>31487293</v>
      </c>
      <c r="D2757">
        <f>_xlfn.XLOOKUP($B2757,IMDB_Movies_2[movie_title],IMDB_Movies_2[budget])</f>
        <v>9000000</v>
      </c>
      <c r="E2757" s="1">
        <f t="shared" ref="E2757:E2820" si="43">C2757-D2757</f>
        <v>22487293</v>
      </c>
    </row>
    <row r="2758" spans="2:5" x14ac:dyDescent="0.3">
      <c r="B2758" t="str">
        <v>Dogma</v>
      </c>
      <c r="C2758">
        <f>_xlfn.XLOOKUP($B2758,IMDB_Movies_2[movie_title],IMDB_Movies_2[gross])</f>
        <v>30651422</v>
      </c>
      <c r="D2758">
        <f>_xlfn.XLOOKUP($B2758,IMDB_Movies_2[movie_title],IMDB_Movies_2[budget])</f>
        <v>10000000</v>
      </c>
      <c r="E2758" s="1">
        <f t="shared" si="43"/>
        <v>20651422</v>
      </c>
    </row>
    <row r="2759" spans="2:5" x14ac:dyDescent="0.3">
      <c r="B2759" t="str">
        <v>The Banger Sisters</v>
      </c>
      <c r="C2759">
        <f>_xlfn.XLOOKUP($B2759,IMDB_Movies_2[movie_title],IMDB_Movies_2[gross])</f>
        <v>30306281</v>
      </c>
      <c r="D2759">
        <f>_xlfn.XLOOKUP($B2759,IMDB_Movies_2[movie_title],IMDB_Movies_2[budget])</f>
        <v>10000000</v>
      </c>
      <c r="E2759" s="1">
        <f t="shared" si="43"/>
        <v>20306281</v>
      </c>
    </row>
    <row r="2760" spans="2:5" x14ac:dyDescent="0.3">
      <c r="B2760" t="str">
        <v>Twilight Zone: The Movie</v>
      </c>
      <c r="C2760">
        <f>_xlfn.XLOOKUP($B2760,IMDB_Movies_2[movie_title],IMDB_Movies_2[gross])</f>
        <v>29500000</v>
      </c>
      <c r="D2760">
        <f>_xlfn.XLOOKUP($B2760,IMDB_Movies_2[movie_title],IMDB_Movies_2[budget])</f>
        <v>10000000</v>
      </c>
      <c r="E2760" s="1">
        <f t="shared" si="43"/>
        <v>19500000</v>
      </c>
    </row>
    <row r="2761" spans="2:5" x14ac:dyDescent="0.3">
      <c r="B2761" t="str">
        <v>Road House</v>
      </c>
      <c r="C2761">
        <f>_xlfn.XLOOKUP($B2761,IMDB_Movies_2[movie_title],IMDB_Movies_2[gross])</f>
        <v>30050028</v>
      </c>
      <c r="D2761">
        <f>_xlfn.XLOOKUP($B2761,IMDB_Movies_2[movie_title],IMDB_Movies_2[budget])</f>
        <v>17000000</v>
      </c>
      <c r="E2761" s="1">
        <f t="shared" si="43"/>
        <v>13050028</v>
      </c>
    </row>
    <row r="2762" spans="2:5" x14ac:dyDescent="0.3">
      <c r="B2762" t="str">
        <v>A Low Down Dirty Shame</v>
      </c>
      <c r="C2762">
        <f>_xlfn.XLOOKUP($B2762,IMDB_Movies_2[movie_title],IMDB_Movies_2[gross])</f>
        <v>29392418</v>
      </c>
      <c r="D2762">
        <f>_xlfn.XLOOKUP($B2762,IMDB_Movies_2[movie_title],IMDB_Movies_2[budget])</f>
        <v>10000000</v>
      </c>
      <c r="E2762" s="1">
        <f t="shared" si="43"/>
        <v>19392418</v>
      </c>
    </row>
    <row r="2763" spans="2:5" x14ac:dyDescent="0.3">
      <c r="B2763" t="str">
        <v>Swimfan</v>
      </c>
      <c r="C2763">
        <f>_xlfn.XLOOKUP($B2763,IMDB_Movies_2[movie_title],IMDB_Movies_2[gross])</f>
        <v>28563926</v>
      </c>
      <c r="D2763">
        <f>_xlfn.XLOOKUP($B2763,IMDB_Movies_2[movie_title],IMDB_Movies_2[budget])</f>
        <v>8500000</v>
      </c>
      <c r="E2763" s="1">
        <f t="shared" si="43"/>
        <v>20063926</v>
      </c>
    </row>
    <row r="2764" spans="2:5" x14ac:dyDescent="0.3">
      <c r="B2764" t="str">
        <v>Employee of the Month</v>
      </c>
      <c r="C2764">
        <f>_xlfn.XLOOKUP($B2764,IMDB_Movies_2[movie_title],IMDB_Movies_2[gross])</f>
        <v>28435406</v>
      </c>
      <c r="D2764">
        <f>_xlfn.XLOOKUP($B2764,IMDB_Movies_2[movie_title],IMDB_Movies_2[budget])</f>
        <v>12000000</v>
      </c>
      <c r="E2764" s="1">
        <f t="shared" si="43"/>
        <v>16435406</v>
      </c>
    </row>
    <row r="2765" spans="2:5" x14ac:dyDescent="0.3">
      <c r="B2765" t="str">
        <v>Can't Hardly Wait</v>
      </c>
      <c r="C2765">
        <f>_xlfn.XLOOKUP($B2765,IMDB_Movies_2[movie_title],IMDB_Movies_2[gross])</f>
        <v>25339117</v>
      </c>
      <c r="D2765">
        <f>_xlfn.XLOOKUP($B2765,IMDB_Movies_2[movie_title],IMDB_Movies_2[budget])</f>
        <v>10000000</v>
      </c>
      <c r="E2765" s="1">
        <f t="shared" si="43"/>
        <v>15339117</v>
      </c>
    </row>
    <row r="2766" spans="2:5" x14ac:dyDescent="0.3">
      <c r="B2766" t="str">
        <v>The Outsiders</v>
      </c>
      <c r="C2766">
        <f>_xlfn.XLOOKUP($B2766,IMDB_Movies_2[movie_title],IMDB_Movies_2[gross])</f>
        <v>25600000</v>
      </c>
      <c r="D2766">
        <f>_xlfn.XLOOKUP($B2766,IMDB_Movies_2[movie_title],IMDB_Movies_2[budget])</f>
        <v>10000000</v>
      </c>
      <c r="E2766" s="1">
        <f t="shared" si="43"/>
        <v>15600000</v>
      </c>
    </row>
    <row r="2767" spans="2:5" x14ac:dyDescent="0.3">
      <c r="B2767" t="str">
        <v>Sinister 2</v>
      </c>
      <c r="C2767">
        <f>_xlfn.XLOOKUP($B2767,IMDB_Movies_2[movie_title],IMDB_Movies_2[gross])</f>
        <v>27736779</v>
      </c>
      <c r="D2767">
        <f>_xlfn.XLOOKUP($B2767,IMDB_Movies_2[movie_title],IMDB_Movies_2[budget])</f>
        <v>10000000</v>
      </c>
      <c r="E2767" s="1">
        <f t="shared" si="43"/>
        <v>17736779</v>
      </c>
    </row>
    <row r="2768" spans="2:5" x14ac:dyDescent="0.3">
      <c r="B2768" t="str">
        <v>Sparkle</v>
      </c>
      <c r="C2768">
        <f>_xlfn.XLOOKUP($B2768,IMDB_Movies_2[movie_title],IMDB_Movies_2[gross])</f>
        <v>24397469</v>
      </c>
      <c r="D2768">
        <f>_xlfn.XLOOKUP($B2768,IMDB_Movies_2[movie_title],IMDB_Movies_2[budget])</f>
        <v>17000000</v>
      </c>
      <c r="E2768" s="1">
        <f t="shared" si="43"/>
        <v>7397469</v>
      </c>
    </row>
    <row r="2769" spans="2:5" x14ac:dyDescent="0.3">
      <c r="B2769" t="str">
        <v>Valentine</v>
      </c>
      <c r="C2769">
        <f>_xlfn.XLOOKUP($B2769,IMDB_Movies_2[movie_title],IMDB_Movies_2[gross])</f>
        <v>20384136</v>
      </c>
      <c r="D2769">
        <f>_xlfn.XLOOKUP($B2769,IMDB_Movies_2[movie_title],IMDB_Movies_2[budget])</f>
        <v>10000000</v>
      </c>
      <c r="E2769" s="1">
        <f t="shared" si="43"/>
        <v>10384136</v>
      </c>
    </row>
    <row r="2770" spans="2:5" x14ac:dyDescent="0.3">
      <c r="B2770" t="str">
        <v>The Fourth Kind</v>
      </c>
      <c r="C2770">
        <f>_xlfn.XLOOKUP($B2770,IMDB_Movies_2[movie_title],IMDB_Movies_2[gross])</f>
        <v>25464480</v>
      </c>
      <c r="D2770">
        <f>_xlfn.XLOOKUP($B2770,IMDB_Movies_2[movie_title],IMDB_Movies_2[budget])</f>
        <v>10000000</v>
      </c>
      <c r="E2770" s="1">
        <f t="shared" si="43"/>
        <v>15464480</v>
      </c>
    </row>
    <row r="2771" spans="2:5" x14ac:dyDescent="0.3">
      <c r="B2771" t="str">
        <v>A Prairie Home Companion</v>
      </c>
      <c r="C2771">
        <f>_xlfn.XLOOKUP($B2771,IMDB_Movies_2[movie_title],IMDB_Movies_2[gross])</f>
        <v>20338609</v>
      </c>
      <c r="D2771">
        <f>_xlfn.XLOOKUP($B2771,IMDB_Movies_2[movie_title],IMDB_Movies_2[budget])</f>
        <v>10000000</v>
      </c>
      <c r="E2771" s="1">
        <f t="shared" si="43"/>
        <v>10338609</v>
      </c>
    </row>
    <row r="2772" spans="2:5" x14ac:dyDescent="0.3">
      <c r="B2772" t="str">
        <v>Sugar Hill</v>
      </c>
      <c r="C2772">
        <f>_xlfn.XLOOKUP($B2772,IMDB_Movies_2[movie_title],IMDB_Movies_2[gross])</f>
        <v>18272447</v>
      </c>
      <c r="D2772">
        <f>_xlfn.XLOOKUP($B2772,IMDB_Movies_2[movie_title],IMDB_Movies_2[budget])</f>
        <v>10000000</v>
      </c>
      <c r="E2772" s="1">
        <f t="shared" si="43"/>
        <v>8272447</v>
      </c>
    </row>
    <row r="2773" spans="2:5" x14ac:dyDescent="0.3">
      <c r="B2773" t="str">
        <v>Rushmore</v>
      </c>
      <c r="C2773">
        <f>_xlfn.XLOOKUP($B2773,IMDB_Movies_2[movie_title],IMDB_Movies_2[gross])</f>
        <v>17096053</v>
      </c>
      <c r="D2773">
        <f>_xlfn.XLOOKUP($B2773,IMDB_Movies_2[movie_title],IMDB_Movies_2[budget])</f>
        <v>9000000</v>
      </c>
      <c r="E2773" s="1">
        <f t="shared" si="43"/>
        <v>8096053</v>
      </c>
    </row>
    <row r="2774" spans="2:5" x14ac:dyDescent="0.3">
      <c r="B2774" t="str">
        <v>Skyline</v>
      </c>
      <c r="C2774">
        <f>_xlfn.XLOOKUP($B2774,IMDB_Movies_2[movie_title],IMDB_Movies_2[gross])</f>
        <v>21371425</v>
      </c>
      <c r="D2774">
        <f>_xlfn.XLOOKUP($B2774,IMDB_Movies_2[movie_title],IMDB_Movies_2[budget])</f>
        <v>10000000</v>
      </c>
      <c r="E2774" s="1">
        <f t="shared" si="43"/>
        <v>11371425</v>
      </c>
    </row>
    <row r="2775" spans="2:5" x14ac:dyDescent="0.3">
      <c r="B2775" t="str">
        <v>The Second Best Exotic Marigold Hotel</v>
      </c>
      <c r="C2775">
        <f>_xlfn.XLOOKUP($B2775,IMDB_Movies_2[movie_title],IMDB_Movies_2[gross])</f>
        <v>33071558</v>
      </c>
      <c r="D2775">
        <f>_xlfn.XLOOKUP($B2775,IMDB_Movies_2[movie_title],IMDB_Movies_2[budget])</f>
        <v>10000000</v>
      </c>
      <c r="E2775" s="1">
        <f t="shared" si="43"/>
        <v>23071558</v>
      </c>
    </row>
    <row r="2776" spans="2:5" x14ac:dyDescent="0.3">
      <c r="B2776" t="str">
        <v>Kit Kittredge: An American Girl</v>
      </c>
      <c r="C2776">
        <f>_xlfn.XLOOKUP($B2776,IMDB_Movies_2[movie_title],IMDB_Movies_2[gross])</f>
        <v>17655201</v>
      </c>
      <c r="D2776">
        <f>_xlfn.XLOOKUP($B2776,IMDB_Movies_2[movie_title],IMDB_Movies_2[budget])</f>
        <v>10000000</v>
      </c>
      <c r="E2776" s="1">
        <f t="shared" si="43"/>
        <v>7655201</v>
      </c>
    </row>
    <row r="2777" spans="2:5" x14ac:dyDescent="0.3">
      <c r="B2777" t="str">
        <v>The Perfect Man</v>
      </c>
      <c r="C2777">
        <f>_xlfn.XLOOKUP($B2777,IMDB_Movies_2[movie_title],IMDB_Movies_2[gross])</f>
        <v>16247775</v>
      </c>
      <c r="D2777">
        <f>_xlfn.XLOOKUP($B2777,IMDB_Movies_2[movie_title],IMDB_Movies_2[budget])</f>
        <v>25000000</v>
      </c>
      <c r="E2777" s="1">
        <f t="shared" si="43"/>
        <v>-8752225</v>
      </c>
    </row>
    <row r="2778" spans="2:5" x14ac:dyDescent="0.3">
      <c r="B2778" t="str">
        <v>Mo' Better Blues</v>
      </c>
      <c r="C2778">
        <f>_xlfn.XLOOKUP($B2778,IMDB_Movies_2[movie_title],IMDB_Movies_2[gross])</f>
        <v>16153600</v>
      </c>
      <c r="D2778">
        <f>_xlfn.XLOOKUP($B2778,IMDB_Movies_2[movie_title],IMDB_Movies_2[budget])</f>
        <v>10000000</v>
      </c>
      <c r="E2778" s="1">
        <f t="shared" si="43"/>
        <v>6153600</v>
      </c>
    </row>
    <row r="2779" spans="2:5" x14ac:dyDescent="0.3">
      <c r="B2779" t="str">
        <v>Kung Pow: Enter the Fist</v>
      </c>
      <c r="C2779">
        <f>_xlfn.XLOOKUP($B2779,IMDB_Movies_2[movie_title],IMDB_Movies_2[gross])</f>
        <v>16033556</v>
      </c>
      <c r="D2779">
        <f>_xlfn.XLOOKUP($B2779,IMDB_Movies_2[movie_title],IMDB_Movies_2[budget])</f>
        <v>10000000</v>
      </c>
      <c r="E2779" s="1">
        <f t="shared" si="43"/>
        <v>6033556</v>
      </c>
    </row>
    <row r="2780" spans="2:5" x14ac:dyDescent="0.3">
      <c r="B2780" t="str">
        <v>Tremors</v>
      </c>
      <c r="C2780">
        <f>_xlfn.XLOOKUP($B2780,IMDB_Movies_2[movie_title],IMDB_Movies_2[gross])</f>
        <v>16667084</v>
      </c>
      <c r="D2780">
        <f>_xlfn.XLOOKUP($B2780,IMDB_Movies_2[movie_title],IMDB_Movies_2[budget])</f>
        <v>11000000</v>
      </c>
      <c r="E2780" s="1">
        <f t="shared" si="43"/>
        <v>5667084</v>
      </c>
    </row>
    <row r="2781" spans="2:5" x14ac:dyDescent="0.3">
      <c r="B2781" t="str">
        <v>Wrong Turn</v>
      </c>
      <c r="C2781">
        <f>_xlfn.XLOOKUP($B2781,IMDB_Movies_2[movie_title],IMDB_Movies_2[gross])</f>
        <v>15417771</v>
      </c>
      <c r="D2781">
        <f>_xlfn.XLOOKUP($B2781,IMDB_Movies_2[movie_title],IMDB_Movies_2[budget])</f>
        <v>12600000</v>
      </c>
      <c r="E2781" s="1">
        <f t="shared" si="43"/>
        <v>2817771</v>
      </c>
    </row>
    <row r="2782" spans="2:5" x14ac:dyDescent="0.3">
      <c r="B2782" t="str">
        <v>The Corruptor</v>
      </c>
      <c r="C2782">
        <f>_xlfn.XLOOKUP($B2782,IMDB_Movies_2[movie_title],IMDB_Movies_2[gross])</f>
        <v>15156200</v>
      </c>
      <c r="D2782">
        <f>_xlfn.XLOOKUP($B2782,IMDB_Movies_2[movie_title],IMDB_Movies_2[budget])</f>
        <v>30000000</v>
      </c>
      <c r="E2782" s="1">
        <f t="shared" si="43"/>
        <v>-14843800</v>
      </c>
    </row>
    <row r="2783" spans="2:5" x14ac:dyDescent="0.3">
      <c r="B2783" t="str">
        <v>Mud</v>
      </c>
      <c r="C2783">
        <f>_xlfn.XLOOKUP($B2783,IMDB_Movies_2[movie_title],IMDB_Movies_2[gross])</f>
        <v>21589307</v>
      </c>
      <c r="D2783">
        <f>_xlfn.XLOOKUP($B2783,IMDB_Movies_2[movie_title],IMDB_Movies_2[budget])</f>
        <v>10000000</v>
      </c>
      <c r="E2783" s="1">
        <f t="shared" si="43"/>
        <v>11589307</v>
      </c>
    </row>
    <row r="2784" spans="2:5" x14ac:dyDescent="0.3">
      <c r="B2784" t="str">
        <v>Reno 911!: Miami</v>
      </c>
      <c r="C2784">
        <f>_xlfn.XLOOKUP($B2784,IMDB_Movies_2[movie_title],IMDB_Movies_2[gross])</f>
        <v>20339754</v>
      </c>
      <c r="D2784">
        <f>_xlfn.XLOOKUP($B2784,IMDB_Movies_2[movie_title],IMDB_Movies_2[budget])</f>
        <v>10000000</v>
      </c>
      <c r="E2784" s="1">
        <f t="shared" si="43"/>
        <v>10339754</v>
      </c>
    </row>
    <row r="2785" spans="2:5" x14ac:dyDescent="0.3">
      <c r="B2785" t="str">
        <v>One Direction: This Is Us</v>
      </c>
      <c r="C2785">
        <f>_xlfn.XLOOKUP($B2785,IMDB_Movies_2[movie_title],IMDB_Movies_2[gross])</f>
        <v>28873374</v>
      </c>
      <c r="D2785">
        <f>_xlfn.XLOOKUP($B2785,IMDB_Movies_2[movie_title],IMDB_Movies_2[budget])</f>
        <v>10000000</v>
      </c>
      <c r="E2785" s="1">
        <f t="shared" si="43"/>
        <v>18873374</v>
      </c>
    </row>
    <row r="2786" spans="2:5" x14ac:dyDescent="0.3">
      <c r="B2786" t="str">
        <v>Hey Arnold! The Movie</v>
      </c>
      <c r="C2786">
        <f>_xlfn.XLOOKUP($B2786,IMDB_Movies_2[movie_title],IMDB_Movies_2[gross])</f>
        <v>13684949</v>
      </c>
      <c r="D2786">
        <f>_xlfn.XLOOKUP($B2786,IMDB_Movies_2[movie_title],IMDB_Movies_2[budget])</f>
        <v>3000000</v>
      </c>
      <c r="E2786" s="1">
        <f t="shared" si="43"/>
        <v>10684949</v>
      </c>
    </row>
    <row r="2787" spans="2:5" x14ac:dyDescent="0.3">
      <c r="B2787" t="str">
        <v>My Week with Marilyn</v>
      </c>
      <c r="C2787">
        <f>_xlfn.XLOOKUP($B2787,IMDB_Movies_2[movie_title],IMDB_Movies_2[gross])</f>
        <v>14597405</v>
      </c>
      <c r="D2787">
        <f>_xlfn.XLOOKUP($B2787,IMDB_Movies_2[movie_title],IMDB_Movies_2[budget])</f>
        <v>6400000</v>
      </c>
      <c r="E2787" s="1">
        <f t="shared" si="43"/>
        <v>8197405</v>
      </c>
    </row>
    <row r="2788" spans="2:5" x14ac:dyDescent="0.3">
      <c r="B2788" t="str">
        <v>The Matador</v>
      </c>
      <c r="C2788">
        <f>_xlfn.XLOOKUP($B2788,IMDB_Movies_2[movie_title],IMDB_Movies_2[gross])</f>
        <v>12570442</v>
      </c>
      <c r="D2788">
        <f>_xlfn.XLOOKUP($B2788,IMDB_Movies_2[movie_title],IMDB_Movies_2[budget])</f>
        <v>10000000</v>
      </c>
      <c r="E2788" s="1">
        <f t="shared" si="43"/>
        <v>2570442</v>
      </c>
    </row>
    <row r="2789" spans="2:5" x14ac:dyDescent="0.3">
      <c r="B2789" t="str">
        <v>Love Jones</v>
      </c>
      <c r="C2789">
        <f>_xlfn.XLOOKUP($B2789,IMDB_Movies_2[movie_title],IMDB_Movies_2[gross])</f>
        <v>12514138</v>
      </c>
      <c r="D2789">
        <f>_xlfn.XLOOKUP($B2789,IMDB_Movies_2[movie_title],IMDB_Movies_2[budget])</f>
        <v>10000000</v>
      </c>
      <c r="E2789" s="1">
        <f t="shared" si="43"/>
        <v>2514138</v>
      </c>
    </row>
    <row r="2790" spans="2:5" x14ac:dyDescent="0.3">
      <c r="B2790" t="str">
        <v>The Gift</v>
      </c>
      <c r="C2790">
        <f>_xlfn.XLOOKUP($B2790,IMDB_Movies_2[movie_title],IMDB_Movies_2[gross])</f>
        <v>43771291</v>
      </c>
      <c r="D2790">
        <f>_xlfn.XLOOKUP($B2790,IMDB_Movies_2[movie_title],IMDB_Movies_2[budget])</f>
        <v>5000000</v>
      </c>
      <c r="E2790" s="1">
        <f t="shared" si="43"/>
        <v>38771291</v>
      </c>
    </row>
    <row r="2791" spans="2:5" x14ac:dyDescent="0.3">
      <c r="B2791" t="str">
        <v>End of the Spear</v>
      </c>
      <c r="C2791">
        <f>_xlfn.XLOOKUP($B2791,IMDB_Movies_2[movie_title],IMDB_Movies_2[gross])</f>
        <v>11703287</v>
      </c>
      <c r="D2791">
        <f>_xlfn.XLOOKUP($B2791,IMDB_Movies_2[movie_title],IMDB_Movies_2[budget])</f>
        <v>10000000</v>
      </c>
      <c r="E2791" s="1">
        <f t="shared" si="43"/>
        <v>1703287</v>
      </c>
    </row>
    <row r="2792" spans="2:5" x14ac:dyDescent="0.3">
      <c r="B2792" t="str">
        <v>Get Over It</v>
      </c>
      <c r="C2792">
        <f>_xlfn.XLOOKUP($B2792,IMDB_Movies_2[movie_title],IMDB_Movies_2[gross])</f>
        <v>11560259</v>
      </c>
      <c r="D2792">
        <f>_xlfn.XLOOKUP($B2792,IMDB_Movies_2[movie_title],IMDB_Movies_2[budget])</f>
        <v>22000000</v>
      </c>
      <c r="E2792" s="1">
        <f t="shared" si="43"/>
        <v>-10439741</v>
      </c>
    </row>
    <row r="2793" spans="2:5" x14ac:dyDescent="0.3">
      <c r="B2793" t="str">
        <v>Office Space</v>
      </c>
      <c r="C2793">
        <f>_xlfn.XLOOKUP($B2793,IMDB_Movies_2[movie_title],IMDB_Movies_2[gross])</f>
        <v>10824921</v>
      </c>
      <c r="D2793">
        <f>_xlfn.XLOOKUP($B2793,IMDB_Movies_2[movie_title],IMDB_Movies_2[budget])</f>
        <v>10000000</v>
      </c>
      <c r="E2793" s="1">
        <f t="shared" si="43"/>
        <v>824921</v>
      </c>
    </row>
    <row r="2794" spans="2:5" x14ac:dyDescent="0.3">
      <c r="B2794" t="str">
        <v>Drop Dead Gorgeous</v>
      </c>
      <c r="C2794">
        <f>_xlfn.XLOOKUP($B2794,IMDB_Movies_2[movie_title],IMDB_Movies_2[gross])</f>
        <v>10561238</v>
      </c>
      <c r="D2794">
        <f>_xlfn.XLOOKUP($B2794,IMDB_Movies_2[movie_title],IMDB_Movies_2[budget])</f>
        <v>10000000</v>
      </c>
      <c r="E2794" s="1">
        <f t="shared" si="43"/>
        <v>561238</v>
      </c>
    </row>
    <row r="2795" spans="2:5" x14ac:dyDescent="0.3">
      <c r="B2795" t="str">
        <v>Big Eyes</v>
      </c>
      <c r="C2795">
        <f>_xlfn.XLOOKUP($B2795,IMDB_Movies_2[movie_title],IMDB_Movies_2[gross])</f>
        <v>14479776</v>
      </c>
      <c r="D2795">
        <f>_xlfn.XLOOKUP($B2795,IMDB_Movies_2[movie_title],IMDB_Movies_2[budget])</f>
        <v>10000000</v>
      </c>
      <c r="E2795" s="1">
        <f t="shared" si="43"/>
        <v>4479776</v>
      </c>
    </row>
    <row r="2796" spans="2:5" x14ac:dyDescent="0.3">
      <c r="B2796" t="str">
        <v>Very Bad Things</v>
      </c>
      <c r="C2796">
        <f>_xlfn.XLOOKUP($B2796,IMDB_Movies_2[movie_title],IMDB_Movies_2[gross])</f>
        <v>9801782</v>
      </c>
      <c r="D2796">
        <f>_xlfn.XLOOKUP($B2796,IMDB_Movies_2[movie_title],IMDB_Movies_2[budget])</f>
        <v>10000000</v>
      </c>
      <c r="E2796" s="1">
        <f t="shared" si="43"/>
        <v>-198218</v>
      </c>
    </row>
    <row r="2797" spans="2:5" x14ac:dyDescent="0.3">
      <c r="B2797" t="str">
        <v>Sleepover</v>
      </c>
      <c r="C2797">
        <f>_xlfn.XLOOKUP($B2797,IMDB_Movies_2[movie_title],IMDB_Movies_2[gross])</f>
        <v>8070311</v>
      </c>
      <c r="D2797">
        <f>_xlfn.XLOOKUP($B2797,IMDB_Movies_2[movie_title],IMDB_Movies_2[budget])</f>
        <v>10000000</v>
      </c>
      <c r="E2797" s="1">
        <f t="shared" si="43"/>
        <v>-1929689</v>
      </c>
    </row>
    <row r="2798" spans="2:5" x14ac:dyDescent="0.3">
      <c r="B2798" t="str">
        <v>MacGruber</v>
      </c>
      <c r="C2798">
        <f>_xlfn.XLOOKUP($B2798,IMDB_Movies_2[movie_title],IMDB_Movies_2[gross])</f>
        <v>8460995</v>
      </c>
      <c r="D2798">
        <f>_xlfn.XLOOKUP($B2798,IMDB_Movies_2[movie_title],IMDB_Movies_2[budget])</f>
        <v>10000000</v>
      </c>
      <c r="E2798" s="1">
        <f t="shared" si="43"/>
        <v>-1539005</v>
      </c>
    </row>
    <row r="2799" spans="2:5" x14ac:dyDescent="0.3">
      <c r="B2799" t="str">
        <v>Dirty Pretty Things</v>
      </c>
      <c r="C2799">
        <f>_xlfn.XLOOKUP($B2799,IMDB_Movies_2[movie_title],IMDB_Movies_2[gross])</f>
        <v>8111360</v>
      </c>
      <c r="D2799">
        <f>_xlfn.XLOOKUP($B2799,IMDB_Movies_2[movie_title],IMDB_Movies_2[budget])</f>
        <v>10000000</v>
      </c>
      <c r="E2799" s="1">
        <f t="shared" si="43"/>
        <v>-1888640</v>
      </c>
    </row>
    <row r="2800" spans="2:5" x14ac:dyDescent="0.3">
      <c r="B2800" t="str">
        <v>Movie 43</v>
      </c>
      <c r="C2800">
        <f>_xlfn.XLOOKUP($B2800,IMDB_Movies_2[movie_title],IMDB_Movies_2[gross])</f>
        <v>8828771</v>
      </c>
      <c r="D2800">
        <f>_xlfn.XLOOKUP($B2800,IMDB_Movies_2[movie_title],IMDB_Movies_2[budget])</f>
        <v>6000000</v>
      </c>
      <c r="E2800" s="1">
        <f t="shared" si="43"/>
        <v>2828771</v>
      </c>
    </row>
    <row r="2801" spans="2:5" x14ac:dyDescent="0.3">
      <c r="B2801" t="str">
        <v>Over Her Dead Body</v>
      </c>
      <c r="C2801">
        <f>_xlfn.XLOOKUP($B2801,IMDB_Movies_2[movie_title],IMDB_Movies_2[gross])</f>
        <v>7563670</v>
      </c>
      <c r="D2801">
        <f>_xlfn.XLOOKUP($B2801,IMDB_Movies_2[movie_title],IMDB_Movies_2[budget])</f>
        <v>10000000</v>
      </c>
      <c r="E2801" s="1">
        <f t="shared" si="43"/>
        <v>-2436330</v>
      </c>
    </row>
    <row r="2802" spans="2:5" x14ac:dyDescent="0.3">
      <c r="B2802" t="str">
        <v>Seeking a Friend for the End of the World</v>
      </c>
      <c r="C2802">
        <f>_xlfn.XLOOKUP($B2802,IMDB_Movies_2[movie_title],IMDB_Movies_2[gross])</f>
        <v>6619173</v>
      </c>
      <c r="D2802">
        <f>_xlfn.XLOOKUP($B2802,IMDB_Movies_2[movie_title],IMDB_Movies_2[budget])</f>
        <v>10000000</v>
      </c>
      <c r="E2802" s="1">
        <f t="shared" si="43"/>
        <v>-3380827</v>
      </c>
    </row>
    <row r="2803" spans="2:5" x14ac:dyDescent="0.3">
      <c r="B2803" t="str">
        <v>American History X</v>
      </c>
      <c r="C2803">
        <f>_xlfn.XLOOKUP($B2803,IMDB_Movies_2[movie_title],IMDB_Movies_2[gross])</f>
        <v>6712241</v>
      </c>
      <c r="D2803">
        <f>_xlfn.XLOOKUP($B2803,IMDB_Movies_2[movie_title],IMDB_Movies_2[budget])</f>
        <v>7500000</v>
      </c>
      <c r="E2803" s="1">
        <f t="shared" si="43"/>
        <v>-787759</v>
      </c>
    </row>
    <row r="2804" spans="2:5" x14ac:dyDescent="0.3">
      <c r="B2804" t="str">
        <v>The Collection</v>
      </c>
      <c r="C2804">
        <f>_xlfn.XLOOKUP($B2804,IMDB_Movies_2[movie_title],IMDB_Movies_2[gross])</f>
        <v>6842058</v>
      </c>
      <c r="D2804">
        <f>_xlfn.XLOOKUP($B2804,IMDB_Movies_2[movie_title],IMDB_Movies_2[budget])</f>
        <v>10000000</v>
      </c>
      <c r="E2804" s="1">
        <f t="shared" si="43"/>
        <v>-3157942</v>
      </c>
    </row>
    <row r="2805" spans="2:5" x14ac:dyDescent="0.3">
      <c r="B2805" t="str">
        <v>Teacher's Pet</v>
      </c>
      <c r="C2805">
        <f>_xlfn.XLOOKUP($B2805,IMDB_Movies_2[movie_title],IMDB_Movies_2[gross])</f>
        <v>6491350</v>
      </c>
      <c r="D2805">
        <f>_xlfn.XLOOKUP($B2805,IMDB_Movies_2[movie_title],IMDB_Movies_2[budget])</f>
        <v>10000000</v>
      </c>
      <c r="E2805" s="1">
        <f t="shared" si="43"/>
        <v>-3508650</v>
      </c>
    </row>
    <row r="2806" spans="2:5" x14ac:dyDescent="0.3">
      <c r="B2806" t="str">
        <v>The Red Violin</v>
      </c>
      <c r="C2806">
        <f>_xlfn.XLOOKUP($B2806,IMDB_Movies_2[movie_title],IMDB_Movies_2[gross])</f>
        <v>9473382</v>
      </c>
      <c r="D2806">
        <f>_xlfn.XLOOKUP($B2806,IMDB_Movies_2[movie_title],IMDB_Movies_2[budget])</f>
        <v>10000000</v>
      </c>
      <c r="E2806" s="1">
        <f t="shared" si="43"/>
        <v>-526618</v>
      </c>
    </row>
    <row r="2807" spans="2:5" x14ac:dyDescent="0.3">
      <c r="B2807" t="str">
        <v>The Straight Story</v>
      </c>
      <c r="C2807">
        <f>_xlfn.XLOOKUP($B2807,IMDB_Movies_2[movie_title],IMDB_Movies_2[gross])</f>
        <v>6197866</v>
      </c>
      <c r="D2807">
        <f>_xlfn.XLOOKUP($B2807,IMDB_Movies_2[movie_title],IMDB_Movies_2[budget])</f>
        <v>10000000</v>
      </c>
      <c r="E2807" s="1">
        <f t="shared" si="43"/>
        <v>-3802134</v>
      </c>
    </row>
    <row r="2808" spans="2:5" x14ac:dyDescent="0.3">
      <c r="B2808" t="str">
        <v>Deuces Wild</v>
      </c>
      <c r="C2808">
        <f>_xlfn.XLOOKUP($B2808,IMDB_Movies_2[movie_title],IMDB_Movies_2[gross])</f>
        <v>6044618</v>
      </c>
      <c r="D2808">
        <f>_xlfn.XLOOKUP($B2808,IMDB_Movies_2[movie_title],IMDB_Movies_2[budget])</f>
        <v>10000000</v>
      </c>
      <c r="E2808" s="1">
        <f t="shared" si="43"/>
        <v>-3955382</v>
      </c>
    </row>
    <row r="2809" spans="2:5" x14ac:dyDescent="0.3">
      <c r="B2809" t="str">
        <v>Bad Words</v>
      </c>
      <c r="C2809">
        <f>_xlfn.XLOOKUP($B2809,IMDB_Movies_2[movie_title],IMDB_Movies_2[gross])</f>
        <v>7764027</v>
      </c>
      <c r="D2809">
        <f>_xlfn.XLOOKUP($B2809,IMDB_Movies_2[movie_title],IMDB_Movies_2[budget])</f>
        <v>10000000</v>
      </c>
      <c r="E2809" s="1">
        <f t="shared" si="43"/>
        <v>-2235973</v>
      </c>
    </row>
    <row r="2810" spans="2:5" x14ac:dyDescent="0.3">
      <c r="B2810" t="str">
        <v>Black or White</v>
      </c>
      <c r="C2810">
        <f>_xlfn.XLOOKUP($B2810,IMDB_Movies_2[movie_title],IMDB_Movies_2[gross])</f>
        <v>21569041</v>
      </c>
      <c r="D2810">
        <f>_xlfn.XLOOKUP($B2810,IMDB_Movies_2[movie_title],IMDB_Movies_2[budget])</f>
        <v>9000000</v>
      </c>
      <c r="E2810" s="1">
        <f t="shared" si="43"/>
        <v>12569041</v>
      </c>
    </row>
    <row r="2811" spans="2:5" x14ac:dyDescent="0.3">
      <c r="B2811" t="str">
        <v>On the Line</v>
      </c>
      <c r="C2811">
        <f>_xlfn.XLOOKUP($B2811,IMDB_Movies_2[movie_title],IMDB_Movies_2[gross])</f>
        <v>4356743</v>
      </c>
      <c r="D2811">
        <f>_xlfn.XLOOKUP($B2811,IMDB_Movies_2[movie_title],IMDB_Movies_2[budget])</f>
        <v>16000000</v>
      </c>
      <c r="E2811" s="1">
        <f t="shared" si="43"/>
        <v>-11643257</v>
      </c>
    </row>
    <row r="2812" spans="2:5" x14ac:dyDescent="0.3">
      <c r="B2812" t="str">
        <v>Rescue Dawn</v>
      </c>
      <c r="C2812">
        <f>_xlfn.XLOOKUP($B2812,IMDB_Movies_2[movie_title],IMDB_Movies_2[gross])</f>
        <v>5484375</v>
      </c>
      <c r="D2812">
        <f>_xlfn.XLOOKUP($B2812,IMDB_Movies_2[movie_title],IMDB_Movies_2[budget])</f>
        <v>10000000</v>
      </c>
      <c r="E2812" s="1">
        <f t="shared" si="43"/>
        <v>-4515625</v>
      </c>
    </row>
    <row r="2813" spans="2:5" x14ac:dyDescent="0.3">
      <c r="B2813" t="str">
        <v>Danny Collins</v>
      </c>
      <c r="C2813">
        <f>_xlfn.XLOOKUP($B2813,IMDB_Movies_2[movie_title],IMDB_Movies_2[gross])</f>
        <v>5348317</v>
      </c>
      <c r="D2813">
        <f>_xlfn.XLOOKUP($B2813,IMDB_Movies_2[movie_title],IMDB_Movies_2[budget])</f>
        <v>10000000</v>
      </c>
      <c r="E2813" s="1">
        <f t="shared" si="43"/>
        <v>-4651683</v>
      </c>
    </row>
    <row r="2814" spans="2:5" x14ac:dyDescent="0.3">
      <c r="B2814" t="str">
        <v>Jeff, Who Lives at Home</v>
      </c>
      <c r="C2814">
        <f>_xlfn.XLOOKUP($B2814,IMDB_Movies_2[movie_title],IMDB_Movies_2[gross])</f>
        <v>4244155</v>
      </c>
      <c r="D2814">
        <f>_xlfn.XLOOKUP($B2814,IMDB_Movies_2[movie_title],IMDB_Movies_2[budget])</f>
        <v>10000000</v>
      </c>
      <c r="E2814" s="1">
        <f t="shared" si="43"/>
        <v>-5755845</v>
      </c>
    </row>
    <row r="2815" spans="2:5" x14ac:dyDescent="0.3">
      <c r="B2815" t="str">
        <v>I Am Love</v>
      </c>
      <c r="C2815">
        <f>_xlfn.XLOOKUP($B2815,IMDB_Movies_2[movie_title],IMDB_Movies_2[gross])</f>
        <v>5004648</v>
      </c>
      <c r="D2815">
        <f>_xlfn.XLOOKUP($B2815,IMDB_Movies_2[movie_title],IMDB_Movies_2[budget])</f>
        <v>10000000</v>
      </c>
      <c r="E2815" s="1">
        <f t="shared" si="43"/>
        <v>-4995352</v>
      </c>
    </row>
    <row r="2816" spans="2:5" x14ac:dyDescent="0.3">
      <c r="B2816" t="str">
        <v>Atlas Shrugged II: The Strike</v>
      </c>
      <c r="C2816">
        <f>_xlfn.XLOOKUP($B2816,IMDB_Movies_2[movie_title],IMDB_Movies_2[gross])</f>
        <v>3333823</v>
      </c>
      <c r="D2816">
        <f>_xlfn.XLOOKUP($B2816,IMDB_Movies_2[movie_title],IMDB_Movies_2[budget])</f>
        <v>10000000</v>
      </c>
      <c r="E2816" s="1">
        <f t="shared" si="43"/>
        <v>-6666177</v>
      </c>
    </row>
    <row r="2817" spans="2:5" x14ac:dyDescent="0.3">
      <c r="B2817" t="str">
        <v>Romeo Is Bleeding</v>
      </c>
      <c r="C2817">
        <f>_xlfn.XLOOKUP($B2817,IMDB_Movies_2[movie_title],IMDB_Movies_2[gross])</f>
        <v>3275585</v>
      </c>
      <c r="D2817">
        <f>_xlfn.XLOOKUP($B2817,IMDB_Movies_2[movie_title],IMDB_Movies_2[budget])</f>
        <v>11500000</v>
      </c>
      <c r="E2817" s="1">
        <f t="shared" si="43"/>
        <v>-8224415</v>
      </c>
    </row>
    <row r="2818" spans="2:5" x14ac:dyDescent="0.3">
      <c r="B2818" t="str">
        <v>The Limey</v>
      </c>
      <c r="C2818">
        <f>_xlfn.XLOOKUP($B2818,IMDB_Movies_2[movie_title],IMDB_Movies_2[gross])</f>
        <v>3193102</v>
      </c>
      <c r="D2818">
        <f>_xlfn.XLOOKUP($B2818,IMDB_Movies_2[movie_title],IMDB_Movies_2[budget])</f>
        <v>9000000</v>
      </c>
      <c r="E2818" s="1">
        <f t="shared" si="43"/>
        <v>-5806898</v>
      </c>
    </row>
    <row r="2819" spans="2:5" x14ac:dyDescent="0.3">
      <c r="B2819" t="str">
        <v>Crash</v>
      </c>
      <c r="C2819">
        <f>_xlfn.XLOOKUP($B2819,IMDB_Movies_2[movie_title],IMDB_Movies_2[gross])</f>
        <v>54557348</v>
      </c>
      <c r="D2819">
        <f>_xlfn.XLOOKUP($B2819,IMDB_Movies_2[movie_title],IMDB_Movies_2[budget])</f>
        <v>6500000</v>
      </c>
      <c r="E2819" s="1">
        <f t="shared" si="43"/>
        <v>48057348</v>
      </c>
    </row>
    <row r="2820" spans="2:5" x14ac:dyDescent="0.3">
      <c r="B2820" t="str">
        <v>The House of Mirth</v>
      </c>
      <c r="C2820">
        <f>_xlfn.XLOOKUP($B2820,IMDB_Movies_2[movie_title],IMDB_Movies_2[gross])</f>
        <v>3041803</v>
      </c>
      <c r="D2820">
        <f>_xlfn.XLOOKUP($B2820,IMDB_Movies_2[movie_title],IMDB_Movies_2[budget])</f>
        <v>10000000</v>
      </c>
      <c r="E2820" s="1">
        <f t="shared" si="43"/>
        <v>-6958197</v>
      </c>
    </row>
    <row r="2821" spans="2:5" x14ac:dyDescent="0.3">
      <c r="B2821" t="str">
        <v>Malone</v>
      </c>
      <c r="C2821">
        <f>_xlfn.XLOOKUP($B2821,IMDB_Movies_2[movie_title],IMDB_Movies_2[gross])</f>
        <v>3060858</v>
      </c>
      <c r="D2821">
        <f>_xlfn.XLOOKUP($B2821,IMDB_Movies_2[movie_title],IMDB_Movies_2[budget])</f>
        <v>10000000</v>
      </c>
      <c r="E2821" s="1">
        <f t="shared" ref="E2821:E2884" si="44">C2821-D2821</f>
        <v>-6939142</v>
      </c>
    </row>
    <row r="2822" spans="2:5" x14ac:dyDescent="0.3">
      <c r="B2822" t="str">
        <v>Peaceful Warrior</v>
      </c>
      <c r="C2822">
        <f>_xlfn.XLOOKUP($B2822,IMDB_Movies_2[movie_title],IMDB_Movies_2[gross])</f>
        <v>1055654</v>
      </c>
      <c r="D2822">
        <f>_xlfn.XLOOKUP($B2822,IMDB_Movies_2[movie_title],IMDB_Movies_2[budget])</f>
        <v>10000000</v>
      </c>
      <c r="E2822" s="1">
        <f t="shared" si="44"/>
        <v>-8944346</v>
      </c>
    </row>
    <row r="2823" spans="2:5" x14ac:dyDescent="0.3">
      <c r="B2823" t="str">
        <v>Bucky Larson: Born to Be a Star</v>
      </c>
      <c r="C2823">
        <f>_xlfn.XLOOKUP($B2823,IMDB_Movies_2[movie_title],IMDB_Movies_2[gross])</f>
        <v>2331318</v>
      </c>
      <c r="D2823">
        <f>_xlfn.XLOOKUP($B2823,IMDB_Movies_2[movie_title],IMDB_Movies_2[budget])</f>
        <v>10000000</v>
      </c>
      <c r="E2823" s="1">
        <f t="shared" si="44"/>
        <v>-7668682</v>
      </c>
    </row>
    <row r="2824" spans="2:5" x14ac:dyDescent="0.3">
      <c r="B2824" t="str">
        <v>Bamboozled</v>
      </c>
      <c r="C2824">
        <f>_xlfn.XLOOKUP($B2824,IMDB_Movies_2[movie_title],IMDB_Movies_2[gross])</f>
        <v>2185266</v>
      </c>
      <c r="D2824">
        <f>_xlfn.XLOOKUP($B2824,IMDB_Movies_2[movie_title],IMDB_Movies_2[budget])</f>
        <v>10000000</v>
      </c>
      <c r="E2824" s="1">
        <f t="shared" si="44"/>
        <v>-7814734</v>
      </c>
    </row>
    <row r="2825" spans="2:5" x14ac:dyDescent="0.3">
      <c r="B2825" t="str">
        <v>The Forest</v>
      </c>
      <c r="C2825">
        <f>_xlfn.XLOOKUP($B2825,IMDB_Movies_2[movie_title],IMDB_Movies_2[gross])</f>
        <v>26583369</v>
      </c>
      <c r="D2825">
        <f>_xlfn.XLOOKUP($B2825,IMDB_Movies_2[movie_title],IMDB_Movies_2[budget])</f>
        <v>10000000</v>
      </c>
      <c r="E2825" s="1">
        <f t="shared" si="44"/>
        <v>16583369</v>
      </c>
    </row>
    <row r="2826" spans="2:5" x14ac:dyDescent="0.3">
      <c r="B2826" t="str">
        <v>Sphinx</v>
      </c>
      <c r="C2826">
        <f>_xlfn.XLOOKUP($B2826,IMDB_Movies_2[movie_title],IMDB_Movies_2[gross])</f>
        <v>800000</v>
      </c>
      <c r="D2826">
        <f>_xlfn.XLOOKUP($B2826,IMDB_Movies_2[movie_title],IMDB_Movies_2[budget])</f>
        <v>14000000</v>
      </c>
      <c r="E2826" s="1">
        <f t="shared" si="44"/>
        <v>-13200000</v>
      </c>
    </row>
    <row r="2827" spans="2:5" x14ac:dyDescent="0.3">
      <c r="B2827" t="str">
        <v>While We're Young</v>
      </c>
      <c r="C2827">
        <f>_xlfn.XLOOKUP($B2827,IMDB_Movies_2[movie_title],IMDB_Movies_2[gross])</f>
        <v>7574066</v>
      </c>
      <c r="D2827">
        <f>_xlfn.XLOOKUP($B2827,IMDB_Movies_2[movie_title],IMDB_Movies_2[budget])</f>
        <v>10000000</v>
      </c>
      <c r="E2827" s="1">
        <f t="shared" si="44"/>
        <v>-2425934</v>
      </c>
    </row>
    <row r="2828" spans="2:5" x14ac:dyDescent="0.3">
      <c r="B2828" t="str">
        <v>A Better Life</v>
      </c>
      <c r="C2828">
        <f>_xlfn.XLOOKUP($B2828,IMDB_Movies_2[movie_title],IMDB_Movies_2[gross])</f>
        <v>1754319</v>
      </c>
      <c r="D2828">
        <f>_xlfn.XLOOKUP($B2828,IMDB_Movies_2[movie_title],IMDB_Movies_2[budget])</f>
        <v>10000000</v>
      </c>
      <c r="E2828" s="1">
        <f t="shared" si="44"/>
        <v>-8245681</v>
      </c>
    </row>
    <row r="2829" spans="2:5" x14ac:dyDescent="0.3">
      <c r="B2829" t="str">
        <v>Spider</v>
      </c>
      <c r="C2829">
        <f>_xlfn.XLOOKUP($B2829,IMDB_Movies_2[movie_title],IMDB_Movies_2[gross])</f>
        <v>1641788</v>
      </c>
      <c r="D2829">
        <f>_xlfn.XLOOKUP($B2829,IMDB_Movies_2[movie_title],IMDB_Movies_2[budget])</f>
        <v>8000000</v>
      </c>
      <c r="E2829" s="1">
        <f t="shared" si="44"/>
        <v>-6358212</v>
      </c>
    </row>
    <row r="2830" spans="2:5" x14ac:dyDescent="0.3">
      <c r="B2830" t="str">
        <v>Gun Shy</v>
      </c>
      <c r="C2830">
        <f>_xlfn.XLOOKUP($B2830,IMDB_Movies_2[movie_title],IMDB_Movies_2[gross])</f>
        <v>1631839</v>
      </c>
      <c r="D2830">
        <f>_xlfn.XLOOKUP($B2830,IMDB_Movies_2[movie_title],IMDB_Movies_2[budget])</f>
        <v>10000000</v>
      </c>
      <c r="E2830" s="1">
        <f t="shared" si="44"/>
        <v>-8368161</v>
      </c>
    </row>
    <row r="2831" spans="2:5" x14ac:dyDescent="0.3">
      <c r="B2831" t="str">
        <v>Nicholas Nickleby</v>
      </c>
      <c r="C2831">
        <f>_xlfn.XLOOKUP($B2831,IMDB_Movies_2[movie_title],IMDB_Movies_2[gross])</f>
        <v>1309849</v>
      </c>
      <c r="D2831">
        <f>_xlfn.XLOOKUP($B2831,IMDB_Movies_2[movie_title],IMDB_Movies_2[budget])</f>
        <v>10000000</v>
      </c>
      <c r="E2831" s="1">
        <f t="shared" si="44"/>
        <v>-8690151</v>
      </c>
    </row>
    <row r="2832" spans="2:5" x14ac:dyDescent="0.3">
      <c r="B2832" t="str">
        <v>The Iceman</v>
      </c>
      <c r="C2832">
        <f>_xlfn.XLOOKUP($B2832,IMDB_Movies_2[movie_title],IMDB_Movies_2[gross])</f>
        <v>1939441</v>
      </c>
      <c r="D2832">
        <f>_xlfn.XLOOKUP($B2832,IMDB_Movies_2[movie_title],IMDB_Movies_2[budget])</f>
        <v>10000000</v>
      </c>
      <c r="E2832" s="1">
        <f t="shared" si="44"/>
        <v>-8060559</v>
      </c>
    </row>
    <row r="2833" spans="2:5" x14ac:dyDescent="0.3">
      <c r="B2833" t="str">
        <v>Cecil B. DeMented</v>
      </c>
      <c r="C2833">
        <f>_xlfn.XLOOKUP($B2833,IMDB_Movies_2[movie_title],IMDB_Movies_2[gross])</f>
        <v>1276984</v>
      </c>
      <c r="D2833">
        <f>_xlfn.XLOOKUP($B2833,IMDB_Movies_2[movie_title],IMDB_Movies_2[budget])</f>
        <v>10000000</v>
      </c>
      <c r="E2833" s="1">
        <f t="shared" si="44"/>
        <v>-8723016</v>
      </c>
    </row>
    <row r="2834" spans="2:5" x14ac:dyDescent="0.3">
      <c r="B2834" t="str">
        <v>Killer Joe</v>
      </c>
      <c r="C2834">
        <f>_xlfn.XLOOKUP($B2834,IMDB_Movies_2[movie_title],IMDB_Movies_2[gross])</f>
        <v>1987762</v>
      </c>
      <c r="D2834">
        <f>_xlfn.XLOOKUP($B2834,IMDB_Movies_2[movie_title],IMDB_Movies_2[budget])</f>
        <v>11000000</v>
      </c>
      <c r="E2834" s="1">
        <f t="shared" si="44"/>
        <v>-9012238</v>
      </c>
    </row>
    <row r="2835" spans="2:5" x14ac:dyDescent="0.3">
      <c r="B2835" t="str">
        <v>The Joneses</v>
      </c>
      <c r="C2835">
        <f>_xlfn.XLOOKUP($B2835,IMDB_Movies_2[movie_title],IMDB_Movies_2[gross])</f>
        <v>1474508</v>
      </c>
      <c r="D2835">
        <f>_xlfn.XLOOKUP($B2835,IMDB_Movies_2[movie_title],IMDB_Movies_2[budget])</f>
        <v>5000000</v>
      </c>
      <c r="E2835" s="1">
        <f t="shared" si="44"/>
        <v>-3525492</v>
      </c>
    </row>
    <row r="2836" spans="2:5" x14ac:dyDescent="0.3">
      <c r="B2836" t="str">
        <v>Owning Mahowny</v>
      </c>
      <c r="C2836">
        <f>_xlfn.XLOOKUP($B2836,IMDB_Movies_2[movie_title],IMDB_Movies_2[gross])</f>
        <v>1011054</v>
      </c>
      <c r="D2836">
        <f>_xlfn.XLOOKUP($B2836,IMDB_Movies_2[movie_title],IMDB_Movies_2[budget])</f>
        <v>10000000</v>
      </c>
      <c r="E2836" s="1">
        <f t="shared" si="44"/>
        <v>-8988946</v>
      </c>
    </row>
    <row r="2837" spans="2:5" x14ac:dyDescent="0.3">
      <c r="B2837" t="str">
        <v>The Brothers Solomon</v>
      </c>
      <c r="C2837">
        <f>_xlfn.XLOOKUP($B2837,IMDB_Movies_2[movie_title],IMDB_Movies_2[gross])</f>
        <v>900926</v>
      </c>
      <c r="D2837">
        <f>_xlfn.XLOOKUP($B2837,IMDB_Movies_2[movie_title],IMDB_Movies_2[budget])</f>
        <v>10000000</v>
      </c>
      <c r="E2837" s="1">
        <f t="shared" si="44"/>
        <v>-9099074</v>
      </c>
    </row>
    <row r="2838" spans="2:5" x14ac:dyDescent="0.3">
      <c r="B2838" t="str">
        <v>My Blueberry Nights</v>
      </c>
      <c r="C2838">
        <f>_xlfn.XLOOKUP($B2838,IMDB_Movies_2[movie_title],IMDB_Movies_2[gross])</f>
        <v>866778</v>
      </c>
      <c r="D2838">
        <f>_xlfn.XLOOKUP($B2838,IMDB_Movies_2[movie_title],IMDB_Movies_2[budget])</f>
        <v>10000000</v>
      </c>
      <c r="E2838" s="1">
        <f t="shared" si="44"/>
        <v>-9133222</v>
      </c>
    </row>
    <row r="2839" spans="2:5" x14ac:dyDescent="0.3">
      <c r="B2839" t="str">
        <v>Swept Away</v>
      </c>
      <c r="C2839">
        <f>_xlfn.XLOOKUP($B2839,IMDB_Movies_2[movie_title],IMDB_Movies_2[gross])</f>
        <v>598645</v>
      </c>
      <c r="D2839">
        <f>_xlfn.XLOOKUP($B2839,IMDB_Movies_2[movie_title],IMDB_Movies_2[budget])</f>
        <v>10000000</v>
      </c>
      <c r="E2839" s="1">
        <f t="shared" si="44"/>
        <v>-9401355</v>
      </c>
    </row>
    <row r="2840" spans="2:5" x14ac:dyDescent="0.3">
      <c r="B2840" t="str">
        <v>War, Inc.</v>
      </c>
      <c r="C2840">
        <f>_xlfn.XLOOKUP($B2840,IMDB_Movies_2[movie_title],IMDB_Movies_2[gross])</f>
        <v>578527</v>
      </c>
      <c r="D2840">
        <f>_xlfn.XLOOKUP($B2840,IMDB_Movies_2[movie_title],IMDB_Movies_2[budget])</f>
        <v>10000000</v>
      </c>
      <c r="E2840" s="1">
        <f t="shared" si="44"/>
        <v>-9421473</v>
      </c>
    </row>
    <row r="2841" spans="2:5" x14ac:dyDescent="0.3">
      <c r="B2841" t="str">
        <v>Shaolin Soccer</v>
      </c>
      <c r="C2841">
        <f>_xlfn.XLOOKUP($B2841,IMDB_Movies_2[movie_title],IMDB_Movies_2[gross])</f>
        <v>488872</v>
      </c>
      <c r="D2841">
        <f>_xlfn.XLOOKUP($B2841,IMDB_Movies_2[movie_title],IMDB_Movies_2[budget])</f>
        <v>10000000</v>
      </c>
      <c r="E2841" s="1">
        <f t="shared" si="44"/>
        <v>-9511128</v>
      </c>
    </row>
    <row r="2842" spans="2:5" x14ac:dyDescent="0.3">
      <c r="B2842" t="str">
        <v>The Brown Bunny</v>
      </c>
      <c r="C2842">
        <f>_xlfn.XLOOKUP($B2842,IMDB_Movies_2[movie_title],IMDB_Movies_2[gross])</f>
        <v>365734</v>
      </c>
      <c r="D2842">
        <f>_xlfn.XLOOKUP($B2842,IMDB_Movies_2[movie_title],IMDB_Movies_2[budget])</f>
        <v>10000000</v>
      </c>
      <c r="E2842" s="1">
        <f t="shared" si="44"/>
        <v>-9634266</v>
      </c>
    </row>
    <row r="2843" spans="2:5" x14ac:dyDescent="0.3">
      <c r="B2843" t="str">
        <v>The Swindle</v>
      </c>
      <c r="C2843">
        <f>_xlfn.XLOOKUP($B2843,IMDB_Movies_2[movie_title],IMDB_Movies_2[gross])</f>
        <v>231417</v>
      </c>
      <c r="D2843">
        <f>_xlfn.XLOOKUP($B2843,IMDB_Movies_2[movie_title],IMDB_Movies_2[budget])</f>
        <v>60000000</v>
      </c>
      <c r="E2843" s="1">
        <f t="shared" si="44"/>
        <v>-59768583</v>
      </c>
    </row>
    <row r="2844" spans="2:5" x14ac:dyDescent="0.3">
      <c r="B2844" t="str">
        <v>Rosewater</v>
      </c>
      <c r="C2844">
        <f>_xlfn.XLOOKUP($B2844,IMDB_Movies_2[movie_title],IMDB_Movies_2[gross])</f>
        <v>3093491</v>
      </c>
      <c r="D2844">
        <f>_xlfn.XLOOKUP($B2844,IMDB_Movies_2[movie_title],IMDB_Movies_2[budget])</f>
        <v>5000000</v>
      </c>
      <c r="E2844" s="1">
        <f t="shared" si="44"/>
        <v>-1906509</v>
      </c>
    </row>
    <row r="2845" spans="2:5" x14ac:dyDescent="0.3">
      <c r="B2845" t="str">
        <v>Imaginary Heroes</v>
      </c>
      <c r="C2845">
        <f>_xlfn.XLOOKUP($B2845,IMDB_Movies_2[movie_title],IMDB_Movies_2[gross])</f>
        <v>228524</v>
      </c>
      <c r="D2845">
        <f>_xlfn.XLOOKUP($B2845,IMDB_Movies_2[movie_title],IMDB_Movies_2[budget])</f>
        <v>4000000</v>
      </c>
      <c r="E2845" s="1">
        <f t="shared" si="44"/>
        <v>-3771476</v>
      </c>
    </row>
    <row r="2846" spans="2:5" x14ac:dyDescent="0.3">
      <c r="B2846" t="str">
        <v>High Heels and Low Lifes</v>
      </c>
      <c r="C2846">
        <f>_xlfn.XLOOKUP($B2846,IMDB_Movies_2[movie_title],IMDB_Movies_2[gross])</f>
        <v>226792</v>
      </c>
      <c r="D2846">
        <f>_xlfn.XLOOKUP($B2846,IMDB_Movies_2[movie_title],IMDB_Movies_2[budget])</f>
        <v>10000000</v>
      </c>
      <c r="E2846" s="1">
        <f t="shared" si="44"/>
        <v>-9773208</v>
      </c>
    </row>
    <row r="2847" spans="2:5" x14ac:dyDescent="0.3">
      <c r="B2847" t="str">
        <v>Severance</v>
      </c>
      <c r="C2847">
        <f>_xlfn.XLOOKUP($B2847,IMDB_Movies_2[movie_title],IMDB_Movies_2[gross])</f>
        <v>136432</v>
      </c>
      <c r="D2847">
        <f>_xlfn.XLOOKUP($B2847,IMDB_Movies_2[movie_title],IMDB_Movies_2[budget])</f>
        <v>5000000</v>
      </c>
      <c r="E2847" s="1">
        <f t="shared" si="44"/>
        <v>-4863568</v>
      </c>
    </row>
    <row r="2848" spans="2:5" x14ac:dyDescent="0.3">
      <c r="B2848" t="str">
        <v>Edmond</v>
      </c>
      <c r="C2848">
        <f>_xlfn.XLOOKUP($B2848,IMDB_Movies_2[movie_title],IMDB_Movies_2[gross])</f>
        <v>131617</v>
      </c>
      <c r="D2848">
        <f>_xlfn.XLOOKUP($B2848,IMDB_Movies_2[movie_title],IMDB_Movies_2[budget])</f>
        <v>10000000</v>
      </c>
      <c r="E2848" s="1">
        <f t="shared" si="44"/>
        <v>-9868383</v>
      </c>
    </row>
    <row r="2849" spans="2:5" x14ac:dyDescent="0.3">
      <c r="B2849" t="str">
        <v>Police Academy: Mission to Moscow</v>
      </c>
      <c r="C2849">
        <f>_xlfn.XLOOKUP($B2849,IMDB_Movies_2[movie_title],IMDB_Movies_2[gross])</f>
        <v>126247</v>
      </c>
      <c r="D2849">
        <f>_xlfn.XLOOKUP($B2849,IMDB_Movies_2[movie_title],IMDB_Movies_2[budget])</f>
        <v>6200000</v>
      </c>
      <c r="E2849" s="1">
        <f t="shared" si="44"/>
        <v>-6073753</v>
      </c>
    </row>
    <row r="2850" spans="2:5" x14ac:dyDescent="0.3">
      <c r="B2850" t="str">
        <v>Cinco de Mayo, La Batalla</v>
      </c>
      <c r="C2850">
        <f>_xlfn.XLOOKUP($B2850,IMDB_Movies_2[movie_title],IMDB_Movies_2[gross])</f>
        <v>169379</v>
      </c>
      <c r="D2850">
        <f>_xlfn.XLOOKUP($B2850,IMDB_Movies_2[movie_title],IMDB_Movies_2[budget])</f>
        <v>10000000</v>
      </c>
      <c r="E2850" s="1">
        <f t="shared" si="44"/>
        <v>-9830621</v>
      </c>
    </row>
    <row r="2851" spans="2:5" x14ac:dyDescent="0.3">
      <c r="B2851" t="str">
        <v>An Alan Smithee Film: Burn Hollywood Burn</v>
      </c>
      <c r="C2851">
        <f>_xlfn.XLOOKUP($B2851,IMDB_Movies_2[movie_title],IMDB_Movies_2[gross])</f>
        <v>15447</v>
      </c>
      <c r="D2851">
        <f>_xlfn.XLOOKUP($B2851,IMDB_Movies_2[movie_title],IMDB_Movies_2[budget])</f>
        <v>10000000</v>
      </c>
      <c r="E2851" s="1">
        <f t="shared" si="44"/>
        <v>-9984553</v>
      </c>
    </row>
    <row r="2852" spans="2:5" x14ac:dyDescent="0.3">
      <c r="B2852" t="str">
        <v>The Open Road</v>
      </c>
      <c r="C2852">
        <f>_xlfn.XLOOKUP($B2852,IMDB_Movies_2[movie_title],IMDB_Movies_2[gross])</f>
        <v>19348</v>
      </c>
      <c r="D2852">
        <f>_xlfn.XLOOKUP($B2852,IMDB_Movies_2[movie_title],IMDB_Movies_2[budget])</f>
        <v>10000000</v>
      </c>
      <c r="E2852" s="1">
        <f t="shared" si="44"/>
        <v>-9980652</v>
      </c>
    </row>
    <row r="2853" spans="2:5" x14ac:dyDescent="0.3">
      <c r="B2853" t="str">
        <v>The Good Guy</v>
      </c>
      <c r="C2853">
        <f>_xlfn.XLOOKUP($B2853,IMDB_Movies_2[movie_title],IMDB_Movies_2[gross])</f>
        <v>100503</v>
      </c>
      <c r="D2853">
        <f>_xlfn.XLOOKUP($B2853,IMDB_Movies_2[movie_title],IMDB_Movies_2[budget])</f>
        <v>8000000</v>
      </c>
      <c r="E2853" s="1">
        <f t="shared" si="44"/>
        <v>-7899497</v>
      </c>
    </row>
    <row r="2854" spans="2:5" x14ac:dyDescent="0.3">
      <c r="B2854" t="str">
        <v>Motherhood</v>
      </c>
      <c r="C2854">
        <f>_xlfn.XLOOKUP($B2854,IMDB_Movies_2[movie_title],IMDB_Movies_2[gross])</f>
        <v>92900</v>
      </c>
      <c r="D2854">
        <f>_xlfn.XLOOKUP($B2854,IMDB_Movies_2[movie_title],IMDB_Movies_2[budget])</f>
        <v>5000000</v>
      </c>
      <c r="E2854" s="1">
        <f t="shared" si="44"/>
        <v>-4907100</v>
      </c>
    </row>
    <row r="2855" spans="2:5" x14ac:dyDescent="0.3">
      <c r="B2855" t="str">
        <v>Blonde Ambition</v>
      </c>
      <c r="C2855">
        <f>_xlfn.XLOOKUP($B2855,IMDB_Movies_2[movie_title],IMDB_Movies_2[gross])</f>
        <v>5561</v>
      </c>
      <c r="D2855">
        <f>_xlfn.XLOOKUP($B2855,IMDB_Movies_2[movie_title],IMDB_Movies_2[budget])</f>
        <v>10000000</v>
      </c>
      <c r="E2855" s="1">
        <f t="shared" si="44"/>
        <v>-9994439</v>
      </c>
    </row>
    <row r="2856" spans="2:5" x14ac:dyDescent="0.3">
      <c r="B2856" t="str">
        <v>The Oxford Murders</v>
      </c>
      <c r="C2856">
        <f>_xlfn.XLOOKUP($B2856,IMDB_Movies_2[movie_title],IMDB_Movies_2[gross])</f>
        <v>3607</v>
      </c>
      <c r="D2856">
        <f>_xlfn.XLOOKUP($B2856,IMDB_Movies_2[movie_title],IMDB_Movies_2[budget])</f>
        <v>10000000</v>
      </c>
      <c r="E2856" s="1">
        <f t="shared" si="44"/>
        <v>-9996393</v>
      </c>
    </row>
    <row r="2857" spans="2:5" x14ac:dyDescent="0.3">
      <c r="B2857" t="str">
        <v>Eulogy</v>
      </c>
      <c r="C2857">
        <f>_xlfn.XLOOKUP($B2857,IMDB_Movies_2[movie_title],IMDB_Movies_2[gross])</f>
        <v>70527</v>
      </c>
      <c r="D2857">
        <f>_xlfn.XLOOKUP($B2857,IMDB_Movies_2[movie_title],IMDB_Movies_2[budget])</f>
        <v>6500000</v>
      </c>
      <c r="E2857" s="1">
        <f t="shared" si="44"/>
        <v>-6429473</v>
      </c>
    </row>
    <row r="2858" spans="2:5" x14ac:dyDescent="0.3">
      <c r="B2858" t="str">
        <v>Of Horses and Men</v>
      </c>
      <c r="C2858">
        <f>_xlfn.XLOOKUP($B2858,IMDB_Movies_2[movie_title],IMDB_Movies_2[gross])</f>
        <v>11835</v>
      </c>
      <c r="D2858">
        <f>_xlfn.XLOOKUP($B2858,IMDB_Movies_2[movie_title],IMDB_Movies_2[budget])</f>
        <v>10000000</v>
      </c>
      <c r="E2858" s="1">
        <f t="shared" si="44"/>
        <v>-9988165</v>
      </c>
    </row>
    <row r="2859" spans="2:5" x14ac:dyDescent="0.3">
      <c r="B2859" t="str">
        <v>The Good, the Bad, the Weird</v>
      </c>
      <c r="C2859">
        <f>_xlfn.XLOOKUP($B2859,IMDB_Movies_2[movie_title],IMDB_Movies_2[gross])</f>
        <v>128486</v>
      </c>
      <c r="D2859">
        <f>_xlfn.XLOOKUP($B2859,IMDB_Movies_2[movie_title],IMDB_Movies_2[budget])</f>
        <v>10000000</v>
      </c>
      <c r="E2859" s="1">
        <f t="shared" si="44"/>
        <v>-9871514</v>
      </c>
    </row>
    <row r="2860" spans="2:5" x14ac:dyDescent="0.3">
      <c r="B2860" t="str">
        <v>The Lost City</v>
      </c>
      <c r="C2860">
        <f>_xlfn.XLOOKUP($B2860,IMDB_Movies_2[movie_title],IMDB_Movies_2[gross])</f>
        <v>2483955</v>
      </c>
      <c r="D2860">
        <f>_xlfn.XLOOKUP($B2860,IMDB_Movies_2[movie_title],IMDB_Movies_2[budget])</f>
        <v>9600000</v>
      </c>
      <c r="E2860" s="1">
        <f t="shared" si="44"/>
        <v>-7116045</v>
      </c>
    </row>
    <row r="2861" spans="2:5" x14ac:dyDescent="0.3">
      <c r="B2861" t="str">
        <v>Next Friday</v>
      </c>
      <c r="C2861">
        <f>_xlfn.XLOOKUP($B2861,IMDB_Movies_2[movie_title],IMDB_Movies_2[gross])</f>
        <v>57176582</v>
      </c>
      <c r="D2861">
        <f>_xlfn.XLOOKUP($B2861,IMDB_Movies_2[movie_title],IMDB_Movies_2[budget])</f>
        <v>9500000</v>
      </c>
      <c r="E2861" s="1">
        <f t="shared" si="44"/>
        <v>47676582</v>
      </c>
    </row>
    <row r="2862" spans="2:5" x14ac:dyDescent="0.3">
      <c r="B2862" t="str">
        <v>You Only Live Twice</v>
      </c>
      <c r="C2862">
        <f>_xlfn.XLOOKUP($B2862,IMDB_Movies_2[movie_title],IMDB_Movies_2[gross])</f>
        <v>43100000</v>
      </c>
      <c r="D2862">
        <f>_xlfn.XLOOKUP($B2862,IMDB_Movies_2[movie_title],IMDB_Movies_2[budget])</f>
        <v>9500000</v>
      </c>
      <c r="E2862" s="1">
        <f t="shared" si="44"/>
        <v>33600000</v>
      </c>
    </row>
    <row r="2863" spans="2:5" x14ac:dyDescent="0.3">
      <c r="B2863" t="str">
        <v>Amour</v>
      </c>
      <c r="C2863">
        <f>_xlfn.XLOOKUP($B2863,IMDB_Movies_2[movie_title],IMDB_Movies_2[gross])</f>
        <v>225377</v>
      </c>
      <c r="D2863">
        <f>_xlfn.XLOOKUP($B2863,IMDB_Movies_2[movie_title],IMDB_Movies_2[budget])</f>
        <v>8900000</v>
      </c>
      <c r="E2863" s="1">
        <f t="shared" si="44"/>
        <v>-8674623</v>
      </c>
    </row>
    <row r="2864" spans="2:5" x14ac:dyDescent="0.3">
      <c r="B2864" t="str">
        <v>Poltergeist III</v>
      </c>
      <c r="C2864">
        <f>_xlfn.XLOOKUP($B2864,IMDB_Movies_2[movie_title],IMDB_Movies_2[gross])</f>
        <v>14114488</v>
      </c>
      <c r="D2864">
        <f>_xlfn.XLOOKUP($B2864,IMDB_Movies_2[movie_title],IMDB_Movies_2[budget])</f>
        <v>10500000</v>
      </c>
      <c r="E2864" s="1">
        <f t="shared" si="44"/>
        <v>3614488</v>
      </c>
    </row>
    <row r="2865" spans="2:5" x14ac:dyDescent="0.3">
      <c r="B2865" t="str">
        <v>It's a Mad, Mad, Mad, Mad World</v>
      </c>
      <c r="C2865">
        <f>_xlfn.XLOOKUP($B2865,IMDB_Movies_2[movie_title],IMDB_Movies_2[gross])</f>
        <v>46300000</v>
      </c>
      <c r="D2865">
        <f>_xlfn.XLOOKUP($B2865,IMDB_Movies_2[movie_title],IMDB_Movies_2[budget])</f>
        <v>9400000</v>
      </c>
      <c r="E2865" s="1">
        <f t="shared" si="44"/>
        <v>36900000</v>
      </c>
    </row>
    <row r="2866" spans="2:5" x14ac:dyDescent="0.3">
      <c r="B2866" t="str">
        <v>Richard III</v>
      </c>
      <c r="C2866">
        <f>_xlfn.XLOOKUP($B2866,IMDB_Movies_2[movie_title],IMDB_Movies_2[gross])</f>
        <v>2600000</v>
      </c>
      <c r="D2866">
        <f>_xlfn.XLOOKUP($B2866,IMDB_Movies_2[movie_title],IMDB_Movies_2[budget])</f>
        <v>6000000</v>
      </c>
      <c r="E2866" s="1">
        <f t="shared" si="44"/>
        <v>-3400000</v>
      </c>
    </row>
    <row r="2867" spans="2:5" x14ac:dyDescent="0.3">
      <c r="B2867" t="str">
        <v>Kites</v>
      </c>
      <c r="C2867">
        <f>_xlfn.XLOOKUP($B2867,IMDB_Movies_2[movie_title],IMDB_Movies_2[gross])</f>
        <v>1602466</v>
      </c>
      <c r="D2867">
        <f>_xlfn.XLOOKUP($B2867,IMDB_Movies_2[movie_title],IMDB_Movies_2[budget])</f>
        <v>600000000</v>
      </c>
      <c r="E2867" s="1">
        <f t="shared" si="44"/>
        <v>-598397534</v>
      </c>
    </row>
    <row r="2868" spans="2:5" x14ac:dyDescent="0.3">
      <c r="B2868" t="str">
        <v>Melancholia</v>
      </c>
      <c r="C2868">
        <f>_xlfn.XLOOKUP($B2868,IMDB_Movies_2[movie_title],IMDB_Movies_2[gross])</f>
        <v>3029870</v>
      </c>
      <c r="D2868">
        <f>_xlfn.XLOOKUP($B2868,IMDB_Movies_2[movie_title],IMDB_Movies_2[budget])</f>
        <v>7400000</v>
      </c>
      <c r="E2868" s="1">
        <f t="shared" si="44"/>
        <v>-4370130</v>
      </c>
    </row>
    <row r="2869" spans="2:5" x14ac:dyDescent="0.3">
      <c r="B2869" t="str">
        <v>Jab Tak Hai Jaan</v>
      </c>
      <c r="C2869">
        <f>_xlfn.XLOOKUP($B2869,IMDB_Movies_2[movie_title],IMDB_Movies_2[gross])</f>
        <v>3047539</v>
      </c>
      <c r="D2869">
        <f>_xlfn.XLOOKUP($B2869,IMDB_Movies_2[movie_title],IMDB_Movies_2[budget])</f>
        <v>7217600</v>
      </c>
      <c r="E2869" s="1">
        <f t="shared" si="44"/>
        <v>-4170061</v>
      </c>
    </row>
    <row r="2870" spans="2:5" x14ac:dyDescent="0.3">
      <c r="B2870" t="str">
        <v>Alien</v>
      </c>
      <c r="C2870">
        <f>_xlfn.XLOOKUP($B2870,IMDB_Movies_2[movie_title],IMDB_Movies_2[gross])</f>
        <v>78900000</v>
      </c>
      <c r="D2870">
        <f>_xlfn.XLOOKUP($B2870,IMDB_Movies_2[movie_title],IMDB_Movies_2[budget])</f>
        <v>11000000</v>
      </c>
      <c r="E2870" s="1">
        <f t="shared" si="44"/>
        <v>67900000</v>
      </c>
    </row>
    <row r="2871" spans="2:5" x14ac:dyDescent="0.3">
      <c r="B2871" t="str">
        <v>The Texas Chain Saw Massacre</v>
      </c>
      <c r="C2871">
        <f>_xlfn.XLOOKUP($B2871,IMDB_Movies_2[movie_title],IMDB_Movies_2[gross])</f>
        <v>30859000</v>
      </c>
      <c r="D2871">
        <f>_xlfn.XLOOKUP($B2871,IMDB_Movies_2[movie_title],IMDB_Movies_2[budget])</f>
        <v>83532</v>
      </c>
      <c r="E2871" s="1">
        <f t="shared" si="44"/>
        <v>30775468</v>
      </c>
    </row>
    <row r="2872" spans="2:5" x14ac:dyDescent="0.3">
      <c r="B2872" t="str">
        <v>The Runaways</v>
      </c>
      <c r="C2872">
        <f>_xlfn.XLOOKUP($B2872,IMDB_Movies_2[movie_title],IMDB_Movies_2[gross])</f>
        <v>3571735</v>
      </c>
      <c r="D2872">
        <f>_xlfn.XLOOKUP($B2872,IMDB_Movies_2[movie_title],IMDB_Movies_2[budget])</f>
        <v>10000000</v>
      </c>
      <c r="E2872" s="1">
        <f t="shared" si="44"/>
        <v>-6428265</v>
      </c>
    </row>
    <row r="2873" spans="2:5" x14ac:dyDescent="0.3">
      <c r="B2873" t="str">
        <v>Fiddler on the Roof</v>
      </c>
      <c r="C2873">
        <f>_xlfn.XLOOKUP($B2873,IMDB_Movies_2[movie_title],IMDB_Movies_2[gross])</f>
        <v>50000000</v>
      </c>
      <c r="D2873">
        <f>_xlfn.XLOOKUP($B2873,IMDB_Movies_2[movie_title],IMDB_Movies_2[budget])</f>
        <v>9000000</v>
      </c>
      <c r="E2873" s="1">
        <f t="shared" si="44"/>
        <v>41000000</v>
      </c>
    </row>
    <row r="2874" spans="2:5" x14ac:dyDescent="0.3">
      <c r="B2874" t="str">
        <v>Thunderball</v>
      </c>
      <c r="C2874">
        <f>_xlfn.XLOOKUP($B2874,IMDB_Movies_2[movie_title],IMDB_Movies_2[gross])</f>
        <v>63600000</v>
      </c>
      <c r="D2874">
        <f>_xlfn.XLOOKUP($B2874,IMDB_Movies_2[movie_title],IMDB_Movies_2[budget])</f>
        <v>9000000</v>
      </c>
      <c r="E2874" s="1">
        <f t="shared" si="44"/>
        <v>54600000</v>
      </c>
    </row>
    <row r="2875" spans="2:5" x14ac:dyDescent="0.3">
      <c r="B2875" t="str">
        <v>Set It Off</v>
      </c>
      <c r="C2875">
        <f>_xlfn.XLOOKUP($B2875,IMDB_Movies_2[movie_title],IMDB_Movies_2[gross])</f>
        <v>36049108</v>
      </c>
      <c r="D2875">
        <f>_xlfn.XLOOKUP($B2875,IMDB_Movies_2[movie_title],IMDB_Movies_2[budget])</f>
        <v>9000000</v>
      </c>
      <c r="E2875" s="1">
        <f t="shared" si="44"/>
        <v>27049108</v>
      </c>
    </row>
    <row r="2876" spans="2:5" x14ac:dyDescent="0.3">
      <c r="B2876" t="str">
        <v>The Best Man</v>
      </c>
      <c r="C2876">
        <f>_xlfn.XLOOKUP($B2876,IMDB_Movies_2[movie_title],IMDB_Movies_2[gross])</f>
        <v>34074895</v>
      </c>
      <c r="D2876">
        <f>_xlfn.XLOOKUP($B2876,IMDB_Movies_2[movie_title],IMDB_Movies_2[budget])</f>
        <v>9000000</v>
      </c>
      <c r="E2876" s="1">
        <f t="shared" si="44"/>
        <v>25074895</v>
      </c>
    </row>
    <row r="2877" spans="2:5" x14ac:dyDescent="0.3">
      <c r="B2877" t="str">
        <v>Child's Play</v>
      </c>
      <c r="C2877">
        <f>_xlfn.XLOOKUP($B2877,IMDB_Movies_2[movie_title],IMDB_Movies_2[gross])</f>
        <v>33244684</v>
      </c>
      <c r="D2877">
        <f>_xlfn.XLOOKUP($B2877,IMDB_Movies_2[movie_title],IMDB_Movies_2[budget])</f>
        <v>9000000</v>
      </c>
      <c r="E2877" s="1">
        <f t="shared" si="44"/>
        <v>24244684</v>
      </c>
    </row>
    <row r="2878" spans="2:5" x14ac:dyDescent="0.3">
      <c r="B2878" t="str">
        <v>Sicko</v>
      </c>
      <c r="C2878">
        <f>_xlfn.XLOOKUP($B2878,IMDB_Movies_2[movie_title],IMDB_Movies_2[gross])</f>
        <v>24530513</v>
      </c>
      <c r="D2878">
        <f>_xlfn.XLOOKUP($B2878,IMDB_Movies_2[movie_title],IMDB_Movies_2[budget])</f>
        <v>9000000</v>
      </c>
      <c r="E2878" s="1">
        <f t="shared" si="44"/>
        <v>15530513</v>
      </c>
    </row>
    <row r="2879" spans="2:5" x14ac:dyDescent="0.3">
      <c r="B2879" t="str">
        <v>The Purge: Anarchy</v>
      </c>
      <c r="C2879">
        <f>_xlfn.XLOOKUP($B2879,IMDB_Movies_2[movie_title],IMDB_Movies_2[gross])</f>
        <v>71519230</v>
      </c>
      <c r="D2879">
        <f>_xlfn.XLOOKUP($B2879,IMDB_Movies_2[movie_title],IMDB_Movies_2[budget])</f>
        <v>9000000</v>
      </c>
      <c r="E2879" s="1">
        <f t="shared" si="44"/>
        <v>62519230</v>
      </c>
    </row>
    <row r="2880" spans="2:5" x14ac:dyDescent="0.3">
      <c r="B2880" t="str">
        <v>Down to You</v>
      </c>
      <c r="C2880">
        <f>_xlfn.XLOOKUP($B2880,IMDB_Movies_2[movie_title],IMDB_Movies_2[gross])</f>
        <v>20035310</v>
      </c>
      <c r="D2880">
        <f>_xlfn.XLOOKUP($B2880,IMDB_Movies_2[movie_title],IMDB_Movies_2[budget])</f>
        <v>9000000</v>
      </c>
      <c r="E2880" s="1">
        <f t="shared" si="44"/>
        <v>11035310</v>
      </c>
    </row>
    <row r="2881" spans="2:5" x14ac:dyDescent="0.3">
      <c r="B2881" t="str">
        <v>Harold &amp; Kumar Go to White Castle</v>
      </c>
      <c r="C2881">
        <f>_xlfn.XLOOKUP($B2881,IMDB_Movies_2[movie_title],IMDB_Movies_2[gross])</f>
        <v>18225165</v>
      </c>
      <c r="D2881">
        <f>_xlfn.XLOOKUP($B2881,IMDB_Movies_2[movie_title],IMDB_Movies_2[budget])</f>
        <v>9000000</v>
      </c>
      <c r="E2881" s="1">
        <f t="shared" si="44"/>
        <v>9225165</v>
      </c>
    </row>
    <row r="2882" spans="2:5" x14ac:dyDescent="0.3">
      <c r="B2882" t="str">
        <v>The Contender</v>
      </c>
      <c r="C2882">
        <f>_xlfn.XLOOKUP($B2882,IMDB_Movies_2[movie_title],IMDB_Movies_2[gross])</f>
        <v>17804273</v>
      </c>
      <c r="D2882">
        <f>_xlfn.XLOOKUP($B2882,IMDB_Movies_2[movie_title],IMDB_Movies_2[budget])</f>
        <v>20000000</v>
      </c>
      <c r="E2882" s="1">
        <f t="shared" si="44"/>
        <v>-2195727</v>
      </c>
    </row>
    <row r="2883" spans="2:5" x14ac:dyDescent="0.3">
      <c r="B2883" t="str">
        <v>Boiler Room</v>
      </c>
      <c r="C2883">
        <f>_xlfn.XLOOKUP($B2883,IMDB_Movies_2[movie_title],IMDB_Movies_2[gross])</f>
        <v>16938179</v>
      </c>
      <c r="D2883">
        <f>_xlfn.XLOOKUP($B2883,IMDB_Movies_2[movie_title],IMDB_Movies_2[budget])</f>
        <v>8000000</v>
      </c>
      <c r="E2883" s="1">
        <f t="shared" si="44"/>
        <v>8938179</v>
      </c>
    </row>
    <row r="2884" spans="2:5" x14ac:dyDescent="0.3">
      <c r="B2884" t="str">
        <v>Black Christmas</v>
      </c>
      <c r="C2884">
        <f>_xlfn.XLOOKUP($B2884,IMDB_Movies_2[movie_title],IMDB_Movies_2[gross])</f>
        <v>16235293</v>
      </c>
      <c r="D2884">
        <f>_xlfn.XLOOKUP($B2884,IMDB_Movies_2[movie_title],IMDB_Movies_2[budget])</f>
        <v>9000000</v>
      </c>
      <c r="E2884" s="1">
        <f t="shared" si="44"/>
        <v>7235293</v>
      </c>
    </row>
    <row r="2885" spans="2:5" x14ac:dyDescent="0.3">
      <c r="B2885" t="str">
        <v>Henry V</v>
      </c>
      <c r="C2885">
        <f>_xlfn.XLOOKUP($B2885,IMDB_Movies_2[movie_title],IMDB_Movies_2[gross])</f>
        <v>10161099</v>
      </c>
      <c r="D2885">
        <f>_xlfn.XLOOKUP($B2885,IMDB_Movies_2[movie_title],IMDB_Movies_2[budget])</f>
        <v>9000000</v>
      </c>
      <c r="E2885" s="1">
        <f t="shared" ref="E2885:E2948" si="45">C2885-D2885</f>
        <v>1161099</v>
      </c>
    </row>
    <row r="2886" spans="2:5" x14ac:dyDescent="0.3">
      <c r="B2886" t="str">
        <v>The Way of the Gun</v>
      </c>
      <c r="C2886">
        <f>_xlfn.XLOOKUP($B2886,IMDB_Movies_2[movie_title],IMDB_Movies_2[gross])</f>
        <v>6047856</v>
      </c>
      <c r="D2886">
        <f>_xlfn.XLOOKUP($B2886,IMDB_Movies_2[movie_title],IMDB_Movies_2[budget])</f>
        <v>8500000</v>
      </c>
      <c r="E2886" s="1">
        <f t="shared" si="45"/>
        <v>-2452144</v>
      </c>
    </row>
    <row r="2887" spans="2:5" x14ac:dyDescent="0.3">
      <c r="B2887" t="str">
        <v>Igby Goes Down</v>
      </c>
      <c r="C2887">
        <f>_xlfn.XLOOKUP($B2887,IMDB_Movies_2[movie_title],IMDB_Movies_2[gross])</f>
        <v>4681503</v>
      </c>
      <c r="D2887">
        <f>_xlfn.XLOOKUP($B2887,IMDB_Movies_2[movie_title],IMDB_Movies_2[budget])</f>
        <v>9000000</v>
      </c>
      <c r="E2887" s="1">
        <f t="shared" si="45"/>
        <v>-4318497</v>
      </c>
    </row>
    <row r="2888" spans="2:5" x14ac:dyDescent="0.3">
      <c r="B2888" t="str">
        <v>PCU</v>
      </c>
      <c r="C2888">
        <f>_xlfn.XLOOKUP($B2888,IMDB_Movies_2[movie_title],IMDB_Movies_2[gross])</f>
        <v>4350774</v>
      </c>
      <c r="D2888">
        <f>_xlfn.XLOOKUP($B2888,IMDB_Movies_2[movie_title],IMDB_Movies_2[budget])</f>
        <v>8000000</v>
      </c>
      <c r="E2888" s="1">
        <f t="shared" si="45"/>
        <v>-3649226</v>
      </c>
    </row>
    <row r="2889" spans="2:5" x14ac:dyDescent="0.3">
      <c r="B2889" t="str">
        <v>Gracie</v>
      </c>
      <c r="C2889">
        <f>_xlfn.XLOOKUP($B2889,IMDB_Movies_2[movie_title],IMDB_Movies_2[gross])</f>
        <v>2955039</v>
      </c>
      <c r="D2889">
        <f>_xlfn.XLOOKUP($B2889,IMDB_Movies_2[movie_title],IMDB_Movies_2[budget])</f>
        <v>9000000</v>
      </c>
      <c r="E2889" s="1">
        <f t="shared" si="45"/>
        <v>-6044961</v>
      </c>
    </row>
    <row r="2890" spans="2:5" x14ac:dyDescent="0.3">
      <c r="B2890" t="str">
        <v>Trust the Man</v>
      </c>
      <c r="C2890">
        <f>_xlfn.XLOOKUP($B2890,IMDB_Movies_2[movie_title],IMDB_Movies_2[gross])</f>
        <v>1530535</v>
      </c>
      <c r="D2890">
        <f>_xlfn.XLOOKUP($B2890,IMDB_Movies_2[movie_title],IMDB_Movies_2[budget])</f>
        <v>9000000</v>
      </c>
      <c r="E2890" s="1">
        <f t="shared" si="45"/>
        <v>-7469465</v>
      </c>
    </row>
    <row r="2891" spans="2:5" x14ac:dyDescent="0.3">
      <c r="B2891" t="str">
        <v>Hamlet 2</v>
      </c>
      <c r="C2891">
        <f>_xlfn.XLOOKUP($B2891,IMDB_Movies_2[movie_title],IMDB_Movies_2[gross])</f>
        <v>4881867</v>
      </c>
      <c r="D2891">
        <f>_xlfn.XLOOKUP($B2891,IMDB_Movies_2[movie_title],IMDB_Movies_2[budget])</f>
        <v>9000000</v>
      </c>
      <c r="E2891" s="1">
        <f t="shared" si="45"/>
        <v>-4118133</v>
      </c>
    </row>
    <row r="2892" spans="2:5" x14ac:dyDescent="0.3">
      <c r="B2892" t="str">
        <v>Glee: The 3D Concert Movie</v>
      </c>
      <c r="C2892">
        <f>_xlfn.XLOOKUP($B2892,IMDB_Movies_2[movie_title],IMDB_Movies_2[gross])</f>
        <v>11860839</v>
      </c>
      <c r="D2892">
        <f>_xlfn.XLOOKUP($B2892,IMDB_Movies_2[movie_title],IMDB_Movies_2[budget])</f>
        <v>9000000</v>
      </c>
      <c r="E2892" s="1">
        <f t="shared" si="45"/>
        <v>2860839</v>
      </c>
    </row>
    <row r="2893" spans="2:5" x14ac:dyDescent="0.3">
      <c r="B2893" t="str">
        <v>The Legend of Suriyothai</v>
      </c>
      <c r="C2893">
        <f>_xlfn.XLOOKUP($B2893,IMDB_Movies_2[movie_title],IMDB_Movies_2[gross])</f>
        <v>454255</v>
      </c>
      <c r="D2893">
        <f>_xlfn.XLOOKUP($B2893,IMDB_Movies_2[movie_title],IMDB_Movies_2[budget])</f>
        <v>400000000</v>
      </c>
      <c r="E2893" s="1">
        <f t="shared" si="45"/>
        <v>-399545745</v>
      </c>
    </row>
    <row r="2894" spans="2:5" x14ac:dyDescent="0.3">
      <c r="B2894" t="str">
        <v>Two Evil Eyes</v>
      </c>
      <c r="C2894">
        <f>_xlfn.XLOOKUP($B2894,IMDB_Movies_2[movie_title],IMDB_Movies_2[gross])</f>
        <v>349618</v>
      </c>
      <c r="D2894">
        <f>_xlfn.XLOOKUP($B2894,IMDB_Movies_2[movie_title],IMDB_Movies_2[budget])</f>
        <v>9000000</v>
      </c>
      <c r="E2894" s="1">
        <f t="shared" si="45"/>
        <v>-8650382</v>
      </c>
    </row>
    <row r="2895" spans="2:5" x14ac:dyDescent="0.3">
      <c r="B2895" t="str">
        <v>All or Nothing</v>
      </c>
      <c r="C2895">
        <f>_xlfn.XLOOKUP($B2895,IMDB_Movies_2[movie_title],IMDB_Movies_2[gross])</f>
        <v>112935</v>
      </c>
      <c r="D2895">
        <f>_xlfn.XLOOKUP($B2895,IMDB_Movies_2[movie_title],IMDB_Movies_2[budget])</f>
        <v>9000000</v>
      </c>
      <c r="E2895" s="1">
        <f t="shared" si="45"/>
        <v>-8887065</v>
      </c>
    </row>
    <row r="2896" spans="2:5" x14ac:dyDescent="0.3">
      <c r="B2896" t="str">
        <v>Princess Kaiulani</v>
      </c>
      <c r="C2896">
        <f>_xlfn.XLOOKUP($B2896,IMDB_Movies_2[movie_title],IMDB_Movies_2[gross])</f>
        <v>883887</v>
      </c>
      <c r="D2896">
        <f>_xlfn.XLOOKUP($B2896,IMDB_Movies_2[movie_title],IMDB_Movies_2[budget])</f>
        <v>9000000</v>
      </c>
      <c r="E2896" s="1">
        <f t="shared" si="45"/>
        <v>-8116113</v>
      </c>
    </row>
    <row r="2897" spans="2:5" x14ac:dyDescent="0.3">
      <c r="B2897" t="str">
        <v>Opal Dream</v>
      </c>
      <c r="C2897">
        <f>_xlfn.XLOOKUP($B2897,IMDB_Movies_2[movie_title],IMDB_Movies_2[gross])</f>
        <v>13751</v>
      </c>
      <c r="D2897">
        <f>_xlfn.XLOOKUP($B2897,IMDB_Movies_2[movie_title],IMDB_Movies_2[budget])</f>
        <v>11400000</v>
      </c>
      <c r="E2897" s="1">
        <f t="shared" si="45"/>
        <v>-11386249</v>
      </c>
    </row>
    <row r="2898" spans="2:5" x14ac:dyDescent="0.3">
      <c r="B2898" t="str">
        <v>Flame and Citron</v>
      </c>
      <c r="C2898">
        <f>_xlfn.XLOOKUP($B2898,IMDB_Movies_2[movie_title],IMDB_Movies_2[gross])</f>
        <v>145109</v>
      </c>
      <c r="D2898">
        <f>_xlfn.XLOOKUP($B2898,IMDB_Movies_2[movie_title],IMDB_Movies_2[budget])</f>
        <v>45000000</v>
      </c>
      <c r="E2898" s="1">
        <f t="shared" si="45"/>
        <v>-44854891</v>
      </c>
    </row>
    <row r="2899" spans="2:5" x14ac:dyDescent="0.3">
      <c r="B2899" t="str">
        <v>Undiscovered</v>
      </c>
      <c r="C2899">
        <f>_xlfn.XLOOKUP($B2899,IMDB_Movies_2[movie_title],IMDB_Movies_2[gross])</f>
        <v>1046166</v>
      </c>
      <c r="D2899">
        <f>_xlfn.XLOOKUP($B2899,IMDB_Movies_2[movie_title],IMDB_Movies_2[budget])</f>
        <v>9000000</v>
      </c>
      <c r="E2899" s="1">
        <f t="shared" si="45"/>
        <v>-7953834</v>
      </c>
    </row>
    <row r="2900" spans="2:5" x14ac:dyDescent="0.3">
      <c r="B2900" t="str">
        <v>Crocodile Dundee</v>
      </c>
      <c r="C2900">
        <f>_xlfn.XLOOKUP($B2900,IMDB_Movies_2[movie_title],IMDB_Movies_2[gross])</f>
        <v>174635000</v>
      </c>
      <c r="D2900">
        <f>_xlfn.XLOOKUP($B2900,IMDB_Movies_2[movie_title],IMDB_Movies_2[budget])</f>
        <v>8800000</v>
      </c>
      <c r="E2900" s="1">
        <f t="shared" si="45"/>
        <v>165835000</v>
      </c>
    </row>
    <row r="2901" spans="2:5" x14ac:dyDescent="0.3">
      <c r="B2901" t="str">
        <v>Awake</v>
      </c>
      <c r="C2901">
        <f>_xlfn.XLOOKUP($B2901,IMDB_Movies_2[movie_title],IMDB_Movies_2[gross])</f>
        <v>14373825</v>
      </c>
      <c r="D2901">
        <f>_xlfn.XLOOKUP($B2901,IMDB_Movies_2[movie_title],IMDB_Movies_2[budget])</f>
        <v>8600000</v>
      </c>
      <c r="E2901" s="1">
        <f t="shared" si="45"/>
        <v>5773825</v>
      </c>
    </row>
    <row r="2902" spans="2:5" x14ac:dyDescent="0.3">
      <c r="B2902" t="str">
        <v>Skin Trade</v>
      </c>
      <c r="C2902">
        <f>_xlfn.XLOOKUP($B2902,IMDB_Movies_2[movie_title],IMDB_Movies_2[gross])</f>
        <v>162</v>
      </c>
      <c r="D2902">
        <f>_xlfn.XLOOKUP($B2902,IMDB_Movies_2[movie_title],IMDB_Movies_2[budget])</f>
        <v>9000000</v>
      </c>
      <c r="E2902" s="1">
        <f t="shared" si="45"/>
        <v>-8999838</v>
      </c>
    </row>
    <row r="2903" spans="2:5" x14ac:dyDescent="0.3">
      <c r="B2903" t="str">
        <v>Crazy Heart</v>
      </c>
      <c r="C2903">
        <f>_xlfn.XLOOKUP($B2903,IMDB_Movies_2[movie_title],IMDB_Movies_2[gross])</f>
        <v>39462438</v>
      </c>
      <c r="D2903">
        <f>_xlfn.XLOOKUP($B2903,IMDB_Movies_2[movie_title],IMDB_Movies_2[budget])</f>
        <v>7000000</v>
      </c>
      <c r="E2903" s="1">
        <f t="shared" si="45"/>
        <v>32462438</v>
      </c>
    </row>
    <row r="2904" spans="2:5" x14ac:dyDescent="0.3">
      <c r="B2904" t="str">
        <v>The Rose</v>
      </c>
      <c r="C2904">
        <f>_xlfn.XLOOKUP($B2904,IMDB_Movies_2[movie_title],IMDB_Movies_2[gross])</f>
        <v>29200000</v>
      </c>
      <c r="D2904">
        <f>_xlfn.XLOOKUP($B2904,IMDB_Movies_2[movie_title],IMDB_Movies_2[budget])</f>
        <v>8500000</v>
      </c>
      <c r="E2904" s="1">
        <f t="shared" si="45"/>
        <v>20700000</v>
      </c>
    </row>
    <row r="2905" spans="2:5" x14ac:dyDescent="0.3">
      <c r="B2905" t="str">
        <v>Baggage Claim</v>
      </c>
      <c r="C2905">
        <f>_xlfn.XLOOKUP($B2905,IMDB_Movies_2[movie_title],IMDB_Movies_2[gross])</f>
        <v>21564616</v>
      </c>
      <c r="D2905">
        <f>_xlfn.XLOOKUP($B2905,IMDB_Movies_2[movie_title],IMDB_Movies_2[budget])</f>
        <v>8500000</v>
      </c>
      <c r="E2905" s="1">
        <f t="shared" si="45"/>
        <v>13064616</v>
      </c>
    </row>
    <row r="2906" spans="2:5" x14ac:dyDescent="0.3">
      <c r="B2906" t="str">
        <v>Election</v>
      </c>
      <c r="C2906">
        <f>_xlfn.XLOOKUP($B2906,IMDB_Movies_2[movie_title],IMDB_Movies_2[gross])</f>
        <v>14879556</v>
      </c>
      <c r="D2906">
        <f>_xlfn.XLOOKUP($B2906,IMDB_Movies_2[movie_title],IMDB_Movies_2[budget])</f>
        <v>8000000</v>
      </c>
      <c r="E2906" s="1">
        <f t="shared" si="45"/>
        <v>6879556</v>
      </c>
    </row>
    <row r="2907" spans="2:5" x14ac:dyDescent="0.3">
      <c r="B2907" t="str">
        <v>The DUFF</v>
      </c>
      <c r="C2907">
        <f>_xlfn.XLOOKUP($B2907,IMDB_Movies_2[movie_title],IMDB_Movies_2[gross])</f>
        <v>34017854</v>
      </c>
      <c r="D2907">
        <f>_xlfn.XLOOKUP($B2907,IMDB_Movies_2[movie_title],IMDB_Movies_2[budget])</f>
        <v>8500000</v>
      </c>
      <c r="E2907" s="1">
        <f t="shared" si="45"/>
        <v>25517854</v>
      </c>
    </row>
    <row r="2908" spans="2:5" x14ac:dyDescent="0.3">
      <c r="B2908" t="str">
        <v>Glitter</v>
      </c>
      <c r="C2908">
        <f>_xlfn.XLOOKUP($B2908,IMDB_Movies_2[movie_title],IMDB_Movies_2[gross])</f>
        <v>4273372</v>
      </c>
      <c r="D2908">
        <f>_xlfn.XLOOKUP($B2908,IMDB_Movies_2[movie_title],IMDB_Movies_2[budget])</f>
        <v>22000000</v>
      </c>
      <c r="E2908" s="1">
        <f t="shared" si="45"/>
        <v>-17726628</v>
      </c>
    </row>
    <row r="2909" spans="2:5" x14ac:dyDescent="0.3">
      <c r="B2909" t="str">
        <v>Bright Star</v>
      </c>
      <c r="C2909">
        <f>_xlfn.XLOOKUP($B2909,IMDB_Movies_2[movie_title],IMDB_Movies_2[gross])</f>
        <v>4440055</v>
      </c>
      <c r="D2909">
        <f>_xlfn.XLOOKUP($B2909,IMDB_Movies_2[movie_title],IMDB_Movies_2[budget])</f>
        <v>8500000</v>
      </c>
      <c r="E2909" s="1">
        <f t="shared" si="45"/>
        <v>-4059945</v>
      </c>
    </row>
    <row r="2910" spans="2:5" x14ac:dyDescent="0.3">
      <c r="B2910" t="str">
        <v>My Name Is Khan</v>
      </c>
      <c r="C2910">
        <f>_xlfn.XLOOKUP($B2910,IMDB_Movies_2[movie_title],IMDB_Movies_2[gross])</f>
        <v>4018695</v>
      </c>
      <c r="D2910">
        <f>_xlfn.XLOOKUP($B2910,IMDB_Movies_2[movie_title],IMDB_Movies_2[budget])</f>
        <v>12000000</v>
      </c>
      <c r="E2910" s="1">
        <f t="shared" si="45"/>
        <v>-7981305</v>
      </c>
    </row>
    <row r="2911" spans="2:5" x14ac:dyDescent="0.3">
      <c r="B2911" t="str">
        <v>All Is Lost</v>
      </c>
      <c r="C2911">
        <f>_xlfn.XLOOKUP($B2911,IMDB_Movies_2[movie_title],IMDB_Movies_2[gross])</f>
        <v>6262942</v>
      </c>
      <c r="D2911">
        <f>_xlfn.XLOOKUP($B2911,IMDB_Movies_2[movie_title],IMDB_Movies_2[budget])</f>
        <v>9000000</v>
      </c>
      <c r="E2911" s="1">
        <f t="shared" si="45"/>
        <v>-2737058</v>
      </c>
    </row>
    <row r="2912" spans="2:5" x14ac:dyDescent="0.3">
      <c r="B2912" t="str">
        <v>Limbo</v>
      </c>
      <c r="C2912">
        <f>_xlfn.XLOOKUP($B2912,IMDB_Movies_2[movie_title],IMDB_Movies_2[gross])</f>
        <v>1997807</v>
      </c>
      <c r="D2912">
        <f>_xlfn.XLOOKUP($B2912,IMDB_Movies_2[movie_title],IMDB_Movies_2[budget])</f>
        <v>8000000</v>
      </c>
      <c r="E2912" s="1">
        <f t="shared" si="45"/>
        <v>-6002193</v>
      </c>
    </row>
    <row r="2913" spans="2:5" x14ac:dyDescent="0.3">
      <c r="B2913" t="str">
        <v>Repo! The Genetic Opera</v>
      </c>
      <c r="C2913">
        <f>_xlfn.XLOOKUP($B2913,IMDB_Movies_2[movie_title],IMDB_Movies_2[gross])</f>
        <v>140244</v>
      </c>
      <c r="D2913">
        <f>_xlfn.XLOOKUP($B2913,IMDB_Movies_2[movie_title],IMDB_Movies_2[budget])</f>
        <v>8500000</v>
      </c>
      <c r="E2913" s="1">
        <f t="shared" si="45"/>
        <v>-8359756</v>
      </c>
    </row>
    <row r="2914" spans="2:5" x14ac:dyDescent="0.3">
      <c r="B2914" t="str">
        <v>Pulp Fiction</v>
      </c>
      <c r="C2914">
        <f>_xlfn.XLOOKUP($B2914,IMDB_Movies_2[movie_title],IMDB_Movies_2[gross])</f>
        <v>107930000</v>
      </c>
      <c r="D2914">
        <f>_xlfn.XLOOKUP($B2914,IMDB_Movies_2[movie_title],IMDB_Movies_2[budget])</f>
        <v>8000000</v>
      </c>
      <c r="E2914" s="1">
        <f t="shared" si="45"/>
        <v>99930000</v>
      </c>
    </row>
    <row r="2915" spans="2:5" x14ac:dyDescent="0.3">
      <c r="B2915" t="str">
        <v>Nightcrawler</v>
      </c>
      <c r="C2915">
        <f>_xlfn.XLOOKUP($B2915,IMDB_Movies_2[movie_title],IMDB_Movies_2[gross])</f>
        <v>32279955</v>
      </c>
      <c r="D2915">
        <f>_xlfn.XLOOKUP($B2915,IMDB_Movies_2[movie_title],IMDB_Movies_2[budget])</f>
        <v>8500000</v>
      </c>
      <c r="E2915" s="1">
        <f t="shared" si="45"/>
        <v>23779955</v>
      </c>
    </row>
    <row r="2916" spans="2:5" x14ac:dyDescent="0.3">
      <c r="B2916" t="str">
        <v>Club Dread</v>
      </c>
      <c r="C2916">
        <f>_xlfn.XLOOKUP($B2916,IMDB_Movies_2[movie_title],IMDB_Movies_2[gross])</f>
        <v>4992159</v>
      </c>
      <c r="D2916">
        <f>_xlfn.XLOOKUP($B2916,IMDB_Movies_2[movie_title],IMDB_Movies_2[budget])</f>
        <v>8550000</v>
      </c>
      <c r="E2916" s="1">
        <f t="shared" si="45"/>
        <v>-3557841</v>
      </c>
    </row>
    <row r="2917" spans="2:5" x14ac:dyDescent="0.3">
      <c r="B2917" t="str">
        <v>The Sound of Music</v>
      </c>
      <c r="C2917">
        <f>_xlfn.XLOOKUP($B2917,IMDB_Movies_2[movie_title],IMDB_Movies_2[gross])</f>
        <v>163214286</v>
      </c>
      <c r="D2917">
        <f>_xlfn.XLOOKUP($B2917,IMDB_Movies_2[movie_title],IMDB_Movies_2[budget])</f>
        <v>8200000</v>
      </c>
      <c r="E2917" s="1">
        <f t="shared" si="45"/>
        <v>155014286</v>
      </c>
    </row>
    <row r="2918" spans="2:5" x14ac:dyDescent="0.3">
      <c r="B2918" t="str">
        <v>Splash</v>
      </c>
      <c r="C2918">
        <f>_xlfn.XLOOKUP($B2918,IMDB_Movies_2[movie_title],IMDB_Movies_2[gross])</f>
        <v>69800000</v>
      </c>
      <c r="D2918">
        <f>_xlfn.XLOOKUP($B2918,IMDB_Movies_2[movie_title],IMDB_Movies_2[budget])</f>
        <v>8000000</v>
      </c>
      <c r="E2918" s="1">
        <f t="shared" si="45"/>
        <v>61800000</v>
      </c>
    </row>
    <row r="2919" spans="2:5" x14ac:dyDescent="0.3">
      <c r="B2919" t="str">
        <v>Little Miss Sunshine</v>
      </c>
      <c r="C2919">
        <f>_xlfn.XLOOKUP($B2919,IMDB_Movies_2[movie_title],IMDB_Movies_2[gross])</f>
        <v>59889948</v>
      </c>
      <c r="D2919">
        <f>_xlfn.XLOOKUP($B2919,IMDB_Movies_2[movie_title],IMDB_Movies_2[budget])</f>
        <v>8000000</v>
      </c>
      <c r="E2919" s="1">
        <f t="shared" si="45"/>
        <v>51889948</v>
      </c>
    </row>
    <row r="2920" spans="2:5" x14ac:dyDescent="0.3">
      <c r="B2920" t="str">
        <v>Stand by Me</v>
      </c>
      <c r="C2920">
        <f>_xlfn.XLOOKUP($B2920,IMDB_Movies_2[movie_title],IMDB_Movies_2[gross])</f>
        <v>52287414</v>
      </c>
      <c r="D2920">
        <f>_xlfn.XLOOKUP($B2920,IMDB_Movies_2[movie_title],IMDB_Movies_2[budget])</f>
        <v>8000000</v>
      </c>
      <c r="E2920" s="1">
        <f t="shared" si="45"/>
        <v>44287414</v>
      </c>
    </row>
    <row r="2921" spans="2:5" x14ac:dyDescent="0.3">
      <c r="B2921" t="str">
        <v>28 Days Later...</v>
      </c>
      <c r="C2921">
        <f>_xlfn.XLOOKUP($B2921,IMDB_Movies_2[movie_title],IMDB_Movies_2[gross])</f>
        <v>45063889</v>
      </c>
      <c r="D2921">
        <f>_xlfn.XLOOKUP($B2921,IMDB_Movies_2[movie_title],IMDB_Movies_2[budget])</f>
        <v>8000000</v>
      </c>
      <c r="E2921" s="1">
        <f t="shared" si="45"/>
        <v>37063889</v>
      </c>
    </row>
    <row r="2922" spans="2:5" x14ac:dyDescent="0.3">
      <c r="B2922" t="str">
        <v>You Got Served</v>
      </c>
      <c r="C2922">
        <f>_xlfn.XLOOKUP($B2922,IMDB_Movies_2[movie_title],IMDB_Movies_2[gross])</f>
        <v>40066497</v>
      </c>
      <c r="D2922">
        <f>_xlfn.XLOOKUP($B2922,IMDB_Movies_2[movie_title],IMDB_Movies_2[budget])</f>
        <v>8000000</v>
      </c>
      <c r="E2922" s="1">
        <f t="shared" si="45"/>
        <v>32066497</v>
      </c>
    </row>
    <row r="2923" spans="2:5" x14ac:dyDescent="0.3">
      <c r="B2923" t="str">
        <v>Escape from Alcatraz</v>
      </c>
      <c r="C2923">
        <f>_xlfn.XLOOKUP($B2923,IMDB_Movies_2[movie_title],IMDB_Movies_2[gross])</f>
        <v>36500000</v>
      </c>
      <c r="D2923">
        <f>_xlfn.XLOOKUP($B2923,IMDB_Movies_2[movie_title],IMDB_Movies_2[budget])</f>
        <v>8000000</v>
      </c>
      <c r="E2923" s="1">
        <f t="shared" si="45"/>
        <v>28500000</v>
      </c>
    </row>
    <row r="2924" spans="2:5" x14ac:dyDescent="0.3">
      <c r="B2924" t="str">
        <v>Brown Sugar</v>
      </c>
      <c r="C2924">
        <f>_xlfn.XLOOKUP($B2924,IMDB_Movies_2[movie_title],IMDB_Movies_2[gross])</f>
        <v>27362712</v>
      </c>
      <c r="D2924">
        <f>_xlfn.XLOOKUP($B2924,IMDB_Movies_2[movie_title],IMDB_Movies_2[budget])</f>
        <v>8000000</v>
      </c>
      <c r="E2924" s="1">
        <f t="shared" si="45"/>
        <v>19362712</v>
      </c>
    </row>
    <row r="2925" spans="2:5" x14ac:dyDescent="0.3">
      <c r="B2925" t="str">
        <v>A Thin Line Between Love and Hate</v>
      </c>
      <c r="C2925">
        <f>_xlfn.XLOOKUP($B2925,IMDB_Movies_2[movie_title],IMDB_Movies_2[gross])</f>
        <v>34746109</v>
      </c>
      <c r="D2925">
        <f>_xlfn.XLOOKUP($B2925,IMDB_Movies_2[movie_title],IMDB_Movies_2[budget])</f>
        <v>8000000</v>
      </c>
      <c r="E2925" s="1">
        <f t="shared" si="45"/>
        <v>26746109</v>
      </c>
    </row>
    <row r="2926" spans="2:5" x14ac:dyDescent="0.3">
      <c r="B2926" t="str">
        <v>50/50</v>
      </c>
      <c r="C2926">
        <f>_xlfn.XLOOKUP($B2926,IMDB_Movies_2[movie_title],IMDB_Movies_2[gross])</f>
        <v>34963967</v>
      </c>
      <c r="D2926">
        <f>_xlfn.XLOOKUP($B2926,IMDB_Movies_2[movie_title],IMDB_Movies_2[budget])</f>
        <v>8000000</v>
      </c>
      <c r="E2926" s="1">
        <f t="shared" si="45"/>
        <v>26963967</v>
      </c>
    </row>
    <row r="2927" spans="2:5" x14ac:dyDescent="0.3">
      <c r="B2927" t="str">
        <v>Shutter</v>
      </c>
      <c r="C2927">
        <f>_xlfn.XLOOKUP($B2927,IMDB_Movies_2[movie_title],IMDB_Movies_2[gross])</f>
        <v>25926543</v>
      </c>
      <c r="D2927">
        <f>_xlfn.XLOOKUP($B2927,IMDB_Movies_2[movie_title],IMDB_Movies_2[budget])</f>
        <v>8000000</v>
      </c>
      <c r="E2927" s="1">
        <f t="shared" si="45"/>
        <v>17926543</v>
      </c>
    </row>
    <row r="2928" spans="2:5" x14ac:dyDescent="0.3">
      <c r="B2928" t="str">
        <v>That Awkward Moment</v>
      </c>
      <c r="C2928">
        <f>_xlfn.XLOOKUP($B2928,IMDB_Movies_2[movie_title],IMDB_Movies_2[gross])</f>
        <v>26049082</v>
      </c>
      <c r="D2928">
        <f>_xlfn.XLOOKUP($B2928,IMDB_Movies_2[movie_title],IMDB_Movies_2[budget])</f>
        <v>8000000</v>
      </c>
      <c r="E2928" s="1">
        <f t="shared" si="45"/>
        <v>18049082</v>
      </c>
    </row>
    <row r="2929" spans="2:5" x14ac:dyDescent="0.3">
      <c r="B2929" t="str">
        <v>Much Ado About Nothing</v>
      </c>
      <c r="C2929">
        <f>_xlfn.XLOOKUP($B2929,IMDB_Movies_2[movie_title],IMDB_Movies_2[gross])</f>
        <v>22551000</v>
      </c>
      <c r="D2929">
        <f>_xlfn.XLOOKUP($B2929,IMDB_Movies_2[movie_title],IMDB_Movies_2[budget])</f>
        <v>8000000</v>
      </c>
      <c r="E2929" s="1">
        <f t="shared" si="45"/>
        <v>14551000</v>
      </c>
    </row>
    <row r="2930" spans="2:5" x14ac:dyDescent="0.3">
      <c r="B2930" t="str">
        <v>On Her Majesty's Secret Service</v>
      </c>
      <c r="C2930">
        <f>_xlfn.XLOOKUP($B2930,IMDB_Movies_2[movie_title],IMDB_Movies_2[gross])</f>
        <v>22800000</v>
      </c>
      <c r="D2930">
        <f>_xlfn.XLOOKUP($B2930,IMDB_Movies_2[movie_title],IMDB_Movies_2[budget])</f>
        <v>7000000</v>
      </c>
      <c r="E2930" s="1">
        <f t="shared" si="45"/>
        <v>15800000</v>
      </c>
    </row>
    <row r="2931" spans="2:5" x14ac:dyDescent="0.3">
      <c r="B2931" t="str">
        <v>New Nightmare</v>
      </c>
      <c r="C2931">
        <f>_xlfn.XLOOKUP($B2931,IMDB_Movies_2[movie_title],IMDB_Movies_2[gross])</f>
        <v>18090181</v>
      </c>
      <c r="D2931">
        <f>_xlfn.XLOOKUP($B2931,IMDB_Movies_2[movie_title],IMDB_Movies_2[budget])</f>
        <v>8000000</v>
      </c>
      <c r="E2931" s="1">
        <f t="shared" si="45"/>
        <v>10090181</v>
      </c>
    </row>
    <row r="2932" spans="2:5" x14ac:dyDescent="0.3">
      <c r="B2932" t="str">
        <v>Drive Me Crazy</v>
      </c>
      <c r="C2932">
        <f>_xlfn.XLOOKUP($B2932,IMDB_Movies_2[movie_title],IMDB_Movies_2[gross])</f>
        <v>17843379</v>
      </c>
      <c r="D2932">
        <f>_xlfn.XLOOKUP($B2932,IMDB_Movies_2[movie_title],IMDB_Movies_2[budget])</f>
        <v>8000000</v>
      </c>
      <c r="E2932" s="1">
        <f t="shared" si="45"/>
        <v>9843379</v>
      </c>
    </row>
    <row r="2933" spans="2:5" x14ac:dyDescent="0.3">
      <c r="B2933" t="str">
        <v>Half Baked</v>
      </c>
      <c r="C2933">
        <f>_xlfn.XLOOKUP($B2933,IMDB_Movies_2[movie_title],IMDB_Movies_2[gross])</f>
        <v>17278980</v>
      </c>
      <c r="D2933">
        <f>_xlfn.XLOOKUP($B2933,IMDB_Movies_2[movie_title],IMDB_Movies_2[budget])</f>
        <v>8000000</v>
      </c>
      <c r="E2933" s="1">
        <f t="shared" si="45"/>
        <v>9278980</v>
      </c>
    </row>
    <row r="2934" spans="2:5" x14ac:dyDescent="0.3">
      <c r="B2934" t="str">
        <v>New in Town</v>
      </c>
      <c r="C2934">
        <f>_xlfn.XLOOKUP($B2934,IMDB_Movies_2[movie_title],IMDB_Movies_2[gross])</f>
        <v>16699684</v>
      </c>
      <c r="D2934">
        <f>_xlfn.XLOOKUP($B2934,IMDB_Movies_2[movie_title],IMDB_Movies_2[budget])</f>
        <v>8000000</v>
      </c>
      <c r="E2934" s="1">
        <f t="shared" si="45"/>
        <v>8699684</v>
      </c>
    </row>
    <row r="2935" spans="2:5" x14ac:dyDescent="0.3">
      <c r="B2935" t="str">
        <v>American Psycho</v>
      </c>
      <c r="C2935">
        <f>_xlfn.XLOOKUP($B2935,IMDB_Movies_2[movie_title],IMDB_Movies_2[gross])</f>
        <v>15047419</v>
      </c>
      <c r="D2935">
        <f>_xlfn.XLOOKUP($B2935,IMDB_Movies_2[movie_title],IMDB_Movies_2[budget])</f>
        <v>7000000</v>
      </c>
      <c r="E2935" s="1">
        <f t="shared" si="45"/>
        <v>8047419</v>
      </c>
    </row>
    <row r="2936" spans="2:5" x14ac:dyDescent="0.3">
      <c r="B2936" t="str">
        <v>The Good Girl</v>
      </c>
      <c r="C2936">
        <f>_xlfn.XLOOKUP($B2936,IMDB_Movies_2[movie_title],IMDB_Movies_2[gross])</f>
        <v>14015786</v>
      </c>
      <c r="D2936">
        <f>_xlfn.XLOOKUP($B2936,IMDB_Movies_2[movie_title],IMDB_Movies_2[budget])</f>
        <v>5000000</v>
      </c>
      <c r="E2936" s="1">
        <f t="shared" si="45"/>
        <v>9015786</v>
      </c>
    </row>
    <row r="2937" spans="2:5" x14ac:dyDescent="0.3">
      <c r="B2937" t="str">
        <v>The Boondock Saints II: All Saints Day</v>
      </c>
      <c r="C2937">
        <f>_xlfn.XLOOKUP($B2937,IMDB_Movies_2[movie_title],IMDB_Movies_2[gross])</f>
        <v>10269307</v>
      </c>
      <c r="D2937">
        <f>_xlfn.XLOOKUP($B2937,IMDB_Movies_2[movie_title],IMDB_Movies_2[budget])</f>
        <v>8000000</v>
      </c>
      <c r="E2937" s="1">
        <f t="shared" si="45"/>
        <v>2269307</v>
      </c>
    </row>
    <row r="2938" spans="2:5" x14ac:dyDescent="0.3">
      <c r="B2938" t="str">
        <v>Enough Said</v>
      </c>
      <c r="C2938">
        <f>_xlfn.XLOOKUP($B2938,IMDB_Movies_2[movie_title],IMDB_Movies_2[gross])</f>
        <v>17536788</v>
      </c>
      <c r="D2938">
        <f>_xlfn.XLOOKUP($B2938,IMDB_Movies_2[movie_title],IMDB_Movies_2[budget])</f>
        <v>8000000</v>
      </c>
      <c r="E2938" s="1">
        <f t="shared" si="45"/>
        <v>9536788</v>
      </c>
    </row>
    <row r="2939" spans="2:5" x14ac:dyDescent="0.3">
      <c r="B2939" t="str">
        <v>Easy A</v>
      </c>
      <c r="C2939">
        <f>_xlfn.XLOOKUP($B2939,IMDB_Movies_2[movie_title],IMDB_Movies_2[gross])</f>
        <v>58401464</v>
      </c>
      <c r="D2939">
        <f>_xlfn.XLOOKUP($B2939,IMDB_Movies_2[movie_title],IMDB_Movies_2[budget])</f>
        <v>8000000</v>
      </c>
      <c r="E2939" s="1">
        <f t="shared" si="45"/>
        <v>50401464</v>
      </c>
    </row>
    <row r="2940" spans="2:5" x14ac:dyDescent="0.3">
      <c r="B2940" t="str">
        <v>Shadow of the Vampire</v>
      </c>
      <c r="C2940">
        <f>_xlfn.XLOOKUP($B2940,IMDB_Movies_2[movie_title],IMDB_Movies_2[gross])</f>
        <v>8279017</v>
      </c>
      <c r="D2940">
        <f>_xlfn.XLOOKUP($B2940,IMDB_Movies_2[movie_title],IMDB_Movies_2[budget])</f>
        <v>8000000</v>
      </c>
      <c r="E2940" s="1">
        <f t="shared" si="45"/>
        <v>279017</v>
      </c>
    </row>
    <row r="2941" spans="2:5" x14ac:dyDescent="0.3">
      <c r="B2941" t="str">
        <v>Prom</v>
      </c>
      <c r="C2941">
        <f>_xlfn.XLOOKUP($B2941,IMDB_Movies_2[movie_title],IMDB_Movies_2[gross])</f>
        <v>10106233</v>
      </c>
      <c r="D2941">
        <f>_xlfn.XLOOKUP($B2941,IMDB_Movies_2[movie_title],IMDB_Movies_2[budget])</f>
        <v>8000000</v>
      </c>
      <c r="E2941" s="1">
        <f t="shared" si="45"/>
        <v>2106233</v>
      </c>
    </row>
    <row r="2942" spans="2:5" x14ac:dyDescent="0.3">
      <c r="B2942" t="str">
        <v>Held Up</v>
      </c>
      <c r="C2942">
        <f>_xlfn.XLOOKUP($B2942,IMDB_Movies_2[movie_title],IMDB_Movies_2[gross])</f>
        <v>4692814</v>
      </c>
      <c r="D2942">
        <f>_xlfn.XLOOKUP($B2942,IMDB_Movies_2[movie_title],IMDB_Movies_2[budget])</f>
        <v>8000000</v>
      </c>
      <c r="E2942" s="1">
        <f t="shared" si="45"/>
        <v>-3307186</v>
      </c>
    </row>
    <row r="2943" spans="2:5" x14ac:dyDescent="0.3">
      <c r="B2943" t="str">
        <v>Woman on Top</v>
      </c>
      <c r="C2943">
        <f>_xlfn.XLOOKUP($B2943,IMDB_Movies_2[movie_title],IMDB_Movies_2[gross])</f>
        <v>5018450</v>
      </c>
      <c r="D2943">
        <f>_xlfn.XLOOKUP($B2943,IMDB_Movies_2[movie_title],IMDB_Movies_2[budget])</f>
        <v>8000000</v>
      </c>
      <c r="E2943" s="1">
        <f t="shared" si="45"/>
        <v>-2981550</v>
      </c>
    </row>
    <row r="2944" spans="2:5" x14ac:dyDescent="0.3">
      <c r="B2944" t="str">
        <v>Anomalisa</v>
      </c>
      <c r="C2944">
        <f>_xlfn.XLOOKUP($B2944,IMDB_Movies_2[movie_title],IMDB_Movies_2[gross])</f>
        <v>3442820</v>
      </c>
      <c r="D2944">
        <f>_xlfn.XLOOKUP($B2944,IMDB_Movies_2[movie_title],IMDB_Movies_2[budget])</f>
        <v>8000000</v>
      </c>
      <c r="E2944" s="1">
        <f t="shared" si="45"/>
        <v>-4557180</v>
      </c>
    </row>
    <row r="2945" spans="2:5" x14ac:dyDescent="0.3">
      <c r="B2945" t="str">
        <v>Another Year</v>
      </c>
      <c r="C2945">
        <f>_xlfn.XLOOKUP($B2945,IMDB_Movies_2[movie_title],IMDB_Movies_2[gross])</f>
        <v>3205244</v>
      </c>
      <c r="D2945">
        <f>_xlfn.XLOOKUP($B2945,IMDB_Movies_2[movie_title],IMDB_Movies_2[budget])</f>
        <v>10000000</v>
      </c>
      <c r="E2945" s="1">
        <f t="shared" si="45"/>
        <v>-6794756</v>
      </c>
    </row>
    <row r="2946" spans="2:5" x14ac:dyDescent="0.3">
      <c r="B2946" t="str">
        <v>8 Women</v>
      </c>
      <c r="C2946">
        <f>_xlfn.XLOOKUP($B2946,IMDB_Movies_2[movie_title],IMDB_Movies_2[gross])</f>
        <v>3076425</v>
      </c>
      <c r="D2946">
        <f>_xlfn.XLOOKUP($B2946,IMDB_Movies_2[movie_title],IMDB_Movies_2[budget])</f>
        <v>8000000</v>
      </c>
      <c r="E2946" s="1">
        <f t="shared" si="45"/>
        <v>-4923575</v>
      </c>
    </row>
    <row r="2947" spans="2:5" x14ac:dyDescent="0.3">
      <c r="B2947" t="str">
        <v>Showdown in Little Tokyo</v>
      </c>
      <c r="C2947">
        <f>_xlfn.XLOOKUP($B2947,IMDB_Movies_2[movie_title],IMDB_Movies_2[gross])</f>
        <v>2275557</v>
      </c>
      <c r="D2947">
        <f>_xlfn.XLOOKUP($B2947,IMDB_Movies_2[movie_title],IMDB_Movies_2[budget])</f>
        <v>8000000</v>
      </c>
      <c r="E2947" s="1">
        <f t="shared" si="45"/>
        <v>-5724443</v>
      </c>
    </row>
    <row r="2948" spans="2:5" x14ac:dyDescent="0.3">
      <c r="B2948" t="str">
        <v>Clay Pigeons</v>
      </c>
      <c r="C2948">
        <f>_xlfn.XLOOKUP($B2948,IMDB_Movies_2[movie_title],IMDB_Movies_2[gross])</f>
        <v>1789892</v>
      </c>
      <c r="D2948">
        <f>_xlfn.XLOOKUP($B2948,IMDB_Movies_2[movie_title],IMDB_Movies_2[budget])</f>
        <v>8000000</v>
      </c>
      <c r="E2948" s="1">
        <f t="shared" si="45"/>
        <v>-6210108</v>
      </c>
    </row>
    <row r="2949" spans="2:5" x14ac:dyDescent="0.3">
      <c r="B2949" t="str">
        <v>It's Kind of a Funny Story</v>
      </c>
      <c r="C2949">
        <f>_xlfn.XLOOKUP($B2949,IMDB_Movies_2[movie_title],IMDB_Movies_2[gross])</f>
        <v>6350058</v>
      </c>
      <c r="D2949">
        <f>_xlfn.XLOOKUP($B2949,IMDB_Movies_2[movie_title],IMDB_Movies_2[budget])</f>
        <v>8000000</v>
      </c>
      <c r="E2949" s="1">
        <f t="shared" ref="E2949:E3012" si="46">C2949-D2949</f>
        <v>-1649942</v>
      </c>
    </row>
    <row r="2950" spans="2:5" x14ac:dyDescent="0.3">
      <c r="B2950" t="str">
        <v>Made in Dagenham</v>
      </c>
      <c r="C2950">
        <f>_xlfn.XLOOKUP($B2950,IMDB_Movies_2[movie_title],IMDB_Movies_2[gross])</f>
        <v>1094798</v>
      </c>
      <c r="D2950">
        <f>_xlfn.XLOOKUP($B2950,IMDB_Movies_2[movie_title],IMDB_Movies_2[budget])</f>
        <v>7200000</v>
      </c>
      <c r="E2950" s="1">
        <f t="shared" si="46"/>
        <v>-6105202</v>
      </c>
    </row>
    <row r="2951" spans="2:5" x14ac:dyDescent="0.3">
      <c r="B2951" t="str">
        <v>When Did You Last See Your Father?</v>
      </c>
      <c r="C2951">
        <f>_xlfn.XLOOKUP($B2951,IMDB_Movies_2[movie_title],IMDB_Movies_2[gross])</f>
        <v>1071240</v>
      </c>
      <c r="D2951">
        <f>_xlfn.XLOOKUP($B2951,IMDB_Movies_2[movie_title],IMDB_Movies_2[budget])</f>
        <v>8000000</v>
      </c>
      <c r="E2951" s="1">
        <f t="shared" si="46"/>
        <v>-6928760</v>
      </c>
    </row>
    <row r="2952" spans="2:5" x14ac:dyDescent="0.3">
      <c r="B2952" t="str">
        <v>Prefontaine</v>
      </c>
      <c r="C2952">
        <f>_xlfn.XLOOKUP($B2952,IMDB_Movies_2[movie_title],IMDB_Movies_2[gross])</f>
        <v>532190</v>
      </c>
      <c r="D2952">
        <f>_xlfn.XLOOKUP($B2952,IMDB_Movies_2[movie_title],IMDB_Movies_2[budget])</f>
        <v>8000000</v>
      </c>
      <c r="E2952" s="1">
        <f t="shared" si="46"/>
        <v>-7467810</v>
      </c>
    </row>
    <row r="2953" spans="2:5" x14ac:dyDescent="0.3">
      <c r="B2953" t="str">
        <v>The Secret of Kells</v>
      </c>
      <c r="C2953">
        <f>_xlfn.XLOOKUP($B2953,IMDB_Movies_2[movie_title],IMDB_Movies_2[gross])</f>
        <v>686383</v>
      </c>
      <c r="D2953">
        <f>_xlfn.XLOOKUP($B2953,IMDB_Movies_2[movie_title],IMDB_Movies_2[budget])</f>
        <v>6500000</v>
      </c>
      <c r="E2953" s="1">
        <f t="shared" si="46"/>
        <v>-5813617</v>
      </c>
    </row>
    <row r="2954" spans="2:5" x14ac:dyDescent="0.3">
      <c r="B2954" t="str">
        <v>Begin Again</v>
      </c>
      <c r="C2954">
        <f>_xlfn.XLOOKUP($B2954,IMDB_Movies_2[movie_title],IMDB_Movies_2[gross])</f>
        <v>16168741</v>
      </c>
      <c r="D2954">
        <f>_xlfn.XLOOKUP($B2954,IMDB_Movies_2[movie_title],IMDB_Movies_2[budget])</f>
        <v>8000000</v>
      </c>
      <c r="E2954" s="1">
        <f t="shared" si="46"/>
        <v>8168741</v>
      </c>
    </row>
    <row r="2955" spans="2:5" x14ac:dyDescent="0.3">
      <c r="B2955" t="str">
        <v>Down in the Valley</v>
      </c>
      <c r="C2955">
        <f>_xlfn.XLOOKUP($B2955,IMDB_Movies_2[movie_title],IMDB_Movies_2[gross])</f>
        <v>568695</v>
      </c>
      <c r="D2955">
        <f>_xlfn.XLOOKUP($B2955,IMDB_Movies_2[movie_title],IMDB_Movies_2[budget])</f>
        <v>8000000</v>
      </c>
      <c r="E2955" s="1">
        <f t="shared" si="46"/>
        <v>-7431305</v>
      </c>
    </row>
    <row r="2956" spans="2:5" x14ac:dyDescent="0.3">
      <c r="B2956" t="str">
        <v>Brooklyn Rules</v>
      </c>
      <c r="C2956">
        <f>_xlfn.XLOOKUP($B2956,IMDB_Movies_2[movie_title],IMDB_Movies_2[gross])</f>
        <v>398420</v>
      </c>
      <c r="D2956">
        <f>_xlfn.XLOOKUP($B2956,IMDB_Movies_2[movie_title],IMDB_Movies_2[budget])</f>
        <v>8000000</v>
      </c>
      <c r="E2956" s="1">
        <f t="shared" si="46"/>
        <v>-7601580</v>
      </c>
    </row>
    <row r="2957" spans="2:5" x14ac:dyDescent="0.3">
      <c r="B2957" t="str">
        <v>The Singing Detective</v>
      </c>
      <c r="C2957">
        <f>_xlfn.XLOOKUP($B2957,IMDB_Movies_2[movie_title],IMDB_Movies_2[gross])</f>
        <v>336456</v>
      </c>
      <c r="D2957">
        <f>_xlfn.XLOOKUP($B2957,IMDB_Movies_2[movie_title],IMDB_Movies_2[budget])</f>
        <v>8000000</v>
      </c>
      <c r="E2957" s="1">
        <f t="shared" si="46"/>
        <v>-7663544</v>
      </c>
    </row>
    <row r="2958" spans="2:5" x14ac:dyDescent="0.3">
      <c r="B2958" t="str">
        <v>Fido</v>
      </c>
      <c r="C2958">
        <f>_xlfn.XLOOKUP($B2958,IMDB_Movies_2[movie_title],IMDB_Movies_2[gross])</f>
        <v>298110</v>
      </c>
      <c r="D2958">
        <f>_xlfn.XLOOKUP($B2958,IMDB_Movies_2[movie_title],IMDB_Movies_2[budget])</f>
        <v>8000000</v>
      </c>
      <c r="E2958" s="1">
        <f t="shared" si="46"/>
        <v>-7701890</v>
      </c>
    </row>
    <row r="2959" spans="2:5" x14ac:dyDescent="0.3">
      <c r="B2959" t="str">
        <v>The Wendell Baker Story</v>
      </c>
      <c r="C2959">
        <f>_xlfn.XLOOKUP($B2959,IMDB_Movies_2[movie_title],IMDB_Movies_2[gross])</f>
        <v>127144</v>
      </c>
      <c r="D2959">
        <f>_xlfn.XLOOKUP($B2959,IMDB_Movies_2[movie_title],IMDB_Movies_2[budget])</f>
        <v>8000000</v>
      </c>
      <c r="E2959" s="1">
        <f t="shared" si="46"/>
        <v>-7872856</v>
      </c>
    </row>
    <row r="2960" spans="2:5" x14ac:dyDescent="0.3">
      <c r="B2960" t="str">
        <v>Wild Target</v>
      </c>
      <c r="C2960">
        <f>_xlfn.XLOOKUP($B2960,IMDB_Movies_2[movie_title],IMDB_Movies_2[gross])</f>
        <v>117190</v>
      </c>
      <c r="D2960">
        <f>_xlfn.XLOOKUP($B2960,IMDB_Movies_2[movie_title],IMDB_Movies_2[budget])</f>
        <v>8000000</v>
      </c>
      <c r="E2960" s="1">
        <f t="shared" si="46"/>
        <v>-7882810</v>
      </c>
    </row>
    <row r="2961" spans="2:5" x14ac:dyDescent="0.3">
      <c r="B2961" t="str">
        <v>Pathology</v>
      </c>
      <c r="C2961">
        <f>_xlfn.XLOOKUP($B2961,IMDB_Movies_2[movie_title],IMDB_Movies_2[gross])</f>
        <v>108662</v>
      </c>
      <c r="D2961">
        <f>_xlfn.XLOOKUP($B2961,IMDB_Movies_2[movie_title],IMDB_Movies_2[budget])</f>
        <v>8000000</v>
      </c>
      <c r="E2961" s="1">
        <f t="shared" si="46"/>
        <v>-7891338</v>
      </c>
    </row>
    <row r="2962" spans="2:5" x14ac:dyDescent="0.3">
      <c r="B2962" t="str">
        <v>10th &amp; Wolf</v>
      </c>
      <c r="C2962">
        <f>_xlfn.XLOOKUP($B2962,IMDB_Movies_2[movie_title],IMDB_Movies_2[gross])</f>
        <v>53481</v>
      </c>
      <c r="D2962">
        <f>_xlfn.XLOOKUP($B2962,IMDB_Movies_2[movie_title],IMDB_Movies_2[budget])</f>
        <v>8000000</v>
      </c>
      <c r="E2962" s="1">
        <f t="shared" si="46"/>
        <v>-7946519</v>
      </c>
    </row>
    <row r="2963" spans="2:5" x14ac:dyDescent="0.3">
      <c r="B2963" t="str">
        <v>Dear Wendy</v>
      </c>
      <c r="C2963">
        <f>_xlfn.XLOOKUP($B2963,IMDB_Movies_2[movie_title],IMDB_Movies_2[gross])</f>
        <v>23106</v>
      </c>
      <c r="D2963">
        <f>_xlfn.XLOOKUP($B2963,IMDB_Movies_2[movie_title],IMDB_Movies_2[budget])</f>
        <v>50000000</v>
      </c>
      <c r="E2963" s="1">
        <f t="shared" si="46"/>
        <v>-49976894</v>
      </c>
    </row>
    <row r="2964" spans="2:5" x14ac:dyDescent="0.3">
      <c r="B2964" t="str">
        <v>Aloft</v>
      </c>
      <c r="C2964">
        <f>_xlfn.XLOOKUP($B2964,IMDB_Movies_2[movie_title],IMDB_Movies_2[gross])</f>
        <v>52961</v>
      </c>
      <c r="D2964">
        <f>_xlfn.XLOOKUP($B2964,IMDB_Movies_2[movie_title],IMDB_Movies_2[budget])</f>
        <v>8000000</v>
      </c>
      <c r="E2964" s="1">
        <f t="shared" si="46"/>
        <v>-7947039</v>
      </c>
    </row>
    <row r="2965" spans="2:5" x14ac:dyDescent="0.3">
      <c r="B2965" t="str">
        <v>Akira</v>
      </c>
      <c r="C2965">
        <f>_xlfn.XLOOKUP($B2965,IMDB_Movies_2[movie_title],IMDB_Movies_2[gross])</f>
        <v>439162</v>
      </c>
      <c r="D2965">
        <f>_xlfn.XLOOKUP($B2965,IMDB_Movies_2[movie_title],IMDB_Movies_2[budget])</f>
        <v>1100000000</v>
      </c>
      <c r="E2965" s="1">
        <f t="shared" si="46"/>
        <v>-1099560838</v>
      </c>
    </row>
    <row r="2966" spans="2:5" x14ac:dyDescent="0.3">
      <c r="B2966" t="str">
        <v>Imagine Me &amp; You</v>
      </c>
      <c r="C2966">
        <f>_xlfn.XLOOKUP($B2966,IMDB_Movies_2[movie_title],IMDB_Movies_2[gross])</f>
        <v>671240</v>
      </c>
      <c r="D2966">
        <f>_xlfn.XLOOKUP($B2966,IMDB_Movies_2[movie_title],IMDB_Movies_2[budget])</f>
        <v>7900000</v>
      </c>
      <c r="E2966" s="1">
        <f t="shared" si="46"/>
        <v>-7228760</v>
      </c>
    </row>
    <row r="2967" spans="2:5" x14ac:dyDescent="0.3">
      <c r="B2967" t="str">
        <v>The Blood of Heroes</v>
      </c>
      <c r="C2967">
        <f>_xlfn.XLOOKUP($B2967,IMDB_Movies_2[movie_title],IMDB_Movies_2[gross])</f>
        <v>882290</v>
      </c>
      <c r="D2967">
        <f>_xlfn.XLOOKUP($B2967,IMDB_Movies_2[movie_title],IMDB_Movies_2[budget])</f>
        <v>10000000</v>
      </c>
      <c r="E2967" s="1">
        <f t="shared" si="46"/>
        <v>-9117710</v>
      </c>
    </row>
    <row r="2968" spans="2:5" x14ac:dyDescent="0.3">
      <c r="B2968" t="str">
        <v>Driving Miss Daisy</v>
      </c>
      <c r="C2968">
        <f>_xlfn.XLOOKUP($B2968,IMDB_Movies_2[movie_title],IMDB_Movies_2[gross])</f>
        <v>106593296</v>
      </c>
      <c r="D2968">
        <f>_xlfn.XLOOKUP($B2968,IMDB_Movies_2[movie_title],IMDB_Movies_2[budget])</f>
        <v>7500000</v>
      </c>
      <c r="E2968" s="1">
        <f t="shared" si="46"/>
        <v>99093296</v>
      </c>
    </row>
    <row r="2969" spans="2:5" x14ac:dyDescent="0.3">
      <c r="B2969" t="str">
        <v>Soul Food</v>
      </c>
      <c r="C2969">
        <f>_xlfn.XLOOKUP($B2969,IMDB_Movies_2[movie_title],IMDB_Movies_2[gross])</f>
        <v>43490057</v>
      </c>
      <c r="D2969">
        <f>_xlfn.XLOOKUP($B2969,IMDB_Movies_2[movie_title],IMDB_Movies_2[budget])</f>
        <v>7500000</v>
      </c>
      <c r="E2969" s="1">
        <f t="shared" si="46"/>
        <v>35990057</v>
      </c>
    </row>
    <row r="2970" spans="2:5" x14ac:dyDescent="0.3">
      <c r="B2970" t="str">
        <v>Rumble in the Bronx</v>
      </c>
      <c r="C2970">
        <f>_xlfn.XLOOKUP($B2970,IMDB_Movies_2[movie_title],IMDB_Movies_2[gross])</f>
        <v>32333860</v>
      </c>
      <c r="D2970">
        <f>_xlfn.XLOOKUP($B2970,IMDB_Movies_2[movie_title],IMDB_Movies_2[budget])</f>
        <v>7500000</v>
      </c>
      <c r="E2970" s="1">
        <f t="shared" si="46"/>
        <v>24833860</v>
      </c>
    </row>
    <row r="2971" spans="2:5" x14ac:dyDescent="0.3">
      <c r="B2971" t="str">
        <v>Thank You for Smoking</v>
      </c>
      <c r="C2971">
        <f>_xlfn.XLOOKUP($B2971,IMDB_Movies_2[movie_title],IMDB_Movies_2[gross])</f>
        <v>24792061</v>
      </c>
      <c r="D2971">
        <f>_xlfn.XLOOKUP($B2971,IMDB_Movies_2[movie_title],IMDB_Movies_2[budget])</f>
        <v>6500000</v>
      </c>
      <c r="E2971" s="1">
        <f t="shared" si="46"/>
        <v>18292061</v>
      </c>
    </row>
    <row r="2972" spans="2:5" x14ac:dyDescent="0.3">
      <c r="B2972" t="str">
        <v>Hostel: Part II</v>
      </c>
      <c r="C2972">
        <f>_xlfn.XLOOKUP($B2972,IMDB_Movies_2[movie_title],IMDB_Movies_2[gross])</f>
        <v>17544812</v>
      </c>
      <c r="D2972">
        <f>_xlfn.XLOOKUP($B2972,IMDB_Movies_2[movie_title],IMDB_Movies_2[budget])</f>
        <v>10000000</v>
      </c>
      <c r="E2972" s="1">
        <f t="shared" si="46"/>
        <v>7544812</v>
      </c>
    </row>
    <row r="2973" spans="2:5" x14ac:dyDescent="0.3">
      <c r="B2973" t="str">
        <v>An Education</v>
      </c>
      <c r="C2973">
        <f>_xlfn.XLOOKUP($B2973,IMDB_Movies_2[movie_title],IMDB_Movies_2[gross])</f>
        <v>12574715</v>
      </c>
      <c r="D2973">
        <f>_xlfn.XLOOKUP($B2973,IMDB_Movies_2[movie_title],IMDB_Movies_2[budget])</f>
        <v>4500000</v>
      </c>
      <c r="E2973" s="1">
        <f t="shared" si="46"/>
        <v>8074715</v>
      </c>
    </row>
    <row r="2974" spans="2:5" x14ac:dyDescent="0.3">
      <c r="B2974" t="str">
        <v>The Hotel New Hampshire</v>
      </c>
      <c r="C2974">
        <f>_xlfn.XLOOKUP($B2974,IMDB_Movies_2[movie_title],IMDB_Movies_2[gross])</f>
        <v>5100000</v>
      </c>
      <c r="D2974">
        <f>_xlfn.XLOOKUP($B2974,IMDB_Movies_2[movie_title],IMDB_Movies_2[budget])</f>
        <v>7500000</v>
      </c>
      <c r="E2974" s="1">
        <f t="shared" si="46"/>
        <v>-2400000</v>
      </c>
    </row>
    <row r="2975" spans="2:5" x14ac:dyDescent="0.3">
      <c r="B2975" t="str">
        <v>Narc</v>
      </c>
      <c r="C2975">
        <f>_xlfn.XLOOKUP($B2975,IMDB_Movies_2[movie_title],IMDB_Movies_2[gross])</f>
        <v>10460089</v>
      </c>
      <c r="D2975">
        <f>_xlfn.XLOOKUP($B2975,IMDB_Movies_2[movie_title],IMDB_Movies_2[budget])</f>
        <v>7500000</v>
      </c>
      <c r="E2975" s="1">
        <f t="shared" si="46"/>
        <v>2960089</v>
      </c>
    </row>
    <row r="2976" spans="2:5" x14ac:dyDescent="0.3">
      <c r="B2976" t="str">
        <v>Men with Brooms</v>
      </c>
      <c r="C2976">
        <f>_xlfn.XLOOKUP($B2976,IMDB_Movies_2[movie_title],IMDB_Movies_2[gross])</f>
        <v>4239767</v>
      </c>
      <c r="D2976">
        <f>_xlfn.XLOOKUP($B2976,IMDB_Movies_2[movie_title],IMDB_Movies_2[budget])</f>
        <v>7500000</v>
      </c>
      <c r="E2976" s="1">
        <f t="shared" si="46"/>
        <v>-3260233</v>
      </c>
    </row>
    <row r="2977" spans="2:5" x14ac:dyDescent="0.3">
      <c r="B2977" t="str">
        <v>Witless Protection</v>
      </c>
      <c r="C2977">
        <f>_xlfn.XLOOKUP($B2977,IMDB_Movies_2[movie_title],IMDB_Movies_2[gross])</f>
        <v>4131640</v>
      </c>
      <c r="D2977">
        <f>_xlfn.XLOOKUP($B2977,IMDB_Movies_2[movie_title],IMDB_Movies_2[budget])</f>
        <v>7500000</v>
      </c>
      <c r="E2977" s="1">
        <f t="shared" si="46"/>
        <v>-3368360</v>
      </c>
    </row>
    <row r="2978" spans="2:5" x14ac:dyDescent="0.3">
      <c r="B2978" t="str">
        <v>The Work and the Glory</v>
      </c>
      <c r="C2978">
        <f>_xlfn.XLOOKUP($B2978,IMDB_Movies_2[movie_title],IMDB_Movies_2[gross])</f>
        <v>3347439</v>
      </c>
      <c r="D2978">
        <f>_xlfn.XLOOKUP($B2978,IMDB_Movies_2[movie_title],IMDB_Movies_2[budget])</f>
        <v>7500000</v>
      </c>
      <c r="E2978" s="1">
        <f t="shared" si="46"/>
        <v>-4152561</v>
      </c>
    </row>
    <row r="2979" spans="2:5" x14ac:dyDescent="0.3">
      <c r="B2979" t="str">
        <v>Extract</v>
      </c>
      <c r="C2979">
        <f>_xlfn.XLOOKUP($B2979,IMDB_Movies_2[movie_title],IMDB_Movies_2[gross])</f>
        <v>10814185</v>
      </c>
      <c r="D2979">
        <f>_xlfn.XLOOKUP($B2979,IMDB_Movies_2[movie_title],IMDB_Movies_2[budget])</f>
        <v>8000000</v>
      </c>
      <c r="E2979" s="1">
        <f t="shared" si="46"/>
        <v>2814185</v>
      </c>
    </row>
    <row r="2980" spans="2:5" x14ac:dyDescent="0.3">
      <c r="B2980" t="str">
        <v>Alias Betty</v>
      </c>
      <c r="C2980">
        <f>_xlfn.XLOOKUP($B2980,IMDB_Movies_2[movie_title],IMDB_Movies_2[gross])</f>
        <v>206400</v>
      </c>
      <c r="D2980">
        <f>_xlfn.XLOOKUP($B2980,IMDB_Movies_2[movie_title],IMDB_Movies_2[budget])</f>
        <v>50000000</v>
      </c>
      <c r="E2980" s="1">
        <f t="shared" si="46"/>
        <v>-49793600</v>
      </c>
    </row>
    <row r="2981" spans="2:5" x14ac:dyDescent="0.3">
      <c r="B2981" t="str">
        <v>Code 46</v>
      </c>
      <c r="C2981">
        <f>_xlfn.XLOOKUP($B2981,IMDB_Movies_2[movie_title],IMDB_Movies_2[gross])</f>
        <v>197148</v>
      </c>
      <c r="D2981">
        <f>_xlfn.XLOOKUP($B2981,IMDB_Movies_2[movie_title],IMDB_Movies_2[budget])</f>
        <v>7500000</v>
      </c>
      <c r="E2981" s="1">
        <f t="shared" si="46"/>
        <v>-7302852</v>
      </c>
    </row>
    <row r="2982" spans="2:5" x14ac:dyDescent="0.3">
      <c r="B2982" t="str">
        <v>Albert Nobbs</v>
      </c>
      <c r="C2982">
        <f>_xlfn.XLOOKUP($B2982,IMDB_Movies_2[movie_title],IMDB_Movies_2[gross])</f>
        <v>3014541</v>
      </c>
      <c r="D2982">
        <f>_xlfn.XLOOKUP($B2982,IMDB_Movies_2[movie_title],IMDB_Movies_2[budget])</f>
        <v>8000000</v>
      </c>
      <c r="E2982" s="1">
        <f t="shared" si="46"/>
        <v>-4985459</v>
      </c>
    </row>
    <row r="2983" spans="2:5" x14ac:dyDescent="0.3">
      <c r="B2983" t="str">
        <v>Ta Ra Rum Pum</v>
      </c>
      <c r="C2983">
        <f>_xlfn.XLOOKUP($B2983,IMDB_Movies_2[movie_title],IMDB_Movies_2[gross])</f>
        <v>872643</v>
      </c>
      <c r="D2983">
        <f>_xlfn.XLOOKUP($B2983,IMDB_Movies_2[movie_title],IMDB_Movies_2[budget])</f>
        <v>6000000</v>
      </c>
      <c r="E2983" s="1">
        <f t="shared" si="46"/>
        <v>-5127357</v>
      </c>
    </row>
    <row r="2984" spans="2:5" x14ac:dyDescent="0.3">
      <c r="B2984" t="str">
        <v>Persepolis</v>
      </c>
      <c r="C2984">
        <f>_xlfn.XLOOKUP($B2984,IMDB_Movies_2[movie_title],IMDB_Movies_2[gross])</f>
        <v>4443403</v>
      </c>
      <c r="D2984">
        <f>_xlfn.XLOOKUP($B2984,IMDB_Movies_2[movie_title],IMDB_Movies_2[budget])</f>
        <v>7300000</v>
      </c>
      <c r="E2984" s="1">
        <f t="shared" si="46"/>
        <v>-2856597</v>
      </c>
    </row>
    <row r="2985" spans="2:5" x14ac:dyDescent="0.3">
      <c r="B2985" t="str">
        <v>The Neon Demon</v>
      </c>
      <c r="C2985">
        <f>_xlfn.XLOOKUP($B2985,IMDB_Movies_2[movie_title],IMDB_Movies_2[gross])</f>
        <v>1330827</v>
      </c>
      <c r="D2985">
        <f>_xlfn.XLOOKUP($B2985,IMDB_Movies_2[movie_title],IMDB_Movies_2[budget])</f>
        <v>7000000</v>
      </c>
      <c r="E2985" s="1">
        <f t="shared" si="46"/>
        <v>-5669173</v>
      </c>
    </row>
    <row r="2986" spans="2:5" x14ac:dyDescent="0.3">
      <c r="B2986" t="str">
        <v>Harry Brown</v>
      </c>
      <c r="C2986">
        <f>_xlfn.XLOOKUP($B2986,IMDB_Movies_2[movie_title],IMDB_Movies_2[gross])</f>
        <v>1818681</v>
      </c>
      <c r="D2986">
        <f>_xlfn.XLOOKUP($B2986,IMDB_Movies_2[movie_title],IMDB_Movies_2[budget])</f>
        <v>7300000</v>
      </c>
      <c r="E2986" s="1">
        <f t="shared" si="46"/>
        <v>-5481319</v>
      </c>
    </row>
    <row r="2987" spans="2:5" x14ac:dyDescent="0.3">
      <c r="B2987" t="str">
        <v>The Omega Code</v>
      </c>
      <c r="C2987">
        <f>_xlfn.XLOOKUP($B2987,IMDB_Movies_2[movie_title],IMDB_Movies_2[gross])</f>
        <v>12610552</v>
      </c>
      <c r="D2987">
        <f>_xlfn.XLOOKUP($B2987,IMDB_Movies_2[movie_title],IMDB_Movies_2[budget])</f>
        <v>7500000</v>
      </c>
      <c r="E2987" s="1">
        <f t="shared" si="46"/>
        <v>5110552</v>
      </c>
    </row>
    <row r="2988" spans="2:5" x14ac:dyDescent="0.3">
      <c r="B2988" t="str">
        <v>Juno</v>
      </c>
      <c r="C2988">
        <f>_xlfn.XLOOKUP($B2988,IMDB_Movies_2[movie_title],IMDB_Movies_2[gross])</f>
        <v>143492840</v>
      </c>
      <c r="D2988">
        <f>_xlfn.XLOOKUP($B2988,IMDB_Movies_2[movie_title],IMDB_Movies_2[budget])</f>
        <v>7500000</v>
      </c>
      <c r="E2988" s="1">
        <f t="shared" si="46"/>
        <v>135992840</v>
      </c>
    </row>
    <row r="2989" spans="2:5" x14ac:dyDescent="0.3">
      <c r="B2989" t="str">
        <v>Diamonds Are Forever</v>
      </c>
      <c r="C2989">
        <f>_xlfn.XLOOKUP($B2989,IMDB_Movies_2[movie_title],IMDB_Movies_2[gross])</f>
        <v>43800000</v>
      </c>
      <c r="D2989">
        <f>_xlfn.XLOOKUP($B2989,IMDB_Movies_2[movie_title],IMDB_Movies_2[budget])</f>
        <v>7200000</v>
      </c>
      <c r="E2989" s="1">
        <f t="shared" si="46"/>
        <v>36600000</v>
      </c>
    </row>
    <row r="2990" spans="2:5" x14ac:dyDescent="0.3">
      <c r="B2990" t="str">
        <v>The Godfather</v>
      </c>
      <c r="C2990">
        <f>_xlfn.XLOOKUP($B2990,IMDB_Movies_2[movie_title],IMDB_Movies_2[gross])</f>
        <v>134821952</v>
      </c>
      <c r="D2990">
        <f>_xlfn.XLOOKUP($B2990,IMDB_Movies_2[movie_title],IMDB_Movies_2[budget])</f>
        <v>6000000</v>
      </c>
      <c r="E2990" s="1">
        <f t="shared" si="46"/>
        <v>128821952</v>
      </c>
    </row>
    <row r="2991" spans="2:5" x14ac:dyDescent="0.3">
      <c r="B2991" t="str">
        <v>Flashdance</v>
      </c>
      <c r="C2991">
        <f>_xlfn.XLOOKUP($B2991,IMDB_Movies_2[movie_title],IMDB_Movies_2[gross])</f>
        <v>94900000</v>
      </c>
      <c r="D2991">
        <f>_xlfn.XLOOKUP($B2991,IMDB_Movies_2[movie_title],IMDB_Movies_2[budget])</f>
        <v>4000000</v>
      </c>
      <c r="E2991" s="1">
        <f t="shared" si="46"/>
        <v>90900000</v>
      </c>
    </row>
    <row r="2992" spans="2:5" x14ac:dyDescent="0.3">
      <c r="B2992" t="str">
        <v>500 Days of Summer</v>
      </c>
      <c r="C2992">
        <f>_xlfn.XLOOKUP($B2992,IMDB_Movies_2[movie_title],IMDB_Movies_2[gross])</f>
        <v>32391374</v>
      </c>
      <c r="D2992">
        <f>_xlfn.XLOOKUP($B2992,IMDB_Movies_2[movie_title],IMDB_Movies_2[budget])</f>
        <v>7500000</v>
      </c>
      <c r="E2992" s="1">
        <f t="shared" si="46"/>
        <v>24891374</v>
      </c>
    </row>
    <row r="2993" spans="2:5" x14ac:dyDescent="0.3">
      <c r="B2993" t="str">
        <v>The Piano</v>
      </c>
      <c r="C2993">
        <f>_xlfn.XLOOKUP($B2993,IMDB_Movies_2[movie_title],IMDB_Movies_2[gross])</f>
        <v>40158000</v>
      </c>
      <c r="D2993">
        <f>_xlfn.XLOOKUP($B2993,IMDB_Movies_2[movie_title],IMDB_Movies_2[budget])</f>
        <v>7000000</v>
      </c>
      <c r="E2993" s="1">
        <f t="shared" si="46"/>
        <v>33158000</v>
      </c>
    </row>
    <row r="2994" spans="2:5" x14ac:dyDescent="0.3">
      <c r="B2994" t="str">
        <v>Magic Mike</v>
      </c>
      <c r="C2994">
        <f>_xlfn.XLOOKUP($B2994,IMDB_Movies_2[movie_title],IMDB_Movies_2[gross])</f>
        <v>113709992</v>
      </c>
      <c r="D2994">
        <f>_xlfn.XLOOKUP($B2994,IMDB_Movies_2[movie_title],IMDB_Movies_2[budget])</f>
        <v>7000000</v>
      </c>
      <c r="E2994" s="1">
        <f t="shared" si="46"/>
        <v>106709992</v>
      </c>
    </row>
    <row r="2995" spans="2:5" x14ac:dyDescent="0.3">
      <c r="B2995" t="str">
        <v>Darkness Falls</v>
      </c>
      <c r="C2995">
        <f>_xlfn.XLOOKUP($B2995,IMDB_Movies_2[movie_title],IMDB_Movies_2[gross])</f>
        <v>32131483</v>
      </c>
      <c r="D2995">
        <f>_xlfn.XLOOKUP($B2995,IMDB_Movies_2[movie_title],IMDB_Movies_2[budget])</f>
        <v>11000000</v>
      </c>
      <c r="E2995" s="1">
        <f t="shared" si="46"/>
        <v>21131483</v>
      </c>
    </row>
    <row r="2996" spans="2:5" x14ac:dyDescent="0.3">
      <c r="B2996" t="str">
        <v>Live and Let Die</v>
      </c>
      <c r="C2996">
        <f>_xlfn.XLOOKUP($B2996,IMDB_Movies_2[movie_title],IMDB_Movies_2[gross])</f>
        <v>35400000</v>
      </c>
      <c r="D2996">
        <f>_xlfn.XLOOKUP($B2996,IMDB_Movies_2[movie_title],IMDB_Movies_2[budget])</f>
        <v>7000000</v>
      </c>
      <c r="E2996" s="1">
        <f t="shared" si="46"/>
        <v>28400000</v>
      </c>
    </row>
    <row r="2997" spans="2:5" x14ac:dyDescent="0.3">
      <c r="B2997" t="str">
        <v>My Dog Skip</v>
      </c>
      <c r="C2997">
        <f>_xlfn.XLOOKUP($B2997,IMDB_Movies_2[movie_title],IMDB_Movies_2[gross])</f>
        <v>34099640</v>
      </c>
      <c r="D2997">
        <f>_xlfn.XLOOKUP($B2997,IMDB_Movies_2[movie_title],IMDB_Movies_2[budget])</f>
        <v>5000000</v>
      </c>
      <c r="E2997" s="1">
        <f t="shared" si="46"/>
        <v>29099640</v>
      </c>
    </row>
    <row r="2998" spans="2:5" x14ac:dyDescent="0.3">
      <c r="B2998" t="str">
        <v>Jumping the Broom</v>
      </c>
      <c r="C2998">
        <f>_xlfn.XLOOKUP($B2998,IMDB_Movies_2[movie_title],IMDB_Movies_2[gross])</f>
        <v>37295394</v>
      </c>
      <c r="D2998">
        <f>_xlfn.XLOOKUP($B2998,IMDB_Movies_2[movie_title],IMDB_Movies_2[budget])</f>
        <v>6600000</v>
      </c>
      <c r="E2998" s="1">
        <f t="shared" si="46"/>
        <v>30695394</v>
      </c>
    </row>
    <row r="2999" spans="2:5" x14ac:dyDescent="0.3">
      <c r="B2999" t="str">
        <v>Good Night, and Good Luck.</v>
      </c>
      <c r="C2999">
        <f>_xlfn.XLOOKUP($B2999,IMDB_Movies_2[movie_title],IMDB_Movies_2[gross])</f>
        <v>31501218</v>
      </c>
      <c r="D2999">
        <f>_xlfn.XLOOKUP($B2999,IMDB_Movies_2[movie_title],IMDB_Movies_2[budget])</f>
        <v>7500000</v>
      </c>
      <c r="E2999" s="1">
        <f t="shared" si="46"/>
        <v>24001218</v>
      </c>
    </row>
    <row r="3000" spans="2:5" x14ac:dyDescent="0.3">
      <c r="B3000" t="str">
        <v>Capote</v>
      </c>
      <c r="C3000">
        <f>_xlfn.XLOOKUP($B3000,IMDB_Movies_2[movie_title],IMDB_Movies_2[gross])</f>
        <v>28747570</v>
      </c>
      <c r="D3000">
        <f>_xlfn.XLOOKUP($B3000,IMDB_Movies_2[movie_title],IMDB_Movies_2[budget])</f>
        <v>7000000</v>
      </c>
      <c r="E3000" s="1">
        <f t="shared" si="46"/>
        <v>21747570</v>
      </c>
    </row>
    <row r="3001" spans="2:5" x14ac:dyDescent="0.3">
      <c r="B3001" t="str">
        <v>Desperado</v>
      </c>
      <c r="C3001">
        <f>_xlfn.XLOOKUP($B3001,IMDB_Movies_2[movie_title],IMDB_Movies_2[gross])</f>
        <v>25625110</v>
      </c>
      <c r="D3001">
        <f>_xlfn.XLOOKUP($B3001,IMDB_Movies_2[movie_title],IMDB_Movies_2[budget])</f>
        <v>7000000</v>
      </c>
      <c r="E3001" s="1">
        <f t="shared" si="46"/>
        <v>18625110</v>
      </c>
    </row>
    <row r="3002" spans="2:5" x14ac:dyDescent="0.3">
      <c r="B3002" t="str">
        <v>Logan's Run</v>
      </c>
      <c r="C3002">
        <f>_xlfn.XLOOKUP($B3002,IMDB_Movies_2[movie_title],IMDB_Movies_2[gross])</f>
        <v>25000000</v>
      </c>
      <c r="D3002">
        <f>_xlfn.XLOOKUP($B3002,IMDB_Movies_2[movie_title],IMDB_Movies_2[budget])</f>
        <v>9000000</v>
      </c>
      <c r="E3002" s="1">
        <f t="shared" si="46"/>
        <v>16000000</v>
      </c>
    </row>
    <row r="3003" spans="2:5" x14ac:dyDescent="0.3">
      <c r="B3003" t="str">
        <v>The Man with the Golden Gun</v>
      </c>
      <c r="C3003">
        <f>_xlfn.XLOOKUP($B3003,IMDB_Movies_2[movie_title],IMDB_Movies_2[gross])</f>
        <v>21000000</v>
      </c>
      <c r="D3003">
        <f>_xlfn.XLOOKUP($B3003,IMDB_Movies_2[movie_title],IMDB_Movies_2[budget])</f>
        <v>13000000</v>
      </c>
      <c r="E3003" s="1">
        <f t="shared" si="46"/>
        <v>8000000</v>
      </c>
    </row>
    <row r="3004" spans="2:5" x14ac:dyDescent="0.3">
      <c r="B3004" t="str">
        <v>Action Jackson</v>
      </c>
      <c r="C3004">
        <f>_xlfn.XLOOKUP($B3004,IMDB_Movies_2[movie_title],IMDB_Movies_2[gross])</f>
        <v>20257000</v>
      </c>
      <c r="D3004">
        <f>_xlfn.XLOOKUP($B3004,IMDB_Movies_2[movie_title],IMDB_Movies_2[budget])</f>
        <v>7000000</v>
      </c>
      <c r="E3004" s="1">
        <f t="shared" si="46"/>
        <v>13257000</v>
      </c>
    </row>
    <row r="3005" spans="2:5" x14ac:dyDescent="0.3">
      <c r="B3005" t="str">
        <v>The Descent</v>
      </c>
      <c r="C3005">
        <f>_xlfn.XLOOKUP($B3005,IMDB_Movies_2[movie_title],IMDB_Movies_2[gross])</f>
        <v>26005908</v>
      </c>
      <c r="D3005">
        <f>_xlfn.XLOOKUP($B3005,IMDB_Movies_2[movie_title],IMDB_Movies_2[budget])</f>
        <v>3500000</v>
      </c>
      <c r="E3005" s="1">
        <f t="shared" si="46"/>
        <v>22505908</v>
      </c>
    </row>
    <row r="3006" spans="2:5" x14ac:dyDescent="0.3">
      <c r="B3006" t="str">
        <v>Devil's Due</v>
      </c>
      <c r="C3006">
        <f>_xlfn.XLOOKUP($B3006,IMDB_Movies_2[movie_title],IMDB_Movies_2[gross])</f>
        <v>15818967</v>
      </c>
      <c r="D3006">
        <f>_xlfn.XLOOKUP($B3006,IMDB_Movies_2[movie_title],IMDB_Movies_2[budget])</f>
        <v>7000000</v>
      </c>
      <c r="E3006" s="1">
        <f t="shared" si="46"/>
        <v>8818967</v>
      </c>
    </row>
    <row r="3007" spans="2:5" x14ac:dyDescent="0.3">
      <c r="B3007" t="str">
        <v>Flirting with Disaster</v>
      </c>
      <c r="C3007">
        <f>_xlfn.XLOOKUP($B3007,IMDB_Movies_2[movie_title],IMDB_Movies_2[gross])</f>
        <v>14891000</v>
      </c>
      <c r="D3007">
        <f>_xlfn.XLOOKUP($B3007,IMDB_Movies_2[movie_title],IMDB_Movies_2[budget])</f>
        <v>7000000</v>
      </c>
      <c r="E3007" s="1">
        <f t="shared" si="46"/>
        <v>7891000</v>
      </c>
    </row>
    <row r="3008" spans="2:5" x14ac:dyDescent="0.3">
      <c r="B3008" t="str">
        <v>The Devil's Rejects</v>
      </c>
      <c r="C3008">
        <f>_xlfn.XLOOKUP($B3008,IMDB_Movies_2[movie_title],IMDB_Movies_2[gross])</f>
        <v>16901126</v>
      </c>
      <c r="D3008">
        <f>_xlfn.XLOOKUP($B3008,IMDB_Movies_2[movie_title],IMDB_Movies_2[budget])</f>
        <v>7000000</v>
      </c>
      <c r="E3008" s="1">
        <f t="shared" si="46"/>
        <v>9901126</v>
      </c>
    </row>
    <row r="3009" spans="2:5" x14ac:dyDescent="0.3">
      <c r="B3009" t="str">
        <v>Dope</v>
      </c>
      <c r="C3009">
        <f>_xlfn.XLOOKUP($B3009,IMDB_Movies_2[movie_title],IMDB_Movies_2[gross])</f>
        <v>17474107</v>
      </c>
      <c r="D3009">
        <f>_xlfn.XLOOKUP($B3009,IMDB_Movies_2[movie_title],IMDB_Movies_2[budget])</f>
        <v>7000000</v>
      </c>
      <c r="E3009" s="1">
        <f t="shared" si="46"/>
        <v>10474107</v>
      </c>
    </row>
    <row r="3010" spans="2:5" x14ac:dyDescent="0.3">
      <c r="B3010" t="str">
        <v>In Too Deep</v>
      </c>
      <c r="C3010">
        <f>_xlfn.XLOOKUP($B3010,IMDB_Movies_2[movie_title],IMDB_Movies_2[gross])</f>
        <v>14003141</v>
      </c>
      <c r="D3010">
        <f>_xlfn.XLOOKUP($B3010,IMDB_Movies_2[movie_title],IMDB_Movies_2[budget])</f>
        <v>7000000</v>
      </c>
      <c r="E3010" s="1">
        <f t="shared" si="46"/>
        <v>7003141</v>
      </c>
    </row>
    <row r="3011" spans="2:5" x14ac:dyDescent="0.3">
      <c r="B3011" t="str">
        <v>House of 1000 Corpses</v>
      </c>
      <c r="C3011">
        <f>_xlfn.XLOOKUP($B3011,IMDB_Movies_2[movie_title],IMDB_Movies_2[gross])</f>
        <v>12583510</v>
      </c>
      <c r="D3011">
        <f>_xlfn.XLOOKUP($B3011,IMDB_Movies_2[movie_title],IMDB_Movies_2[budget])</f>
        <v>7000000</v>
      </c>
      <c r="E3011" s="1">
        <f t="shared" si="46"/>
        <v>5583510</v>
      </c>
    </row>
    <row r="3012" spans="2:5" x14ac:dyDescent="0.3">
      <c r="B3012" t="str">
        <v>A Serious Man</v>
      </c>
      <c r="C3012">
        <f>_xlfn.XLOOKUP($B3012,IMDB_Movies_2[movie_title],IMDB_Movies_2[gross])</f>
        <v>9190525</v>
      </c>
      <c r="D3012">
        <f>_xlfn.XLOOKUP($B3012,IMDB_Movies_2[movie_title],IMDB_Movies_2[budget])</f>
        <v>7000000</v>
      </c>
      <c r="E3012" s="1">
        <f t="shared" si="46"/>
        <v>2190525</v>
      </c>
    </row>
    <row r="3013" spans="2:5" x14ac:dyDescent="0.3">
      <c r="B3013" t="str">
        <v>Get Low</v>
      </c>
      <c r="C3013">
        <f>_xlfn.XLOOKUP($B3013,IMDB_Movies_2[movie_title],IMDB_Movies_2[gross])</f>
        <v>9176553</v>
      </c>
      <c r="D3013">
        <f>_xlfn.XLOOKUP($B3013,IMDB_Movies_2[movie_title],IMDB_Movies_2[budget])</f>
        <v>7500000</v>
      </c>
      <c r="E3013" s="1">
        <f t="shared" ref="E3013:E3076" si="47">C3013-D3013</f>
        <v>1676553</v>
      </c>
    </row>
    <row r="3014" spans="2:5" x14ac:dyDescent="0.3">
      <c r="B3014" t="str">
        <v>Warlock</v>
      </c>
      <c r="C3014">
        <f>_xlfn.XLOOKUP($B3014,IMDB_Movies_2[movie_title],IMDB_Movies_2[gross])</f>
        <v>9094451</v>
      </c>
      <c r="D3014">
        <f>_xlfn.XLOOKUP($B3014,IMDB_Movies_2[movie_title],IMDB_Movies_2[budget])</f>
        <v>7000000</v>
      </c>
      <c r="E3014" s="1">
        <f t="shared" si="47"/>
        <v>2094451</v>
      </c>
    </row>
    <row r="3015" spans="2:5" x14ac:dyDescent="0.3">
      <c r="B3015" t="str">
        <v>Beyond the Lights</v>
      </c>
      <c r="C3015">
        <f>_xlfn.XLOOKUP($B3015,IMDB_Movies_2[movie_title],IMDB_Movies_2[gross])</f>
        <v>14612840</v>
      </c>
      <c r="D3015">
        <f>_xlfn.XLOOKUP($B3015,IMDB_Movies_2[movie_title],IMDB_Movies_2[budget])</f>
        <v>7000000</v>
      </c>
      <c r="E3015" s="1">
        <f t="shared" si="47"/>
        <v>7612840</v>
      </c>
    </row>
    <row r="3016" spans="2:5" x14ac:dyDescent="0.3">
      <c r="B3016" t="str">
        <v>A Single Man</v>
      </c>
      <c r="C3016">
        <f>_xlfn.XLOOKUP($B3016,IMDB_Movies_2[movie_title],IMDB_Movies_2[gross])</f>
        <v>9166863</v>
      </c>
      <c r="D3016">
        <f>_xlfn.XLOOKUP($B3016,IMDB_Movies_2[movie_title],IMDB_Movies_2[budget])</f>
        <v>7000000</v>
      </c>
      <c r="E3016" s="1">
        <f t="shared" si="47"/>
        <v>2166863</v>
      </c>
    </row>
    <row r="3017" spans="2:5" x14ac:dyDescent="0.3">
      <c r="B3017" t="str">
        <v>The Last Temptation of Christ</v>
      </c>
      <c r="C3017">
        <f>_xlfn.XLOOKUP($B3017,IMDB_Movies_2[movie_title],IMDB_Movies_2[gross])</f>
        <v>8373585</v>
      </c>
      <c r="D3017">
        <f>_xlfn.XLOOKUP($B3017,IMDB_Movies_2[movie_title],IMDB_Movies_2[budget])</f>
        <v>7000000</v>
      </c>
      <c r="E3017" s="1">
        <f t="shared" si="47"/>
        <v>1373585</v>
      </c>
    </row>
    <row r="3018" spans="2:5" x14ac:dyDescent="0.3">
      <c r="B3018" t="str">
        <v>Outside Providence</v>
      </c>
      <c r="C3018">
        <f>_xlfn.XLOOKUP($B3018,IMDB_Movies_2[movie_title],IMDB_Movies_2[gross])</f>
        <v>7292175</v>
      </c>
      <c r="D3018">
        <f>_xlfn.XLOOKUP($B3018,IMDB_Movies_2[movie_title],IMDB_Movies_2[budget])</f>
        <v>7000000</v>
      </c>
      <c r="E3018" s="1">
        <f t="shared" si="47"/>
        <v>292175</v>
      </c>
    </row>
    <row r="3019" spans="2:5" x14ac:dyDescent="0.3">
      <c r="B3019" t="str">
        <v>Bride &amp; Prejudice</v>
      </c>
      <c r="C3019">
        <f>_xlfn.XLOOKUP($B3019,IMDB_Movies_2[movie_title],IMDB_Movies_2[gross])</f>
        <v>6601079</v>
      </c>
      <c r="D3019">
        <f>_xlfn.XLOOKUP($B3019,IMDB_Movies_2[movie_title],IMDB_Movies_2[budget])</f>
        <v>7000000</v>
      </c>
      <c r="E3019" s="1">
        <f t="shared" si="47"/>
        <v>-398921</v>
      </c>
    </row>
    <row r="3020" spans="2:5" x14ac:dyDescent="0.3">
      <c r="B3020" t="str">
        <v>Rabbit-Proof Fence</v>
      </c>
      <c r="C3020">
        <f>_xlfn.XLOOKUP($B3020,IMDB_Movies_2[movie_title],IMDB_Movies_2[gross])</f>
        <v>6165429</v>
      </c>
      <c r="D3020">
        <f>_xlfn.XLOOKUP($B3020,IMDB_Movies_2[movie_title],IMDB_Movies_2[budget])</f>
        <v>6000000</v>
      </c>
      <c r="E3020" s="1">
        <f t="shared" si="47"/>
        <v>165429</v>
      </c>
    </row>
    <row r="3021" spans="2:5" x14ac:dyDescent="0.3">
      <c r="B3021" t="str">
        <v>Who's Your Caddy?</v>
      </c>
      <c r="C3021">
        <f>_xlfn.XLOOKUP($B3021,IMDB_Movies_2[movie_title],IMDB_Movies_2[gross])</f>
        <v>5694308</v>
      </c>
      <c r="D3021">
        <f>_xlfn.XLOOKUP($B3021,IMDB_Movies_2[movie_title],IMDB_Movies_2[budget])</f>
        <v>7000000</v>
      </c>
      <c r="E3021" s="1">
        <f t="shared" si="47"/>
        <v>-1305692</v>
      </c>
    </row>
    <row r="3022" spans="2:5" x14ac:dyDescent="0.3">
      <c r="B3022" t="str">
        <v>Split Second</v>
      </c>
      <c r="C3022">
        <f>_xlfn.XLOOKUP($B3022,IMDB_Movies_2[movie_title],IMDB_Movies_2[gross])</f>
        <v>5430822</v>
      </c>
      <c r="D3022">
        <f>_xlfn.XLOOKUP($B3022,IMDB_Movies_2[movie_title],IMDB_Movies_2[budget])</f>
        <v>7000000</v>
      </c>
      <c r="E3022" s="1">
        <f t="shared" si="47"/>
        <v>-1569178</v>
      </c>
    </row>
    <row r="3023" spans="2:5" x14ac:dyDescent="0.3">
      <c r="B3023" t="str">
        <v>The Other Side of Heaven</v>
      </c>
      <c r="C3023">
        <f>_xlfn.XLOOKUP($B3023,IMDB_Movies_2[movie_title],IMDB_Movies_2[gross])</f>
        <v>4720371</v>
      </c>
      <c r="D3023">
        <f>_xlfn.XLOOKUP($B3023,IMDB_Movies_2[movie_title],IMDB_Movies_2[budget])</f>
        <v>7000000</v>
      </c>
      <c r="E3023" s="1">
        <f t="shared" si="47"/>
        <v>-2279629</v>
      </c>
    </row>
    <row r="3024" spans="2:5" x14ac:dyDescent="0.3">
      <c r="B3024" t="str">
        <v>Veer-Zaara</v>
      </c>
      <c r="C3024">
        <f>_xlfn.XLOOKUP($B3024,IMDB_Movies_2[movie_title],IMDB_Movies_2[gross])</f>
        <v>2921738</v>
      </c>
      <c r="D3024">
        <f>_xlfn.XLOOKUP($B3024,IMDB_Movies_2[movie_title],IMDB_Movies_2[budget])</f>
        <v>7000000</v>
      </c>
      <c r="E3024" s="1">
        <f t="shared" si="47"/>
        <v>-4078262</v>
      </c>
    </row>
    <row r="3025" spans="2:5" x14ac:dyDescent="0.3">
      <c r="B3025" t="str">
        <v>Redbelt</v>
      </c>
      <c r="C3025">
        <f>_xlfn.XLOOKUP($B3025,IMDB_Movies_2[movie_title],IMDB_Movies_2[gross])</f>
        <v>2344847</v>
      </c>
      <c r="D3025">
        <f>_xlfn.XLOOKUP($B3025,IMDB_Movies_2[movie_title],IMDB_Movies_2[budget])</f>
        <v>7000000</v>
      </c>
      <c r="E3025" s="1">
        <f t="shared" si="47"/>
        <v>-4655153</v>
      </c>
    </row>
    <row r="3026" spans="2:5" x14ac:dyDescent="0.3">
      <c r="B3026" t="str">
        <v>Cyrus</v>
      </c>
      <c r="C3026">
        <f>_xlfn.XLOOKUP($B3026,IMDB_Movies_2[movie_title],IMDB_Movies_2[gross])</f>
        <v>7455447</v>
      </c>
      <c r="D3026">
        <f>_xlfn.XLOOKUP($B3026,IMDB_Movies_2[movie_title],IMDB_Movies_2[budget])</f>
        <v>7000000</v>
      </c>
      <c r="E3026" s="1">
        <f t="shared" si="47"/>
        <v>455447</v>
      </c>
    </row>
    <row r="3027" spans="2:5" x14ac:dyDescent="0.3">
      <c r="B3027" t="str">
        <v>A Dog of Flanders</v>
      </c>
      <c r="C3027">
        <f>_xlfn.XLOOKUP($B3027,IMDB_Movies_2[movie_title],IMDB_Movies_2[gross])</f>
        <v>2148212</v>
      </c>
      <c r="D3027">
        <f>_xlfn.XLOOKUP($B3027,IMDB_Movies_2[movie_title],IMDB_Movies_2[budget])</f>
        <v>7000000</v>
      </c>
      <c r="E3027" s="1">
        <f t="shared" si="47"/>
        <v>-4851788</v>
      </c>
    </row>
    <row r="3028" spans="2:5" x14ac:dyDescent="0.3">
      <c r="B3028" t="str">
        <v>Auto Focus</v>
      </c>
      <c r="C3028">
        <f>_xlfn.XLOOKUP($B3028,IMDB_Movies_2[movie_title],IMDB_Movies_2[gross])</f>
        <v>2062066</v>
      </c>
      <c r="D3028">
        <f>_xlfn.XLOOKUP($B3028,IMDB_Movies_2[movie_title],IMDB_Movies_2[budget])</f>
        <v>7000000</v>
      </c>
      <c r="E3028" s="1">
        <f t="shared" si="47"/>
        <v>-4937934</v>
      </c>
    </row>
    <row r="3029" spans="2:5" x14ac:dyDescent="0.3">
      <c r="B3029" t="str">
        <v>Factory Girl</v>
      </c>
      <c r="C3029">
        <f>_xlfn.XLOOKUP($B3029,IMDB_Movies_2[movie_title],IMDB_Movies_2[gross])</f>
        <v>1654367</v>
      </c>
      <c r="D3029">
        <f>_xlfn.XLOOKUP($B3029,IMDB_Movies_2[movie_title],IMDB_Movies_2[budget])</f>
        <v>7000000</v>
      </c>
      <c r="E3029" s="1">
        <f t="shared" si="47"/>
        <v>-5345633</v>
      </c>
    </row>
    <row r="3030" spans="2:5" x14ac:dyDescent="0.3">
      <c r="B3030" t="str">
        <v>We Need to Talk About Kevin</v>
      </c>
      <c r="C3030">
        <f>_xlfn.XLOOKUP($B3030,IMDB_Movies_2[movie_title],IMDB_Movies_2[gross])</f>
        <v>1738692</v>
      </c>
      <c r="D3030">
        <f>_xlfn.XLOOKUP($B3030,IMDB_Movies_2[movie_title],IMDB_Movies_2[budget])</f>
        <v>7000000</v>
      </c>
      <c r="E3030" s="1">
        <f t="shared" si="47"/>
        <v>-5261308</v>
      </c>
    </row>
    <row r="3031" spans="2:5" x14ac:dyDescent="0.3">
      <c r="B3031" t="str">
        <v>The Mighty Macs</v>
      </c>
      <c r="C3031">
        <f>_xlfn.XLOOKUP($B3031,IMDB_Movies_2[movie_title],IMDB_Movies_2[gross])</f>
        <v>1889522</v>
      </c>
      <c r="D3031">
        <f>_xlfn.XLOOKUP($B3031,IMDB_Movies_2[movie_title],IMDB_Movies_2[budget])</f>
        <v>7000000</v>
      </c>
      <c r="E3031" s="1">
        <f t="shared" si="47"/>
        <v>-5110478</v>
      </c>
    </row>
    <row r="3032" spans="2:5" x14ac:dyDescent="0.3">
      <c r="B3032" t="str">
        <v>Mother and Child</v>
      </c>
      <c r="C3032">
        <f>_xlfn.XLOOKUP($B3032,IMDB_Movies_2[movie_title],IMDB_Movies_2[gross])</f>
        <v>1110286</v>
      </c>
      <c r="D3032">
        <f>_xlfn.XLOOKUP($B3032,IMDB_Movies_2[movie_title],IMDB_Movies_2[budget])</f>
        <v>4825000</v>
      </c>
      <c r="E3032" s="1">
        <f t="shared" si="47"/>
        <v>-3714714</v>
      </c>
    </row>
    <row r="3033" spans="2:5" x14ac:dyDescent="0.3">
      <c r="B3033" t="str">
        <v>March or Die</v>
      </c>
      <c r="C3033">
        <f>_xlfn.XLOOKUP($B3033,IMDB_Movies_2[movie_title],IMDB_Movies_2[gross])</f>
        <v>1000000</v>
      </c>
      <c r="D3033">
        <f>_xlfn.XLOOKUP($B3033,IMDB_Movies_2[movie_title],IMDB_Movies_2[budget])</f>
        <v>9000000</v>
      </c>
      <c r="E3033" s="1">
        <f t="shared" si="47"/>
        <v>-8000000</v>
      </c>
    </row>
    <row r="3034" spans="2:5" x14ac:dyDescent="0.3">
      <c r="B3034" t="str">
        <v>Les visiteurs</v>
      </c>
      <c r="C3034">
        <f>_xlfn.XLOOKUP($B3034,IMDB_Movies_2[movie_title],IMDB_Movies_2[gross])</f>
        <v>700000</v>
      </c>
      <c r="D3034">
        <f>_xlfn.XLOOKUP($B3034,IMDB_Movies_2[movie_title],IMDB_Movies_2[budget])</f>
        <v>50000000</v>
      </c>
      <c r="E3034" s="1">
        <f t="shared" si="47"/>
        <v>-49300000</v>
      </c>
    </row>
    <row r="3035" spans="2:5" x14ac:dyDescent="0.3">
      <c r="B3035" t="str">
        <v>Somewhere</v>
      </c>
      <c r="C3035">
        <f>_xlfn.XLOOKUP($B3035,IMDB_Movies_2[movie_title],IMDB_Movies_2[gross])</f>
        <v>1768416</v>
      </c>
      <c r="D3035">
        <f>_xlfn.XLOOKUP($B3035,IMDB_Movies_2[movie_title],IMDB_Movies_2[budget])</f>
        <v>7000000</v>
      </c>
      <c r="E3035" s="1">
        <f t="shared" si="47"/>
        <v>-5231584</v>
      </c>
    </row>
    <row r="3036" spans="2:5" x14ac:dyDescent="0.3">
      <c r="B3036" t="str">
        <v>Chairman of the Board</v>
      </c>
      <c r="C3036">
        <f>_xlfn.XLOOKUP($B3036,IMDB_Movies_2[movie_title],IMDB_Movies_2[gross])</f>
        <v>306715</v>
      </c>
      <c r="D3036">
        <f>_xlfn.XLOOKUP($B3036,IMDB_Movies_2[movie_title],IMDB_Movies_2[budget])</f>
        <v>10000000</v>
      </c>
      <c r="E3036" s="1">
        <f t="shared" si="47"/>
        <v>-9693285</v>
      </c>
    </row>
    <row r="3037" spans="2:5" x14ac:dyDescent="0.3">
      <c r="B3037" t="str">
        <v>Hesher</v>
      </c>
      <c r="C3037">
        <f>_xlfn.XLOOKUP($B3037,IMDB_Movies_2[movie_title],IMDB_Movies_2[gross])</f>
        <v>382946</v>
      </c>
      <c r="D3037">
        <f>_xlfn.XLOOKUP($B3037,IMDB_Movies_2[movie_title],IMDB_Movies_2[budget])</f>
        <v>7000000</v>
      </c>
      <c r="E3037" s="1">
        <f t="shared" si="47"/>
        <v>-6617054</v>
      </c>
    </row>
    <row r="3038" spans="2:5" x14ac:dyDescent="0.3">
      <c r="B3038" t="str">
        <v>Gerry</v>
      </c>
      <c r="C3038">
        <f>_xlfn.XLOOKUP($B3038,IMDB_Movies_2[movie_title],IMDB_Movies_2[gross])</f>
        <v>236266</v>
      </c>
      <c r="D3038">
        <f>_xlfn.XLOOKUP($B3038,IMDB_Movies_2[movie_title],IMDB_Movies_2[budget])</f>
        <v>3500000</v>
      </c>
      <c r="E3038" s="1">
        <f t="shared" si="47"/>
        <v>-3263734</v>
      </c>
    </row>
    <row r="3039" spans="2:5" x14ac:dyDescent="0.3">
      <c r="B3039" t="str">
        <v>The Heart of Me</v>
      </c>
      <c r="C3039">
        <f>_xlfn.XLOOKUP($B3039,IMDB_Movies_2[movie_title],IMDB_Movies_2[gross])</f>
        <v>196067</v>
      </c>
      <c r="D3039">
        <f>_xlfn.XLOOKUP($B3039,IMDB_Movies_2[movie_title],IMDB_Movies_2[budget])</f>
        <v>7000000</v>
      </c>
      <c r="E3039" s="1">
        <f t="shared" si="47"/>
        <v>-6803933</v>
      </c>
    </row>
    <row r="3040" spans="2:5" x14ac:dyDescent="0.3">
      <c r="B3040" t="str">
        <v>Freeheld</v>
      </c>
      <c r="C3040">
        <f>_xlfn.XLOOKUP($B3040,IMDB_Movies_2[movie_title],IMDB_Movies_2[gross])</f>
        <v>532988</v>
      </c>
      <c r="D3040">
        <f>_xlfn.XLOOKUP($B3040,IMDB_Movies_2[movie_title],IMDB_Movies_2[budget])</f>
        <v>7000000</v>
      </c>
      <c r="E3040" s="1">
        <f t="shared" si="47"/>
        <v>-6467012</v>
      </c>
    </row>
    <row r="3041" spans="2:5" x14ac:dyDescent="0.3">
      <c r="B3041" t="str">
        <v>The Extra Man</v>
      </c>
      <c r="C3041">
        <f>_xlfn.XLOOKUP($B3041,IMDB_Movies_2[movie_title],IMDB_Movies_2[gross])</f>
        <v>453079</v>
      </c>
      <c r="D3041">
        <f>_xlfn.XLOOKUP($B3041,IMDB_Movies_2[movie_title],IMDB_Movies_2[budget])</f>
        <v>7000000</v>
      </c>
      <c r="E3041" s="1">
        <f t="shared" si="47"/>
        <v>-6546921</v>
      </c>
    </row>
    <row r="3042" spans="2:5" x14ac:dyDescent="0.3">
      <c r="B3042" t="str">
        <v>Ca$h</v>
      </c>
      <c r="C3042">
        <f>_xlfn.XLOOKUP($B3042,IMDB_Movies_2[movie_title],IMDB_Movies_2[gross])</f>
        <v>46451</v>
      </c>
      <c r="D3042">
        <f>_xlfn.XLOOKUP($B3042,IMDB_Movies_2[movie_title],IMDB_Movies_2[budget])</f>
        <v>7000000</v>
      </c>
      <c r="E3042" s="1">
        <f t="shared" si="47"/>
        <v>-6953549</v>
      </c>
    </row>
    <row r="3043" spans="2:5" x14ac:dyDescent="0.3">
      <c r="B3043" t="str">
        <v>Wah-Wah</v>
      </c>
      <c r="C3043">
        <f>_xlfn.XLOOKUP($B3043,IMDB_Movies_2[movie_title],IMDB_Movies_2[gross])</f>
        <v>233103</v>
      </c>
      <c r="D3043">
        <f>_xlfn.XLOOKUP($B3043,IMDB_Movies_2[movie_title],IMDB_Movies_2[budget])</f>
        <v>7000000</v>
      </c>
      <c r="E3043" s="1">
        <f t="shared" si="47"/>
        <v>-6766897</v>
      </c>
    </row>
    <row r="3044" spans="2:5" x14ac:dyDescent="0.3">
      <c r="B3044" t="str">
        <v>Pale Rider</v>
      </c>
      <c r="C3044">
        <f>_xlfn.XLOOKUP($B3044,IMDB_Movies_2[movie_title],IMDB_Movies_2[gross])</f>
        <v>41400000</v>
      </c>
      <c r="D3044">
        <f>_xlfn.XLOOKUP($B3044,IMDB_Movies_2[movie_title],IMDB_Movies_2[budget])</f>
        <v>6900000</v>
      </c>
      <c r="E3044" s="1">
        <f t="shared" si="47"/>
        <v>34500000</v>
      </c>
    </row>
    <row r="3045" spans="2:5" x14ac:dyDescent="0.3">
      <c r="B3045" t="str">
        <v>Dazed and Confused</v>
      </c>
      <c r="C3045">
        <f>_xlfn.XLOOKUP($B3045,IMDB_Movies_2[movie_title],IMDB_Movies_2[gross])</f>
        <v>7993039</v>
      </c>
      <c r="D3045">
        <f>_xlfn.XLOOKUP($B3045,IMDB_Movies_2[movie_title],IMDB_Movies_2[budget])</f>
        <v>6900000</v>
      </c>
      <c r="E3045" s="1">
        <f t="shared" si="47"/>
        <v>1093039</v>
      </c>
    </row>
    <row r="3046" spans="2:5" x14ac:dyDescent="0.3">
      <c r="B3046" t="str">
        <v>Aimee &amp; Jaguar</v>
      </c>
      <c r="C3046">
        <f>_xlfn.XLOOKUP($B3046,IMDB_Movies_2[movie_title],IMDB_Movies_2[gross])</f>
        <v>927107</v>
      </c>
      <c r="D3046">
        <f>_xlfn.XLOOKUP($B3046,IMDB_Movies_2[movie_title],IMDB_Movies_2[budget])</f>
        <v>15000000</v>
      </c>
      <c r="E3046" s="1">
        <f t="shared" si="47"/>
        <v>-14072893</v>
      </c>
    </row>
    <row r="3047" spans="2:5" x14ac:dyDescent="0.3">
      <c r="B3047" t="str">
        <v>The Chumscrubber</v>
      </c>
      <c r="C3047">
        <f>_xlfn.XLOOKUP($B3047,IMDB_Movies_2[movie_title],IMDB_Movies_2[gross])</f>
        <v>49526</v>
      </c>
      <c r="D3047">
        <f>_xlfn.XLOOKUP($B3047,IMDB_Movies_2[movie_title],IMDB_Movies_2[budget])</f>
        <v>6800000</v>
      </c>
      <c r="E3047" s="1">
        <f t="shared" si="47"/>
        <v>-6750474</v>
      </c>
    </row>
    <row r="3048" spans="2:5" x14ac:dyDescent="0.3">
      <c r="B3048" t="str">
        <v>Shade</v>
      </c>
      <c r="C3048">
        <f>_xlfn.XLOOKUP($B3048,IMDB_Movies_2[movie_title],IMDB_Movies_2[gross])</f>
        <v>10696</v>
      </c>
      <c r="D3048">
        <f>_xlfn.XLOOKUP($B3048,IMDB_Movies_2[movie_title],IMDB_Movies_2[budget])</f>
        <v>6800000</v>
      </c>
      <c r="E3048" s="1">
        <f t="shared" si="47"/>
        <v>-6789304</v>
      </c>
    </row>
    <row r="3049" spans="2:5" x14ac:dyDescent="0.3">
      <c r="B3049" t="str">
        <v>House at the End of the Street</v>
      </c>
      <c r="C3049">
        <f>_xlfn.XLOOKUP($B3049,IMDB_Movies_2[movie_title],IMDB_Movies_2[gross])</f>
        <v>31607598</v>
      </c>
      <c r="D3049">
        <f>_xlfn.XLOOKUP($B3049,IMDB_Movies_2[movie_title],IMDB_Movies_2[budget])</f>
        <v>6900000</v>
      </c>
      <c r="E3049" s="1">
        <f t="shared" si="47"/>
        <v>24707598</v>
      </c>
    </row>
    <row r="3050" spans="2:5" x14ac:dyDescent="0.3">
      <c r="B3050" t="str">
        <v>Incendies</v>
      </c>
      <c r="C3050">
        <f>_xlfn.XLOOKUP($B3050,IMDB_Movies_2[movie_title],IMDB_Movies_2[gross])</f>
        <v>6857096</v>
      </c>
      <c r="D3050">
        <f>_xlfn.XLOOKUP($B3050,IMDB_Movies_2[movie_title],IMDB_Movies_2[budget])</f>
        <v>6800000</v>
      </c>
      <c r="E3050" s="1">
        <f t="shared" si="47"/>
        <v>57096</v>
      </c>
    </row>
    <row r="3051" spans="2:5" x14ac:dyDescent="0.3">
      <c r="B3051" t="str">
        <v>Remember Me, My Love</v>
      </c>
      <c r="C3051">
        <f>_xlfn.XLOOKUP($B3051,IMDB_Movies_2[movie_title],IMDB_Movies_2[gross])</f>
        <v>223878</v>
      </c>
      <c r="D3051">
        <f>_xlfn.XLOOKUP($B3051,IMDB_Movies_2[movie_title],IMDB_Movies_2[budget])</f>
        <v>5000000</v>
      </c>
      <c r="E3051" s="1">
        <f t="shared" si="47"/>
        <v>-4776122</v>
      </c>
    </row>
    <row r="3052" spans="2:5" x14ac:dyDescent="0.3">
      <c r="B3052" t="str">
        <v>Elite Squad</v>
      </c>
      <c r="C3052">
        <f>_xlfn.XLOOKUP($B3052,IMDB_Movies_2[movie_title],IMDB_Movies_2[gross])</f>
        <v>8060</v>
      </c>
      <c r="D3052">
        <f>_xlfn.XLOOKUP($B3052,IMDB_Movies_2[movie_title],IMDB_Movies_2[budget])</f>
        <v>4000000</v>
      </c>
      <c r="E3052" s="1">
        <f t="shared" si="47"/>
        <v>-3991940</v>
      </c>
    </row>
    <row r="3053" spans="2:5" x14ac:dyDescent="0.3">
      <c r="B3053" t="str">
        <v>Annabelle</v>
      </c>
      <c r="C3053">
        <f>_xlfn.XLOOKUP($B3053,IMDB_Movies_2[movie_title],IMDB_Movies_2[gross])</f>
        <v>84263837</v>
      </c>
      <c r="D3053">
        <f>_xlfn.XLOOKUP($B3053,IMDB_Movies_2[movie_title],IMDB_Movies_2[budget])</f>
        <v>6500000</v>
      </c>
      <c r="E3053" s="1">
        <f t="shared" si="47"/>
        <v>77763837</v>
      </c>
    </row>
    <row r="3054" spans="2:5" x14ac:dyDescent="0.3">
      <c r="B3054" t="str">
        <v>Bran Nue Dae</v>
      </c>
      <c r="C3054">
        <f>_xlfn.XLOOKUP($B3054,IMDB_Movies_2[movie_title],IMDB_Movies_2[gross])</f>
        <v>110029</v>
      </c>
      <c r="D3054">
        <f>_xlfn.XLOOKUP($B3054,IMDB_Movies_2[movie_title],IMDB_Movies_2[budget])</f>
        <v>6500000</v>
      </c>
      <c r="E3054" s="1">
        <f t="shared" si="47"/>
        <v>-6389971</v>
      </c>
    </row>
    <row r="3055" spans="2:5" x14ac:dyDescent="0.3">
      <c r="B3055" t="str">
        <v>Boyz n the Hood</v>
      </c>
      <c r="C3055">
        <f>_xlfn.XLOOKUP($B3055,IMDB_Movies_2[movie_title],IMDB_Movies_2[gross])</f>
        <v>57504069</v>
      </c>
      <c r="D3055">
        <f>_xlfn.XLOOKUP($B3055,IMDB_Movies_2[movie_title],IMDB_Movies_2[budget])</f>
        <v>6000000</v>
      </c>
      <c r="E3055" s="1">
        <f t="shared" si="47"/>
        <v>51504069</v>
      </c>
    </row>
    <row r="3056" spans="2:5" x14ac:dyDescent="0.3">
      <c r="B3056" t="str">
        <v>La Bamba</v>
      </c>
      <c r="C3056">
        <f>_xlfn.XLOOKUP($B3056,IMDB_Movies_2[movie_title],IMDB_Movies_2[gross])</f>
        <v>54215416</v>
      </c>
      <c r="D3056">
        <f>_xlfn.XLOOKUP($B3056,IMDB_Movies_2[movie_title],IMDB_Movies_2[budget])</f>
        <v>6500000</v>
      </c>
      <c r="E3056" s="1">
        <f t="shared" si="47"/>
        <v>47715416</v>
      </c>
    </row>
    <row r="3057" spans="2:5" x14ac:dyDescent="0.3">
      <c r="B3057" t="str">
        <v>Dressed to Kill</v>
      </c>
      <c r="C3057">
        <f>_xlfn.XLOOKUP($B3057,IMDB_Movies_2[movie_title],IMDB_Movies_2[gross])</f>
        <v>31899000</v>
      </c>
      <c r="D3057">
        <f>_xlfn.XLOOKUP($B3057,IMDB_Movies_2[movie_title],IMDB_Movies_2[budget])</f>
        <v>6500000</v>
      </c>
      <c r="E3057" s="1">
        <f t="shared" si="47"/>
        <v>25399000</v>
      </c>
    </row>
    <row r="3058" spans="2:5" x14ac:dyDescent="0.3">
      <c r="B3058" t="str">
        <v>The Adventures of Huck Finn</v>
      </c>
      <c r="C3058">
        <f>_xlfn.XLOOKUP($B3058,IMDB_Movies_2[movie_title],IMDB_Movies_2[gross])</f>
        <v>24103594</v>
      </c>
      <c r="D3058">
        <f>_xlfn.XLOOKUP($B3058,IMDB_Movies_2[movie_title],IMDB_Movies_2[budget])</f>
        <v>6500000</v>
      </c>
      <c r="E3058" s="1">
        <f t="shared" si="47"/>
        <v>17603594</v>
      </c>
    </row>
    <row r="3059" spans="2:5" x14ac:dyDescent="0.3">
      <c r="B3059" t="str">
        <v>Go</v>
      </c>
      <c r="C3059">
        <f>_xlfn.XLOOKUP($B3059,IMDB_Movies_2[movie_title],IMDB_Movies_2[gross])</f>
        <v>16842303</v>
      </c>
      <c r="D3059">
        <f>_xlfn.XLOOKUP($B3059,IMDB_Movies_2[movie_title],IMDB_Movies_2[budget])</f>
        <v>6500000</v>
      </c>
      <c r="E3059" s="1">
        <f t="shared" si="47"/>
        <v>10342303</v>
      </c>
    </row>
    <row r="3060" spans="2:5" x14ac:dyDescent="0.3">
      <c r="B3060" t="str">
        <v>Friends with Money</v>
      </c>
      <c r="C3060">
        <f>_xlfn.XLOOKUP($B3060,IMDB_Movies_2[movie_title],IMDB_Movies_2[gross])</f>
        <v>13367101</v>
      </c>
      <c r="D3060">
        <f>_xlfn.XLOOKUP($B3060,IMDB_Movies_2[movie_title],IMDB_Movies_2[budget])</f>
        <v>6500000</v>
      </c>
      <c r="E3060" s="1">
        <f t="shared" si="47"/>
        <v>6867101</v>
      </c>
    </row>
    <row r="3061" spans="2:5" x14ac:dyDescent="0.3">
      <c r="B3061" t="str">
        <v>Bats</v>
      </c>
      <c r="C3061">
        <f>_xlfn.XLOOKUP($B3061,IMDB_Movies_2[movie_title],IMDB_Movies_2[gross])</f>
        <v>10149779</v>
      </c>
      <c r="D3061">
        <f>_xlfn.XLOOKUP($B3061,IMDB_Movies_2[movie_title],IMDB_Movies_2[budget])</f>
        <v>6500000</v>
      </c>
      <c r="E3061" s="1">
        <f t="shared" si="47"/>
        <v>3649779</v>
      </c>
    </row>
    <row r="3062" spans="2:5" x14ac:dyDescent="0.3">
      <c r="B3062" t="str">
        <v>Nowhere in Africa</v>
      </c>
      <c r="C3062">
        <f>_xlfn.XLOOKUP($B3062,IMDB_Movies_2[movie_title],IMDB_Movies_2[gross])</f>
        <v>6173485</v>
      </c>
      <c r="D3062">
        <f>_xlfn.XLOOKUP($B3062,IMDB_Movies_2[movie_title],IMDB_Movies_2[budget])</f>
        <v>7000000</v>
      </c>
      <c r="E3062" s="1">
        <f t="shared" si="47"/>
        <v>-826515</v>
      </c>
    </row>
    <row r="3063" spans="2:5" x14ac:dyDescent="0.3">
      <c r="B3063" t="str">
        <v>Shame</v>
      </c>
      <c r="C3063">
        <f>_xlfn.XLOOKUP($B3063,IMDB_Movies_2[movie_title],IMDB_Movies_2[gross])</f>
        <v>4000304</v>
      </c>
      <c r="D3063">
        <f>_xlfn.XLOOKUP($B3063,IMDB_Movies_2[movie_title],IMDB_Movies_2[budget])</f>
        <v>6500000</v>
      </c>
      <c r="E3063" s="1">
        <f t="shared" si="47"/>
        <v>-2499696</v>
      </c>
    </row>
    <row r="3064" spans="2:5" x14ac:dyDescent="0.3">
      <c r="B3064" t="str">
        <v>Layer Cake</v>
      </c>
      <c r="C3064">
        <f>_xlfn.XLOOKUP($B3064,IMDB_Movies_2[movie_title],IMDB_Movies_2[gross])</f>
        <v>2338695</v>
      </c>
      <c r="D3064">
        <f>_xlfn.XLOOKUP($B3064,IMDB_Movies_2[movie_title],IMDB_Movies_2[budget])</f>
        <v>4000000</v>
      </c>
      <c r="E3064" s="1">
        <f t="shared" si="47"/>
        <v>-1661305</v>
      </c>
    </row>
    <row r="3065" spans="2:5" x14ac:dyDescent="0.3">
      <c r="B3065" t="str">
        <v>The Work and the Glory II: American Zion</v>
      </c>
      <c r="C3065">
        <f>_xlfn.XLOOKUP($B3065,IMDB_Movies_2[movie_title],IMDB_Movies_2[gross])</f>
        <v>2024854</v>
      </c>
      <c r="D3065">
        <f>_xlfn.XLOOKUP($B3065,IMDB_Movies_2[movie_title],IMDB_Movies_2[budget])</f>
        <v>6500000</v>
      </c>
      <c r="E3065" s="1">
        <f t="shared" si="47"/>
        <v>-4475146</v>
      </c>
    </row>
    <row r="3066" spans="2:5" x14ac:dyDescent="0.3">
      <c r="B3066" t="str">
        <v>The East</v>
      </c>
      <c r="C3066">
        <f>_xlfn.XLOOKUP($B3066,IMDB_Movies_2[movie_title],IMDB_Movies_2[gross])</f>
        <v>2268296</v>
      </c>
      <c r="D3066">
        <f>_xlfn.XLOOKUP($B3066,IMDB_Movies_2[movie_title],IMDB_Movies_2[budget])</f>
        <v>6500000</v>
      </c>
      <c r="E3066" s="1">
        <f t="shared" si="47"/>
        <v>-4231704</v>
      </c>
    </row>
    <row r="3067" spans="2:5" x14ac:dyDescent="0.3">
      <c r="B3067" t="str">
        <v>A Home at the End of the World</v>
      </c>
      <c r="C3067">
        <f>_xlfn.XLOOKUP($B3067,IMDB_Movies_2[movie_title],IMDB_Movies_2[gross])</f>
        <v>1029017</v>
      </c>
      <c r="D3067">
        <f>_xlfn.XLOOKUP($B3067,IMDB_Movies_2[movie_title],IMDB_Movies_2[budget])</f>
        <v>6500000</v>
      </c>
      <c r="E3067" s="1">
        <f t="shared" si="47"/>
        <v>-5470983</v>
      </c>
    </row>
    <row r="3068" spans="2:5" x14ac:dyDescent="0.3">
      <c r="B3068" t="str">
        <v>Aberdeen</v>
      </c>
      <c r="C3068">
        <f>_xlfn.XLOOKUP($B3068,IMDB_Movies_2[movie_title],IMDB_Movies_2[gross])</f>
        <v>64148</v>
      </c>
      <c r="D3068">
        <f>_xlfn.XLOOKUP($B3068,IMDB_Movies_2[movie_title],IMDB_Movies_2[budget])</f>
        <v>6500000</v>
      </c>
      <c r="E3068" s="1">
        <f t="shared" si="47"/>
        <v>-6435852</v>
      </c>
    </row>
    <row r="3069" spans="2:5" x14ac:dyDescent="0.3">
      <c r="B3069" t="str">
        <v>The Messenger</v>
      </c>
      <c r="C3069">
        <f>_xlfn.XLOOKUP($B3069,IMDB_Movies_2[movie_title],IMDB_Movies_2[gross])</f>
        <v>66637</v>
      </c>
      <c r="D3069">
        <f>_xlfn.XLOOKUP($B3069,IMDB_Movies_2[movie_title],IMDB_Movies_2[budget])</f>
        <v>6500000</v>
      </c>
      <c r="E3069" s="1">
        <f t="shared" si="47"/>
        <v>-6433363</v>
      </c>
    </row>
    <row r="3070" spans="2:5" x14ac:dyDescent="0.3">
      <c r="B3070" t="str">
        <v>Control</v>
      </c>
      <c r="C3070">
        <f>_xlfn.XLOOKUP($B3070,IMDB_Movies_2[movie_title],IMDB_Movies_2[gross])</f>
        <v>871577</v>
      </c>
      <c r="D3070">
        <f>_xlfn.XLOOKUP($B3070,IMDB_Movies_2[movie_title],IMDB_Movies_2[budget])</f>
        <v>4500000</v>
      </c>
      <c r="E3070" s="1">
        <f t="shared" si="47"/>
        <v>-3628423</v>
      </c>
    </row>
    <row r="3071" spans="2:5" x14ac:dyDescent="0.3">
      <c r="B3071" t="str">
        <v>The Terminator</v>
      </c>
      <c r="C3071">
        <f>_xlfn.XLOOKUP($B3071,IMDB_Movies_2[movie_title],IMDB_Movies_2[gross])</f>
        <v>38400000</v>
      </c>
      <c r="D3071">
        <f>_xlfn.XLOOKUP($B3071,IMDB_Movies_2[movie_title],IMDB_Movies_2[budget])</f>
        <v>6500000</v>
      </c>
      <c r="E3071" s="1">
        <f t="shared" si="47"/>
        <v>31900000</v>
      </c>
    </row>
    <row r="3072" spans="2:5" x14ac:dyDescent="0.3">
      <c r="B3072" t="str">
        <v>Good Bye Lenin!</v>
      </c>
      <c r="C3072">
        <f>_xlfn.XLOOKUP($B3072,IMDB_Movies_2[movie_title],IMDB_Movies_2[gross])</f>
        <v>4063859</v>
      </c>
      <c r="D3072">
        <f>_xlfn.XLOOKUP($B3072,IMDB_Movies_2[movie_title],IMDB_Movies_2[budget])</f>
        <v>4800000</v>
      </c>
      <c r="E3072" s="1">
        <f t="shared" si="47"/>
        <v>-736141</v>
      </c>
    </row>
    <row r="3073" spans="2:5" x14ac:dyDescent="0.3">
      <c r="B3073" t="str">
        <v>The Damned United</v>
      </c>
      <c r="C3073">
        <f>_xlfn.XLOOKUP($B3073,IMDB_Movies_2[movie_title],IMDB_Movies_2[gross])</f>
        <v>449558</v>
      </c>
      <c r="D3073">
        <f>_xlfn.XLOOKUP($B3073,IMDB_Movies_2[movie_title],IMDB_Movies_2[budget])</f>
        <v>10000000</v>
      </c>
      <c r="E3073" s="1">
        <f t="shared" si="47"/>
        <v>-9550442</v>
      </c>
    </row>
    <row r="3074" spans="2:5" x14ac:dyDescent="0.3">
      <c r="B3074" t="str">
        <v>Mallrats</v>
      </c>
      <c r="C3074">
        <f>_xlfn.XLOOKUP($B3074,IMDB_Movies_2[movie_title],IMDB_Movies_2[gross])</f>
        <v>2122561</v>
      </c>
      <c r="D3074">
        <f>_xlfn.XLOOKUP($B3074,IMDB_Movies_2[movie_title],IMDB_Movies_2[budget])</f>
        <v>6000000</v>
      </c>
      <c r="E3074" s="1">
        <f t="shared" si="47"/>
        <v>-3877439</v>
      </c>
    </row>
    <row r="3075" spans="2:5" x14ac:dyDescent="0.3">
      <c r="B3075" t="str">
        <v>Grease</v>
      </c>
      <c r="C3075">
        <f>_xlfn.XLOOKUP($B3075,IMDB_Movies_2[movie_title],IMDB_Movies_2[gross])</f>
        <v>181360000</v>
      </c>
      <c r="D3075">
        <f>_xlfn.XLOOKUP($B3075,IMDB_Movies_2[movie_title],IMDB_Movies_2[budget])</f>
        <v>6000000</v>
      </c>
      <c r="E3075" s="1">
        <f t="shared" si="47"/>
        <v>175360000</v>
      </c>
    </row>
    <row r="3076" spans="2:5" x14ac:dyDescent="0.3">
      <c r="B3076" t="str">
        <v>Platoon</v>
      </c>
      <c r="C3076">
        <f>_xlfn.XLOOKUP($B3076,IMDB_Movies_2[movie_title],IMDB_Movies_2[gross])</f>
        <v>137963328</v>
      </c>
      <c r="D3076">
        <f>_xlfn.XLOOKUP($B3076,IMDB_Movies_2[movie_title],IMDB_Movies_2[budget])</f>
        <v>6000000</v>
      </c>
      <c r="E3076" s="1">
        <f t="shared" si="47"/>
        <v>131963328</v>
      </c>
    </row>
    <row r="3077" spans="2:5" x14ac:dyDescent="0.3">
      <c r="B3077" t="str">
        <v>Fahrenheit 9/11</v>
      </c>
      <c r="C3077">
        <f>_xlfn.XLOOKUP($B3077,IMDB_Movies_2[movie_title],IMDB_Movies_2[gross])</f>
        <v>119078393</v>
      </c>
      <c r="D3077">
        <f>_xlfn.XLOOKUP($B3077,IMDB_Movies_2[movie_title],IMDB_Movies_2[budget])</f>
        <v>6000000</v>
      </c>
      <c r="E3077" s="1">
        <f t="shared" ref="E3077:E3140" si="48">C3077-D3077</f>
        <v>113078393</v>
      </c>
    </row>
    <row r="3078" spans="2:5" x14ac:dyDescent="0.3">
      <c r="B3078" t="str">
        <v>Butch Cassidy and the Sundance Kid</v>
      </c>
      <c r="C3078">
        <f>_xlfn.XLOOKUP($B3078,IMDB_Movies_2[movie_title],IMDB_Movies_2[gross])</f>
        <v>102308900</v>
      </c>
      <c r="D3078">
        <f>_xlfn.XLOOKUP($B3078,IMDB_Movies_2[movie_title],IMDB_Movies_2[budget])</f>
        <v>6000000</v>
      </c>
      <c r="E3078" s="1">
        <f t="shared" si="48"/>
        <v>96308900</v>
      </c>
    </row>
    <row r="3079" spans="2:5" x14ac:dyDescent="0.3">
      <c r="B3079" t="str">
        <v>Mary Poppins</v>
      </c>
      <c r="C3079">
        <f>_xlfn.XLOOKUP($B3079,IMDB_Movies_2[movie_title],IMDB_Movies_2[gross])</f>
        <v>102300000</v>
      </c>
      <c r="D3079">
        <f>_xlfn.XLOOKUP($B3079,IMDB_Movies_2[movie_title],IMDB_Movies_2[budget])</f>
        <v>6000000</v>
      </c>
      <c r="E3079" s="1">
        <f t="shared" si="48"/>
        <v>96300000</v>
      </c>
    </row>
    <row r="3080" spans="2:5" x14ac:dyDescent="0.3">
      <c r="B3080" t="str">
        <v>Ordinary People</v>
      </c>
      <c r="C3080">
        <f>_xlfn.XLOOKUP($B3080,IMDB_Movies_2[movie_title],IMDB_Movies_2[gross])</f>
        <v>54800000</v>
      </c>
      <c r="D3080">
        <f>_xlfn.XLOOKUP($B3080,IMDB_Movies_2[movie_title],IMDB_Movies_2[budget])</f>
        <v>6000000</v>
      </c>
      <c r="E3080" s="1">
        <f t="shared" si="48"/>
        <v>48800000</v>
      </c>
    </row>
    <row r="3081" spans="2:5" x14ac:dyDescent="0.3">
      <c r="B3081" t="str">
        <v>West Side Story</v>
      </c>
      <c r="C3081">
        <f>_xlfn.XLOOKUP($B3081,IMDB_Movies_2[movie_title],IMDB_Movies_2[gross])</f>
        <v>43650000</v>
      </c>
      <c r="D3081">
        <f>_xlfn.XLOOKUP($B3081,IMDB_Movies_2[movie_title],IMDB_Movies_2[budget])</f>
        <v>6000000</v>
      </c>
      <c r="E3081" s="1">
        <f t="shared" si="48"/>
        <v>37650000</v>
      </c>
    </row>
    <row r="3082" spans="2:5" x14ac:dyDescent="0.3">
      <c r="B3082" t="str">
        <v>Caddyshack</v>
      </c>
      <c r="C3082">
        <f>_xlfn.XLOOKUP($B3082,IMDB_Movies_2[movie_title],IMDB_Movies_2[gross])</f>
        <v>39800000</v>
      </c>
      <c r="D3082">
        <f>_xlfn.XLOOKUP($B3082,IMDB_Movies_2[movie_title],IMDB_Movies_2[budget])</f>
        <v>6000000</v>
      </c>
      <c r="E3082" s="1">
        <f t="shared" si="48"/>
        <v>33800000</v>
      </c>
    </row>
    <row r="3083" spans="2:5" x14ac:dyDescent="0.3">
      <c r="B3083" t="str">
        <v>The Brothers</v>
      </c>
      <c r="C3083">
        <f>_xlfn.XLOOKUP($B3083,IMDB_Movies_2[movie_title],IMDB_Movies_2[gross])</f>
        <v>27457409</v>
      </c>
      <c r="D3083">
        <f>_xlfn.XLOOKUP($B3083,IMDB_Movies_2[movie_title],IMDB_Movies_2[budget])</f>
        <v>6000000</v>
      </c>
      <c r="E3083" s="1">
        <f t="shared" si="48"/>
        <v>21457409</v>
      </c>
    </row>
    <row r="3084" spans="2:5" x14ac:dyDescent="0.3">
      <c r="B3084" t="str">
        <v>The Wood</v>
      </c>
      <c r="C3084">
        <f>_xlfn.XLOOKUP($B3084,IMDB_Movies_2[movie_title],IMDB_Movies_2[gross])</f>
        <v>25047631</v>
      </c>
      <c r="D3084">
        <f>_xlfn.XLOOKUP($B3084,IMDB_Movies_2[movie_title],IMDB_Movies_2[budget])</f>
        <v>6000000</v>
      </c>
      <c r="E3084" s="1">
        <f t="shared" si="48"/>
        <v>19047631</v>
      </c>
    </row>
    <row r="3085" spans="2:5" x14ac:dyDescent="0.3">
      <c r="B3085" t="str">
        <v>The Usual Suspects</v>
      </c>
      <c r="C3085">
        <f>_xlfn.XLOOKUP($B3085,IMDB_Movies_2[movie_title],IMDB_Movies_2[gross])</f>
        <v>23272306</v>
      </c>
      <c r="D3085">
        <f>_xlfn.XLOOKUP($B3085,IMDB_Movies_2[movie_title],IMDB_Movies_2[budget])</f>
        <v>6000000</v>
      </c>
      <c r="E3085" s="1">
        <f t="shared" si="48"/>
        <v>17272306</v>
      </c>
    </row>
    <row r="3086" spans="2:5" x14ac:dyDescent="0.3">
      <c r="B3086" t="str">
        <v>A Nightmare on Elm Street 5: The Dream Child</v>
      </c>
      <c r="C3086">
        <f>_xlfn.XLOOKUP($B3086,IMDB_Movies_2[movie_title],IMDB_Movies_2[gross])</f>
        <v>22168359</v>
      </c>
      <c r="D3086">
        <f>_xlfn.XLOOKUP($B3086,IMDB_Movies_2[movie_title],IMDB_Movies_2[budget])</f>
        <v>8000000</v>
      </c>
      <c r="E3086" s="1">
        <f t="shared" si="48"/>
        <v>14168359</v>
      </c>
    </row>
    <row r="3087" spans="2:5" x14ac:dyDescent="0.3">
      <c r="B3087" t="str">
        <v>Van Wilder: Party Liaison</v>
      </c>
      <c r="C3087">
        <f>_xlfn.XLOOKUP($B3087,IMDB_Movies_2[movie_title],IMDB_Movies_2[gross])</f>
        <v>21005329</v>
      </c>
      <c r="D3087">
        <f>_xlfn.XLOOKUP($B3087,IMDB_Movies_2[movie_title],IMDB_Movies_2[budget])</f>
        <v>6000000</v>
      </c>
      <c r="E3087" s="1">
        <f t="shared" si="48"/>
        <v>15005329</v>
      </c>
    </row>
    <row r="3088" spans="2:5" x14ac:dyDescent="0.3">
      <c r="B3088" t="str">
        <v>The Wrestler</v>
      </c>
      <c r="C3088">
        <f>_xlfn.XLOOKUP($B3088,IMDB_Movies_2[movie_title],IMDB_Movies_2[gross])</f>
        <v>26236603</v>
      </c>
      <c r="D3088">
        <f>_xlfn.XLOOKUP($B3088,IMDB_Movies_2[movie_title],IMDB_Movies_2[budget])</f>
        <v>6000000</v>
      </c>
      <c r="E3088" s="1">
        <f t="shared" si="48"/>
        <v>20236603</v>
      </c>
    </row>
    <row r="3089" spans="2:5" x14ac:dyDescent="0.3">
      <c r="B3089" t="str">
        <v>Duel in the Sun</v>
      </c>
      <c r="C3089">
        <f>_xlfn.XLOOKUP($B3089,IMDB_Movies_2[movie_title],IMDB_Movies_2[gross])</f>
        <v>20400000</v>
      </c>
      <c r="D3089">
        <f>_xlfn.XLOOKUP($B3089,IMDB_Movies_2[movie_title],IMDB_Movies_2[budget])</f>
        <v>8000000</v>
      </c>
      <c r="E3089" s="1">
        <f t="shared" si="48"/>
        <v>12400000</v>
      </c>
    </row>
    <row r="3090" spans="2:5" x14ac:dyDescent="0.3">
      <c r="B3090" t="str">
        <v>Best in Show</v>
      </c>
      <c r="C3090">
        <f>_xlfn.XLOOKUP($B3090,IMDB_Movies_2[movie_title],IMDB_Movies_2[gross])</f>
        <v>18621249</v>
      </c>
      <c r="D3090">
        <f>_xlfn.XLOOKUP($B3090,IMDB_Movies_2[movie_title],IMDB_Movies_2[budget])</f>
        <v>6000000</v>
      </c>
      <c r="E3090" s="1">
        <f t="shared" si="48"/>
        <v>12621249</v>
      </c>
    </row>
    <row r="3091" spans="2:5" x14ac:dyDescent="0.3">
      <c r="B3091" t="str">
        <v>Escape from New York</v>
      </c>
      <c r="C3091">
        <f>_xlfn.XLOOKUP($B3091,IMDB_Movies_2[movie_title],IMDB_Movies_2[gross])</f>
        <v>25244700</v>
      </c>
      <c r="D3091">
        <f>_xlfn.XLOOKUP($B3091,IMDB_Movies_2[movie_title],IMDB_Movies_2[budget])</f>
        <v>6000000</v>
      </c>
      <c r="E3091" s="1">
        <f t="shared" si="48"/>
        <v>19244700</v>
      </c>
    </row>
    <row r="3092" spans="2:5" x14ac:dyDescent="0.3">
      <c r="B3092" t="str">
        <v>School Daze</v>
      </c>
      <c r="C3092">
        <f>_xlfn.XLOOKUP($B3092,IMDB_Movies_2[movie_title],IMDB_Movies_2[gross])</f>
        <v>14545844</v>
      </c>
      <c r="D3092">
        <f>_xlfn.XLOOKUP($B3092,IMDB_Movies_2[movie_title],IMDB_Movies_2[budget])</f>
        <v>6500000</v>
      </c>
      <c r="E3092" s="1">
        <f t="shared" si="48"/>
        <v>8045844</v>
      </c>
    </row>
    <row r="3093" spans="2:5" x14ac:dyDescent="0.3">
      <c r="B3093" t="str">
        <v>Daddy Day Camp</v>
      </c>
      <c r="C3093">
        <f>_xlfn.XLOOKUP($B3093,IMDB_Movies_2[movie_title],IMDB_Movies_2[gross])</f>
        <v>13235267</v>
      </c>
      <c r="D3093">
        <f>_xlfn.XLOOKUP($B3093,IMDB_Movies_2[movie_title],IMDB_Movies_2[budget])</f>
        <v>6000000</v>
      </c>
      <c r="E3093" s="1">
        <f t="shared" si="48"/>
        <v>7235267</v>
      </c>
    </row>
    <row r="3094" spans="2:5" x14ac:dyDescent="0.3">
      <c r="B3094" t="str">
        <v>Mystic Pizza</v>
      </c>
      <c r="C3094">
        <f>_xlfn.XLOOKUP($B3094,IMDB_Movies_2[movie_title],IMDB_Movies_2[gross])</f>
        <v>12793213</v>
      </c>
      <c r="D3094">
        <f>_xlfn.XLOOKUP($B3094,IMDB_Movies_2[movie_title],IMDB_Movies_2[budget])</f>
        <v>6000000</v>
      </c>
      <c r="E3094" s="1">
        <f t="shared" si="48"/>
        <v>6793213</v>
      </c>
    </row>
    <row r="3095" spans="2:5" x14ac:dyDescent="0.3">
      <c r="B3095" t="str">
        <v>Sliding Doors</v>
      </c>
      <c r="C3095">
        <f>_xlfn.XLOOKUP($B3095,IMDB_Movies_2[movie_title],IMDB_Movies_2[gross])</f>
        <v>11883495</v>
      </c>
      <c r="D3095">
        <f>_xlfn.XLOOKUP($B3095,IMDB_Movies_2[movie_title],IMDB_Movies_2[budget])</f>
        <v>9000000</v>
      </c>
      <c r="E3095" s="1">
        <f t="shared" si="48"/>
        <v>2883495</v>
      </c>
    </row>
    <row r="3096" spans="2:5" x14ac:dyDescent="0.3">
      <c r="B3096" t="str">
        <v>Tales from the Hood</v>
      </c>
      <c r="C3096">
        <f>_xlfn.XLOOKUP($B3096,IMDB_Movies_2[movie_title],IMDB_Movies_2[gross])</f>
        <v>11797927</v>
      </c>
      <c r="D3096">
        <f>_xlfn.XLOOKUP($B3096,IMDB_Movies_2[movie_title],IMDB_Movies_2[budget])</f>
        <v>6000000</v>
      </c>
      <c r="E3096" s="1">
        <f t="shared" si="48"/>
        <v>5797927</v>
      </c>
    </row>
    <row r="3097" spans="2:5" x14ac:dyDescent="0.3">
      <c r="B3097" t="str">
        <v>The Last King of Scotland</v>
      </c>
      <c r="C3097">
        <f>_xlfn.XLOOKUP($B3097,IMDB_Movies_2[movie_title],IMDB_Movies_2[gross])</f>
        <v>17605861</v>
      </c>
      <c r="D3097">
        <f>_xlfn.XLOOKUP($B3097,IMDB_Movies_2[movie_title],IMDB_Movies_2[budget])</f>
        <v>6000000</v>
      </c>
      <c r="E3097" s="1">
        <f t="shared" si="48"/>
        <v>11605861</v>
      </c>
    </row>
    <row r="3098" spans="2:5" x14ac:dyDescent="0.3">
      <c r="B3098" t="str">
        <v>Halloween 5</v>
      </c>
      <c r="C3098">
        <f>_xlfn.XLOOKUP($B3098,IMDB_Movies_2[movie_title],IMDB_Movies_2[gross])</f>
        <v>11642254</v>
      </c>
      <c r="D3098">
        <f>_xlfn.XLOOKUP($B3098,IMDB_Movies_2[movie_title],IMDB_Movies_2[budget])</f>
        <v>3000000</v>
      </c>
      <c r="E3098" s="1">
        <f t="shared" si="48"/>
        <v>8642254</v>
      </c>
    </row>
    <row r="3099" spans="2:5" x14ac:dyDescent="0.3">
      <c r="B3099" t="str">
        <v>Bernie</v>
      </c>
      <c r="C3099">
        <f>_xlfn.XLOOKUP($B3099,IMDB_Movies_2[movie_title],IMDB_Movies_2[gross])</f>
        <v>9203192</v>
      </c>
      <c r="D3099">
        <f>_xlfn.XLOOKUP($B3099,IMDB_Movies_2[movie_title],IMDB_Movies_2[budget])</f>
        <v>5000000</v>
      </c>
      <c r="E3099" s="1">
        <f t="shared" si="48"/>
        <v>4203192</v>
      </c>
    </row>
    <row r="3100" spans="2:5" x14ac:dyDescent="0.3">
      <c r="B3100" t="str">
        <v>Dolphins and Whales 3D: Tribes of the Ocean</v>
      </c>
      <c r="C3100">
        <f>_xlfn.XLOOKUP($B3100,IMDB_Movies_2[movie_title],IMDB_Movies_2[gross])</f>
        <v>7518876</v>
      </c>
      <c r="D3100">
        <f>_xlfn.XLOOKUP($B3100,IMDB_Movies_2[movie_title],IMDB_Movies_2[budget])</f>
        <v>6000000</v>
      </c>
      <c r="E3100" s="1">
        <f t="shared" si="48"/>
        <v>1518876</v>
      </c>
    </row>
    <row r="3101" spans="2:5" x14ac:dyDescent="0.3">
      <c r="B3101" t="str">
        <v>Pollock</v>
      </c>
      <c r="C3101">
        <f>_xlfn.XLOOKUP($B3101,IMDB_Movies_2[movie_title],IMDB_Movies_2[gross])</f>
        <v>8596914</v>
      </c>
      <c r="D3101">
        <f>_xlfn.XLOOKUP($B3101,IMDB_Movies_2[movie_title],IMDB_Movies_2[budget])</f>
        <v>6000000</v>
      </c>
      <c r="E3101" s="1">
        <f t="shared" si="48"/>
        <v>2596914</v>
      </c>
    </row>
    <row r="3102" spans="2:5" x14ac:dyDescent="0.3">
      <c r="B3102" t="str">
        <v>200 Cigarettes</v>
      </c>
      <c r="C3102">
        <f>_xlfn.XLOOKUP($B3102,IMDB_Movies_2[movie_title],IMDB_Movies_2[gross])</f>
        <v>6851636</v>
      </c>
      <c r="D3102">
        <f>_xlfn.XLOOKUP($B3102,IMDB_Movies_2[movie_title],IMDB_Movies_2[budget])</f>
        <v>6000000</v>
      </c>
      <c r="E3102" s="1">
        <f t="shared" si="48"/>
        <v>851636</v>
      </c>
    </row>
    <row r="3103" spans="2:5" x14ac:dyDescent="0.3">
      <c r="B3103" t="str">
        <v>The Words</v>
      </c>
      <c r="C3103">
        <f>_xlfn.XLOOKUP($B3103,IMDB_Movies_2[movie_title],IMDB_Movies_2[gross])</f>
        <v>11434867</v>
      </c>
      <c r="D3103">
        <f>_xlfn.XLOOKUP($B3103,IMDB_Movies_2[movie_title],IMDB_Movies_2[budget])</f>
        <v>6000000</v>
      </c>
      <c r="E3103" s="1">
        <f t="shared" si="48"/>
        <v>5434867</v>
      </c>
    </row>
    <row r="3104" spans="2:5" x14ac:dyDescent="0.3">
      <c r="B3104" t="str">
        <v>Casa de mi Padre</v>
      </c>
      <c r="C3104">
        <f>_xlfn.XLOOKUP($B3104,IMDB_Movies_2[movie_title],IMDB_Movies_2[gross])</f>
        <v>5895238</v>
      </c>
      <c r="D3104">
        <f>_xlfn.XLOOKUP($B3104,IMDB_Movies_2[movie_title],IMDB_Movies_2[budget])</f>
        <v>6000000</v>
      </c>
      <c r="E3104" s="1">
        <f t="shared" si="48"/>
        <v>-104762</v>
      </c>
    </row>
    <row r="3105" spans="2:5" x14ac:dyDescent="0.3">
      <c r="B3105" t="str">
        <v>City Island</v>
      </c>
      <c r="C3105">
        <f>_xlfn.XLOOKUP($B3105,IMDB_Movies_2[movie_title],IMDB_Movies_2[gross])</f>
        <v>6670712</v>
      </c>
      <c r="D3105">
        <f>_xlfn.XLOOKUP($B3105,IMDB_Movies_2[movie_title],IMDB_Movies_2[budget])</f>
        <v>6000000</v>
      </c>
      <c r="E3105" s="1">
        <f t="shared" si="48"/>
        <v>670712</v>
      </c>
    </row>
    <row r="3106" spans="2:5" x14ac:dyDescent="0.3">
      <c r="B3106" t="str">
        <v>The Guard</v>
      </c>
      <c r="C3106">
        <f>_xlfn.XLOOKUP($B3106,IMDB_Movies_2[movie_title],IMDB_Movies_2[gross])</f>
        <v>5359774</v>
      </c>
      <c r="D3106">
        <f>_xlfn.XLOOKUP($B3106,IMDB_Movies_2[movie_title],IMDB_Movies_2[budget])</f>
        <v>6000000</v>
      </c>
      <c r="E3106" s="1">
        <f t="shared" si="48"/>
        <v>-640226</v>
      </c>
    </row>
    <row r="3107" spans="2:5" x14ac:dyDescent="0.3">
      <c r="B3107" t="str">
        <v>College</v>
      </c>
      <c r="C3107">
        <f>_xlfn.XLOOKUP($B3107,IMDB_Movies_2[movie_title],IMDB_Movies_2[gross])</f>
        <v>4693919</v>
      </c>
      <c r="D3107">
        <f>_xlfn.XLOOKUP($B3107,IMDB_Movies_2[movie_title],IMDB_Movies_2[budget])</f>
        <v>6500000</v>
      </c>
      <c r="E3107" s="1">
        <f t="shared" si="48"/>
        <v>-1806081</v>
      </c>
    </row>
    <row r="3108" spans="2:5" x14ac:dyDescent="0.3">
      <c r="B3108" t="str">
        <v>The Virgin Suicides</v>
      </c>
      <c r="C3108">
        <f>_xlfn.XLOOKUP($B3108,IMDB_Movies_2[movie_title],IMDB_Movies_2[gross])</f>
        <v>4859475</v>
      </c>
      <c r="D3108">
        <f>_xlfn.XLOOKUP($B3108,IMDB_Movies_2[movie_title],IMDB_Movies_2[budget])</f>
        <v>6000000</v>
      </c>
      <c r="E3108" s="1">
        <f t="shared" si="48"/>
        <v>-1140525</v>
      </c>
    </row>
    <row r="3109" spans="2:5" x14ac:dyDescent="0.3">
      <c r="B3109" t="str">
        <v>Miss March</v>
      </c>
      <c r="C3109">
        <f>_xlfn.XLOOKUP($B3109,IMDB_Movies_2[movie_title],IMDB_Movies_2[gross])</f>
        <v>4542775</v>
      </c>
      <c r="D3109">
        <f>_xlfn.XLOOKUP($B3109,IMDB_Movies_2[movie_title],IMDB_Movies_2[budget])</f>
        <v>6000000</v>
      </c>
      <c r="E3109" s="1">
        <f t="shared" si="48"/>
        <v>-1457225</v>
      </c>
    </row>
    <row r="3110" spans="2:5" x14ac:dyDescent="0.3">
      <c r="B3110" t="str">
        <v>Wish I Was Here</v>
      </c>
      <c r="C3110">
        <f>_xlfn.XLOOKUP($B3110,IMDB_Movies_2[movie_title],IMDB_Movies_2[gross])</f>
        <v>3588432</v>
      </c>
      <c r="D3110">
        <f>_xlfn.XLOOKUP($B3110,IMDB_Movies_2[movie_title],IMDB_Movies_2[budget])</f>
        <v>6000000</v>
      </c>
      <c r="E3110" s="1">
        <f t="shared" si="48"/>
        <v>-2411568</v>
      </c>
    </row>
    <row r="3111" spans="2:5" x14ac:dyDescent="0.3">
      <c r="B3111" t="str">
        <v>Simply Irresistible</v>
      </c>
      <c r="C3111">
        <f>_xlfn.XLOOKUP($B3111,IMDB_Movies_2[movie_title],IMDB_Movies_2[gross])</f>
        <v>4394936</v>
      </c>
      <c r="D3111">
        <f>_xlfn.XLOOKUP($B3111,IMDB_Movies_2[movie_title],IMDB_Movies_2[budget])</f>
        <v>6000000</v>
      </c>
      <c r="E3111" s="1">
        <f t="shared" si="48"/>
        <v>-1605064</v>
      </c>
    </row>
    <row r="3112" spans="2:5" x14ac:dyDescent="0.3">
      <c r="B3112" t="str">
        <v>Hedwig and the Angry Inch</v>
      </c>
      <c r="C3112">
        <f>_xlfn.XLOOKUP($B3112,IMDB_Movies_2[movie_title],IMDB_Movies_2[gross])</f>
        <v>3029081</v>
      </c>
      <c r="D3112">
        <f>_xlfn.XLOOKUP($B3112,IMDB_Movies_2[movie_title],IMDB_Movies_2[budget])</f>
        <v>6000000</v>
      </c>
      <c r="E3112" s="1">
        <f t="shared" si="48"/>
        <v>-2970919</v>
      </c>
    </row>
    <row r="3113" spans="2:5" x14ac:dyDescent="0.3">
      <c r="B3113" t="str">
        <v>Only the Strong</v>
      </c>
      <c r="C3113">
        <f>_xlfn.XLOOKUP($B3113,IMDB_Movies_2[movie_title],IMDB_Movies_2[gross])</f>
        <v>3273588</v>
      </c>
      <c r="D3113">
        <f>_xlfn.XLOOKUP($B3113,IMDB_Movies_2[movie_title],IMDB_Movies_2[budget])</f>
        <v>6000000</v>
      </c>
      <c r="E3113" s="1">
        <f t="shared" si="48"/>
        <v>-2726412</v>
      </c>
    </row>
    <row r="3114" spans="2:5" x14ac:dyDescent="0.3">
      <c r="B3114" t="str">
        <v>Shattered Glass</v>
      </c>
      <c r="C3114">
        <f>_xlfn.XLOOKUP($B3114,IMDB_Movies_2[movie_title],IMDB_Movies_2[gross])</f>
        <v>2207975</v>
      </c>
      <c r="D3114">
        <f>_xlfn.XLOOKUP($B3114,IMDB_Movies_2[movie_title],IMDB_Movies_2[budget])</f>
        <v>6000000</v>
      </c>
      <c r="E3114" s="1">
        <f t="shared" si="48"/>
        <v>-3792025</v>
      </c>
    </row>
    <row r="3115" spans="2:5" x14ac:dyDescent="0.3">
      <c r="B3115" t="str">
        <v>Novocaine</v>
      </c>
      <c r="C3115">
        <f>_xlfn.XLOOKUP($B3115,IMDB_Movies_2[movie_title],IMDB_Movies_2[gross])</f>
        <v>2025238</v>
      </c>
      <c r="D3115">
        <f>_xlfn.XLOOKUP($B3115,IMDB_Movies_2[movie_title],IMDB_Movies_2[budget])</f>
        <v>6000000</v>
      </c>
      <c r="E3115" s="1">
        <f t="shared" si="48"/>
        <v>-3974762</v>
      </c>
    </row>
    <row r="3116" spans="2:5" x14ac:dyDescent="0.3">
      <c r="B3116" t="str">
        <v>The Wackness</v>
      </c>
      <c r="C3116">
        <f>_xlfn.XLOOKUP($B3116,IMDB_Movies_2[movie_title],IMDB_Movies_2[gross])</f>
        <v>2077046</v>
      </c>
      <c r="D3116">
        <f>_xlfn.XLOOKUP($B3116,IMDB_Movies_2[movie_title],IMDB_Movies_2[budget])</f>
        <v>6000000</v>
      </c>
      <c r="E3116" s="1">
        <f t="shared" si="48"/>
        <v>-3922954</v>
      </c>
    </row>
    <row r="3117" spans="2:5" x14ac:dyDescent="0.3">
      <c r="B3117" t="str">
        <v>Beastmaster 2: Through the Portal of Time</v>
      </c>
      <c r="C3117">
        <f>_xlfn.XLOOKUP($B3117,IMDB_Movies_2[movie_title],IMDB_Movies_2[gross])</f>
        <v>869325</v>
      </c>
      <c r="D3117">
        <f>_xlfn.XLOOKUP($B3117,IMDB_Movies_2[movie_title],IMDB_Movies_2[budget])</f>
        <v>6000000</v>
      </c>
      <c r="E3117" s="1">
        <f t="shared" si="48"/>
        <v>-5130675</v>
      </c>
    </row>
    <row r="3118" spans="2:5" x14ac:dyDescent="0.3">
      <c r="B3118" t="str">
        <v>The 5th Quarter</v>
      </c>
      <c r="C3118">
        <f>_xlfn.XLOOKUP($B3118,IMDB_Movies_2[movie_title],IMDB_Movies_2[gross])</f>
        <v>399611</v>
      </c>
      <c r="D3118">
        <f>_xlfn.XLOOKUP($B3118,IMDB_Movies_2[movie_title],IMDB_Movies_2[budget])</f>
        <v>6000000</v>
      </c>
      <c r="E3118" s="1">
        <f t="shared" si="48"/>
        <v>-5600389</v>
      </c>
    </row>
    <row r="3119" spans="2:5" x14ac:dyDescent="0.3">
      <c r="B3119" t="str">
        <v>The Greatest</v>
      </c>
      <c r="C3119">
        <f>_xlfn.XLOOKUP($B3119,IMDB_Movies_2[movie_title],IMDB_Movies_2[gross])</f>
        <v>115862</v>
      </c>
      <c r="D3119">
        <f>_xlfn.XLOOKUP($B3119,IMDB_Movies_2[movie_title],IMDB_Movies_2[budget])</f>
        <v>6000000</v>
      </c>
      <c r="E3119" s="1">
        <f t="shared" si="48"/>
        <v>-5884138</v>
      </c>
    </row>
    <row r="3120" spans="2:5" x14ac:dyDescent="0.3">
      <c r="B3120" t="str">
        <v>Snow Flower and the Secret Fan</v>
      </c>
      <c r="C3120">
        <f>_xlfn.XLOOKUP($B3120,IMDB_Movies_2[movie_title],IMDB_Movies_2[gross])</f>
        <v>1346503</v>
      </c>
      <c r="D3120">
        <f>_xlfn.XLOOKUP($B3120,IMDB_Movies_2[movie_title],IMDB_Movies_2[budget])</f>
        <v>6000000</v>
      </c>
      <c r="E3120" s="1">
        <f t="shared" si="48"/>
        <v>-4653497</v>
      </c>
    </row>
    <row r="3121" spans="2:5" x14ac:dyDescent="0.3">
      <c r="B3121" t="str">
        <v>Come Early Morning</v>
      </c>
      <c r="C3121">
        <f>_xlfn.XLOOKUP($B3121,IMDB_Movies_2[movie_title],IMDB_Movies_2[gross])</f>
        <v>117560</v>
      </c>
      <c r="D3121">
        <f>_xlfn.XLOOKUP($B3121,IMDB_Movies_2[movie_title],IMDB_Movies_2[budget])</f>
        <v>6000000</v>
      </c>
      <c r="E3121" s="1">
        <f t="shared" si="48"/>
        <v>-5882440</v>
      </c>
    </row>
    <row r="3122" spans="2:5" x14ac:dyDescent="0.3">
      <c r="B3122" t="str">
        <v>Lucky Break</v>
      </c>
      <c r="C3122">
        <f>_xlfn.XLOOKUP($B3122,IMDB_Movies_2[movie_title],IMDB_Movies_2[gross])</f>
        <v>54606</v>
      </c>
      <c r="D3122">
        <f>_xlfn.XLOOKUP($B3122,IMDB_Movies_2[movie_title],IMDB_Movies_2[budget])</f>
        <v>6000000</v>
      </c>
      <c r="E3122" s="1">
        <f t="shared" si="48"/>
        <v>-5945394</v>
      </c>
    </row>
    <row r="3123" spans="2:5" x14ac:dyDescent="0.3">
      <c r="B3123" t="str">
        <v>Surfer, Dude</v>
      </c>
      <c r="C3123">
        <f>_xlfn.XLOOKUP($B3123,IMDB_Movies_2[movie_title],IMDB_Movies_2[gross])</f>
        <v>36497</v>
      </c>
      <c r="D3123">
        <f>_xlfn.XLOOKUP($B3123,IMDB_Movies_2[movie_title],IMDB_Movies_2[budget])</f>
        <v>6000000</v>
      </c>
      <c r="E3123" s="1">
        <f t="shared" si="48"/>
        <v>-5963503</v>
      </c>
    </row>
    <row r="3124" spans="2:5" x14ac:dyDescent="0.3">
      <c r="B3124" t="str">
        <v>Deadfall</v>
      </c>
      <c r="C3124">
        <f>_xlfn.XLOOKUP($B3124,IMDB_Movies_2[movie_title],IMDB_Movies_2[gross])</f>
        <v>65804</v>
      </c>
      <c r="D3124">
        <f>_xlfn.XLOOKUP($B3124,IMDB_Movies_2[movie_title],IMDB_Movies_2[budget])</f>
        <v>12000000</v>
      </c>
      <c r="E3124" s="1">
        <f t="shared" si="48"/>
        <v>-11934196</v>
      </c>
    </row>
    <row r="3125" spans="2:5" x14ac:dyDescent="0.3">
      <c r="B3125" t="str">
        <v>L'auberge espagnole</v>
      </c>
      <c r="C3125">
        <f>_xlfn.XLOOKUP($B3125,IMDB_Movies_2[movie_title],IMDB_Movies_2[gross])</f>
        <v>3895664</v>
      </c>
      <c r="D3125">
        <f>_xlfn.XLOOKUP($B3125,IMDB_Movies_2[movie_title],IMDB_Movies_2[budget])</f>
        <v>5300000</v>
      </c>
      <c r="E3125" s="1">
        <f t="shared" si="48"/>
        <v>-1404336</v>
      </c>
    </row>
    <row r="3126" spans="2:5" x14ac:dyDescent="0.3">
      <c r="B3126" t="str">
        <v>Song One</v>
      </c>
      <c r="C3126">
        <f>_xlfn.XLOOKUP($B3126,IMDB_Movies_2[movie_title],IMDB_Movies_2[gross])</f>
        <v>20200</v>
      </c>
      <c r="D3126">
        <f>_xlfn.XLOOKUP($B3126,IMDB_Movies_2[movie_title],IMDB_Movies_2[budget])</f>
        <v>6000000</v>
      </c>
      <c r="E3126" s="1">
        <f t="shared" si="48"/>
        <v>-5979800</v>
      </c>
    </row>
    <row r="3127" spans="2:5" x14ac:dyDescent="0.3">
      <c r="B3127" t="str">
        <v>Winter in Wartime</v>
      </c>
      <c r="C3127">
        <f>_xlfn.XLOOKUP($B3127,IMDB_Movies_2[movie_title],IMDB_Movies_2[gross])</f>
        <v>542860</v>
      </c>
      <c r="D3127">
        <f>_xlfn.XLOOKUP($B3127,IMDB_Movies_2[movie_title],IMDB_Movies_2[budget])</f>
        <v>4000000</v>
      </c>
      <c r="E3127" s="1">
        <f t="shared" si="48"/>
        <v>-3457140</v>
      </c>
    </row>
    <row r="3128" spans="2:5" x14ac:dyDescent="0.3">
      <c r="B3128" t="str">
        <v>The Protector</v>
      </c>
      <c r="C3128">
        <f>_xlfn.XLOOKUP($B3128,IMDB_Movies_2[movie_title],IMDB_Movies_2[gross])</f>
        <v>11905519</v>
      </c>
      <c r="D3128">
        <f>_xlfn.XLOOKUP($B3128,IMDB_Movies_2[movie_title],IMDB_Movies_2[budget])</f>
        <v>200000000</v>
      </c>
      <c r="E3128" s="1">
        <f t="shared" si="48"/>
        <v>-188094481</v>
      </c>
    </row>
    <row r="3129" spans="2:5" x14ac:dyDescent="0.3">
      <c r="B3129" t="str">
        <v>Bend It Like Beckham</v>
      </c>
      <c r="C3129">
        <f>_xlfn.XLOOKUP($B3129,IMDB_Movies_2[movie_title],IMDB_Movies_2[gross])</f>
        <v>32541719</v>
      </c>
      <c r="D3129">
        <f>_xlfn.XLOOKUP($B3129,IMDB_Movies_2[movie_title],IMDB_Movies_2[budget])</f>
        <v>3500159</v>
      </c>
      <c r="E3129" s="1">
        <f t="shared" si="48"/>
        <v>29041560</v>
      </c>
    </row>
    <row r="3130" spans="2:5" x14ac:dyDescent="0.3">
      <c r="B3130" t="str">
        <v>Sunshine State</v>
      </c>
      <c r="C3130">
        <f>_xlfn.XLOOKUP($B3130,IMDB_Movies_2[movie_title],IMDB_Movies_2[gross])</f>
        <v>3064356</v>
      </c>
      <c r="D3130">
        <f>_xlfn.XLOOKUP($B3130,IMDB_Movies_2[movie_title],IMDB_Movies_2[budget])</f>
        <v>5600000</v>
      </c>
      <c r="E3130" s="1">
        <f t="shared" si="48"/>
        <v>-2535644</v>
      </c>
    </row>
    <row r="3131" spans="2:5" x14ac:dyDescent="0.3">
      <c r="B3131" t="str">
        <v>Crossover</v>
      </c>
      <c r="C3131">
        <f>_xlfn.XLOOKUP($B3131,IMDB_Movies_2[movie_title],IMDB_Movies_2[gross])</f>
        <v>7009668</v>
      </c>
      <c r="D3131">
        <f>_xlfn.XLOOKUP($B3131,IMDB_Movies_2[movie_title],IMDB_Movies_2[budget])</f>
        <v>5600000</v>
      </c>
      <c r="E3131" s="1">
        <f t="shared" si="48"/>
        <v>1409668</v>
      </c>
    </row>
    <row r="3132" spans="2:5" x14ac:dyDescent="0.3">
      <c r="B3132" t="str">
        <v>[Rec] 2</v>
      </c>
      <c r="C3132">
        <f>_xlfn.XLOOKUP($B3132,IMDB_Movies_2[movie_title],IMDB_Movies_2[gross])</f>
        <v>27024</v>
      </c>
      <c r="D3132">
        <f>_xlfn.XLOOKUP($B3132,IMDB_Movies_2[movie_title],IMDB_Movies_2[budget])</f>
        <v>5600000</v>
      </c>
      <c r="E3132" s="1">
        <f t="shared" si="48"/>
        <v>-5572976</v>
      </c>
    </row>
    <row r="3133" spans="2:5" x14ac:dyDescent="0.3">
      <c r="B3133" t="str">
        <v>The Sting</v>
      </c>
      <c r="C3133">
        <f>_xlfn.XLOOKUP($B3133,IMDB_Movies_2[movie_title],IMDB_Movies_2[gross])</f>
        <v>159600000</v>
      </c>
      <c r="D3133">
        <f>_xlfn.XLOOKUP($B3133,IMDB_Movies_2[movie_title],IMDB_Movies_2[budget])</f>
        <v>5500000</v>
      </c>
      <c r="E3133" s="1">
        <f t="shared" si="48"/>
        <v>154100000</v>
      </c>
    </row>
    <row r="3134" spans="2:5" x14ac:dyDescent="0.3">
      <c r="B3134" t="str">
        <v>Chariots of Fire</v>
      </c>
      <c r="C3134">
        <f>_xlfn.XLOOKUP($B3134,IMDB_Movies_2[movie_title],IMDB_Movies_2[gross])</f>
        <v>58800000</v>
      </c>
      <c r="D3134">
        <f>_xlfn.XLOOKUP($B3134,IMDB_Movies_2[movie_title],IMDB_Movies_2[budget])</f>
        <v>5500000</v>
      </c>
      <c r="E3134" s="1">
        <f t="shared" si="48"/>
        <v>53300000</v>
      </c>
    </row>
    <row r="3135" spans="2:5" x14ac:dyDescent="0.3">
      <c r="B3135" t="str">
        <v>Diary of a Mad Black Woman</v>
      </c>
      <c r="C3135">
        <f>_xlfn.XLOOKUP($B3135,IMDB_Movies_2[movie_title],IMDB_Movies_2[gross])</f>
        <v>50382128</v>
      </c>
      <c r="D3135">
        <f>_xlfn.XLOOKUP($B3135,IMDB_Movies_2[movie_title],IMDB_Movies_2[budget])</f>
        <v>5500000</v>
      </c>
      <c r="E3135" s="1">
        <f t="shared" si="48"/>
        <v>44882128</v>
      </c>
    </row>
    <row r="3136" spans="2:5" x14ac:dyDescent="0.3">
      <c r="B3136" t="str">
        <v>Shine</v>
      </c>
      <c r="C3136">
        <f>_xlfn.XLOOKUP($B3136,IMDB_Movies_2[movie_title],IMDB_Movies_2[gross])</f>
        <v>35811509</v>
      </c>
      <c r="D3136">
        <f>_xlfn.XLOOKUP($B3136,IMDB_Movies_2[movie_title],IMDB_Movies_2[budget])</f>
        <v>5500000</v>
      </c>
      <c r="E3136" s="1">
        <f t="shared" si="48"/>
        <v>30311509</v>
      </c>
    </row>
    <row r="3137" spans="2:5" x14ac:dyDescent="0.3">
      <c r="B3137" t="str">
        <v>Don Jon</v>
      </c>
      <c r="C3137">
        <f>_xlfn.XLOOKUP($B3137,IMDB_Movies_2[movie_title],IMDB_Movies_2[gross])</f>
        <v>24475193</v>
      </c>
      <c r="D3137">
        <f>_xlfn.XLOOKUP($B3137,IMDB_Movies_2[movie_title],IMDB_Movies_2[budget])</f>
        <v>3000000</v>
      </c>
      <c r="E3137" s="1">
        <f t="shared" si="48"/>
        <v>21475193</v>
      </c>
    </row>
    <row r="3138" spans="2:5" x14ac:dyDescent="0.3">
      <c r="B3138" t="str">
        <v>Ghost World</v>
      </c>
      <c r="C3138">
        <f>_xlfn.XLOOKUP($B3138,IMDB_Movies_2[movie_title],IMDB_Movies_2[gross])</f>
        <v>6200756</v>
      </c>
      <c r="D3138">
        <f>_xlfn.XLOOKUP($B3138,IMDB_Movies_2[movie_title],IMDB_Movies_2[budget])</f>
        <v>7000000</v>
      </c>
      <c r="E3138" s="1">
        <f t="shared" si="48"/>
        <v>-799244</v>
      </c>
    </row>
    <row r="3139" spans="2:5" x14ac:dyDescent="0.3">
      <c r="B3139" t="str">
        <v>Iris</v>
      </c>
      <c r="C3139">
        <f>_xlfn.XLOOKUP($B3139,IMDB_Movies_2[movie_title],IMDB_Movies_2[gross])</f>
        <v>1292119</v>
      </c>
      <c r="D3139">
        <f>_xlfn.XLOOKUP($B3139,IMDB_Movies_2[movie_title],IMDB_Movies_2[budget])</f>
        <v>5500000</v>
      </c>
      <c r="E3139" s="1">
        <f t="shared" si="48"/>
        <v>-4207881</v>
      </c>
    </row>
    <row r="3140" spans="2:5" x14ac:dyDescent="0.3">
      <c r="B3140" t="str">
        <v>The Chorus</v>
      </c>
      <c r="C3140">
        <f>_xlfn.XLOOKUP($B3140,IMDB_Movies_2[movie_title],IMDB_Movies_2[gross])</f>
        <v>3629758</v>
      </c>
      <c r="D3140">
        <f>_xlfn.XLOOKUP($B3140,IMDB_Movies_2[movie_title],IMDB_Movies_2[budget])</f>
        <v>5500000</v>
      </c>
      <c r="E3140" s="1">
        <f t="shared" si="48"/>
        <v>-1870242</v>
      </c>
    </row>
    <row r="3141" spans="2:5" x14ac:dyDescent="0.3">
      <c r="B3141" t="str">
        <v>Mambo Italiano</v>
      </c>
      <c r="C3141">
        <f>_xlfn.XLOOKUP($B3141,IMDB_Movies_2[movie_title],IMDB_Movies_2[gross])</f>
        <v>6239558</v>
      </c>
      <c r="D3141">
        <f>_xlfn.XLOOKUP($B3141,IMDB_Movies_2[movie_title],IMDB_Movies_2[budget])</f>
        <v>5000000</v>
      </c>
      <c r="E3141" s="1">
        <f t="shared" ref="E3141:E3204" si="49">C3141-D3141</f>
        <v>1239558</v>
      </c>
    </row>
    <row r="3142" spans="2:5" x14ac:dyDescent="0.3">
      <c r="B3142" t="str">
        <v>Wonderland</v>
      </c>
      <c r="C3142">
        <f>_xlfn.XLOOKUP($B3142,IMDB_Movies_2[movie_title],IMDB_Movies_2[gross])</f>
        <v>1056102</v>
      </c>
      <c r="D3142">
        <f>_xlfn.XLOOKUP($B3142,IMDB_Movies_2[movie_title],IMDB_Movies_2[budget])</f>
        <v>5000000</v>
      </c>
      <c r="E3142" s="1">
        <f t="shared" si="49"/>
        <v>-3943898</v>
      </c>
    </row>
    <row r="3143" spans="2:5" x14ac:dyDescent="0.3">
      <c r="B3143" t="str">
        <v>Do the Right Thing</v>
      </c>
      <c r="C3143">
        <f>_xlfn.XLOOKUP($B3143,IMDB_Movies_2[movie_title],IMDB_Movies_2[gross])</f>
        <v>27545445</v>
      </c>
      <c r="D3143">
        <f>_xlfn.XLOOKUP($B3143,IMDB_Movies_2[movie_title],IMDB_Movies_2[budget])</f>
        <v>6500000</v>
      </c>
      <c r="E3143" s="1">
        <f t="shared" si="49"/>
        <v>21045445</v>
      </c>
    </row>
    <row r="3144" spans="2:5" x14ac:dyDescent="0.3">
      <c r="B3144" t="str">
        <v>Harvard Man</v>
      </c>
      <c r="C3144">
        <f>_xlfn.XLOOKUP($B3144,IMDB_Movies_2[movie_title],IMDB_Movies_2[gross])</f>
        <v>56007</v>
      </c>
      <c r="D3144">
        <f>_xlfn.XLOOKUP($B3144,IMDB_Movies_2[movie_title],IMDB_Movies_2[budget])</f>
        <v>5500000</v>
      </c>
      <c r="E3144" s="1">
        <f t="shared" si="49"/>
        <v>-5443993</v>
      </c>
    </row>
    <row r="3145" spans="2:5" x14ac:dyDescent="0.3">
      <c r="B3145" t="str">
        <v>Le Havre</v>
      </c>
      <c r="C3145">
        <f>_xlfn.XLOOKUP($B3145,IMDB_Movies_2[movie_title],IMDB_Movies_2[gross])</f>
        <v>611709</v>
      </c>
      <c r="D3145">
        <f>_xlfn.XLOOKUP($B3145,IMDB_Movies_2[movie_title],IMDB_Movies_2[budget])</f>
        <v>3850000</v>
      </c>
      <c r="E3145" s="1">
        <f t="shared" si="49"/>
        <v>-3238291</v>
      </c>
    </row>
    <row r="3146" spans="2:5" x14ac:dyDescent="0.3">
      <c r="B3146" t="str">
        <v>R100</v>
      </c>
      <c r="C3146">
        <f>_xlfn.XLOOKUP($B3146,IMDB_Movies_2[movie_title],IMDB_Movies_2[gross])</f>
        <v>22770</v>
      </c>
      <c r="D3146">
        <f>_xlfn.XLOOKUP($B3146,IMDB_Movies_2[movie_title],IMDB_Movies_2[budget])</f>
        <v>5500000</v>
      </c>
      <c r="E3146" s="1">
        <f t="shared" si="49"/>
        <v>-5477230</v>
      </c>
    </row>
    <row r="3147" spans="2:5" x14ac:dyDescent="0.3">
      <c r="B3147" t="str">
        <v>Salvation Boulevard</v>
      </c>
      <c r="C3147">
        <f>_xlfn.XLOOKUP($B3147,IMDB_Movies_2[movie_title],IMDB_Movies_2[gross])</f>
        <v>27445</v>
      </c>
      <c r="D3147">
        <f>_xlfn.XLOOKUP($B3147,IMDB_Movies_2[movie_title],IMDB_Movies_2[budget])</f>
        <v>9000000</v>
      </c>
      <c r="E3147" s="1">
        <f t="shared" si="49"/>
        <v>-8972555</v>
      </c>
    </row>
    <row r="3148" spans="2:5" x14ac:dyDescent="0.3">
      <c r="B3148" t="str">
        <v>The Ten</v>
      </c>
      <c r="C3148">
        <f>_xlfn.XLOOKUP($B3148,IMDB_Movies_2[movie_title],IMDB_Movies_2[gross])</f>
        <v>766487</v>
      </c>
      <c r="D3148">
        <f>_xlfn.XLOOKUP($B3148,IMDB_Movies_2[movie_title],IMDB_Movies_2[budget])</f>
        <v>5250000</v>
      </c>
      <c r="E3148" s="1">
        <f t="shared" si="49"/>
        <v>-4483513</v>
      </c>
    </row>
    <row r="3149" spans="2:5" x14ac:dyDescent="0.3">
      <c r="B3149" t="str">
        <v>Headhunters</v>
      </c>
      <c r="C3149">
        <f>_xlfn.XLOOKUP($B3149,IMDB_Movies_2[movie_title],IMDB_Movies_2[gross])</f>
        <v>1196752</v>
      </c>
      <c r="D3149">
        <f>_xlfn.XLOOKUP($B3149,IMDB_Movies_2[movie_title],IMDB_Movies_2[budget])</f>
        <v>30300000</v>
      </c>
      <c r="E3149" s="1">
        <f t="shared" si="49"/>
        <v>-29103248</v>
      </c>
    </row>
    <row r="3150" spans="2:5" x14ac:dyDescent="0.3">
      <c r="B3150" t="str">
        <v>Saint Ralph</v>
      </c>
      <c r="C3150">
        <f>_xlfn.XLOOKUP($B3150,IMDB_Movies_2[movie_title],IMDB_Movies_2[gross])</f>
        <v>795126</v>
      </c>
      <c r="D3150">
        <f>_xlfn.XLOOKUP($B3150,IMDB_Movies_2[movie_title],IMDB_Movies_2[budget])</f>
        <v>6000000</v>
      </c>
      <c r="E3150" s="1">
        <f t="shared" si="49"/>
        <v>-5204874</v>
      </c>
    </row>
    <row r="3151" spans="2:5" x14ac:dyDescent="0.3">
      <c r="B3151" t="str">
        <v>Insidious: Chapter 2</v>
      </c>
      <c r="C3151">
        <f>_xlfn.XLOOKUP($B3151,IMDB_Movies_2[movie_title],IMDB_Movies_2[gross])</f>
        <v>83574831</v>
      </c>
      <c r="D3151">
        <f>_xlfn.XLOOKUP($B3151,IMDB_Movies_2[movie_title],IMDB_Movies_2[budget])</f>
        <v>5000000</v>
      </c>
      <c r="E3151" s="1">
        <f t="shared" si="49"/>
        <v>78574831</v>
      </c>
    </row>
    <row r="3152" spans="2:5" x14ac:dyDescent="0.3">
      <c r="B3152" t="str">
        <v>Saw II</v>
      </c>
      <c r="C3152">
        <f>_xlfn.XLOOKUP($B3152,IMDB_Movies_2[movie_title],IMDB_Movies_2[gross])</f>
        <v>87025093</v>
      </c>
      <c r="D3152">
        <f>_xlfn.XLOOKUP($B3152,IMDB_Movies_2[movie_title],IMDB_Movies_2[budget])</f>
        <v>4000000</v>
      </c>
      <c r="E3152" s="1">
        <f t="shared" si="49"/>
        <v>83025093</v>
      </c>
    </row>
    <row r="3153" spans="2:5" x14ac:dyDescent="0.3">
      <c r="B3153" t="str">
        <v>10 Cloverfield Lane</v>
      </c>
      <c r="C3153">
        <f>_xlfn.XLOOKUP($B3153,IMDB_Movies_2[movie_title],IMDB_Movies_2[gross])</f>
        <v>71897215</v>
      </c>
      <c r="D3153">
        <f>_xlfn.XLOOKUP($B3153,IMDB_Movies_2[movie_title],IMDB_Movies_2[budget])</f>
        <v>15000000</v>
      </c>
      <c r="E3153" s="1">
        <f t="shared" si="49"/>
        <v>56897215</v>
      </c>
    </row>
    <row r="3154" spans="2:5" x14ac:dyDescent="0.3">
      <c r="B3154" t="str">
        <v>Jackass: The Movie</v>
      </c>
      <c r="C3154">
        <f>_xlfn.XLOOKUP($B3154,IMDB_Movies_2[movie_title],IMDB_Movies_2[gross])</f>
        <v>64267897</v>
      </c>
      <c r="D3154">
        <f>_xlfn.XLOOKUP($B3154,IMDB_Movies_2[movie_title],IMDB_Movies_2[budget])</f>
        <v>5000000</v>
      </c>
      <c r="E3154" s="1">
        <f t="shared" si="49"/>
        <v>59267897</v>
      </c>
    </row>
    <row r="3155" spans="2:5" x14ac:dyDescent="0.3">
      <c r="B3155" t="str">
        <v>Lights Out</v>
      </c>
      <c r="C3155">
        <f>_xlfn.XLOOKUP($B3155,IMDB_Movies_2[movie_title],IMDB_Movies_2[gross])</f>
        <v>56536016</v>
      </c>
      <c r="D3155">
        <f>_xlfn.XLOOKUP($B3155,IMDB_Movies_2[movie_title],IMDB_Movies_2[budget])</f>
        <v>4900000</v>
      </c>
      <c r="E3155" s="1">
        <f t="shared" si="49"/>
        <v>51636016</v>
      </c>
    </row>
    <row r="3156" spans="2:5" x14ac:dyDescent="0.3">
      <c r="B3156" t="str">
        <v>Paranormal Activity 3</v>
      </c>
      <c r="C3156">
        <f>_xlfn.XLOOKUP($B3156,IMDB_Movies_2[movie_title],IMDB_Movies_2[gross])</f>
        <v>104007828</v>
      </c>
      <c r="D3156">
        <f>_xlfn.XLOOKUP($B3156,IMDB_Movies_2[movie_title],IMDB_Movies_2[budget])</f>
        <v>5000000</v>
      </c>
      <c r="E3156" s="1">
        <f t="shared" si="49"/>
        <v>99007828</v>
      </c>
    </row>
    <row r="3157" spans="2:5" x14ac:dyDescent="0.3">
      <c r="B3157" t="str">
        <v>Ouija</v>
      </c>
      <c r="C3157">
        <f>_xlfn.XLOOKUP($B3157,IMDB_Movies_2[movie_title],IMDB_Movies_2[gross])</f>
        <v>50820940</v>
      </c>
      <c r="D3157">
        <f>_xlfn.XLOOKUP($B3157,IMDB_Movies_2[movie_title],IMDB_Movies_2[budget])</f>
        <v>5000000</v>
      </c>
      <c r="E3157" s="1">
        <f t="shared" si="49"/>
        <v>45820940</v>
      </c>
    </row>
    <row r="3158" spans="2:5" x14ac:dyDescent="0.3">
      <c r="B3158" t="str">
        <v>A Nightmare on Elm Street 3: Dream Warriors</v>
      </c>
      <c r="C3158">
        <f>_xlfn.XLOOKUP($B3158,IMDB_Movies_2[movie_title],IMDB_Movies_2[gross])</f>
        <v>44793200</v>
      </c>
      <c r="D3158">
        <f>_xlfn.XLOOKUP($B3158,IMDB_Movies_2[movie_title],IMDB_Movies_2[budget])</f>
        <v>4500000</v>
      </c>
      <c r="E3158" s="1">
        <f t="shared" si="49"/>
        <v>40293200</v>
      </c>
    </row>
    <row r="3159" spans="2:5" x14ac:dyDescent="0.3">
      <c r="B3159" t="str">
        <v>Instructions Not Included</v>
      </c>
      <c r="C3159">
        <f>_xlfn.XLOOKUP($B3159,IMDB_Movies_2[movie_title],IMDB_Movies_2[gross])</f>
        <v>44456509</v>
      </c>
      <c r="D3159">
        <f>_xlfn.XLOOKUP($B3159,IMDB_Movies_2[movie_title],IMDB_Movies_2[budget])</f>
        <v>5000000</v>
      </c>
      <c r="E3159" s="1">
        <f t="shared" si="49"/>
        <v>39456509</v>
      </c>
    </row>
    <row r="3160" spans="2:5" x14ac:dyDescent="0.3">
      <c r="B3160" t="str">
        <v>Paranormal Activity 4</v>
      </c>
      <c r="C3160">
        <f>_xlfn.XLOOKUP($B3160,IMDB_Movies_2[movie_title],IMDB_Movies_2[gross])</f>
        <v>53884821</v>
      </c>
      <c r="D3160">
        <f>_xlfn.XLOOKUP($B3160,IMDB_Movies_2[movie_title],IMDB_Movies_2[budget])</f>
        <v>5000000</v>
      </c>
      <c r="E3160" s="1">
        <f t="shared" si="49"/>
        <v>48884821</v>
      </c>
    </row>
    <row r="3161" spans="2:5" x14ac:dyDescent="0.3">
      <c r="B3161" t="str">
        <v>The Robe</v>
      </c>
      <c r="C3161">
        <f>_xlfn.XLOOKUP($B3161,IMDB_Movies_2[movie_title],IMDB_Movies_2[gross])</f>
        <v>36000000</v>
      </c>
      <c r="D3161">
        <f>_xlfn.XLOOKUP($B3161,IMDB_Movies_2[movie_title],IMDB_Movies_2[budget])</f>
        <v>5000000</v>
      </c>
      <c r="E3161" s="1">
        <f t="shared" si="49"/>
        <v>31000000</v>
      </c>
    </row>
    <row r="3162" spans="2:5" x14ac:dyDescent="0.3">
      <c r="B3162" t="str">
        <v>Freddy's Dead: The Final Nightmare</v>
      </c>
      <c r="C3162">
        <f>_xlfn.XLOOKUP($B3162,IMDB_Movies_2[movie_title],IMDB_Movies_2[gross])</f>
        <v>34872293</v>
      </c>
      <c r="D3162">
        <f>_xlfn.XLOOKUP($B3162,IMDB_Movies_2[movie_title],IMDB_Movies_2[budget])</f>
        <v>8500000</v>
      </c>
      <c r="E3162" s="1">
        <f t="shared" si="49"/>
        <v>26372293</v>
      </c>
    </row>
    <row r="3163" spans="2:5" x14ac:dyDescent="0.3">
      <c r="B3163" t="str">
        <v>Monster</v>
      </c>
      <c r="C3163">
        <f>_xlfn.XLOOKUP($B3163,IMDB_Movies_2[movie_title],IMDB_Movies_2[gross])</f>
        <v>34468224</v>
      </c>
      <c r="D3163">
        <f>_xlfn.XLOOKUP($B3163,IMDB_Movies_2[movie_title],IMDB_Movies_2[budget])</f>
        <v>4500000</v>
      </c>
      <c r="E3163" s="1">
        <f t="shared" si="49"/>
        <v>29968224</v>
      </c>
    </row>
    <row r="3164" spans="2:5" x14ac:dyDescent="0.3">
      <c r="B3164" t="str">
        <v>Paranormal Activity: The Marked Ones</v>
      </c>
      <c r="C3164">
        <f>_xlfn.XLOOKUP($B3164,IMDB_Movies_2[movie_title],IMDB_Movies_2[gross])</f>
        <v>32453345</v>
      </c>
      <c r="D3164">
        <f>_xlfn.XLOOKUP($B3164,IMDB_Movies_2[movie_title],IMDB_Movies_2[budget])</f>
        <v>5000000</v>
      </c>
      <c r="E3164" s="1">
        <f t="shared" si="49"/>
        <v>27453345</v>
      </c>
    </row>
    <row r="3165" spans="2:5" x14ac:dyDescent="0.3">
      <c r="B3165" t="str">
        <v>Dallas Buyers Club</v>
      </c>
      <c r="C3165">
        <f>_xlfn.XLOOKUP($B3165,IMDB_Movies_2[movie_title],IMDB_Movies_2[gross])</f>
        <v>27296514</v>
      </c>
      <c r="D3165">
        <f>_xlfn.XLOOKUP($B3165,IMDB_Movies_2[movie_title],IMDB_Movies_2[budget])</f>
        <v>5000000</v>
      </c>
      <c r="E3165" s="1">
        <f t="shared" si="49"/>
        <v>22296514</v>
      </c>
    </row>
    <row r="3166" spans="2:5" x14ac:dyDescent="0.3">
      <c r="B3166" t="str">
        <v>The Lazarus Effect</v>
      </c>
      <c r="C3166">
        <f>_xlfn.XLOOKUP($B3166,IMDB_Movies_2[movie_title],IMDB_Movies_2[gross])</f>
        <v>25799043</v>
      </c>
      <c r="D3166">
        <f>_xlfn.XLOOKUP($B3166,IMDB_Movies_2[movie_title],IMDB_Movies_2[budget])</f>
        <v>3300000</v>
      </c>
      <c r="E3166" s="1">
        <f t="shared" si="49"/>
        <v>22499043</v>
      </c>
    </row>
    <row r="3167" spans="2:5" x14ac:dyDescent="0.3">
      <c r="B3167" t="str">
        <v>Memento</v>
      </c>
      <c r="C3167">
        <f>_xlfn.XLOOKUP($B3167,IMDB_Movies_2[movie_title],IMDB_Movies_2[gross])</f>
        <v>25530884</v>
      </c>
      <c r="D3167">
        <f>_xlfn.XLOOKUP($B3167,IMDB_Movies_2[movie_title],IMDB_Movies_2[budget])</f>
        <v>9000000</v>
      </c>
      <c r="E3167" s="1">
        <f t="shared" si="49"/>
        <v>16530884</v>
      </c>
    </row>
    <row r="3168" spans="2:5" x14ac:dyDescent="0.3">
      <c r="B3168" t="str">
        <v>Oculus</v>
      </c>
      <c r="C3168">
        <f>_xlfn.XLOOKUP($B3168,IMDB_Movies_2[movie_title],IMDB_Movies_2[gross])</f>
        <v>27689474</v>
      </c>
      <c r="D3168">
        <f>_xlfn.XLOOKUP($B3168,IMDB_Movies_2[movie_title],IMDB_Movies_2[budget])</f>
        <v>5000000</v>
      </c>
      <c r="E3168" s="1">
        <f t="shared" si="49"/>
        <v>22689474</v>
      </c>
    </row>
    <row r="3169" spans="2:5" x14ac:dyDescent="0.3">
      <c r="B3169" t="str">
        <v>Clerks II</v>
      </c>
      <c r="C3169">
        <f>_xlfn.XLOOKUP($B3169,IMDB_Movies_2[movie_title],IMDB_Movies_2[gross])</f>
        <v>24138847</v>
      </c>
      <c r="D3169">
        <f>_xlfn.XLOOKUP($B3169,IMDB_Movies_2[movie_title],IMDB_Movies_2[budget])</f>
        <v>5000000</v>
      </c>
      <c r="E3169" s="1">
        <f t="shared" si="49"/>
        <v>19138847</v>
      </c>
    </row>
    <row r="3170" spans="2:5" x14ac:dyDescent="0.3">
      <c r="B3170" t="str">
        <v>Billy Elliot</v>
      </c>
      <c r="C3170">
        <f>_xlfn.XLOOKUP($B3170,IMDB_Movies_2[movie_title],IMDB_Movies_2[gross])</f>
        <v>21994911</v>
      </c>
      <c r="D3170">
        <f>_xlfn.XLOOKUP($B3170,IMDB_Movies_2[movie_title],IMDB_Movies_2[budget])</f>
        <v>5000000</v>
      </c>
      <c r="E3170" s="1">
        <f t="shared" si="49"/>
        <v>16994911</v>
      </c>
    </row>
    <row r="3171" spans="2:5" x14ac:dyDescent="0.3">
      <c r="B3171" t="str">
        <v>The Way Way Back</v>
      </c>
      <c r="C3171">
        <f>_xlfn.XLOOKUP($B3171,IMDB_Movies_2[movie_title],IMDB_Movies_2[gross])</f>
        <v>21501098</v>
      </c>
      <c r="D3171">
        <f>_xlfn.XLOOKUP($B3171,IMDB_Movies_2[movie_title],IMDB_Movies_2[budget])</f>
        <v>5000000</v>
      </c>
      <c r="E3171" s="1">
        <f t="shared" si="49"/>
        <v>16501098</v>
      </c>
    </row>
    <row r="3172" spans="2:5" x14ac:dyDescent="0.3">
      <c r="B3172" t="str">
        <v>House Party 2</v>
      </c>
      <c r="C3172">
        <f>_xlfn.XLOOKUP($B3172,IMDB_Movies_2[movie_title],IMDB_Movies_2[gross])</f>
        <v>19281235</v>
      </c>
      <c r="D3172">
        <f>_xlfn.XLOOKUP($B3172,IMDB_Movies_2[movie_title],IMDB_Movies_2[budget])</f>
        <v>5000000</v>
      </c>
      <c r="E3172" s="1">
        <f t="shared" si="49"/>
        <v>14281235</v>
      </c>
    </row>
    <row r="3173" spans="2:5" x14ac:dyDescent="0.3">
      <c r="B3173" t="str">
        <v>Doug's 1st Movie</v>
      </c>
      <c r="C3173">
        <f>_xlfn.XLOOKUP($B3173,IMDB_Movies_2[movie_title],IMDB_Movies_2[gross])</f>
        <v>19421271</v>
      </c>
      <c r="D3173">
        <f>_xlfn.XLOOKUP($B3173,IMDB_Movies_2[movie_title],IMDB_Movies_2[budget])</f>
        <v>5000000</v>
      </c>
      <c r="E3173" s="1">
        <f t="shared" si="49"/>
        <v>14421271</v>
      </c>
    </row>
    <row r="3174" spans="2:5" x14ac:dyDescent="0.3">
      <c r="B3174" t="str">
        <v>The Apostle</v>
      </c>
      <c r="C3174">
        <f>_xlfn.XLOOKUP($B3174,IMDB_Movies_2[movie_title],IMDB_Movies_2[gross])</f>
        <v>20733485</v>
      </c>
      <c r="D3174">
        <f>_xlfn.XLOOKUP($B3174,IMDB_Movies_2[movie_title],IMDB_Movies_2[budget])</f>
        <v>5000000</v>
      </c>
      <c r="E3174" s="1">
        <f t="shared" si="49"/>
        <v>15733485</v>
      </c>
    </row>
    <row r="3175" spans="2:5" x14ac:dyDescent="0.3">
      <c r="B3175" t="str">
        <v>Our Idiot Brother</v>
      </c>
      <c r="C3175">
        <f>_xlfn.XLOOKUP($B3175,IMDB_Movies_2[movie_title],IMDB_Movies_2[gross])</f>
        <v>24809547</v>
      </c>
      <c r="D3175">
        <f>_xlfn.XLOOKUP($B3175,IMDB_Movies_2[movie_title],IMDB_Movies_2[budget])</f>
        <v>5000000</v>
      </c>
      <c r="E3175" s="1">
        <f t="shared" si="49"/>
        <v>19809547</v>
      </c>
    </row>
    <row r="3176" spans="2:5" x14ac:dyDescent="0.3">
      <c r="B3176" t="str">
        <v>The Players Club</v>
      </c>
      <c r="C3176">
        <f>_xlfn.XLOOKUP($B3176,IMDB_Movies_2[movie_title],IMDB_Movies_2[gross])</f>
        <v>23031390</v>
      </c>
      <c r="D3176">
        <f>_xlfn.XLOOKUP($B3176,IMDB_Movies_2[movie_title],IMDB_Movies_2[budget])</f>
        <v>4500000</v>
      </c>
      <c r="E3176" s="1">
        <f t="shared" si="49"/>
        <v>18531390</v>
      </c>
    </row>
    <row r="3177" spans="2:5" x14ac:dyDescent="0.3">
      <c r="B3177" t="str">
        <v>As Above, So Below</v>
      </c>
      <c r="C3177">
        <f>_xlfn.XLOOKUP($B3177,IMDB_Movies_2[movie_title],IMDB_Movies_2[gross])</f>
        <v>21197315</v>
      </c>
      <c r="D3177">
        <f>_xlfn.XLOOKUP($B3177,IMDB_Movies_2[movie_title],IMDB_Movies_2[budget])</f>
        <v>5000000</v>
      </c>
      <c r="E3177" s="1">
        <f t="shared" si="49"/>
        <v>16197315</v>
      </c>
    </row>
    <row r="3178" spans="2:5" x14ac:dyDescent="0.3">
      <c r="B3178" t="str">
        <v>Addicted</v>
      </c>
      <c r="C3178">
        <f>_xlfn.XLOOKUP($B3178,IMDB_Movies_2[movie_title],IMDB_Movies_2[gross])</f>
        <v>17382982</v>
      </c>
      <c r="D3178">
        <f>_xlfn.XLOOKUP($B3178,IMDB_Movies_2[movie_title],IMDB_Movies_2[budget])</f>
        <v>5000000</v>
      </c>
      <c r="E3178" s="1">
        <f t="shared" si="49"/>
        <v>12382982</v>
      </c>
    </row>
    <row r="3179" spans="2:5" x14ac:dyDescent="0.3">
      <c r="B3179" t="str">
        <v>Eve's Bayou</v>
      </c>
      <c r="C3179">
        <f>_xlfn.XLOOKUP($B3179,IMDB_Movies_2[movie_title],IMDB_Movies_2[gross])</f>
        <v>14821531</v>
      </c>
      <c r="D3179">
        <f>_xlfn.XLOOKUP($B3179,IMDB_Movies_2[movie_title],IMDB_Movies_2[budget])</f>
        <v>6000000</v>
      </c>
      <c r="E3179" s="1">
        <f t="shared" si="49"/>
        <v>8821531</v>
      </c>
    </row>
    <row r="3180" spans="2:5" x14ac:dyDescent="0.3">
      <c r="B3180" t="str">
        <v>Still Alice</v>
      </c>
      <c r="C3180">
        <f>_xlfn.XLOOKUP($B3180,IMDB_Movies_2[movie_title],IMDB_Movies_2[gross])</f>
        <v>18656400</v>
      </c>
      <c r="D3180">
        <f>_xlfn.XLOOKUP($B3180,IMDB_Movies_2[movie_title],IMDB_Movies_2[budget])</f>
        <v>5000000</v>
      </c>
      <c r="E3180" s="1">
        <f t="shared" si="49"/>
        <v>13656400</v>
      </c>
    </row>
    <row r="3181" spans="2:5" x14ac:dyDescent="0.3">
      <c r="B3181" t="str">
        <v>Friday the 13th Part VIII: Jason Takes Manhattan</v>
      </c>
      <c r="C3181">
        <f>_xlfn.XLOOKUP($B3181,IMDB_Movies_2[movie_title],IMDB_Movies_2[gross])</f>
        <v>14343976</v>
      </c>
      <c r="D3181">
        <f>_xlfn.XLOOKUP($B3181,IMDB_Movies_2[movie_title],IMDB_Movies_2[budget])</f>
        <v>5000000</v>
      </c>
      <c r="E3181" s="1">
        <f t="shared" si="49"/>
        <v>9343976</v>
      </c>
    </row>
    <row r="3182" spans="2:5" x14ac:dyDescent="0.3">
      <c r="B3182" t="str">
        <v>My Big Fat Greek Wedding</v>
      </c>
      <c r="C3182">
        <f>_xlfn.XLOOKUP($B3182,IMDB_Movies_2[movie_title],IMDB_Movies_2[gross])</f>
        <v>241437427</v>
      </c>
      <c r="D3182">
        <f>_xlfn.XLOOKUP($B3182,IMDB_Movies_2[movie_title],IMDB_Movies_2[budget])</f>
        <v>5000000</v>
      </c>
      <c r="E3182" s="1">
        <f t="shared" si="49"/>
        <v>236437427</v>
      </c>
    </row>
    <row r="3183" spans="2:5" x14ac:dyDescent="0.3">
      <c r="B3183" t="str">
        <v>Spring Breakers</v>
      </c>
      <c r="C3183">
        <f>_xlfn.XLOOKUP($B3183,IMDB_Movies_2[movie_title],IMDB_Movies_2[gross])</f>
        <v>14123773</v>
      </c>
      <c r="D3183">
        <f>_xlfn.XLOOKUP($B3183,IMDB_Movies_2[movie_title],IMDB_Movies_2[budget])</f>
        <v>5000000</v>
      </c>
      <c r="E3183" s="1">
        <f t="shared" si="49"/>
        <v>9123773</v>
      </c>
    </row>
    <row r="3184" spans="2:5" x14ac:dyDescent="0.3">
      <c r="B3184" t="str">
        <v>Halloween: The Curse of Michael Myers</v>
      </c>
      <c r="C3184">
        <f>_xlfn.XLOOKUP($B3184,IMDB_Movies_2[movie_title],IMDB_Movies_2[gross])</f>
        <v>15126948</v>
      </c>
      <c r="D3184">
        <f>_xlfn.XLOOKUP($B3184,IMDB_Movies_2[movie_title],IMDB_Movies_2[budget])</f>
        <v>5000000</v>
      </c>
      <c r="E3184" s="1">
        <f t="shared" si="49"/>
        <v>10126948</v>
      </c>
    </row>
    <row r="3185" spans="2:5" x14ac:dyDescent="0.3">
      <c r="B3185" t="str">
        <v>Y Tu MamÃ¡ TambiÃ©n</v>
      </c>
      <c r="C3185">
        <f>_xlfn.XLOOKUP($B3185,IMDB_Movies_2[movie_title],IMDB_Movies_2[gross])</f>
        <v>13622333</v>
      </c>
      <c r="D3185">
        <f>_xlfn.XLOOKUP($B3185,IMDB_Movies_2[movie_title],IMDB_Movies_2[budget])</f>
        <v>2000000</v>
      </c>
      <c r="E3185" s="1">
        <f t="shared" si="49"/>
        <v>11622333</v>
      </c>
    </row>
    <row r="3186" spans="2:5" x14ac:dyDescent="0.3">
      <c r="B3186" t="str">
        <v>Shaun of the Dead</v>
      </c>
      <c r="C3186">
        <f>_xlfn.XLOOKUP($B3186,IMDB_Movies_2[movie_title],IMDB_Movies_2[gross])</f>
        <v>13464388</v>
      </c>
      <c r="D3186">
        <f>_xlfn.XLOOKUP($B3186,IMDB_Movies_2[movie_title],IMDB_Movies_2[budget])</f>
        <v>4000000</v>
      </c>
      <c r="E3186" s="1">
        <f t="shared" si="49"/>
        <v>9464388</v>
      </c>
    </row>
    <row r="3187" spans="2:5" x14ac:dyDescent="0.3">
      <c r="B3187" t="str">
        <v>The Haunting of Molly Hartley</v>
      </c>
      <c r="C3187">
        <f>_xlfn.XLOOKUP($B3187,IMDB_Movies_2[movie_title],IMDB_Movies_2[gross])</f>
        <v>13350177</v>
      </c>
      <c r="D3187">
        <f>_xlfn.XLOOKUP($B3187,IMDB_Movies_2[movie_title],IMDB_Movies_2[budget])</f>
        <v>5000000</v>
      </c>
      <c r="E3187" s="1">
        <f t="shared" si="49"/>
        <v>8350177</v>
      </c>
    </row>
    <row r="3188" spans="2:5" x14ac:dyDescent="0.3">
      <c r="B3188" t="str">
        <v>Lone Star</v>
      </c>
      <c r="C3188">
        <f>_xlfn.XLOOKUP($B3188,IMDB_Movies_2[movie_title],IMDB_Movies_2[gross])</f>
        <v>13269963</v>
      </c>
      <c r="D3188">
        <f>_xlfn.XLOOKUP($B3188,IMDB_Movies_2[movie_title],IMDB_Movies_2[budget])</f>
        <v>5000000</v>
      </c>
      <c r="E3188" s="1">
        <f t="shared" si="49"/>
        <v>8269963</v>
      </c>
    </row>
    <row r="3189" spans="2:5" x14ac:dyDescent="0.3">
      <c r="B3189" t="str">
        <v>Halloween 4: The Return of Michael Myers</v>
      </c>
      <c r="C3189">
        <f>_xlfn.XLOOKUP($B3189,IMDB_Movies_2[movie_title],IMDB_Movies_2[gross])</f>
        <v>17768000</v>
      </c>
      <c r="D3189">
        <f>_xlfn.XLOOKUP($B3189,IMDB_Movies_2[movie_title],IMDB_Movies_2[budget])</f>
        <v>5000000</v>
      </c>
      <c r="E3189" s="1">
        <f t="shared" si="49"/>
        <v>12768000</v>
      </c>
    </row>
    <row r="3190" spans="2:5" x14ac:dyDescent="0.3">
      <c r="B3190" t="str">
        <v>April Fool's Day</v>
      </c>
      <c r="C3190">
        <f>_xlfn.XLOOKUP($B3190,IMDB_Movies_2[movie_title],IMDB_Movies_2[gross])</f>
        <v>12947763</v>
      </c>
      <c r="D3190">
        <f>_xlfn.XLOOKUP($B3190,IMDB_Movies_2[movie_title],IMDB_Movies_2[budget])</f>
        <v>5000000</v>
      </c>
      <c r="E3190" s="1">
        <f t="shared" si="49"/>
        <v>7947763</v>
      </c>
    </row>
    <row r="3191" spans="2:5" x14ac:dyDescent="0.3">
      <c r="B3191" t="str">
        <v>Diner</v>
      </c>
      <c r="C3191">
        <f>_xlfn.XLOOKUP($B3191,IMDB_Movies_2[movie_title],IMDB_Movies_2[gross])</f>
        <v>14100000</v>
      </c>
      <c r="D3191">
        <f>_xlfn.XLOOKUP($B3191,IMDB_Movies_2[movie_title],IMDB_Movies_2[budget])</f>
        <v>5000000</v>
      </c>
      <c r="E3191" s="1">
        <f t="shared" si="49"/>
        <v>9100000</v>
      </c>
    </row>
    <row r="3192" spans="2:5" x14ac:dyDescent="0.3">
      <c r="B3192" t="str">
        <v>Lone Wolf McQuade</v>
      </c>
      <c r="C3192">
        <f>_xlfn.XLOOKUP($B3192,IMDB_Movies_2[movie_title],IMDB_Movies_2[gross])</f>
        <v>12200000</v>
      </c>
      <c r="D3192">
        <f>_xlfn.XLOOKUP($B3192,IMDB_Movies_2[movie_title],IMDB_Movies_2[budget])</f>
        <v>5000000</v>
      </c>
      <c r="E3192" s="1">
        <f t="shared" si="49"/>
        <v>7200000</v>
      </c>
    </row>
    <row r="3193" spans="2:5" x14ac:dyDescent="0.3">
      <c r="B3193" t="str">
        <v>Apollo 18</v>
      </c>
      <c r="C3193">
        <f>_xlfn.XLOOKUP($B3193,IMDB_Movies_2[movie_title],IMDB_Movies_2[gross])</f>
        <v>17683670</v>
      </c>
      <c r="D3193">
        <f>_xlfn.XLOOKUP($B3193,IMDB_Movies_2[movie_title],IMDB_Movies_2[budget])</f>
        <v>5000000</v>
      </c>
      <c r="E3193" s="1">
        <f t="shared" si="49"/>
        <v>12683670</v>
      </c>
    </row>
    <row r="3194" spans="2:5" x14ac:dyDescent="0.3">
      <c r="B3194" t="str">
        <v>Sunshine Cleaning</v>
      </c>
      <c r="C3194">
        <f>_xlfn.XLOOKUP($B3194,IMDB_Movies_2[movie_title],IMDB_Movies_2[gross])</f>
        <v>12055108</v>
      </c>
      <c r="D3194">
        <f>_xlfn.XLOOKUP($B3194,IMDB_Movies_2[movie_title],IMDB_Movies_2[budget])</f>
        <v>8000000</v>
      </c>
      <c r="E3194" s="1">
        <f t="shared" si="49"/>
        <v>4055108</v>
      </c>
    </row>
    <row r="3195" spans="2:5" x14ac:dyDescent="0.3">
      <c r="B3195" t="str">
        <v>No Escape</v>
      </c>
      <c r="C3195">
        <f>_xlfn.XLOOKUP($B3195,IMDB_Movies_2[movie_title],IMDB_Movies_2[gross])</f>
        <v>27285953</v>
      </c>
      <c r="D3195">
        <f>_xlfn.XLOOKUP($B3195,IMDB_Movies_2[movie_title],IMDB_Movies_2[budget])</f>
        <v>5000000</v>
      </c>
      <c r="E3195" s="1">
        <f t="shared" si="49"/>
        <v>22285953</v>
      </c>
    </row>
    <row r="3196" spans="2:5" x14ac:dyDescent="0.3">
      <c r="B3196" t="str">
        <v>Fifty Shades of Black</v>
      </c>
      <c r="C3196">
        <f>_xlfn.XLOOKUP($B3196,IMDB_Movies_2[movie_title],IMDB_Movies_2[gross])</f>
        <v>11675178</v>
      </c>
      <c r="D3196">
        <f>_xlfn.XLOOKUP($B3196,IMDB_Movies_2[movie_title],IMDB_Movies_2[budget])</f>
        <v>5000000</v>
      </c>
      <c r="E3196" s="1">
        <f t="shared" si="49"/>
        <v>6675178</v>
      </c>
    </row>
    <row r="3197" spans="2:5" x14ac:dyDescent="0.3">
      <c r="B3197" t="str">
        <v>Not Easily Broken</v>
      </c>
      <c r="C3197">
        <f>_xlfn.XLOOKUP($B3197,IMDB_Movies_2[movie_title],IMDB_Movies_2[gross])</f>
        <v>10572742</v>
      </c>
      <c r="D3197">
        <f>_xlfn.XLOOKUP($B3197,IMDB_Movies_2[movie_title],IMDB_Movies_2[budget])</f>
        <v>8000000</v>
      </c>
      <c r="E3197" s="1">
        <f t="shared" si="49"/>
        <v>2572742</v>
      </c>
    </row>
    <row r="3198" spans="2:5" x14ac:dyDescent="0.3">
      <c r="B3198" t="str">
        <v>The Perfect Match</v>
      </c>
      <c r="C3198">
        <f>_xlfn.XLOOKUP($B3198,IMDB_Movies_2[movie_title],IMDB_Movies_2[gross])</f>
        <v>9658370</v>
      </c>
      <c r="D3198">
        <f>_xlfn.XLOOKUP($B3198,IMDB_Movies_2[movie_title],IMDB_Movies_2[budget])</f>
        <v>5000000</v>
      </c>
      <c r="E3198" s="1">
        <f t="shared" si="49"/>
        <v>4658370</v>
      </c>
    </row>
    <row r="3199" spans="2:5" x14ac:dyDescent="0.3">
      <c r="B3199" t="str">
        <v>Digimon: The Movie</v>
      </c>
      <c r="C3199">
        <f>_xlfn.XLOOKUP($B3199,IMDB_Movies_2[movie_title],IMDB_Movies_2[gross])</f>
        <v>9628751</v>
      </c>
      <c r="D3199">
        <f>_xlfn.XLOOKUP($B3199,IMDB_Movies_2[movie_title],IMDB_Movies_2[budget])</f>
        <v>5000000</v>
      </c>
      <c r="E3199" s="1">
        <f t="shared" si="49"/>
        <v>4628751</v>
      </c>
    </row>
    <row r="3200" spans="2:5" x14ac:dyDescent="0.3">
      <c r="B3200" t="str">
        <v>Saved!</v>
      </c>
      <c r="C3200">
        <f>_xlfn.XLOOKUP($B3200,IMDB_Movies_2[movie_title],IMDB_Movies_2[gross])</f>
        <v>8786715</v>
      </c>
      <c r="D3200">
        <f>_xlfn.XLOOKUP($B3200,IMDB_Movies_2[movie_title],IMDB_Movies_2[budget])</f>
        <v>5000000</v>
      </c>
      <c r="E3200" s="1">
        <f t="shared" si="49"/>
        <v>3786715</v>
      </c>
    </row>
    <row r="3201" spans="2:5" x14ac:dyDescent="0.3">
      <c r="B3201" t="str">
        <v>The Barbarian Invasions</v>
      </c>
      <c r="C3201">
        <f>_xlfn.XLOOKUP($B3201,IMDB_Movies_2[movie_title],IMDB_Movies_2[gross])</f>
        <v>3432342</v>
      </c>
      <c r="D3201">
        <f>_xlfn.XLOOKUP($B3201,IMDB_Movies_2[movie_title],IMDB_Movies_2[budget])</f>
        <v>6000000</v>
      </c>
      <c r="E3201" s="1">
        <f t="shared" si="49"/>
        <v>-2567658</v>
      </c>
    </row>
    <row r="3202" spans="2:5" x14ac:dyDescent="0.3">
      <c r="B3202" t="str">
        <v>The Forsaken</v>
      </c>
      <c r="C3202">
        <f>_xlfn.XLOOKUP($B3202,IMDB_Movies_2[movie_title],IMDB_Movies_2[gross])</f>
        <v>6755271</v>
      </c>
      <c r="D3202">
        <f>_xlfn.XLOOKUP($B3202,IMDB_Movies_2[movie_title],IMDB_Movies_2[budget])</f>
        <v>5000000</v>
      </c>
      <c r="E3202" s="1">
        <f t="shared" si="49"/>
        <v>1755271</v>
      </c>
    </row>
    <row r="3203" spans="2:5" x14ac:dyDescent="0.3">
      <c r="B3203" t="str">
        <v>UHF</v>
      </c>
      <c r="C3203">
        <f>_xlfn.XLOOKUP($B3203,IMDB_Movies_2[movie_title],IMDB_Movies_2[gross])</f>
        <v>6157157</v>
      </c>
      <c r="D3203">
        <f>_xlfn.XLOOKUP($B3203,IMDB_Movies_2[movie_title],IMDB_Movies_2[budget])</f>
        <v>5000000</v>
      </c>
      <c r="E3203" s="1">
        <f t="shared" si="49"/>
        <v>1157157</v>
      </c>
    </row>
    <row r="3204" spans="2:5" x14ac:dyDescent="0.3">
      <c r="B3204" t="str">
        <v>Slums of Beverly Hills</v>
      </c>
      <c r="C3204">
        <f>_xlfn.XLOOKUP($B3204,IMDB_Movies_2[movie_title],IMDB_Movies_2[gross])</f>
        <v>5480318</v>
      </c>
      <c r="D3204">
        <f>_xlfn.XLOOKUP($B3204,IMDB_Movies_2[movie_title],IMDB_Movies_2[budget])</f>
        <v>5000000</v>
      </c>
      <c r="E3204" s="1">
        <f t="shared" si="49"/>
        <v>480318</v>
      </c>
    </row>
    <row r="3205" spans="2:5" x14ac:dyDescent="0.3">
      <c r="B3205" t="str">
        <v>Made</v>
      </c>
      <c r="C3205">
        <f>_xlfn.XLOOKUP($B3205,IMDB_Movies_2[movie_title],IMDB_Movies_2[gross])</f>
        <v>5308707</v>
      </c>
      <c r="D3205">
        <f>_xlfn.XLOOKUP($B3205,IMDB_Movies_2[movie_title],IMDB_Movies_2[budget])</f>
        <v>5000000</v>
      </c>
      <c r="E3205" s="1">
        <f t="shared" ref="E3205:E3268" si="50">C3205-D3205</f>
        <v>308707</v>
      </c>
    </row>
    <row r="3206" spans="2:5" x14ac:dyDescent="0.3">
      <c r="B3206" t="str">
        <v>Moon</v>
      </c>
      <c r="C3206">
        <f>_xlfn.XLOOKUP($B3206,IMDB_Movies_2[movie_title],IMDB_Movies_2[gross])</f>
        <v>5009677</v>
      </c>
      <c r="D3206">
        <f>_xlfn.XLOOKUP($B3206,IMDB_Movies_2[movie_title],IMDB_Movies_2[budget])</f>
        <v>5000000</v>
      </c>
      <c r="E3206" s="1">
        <f t="shared" si="50"/>
        <v>9677</v>
      </c>
    </row>
    <row r="3207" spans="2:5" x14ac:dyDescent="0.3">
      <c r="B3207" t="str">
        <v>Sea Rex 3D: Journey to a Prehistoric World</v>
      </c>
      <c r="C3207">
        <f>_xlfn.XLOOKUP($B3207,IMDB_Movies_2[movie_title],IMDB_Movies_2[gross])</f>
        <v>4074023</v>
      </c>
      <c r="D3207">
        <f>_xlfn.XLOOKUP($B3207,IMDB_Movies_2[movie_title],IMDB_Movies_2[budget])</f>
        <v>5000000</v>
      </c>
      <c r="E3207" s="1">
        <f t="shared" si="50"/>
        <v>-925977</v>
      </c>
    </row>
    <row r="3208" spans="2:5" x14ac:dyDescent="0.3">
      <c r="B3208" t="str">
        <v>The Sweet Hereafter</v>
      </c>
      <c r="C3208">
        <f>_xlfn.XLOOKUP($B3208,IMDB_Movies_2[movie_title],IMDB_Movies_2[gross])</f>
        <v>4306697</v>
      </c>
      <c r="D3208">
        <f>_xlfn.XLOOKUP($B3208,IMDB_Movies_2[movie_title],IMDB_Movies_2[budget])</f>
        <v>5000000</v>
      </c>
      <c r="E3208" s="1">
        <f t="shared" si="50"/>
        <v>-693303</v>
      </c>
    </row>
    <row r="3209" spans="2:5" x14ac:dyDescent="0.3">
      <c r="B3209" t="str">
        <v>Of Gods and Men</v>
      </c>
      <c r="C3209">
        <f>_xlfn.XLOOKUP($B3209,IMDB_Movies_2[movie_title],IMDB_Movies_2[gross])</f>
        <v>3950029</v>
      </c>
      <c r="D3209">
        <f>_xlfn.XLOOKUP($B3209,IMDB_Movies_2[movie_title],IMDB_Movies_2[budget])</f>
        <v>4000000</v>
      </c>
      <c r="E3209" s="1">
        <f t="shared" si="50"/>
        <v>-49971</v>
      </c>
    </row>
    <row r="3210" spans="2:5" x14ac:dyDescent="0.3">
      <c r="B3210" t="str">
        <v>Bottle Shock</v>
      </c>
      <c r="C3210">
        <f>_xlfn.XLOOKUP($B3210,IMDB_Movies_2[movie_title],IMDB_Movies_2[gross])</f>
        <v>4040588</v>
      </c>
      <c r="D3210">
        <f>_xlfn.XLOOKUP($B3210,IMDB_Movies_2[movie_title],IMDB_Movies_2[budget])</f>
        <v>5000000</v>
      </c>
      <c r="E3210" s="1">
        <f t="shared" si="50"/>
        <v>-959412</v>
      </c>
    </row>
    <row r="3211" spans="2:5" x14ac:dyDescent="0.3">
      <c r="B3211" t="str">
        <v>Heavenly Creatures</v>
      </c>
      <c r="C3211">
        <f>_xlfn.XLOOKUP($B3211,IMDB_Movies_2[movie_title],IMDB_Movies_2[gross])</f>
        <v>3049135</v>
      </c>
      <c r="D3211">
        <f>_xlfn.XLOOKUP($B3211,IMDB_Movies_2[movie_title],IMDB_Movies_2[budget])</f>
        <v>5000000</v>
      </c>
      <c r="E3211" s="1">
        <f t="shared" si="50"/>
        <v>-1950865</v>
      </c>
    </row>
    <row r="3212" spans="2:5" x14ac:dyDescent="0.3">
      <c r="B3212" t="str">
        <v>90 Minutes in Heaven</v>
      </c>
      <c r="C3212">
        <f>_xlfn.XLOOKUP($B3212,IMDB_Movies_2[movie_title],IMDB_Movies_2[gross])</f>
        <v>4700361</v>
      </c>
      <c r="D3212">
        <f>_xlfn.XLOOKUP($B3212,IMDB_Movies_2[movie_title],IMDB_Movies_2[budget])</f>
        <v>5000000</v>
      </c>
      <c r="E3212" s="1">
        <f t="shared" si="50"/>
        <v>-299639</v>
      </c>
    </row>
    <row r="3213" spans="2:5" x14ac:dyDescent="0.3">
      <c r="B3213" t="str">
        <v>Everything Must Go</v>
      </c>
      <c r="C3213">
        <f>_xlfn.XLOOKUP($B3213,IMDB_Movies_2[movie_title],IMDB_Movies_2[gross])</f>
        <v>2711210</v>
      </c>
      <c r="D3213">
        <f>_xlfn.XLOOKUP($B3213,IMDB_Movies_2[movie_title],IMDB_Movies_2[budget])</f>
        <v>5000000</v>
      </c>
      <c r="E3213" s="1">
        <f t="shared" si="50"/>
        <v>-2288790</v>
      </c>
    </row>
    <row r="3214" spans="2:5" x14ac:dyDescent="0.3">
      <c r="B3214" t="str">
        <v>Zero Effect</v>
      </c>
      <c r="C3214">
        <f>_xlfn.XLOOKUP($B3214,IMDB_Movies_2[movie_title],IMDB_Movies_2[gross])</f>
        <v>1980338</v>
      </c>
      <c r="D3214">
        <f>_xlfn.XLOOKUP($B3214,IMDB_Movies_2[movie_title],IMDB_Movies_2[budget])</f>
        <v>5000000</v>
      </c>
      <c r="E3214" s="1">
        <f t="shared" si="50"/>
        <v>-3019662</v>
      </c>
    </row>
    <row r="3215" spans="2:5" x14ac:dyDescent="0.3">
      <c r="B3215" t="str">
        <v>The Machinist</v>
      </c>
      <c r="C3215">
        <f>_xlfn.XLOOKUP($B3215,IMDB_Movies_2[movie_title],IMDB_Movies_2[gross])</f>
        <v>1082044</v>
      </c>
      <c r="D3215">
        <f>_xlfn.XLOOKUP($B3215,IMDB_Movies_2[movie_title],IMDB_Movies_2[budget])</f>
        <v>5000000</v>
      </c>
      <c r="E3215" s="1">
        <f t="shared" si="50"/>
        <v>-3917956</v>
      </c>
    </row>
    <row r="3216" spans="2:5" x14ac:dyDescent="0.3">
      <c r="B3216" t="str">
        <v>Light Sleeper</v>
      </c>
      <c r="C3216">
        <f>_xlfn.XLOOKUP($B3216,IMDB_Movies_2[movie_title],IMDB_Movies_2[gross])</f>
        <v>1100000</v>
      </c>
      <c r="D3216">
        <f>_xlfn.XLOOKUP($B3216,IMDB_Movies_2[movie_title],IMDB_Movies_2[budget])</f>
        <v>5000000</v>
      </c>
      <c r="E3216" s="1">
        <f t="shared" si="50"/>
        <v>-3900000</v>
      </c>
    </row>
    <row r="3217" spans="2:5" x14ac:dyDescent="0.3">
      <c r="B3217" t="str">
        <v>Kill the Messenger</v>
      </c>
      <c r="C3217">
        <f>_xlfn.XLOOKUP($B3217,IMDB_Movies_2[movie_title],IMDB_Movies_2[gross])</f>
        <v>2445646</v>
      </c>
      <c r="D3217">
        <f>_xlfn.XLOOKUP($B3217,IMDB_Movies_2[movie_title],IMDB_Movies_2[budget])</f>
        <v>5000000</v>
      </c>
      <c r="E3217" s="1">
        <f t="shared" si="50"/>
        <v>-2554354</v>
      </c>
    </row>
    <row r="3218" spans="2:5" x14ac:dyDescent="0.3">
      <c r="B3218" t="str">
        <v>Rabbit Hole</v>
      </c>
      <c r="C3218">
        <f>_xlfn.XLOOKUP($B3218,IMDB_Movies_2[movie_title],IMDB_Movies_2[gross])</f>
        <v>2221809</v>
      </c>
      <c r="D3218">
        <f>_xlfn.XLOOKUP($B3218,IMDB_Movies_2[movie_title],IMDB_Movies_2[budget])</f>
        <v>5000000</v>
      </c>
      <c r="E3218" s="1">
        <f t="shared" si="50"/>
        <v>-2778191</v>
      </c>
    </row>
    <row r="3219" spans="2:5" x14ac:dyDescent="0.3">
      <c r="B3219" t="str">
        <v>Party Monster</v>
      </c>
      <c r="C3219">
        <f>_xlfn.XLOOKUP($B3219,IMDB_Movies_2[movie_title],IMDB_Movies_2[gross])</f>
        <v>296665</v>
      </c>
      <c r="D3219">
        <f>_xlfn.XLOOKUP($B3219,IMDB_Movies_2[movie_title],IMDB_Movies_2[budget])</f>
        <v>5000000</v>
      </c>
      <c r="E3219" s="1">
        <f t="shared" si="50"/>
        <v>-4703335</v>
      </c>
    </row>
    <row r="3220" spans="2:5" x14ac:dyDescent="0.3">
      <c r="B3220" t="str">
        <v>Green Room</v>
      </c>
      <c r="C3220">
        <f>_xlfn.XLOOKUP($B3220,IMDB_Movies_2[movie_title],IMDB_Movies_2[gross])</f>
        <v>3219029</v>
      </c>
      <c r="D3220">
        <f>_xlfn.XLOOKUP($B3220,IMDB_Movies_2[movie_title],IMDB_Movies_2[budget])</f>
        <v>5000000</v>
      </c>
      <c r="E3220" s="1">
        <f t="shared" si="50"/>
        <v>-1780971</v>
      </c>
    </row>
    <row r="3221" spans="2:5" x14ac:dyDescent="0.3">
      <c r="B3221" t="str">
        <v>Atlas Shrugged: Who Is John Galt?</v>
      </c>
      <c r="C3221">
        <f>_xlfn.XLOOKUP($B3221,IMDB_Movies_2[movie_title],IMDB_Movies_2[gross])</f>
        <v>830210</v>
      </c>
      <c r="D3221">
        <f>_xlfn.XLOOKUP($B3221,IMDB_Movies_2[movie_title],IMDB_Movies_2[budget])</f>
        <v>5000000</v>
      </c>
      <c r="E3221" s="1">
        <f t="shared" si="50"/>
        <v>-4169790</v>
      </c>
    </row>
    <row r="3222" spans="2:5" x14ac:dyDescent="0.3">
      <c r="B3222" t="str">
        <v>Bottle Rocket</v>
      </c>
      <c r="C3222">
        <f>_xlfn.XLOOKUP($B3222,IMDB_Movies_2[movie_title],IMDB_Movies_2[gross])</f>
        <v>1040879</v>
      </c>
      <c r="D3222">
        <f>_xlfn.XLOOKUP($B3222,IMDB_Movies_2[movie_title],IMDB_Movies_2[budget])</f>
        <v>7000000</v>
      </c>
      <c r="E3222" s="1">
        <f t="shared" si="50"/>
        <v>-5959121</v>
      </c>
    </row>
    <row r="3223" spans="2:5" x14ac:dyDescent="0.3">
      <c r="B3223" t="str">
        <v>Albino Alligator</v>
      </c>
      <c r="C3223">
        <f>_xlfn.XLOOKUP($B3223,IMDB_Movies_2[movie_title],IMDB_Movies_2[gross])</f>
        <v>326308</v>
      </c>
      <c r="D3223">
        <f>_xlfn.XLOOKUP($B3223,IMDB_Movies_2[movie_title],IMDB_Movies_2[budget])</f>
        <v>5000000</v>
      </c>
      <c r="E3223" s="1">
        <f t="shared" si="50"/>
        <v>-4673692</v>
      </c>
    </row>
    <row r="3224" spans="2:5" x14ac:dyDescent="0.3">
      <c r="B3224" t="str">
        <v>Lovely, Still</v>
      </c>
      <c r="C3224">
        <f>_xlfn.XLOOKUP($B3224,IMDB_Movies_2[movie_title],IMDB_Movies_2[gross])</f>
        <v>124720</v>
      </c>
      <c r="D3224">
        <f>_xlfn.XLOOKUP($B3224,IMDB_Movies_2[movie_title],IMDB_Movies_2[budget])</f>
        <v>5000000</v>
      </c>
      <c r="E3224" s="1">
        <f t="shared" si="50"/>
        <v>-4875280</v>
      </c>
    </row>
    <row r="3225" spans="2:5" x14ac:dyDescent="0.3">
      <c r="B3225" t="str">
        <v>Desert Blue</v>
      </c>
      <c r="C3225">
        <f>_xlfn.XLOOKUP($B3225,IMDB_Movies_2[movie_title],IMDB_Movies_2[gross])</f>
        <v>99147</v>
      </c>
      <c r="D3225">
        <f>_xlfn.XLOOKUP($B3225,IMDB_Movies_2[movie_title],IMDB_Movies_2[budget])</f>
        <v>2000000</v>
      </c>
      <c r="E3225" s="1">
        <f t="shared" si="50"/>
        <v>-1900853</v>
      </c>
    </row>
    <row r="3226" spans="2:5" x14ac:dyDescent="0.3">
      <c r="B3226" t="str">
        <v>The Visit</v>
      </c>
      <c r="C3226">
        <f>_xlfn.XLOOKUP($B3226,IMDB_Movies_2[movie_title],IMDB_Movies_2[gross])</f>
        <v>65069140</v>
      </c>
      <c r="D3226">
        <f>_xlfn.XLOOKUP($B3226,IMDB_Movies_2[movie_title],IMDB_Movies_2[budget])</f>
        <v>5000000</v>
      </c>
      <c r="E3226" s="1">
        <f t="shared" si="50"/>
        <v>60069140</v>
      </c>
    </row>
    <row r="3227" spans="2:5" x14ac:dyDescent="0.3">
      <c r="B3227" t="str">
        <v>Redacted</v>
      </c>
      <c r="C3227">
        <f>_xlfn.XLOOKUP($B3227,IMDB_Movies_2[movie_title],IMDB_Movies_2[gross])</f>
        <v>65087</v>
      </c>
      <c r="D3227">
        <f>_xlfn.XLOOKUP($B3227,IMDB_Movies_2[movie_title],IMDB_Movies_2[budget])</f>
        <v>5000000</v>
      </c>
      <c r="E3227" s="1">
        <f t="shared" si="50"/>
        <v>-4934913</v>
      </c>
    </row>
    <row r="3228" spans="2:5" x14ac:dyDescent="0.3">
      <c r="B3228" t="str">
        <v>Fascination</v>
      </c>
      <c r="C3228">
        <f>_xlfn.XLOOKUP($B3228,IMDB_Movies_2[movie_title],IMDB_Movies_2[gross])</f>
        <v>16066</v>
      </c>
      <c r="D3228">
        <f>_xlfn.XLOOKUP($B3228,IMDB_Movies_2[movie_title],IMDB_Movies_2[budget])</f>
        <v>5000000</v>
      </c>
      <c r="E3228" s="1">
        <f t="shared" si="50"/>
        <v>-4983934</v>
      </c>
    </row>
    <row r="3229" spans="2:5" x14ac:dyDescent="0.3">
      <c r="B3229" t="str">
        <v>Rudderless</v>
      </c>
      <c r="C3229">
        <f>_xlfn.XLOOKUP($B3229,IMDB_Movies_2[movie_title],IMDB_Movies_2[gross])</f>
        <v>37440</v>
      </c>
      <c r="D3229">
        <f>_xlfn.XLOOKUP($B3229,IMDB_Movies_2[movie_title],IMDB_Movies_2[budget])</f>
        <v>5000000</v>
      </c>
      <c r="E3229" s="1">
        <f t="shared" si="50"/>
        <v>-4962560</v>
      </c>
    </row>
    <row r="3230" spans="2:5" x14ac:dyDescent="0.3">
      <c r="B3230" t="str">
        <v>I Served the King of England</v>
      </c>
      <c r="C3230">
        <f>_xlfn.XLOOKUP($B3230,IMDB_Movies_2[movie_title],IMDB_Movies_2[gross])</f>
        <v>617228</v>
      </c>
      <c r="D3230">
        <f>_xlfn.XLOOKUP($B3230,IMDB_Movies_2[movie_title],IMDB_Movies_2[budget])</f>
        <v>84450000</v>
      </c>
      <c r="E3230" s="1">
        <f t="shared" si="50"/>
        <v>-83832772</v>
      </c>
    </row>
    <row r="3231" spans="2:5" x14ac:dyDescent="0.3">
      <c r="B3231" t="str">
        <v>Soul Kitchen</v>
      </c>
      <c r="C3231">
        <f>_xlfn.XLOOKUP($B3231,IMDB_Movies_2[movie_title],IMDB_Movies_2[gross])</f>
        <v>274385</v>
      </c>
      <c r="D3231">
        <f>_xlfn.XLOOKUP($B3231,IMDB_Movies_2[movie_title],IMDB_Movies_2[budget])</f>
        <v>4000000</v>
      </c>
      <c r="E3231" s="1">
        <f t="shared" si="50"/>
        <v>-3725615</v>
      </c>
    </row>
    <row r="3232" spans="2:5" x14ac:dyDescent="0.3">
      <c r="B3232" t="str">
        <v>Sling Blade</v>
      </c>
      <c r="C3232">
        <f>_xlfn.XLOOKUP($B3232,IMDB_Movies_2[movie_title],IMDB_Movies_2[gross])</f>
        <v>24475416</v>
      </c>
      <c r="D3232">
        <f>_xlfn.XLOOKUP($B3232,IMDB_Movies_2[movie_title],IMDB_Movies_2[budget])</f>
        <v>890000</v>
      </c>
      <c r="E3232" s="1">
        <f t="shared" si="50"/>
        <v>23585416</v>
      </c>
    </row>
    <row r="3233" spans="2:5" x14ac:dyDescent="0.3">
      <c r="B3233" t="str">
        <v>Hostel</v>
      </c>
      <c r="C3233">
        <f>_xlfn.XLOOKUP($B3233,IMDB_Movies_2[movie_title],IMDB_Movies_2[gross])</f>
        <v>47277326</v>
      </c>
      <c r="D3233">
        <f>_xlfn.XLOOKUP($B3233,IMDB_Movies_2[movie_title],IMDB_Movies_2[budget])</f>
        <v>4800000</v>
      </c>
      <c r="E3233" s="1">
        <f t="shared" si="50"/>
        <v>42477326</v>
      </c>
    </row>
    <row r="3234" spans="2:5" x14ac:dyDescent="0.3">
      <c r="B3234" t="str">
        <v>Tristram Shandy: A Cock and Bull Story</v>
      </c>
      <c r="C3234">
        <f>_xlfn.XLOOKUP($B3234,IMDB_Movies_2[movie_title],IMDB_Movies_2[gross])</f>
        <v>1247453</v>
      </c>
      <c r="D3234">
        <f>_xlfn.XLOOKUP($B3234,IMDB_Movies_2[movie_title],IMDB_Movies_2[budget])</f>
        <v>2800000</v>
      </c>
      <c r="E3234" s="1">
        <f t="shared" si="50"/>
        <v>-1552547</v>
      </c>
    </row>
    <row r="3235" spans="2:5" x14ac:dyDescent="0.3">
      <c r="B3235" t="str">
        <v>Take Shelter</v>
      </c>
      <c r="C3235">
        <f>_xlfn.XLOOKUP($B3235,IMDB_Movies_2[movie_title],IMDB_Movies_2[gross])</f>
        <v>1729969</v>
      </c>
      <c r="D3235">
        <f>_xlfn.XLOOKUP($B3235,IMDB_Movies_2[movie_title],IMDB_Movies_2[budget])</f>
        <v>5000000</v>
      </c>
      <c r="E3235" s="1">
        <f t="shared" si="50"/>
        <v>-3270031</v>
      </c>
    </row>
    <row r="3236" spans="2:5" x14ac:dyDescent="0.3">
      <c r="B3236" t="str">
        <v>Lady in White</v>
      </c>
      <c r="C3236">
        <f>_xlfn.XLOOKUP($B3236,IMDB_Movies_2[movie_title],IMDB_Movies_2[gross])</f>
        <v>1705139</v>
      </c>
      <c r="D3236">
        <f>_xlfn.XLOOKUP($B3236,IMDB_Movies_2[movie_title],IMDB_Movies_2[budget])</f>
        <v>4700000</v>
      </c>
      <c r="E3236" s="1">
        <f t="shared" si="50"/>
        <v>-2994861</v>
      </c>
    </row>
    <row r="3237" spans="2:5" x14ac:dyDescent="0.3">
      <c r="B3237" t="str">
        <v>The Texas Chainsaw Massacre 2</v>
      </c>
      <c r="C3237">
        <f>_xlfn.XLOOKUP($B3237,IMDB_Movies_2[movie_title],IMDB_Movies_2[gross])</f>
        <v>8025872</v>
      </c>
      <c r="D3237">
        <f>_xlfn.XLOOKUP($B3237,IMDB_Movies_2[movie_title],IMDB_Movies_2[budget])</f>
        <v>4700000</v>
      </c>
      <c r="E3237" s="1">
        <f t="shared" si="50"/>
        <v>3325872</v>
      </c>
    </row>
    <row r="3238" spans="2:5" x14ac:dyDescent="0.3">
      <c r="B3238" t="str">
        <v>Only God Forgives</v>
      </c>
      <c r="C3238">
        <f>_xlfn.XLOOKUP($B3238,IMDB_Movies_2[movie_title],IMDB_Movies_2[gross])</f>
        <v>778565</v>
      </c>
      <c r="D3238">
        <f>_xlfn.XLOOKUP($B3238,IMDB_Movies_2[movie_title],IMDB_Movies_2[budget])</f>
        <v>4800000</v>
      </c>
      <c r="E3238" s="1">
        <f t="shared" si="50"/>
        <v>-4021435</v>
      </c>
    </row>
    <row r="3239" spans="2:5" x14ac:dyDescent="0.3">
      <c r="B3239" t="str">
        <v>The Names of Love</v>
      </c>
      <c r="C3239">
        <f>_xlfn.XLOOKUP($B3239,IMDB_Movies_2[movie_title],IMDB_Movies_2[gross])</f>
        <v>513836</v>
      </c>
      <c r="D3239">
        <f>_xlfn.XLOOKUP($B3239,IMDB_Movies_2[movie_title],IMDB_Movies_2[budget])</f>
        <v>4600000</v>
      </c>
      <c r="E3239" s="1">
        <f t="shared" si="50"/>
        <v>-4086164</v>
      </c>
    </row>
    <row r="3240" spans="2:5" x14ac:dyDescent="0.3">
      <c r="B3240" t="str">
        <v>Savage Grace</v>
      </c>
      <c r="C3240">
        <f>_xlfn.XLOOKUP($B3240,IMDB_Movies_2[movie_title],IMDB_Movies_2[gross])</f>
        <v>434417</v>
      </c>
      <c r="D3240">
        <f>_xlfn.XLOOKUP($B3240,IMDB_Movies_2[movie_title],IMDB_Movies_2[budget])</f>
        <v>4600000</v>
      </c>
      <c r="E3240" s="1">
        <f t="shared" si="50"/>
        <v>-4165583</v>
      </c>
    </row>
    <row r="3241" spans="2:5" x14ac:dyDescent="0.3">
      <c r="B3241" t="str">
        <v>Police Academy</v>
      </c>
      <c r="C3241">
        <f>_xlfn.XLOOKUP($B3241,IMDB_Movies_2[movie_title],IMDB_Movies_2[gross])</f>
        <v>81200000</v>
      </c>
      <c r="D3241">
        <f>_xlfn.XLOOKUP($B3241,IMDB_Movies_2[movie_title],IMDB_Movies_2[budget])</f>
        <v>4500000</v>
      </c>
      <c r="E3241" s="1">
        <f t="shared" si="50"/>
        <v>76700000</v>
      </c>
    </row>
    <row r="3242" spans="2:5" x14ac:dyDescent="0.3">
      <c r="B3242" t="str">
        <v>Four Weddings and a Funeral</v>
      </c>
      <c r="C3242">
        <f>_xlfn.XLOOKUP($B3242,IMDB_Movies_2[movie_title],IMDB_Movies_2[gross])</f>
        <v>52700832</v>
      </c>
      <c r="D3242">
        <f>_xlfn.XLOOKUP($B3242,IMDB_Movies_2[movie_title],IMDB_Movies_2[budget])</f>
        <v>4500000</v>
      </c>
      <c r="E3242" s="1">
        <f t="shared" si="50"/>
        <v>48200832</v>
      </c>
    </row>
    <row r="3243" spans="2:5" x14ac:dyDescent="0.3">
      <c r="B3243" t="str">
        <v>25th Hour</v>
      </c>
      <c r="C3243">
        <f>_xlfn.XLOOKUP($B3243,IMDB_Movies_2[movie_title],IMDB_Movies_2[gross])</f>
        <v>13060843</v>
      </c>
      <c r="D3243">
        <f>_xlfn.XLOOKUP($B3243,IMDB_Movies_2[movie_title],IMDB_Movies_2[budget])</f>
        <v>15000000</v>
      </c>
      <c r="E3243" s="1">
        <f t="shared" si="50"/>
        <v>-1939157</v>
      </c>
    </row>
    <row r="3244" spans="2:5" x14ac:dyDescent="0.3">
      <c r="B3244" t="str">
        <v>Bound</v>
      </c>
      <c r="C3244">
        <f>_xlfn.XLOOKUP($B3244,IMDB_Movies_2[movie_title],IMDB_Movies_2[gross])</f>
        <v>3798532</v>
      </c>
      <c r="D3244">
        <f>_xlfn.XLOOKUP($B3244,IMDB_Movies_2[movie_title],IMDB_Movies_2[budget])</f>
        <v>4500000</v>
      </c>
      <c r="E3244" s="1">
        <f t="shared" si="50"/>
        <v>-701468</v>
      </c>
    </row>
    <row r="3245" spans="2:5" x14ac:dyDescent="0.3">
      <c r="B3245" t="str">
        <v>Requiem for a Dream</v>
      </c>
      <c r="C3245">
        <f>_xlfn.XLOOKUP($B3245,IMDB_Movies_2[movie_title],IMDB_Movies_2[gross])</f>
        <v>3609278</v>
      </c>
      <c r="D3245">
        <f>_xlfn.XLOOKUP($B3245,IMDB_Movies_2[movie_title],IMDB_Movies_2[budget])</f>
        <v>4500000</v>
      </c>
      <c r="E3245" s="1">
        <f t="shared" si="50"/>
        <v>-890722</v>
      </c>
    </row>
    <row r="3246" spans="2:5" x14ac:dyDescent="0.3">
      <c r="B3246" t="str">
        <v>Tango</v>
      </c>
      <c r="C3246">
        <f>_xlfn.XLOOKUP($B3246,IMDB_Movies_2[movie_title],IMDB_Movies_2[gross])</f>
        <v>1687311</v>
      </c>
      <c r="D3246">
        <f>_xlfn.XLOOKUP($B3246,IMDB_Movies_2[movie_title],IMDB_Movies_2[budget])</f>
        <v>700000000</v>
      </c>
      <c r="E3246" s="1">
        <f t="shared" si="50"/>
        <v>-698312689</v>
      </c>
    </row>
    <row r="3247" spans="2:5" x14ac:dyDescent="0.3">
      <c r="B3247" t="str">
        <v>Moms' Night Out</v>
      </c>
      <c r="C3247">
        <f>_xlfn.XLOOKUP($B3247,IMDB_Movies_2[movie_title],IMDB_Movies_2[gross])</f>
        <v>10429707</v>
      </c>
      <c r="D3247">
        <f>_xlfn.XLOOKUP($B3247,IMDB_Movies_2[movie_title],IMDB_Movies_2[budget])</f>
        <v>5000000</v>
      </c>
      <c r="E3247" s="1">
        <f t="shared" si="50"/>
        <v>5429707</v>
      </c>
    </row>
    <row r="3248" spans="2:5" x14ac:dyDescent="0.3">
      <c r="B3248" t="str">
        <v>Donnie Darko</v>
      </c>
      <c r="C3248">
        <f>_xlfn.XLOOKUP($B3248,IMDB_Movies_2[movie_title],IMDB_Movies_2[gross])</f>
        <v>727883</v>
      </c>
      <c r="D3248">
        <f>_xlfn.XLOOKUP($B3248,IMDB_Movies_2[movie_title],IMDB_Movies_2[budget])</f>
        <v>4500000</v>
      </c>
      <c r="E3248" s="1">
        <f t="shared" si="50"/>
        <v>-3772117</v>
      </c>
    </row>
    <row r="3249" spans="2:5" x14ac:dyDescent="0.3">
      <c r="B3249" t="str">
        <v>Character</v>
      </c>
      <c r="C3249">
        <f>_xlfn.XLOOKUP($B3249,IMDB_Movies_2[movie_title],IMDB_Movies_2[gross])</f>
        <v>713413</v>
      </c>
      <c r="D3249">
        <f>_xlfn.XLOOKUP($B3249,IMDB_Movies_2[movie_title],IMDB_Movies_2[budget])</f>
        <v>4500000</v>
      </c>
      <c r="E3249" s="1">
        <f t="shared" si="50"/>
        <v>-3786587</v>
      </c>
    </row>
    <row r="3250" spans="2:5" x14ac:dyDescent="0.3">
      <c r="B3250" t="str">
        <v>Spun</v>
      </c>
      <c r="C3250">
        <f>_xlfn.XLOOKUP($B3250,IMDB_Movies_2[movie_title],IMDB_Movies_2[gross])</f>
        <v>410241</v>
      </c>
      <c r="D3250">
        <f>_xlfn.XLOOKUP($B3250,IMDB_Movies_2[movie_title],IMDB_Movies_2[budget])</f>
        <v>2000000</v>
      </c>
      <c r="E3250" s="1">
        <f t="shared" si="50"/>
        <v>-1589759</v>
      </c>
    </row>
    <row r="3251" spans="2:5" x14ac:dyDescent="0.3">
      <c r="B3251" t="str">
        <v>Lady Vengeance</v>
      </c>
      <c r="C3251">
        <f>_xlfn.XLOOKUP($B3251,IMDB_Movies_2[movie_title],IMDB_Movies_2[gross])</f>
        <v>211667</v>
      </c>
      <c r="D3251">
        <f>_xlfn.XLOOKUP($B3251,IMDB_Movies_2[movie_title],IMDB_Movies_2[budget])</f>
        <v>4200000000</v>
      </c>
      <c r="E3251" s="1">
        <f t="shared" si="50"/>
        <v>-4199788333</v>
      </c>
    </row>
    <row r="3252" spans="2:5" x14ac:dyDescent="0.3">
      <c r="B3252" t="str">
        <v>Mean Machine</v>
      </c>
      <c r="C3252">
        <f>_xlfn.XLOOKUP($B3252,IMDB_Movies_2[movie_title],IMDB_Movies_2[gross])</f>
        <v>92191</v>
      </c>
      <c r="D3252">
        <f>_xlfn.XLOOKUP($B3252,IMDB_Movies_2[movie_title],IMDB_Movies_2[budget])</f>
        <v>2500000</v>
      </c>
      <c r="E3252" s="1">
        <f t="shared" si="50"/>
        <v>-2407809</v>
      </c>
    </row>
    <row r="3253" spans="2:5" x14ac:dyDescent="0.3">
      <c r="B3253" t="str">
        <v>Exiled</v>
      </c>
      <c r="C3253">
        <f>_xlfn.XLOOKUP($B3253,IMDB_Movies_2[movie_title],IMDB_Movies_2[gross])</f>
        <v>49413</v>
      </c>
      <c r="D3253">
        <f>_xlfn.XLOOKUP($B3253,IMDB_Movies_2[movie_title],IMDB_Movies_2[budget])</f>
        <v>35000000</v>
      </c>
      <c r="E3253" s="1">
        <f t="shared" si="50"/>
        <v>-34950587</v>
      </c>
    </row>
    <row r="3254" spans="2:5" x14ac:dyDescent="0.3">
      <c r="B3254" t="str">
        <v>After.Life</v>
      </c>
      <c r="C3254">
        <f>_xlfn.XLOOKUP($B3254,IMDB_Movies_2[movie_title],IMDB_Movies_2[gross])</f>
        <v>108229</v>
      </c>
      <c r="D3254">
        <f>_xlfn.XLOOKUP($B3254,IMDB_Movies_2[movie_title],IMDB_Movies_2[budget])</f>
        <v>4500000</v>
      </c>
      <c r="E3254" s="1">
        <f t="shared" si="50"/>
        <v>-4391771</v>
      </c>
    </row>
    <row r="3255" spans="2:5" x14ac:dyDescent="0.3">
      <c r="B3255" t="str">
        <v>One Flew Over the Cuckoo's Nest</v>
      </c>
      <c r="C3255">
        <f>_xlfn.XLOOKUP($B3255,IMDB_Movies_2[movie_title],IMDB_Movies_2[gross])</f>
        <v>112000000</v>
      </c>
      <c r="D3255">
        <f>_xlfn.XLOOKUP($B3255,IMDB_Movies_2[movie_title],IMDB_Movies_2[budget])</f>
        <v>4400000</v>
      </c>
      <c r="E3255" s="1">
        <f t="shared" si="50"/>
        <v>107600000</v>
      </c>
    </row>
    <row r="3256" spans="2:5" x14ac:dyDescent="0.3">
      <c r="B3256" t="str">
        <v>Falcon Rising</v>
      </c>
      <c r="C3256">
        <f>_xlfn.XLOOKUP($B3256,IMDB_Movies_2[movie_title],IMDB_Movies_2[gross])</f>
        <v>8691</v>
      </c>
      <c r="D3256">
        <f>_xlfn.XLOOKUP($B3256,IMDB_Movies_2[movie_title],IMDB_Movies_2[budget])</f>
        <v>4500000</v>
      </c>
      <c r="E3256" s="1">
        <f t="shared" si="50"/>
        <v>-4491309</v>
      </c>
    </row>
    <row r="3257" spans="2:5" x14ac:dyDescent="0.3">
      <c r="B3257" t="str">
        <v>The Sweeney</v>
      </c>
      <c r="C3257">
        <f>_xlfn.XLOOKUP($B3257,IMDB_Movies_2[movie_title],IMDB_Movies_2[gross])</f>
        <v>26345</v>
      </c>
      <c r="D3257">
        <f>_xlfn.XLOOKUP($B3257,IMDB_Movies_2[movie_title],IMDB_Movies_2[budget])</f>
        <v>3000000</v>
      </c>
      <c r="E3257" s="1">
        <f t="shared" si="50"/>
        <v>-2973655</v>
      </c>
    </row>
    <row r="3258" spans="2:5" x14ac:dyDescent="0.3">
      <c r="B3258" t="str">
        <v>Whale Rider</v>
      </c>
      <c r="C3258">
        <f>_xlfn.XLOOKUP($B3258,IMDB_Movies_2[movie_title],IMDB_Movies_2[gross])</f>
        <v>20772796</v>
      </c>
      <c r="D3258">
        <f>_xlfn.XLOOKUP($B3258,IMDB_Movies_2[movie_title],IMDB_Movies_2[budget])</f>
        <v>6000000</v>
      </c>
      <c r="E3258" s="1">
        <f t="shared" si="50"/>
        <v>14772796</v>
      </c>
    </row>
    <row r="3259" spans="2:5" x14ac:dyDescent="0.3">
      <c r="B3259" t="str">
        <v>Paa</v>
      </c>
      <c r="C3259">
        <f>_xlfn.XLOOKUP($B3259,IMDB_Movies_2[movie_title],IMDB_Movies_2[gross])</f>
        <v>199228</v>
      </c>
      <c r="D3259">
        <f>_xlfn.XLOOKUP($B3259,IMDB_Movies_2[movie_title],IMDB_Movies_2[budget])</f>
        <v>150000000</v>
      </c>
      <c r="E3259" s="1">
        <f t="shared" si="50"/>
        <v>-149800772</v>
      </c>
    </row>
    <row r="3260" spans="2:5" x14ac:dyDescent="0.3">
      <c r="B3260" t="str">
        <v>Night Watch</v>
      </c>
      <c r="C3260">
        <f>_xlfn.XLOOKUP($B3260,IMDB_Movies_2[movie_title],IMDB_Movies_2[gross])</f>
        <v>1487477</v>
      </c>
      <c r="D3260">
        <f>_xlfn.XLOOKUP($B3260,IMDB_Movies_2[movie_title],IMDB_Movies_2[budget])</f>
        <v>4200000</v>
      </c>
      <c r="E3260" s="1">
        <f t="shared" si="50"/>
        <v>-2712523</v>
      </c>
    </row>
    <row r="3261" spans="2:5" x14ac:dyDescent="0.3">
      <c r="B3261" t="str">
        <v>The Crying Game</v>
      </c>
      <c r="C3261">
        <f>_xlfn.XLOOKUP($B3261,IMDB_Movies_2[movie_title],IMDB_Movies_2[gross])</f>
        <v>62549000</v>
      </c>
      <c r="D3261">
        <f>_xlfn.XLOOKUP($B3261,IMDB_Movies_2[movie_title],IMDB_Movies_2[budget])</f>
        <v>2300000</v>
      </c>
      <c r="E3261" s="1">
        <f t="shared" si="50"/>
        <v>60249000</v>
      </c>
    </row>
    <row r="3262" spans="2:5" x14ac:dyDescent="0.3">
      <c r="B3262" t="str">
        <v>Porky's</v>
      </c>
      <c r="C3262">
        <f>_xlfn.XLOOKUP($B3262,IMDB_Movies_2[movie_title],IMDB_Movies_2[gross])</f>
        <v>105500000</v>
      </c>
      <c r="D3262">
        <f>_xlfn.XLOOKUP($B3262,IMDB_Movies_2[movie_title],IMDB_Movies_2[budget])</f>
        <v>4000000</v>
      </c>
      <c r="E3262" s="1">
        <f t="shared" si="50"/>
        <v>101500000</v>
      </c>
    </row>
    <row r="3263" spans="2:5" x14ac:dyDescent="0.3">
      <c r="B3263" t="str">
        <v>Survival of the Dead</v>
      </c>
      <c r="C3263">
        <f>_xlfn.XLOOKUP($B3263,IMDB_Movies_2[movie_title],IMDB_Movies_2[gross])</f>
        <v>101055</v>
      </c>
      <c r="D3263">
        <f>_xlfn.XLOOKUP($B3263,IMDB_Movies_2[movie_title],IMDB_Movies_2[budget])</f>
        <v>4000000</v>
      </c>
      <c r="E3263" s="1">
        <f t="shared" si="50"/>
        <v>-3898945</v>
      </c>
    </row>
    <row r="3264" spans="2:5" x14ac:dyDescent="0.3">
      <c r="B3264" t="str">
        <v>Lost in Translation</v>
      </c>
      <c r="C3264">
        <f>_xlfn.XLOOKUP($B3264,IMDB_Movies_2[movie_title],IMDB_Movies_2[gross])</f>
        <v>44566004</v>
      </c>
      <c r="D3264">
        <f>_xlfn.XLOOKUP($B3264,IMDB_Movies_2[movie_title],IMDB_Movies_2[budget])</f>
        <v>4000000</v>
      </c>
      <c r="E3264" s="1">
        <f t="shared" si="50"/>
        <v>40566004</v>
      </c>
    </row>
    <row r="3265" spans="2:5" x14ac:dyDescent="0.3">
      <c r="B3265" t="str">
        <v>Annie Hall</v>
      </c>
      <c r="C3265">
        <f>_xlfn.XLOOKUP($B3265,IMDB_Movies_2[movie_title],IMDB_Movies_2[gross])</f>
        <v>39200000</v>
      </c>
      <c r="D3265">
        <f>_xlfn.XLOOKUP($B3265,IMDB_Movies_2[movie_title],IMDB_Movies_2[budget])</f>
        <v>4000000</v>
      </c>
      <c r="E3265" s="1">
        <f t="shared" si="50"/>
        <v>35200000</v>
      </c>
    </row>
    <row r="3266" spans="2:5" x14ac:dyDescent="0.3">
      <c r="B3266" t="str">
        <v>The Greatest Show on Earth</v>
      </c>
      <c r="C3266">
        <f>_xlfn.XLOOKUP($B3266,IMDB_Movies_2[movie_title],IMDB_Movies_2[gross])</f>
        <v>36000000</v>
      </c>
      <c r="D3266">
        <f>_xlfn.XLOOKUP($B3266,IMDB_Movies_2[movie_title],IMDB_Movies_2[budget])</f>
        <v>4000000</v>
      </c>
      <c r="E3266" s="1">
        <f t="shared" si="50"/>
        <v>32000000</v>
      </c>
    </row>
    <row r="3267" spans="2:5" x14ac:dyDescent="0.3">
      <c r="B3267" t="str">
        <v>Monster's Ball</v>
      </c>
      <c r="C3267">
        <f>_xlfn.XLOOKUP($B3267,IMDB_Movies_2[movie_title],IMDB_Movies_2[gross])</f>
        <v>31252964</v>
      </c>
      <c r="D3267">
        <f>_xlfn.XLOOKUP($B3267,IMDB_Movies_2[movie_title],IMDB_Movies_2[budget])</f>
        <v>4000000</v>
      </c>
      <c r="E3267" s="1">
        <f t="shared" si="50"/>
        <v>27252964</v>
      </c>
    </row>
    <row r="3268" spans="2:5" x14ac:dyDescent="0.3">
      <c r="B3268" t="str">
        <v>Maggie</v>
      </c>
      <c r="C3268">
        <f>_xlfn.XLOOKUP($B3268,IMDB_Movies_2[movie_title],IMDB_Movies_2[gross])</f>
        <v>131175</v>
      </c>
      <c r="D3268">
        <f>_xlfn.XLOOKUP($B3268,IMDB_Movies_2[movie_title],IMDB_Movies_2[budget])</f>
        <v>8500000</v>
      </c>
      <c r="E3268" s="1">
        <f t="shared" si="50"/>
        <v>-8368825</v>
      </c>
    </row>
    <row r="3269" spans="2:5" x14ac:dyDescent="0.3">
      <c r="B3269" t="str">
        <v>Leaving Las Vegas</v>
      </c>
      <c r="C3269">
        <f>_xlfn.XLOOKUP($B3269,IMDB_Movies_2[movie_title],IMDB_Movies_2[gross])</f>
        <v>31968347</v>
      </c>
      <c r="D3269">
        <f>_xlfn.XLOOKUP($B3269,IMDB_Movies_2[movie_title],IMDB_Movies_2[budget])</f>
        <v>3600000</v>
      </c>
      <c r="E3269" s="1">
        <f t="shared" ref="E3269:E3332" si="51">C3269-D3269</f>
        <v>28368347</v>
      </c>
    </row>
    <row r="3270" spans="2:5" x14ac:dyDescent="0.3">
      <c r="B3270" t="str">
        <v>The Boy Next Door</v>
      </c>
      <c r="C3270">
        <f>_xlfn.XLOOKUP($B3270,IMDB_Movies_2[movie_title],IMDB_Movies_2[gross])</f>
        <v>35385560</v>
      </c>
      <c r="D3270">
        <f>_xlfn.XLOOKUP($B3270,IMDB_Movies_2[movie_title],IMDB_Movies_2[budget])</f>
        <v>4000000</v>
      </c>
      <c r="E3270" s="1">
        <f t="shared" si="51"/>
        <v>31385560</v>
      </c>
    </row>
    <row r="3271" spans="2:5" x14ac:dyDescent="0.3">
      <c r="B3271" t="str">
        <v>The Kids Are All Right</v>
      </c>
      <c r="C3271">
        <f>_xlfn.XLOOKUP($B3271,IMDB_Movies_2[movie_title],IMDB_Movies_2[gross])</f>
        <v>20803237</v>
      </c>
      <c r="D3271">
        <f>_xlfn.XLOOKUP($B3271,IMDB_Movies_2[movie_title],IMDB_Movies_2[budget])</f>
        <v>3500000</v>
      </c>
      <c r="E3271" s="1">
        <f t="shared" si="51"/>
        <v>17303237</v>
      </c>
    </row>
    <row r="3272" spans="2:5" x14ac:dyDescent="0.3">
      <c r="B3272" t="str">
        <v>They Live</v>
      </c>
      <c r="C3272">
        <f>_xlfn.XLOOKUP($B3272,IMDB_Movies_2[movie_title],IMDB_Movies_2[gross])</f>
        <v>13008928</v>
      </c>
      <c r="D3272">
        <f>_xlfn.XLOOKUP($B3272,IMDB_Movies_2[movie_title],IMDB_Movies_2[budget])</f>
        <v>4000000</v>
      </c>
      <c r="E3272" s="1">
        <f t="shared" si="51"/>
        <v>9008928</v>
      </c>
    </row>
    <row r="3273" spans="2:5" x14ac:dyDescent="0.3">
      <c r="B3273" t="str">
        <v>The Last Exorcism Part II</v>
      </c>
      <c r="C3273">
        <f>_xlfn.XLOOKUP($B3273,IMDB_Movies_2[movie_title],IMDB_Movies_2[gross])</f>
        <v>15152879</v>
      </c>
      <c r="D3273">
        <f>_xlfn.XLOOKUP($B3273,IMDB_Movies_2[movie_title],IMDB_Movies_2[budget])</f>
        <v>5000000</v>
      </c>
      <c r="E3273" s="1">
        <f t="shared" si="51"/>
        <v>10152879</v>
      </c>
    </row>
    <row r="3274" spans="2:5" x14ac:dyDescent="0.3">
      <c r="B3274" t="str">
        <v>Boyhood</v>
      </c>
      <c r="C3274">
        <f>_xlfn.XLOOKUP($B3274,IMDB_Movies_2[movie_title],IMDB_Movies_2[gross])</f>
        <v>25359200</v>
      </c>
      <c r="D3274">
        <f>_xlfn.XLOOKUP($B3274,IMDB_Movies_2[movie_title],IMDB_Movies_2[budget])</f>
        <v>4000000</v>
      </c>
      <c r="E3274" s="1">
        <f t="shared" si="51"/>
        <v>21359200</v>
      </c>
    </row>
    <row r="3275" spans="2:5" x14ac:dyDescent="0.3">
      <c r="B3275" t="str">
        <v>Scoop</v>
      </c>
      <c r="C3275">
        <f>_xlfn.XLOOKUP($B3275,IMDB_Movies_2[movie_title],IMDB_Movies_2[gross])</f>
        <v>10515579</v>
      </c>
      <c r="D3275">
        <f>_xlfn.XLOOKUP($B3275,IMDB_Movies_2[movie_title],IMDB_Movies_2[budget])</f>
        <v>4000000</v>
      </c>
      <c r="E3275" s="1">
        <f t="shared" si="51"/>
        <v>6515579</v>
      </c>
    </row>
    <row r="3276" spans="2:5" x14ac:dyDescent="0.3">
      <c r="B3276" t="str">
        <v>The Wash</v>
      </c>
      <c r="C3276">
        <f>_xlfn.XLOOKUP($B3276,IMDB_Movies_2[movie_title],IMDB_Movies_2[gross])</f>
        <v>10097096</v>
      </c>
      <c r="D3276">
        <f>_xlfn.XLOOKUP($B3276,IMDB_Movies_2[movie_title],IMDB_Movies_2[budget])</f>
        <v>4000000</v>
      </c>
      <c r="E3276" s="1">
        <f t="shared" si="51"/>
        <v>6097096</v>
      </c>
    </row>
    <row r="3277" spans="2:5" x14ac:dyDescent="0.3">
      <c r="B3277" t="str">
        <v>3 Strikes</v>
      </c>
      <c r="C3277">
        <f>_xlfn.XLOOKUP($B3277,IMDB_Movies_2[movie_title],IMDB_Movies_2[gross])</f>
        <v>9821335</v>
      </c>
      <c r="D3277">
        <f>_xlfn.XLOOKUP($B3277,IMDB_Movies_2[movie_title],IMDB_Movies_2[budget])</f>
        <v>6000000</v>
      </c>
      <c r="E3277" s="1">
        <f t="shared" si="51"/>
        <v>3821335</v>
      </c>
    </row>
    <row r="3278" spans="2:5" x14ac:dyDescent="0.3">
      <c r="B3278" t="str">
        <v>The Cooler</v>
      </c>
      <c r="C3278">
        <f>_xlfn.XLOOKUP($B3278,IMDB_Movies_2[movie_title],IMDB_Movies_2[gross])</f>
        <v>8243880</v>
      </c>
      <c r="D3278">
        <f>_xlfn.XLOOKUP($B3278,IMDB_Movies_2[movie_title],IMDB_Movies_2[budget])</f>
        <v>3200000</v>
      </c>
      <c r="E3278" s="1">
        <f t="shared" si="51"/>
        <v>5043880</v>
      </c>
    </row>
    <row r="3279" spans="2:5" x14ac:dyDescent="0.3">
      <c r="B3279" t="str">
        <v>The Night Listener</v>
      </c>
      <c r="C3279">
        <f>_xlfn.XLOOKUP($B3279,IMDB_Movies_2[movie_title],IMDB_Movies_2[gross])</f>
        <v>7825820</v>
      </c>
      <c r="D3279">
        <f>_xlfn.XLOOKUP($B3279,IMDB_Movies_2[movie_title],IMDB_Movies_2[budget])</f>
        <v>4000000</v>
      </c>
      <c r="E3279" s="1">
        <f t="shared" si="51"/>
        <v>3825820</v>
      </c>
    </row>
    <row r="3280" spans="2:5" x14ac:dyDescent="0.3">
      <c r="B3280" t="str">
        <v>The Orphanage</v>
      </c>
      <c r="C3280">
        <f>_xlfn.XLOOKUP($B3280,IMDB_Movies_2[movie_title],IMDB_Movies_2[gross])</f>
        <v>7159147</v>
      </c>
      <c r="D3280">
        <f>_xlfn.XLOOKUP($B3280,IMDB_Movies_2[movie_title],IMDB_Movies_2[budget])</f>
        <v>3400000</v>
      </c>
      <c r="E3280" s="1">
        <f t="shared" si="51"/>
        <v>3759147</v>
      </c>
    </row>
    <row r="3281" spans="2:5" x14ac:dyDescent="0.3">
      <c r="B3281" t="str">
        <v>A Haunted House 2</v>
      </c>
      <c r="C3281">
        <f>_xlfn.XLOOKUP($B3281,IMDB_Movies_2[movie_title],IMDB_Movies_2[gross])</f>
        <v>17314483</v>
      </c>
      <c r="D3281">
        <f>_xlfn.XLOOKUP($B3281,IMDB_Movies_2[movie_title],IMDB_Movies_2[budget])</f>
        <v>4000000</v>
      </c>
      <c r="E3281" s="1">
        <f t="shared" si="51"/>
        <v>13314483</v>
      </c>
    </row>
    <row r="3282" spans="2:5" x14ac:dyDescent="0.3">
      <c r="B3282" t="str">
        <v>The Rules of Attraction</v>
      </c>
      <c r="C3282">
        <f>_xlfn.XLOOKUP($B3282,IMDB_Movies_2[movie_title],IMDB_Movies_2[gross])</f>
        <v>6525762</v>
      </c>
      <c r="D3282">
        <f>_xlfn.XLOOKUP($B3282,IMDB_Movies_2[movie_title],IMDB_Movies_2[budget])</f>
        <v>4000000</v>
      </c>
      <c r="E3282" s="1">
        <f t="shared" si="51"/>
        <v>2525762</v>
      </c>
    </row>
    <row r="3283" spans="2:5" x14ac:dyDescent="0.3">
      <c r="B3283" t="str">
        <v>Four Rooms</v>
      </c>
      <c r="C3283">
        <f>_xlfn.XLOOKUP($B3283,IMDB_Movies_2[movie_title],IMDB_Movies_2[gross])</f>
        <v>4301331</v>
      </c>
      <c r="D3283">
        <f>_xlfn.XLOOKUP($B3283,IMDB_Movies_2[movie_title],IMDB_Movies_2[budget])</f>
        <v>4000000</v>
      </c>
      <c r="E3283" s="1">
        <f t="shared" si="51"/>
        <v>301331</v>
      </c>
    </row>
    <row r="3284" spans="2:5" x14ac:dyDescent="0.3">
      <c r="B3284" t="str">
        <v>Secretary</v>
      </c>
      <c r="C3284">
        <f>_xlfn.XLOOKUP($B3284,IMDB_Movies_2[movie_title],IMDB_Movies_2[gross])</f>
        <v>4046737</v>
      </c>
      <c r="D3284">
        <f>_xlfn.XLOOKUP($B3284,IMDB_Movies_2[movie_title],IMDB_Movies_2[budget])</f>
        <v>4000000</v>
      </c>
      <c r="E3284" s="1">
        <f t="shared" si="51"/>
        <v>46737</v>
      </c>
    </row>
    <row r="3285" spans="2:5" x14ac:dyDescent="0.3">
      <c r="B3285" t="str">
        <v>The Real Cancun</v>
      </c>
      <c r="C3285">
        <f>_xlfn.XLOOKUP($B3285,IMDB_Movies_2[movie_title],IMDB_Movies_2[gross])</f>
        <v>3713002</v>
      </c>
      <c r="D3285">
        <f>_xlfn.XLOOKUP($B3285,IMDB_Movies_2[movie_title],IMDB_Movies_2[budget])</f>
        <v>8000000</v>
      </c>
      <c r="E3285" s="1">
        <f t="shared" si="51"/>
        <v>-4286998</v>
      </c>
    </row>
    <row r="3286" spans="2:5" x14ac:dyDescent="0.3">
      <c r="B3286" t="str">
        <v>Talk Radio</v>
      </c>
      <c r="C3286">
        <f>_xlfn.XLOOKUP($B3286,IMDB_Movies_2[movie_title],IMDB_Movies_2[gross])</f>
        <v>3468572</v>
      </c>
      <c r="D3286">
        <f>_xlfn.XLOOKUP($B3286,IMDB_Movies_2[movie_title],IMDB_Movies_2[budget])</f>
        <v>4000000</v>
      </c>
      <c r="E3286" s="1">
        <f t="shared" si="51"/>
        <v>-531428</v>
      </c>
    </row>
    <row r="3287" spans="2:5" x14ac:dyDescent="0.3">
      <c r="B3287" t="str">
        <v>Waiting for Guffman</v>
      </c>
      <c r="C3287">
        <f>_xlfn.XLOOKUP($B3287,IMDB_Movies_2[movie_title],IMDB_Movies_2[gross])</f>
        <v>2892582</v>
      </c>
      <c r="D3287">
        <f>_xlfn.XLOOKUP($B3287,IMDB_Movies_2[movie_title],IMDB_Movies_2[budget])</f>
        <v>4000000</v>
      </c>
      <c r="E3287" s="1">
        <f t="shared" si="51"/>
        <v>-1107418</v>
      </c>
    </row>
    <row r="3288" spans="2:5" x14ac:dyDescent="0.3">
      <c r="B3288" t="str">
        <v>Love Stinks</v>
      </c>
      <c r="C3288">
        <f>_xlfn.XLOOKUP($B3288,IMDB_Movies_2[movie_title],IMDB_Movies_2[gross])</f>
        <v>2800000</v>
      </c>
      <c r="D3288">
        <f>_xlfn.XLOOKUP($B3288,IMDB_Movies_2[movie_title],IMDB_Movies_2[budget])</f>
        <v>4000000</v>
      </c>
      <c r="E3288" s="1">
        <f t="shared" si="51"/>
        <v>-1200000</v>
      </c>
    </row>
    <row r="3289" spans="2:5" x14ac:dyDescent="0.3">
      <c r="B3289" t="str">
        <v>You Kill Me</v>
      </c>
      <c r="C3289">
        <f>_xlfn.XLOOKUP($B3289,IMDB_Movies_2[movie_title],IMDB_Movies_2[gross])</f>
        <v>2426851</v>
      </c>
      <c r="D3289">
        <f>_xlfn.XLOOKUP($B3289,IMDB_Movies_2[movie_title],IMDB_Movies_2[budget])</f>
        <v>4000000</v>
      </c>
      <c r="E3289" s="1">
        <f t="shared" si="51"/>
        <v>-1573149</v>
      </c>
    </row>
    <row r="3290" spans="2:5" x14ac:dyDescent="0.3">
      <c r="B3290" t="str">
        <v>Thumbsucker</v>
      </c>
      <c r="C3290">
        <f>_xlfn.XLOOKUP($B3290,IMDB_Movies_2[movie_title],IMDB_Movies_2[gross])</f>
        <v>1325073</v>
      </c>
      <c r="D3290">
        <f>_xlfn.XLOOKUP($B3290,IMDB_Movies_2[movie_title],IMDB_Movies_2[budget])</f>
        <v>4000000</v>
      </c>
      <c r="E3290" s="1">
        <f t="shared" si="51"/>
        <v>-2674927</v>
      </c>
    </row>
    <row r="3291" spans="2:5" x14ac:dyDescent="0.3">
      <c r="B3291" t="str">
        <v>Mirrormask</v>
      </c>
      <c r="C3291">
        <f>_xlfn.XLOOKUP($B3291,IMDB_Movies_2[movie_title],IMDB_Movies_2[gross])</f>
        <v>864959</v>
      </c>
      <c r="D3291">
        <f>_xlfn.XLOOKUP($B3291,IMDB_Movies_2[movie_title],IMDB_Movies_2[budget])</f>
        <v>4000000</v>
      </c>
      <c r="E3291" s="1">
        <f t="shared" si="51"/>
        <v>-3135041</v>
      </c>
    </row>
    <row r="3292" spans="2:5" x14ac:dyDescent="0.3">
      <c r="B3292" t="str">
        <v>Samsara</v>
      </c>
      <c r="C3292">
        <f>_xlfn.XLOOKUP($B3292,IMDB_Movies_2[movie_title],IMDB_Movies_2[gross])</f>
        <v>2601847</v>
      </c>
      <c r="D3292">
        <f>_xlfn.XLOOKUP($B3292,IMDB_Movies_2[movie_title],IMDB_Movies_2[budget])</f>
        <v>4000000</v>
      </c>
      <c r="E3292" s="1">
        <f t="shared" si="51"/>
        <v>-1398153</v>
      </c>
    </row>
    <row r="3293" spans="2:5" x14ac:dyDescent="0.3">
      <c r="B3293" t="str">
        <v>The Barbarians</v>
      </c>
      <c r="C3293">
        <f>_xlfn.XLOOKUP($B3293,IMDB_Movies_2[movie_title],IMDB_Movies_2[gross])</f>
        <v>800000</v>
      </c>
      <c r="D3293">
        <f>_xlfn.XLOOKUP($B3293,IMDB_Movies_2[movie_title],IMDB_Movies_2[budget])</f>
        <v>4000000</v>
      </c>
      <c r="E3293" s="1">
        <f t="shared" si="51"/>
        <v>-3200000</v>
      </c>
    </row>
    <row r="3294" spans="2:5" x14ac:dyDescent="0.3">
      <c r="B3294" t="str">
        <v>Poolhall Junkies</v>
      </c>
      <c r="C3294">
        <f>_xlfn.XLOOKUP($B3294,IMDB_Movies_2[movie_title],IMDB_Movies_2[gross])</f>
        <v>562059</v>
      </c>
      <c r="D3294">
        <f>_xlfn.XLOOKUP($B3294,IMDB_Movies_2[movie_title],IMDB_Movies_2[budget])</f>
        <v>4000000</v>
      </c>
      <c r="E3294" s="1">
        <f t="shared" si="51"/>
        <v>-3437941</v>
      </c>
    </row>
    <row r="3295" spans="2:5" x14ac:dyDescent="0.3">
      <c r="B3295" t="str">
        <v>The Loss of Sexual Innocence</v>
      </c>
      <c r="C3295">
        <f>_xlfn.XLOOKUP($B3295,IMDB_Movies_2[movie_title],IMDB_Movies_2[gross])</f>
        <v>399793</v>
      </c>
      <c r="D3295">
        <f>_xlfn.XLOOKUP($B3295,IMDB_Movies_2[movie_title],IMDB_Movies_2[budget])</f>
        <v>4000000</v>
      </c>
      <c r="E3295" s="1">
        <f t="shared" si="51"/>
        <v>-3600207</v>
      </c>
    </row>
    <row r="3296" spans="2:5" x14ac:dyDescent="0.3">
      <c r="B3296" t="str">
        <v>Joe</v>
      </c>
      <c r="C3296">
        <f>_xlfn.XLOOKUP($B3296,IMDB_Movies_2[movie_title],IMDB_Movies_2[gross])</f>
        <v>371897</v>
      </c>
      <c r="D3296">
        <f>_xlfn.XLOOKUP($B3296,IMDB_Movies_2[movie_title],IMDB_Movies_2[budget])</f>
        <v>4000000</v>
      </c>
      <c r="E3296" s="1">
        <f t="shared" si="51"/>
        <v>-3628103</v>
      </c>
    </row>
    <row r="3297" spans="2:5" x14ac:dyDescent="0.3">
      <c r="B3297" t="str">
        <v>Shooting Fish</v>
      </c>
      <c r="C3297">
        <f>_xlfn.XLOOKUP($B3297,IMDB_Movies_2[movie_title],IMDB_Movies_2[gross])</f>
        <v>302204</v>
      </c>
      <c r="D3297">
        <f>_xlfn.XLOOKUP($B3297,IMDB_Movies_2[movie_title],IMDB_Movies_2[budget])</f>
        <v>3000000</v>
      </c>
      <c r="E3297" s="1">
        <f t="shared" si="51"/>
        <v>-2697796</v>
      </c>
    </row>
    <row r="3298" spans="2:5" x14ac:dyDescent="0.3">
      <c r="B3298" t="str">
        <v>Prison</v>
      </c>
      <c r="C3298">
        <f>_xlfn.XLOOKUP($B3298,IMDB_Movies_2[movie_title],IMDB_Movies_2[gross])</f>
        <v>354704</v>
      </c>
      <c r="D3298">
        <f>_xlfn.XLOOKUP($B3298,IMDB_Movies_2[movie_title],IMDB_Movies_2[budget])</f>
        <v>1300000</v>
      </c>
      <c r="E3298" s="1">
        <f t="shared" si="51"/>
        <v>-945296</v>
      </c>
    </row>
    <row r="3299" spans="2:5" x14ac:dyDescent="0.3">
      <c r="B3299" t="str">
        <v>Psycho Beach Party</v>
      </c>
      <c r="C3299">
        <f>_xlfn.XLOOKUP($B3299,IMDB_Movies_2[movie_title],IMDB_Movies_2[gross])</f>
        <v>265107</v>
      </c>
      <c r="D3299">
        <f>_xlfn.XLOOKUP($B3299,IMDB_Movies_2[movie_title],IMDB_Movies_2[budget])</f>
        <v>1500000</v>
      </c>
      <c r="E3299" s="1">
        <f t="shared" si="51"/>
        <v>-1234893</v>
      </c>
    </row>
    <row r="3300" spans="2:5" x14ac:dyDescent="0.3">
      <c r="B3300" t="str">
        <v>The Big Tease</v>
      </c>
      <c r="C3300">
        <f>_xlfn.XLOOKUP($B3300,IMDB_Movies_2[movie_title],IMDB_Movies_2[gross])</f>
        <v>185577</v>
      </c>
      <c r="D3300">
        <f>_xlfn.XLOOKUP($B3300,IMDB_Movies_2[movie_title],IMDB_Movies_2[budget])</f>
        <v>4000000</v>
      </c>
      <c r="E3300" s="1">
        <f t="shared" si="51"/>
        <v>-3814423</v>
      </c>
    </row>
    <row r="3301" spans="2:5" x14ac:dyDescent="0.3">
      <c r="B3301" t="str">
        <v>Buen DÃ­a, RamÃ³n</v>
      </c>
      <c r="C3301">
        <f>_xlfn.XLOOKUP($B3301,IMDB_Movies_2[movie_title],IMDB_Movies_2[gross])</f>
        <v>100412</v>
      </c>
      <c r="D3301">
        <f>_xlfn.XLOOKUP($B3301,IMDB_Movies_2[movie_title],IMDB_Movies_2[budget])</f>
        <v>4000000</v>
      </c>
      <c r="E3301" s="1">
        <f t="shared" si="51"/>
        <v>-3899588</v>
      </c>
    </row>
    <row r="3302" spans="2:5" x14ac:dyDescent="0.3">
      <c r="B3302" t="str">
        <v>Trust</v>
      </c>
      <c r="C3302">
        <f>_xlfn.XLOOKUP($B3302,IMDB_Movies_2[movie_title],IMDB_Movies_2[gross])</f>
        <v>58214</v>
      </c>
      <c r="D3302">
        <f>_xlfn.XLOOKUP($B3302,IMDB_Movies_2[movie_title],IMDB_Movies_2[budget])</f>
        <v>9500000</v>
      </c>
      <c r="E3302" s="1">
        <f t="shared" si="51"/>
        <v>-9441786</v>
      </c>
    </row>
    <row r="3303" spans="2:5" x14ac:dyDescent="0.3">
      <c r="B3303" t="str">
        <v>An Everlasting Piece</v>
      </c>
      <c r="C3303">
        <f>_xlfn.XLOOKUP($B3303,IMDB_Movies_2[movie_title],IMDB_Movies_2[gross])</f>
        <v>75078</v>
      </c>
      <c r="D3303">
        <f>_xlfn.XLOOKUP($B3303,IMDB_Movies_2[movie_title],IMDB_Movies_2[budget])</f>
        <v>14000000</v>
      </c>
      <c r="E3303" s="1">
        <f t="shared" si="51"/>
        <v>-13924922</v>
      </c>
    </row>
    <row r="3304" spans="2:5" x14ac:dyDescent="0.3">
      <c r="B3304" t="str">
        <v>Among Giants</v>
      </c>
      <c r="C3304">
        <f>_xlfn.XLOOKUP($B3304,IMDB_Movies_2[movie_title],IMDB_Movies_2[gross])</f>
        <v>64359</v>
      </c>
      <c r="D3304">
        <f>_xlfn.XLOOKUP($B3304,IMDB_Movies_2[movie_title],IMDB_Movies_2[budget])</f>
        <v>2500000</v>
      </c>
      <c r="E3304" s="1">
        <f t="shared" si="51"/>
        <v>-2435641</v>
      </c>
    </row>
    <row r="3305" spans="2:5" x14ac:dyDescent="0.3">
      <c r="B3305" t="str">
        <v>Adore</v>
      </c>
      <c r="C3305">
        <f>_xlfn.XLOOKUP($B3305,IMDB_Movies_2[movie_title],IMDB_Movies_2[gross])</f>
        <v>317125</v>
      </c>
      <c r="D3305">
        <f>_xlfn.XLOOKUP($B3305,IMDB_Movies_2[movie_title],IMDB_Movies_2[budget])</f>
        <v>16000000</v>
      </c>
      <c r="E3305" s="1">
        <f t="shared" si="51"/>
        <v>-15682875</v>
      </c>
    </row>
    <row r="3306" spans="2:5" x14ac:dyDescent="0.3">
      <c r="B3306" t="str">
        <v>Mondays in the Sun</v>
      </c>
      <c r="C3306">
        <f>_xlfn.XLOOKUP($B3306,IMDB_Movies_2[movie_title],IMDB_Movies_2[gross])</f>
        <v>146402</v>
      </c>
      <c r="D3306">
        <f>_xlfn.XLOOKUP($B3306,IMDB_Movies_2[movie_title],IMDB_Movies_2[budget])</f>
        <v>4000000</v>
      </c>
      <c r="E3306" s="1">
        <f t="shared" si="51"/>
        <v>-3853598</v>
      </c>
    </row>
    <row r="3307" spans="2:5" x14ac:dyDescent="0.3">
      <c r="B3307" t="str">
        <v>Stake Land</v>
      </c>
      <c r="C3307">
        <f>_xlfn.XLOOKUP($B3307,IMDB_Movies_2[movie_title],IMDB_Movies_2[gross])</f>
        <v>18469</v>
      </c>
      <c r="D3307">
        <f>_xlfn.XLOOKUP($B3307,IMDB_Movies_2[movie_title],IMDB_Movies_2[budget])</f>
        <v>650000</v>
      </c>
      <c r="E3307" s="1">
        <f t="shared" si="51"/>
        <v>-631531</v>
      </c>
    </row>
    <row r="3308" spans="2:5" x14ac:dyDescent="0.3">
      <c r="B3308" t="str">
        <v>The Last Time I Committed Suicide</v>
      </c>
      <c r="C3308">
        <f>_xlfn.XLOOKUP($B3308,IMDB_Movies_2[movie_title],IMDB_Movies_2[gross])</f>
        <v>12836</v>
      </c>
      <c r="D3308">
        <f>_xlfn.XLOOKUP($B3308,IMDB_Movies_2[movie_title],IMDB_Movies_2[budget])</f>
        <v>4000000</v>
      </c>
      <c r="E3308" s="1">
        <f t="shared" si="51"/>
        <v>-3987164</v>
      </c>
    </row>
    <row r="3309" spans="2:5" x14ac:dyDescent="0.3">
      <c r="B3309" t="str">
        <v>Futuro Beach</v>
      </c>
      <c r="C3309">
        <f>_xlfn.XLOOKUP($B3309,IMDB_Movies_2[movie_title],IMDB_Movies_2[gross])</f>
        <v>20262</v>
      </c>
      <c r="D3309">
        <f>_xlfn.XLOOKUP($B3309,IMDB_Movies_2[movie_title],IMDB_Movies_2[budget])</f>
        <v>4000000</v>
      </c>
      <c r="E3309" s="1">
        <f t="shared" si="51"/>
        <v>-3979738</v>
      </c>
    </row>
    <row r="3310" spans="2:5" x14ac:dyDescent="0.3">
      <c r="B3310" t="str">
        <v>Inescapable</v>
      </c>
      <c r="C3310">
        <f>_xlfn.XLOOKUP($B3310,IMDB_Movies_2[movie_title],IMDB_Movies_2[gross])</f>
        <v>4063</v>
      </c>
      <c r="D3310">
        <f>_xlfn.XLOOKUP($B3310,IMDB_Movies_2[movie_title],IMDB_Movies_2[budget])</f>
        <v>4000000</v>
      </c>
      <c r="E3310" s="1">
        <f t="shared" si="51"/>
        <v>-3995937</v>
      </c>
    </row>
    <row r="3311" spans="2:5" x14ac:dyDescent="0.3">
      <c r="B3311" t="str">
        <v>Gone with the Wind</v>
      </c>
      <c r="C3311">
        <f>_xlfn.XLOOKUP($B3311,IMDB_Movies_2[movie_title],IMDB_Movies_2[gross])</f>
        <v>198655278</v>
      </c>
      <c r="D3311">
        <f>_xlfn.XLOOKUP($B3311,IMDB_Movies_2[movie_title],IMDB_Movies_2[budget])</f>
        <v>3977000</v>
      </c>
      <c r="E3311" s="1">
        <f t="shared" si="51"/>
        <v>194678278</v>
      </c>
    </row>
    <row r="3312" spans="2:5" x14ac:dyDescent="0.3">
      <c r="B3312" t="str">
        <v>Desert Dancer</v>
      </c>
      <c r="C3312">
        <f>_xlfn.XLOOKUP($B3312,IMDB_Movies_2[movie_title],IMDB_Movies_2[gross])</f>
        <v>143653</v>
      </c>
      <c r="D3312">
        <f>_xlfn.XLOOKUP($B3312,IMDB_Movies_2[movie_title],IMDB_Movies_2[budget])</f>
        <v>4000000</v>
      </c>
      <c r="E3312" s="1">
        <f t="shared" si="51"/>
        <v>-3856347</v>
      </c>
    </row>
    <row r="3313" spans="2:5" x14ac:dyDescent="0.3">
      <c r="B3313" t="str">
        <v>Major Dundee</v>
      </c>
      <c r="C3313">
        <f>_xlfn.XLOOKUP($B3313,IMDB_Movies_2[movie_title],IMDB_Movies_2[gross])</f>
        <v>14873</v>
      </c>
      <c r="D3313">
        <f>_xlfn.XLOOKUP($B3313,IMDB_Movies_2[movie_title],IMDB_Movies_2[budget])</f>
        <v>3800000</v>
      </c>
      <c r="E3313" s="1">
        <f t="shared" si="51"/>
        <v>-3785127</v>
      </c>
    </row>
    <row r="3314" spans="2:5" x14ac:dyDescent="0.3">
      <c r="B3314" t="str">
        <v>Annie Get Your Gun</v>
      </c>
      <c r="C3314">
        <f>_xlfn.XLOOKUP($B3314,IMDB_Movies_2[movie_title],IMDB_Movies_2[gross])</f>
        <v>8000000</v>
      </c>
      <c r="D3314">
        <f>_xlfn.XLOOKUP($B3314,IMDB_Movies_2[movie_title],IMDB_Movies_2[budget])</f>
        <v>3768785</v>
      </c>
      <c r="E3314" s="1">
        <f t="shared" si="51"/>
        <v>4231215</v>
      </c>
    </row>
    <row r="3315" spans="2:5" x14ac:dyDescent="0.3">
      <c r="B3315" t="str">
        <v>Defendor</v>
      </c>
      <c r="C3315">
        <f>_xlfn.XLOOKUP($B3315,IMDB_Movies_2[movie_title],IMDB_Movies_2[gross])</f>
        <v>37606</v>
      </c>
      <c r="D3315">
        <f>_xlfn.XLOOKUP($B3315,IMDB_Movies_2[movie_title],IMDB_Movies_2[budget])</f>
        <v>3500000</v>
      </c>
      <c r="E3315" s="1">
        <f t="shared" si="51"/>
        <v>-3462394</v>
      </c>
    </row>
    <row r="3316" spans="2:5" x14ac:dyDescent="0.3">
      <c r="B3316" t="str">
        <v>The Pirate</v>
      </c>
      <c r="C3316">
        <f>_xlfn.XLOOKUP($B3316,IMDB_Movies_2[movie_title],IMDB_Movies_2[gross])</f>
        <v>2956000</v>
      </c>
      <c r="D3316">
        <f>_xlfn.XLOOKUP($B3316,IMDB_Movies_2[movie_title],IMDB_Movies_2[budget])</f>
        <v>3700000</v>
      </c>
      <c r="E3316" s="1">
        <f t="shared" si="51"/>
        <v>-744000</v>
      </c>
    </row>
    <row r="3317" spans="2:5" x14ac:dyDescent="0.3">
      <c r="B3317" t="str">
        <v>The Good Heart</v>
      </c>
      <c r="C3317">
        <f>_xlfn.XLOOKUP($B3317,IMDB_Movies_2[movie_title],IMDB_Movies_2[gross])</f>
        <v>19959</v>
      </c>
      <c r="D3317">
        <f>_xlfn.XLOOKUP($B3317,IMDB_Movies_2[movie_title],IMDB_Movies_2[budget])</f>
        <v>3800000</v>
      </c>
      <c r="E3317" s="1">
        <f t="shared" si="51"/>
        <v>-3780041</v>
      </c>
    </row>
    <row r="3318" spans="2:5" x14ac:dyDescent="0.3">
      <c r="B3318" t="str">
        <v>The History Boys</v>
      </c>
      <c r="C3318">
        <f>_xlfn.XLOOKUP($B3318,IMDB_Movies_2[movie_title],IMDB_Movies_2[gross])</f>
        <v>2706659</v>
      </c>
      <c r="D3318">
        <f>_xlfn.XLOOKUP($B3318,IMDB_Movies_2[movie_title],IMDB_Movies_2[budget])</f>
        <v>2000000</v>
      </c>
      <c r="E3318" s="1">
        <f t="shared" si="51"/>
        <v>706659</v>
      </c>
    </row>
    <row r="3319" spans="2:5" x14ac:dyDescent="0.3">
      <c r="B3319" t="str">
        <v>The Full Monty</v>
      </c>
      <c r="C3319">
        <f>_xlfn.XLOOKUP($B3319,IMDB_Movies_2[movie_title],IMDB_Movies_2[gross])</f>
        <v>45857453</v>
      </c>
      <c r="D3319">
        <f>_xlfn.XLOOKUP($B3319,IMDB_Movies_2[movie_title],IMDB_Movies_2[budget])</f>
        <v>3500000</v>
      </c>
      <c r="E3319" s="1">
        <f t="shared" si="51"/>
        <v>42357453</v>
      </c>
    </row>
    <row r="3320" spans="2:5" x14ac:dyDescent="0.3">
      <c r="B3320" t="str">
        <v>Airplane!</v>
      </c>
      <c r="C3320">
        <f>_xlfn.XLOOKUP($B3320,IMDB_Movies_2[movie_title],IMDB_Movies_2[gross])</f>
        <v>83400000</v>
      </c>
      <c r="D3320">
        <f>_xlfn.XLOOKUP($B3320,IMDB_Movies_2[movie_title],IMDB_Movies_2[budget])</f>
        <v>3500000</v>
      </c>
      <c r="E3320" s="1">
        <f t="shared" si="51"/>
        <v>79900000</v>
      </c>
    </row>
    <row r="3321" spans="2:5" x14ac:dyDescent="0.3">
      <c r="B3321" t="str">
        <v>Friday</v>
      </c>
      <c r="C3321">
        <f>_xlfn.XLOOKUP($B3321,IMDB_Movies_2[movie_title],IMDB_Movies_2[gross])</f>
        <v>27900000</v>
      </c>
      <c r="D3321">
        <f>_xlfn.XLOOKUP($B3321,IMDB_Movies_2[movie_title],IMDB_Movies_2[budget])</f>
        <v>3500000</v>
      </c>
      <c r="E3321" s="1">
        <f t="shared" si="51"/>
        <v>24400000</v>
      </c>
    </row>
    <row r="3322" spans="2:5" x14ac:dyDescent="0.3">
      <c r="B3322" t="str">
        <v>Menace II Society</v>
      </c>
      <c r="C3322">
        <f>_xlfn.XLOOKUP($B3322,IMDB_Movies_2[movie_title],IMDB_Movies_2[gross])</f>
        <v>27900000</v>
      </c>
      <c r="D3322">
        <f>_xlfn.XLOOKUP($B3322,IMDB_Movies_2[movie_title],IMDB_Movies_2[budget])</f>
        <v>3500000</v>
      </c>
      <c r="E3322" s="1">
        <f t="shared" si="51"/>
        <v>24400000</v>
      </c>
    </row>
    <row r="3323" spans="2:5" x14ac:dyDescent="0.3">
      <c r="B3323" t="str">
        <v>Creepshow 2</v>
      </c>
      <c r="C3323">
        <f>_xlfn.XLOOKUP($B3323,IMDB_Movies_2[movie_title],IMDB_Movies_2[gross])</f>
        <v>14000000</v>
      </c>
      <c r="D3323">
        <f>_xlfn.XLOOKUP($B3323,IMDB_Movies_2[movie_title],IMDB_Movies_2[budget])</f>
        <v>3500000</v>
      </c>
      <c r="E3323" s="1">
        <f t="shared" si="51"/>
        <v>10500000</v>
      </c>
    </row>
    <row r="3324" spans="2:5" x14ac:dyDescent="0.3">
      <c r="B3324" t="str">
        <v>The Witch</v>
      </c>
      <c r="C3324">
        <f>_xlfn.XLOOKUP($B3324,IMDB_Movies_2[movie_title],IMDB_Movies_2[gross])</f>
        <v>25138292</v>
      </c>
      <c r="D3324">
        <f>_xlfn.XLOOKUP($B3324,IMDB_Movies_2[movie_title],IMDB_Movies_2[budget])</f>
        <v>3500000</v>
      </c>
      <c r="E3324" s="1">
        <f t="shared" si="51"/>
        <v>21638292</v>
      </c>
    </row>
    <row r="3325" spans="2:5" x14ac:dyDescent="0.3">
      <c r="B3325" t="str">
        <v>I Got the Hook Up</v>
      </c>
      <c r="C3325">
        <f>_xlfn.XLOOKUP($B3325,IMDB_Movies_2[movie_title],IMDB_Movies_2[gross])</f>
        <v>10305534</v>
      </c>
      <c r="D3325">
        <f>_xlfn.XLOOKUP($B3325,IMDB_Movies_2[movie_title],IMDB_Movies_2[budget])</f>
        <v>3500000</v>
      </c>
      <c r="E3325" s="1">
        <f t="shared" si="51"/>
        <v>6805534</v>
      </c>
    </row>
    <row r="3326" spans="2:5" x14ac:dyDescent="0.3">
      <c r="B3326" t="str">
        <v>She's the One</v>
      </c>
      <c r="C3326">
        <f>_xlfn.XLOOKUP($B3326,IMDB_Movies_2[movie_title],IMDB_Movies_2[gross])</f>
        <v>9449219</v>
      </c>
      <c r="D3326">
        <f>_xlfn.XLOOKUP($B3326,IMDB_Movies_2[movie_title],IMDB_Movies_2[budget])</f>
        <v>3500000</v>
      </c>
      <c r="E3326" s="1">
        <f t="shared" si="51"/>
        <v>5949219</v>
      </c>
    </row>
    <row r="3327" spans="2:5" x14ac:dyDescent="0.3">
      <c r="B3327" t="str">
        <v>Gods and Monsters</v>
      </c>
      <c r="C3327">
        <f>_xlfn.XLOOKUP($B3327,IMDB_Movies_2[movie_title],IMDB_Movies_2[gross])</f>
        <v>6390032</v>
      </c>
      <c r="D3327">
        <f>_xlfn.XLOOKUP($B3327,IMDB_Movies_2[movie_title],IMDB_Movies_2[budget])</f>
        <v>3500000</v>
      </c>
      <c r="E3327" s="1">
        <f t="shared" si="51"/>
        <v>2890032</v>
      </c>
    </row>
    <row r="3328" spans="2:5" x14ac:dyDescent="0.3">
      <c r="B3328" t="str">
        <v>The Secret in Their Eyes</v>
      </c>
      <c r="C3328">
        <f>_xlfn.XLOOKUP($B3328,IMDB_Movies_2[movie_title],IMDB_Movies_2[gross])</f>
        <v>20167424</v>
      </c>
      <c r="D3328">
        <f>_xlfn.XLOOKUP($B3328,IMDB_Movies_2[movie_title],IMDB_Movies_2[budget])</f>
        <v>2000000</v>
      </c>
      <c r="E3328" s="1">
        <f t="shared" si="51"/>
        <v>18167424</v>
      </c>
    </row>
    <row r="3329" spans="2:5" x14ac:dyDescent="0.3">
      <c r="B3329" t="str">
        <v>Evil Dead II</v>
      </c>
      <c r="C3329">
        <f>_xlfn.XLOOKUP($B3329,IMDB_Movies_2[movie_title],IMDB_Movies_2[gross])</f>
        <v>5923044</v>
      </c>
      <c r="D3329">
        <f>_xlfn.XLOOKUP($B3329,IMDB_Movies_2[movie_title],IMDB_Movies_2[budget])</f>
        <v>3600000</v>
      </c>
      <c r="E3329" s="1">
        <f t="shared" si="51"/>
        <v>2323044</v>
      </c>
    </row>
    <row r="3330" spans="2:5" x14ac:dyDescent="0.3">
      <c r="B3330" t="str">
        <v>Pootie Tang</v>
      </c>
      <c r="C3330">
        <f>_xlfn.XLOOKUP($B3330,IMDB_Movies_2[movie_title],IMDB_Movies_2[gross])</f>
        <v>3293258</v>
      </c>
      <c r="D3330">
        <f>_xlfn.XLOOKUP($B3330,IMDB_Movies_2[movie_title],IMDB_Movies_2[budget])</f>
        <v>3000000</v>
      </c>
      <c r="E3330" s="1">
        <f t="shared" si="51"/>
        <v>293258</v>
      </c>
    </row>
    <row r="3331" spans="2:5" x14ac:dyDescent="0.3">
      <c r="B3331" t="str">
        <v>La otra conquista</v>
      </c>
      <c r="C3331">
        <f>_xlfn.XLOOKUP($B3331,IMDB_Movies_2[movie_title],IMDB_Movies_2[gross])</f>
        <v>886410</v>
      </c>
      <c r="D3331">
        <f>_xlfn.XLOOKUP($B3331,IMDB_Movies_2[movie_title],IMDB_Movies_2[budget])</f>
        <v>3500000</v>
      </c>
      <c r="E3331" s="1">
        <f t="shared" si="51"/>
        <v>-2613590</v>
      </c>
    </row>
    <row r="3332" spans="2:5" x14ac:dyDescent="0.3">
      <c r="B3332" t="str">
        <v>Trollhunter</v>
      </c>
      <c r="C3332">
        <f>_xlfn.XLOOKUP($B3332,IMDB_Movies_2[movie_title],IMDB_Movies_2[gross])</f>
        <v>252652</v>
      </c>
      <c r="D3332">
        <f>_xlfn.XLOOKUP($B3332,IMDB_Movies_2[movie_title],IMDB_Movies_2[budget])</f>
        <v>19900000</v>
      </c>
      <c r="E3332" s="1">
        <f t="shared" si="51"/>
        <v>-19647348</v>
      </c>
    </row>
    <row r="3333" spans="2:5" x14ac:dyDescent="0.3">
      <c r="B3333" t="str">
        <v>Ira &amp; Abby</v>
      </c>
      <c r="C3333">
        <f>_xlfn.XLOOKUP($B3333,IMDB_Movies_2[movie_title],IMDB_Movies_2[gross])</f>
        <v>220234</v>
      </c>
      <c r="D3333">
        <f>_xlfn.XLOOKUP($B3333,IMDB_Movies_2[movie_title],IMDB_Movies_2[budget])</f>
        <v>3500000</v>
      </c>
      <c r="E3333" s="1">
        <f t="shared" ref="E3333:E3396" si="52">C3333-D3333</f>
        <v>-3279766</v>
      </c>
    </row>
    <row r="3334" spans="2:5" x14ac:dyDescent="0.3">
      <c r="B3334" t="str">
        <v>Winter Passing</v>
      </c>
      <c r="C3334">
        <f>_xlfn.XLOOKUP($B3334,IMDB_Movies_2[movie_title],IMDB_Movies_2[gross])</f>
        <v>101228</v>
      </c>
      <c r="D3334">
        <f>_xlfn.XLOOKUP($B3334,IMDB_Movies_2[movie_title],IMDB_Movies_2[budget])</f>
        <v>3500000</v>
      </c>
      <c r="E3334" s="1">
        <f t="shared" si="52"/>
        <v>-3398772</v>
      </c>
    </row>
    <row r="3335" spans="2:5" x14ac:dyDescent="0.3">
      <c r="B3335" t="str">
        <v>D.E.B.S.</v>
      </c>
      <c r="C3335">
        <f>_xlfn.XLOOKUP($B3335,IMDB_Movies_2[movie_title],IMDB_Movies_2[gross])</f>
        <v>96793</v>
      </c>
      <c r="D3335">
        <f>_xlfn.XLOOKUP($B3335,IMDB_Movies_2[movie_title],IMDB_Movies_2[budget])</f>
        <v>3500000</v>
      </c>
      <c r="E3335" s="1">
        <f t="shared" si="52"/>
        <v>-3403207</v>
      </c>
    </row>
    <row r="3336" spans="2:5" x14ac:dyDescent="0.3">
      <c r="B3336" t="str">
        <v>The Masked Saint</v>
      </c>
      <c r="C3336">
        <f>_xlfn.XLOOKUP($B3336,IMDB_Movies_2[movie_title],IMDB_Movies_2[gross])</f>
        <v>123777</v>
      </c>
      <c r="D3336">
        <f>_xlfn.XLOOKUP($B3336,IMDB_Movies_2[movie_title],IMDB_Movies_2[budget])</f>
        <v>3500000</v>
      </c>
      <c r="E3336" s="1">
        <f t="shared" si="52"/>
        <v>-3376223</v>
      </c>
    </row>
    <row r="3337" spans="2:5" x14ac:dyDescent="0.3">
      <c r="B3337" t="str">
        <v>Time to Choose</v>
      </c>
      <c r="C3337">
        <f>_xlfn.XLOOKUP($B3337,IMDB_Movies_2[movie_title],IMDB_Movies_2[gross])</f>
        <v>29233</v>
      </c>
      <c r="D3337">
        <f>_xlfn.XLOOKUP($B3337,IMDB_Movies_2[movie_title],IMDB_Movies_2[budget])</f>
        <v>3500000</v>
      </c>
      <c r="E3337" s="1">
        <f t="shared" si="52"/>
        <v>-3470767</v>
      </c>
    </row>
    <row r="3338" spans="2:5" x14ac:dyDescent="0.3">
      <c r="B3338" t="str">
        <v>March of the Penguins</v>
      </c>
      <c r="C3338">
        <f>_xlfn.XLOOKUP($B3338,IMDB_Movies_2[movie_title],IMDB_Movies_2[gross])</f>
        <v>77413017</v>
      </c>
      <c r="D3338">
        <f>_xlfn.XLOOKUP($B3338,IMDB_Movies_2[movie_title],IMDB_Movies_2[budget])</f>
        <v>8000000</v>
      </c>
      <c r="E3338" s="1">
        <f t="shared" si="52"/>
        <v>69413017</v>
      </c>
    </row>
    <row r="3339" spans="2:5" x14ac:dyDescent="0.3">
      <c r="B3339" t="str">
        <v>Margin Call</v>
      </c>
      <c r="C3339">
        <f>_xlfn.XLOOKUP($B3339,IMDB_Movies_2[movie_title],IMDB_Movies_2[gross])</f>
        <v>5354039</v>
      </c>
      <c r="D3339">
        <f>_xlfn.XLOOKUP($B3339,IMDB_Movies_2[movie_title],IMDB_Movies_2[budget])</f>
        <v>3500000</v>
      </c>
      <c r="E3339" s="1">
        <f t="shared" si="52"/>
        <v>1854039</v>
      </c>
    </row>
    <row r="3340" spans="2:5" x14ac:dyDescent="0.3">
      <c r="B3340" t="str">
        <v>Choke</v>
      </c>
      <c r="C3340">
        <f>_xlfn.XLOOKUP($B3340,IMDB_Movies_2[movie_title],IMDB_Movies_2[gross])</f>
        <v>2926565</v>
      </c>
      <c r="D3340">
        <f>_xlfn.XLOOKUP($B3340,IMDB_Movies_2[movie_title],IMDB_Movies_2[budget])</f>
        <v>3000000</v>
      </c>
      <c r="E3340" s="1">
        <f t="shared" si="52"/>
        <v>-73435</v>
      </c>
    </row>
    <row r="3341" spans="2:5" x14ac:dyDescent="0.3">
      <c r="B3341" t="str">
        <v>Whiplash</v>
      </c>
      <c r="C3341">
        <f>_xlfn.XLOOKUP($B3341,IMDB_Movies_2[movie_title],IMDB_Movies_2[gross])</f>
        <v>13092000</v>
      </c>
      <c r="D3341">
        <f>_xlfn.XLOOKUP($B3341,IMDB_Movies_2[movie_title],IMDB_Movies_2[budget])</f>
        <v>3300000</v>
      </c>
      <c r="E3341" s="1">
        <f t="shared" si="52"/>
        <v>9792000</v>
      </c>
    </row>
    <row r="3342" spans="2:5" x14ac:dyDescent="0.3">
      <c r="B3342" t="str">
        <v>City of God</v>
      </c>
      <c r="C3342">
        <f>_xlfn.XLOOKUP($B3342,IMDB_Movies_2[movie_title],IMDB_Movies_2[gross])</f>
        <v>7563397</v>
      </c>
      <c r="D3342">
        <f>_xlfn.XLOOKUP($B3342,IMDB_Movies_2[movie_title],IMDB_Movies_2[budget])</f>
        <v>3300000</v>
      </c>
      <c r="E3342" s="1">
        <f t="shared" si="52"/>
        <v>4263397</v>
      </c>
    </row>
    <row r="3343" spans="2:5" x14ac:dyDescent="0.3">
      <c r="B3343" t="str">
        <v>Human Traffic</v>
      </c>
      <c r="C3343">
        <f>_xlfn.XLOOKUP($B3343,IMDB_Movies_2[movie_title],IMDB_Movies_2[gross])</f>
        <v>104257</v>
      </c>
      <c r="D3343">
        <f>_xlfn.XLOOKUP($B3343,IMDB_Movies_2[movie_title],IMDB_Movies_2[budget])</f>
        <v>2200000</v>
      </c>
      <c r="E3343" s="1">
        <f t="shared" si="52"/>
        <v>-2095743</v>
      </c>
    </row>
    <row r="3344" spans="2:5" x14ac:dyDescent="0.3">
      <c r="B3344" t="str">
        <v>The Hunt</v>
      </c>
      <c r="C3344">
        <f>_xlfn.XLOOKUP($B3344,IMDB_Movies_2[movie_title],IMDB_Movies_2[gross])</f>
        <v>610968</v>
      </c>
      <c r="D3344">
        <f>_xlfn.XLOOKUP($B3344,IMDB_Movies_2[movie_title],IMDB_Movies_2[budget])</f>
        <v>3800000</v>
      </c>
      <c r="E3344" s="1">
        <f t="shared" si="52"/>
        <v>-3189032</v>
      </c>
    </row>
    <row r="3345" spans="2:5" x14ac:dyDescent="0.3">
      <c r="B3345" t="str">
        <v>Bella</v>
      </c>
      <c r="C3345">
        <f>_xlfn.XLOOKUP($B3345,IMDB_Movies_2[movie_title],IMDB_Movies_2[gross])</f>
        <v>8108247</v>
      </c>
      <c r="D3345">
        <f>_xlfn.XLOOKUP($B3345,IMDB_Movies_2[movie_title],IMDB_Movies_2[budget])</f>
        <v>3300000</v>
      </c>
      <c r="E3345" s="1">
        <f t="shared" si="52"/>
        <v>4808247</v>
      </c>
    </row>
    <row r="3346" spans="2:5" x14ac:dyDescent="0.3">
      <c r="B3346" t="str">
        <v>Dreaming of Joseph Lees</v>
      </c>
      <c r="C3346">
        <f>_xlfn.XLOOKUP($B3346,IMDB_Movies_2[movie_title],IMDB_Movies_2[gross])</f>
        <v>7680</v>
      </c>
      <c r="D3346">
        <f>_xlfn.XLOOKUP($B3346,IMDB_Movies_2[movie_title],IMDB_Movies_2[budget])</f>
        <v>2000000</v>
      </c>
      <c r="E3346" s="1">
        <f t="shared" si="52"/>
        <v>-1992320</v>
      </c>
    </row>
    <row r="3347" spans="2:5" x14ac:dyDescent="0.3">
      <c r="B3347" t="str">
        <v>Maria Full of Grace</v>
      </c>
      <c r="C3347">
        <f>_xlfn.XLOOKUP($B3347,IMDB_Movies_2[movie_title],IMDB_Movies_2[gross])</f>
        <v>6517198</v>
      </c>
      <c r="D3347">
        <f>_xlfn.XLOOKUP($B3347,IMDB_Movies_2[movie_title],IMDB_Movies_2[budget])</f>
        <v>3000000</v>
      </c>
      <c r="E3347" s="1">
        <f t="shared" si="52"/>
        <v>3517198</v>
      </c>
    </row>
    <row r="3348" spans="2:5" x14ac:dyDescent="0.3">
      <c r="B3348" t="str">
        <v>Beginners</v>
      </c>
      <c r="C3348">
        <f>_xlfn.XLOOKUP($B3348,IMDB_Movies_2[movie_title],IMDB_Movies_2[gross])</f>
        <v>5776314</v>
      </c>
      <c r="D3348">
        <f>_xlfn.XLOOKUP($B3348,IMDB_Movies_2[movie_title],IMDB_Movies_2[budget])</f>
        <v>3200000</v>
      </c>
      <c r="E3348" s="1">
        <f t="shared" si="52"/>
        <v>2576314</v>
      </c>
    </row>
    <row r="3349" spans="2:5" x14ac:dyDescent="0.3">
      <c r="B3349" t="str">
        <v>Animal House</v>
      </c>
      <c r="C3349">
        <f>_xlfn.XLOOKUP($B3349,IMDB_Movies_2[movie_title],IMDB_Movies_2[gross])</f>
        <v>141600000</v>
      </c>
      <c r="D3349">
        <f>_xlfn.XLOOKUP($B3349,IMDB_Movies_2[movie_title],IMDB_Movies_2[budget])</f>
        <v>3000000</v>
      </c>
      <c r="E3349" s="1">
        <f t="shared" si="52"/>
        <v>138600000</v>
      </c>
    </row>
    <row r="3350" spans="2:5" x14ac:dyDescent="0.3">
      <c r="B3350" t="str">
        <v>Goldfinger</v>
      </c>
      <c r="C3350">
        <f>_xlfn.XLOOKUP($B3350,IMDB_Movies_2[movie_title],IMDB_Movies_2[gross])</f>
        <v>51100000</v>
      </c>
      <c r="D3350">
        <f>_xlfn.XLOOKUP($B3350,IMDB_Movies_2[movie_title],IMDB_Movies_2[budget])</f>
        <v>3000000</v>
      </c>
      <c r="E3350" s="1">
        <f t="shared" si="52"/>
        <v>48100000</v>
      </c>
    </row>
    <row r="3351" spans="2:5" x14ac:dyDescent="0.3">
      <c r="B3351" t="str">
        <v>Trainspotting</v>
      </c>
      <c r="C3351">
        <f>_xlfn.XLOOKUP($B3351,IMDB_Movies_2[movie_title],IMDB_Movies_2[gross])</f>
        <v>16501785</v>
      </c>
      <c r="D3351">
        <f>_xlfn.XLOOKUP($B3351,IMDB_Movies_2[movie_title],IMDB_Movies_2[budget])</f>
        <v>3500000</v>
      </c>
      <c r="E3351" s="1">
        <f t="shared" si="52"/>
        <v>13001785</v>
      </c>
    </row>
    <row r="3352" spans="2:5" x14ac:dyDescent="0.3">
      <c r="B3352" t="str">
        <v>The Original Kings of Comedy</v>
      </c>
      <c r="C3352">
        <f>_xlfn.XLOOKUP($B3352,IMDB_Movies_2[movie_title],IMDB_Movies_2[gross])</f>
        <v>38168022</v>
      </c>
      <c r="D3352">
        <f>_xlfn.XLOOKUP($B3352,IMDB_Movies_2[movie_title],IMDB_Movies_2[budget])</f>
        <v>3000000</v>
      </c>
      <c r="E3352" s="1">
        <f t="shared" si="52"/>
        <v>35168022</v>
      </c>
    </row>
    <row r="3353" spans="2:5" x14ac:dyDescent="0.3">
      <c r="B3353" t="str">
        <v>Paranormal Activity 2</v>
      </c>
      <c r="C3353">
        <f>_xlfn.XLOOKUP($B3353,IMDB_Movies_2[movie_title],IMDB_Movies_2[gross])</f>
        <v>84749884</v>
      </c>
      <c r="D3353">
        <f>_xlfn.XLOOKUP($B3353,IMDB_Movies_2[movie_title],IMDB_Movies_2[budget])</f>
        <v>3000000</v>
      </c>
      <c r="E3353" s="1">
        <f t="shared" si="52"/>
        <v>81749884</v>
      </c>
    </row>
    <row r="3354" spans="2:5" x14ac:dyDescent="0.3">
      <c r="B3354" t="str">
        <v>Waking Ned Devine</v>
      </c>
      <c r="C3354">
        <f>_xlfn.XLOOKUP($B3354,IMDB_Movies_2[movie_title],IMDB_Movies_2[gross])</f>
        <v>24788807</v>
      </c>
      <c r="D3354">
        <f>_xlfn.XLOOKUP($B3354,IMDB_Movies_2[movie_title],IMDB_Movies_2[budget])</f>
        <v>3000000</v>
      </c>
      <c r="E3354" s="1">
        <f t="shared" si="52"/>
        <v>21788807</v>
      </c>
    </row>
    <row r="3355" spans="2:5" x14ac:dyDescent="0.3">
      <c r="B3355" t="str">
        <v>Bowling for Columbine</v>
      </c>
      <c r="C3355">
        <f>_xlfn.XLOOKUP($B3355,IMDB_Movies_2[movie_title],IMDB_Movies_2[gross])</f>
        <v>21244913</v>
      </c>
      <c r="D3355">
        <f>_xlfn.XLOOKUP($B3355,IMDB_Movies_2[movie_title],IMDB_Movies_2[budget])</f>
        <v>4000000</v>
      </c>
      <c r="E3355" s="1">
        <f t="shared" si="52"/>
        <v>17244913</v>
      </c>
    </row>
    <row r="3356" spans="2:5" x14ac:dyDescent="0.3">
      <c r="B3356" t="str">
        <v>A Nightmare on Elm Street 2: Freddy's Revenge</v>
      </c>
      <c r="C3356">
        <f>_xlfn.XLOOKUP($B3356,IMDB_Movies_2[movie_title],IMDB_Movies_2[gross])</f>
        <v>30000000</v>
      </c>
      <c r="D3356">
        <f>_xlfn.XLOOKUP($B3356,IMDB_Movies_2[movie_title],IMDB_Movies_2[budget])</f>
        <v>2200000</v>
      </c>
      <c r="E3356" s="1">
        <f t="shared" si="52"/>
        <v>27800000</v>
      </c>
    </row>
    <row r="3357" spans="2:5" x14ac:dyDescent="0.3">
      <c r="B3357" t="str">
        <v>A Room with a View</v>
      </c>
      <c r="C3357">
        <f>_xlfn.XLOOKUP($B3357,IMDB_Movies_2[movie_title],IMDB_Movies_2[gross])</f>
        <v>20966644</v>
      </c>
      <c r="D3357">
        <f>_xlfn.XLOOKUP($B3357,IMDB_Movies_2[movie_title],IMDB_Movies_2[budget])</f>
        <v>3000000</v>
      </c>
      <c r="E3357" s="1">
        <f t="shared" si="52"/>
        <v>17966644</v>
      </c>
    </row>
    <row r="3358" spans="2:5" x14ac:dyDescent="0.3">
      <c r="B3358" t="str">
        <v>The Purge</v>
      </c>
      <c r="C3358">
        <f>_xlfn.XLOOKUP($B3358,IMDB_Movies_2[movie_title],IMDB_Movies_2[gross])</f>
        <v>64423650</v>
      </c>
      <c r="D3358">
        <f>_xlfn.XLOOKUP($B3358,IMDB_Movies_2[movie_title],IMDB_Movies_2[budget])</f>
        <v>3000000</v>
      </c>
      <c r="E3358" s="1">
        <f t="shared" si="52"/>
        <v>61423650</v>
      </c>
    </row>
    <row r="3359" spans="2:5" x14ac:dyDescent="0.3">
      <c r="B3359" t="str">
        <v>Sinister</v>
      </c>
      <c r="C3359">
        <f>_xlfn.XLOOKUP($B3359,IMDB_Movies_2[movie_title],IMDB_Movies_2[gross])</f>
        <v>48056940</v>
      </c>
      <c r="D3359">
        <f>_xlfn.XLOOKUP($B3359,IMDB_Movies_2[movie_title],IMDB_Movies_2[budget])</f>
        <v>3000000</v>
      </c>
      <c r="E3359" s="1">
        <f t="shared" si="52"/>
        <v>45056940</v>
      </c>
    </row>
    <row r="3360" spans="2:5" x14ac:dyDescent="0.3">
      <c r="B3360" t="str">
        <v>Martin Lawrence Live: Runteldat</v>
      </c>
      <c r="C3360">
        <f>_xlfn.XLOOKUP($B3360,IMDB_Movies_2[movie_title],IMDB_Movies_2[gross])</f>
        <v>19184015</v>
      </c>
      <c r="D3360">
        <f>_xlfn.XLOOKUP($B3360,IMDB_Movies_2[movie_title],IMDB_Movies_2[budget])</f>
        <v>3000000</v>
      </c>
      <c r="E3360" s="1">
        <f t="shared" si="52"/>
        <v>16184015</v>
      </c>
    </row>
    <row r="3361" spans="2:5" x14ac:dyDescent="0.3">
      <c r="B3361" t="str">
        <v>Air Bud</v>
      </c>
      <c r="C3361">
        <f>_xlfn.XLOOKUP($B3361,IMDB_Movies_2[movie_title],IMDB_Movies_2[gross])</f>
        <v>24629916</v>
      </c>
      <c r="D3361">
        <f>_xlfn.XLOOKUP($B3361,IMDB_Movies_2[movie_title],IMDB_Movies_2[budget])</f>
        <v>3000000</v>
      </c>
      <c r="E3361" s="1">
        <f t="shared" si="52"/>
        <v>21629916</v>
      </c>
    </row>
    <row r="3362" spans="2:5" x14ac:dyDescent="0.3">
      <c r="B3362" t="str">
        <v>Jason Lives: Friday the 13th Part VI</v>
      </c>
      <c r="C3362">
        <f>_xlfn.XLOOKUP($B3362,IMDB_Movies_2[movie_title],IMDB_Movies_2[gross])</f>
        <v>19472057</v>
      </c>
      <c r="D3362">
        <f>_xlfn.XLOOKUP($B3362,IMDB_Movies_2[movie_title],IMDB_Movies_2[budget])</f>
        <v>3000000</v>
      </c>
      <c r="E3362" s="1">
        <f t="shared" si="52"/>
        <v>16472057</v>
      </c>
    </row>
    <row r="3363" spans="2:5" x14ac:dyDescent="0.3">
      <c r="B3363" t="str">
        <v>The Bridge on the River Kwai</v>
      </c>
      <c r="C3363">
        <f>_xlfn.XLOOKUP($B3363,IMDB_Movies_2[movie_title],IMDB_Movies_2[gross])</f>
        <v>27200000</v>
      </c>
      <c r="D3363">
        <f>_xlfn.XLOOKUP($B3363,IMDB_Movies_2[movie_title],IMDB_Movies_2[budget])</f>
        <v>3000000</v>
      </c>
      <c r="E3363" s="1">
        <f t="shared" si="52"/>
        <v>24200000</v>
      </c>
    </row>
    <row r="3364" spans="2:5" x14ac:dyDescent="0.3">
      <c r="B3364" t="str">
        <v>Spaced Invaders</v>
      </c>
      <c r="C3364">
        <f>_xlfn.XLOOKUP($B3364,IMDB_Movies_2[movie_title],IMDB_Movies_2[gross])</f>
        <v>15369573</v>
      </c>
      <c r="D3364">
        <f>_xlfn.XLOOKUP($B3364,IMDB_Movies_2[movie_title],IMDB_Movies_2[budget])</f>
        <v>3000000</v>
      </c>
      <c r="E3364" s="1">
        <f t="shared" si="52"/>
        <v>12369573</v>
      </c>
    </row>
    <row r="3365" spans="2:5" x14ac:dyDescent="0.3">
      <c r="B3365" t="str">
        <v>Jason Goes to Hell: The Final Friday</v>
      </c>
      <c r="C3365">
        <f>_xlfn.XLOOKUP($B3365,IMDB_Movies_2[movie_title],IMDB_Movies_2[gross])</f>
        <v>15935068</v>
      </c>
      <c r="D3365">
        <f>_xlfn.XLOOKUP($B3365,IMDB_Movies_2[movie_title],IMDB_Movies_2[budget])</f>
        <v>2500000</v>
      </c>
      <c r="E3365" s="1">
        <f t="shared" si="52"/>
        <v>13435068</v>
      </c>
    </row>
    <row r="3366" spans="2:5" x14ac:dyDescent="0.3">
      <c r="B3366" t="str">
        <v>Dave Chappelle's Block Party</v>
      </c>
      <c r="C3366">
        <f>_xlfn.XLOOKUP($B3366,IMDB_Movies_2[movie_title],IMDB_Movies_2[gross])</f>
        <v>11694528</v>
      </c>
      <c r="D3366">
        <f>_xlfn.XLOOKUP($B3366,IMDB_Movies_2[movie_title],IMDB_Movies_2[budget])</f>
        <v>3000000</v>
      </c>
      <c r="E3366" s="1">
        <f t="shared" si="52"/>
        <v>8694528</v>
      </c>
    </row>
    <row r="3367" spans="2:5" x14ac:dyDescent="0.3">
      <c r="B3367" t="str">
        <v>Next Day Air</v>
      </c>
      <c r="C3367">
        <f>_xlfn.XLOOKUP($B3367,IMDB_Movies_2[movie_title],IMDB_Movies_2[gross])</f>
        <v>10017041</v>
      </c>
      <c r="D3367">
        <f>_xlfn.XLOOKUP($B3367,IMDB_Movies_2[movie_title],IMDB_Movies_2[budget])</f>
        <v>3000000</v>
      </c>
      <c r="E3367" s="1">
        <f t="shared" si="52"/>
        <v>7017041</v>
      </c>
    </row>
    <row r="3368" spans="2:5" x14ac:dyDescent="0.3">
      <c r="B3368" t="str">
        <v>Phat Girlz</v>
      </c>
      <c r="C3368">
        <f>_xlfn.XLOOKUP($B3368,IMDB_Movies_2[movie_title],IMDB_Movies_2[gross])</f>
        <v>7059537</v>
      </c>
      <c r="D3368">
        <f>_xlfn.XLOOKUP($B3368,IMDB_Movies_2[movie_title],IMDB_Movies_2[budget])</f>
        <v>3000000</v>
      </c>
      <c r="E3368" s="1">
        <f t="shared" si="52"/>
        <v>4059537</v>
      </c>
    </row>
    <row r="3369" spans="2:5" x14ac:dyDescent="0.3">
      <c r="B3369" t="str">
        <v>Before Midnight</v>
      </c>
      <c r="C3369">
        <f>_xlfn.XLOOKUP($B3369,IMDB_Movies_2[movie_title],IMDB_Movies_2[gross])</f>
        <v>8114507</v>
      </c>
      <c r="D3369">
        <f>_xlfn.XLOOKUP($B3369,IMDB_Movies_2[movie_title],IMDB_Movies_2[budget])</f>
        <v>3000000</v>
      </c>
      <c r="E3369" s="1">
        <f t="shared" si="52"/>
        <v>5114507</v>
      </c>
    </row>
    <row r="3370" spans="2:5" x14ac:dyDescent="0.3">
      <c r="B3370" t="str">
        <v>Teen Wolf Too</v>
      </c>
      <c r="C3370">
        <f>_xlfn.XLOOKUP($B3370,IMDB_Movies_2[movie_title],IMDB_Movies_2[gross])</f>
        <v>7888703</v>
      </c>
      <c r="D3370">
        <f>_xlfn.XLOOKUP($B3370,IMDB_Movies_2[movie_title],IMDB_Movies_2[budget])</f>
        <v>3000000</v>
      </c>
      <c r="E3370" s="1">
        <f t="shared" si="52"/>
        <v>4888703</v>
      </c>
    </row>
    <row r="3371" spans="2:5" x14ac:dyDescent="0.3">
      <c r="B3371" t="str">
        <v>Phantasm II</v>
      </c>
      <c r="C3371">
        <f>_xlfn.XLOOKUP($B3371,IMDB_Movies_2[movie_title],IMDB_Movies_2[gross])</f>
        <v>7282851</v>
      </c>
      <c r="D3371">
        <f>_xlfn.XLOOKUP($B3371,IMDB_Movies_2[movie_title],IMDB_Movies_2[budget])</f>
        <v>3000000</v>
      </c>
      <c r="E3371" s="1">
        <f t="shared" si="52"/>
        <v>4282851</v>
      </c>
    </row>
    <row r="3372" spans="2:5" x14ac:dyDescent="0.3">
      <c r="B3372" t="str">
        <v>Real Women Have Curves</v>
      </c>
      <c r="C3372">
        <f>_xlfn.XLOOKUP($B3372,IMDB_Movies_2[movie_title],IMDB_Movies_2[gross])</f>
        <v>5844929</v>
      </c>
      <c r="D3372">
        <f>_xlfn.XLOOKUP($B3372,IMDB_Movies_2[movie_title],IMDB_Movies_2[budget])</f>
        <v>3000000</v>
      </c>
      <c r="E3372" s="1">
        <f t="shared" si="52"/>
        <v>2844929</v>
      </c>
    </row>
    <row r="3373" spans="2:5" x14ac:dyDescent="0.3">
      <c r="B3373" t="str">
        <v>East Is East</v>
      </c>
      <c r="C3373">
        <f>_xlfn.XLOOKUP($B3373,IMDB_Movies_2[movie_title],IMDB_Movies_2[gross])</f>
        <v>4170647</v>
      </c>
      <c r="D3373">
        <f>_xlfn.XLOOKUP($B3373,IMDB_Movies_2[movie_title],IMDB_Movies_2[budget])</f>
        <v>1900000</v>
      </c>
      <c r="E3373" s="1">
        <f t="shared" si="52"/>
        <v>2270647</v>
      </c>
    </row>
    <row r="3374" spans="2:5" x14ac:dyDescent="0.3">
      <c r="B3374" t="str">
        <v>Whipped</v>
      </c>
      <c r="C3374">
        <f>_xlfn.XLOOKUP($B3374,IMDB_Movies_2[movie_title],IMDB_Movies_2[gross])</f>
        <v>4142507</v>
      </c>
      <c r="D3374">
        <f>_xlfn.XLOOKUP($B3374,IMDB_Movies_2[movie_title],IMDB_Movies_2[budget])</f>
        <v>3000000</v>
      </c>
      <c r="E3374" s="1">
        <f t="shared" si="52"/>
        <v>1142507</v>
      </c>
    </row>
    <row r="3375" spans="2:5" x14ac:dyDescent="0.3">
      <c r="B3375" t="str">
        <v>Kama Sutra: A Tale of Love</v>
      </c>
      <c r="C3375">
        <f>_xlfn.XLOOKUP($B3375,IMDB_Movies_2[movie_title],IMDB_Movies_2[gross])</f>
        <v>4109095</v>
      </c>
      <c r="D3375">
        <f>_xlfn.XLOOKUP($B3375,IMDB_Movies_2[movie_title],IMDB_Movies_2[budget])</f>
        <v>3000000</v>
      </c>
      <c r="E3375" s="1">
        <f t="shared" si="52"/>
        <v>1109095</v>
      </c>
    </row>
    <row r="3376" spans="2:5" x14ac:dyDescent="0.3">
      <c r="B3376" t="str">
        <v>Warlock: The Armageddon</v>
      </c>
      <c r="C3376">
        <f>_xlfn.XLOOKUP($B3376,IMDB_Movies_2[movie_title],IMDB_Movies_2[gross])</f>
        <v>3902679</v>
      </c>
      <c r="D3376">
        <f>_xlfn.XLOOKUP($B3376,IMDB_Movies_2[movie_title],IMDB_Movies_2[budget])</f>
        <v>3000000</v>
      </c>
      <c r="E3376" s="1">
        <f t="shared" si="52"/>
        <v>902679</v>
      </c>
    </row>
    <row r="3377" spans="2:5" x14ac:dyDescent="0.3">
      <c r="B3377" t="str">
        <v>8 Heads in a Duffel Bag</v>
      </c>
      <c r="C3377">
        <f>_xlfn.XLOOKUP($B3377,IMDB_Movies_2[movie_title],IMDB_Movies_2[gross])</f>
        <v>3559990</v>
      </c>
      <c r="D3377">
        <f>_xlfn.XLOOKUP($B3377,IMDB_Movies_2[movie_title],IMDB_Movies_2[budget])</f>
        <v>3000000</v>
      </c>
      <c r="E3377" s="1">
        <f t="shared" si="52"/>
        <v>559990</v>
      </c>
    </row>
    <row r="3378" spans="2:5" x14ac:dyDescent="0.3">
      <c r="B3378" t="str">
        <v>Thirteen Conversations About One Thing</v>
      </c>
      <c r="C3378">
        <f>_xlfn.XLOOKUP($B3378,IMDB_Movies_2[movie_title],IMDB_Movies_2[gross])</f>
        <v>3287435</v>
      </c>
      <c r="D3378">
        <f>_xlfn.XLOOKUP($B3378,IMDB_Movies_2[movie_title],IMDB_Movies_2[budget])</f>
        <v>4500000</v>
      </c>
      <c r="E3378" s="1">
        <f t="shared" si="52"/>
        <v>-1212565</v>
      </c>
    </row>
    <row r="3379" spans="2:5" x14ac:dyDescent="0.3">
      <c r="B3379" t="str">
        <v>Jawbreaker</v>
      </c>
      <c r="C3379">
        <f>_xlfn.XLOOKUP($B3379,IMDB_Movies_2[movie_title],IMDB_Movies_2[gross])</f>
        <v>3071947</v>
      </c>
      <c r="D3379">
        <f>_xlfn.XLOOKUP($B3379,IMDB_Movies_2[movie_title],IMDB_Movies_2[budget])</f>
        <v>3500000</v>
      </c>
      <c r="E3379" s="1">
        <f t="shared" si="52"/>
        <v>-428053</v>
      </c>
    </row>
    <row r="3380" spans="2:5" x14ac:dyDescent="0.3">
      <c r="B3380" t="str">
        <v>Basquiat</v>
      </c>
      <c r="C3380">
        <f>_xlfn.XLOOKUP($B3380,IMDB_Movies_2[movie_title],IMDB_Movies_2[gross])</f>
        <v>2961991</v>
      </c>
      <c r="D3380">
        <f>_xlfn.XLOOKUP($B3380,IMDB_Movies_2[movie_title],IMDB_Movies_2[budget])</f>
        <v>3300000</v>
      </c>
      <c r="E3380" s="1">
        <f t="shared" si="52"/>
        <v>-338009</v>
      </c>
    </row>
    <row r="3381" spans="2:5" x14ac:dyDescent="0.3">
      <c r="B3381" t="str">
        <v>Tsotsi</v>
      </c>
      <c r="C3381">
        <f>_xlfn.XLOOKUP($B3381,IMDB_Movies_2[movie_title],IMDB_Movies_2[gross])</f>
        <v>2912363</v>
      </c>
      <c r="D3381">
        <f>_xlfn.XLOOKUP($B3381,IMDB_Movies_2[movie_title],IMDB_Movies_2[budget])</f>
        <v>3000000</v>
      </c>
      <c r="E3381" s="1">
        <f t="shared" si="52"/>
        <v>-87637</v>
      </c>
    </row>
    <row r="3382" spans="2:5" x14ac:dyDescent="0.3">
      <c r="B3382" t="str">
        <v>Happiness</v>
      </c>
      <c r="C3382">
        <f>_xlfn.XLOOKUP($B3382,IMDB_Movies_2[movie_title],IMDB_Movies_2[gross])</f>
        <v>3000000</v>
      </c>
      <c r="D3382">
        <f>_xlfn.XLOOKUP($B3382,IMDB_Movies_2[movie_title],IMDB_Movies_2[budget])</f>
        <v>3000000</v>
      </c>
      <c r="E3382" s="1">
        <f t="shared" si="52"/>
        <v>0</v>
      </c>
    </row>
    <row r="3383" spans="2:5" x14ac:dyDescent="0.3">
      <c r="B3383" t="str">
        <v>DysFunktional Family</v>
      </c>
      <c r="C3383">
        <f>_xlfn.XLOOKUP($B3383,IMDB_Movies_2[movie_title],IMDB_Movies_2[gross])</f>
        <v>2223990</v>
      </c>
      <c r="D3383">
        <f>_xlfn.XLOOKUP($B3383,IMDB_Movies_2[movie_title],IMDB_Movies_2[budget])</f>
        <v>3000000</v>
      </c>
      <c r="E3383" s="1">
        <f t="shared" si="52"/>
        <v>-776010</v>
      </c>
    </row>
    <row r="3384" spans="2:5" x14ac:dyDescent="0.3">
      <c r="B3384" t="str">
        <v>Tusk</v>
      </c>
      <c r="C3384">
        <f>_xlfn.XLOOKUP($B3384,IMDB_Movies_2[movie_title],IMDB_Movies_2[gross])</f>
        <v>1821983</v>
      </c>
      <c r="D3384">
        <f>_xlfn.XLOOKUP($B3384,IMDB_Movies_2[movie_title],IMDB_Movies_2[budget])</f>
        <v>3000000</v>
      </c>
      <c r="E3384" s="1">
        <f t="shared" si="52"/>
        <v>-1178017</v>
      </c>
    </row>
    <row r="3385" spans="2:5" x14ac:dyDescent="0.3">
      <c r="B3385" t="str">
        <v>Oldboy</v>
      </c>
      <c r="C3385">
        <f>_xlfn.XLOOKUP($B3385,IMDB_Movies_2[movie_title],IMDB_Movies_2[gross])</f>
        <v>2181290</v>
      </c>
      <c r="D3385">
        <f>_xlfn.XLOOKUP($B3385,IMDB_Movies_2[movie_title],IMDB_Movies_2[budget])</f>
        <v>3000000</v>
      </c>
      <c r="E3385" s="1">
        <f t="shared" si="52"/>
        <v>-818710</v>
      </c>
    </row>
    <row r="3386" spans="2:5" x14ac:dyDescent="0.3">
      <c r="B3386" t="str">
        <v>Letters to God</v>
      </c>
      <c r="C3386">
        <f>_xlfn.XLOOKUP($B3386,IMDB_Movies_2[movie_title],IMDB_Movies_2[gross])</f>
        <v>2848578</v>
      </c>
      <c r="D3386">
        <f>_xlfn.XLOOKUP($B3386,IMDB_Movies_2[movie_title],IMDB_Movies_2[budget])</f>
        <v>3500000</v>
      </c>
      <c r="E3386" s="1">
        <f t="shared" si="52"/>
        <v>-651422</v>
      </c>
    </row>
    <row r="3387" spans="2:5" x14ac:dyDescent="0.3">
      <c r="B3387" t="str">
        <v>Hobo with a Shotgun</v>
      </c>
      <c r="C3387">
        <f>_xlfn.XLOOKUP($B3387,IMDB_Movies_2[movie_title],IMDB_Movies_2[gross])</f>
        <v>703002</v>
      </c>
      <c r="D3387">
        <f>_xlfn.XLOOKUP($B3387,IMDB_Movies_2[movie_title],IMDB_Movies_2[budget])</f>
        <v>3000000</v>
      </c>
      <c r="E3387" s="1">
        <f t="shared" si="52"/>
        <v>-2296998</v>
      </c>
    </row>
    <row r="3388" spans="2:5" x14ac:dyDescent="0.3">
      <c r="B3388" t="str">
        <v>Compadres</v>
      </c>
      <c r="C3388">
        <f>_xlfn.XLOOKUP($B3388,IMDB_Movies_2[movie_title],IMDB_Movies_2[gross])</f>
        <v>3105269</v>
      </c>
      <c r="D3388">
        <f>_xlfn.XLOOKUP($B3388,IMDB_Movies_2[movie_title],IMDB_Movies_2[budget])</f>
        <v>3000000</v>
      </c>
      <c r="E3388" s="1">
        <f t="shared" si="52"/>
        <v>105269</v>
      </c>
    </row>
    <row r="3389" spans="2:5" x14ac:dyDescent="0.3">
      <c r="B3389" t="str">
        <v>Love's Abiding Joy</v>
      </c>
      <c r="C3389">
        <f>_xlfn.XLOOKUP($B3389,IMDB_Movies_2[movie_title],IMDB_Movies_2[gross])</f>
        <v>252726</v>
      </c>
      <c r="D3389">
        <f>_xlfn.XLOOKUP($B3389,IMDB_Movies_2[movie_title],IMDB_Movies_2[budget])</f>
        <v>3000000</v>
      </c>
      <c r="E3389" s="1">
        <f t="shared" si="52"/>
        <v>-2747274</v>
      </c>
    </row>
    <row r="3390" spans="2:5" x14ac:dyDescent="0.3">
      <c r="B3390" t="str">
        <v>Bachelorette</v>
      </c>
      <c r="C3390">
        <f>_xlfn.XLOOKUP($B3390,IMDB_Movies_2[movie_title],IMDB_Movies_2[gross])</f>
        <v>418268</v>
      </c>
      <c r="D3390">
        <f>_xlfn.XLOOKUP($B3390,IMDB_Movies_2[movie_title],IMDB_Movies_2[budget])</f>
        <v>3000000</v>
      </c>
      <c r="E3390" s="1">
        <f t="shared" si="52"/>
        <v>-2581732</v>
      </c>
    </row>
    <row r="3391" spans="2:5" x14ac:dyDescent="0.3">
      <c r="B3391" t="str">
        <v>Tim and Eric's Billion Dollar Movie</v>
      </c>
      <c r="C3391">
        <f>_xlfn.XLOOKUP($B3391,IMDB_Movies_2[movie_title],IMDB_Movies_2[gross])</f>
        <v>200803</v>
      </c>
      <c r="D3391">
        <f>_xlfn.XLOOKUP($B3391,IMDB_Movies_2[movie_title],IMDB_Movies_2[budget])</f>
        <v>3000000</v>
      </c>
      <c r="E3391" s="1">
        <f t="shared" si="52"/>
        <v>-2799197</v>
      </c>
    </row>
    <row r="3392" spans="2:5" x14ac:dyDescent="0.3">
      <c r="B3392" t="str">
        <v>Summer Storm</v>
      </c>
      <c r="C3392">
        <f>_xlfn.XLOOKUP($B3392,IMDB_Movies_2[movie_title],IMDB_Movies_2[gross])</f>
        <v>95016</v>
      </c>
      <c r="D3392">
        <f>_xlfn.XLOOKUP($B3392,IMDB_Movies_2[movie_title],IMDB_Movies_2[budget])</f>
        <v>2700000</v>
      </c>
      <c r="E3392" s="1">
        <f t="shared" si="52"/>
        <v>-2604984</v>
      </c>
    </row>
    <row r="3393" spans="2:5" x14ac:dyDescent="0.3">
      <c r="B3393" t="str">
        <v>Fort McCoy</v>
      </c>
      <c r="C3393">
        <f>_xlfn.XLOOKUP($B3393,IMDB_Movies_2[movie_title],IMDB_Movies_2[gross])</f>
        <v>73678</v>
      </c>
      <c r="D3393">
        <f>_xlfn.XLOOKUP($B3393,IMDB_Movies_2[movie_title],IMDB_Movies_2[budget])</f>
        <v>3000000</v>
      </c>
      <c r="E3393" s="1">
        <f t="shared" si="52"/>
        <v>-2926322</v>
      </c>
    </row>
    <row r="3394" spans="2:5" x14ac:dyDescent="0.3">
      <c r="B3394" t="str">
        <v>Chain Letter</v>
      </c>
      <c r="C3394">
        <f>_xlfn.XLOOKUP($B3394,IMDB_Movies_2[movie_title],IMDB_Movies_2[gross])</f>
        <v>143000</v>
      </c>
      <c r="D3394">
        <f>_xlfn.XLOOKUP($B3394,IMDB_Movies_2[movie_title],IMDB_Movies_2[budget])</f>
        <v>5000000</v>
      </c>
      <c r="E3394" s="1">
        <f t="shared" si="52"/>
        <v>-4857000</v>
      </c>
    </row>
    <row r="3395" spans="2:5" x14ac:dyDescent="0.3">
      <c r="B3395" t="str">
        <v>Just Looking</v>
      </c>
      <c r="C3395">
        <f>_xlfn.XLOOKUP($B3395,IMDB_Movies_2[movie_title],IMDB_Movies_2[gross])</f>
        <v>39852</v>
      </c>
      <c r="D3395">
        <f>_xlfn.XLOOKUP($B3395,IMDB_Movies_2[movie_title],IMDB_Movies_2[budget])</f>
        <v>3000000</v>
      </c>
      <c r="E3395" s="1">
        <f t="shared" si="52"/>
        <v>-2960148</v>
      </c>
    </row>
    <row r="3396" spans="2:5" x14ac:dyDescent="0.3">
      <c r="B3396" t="str">
        <v>The Divide</v>
      </c>
      <c r="C3396">
        <f>_xlfn.XLOOKUP($B3396,IMDB_Movies_2[movie_title],IMDB_Movies_2[gross])</f>
        <v>22000</v>
      </c>
      <c r="D3396">
        <f>_xlfn.XLOOKUP($B3396,IMDB_Movies_2[movie_title],IMDB_Movies_2[budget])</f>
        <v>3000000</v>
      </c>
      <c r="E3396" s="1">
        <f t="shared" si="52"/>
        <v>-2978000</v>
      </c>
    </row>
    <row r="3397" spans="2:5" x14ac:dyDescent="0.3">
      <c r="B3397" t="str">
        <v>Tanner Hall</v>
      </c>
      <c r="C3397">
        <f>_xlfn.XLOOKUP($B3397,IMDB_Movies_2[movie_title],IMDB_Movies_2[gross])</f>
        <v>5005</v>
      </c>
      <c r="D3397">
        <f>_xlfn.XLOOKUP($B3397,IMDB_Movies_2[movie_title],IMDB_Movies_2[budget])</f>
        <v>3000000</v>
      </c>
      <c r="E3397" s="1">
        <f t="shared" ref="E3397:E3460" si="53">C3397-D3397</f>
        <v>-2994995</v>
      </c>
    </row>
    <row r="3398" spans="2:5" x14ac:dyDescent="0.3">
      <c r="B3398" t="str">
        <v>Central Station</v>
      </c>
      <c r="C3398">
        <f>_xlfn.XLOOKUP($B3398,IMDB_Movies_2[movie_title],IMDB_Movies_2[gross])</f>
        <v>5595428</v>
      </c>
      <c r="D3398">
        <f>_xlfn.XLOOKUP($B3398,IMDB_Movies_2[movie_title],IMDB_Movies_2[budget])</f>
        <v>2900000</v>
      </c>
      <c r="E3398" s="1">
        <f t="shared" si="53"/>
        <v>2695428</v>
      </c>
    </row>
    <row r="3399" spans="2:5" x14ac:dyDescent="0.3">
      <c r="B3399" t="str">
        <v>Boynton Beach Club</v>
      </c>
      <c r="C3399">
        <f>_xlfn.XLOOKUP($B3399,IMDB_Movies_2[movie_title],IMDB_Movies_2[gross])</f>
        <v>3123749</v>
      </c>
      <c r="D3399">
        <f>_xlfn.XLOOKUP($B3399,IMDB_Movies_2[movie_title],IMDB_Movies_2[budget])</f>
        <v>1500000</v>
      </c>
      <c r="E3399" s="1">
        <f t="shared" si="53"/>
        <v>1623749</v>
      </c>
    </row>
    <row r="3400" spans="2:5" x14ac:dyDescent="0.3">
      <c r="B3400" t="str">
        <v>Freakonomics</v>
      </c>
      <c r="C3400">
        <f>_xlfn.XLOOKUP($B3400,IMDB_Movies_2[movie_title],IMDB_Movies_2[gross])</f>
        <v>100675</v>
      </c>
      <c r="D3400">
        <f>_xlfn.XLOOKUP($B3400,IMDB_Movies_2[movie_title],IMDB_Movies_2[budget])</f>
        <v>3000000</v>
      </c>
      <c r="E3400" s="1">
        <f t="shared" si="53"/>
        <v>-2899325</v>
      </c>
    </row>
    <row r="3401" spans="2:5" x14ac:dyDescent="0.3">
      <c r="B3401" t="str">
        <v>High Tension</v>
      </c>
      <c r="C3401">
        <f>_xlfn.XLOOKUP($B3401,IMDB_Movies_2[movie_title],IMDB_Movies_2[gross])</f>
        <v>3645438</v>
      </c>
      <c r="D3401">
        <f>_xlfn.XLOOKUP($B3401,IMDB_Movies_2[movie_title],IMDB_Movies_2[budget])</f>
        <v>2200000</v>
      </c>
      <c r="E3401" s="1">
        <f t="shared" si="53"/>
        <v>1445438</v>
      </c>
    </row>
    <row r="3402" spans="2:5" x14ac:dyDescent="0.3">
      <c r="B3402" t="str">
        <v>Hustle &amp; Flow</v>
      </c>
      <c r="C3402">
        <f>_xlfn.XLOOKUP($B3402,IMDB_Movies_2[movie_title],IMDB_Movies_2[gross])</f>
        <v>22201636</v>
      </c>
      <c r="D3402">
        <f>_xlfn.XLOOKUP($B3402,IMDB_Movies_2[movie_title],IMDB_Movies_2[budget])</f>
        <v>8000000</v>
      </c>
      <c r="E3402" s="1">
        <f t="shared" si="53"/>
        <v>14201636</v>
      </c>
    </row>
    <row r="3403" spans="2:5" x14ac:dyDescent="0.3">
      <c r="B3403" t="str">
        <v>Some Like It Hot</v>
      </c>
      <c r="C3403">
        <f>_xlfn.XLOOKUP($B3403,IMDB_Movies_2[movie_title],IMDB_Movies_2[gross])</f>
        <v>25000000</v>
      </c>
      <c r="D3403">
        <f>_xlfn.XLOOKUP($B3403,IMDB_Movies_2[movie_title],IMDB_Movies_2[budget])</f>
        <v>2883848</v>
      </c>
      <c r="E3403" s="1">
        <f t="shared" si="53"/>
        <v>22116152</v>
      </c>
    </row>
    <row r="3404" spans="2:5" x14ac:dyDescent="0.3">
      <c r="B3404" t="str">
        <v>Friday the 13th Part VII: The New Blood</v>
      </c>
      <c r="C3404">
        <f>_xlfn.XLOOKUP($B3404,IMDB_Movies_2[movie_title],IMDB_Movies_2[gross])</f>
        <v>19170001</v>
      </c>
      <c r="D3404">
        <f>_xlfn.XLOOKUP($B3404,IMDB_Movies_2[movie_title],IMDB_Movies_2[budget])</f>
        <v>2800000</v>
      </c>
      <c r="E3404" s="1">
        <f t="shared" si="53"/>
        <v>16370001</v>
      </c>
    </row>
    <row r="3405" spans="2:5" x14ac:dyDescent="0.3">
      <c r="B3405" t="str">
        <v>The Wizard of Oz</v>
      </c>
      <c r="C3405">
        <f>_xlfn.XLOOKUP($B3405,IMDB_Movies_2[movie_title],IMDB_Movies_2[gross])</f>
        <v>22202612</v>
      </c>
      <c r="D3405">
        <f>_xlfn.XLOOKUP($B3405,IMDB_Movies_2[movie_title],IMDB_Movies_2[budget])</f>
        <v>2800000</v>
      </c>
      <c r="E3405" s="1">
        <f t="shared" si="53"/>
        <v>19402612</v>
      </c>
    </row>
    <row r="3406" spans="2:5" x14ac:dyDescent="0.3">
      <c r="B3406" t="str">
        <v>Young Frankenstein</v>
      </c>
      <c r="C3406">
        <f>_xlfn.XLOOKUP($B3406,IMDB_Movies_2[movie_title],IMDB_Movies_2[gross])</f>
        <v>86300000</v>
      </c>
      <c r="D3406">
        <f>_xlfn.XLOOKUP($B3406,IMDB_Movies_2[movie_title],IMDB_Movies_2[budget])</f>
        <v>2800000</v>
      </c>
      <c r="E3406" s="1">
        <f t="shared" si="53"/>
        <v>83500000</v>
      </c>
    </row>
    <row r="3407" spans="2:5" x14ac:dyDescent="0.3">
      <c r="B3407" t="str">
        <v>Diary of the Dead</v>
      </c>
      <c r="C3407">
        <f>_xlfn.XLOOKUP($B3407,IMDB_Movies_2[movie_title],IMDB_Movies_2[gross])</f>
        <v>952620</v>
      </c>
      <c r="D3407">
        <f>_xlfn.XLOOKUP($B3407,IMDB_Movies_2[movie_title],IMDB_Movies_2[budget])</f>
        <v>2000000</v>
      </c>
      <c r="E3407" s="1">
        <f t="shared" si="53"/>
        <v>-1047380</v>
      </c>
    </row>
    <row r="3408" spans="2:5" x14ac:dyDescent="0.3">
      <c r="B3408" t="str">
        <v>Ulee's Gold</v>
      </c>
      <c r="C3408">
        <f>_xlfn.XLOOKUP($B3408,IMDB_Movies_2[movie_title],IMDB_Movies_2[gross])</f>
        <v>9054736</v>
      </c>
      <c r="D3408">
        <f>_xlfn.XLOOKUP($B3408,IMDB_Movies_2[movie_title],IMDB_Movies_2[budget])</f>
        <v>2700000</v>
      </c>
      <c r="E3408" s="1">
        <f t="shared" si="53"/>
        <v>6354736</v>
      </c>
    </row>
    <row r="3409" spans="2:5" x14ac:dyDescent="0.3">
      <c r="B3409" t="str">
        <v>Blazing Saddles</v>
      </c>
      <c r="C3409">
        <f>_xlfn.XLOOKUP($B3409,IMDB_Movies_2[movie_title],IMDB_Movies_2[gross])</f>
        <v>119500000</v>
      </c>
      <c r="D3409">
        <f>_xlfn.XLOOKUP($B3409,IMDB_Movies_2[movie_title],IMDB_Movies_2[budget])</f>
        <v>2600000</v>
      </c>
      <c r="E3409" s="1">
        <f t="shared" si="53"/>
        <v>116900000</v>
      </c>
    </row>
    <row r="3410" spans="2:5" x14ac:dyDescent="0.3">
      <c r="B3410" t="str">
        <v>Friday the 13th: The Final Chapter</v>
      </c>
      <c r="C3410">
        <f>_xlfn.XLOOKUP($B3410,IMDB_Movies_2[movie_title],IMDB_Movies_2[gross])</f>
        <v>32600000</v>
      </c>
      <c r="D3410">
        <f>_xlfn.XLOOKUP($B3410,IMDB_Movies_2[movie_title],IMDB_Movies_2[budget])</f>
        <v>1800000</v>
      </c>
      <c r="E3410" s="1">
        <f t="shared" si="53"/>
        <v>30800000</v>
      </c>
    </row>
    <row r="3411" spans="2:5" x14ac:dyDescent="0.3">
      <c r="B3411" t="str">
        <v>Maurice</v>
      </c>
      <c r="C3411">
        <f>_xlfn.XLOOKUP($B3411,IMDB_Movies_2[movie_title],IMDB_Movies_2[gross])</f>
        <v>3130592</v>
      </c>
      <c r="D3411">
        <f>_xlfn.XLOOKUP($B3411,IMDB_Movies_2[movie_title],IMDB_Movies_2[budget])</f>
        <v>2600000</v>
      </c>
      <c r="E3411" s="1">
        <f t="shared" si="53"/>
        <v>530592</v>
      </c>
    </row>
    <row r="3412" spans="2:5" x14ac:dyDescent="0.3">
      <c r="B3412" t="str">
        <v>Beer League</v>
      </c>
      <c r="C3412">
        <f>_xlfn.XLOOKUP($B3412,IMDB_Movies_2[movie_title],IMDB_Movies_2[gross])</f>
        <v>475000</v>
      </c>
      <c r="D3412">
        <f>_xlfn.XLOOKUP($B3412,IMDB_Movies_2[movie_title],IMDB_Movies_2[budget])</f>
        <v>2800000</v>
      </c>
      <c r="E3412" s="1">
        <f t="shared" si="53"/>
        <v>-2325000</v>
      </c>
    </row>
    <row r="3413" spans="2:5" x14ac:dyDescent="0.3">
      <c r="B3413" t="str">
        <v>Timecrimes</v>
      </c>
      <c r="C3413">
        <f>_xlfn.XLOOKUP($B3413,IMDB_Movies_2[movie_title],IMDB_Movies_2[gross])</f>
        <v>38108</v>
      </c>
      <c r="D3413">
        <f>_xlfn.XLOOKUP($B3413,IMDB_Movies_2[movie_title],IMDB_Movies_2[budget])</f>
        <v>2600000</v>
      </c>
      <c r="E3413" s="1">
        <f t="shared" si="53"/>
        <v>-2561892</v>
      </c>
    </row>
    <row r="3414" spans="2:5" x14ac:dyDescent="0.3">
      <c r="B3414" t="str">
        <v>A Haunted House</v>
      </c>
      <c r="C3414">
        <f>_xlfn.XLOOKUP($B3414,IMDB_Movies_2[movie_title],IMDB_Movies_2[gross])</f>
        <v>40041683</v>
      </c>
      <c r="D3414">
        <f>_xlfn.XLOOKUP($B3414,IMDB_Movies_2[movie_title],IMDB_Movies_2[budget])</f>
        <v>2500000</v>
      </c>
      <c r="E3414" s="1">
        <f t="shared" si="53"/>
        <v>37541683</v>
      </c>
    </row>
    <row r="3415" spans="2:5" x14ac:dyDescent="0.3">
      <c r="B3415" t="str">
        <v>2016: Obama's America</v>
      </c>
      <c r="C3415">
        <f>_xlfn.XLOOKUP($B3415,IMDB_Movies_2[movie_title],IMDB_Movies_2[gross])</f>
        <v>33349949</v>
      </c>
      <c r="D3415">
        <f>_xlfn.XLOOKUP($B3415,IMDB_Movies_2[movie_title],IMDB_Movies_2[budget])</f>
        <v>2500000</v>
      </c>
      <c r="E3415" s="1">
        <f t="shared" si="53"/>
        <v>30849949</v>
      </c>
    </row>
    <row r="3416" spans="2:5" x14ac:dyDescent="0.3">
      <c r="B3416" t="str">
        <v>That Thing You Do!</v>
      </c>
      <c r="C3416">
        <f>_xlfn.XLOOKUP($B3416,IMDB_Movies_2[movie_title],IMDB_Movies_2[gross])</f>
        <v>25809813</v>
      </c>
      <c r="D3416">
        <f>_xlfn.XLOOKUP($B3416,IMDB_Movies_2[movie_title],IMDB_Movies_2[budget])</f>
        <v>26000000</v>
      </c>
      <c r="E3416" s="1">
        <f t="shared" si="53"/>
        <v>-190187</v>
      </c>
    </row>
    <row r="3417" spans="2:5" x14ac:dyDescent="0.3">
      <c r="B3417" t="str">
        <v>Halloween III: Season of the Witch</v>
      </c>
      <c r="C3417">
        <f>_xlfn.XLOOKUP($B3417,IMDB_Movies_2[movie_title],IMDB_Movies_2[gross])</f>
        <v>14400000</v>
      </c>
      <c r="D3417">
        <f>_xlfn.XLOOKUP($B3417,IMDB_Movies_2[movie_title],IMDB_Movies_2[budget])</f>
        <v>2500000</v>
      </c>
      <c r="E3417" s="1">
        <f t="shared" si="53"/>
        <v>11900000</v>
      </c>
    </row>
    <row r="3418" spans="2:5" x14ac:dyDescent="0.3">
      <c r="B3418" t="str">
        <v>Kevin Hart: Let Me Explain</v>
      </c>
      <c r="C3418">
        <f>_xlfn.XLOOKUP($B3418,IMDB_Movies_2[movie_title],IMDB_Movies_2[gross])</f>
        <v>32230907</v>
      </c>
      <c r="D3418">
        <f>_xlfn.XLOOKUP($B3418,IMDB_Movies_2[movie_title],IMDB_Movies_2[budget])</f>
        <v>2500000</v>
      </c>
      <c r="E3418" s="1">
        <f t="shared" si="53"/>
        <v>29730907</v>
      </c>
    </row>
    <row r="3419" spans="2:5" x14ac:dyDescent="0.3">
      <c r="B3419" t="str">
        <v>My Own Private Idaho</v>
      </c>
      <c r="C3419">
        <f>_xlfn.XLOOKUP($B3419,IMDB_Movies_2[movie_title],IMDB_Movies_2[gross])</f>
        <v>6401336</v>
      </c>
      <c r="D3419">
        <f>_xlfn.XLOOKUP($B3419,IMDB_Movies_2[movie_title],IMDB_Movies_2[budget])</f>
        <v>2500000</v>
      </c>
      <c r="E3419" s="1">
        <f t="shared" si="53"/>
        <v>3901336</v>
      </c>
    </row>
    <row r="3420" spans="2:5" x14ac:dyDescent="0.3">
      <c r="B3420" t="str">
        <v>Garden State</v>
      </c>
      <c r="C3420">
        <f>_xlfn.XLOOKUP($B3420,IMDB_Movies_2[movie_title],IMDB_Movies_2[gross])</f>
        <v>26781723</v>
      </c>
      <c r="D3420">
        <f>_xlfn.XLOOKUP($B3420,IMDB_Movies_2[movie_title],IMDB_Movies_2[budget])</f>
        <v>2500000</v>
      </c>
      <c r="E3420" s="1">
        <f t="shared" si="53"/>
        <v>24281723</v>
      </c>
    </row>
    <row r="3421" spans="2:5" x14ac:dyDescent="0.3">
      <c r="B3421" t="str">
        <v>Before Sunrise</v>
      </c>
      <c r="C3421">
        <f>_xlfn.XLOOKUP($B3421,IMDB_Movies_2[movie_title],IMDB_Movies_2[gross])</f>
        <v>5400000</v>
      </c>
      <c r="D3421">
        <f>_xlfn.XLOOKUP($B3421,IMDB_Movies_2[movie_title],IMDB_Movies_2[budget])</f>
        <v>2500000</v>
      </c>
      <c r="E3421" s="1">
        <f t="shared" si="53"/>
        <v>2900000</v>
      </c>
    </row>
    <row r="3422" spans="2:5" x14ac:dyDescent="0.3">
      <c r="B3422" t="str">
        <v>Jesus' Son</v>
      </c>
      <c r="C3422">
        <f>_xlfn.XLOOKUP($B3422,IMDB_Movies_2[movie_title],IMDB_Movies_2[gross])</f>
        <v>1282084</v>
      </c>
      <c r="D3422">
        <f>_xlfn.XLOOKUP($B3422,IMDB_Movies_2[movie_title],IMDB_Movies_2[budget])</f>
        <v>2500000</v>
      </c>
      <c r="E3422" s="1">
        <f t="shared" si="53"/>
        <v>-1217916</v>
      </c>
    </row>
    <row r="3423" spans="2:5" x14ac:dyDescent="0.3">
      <c r="B3423" t="str">
        <v>Robot &amp; Frank</v>
      </c>
      <c r="C3423">
        <f>_xlfn.XLOOKUP($B3423,IMDB_Movies_2[movie_title],IMDB_Movies_2[gross])</f>
        <v>3325638</v>
      </c>
      <c r="D3423">
        <f>_xlfn.XLOOKUP($B3423,IMDB_Movies_2[movie_title],IMDB_Movies_2[budget])</f>
        <v>2500000</v>
      </c>
      <c r="E3423" s="1">
        <f t="shared" si="53"/>
        <v>825638</v>
      </c>
    </row>
    <row r="3424" spans="2:5" x14ac:dyDescent="0.3">
      <c r="B3424" t="str">
        <v>My Life Without Me</v>
      </c>
      <c r="C3424">
        <f>_xlfn.XLOOKUP($B3424,IMDB_Movies_2[movie_title],IMDB_Movies_2[gross])</f>
        <v>395592</v>
      </c>
      <c r="D3424">
        <f>_xlfn.XLOOKUP($B3424,IMDB_Movies_2[movie_title],IMDB_Movies_2[budget])</f>
        <v>2000000</v>
      </c>
      <c r="E3424" s="1">
        <f t="shared" si="53"/>
        <v>-1604408</v>
      </c>
    </row>
    <row r="3425" spans="2:5" x14ac:dyDescent="0.3">
      <c r="B3425" t="str">
        <v>The Spectacular Now</v>
      </c>
      <c r="C3425">
        <f>_xlfn.XLOOKUP($B3425,IMDB_Movies_2[movie_title],IMDB_Movies_2[gross])</f>
        <v>6851969</v>
      </c>
      <c r="D3425">
        <f>_xlfn.XLOOKUP($B3425,IMDB_Movies_2[movie_title],IMDB_Movies_2[budget])</f>
        <v>2500000</v>
      </c>
      <c r="E3425" s="1">
        <f t="shared" si="53"/>
        <v>4351969</v>
      </c>
    </row>
    <row r="3426" spans="2:5" x14ac:dyDescent="0.3">
      <c r="B3426" t="str">
        <v>Marilyn Hotchkiss' Ballroom Dancing and Charm School</v>
      </c>
      <c r="C3426">
        <f>_xlfn.XLOOKUP($B3426,IMDB_Movies_2[movie_title],IMDB_Movies_2[gross])</f>
        <v>333658</v>
      </c>
      <c r="D3426">
        <f>_xlfn.XLOOKUP($B3426,IMDB_Movies_2[movie_title],IMDB_Movies_2[budget])</f>
        <v>34000</v>
      </c>
      <c r="E3426" s="1">
        <f t="shared" si="53"/>
        <v>299658</v>
      </c>
    </row>
    <row r="3427" spans="2:5" x14ac:dyDescent="0.3">
      <c r="B3427" t="str">
        <v>Religulous</v>
      </c>
      <c r="C3427">
        <f>_xlfn.XLOOKUP($B3427,IMDB_Movies_2[movie_title],IMDB_Movies_2[gross])</f>
        <v>12995673</v>
      </c>
      <c r="D3427">
        <f>_xlfn.XLOOKUP($B3427,IMDB_Movies_2[movie_title],IMDB_Movies_2[budget])</f>
        <v>2500000</v>
      </c>
      <c r="E3427" s="1">
        <f t="shared" si="53"/>
        <v>10495673</v>
      </c>
    </row>
    <row r="3428" spans="2:5" x14ac:dyDescent="0.3">
      <c r="B3428" t="str">
        <v>Fuel</v>
      </c>
      <c r="C3428">
        <f>_xlfn.XLOOKUP($B3428,IMDB_Movies_2[movie_title],IMDB_Movies_2[gross])</f>
        <v>173783</v>
      </c>
      <c r="D3428">
        <f>_xlfn.XLOOKUP($B3428,IMDB_Movies_2[movie_title],IMDB_Movies_2[budget])</f>
        <v>2500000</v>
      </c>
      <c r="E3428" s="1">
        <f t="shared" si="53"/>
        <v>-2326217</v>
      </c>
    </row>
    <row r="3429" spans="2:5" x14ac:dyDescent="0.3">
      <c r="B3429" t="str">
        <v>Valley of the Heart's Delight</v>
      </c>
      <c r="C3429">
        <f>_xlfn.XLOOKUP($B3429,IMDB_Movies_2[movie_title],IMDB_Movies_2[gross])</f>
        <v>118666</v>
      </c>
      <c r="D3429">
        <f>_xlfn.XLOOKUP($B3429,IMDB_Movies_2[movie_title],IMDB_Movies_2[budget])</f>
        <v>2500000</v>
      </c>
      <c r="E3429" s="1">
        <f t="shared" si="53"/>
        <v>-2381334</v>
      </c>
    </row>
    <row r="3430" spans="2:5" x14ac:dyDescent="0.3">
      <c r="B3430" t="str">
        <v>Eye of the Dolphin</v>
      </c>
      <c r="C3430">
        <f>_xlfn.XLOOKUP($B3430,IMDB_Movies_2[movie_title],IMDB_Movies_2[gross])</f>
        <v>71904</v>
      </c>
      <c r="D3430">
        <f>_xlfn.XLOOKUP($B3430,IMDB_Movies_2[movie_title],IMDB_Movies_2[budget])</f>
        <v>2500000</v>
      </c>
      <c r="E3430" s="1">
        <f t="shared" si="53"/>
        <v>-2428096</v>
      </c>
    </row>
    <row r="3431" spans="2:5" x14ac:dyDescent="0.3">
      <c r="B3431" t="str">
        <v>8: The Mormon Proposition</v>
      </c>
      <c r="C3431">
        <f>_xlfn.XLOOKUP($B3431,IMDB_Movies_2[movie_title],IMDB_Movies_2[gross])</f>
        <v>99851</v>
      </c>
      <c r="D3431">
        <f>_xlfn.XLOOKUP($B3431,IMDB_Movies_2[movie_title],IMDB_Movies_2[budget])</f>
        <v>2500000</v>
      </c>
      <c r="E3431" s="1">
        <f t="shared" si="53"/>
        <v>-2400149</v>
      </c>
    </row>
    <row r="3432" spans="2:5" x14ac:dyDescent="0.3">
      <c r="B3432" t="str">
        <v>The Other End of the Line</v>
      </c>
      <c r="C3432">
        <f>_xlfn.XLOOKUP($B3432,IMDB_Movies_2[movie_title],IMDB_Movies_2[gross])</f>
        <v>115504</v>
      </c>
      <c r="D3432">
        <f>_xlfn.XLOOKUP($B3432,IMDB_Movies_2[movie_title],IMDB_Movies_2[budget])</f>
        <v>14000000</v>
      </c>
      <c r="E3432" s="1">
        <f t="shared" si="53"/>
        <v>-13884496</v>
      </c>
    </row>
    <row r="3433" spans="2:5" x14ac:dyDescent="0.3">
      <c r="B3433" t="str">
        <v>Anatomy</v>
      </c>
      <c r="C3433">
        <f>_xlfn.XLOOKUP($B3433,IMDB_Movies_2[movie_title],IMDB_Movies_2[gross])</f>
        <v>5725</v>
      </c>
      <c r="D3433">
        <f>_xlfn.XLOOKUP($B3433,IMDB_Movies_2[movie_title],IMDB_Movies_2[budget])</f>
        <v>8400000</v>
      </c>
      <c r="E3433" s="1">
        <f t="shared" si="53"/>
        <v>-8394275</v>
      </c>
    </row>
    <row r="3434" spans="2:5" x14ac:dyDescent="0.3">
      <c r="B3434" t="str">
        <v>Sleep Dealer</v>
      </c>
      <c r="C3434">
        <f>_xlfn.XLOOKUP($B3434,IMDB_Movies_2[movie_title],IMDB_Movies_2[gross])</f>
        <v>75727</v>
      </c>
      <c r="D3434">
        <f>_xlfn.XLOOKUP($B3434,IMDB_Movies_2[movie_title],IMDB_Movies_2[budget])</f>
        <v>2500000</v>
      </c>
      <c r="E3434" s="1">
        <f t="shared" si="53"/>
        <v>-2424273</v>
      </c>
    </row>
    <row r="3435" spans="2:5" x14ac:dyDescent="0.3">
      <c r="B3435" t="str">
        <v>Super</v>
      </c>
      <c r="C3435">
        <f>_xlfn.XLOOKUP($B3435,IMDB_Movies_2[movie_title],IMDB_Movies_2[gross])</f>
        <v>322157</v>
      </c>
      <c r="D3435">
        <f>_xlfn.XLOOKUP($B3435,IMDB_Movies_2[movie_title],IMDB_Movies_2[budget])</f>
        <v>2500000</v>
      </c>
      <c r="E3435" s="1">
        <f t="shared" si="53"/>
        <v>-2177843</v>
      </c>
    </row>
    <row r="3436" spans="2:5" x14ac:dyDescent="0.3">
      <c r="B3436" t="str">
        <v>Get on the Bus</v>
      </c>
      <c r="C3436">
        <f>_xlfn.XLOOKUP($B3436,IMDB_Movies_2[movie_title],IMDB_Movies_2[gross])</f>
        <v>5731103</v>
      </c>
      <c r="D3436">
        <f>_xlfn.XLOOKUP($B3436,IMDB_Movies_2[movie_title],IMDB_Movies_2[budget])</f>
        <v>2400000</v>
      </c>
      <c r="E3436" s="1">
        <f t="shared" si="53"/>
        <v>3331103</v>
      </c>
    </row>
    <row r="3437" spans="2:5" x14ac:dyDescent="0.3">
      <c r="B3437" t="str">
        <v>Thr3e</v>
      </c>
      <c r="C3437">
        <f>_xlfn.XLOOKUP($B3437,IMDB_Movies_2[movie_title],IMDB_Movies_2[gross])</f>
        <v>978908</v>
      </c>
      <c r="D3437">
        <f>_xlfn.XLOOKUP($B3437,IMDB_Movies_2[movie_title],IMDB_Movies_2[budget])</f>
        <v>2400000</v>
      </c>
      <c r="E3437" s="1">
        <f t="shared" si="53"/>
        <v>-1421092</v>
      </c>
    </row>
    <row r="3438" spans="2:5" x14ac:dyDescent="0.3">
      <c r="B3438" t="str">
        <v>This Is England</v>
      </c>
      <c r="C3438">
        <f>_xlfn.XLOOKUP($B3438,IMDB_Movies_2[movie_title],IMDB_Movies_2[gross])</f>
        <v>327919</v>
      </c>
      <c r="D3438">
        <f>_xlfn.XLOOKUP($B3438,IMDB_Movies_2[movie_title],IMDB_Movies_2[budget])</f>
        <v>1500000</v>
      </c>
      <c r="E3438" s="1">
        <f t="shared" si="53"/>
        <v>-1172081</v>
      </c>
    </row>
    <row r="3439" spans="2:5" x14ac:dyDescent="0.3">
      <c r="B3439" t="str">
        <v>Go for It!</v>
      </c>
      <c r="C3439">
        <f>_xlfn.XLOOKUP($B3439,IMDB_Movies_2[movie_title],IMDB_Movies_2[gross])</f>
        <v>178739</v>
      </c>
      <c r="D3439">
        <f>_xlfn.XLOOKUP($B3439,IMDB_Movies_2[movie_title],IMDB_Movies_2[budget])</f>
        <v>2450000</v>
      </c>
      <c r="E3439" s="1">
        <f t="shared" si="53"/>
        <v>-2271261</v>
      </c>
    </row>
    <row r="3440" spans="2:5" x14ac:dyDescent="0.3">
      <c r="B3440" t="str">
        <v>Fantasia</v>
      </c>
      <c r="C3440">
        <f>_xlfn.XLOOKUP($B3440,IMDB_Movies_2[movie_title],IMDB_Movies_2[gross])</f>
        <v>76400000</v>
      </c>
      <c r="D3440">
        <f>_xlfn.XLOOKUP($B3440,IMDB_Movies_2[movie_title],IMDB_Movies_2[budget])</f>
        <v>2280000</v>
      </c>
      <c r="E3440" s="1">
        <f t="shared" si="53"/>
        <v>74120000</v>
      </c>
    </row>
    <row r="3441" spans="2:5" x14ac:dyDescent="0.3">
      <c r="B3441" t="str">
        <v>Friday the 13th Part III</v>
      </c>
      <c r="C3441">
        <f>_xlfn.XLOOKUP($B3441,IMDB_Movies_2[movie_title],IMDB_Movies_2[gross])</f>
        <v>36200000</v>
      </c>
      <c r="D3441">
        <f>_xlfn.XLOOKUP($B3441,IMDB_Movies_2[movie_title],IMDB_Movies_2[budget])</f>
        <v>4000000</v>
      </c>
      <c r="E3441" s="1">
        <f t="shared" si="53"/>
        <v>32200000</v>
      </c>
    </row>
    <row r="3442" spans="2:5" x14ac:dyDescent="0.3">
      <c r="B3442" t="str">
        <v>Friday the 13th: A New Beginning</v>
      </c>
      <c r="C3442">
        <f>_xlfn.XLOOKUP($B3442,IMDB_Movies_2[movie_title],IMDB_Movies_2[gross])</f>
        <v>21300000</v>
      </c>
      <c r="D3442">
        <f>_xlfn.XLOOKUP($B3442,IMDB_Movies_2[movie_title],IMDB_Movies_2[budget])</f>
        <v>2200000</v>
      </c>
      <c r="E3442" s="1">
        <f t="shared" si="53"/>
        <v>19100000</v>
      </c>
    </row>
    <row r="3443" spans="2:5" x14ac:dyDescent="0.3">
      <c r="B3443" t="str">
        <v>The Last Sin Eater</v>
      </c>
      <c r="C3443">
        <f>_xlfn.XLOOKUP($B3443,IMDB_Movies_2[movie_title],IMDB_Movies_2[gross])</f>
        <v>379643</v>
      </c>
      <c r="D3443">
        <f>_xlfn.XLOOKUP($B3443,IMDB_Movies_2[movie_title],IMDB_Movies_2[budget])</f>
        <v>2200000</v>
      </c>
      <c r="E3443" s="1">
        <f t="shared" si="53"/>
        <v>-1820357</v>
      </c>
    </row>
    <row r="3444" spans="2:5" x14ac:dyDescent="0.3">
      <c r="B3444" t="str">
        <v>Do You Believe?</v>
      </c>
      <c r="C3444">
        <f>_xlfn.XLOOKUP($B3444,IMDB_Movies_2[movie_title],IMDB_Movies_2[gross])</f>
        <v>12985267</v>
      </c>
      <c r="D3444">
        <f>_xlfn.XLOOKUP($B3444,IMDB_Movies_2[movie_title],IMDB_Movies_2[budget])</f>
        <v>2300000</v>
      </c>
      <c r="E3444" s="1">
        <f t="shared" si="53"/>
        <v>10685267</v>
      </c>
    </row>
    <row r="3445" spans="2:5" x14ac:dyDescent="0.3">
      <c r="B3445" t="str">
        <v>The Best Years of Our Lives</v>
      </c>
      <c r="C3445">
        <f>_xlfn.XLOOKUP($B3445,IMDB_Movies_2[movie_title],IMDB_Movies_2[gross])</f>
        <v>23650000</v>
      </c>
      <c r="D3445">
        <f>_xlfn.XLOOKUP($B3445,IMDB_Movies_2[movie_title],IMDB_Movies_2[budget])</f>
        <v>2100000</v>
      </c>
      <c r="E3445" s="1">
        <f t="shared" si="53"/>
        <v>21550000</v>
      </c>
    </row>
    <row r="3446" spans="2:5" x14ac:dyDescent="0.3">
      <c r="B3446" t="str">
        <v>Elling</v>
      </c>
      <c r="C3446">
        <f>_xlfn.XLOOKUP($B3446,IMDB_Movies_2[movie_title],IMDB_Movies_2[gross])</f>
        <v>313436</v>
      </c>
      <c r="D3446">
        <f>_xlfn.XLOOKUP($B3446,IMDB_Movies_2[movie_title],IMDB_Movies_2[budget])</f>
        <v>15500000</v>
      </c>
      <c r="E3446" s="1">
        <f t="shared" si="53"/>
        <v>-15186564</v>
      </c>
    </row>
    <row r="3447" spans="2:5" x14ac:dyDescent="0.3">
      <c r="B3447" t="str">
        <v>Mi America</v>
      </c>
      <c r="C3447">
        <f>_xlfn.XLOOKUP($B3447,IMDB_Movies_2[movie_title],IMDB_Movies_2[gross])</f>
        <v>3330</v>
      </c>
      <c r="D3447">
        <f>_xlfn.XLOOKUP($B3447,IMDB_Movies_2[movie_title],IMDB_Movies_2[budget])</f>
        <v>2100000</v>
      </c>
      <c r="E3447" s="1">
        <f t="shared" si="53"/>
        <v>-2096670</v>
      </c>
    </row>
    <row r="3448" spans="2:5" x14ac:dyDescent="0.3">
      <c r="B3448" t="str">
        <v>From Russia with Love</v>
      </c>
      <c r="C3448">
        <f>_xlfn.XLOOKUP($B3448,IMDB_Movies_2[movie_title],IMDB_Movies_2[gross])</f>
        <v>24800000</v>
      </c>
      <c r="D3448">
        <f>_xlfn.XLOOKUP($B3448,IMDB_Movies_2[movie_title],IMDB_Movies_2[budget])</f>
        <v>2000000</v>
      </c>
      <c r="E3448" s="1">
        <f t="shared" si="53"/>
        <v>22800000</v>
      </c>
    </row>
    <row r="3449" spans="2:5" x14ac:dyDescent="0.3">
      <c r="B3449" t="str">
        <v>The Toxic Avenger Part II</v>
      </c>
      <c r="C3449">
        <f>_xlfn.XLOOKUP($B3449,IMDB_Movies_2[movie_title],IMDB_Movies_2[gross])</f>
        <v>792966</v>
      </c>
      <c r="D3449">
        <f>_xlfn.XLOOKUP($B3449,IMDB_Movies_2[movie_title],IMDB_Movies_2[budget])</f>
        <v>2300000</v>
      </c>
      <c r="E3449" s="1">
        <f t="shared" si="53"/>
        <v>-1507034</v>
      </c>
    </row>
    <row r="3450" spans="2:5" x14ac:dyDescent="0.3">
      <c r="B3450" t="str">
        <v>It Follows</v>
      </c>
      <c r="C3450">
        <f>_xlfn.XLOOKUP($B3450,IMDB_Movies_2[movie_title],IMDB_Movies_2[gross])</f>
        <v>14673301</v>
      </c>
      <c r="D3450">
        <f>_xlfn.XLOOKUP($B3450,IMDB_Movies_2[movie_title],IMDB_Movies_2[budget])</f>
        <v>2000000</v>
      </c>
      <c r="E3450" s="1">
        <f t="shared" si="53"/>
        <v>12673301</v>
      </c>
    </row>
    <row r="3451" spans="2:5" x14ac:dyDescent="0.3">
      <c r="B3451" t="str">
        <v>Mad Max 2: The Road Warrior</v>
      </c>
      <c r="C3451">
        <f>_xlfn.XLOOKUP($B3451,IMDB_Movies_2[movie_title],IMDB_Movies_2[gross])</f>
        <v>9003011</v>
      </c>
      <c r="D3451">
        <f>_xlfn.XLOOKUP($B3451,IMDB_Movies_2[movie_title],IMDB_Movies_2[budget])</f>
        <v>2000000</v>
      </c>
      <c r="E3451" s="1">
        <f t="shared" si="53"/>
        <v>7003011</v>
      </c>
    </row>
    <row r="3452" spans="2:5" x14ac:dyDescent="0.3">
      <c r="B3452" t="str">
        <v>The Legend of Drunken Master</v>
      </c>
      <c r="C3452">
        <f>_xlfn.XLOOKUP($B3452,IMDB_Movies_2[movie_title],IMDB_Movies_2[gross])</f>
        <v>11546543</v>
      </c>
      <c r="D3452">
        <f>_xlfn.XLOOKUP($B3452,IMDB_Movies_2[movie_title],IMDB_Movies_2[budget])</f>
        <v>2000000</v>
      </c>
      <c r="E3452" s="1">
        <f t="shared" si="53"/>
        <v>9546543</v>
      </c>
    </row>
    <row r="3453" spans="2:5" x14ac:dyDescent="0.3">
      <c r="B3453" t="str">
        <v>Boys Don't Cry</v>
      </c>
      <c r="C3453">
        <f>_xlfn.XLOOKUP($B3453,IMDB_Movies_2[movie_title],IMDB_Movies_2[gross])</f>
        <v>11533945</v>
      </c>
      <c r="D3453">
        <f>_xlfn.XLOOKUP($B3453,IMDB_Movies_2[movie_title],IMDB_Movies_2[budget])</f>
        <v>2000000</v>
      </c>
      <c r="E3453" s="1">
        <f t="shared" si="53"/>
        <v>9533945</v>
      </c>
    </row>
    <row r="3454" spans="2:5" x14ac:dyDescent="0.3">
      <c r="B3454" t="str">
        <v>Silent House</v>
      </c>
      <c r="C3454">
        <f>_xlfn.XLOOKUP($B3454,IMDB_Movies_2[movie_title],IMDB_Movies_2[gross])</f>
        <v>12555230</v>
      </c>
      <c r="D3454">
        <f>_xlfn.XLOOKUP($B3454,IMDB_Movies_2[movie_title],IMDB_Movies_2[budget])</f>
        <v>2000000</v>
      </c>
      <c r="E3454" s="1">
        <f t="shared" si="53"/>
        <v>10555230</v>
      </c>
    </row>
    <row r="3455" spans="2:5" x14ac:dyDescent="0.3">
      <c r="B3455" t="str">
        <v>The Lives of Others</v>
      </c>
      <c r="C3455">
        <f>_xlfn.XLOOKUP($B3455,IMDB_Movies_2[movie_title],IMDB_Movies_2[gross])</f>
        <v>11284657</v>
      </c>
      <c r="D3455">
        <f>_xlfn.XLOOKUP($B3455,IMDB_Movies_2[movie_title],IMDB_Movies_2[budget])</f>
        <v>2000000</v>
      </c>
      <c r="E3455" s="1">
        <f t="shared" si="53"/>
        <v>9284657</v>
      </c>
    </row>
    <row r="3456" spans="2:5" x14ac:dyDescent="0.3">
      <c r="B3456" t="str">
        <v>Courageous</v>
      </c>
      <c r="C3456">
        <f>_xlfn.XLOOKUP($B3456,IMDB_Movies_2[movie_title],IMDB_Movies_2[gross])</f>
        <v>34522221</v>
      </c>
      <c r="D3456">
        <f>_xlfn.XLOOKUP($B3456,IMDB_Movies_2[movie_title],IMDB_Movies_2[budget])</f>
        <v>2000000</v>
      </c>
      <c r="E3456" s="1">
        <f t="shared" si="53"/>
        <v>32522221</v>
      </c>
    </row>
    <row r="3457" spans="2:5" x14ac:dyDescent="0.3">
      <c r="B3457" t="str">
        <v>The Triplets of Belleville</v>
      </c>
      <c r="C3457">
        <f>_xlfn.XLOOKUP($B3457,IMDB_Movies_2[movie_title],IMDB_Movies_2[gross])</f>
        <v>7002255</v>
      </c>
      <c r="D3457">
        <f>_xlfn.XLOOKUP($B3457,IMDB_Movies_2[movie_title],IMDB_Movies_2[budget])</f>
        <v>9500000</v>
      </c>
      <c r="E3457" s="1">
        <f t="shared" si="53"/>
        <v>-2497745</v>
      </c>
    </row>
    <row r="3458" spans="2:5" x14ac:dyDescent="0.3">
      <c r="B3458" t="str">
        <v>Smoke Signals</v>
      </c>
      <c r="C3458">
        <f>_xlfn.XLOOKUP($B3458,IMDB_Movies_2[movie_title],IMDB_Movies_2[gross])</f>
        <v>6719300</v>
      </c>
      <c r="D3458">
        <f>_xlfn.XLOOKUP($B3458,IMDB_Movies_2[movie_title],IMDB_Movies_2[budget])</f>
        <v>2000000</v>
      </c>
      <c r="E3458" s="1">
        <f t="shared" si="53"/>
        <v>4719300</v>
      </c>
    </row>
    <row r="3459" spans="2:5" x14ac:dyDescent="0.3">
      <c r="B3459" t="str">
        <v>Before Sunset</v>
      </c>
      <c r="C3459">
        <f>_xlfn.XLOOKUP($B3459,IMDB_Movies_2[movie_title],IMDB_Movies_2[gross])</f>
        <v>5792822</v>
      </c>
      <c r="D3459">
        <f>_xlfn.XLOOKUP($B3459,IMDB_Movies_2[movie_title],IMDB_Movies_2[budget])</f>
        <v>2700000</v>
      </c>
      <c r="E3459" s="1">
        <f t="shared" si="53"/>
        <v>3092822</v>
      </c>
    </row>
    <row r="3460" spans="2:5" x14ac:dyDescent="0.3">
      <c r="B3460" t="str">
        <v>Amores Perros</v>
      </c>
      <c r="C3460">
        <f>_xlfn.XLOOKUP($B3460,IMDB_Movies_2[movie_title],IMDB_Movies_2[gross])</f>
        <v>5383834</v>
      </c>
      <c r="D3460">
        <f>_xlfn.XLOOKUP($B3460,IMDB_Movies_2[movie_title],IMDB_Movies_2[budget])</f>
        <v>2000000</v>
      </c>
      <c r="E3460" s="1">
        <f t="shared" si="53"/>
        <v>3383834</v>
      </c>
    </row>
    <row r="3461" spans="2:5" x14ac:dyDescent="0.3">
      <c r="B3461" t="str">
        <v>Thirteen</v>
      </c>
      <c r="C3461">
        <f>_xlfn.XLOOKUP($B3461,IMDB_Movies_2[movie_title],IMDB_Movies_2[gross])</f>
        <v>4599680</v>
      </c>
      <c r="D3461">
        <f>_xlfn.XLOOKUP($B3461,IMDB_Movies_2[movie_title],IMDB_Movies_2[budget])</f>
        <v>1500000</v>
      </c>
      <c r="E3461" s="1">
        <f t="shared" ref="E3461:E3524" si="54">C3461-D3461</f>
        <v>3099680</v>
      </c>
    </row>
    <row r="3462" spans="2:5" x14ac:dyDescent="0.3">
      <c r="B3462" t="str">
        <v>Winter's Bone</v>
      </c>
      <c r="C3462">
        <f>_xlfn.XLOOKUP($B3462,IMDB_Movies_2[movie_title],IMDB_Movies_2[gross])</f>
        <v>6531491</v>
      </c>
      <c r="D3462">
        <f>_xlfn.XLOOKUP($B3462,IMDB_Movies_2[movie_title],IMDB_Movies_2[budget])</f>
        <v>2000000</v>
      </c>
      <c r="E3462" s="1">
        <f t="shared" si="54"/>
        <v>4531491</v>
      </c>
    </row>
    <row r="3463" spans="2:5" x14ac:dyDescent="0.3">
      <c r="B3463" t="str">
        <v>Me and You and Everyone We Know</v>
      </c>
      <c r="C3463">
        <f>_xlfn.XLOOKUP($B3463,IMDB_Movies_2[movie_title],IMDB_Movies_2[gross])</f>
        <v>3885134</v>
      </c>
      <c r="D3463">
        <f>_xlfn.XLOOKUP($B3463,IMDB_Movies_2[movie_title],IMDB_Movies_2[budget])</f>
        <v>2000000</v>
      </c>
      <c r="E3463" s="1">
        <f t="shared" si="54"/>
        <v>1885134</v>
      </c>
    </row>
    <row r="3464" spans="2:5" x14ac:dyDescent="0.3">
      <c r="B3464" t="str">
        <v>We Are Your Friends</v>
      </c>
      <c r="C3464">
        <f>_xlfn.XLOOKUP($B3464,IMDB_Movies_2[movie_title],IMDB_Movies_2[gross])</f>
        <v>3590010</v>
      </c>
      <c r="D3464">
        <f>_xlfn.XLOOKUP($B3464,IMDB_Movies_2[movie_title],IMDB_Movies_2[budget])</f>
        <v>2000000</v>
      </c>
      <c r="E3464" s="1">
        <f t="shared" si="54"/>
        <v>1590010</v>
      </c>
    </row>
    <row r="3465" spans="2:5" x14ac:dyDescent="0.3">
      <c r="B3465" t="str">
        <v>Harsh Times</v>
      </c>
      <c r="C3465">
        <f>_xlfn.XLOOKUP($B3465,IMDB_Movies_2[movie_title],IMDB_Movies_2[gross])</f>
        <v>3335839</v>
      </c>
      <c r="D3465">
        <f>_xlfn.XLOOKUP($B3465,IMDB_Movies_2[movie_title],IMDB_Movies_2[budget])</f>
        <v>2000000</v>
      </c>
      <c r="E3465" s="1">
        <f t="shared" si="54"/>
        <v>1335839</v>
      </c>
    </row>
    <row r="3466" spans="2:5" x14ac:dyDescent="0.3">
      <c r="B3466" t="str">
        <v>Captive</v>
      </c>
      <c r="C3466">
        <f>_xlfn.XLOOKUP($B3466,IMDB_Movies_2[movie_title],IMDB_Movies_2[gross])</f>
        <v>2557668</v>
      </c>
      <c r="D3466">
        <f>_xlfn.XLOOKUP($B3466,IMDB_Movies_2[movie_title],IMDB_Movies_2[budget])</f>
        <v>2000000</v>
      </c>
      <c r="E3466" s="1">
        <f t="shared" si="54"/>
        <v>557668</v>
      </c>
    </row>
    <row r="3467" spans="2:5" x14ac:dyDescent="0.3">
      <c r="B3467" t="str">
        <v>Full Frontal</v>
      </c>
      <c r="C3467">
        <f>_xlfn.XLOOKUP($B3467,IMDB_Movies_2[movie_title],IMDB_Movies_2[gross])</f>
        <v>2506446</v>
      </c>
      <c r="D3467">
        <f>_xlfn.XLOOKUP($B3467,IMDB_Movies_2[movie_title],IMDB_Movies_2[budget])</f>
        <v>2000000</v>
      </c>
      <c r="E3467" s="1">
        <f t="shared" si="54"/>
        <v>506446</v>
      </c>
    </row>
    <row r="3468" spans="2:5" x14ac:dyDescent="0.3">
      <c r="B3468" t="str">
        <v>Witchboard</v>
      </c>
      <c r="C3468">
        <f>_xlfn.XLOOKUP($B3468,IMDB_Movies_2[movie_title],IMDB_Movies_2[gross])</f>
        <v>7369373</v>
      </c>
      <c r="D3468">
        <f>_xlfn.XLOOKUP($B3468,IMDB_Movies_2[movie_title],IMDB_Movies_2[budget])</f>
        <v>2000000</v>
      </c>
      <c r="E3468" s="1">
        <f t="shared" si="54"/>
        <v>5369373</v>
      </c>
    </row>
    <row r="3469" spans="2:5" x14ac:dyDescent="0.3">
      <c r="B3469" t="str">
        <v>Shortbus</v>
      </c>
      <c r="C3469">
        <f>_xlfn.XLOOKUP($B3469,IMDB_Movies_2[movie_title],IMDB_Movies_2[gross])</f>
        <v>1984378</v>
      </c>
      <c r="D3469">
        <f>_xlfn.XLOOKUP($B3469,IMDB_Movies_2[movie_title],IMDB_Movies_2[budget])</f>
        <v>2000000</v>
      </c>
      <c r="E3469" s="1">
        <f t="shared" si="54"/>
        <v>-15622</v>
      </c>
    </row>
    <row r="3470" spans="2:5" x14ac:dyDescent="0.3">
      <c r="B3470" t="str">
        <v>Waltz with Bashir</v>
      </c>
      <c r="C3470">
        <f>_xlfn.XLOOKUP($B3470,IMDB_Movies_2[movie_title],IMDB_Movies_2[gross])</f>
        <v>2283276</v>
      </c>
      <c r="D3470">
        <f>_xlfn.XLOOKUP($B3470,IMDB_Movies_2[movie_title],IMDB_Movies_2[budget])</f>
        <v>1500000</v>
      </c>
      <c r="E3470" s="1">
        <f t="shared" si="54"/>
        <v>783276</v>
      </c>
    </row>
    <row r="3471" spans="2:5" x14ac:dyDescent="0.3">
      <c r="B3471" t="str">
        <v>The Book of Mormon Movie, Volume 1: The Journey</v>
      </c>
      <c r="C3471">
        <f>_xlfn.XLOOKUP($B3471,IMDB_Movies_2[movie_title],IMDB_Movies_2[gross])</f>
        <v>1098224</v>
      </c>
      <c r="D3471">
        <f>_xlfn.XLOOKUP($B3471,IMDB_Movies_2[movie_title],IMDB_Movies_2[budget])</f>
        <v>2000000</v>
      </c>
      <c r="E3471" s="1">
        <f t="shared" si="54"/>
        <v>-901776</v>
      </c>
    </row>
    <row r="3472" spans="2:5" x14ac:dyDescent="0.3">
      <c r="B3472" t="str">
        <v>No End in Sight</v>
      </c>
      <c r="C3472">
        <f>_xlfn.XLOOKUP($B3472,IMDB_Movies_2[movie_title],IMDB_Movies_2[gross])</f>
        <v>1430185</v>
      </c>
      <c r="D3472">
        <f>_xlfn.XLOOKUP($B3472,IMDB_Movies_2[movie_title],IMDB_Movies_2[budget])</f>
        <v>2000000</v>
      </c>
      <c r="E3472" s="1">
        <f t="shared" si="54"/>
        <v>-569815</v>
      </c>
    </row>
    <row r="3473" spans="2:5" x14ac:dyDescent="0.3">
      <c r="B3473" t="str">
        <v>The Diary of a Teenage Girl</v>
      </c>
      <c r="C3473">
        <f>_xlfn.XLOOKUP($B3473,IMDB_Movies_2[movie_title],IMDB_Movies_2[gross])</f>
        <v>1477002</v>
      </c>
      <c r="D3473">
        <f>_xlfn.XLOOKUP($B3473,IMDB_Movies_2[movie_title],IMDB_Movies_2[budget])</f>
        <v>2000000</v>
      </c>
      <c r="E3473" s="1">
        <f t="shared" si="54"/>
        <v>-522998</v>
      </c>
    </row>
    <row r="3474" spans="2:5" x14ac:dyDescent="0.3">
      <c r="B3474" t="str">
        <v>In the Shadow of the Moon</v>
      </c>
      <c r="C3474">
        <f>_xlfn.XLOOKUP($B3474,IMDB_Movies_2[movie_title],IMDB_Movies_2[gross])</f>
        <v>1134049</v>
      </c>
      <c r="D3474">
        <f>_xlfn.XLOOKUP($B3474,IMDB_Movies_2[movie_title],IMDB_Movies_2[budget])</f>
        <v>2000000</v>
      </c>
      <c r="E3474" s="1">
        <f t="shared" si="54"/>
        <v>-865951</v>
      </c>
    </row>
    <row r="3475" spans="2:5" x14ac:dyDescent="0.3">
      <c r="B3475" t="str">
        <v>Inside Deep Throat</v>
      </c>
      <c r="C3475">
        <f>_xlfn.XLOOKUP($B3475,IMDB_Movies_2[movie_title],IMDB_Movies_2[gross])</f>
        <v>653621</v>
      </c>
      <c r="D3475">
        <f>_xlfn.XLOOKUP($B3475,IMDB_Movies_2[movie_title],IMDB_Movies_2[budget])</f>
        <v>2000000</v>
      </c>
      <c r="E3475" s="1">
        <f t="shared" si="54"/>
        <v>-1346379</v>
      </c>
    </row>
    <row r="3476" spans="2:5" x14ac:dyDescent="0.3">
      <c r="B3476" t="str">
        <v>The Virginity Hit</v>
      </c>
      <c r="C3476">
        <f>_xlfn.XLOOKUP($B3476,IMDB_Movies_2[movie_title],IMDB_Movies_2[gross])</f>
        <v>535249</v>
      </c>
      <c r="D3476">
        <f>_xlfn.XLOOKUP($B3476,IMDB_Movies_2[movie_title],IMDB_Movies_2[budget])</f>
        <v>3400000</v>
      </c>
      <c r="E3476" s="1">
        <f t="shared" si="54"/>
        <v>-2864751</v>
      </c>
    </row>
    <row r="3477" spans="2:5" x14ac:dyDescent="0.3">
      <c r="B3477" t="str">
        <v>House of D</v>
      </c>
      <c r="C3477">
        <f>_xlfn.XLOOKUP($B3477,IMDB_Movies_2[movie_title],IMDB_Movies_2[gross])</f>
        <v>371081</v>
      </c>
      <c r="D3477">
        <f>_xlfn.XLOOKUP($B3477,IMDB_Movies_2[movie_title],IMDB_Movies_2[budget])</f>
        <v>6000000</v>
      </c>
      <c r="E3477" s="1">
        <f t="shared" si="54"/>
        <v>-5628919</v>
      </c>
    </row>
    <row r="3478" spans="2:5" x14ac:dyDescent="0.3">
      <c r="B3478" t="str">
        <v>Six-String Samurai</v>
      </c>
      <c r="C3478">
        <f>_xlfn.XLOOKUP($B3478,IMDB_Movies_2[movie_title],IMDB_Movies_2[gross])</f>
        <v>124494</v>
      </c>
      <c r="D3478">
        <f>_xlfn.XLOOKUP($B3478,IMDB_Movies_2[movie_title],IMDB_Movies_2[budget])</f>
        <v>2000000</v>
      </c>
      <c r="E3478" s="1">
        <f t="shared" si="54"/>
        <v>-1875506</v>
      </c>
    </row>
    <row r="3479" spans="2:5" x14ac:dyDescent="0.3">
      <c r="B3479" t="str">
        <v>Saint John of Las Vegas</v>
      </c>
      <c r="C3479">
        <f>_xlfn.XLOOKUP($B3479,IMDB_Movies_2[movie_title],IMDB_Movies_2[gross])</f>
        <v>100669</v>
      </c>
      <c r="D3479">
        <f>_xlfn.XLOOKUP($B3479,IMDB_Movies_2[movie_title],IMDB_Movies_2[budget])</f>
        <v>3800000</v>
      </c>
      <c r="E3479" s="1">
        <f t="shared" si="54"/>
        <v>-3699331</v>
      </c>
    </row>
    <row r="3480" spans="2:5" x14ac:dyDescent="0.3">
      <c r="B3480" t="str">
        <v>Stonewall</v>
      </c>
      <c r="C3480">
        <f>_xlfn.XLOOKUP($B3480,IMDB_Movies_2[movie_title],IMDB_Movies_2[gross])</f>
        <v>186354</v>
      </c>
      <c r="D3480">
        <f>_xlfn.XLOOKUP($B3480,IMDB_Movies_2[movie_title],IMDB_Movies_2[budget])</f>
        <v>13500000</v>
      </c>
      <c r="E3480" s="1">
        <f t="shared" si="54"/>
        <v>-13313646</v>
      </c>
    </row>
    <row r="3481" spans="2:5" x14ac:dyDescent="0.3">
      <c r="B3481" t="str">
        <v>The Missing Person</v>
      </c>
      <c r="C3481">
        <f>_xlfn.XLOOKUP($B3481,IMDB_Movies_2[movie_title],IMDB_Movies_2[gross])</f>
        <v>17580</v>
      </c>
      <c r="D3481">
        <f>_xlfn.XLOOKUP($B3481,IMDB_Movies_2[movie_title],IMDB_Movies_2[budget])</f>
        <v>1500000</v>
      </c>
      <c r="E3481" s="1">
        <f t="shared" si="54"/>
        <v>-1482420</v>
      </c>
    </row>
    <row r="3482" spans="2:5" x14ac:dyDescent="0.3">
      <c r="B3482" t="str">
        <v>London</v>
      </c>
      <c r="C3482">
        <f>_xlfn.XLOOKUP($B3482,IMDB_Movies_2[movie_title],IMDB_Movies_2[gross])</f>
        <v>12667</v>
      </c>
      <c r="D3482">
        <f>_xlfn.XLOOKUP($B3482,IMDB_Movies_2[movie_title],IMDB_Movies_2[budget])</f>
        <v>14000</v>
      </c>
      <c r="E3482" s="1">
        <f t="shared" si="54"/>
        <v>-1333</v>
      </c>
    </row>
    <row r="3483" spans="2:5" x14ac:dyDescent="0.3">
      <c r="B3483" t="str">
        <v>Sherrybaby</v>
      </c>
      <c r="C3483">
        <f>_xlfn.XLOOKUP($B3483,IMDB_Movies_2[movie_title],IMDB_Movies_2[gross])</f>
        <v>198407</v>
      </c>
      <c r="D3483">
        <f>_xlfn.XLOOKUP($B3483,IMDB_Movies_2[movie_title],IMDB_Movies_2[budget])</f>
        <v>2000000</v>
      </c>
      <c r="E3483" s="1">
        <f t="shared" si="54"/>
        <v>-1801593</v>
      </c>
    </row>
    <row r="3484" spans="2:5" x14ac:dyDescent="0.3">
      <c r="B3484" t="str">
        <v>Gangster's Paradise: Jerusalema</v>
      </c>
      <c r="C3484">
        <f>_xlfn.XLOOKUP($B3484,IMDB_Movies_2[movie_title],IMDB_Movies_2[gross])</f>
        <v>4958</v>
      </c>
      <c r="D3484">
        <f>_xlfn.XLOOKUP($B3484,IMDB_Movies_2[movie_title],IMDB_Movies_2[budget])</f>
        <v>2000000</v>
      </c>
      <c r="E3484" s="1">
        <f t="shared" si="54"/>
        <v>-1995042</v>
      </c>
    </row>
    <row r="3485" spans="2:5" x14ac:dyDescent="0.3">
      <c r="B3485" t="str">
        <v>The Lady from Shanghai</v>
      </c>
      <c r="C3485">
        <f>_xlfn.XLOOKUP($B3485,IMDB_Movies_2[movie_title],IMDB_Movies_2[gross])</f>
        <v>7927</v>
      </c>
      <c r="D3485">
        <f>_xlfn.XLOOKUP($B3485,IMDB_Movies_2[movie_title],IMDB_Movies_2[budget])</f>
        <v>2300000</v>
      </c>
      <c r="E3485" s="1">
        <f t="shared" si="54"/>
        <v>-2292073</v>
      </c>
    </row>
    <row r="3486" spans="2:5" x14ac:dyDescent="0.3">
      <c r="B3486" t="str">
        <v>The Ghastly Love of Johnny X</v>
      </c>
      <c r="C3486">
        <f>_xlfn.XLOOKUP($B3486,IMDB_Movies_2[movie_title],IMDB_Movies_2[gross])</f>
        <v>2436</v>
      </c>
      <c r="D3486">
        <f>_xlfn.XLOOKUP($B3486,IMDB_Movies_2[movie_title],IMDB_Movies_2[budget])</f>
        <v>2000000</v>
      </c>
      <c r="E3486" s="1">
        <f t="shared" si="54"/>
        <v>-1997564</v>
      </c>
    </row>
    <row r="3487" spans="2:5" x14ac:dyDescent="0.3">
      <c r="B3487" t="str">
        <v>River's Edge</v>
      </c>
      <c r="C3487">
        <f>_xlfn.XLOOKUP($B3487,IMDB_Movies_2[movie_title],IMDB_Movies_2[gross])</f>
        <v>4600000</v>
      </c>
      <c r="D3487">
        <f>_xlfn.XLOOKUP($B3487,IMDB_Movies_2[movie_title],IMDB_Movies_2[budget])</f>
        <v>1900000</v>
      </c>
      <c r="E3487" s="1">
        <f t="shared" si="54"/>
        <v>2700000</v>
      </c>
    </row>
    <row r="3488" spans="2:5" x14ac:dyDescent="0.3">
      <c r="B3488" t="str">
        <v>Northfork</v>
      </c>
      <c r="C3488">
        <f>_xlfn.XLOOKUP($B3488,IMDB_Movies_2[movie_title],IMDB_Movies_2[gross])</f>
        <v>1420578</v>
      </c>
      <c r="D3488">
        <f>_xlfn.XLOOKUP($B3488,IMDB_Movies_2[movie_title],IMDB_Movies_2[budget])</f>
        <v>1900000</v>
      </c>
      <c r="E3488" s="1">
        <f t="shared" si="54"/>
        <v>-479422</v>
      </c>
    </row>
    <row r="3489" spans="2:5" x14ac:dyDescent="0.3">
      <c r="B3489" t="str">
        <v>Buried</v>
      </c>
      <c r="C3489">
        <f>_xlfn.XLOOKUP($B3489,IMDB_Movies_2[movie_title],IMDB_Movies_2[gross])</f>
        <v>1028658</v>
      </c>
      <c r="D3489">
        <f>_xlfn.XLOOKUP($B3489,IMDB_Movies_2[movie_title],IMDB_Movies_2[budget])</f>
        <v>3000000</v>
      </c>
      <c r="E3489" s="1">
        <f t="shared" si="54"/>
        <v>-1971342</v>
      </c>
    </row>
    <row r="3490" spans="2:5" x14ac:dyDescent="0.3">
      <c r="B3490" t="str">
        <v>One to Another</v>
      </c>
      <c r="C3490">
        <f>_xlfn.XLOOKUP($B3490,IMDB_Movies_2[movie_title],IMDB_Movies_2[gross])</f>
        <v>18435</v>
      </c>
      <c r="D3490">
        <f>_xlfn.XLOOKUP($B3490,IMDB_Movies_2[movie_title],IMDB_Movies_2[budget])</f>
        <v>1400000</v>
      </c>
      <c r="E3490" s="1">
        <f t="shared" si="54"/>
        <v>-1381565</v>
      </c>
    </row>
    <row r="3491" spans="2:5" x14ac:dyDescent="0.3">
      <c r="B3491" t="str">
        <v>Man on Wire</v>
      </c>
      <c r="C3491">
        <f>_xlfn.XLOOKUP($B3491,IMDB_Movies_2[movie_title],IMDB_Movies_2[gross])</f>
        <v>2957978</v>
      </c>
      <c r="D3491">
        <f>_xlfn.XLOOKUP($B3491,IMDB_Movies_2[movie_title],IMDB_Movies_2[budget])</f>
        <v>1000000</v>
      </c>
      <c r="E3491" s="1">
        <f t="shared" si="54"/>
        <v>1957978</v>
      </c>
    </row>
    <row r="3492" spans="2:5" x14ac:dyDescent="0.3">
      <c r="B3492" t="str">
        <v>Brotherly Love</v>
      </c>
      <c r="C3492">
        <f>_xlfn.XLOOKUP($B3492,IMDB_Movies_2[movie_title],IMDB_Movies_2[gross])</f>
        <v>444044</v>
      </c>
      <c r="D3492">
        <f>_xlfn.XLOOKUP($B3492,IMDB_Movies_2[movie_title],IMDB_Movies_2[budget])</f>
        <v>1900000</v>
      </c>
      <c r="E3492" s="1">
        <f t="shared" si="54"/>
        <v>-1455956</v>
      </c>
    </row>
    <row r="3493" spans="2:5" x14ac:dyDescent="0.3">
      <c r="B3493" t="str">
        <v>The Last Exorcism</v>
      </c>
      <c r="C3493">
        <f>_xlfn.XLOOKUP($B3493,IMDB_Movies_2[movie_title],IMDB_Movies_2[gross])</f>
        <v>40990055</v>
      </c>
      <c r="D3493">
        <f>_xlfn.XLOOKUP($B3493,IMDB_Movies_2[movie_title],IMDB_Movies_2[budget])</f>
        <v>1800000</v>
      </c>
      <c r="E3493" s="1">
        <f t="shared" si="54"/>
        <v>39190055</v>
      </c>
    </row>
    <row r="3494" spans="2:5" x14ac:dyDescent="0.3">
      <c r="B3494" t="str">
        <v>El crimen del padre Amaro</v>
      </c>
      <c r="C3494">
        <f>_xlfn.XLOOKUP($B3494,IMDB_Movies_2[movie_title],IMDB_Movies_2[gross])</f>
        <v>5709616</v>
      </c>
      <c r="D3494">
        <f>_xlfn.XLOOKUP($B3494,IMDB_Movies_2[movie_title],IMDB_Movies_2[budget])</f>
        <v>1800000</v>
      </c>
      <c r="E3494" s="1">
        <f t="shared" si="54"/>
        <v>3909616</v>
      </c>
    </row>
    <row r="3495" spans="2:5" x14ac:dyDescent="0.3">
      <c r="B3495" t="str">
        <v>Beasts of the Southern Wild</v>
      </c>
      <c r="C3495">
        <f>_xlfn.XLOOKUP($B3495,IMDB_Movies_2[movie_title],IMDB_Movies_2[gross])</f>
        <v>12784397</v>
      </c>
      <c r="D3495">
        <f>_xlfn.XLOOKUP($B3495,IMDB_Movies_2[movie_title],IMDB_Movies_2[budget])</f>
        <v>1800000</v>
      </c>
      <c r="E3495" s="1">
        <f t="shared" si="54"/>
        <v>10984397</v>
      </c>
    </row>
    <row r="3496" spans="2:5" x14ac:dyDescent="0.3">
      <c r="B3496" t="str">
        <v>Songcatcher</v>
      </c>
      <c r="C3496">
        <f>_xlfn.XLOOKUP($B3496,IMDB_Movies_2[movie_title],IMDB_Movies_2[gross])</f>
        <v>3050934</v>
      </c>
      <c r="D3496">
        <f>_xlfn.XLOOKUP($B3496,IMDB_Movies_2[movie_title],IMDB_Movies_2[budget])</f>
        <v>1800000</v>
      </c>
      <c r="E3496" s="1">
        <f t="shared" si="54"/>
        <v>1250934</v>
      </c>
    </row>
    <row r="3497" spans="2:5" x14ac:dyDescent="0.3">
      <c r="B3497" t="str">
        <v>The Greatest Movie Ever Sold</v>
      </c>
      <c r="C3497">
        <f>_xlfn.XLOOKUP($B3497,IMDB_Movies_2[movie_title],IMDB_Movies_2[gross])</f>
        <v>638476</v>
      </c>
      <c r="D3497">
        <f>_xlfn.XLOOKUP($B3497,IMDB_Movies_2[movie_title],IMDB_Movies_2[budget])</f>
        <v>1500000</v>
      </c>
      <c r="E3497" s="1">
        <f t="shared" si="54"/>
        <v>-861524</v>
      </c>
    </row>
    <row r="3498" spans="2:5" x14ac:dyDescent="0.3">
      <c r="B3498" t="str">
        <v>Travelers and Magicians</v>
      </c>
      <c r="C3498">
        <f>_xlfn.XLOOKUP($B3498,IMDB_Movies_2[movie_title],IMDB_Movies_2[gross])</f>
        <v>505295</v>
      </c>
      <c r="D3498">
        <f>_xlfn.XLOOKUP($B3498,IMDB_Movies_2[movie_title],IMDB_Movies_2[budget])</f>
        <v>1800000</v>
      </c>
      <c r="E3498" s="1">
        <f t="shared" si="54"/>
        <v>-1294705</v>
      </c>
    </row>
    <row r="3499" spans="2:5" x14ac:dyDescent="0.3">
      <c r="B3499" t="str">
        <v>Run Lola Run</v>
      </c>
      <c r="C3499">
        <f>_xlfn.XLOOKUP($B3499,IMDB_Movies_2[movie_title],IMDB_Movies_2[gross])</f>
        <v>7267324</v>
      </c>
      <c r="D3499">
        <f>_xlfn.XLOOKUP($B3499,IMDB_Movies_2[movie_title],IMDB_Movies_2[budget])</f>
        <v>3500000</v>
      </c>
      <c r="E3499" s="1">
        <f t="shared" si="54"/>
        <v>3767324</v>
      </c>
    </row>
    <row r="3500" spans="2:5" x14ac:dyDescent="0.3">
      <c r="B3500" t="str">
        <v>May</v>
      </c>
      <c r="C3500">
        <f>_xlfn.XLOOKUP($B3500,IMDB_Movies_2[movie_title],IMDB_Movies_2[gross])</f>
        <v>145540</v>
      </c>
      <c r="D3500">
        <f>_xlfn.XLOOKUP($B3500,IMDB_Movies_2[movie_title],IMDB_Movies_2[budget])</f>
        <v>500000</v>
      </c>
      <c r="E3500" s="1">
        <f t="shared" si="54"/>
        <v>-354460</v>
      </c>
    </row>
    <row r="3501" spans="2:5" x14ac:dyDescent="0.3">
      <c r="B3501" t="str">
        <v>In the Bedroom</v>
      </c>
      <c r="C3501">
        <f>_xlfn.XLOOKUP($B3501,IMDB_Movies_2[movie_title],IMDB_Movies_2[gross])</f>
        <v>35918429</v>
      </c>
      <c r="D3501">
        <f>_xlfn.XLOOKUP($B3501,IMDB_Movies_2[movie_title],IMDB_Movies_2[budget])</f>
        <v>1700000</v>
      </c>
      <c r="E3501" s="1">
        <f t="shared" si="54"/>
        <v>34218429</v>
      </c>
    </row>
    <row r="3502" spans="2:5" x14ac:dyDescent="0.3">
      <c r="B3502" t="str">
        <v>I Spit on Your Grave</v>
      </c>
      <c r="C3502">
        <f>_xlfn.XLOOKUP($B3502,IMDB_Movies_2[movie_title],IMDB_Movies_2[gross])</f>
        <v>92401</v>
      </c>
      <c r="D3502">
        <f>_xlfn.XLOOKUP($B3502,IMDB_Movies_2[movie_title],IMDB_Movies_2[budget])</f>
        <v>2000000</v>
      </c>
      <c r="E3502" s="1">
        <f t="shared" si="54"/>
        <v>-1907599</v>
      </c>
    </row>
    <row r="3503" spans="2:5" x14ac:dyDescent="0.3">
      <c r="B3503" t="str">
        <v>Happy, Texas</v>
      </c>
      <c r="C3503">
        <f>_xlfn.XLOOKUP($B3503,IMDB_Movies_2[movie_title],IMDB_Movies_2[gross])</f>
        <v>1943649</v>
      </c>
      <c r="D3503">
        <f>_xlfn.XLOOKUP($B3503,IMDB_Movies_2[movie_title],IMDB_Movies_2[budget])</f>
        <v>1700000</v>
      </c>
      <c r="E3503" s="1">
        <f t="shared" si="54"/>
        <v>243649</v>
      </c>
    </row>
    <row r="3504" spans="2:5" x14ac:dyDescent="0.3">
      <c r="B3504" t="str">
        <v>My Summer of Love</v>
      </c>
      <c r="C3504">
        <f>_xlfn.XLOOKUP($B3504,IMDB_Movies_2[movie_title],IMDB_Movies_2[gross])</f>
        <v>992238</v>
      </c>
      <c r="D3504">
        <f>_xlfn.XLOOKUP($B3504,IMDB_Movies_2[movie_title],IMDB_Movies_2[budget])</f>
        <v>1700000</v>
      </c>
      <c r="E3504" s="1">
        <f t="shared" si="54"/>
        <v>-707762</v>
      </c>
    </row>
    <row r="3505" spans="2:5" x14ac:dyDescent="0.3">
      <c r="B3505" t="str">
        <v>The Lunchbox</v>
      </c>
      <c r="C3505">
        <f>_xlfn.XLOOKUP($B3505,IMDB_Movies_2[movie_title],IMDB_Movies_2[gross])</f>
        <v>4231500</v>
      </c>
      <c r="D3505">
        <f>_xlfn.XLOOKUP($B3505,IMDB_Movies_2[movie_title],IMDB_Movies_2[budget])</f>
        <v>1000000</v>
      </c>
      <c r="E3505" s="1">
        <f t="shared" si="54"/>
        <v>3231500</v>
      </c>
    </row>
    <row r="3506" spans="2:5" x14ac:dyDescent="0.3">
      <c r="B3506" t="str">
        <v>Yes</v>
      </c>
      <c r="C3506">
        <f>_xlfn.XLOOKUP($B3506,IMDB_Movies_2[movie_title],IMDB_Movies_2[gross])</f>
        <v>396035</v>
      </c>
      <c r="D3506">
        <f>_xlfn.XLOOKUP($B3506,IMDB_Movies_2[movie_title],IMDB_Movies_2[budget])</f>
        <v>1000000</v>
      </c>
      <c r="E3506" s="1">
        <f t="shared" si="54"/>
        <v>-603965</v>
      </c>
    </row>
    <row r="3507" spans="2:5" x14ac:dyDescent="0.3">
      <c r="B3507" t="str">
        <v>Foolish</v>
      </c>
      <c r="C3507">
        <f>_xlfn.XLOOKUP($B3507,IMDB_Movies_2[movie_title],IMDB_Movies_2[gross])</f>
        <v>6026908</v>
      </c>
      <c r="D3507">
        <f>_xlfn.XLOOKUP($B3507,IMDB_Movies_2[movie_title],IMDB_Movies_2[budget])</f>
        <v>2000000</v>
      </c>
      <c r="E3507" s="1">
        <f t="shared" si="54"/>
        <v>4026908</v>
      </c>
    </row>
    <row r="3508" spans="2:5" x14ac:dyDescent="0.3">
      <c r="B3508" t="str">
        <v>Caramel</v>
      </c>
      <c r="C3508">
        <f>_xlfn.XLOOKUP($B3508,IMDB_Movies_2[movie_title],IMDB_Movies_2[gross])</f>
        <v>1060591</v>
      </c>
      <c r="D3508">
        <f>_xlfn.XLOOKUP($B3508,IMDB_Movies_2[movie_title],IMDB_Movies_2[budget])</f>
        <v>1300000</v>
      </c>
      <c r="E3508" s="1">
        <f t="shared" si="54"/>
        <v>-239409</v>
      </c>
    </row>
    <row r="3509" spans="2:5" x14ac:dyDescent="0.3">
      <c r="B3509" t="str">
        <v>The Bubble</v>
      </c>
      <c r="C3509">
        <f>_xlfn.XLOOKUP($B3509,IMDB_Movies_2[movie_title],IMDB_Movies_2[gross])</f>
        <v>155972</v>
      </c>
      <c r="D3509">
        <f>_xlfn.XLOOKUP($B3509,IMDB_Movies_2[movie_title],IMDB_Movies_2[budget])</f>
        <v>1500000</v>
      </c>
      <c r="E3509" s="1">
        <f t="shared" si="54"/>
        <v>-1344028</v>
      </c>
    </row>
    <row r="3510" spans="2:5" x14ac:dyDescent="0.3">
      <c r="B3510" t="str">
        <v>Mississippi Mermaid</v>
      </c>
      <c r="C3510">
        <f>_xlfn.XLOOKUP($B3510,IMDB_Movies_2[movie_title],IMDB_Movies_2[gross])</f>
        <v>26893</v>
      </c>
      <c r="D3510">
        <f>_xlfn.XLOOKUP($B3510,IMDB_Movies_2[movie_title],IMDB_Movies_2[budget])</f>
        <v>1600000</v>
      </c>
      <c r="E3510" s="1">
        <f t="shared" si="54"/>
        <v>-1573107</v>
      </c>
    </row>
    <row r="3511" spans="2:5" x14ac:dyDescent="0.3">
      <c r="B3511" t="str">
        <v>I Love Your Work</v>
      </c>
      <c r="C3511">
        <f>_xlfn.XLOOKUP($B3511,IMDB_Movies_2[movie_title],IMDB_Movies_2[gross])</f>
        <v>2580</v>
      </c>
      <c r="D3511">
        <f>_xlfn.XLOOKUP($B3511,IMDB_Movies_2[movie_title],IMDB_Movies_2[budget])</f>
        <v>1650000</v>
      </c>
      <c r="E3511" s="1">
        <f t="shared" si="54"/>
        <v>-1647420</v>
      </c>
    </row>
    <row r="3512" spans="2:5" x14ac:dyDescent="0.3">
      <c r="B3512" t="str">
        <v>Waitress</v>
      </c>
      <c r="C3512">
        <f>_xlfn.XLOOKUP($B3512,IMDB_Movies_2[movie_title],IMDB_Movies_2[gross])</f>
        <v>19067631</v>
      </c>
      <c r="D3512">
        <f>_xlfn.XLOOKUP($B3512,IMDB_Movies_2[movie_title],IMDB_Movies_2[budget])</f>
        <v>2000000</v>
      </c>
      <c r="E3512" s="1">
        <f t="shared" si="54"/>
        <v>17067631</v>
      </c>
    </row>
    <row r="3513" spans="2:5" x14ac:dyDescent="0.3">
      <c r="B3513" t="str">
        <v>Bloodsport</v>
      </c>
      <c r="C3513">
        <f>_xlfn.XLOOKUP($B3513,IMDB_Movies_2[movie_title],IMDB_Movies_2[gross])</f>
        <v>11806119</v>
      </c>
      <c r="D3513">
        <f>_xlfn.XLOOKUP($B3513,IMDB_Movies_2[movie_title],IMDB_Movies_2[budget])</f>
        <v>1100000</v>
      </c>
      <c r="E3513" s="1">
        <f t="shared" si="54"/>
        <v>10706119</v>
      </c>
    </row>
    <row r="3514" spans="2:5" x14ac:dyDescent="0.3">
      <c r="B3514" t="str">
        <v>Kids</v>
      </c>
      <c r="C3514">
        <f>_xlfn.XLOOKUP($B3514,IMDB_Movies_2[movie_title],IMDB_Movies_2[gross])</f>
        <v>7417210</v>
      </c>
      <c r="D3514">
        <f>_xlfn.XLOOKUP($B3514,IMDB_Movies_2[movie_title],IMDB_Movies_2[budget])</f>
        <v>1500000</v>
      </c>
      <c r="E3514" s="1">
        <f t="shared" si="54"/>
        <v>5917210</v>
      </c>
    </row>
    <row r="3515" spans="2:5" x14ac:dyDescent="0.3">
      <c r="B3515" t="str">
        <v>The Squid and the Whale</v>
      </c>
      <c r="C3515">
        <f>_xlfn.XLOOKUP($B3515,IMDB_Movies_2[movie_title],IMDB_Movies_2[gross])</f>
        <v>7362100</v>
      </c>
      <c r="D3515">
        <f>_xlfn.XLOOKUP($B3515,IMDB_Movies_2[movie_title],IMDB_Movies_2[budget])</f>
        <v>1500000</v>
      </c>
      <c r="E3515" s="1">
        <f t="shared" si="54"/>
        <v>5862100</v>
      </c>
    </row>
    <row r="3516" spans="2:5" x14ac:dyDescent="0.3">
      <c r="B3516" t="str">
        <v>Kissing Jessica Stein</v>
      </c>
      <c r="C3516">
        <f>_xlfn.XLOOKUP($B3516,IMDB_Movies_2[movie_title],IMDB_Movies_2[gross])</f>
        <v>7022940</v>
      </c>
      <c r="D3516">
        <f>_xlfn.XLOOKUP($B3516,IMDB_Movies_2[movie_title],IMDB_Movies_2[budget])</f>
        <v>1000000</v>
      </c>
      <c r="E3516" s="1">
        <f t="shared" si="54"/>
        <v>6022940</v>
      </c>
    </row>
    <row r="3517" spans="2:5" x14ac:dyDescent="0.3">
      <c r="B3517" t="str">
        <v>Exotica</v>
      </c>
      <c r="C3517">
        <f>_xlfn.XLOOKUP($B3517,IMDB_Movies_2[movie_title],IMDB_Movies_2[gross])</f>
        <v>5132222</v>
      </c>
      <c r="D3517">
        <f>_xlfn.XLOOKUP($B3517,IMDB_Movies_2[movie_title],IMDB_Movies_2[budget])</f>
        <v>2000000</v>
      </c>
      <c r="E3517" s="1">
        <f t="shared" si="54"/>
        <v>3132222</v>
      </c>
    </row>
    <row r="3518" spans="2:5" x14ac:dyDescent="0.3">
      <c r="B3518" t="str">
        <v>Buffalo '66</v>
      </c>
      <c r="C3518">
        <f>_xlfn.XLOOKUP($B3518,IMDB_Movies_2[movie_title],IMDB_Movies_2[gross])</f>
        <v>2365931</v>
      </c>
      <c r="D3518">
        <f>_xlfn.XLOOKUP($B3518,IMDB_Movies_2[movie_title],IMDB_Movies_2[budget])</f>
        <v>1500000</v>
      </c>
      <c r="E3518" s="1">
        <f t="shared" si="54"/>
        <v>865931</v>
      </c>
    </row>
    <row r="3519" spans="2:5" x14ac:dyDescent="0.3">
      <c r="B3519" t="str">
        <v>Insidious</v>
      </c>
      <c r="C3519">
        <f>_xlfn.XLOOKUP($B3519,IMDB_Movies_2[movie_title],IMDB_Movies_2[gross])</f>
        <v>53991137</v>
      </c>
      <c r="D3519">
        <f>_xlfn.XLOOKUP($B3519,IMDB_Movies_2[movie_title],IMDB_Movies_2[budget])</f>
        <v>1500000</v>
      </c>
      <c r="E3519" s="1">
        <f t="shared" si="54"/>
        <v>52491137</v>
      </c>
    </row>
    <row r="3520" spans="2:5" x14ac:dyDescent="0.3">
      <c r="B3520" t="str">
        <v>Nine Queens</v>
      </c>
      <c r="C3520">
        <f>_xlfn.XLOOKUP($B3520,IMDB_Movies_2[movie_title],IMDB_Movies_2[gross])</f>
        <v>1221261</v>
      </c>
      <c r="D3520">
        <f>_xlfn.XLOOKUP($B3520,IMDB_Movies_2[movie_title],IMDB_Movies_2[budget])</f>
        <v>1500000</v>
      </c>
      <c r="E3520" s="1">
        <f t="shared" si="54"/>
        <v>-278739</v>
      </c>
    </row>
    <row r="3521" spans="2:5" x14ac:dyDescent="0.3">
      <c r="B3521" t="str">
        <v>The Ballad of Jack and Rose</v>
      </c>
      <c r="C3521">
        <f>_xlfn.XLOOKUP($B3521,IMDB_Movies_2[movie_title],IMDB_Movies_2[gross])</f>
        <v>712294</v>
      </c>
      <c r="D3521">
        <f>_xlfn.XLOOKUP($B3521,IMDB_Movies_2[movie_title],IMDB_Movies_2[budget])</f>
        <v>1500000</v>
      </c>
      <c r="E3521" s="1">
        <f t="shared" si="54"/>
        <v>-787706</v>
      </c>
    </row>
    <row r="3522" spans="2:5" x14ac:dyDescent="0.3">
      <c r="B3522" t="str">
        <v>The To Do List</v>
      </c>
      <c r="C3522">
        <f>_xlfn.XLOOKUP($B3522,IMDB_Movies_2[movie_title],IMDB_Movies_2[gross])</f>
        <v>3447339</v>
      </c>
      <c r="D3522">
        <f>_xlfn.XLOOKUP($B3522,IMDB_Movies_2[movie_title],IMDB_Movies_2[budget])</f>
        <v>1500000</v>
      </c>
      <c r="E3522" s="1">
        <f t="shared" si="54"/>
        <v>1947339</v>
      </c>
    </row>
    <row r="3523" spans="2:5" x14ac:dyDescent="0.3">
      <c r="B3523" t="str">
        <v>Killing Zoe</v>
      </c>
      <c r="C3523">
        <f>_xlfn.XLOOKUP($B3523,IMDB_Movies_2[movie_title],IMDB_Movies_2[gross])</f>
        <v>418953</v>
      </c>
      <c r="D3523">
        <f>_xlfn.XLOOKUP($B3523,IMDB_Movies_2[movie_title],IMDB_Movies_2[budget])</f>
        <v>1500000</v>
      </c>
      <c r="E3523" s="1">
        <f t="shared" si="54"/>
        <v>-1081047</v>
      </c>
    </row>
    <row r="3524" spans="2:5" x14ac:dyDescent="0.3">
      <c r="B3524" t="str">
        <v>The Believer</v>
      </c>
      <c r="C3524">
        <f>_xlfn.XLOOKUP($B3524,IMDB_Movies_2[movie_title],IMDB_Movies_2[gross])</f>
        <v>406035</v>
      </c>
      <c r="D3524">
        <f>_xlfn.XLOOKUP($B3524,IMDB_Movies_2[movie_title],IMDB_Movies_2[budget])</f>
        <v>1500000</v>
      </c>
      <c r="E3524" s="1">
        <f t="shared" si="54"/>
        <v>-1093965</v>
      </c>
    </row>
    <row r="3525" spans="2:5" x14ac:dyDescent="0.3">
      <c r="B3525" t="str">
        <v>Session 9</v>
      </c>
      <c r="C3525">
        <f>_xlfn.XLOOKUP($B3525,IMDB_Movies_2[movie_title],IMDB_Movies_2[gross])</f>
        <v>373967</v>
      </c>
      <c r="D3525">
        <f>_xlfn.XLOOKUP($B3525,IMDB_Movies_2[movie_title],IMDB_Movies_2[budget])</f>
        <v>1500000</v>
      </c>
      <c r="E3525" s="1">
        <f t="shared" ref="E3525:E3588" si="55">C3525-D3525</f>
        <v>-1126033</v>
      </c>
    </row>
    <row r="3526" spans="2:5" x14ac:dyDescent="0.3">
      <c r="B3526" t="str">
        <v>I Want Someone to Eat Cheese With</v>
      </c>
      <c r="C3526">
        <f>_xlfn.XLOOKUP($B3526,IMDB_Movies_2[movie_title],IMDB_Movies_2[gross])</f>
        <v>194568</v>
      </c>
      <c r="D3526">
        <f>_xlfn.XLOOKUP($B3526,IMDB_Movies_2[movie_title],IMDB_Movies_2[budget])</f>
        <v>1500000</v>
      </c>
      <c r="E3526" s="1">
        <f t="shared" si="55"/>
        <v>-1305432</v>
      </c>
    </row>
    <row r="3527" spans="2:5" x14ac:dyDescent="0.3">
      <c r="B3527" t="str">
        <v>Modern Times</v>
      </c>
      <c r="C3527">
        <f>_xlfn.XLOOKUP($B3527,IMDB_Movies_2[movie_title],IMDB_Movies_2[gross])</f>
        <v>163245</v>
      </c>
      <c r="D3527">
        <f>_xlfn.XLOOKUP($B3527,IMDB_Movies_2[movie_title],IMDB_Movies_2[budget])</f>
        <v>1500000</v>
      </c>
      <c r="E3527" s="1">
        <f t="shared" si="55"/>
        <v>-1336755</v>
      </c>
    </row>
    <row r="3528" spans="2:5" x14ac:dyDescent="0.3">
      <c r="B3528" t="str">
        <v>Stolen Summer</v>
      </c>
      <c r="C3528">
        <f>_xlfn.XLOOKUP($B3528,IMDB_Movies_2[movie_title],IMDB_Movies_2[gross])</f>
        <v>119841</v>
      </c>
      <c r="D3528">
        <f>_xlfn.XLOOKUP($B3528,IMDB_Movies_2[movie_title],IMDB_Movies_2[budget])</f>
        <v>1500000</v>
      </c>
      <c r="E3528" s="1">
        <f t="shared" si="55"/>
        <v>-1380159</v>
      </c>
    </row>
    <row r="3529" spans="2:5" x14ac:dyDescent="0.3">
      <c r="B3529" t="str">
        <v>My Name Is Bruce</v>
      </c>
      <c r="C3529">
        <f>_xlfn.XLOOKUP($B3529,IMDB_Movies_2[movie_title],IMDB_Movies_2[gross])</f>
        <v>173066</v>
      </c>
      <c r="D3529">
        <f>_xlfn.XLOOKUP($B3529,IMDB_Movies_2[movie_title],IMDB_Movies_2[budget])</f>
        <v>1500000</v>
      </c>
      <c r="E3529" s="1">
        <f t="shared" si="55"/>
        <v>-1326934</v>
      </c>
    </row>
    <row r="3530" spans="2:5" x14ac:dyDescent="0.3">
      <c r="B3530" t="str">
        <v>The Salon</v>
      </c>
      <c r="C3530">
        <f>_xlfn.XLOOKUP($B3530,IMDB_Movies_2[movie_title],IMDB_Movies_2[gross])</f>
        <v>92362</v>
      </c>
      <c r="D3530">
        <f>_xlfn.XLOOKUP($B3530,IMDB_Movies_2[movie_title],IMDB_Movies_2[budget])</f>
        <v>1500000</v>
      </c>
      <c r="E3530" s="1">
        <f t="shared" si="55"/>
        <v>-1407638</v>
      </c>
    </row>
    <row r="3531" spans="2:5" x14ac:dyDescent="0.3">
      <c r="B3531" t="str">
        <v>Road Hard</v>
      </c>
      <c r="C3531">
        <f>_xlfn.XLOOKUP($B3531,IMDB_Movies_2[movie_title],IMDB_Movies_2[gross])</f>
        <v>105943</v>
      </c>
      <c r="D3531">
        <f>_xlfn.XLOOKUP($B3531,IMDB_Movies_2[movie_title],IMDB_Movies_2[budget])</f>
        <v>1500000</v>
      </c>
      <c r="E3531" s="1">
        <f t="shared" si="55"/>
        <v>-1394057</v>
      </c>
    </row>
    <row r="3532" spans="2:5" x14ac:dyDescent="0.3">
      <c r="B3532" t="str">
        <v>Amigo</v>
      </c>
      <c r="C3532">
        <f>_xlfn.XLOOKUP($B3532,IMDB_Movies_2[movie_title],IMDB_Movies_2[gross])</f>
        <v>183490</v>
      </c>
      <c r="D3532">
        <f>_xlfn.XLOOKUP($B3532,IMDB_Movies_2[movie_title],IMDB_Movies_2[budget])</f>
        <v>1700000</v>
      </c>
      <c r="E3532" s="1">
        <f t="shared" si="55"/>
        <v>-1516510</v>
      </c>
    </row>
    <row r="3533" spans="2:5" x14ac:dyDescent="0.3">
      <c r="B3533" t="str">
        <v>Pontypool</v>
      </c>
      <c r="C3533">
        <f>_xlfn.XLOOKUP($B3533,IMDB_Movies_2[movie_title],IMDB_Movies_2[gross])</f>
        <v>3478</v>
      </c>
      <c r="D3533">
        <f>_xlfn.XLOOKUP($B3533,IMDB_Movies_2[movie_title],IMDB_Movies_2[budget])</f>
        <v>1500000</v>
      </c>
      <c r="E3533" s="1">
        <f t="shared" si="55"/>
        <v>-1496522</v>
      </c>
    </row>
    <row r="3534" spans="2:5" x14ac:dyDescent="0.3">
      <c r="B3534" t="str">
        <v>Trucker</v>
      </c>
      <c r="C3534">
        <f>_xlfn.XLOOKUP($B3534,IMDB_Movies_2[movie_title],IMDB_Movies_2[gross])</f>
        <v>52166</v>
      </c>
      <c r="D3534">
        <f>_xlfn.XLOOKUP($B3534,IMDB_Movies_2[movie_title],IMDB_Movies_2[budget])</f>
        <v>2000000</v>
      </c>
      <c r="E3534" s="1">
        <f t="shared" si="55"/>
        <v>-1947834</v>
      </c>
    </row>
    <row r="3535" spans="2:5" x14ac:dyDescent="0.3">
      <c r="B3535" t="str">
        <v>The Lords of Salem</v>
      </c>
      <c r="C3535">
        <f>_xlfn.XLOOKUP($B3535,IMDB_Movies_2[movie_title],IMDB_Movies_2[gross])</f>
        <v>1163508</v>
      </c>
      <c r="D3535">
        <f>_xlfn.XLOOKUP($B3535,IMDB_Movies_2[movie_title],IMDB_Movies_2[budget])</f>
        <v>2500000</v>
      </c>
      <c r="E3535" s="1">
        <f t="shared" si="55"/>
        <v>-1336492</v>
      </c>
    </row>
    <row r="3536" spans="2:5" x14ac:dyDescent="0.3">
      <c r="B3536" t="str">
        <v>Snow White and the Seven Dwarfs</v>
      </c>
      <c r="C3536">
        <f>_xlfn.XLOOKUP($B3536,IMDB_Movies_2[movie_title],IMDB_Movies_2[gross])</f>
        <v>184925485</v>
      </c>
      <c r="D3536">
        <f>_xlfn.XLOOKUP($B3536,IMDB_Movies_2[movie_title],IMDB_Movies_2[budget])</f>
        <v>2000000</v>
      </c>
      <c r="E3536" s="1">
        <f t="shared" si="55"/>
        <v>182925485</v>
      </c>
    </row>
    <row r="3537" spans="2:5" x14ac:dyDescent="0.3">
      <c r="B3537" t="str">
        <v>The Holy Girl</v>
      </c>
      <c r="C3537">
        <f>_xlfn.XLOOKUP($B3537,IMDB_Movies_2[movie_title],IMDB_Movies_2[gross])</f>
        <v>304124</v>
      </c>
      <c r="D3537">
        <f>_xlfn.XLOOKUP($B3537,IMDB_Movies_2[movie_title],IMDB_Movies_2[budget])</f>
        <v>1400000</v>
      </c>
      <c r="E3537" s="1">
        <f t="shared" si="55"/>
        <v>-1095876</v>
      </c>
    </row>
    <row r="3538" spans="2:5" x14ac:dyDescent="0.3">
      <c r="B3538" t="str">
        <v>Incident at Loch Ness</v>
      </c>
      <c r="C3538">
        <f>_xlfn.XLOOKUP($B3538,IMDB_Movies_2[movie_title],IMDB_Movies_2[gross])</f>
        <v>36830</v>
      </c>
      <c r="D3538">
        <f>_xlfn.XLOOKUP($B3538,IMDB_Movies_2[movie_title],IMDB_Movies_2[budget])</f>
        <v>1400000</v>
      </c>
      <c r="E3538" s="1">
        <f t="shared" si="55"/>
        <v>-1363170</v>
      </c>
    </row>
    <row r="3539" spans="2:5" x14ac:dyDescent="0.3">
      <c r="B3539" t="str">
        <v>Lock, Stock and Two Smoking Barrels</v>
      </c>
      <c r="C3539">
        <f>_xlfn.XLOOKUP($B3539,IMDB_Movies_2[movie_title],IMDB_Movies_2[gross])</f>
        <v>3650677</v>
      </c>
      <c r="D3539">
        <f>_xlfn.XLOOKUP($B3539,IMDB_Movies_2[movie_title],IMDB_Movies_2[budget])</f>
        <v>960000</v>
      </c>
      <c r="E3539" s="1">
        <f t="shared" si="55"/>
        <v>2690677</v>
      </c>
    </row>
    <row r="3540" spans="2:5" x14ac:dyDescent="0.3">
      <c r="B3540" t="str">
        <v>The Celebration</v>
      </c>
      <c r="C3540">
        <f>_xlfn.XLOOKUP($B3540,IMDB_Movies_2[movie_title],IMDB_Movies_2[gross])</f>
        <v>1647780</v>
      </c>
      <c r="D3540">
        <f>_xlfn.XLOOKUP($B3540,IMDB_Movies_2[movie_title],IMDB_Movies_2[budget])</f>
        <v>1300000</v>
      </c>
      <c r="E3540" s="1">
        <f t="shared" si="55"/>
        <v>347780</v>
      </c>
    </row>
    <row r="3541" spans="2:5" x14ac:dyDescent="0.3">
      <c r="B3541" t="str">
        <v>Trees Lounge</v>
      </c>
      <c r="C3541">
        <f>_xlfn.XLOOKUP($B3541,IMDB_Movies_2[movie_title],IMDB_Movies_2[gross])</f>
        <v>695229</v>
      </c>
      <c r="D3541">
        <f>_xlfn.XLOOKUP($B3541,IMDB_Movies_2[movie_title],IMDB_Movies_2[budget])</f>
        <v>1300000</v>
      </c>
      <c r="E3541" s="1">
        <f t="shared" si="55"/>
        <v>-604771</v>
      </c>
    </row>
    <row r="3542" spans="2:5" x14ac:dyDescent="0.3">
      <c r="B3542" t="str">
        <v>Journey from the Fall</v>
      </c>
      <c r="C3542">
        <f>_xlfn.XLOOKUP($B3542,IMDB_Movies_2[movie_title],IMDB_Movies_2[gross])</f>
        <v>638951</v>
      </c>
      <c r="D3542">
        <f>_xlfn.XLOOKUP($B3542,IMDB_Movies_2[movie_title],IMDB_Movies_2[budget])</f>
        <v>1592000</v>
      </c>
      <c r="E3542" s="1">
        <f t="shared" si="55"/>
        <v>-953049</v>
      </c>
    </row>
    <row r="3543" spans="2:5" x14ac:dyDescent="0.3">
      <c r="B3543" t="str">
        <v>The Basket</v>
      </c>
      <c r="C3543">
        <f>_xlfn.XLOOKUP($B3543,IMDB_Movies_2[movie_title],IMDB_Movies_2[gross])</f>
        <v>609042</v>
      </c>
      <c r="D3543">
        <f>_xlfn.XLOOKUP($B3543,IMDB_Movies_2[movie_title],IMDB_Movies_2[budget])</f>
        <v>1300000</v>
      </c>
      <c r="E3543" s="1">
        <f t="shared" si="55"/>
        <v>-690958</v>
      </c>
    </row>
    <row r="3544" spans="2:5" x14ac:dyDescent="0.3">
      <c r="B3544" t="str">
        <v>Eddie: The Sleepwalking Cannibal</v>
      </c>
      <c r="C3544">
        <f>_xlfn.XLOOKUP($B3544,IMDB_Movies_2[movie_title],IMDB_Movies_2[gross])</f>
        <v>1521</v>
      </c>
      <c r="D3544">
        <f>_xlfn.XLOOKUP($B3544,IMDB_Movies_2[movie_title],IMDB_Movies_2[budget])</f>
        <v>1500000</v>
      </c>
      <c r="E3544" s="1">
        <f t="shared" si="55"/>
        <v>-1498479</v>
      </c>
    </row>
    <row r="3545" spans="2:5" x14ac:dyDescent="0.3">
      <c r="B3545" t="str">
        <v>The Hebrew Hammer</v>
      </c>
      <c r="C3545">
        <f>_xlfn.XLOOKUP($B3545,IMDB_Movies_2[movie_title],IMDB_Movies_2[gross])</f>
        <v>19539</v>
      </c>
      <c r="D3545">
        <f>_xlfn.XLOOKUP($B3545,IMDB_Movies_2[movie_title],IMDB_Movies_2[budget])</f>
        <v>1000000</v>
      </c>
      <c r="E3545" s="1">
        <f t="shared" si="55"/>
        <v>-980461</v>
      </c>
    </row>
    <row r="3546" spans="2:5" x14ac:dyDescent="0.3">
      <c r="B3546" t="str">
        <v>Neal 'N' Nikki</v>
      </c>
      <c r="C3546">
        <f>_xlfn.XLOOKUP($B3546,IMDB_Movies_2[movie_title],IMDB_Movies_2[gross])</f>
        <v>100358</v>
      </c>
      <c r="D3546">
        <f>_xlfn.XLOOKUP($B3546,IMDB_Movies_2[movie_title],IMDB_Movies_2[budget])</f>
        <v>1500000</v>
      </c>
      <c r="E3546" s="1">
        <f t="shared" si="55"/>
        <v>-1399642</v>
      </c>
    </row>
    <row r="3547" spans="2:5" x14ac:dyDescent="0.3">
      <c r="B3547" t="str">
        <v>Friday the 13th Part 2</v>
      </c>
      <c r="C3547">
        <f>_xlfn.XLOOKUP($B3547,IMDB_Movies_2[movie_title],IMDB_Movies_2[gross])</f>
        <v>19100000</v>
      </c>
      <c r="D3547">
        <f>_xlfn.XLOOKUP($B3547,IMDB_Movies_2[movie_title],IMDB_Movies_2[budget])</f>
        <v>1250000</v>
      </c>
      <c r="E3547" s="1">
        <f t="shared" si="55"/>
        <v>17850000</v>
      </c>
    </row>
    <row r="3548" spans="2:5" x14ac:dyDescent="0.3">
      <c r="B3548" t="str">
        <v>Filly Brown</v>
      </c>
      <c r="C3548">
        <f>_xlfn.XLOOKUP($B3548,IMDB_Movies_2[movie_title],IMDB_Movies_2[gross])</f>
        <v>2833383</v>
      </c>
      <c r="D3548">
        <f>_xlfn.XLOOKUP($B3548,IMDB_Movies_2[movie_title],IMDB_Movies_2[budget])</f>
        <v>427000</v>
      </c>
      <c r="E3548" s="1">
        <f t="shared" si="55"/>
        <v>2406383</v>
      </c>
    </row>
    <row r="3549" spans="2:5" x14ac:dyDescent="0.3">
      <c r="B3549" t="str">
        <v>Sex, Lies, and Videotape</v>
      </c>
      <c r="C3549">
        <f>_xlfn.XLOOKUP($B3549,IMDB_Movies_2[movie_title],IMDB_Movies_2[gross])</f>
        <v>24741700</v>
      </c>
      <c r="D3549">
        <f>_xlfn.XLOOKUP($B3549,IMDB_Movies_2[movie_title],IMDB_Movies_2[budget])</f>
        <v>1200000</v>
      </c>
      <c r="E3549" s="1">
        <f t="shared" si="55"/>
        <v>23541700</v>
      </c>
    </row>
    <row r="3550" spans="2:5" x14ac:dyDescent="0.3">
      <c r="B3550" t="str">
        <v>Saw</v>
      </c>
      <c r="C3550">
        <f>_xlfn.XLOOKUP($B3550,IMDB_Movies_2[movie_title],IMDB_Movies_2[gross])</f>
        <v>55153403</v>
      </c>
      <c r="D3550">
        <f>_xlfn.XLOOKUP($B3550,IMDB_Movies_2[movie_title],IMDB_Movies_2[budget])</f>
        <v>1200000</v>
      </c>
      <c r="E3550" s="1">
        <f t="shared" si="55"/>
        <v>53953403</v>
      </c>
    </row>
    <row r="3551" spans="2:5" x14ac:dyDescent="0.3">
      <c r="B3551" t="str">
        <v>Super Troopers</v>
      </c>
      <c r="C3551">
        <f>_xlfn.XLOOKUP($B3551,IMDB_Movies_2[movie_title],IMDB_Movies_2[gross])</f>
        <v>18488314</v>
      </c>
      <c r="D3551">
        <f>_xlfn.XLOOKUP($B3551,IMDB_Movies_2[movie_title],IMDB_Movies_2[budget])</f>
        <v>1200000</v>
      </c>
      <c r="E3551" s="1">
        <f t="shared" si="55"/>
        <v>17288314</v>
      </c>
    </row>
    <row r="3552" spans="2:5" x14ac:dyDescent="0.3">
      <c r="B3552" t="str">
        <v>The Amazing Catfish</v>
      </c>
      <c r="C3552">
        <f>_xlfn.XLOOKUP($B3552,IMDB_Movies_2[movie_title],IMDB_Movies_2[gross])</f>
        <v>11278</v>
      </c>
      <c r="D3552">
        <f>_xlfn.XLOOKUP($B3552,IMDB_Movies_2[movie_title],IMDB_Movies_2[budget])</f>
        <v>1300000</v>
      </c>
      <c r="E3552" s="1">
        <f t="shared" si="55"/>
        <v>-1288722</v>
      </c>
    </row>
    <row r="3553" spans="2:5" x14ac:dyDescent="0.3">
      <c r="B3553" t="str">
        <v>Monsoon Wedding</v>
      </c>
      <c r="C3553">
        <f>_xlfn.XLOOKUP($B3553,IMDB_Movies_2[movie_title],IMDB_Movies_2[gross])</f>
        <v>13876974</v>
      </c>
      <c r="D3553">
        <f>_xlfn.XLOOKUP($B3553,IMDB_Movies_2[movie_title],IMDB_Movies_2[budget])</f>
        <v>7000000</v>
      </c>
      <c r="E3553" s="1">
        <f t="shared" si="55"/>
        <v>6876974</v>
      </c>
    </row>
    <row r="3554" spans="2:5" x14ac:dyDescent="0.3">
      <c r="B3554" t="str">
        <v>You Can Count on Me</v>
      </c>
      <c r="C3554">
        <f>_xlfn.XLOOKUP($B3554,IMDB_Movies_2[movie_title],IMDB_Movies_2[gross])</f>
        <v>9180275</v>
      </c>
      <c r="D3554">
        <f>_xlfn.XLOOKUP($B3554,IMDB_Movies_2[movie_title],IMDB_Movies_2[budget])</f>
        <v>1200000</v>
      </c>
      <c r="E3554" s="1">
        <f t="shared" si="55"/>
        <v>7980275</v>
      </c>
    </row>
    <row r="3555" spans="2:5" x14ac:dyDescent="0.3">
      <c r="B3555" t="str">
        <v>But I'm a Cheerleader</v>
      </c>
      <c r="C3555">
        <f>_xlfn.XLOOKUP($B3555,IMDB_Movies_2[movie_title],IMDB_Movies_2[gross])</f>
        <v>2199853</v>
      </c>
      <c r="D3555">
        <f>_xlfn.XLOOKUP($B3555,IMDB_Movies_2[movie_title],IMDB_Movies_2[budget])</f>
        <v>1200000</v>
      </c>
      <c r="E3555" s="1">
        <f t="shared" si="55"/>
        <v>999853</v>
      </c>
    </row>
    <row r="3556" spans="2:5" x14ac:dyDescent="0.3">
      <c r="B3556" t="str">
        <v>Home Run</v>
      </c>
      <c r="C3556">
        <f>_xlfn.XLOOKUP($B3556,IMDB_Movies_2[movie_title],IMDB_Movies_2[gross])</f>
        <v>2859955</v>
      </c>
      <c r="D3556">
        <f>_xlfn.XLOOKUP($B3556,IMDB_Movies_2[movie_title],IMDB_Movies_2[budget])</f>
        <v>1200000</v>
      </c>
      <c r="E3556" s="1">
        <f t="shared" si="55"/>
        <v>1659955</v>
      </c>
    </row>
    <row r="3557" spans="2:5" x14ac:dyDescent="0.3">
      <c r="B3557" t="str">
        <v>Reservoir Dogs</v>
      </c>
      <c r="C3557">
        <f>_xlfn.XLOOKUP($B3557,IMDB_Movies_2[movie_title],IMDB_Movies_2[gross])</f>
        <v>2812029</v>
      </c>
      <c r="D3557">
        <f>_xlfn.XLOOKUP($B3557,IMDB_Movies_2[movie_title],IMDB_Movies_2[budget])</f>
        <v>1200000</v>
      </c>
      <c r="E3557" s="1">
        <f t="shared" si="55"/>
        <v>1612029</v>
      </c>
    </row>
    <row r="3558" spans="2:5" x14ac:dyDescent="0.3">
      <c r="B3558" t="str">
        <v>The Good, the Bad and the Ugly</v>
      </c>
      <c r="C3558">
        <f>_xlfn.XLOOKUP($B3558,IMDB_Movies_2[movie_title],IMDB_Movies_2[gross])</f>
        <v>6100000</v>
      </c>
      <c r="D3558">
        <f>_xlfn.XLOOKUP($B3558,IMDB_Movies_2[movie_title],IMDB_Movies_2[budget])</f>
        <v>1200000</v>
      </c>
      <c r="E3558" s="1">
        <f t="shared" si="55"/>
        <v>4900000</v>
      </c>
    </row>
    <row r="3559" spans="2:5" x14ac:dyDescent="0.3">
      <c r="B3559" t="str">
        <v>The Second Mother</v>
      </c>
      <c r="C3559">
        <f>_xlfn.XLOOKUP($B3559,IMDB_Movies_2[movie_title],IMDB_Movies_2[gross])</f>
        <v>375723</v>
      </c>
      <c r="D3559">
        <f>_xlfn.XLOOKUP($B3559,IMDB_Movies_2[movie_title],IMDB_Movies_2[budget])</f>
        <v>4000000</v>
      </c>
      <c r="E3559" s="1">
        <f t="shared" si="55"/>
        <v>-3624277</v>
      </c>
    </row>
    <row r="3560" spans="2:5" x14ac:dyDescent="0.3">
      <c r="B3560" t="str">
        <v>Blue Like Jazz</v>
      </c>
      <c r="C3560">
        <f>_xlfn.XLOOKUP($B3560,IMDB_Movies_2[movie_title],IMDB_Movies_2[gross])</f>
        <v>594904</v>
      </c>
      <c r="D3560">
        <f>_xlfn.XLOOKUP($B3560,IMDB_Movies_2[movie_title],IMDB_Movies_2[budget])</f>
        <v>1200000</v>
      </c>
      <c r="E3560" s="1">
        <f t="shared" si="55"/>
        <v>-605096</v>
      </c>
    </row>
    <row r="3561" spans="2:5" x14ac:dyDescent="0.3">
      <c r="B3561" t="str">
        <v>Down and Out with the Dolls</v>
      </c>
      <c r="C3561">
        <f>_xlfn.XLOOKUP($B3561,IMDB_Movies_2[movie_title],IMDB_Movies_2[gross])</f>
        <v>58936</v>
      </c>
      <c r="D3561">
        <f>_xlfn.XLOOKUP($B3561,IMDB_Movies_2[movie_title],IMDB_Movies_2[budget])</f>
        <v>1200000</v>
      </c>
      <c r="E3561" s="1">
        <f t="shared" si="55"/>
        <v>-1141064</v>
      </c>
    </row>
    <row r="3562" spans="2:5" x14ac:dyDescent="0.3">
      <c r="B3562" t="str">
        <v>Pink Ribbons, Inc.</v>
      </c>
      <c r="C3562">
        <f>_xlfn.XLOOKUP($B3562,IMDB_Movies_2[movie_title],IMDB_Movies_2[gross])</f>
        <v>24784</v>
      </c>
      <c r="D3562">
        <f>_xlfn.XLOOKUP($B3562,IMDB_Movies_2[movie_title],IMDB_Movies_2[budget])</f>
        <v>1200000</v>
      </c>
      <c r="E3562" s="1">
        <f t="shared" si="55"/>
        <v>-1175216</v>
      </c>
    </row>
    <row r="3563" spans="2:5" x14ac:dyDescent="0.3">
      <c r="B3563" t="str">
        <v>Certifiably Jonathan</v>
      </c>
      <c r="C3563">
        <f>_xlfn.XLOOKUP($B3563,IMDB_Movies_2[movie_title],IMDB_Movies_2[gross])</f>
        <v>7826</v>
      </c>
      <c r="D3563">
        <f>_xlfn.XLOOKUP($B3563,IMDB_Movies_2[movie_title],IMDB_Movies_2[budget])</f>
        <v>1200000</v>
      </c>
      <c r="E3563" s="1">
        <f t="shared" si="55"/>
        <v>-1192174</v>
      </c>
    </row>
    <row r="3564" spans="2:5" x14ac:dyDescent="0.3">
      <c r="B3564" t="str">
        <v>The Knife of Don Juan</v>
      </c>
      <c r="C3564">
        <f>_xlfn.XLOOKUP($B3564,IMDB_Movies_2[movie_title],IMDB_Movies_2[gross])</f>
        <v>3830</v>
      </c>
      <c r="D3564">
        <f>_xlfn.XLOOKUP($B3564,IMDB_Movies_2[movie_title],IMDB_Movies_2[budget])</f>
        <v>1200000</v>
      </c>
      <c r="E3564" s="1">
        <f t="shared" si="55"/>
        <v>-1196170</v>
      </c>
    </row>
    <row r="3565" spans="2:5" x14ac:dyDescent="0.3">
      <c r="B3565" t="str">
        <v>Airborne</v>
      </c>
      <c r="C3565">
        <f>_xlfn.XLOOKUP($B3565,IMDB_Movies_2[movie_title],IMDB_Movies_2[gross])</f>
        <v>2850263</v>
      </c>
      <c r="D3565">
        <f>_xlfn.XLOOKUP($B3565,IMDB_Movies_2[movie_title],IMDB_Movies_2[budget])</f>
        <v>2600000</v>
      </c>
      <c r="E3565" s="1">
        <f t="shared" si="55"/>
        <v>250263</v>
      </c>
    </row>
    <row r="3566" spans="2:5" x14ac:dyDescent="0.3">
      <c r="B3566" t="str">
        <v>Waiting...</v>
      </c>
      <c r="C3566">
        <f>_xlfn.XLOOKUP($B3566,IMDB_Movies_2[movie_title],IMDB_Movies_2[gross])</f>
        <v>16101109</v>
      </c>
      <c r="D3566">
        <f>_xlfn.XLOOKUP($B3566,IMDB_Movies_2[movie_title],IMDB_Movies_2[budget])</f>
        <v>3000000</v>
      </c>
      <c r="E3566" s="1">
        <f t="shared" si="55"/>
        <v>13101109</v>
      </c>
    </row>
    <row r="3567" spans="2:5" x14ac:dyDescent="0.3">
      <c r="B3567" t="str">
        <v>Dead Man's Shoes</v>
      </c>
      <c r="C3567">
        <f>_xlfn.XLOOKUP($B3567,IMDB_Movies_2[movie_title],IMDB_Movies_2[gross])</f>
        <v>6013</v>
      </c>
      <c r="D3567">
        <f>_xlfn.XLOOKUP($B3567,IMDB_Movies_2[movie_title],IMDB_Movies_2[budget])</f>
        <v>695393</v>
      </c>
      <c r="E3567" s="1">
        <f t="shared" si="55"/>
        <v>-689380</v>
      </c>
    </row>
    <row r="3568" spans="2:5" x14ac:dyDescent="0.3">
      <c r="B3568" t="str">
        <v>From a Whisper to a Scream</v>
      </c>
      <c r="C3568">
        <f>_xlfn.XLOOKUP($B3568,IMDB_Movies_2[movie_title],IMDB_Movies_2[gross])</f>
        <v>1400000</v>
      </c>
      <c r="D3568">
        <f>_xlfn.XLOOKUP($B3568,IMDB_Movies_2[movie_title],IMDB_Movies_2[budget])</f>
        <v>1100000</v>
      </c>
      <c r="E3568" s="1">
        <f t="shared" si="55"/>
        <v>300000</v>
      </c>
    </row>
    <row r="3569" spans="2:5" x14ac:dyDescent="0.3">
      <c r="B3569" t="str">
        <v>Dracula: Pages from a Virgin's Diary</v>
      </c>
      <c r="C3569">
        <f>_xlfn.XLOOKUP($B3569,IMDB_Movies_2[movie_title],IMDB_Movies_2[gross])</f>
        <v>39659</v>
      </c>
      <c r="D3569">
        <f>_xlfn.XLOOKUP($B3569,IMDB_Movies_2[movie_title],IMDB_Movies_2[budget])</f>
        <v>1600000</v>
      </c>
      <c r="E3569" s="1">
        <f t="shared" si="55"/>
        <v>-1560341</v>
      </c>
    </row>
    <row r="3570" spans="2:5" x14ac:dyDescent="0.3">
      <c r="B3570" t="str">
        <v>Beyond the Black Rainbow</v>
      </c>
      <c r="C3570">
        <f>_xlfn.XLOOKUP($B3570,IMDB_Movies_2[movie_title],IMDB_Movies_2[gross])</f>
        <v>56129</v>
      </c>
      <c r="D3570">
        <f>_xlfn.XLOOKUP($B3570,IMDB_Movies_2[movie_title],IMDB_Movies_2[budget])</f>
        <v>1100000</v>
      </c>
      <c r="E3570" s="1">
        <f t="shared" si="55"/>
        <v>-1043871</v>
      </c>
    </row>
    <row r="3571" spans="2:5" x14ac:dyDescent="0.3">
      <c r="B3571" t="str">
        <v>The Raid: Redemption</v>
      </c>
      <c r="C3571">
        <f>_xlfn.XLOOKUP($B3571,IMDB_Movies_2[movie_title],IMDB_Movies_2[gross])</f>
        <v>4105123</v>
      </c>
      <c r="D3571">
        <f>_xlfn.XLOOKUP($B3571,IMDB_Movies_2[movie_title],IMDB_Movies_2[budget])</f>
        <v>1100000</v>
      </c>
      <c r="E3571" s="1">
        <f t="shared" si="55"/>
        <v>3005123</v>
      </c>
    </row>
    <row r="3572" spans="2:5" x14ac:dyDescent="0.3">
      <c r="B3572" t="str">
        <v>Rocky</v>
      </c>
      <c r="C3572">
        <f>_xlfn.XLOOKUP($B3572,IMDB_Movies_2[movie_title],IMDB_Movies_2[gross])</f>
        <v>117235247</v>
      </c>
      <c r="D3572">
        <f>_xlfn.XLOOKUP($B3572,IMDB_Movies_2[movie_title],IMDB_Movies_2[budget])</f>
        <v>960000</v>
      </c>
      <c r="E3572" s="1">
        <f t="shared" si="55"/>
        <v>116275247</v>
      </c>
    </row>
    <row r="3573" spans="2:5" x14ac:dyDescent="0.3">
      <c r="B3573" t="str">
        <v>Unfriended</v>
      </c>
      <c r="C3573">
        <f>_xlfn.XLOOKUP($B3573,IMDB_Movies_2[movie_title],IMDB_Movies_2[gross])</f>
        <v>31537320</v>
      </c>
      <c r="D3573">
        <f>_xlfn.XLOOKUP($B3573,IMDB_Movies_2[movie_title],IMDB_Movies_2[budget])</f>
        <v>1000000</v>
      </c>
      <c r="E3573" s="1">
        <f t="shared" si="55"/>
        <v>30537320</v>
      </c>
    </row>
    <row r="3574" spans="2:5" x14ac:dyDescent="0.3">
      <c r="B3574" t="str">
        <v>The Howling</v>
      </c>
      <c r="C3574">
        <f>_xlfn.XLOOKUP($B3574,IMDB_Movies_2[movie_title],IMDB_Movies_2[gross])</f>
        <v>17986000</v>
      </c>
      <c r="D3574">
        <f>_xlfn.XLOOKUP($B3574,IMDB_Movies_2[movie_title],IMDB_Movies_2[budget])</f>
        <v>1000000</v>
      </c>
      <c r="E3574" s="1">
        <f t="shared" si="55"/>
        <v>16986000</v>
      </c>
    </row>
    <row r="3575" spans="2:5" x14ac:dyDescent="0.3">
      <c r="B3575" t="str">
        <v>Dr. No</v>
      </c>
      <c r="C3575">
        <f>_xlfn.XLOOKUP($B3575,IMDB_Movies_2[movie_title],IMDB_Movies_2[gross])</f>
        <v>16067035</v>
      </c>
      <c r="D3575">
        <f>_xlfn.XLOOKUP($B3575,IMDB_Movies_2[movie_title],IMDB_Movies_2[budget])</f>
        <v>1100000</v>
      </c>
      <c r="E3575" s="1">
        <f t="shared" si="55"/>
        <v>14967035</v>
      </c>
    </row>
    <row r="3576" spans="2:5" x14ac:dyDescent="0.3">
      <c r="B3576" t="str">
        <v>Chernobyl Diaries</v>
      </c>
      <c r="C3576">
        <f>_xlfn.XLOOKUP($B3576,IMDB_Movies_2[movie_title],IMDB_Movies_2[gross])</f>
        <v>18112929</v>
      </c>
      <c r="D3576">
        <f>_xlfn.XLOOKUP($B3576,IMDB_Movies_2[movie_title],IMDB_Movies_2[budget])</f>
        <v>1000000</v>
      </c>
      <c r="E3576" s="1">
        <f t="shared" si="55"/>
        <v>17112929</v>
      </c>
    </row>
    <row r="3577" spans="2:5" x14ac:dyDescent="0.3">
      <c r="B3577" t="str">
        <v>Hellraiser</v>
      </c>
      <c r="C3577">
        <f>_xlfn.XLOOKUP($B3577,IMDB_Movies_2[movie_title],IMDB_Movies_2[gross])</f>
        <v>14564027</v>
      </c>
      <c r="D3577">
        <f>_xlfn.XLOOKUP($B3577,IMDB_Movies_2[movie_title],IMDB_Movies_2[budget])</f>
        <v>1000000</v>
      </c>
      <c r="E3577" s="1">
        <f t="shared" si="55"/>
        <v>13564027</v>
      </c>
    </row>
    <row r="3578" spans="2:5" x14ac:dyDescent="0.3">
      <c r="B3578" t="str">
        <v>God's Not Dead 2</v>
      </c>
      <c r="C3578">
        <f>_xlfn.XLOOKUP($B3578,IMDB_Movies_2[movie_title],IMDB_Movies_2[gross])</f>
        <v>20773070</v>
      </c>
      <c r="D3578">
        <f>_xlfn.XLOOKUP($B3578,IMDB_Movies_2[movie_title],IMDB_Movies_2[budget])</f>
        <v>5000000</v>
      </c>
      <c r="E3578" s="1">
        <f t="shared" si="55"/>
        <v>15773070</v>
      </c>
    </row>
    <row r="3579" spans="2:5" x14ac:dyDescent="0.3">
      <c r="B3579" t="str">
        <v>Cry_Wolf</v>
      </c>
      <c r="C3579">
        <f>_xlfn.XLOOKUP($B3579,IMDB_Movies_2[movie_title],IMDB_Movies_2[gross])</f>
        <v>10042266</v>
      </c>
      <c r="D3579">
        <f>_xlfn.XLOOKUP($B3579,IMDB_Movies_2[movie_title],IMDB_Movies_2[budget])</f>
        <v>1000000</v>
      </c>
      <c r="E3579" s="1">
        <f t="shared" si="55"/>
        <v>9042266</v>
      </c>
    </row>
    <row r="3580" spans="2:5" x14ac:dyDescent="0.3">
      <c r="B3580" t="str">
        <v>Godzilla 2000</v>
      </c>
      <c r="C3580">
        <f>_xlfn.XLOOKUP($B3580,IMDB_Movies_2[movie_title],IMDB_Movies_2[gross])</f>
        <v>10037390</v>
      </c>
      <c r="D3580">
        <f>_xlfn.XLOOKUP($B3580,IMDB_Movies_2[movie_title],IMDB_Movies_2[budget])</f>
        <v>1000000000</v>
      </c>
      <c r="E3580" s="1">
        <f t="shared" si="55"/>
        <v>-989962610</v>
      </c>
    </row>
    <row r="3581" spans="2:5" x14ac:dyDescent="0.3">
      <c r="B3581" t="str">
        <v>Blue Valentine</v>
      </c>
      <c r="C3581">
        <f>_xlfn.XLOOKUP($B3581,IMDB_Movies_2[movie_title],IMDB_Movies_2[gross])</f>
        <v>9701559</v>
      </c>
      <c r="D3581">
        <f>_xlfn.XLOOKUP($B3581,IMDB_Movies_2[movie_title],IMDB_Movies_2[budget])</f>
        <v>3500000</v>
      </c>
      <c r="E3581" s="1">
        <f t="shared" si="55"/>
        <v>6201559</v>
      </c>
    </row>
    <row r="3582" spans="2:5" x14ac:dyDescent="0.3">
      <c r="B3582" t="str">
        <v>Transamerica</v>
      </c>
      <c r="C3582">
        <f>_xlfn.XLOOKUP($B3582,IMDB_Movies_2[movie_title],IMDB_Movies_2[gross])</f>
        <v>9013113</v>
      </c>
      <c r="D3582">
        <f>_xlfn.XLOOKUP($B3582,IMDB_Movies_2[movie_title],IMDB_Movies_2[budget])</f>
        <v>1000000</v>
      </c>
      <c r="E3582" s="1">
        <f t="shared" si="55"/>
        <v>8013113</v>
      </c>
    </row>
    <row r="3583" spans="2:5" x14ac:dyDescent="0.3">
      <c r="B3583" t="str">
        <v>The Devil Inside</v>
      </c>
      <c r="C3583">
        <f>_xlfn.XLOOKUP($B3583,IMDB_Movies_2[movie_title],IMDB_Movies_2[gross])</f>
        <v>53245055</v>
      </c>
      <c r="D3583">
        <f>_xlfn.XLOOKUP($B3583,IMDB_Movies_2[movie_title],IMDB_Movies_2[budget])</f>
        <v>1000000</v>
      </c>
      <c r="E3583" s="1">
        <f t="shared" si="55"/>
        <v>52245055</v>
      </c>
    </row>
    <row r="3584" spans="2:5" x14ac:dyDescent="0.3">
      <c r="B3584" t="str">
        <v>Beyond the Valley of the Dolls</v>
      </c>
      <c r="C3584">
        <f>_xlfn.XLOOKUP($B3584,IMDB_Movies_2[movie_title],IMDB_Movies_2[gross])</f>
        <v>9000000</v>
      </c>
      <c r="D3584">
        <f>_xlfn.XLOOKUP($B3584,IMDB_Movies_2[movie_title],IMDB_Movies_2[budget])</f>
        <v>900000</v>
      </c>
      <c r="E3584" s="1">
        <f t="shared" si="55"/>
        <v>8100000</v>
      </c>
    </row>
    <row r="3585" spans="2:5" x14ac:dyDescent="0.3">
      <c r="B3585" t="str">
        <v>The Green Inferno</v>
      </c>
      <c r="C3585">
        <f>_xlfn.XLOOKUP($B3585,IMDB_Movies_2[movie_title],IMDB_Movies_2[gross])</f>
        <v>7186670</v>
      </c>
      <c r="D3585">
        <f>_xlfn.XLOOKUP($B3585,IMDB_Movies_2[movie_title],IMDB_Movies_2[budget])</f>
        <v>6000000</v>
      </c>
      <c r="E3585" s="1">
        <f t="shared" si="55"/>
        <v>1186670</v>
      </c>
    </row>
    <row r="3586" spans="2:5" x14ac:dyDescent="0.3">
      <c r="B3586" t="str">
        <v>The Sessions</v>
      </c>
      <c r="C3586">
        <f>_xlfn.XLOOKUP($B3586,IMDB_Movies_2[movie_title],IMDB_Movies_2[gross])</f>
        <v>5997134</v>
      </c>
      <c r="D3586">
        <f>_xlfn.XLOOKUP($B3586,IMDB_Movies_2[movie_title],IMDB_Movies_2[budget])</f>
        <v>1000000</v>
      </c>
      <c r="E3586" s="1">
        <f t="shared" si="55"/>
        <v>4997134</v>
      </c>
    </row>
    <row r="3587" spans="2:5" x14ac:dyDescent="0.3">
      <c r="B3587" t="str">
        <v>Next Stop Wonderland</v>
      </c>
      <c r="C3587">
        <f>_xlfn.XLOOKUP($B3587,IMDB_Movies_2[movie_title],IMDB_Movies_2[gross])</f>
        <v>3386698</v>
      </c>
      <c r="D3587">
        <f>_xlfn.XLOOKUP($B3587,IMDB_Movies_2[movie_title],IMDB_Movies_2[budget])</f>
        <v>1000000</v>
      </c>
      <c r="E3587" s="1">
        <f t="shared" si="55"/>
        <v>2386698</v>
      </c>
    </row>
    <row r="3588" spans="2:5" x14ac:dyDescent="0.3">
      <c r="B3588" t="str">
        <v>Frozen River</v>
      </c>
      <c r="C3588">
        <f>_xlfn.XLOOKUP($B3588,IMDB_Movies_2[movie_title],IMDB_Movies_2[gross])</f>
        <v>2508841</v>
      </c>
      <c r="D3588">
        <f>_xlfn.XLOOKUP($B3588,IMDB_Movies_2[movie_title],IMDB_Movies_2[budget])</f>
        <v>1000000</v>
      </c>
      <c r="E3588" s="1">
        <f t="shared" si="55"/>
        <v>1508841</v>
      </c>
    </row>
    <row r="3589" spans="2:5" x14ac:dyDescent="0.3">
      <c r="B3589" t="str">
        <v>20 Feet from Stardom</v>
      </c>
      <c r="C3589">
        <f>_xlfn.XLOOKUP($B3589,IMDB_Movies_2[movie_title],IMDB_Movies_2[gross])</f>
        <v>4946250</v>
      </c>
      <c r="D3589">
        <f>_xlfn.XLOOKUP($B3589,IMDB_Movies_2[movie_title],IMDB_Movies_2[budget])</f>
        <v>1000000</v>
      </c>
      <c r="E3589" s="1">
        <f t="shared" ref="E3589:E3652" si="56">C3589-D3589</f>
        <v>3946250</v>
      </c>
    </row>
    <row r="3590" spans="2:5" x14ac:dyDescent="0.3">
      <c r="B3590" t="str">
        <v>Two Girls and a Guy</v>
      </c>
      <c r="C3590">
        <f>_xlfn.XLOOKUP($B3590,IMDB_Movies_2[movie_title],IMDB_Movies_2[gross])</f>
        <v>1950218</v>
      </c>
      <c r="D3590">
        <f>_xlfn.XLOOKUP($B3590,IMDB_Movies_2[movie_title],IMDB_Movies_2[budget])</f>
        <v>1000000</v>
      </c>
      <c r="E3590" s="1">
        <f t="shared" si="56"/>
        <v>950218</v>
      </c>
    </row>
    <row r="3591" spans="2:5" x14ac:dyDescent="0.3">
      <c r="B3591" t="str">
        <v>Walking and Talking</v>
      </c>
      <c r="C3591">
        <f>_xlfn.XLOOKUP($B3591,IMDB_Movies_2[movie_title],IMDB_Movies_2[gross])</f>
        <v>1277257</v>
      </c>
      <c r="D3591">
        <f>_xlfn.XLOOKUP($B3591,IMDB_Movies_2[movie_title],IMDB_Movies_2[budget])</f>
        <v>1000000</v>
      </c>
      <c r="E3591" s="1">
        <f t="shared" si="56"/>
        <v>277257</v>
      </c>
    </row>
    <row r="3592" spans="2:5" x14ac:dyDescent="0.3">
      <c r="B3592" t="str">
        <v>Who Killed the Electric Car?</v>
      </c>
      <c r="C3592">
        <f>_xlfn.XLOOKUP($B3592,IMDB_Movies_2[movie_title],IMDB_Movies_2[gross])</f>
        <v>1677838</v>
      </c>
      <c r="D3592">
        <f>_xlfn.XLOOKUP($B3592,IMDB_Movies_2[movie_title],IMDB_Movies_2[budget])</f>
        <v>1000000</v>
      </c>
      <c r="E3592" s="1">
        <f t="shared" si="56"/>
        <v>677838</v>
      </c>
    </row>
    <row r="3593" spans="2:5" x14ac:dyDescent="0.3">
      <c r="B3593" t="str">
        <v>The Broken Hearts Club: A Romantic Comedy</v>
      </c>
      <c r="C3593">
        <f>_xlfn.XLOOKUP($B3593,IMDB_Movies_2[movie_title],IMDB_Movies_2[gross])</f>
        <v>1744858</v>
      </c>
      <c r="D3593">
        <f>_xlfn.XLOOKUP($B3593,IMDB_Movies_2[movie_title],IMDB_Movies_2[budget])</f>
        <v>1000000</v>
      </c>
      <c r="E3593" s="1">
        <f t="shared" si="56"/>
        <v>744858</v>
      </c>
    </row>
    <row r="3594" spans="2:5" x14ac:dyDescent="0.3">
      <c r="B3594" t="str">
        <v>Slam</v>
      </c>
      <c r="C3594">
        <f>_xlfn.XLOOKUP($B3594,IMDB_Movies_2[movie_title],IMDB_Movies_2[gross])</f>
        <v>982214</v>
      </c>
      <c r="D3594">
        <f>_xlfn.XLOOKUP($B3594,IMDB_Movies_2[movie_title],IMDB_Movies_2[budget])</f>
        <v>1000000</v>
      </c>
      <c r="E3594" s="1">
        <f t="shared" si="56"/>
        <v>-17786</v>
      </c>
    </row>
    <row r="3595" spans="2:5" x14ac:dyDescent="0.3">
      <c r="B3595" t="str">
        <v>Brigham City</v>
      </c>
      <c r="C3595">
        <f>_xlfn.XLOOKUP($B3595,IMDB_Movies_2[movie_title],IMDB_Movies_2[gross])</f>
        <v>798341</v>
      </c>
      <c r="D3595">
        <f>_xlfn.XLOOKUP($B3595,IMDB_Movies_2[movie_title],IMDB_Movies_2[budget])</f>
        <v>1000000</v>
      </c>
      <c r="E3595" s="1">
        <f t="shared" si="56"/>
        <v>-201659</v>
      </c>
    </row>
    <row r="3596" spans="2:5" x14ac:dyDescent="0.3">
      <c r="B3596" t="str">
        <v>Fiza</v>
      </c>
      <c r="C3596">
        <f>_xlfn.XLOOKUP($B3596,IMDB_Movies_2[movie_title],IMDB_Movies_2[gross])</f>
        <v>610991</v>
      </c>
      <c r="D3596">
        <f>_xlfn.XLOOKUP($B3596,IMDB_Movies_2[movie_title],IMDB_Movies_2[budget])</f>
        <v>1000000</v>
      </c>
      <c r="E3596" s="1">
        <f t="shared" si="56"/>
        <v>-389009</v>
      </c>
    </row>
    <row r="3597" spans="2:5" x14ac:dyDescent="0.3">
      <c r="B3597" t="str">
        <v>Orgazmo</v>
      </c>
      <c r="C3597">
        <f>_xlfn.XLOOKUP($B3597,IMDB_Movies_2[movie_title],IMDB_Movies_2[gross])</f>
        <v>582024</v>
      </c>
      <c r="D3597">
        <f>_xlfn.XLOOKUP($B3597,IMDB_Movies_2[movie_title],IMDB_Movies_2[budget])</f>
        <v>1000000</v>
      </c>
      <c r="E3597" s="1">
        <f t="shared" si="56"/>
        <v>-417976</v>
      </c>
    </row>
    <row r="3598" spans="2:5" x14ac:dyDescent="0.3">
      <c r="B3598" t="str">
        <v>All the Real Girls</v>
      </c>
      <c r="C3598">
        <f>_xlfn.XLOOKUP($B3598,IMDB_Movies_2[movie_title],IMDB_Movies_2[gross])</f>
        <v>548712</v>
      </c>
      <c r="D3598">
        <f>_xlfn.XLOOKUP($B3598,IMDB_Movies_2[movie_title],IMDB_Movies_2[budget])</f>
        <v>2500000</v>
      </c>
      <c r="E3598" s="1">
        <f t="shared" si="56"/>
        <v>-1951288</v>
      </c>
    </row>
    <row r="3599" spans="2:5" x14ac:dyDescent="0.3">
      <c r="B3599" t="str">
        <v>Dream with the Fishes</v>
      </c>
      <c r="C3599">
        <f>_xlfn.XLOOKUP($B3599,IMDB_Movies_2[movie_title],IMDB_Movies_2[gross])</f>
        <v>464655</v>
      </c>
      <c r="D3599">
        <f>_xlfn.XLOOKUP($B3599,IMDB_Movies_2[movie_title],IMDB_Movies_2[budget])</f>
        <v>1000000</v>
      </c>
      <c r="E3599" s="1">
        <f t="shared" si="56"/>
        <v>-535345</v>
      </c>
    </row>
    <row r="3600" spans="2:5" x14ac:dyDescent="0.3">
      <c r="B3600" t="str">
        <v>Blue Car</v>
      </c>
      <c r="C3600">
        <f>_xlfn.XLOOKUP($B3600,IMDB_Movies_2[movie_title],IMDB_Movies_2[gross])</f>
        <v>464126</v>
      </c>
      <c r="D3600">
        <f>_xlfn.XLOOKUP($B3600,IMDB_Movies_2[movie_title],IMDB_Movies_2[budget])</f>
        <v>1000000</v>
      </c>
      <c r="E3600" s="1">
        <f t="shared" si="56"/>
        <v>-535874</v>
      </c>
    </row>
    <row r="3601" spans="2:5" x14ac:dyDescent="0.3">
      <c r="B3601" t="str">
        <v>Luminarias</v>
      </c>
      <c r="C3601">
        <f>_xlfn.XLOOKUP($B3601,IMDB_Movies_2[movie_title],IMDB_Movies_2[gross])</f>
        <v>428535</v>
      </c>
      <c r="D3601">
        <f>_xlfn.XLOOKUP($B3601,IMDB_Movies_2[movie_title],IMDB_Movies_2[budget])</f>
        <v>1000000</v>
      </c>
      <c r="E3601" s="1">
        <f t="shared" si="56"/>
        <v>-571465</v>
      </c>
    </row>
    <row r="3602" spans="2:5" x14ac:dyDescent="0.3">
      <c r="B3602" t="str">
        <v>Wristcutters: A Love Story</v>
      </c>
      <c r="C3602">
        <f>_xlfn.XLOOKUP($B3602,IMDB_Movies_2[movie_title],IMDB_Movies_2[gross])</f>
        <v>104077</v>
      </c>
      <c r="D3602">
        <f>_xlfn.XLOOKUP($B3602,IMDB_Movies_2[movie_title],IMDB_Movies_2[budget])</f>
        <v>1000000</v>
      </c>
      <c r="E3602" s="1">
        <f t="shared" si="56"/>
        <v>-895923</v>
      </c>
    </row>
    <row r="3603" spans="2:5" x14ac:dyDescent="0.3">
      <c r="B3603" t="str">
        <v>The Battle of Shaker Heights</v>
      </c>
      <c r="C3603">
        <f>_xlfn.XLOOKUP($B3603,IMDB_Movies_2[movie_title],IMDB_Movies_2[gross])</f>
        <v>279282</v>
      </c>
      <c r="D3603">
        <f>_xlfn.XLOOKUP($B3603,IMDB_Movies_2[movie_title],IMDB_Movies_2[budget])</f>
        <v>1000000</v>
      </c>
      <c r="E3603" s="1">
        <f t="shared" si="56"/>
        <v>-720718</v>
      </c>
    </row>
    <row r="3604" spans="2:5" x14ac:dyDescent="0.3">
      <c r="B3604" t="str">
        <v>The Act of Killing</v>
      </c>
      <c r="C3604">
        <f>_xlfn.XLOOKUP($B3604,IMDB_Movies_2[movie_title],IMDB_Movies_2[gross])</f>
        <v>484221</v>
      </c>
      <c r="D3604">
        <f>_xlfn.XLOOKUP($B3604,IMDB_Movies_2[movie_title],IMDB_Movies_2[budget])</f>
        <v>1000000</v>
      </c>
      <c r="E3604" s="1">
        <f t="shared" si="56"/>
        <v>-515779</v>
      </c>
    </row>
    <row r="3605" spans="2:5" x14ac:dyDescent="0.3">
      <c r="B3605" t="str">
        <v>Taxi to the Dark Side</v>
      </c>
      <c r="C3605">
        <f>_xlfn.XLOOKUP($B3605,IMDB_Movies_2[movie_title],IMDB_Movies_2[gross])</f>
        <v>274661</v>
      </c>
      <c r="D3605">
        <f>_xlfn.XLOOKUP($B3605,IMDB_Movies_2[movie_title],IMDB_Movies_2[budget])</f>
        <v>1000000</v>
      </c>
      <c r="E3605" s="1">
        <f t="shared" si="56"/>
        <v>-725339</v>
      </c>
    </row>
    <row r="3606" spans="2:5" x14ac:dyDescent="0.3">
      <c r="B3606" t="str">
        <v>Once in a Lifetime: The Extraordinary Story of the New York Cosmos</v>
      </c>
      <c r="C3606">
        <f>_xlfn.XLOOKUP($B3606,IMDB_Movies_2[movie_title],IMDB_Movies_2[gross])</f>
        <v>144431</v>
      </c>
      <c r="D3606">
        <f>_xlfn.XLOOKUP($B3606,IMDB_Movies_2[movie_title],IMDB_Movies_2[budget])</f>
        <v>1000000</v>
      </c>
      <c r="E3606" s="1">
        <f t="shared" si="56"/>
        <v>-855569</v>
      </c>
    </row>
    <row r="3607" spans="2:5" x14ac:dyDescent="0.3">
      <c r="B3607" t="str">
        <v>Antarctica: A Year on Ice</v>
      </c>
      <c r="C3607">
        <f>_xlfn.XLOOKUP($B3607,IMDB_Movies_2[movie_title],IMDB_Movies_2[gross])</f>
        <v>287761</v>
      </c>
      <c r="D3607">
        <f>_xlfn.XLOOKUP($B3607,IMDB_Movies_2[movie_title],IMDB_Movies_2[budget])</f>
        <v>1000000</v>
      </c>
      <c r="E3607" s="1">
        <f t="shared" si="56"/>
        <v>-712239</v>
      </c>
    </row>
    <row r="3608" spans="2:5" x14ac:dyDescent="0.3">
      <c r="B3608" t="str">
        <v>A Lego Brickumentary</v>
      </c>
      <c r="C3608">
        <f>_xlfn.XLOOKUP($B3608,IMDB_Movies_2[movie_title],IMDB_Movies_2[gross])</f>
        <v>100240</v>
      </c>
      <c r="D3608">
        <f>_xlfn.XLOOKUP($B3608,IMDB_Movies_2[movie_title],IMDB_Movies_2[budget])</f>
        <v>1000000</v>
      </c>
      <c r="E3608" s="1">
        <f t="shared" si="56"/>
        <v>-899760</v>
      </c>
    </row>
    <row r="3609" spans="2:5" x14ac:dyDescent="0.3">
      <c r="B3609" t="str">
        <v>Hardflip</v>
      </c>
      <c r="C3609">
        <f>_xlfn.XLOOKUP($B3609,IMDB_Movies_2[movie_title],IMDB_Movies_2[gross])</f>
        <v>96734</v>
      </c>
      <c r="D3609">
        <f>_xlfn.XLOOKUP($B3609,IMDB_Movies_2[movie_title],IMDB_Movies_2[budget])</f>
        <v>1000000</v>
      </c>
      <c r="E3609" s="1">
        <f t="shared" si="56"/>
        <v>-903266</v>
      </c>
    </row>
    <row r="3610" spans="2:5" x14ac:dyDescent="0.3">
      <c r="B3610" t="str">
        <v>Chocolate: Deep Dark Secrets</v>
      </c>
      <c r="C3610">
        <f>_xlfn.XLOOKUP($B3610,IMDB_Movies_2[movie_title],IMDB_Movies_2[gross])</f>
        <v>49000</v>
      </c>
      <c r="D3610">
        <f>_xlfn.XLOOKUP($B3610,IMDB_Movies_2[movie_title],IMDB_Movies_2[budget])</f>
        <v>1500000</v>
      </c>
      <c r="E3610" s="1">
        <f t="shared" si="56"/>
        <v>-1451000</v>
      </c>
    </row>
    <row r="3611" spans="2:5" x14ac:dyDescent="0.3">
      <c r="B3611" t="str">
        <v>The House of the Devil</v>
      </c>
      <c r="C3611">
        <f>_xlfn.XLOOKUP($B3611,IMDB_Movies_2[movie_title],IMDB_Movies_2[gross])</f>
        <v>100659</v>
      </c>
      <c r="D3611">
        <f>_xlfn.XLOOKUP($B3611,IMDB_Movies_2[movie_title],IMDB_Movies_2[budget])</f>
        <v>900000</v>
      </c>
      <c r="E3611" s="1">
        <f t="shared" si="56"/>
        <v>-799341</v>
      </c>
    </row>
    <row r="3612" spans="2:5" x14ac:dyDescent="0.3">
      <c r="B3612" t="str">
        <v>The Perfect Host</v>
      </c>
      <c r="C3612">
        <f>_xlfn.XLOOKUP($B3612,IMDB_Movies_2[movie_title],IMDB_Movies_2[gross])</f>
        <v>48430</v>
      </c>
      <c r="D3612">
        <f>_xlfn.XLOOKUP($B3612,IMDB_Movies_2[movie_title],IMDB_Movies_2[budget])</f>
        <v>500000</v>
      </c>
      <c r="E3612" s="1">
        <f t="shared" si="56"/>
        <v>-451570</v>
      </c>
    </row>
    <row r="3613" spans="2:5" x14ac:dyDescent="0.3">
      <c r="B3613" t="str">
        <v>Safe Men</v>
      </c>
      <c r="C3613">
        <f>_xlfn.XLOOKUP($B3613,IMDB_Movies_2[movie_title],IMDB_Movies_2[gross])</f>
        <v>21210</v>
      </c>
      <c r="D3613">
        <f>_xlfn.XLOOKUP($B3613,IMDB_Movies_2[movie_title],IMDB_Movies_2[budget])</f>
        <v>1000000</v>
      </c>
      <c r="E3613" s="1">
        <f t="shared" si="56"/>
        <v>-978790</v>
      </c>
    </row>
    <row r="3614" spans="2:5" x14ac:dyDescent="0.3">
      <c r="B3614" t="str">
        <v>The Specials</v>
      </c>
      <c r="C3614">
        <f>_xlfn.XLOOKUP($B3614,IMDB_Movies_2[movie_title],IMDB_Movies_2[gross])</f>
        <v>12996</v>
      </c>
      <c r="D3614">
        <f>_xlfn.XLOOKUP($B3614,IMDB_Movies_2[movie_title],IMDB_Movies_2[budget])</f>
        <v>1000000</v>
      </c>
      <c r="E3614" s="1">
        <f t="shared" si="56"/>
        <v>-987004</v>
      </c>
    </row>
    <row r="3615" spans="2:5" x14ac:dyDescent="0.3">
      <c r="B3615" t="str">
        <v>Alone with Her</v>
      </c>
      <c r="C3615">
        <f>_xlfn.XLOOKUP($B3615,IMDB_Movies_2[movie_title],IMDB_Movies_2[gross])</f>
        <v>10018</v>
      </c>
      <c r="D3615">
        <f>_xlfn.XLOOKUP($B3615,IMDB_Movies_2[movie_title],IMDB_Movies_2[budget])</f>
        <v>1000000</v>
      </c>
      <c r="E3615" s="1">
        <f t="shared" si="56"/>
        <v>-989982</v>
      </c>
    </row>
    <row r="3616" spans="2:5" x14ac:dyDescent="0.3">
      <c r="B3616" t="str">
        <v>Creative Control</v>
      </c>
      <c r="C3616">
        <f>_xlfn.XLOOKUP($B3616,IMDB_Movies_2[movie_title],IMDB_Movies_2[gross])</f>
        <v>62480</v>
      </c>
      <c r="D3616">
        <f>_xlfn.XLOOKUP($B3616,IMDB_Movies_2[movie_title],IMDB_Movies_2[budget])</f>
        <v>1000000</v>
      </c>
      <c r="E3616" s="1">
        <f t="shared" si="56"/>
        <v>-937520</v>
      </c>
    </row>
    <row r="3617" spans="2:5" x14ac:dyDescent="0.3">
      <c r="B3617" t="str">
        <v>Special</v>
      </c>
      <c r="C3617">
        <f>_xlfn.XLOOKUP($B3617,IMDB_Movies_2[movie_title],IMDB_Movies_2[gross])</f>
        <v>6387</v>
      </c>
      <c r="D3617">
        <f>_xlfn.XLOOKUP($B3617,IMDB_Movies_2[movie_title],IMDB_Movies_2[budget])</f>
        <v>1000000</v>
      </c>
      <c r="E3617" s="1">
        <f t="shared" si="56"/>
        <v>-993613</v>
      </c>
    </row>
    <row r="3618" spans="2:5" x14ac:dyDescent="0.3">
      <c r="B3618" t="str">
        <v>In Her Line of Fire</v>
      </c>
      <c r="C3618">
        <f>_xlfn.XLOOKUP($B3618,IMDB_Movies_2[movie_title],IMDB_Movies_2[gross])</f>
        <v>721</v>
      </c>
      <c r="D3618">
        <f>_xlfn.XLOOKUP($B3618,IMDB_Movies_2[movie_title],IMDB_Movies_2[budget])</f>
        <v>1000000</v>
      </c>
      <c r="E3618" s="1">
        <f t="shared" si="56"/>
        <v>-999279</v>
      </c>
    </row>
    <row r="3619" spans="2:5" x14ac:dyDescent="0.3">
      <c r="B3619" t="str">
        <v>The Jimmy Show</v>
      </c>
      <c r="C3619">
        <f>_xlfn.XLOOKUP($B3619,IMDB_Movies_2[movie_title],IMDB_Movies_2[gross])</f>
        <v>703</v>
      </c>
      <c r="D3619">
        <f>_xlfn.XLOOKUP($B3619,IMDB_Movies_2[movie_title],IMDB_Movies_2[budget])</f>
        <v>1500000</v>
      </c>
      <c r="E3619" s="1">
        <f t="shared" si="56"/>
        <v>-1499297</v>
      </c>
    </row>
    <row r="3620" spans="2:5" x14ac:dyDescent="0.3">
      <c r="B3620" t="str">
        <v>On the Waterfront</v>
      </c>
      <c r="C3620">
        <f>_xlfn.XLOOKUP($B3620,IMDB_Movies_2[movie_title],IMDB_Movies_2[gross])</f>
        <v>9600000</v>
      </c>
      <c r="D3620">
        <f>_xlfn.XLOOKUP($B3620,IMDB_Movies_2[movie_title],IMDB_Movies_2[budget])</f>
        <v>910000</v>
      </c>
      <c r="E3620" s="1">
        <f t="shared" si="56"/>
        <v>8690000</v>
      </c>
    </row>
    <row r="3621" spans="2:5" x14ac:dyDescent="0.3">
      <c r="B3621" t="str">
        <v>L!fe Happens</v>
      </c>
      <c r="C3621">
        <f>_xlfn.XLOOKUP($B3621,IMDB_Movies_2[movie_title],IMDB_Movies_2[gross])</f>
        <v>20186</v>
      </c>
      <c r="D3621">
        <f>_xlfn.XLOOKUP($B3621,IMDB_Movies_2[movie_title],IMDB_Movies_2[budget])</f>
        <v>930000</v>
      </c>
      <c r="E3621" s="1">
        <f t="shared" si="56"/>
        <v>-909814</v>
      </c>
    </row>
    <row r="3622" spans="2:5" x14ac:dyDescent="0.3">
      <c r="B3622" t="str">
        <v>4 Months, 3 Weeks and 2 Days</v>
      </c>
      <c r="C3622">
        <f>_xlfn.XLOOKUP($B3622,IMDB_Movies_2[movie_title],IMDB_Movies_2[gross])</f>
        <v>1185783</v>
      </c>
      <c r="D3622">
        <f>_xlfn.XLOOKUP($B3622,IMDB_Movies_2[movie_title],IMDB_Movies_2[budget])</f>
        <v>590000</v>
      </c>
      <c r="E3622" s="1">
        <f t="shared" si="56"/>
        <v>595783</v>
      </c>
    </row>
    <row r="3623" spans="2:5" x14ac:dyDescent="0.3">
      <c r="B3623" t="str">
        <v>Hard Candy</v>
      </c>
      <c r="C3623">
        <f>_xlfn.XLOOKUP($B3623,IMDB_Movies_2[movie_title],IMDB_Movies_2[gross])</f>
        <v>1007962</v>
      </c>
      <c r="D3623">
        <f>_xlfn.XLOOKUP($B3623,IMDB_Movies_2[movie_title],IMDB_Movies_2[budget])</f>
        <v>950000</v>
      </c>
      <c r="E3623" s="1">
        <f t="shared" si="56"/>
        <v>57962</v>
      </c>
    </row>
    <row r="3624" spans="2:5" x14ac:dyDescent="0.3">
      <c r="B3624" t="str">
        <v>The Quiet</v>
      </c>
      <c r="C3624">
        <f>_xlfn.XLOOKUP($B3624,IMDB_Movies_2[movie_title],IMDB_Movies_2[gross])</f>
        <v>381186</v>
      </c>
      <c r="D3624">
        <f>_xlfn.XLOOKUP($B3624,IMDB_Movies_2[movie_title],IMDB_Movies_2[budget])</f>
        <v>900000</v>
      </c>
      <c r="E3624" s="1">
        <f t="shared" si="56"/>
        <v>-518814</v>
      </c>
    </row>
    <row r="3625" spans="2:5" x14ac:dyDescent="0.3">
      <c r="B3625" t="str">
        <v>Fruitvale Station</v>
      </c>
      <c r="C3625">
        <f>_xlfn.XLOOKUP($B3625,IMDB_Movies_2[movie_title],IMDB_Movies_2[gross])</f>
        <v>16097842</v>
      </c>
      <c r="D3625">
        <f>_xlfn.XLOOKUP($B3625,IMDB_Movies_2[movie_title],IMDB_Movies_2[budget])</f>
        <v>900000</v>
      </c>
      <c r="E3625" s="1">
        <f t="shared" si="56"/>
        <v>15197842</v>
      </c>
    </row>
    <row r="3626" spans="2:5" x14ac:dyDescent="0.3">
      <c r="B3626" t="str">
        <v>The Brass Teapot</v>
      </c>
      <c r="C3626">
        <f>_xlfn.XLOOKUP($B3626,IMDB_Movies_2[movie_title],IMDB_Movies_2[gross])</f>
        <v>6643</v>
      </c>
      <c r="D3626">
        <f>_xlfn.XLOOKUP($B3626,IMDB_Movies_2[movie_title],IMDB_Movies_2[budget])</f>
        <v>900000</v>
      </c>
      <c r="E3626" s="1">
        <f t="shared" si="56"/>
        <v>-893357</v>
      </c>
    </row>
    <row r="3627" spans="2:5" x14ac:dyDescent="0.3">
      <c r="B3627" t="str">
        <v>The Hammer</v>
      </c>
      <c r="C3627">
        <f>_xlfn.XLOOKUP($B3627,IMDB_Movies_2[movie_title],IMDB_Movies_2[gross])</f>
        <v>442638</v>
      </c>
      <c r="D3627">
        <f>_xlfn.XLOOKUP($B3627,IMDB_Movies_2[movie_title],IMDB_Movies_2[budget])</f>
        <v>850000</v>
      </c>
      <c r="E3627" s="1">
        <f t="shared" si="56"/>
        <v>-407362</v>
      </c>
    </row>
    <row r="3628" spans="2:5" x14ac:dyDescent="0.3">
      <c r="B3628" t="str">
        <v>Latter Days</v>
      </c>
      <c r="C3628">
        <f>_xlfn.XLOOKUP($B3628,IMDB_Movies_2[movie_title],IMDB_Movies_2[gross])</f>
        <v>819939</v>
      </c>
      <c r="D3628">
        <f>_xlfn.XLOOKUP($B3628,IMDB_Movies_2[movie_title],IMDB_Movies_2[budget])</f>
        <v>850000</v>
      </c>
      <c r="E3628" s="1">
        <f t="shared" si="56"/>
        <v>-30061</v>
      </c>
    </row>
    <row r="3629" spans="2:5" x14ac:dyDescent="0.3">
      <c r="B3629" t="str">
        <v>For a Good Time, Call...</v>
      </c>
      <c r="C3629">
        <f>_xlfn.XLOOKUP($B3629,IMDB_Movies_2[movie_title],IMDB_Movies_2[gross])</f>
        <v>1243961</v>
      </c>
      <c r="D3629">
        <f>_xlfn.XLOOKUP($B3629,IMDB_Movies_2[movie_title],IMDB_Movies_2[budget])</f>
        <v>850000</v>
      </c>
      <c r="E3629" s="1">
        <f t="shared" si="56"/>
        <v>393961</v>
      </c>
    </row>
    <row r="3630" spans="2:5" x14ac:dyDescent="0.3">
      <c r="B3630" t="str">
        <v>Time Changer</v>
      </c>
      <c r="C3630">
        <f>_xlfn.XLOOKUP($B3630,IMDB_Movies_2[movie_title],IMDB_Movies_2[gross])</f>
        <v>15278</v>
      </c>
      <c r="D3630">
        <f>_xlfn.XLOOKUP($B3630,IMDB_Movies_2[movie_title],IMDB_Movies_2[budget])</f>
        <v>825000</v>
      </c>
      <c r="E3630" s="1">
        <f t="shared" si="56"/>
        <v>-809722</v>
      </c>
    </row>
    <row r="3631" spans="2:5" x14ac:dyDescent="0.3">
      <c r="B3631" t="str">
        <v>A Separation</v>
      </c>
      <c r="C3631">
        <f>_xlfn.XLOOKUP($B3631,IMDB_Movies_2[movie_title],IMDB_Movies_2[gross])</f>
        <v>7098492</v>
      </c>
      <c r="D3631">
        <f>_xlfn.XLOOKUP($B3631,IMDB_Movies_2[movie_title],IMDB_Movies_2[budget])</f>
        <v>500000</v>
      </c>
      <c r="E3631" s="1">
        <f t="shared" si="56"/>
        <v>6598492</v>
      </c>
    </row>
    <row r="3632" spans="2:5" x14ac:dyDescent="0.3">
      <c r="B3632" t="str">
        <v>Welcome to the Dollhouse</v>
      </c>
      <c r="C3632">
        <f>_xlfn.XLOOKUP($B3632,IMDB_Movies_2[movie_title],IMDB_Movies_2[gross])</f>
        <v>4771000</v>
      </c>
      <c r="D3632">
        <f>_xlfn.XLOOKUP($B3632,IMDB_Movies_2[movie_title],IMDB_Movies_2[budget])</f>
        <v>800000</v>
      </c>
      <c r="E3632" s="1">
        <f t="shared" si="56"/>
        <v>3971000</v>
      </c>
    </row>
    <row r="3633" spans="2:5" x14ac:dyDescent="0.3">
      <c r="B3633" t="str">
        <v>Ruby in Paradise</v>
      </c>
      <c r="C3633">
        <f>_xlfn.XLOOKUP($B3633,IMDB_Movies_2[movie_title],IMDB_Movies_2[gross])</f>
        <v>1001437</v>
      </c>
      <c r="D3633">
        <f>_xlfn.XLOOKUP($B3633,IMDB_Movies_2[movie_title],IMDB_Movies_2[budget])</f>
        <v>800000</v>
      </c>
      <c r="E3633" s="1">
        <f t="shared" si="56"/>
        <v>201437</v>
      </c>
    </row>
    <row r="3634" spans="2:5" x14ac:dyDescent="0.3">
      <c r="B3634" t="str">
        <v>Raising Victor Vargas</v>
      </c>
      <c r="C3634">
        <f>_xlfn.XLOOKUP($B3634,IMDB_Movies_2[movie_title],IMDB_Movies_2[gross])</f>
        <v>2073984</v>
      </c>
      <c r="D3634">
        <f>_xlfn.XLOOKUP($B3634,IMDB_Movies_2[movie_title],IMDB_Movies_2[budget])</f>
        <v>800000</v>
      </c>
      <c r="E3634" s="1">
        <f t="shared" si="56"/>
        <v>1273984</v>
      </c>
    </row>
    <row r="3635" spans="2:5" x14ac:dyDescent="0.3">
      <c r="B3635" t="str">
        <v>Deterrence</v>
      </c>
      <c r="C3635">
        <f>_xlfn.XLOOKUP($B3635,IMDB_Movies_2[movie_title],IMDB_Movies_2[gross])</f>
        <v>144583</v>
      </c>
      <c r="D3635">
        <f>_xlfn.XLOOKUP($B3635,IMDB_Movies_2[movie_title],IMDB_Movies_2[budget])</f>
        <v>800000</v>
      </c>
      <c r="E3635" s="1">
        <f t="shared" si="56"/>
        <v>-655417</v>
      </c>
    </row>
    <row r="3636" spans="2:5" x14ac:dyDescent="0.3">
      <c r="B3636" t="str">
        <v>Not Cool</v>
      </c>
      <c r="C3636">
        <f>_xlfn.XLOOKUP($B3636,IMDB_Movies_2[movie_title],IMDB_Movies_2[gross])</f>
        <v>35688</v>
      </c>
      <c r="D3636">
        <f>_xlfn.XLOOKUP($B3636,IMDB_Movies_2[movie_title],IMDB_Movies_2[budget])</f>
        <v>600000</v>
      </c>
      <c r="E3636" s="1">
        <f t="shared" si="56"/>
        <v>-564312</v>
      </c>
    </row>
    <row r="3637" spans="2:5" x14ac:dyDescent="0.3">
      <c r="B3637" t="str">
        <v>Dead Snow</v>
      </c>
      <c r="C3637">
        <f>_xlfn.XLOOKUP($B3637,IMDB_Movies_2[movie_title],IMDB_Movies_2[gross])</f>
        <v>41709</v>
      </c>
      <c r="D3637">
        <f>_xlfn.XLOOKUP($B3637,IMDB_Movies_2[movie_title],IMDB_Movies_2[budget])</f>
        <v>800000</v>
      </c>
      <c r="E3637" s="1">
        <f t="shared" si="56"/>
        <v>-758291</v>
      </c>
    </row>
    <row r="3638" spans="2:5" x14ac:dyDescent="0.3">
      <c r="B3638" t="str">
        <v>Saints and Soldiers</v>
      </c>
      <c r="C3638">
        <f>_xlfn.XLOOKUP($B3638,IMDB_Movies_2[movie_title],IMDB_Movies_2[gross])</f>
        <v>1310270</v>
      </c>
      <c r="D3638">
        <f>_xlfn.XLOOKUP($B3638,IMDB_Movies_2[movie_title],IMDB_Movies_2[budget])</f>
        <v>780000</v>
      </c>
      <c r="E3638" s="1">
        <f t="shared" si="56"/>
        <v>530270</v>
      </c>
    </row>
    <row r="3639" spans="2:5" x14ac:dyDescent="0.3">
      <c r="B3639" t="str">
        <v>American Graffiti</v>
      </c>
      <c r="C3639">
        <f>_xlfn.XLOOKUP($B3639,IMDB_Movies_2[movie_title],IMDB_Movies_2[gross])</f>
        <v>115000000</v>
      </c>
      <c r="D3639">
        <f>_xlfn.XLOOKUP($B3639,IMDB_Movies_2[movie_title],IMDB_Movies_2[budget])</f>
        <v>777000</v>
      </c>
      <c r="E3639" s="1">
        <f t="shared" si="56"/>
        <v>114223000</v>
      </c>
    </row>
    <row r="3640" spans="2:5" x14ac:dyDescent="0.3">
      <c r="B3640" t="str">
        <v>Aqua Teen Hunger Force Colon Movie Film for Theaters</v>
      </c>
      <c r="C3640">
        <f>_xlfn.XLOOKUP($B3640,IMDB_Movies_2[movie_title],IMDB_Movies_2[gross])</f>
        <v>5518918</v>
      </c>
      <c r="D3640">
        <f>_xlfn.XLOOKUP($B3640,IMDB_Movies_2[movie_title],IMDB_Movies_2[budget])</f>
        <v>750000</v>
      </c>
      <c r="E3640" s="1">
        <f t="shared" si="56"/>
        <v>4768918</v>
      </c>
    </row>
    <row r="3641" spans="2:5" x14ac:dyDescent="0.3">
      <c r="B3641" t="str">
        <v>Safety Not Guaranteed</v>
      </c>
      <c r="C3641">
        <f>_xlfn.XLOOKUP($B3641,IMDB_Movies_2[movie_title],IMDB_Movies_2[gross])</f>
        <v>4007792</v>
      </c>
      <c r="D3641">
        <f>_xlfn.XLOOKUP($B3641,IMDB_Movies_2[movie_title],IMDB_Movies_2[budget])</f>
        <v>750000</v>
      </c>
      <c r="E3641" s="1">
        <f t="shared" si="56"/>
        <v>3257792</v>
      </c>
    </row>
    <row r="3642" spans="2:5" x14ac:dyDescent="0.3">
      <c r="B3642" t="str">
        <v>Kill List</v>
      </c>
      <c r="C3642">
        <f>_xlfn.XLOOKUP($B3642,IMDB_Movies_2[movie_title],IMDB_Movies_2[gross])</f>
        <v>26297</v>
      </c>
      <c r="D3642">
        <f>_xlfn.XLOOKUP($B3642,IMDB_Movies_2[movie_title],IMDB_Movies_2[budget])</f>
        <v>500000</v>
      </c>
      <c r="E3642" s="1">
        <f t="shared" si="56"/>
        <v>-473703</v>
      </c>
    </row>
    <row r="3643" spans="2:5" x14ac:dyDescent="0.3">
      <c r="B3643" t="str">
        <v>The Innkeepers</v>
      </c>
      <c r="C3643">
        <f>_xlfn.XLOOKUP($B3643,IMDB_Movies_2[movie_title],IMDB_Movies_2[gross])</f>
        <v>77501</v>
      </c>
      <c r="D3643">
        <f>_xlfn.XLOOKUP($B3643,IMDB_Movies_2[movie_title],IMDB_Movies_2[budget])</f>
        <v>750000</v>
      </c>
      <c r="E3643" s="1">
        <f t="shared" si="56"/>
        <v>-672499</v>
      </c>
    </row>
    <row r="3644" spans="2:5" x14ac:dyDescent="0.3">
      <c r="B3644" t="str">
        <v>Interview with the Assassin</v>
      </c>
      <c r="C3644">
        <f>_xlfn.XLOOKUP($B3644,IMDB_Movies_2[movie_title],IMDB_Movies_2[gross])</f>
        <v>47329</v>
      </c>
      <c r="D3644">
        <f>_xlfn.XLOOKUP($B3644,IMDB_Movies_2[movie_title],IMDB_Movies_2[budget])</f>
        <v>750000</v>
      </c>
      <c r="E3644" s="1">
        <f t="shared" si="56"/>
        <v>-702671</v>
      </c>
    </row>
    <row r="3645" spans="2:5" x14ac:dyDescent="0.3">
      <c r="B3645" t="str">
        <v>Donkey Punch</v>
      </c>
      <c r="C3645">
        <f>_xlfn.XLOOKUP($B3645,IMDB_Movies_2[movie_title],IMDB_Movies_2[gross])</f>
        <v>18378</v>
      </c>
      <c r="D3645">
        <f>_xlfn.XLOOKUP($B3645,IMDB_Movies_2[movie_title],IMDB_Movies_2[budget])</f>
        <v>900000</v>
      </c>
      <c r="E3645" s="1">
        <f t="shared" si="56"/>
        <v>-881622</v>
      </c>
    </row>
    <row r="3646" spans="2:5" x14ac:dyDescent="0.3">
      <c r="B3646" t="str">
        <v>Hoop Dreams</v>
      </c>
      <c r="C3646">
        <f>_xlfn.XLOOKUP($B3646,IMDB_Movies_2[movie_title],IMDB_Movies_2[gross])</f>
        <v>7830611</v>
      </c>
      <c r="D3646">
        <f>_xlfn.XLOOKUP($B3646,IMDB_Movies_2[movie_title],IMDB_Movies_2[budget])</f>
        <v>700000</v>
      </c>
      <c r="E3646" s="1">
        <f t="shared" si="56"/>
        <v>7130611</v>
      </c>
    </row>
    <row r="3647" spans="2:5" x14ac:dyDescent="0.3">
      <c r="B3647" t="str">
        <v>L.I.E.</v>
      </c>
      <c r="C3647">
        <f>_xlfn.XLOOKUP($B3647,IMDB_Movies_2[movie_title],IMDB_Movies_2[gross])</f>
        <v>1141829</v>
      </c>
      <c r="D3647">
        <f>_xlfn.XLOOKUP($B3647,IMDB_Movies_2[movie_title],IMDB_Movies_2[budget])</f>
        <v>700000</v>
      </c>
      <c r="E3647" s="1">
        <f t="shared" si="56"/>
        <v>441829</v>
      </c>
    </row>
    <row r="3648" spans="2:5" x14ac:dyDescent="0.3">
      <c r="B3648" t="str">
        <v>Half Nelson</v>
      </c>
      <c r="C3648">
        <f>_xlfn.XLOOKUP($B3648,IMDB_Movies_2[movie_title],IMDB_Movies_2[gross])</f>
        <v>2694973</v>
      </c>
      <c r="D3648">
        <f>_xlfn.XLOOKUP($B3648,IMDB_Movies_2[movie_title],IMDB_Movies_2[budget])</f>
        <v>700000</v>
      </c>
      <c r="E3648" s="1">
        <f t="shared" si="56"/>
        <v>1994973</v>
      </c>
    </row>
    <row r="3649" spans="2:5" x14ac:dyDescent="0.3">
      <c r="B3649" t="str">
        <v>Naturally Native</v>
      </c>
      <c r="C3649">
        <f>_xlfn.XLOOKUP($B3649,IMDB_Movies_2[movie_title],IMDB_Movies_2[gross])</f>
        <v>10508</v>
      </c>
      <c r="D3649">
        <f>_xlfn.XLOOKUP($B3649,IMDB_Movies_2[movie_title],IMDB_Movies_2[budget])</f>
        <v>700000</v>
      </c>
      <c r="E3649" s="1">
        <f t="shared" si="56"/>
        <v>-689492</v>
      </c>
    </row>
    <row r="3650" spans="2:5" x14ac:dyDescent="0.3">
      <c r="B3650" t="str">
        <v>Hav Plenty</v>
      </c>
      <c r="C3650">
        <f>_xlfn.XLOOKUP($B3650,IMDB_Movies_2[movie_title],IMDB_Movies_2[gross])</f>
        <v>2301777</v>
      </c>
      <c r="D3650">
        <f>_xlfn.XLOOKUP($B3650,IMDB_Movies_2[movie_title],IMDB_Movies_2[budget])</f>
        <v>650000</v>
      </c>
      <c r="E3650" s="1">
        <f t="shared" si="56"/>
        <v>1651777</v>
      </c>
    </row>
    <row r="3651" spans="2:5" x14ac:dyDescent="0.3">
      <c r="B3651" t="str">
        <v>Top Hat</v>
      </c>
      <c r="C3651">
        <f>_xlfn.XLOOKUP($B3651,IMDB_Movies_2[movie_title],IMDB_Movies_2[gross])</f>
        <v>3000000</v>
      </c>
      <c r="D3651">
        <f>_xlfn.XLOOKUP($B3651,IMDB_Movies_2[movie_title],IMDB_Movies_2[budget])</f>
        <v>609000</v>
      </c>
      <c r="E3651" s="1">
        <f t="shared" si="56"/>
        <v>2391000</v>
      </c>
    </row>
    <row r="3652" spans="2:5" x14ac:dyDescent="0.3">
      <c r="B3652" t="str">
        <v>The Blair Witch Project</v>
      </c>
      <c r="C3652">
        <f>_xlfn.XLOOKUP($B3652,IMDB_Movies_2[movie_title],IMDB_Movies_2[gross])</f>
        <v>140530114</v>
      </c>
      <c r="D3652">
        <f>_xlfn.XLOOKUP($B3652,IMDB_Movies_2[movie_title],IMDB_Movies_2[budget])</f>
        <v>60000</v>
      </c>
      <c r="E3652" s="1">
        <f t="shared" si="56"/>
        <v>140470114</v>
      </c>
    </row>
    <row r="3653" spans="2:5" x14ac:dyDescent="0.3">
      <c r="B3653" t="str">
        <v>Woodstock</v>
      </c>
      <c r="C3653">
        <f>_xlfn.XLOOKUP($B3653,IMDB_Movies_2[movie_title],IMDB_Movies_2[gross])</f>
        <v>13300000</v>
      </c>
      <c r="D3653">
        <f>_xlfn.XLOOKUP($B3653,IMDB_Movies_2[movie_title],IMDB_Movies_2[budget])</f>
        <v>600000</v>
      </c>
      <c r="E3653" s="1">
        <f t="shared" ref="E3653:E3716" si="57">C3653-D3653</f>
        <v>12700000</v>
      </c>
    </row>
    <row r="3654" spans="2:5" x14ac:dyDescent="0.3">
      <c r="B3654" t="str">
        <v>Mercy Streets</v>
      </c>
      <c r="C3654">
        <f>_xlfn.XLOOKUP($B3654,IMDB_Movies_2[movie_title],IMDB_Movies_2[gross])</f>
        <v>171988</v>
      </c>
      <c r="D3654">
        <f>_xlfn.XLOOKUP($B3654,IMDB_Movies_2[movie_title],IMDB_Movies_2[budget])</f>
        <v>600000</v>
      </c>
      <c r="E3654" s="1">
        <f t="shared" si="57"/>
        <v>-428012</v>
      </c>
    </row>
    <row r="3655" spans="2:5" x14ac:dyDescent="0.3">
      <c r="B3655" t="str">
        <v>Arnolds Park</v>
      </c>
      <c r="C3655">
        <f>_xlfn.XLOOKUP($B3655,IMDB_Movies_2[movie_title],IMDB_Movies_2[gross])</f>
        <v>23616</v>
      </c>
      <c r="D3655">
        <f>_xlfn.XLOOKUP($B3655,IMDB_Movies_2[movie_title],IMDB_Movies_2[budget])</f>
        <v>600000</v>
      </c>
      <c r="E3655" s="1">
        <f t="shared" si="57"/>
        <v>-576384</v>
      </c>
    </row>
    <row r="3656" spans="2:5" x14ac:dyDescent="0.3">
      <c r="B3656" t="str">
        <v>Broken Vessels</v>
      </c>
      <c r="C3656">
        <f>_xlfn.XLOOKUP($B3656,IMDB_Movies_2[movie_title],IMDB_Movies_2[gross])</f>
        <v>13493</v>
      </c>
      <c r="D3656">
        <f>_xlfn.XLOOKUP($B3656,IMDB_Movies_2[movie_title],IMDB_Movies_2[budget])</f>
        <v>600000</v>
      </c>
      <c r="E3656" s="1">
        <f t="shared" si="57"/>
        <v>-586507</v>
      </c>
    </row>
    <row r="3657" spans="2:5" x14ac:dyDescent="0.3">
      <c r="B3657" t="str">
        <v>A Hard Day's Night</v>
      </c>
      <c r="C3657">
        <f>_xlfn.XLOOKUP($B3657,IMDB_Movies_2[movie_title],IMDB_Movies_2[gross])</f>
        <v>515005</v>
      </c>
      <c r="D3657">
        <f>_xlfn.XLOOKUP($B3657,IMDB_Movies_2[movie_title],IMDB_Movies_2[budget])</f>
        <v>560000</v>
      </c>
      <c r="E3657" s="1">
        <f t="shared" si="57"/>
        <v>-44995</v>
      </c>
    </row>
    <row r="3658" spans="2:5" x14ac:dyDescent="0.3">
      <c r="B3658" t="str">
        <v>The Harvest/La Cosecha</v>
      </c>
      <c r="C3658">
        <f>_xlfn.XLOOKUP($B3658,IMDB_Movies_2[movie_title],IMDB_Movies_2[gross])</f>
        <v>2245</v>
      </c>
      <c r="D3658">
        <f>_xlfn.XLOOKUP($B3658,IMDB_Movies_2[movie_title],IMDB_Movies_2[budget])</f>
        <v>560000</v>
      </c>
      <c r="E3658" s="1">
        <f t="shared" si="57"/>
        <v>-557755</v>
      </c>
    </row>
    <row r="3659" spans="2:5" x14ac:dyDescent="0.3">
      <c r="B3659" t="str">
        <v>Fireproof</v>
      </c>
      <c r="C3659">
        <f>_xlfn.XLOOKUP($B3659,IMDB_Movies_2[movie_title],IMDB_Movies_2[gross])</f>
        <v>33451479</v>
      </c>
      <c r="D3659">
        <f>_xlfn.XLOOKUP($B3659,IMDB_Movies_2[movie_title],IMDB_Movies_2[budget])</f>
        <v>500000</v>
      </c>
      <c r="E3659" s="1">
        <f t="shared" si="57"/>
        <v>32951479</v>
      </c>
    </row>
    <row r="3660" spans="2:5" x14ac:dyDescent="0.3">
      <c r="B3660" t="str">
        <v>Benji</v>
      </c>
      <c r="C3660">
        <f>_xlfn.XLOOKUP($B3660,IMDB_Movies_2[movie_title],IMDB_Movies_2[gross])</f>
        <v>39552600</v>
      </c>
      <c r="D3660">
        <f>_xlfn.XLOOKUP($B3660,IMDB_Movies_2[movie_title],IMDB_Movies_2[budget])</f>
        <v>500000</v>
      </c>
      <c r="E3660" s="1">
        <f t="shared" si="57"/>
        <v>39052600</v>
      </c>
    </row>
    <row r="3661" spans="2:5" x14ac:dyDescent="0.3">
      <c r="B3661" t="str">
        <v>Open Water</v>
      </c>
      <c r="C3661">
        <f>_xlfn.XLOOKUP($B3661,IMDB_Movies_2[movie_title],IMDB_Movies_2[gross])</f>
        <v>30500882</v>
      </c>
      <c r="D3661">
        <f>_xlfn.XLOOKUP($B3661,IMDB_Movies_2[movie_title],IMDB_Movies_2[budget])</f>
        <v>500000</v>
      </c>
      <c r="E3661" s="1">
        <f t="shared" si="57"/>
        <v>30000882</v>
      </c>
    </row>
    <row r="3662" spans="2:5" x14ac:dyDescent="0.3">
      <c r="B3662" t="str">
        <v>Kingdom of the Spiders</v>
      </c>
      <c r="C3662">
        <f>_xlfn.XLOOKUP($B3662,IMDB_Movies_2[movie_title],IMDB_Movies_2[gross])</f>
        <v>17000000</v>
      </c>
      <c r="D3662">
        <f>_xlfn.XLOOKUP($B3662,IMDB_Movies_2[movie_title],IMDB_Movies_2[budget])</f>
        <v>500000</v>
      </c>
      <c r="E3662" s="1">
        <f t="shared" si="57"/>
        <v>16500000</v>
      </c>
    </row>
    <row r="3663" spans="2:5" x14ac:dyDescent="0.3">
      <c r="B3663" t="str">
        <v>The Station Agent</v>
      </c>
      <c r="C3663">
        <f>_xlfn.XLOOKUP($B3663,IMDB_Movies_2[movie_title],IMDB_Movies_2[gross])</f>
        <v>5739376</v>
      </c>
      <c r="D3663">
        <f>_xlfn.XLOOKUP($B3663,IMDB_Movies_2[movie_title],IMDB_Movies_2[budget])</f>
        <v>500000</v>
      </c>
      <c r="E3663" s="1">
        <f t="shared" si="57"/>
        <v>5239376</v>
      </c>
    </row>
    <row r="3664" spans="2:5" x14ac:dyDescent="0.3">
      <c r="B3664" t="str">
        <v>To Save a Life</v>
      </c>
      <c r="C3664">
        <f>_xlfn.XLOOKUP($B3664,IMDB_Movies_2[movie_title],IMDB_Movies_2[gross])</f>
        <v>3773863</v>
      </c>
      <c r="D3664">
        <f>_xlfn.XLOOKUP($B3664,IMDB_Movies_2[movie_title],IMDB_Movies_2[budget])</f>
        <v>1000000</v>
      </c>
      <c r="E3664" s="1">
        <f t="shared" si="57"/>
        <v>2773863</v>
      </c>
    </row>
    <row r="3665" spans="2:5" x14ac:dyDescent="0.3">
      <c r="B3665" t="str">
        <v>Beyond the Mat</v>
      </c>
      <c r="C3665">
        <f>_xlfn.XLOOKUP($B3665,IMDB_Movies_2[movie_title],IMDB_Movies_2[gross])</f>
        <v>2047570</v>
      </c>
      <c r="D3665">
        <f>_xlfn.XLOOKUP($B3665,IMDB_Movies_2[movie_title],IMDB_Movies_2[budget])</f>
        <v>500000</v>
      </c>
      <c r="E3665" s="1">
        <f t="shared" si="57"/>
        <v>1547570</v>
      </c>
    </row>
    <row r="3666" spans="2:5" x14ac:dyDescent="0.3">
      <c r="B3666" t="str">
        <v>The Singles Ward</v>
      </c>
      <c r="C3666">
        <f>_xlfn.XLOOKUP($B3666,IMDB_Movies_2[movie_title],IMDB_Movies_2[gross])</f>
        <v>1250798</v>
      </c>
      <c r="D3666">
        <f>_xlfn.XLOOKUP($B3666,IMDB_Movies_2[movie_title],IMDB_Movies_2[budget])</f>
        <v>500000</v>
      </c>
      <c r="E3666" s="1">
        <f t="shared" si="57"/>
        <v>750798</v>
      </c>
    </row>
    <row r="3667" spans="2:5" x14ac:dyDescent="0.3">
      <c r="B3667" t="str">
        <v>Osama</v>
      </c>
      <c r="C3667">
        <f>_xlfn.XLOOKUP($B3667,IMDB_Movies_2[movie_title],IMDB_Movies_2[gross])</f>
        <v>1127331</v>
      </c>
      <c r="D3667">
        <f>_xlfn.XLOOKUP($B3667,IMDB_Movies_2[movie_title],IMDB_Movies_2[budget])</f>
        <v>46000</v>
      </c>
      <c r="E3667" s="1">
        <f t="shared" si="57"/>
        <v>1081331</v>
      </c>
    </row>
    <row r="3668" spans="2:5" x14ac:dyDescent="0.3">
      <c r="B3668" t="str">
        <v>Sholem Aleichem: Laughing in the Darkness</v>
      </c>
      <c r="C3668">
        <f>_xlfn.XLOOKUP($B3668,IMDB_Movies_2[movie_title],IMDB_Movies_2[gross])</f>
        <v>906666</v>
      </c>
      <c r="D3668">
        <f>_xlfn.XLOOKUP($B3668,IMDB_Movies_2[movie_title],IMDB_Movies_2[budget])</f>
        <v>500000</v>
      </c>
      <c r="E3668" s="1">
        <f t="shared" si="57"/>
        <v>406666</v>
      </c>
    </row>
    <row r="3669" spans="2:5" x14ac:dyDescent="0.3">
      <c r="B3669" t="str">
        <v>Groove</v>
      </c>
      <c r="C3669">
        <f>_xlfn.XLOOKUP($B3669,IMDB_Movies_2[movie_title],IMDB_Movies_2[gross])</f>
        <v>1114943</v>
      </c>
      <c r="D3669">
        <f>_xlfn.XLOOKUP($B3669,IMDB_Movies_2[movie_title],IMDB_Movies_2[budget])</f>
        <v>500000</v>
      </c>
      <c r="E3669" s="1">
        <f t="shared" si="57"/>
        <v>614943</v>
      </c>
    </row>
    <row r="3670" spans="2:5" x14ac:dyDescent="0.3">
      <c r="B3670" t="str">
        <v>The R.M.</v>
      </c>
      <c r="C3670">
        <f>_xlfn.XLOOKUP($B3670,IMDB_Movies_2[movie_title],IMDB_Movies_2[gross])</f>
        <v>1111615</v>
      </c>
      <c r="D3670">
        <f>_xlfn.XLOOKUP($B3670,IMDB_Movies_2[movie_title],IMDB_Movies_2[budget])</f>
        <v>500000</v>
      </c>
      <c r="E3670" s="1">
        <f t="shared" si="57"/>
        <v>611615</v>
      </c>
    </row>
    <row r="3671" spans="2:5" x14ac:dyDescent="0.3">
      <c r="B3671" t="str">
        <v>Twin Falls Idaho</v>
      </c>
      <c r="C3671">
        <f>_xlfn.XLOOKUP($B3671,IMDB_Movies_2[movie_title],IMDB_Movies_2[gross])</f>
        <v>985341</v>
      </c>
      <c r="D3671">
        <f>_xlfn.XLOOKUP($B3671,IMDB_Movies_2[movie_title],IMDB_Movies_2[budget])</f>
        <v>500000</v>
      </c>
      <c r="E3671" s="1">
        <f t="shared" si="57"/>
        <v>485341</v>
      </c>
    </row>
    <row r="3672" spans="2:5" x14ac:dyDescent="0.3">
      <c r="B3672" t="str">
        <v>Mean Creek</v>
      </c>
      <c r="C3672">
        <f>_xlfn.XLOOKUP($B3672,IMDB_Movies_2[movie_title],IMDB_Movies_2[gross])</f>
        <v>603943</v>
      </c>
      <c r="D3672">
        <f>_xlfn.XLOOKUP($B3672,IMDB_Movies_2[movie_title],IMDB_Movies_2[budget])</f>
        <v>500000</v>
      </c>
      <c r="E3672" s="1">
        <f t="shared" si="57"/>
        <v>103943</v>
      </c>
    </row>
    <row r="3673" spans="2:5" x14ac:dyDescent="0.3">
      <c r="B3673" t="str">
        <v>Hurricane Streets</v>
      </c>
      <c r="C3673">
        <f>_xlfn.XLOOKUP($B3673,IMDB_Movies_2[movie_title],IMDB_Movies_2[gross])</f>
        <v>334041</v>
      </c>
      <c r="D3673">
        <f>_xlfn.XLOOKUP($B3673,IMDB_Movies_2[movie_title],IMDB_Movies_2[budget])</f>
        <v>500000</v>
      </c>
      <c r="E3673" s="1">
        <f t="shared" si="57"/>
        <v>-165959</v>
      </c>
    </row>
    <row r="3674" spans="2:5" x14ac:dyDescent="0.3">
      <c r="B3674" t="str">
        <v>Never Again</v>
      </c>
      <c r="C3674">
        <f>_xlfn.XLOOKUP($B3674,IMDB_Movies_2[movie_title],IMDB_Movies_2[gross])</f>
        <v>295468</v>
      </c>
      <c r="D3674">
        <f>_xlfn.XLOOKUP($B3674,IMDB_Movies_2[movie_title],IMDB_Movies_2[budget])</f>
        <v>500000</v>
      </c>
      <c r="E3674" s="1">
        <f t="shared" si="57"/>
        <v>-204532</v>
      </c>
    </row>
    <row r="3675" spans="2:5" x14ac:dyDescent="0.3">
      <c r="B3675" t="str">
        <v>Civil Brand</v>
      </c>
      <c r="C3675">
        <f>_xlfn.XLOOKUP($B3675,IMDB_Movies_2[movie_title],IMDB_Movies_2[gross])</f>
        <v>243347</v>
      </c>
      <c r="D3675">
        <f>_xlfn.XLOOKUP($B3675,IMDB_Movies_2[movie_title],IMDB_Movies_2[budget])</f>
        <v>500000</v>
      </c>
      <c r="E3675" s="1">
        <f t="shared" si="57"/>
        <v>-256653</v>
      </c>
    </row>
    <row r="3676" spans="2:5" x14ac:dyDescent="0.3">
      <c r="B3676" t="str">
        <v>Lonesome Jim</v>
      </c>
      <c r="C3676">
        <f>_xlfn.XLOOKUP($B3676,IMDB_Movies_2[movie_title],IMDB_Movies_2[gross])</f>
        <v>154077</v>
      </c>
      <c r="D3676">
        <f>_xlfn.XLOOKUP($B3676,IMDB_Movies_2[movie_title],IMDB_Movies_2[budget])</f>
        <v>500000</v>
      </c>
      <c r="E3676" s="1">
        <f t="shared" si="57"/>
        <v>-345923</v>
      </c>
    </row>
    <row r="3677" spans="2:5" x14ac:dyDescent="0.3">
      <c r="B3677" t="str">
        <v>Deceptive Practice: The Mysteries and Mentors of Ricky Jay</v>
      </c>
      <c r="C3677">
        <f>_xlfn.XLOOKUP($B3677,IMDB_Movies_2[movie_title],IMDB_Movies_2[gross])</f>
        <v>151389</v>
      </c>
      <c r="D3677">
        <f>_xlfn.XLOOKUP($B3677,IMDB_Movies_2[movie_title],IMDB_Movies_2[budget])</f>
        <v>500000</v>
      </c>
      <c r="E3677" s="1">
        <f t="shared" si="57"/>
        <v>-348611</v>
      </c>
    </row>
    <row r="3678" spans="2:5" x14ac:dyDescent="0.3">
      <c r="B3678" t="str">
        <v>Seven Samurai</v>
      </c>
      <c r="C3678">
        <f>_xlfn.XLOOKUP($B3678,IMDB_Movies_2[movie_title],IMDB_Movies_2[gross])</f>
        <v>269061</v>
      </c>
      <c r="D3678">
        <f>_xlfn.XLOOKUP($B3678,IMDB_Movies_2[movie_title],IMDB_Movies_2[budget])</f>
        <v>2000000</v>
      </c>
      <c r="E3678" s="1">
        <f t="shared" si="57"/>
        <v>-1730939</v>
      </c>
    </row>
    <row r="3679" spans="2:5" x14ac:dyDescent="0.3">
      <c r="B3679" t="str">
        <v>The Other Dream Team</v>
      </c>
      <c r="C3679">
        <f>_xlfn.XLOOKUP($B3679,IMDB_Movies_2[movie_title],IMDB_Movies_2[gross])</f>
        <v>133778</v>
      </c>
      <c r="D3679">
        <f>_xlfn.XLOOKUP($B3679,IMDB_Movies_2[movie_title],IMDB_Movies_2[budget])</f>
        <v>500000</v>
      </c>
      <c r="E3679" s="1">
        <f t="shared" si="57"/>
        <v>-366222</v>
      </c>
    </row>
    <row r="3680" spans="2:5" x14ac:dyDescent="0.3">
      <c r="B3680" t="str">
        <v>Finishing the Game: The Search for a New Bruce Lee</v>
      </c>
      <c r="C3680">
        <f>_xlfn.XLOOKUP($B3680,IMDB_Movies_2[movie_title],IMDB_Movies_2[gross])</f>
        <v>52850</v>
      </c>
      <c r="D3680">
        <f>_xlfn.XLOOKUP($B3680,IMDB_Movies_2[movie_title],IMDB_Movies_2[budget])</f>
        <v>500000</v>
      </c>
      <c r="E3680" s="1">
        <f t="shared" si="57"/>
        <v>-447150</v>
      </c>
    </row>
    <row r="3681" spans="2:5" x14ac:dyDescent="0.3">
      <c r="B3681" t="str">
        <v>Rubber</v>
      </c>
      <c r="C3681">
        <f>_xlfn.XLOOKUP($B3681,IMDB_Movies_2[movie_title],IMDB_Movies_2[gross])</f>
        <v>98017</v>
      </c>
      <c r="D3681">
        <f>_xlfn.XLOOKUP($B3681,IMDB_Movies_2[movie_title],IMDB_Movies_2[budget])</f>
        <v>500000</v>
      </c>
      <c r="E3681" s="1">
        <f t="shared" si="57"/>
        <v>-401983</v>
      </c>
    </row>
    <row r="3682" spans="2:5" x14ac:dyDescent="0.3">
      <c r="B3682" t="str">
        <v>Kiss the Bride</v>
      </c>
      <c r="C3682">
        <f>_xlfn.XLOOKUP($B3682,IMDB_Movies_2[movie_title],IMDB_Movies_2[gross])</f>
        <v>31937</v>
      </c>
      <c r="D3682">
        <f>_xlfn.XLOOKUP($B3682,IMDB_Movies_2[movie_title],IMDB_Movies_2[budget])</f>
        <v>500000</v>
      </c>
      <c r="E3682" s="1">
        <f t="shared" si="57"/>
        <v>-468063</v>
      </c>
    </row>
    <row r="3683" spans="2:5" x14ac:dyDescent="0.3">
      <c r="B3683" t="str">
        <v>The Slaughter Rule</v>
      </c>
      <c r="C3683">
        <f>_xlfn.XLOOKUP($B3683,IMDB_Movies_2[movie_title],IMDB_Movies_2[gross])</f>
        <v>13134</v>
      </c>
      <c r="D3683">
        <f>_xlfn.XLOOKUP($B3683,IMDB_Movies_2[movie_title],IMDB_Movies_2[budget])</f>
        <v>500000</v>
      </c>
      <c r="E3683" s="1">
        <f t="shared" si="57"/>
        <v>-486866</v>
      </c>
    </row>
    <row r="3684" spans="2:5" x14ac:dyDescent="0.3">
      <c r="B3684" t="str">
        <v>Monsters</v>
      </c>
      <c r="C3684">
        <f>_xlfn.XLOOKUP($B3684,IMDB_Movies_2[movie_title],IMDB_Movies_2[gross])</f>
        <v>237301</v>
      </c>
      <c r="D3684">
        <f>_xlfn.XLOOKUP($B3684,IMDB_Movies_2[movie_title],IMDB_Movies_2[budget])</f>
        <v>500000</v>
      </c>
      <c r="E3684" s="1">
        <f t="shared" si="57"/>
        <v>-262699</v>
      </c>
    </row>
    <row r="3685" spans="2:5" x14ac:dyDescent="0.3">
      <c r="B3685" t="str">
        <v>The Living Wake</v>
      </c>
      <c r="C3685">
        <f>_xlfn.XLOOKUP($B3685,IMDB_Movies_2[movie_title],IMDB_Movies_2[gross])</f>
        <v>12055</v>
      </c>
      <c r="D3685">
        <f>_xlfn.XLOOKUP($B3685,IMDB_Movies_2[movie_title],IMDB_Movies_2[budget])</f>
        <v>500000</v>
      </c>
      <c r="E3685" s="1">
        <f t="shared" si="57"/>
        <v>-487945</v>
      </c>
    </row>
    <row r="3686" spans="2:5" x14ac:dyDescent="0.3">
      <c r="B3686" t="str">
        <v>Detention of the Dead</v>
      </c>
      <c r="C3686">
        <f>_xlfn.XLOOKUP($B3686,IMDB_Movies_2[movie_title],IMDB_Movies_2[gross])</f>
        <v>1332</v>
      </c>
      <c r="D3686">
        <f>_xlfn.XLOOKUP($B3686,IMDB_Movies_2[movie_title],IMDB_Movies_2[budget])</f>
        <v>500000</v>
      </c>
      <c r="E3686" s="1">
        <f t="shared" si="57"/>
        <v>-498668</v>
      </c>
    </row>
    <row r="3687" spans="2:5" x14ac:dyDescent="0.3">
      <c r="B3687" t="str">
        <v>Born to Fly: Elizabeth Streb vs. Gravity</v>
      </c>
      <c r="C3687">
        <f>_xlfn.XLOOKUP($B3687,IMDB_Movies_2[movie_title],IMDB_Movies_2[gross])</f>
        <v>21199</v>
      </c>
      <c r="D3687">
        <f>_xlfn.XLOOKUP($B3687,IMDB_Movies_2[movie_title],IMDB_Movies_2[budget])</f>
        <v>500000</v>
      </c>
      <c r="E3687" s="1">
        <f t="shared" si="57"/>
        <v>-478801</v>
      </c>
    </row>
    <row r="3688" spans="2:5" x14ac:dyDescent="0.3">
      <c r="B3688" t="str">
        <v>Straight Out of Brooklyn</v>
      </c>
      <c r="C3688">
        <f>_xlfn.XLOOKUP($B3688,IMDB_Movies_2[movie_title],IMDB_Movies_2[gross])</f>
        <v>2712293</v>
      </c>
      <c r="D3688">
        <f>_xlfn.XLOOKUP($B3688,IMDB_Movies_2[movie_title],IMDB_Movies_2[budget])</f>
        <v>450000</v>
      </c>
      <c r="E3688" s="1">
        <f t="shared" si="57"/>
        <v>2262293</v>
      </c>
    </row>
    <row r="3689" spans="2:5" x14ac:dyDescent="0.3">
      <c r="B3689" t="str">
        <v>Bloody Sunday</v>
      </c>
      <c r="C3689">
        <f>_xlfn.XLOOKUP($B3689,IMDB_Movies_2[movie_title],IMDB_Movies_2[gross])</f>
        <v>768045</v>
      </c>
      <c r="D3689">
        <f>_xlfn.XLOOKUP($B3689,IMDB_Movies_2[movie_title],IMDB_Movies_2[budget])</f>
        <v>2000000</v>
      </c>
      <c r="E3689" s="1">
        <f t="shared" si="57"/>
        <v>-1231955</v>
      </c>
    </row>
    <row r="3690" spans="2:5" x14ac:dyDescent="0.3">
      <c r="B3690" t="str">
        <v>Conversations with Other Women</v>
      </c>
      <c r="C3690">
        <f>_xlfn.XLOOKUP($B3690,IMDB_Movies_2[movie_title],IMDB_Movies_2[gross])</f>
        <v>379122</v>
      </c>
      <c r="D3690">
        <f>_xlfn.XLOOKUP($B3690,IMDB_Movies_2[movie_title],IMDB_Movies_2[budget])</f>
        <v>450000</v>
      </c>
      <c r="E3690" s="1">
        <f t="shared" si="57"/>
        <v>-70878</v>
      </c>
    </row>
    <row r="3691" spans="2:5" x14ac:dyDescent="0.3">
      <c r="B3691" t="str">
        <v>Poultrygeist: Night of the Chicken Dead</v>
      </c>
      <c r="C3691">
        <f>_xlfn.XLOOKUP($B3691,IMDB_Movies_2[movie_title],IMDB_Movies_2[gross])</f>
        <v>23000</v>
      </c>
      <c r="D3691">
        <f>_xlfn.XLOOKUP($B3691,IMDB_Movies_2[movie_title],IMDB_Movies_2[budget])</f>
        <v>500000</v>
      </c>
      <c r="E3691" s="1">
        <f t="shared" si="57"/>
        <v>-477000</v>
      </c>
    </row>
    <row r="3692" spans="2:5" x14ac:dyDescent="0.3">
      <c r="B3692" t="str">
        <v>42nd Street</v>
      </c>
      <c r="C3692">
        <f>_xlfn.XLOOKUP($B3692,IMDB_Movies_2[movie_title],IMDB_Movies_2[gross])</f>
        <v>2300000</v>
      </c>
      <c r="D3692">
        <f>_xlfn.XLOOKUP($B3692,IMDB_Movies_2[movie_title],IMDB_Movies_2[budget])</f>
        <v>439000</v>
      </c>
      <c r="E3692" s="1">
        <f t="shared" si="57"/>
        <v>1861000</v>
      </c>
    </row>
    <row r="3693" spans="2:5" x14ac:dyDescent="0.3">
      <c r="B3693" t="str">
        <v>Metropolitan</v>
      </c>
      <c r="C3693">
        <f>_xlfn.XLOOKUP($B3693,IMDB_Movies_2[movie_title],IMDB_Movies_2[gross])</f>
        <v>2938208</v>
      </c>
      <c r="D3693">
        <f>_xlfn.XLOOKUP($B3693,IMDB_Movies_2[movie_title],IMDB_Movies_2[budget])</f>
        <v>225000</v>
      </c>
      <c r="E3693" s="1">
        <f t="shared" si="57"/>
        <v>2713208</v>
      </c>
    </row>
    <row r="3694" spans="2:5" x14ac:dyDescent="0.3">
      <c r="B3694" t="str">
        <v>As It Is in Heaven</v>
      </c>
      <c r="C3694">
        <f>_xlfn.XLOOKUP($B3694,IMDB_Movies_2[movie_title],IMDB_Movies_2[gross])</f>
        <v>9910</v>
      </c>
      <c r="D3694">
        <f>_xlfn.XLOOKUP($B3694,IMDB_Movies_2[movie_title],IMDB_Movies_2[budget])</f>
        <v>25000000</v>
      </c>
      <c r="E3694" s="1">
        <f t="shared" si="57"/>
        <v>-24990090</v>
      </c>
    </row>
    <row r="3695" spans="2:5" x14ac:dyDescent="0.3">
      <c r="B3695" t="str">
        <v>Napoleon Dynamite</v>
      </c>
      <c r="C3695">
        <f>_xlfn.XLOOKUP($B3695,IMDB_Movies_2[movie_title],IMDB_Movies_2[gross])</f>
        <v>44540956</v>
      </c>
      <c r="D3695">
        <f>_xlfn.XLOOKUP($B3695,IMDB_Movies_2[movie_title],IMDB_Movies_2[budget])</f>
        <v>400000</v>
      </c>
      <c r="E3695" s="1">
        <f t="shared" si="57"/>
        <v>44140956</v>
      </c>
    </row>
    <row r="3696" spans="2:5" x14ac:dyDescent="0.3">
      <c r="B3696" t="str">
        <v>Blue Ruin</v>
      </c>
      <c r="C3696">
        <f>_xlfn.XLOOKUP($B3696,IMDB_Movies_2[movie_title],IMDB_Movies_2[gross])</f>
        <v>258113</v>
      </c>
      <c r="D3696">
        <f>_xlfn.XLOOKUP($B3696,IMDB_Movies_2[movie_title],IMDB_Movies_2[budget])</f>
        <v>1066167</v>
      </c>
      <c r="E3696" s="1">
        <f t="shared" si="57"/>
        <v>-808054</v>
      </c>
    </row>
    <row r="3697" spans="2:5" x14ac:dyDescent="0.3">
      <c r="B3697" t="str">
        <v>Paranormal Activity</v>
      </c>
      <c r="C3697">
        <f>_xlfn.XLOOKUP($B3697,IMDB_Movies_2[movie_title],IMDB_Movies_2[gross])</f>
        <v>107917283</v>
      </c>
      <c r="D3697">
        <f>_xlfn.XLOOKUP($B3697,IMDB_Movies_2[movie_title],IMDB_Movies_2[budget])</f>
        <v>15000</v>
      </c>
      <c r="E3697" s="1">
        <f t="shared" si="57"/>
        <v>107902283</v>
      </c>
    </row>
    <row r="3698" spans="2:5" x14ac:dyDescent="0.3">
      <c r="B3698" t="str">
        <v>Monty Python and the Holy Grail</v>
      </c>
      <c r="C3698">
        <f>_xlfn.XLOOKUP($B3698,IMDB_Movies_2[movie_title],IMDB_Movies_2[gross])</f>
        <v>1229197</v>
      </c>
      <c r="D3698">
        <f>_xlfn.XLOOKUP($B3698,IMDB_Movies_2[movie_title],IMDB_Movies_2[budget])</f>
        <v>229575</v>
      </c>
      <c r="E3698" s="1">
        <f t="shared" si="57"/>
        <v>999622</v>
      </c>
    </row>
    <row r="3699" spans="2:5" x14ac:dyDescent="0.3">
      <c r="B3699" t="str">
        <v>QuinceaÃ±era</v>
      </c>
      <c r="C3699">
        <f>_xlfn.XLOOKUP($B3699,IMDB_Movies_2[movie_title],IMDB_Movies_2[gross])</f>
        <v>1689999</v>
      </c>
      <c r="D3699">
        <f>_xlfn.XLOOKUP($B3699,IMDB_Movies_2[movie_title],IMDB_Movies_2[budget])</f>
        <v>400000</v>
      </c>
      <c r="E3699" s="1">
        <f t="shared" si="57"/>
        <v>1289999</v>
      </c>
    </row>
    <row r="3700" spans="2:5" x14ac:dyDescent="0.3">
      <c r="B3700" t="str">
        <v>Gory Gory Hallelujah</v>
      </c>
      <c r="C3700">
        <f>_xlfn.XLOOKUP($B3700,IMDB_Movies_2[movie_title],IMDB_Movies_2[gross])</f>
        <v>11798</v>
      </c>
      <c r="D3700">
        <f>_xlfn.XLOOKUP($B3700,IMDB_Movies_2[movie_title],IMDB_Movies_2[budget])</f>
        <v>100000</v>
      </c>
      <c r="E3700" s="1">
        <f t="shared" si="57"/>
        <v>-88202</v>
      </c>
    </row>
    <row r="3701" spans="2:5" x14ac:dyDescent="0.3">
      <c r="B3701" t="str">
        <v>Tarnation</v>
      </c>
      <c r="C3701">
        <f>_xlfn.XLOOKUP($B3701,IMDB_Movies_2[movie_title],IMDB_Movies_2[gross])</f>
        <v>592014</v>
      </c>
      <c r="D3701">
        <f>_xlfn.XLOOKUP($B3701,IMDB_Movies_2[movie_title],IMDB_Movies_2[budget])</f>
        <v>218</v>
      </c>
      <c r="E3701" s="1">
        <f t="shared" si="57"/>
        <v>591796</v>
      </c>
    </row>
    <row r="3702" spans="2:5" x14ac:dyDescent="0.3">
      <c r="B3702" t="str">
        <v>I Want Your Money</v>
      </c>
      <c r="C3702">
        <f>_xlfn.XLOOKUP($B3702,IMDB_Movies_2[movie_title],IMDB_Movies_2[gross])</f>
        <v>425899</v>
      </c>
      <c r="D3702">
        <f>_xlfn.XLOOKUP($B3702,IMDB_Movies_2[movie_title],IMDB_Movies_2[budget])</f>
        <v>400000</v>
      </c>
      <c r="E3702" s="1">
        <f t="shared" si="57"/>
        <v>25899</v>
      </c>
    </row>
    <row r="3703" spans="2:5" x14ac:dyDescent="0.3">
      <c r="B3703" t="str">
        <v>The Beyond</v>
      </c>
      <c r="C3703">
        <f>_xlfn.XLOOKUP($B3703,IMDB_Movies_2[movie_title],IMDB_Movies_2[gross])</f>
        <v>126387</v>
      </c>
      <c r="D3703">
        <f>_xlfn.XLOOKUP($B3703,IMDB_Movies_2[movie_title],IMDB_Movies_2[budget])</f>
        <v>400000</v>
      </c>
      <c r="E3703" s="1">
        <f t="shared" si="57"/>
        <v>-273613</v>
      </c>
    </row>
    <row r="3704" spans="2:5" x14ac:dyDescent="0.3">
      <c r="B3704" t="str">
        <v>What Happens in Vegas</v>
      </c>
      <c r="C3704">
        <f>_xlfn.XLOOKUP($B3704,IMDB_Movies_2[movie_title],IMDB_Movies_2[gross])</f>
        <v>80276912</v>
      </c>
      <c r="D3704">
        <f>_xlfn.XLOOKUP($B3704,IMDB_Movies_2[movie_title],IMDB_Movies_2[budget])</f>
        <v>35000000</v>
      </c>
      <c r="E3704" s="1">
        <f t="shared" si="57"/>
        <v>45276912</v>
      </c>
    </row>
    <row r="3705" spans="2:5" x14ac:dyDescent="0.3">
      <c r="B3705" t="str">
        <v>Trekkies</v>
      </c>
      <c r="C3705">
        <f>_xlfn.XLOOKUP($B3705,IMDB_Movies_2[movie_title],IMDB_Movies_2[gross])</f>
        <v>617172</v>
      </c>
      <c r="D3705">
        <f>_xlfn.XLOOKUP($B3705,IMDB_Movies_2[movie_title],IMDB_Movies_2[budget])</f>
        <v>375000</v>
      </c>
      <c r="E3705" s="1">
        <f t="shared" si="57"/>
        <v>242172</v>
      </c>
    </row>
    <row r="3706" spans="2:5" x14ac:dyDescent="0.3">
      <c r="B3706" t="str">
        <v>The Broadway Melody</v>
      </c>
      <c r="C3706">
        <f>_xlfn.XLOOKUP($B3706,IMDB_Movies_2[movie_title],IMDB_Movies_2[gross])</f>
        <v>2808000</v>
      </c>
      <c r="D3706">
        <f>_xlfn.XLOOKUP($B3706,IMDB_Movies_2[movie_title],IMDB_Movies_2[budget])</f>
        <v>379000</v>
      </c>
      <c r="E3706" s="1">
        <f t="shared" si="57"/>
        <v>2429000</v>
      </c>
    </row>
    <row r="3707" spans="2:5" x14ac:dyDescent="0.3">
      <c r="B3707" t="str">
        <v>Maniac</v>
      </c>
      <c r="C3707">
        <f>_xlfn.XLOOKUP($B3707,IMDB_Movies_2[movie_title],IMDB_Movies_2[gross])</f>
        <v>12843</v>
      </c>
      <c r="D3707">
        <f>_xlfn.XLOOKUP($B3707,IMDB_Movies_2[movie_title],IMDB_Movies_2[budget])</f>
        <v>6000000</v>
      </c>
      <c r="E3707" s="1">
        <f t="shared" si="57"/>
        <v>-5987157</v>
      </c>
    </row>
    <row r="3708" spans="2:5" x14ac:dyDescent="0.3">
      <c r="B3708" t="str">
        <v>Censored Voices</v>
      </c>
      <c r="C3708">
        <f>_xlfn.XLOOKUP($B3708,IMDB_Movies_2[movie_title],IMDB_Movies_2[gross])</f>
        <v>34151</v>
      </c>
      <c r="D3708">
        <f>_xlfn.XLOOKUP($B3708,IMDB_Movies_2[movie_title],IMDB_Movies_2[budget])</f>
        <v>450000</v>
      </c>
      <c r="E3708" s="1">
        <f t="shared" si="57"/>
        <v>-415849</v>
      </c>
    </row>
    <row r="3709" spans="2:5" x14ac:dyDescent="0.3">
      <c r="B3709" t="str">
        <v>Murderball</v>
      </c>
      <c r="C3709">
        <f>_xlfn.XLOOKUP($B3709,IMDB_Movies_2[movie_title],IMDB_Movies_2[gross])</f>
        <v>1523883</v>
      </c>
      <c r="D3709">
        <f>_xlfn.XLOOKUP($B3709,IMDB_Movies_2[movie_title],IMDB_Movies_2[budget])</f>
        <v>1750211</v>
      </c>
      <c r="E3709" s="1">
        <f t="shared" si="57"/>
        <v>-226328</v>
      </c>
    </row>
    <row r="3710" spans="2:5" x14ac:dyDescent="0.3">
      <c r="B3710" t="str">
        <v>American Ninja 2: The Confrontation</v>
      </c>
      <c r="C3710">
        <f>_xlfn.XLOOKUP($B3710,IMDB_Movies_2[movie_title],IMDB_Movies_2[gross])</f>
        <v>4000000</v>
      </c>
      <c r="D3710">
        <f>_xlfn.XLOOKUP($B3710,IMDB_Movies_2[movie_title],IMDB_Movies_2[budget])</f>
        <v>350000</v>
      </c>
      <c r="E3710" s="1">
        <f t="shared" si="57"/>
        <v>3650000</v>
      </c>
    </row>
    <row r="3711" spans="2:5" x14ac:dyDescent="0.3">
      <c r="B3711" t="str">
        <v>Tumbleweeds</v>
      </c>
      <c r="C3711">
        <f>_xlfn.XLOOKUP($B3711,IMDB_Movies_2[movie_title],IMDB_Movies_2[gross])</f>
        <v>1281176</v>
      </c>
      <c r="D3711">
        <f>_xlfn.XLOOKUP($B3711,IMDB_Movies_2[movie_title],IMDB_Movies_2[budget])</f>
        <v>312000</v>
      </c>
      <c r="E3711" s="1">
        <f t="shared" si="57"/>
        <v>969176</v>
      </c>
    </row>
    <row r="3712" spans="2:5" x14ac:dyDescent="0.3">
      <c r="B3712" t="str">
        <v>The Prophecy</v>
      </c>
      <c r="C3712">
        <f>_xlfn.XLOOKUP($B3712,IMDB_Movies_2[movie_title],IMDB_Movies_2[gross])</f>
        <v>16115878</v>
      </c>
      <c r="D3712">
        <f>_xlfn.XLOOKUP($B3712,IMDB_Movies_2[movie_title],IMDB_Movies_2[budget])</f>
        <v>8000000</v>
      </c>
      <c r="E3712" s="1">
        <f t="shared" si="57"/>
        <v>8115878</v>
      </c>
    </row>
    <row r="3713" spans="2:5" x14ac:dyDescent="0.3">
      <c r="B3713" t="str">
        <v>When the Cat's Away</v>
      </c>
      <c r="C3713">
        <f>_xlfn.XLOOKUP($B3713,IMDB_Movies_2[movie_title],IMDB_Movies_2[gross])</f>
        <v>1652472</v>
      </c>
      <c r="D3713">
        <f>_xlfn.XLOOKUP($B3713,IMDB_Movies_2[movie_title],IMDB_Movies_2[budget])</f>
        <v>300000</v>
      </c>
      <c r="E3713" s="1">
        <f t="shared" si="57"/>
        <v>1352472</v>
      </c>
    </row>
    <row r="3714" spans="2:5" x14ac:dyDescent="0.3">
      <c r="B3714" t="str">
        <v>Pieces of April</v>
      </c>
      <c r="C3714">
        <f>_xlfn.XLOOKUP($B3714,IMDB_Movies_2[movie_title],IMDB_Movies_2[gross])</f>
        <v>2360184</v>
      </c>
      <c r="D3714">
        <f>_xlfn.XLOOKUP($B3714,IMDB_Movies_2[movie_title],IMDB_Movies_2[budget])</f>
        <v>300000</v>
      </c>
      <c r="E3714" s="1">
        <f t="shared" si="57"/>
        <v>2060184</v>
      </c>
    </row>
    <row r="3715" spans="2:5" x14ac:dyDescent="0.3">
      <c r="B3715" t="str">
        <v>Old Joy</v>
      </c>
      <c r="C3715">
        <f>_xlfn.XLOOKUP($B3715,IMDB_Movies_2[movie_title],IMDB_Movies_2[gross])</f>
        <v>255352</v>
      </c>
      <c r="D3715">
        <f>_xlfn.XLOOKUP($B3715,IMDB_Movies_2[movie_title],IMDB_Movies_2[budget])</f>
        <v>300000</v>
      </c>
      <c r="E3715" s="1">
        <f t="shared" si="57"/>
        <v>-44648</v>
      </c>
    </row>
    <row r="3716" spans="2:5" x14ac:dyDescent="0.3">
      <c r="B3716" t="str">
        <v>Wendy and Lucy</v>
      </c>
      <c r="C3716">
        <f>_xlfn.XLOOKUP($B3716,IMDB_Movies_2[movie_title],IMDB_Movies_2[gross])</f>
        <v>856942</v>
      </c>
      <c r="D3716">
        <f>_xlfn.XLOOKUP($B3716,IMDB_Movies_2[movie_title],IMDB_Movies_2[budget])</f>
        <v>200000</v>
      </c>
      <c r="E3716" s="1">
        <f t="shared" si="57"/>
        <v>656942</v>
      </c>
    </row>
    <row r="3717" spans="2:5" x14ac:dyDescent="0.3">
      <c r="B3717" t="str">
        <v>Ayurveda: Art of Being</v>
      </c>
      <c r="C3717">
        <f>_xlfn.XLOOKUP($B3717,IMDB_Movies_2[movie_title],IMDB_Movies_2[gross])</f>
        <v>16892</v>
      </c>
      <c r="D3717">
        <f>_xlfn.XLOOKUP($B3717,IMDB_Movies_2[movie_title],IMDB_Movies_2[budget])</f>
        <v>300000</v>
      </c>
      <c r="E3717" s="1">
        <f t="shared" ref="E3717:E3780" si="58">C3717-D3717</f>
        <v>-283108</v>
      </c>
    </row>
    <row r="3718" spans="2:5" x14ac:dyDescent="0.3">
      <c r="B3718" t="str">
        <v>Nothing But a Man</v>
      </c>
      <c r="C3718">
        <f>_xlfn.XLOOKUP($B3718,IMDB_Movies_2[movie_title],IMDB_Movies_2[gross])</f>
        <v>12438</v>
      </c>
      <c r="D3718">
        <f>_xlfn.XLOOKUP($B3718,IMDB_Movies_2[movie_title],IMDB_Movies_2[budget])</f>
        <v>160000</v>
      </c>
      <c r="E3718" s="1">
        <f t="shared" si="58"/>
        <v>-147562</v>
      </c>
    </row>
    <row r="3719" spans="2:5" x14ac:dyDescent="0.3">
      <c r="B3719" t="str">
        <v>First Love, Last Rites</v>
      </c>
      <c r="C3719">
        <f>_xlfn.XLOOKUP($B3719,IMDB_Movies_2[movie_title],IMDB_Movies_2[gross])</f>
        <v>40542</v>
      </c>
      <c r="D3719">
        <f>_xlfn.XLOOKUP($B3719,IMDB_Movies_2[movie_title],IMDB_Movies_2[budget])</f>
        <v>300000</v>
      </c>
      <c r="E3719" s="1">
        <f t="shared" si="58"/>
        <v>-259458</v>
      </c>
    </row>
    <row r="3720" spans="2:5" x14ac:dyDescent="0.3">
      <c r="B3720" t="str">
        <v>Fighting Tommy Riley</v>
      </c>
      <c r="C3720">
        <f>_xlfn.XLOOKUP($B3720,IMDB_Movies_2[movie_title],IMDB_Movies_2[gross])</f>
        <v>5199</v>
      </c>
      <c r="D3720">
        <f>_xlfn.XLOOKUP($B3720,IMDB_Movies_2[movie_title],IMDB_Movies_2[budget])</f>
        <v>200000</v>
      </c>
      <c r="E3720" s="1">
        <f t="shared" si="58"/>
        <v>-194801</v>
      </c>
    </row>
    <row r="3721" spans="2:5" x14ac:dyDescent="0.3">
      <c r="B3721" t="str">
        <v>Locker 13</v>
      </c>
      <c r="C3721">
        <f>_xlfn.XLOOKUP($B3721,IMDB_Movies_2[movie_title],IMDB_Movies_2[gross])</f>
        <v>2468</v>
      </c>
      <c r="D3721">
        <f>_xlfn.XLOOKUP($B3721,IMDB_Movies_2[movie_title],IMDB_Movies_2[budget])</f>
        <v>300000</v>
      </c>
      <c r="E3721" s="1">
        <f t="shared" si="58"/>
        <v>-297532</v>
      </c>
    </row>
    <row r="3722" spans="2:5" x14ac:dyDescent="0.3">
      <c r="B3722" t="str">
        <v>Compliance</v>
      </c>
      <c r="C3722">
        <f>_xlfn.XLOOKUP($B3722,IMDB_Movies_2[movie_title],IMDB_Movies_2[gross])</f>
        <v>318622</v>
      </c>
      <c r="D3722">
        <f>_xlfn.XLOOKUP($B3722,IMDB_Movies_2[movie_title],IMDB_Movies_2[budget])</f>
        <v>270000</v>
      </c>
      <c r="E3722" s="1">
        <f t="shared" si="58"/>
        <v>48622</v>
      </c>
    </row>
    <row r="3723" spans="2:5" x14ac:dyDescent="0.3">
      <c r="B3723" t="str">
        <v>Chasing Amy</v>
      </c>
      <c r="C3723">
        <f>_xlfn.XLOOKUP($B3723,IMDB_Movies_2[movie_title],IMDB_Movies_2[gross])</f>
        <v>12006514</v>
      </c>
      <c r="D3723">
        <f>_xlfn.XLOOKUP($B3723,IMDB_Movies_2[movie_title],IMDB_Movies_2[budget])</f>
        <v>250000</v>
      </c>
      <c r="E3723" s="1">
        <f t="shared" si="58"/>
        <v>11756514</v>
      </c>
    </row>
    <row r="3724" spans="2:5" x14ac:dyDescent="0.3">
      <c r="B3724" t="str">
        <v>Lovely &amp; Amazing</v>
      </c>
      <c r="C3724">
        <f>_xlfn.XLOOKUP($B3724,IMDB_Movies_2[movie_title],IMDB_Movies_2[gross])</f>
        <v>4186931</v>
      </c>
      <c r="D3724">
        <f>_xlfn.XLOOKUP($B3724,IMDB_Movies_2[movie_title],IMDB_Movies_2[budget])</f>
        <v>250000</v>
      </c>
      <c r="E3724" s="1">
        <f t="shared" si="58"/>
        <v>3936931</v>
      </c>
    </row>
    <row r="3725" spans="2:5" x14ac:dyDescent="0.3">
      <c r="B3725" t="str">
        <v>Better Luck Tomorrow</v>
      </c>
      <c r="C3725">
        <f>_xlfn.XLOOKUP($B3725,IMDB_Movies_2[movie_title],IMDB_Movies_2[gross])</f>
        <v>3799339</v>
      </c>
      <c r="D3725">
        <f>_xlfn.XLOOKUP($B3725,IMDB_Movies_2[movie_title],IMDB_Movies_2[budget])</f>
        <v>250000</v>
      </c>
      <c r="E3725" s="1">
        <f t="shared" si="58"/>
        <v>3549339</v>
      </c>
    </row>
    <row r="3726" spans="2:5" x14ac:dyDescent="0.3">
      <c r="B3726" t="str">
        <v>The Incredibly True Adventure of Two Girls in Love</v>
      </c>
      <c r="C3726">
        <f>_xlfn.XLOOKUP($B3726,IMDB_Movies_2[movie_title],IMDB_Movies_2[gross])</f>
        <v>1977544</v>
      </c>
      <c r="D3726">
        <f>_xlfn.XLOOKUP($B3726,IMDB_Movies_2[movie_title],IMDB_Movies_2[budget])</f>
        <v>250000</v>
      </c>
      <c r="E3726" s="1">
        <f t="shared" si="58"/>
        <v>1727544</v>
      </c>
    </row>
    <row r="3727" spans="2:5" x14ac:dyDescent="0.3">
      <c r="B3727" t="str">
        <v>Chuck &amp; Buck</v>
      </c>
      <c r="C3727">
        <f>_xlfn.XLOOKUP($B3727,IMDB_Movies_2[movie_title],IMDB_Movies_2[gross])</f>
        <v>1050600</v>
      </c>
      <c r="D3727">
        <f>_xlfn.XLOOKUP($B3727,IMDB_Movies_2[movie_title],IMDB_Movies_2[budget])</f>
        <v>250000</v>
      </c>
      <c r="E3727" s="1">
        <f t="shared" si="58"/>
        <v>800600</v>
      </c>
    </row>
    <row r="3728" spans="2:5" x14ac:dyDescent="0.3">
      <c r="B3728" t="str">
        <v>American Desi</v>
      </c>
      <c r="C3728">
        <f>_xlfn.XLOOKUP($B3728,IMDB_Movies_2[movie_title],IMDB_Movies_2[gross])</f>
        <v>902835</v>
      </c>
      <c r="D3728">
        <f>_xlfn.XLOOKUP($B3728,IMDB_Movies_2[movie_title],IMDB_Movies_2[budget])</f>
        <v>250000</v>
      </c>
      <c r="E3728" s="1">
        <f t="shared" si="58"/>
        <v>652835</v>
      </c>
    </row>
    <row r="3729" spans="2:5" x14ac:dyDescent="0.3">
      <c r="B3729" t="str">
        <v>Cube</v>
      </c>
      <c r="C3729">
        <f>_xlfn.XLOOKUP($B3729,IMDB_Movies_2[movie_title],IMDB_Movies_2[gross])</f>
        <v>489220</v>
      </c>
      <c r="D3729">
        <f>_xlfn.XLOOKUP($B3729,IMDB_Movies_2[movie_title],IMDB_Movies_2[budget])</f>
        <v>365000</v>
      </c>
      <c r="E3729" s="1">
        <f t="shared" si="58"/>
        <v>124220</v>
      </c>
    </row>
    <row r="3730" spans="2:5" x14ac:dyDescent="0.3">
      <c r="B3730" t="str">
        <v>Love and Other Catastrophes</v>
      </c>
      <c r="C3730">
        <f>_xlfn.XLOOKUP($B3730,IMDB_Movies_2[movie_title],IMDB_Movies_2[gross])</f>
        <v>212285</v>
      </c>
      <c r="D3730">
        <f>_xlfn.XLOOKUP($B3730,IMDB_Movies_2[movie_title],IMDB_Movies_2[budget])</f>
        <v>250000</v>
      </c>
      <c r="E3730" s="1">
        <f t="shared" si="58"/>
        <v>-37715</v>
      </c>
    </row>
    <row r="3731" spans="2:5" x14ac:dyDescent="0.3">
      <c r="B3731" t="str">
        <v>I Married a Strange Person!</v>
      </c>
      <c r="C3731">
        <f>_xlfn.XLOOKUP($B3731,IMDB_Movies_2[movie_title],IMDB_Movies_2[gross])</f>
        <v>203134</v>
      </c>
      <c r="D3731">
        <f>_xlfn.XLOOKUP($B3731,IMDB_Movies_2[movie_title],IMDB_Movies_2[budget])</f>
        <v>250000</v>
      </c>
      <c r="E3731" s="1">
        <f t="shared" si="58"/>
        <v>-46866</v>
      </c>
    </row>
    <row r="3732" spans="2:5" x14ac:dyDescent="0.3">
      <c r="B3732" t="str">
        <v>November</v>
      </c>
      <c r="C3732">
        <f>_xlfn.XLOOKUP($B3732,IMDB_Movies_2[movie_title],IMDB_Movies_2[gross])</f>
        <v>191309</v>
      </c>
      <c r="D3732">
        <f>_xlfn.XLOOKUP($B3732,IMDB_Movies_2[movie_title],IMDB_Movies_2[budget])</f>
        <v>150000</v>
      </c>
      <c r="E3732" s="1">
        <f t="shared" si="58"/>
        <v>41309</v>
      </c>
    </row>
    <row r="3733" spans="2:5" x14ac:dyDescent="0.3">
      <c r="B3733" t="str">
        <v>Like Crazy</v>
      </c>
      <c r="C3733">
        <f>_xlfn.XLOOKUP($B3733,IMDB_Movies_2[movie_title],IMDB_Movies_2[gross])</f>
        <v>3388210</v>
      </c>
      <c r="D3733">
        <f>_xlfn.XLOOKUP($B3733,IMDB_Movies_2[movie_title],IMDB_Movies_2[budget])</f>
        <v>250000</v>
      </c>
      <c r="E3733" s="1">
        <f t="shared" si="58"/>
        <v>3138210</v>
      </c>
    </row>
    <row r="3734" spans="2:5" x14ac:dyDescent="0.3">
      <c r="B3734" t="str">
        <v>Sugar Town</v>
      </c>
      <c r="C3734">
        <f>_xlfn.XLOOKUP($B3734,IMDB_Movies_2[movie_title],IMDB_Movies_2[gross])</f>
        <v>177840</v>
      </c>
      <c r="D3734">
        <f>_xlfn.XLOOKUP($B3734,IMDB_Movies_2[movie_title],IMDB_Movies_2[budget])</f>
        <v>250000</v>
      </c>
      <c r="E3734" s="1">
        <f t="shared" si="58"/>
        <v>-72160</v>
      </c>
    </row>
    <row r="3735" spans="2:5" x14ac:dyDescent="0.3">
      <c r="B3735" t="str">
        <v>The Canyons</v>
      </c>
      <c r="C3735">
        <f>_xlfn.XLOOKUP($B3735,IMDB_Movies_2[movie_title],IMDB_Movies_2[gross])</f>
        <v>49494</v>
      </c>
      <c r="D3735">
        <f>_xlfn.XLOOKUP($B3735,IMDB_Movies_2[movie_title],IMDB_Movies_2[budget])</f>
        <v>250000</v>
      </c>
      <c r="E3735" s="1">
        <f t="shared" si="58"/>
        <v>-200506</v>
      </c>
    </row>
    <row r="3736" spans="2:5" x14ac:dyDescent="0.3">
      <c r="B3736" t="str">
        <v>The Sticky Fingers of Time</v>
      </c>
      <c r="C3736">
        <f>_xlfn.XLOOKUP($B3736,IMDB_Movies_2[movie_title],IMDB_Movies_2[gross])</f>
        <v>18195</v>
      </c>
      <c r="D3736">
        <f>_xlfn.XLOOKUP($B3736,IMDB_Movies_2[movie_title],IMDB_Movies_2[budget])</f>
        <v>250000</v>
      </c>
      <c r="E3736" s="1">
        <f t="shared" si="58"/>
        <v>-231805</v>
      </c>
    </row>
    <row r="3737" spans="2:5" x14ac:dyDescent="0.3">
      <c r="B3737" t="str">
        <v>Burn</v>
      </c>
      <c r="C3737">
        <f>_xlfn.XLOOKUP($B3737,IMDB_Movies_2[movie_title],IMDB_Movies_2[gross])</f>
        <v>111300</v>
      </c>
      <c r="D3737">
        <f>_xlfn.XLOOKUP($B3737,IMDB_Movies_2[movie_title],IMDB_Movies_2[budget])</f>
        <v>225000</v>
      </c>
      <c r="E3737" s="1">
        <f t="shared" si="58"/>
        <v>-113700</v>
      </c>
    </row>
    <row r="3738" spans="2:5" x14ac:dyDescent="0.3">
      <c r="B3738" t="str">
        <v>Urbania</v>
      </c>
      <c r="C3738">
        <f>_xlfn.XLOOKUP($B3738,IMDB_Movies_2[movie_title],IMDB_Movies_2[gross])</f>
        <v>1027119</v>
      </c>
      <c r="D3738">
        <f>_xlfn.XLOOKUP($B3738,IMDB_Movies_2[movie_title],IMDB_Movies_2[budget])</f>
        <v>225000</v>
      </c>
      <c r="E3738" s="1">
        <f t="shared" si="58"/>
        <v>802119</v>
      </c>
    </row>
    <row r="3739" spans="2:5" x14ac:dyDescent="0.3">
      <c r="B3739" t="str">
        <v>The Beast from 20,000 Fathoms</v>
      </c>
      <c r="C3739">
        <f>_xlfn.XLOOKUP($B3739,IMDB_Movies_2[movie_title],IMDB_Movies_2[gross])</f>
        <v>5000000</v>
      </c>
      <c r="D3739">
        <f>_xlfn.XLOOKUP($B3739,IMDB_Movies_2[movie_title],IMDB_Movies_2[budget])</f>
        <v>210000</v>
      </c>
      <c r="E3739" s="1">
        <f t="shared" si="58"/>
        <v>4790000</v>
      </c>
    </row>
    <row r="3740" spans="2:5" x14ac:dyDescent="0.3">
      <c r="B3740" t="str">
        <v>Swingers</v>
      </c>
      <c r="C3740">
        <f>_xlfn.XLOOKUP($B3740,IMDB_Movies_2[movie_title],IMDB_Movies_2[gross])</f>
        <v>4505922</v>
      </c>
      <c r="D3740">
        <f>_xlfn.XLOOKUP($B3740,IMDB_Movies_2[movie_title],IMDB_Movies_2[budget])</f>
        <v>200000</v>
      </c>
      <c r="E3740" s="1">
        <f t="shared" si="58"/>
        <v>4305922</v>
      </c>
    </row>
    <row r="3741" spans="2:5" x14ac:dyDescent="0.3">
      <c r="B3741" t="str">
        <v>A Fistful of Dollars</v>
      </c>
      <c r="C3741">
        <f>_xlfn.XLOOKUP($B3741,IMDB_Movies_2[movie_title],IMDB_Movies_2[gross])</f>
        <v>3500000</v>
      </c>
      <c r="D3741">
        <f>_xlfn.XLOOKUP($B3741,IMDB_Movies_2[movie_title],IMDB_Movies_2[budget])</f>
        <v>200000</v>
      </c>
      <c r="E3741" s="1">
        <f t="shared" si="58"/>
        <v>3300000</v>
      </c>
    </row>
    <row r="3742" spans="2:5" x14ac:dyDescent="0.3">
      <c r="B3742" t="str">
        <v>Short Cut to Nirvana: Kumbh Mela</v>
      </c>
      <c r="C3742">
        <f>_xlfn.XLOOKUP($B3742,IMDB_Movies_2[movie_title],IMDB_Movies_2[gross])</f>
        <v>381225</v>
      </c>
      <c r="D3742">
        <f>_xlfn.XLOOKUP($B3742,IMDB_Movies_2[movie_title],IMDB_Movies_2[budget])</f>
        <v>200000</v>
      </c>
      <c r="E3742" s="1">
        <f t="shared" si="58"/>
        <v>181225</v>
      </c>
    </row>
    <row r="3743" spans="2:5" x14ac:dyDescent="0.3">
      <c r="B3743" t="str">
        <v>The Grace Card</v>
      </c>
      <c r="C3743">
        <f>_xlfn.XLOOKUP($B3743,IMDB_Movies_2[movie_title],IMDB_Movies_2[gross])</f>
        <v>2428241</v>
      </c>
      <c r="D3743">
        <f>_xlfn.XLOOKUP($B3743,IMDB_Movies_2[movie_title],IMDB_Movies_2[budget])</f>
        <v>200000</v>
      </c>
      <c r="E3743" s="1">
        <f t="shared" si="58"/>
        <v>2228241</v>
      </c>
    </row>
    <row r="3744" spans="2:5" x14ac:dyDescent="0.3">
      <c r="B3744" t="str">
        <v>Middle of Nowhere</v>
      </c>
      <c r="C3744">
        <f>_xlfn.XLOOKUP($B3744,IMDB_Movies_2[movie_title],IMDB_Movies_2[gross])</f>
        <v>78030</v>
      </c>
      <c r="D3744">
        <f>_xlfn.XLOOKUP($B3744,IMDB_Movies_2[movie_title],IMDB_Movies_2[budget])</f>
        <v>200000</v>
      </c>
      <c r="E3744" s="1">
        <f t="shared" si="58"/>
        <v>-121970</v>
      </c>
    </row>
    <row r="3745" spans="2:5" x14ac:dyDescent="0.3">
      <c r="B3745" t="str">
        <v>The Business of Fancydancing</v>
      </c>
      <c r="C3745">
        <f>_xlfn.XLOOKUP($B3745,IMDB_Movies_2[movie_title],IMDB_Movies_2[gross])</f>
        <v>174682</v>
      </c>
      <c r="D3745">
        <f>_xlfn.XLOOKUP($B3745,IMDB_Movies_2[movie_title],IMDB_Movies_2[budget])</f>
        <v>200000</v>
      </c>
      <c r="E3745" s="1">
        <f t="shared" si="58"/>
        <v>-25318</v>
      </c>
    </row>
    <row r="3746" spans="2:5" x14ac:dyDescent="0.3">
      <c r="B3746" t="str">
        <v>Call + Response</v>
      </c>
      <c r="C3746">
        <f>_xlfn.XLOOKUP($B3746,IMDB_Movies_2[movie_title],IMDB_Movies_2[gross])</f>
        <v>215185</v>
      </c>
      <c r="D3746">
        <f>_xlfn.XLOOKUP($B3746,IMDB_Movies_2[movie_title],IMDB_Movies_2[budget])</f>
        <v>200000</v>
      </c>
      <c r="E3746" s="1">
        <f t="shared" si="58"/>
        <v>15185</v>
      </c>
    </row>
    <row r="3747" spans="2:5" x14ac:dyDescent="0.3">
      <c r="B3747" t="str">
        <v>The Trials of Darryl Hunt</v>
      </c>
      <c r="C3747">
        <f>_xlfn.XLOOKUP($B3747,IMDB_Movies_2[movie_title],IMDB_Movies_2[gross])</f>
        <v>1111</v>
      </c>
      <c r="D3747">
        <f>_xlfn.XLOOKUP($B3747,IMDB_Movies_2[movie_title],IMDB_Movies_2[budget])</f>
        <v>200000</v>
      </c>
      <c r="E3747" s="1">
        <f t="shared" si="58"/>
        <v>-198889</v>
      </c>
    </row>
    <row r="3748" spans="2:5" x14ac:dyDescent="0.3">
      <c r="B3748" t="str">
        <v>Children of Heaven</v>
      </c>
      <c r="C3748">
        <f>_xlfn.XLOOKUP($B3748,IMDB_Movies_2[movie_title],IMDB_Movies_2[gross])</f>
        <v>925402</v>
      </c>
      <c r="D3748">
        <f>_xlfn.XLOOKUP($B3748,IMDB_Movies_2[movie_title],IMDB_Movies_2[budget])</f>
        <v>180000</v>
      </c>
      <c r="E3748" s="1">
        <f t="shared" si="58"/>
        <v>745402</v>
      </c>
    </row>
    <row r="3749" spans="2:5" x14ac:dyDescent="0.3">
      <c r="B3749" t="str">
        <v>Weekend</v>
      </c>
      <c r="C3749">
        <f>_xlfn.XLOOKUP($B3749,IMDB_Movies_2[movie_title],IMDB_Movies_2[gross])</f>
        <v>469947</v>
      </c>
      <c r="D3749">
        <f>_xlfn.XLOOKUP($B3749,IMDB_Movies_2[movie_title],IMDB_Movies_2[budget])</f>
        <v>120000</v>
      </c>
      <c r="E3749" s="1">
        <f t="shared" si="58"/>
        <v>349947</v>
      </c>
    </row>
    <row r="3750" spans="2:5" x14ac:dyDescent="0.3">
      <c r="B3750" t="str">
        <v>She's Gotta Have It</v>
      </c>
      <c r="C3750">
        <f>_xlfn.XLOOKUP($B3750,IMDB_Movies_2[movie_title],IMDB_Movies_2[gross])</f>
        <v>7137502</v>
      </c>
      <c r="D3750">
        <f>_xlfn.XLOOKUP($B3750,IMDB_Movies_2[movie_title],IMDB_Movies_2[budget])</f>
        <v>175000</v>
      </c>
      <c r="E3750" s="1">
        <f t="shared" si="58"/>
        <v>6962502</v>
      </c>
    </row>
    <row r="3751" spans="2:5" x14ac:dyDescent="0.3">
      <c r="B3751" t="str">
        <v>Another Earth</v>
      </c>
      <c r="C3751">
        <f>_xlfn.XLOOKUP($B3751,IMDB_Movies_2[movie_title],IMDB_Movies_2[gross])</f>
        <v>1316074</v>
      </c>
      <c r="D3751">
        <f>_xlfn.XLOOKUP($B3751,IMDB_Movies_2[movie_title],IMDB_Movies_2[budget])</f>
        <v>100000</v>
      </c>
      <c r="E3751" s="1">
        <f t="shared" si="58"/>
        <v>1216074</v>
      </c>
    </row>
    <row r="3752" spans="2:5" x14ac:dyDescent="0.3">
      <c r="B3752" t="str">
        <v>Sweet Sweetback's Baadasssss Song</v>
      </c>
      <c r="C3752">
        <f>_xlfn.XLOOKUP($B3752,IMDB_Movies_2[movie_title],IMDB_Movies_2[gross])</f>
        <v>15180000</v>
      </c>
      <c r="D3752">
        <f>_xlfn.XLOOKUP($B3752,IMDB_Movies_2[movie_title],IMDB_Movies_2[budget])</f>
        <v>500000</v>
      </c>
      <c r="E3752" s="1">
        <f t="shared" si="58"/>
        <v>14680000</v>
      </c>
    </row>
    <row r="3753" spans="2:5" x14ac:dyDescent="0.3">
      <c r="B3753" t="str">
        <v>Tadpole</v>
      </c>
      <c r="C3753">
        <f>_xlfn.XLOOKUP($B3753,IMDB_Movies_2[movie_title],IMDB_Movies_2[gross])</f>
        <v>2882062</v>
      </c>
      <c r="D3753">
        <f>_xlfn.XLOOKUP($B3753,IMDB_Movies_2[movie_title],IMDB_Movies_2[budget])</f>
        <v>150000</v>
      </c>
      <c r="E3753" s="1">
        <f t="shared" si="58"/>
        <v>2732062</v>
      </c>
    </row>
    <row r="3754" spans="2:5" x14ac:dyDescent="0.3">
      <c r="B3754" t="str">
        <v>Once</v>
      </c>
      <c r="C3754">
        <f>_xlfn.XLOOKUP($B3754,IMDB_Movies_2[movie_title],IMDB_Movies_2[gross])</f>
        <v>9437933</v>
      </c>
      <c r="D3754">
        <f>_xlfn.XLOOKUP($B3754,IMDB_Movies_2[movie_title],IMDB_Movies_2[budget])</f>
        <v>180000</v>
      </c>
      <c r="E3754" s="1">
        <f t="shared" si="58"/>
        <v>9257933</v>
      </c>
    </row>
    <row r="3755" spans="2:5" x14ac:dyDescent="0.3">
      <c r="B3755" t="str">
        <v>The Woman Chaser</v>
      </c>
      <c r="C3755">
        <f>_xlfn.XLOOKUP($B3755,IMDB_Movies_2[movie_title],IMDB_Movies_2[gross])</f>
        <v>110720</v>
      </c>
      <c r="D3755">
        <f>_xlfn.XLOOKUP($B3755,IMDB_Movies_2[movie_title],IMDB_Movies_2[budget])</f>
        <v>1200000</v>
      </c>
      <c r="E3755" s="1">
        <f t="shared" si="58"/>
        <v>-1089280</v>
      </c>
    </row>
    <row r="3756" spans="2:5" x14ac:dyDescent="0.3">
      <c r="B3756" t="str">
        <v>The Horse Boy</v>
      </c>
      <c r="C3756">
        <f>_xlfn.XLOOKUP($B3756,IMDB_Movies_2[movie_title],IMDB_Movies_2[gross])</f>
        <v>155984</v>
      </c>
      <c r="D3756">
        <f>_xlfn.XLOOKUP($B3756,IMDB_Movies_2[movie_title],IMDB_Movies_2[budget])</f>
        <v>160000</v>
      </c>
      <c r="E3756" s="1">
        <f t="shared" si="58"/>
        <v>-4016</v>
      </c>
    </row>
    <row r="3757" spans="2:5" x14ac:dyDescent="0.3">
      <c r="B3757" t="str">
        <v>Antarctic Edge: 70Â° South</v>
      </c>
      <c r="C3757">
        <f>_xlfn.XLOOKUP($B3757,IMDB_Movies_2[movie_title],IMDB_Movies_2[gross])</f>
        <v>4914</v>
      </c>
      <c r="D3757">
        <f>_xlfn.XLOOKUP($B3757,IMDB_Movies_2[movie_title],IMDB_Movies_2[budget])</f>
        <v>150000</v>
      </c>
      <c r="E3757" s="1">
        <f t="shared" si="58"/>
        <v>-145086</v>
      </c>
    </row>
    <row r="3758" spans="2:5" x14ac:dyDescent="0.3">
      <c r="B3758" t="str">
        <v>Top Spin</v>
      </c>
      <c r="C3758">
        <f>_xlfn.XLOOKUP($B3758,IMDB_Movies_2[movie_title],IMDB_Movies_2[gross])</f>
        <v>5858</v>
      </c>
      <c r="D3758">
        <f>_xlfn.XLOOKUP($B3758,IMDB_Movies_2[movie_title],IMDB_Movies_2[budget])</f>
        <v>150000</v>
      </c>
      <c r="E3758" s="1">
        <f t="shared" si="58"/>
        <v>-144142</v>
      </c>
    </row>
    <row r="3759" spans="2:5" x14ac:dyDescent="0.3">
      <c r="B3759" t="str">
        <v>Roger &amp; Me</v>
      </c>
      <c r="C3759">
        <f>_xlfn.XLOOKUP($B3759,IMDB_Movies_2[movie_title],IMDB_Movies_2[gross])</f>
        <v>6706368</v>
      </c>
      <c r="D3759">
        <f>_xlfn.XLOOKUP($B3759,IMDB_Movies_2[movie_title],IMDB_Movies_2[budget])</f>
        <v>160000</v>
      </c>
      <c r="E3759" s="1">
        <f t="shared" si="58"/>
        <v>6546368</v>
      </c>
    </row>
    <row r="3760" spans="2:5" x14ac:dyDescent="0.3">
      <c r="B3760" t="str">
        <v>Your Sister's Sister</v>
      </c>
      <c r="C3760">
        <f>_xlfn.XLOOKUP($B3760,IMDB_Movies_2[movie_title],IMDB_Movies_2[gross])</f>
        <v>1573712</v>
      </c>
      <c r="D3760">
        <f>_xlfn.XLOOKUP($B3760,IMDB_Movies_2[movie_title],IMDB_Movies_2[budget])</f>
        <v>125000</v>
      </c>
      <c r="E3760" s="1">
        <f t="shared" si="58"/>
        <v>1448712</v>
      </c>
    </row>
    <row r="3761" spans="2:5" x14ac:dyDescent="0.3">
      <c r="B3761" t="str">
        <v>Facing the Giants</v>
      </c>
      <c r="C3761">
        <f>_xlfn.XLOOKUP($B3761,IMDB_Movies_2[movie_title],IMDB_Movies_2[gross])</f>
        <v>10174663</v>
      </c>
      <c r="D3761">
        <f>_xlfn.XLOOKUP($B3761,IMDB_Movies_2[movie_title],IMDB_Movies_2[budget])</f>
        <v>100000</v>
      </c>
      <c r="E3761" s="1">
        <f t="shared" si="58"/>
        <v>10074663</v>
      </c>
    </row>
    <row r="3762" spans="2:5" x14ac:dyDescent="0.3">
      <c r="B3762" t="str">
        <v>The Gallows</v>
      </c>
      <c r="C3762">
        <f>_xlfn.XLOOKUP($B3762,IMDB_Movies_2[movie_title],IMDB_Movies_2[gross])</f>
        <v>22757819</v>
      </c>
      <c r="D3762">
        <f>_xlfn.XLOOKUP($B3762,IMDB_Movies_2[movie_title],IMDB_Movies_2[budget])</f>
        <v>100000</v>
      </c>
      <c r="E3762" s="1">
        <f t="shared" si="58"/>
        <v>22657819</v>
      </c>
    </row>
    <row r="3763" spans="2:5" x14ac:dyDescent="0.3">
      <c r="B3763" t="str">
        <v>Over the Hill to the Poorhouse</v>
      </c>
      <c r="C3763">
        <f>_xlfn.XLOOKUP($B3763,IMDB_Movies_2[movie_title],IMDB_Movies_2[gross])</f>
        <v>3000000</v>
      </c>
      <c r="D3763">
        <f>_xlfn.XLOOKUP($B3763,IMDB_Movies_2[movie_title],IMDB_Movies_2[budget])</f>
        <v>100000</v>
      </c>
      <c r="E3763" s="1">
        <f t="shared" si="58"/>
        <v>2900000</v>
      </c>
    </row>
    <row r="3764" spans="2:5" x14ac:dyDescent="0.3">
      <c r="B3764" t="str">
        <v>Hollywood Shuffle</v>
      </c>
      <c r="C3764">
        <f>_xlfn.XLOOKUP($B3764,IMDB_Movies_2[movie_title],IMDB_Movies_2[gross])</f>
        <v>5228617</v>
      </c>
      <c r="D3764">
        <f>_xlfn.XLOOKUP($B3764,IMDB_Movies_2[movie_title],IMDB_Movies_2[budget])</f>
        <v>100000</v>
      </c>
      <c r="E3764" s="1">
        <f t="shared" si="58"/>
        <v>5128617</v>
      </c>
    </row>
    <row r="3765" spans="2:5" x14ac:dyDescent="0.3">
      <c r="B3765" t="str">
        <v>The Lost Skeleton of Cadavra</v>
      </c>
      <c r="C3765">
        <f>_xlfn.XLOOKUP($B3765,IMDB_Movies_2[movie_title],IMDB_Movies_2[gross])</f>
        <v>110536</v>
      </c>
      <c r="D3765">
        <f>_xlfn.XLOOKUP($B3765,IMDB_Movies_2[movie_title],IMDB_Movies_2[budget])</f>
        <v>40000</v>
      </c>
      <c r="E3765" s="1">
        <f t="shared" si="58"/>
        <v>70536</v>
      </c>
    </row>
    <row r="3766" spans="2:5" x14ac:dyDescent="0.3">
      <c r="B3766" t="str">
        <v>Cheap Thrills</v>
      </c>
      <c r="C3766">
        <f>_xlfn.XLOOKUP($B3766,IMDB_Movies_2[movie_title],IMDB_Movies_2[gross])</f>
        <v>59379</v>
      </c>
      <c r="D3766">
        <f>_xlfn.XLOOKUP($B3766,IMDB_Movies_2[movie_title],IMDB_Movies_2[budget])</f>
        <v>200000</v>
      </c>
      <c r="E3766" s="1">
        <f t="shared" si="58"/>
        <v>-140621</v>
      </c>
    </row>
    <row r="3767" spans="2:5" x14ac:dyDescent="0.3">
      <c r="B3767" t="str">
        <v>Pi</v>
      </c>
      <c r="C3767">
        <f>_xlfn.XLOOKUP($B3767,IMDB_Movies_2[movie_title],IMDB_Movies_2[gross])</f>
        <v>3216970</v>
      </c>
      <c r="D3767">
        <f>_xlfn.XLOOKUP($B3767,IMDB_Movies_2[movie_title],IMDB_Movies_2[budget])</f>
        <v>60000</v>
      </c>
      <c r="E3767" s="1">
        <f t="shared" si="58"/>
        <v>3156970</v>
      </c>
    </row>
    <row r="3768" spans="2:5" x14ac:dyDescent="0.3">
      <c r="B3768" t="str">
        <v>20 Dates</v>
      </c>
      <c r="C3768">
        <f>_xlfn.XLOOKUP($B3768,IMDB_Movies_2[movie_title],IMDB_Movies_2[gross])</f>
        <v>536767</v>
      </c>
      <c r="D3768">
        <f>_xlfn.XLOOKUP($B3768,IMDB_Movies_2[movie_title],IMDB_Movies_2[budget])</f>
        <v>60000</v>
      </c>
      <c r="E3768" s="1">
        <f t="shared" si="58"/>
        <v>476767</v>
      </c>
    </row>
    <row r="3769" spans="2:5" x14ac:dyDescent="0.3">
      <c r="B3769" t="str">
        <v>Super Size Me</v>
      </c>
      <c r="C3769">
        <f>_xlfn.XLOOKUP($B3769,IMDB_Movies_2[movie_title],IMDB_Movies_2[gross])</f>
        <v>11529368</v>
      </c>
      <c r="D3769">
        <f>_xlfn.XLOOKUP($B3769,IMDB_Movies_2[movie_title],IMDB_Movies_2[budget])</f>
        <v>65000</v>
      </c>
      <c r="E3769" s="1">
        <f t="shared" si="58"/>
        <v>11464368</v>
      </c>
    </row>
    <row r="3770" spans="2:5" x14ac:dyDescent="0.3">
      <c r="B3770" t="str">
        <v>The FP</v>
      </c>
      <c r="C3770">
        <f>_xlfn.XLOOKUP($B3770,IMDB_Movies_2[movie_title],IMDB_Movies_2[gross])</f>
        <v>40557</v>
      </c>
      <c r="D3770">
        <f>_xlfn.XLOOKUP($B3770,IMDB_Movies_2[movie_title],IMDB_Movies_2[budget])</f>
        <v>60000</v>
      </c>
      <c r="E3770" s="1">
        <f t="shared" si="58"/>
        <v>-19443</v>
      </c>
    </row>
    <row r="3771" spans="2:5" x14ac:dyDescent="0.3">
      <c r="B3771" t="str">
        <v>Happy Christmas</v>
      </c>
      <c r="C3771">
        <f>_xlfn.XLOOKUP($B3771,IMDB_Movies_2[movie_title],IMDB_Movies_2[gross])</f>
        <v>30084</v>
      </c>
      <c r="D3771">
        <f>_xlfn.XLOOKUP($B3771,IMDB_Movies_2[movie_title],IMDB_Movies_2[budget])</f>
        <v>70000</v>
      </c>
      <c r="E3771" s="1">
        <f t="shared" si="58"/>
        <v>-39916</v>
      </c>
    </row>
    <row r="3772" spans="2:5" x14ac:dyDescent="0.3">
      <c r="B3772" t="str">
        <v>The Brothers McMullen</v>
      </c>
      <c r="C3772">
        <f>_xlfn.XLOOKUP($B3772,IMDB_Movies_2[movie_title],IMDB_Movies_2[gross])</f>
        <v>10246600</v>
      </c>
      <c r="D3772">
        <f>_xlfn.XLOOKUP($B3772,IMDB_Movies_2[movie_title],IMDB_Movies_2[budget])</f>
        <v>25000</v>
      </c>
      <c r="E3772" s="1">
        <f t="shared" si="58"/>
        <v>10221600</v>
      </c>
    </row>
    <row r="3773" spans="2:5" x14ac:dyDescent="0.3">
      <c r="B3773" t="str">
        <v>Tiny Furniture</v>
      </c>
      <c r="C3773">
        <f>_xlfn.XLOOKUP($B3773,IMDB_Movies_2[movie_title],IMDB_Movies_2[gross])</f>
        <v>389804</v>
      </c>
      <c r="D3773">
        <f>_xlfn.XLOOKUP($B3773,IMDB_Movies_2[movie_title],IMDB_Movies_2[budget])</f>
        <v>65000</v>
      </c>
      <c r="E3773" s="1">
        <f t="shared" si="58"/>
        <v>324804</v>
      </c>
    </row>
    <row r="3774" spans="2:5" x14ac:dyDescent="0.3">
      <c r="B3774" t="str">
        <v>George Washington</v>
      </c>
      <c r="C3774">
        <f>_xlfn.XLOOKUP($B3774,IMDB_Movies_2[movie_title],IMDB_Movies_2[gross])</f>
        <v>241816</v>
      </c>
      <c r="D3774">
        <f>_xlfn.XLOOKUP($B3774,IMDB_Movies_2[movie_title],IMDB_Movies_2[budget])</f>
        <v>42000</v>
      </c>
      <c r="E3774" s="1">
        <f t="shared" si="58"/>
        <v>199816</v>
      </c>
    </row>
    <row r="3775" spans="2:5" x14ac:dyDescent="0.3">
      <c r="B3775" t="str">
        <v>Smiling Fish &amp; Goat on Fire</v>
      </c>
      <c r="C3775">
        <f>_xlfn.XLOOKUP($B3775,IMDB_Movies_2[movie_title],IMDB_Movies_2[gross])</f>
        <v>277233</v>
      </c>
      <c r="D3775">
        <f>_xlfn.XLOOKUP($B3775,IMDB_Movies_2[movie_title],IMDB_Movies_2[budget])</f>
        <v>40000</v>
      </c>
      <c r="E3775" s="1">
        <f t="shared" si="58"/>
        <v>237233</v>
      </c>
    </row>
    <row r="3776" spans="2:5" x14ac:dyDescent="0.3">
      <c r="B3776" t="str">
        <v>The Legend of God's Gun</v>
      </c>
      <c r="C3776">
        <f>_xlfn.XLOOKUP($B3776,IMDB_Movies_2[movie_title],IMDB_Movies_2[gross])</f>
        <v>243768</v>
      </c>
      <c r="D3776">
        <f>_xlfn.XLOOKUP($B3776,IMDB_Movies_2[movie_title],IMDB_Movies_2[budget])</f>
        <v>30000</v>
      </c>
      <c r="E3776" s="1">
        <f t="shared" si="58"/>
        <v>213768</v>
      </c>
    </row>
    <row r="3777" spans="2:5" x14ac:dyDescent="0.3">
      <c r="B3777" t="str">
        <v>Clerks</v>
      </c>
      <c r="C3777">
        <f>_xlfn.XLOOKUP($B3777,IMDB_Movies_2[movie_title],IMDB_Movies_2[gross])</f>
        <v>3151130</v>
      </c>
      <c r="D3777">
        <f>_xlfn.XLOOKUP($B3777,IMDB_Movies_2[movie_title],IMDB_Movies_2[budget])</f>
        <v>230000</v>
      </c>
      <c r="E3777" s="1">
        <f t="shared" si="58"/>
        <v>2921130</v>
      </c>
    </row>
    <row r="3778" spans="2:5" x14ac:dyDescent="0.3">
      <c r="B3778" t="str">
        <v>Pink Narcissus</v>
      </c>
      <c r="C3778">
        <f>_xlfn.XLOOKUP($B3778,IMDB_Movies_2[movie_title],IMDB_Movies_2[gross])</f>
        <v>8231</v>
      </c>
      <c r="D3778">
        <f>_xlfn.XLOOKUP($B3778,IMDB_Movies_2[movie_title],IMDB_Movies_2[budget])</f>
        <v>27000</v>
      </c>
      <c r="E3778" s="1">
        <f t="shared" si="58"/>
        <v>-18769</v>
      </c>
    </row>
    <row r="3779" spans="2:5" x14ac:dyDescent="0.3">
      <c r="B3779" t="str">
        <v>In the Company of Men</v>
      </c>
      <c r="C3779">
        <f>_xlfn.XLOOKUP($B3779,IMDB_Movies_2[movie_title],IMDB_Movies_2[gross])</f>
        <v>2856622</v>
      </c>
      <c r="D3779">
        <f>_xlfn.XLOOKUP($B3779,IMDB_Movies_2[movie_title],IMDB_Movies_2[budget])</f>
        <v>25000</v>
      </c>
      <c r="E3779" s="1">
        <f t="shared" si="58"/>
        <v>2831622</v>
      </c>
    </row>
    <row r="3780" spans="2:5" x14ac:dyDescent="0.3">
      <c r="B3780" t="str">
        <v>Slacker</v>
      </c>
      <c r="C3780">
        <f>_xlfn.XLOOKUP($B3780,IMDB_Movies_2[movie_title],IMDB_Movies_2[gross])</f>
        <v>1227508</v>
      </c>
      <c r="D3780">
        <f>_xlfn.XLOOKUP($B3780,IMDB_Movies_2[movie_title],IMDB_Movies_2[budget])</f>
        <v>23000</v>
      </c>
      <c r="E3780" s="1">
        <f t="shared" si="58"/>
        <v>1204508</v>
      </c>
    </row>
    <row r="3781" spans="2:5" x14ac:dyDescent="0.3">
      <c r="B3781" t="str">
        <v>The Puffy Chair</v>
      </c>
      <c r="C3781">
        <f>_xlfn.XLOOKUP($B3781,IMDB_Movies_2[movie_title],IMDB_Movies_2[gross])</f>
        <v>192467</v>
      </c>
      <c r="D3781">
        <f>_xlfn.XLOOKUP($B3781,IMDB_Movies_2[movie_title],IMDB_Movies_2[budget])</f>
        <v>15000</v>
      </c>
      <c r="E3781" s="1">
        <f t="shared" ref="E3781:E3791" si="59">C3781-D3781</f>
        <v>177467</v>
      </c>
    </row>
    <row r="3782" spans="2:5" x14ac:dyDescent="0.3">
      <c r="B3782" t="str">
        <v>Breaking Upwards</v>
      </c>
      <c r="C3782">
        <f>_xlfn.XLOOKUP($B3782,IMDB_Movies_2[movie_title],IMDB_Movies_2[gross])</f>
        <v>76382</v>
      </c>
      <c r="D3782">
        <f>_xlfn.XLOOKUP($B3782,IMDB_Movies_2[movie_title],IMDB_Movies_2[budget])</f>
        <v>15000</v>
      </c>
      <c r="E3782" s="1">
        <f t="shared" si="59"/>
        <v>61382</v>
      </c>
    </row>
    <row r="3783" spans="2:5" x14ac:dyDescent="0.3">
      <c r="B3783" t="str">
        <v>Pink Flamingos</v>
      </c>
      <c r="C3783">
        <f>_xlfn.XLOOKUP($B3783,IMDB_Movies_2[movie_title],IMDB_Movies_2[gross])</f>
        <v>180483</v>
      </c>
      <c r="D3783">
        <f>_xlfn.XLOOKUP($B3783,IMDB_Movies_2[movie_title],IMDB_Movies_2[budget])</f>
        <v>10000</v>
      </c>
      <c r="E3783" s="1">
        <f t="shared" si="59"/>
        <v>170483</v>
      </c>
    </row>
    <row r="3784" spans="2:5" x14ac:dyDescent="0.3">
      <c r="B3784" t="str">
        <v>Clean</v>
      </c>
      <c r="C3784">
        <f>_xlfn.XLOOKUP($B3784,IMDB_Movies_2[movie_title],IMDB_Movies_2[gross])</f>
        <v>136007</v>
      </c>
      <c r="D3784">
        <f>_xlfn.XLOOKUP($B3784,IMDB_Movies_2[movie_title],IMDB_Movies_2[budget])</f>
        <v>4500</v>
      </c>
      <c r="E3784" s="1">
        <f t="shared" si="59"/>
        <v>131507</v>
      </c>
    </row>
    <row r="3785" spans="2:5" x14ac:dyDescent="0.3">
      <c r="B3785" t="str">
        <v>The Circle</v>
      </c>
      <c r="C3785">
        <f>_xlfn.XLOOKUP($B3785,IMDB_Movies_2[movie_title],IMDB_Movies_2[gross])</f>
        <v>673780</v>
      </c>
      <c r="D3785">
        <f>_xlfn.XLOOKUP($B3785,IMDB_Movies_2[movie_title],IMDB_Movies_2[budget])</f>
        <v>10000</v>
      </c>
      <c r="E3785" s="1">
        <f t="shared" si="59"/>
        <v>663780</v>
      </c>
    </row>
    <row r="3786" spans="2:5" x14ac:dyDescent="0.3">
      <c r="B3786" t="str">
        <v>The Cure</v>
      </c>
      <c r="C3786">
        <f>_xlfn.XLOOKUP($B3786,IMDB_Movies_2[movie_title],IMDB_Movies_2[gross])</f>
        <v>94596</v>
      </c>
      <c r="D3786">
        <f>_xlfn.XLOOKUP($B3786,IMDB_Movies_2[movie_title],IMDB_Movies_2[budget])</f>
        <v>1000000</v>
      </c>
      <c r="E3786" s="1">
        <f t="shared" si="59"/>
        <v>-905404</v>
      </c>
    </row>
    <row r="3787" spans="2:5" x14ac:dyDescent="0.3">
      <c r="B3787" t="str">
        <v>Primer</v>
      </c>
      <c r="C3787">
        <f>_xlfn.XLOOKUP($B3787,IMDB_Movies_2[movie_title],IMDB_Movies_2[gross])</f>
        <v>424760</v>
      </c>
      <c r="D3787">
        <f>_xlfn.XLOOKUP($B3787,IMDB_Movies_2[movie_title],IMDB_Movies_2[budget])</f>
        <v>7000</v>
      </c>
      <c r="E3787" s="1">
        <f t="shared" si="59"/>
        <v>417760</v>
      </c>
    </row>
    <row r="3788" spans="2:5" x14ac:dyDescent="0.3">
      <c r="B3788" t="str">
        <v>Cavite</v>
      </c>
      <c r="C3788">
        <f>_xlfn.XLOOKUP($B3788,IMDB_Movies_2[movie_title],IMDB_Movies_2[gross])</f>
        <v>70071</v>
      </c>
      <c r="D3788">
        <f>_xlfn.XLOOKUP($B3788,IMDB_Movies_2[movie_title],IMDB_Movies_2[budget])</f>
        <v>7000</v>
      </c>
      <c r="E3788" s="1">
        <f t="shared" si="59"/>
        <v>63071</v>
      </c>
    </row>
    <row r="3789" spans="2:5" x14ac:dyDescent="0.3">
      <c r="B3789" t="str">
        <v>El Mariachi</v>
      </c>
      <c r="C3789">
        <f>_xlfn.XLOOKUP($B3789,IMDB_Movies_2[movie_title],IMDB_Movies_2[gross])</f>
        <v>2040920</v>
      </c>
      <c r="D3789">
        <f>_xlfn.XLOOKUP($B3789,IMDB_Movies_2[movie_title],IMDB_Movies_2[budget])</f>
        <v>7000</v>
      </c>
      <c r="E3789" s="1">
        <f t="shared" si="59"/>
        <v>2033920</v>
      </c>
    </row>
    <row r="3790" spans="2:5" x14ac:dyDescent="0.3">
      <c r="B3790" t="str">
        <v>Newlyweds</v>
      </c>
      <c r="C3790">
        <f>_xlfn.XLOOKUP($B3790,IMDB_Movies_2[movie_title],IMDB_Movies_2[gross])</f>
        <v>4584</v>
      </c>
      <c r="D3790">
        <f>_xlfn.XLOOKUP($B3790,IMDB_Movies_2[movie_title],IMDB_Movies_2[budget])</f>
        <v>9000</v>
      </c>
      <c r="E3790" s="1">
        <f t="shared" si="59"/>
        <v>-4416</v>
      </c>
    </row>
    <row r="3791" spans="2:5" x14ac:dyDescent="0.3">
      <c r="B3791" t="str">
        <v>My Date with Drew</v>
      </c>
      <c r="C3791">
        <f>_xlfn.XLOOKUP($B3791,IMDB_Movies_2[movie_title],IMDB_Movies_2[gross])</f>
        <v>85222</v>
      </c>
      <c r="D3791">
        <f>_xlfn.XLOOKUP($B3791,IMDB_Movies_2[movie_title],IMDB_Movies_2[budget])</f>
        <v>1100</v>
      </c>
      <c r="E3791" s="1">
        <f t="shared" si="59"/>
        <v>84122</v>
      </c>
    </row>
  </sheetData>
  <conditionalFormatting sqref="E4:E3791">
    <cfRule type="top10" dxfId="1" priority="1" rank="5"/>
    <cfRule type="top10" dxfId="0" priority="2" rank="10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253D369B-B1F8-4B40-983C-2EA9670E3285}">
  <ds:schemaRefs/>
</ds:datastoreItem>
</file>

<file path=customXml/itemProps2.xml><?xml version="1.0" encoding="utf-8"?>
<ds:datastoreItem xmlns:ds="http://schemas.openxmlformats.org/officeDocument/2006/customXml" ds:itemID="{D957ACB5-6C91-46AD-9E37-EFDA42E33849}">
  <ds:schemaRefs/>
</ds:datastoreItem>
</file>

<file path=customXml/itemProps3.xml><?xml version="1.0" encoding="utf-8"?>
<ds:datastoreItem xmlns:ds="http://schemas.openxmlformats.org/officeDocument/2006/customXml" ds:itemID="{B0455275-A3C0-42A3-B0DD-49D1593F192F}">
  <ds:schemaRefs/>
</ds:datastoreItem>
</file>

<file path=customXml/itemProps4.xml><?xml version="1.0" encoding="utf-8"?>
<ds:datastoreItem xmlns:ds="http://schemas.openxmlformats.org/officeDocument/2006/customXml" ds:itemID="{A6164E02-E68A-4374-AC68-3B781C88D8CC}">
  <ds:schemaRefs/>
</ds:datastoreItem>
</file>

<file path=customXml/itemProps5.xml><?xml version="1.0" encoding="utf-8"?>
<ds:datastoreItem xmlns:ds="http://schemas.openxmlformats.org/officeDocument/2006/customXml" ds:itemID="{42E25E56-853B-45CE-BF62-3961AFC82573}">
  <ds:schemaRefs/>
</ds:datastoreItem>
</file>

<file path=customXml/itemProps6.xml><?xml version="1.0" encoding="utf-8"?>
<ds:datastoreItem xmlns:ds="http://schemas.openxmlformats.org/officeDocument/2006/customXml" ds:itemID="{F08BBF2C-CAF9-4D63-B098-936C13B17AFD}">
  <ds:schemaRefs/>
</ds:datastoreItem>
</file>

<file path=customXml/itemProps7.xml><?xml version="1.0" encoding="utf-8"?>
<ds:datastoreItem xmlns:ds="http://schemas.openxmlformats.org/officeDocument/2006/customXml" ds:itemID="{FDCF2F38-4B12-43A5-B099-43A84AE75A9B}">
  <ds:schemaRefs/>
</ds:datastoreItem>
</file>

<file path=customXml/itemProps8.xml><?xml version="1.0" encoding="utf-8"?>
<ds:datastoreItem xmlns:ds="http://schemas.openxmlformats.org/officeDocument/2006/customXml" ds:itemID="{80744799-60F6-4273-8481-240632DE7091}">
  <ds:schemaRefs/>
</ds:datastoreItem>
</file>

<file path=customXml/itemProps9.xml><?xml version="1.0" encoding="utf-8"?>
<ds:datastoreItem xmlns:ds="http://schemas.openxmlformats.org/officeDocument/2006/customXml" ds:itemID="{D77986C2-541E-40F6-B509-69821901B7C5}">
  <ds:schemaRefs/>
</ds:datastoreItem>
</file>

<file path=customXml/itemProps10.xml><?xml version="1.0" encoding="utf-8"?>
<ds:datastoreItem xmlns:ds="http://schemas.openxmlformats.org/officeDocument/2006/customXml" ds:itemID="{63E06886-0F10-459A-8EF0-8ED3A300FBA2}">
  <ds:schemaRefs/>
</ds:datastoreItem>
</file>

<file path=customXml/itemProps11.xml><?xml version="1.0" encoding="utf-8"?>
<ds:datastoreItem xmlns:ds="http://schemas.openxmlformats.org/officeDocument/2006/customXml" ds:itemID="{1F6C3CC0-5C96-4BD5-A495-1469392B2EC8}">
  <ds:schemaRefs/>
</ds:datastoreItem>
</file>

<file path=customXml/itemProps12.xml><?xml version="1.0" encoding="utf-8"?>
<ds:datastoreItem xmlns:ds="http://schemas.openxmlformats.org/officeDocument/2006/customXml" ds:itemID="{129127CC-D4E7-4712-AA99-6035168BD719}">
  <ds:schemaRefs/>
</ds:datastoreItem>
</file>

<file path=customXml/itemProps13.xml><?xml version="1.0" encoding="utf-8"?>
<ds:datastoreItem xmlns:ds="http://schemas.openxmlformats.org/officeDocument/2006/customXml" ds:itemID="{A4EB74B2-1C49-4FF5-A423-D64E86BBB881}">
  <ds:schemaRefs/>
</ds:datastoreItem>
</file>

<file path=customXml/itemProps14.xml><?xml version="1.0" encoding="utf-8"?>
<ds:datastoreItem xmlns:ds="http://schemas.openxmlformats.org/officeDocument/2006/customXml" ds:itemID="{D6560CC2-CB52-4C30-9A9B-E991CBB3672F}">
  <ds:schemaRefs/>
</ds:datastoreItem>
</file>

<file path=customXml/itemProps15.xml><?xml version="1.0" encoding="utf-8"?>
<ds:datastoreItem xmlns:ds="http://schemas.openxmlformats.org/officeDocument/2006/customXml" ds:itemID="{5B9C5CFA-F1B4-406F-8166-583E061EDB83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46B9DCD-9C53-45C6-99DD-2AD15496A0C5}">
  <ds:schemaRefs/>
</ds:datastoreItem>
</file>

<file path=customXml/itemProps17.xml><?xml version="1.0" encoding="utf-8"?>
<ds:datastoreItem xmlns:ds="http://schemas.openxmlformats.org/officeDocument/2006/customXml" ds:itemID="{C9940513-764D-4920-9B51-687A38D15D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IMDB_Movies_Original</vt:lpstr>
      <vt:lpstr>IMDB_Movies</vt:lpstr>
      <vt:lpstr>IMDB_Movies_2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Sindhu</dc:creator>
  <cp:lastModifiedBy>Sindhu Lahari</cp:lastModifiedBy>
  <dcterms:created xsi:type="dcterms:W3CDTF">2023-10-11T11:00:39Z</dcterms:created>
  <dcterms:modified xsi:type="dcterms:W3CDTF">2023-10-18T13:52:48Z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2023-10-12T04:03:29Z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963beea2-4bb4-4271-8789-ed1d4ed72afa</vt:lpwstr>
  </property>
  <property fmtid="{D5CDD505-2E9C-101B-9397-08002B2CF9AE}" pid="7" name="MSIP_Label_defa4170-0d19-0005-0004-bc88714345d2_ActionId">
    <vt:lpwstr>c9f650b0-015f-4eaa-aac7-e28380be756d</vt:lpwstr>
  </property>
  <property fmtid="{D5CDD505-2E9C-101B-9397-08002B2CF9AE}" pid="8" name="MSIP_Label_defa4170-0d19-0005-0004-bc88714345d2_ContentBits">
    <vt:lpwstr>0</vt:lpwstr>
  </property>
</Properties>
</file>